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Ex3.xml" ContentType="application/vnd.ms-office.chartex+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Dell\Desktop\Data Analytics Class\DA PROJECTS\Bank Analysis\"/>
    </mc:Choice>
  </mc:AlternateContent>
  <xr:revisionPtr revIDLastSave="0" documentId="13_ncr:1_{BDB85410-EE52-40D6-953B-73858A1569DF}" xr6:coauthVersionLast="47" xr6:coauthVersionMax="47" xr10:uidLastSave="{00000000-0000-0000-0000-000000000000}"/>
  <bookViews>
    <workbookView xWindow="-110" yWindow="-110" windowWidth="19420" windowHeight="11020" activeTab="3" xr2:uid="{ADE25CDF-D588-44D0-BAE4-EF824C78ABB3}"/>
  </bookViews>
  <sheets>
    <sheet name="Transaction" sheetId="7" r:id="rId1"/>
    <sheet name="Transaction time" sheetId="6" r:id="rId2"/>
    <sheet name="task" sheetId="5" r:id="rId3"/>
    <sheet name="Loan" sheetId="4" r:id="rId4"/>
    <sheet name="Accounts" sheetId="3" r:id="rId5"/>
    <sheet name="Customer" sheetId="2" r:id="rId6"/>
    <sheet name="Customer8" sheetId="14" r:id="rId7"/>
    <sheet name="All_customer_details" sheetId="8" r:id="rId8"/>
    <sheet name="EDA" sheetId="9" r:id="rId9"/>
    <sheet name="EDA 2" sheetId="13" r:id="rId10"/>
    <sheet name="DASHBOARD" sheetId="10" r:id="rId11"/>
  </sheets>
  <definedNames>
    <definedName name="_xlchart.v1.4" hidden="1">EDA!$D$131:$D$152</definedName>
    <definedName name="_xlchart.v1.5" hidden="1">EDA!$E$131:$E$152</definedName>
    <definedName name="_xlchart.v1.6" hidden="1">EDA!$D$131:$D$152</definedName>
    <definedName name="_xlchart.v1.7" hidden="1">EDA!$E$131:$E$152</definedName>
    <definedName name="_xlchart.v5.0" hidden="1">EDA!$D$158</definedName>
    <definedName name="_xlchart.v5.1" hidden="1">EDA!$D$159:$D$181</definedName>
    <definedName name="_xlchart.v5.2" hidden="1">EDA!$E$158</definedName>
    <definedName name="_xlchart.v5.3" hidden="1">EDA!$E$159:$E$181</definedName>
    <definedName name="CurrentTime">EDA!$B$2</definedName>
    <definedName name="ExternalData_1" localSheetId="7" hidden="1">All_customer_details!$A$1:$J$3012</definedName>
    <definedName name="ExternalData_1" localSheetId="5" hidden="1">'Customer'!$A$1:$J$3012</definedName>
    <definedName name="ExternalData_2" localSheetId="4" hidden="1">Accounts!$A$1:$G$3001</definedName>
    <definedName name="ExternalData_2" localSheetId="6" hidden="1">'Customer8'!$A$1:$U$3012</definedName>
    <definedName name="ExternalData_3" localSheetId="3" hidden="1">Loan!$A$1:$D$301</definedName>
    <definedName name="ExternalData_4" localSheetId="2" hidden="1">task!$A$1:$A$12</definedName>
    <definedName name="ExternalData_5" localSheetId="1" hidden="1">'Transaction time'!$A$1:$C$3001</definedName>
    <definedName name="ExternalData_6" localSheetId="0" hidden="1">Transaction!$A$1:$G$3001</definedName>
    <definedName name="NTBAR">'EDA 2'!$B$36</definedName>
    <definedName name="NTBD">'EDA 2'!$B$10</definedName>
    <definedName name="NTBL">'EDA 2'!$B$48</definedName>
    <definedName name="NTotalBankDeposit">'EDA 2'!$B$2258</definedName>
    <definedName name="NTSA">'EDA 2'!$B$23</definedName>
    <definedName name="number_customer">EDA!$B$23</definedName>
    <definedName name="Slicer_Account_Type">#N/A</definedName>
    <definedName name="Slicer_City">#N/A</definedName>
    <definedName name="Slicer_Transaction_Month">#N/A</definedName>
    <definedName name="Slicer_Transaction_Year">#N/A</definedName>
    <definedName name="TBankDeposit">'EDA 2'!$B$3003</definedName>
    <definedName name="TBankLoan">#REF!</definedName>
    <definedName name="TBD">'EDA 2'!$D$2</definedName>
    <definedName name="TodayDate">EDA!$B$1</definedName>
    <definedName name="TopenBalance">#REF!</definedName>
    <definedName name="TotalBalance">#REF!</definedName>
    <definedName name="TotalBalanceAfterReward">#REF!</definedName>
    <definedName name="TotalBankDeposit">'EDA 2'!$B$2943</definedName>
    <definedName name="TSavingsAccount">#REF!</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8" l="1"/>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K2235" i="8"/>
  <c r="K2236" i="8"/>
  <c r="K2237" i="8"/>
  <c r="K2238" i="8"/>
  <c r="K2239" i="8"/>
  <c r="K2240" i="8"/>
  <c r="K2241" i="8"/>
  <c r="K2242" i="8"/>
  <c r="K2243" i="8"/>
  <c r="K2244" i="8"/>
  <c r="K2245" i="8"/>
  <c r="K2246" i="8"/>
  <c r="K2247" i="8"/>
  <c r="K2248" i="8"/>
  <c r="K2249" i="8"/>
  <c r="K2250" i="8"/>
  <c r="K2251" i="8"/>
  <c r="K2252" i="8"/>
  <c r="K2253" i="8"/>
  <c r="K2254" i="8"/>
  <c r="K2255" i="8"/>
  <c r="K2256" i="8"/>
  <c r="K2257" i="8"/>
  <c r="K2258" i="8"/>
  <c r="K2259" i="8"/>
  <c r="K2260" i="8"/>
  <c r="K2261" i="8"/>
  <c r="K2262" i="8"/>
  <c r="K2263" i="8"/>
  <c r="K2264" i="8"/>
  <c r="K2265" i="8"/>
  <c r="K2266" i="8"/>
  <c r="K2267" i="8"/>
  <c r="K2268" i="8"/>
  <c r="K2269" i="8"/>
  <c r="K2270" i="8"/>
  <c r="K2271" i="8"/>
  <c r="K2272" i="8"/>
  <c r="K2273" i="8"/>
  <c r="K2274" i="8"/>
  <c r="K2275" i="8"/>
  <c r="K2276" i="8"/>
  <c r="K2277" i="8"/>
  <c r="K2278" i="8"/>
  <c r="K2279" i="8"/>
  <c r="K2280" i="8"/>
  <c r="K2281" i="8"/>
  <c r="K2282" i="8"/>
  <c r="K2283" i="8"/>
  <c r="K2284" i="8"/>
  <c r="K2285" i="8"/>
  <c r="K2286" i="8"/>
  <c r="K2287" i="8"/>
  <c r="K2288" i="8"/>
  <c r="K2289" i="8"/>
  <c r="K2290" i="8"/>
  <c r="K2291" i="8"/>
  <c r="K2292" i="8"/>
  <c r="K2293" i="8"/>
  <c r="K2294" i="8"/>
  <c r="K2295" i="8"/>
  <c r="K2296" i="8"/>
  <c r="K2297" i="8"/>
  <c r="K2298" i="8"/>
  <c r="K2299" i="8"/>
  <c r="K2300" i="8"/>
  <c r="K2301" i="8"/>
  <c r="K2302" i="8"/>
  <c r="K2303" i="8"/>
  <c r="K2304" i="8"/>
  <c r="K2305" i="8"/>
  <c r="K2306" i="8"/>
  <c r="K2307" i="8"/>
  <c r="K2308" i="8"/>
  <c r="K2309" i="8"/>
  <c r="K2310" i="8"/>
  <c r="K2311" i="8"/>
  <c r="K2312" i="8"/>
  <c r="K2313" i="8"/>
  <c r="K2314" i="8"/>
  <c r="K2315" i="8"/>
  <c r="K2316" i="8"/>
  <c r="K2317" i="8"/>
  <c r="K2318" i="8"/>
  <c r="K2319" i="8"/>
  <c r="K2320" i="8"/>
  <c r="K2321" i="8"/>
  <c r="K2322" i="8"/>
  <c r="K2323" i="8"/>
  <c r="K2324" i="8"/>
  <c r="K2325" i="8"/>
  <c r="K2326" i="8"/>
  <c r="K2327" i="8"/>
  <c r="K2328" i="8"/>
  <c r="K2329" i="8"/>
  <c r="K2330" i="8"/>
  <c r="K2331" i="8"/>
  <c r="K2332" i="8"/>
  <c r="K2333" i="8"/>
  <c r="K2334" i="8"/>
  <c r="K2335" i="8"/>
  <c r="K2336" i="8"/>
  <c r="K2337" i="8"/>
  <c r="K2338" i="8"/>
  <c r="K2339" i="8"/>
  <c r="K2340" i="8"/>
  <c r="K2341" i="8"/>
  <c r="K2342" i="8"/>
  <c r="K2343" i="8"/>
  <c r="K2344" i="8"/>
  <c r="K2345" i="8"/>
  <c r="K2346" i="8"/>
  <c r="K2347" i="8"/>
  <c r="K2348" i="8"/>
  <c r="K2349" i="8"/>
  <c r="K2350" i="8"/>
  <c r="K2351" i="8"/>
  <c r="K2352" i="8"/>
  <c r="K2353" i="8"/>
  <c r="K2354" i="8"/>
  <c r="K2355" i="8"/>
  <c r="K2356" i="8"/>
  <c r="K2357" i="8"/>
  <c r="K2358" i="8"/>
  <c r="K2359" i="8"/>
  <c r="K2360" i="8"/>
  <c r="K2361" i="8"/>
  <c r="K2362" i="8"/>
  <c r="K2363" i="8"/>
  <c r="K2364" i="8"/>
  <c r="K2365" i="8"/>
  <c r="K2366" i="8"/>
  <c r="K2367" i="8"/>
  <c r="K2368" i="8"/>
  <c r="K2369" i="8"/>
  <c r="K2370" i="8"/>
  <c r="K2371" i="8"/>
  <c r="K2372" i="8"/>
  <c r="K2373" i="8"/>
  <c r="K2374" i="8"/>
  <c r="K2375" i="8"/>
  <c r="K2376" i="8"/>
  <c r="K2377" i="8"/>
  <c r="K2378" i="8"/>
  <c r="K2379" i="8"/>
  <c r="K2380" i="8"/>
  <c r="K2381" i="8"/>
  <c r="K2382" i="8"/>
  <c r="K2383" i="8"/>
  <c r="K2384" i="8"/>
  <c r="K2385" i="8"/>
  <c r="K2386" i="8"/>
  <c r="K2387" i="8"/>
  <c r="K2388" i="8"/>
  <c r="K2389" i="8"/>
  <c r="K2390" i="8"/>
  <c r="K2391" i="8"/>
  <c r="K2392" i="8"/>
  <c r="K2393" i="8"/>
  <c r="K2394" i="8"/>
  <c r="K2395" i="8"/>
  <c r="K2396" i="8"/>
  <c r="K2397" i="8"/>
  <c r="K2398" i="8"/>
  <c r="K2399" i="8"/>
  <c r="K2400" i="8"/>
  <c r="K2401" i="8"/>
  <c r="K2402" i="8"/>
  <c r="K2403" i="8"/>
  <c r="K2404" i="8"/>
  <c r="K2405" i="8"/>
  <c r="K2406" i="8"/>
  <c r="K2407" i="8"/>
  <c r="K2408" i="8"/>
  <c r="K2409" i="8"/>
  <c r="K2410" i="8"/>
  <c r="K2411" i="8"/>
  <c r="K2412" i="8"/>
  <c r="K2413" i="8"/>
  <c r="K2414" i="8"/>
  <c r="K2415" i="8"/>
  <c r="K2416" i="8"/>
  <c r="K2417" i="8"/>
  <c r="K2418" i="8"/>
  <c r="K2419" i="8"/>
  <c r="K2420" i="8"/>
  <c r="K2421" i="8"/>
  <c r="K2422" i="8"/>
  <c r="K2423" i="8"/>
  <c r="K2424" i="8"/>
  <c r="K2425" i="8"/>
  <c r="K2426" i="8"/>
  <c r="K2427" i="8"/>
  <c r="K2428" i="8"/>
  <c r="K2429" i="8"/>
  <c r="K2430" i="8"/>
  <c r="K2431" i="8"/>
  <c r="K2432" i="8"/>
  <c r="K2433" i="8"/>
  <c r="K2434" i="8"/>
  <c r="K2435" i="8"/>
  <c r="K2436" i="8"/>
  <c r="K2437" i="8"/>
  <c r="K2438" i="8"/>
  <c r="K2439" i="8"/>
  <c r="K2440" i="8"/>
  <c r="K2441" i="8"/>
  <c r="K2442" i="8"/>
  <c r="K2443" i="8"/>
  <c r="K2444" i="8"/>
  <c r="K2445" i="8"/>
  <c r="K2446" i="8"/>
  <c r="K2447" i="8"/>
  <c r="K2448" i="8"/>
  <c r="K2449" i="8"/>
  <c r="K2450" i="8"/>
  <c r="K2451" i="8"/>
  <c r="K2452" i="8"/>
  <c r="K2453" i="8"/>
  <c r="K2454" i="8"/>
  <c r="K2455" i="8"/>
  <c r="K2456" i="8"/>
  <c r="K2457" i="8"/>
  <c r="K2458" i="8"/>
  <c r="K2459" i="8"/>
  <c r="K2460" i="8"/>
  <c r="K2461" i="8"/>
  <c r="K2462" i="8"/>
  <c r="K2463" i="8"/>
  <c r="K2464" i="8"/>
  <c r="K2465" i="8"/>
  <c r="K2466" i="8"/>
  <c r="K2467" i="8"/>
  <c r="K2468" i="8"/>
  <c r="K2469" i="8"/>
  <c r="K2470" i="8"/>
  <c r="K2471" i="8"/>
  <c r="K2472" i="8"/>
  <c r="K2473" i="8"/>
  <c r="K2474" i="8"/>
  <c r="K2475" i="8"/>
  <c r="K2476" i="8"/>
  <c r="K2477" i="8"/>
  <c r="K2478" i="8"/>
  <c r="K2479" i="8"/>
  <c r="K2480" i="8"/>
  <c r="K2481" i="8"/>
  <c r="K2482" i="8"/>
  <c r="K2483" i="8"/>
  <c r="K2484" i="8"/>
  <c r="K2485" i="8"/>
  <c r="K2486" i="8"/>
  <c r="K2487" i="8"/>
  <c r="K2488" i="8"/>
  <c r="K2489" i="8"/>
  <c r="K2490" i="8"/>
  <c r="K2491" i="8"/>
  <c r="K2492" i="8"/>
  <c r="K2493" i="8"/>
  <c r="K2494" i="8"/>
  <c r="K2495" i="8"/>
  <c r="K2496" i="8"/>
  <c r="K2497" i="8"/>
  <c r="K2498" i="8"/>
  <c r="K2499" i="8"/>
  <c r="K2500" i="8"/>
  <c r="K2501" i="8"/>
  <c r="K2502" i="8"/>
  <c r="K2503" i="8"/>
  <c r="K2504" i="8"/>
  <c r="K2505" i="8"/>
  <c r="K2506" i="8"/>
  <c r="K2507" i="8"/>
  <c r="K2508" i="8"/>
  <c r="K2509" i="8"/>
  <c r="K2510" i="8"/>
  <c r="K2511" i="8"/>
  <c r="K2512" i="8"/>
  <c r="K2513" i="8"/>
  <c r="K2514" i="8"/>
  <c r="K2515" i="8"/>
  <c r="K2516" i="8"/>
  <c r="K2517" i="8"/>
  <c r="K2518" i="8"/>
  <c r="K2519" i="8"/>
  <c r="K2520" i="8"/>
  <c r="K2521" i="8"/>
  <c r="K2522" i="8"/>
  <c r="K2523" i="8"/>
  <c r="K2524" i="8"/>
  <c r="K2525" i="8"/>
  <c r="K2526" i="8"/>
  <c r="K2527" i="8"/>
  <c r="K2528" i="8"/>
  <c r="K2529" i="8"/>
  <c r="K2530" i="8"/>
  <c r="K2531" i="8"/>
  <c r="K2532" i="8"/>
  <c r="K2533" i="8"/>
  <c r="K2534" i="8"/>
  <c r="K2535" i="8"/>
  <c r="K2536" i="8"/>
  <c r="K2537" i="8"/>
  <c r="K2538" i="8"/>
  <c r="K2539" i="8"/>
  <c r="K2540" i="8"/>
  <c r="K2541" i="8"/>
  <c r="K2542" i="8"/>
  <c r="K2543" i="8"/>
  <c r="K2544" i="8"/>
  <c r="K2545" i="8"/>
  <c r="K2546" i="8"/>
  <c r="K2547" i="8"/>
  <c r="K2548" i="8"/>
  <c r="K2549" i="8"/>
  <c r="K2550" i="8"/>
  <c r="K2551" i="8"/>
  <c r="K2552" i="8"/>
  <c r="K2553" i="8"/>
  <c r="K2554" i="8"/>
  <c r="K2555" i="8"/>
  <c r="K2556" i="8"/>
  <c r="K2557" i="8"/>
  <c r="K2558" i="8"/>
  <c r="K2559" i="8"/>
  <c r="K2560" i="8"/>
  <c r="K2561" i="8"/>
  <c r="K2562" i="8"/>
  <c r="K2563" i="8"/>
  <c r="K2564" i="8"/>
  <c r="K2565" i="8"/>
  <c r="K2566" i="8"/>
  <c r="K2567" i="8"/>
  <c r="K2568" i="8"/>
  <c r="K2569" i="8"/>
  <c r="K2570" i="8"/>
  <c r="K2571" i="8"/>
  <c r="K2572" i="8"/>
  <c r="K2573" i="8"/>
  <c r="K2574" i="8"/>
  <c r="K2575" i="8"/>
  <c r="K2576" i="8"/>
  <c r="K2577" i="8"/>
  <c r="K2578" i="8"/>
  <c r="K2579" i="8"/>
  <c r="K2580" i="8"/>
  <c r="K2581" i="8"/>
  <c r="K2582" i="8"/>
  <c r="K2583" i="8"/>
  <c r="K2584" i="8"/>
  <c r="K2585" i="8"/>
  <c r="K2586" i="8"/>
  <c r="K2587" i="8"/>
  <c r="K2588" i="8"/>
  <c r="K2589" i="8"/>
  <c r="K2590" i="8"/>
  <c r="K2591" i="8"/>
  <c r="K2592" i="8"/>
  <c r="K2593" i="8"/>
  <c r="K2594" i="8"/>
  <c r="K2595" i="8"/>
  <c r="K2596" i="8"/>
  <c r="K2597" i="8"/>
  <c r="K2598" i="8"/>
  <c r="K2599" i="8"/>
  <c r="K2600" i="8"/>
  <c r="K2601" i="8"/>
  <c r="K2602" i="8"/>
  <c r="K2603" i="8"/>
  <c r="K2604" i="8"/>
  <c r="K2605" i="8"/>
  <c r="K2606" i="8"/>
  <c r="K2607" i="8"/>
  <c r="K2608" i="8"/>
  <c r="K2609" i="8"/>
  <c r="K2610" i="8"/>
  <c r="K2611" i="8"/>
  <c r="K2612" i="8"/>
  <c r="K2613" i="8"/>
  <c r="K2614" i="8"/>
  <c r="K2615" i="8"/>
  <c r="K2616" i="8"/>
  <c r="K2617" i="8"/>
  <c r="K2618" i="8"/>
  <c r="K2619" i="8"/>
  <c r="K2620" i="8"/>
  <c r="K2621" i="8"/>
  <c r="K2622" i="8"/>
  <c r="K2623" i="8"/>
  <c r="K2624" i="8"/>
  <c r="K2625" i="8"/>
  <c r="K2626" i="8"/>
  <c r="K2627" i="8"/>
  <c r="K2628" i="8"/>
  <c r="K2629" i="8"/>
  <c r="K2630" i="8"/>
  <c r="K2631" i="8"/>
  <c r="K2632" i="8"/>
  <c r="K2633" i="8"/>
  <c r="K2634" i="8"/>
  <c r="K2635" i="8"/>
  <c r="K2636" i="8"/>
  <c r="K2637" i="8"/>
  <c r="K2638" i="8"/>
  <c r="K2639" i="8"/>
  <c r="K2640" i="8"/>
  <c r="K2641" i="8"/>
  <c r="K2642" i="8"/>
  <c r="K2643" i="8"/>
  <c r="K2644" i="8"/>
  <c r="K2645" i="8"/>
  <c r="K2646" i="8"/>
  <c r="K2647" i="8"/>
  <c r="K2648" i="8"/>
  <c r="K2649" i="8"/>
  <c r="K2650" i="8"/>
  <c r="K2651" i="8"/>
  <c r="K2652" i="8"/>
  <c r="K2653" i="8"/>
  <c r="K2654" i="8"/>
  <c r="K2655" i="8"/>
  <c r="K2656" i="8"/>
  <c r="K2657" i="8"/>
  <c r="K2658" i="8"/>
  <c r="K2659" i="8"/>
  <c r="K2660" i="8"/>
  <c r="K2661" i="8"/>
  <c r="K2662" i="8"/>
  <c r="K2663" i="8"/>
  <c r="K2664" i="8"/>
  <c r="K2665" i="8"/>
  <c r="K2666" i="8"/>
  <c r="K2667" i="8"/>
  <c r="K2668" i="8"/>
  <c r="K2669" i="8"/>
  <c r="K2670" i="8"/>
  <c r="K2671" i="8"/>
  <c r="K2672" i="8"/>
  <c r="K2673" i="8"/>
  <c r="K2674" i="8"/>
  <c r="K2675" i="8"/>
  <c r="K2676" i="8"/>
  <c r="K2677" i="8"/>
  <c r="K2678" i="8"/>
  <c r="K2679" i="8"/>
  <c r="K2680" i="8"/>
  <c r="K2681" i="8"/>
  <c r="K2682" i="8"/>
  <c r="K2683" i="8"/>
  <c r="K2684" i="8"/>
  <c r="K2685" i="8"/>
  <c r="K2686" i="8"/>
  <c r="K2687" i="8"/>
  <c r="K2688" i="8"/>
  <c r="K2689" i="8"/>
  <c r="K2690" i="8"/>
  <c r="K2691" i="8"/>
  <c r="K2692" i="8"/>
  <c r="K2693" i="8"/>
  <c r="K2694" i="8"/>
  <c r="K2695" i="8"/>
  <c r="K2696" i="8"/>
  <c r="K2697" i="8"/>
  <c r="K2698" i="8"/>
  <c r="K2699" i="8"/>
  <c r="K2700" i="8"/>
  <c r="K2701" i="8"/>
  <c r="K2702" i="8"/>
  <c r="K2703" i="8"/>
  <c r="K2704" i="8"/>
  <c r="K2705" i="8"/>
  <c r="K2706" i="8"/>
  <c r="K2707" i="8"/>
  <c r="K2708" i="8"/>
  <c r="K2709" i="8"/>
  <c r="K2710" i="8"/>
  <c r="K2711" i="8"/>
  <c r="K2712" i="8"/>
  <c r="K2713" i="8"/>
  <c r="K2714" i="8"/>
  <c r="K2715" i="8"/>
  <c r="K2716" i="8"/>
  <c r="K2717" i="8"/>
  <c r="K2718" i="8"/>
  <c r="K2719" i="8"/>
  <c r="K2720" i="8"/>
  <c r="K2721" i="8"/>
  <c r="K2722" i="8"/>
  <c r="K2723" i="8"/>
  <c r="K2724" i="8"/>
  <c r="K2725" i="8"/>
  <c r="K2726" i="8"/>
  <c r="K2727" i="8"/>
  <c r="K2728" i="8"/>
  <c r="K2729" i="8"/>
  <c r="K2730" i="8"/>
  <c r="K2731" i="8"/>
  <c r="K2732" i="8"/>
  <c r="K2733" i="8"/>
  <c r="K2734" i="8"/>
  <c r="K2735" i="8"/>
  <c r="K2736" i="8"/>
  <c r="K2737" i="8"/>
  <c r="K2738" i="8"/>
  <c r="K2739" i="8"/>
  <c r="K2740" i="8"/>
  <c r="K2741" i="8"/>
  <c r="K2742" i="8"/>
  <c r="K2743" i="8"/>
  <c r="K2744" i="8"/>
  <c r="K2745" i="8"/>
  <c r="K2746" i="8"/>
  <c r="K2747" i="8"/>
  <c r="K2748" i="8"/>
  <c r="K2749" i="8"/>
  <c r="K2750" i="8"/>
  <c r="K2751" i="8"/>
  <c r="K2752" i="8"/>
  <c r="K2753" i="8"/>
  <c r="K2754" i="8"/>
  <c r="K2755" i="8"/>
  <c r="K2756" i="8"/>
  <c r="K2757" i="8"/>
  <c r="K2758" i="8"/>
  <c r="K2759" i="8"/>
  <c r="K2760" i="8"/>
  <c r="K2761" i="8"/>
  <c r="K2762" i="8"/>
  <c r="K2763" i="8"/>
  <c r="K2764" i="8"/>
  <c r="K2765" i="8"/>
  <c r="K2766" i="8"/>
  <c r="K2767" i="8"/>
  <c r="K2768" i="8"/>
  <c r="K2769" i="8"/>
  <c r="K2770" i="8"/>
  <c r="K2771" i="8"/>
  <c r="K2772" i="8"/>
  <c r="K2773" i="8"/>
  <c r="K2774" i="8"/>
  <c r="K2775" i="8"/>
  <c r="K2776" i="8"/>
  <c r="K2777" i="8"/>
  <c r="K2778" i="8"/>
  <c r="K2779" i="8"/>
  <c r="K2780" i="8"/>
  <c r="K2781" i="8"/>
  <c r="K2782" i="8"/>
  <c r="K2783" i="8"/>
  <c r="K2784" i="8"/>
  <c r="K2785" i="8"/>
  <c r="K2786" i="8"/>
  <c r="K2787" i="8"/>
  <c r="K2788" i="8"/>
  <c r="K2789" i="8"/>
  <c r="K2790" i="8"/>
  <c r="K2791" i="8"/>
  <c r="K2792" i="8"/>
  <c r="K2793" i="8"/>
  <c r="K2794" i="8"/>
  <c r="K2795" i="8"/>
  <c r="K2796" i="8"/>
  <c r="K2797" i="8"/>
  <c r="K2798" i="8"/>
  <c r="K2799" i="8"/>
  <c r="K2800" i="8"/>
  <c r="K2801" i="8"/>
  <c r="K2802" i="8"/>
  <c r="K2803" i="8"/>
  <c r="K2804" i="8"/>
  <c r="K2805" i="8"/>
  <c r="K2806" i="8"/>
  <c r="K2807" i="8"/>
  <c r="K2808" i="8"/>
  <c r="K2809" i="8"/>
  <c r="K2810" i="8"/>
  <c r="K2811" i="8"/>
  <c r="K2812" i="8"/>
  <c r="K2813" i="8"/>
  <c r="K2814" i="8"/>
  <c r="K2815" i="8"/>
  <c r="K2816" i="8"/>
  <c r="K2817" i="8"/>
  <c r="K2818" i="8"/>
  <c r="K2819" i="8"/>
  <c r="K2820" i="8"/>
  <c r="K2821" i="8"/>
  <c r="K2822" i="8"/>
  <c r="K2823" i="8"/>
  <c r="K2824" i="8"/>
  <c r="K2825" i="8"/>
  <c r="K2826" i="8"/>
  <c r="K2827" i="8"/>
  <c r="K2828" i="8"/>
  <c r="K2829" i="8"/>
  <c r="K2830" i="8"/>
  <c r="K2831" i="8"/>
  <c r="K2832" i="8"/>
  <c r="K2833" i="8"/>
  <c r="K2834" i="8"/>
  <c r="K2835" i="8"/>
  <c r="K2836" i="8"/>
  <c r="K2837" i="8"/>
  <c r="K2838" i="8"/>
  <c r="K2839" i="8"/>
  <c r="K2840" i="8"/>
  <c r="K2841" i="8"/>
  <c r="K2842" i="8"/>
  <c r="K2843" i="8"/>
  <c r="K2844" i="8"/>
  <c r="K2845" i="8"/>
  <c r="K2846" i="8"/>
  <c r="K2847" i="8"/>
  <c r="K2848" i="8"/>
  <c r="K2849" i="8"/>
  <c r="K2850" i="8"/>
  <c r="K2851" i="8"/>
  <c r="K2852" i="8"/>
  <c r="K2853" i="8"/>
  <c r="K2854" i="8"/>
  <c r="K2855" i="8"/>
  <c r="K2856" i="8"/>
  <c r="K2857" i="8"/>
  <c r="K2858" i="8"/>
  <c r="K2859" i="8"/>
  <c r="K2860" i="8"/>
  <c r="K2861" i="8"/>
  <c r="K2862" i="8"/>
  <c r="K2863" i="8"/>
  <c r="K2864" i="8"/>
  <c r="K2865" i="8"/>
  <c r="K2866" i="8"/>
  <c r="K2867" i="8"/>
  <c r="K2868" i="8"/>
  <c r="K2869" i="8"/>
  <c r="K2870" i="8"/>
  <c r="K2871" i="8"/>
  <c r="K2872" i="8"/>
  <c r="K2873" i="8"/>
  <c r="K2874" i="8"/>
  <c r="K2875" i="8"/>
  <c r="K2876" i="8"/>
  <c r="K2877" i="8"/>
  <c r="K2878" i="8"/>
  <c r="K2879" i="8"/>
  <c r="K2880" i="8"/>
  <c r="K2881" i="8"/>
  <c r="K2882" i="8"/>
  <c r="K2883" i="8"/>
  <c r="K2884" i="8"/>
  <c r="K2885" i="8"/>
  <c r="K2886" i="8"/>
  <c r="K2887" i="8"/>
  <c r="K2888" i="8"/>
  <c r="K2889" i="8"/>
  <c r="K2890" i="8"/>
  <c r="K2891" i="8"/>
  <c r="K2892" i="8"/>
  <c r="K2893" i="8"/>
  <c r="K2894" i="8"/>
  <c r="K2895" i="8"/>
  <c r="K2896" i="8"/>
  <c r="K2897" i="8"/>
  <c r="K2898" i="8"/>
  <c r="K2899" i="8"/>
  <c r="K2900" i="8"/>
  <c r="K2901" i="8"/>
  <c r="K2902" i="8"/>
  <c r="K2903" i="8"/>
  <c r="K2904" i="8"/>
  <c r="K2905" i="8"/>
  <c r="K2906" i="8"/>
  <c r="K2907" i="8"/>
  <c r="K2908" i="8"/>
  <c r="K2909" i="8"/>
  <c r="K2910" i="8"/>
  <c r="K2911" i="8"/>
  <c r="K2912" i="8"/>
  <c r="K2913" i="8"/>
  <c r="K2914" i="8"/>
  <c r="K2915" i="8"/>
  <c r="K2916" i="8"/>
  <c r="K2917" i="8"/>
  <c r="K2918" i="8"/>
  <c r="K2919" i="8"/>
  <c r="K2920" i="8"/>
  <c r="K2921" i="8"/>
  <c r="K2922" i="8"/>
  <c r="K2923" i="8"/>
  <c r="K2924" i="8"/>
  <c r="K2925" i="8"/>
  <c r="K2926" i="8"/>
  <c r="K2927" i="8"/>
  <c r="K2928" i="8"/>
  <c r="K2929" i="8"/>
  <c r="K2930" i="8"/>
  <c r="K2931" i="8"/>
  <c r="K2932" i="8"/>
  <c r="K2933" i="8"/>
  <c r="K2934" i="8"/>
  <c r="K2935" i="8"/>
  <c r="K2936" i="8"/>
  <c r="K2937" i="8"/>
  <c r="K2938" i="8"/>
  <c r="K2939" i="8"/>
  <c r="K2940" i="8"/>
  <c r="K2941" i="8"/>
  <c r="K2942" i="8"/>
  <c r="K2943" i="8"/>
  <c r="K2944" i="8"/>
  <c r="K2945" i="8"/>
  <c r="K2946" i="8"/>
  <c r="K2947" i="8"/>
  <c r="K2948" i="8"/>
  <c r="K2949" i="8"/>
  <c r="K2950" i="8"/>
  <c r="K2951" i="8"/>
  <c r="K2952" i="8"/>
  <c r="K2953" i="8"/>
  <c r="K2954" i="8"/>
  <c r="K2955" i="8"/>
  <c r="K2956" i="8"/>
  <c r="K2957" i="8"/>
  <c r="K2958" i="8"/>
  <c r="K2959" i="8"/>
  <c r="K2960" i="8"/>
  <c r="K2961" i="8"/>
  <c r="K2962" i="8"/>
  <c r="K2963" i="8"/>
  <c r="K2964" i="8"/>
  <c r="K2965" i="8"/>
  <c r="K2966" i="8"/>
  <c r="K2967" i="8"/>
  <c r="K2968" i="8"/>
  <c r="K2969" i="8"/>
  <c r="K2970" i="8"/>
  <c r="K2971" i="8"/>
  <c r="K2972" i="8"/>
  <c r="K2973" i="8"/>
  <c r="K2974" i="8"/>
  <c r="K2975" i="8"/>
  <c r="K2976" i="8"/>
  <c r="K2977" i="8"/>
  <c r="K2978" i="8"/>
  <c r="K2979" i="8"/>
  <c r="K2980" i="8"/>
  <c r="K2981" i="8"/>
  <c r="K2982" i="8"/>
  <c r="K2983" i="8"/>
  <c r="K2984" i="8"/>
  <c r="K2985" i="8"/>
  <c r="K2986" i="8"/>
  <c r="K2987" i="8"/>
  <c r="K2988" i="8"/>
  <c r="K2989" i="8"/>
  <c r="K2990" i="8"/>
  <c r="K2991" i="8"/>
  <c r="K2992" i="8"/>
  <c r="K2993" i="8"/>
  <c r="K2994" i="8"/>
  <c r="K2995" i="8"/>
  <c r="K2996" i="8"/>
  <c r="K2997" i="8"/>
  <c r="K2998" i="8"/>
  <c r="K2999" i="8"/>
  <c r="K3000" i="8"/>
  <c r="K3001" i="8"/>
  <c r="K3002" i="8"/>
  <c r="K3003" i="8"/>
  <c r="K3004" i="8"/>
  <c r="K3005" i="8"/>
  <c r="K3006" i="8"/>
  <c r="K3007" i="8"/>
  <c r="K3008" i="8"/>
  <c r="K3009" i="8"/>
  <c r="K3010" i="8"/>
  <c r="K3011" i="8"/>
  <c r="K3012" i="8"/>
  <c r="L2"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L609" i="8"/>
  <c r="L610" i="8"/>
  <c r="L611" i="8"/>
  <c r="L612" i="8"/>
  <c r="L613" i="8"/>
  <c r="L614" i="8"/>
  <c r="L615" i="8"/>
  <c r="L616" i="8"/>
  <c r="L617" i="8"/>
  <c r="L618" i="8"/>
  <c r="L619" i="8"/>
  <c r="L620" i="8"/>
  <c r="L621" i="8"/>
  <c r="L622" i="8"/>
  <c r="L623" i="8"/>
  <c r="L624" i="8"/>
  <c r="L625" i="8"/>
  <c r="L626" i="8"/>
  <c r="L627" i="8"/>
  <c r="L628" i="8"/>
  <c r="L629" i="8"/>
  <c r="L630" i="8"/>
  <c r="L631" i="8"/>
  <c r="L632" i="8"/>
  <c r="L633" i="8"/>
  <c r="L634" i="8"/>
  <c r="L635" i="8"/>
  <c r="L636" i="8"/>
  <c r="L637" i="8"/>
  <c r="L638" i="8"/>
  <c r="L639" i="8"/>
  <c r="L640"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7" i="8"/>
  <c r="L678" i="8"/>
  <c r="L679" i="8"/>
  <c r="L680" i="8"/>
  <c r="L681" i="8"/>
  <c r="L682" i="8"/>
  <c r="L683" i="8"/>
  <c r="L684" i="8"/>
  <c r="L685" i="8"/>
  <c r="L686" i="8"/>
  <c r="L687" i="8"/>
  <c r="L688" i="8"/>
  <c r="L689" i="8"/>
  <c r="L690" i="8"/>
  <c r="L691" i="8"/>
  <c r="L692" i="8"/>
  <c r="L693" i="8"/>
  <c r="L694" i="8"/>
  <c r="L695" i="8"/>
  <c r="L696" i="8"/>
  <c r="L697" i="8"/>
  <c r="L698" i="8"/>
  <c r="L699" i="8"/>
  <c r="L700" i="8"/>
  <c r="L701" i="8"/>
  <c r="L702" i="8"/>
  <c r="L703" i="8"/>
  <c r="L704" i="8"/>
  <c r="L705" i="8"/>
  <c r="L706" i="8"/>
  <c r="L707" i="8"/>
  <c r="L708" i="8"/>
  <c r="L709" i="8"/>
  <c r="L710" i="8"/>
  <c r="L711" i="8"/>
  <c r="L712" i="8"/>
  <c r="L713" i="8"/>
  <c r="L714" i="8"/>
  <c r="L715" i="8"/>
  <c r="L716" i="8"/>
  <c r="L717" i="8"/>
  <c r="L718" i="8"/>
  <c r="L719" i="8"/>
  <c r="L720" i="8"/>
  <c r="L721" i="8"/>
  <c r="L722" i="8"/>
  <c r="L723" i="8"/>
  <c r="L724" i="8"/>
  <c r="L725" i="8"/>
  <c r="L726" i="8"/>
  <c r="L727" i="8"/>
  <c r="L728" i="8"/>
  <c r="L729" i="8"/>
  <c r="L730" i="8"/>
  <c r="L731" i="8"/>
  <c r="L732" i="8"/>
  <c r="L733" i="8"/>
  <c r="L734" i="8"/>
  <c r="L735" i="8"/>
  <c r="L736" i="8"/>
  <c r="L737" i="8"/>
  <c r="L738" i="8"/>
  <c r="L739" i="8"/>
  <c r="L740" i="8"/>
  <c r="L741" i="8"/>
  <c r="L742" i="8"/>
  <c r="L743" i="8"/>
  <c r="L744" i="8"/>
  <c r="L745" i="8"/>
  <c r="L746" i="8"/>
  <c r="L747" i="8"/>
  <c r="L748" i="8"/>
  <c r="L749" i="8"/>
  <c r="L750" i="8"/>
  <c r="L751" i="8"/>
  <c r="L752" i="8"/>
  <c r="L753" i="8"/>
  <c r="L754" i="8"/>
  <c r="L755" i="8"/>
  <c r="L756" i="8"/>
  <c r="L757" i="8"/>
  <c r="L758" i="8"/>
  <c r="L759" i="8"/>
  <c r="L760" i="8"/>
  <c r="L761" i="8"/>
  <c r="L762" i="8"/>
  <c r="L763" i="8"/>
  <c r="L764" i="8"/>
  <c r="L765" i="8"/>
  <c r="L766" i="8"/>
  <c r="L767" i="8"/>
  <c r="L768" i="8"/>
  <c r="L769" i="8"/>
  <c r="L770" i="8"/>
  <c r="L771" i="8"/>
  <c r="L772" i="8"/>
  <c r="L773" i="8"/>
  <c r="L774" i="8"/>
  <c r="L775" i="8"/>
  <c r="L776" i="8"/>
  <c r="L777" i="8"/>
  <c r="L778" i="8"/>
  <c r="L779" i="8"/>
  <c r="L780"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899" i="8"/>
  <c r="L900" i="8"/>
  <c r="L901" i="8"/>
  <c r="L902" i="8"/>
  <c r="L903" i="8"/>
  <c r="L904" i="8"/>
  <c r="L905" i="8"/>
  <c r="L906" i="8"/>
  <c r="L907" i="8"/>
  <c r="L908" i="8"/>
  <c r="L909" i="8"/>
  <c r="L910" i="8"/>
  <c r="L911" i="8"/>
  <c r="L912" i="8"/>
  <c r="L913" i="8"/>
  <c r="L914" i="8"/>
  <c r="L915" i="8"/>
  <c r="L916" i="8"/>
  <c r="L917" i="8"/>
  <c r="L918" i="8"/>
  <c r="L919" i="8"/>
  <c r="L920" i="8"/>
  <c r="L921" i="8"/>
  <c r="L922" i="8"/>
  <c r="L923" i="8"/>
  <c r="L924" i="8"/>
  <c r="L925" i="8"/>
  <c r="L926" i="8"/>
  <c r="L927" i="8"/>
  <c r="L928" i="8"/>
  <c r="L929" i="8"/>
  <c r="L930" i="8"/>
  <c r="L931" i="8"/>
  <c r="L932" i="8"/>
  <c r="L933" i="8"/>
  <c r="L934" i="8"/>
  <c r="L935" i="8"/>
  <c r="L936" i="8"/>
  <c r="L937" i="8"/>
  <c r="L938" i="8"/>
  <c r="L939" i="8"/>
  <c r="L940" i="8"/>
  <c r="L941" i="8"/>
  <c r="L942" i="8"/>
  <c r="L943" i="8"/>
  <c r="L944" i="8"/>
  <c r="L945" i="8"/>
  <c r="L946" i="8"/>
  <c r="L947" i="8"/>
  <c r="L948" i="8"/>
  <c r="L949" i="8"/>
  <c r="L950" i="8"/>
  <c r="L951" i="8"/>
  <c r="L952" i="8"/>
  <c r="L953" i="8"/>
  <c r="L954" i="8"/>
  <c r="L955" i="8"/>
  <c r="L956" i="8"/>
  <c r="L957" i="8"/>
  <c r="L958" i="8"/>
  <c r="L959" i="8"/>
  <c r="L960" i="8"/>
  <c r="L961" i="8"/>
  <c r="L962" i="8"/>
  <c r="L963" i="8"/>
  <c r="L964" i="8"/>
  <c r="L965" i="8"/>
  <c r="L966" i="8"/>
  <c r="L967" i="8"/>
  <c r="L968" i="8"/>
  <c r="L969" i="8"/>
  <c r="L970" i="8"/>
  <c r="L971" i="8"/>
  <c r="L972" i="8"/>
  <c r="L973" i="8"/>
  <c r="L974" i="8"/>
  <c r="L975" i="8"/>
  <c r="L976" i="8"/>
  <c r="L977" i="8"/>
  <c r="L978" i="8"/>
  <c r="L979" i="8"/>
  <c r="L980" i="8"/>
  <c r="L981" i="8"/>
  <c r="L982" i="8"/>
  <c r="L983" i="8"/>
  <c r="L984" i="8"/>
  <c r="L985" i="8"/>
  <c r="L986" i="8"/>
  <c r="L987" i="8"/>
  <c r="L988" i="8"/>
  <c r="L989" i="8"/>
  <c r="L990" i="8"/>
  <c r="L991" i="8"/>
  <c r="L992" i="8"/>
  <c r="L993" i="8"/>
  <c r="L994" i="8"/>
  <c r="L995" i="8"/>
  <c r="L996" i="8"/>
  <c r="L997" i="8"/>
  <c r="L998" i="8"/>
  <c r="L999" i="8"/>
  <c r="L1000" i="8"/>
  <c r="L1001" i="8"/>
  <c r="L1002" i="8"/>
  <c r="L1003" i="8"/>
  <c r="L1004"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4"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4" i="8"/>
  <c r="L1115" i="8"/>
  <c r="L1116" i="8"/>
  <c r="L1117" i="8"/>
  <c r="L1118" i="8"/>
  <c r="L1119" i="8"/>
  <c r="L1120" i="8"/>
  <c r="L1121" i="8"/>
  <c r="L1122" i="8"/>
  <c r="L1123" i="8"/>
  <c r="L1124" i="8"/>
  <c r="L1125" i="8"/>
  <c r="L1126" i="8"/>
  <c r="L1127" i="8"/>
  <c r="L1128" i="8"/>
  <c r="L1129" i="8"/>
  <c r="L1130" i="8"/>
  <c r="L1131" i="8"/>
  <c r="L1132" i="8"/>
  <c r="L1133" i="8"/>
  <c r="L1134" i="8"/>
  <c r="L1135" i="8"/>
  <c r="L1136" i="8"/>
  <c r="L1137" i="8"/>
  <c r="L1138" i="8"/>
  <c r="L1139" i="8"/>
  <c r="L1140" i="8"/>
  <c r="L1141" i="8"/>
  <c r="L1142" i="8"/>
  <c r="L1143" i="8"/>
  <c r="L1144" i="8"/>
  <c r="L1145" i="8"/>
  <c r="L1146" i="8"/>
  <c r="L1147" i="8"/>
  <c r="L1148" i="8"/>
  <c r="L1149" i="8"/>
  <c r="L1150" i="8"/>
  <c r="L1151" i="8"/>
  <c r="L1152" i="8"/>
  <c r="L1153" i="8"/>
  <c r="L1154" i="8"/>
  <c r="L1155" i="8"/>
  <c r="L1156" i="8"/>
  <c r="L1157" i="8"/>
  <c r="L1158" i="8"/>
  <c r="L1159" i="8"/>
  <c r="L1160" i="8"/>
  <c r="L1161" i="8"/>
  <c r="L1162" i="8"/>
  <c r="L1163" i="8"/>
  <c r="L1164" i="8"/>
  <c r="L1165" i="8"/>
  <c r="L1166" i="8"/>
  <c r="L1167" i="8"/>
  <c r="L1168" i="8"/>
  <c r="L1169" i="8"/>
  <c r="L1170" i="8"/>
  <c r="L1171" i="8"/>
  <c r="L1172" i="8"/>
  <c r="L1173" i="8"/>
  <c r="L1174" i="8"/>
  <c r="L1175" i="8"/>
  <c r="L1176" i="8"/>
  <c r="L1177" i="8"/>
  <c r="L1178" i="8"/>
  <c r="L1179" i="8"/>
  <c r="L1180" i="8"/>
  <c r="L1181" i="8"/>
  <c r="L1182" i="8"/>
  <c r="L1183" i="8"/>
  <c r="L1184" i="8"/>
  <c r="L1185" i="8"/>
  <c r="L1186" i="8"/>
  <c r="L1187" i="8"/>
  <c r="L1188" i="8"/>
  <c r="L1189" i="8"/>
  <c r="L1190" i="8"/>
  <c r="L1191" i="8"/>
  <c r="L1192" i="8"/>
  <c r="L1193" i="8"/>
  <c r="L1194" i="8"/>
  <c r="L1195" i="8"/>
  <c r="L1196" i="8"/>
  <c r="L1197" i="8"/>
  <c r="L1198" i="8"/>
  <c r="L1199" i="8"/>
  <c r="L1200" i="8"/>
  <c r="L1201" i="8"/>
  <c r="L1202" i="8"/>
  <c r="L1203" i="8"/>
  <c r="L1204" i="8"/>
  <c r="L1205" i="8"/>
  <c r="L1206" i="8"/>
  <c r="L1207" i="8"/>
  <c r="L1208" i="8"/>
  <c r="L1209" i="8"/>
  <c r="L1210" i="8"/>
  <c r="L1211" i="8"/>
  <c r="L1212" i="8"/>
  <c r="L1213" i="8"/>
  <c r="L1214" i="8"/>
  <c r="L1215" i="8"/>
  <c r="L1216" i="8"/>
  <c r="L1217" i="8"/>
  <c r="L1218" i="8"/>
  <c r="L1219" i="8"/>
  <c r="L1220" i="8"/>
  <c r="L1221" i="8"/>
  <c r="L1222" i="8"/>
  <c r="L1223" i="8"/>
  <c r="L1224" i="8"/>
  <c r="L1225" i="8"/>
  <c r="L1226" i="8"/>
  <c r="L1227" i="8"/>
  <c r="L1228" i="8"/>
  <c r="L1229" i="8"/>
  <c r="L1230" i="8"/>
  <c r="L1231" i="8"/>
  <c r="L1232" i="8"/>
  <c r="L1233" i="8"/>
  <c r="L1234" i="8"/>
  <c r="L1235" i="8"/>
  <c r="L1236" i="8"/>
  <c r="L1237" i="8"/>
  <c r="L1238" i="8"/>
  <c r="L1239" i="8"/>
  <c r="L1240" i="8"/>
  <c r="L1241" i="8"/>
  <c r="L1242" i="8"/>
  <c r="L1243" i="8"/>
  <c r="L1244" i="8"/>
  <c r="L1245" i="8"/>
  <c r="L1246" i="8"/>
  <c r="L1247" i="8"/>
  <c r="L1248" i="8"/>
  <c r="L1249" i="8"/>
  <c r="L1250" i="8"/>
  <c r="L1251" i="8"/>
  <c r="L1252" i="8"/>
  <c r="L1253" i="8"/>
  <c r="L1254" i="8"/>
  <c r="L1255" i="8"/>
  <c r="L1256" i="8"/>
  <c r="L1257" i="8"/>
  <c r="L1258" i="8"/>
  <c r="L1259" i="8"/>
  <c r="L1260" i="8"/>
  <c r="L1261" i="8"/>
  <c r="L1262" i="8"/>
  <c r="L1263" i="8"/>
  <c r="L1264" i="8"/>
  <c r="L1265" i="8"/>
  <c r="L1266" i="8"/>
  <c r="L1267" i="8"/>
  <c r="L1268" i="8"/>
  <c r="L1269" i="8"/>
  <c r="L1270" i="8"/>
  <c r="L1271" i="8"/>
  <c r="L1272" i="8"/>
  <c r="L1273" i="8"/>
  <c r="L1274" i="8"/>
  <c r="L1275" i="8"/>
  <c r="L1276" i="8"/>
  <c r="L1277" i="8"/>
  <c r="L1278" i="8"/>
  <c r="L1279" i="8"/>
  <c r="L1280" i="8"/>
  <c r="L1281" i="8"/>
  <c r="L1282" i="8"/>
  <c r="L1283" i="8"/>
  <c r="L1284" i="8"/>
  <c r="L1285" i="8"/>
  <c r="L1286" i="8"/>
  <c r="L1287" i="8"/>
  <c r="L1288" i="8"/>
  <c r="L1289" i="8"/>
  <c r="L1290" i="8"/>
  <c r="L1291" i="8"/>
  <c r="L1292" i="8"/>
  <c r="L1293" i="8"/>
  <c r="L1294" i="8"/>
  <c r="L1295" i="8"/>
  <c r="L1296" i="8"/>
  <c r="L1297" i="8"/>
  <c r="L1298" i="8"/>
  <c r="L1299" i="8"/>
  <c r="L1300" i="8"/>
  <c r="L1301" i="8"/>
  <c r="L1302" i="8"/>
  <c r="L1303" i="8"/>
  <c r="L1304" i="8"/>
  <c r="L1305" i="8"/>
  <c r="L1306" i="8"/>
  <c r="L1307" i="8"/>
  <c r="L1308" i="8"/>
  <c r="L1309" i="8"/>
  <c r="L1310" i="8"/>
  <c r="L1311" i="8"/>
  <c r="L1312" i="8"/>
  <c r="L1313" i="8"/>
  <c r="L1314" i="8"/>
  <c r="L1315" i="8"/>
  <c r="L1316" i="8"/>
  <c r="L1317" i="8"/>
  <c r="L1318" i="8"/>
  <c r="L1319" i="8"/>
  <c r="L1320" i="8"/>
  <c r="L1321" i="8"/>
  <c r="L1322" i="8"/>
  <c r="L1323" i="8"/>
  <c r="L1324" i="8"/>
  <c r="L1325" i="8"/>
  <c r="L1326" i="8"/>
  <c r="L1327" i="8"/>
  <c r="L1328" i="8"/>
  <c r="L1329" i="8"/>
  <c r="L1330" i="8"/>
  <c r="L1331" i="8"/>
  <c r="L1332" i="8"/>
  <c r="L1333" i="8"/>
  <c r="L1334" i="8"/>
  <c r="L1335" i="8"/>
  <c r="L1336" i="8"/>
  <c r="L1337" i="8"/>
  <c r="L1338" i="8"/>
  <c r="L1339" i="8"/>
  <c r="L1340" i="8"/>
  <c r="L1341" i="8"/>
  <c r="L1342" i="8"/>
  <c r="L1343" i="8"/>
  <c r="L1344" i="8"/>
  <c r="L1345" i="8"/>
  <c r="L1346" i="8"/>
  <c r="L1347" i="8"/>
  <c r="L1348" i="8"/>
  <c r="L1349" i="8"/>
  <c r="L1350" i="8"/>
  <c r="L1351" i="8"/>
  <c r="L1352" i="8"/>
  <c r="L1353" i="8"/>
  <c r="L1354" i="8"/>
  <c r="L1355" i="8"/>
  <c r="L1356" i="8"/>
  <c r="L1357" i="8"/>
  <c r="L1358" i="8"/>
  <c r="L1359" i="8"/>
  <c r="L1360" i="8"/>
  <c r="L1361" i="8"/>
  <c r="L1362" i="8"/>
  <c r="L1363" i="8"/>
  <c r="L1364" i="8"/>
  <c r="L1365" i="8"/>
  <c r="L1366" i="8"/>
  <c r="L1367" i="8"/>
  <c r="L1368" i="8"/>
  <c r="L1369" i="8"/>
  <c r="L1370" i="8"/>
  <c r="L1371" i="8"/>
  <c r="L1372" i="8"/>
  <c r="L1373" i="8"/>
  <c r="L1374" i="8"/>
  <c r="L1375" i="8"/>
  <c r="L1376" i="8"/>
  <c r="L1377" i="8"/>
  <c r="L1378" i="8"/>
  <c r="L1379" i="8"/>
  <c r="L1380" i="8"/>
  <c r="L1381" i="8"/>
  <c r="L1382" i="8"/>
  <c r="L1383" i="8"/>
  <c r="L1384" i="8"/>
  <c r="L1385" i="8"/>
  <c r="L1386" i="8"/>
  <c r="L1387" i="8"/>
  <c r="L1388" i="8"/>
  <c r="L1389" i="8"/>
  <c r="L1390" i="8"/>
  <c r="L1391" i="8"/>
  <c r="L1392" i="8"/>
  <c r="L1393" i="8"/>
  <c r="L1394" i="8"/>
  <c r="L1395" i="8"/>
  <c r="L1396" i="8"/>
  <c r="L1397" i="8"/>
  <c r="L1398" i="8"/>
  <c r="L1399" i="8"/>
  <c r="L1400" i="8"/>
  <c r="L1401" i="8"/>
  <c r="L1402" i="8"/>
  <c r="L1403" i="8"/>
  <c r="L1404" i="8"/>
  <c r="L1405" i="8"/>
  <c r="L1406" i="8"/>
  <c r="L1407" i="8"/>
  <c r="L1408" i="8"/>
  <c r="L1409" i="8"/>
  <c r="L1410" i="8"/>
  <c r="L1411" i="8"/>
  <c r="L1412" i="8"/>
  <c r="L1413" i="8"/>
  <c r="L1414" i="8"/>
  <c r="L1415" i="8"/>
  <c r="L1416" i="8"/>
  <c r="L1417" i="8"/>
  <c r="L1418" i="8"/>
  <c r="L1419" i="8"/>
  <c r="L1420" i="8"/>
  <c r="L1421" i="8"/>
  <c r="L1422" i="8"/>
  <c r="L1423" i="8"/>
  <c r="L1424" i="8"/>
  <c r="L1425" i="8"/>
  <c r="L1426" i="8"/>
  <c r="L1427" i="8"/>
  <c r="L1428" i="8"/>
  <c r="L1429" i="8"/>
  <c r="L1430" i="8"/>
  <c r="L1431" i="8"/>
  <c r="L1432" i="8"/>
  <c r="L1433" i="8"/>
  <c r="L1434" i="8"/>
  <c r="L1435" i="8"/>
  <c r="L1436" i="8"/>
  <c r="L1437" i="8"/>
  <c r="L1438" i="8"/>
  <c r="L1439" i="8"/>
  <c r="L1440" i="8"/>
  <c r="L1441" i="8"/>
  <c r="L1442" i="8"/>
  <c r="L1443" i="8"/>
  <c r="L1444" i="8"/>
  <c r="L1445" i="8"/>
  <c r="L1446" i="8"/>
  <c r="L1447" i="8"/>
  <c r="L1448" i="8"/>
  <c r="L1449" i="8"/>
  <c r="L1450" i="8"/>
  <c r="L1451" i="8"/>
  <c r="L1452" i="8"/>
  <c r="L1453" i="8"/>
  <c r="L1454" i="8"/>
  <c r="L1455" i="8"/>
  <c r="L1456" i="8"/>
  <c r="L1457" i="8"/>
  <c r="L1458" i="8"/>
  <c r="L1459" i="8"/>
  <c r="L1460" i="8"/>
  <c r="L1461" i="8"/>
  <c r="L1462" i="8"/>
  <c r="L1463" i="8"/>
  <c r="L1464" i="8"/>
  <c r="L1465" i="8"/>
  <c r="L1466" i="8"/>
  <c r="L1467" i="8"/>
  <c r="L1468" i="8"/>
  <c r="L1469" i="8"/>
  <c r="L1470" i="8"/>
  <c r="L1471" i="8"/>
  <c r="L1472" i="8"/>
  <c r="L1473" i="8"/>
  <c r="L1474" i="8"/>
  <c r="L1475" i="8"/>
  <c r="L1476" i="8"/>
  <c r="L1477" i="8"/>
  <c r="L1478" i="8"/>
  <c r="L1479" i="8"/>
  <c r="L1480" i="8"/>
  <c r="L1481" i="8"/>
  <c r="L1482" i="8"/>
  <c r="L1483" i="8"/>
  <c r="L1484" i="8"/>
  <c r="L1485" i="8"/>
  <c r="L1486" i="8"/>
  <c r="L1487" i="8"/>
  <c r="L1488" i="8"/>
  <c r="L1489" i="8"/>
  <c r="L1490" i="8"/>
  <c r="L1491" i="8"/>
  <c r="L1492" i="8"/>
  <c r="L1493" i="8"/>
  <c r="L1494" i="8"/>
  <c r="L1495" i="8"/>
  <c r="L1496" i="8"/>
  <c r="L1497" i="8"/>
  <c r="L1498" i="8"/>
  <c r="L1499" i="8"/>
  <c r="L1500" i="8"/>
  <c r="L1501" i="8"/>
  <c r="L1502" i="8"/>
  <c r="L1503" i="8"/>
  <c r="L1504" i="8"/>
  <c r="L1505" i="8"/>
  <c r="L1506" i="8"/>
  <c r="L1507" i="8"/>
  <c r="L1508" i="8"/>
  <c r="L1509" i="8"/>
  <c r="L1510" i="8"/>
  <c r="L1511" i="8"/>
  <c r="L1512" i="8"/>
  <c r="L1513" i="8"/>
  <c r="L1514" i="8"/>
  <c r="L1515" i="8"/>
  <c r="L1516" i="8"/>
  <c r="L1517" i="8"/>
  <c r="L1518" i="8"/>
  <c r="L1519" i="8"/>
  <c r="L1520" i="8"/>
  <c r="L1521" i="8"/>
  <c r="L1522" i="8"/>
  <c r="L1523" i="8"/>
  <c r="L1524" i="8"/>
  <c r="L1525" i="8"/>
  <c r="L1526" i="8"/>
  <c r="L1527" i="8"/>
  <c r="L1528" i="8"/>
  <c r="L1529" i="8"/>
  <c r="L1530" i="8"/>
  <c r="L1531" i="8"/>
  <c r="L1532" i="8"/>
  <c r="L1533" i="8"/>
  <c r="L1534" i="8"/>
  <c r="L1535" i="8"/>
  <c r="L1536" i="8"/>
  <c r="L1537" i="8"/>
  <c r="L1538" i="8"/>
  <c r="L1539" i="8"/>
  <c r="L1540" i="8"/>
  <c r="L1541" i="8"/>
  <c r="L1542" i="8"/>
  <c r="L1543" i="8"/>
  <c r="L1544" i="8"/>
  <c r="L1545" i="8"/>
  <c r="L1546" i="8"/>
  <c r="L1547" i="8"/>
  <c r="L1548" i="8"/>
  <c r="L1549" i="8"/>
  <c r="L1550" i="8"/>
  <c r="L1551" i="8"/>
  <c r="L1552" i="8"/>
  <c r="L1553" i="8"/>
  <c r="L1554" i="8"/>
  <c r="L1555" i="8"/>
  <c r="L1556" i="8"/>
  <c r="L1557" i="8"/>
  <c r="L1558" i="8"/>
  <c r="L1559" i="8"/>
  <c r="L1560" i="8"/>
  <c r="L1561" i="8"/>
  <c r="L1562" i="8"/>
  <c r="L1563" i="8"/>
  <c r="L1564" i="8"/>
  <c r="L1565" i="8"/>
  <c r="L1566" i="8"/>
  <c r="L1567" i="8"/>
  <c r="L1568" i="8"/>
  <c r="L1569" i="8"/>
  <c r="L1570" i="8"/>
  <c r="L1571" i="8"/>
  <c r="L1572" i="8"/>
  <c r="L1573" i="8"/>
  <c r="L1574" i="8"/>
  <c r="L1575" i="8"/>
  <c r="L1576" i="8"/>
  <c r="L1577" i="8"/>
  <c r="L1578" i="8"/>
  <c r="L1579" i="8"/>
  <c r="L1580" i="8"/>
  <c r="L1581" i="8"/>
  <c r="L1582" i="8"/>
  <c r="L1583" i="8"/>
  <c r="L1584" i="8"/>
  <c r="L1585" i="8"/>
  <c r="L1586" i="8"/>
  <c r="L1587" i="8"/>
  <c r="L1588" i="8"/>
  <c r="L1589" i="8"/>
  <c r="L1590" i="8"/>
  <c r="L1591" i="8"/>
  <c r="L1592" i="8"/>
  <c r="L1593" i="8"/>
  <c r="L1594" i="8"/>
  <c r="L1595" i="8"/>
  <c r="L1596" i="8"/>
  <c r="L1597" i="8"/>
  <c r="L1598" i="8"/>
  <c r="L1599" i="8"/>
  <c r="L1600" i="8"/>
  <c r="L1601" i="8"/>
  <c r="L1602" i="8"/>
  <c r="L1603" i="8"/>
  <c r="L1604" i="8"/>
  <c r="L1605" i="8"/>
  <c r="L1606" i="8"/>
  <c r="L1607" i="8"/>
  <c r="L1608" i="8"/>
  <c r="L1609" i="8"/>
  <c r="L1610" i="8"/>
  <c r="L1611" i="8"/>
  <c r="L1612" i="8"/>
  <c r="L1613" i="8"/>
  <c r="L1614" i="8"/>
  <c r="L1615" i="8"/>
  <c r="L1616" i="8"/>
  <c r="L1617" i="8"/>
  <c r="L1618" i="8"/>
  <c r="L1619" i="8"/>
  <c r="L1620" i="8"/>
  <c r="L1621" i="8"/>
  <c r="L1622" i="8"/>
  <c r="L1623" i="8"/>
  <c r="L1624" i="8"/>
  <c r="L1625" i="8"/>
  <c r="L1626" i="8"/>
  <c r="L1627" i="8"/>
  <c r="L1628" i="8"/>
  <c r="L1629" i="8"/>
  <c r="L1630" i="8"/>
  <c r="L1631" i="8"/>
  <c r="L1632" i="8"/>
  <c r="L1633" i="8"/>
  <c r="L1634" i="8"/>
  <c r="L1635" i="8"/>
  <c r="L1636" i="8"/>
  <c r="L1637" i="8"/>
  <c r="L1638" i="8"/>
  <c r="L1639" i="8"/>
  <c r="L1640" i="8"/>
  <c r="L1641" i="8"/>
  <c r="L1642" i="8"/>
  <c r="L1643" i="8"/>
  <c r="L1644" i="8"/>
  <c r="L1645" i="8"/>
  <c r="L1646" i="8"/>
  <c r="L1647" i="8"/>
  <c r="L1648" i="8"/>
  <c r="L1649" i="8"/>
  <c r="L1650" i="8"/>
  <c r="L1651" i="8"/>
  <c r="L1652" i="8"/>
  <c r="L1653" i="8"/>
  <c r="L1654" i="8"/>
  <c r="L1655" i="8"/>
  <c r="L1656" i="8"/>
  <c r="L1657" i="8"/>
  <c r="L1658" i="8"/>
  <c r="L1659" i="8"/>
  <c r="L1660" i="8"/>
  <c r="L1661" i="8"/>
  <c r="L1662" i="8"/>
  <c r="L1663" i="8"/>
  <c r="L1664" i="8"/>
  <c r="L1665" i="8"/>
  <c r="L1666" i="8"/>
  <c r="L1667" i="8"/>
  <c r="L1668" i="8"/>
  <c r="L1669" i="8"/>
  <c r="L1670" i="8"/>
  <c r="L1671" i="8"/>
  <c r="L1672" i="8"/>
  <c r="L1673" i="8"/>
  <c r="L1674" i="8"/>
  <c r="L1675" i="8"/>
  <c r="L1676" i="8"/>
  <c r="L1677" i="8"/>
  <c r="L1678" i="8"/>
  <c r="L1679" i="8"/>
  <c r="L1680" i="8"/>
  <c r="L1681" i="8"/>
  <c r="L1682" i="8"/>
  <c r="L1683" i="8"/>
  <c r="L1684" i="8"/>
  <c r="L1685" i="8"/>
  <c r="L1686" i="8"/>
  <c r="L1687" i="8"/>
  <c r="L1688" i="8"/>
  <c r="L1689" i="8"/>
  <c r="L1690" i="8"/>
  <c r="L1691" i="8"/>
  <c r="L1692" i="8"/>
  <c r="L1693" i="8"/>
  <c r="L1694" i="8"/>
  <c r="L1695" i="8"/>
  <c r="L1696" i="8"/>
  <c r="L1697" i="8"/>
  <c r="L1698" i="8"/>
  <c r="L1699" i="8"/>
  <c r="L1700" i="8"/>
  <c r="L1701" i="8"/>
  <c r="L1702" i="8"/>
  <c r="L1703" i="8"/>
  <c r="L1704" i="8"/>
  <c r="L1705" i="8"/>
  <c r="L1706" i="8"/>
  <c r="L1707" i="8"/>
  <c r="L1708" i="8"/>
  <c r="L1709" i="8"/>
  <c r="L1710" i="8"/>
  <c r="L1711" i="8"/>
  <c r="L1712" i="8"/>
  <c r="L1713" i="8"/>
  <c r="L1714" i="8"/>
  <c r="L1715" i="8"/>
  <c r="L1716" i="8"/>
  <c r="L1717" i="8"/>
  <c r="L1718" i="8"/>
  <c r="L1719" i="8"/>
  <c r="L1720" i="8"/>
  <c r="L1721" i="8"/>
  <c r="L1722" i="8"/>
  <c r="L1723" i="8"/>
  <c r="L1724" i="8"/>
  <c r="L1725" i="8"/>
  <c r="L1726" i="8"/>
  <c r="L1727" i="8"/>
  <c r="L1728" i="8"/>
  <c r="L1729" i="8"/>
  <c r="L1730" i="8"/>
  <c r="L1731" i="8"/>
  <c r="L1732" i="8"/>
  <c r="L1733" i="8"/>
  <c r="L1734" i="8"/>
  <c r="L1735" i="8"/>
  <c r="L1736" i="8"/>
  <c r="L1737" i="8"/>
  <c r="L1738" i="8"/>
  <c r="L1739" i="8"/>
  <c r="L1740" i="8"/>
  <c r="L1741" i="8"/>
  <c r="L1742" i="8"/>
  <c r="L1743" i="8"/>
  <c r="L1744" i="8"/>
  <c r="L1745" i="8"/>
  <c r="L1746" i="8"/>
  <c r="L1747" i="8"/>
  <c r="L1748" i="8"/>
  <c r="L1749" i="8"/>
  <c r="L1750" i="8"/>
  <c r="L1751" i="8"/>
  <c r="L1752" i="8"/>
  <c r="L1753" i="8"/>
  <c r="L1754" i="8"/>
  <c r="L1755" i="8"/>
  <c r="L1756" i="8"/>
  <c r="L1757" i="8"/>
  <c r="L1758" i="8"/>
  <c r="L1759" i="8"/>
  <c r="L1760" i="8"/>
  <c r="L1761" i="8"/>
  <c r="L1762" i="8"/>
  <c r="L1763" i="8"/>
  <c r="L1764" i="8"/>
  <c r="L1765" i="8"/>
  <c r="L1766" i="8"/>
  <c r="L1767" i="8"/>
  <c r="L1768" i="8"/>
  <c r="L1769" i="8"/>
  <c r="L1770" i="8"/>
  <c r="L1771" i="8"/>
  <c r="L1772" i="8"/>
  <c r="L1773" i="8"/>
  <c r="L1774" i="8"/>
  <c r="L1775" i="8"/>
  <c r="L1776" i="8"/>
  <c r="L1777" i="8"/>
  <c r="L1778" i="8"/>
  <c r="L1779" i="8"/>
  <c r="L1780" i="8"/>
  <c r="L1781" i="8"/>
  <c r="L1782" i="8"/>
  <c r="L1783" i="8"/>
  <c r="L1784" i="8"/>
  <c r="L1785" i="8"/>
  <c r="L1786" i="8"/>
  <c r="L1787" i="8"/>
  <c r="L1788" i="8"/>
  <c r="L1789" i="8"/>
  <c r="L1790" i="8"/>
  <c r="L1791" i="8"/>
  <c r="L1792" i="8"/>
  <c r="L1793" i="8"/>
  <c r="L1794" i="8"/>
  <c r="L1795" i="8"/>
  <c r="L1796" i="8"/>
  <c r="L1797" i="8"/>
  <c r="L1798" i="8"/>
  <c r="L1799" i="8"/>
  <c r="L1800" i="8"/>
  <c r="L1801" i="8"/>
  <c r="L1802" i="8"/>
  <c r="L1803" i="8"/>
  <c r="L1804" i="8"/>
  <c r="L1805" i="8"/>
  <c r="L1806" i="8"/>
  <c r="L1807" i="8"/>
  <c r="L1808" i="8"/>
  <c r="L1809" i="8"/>
  <c r="L1810" i="8"/>
  <c r="L1811" i="8"/>
  <c r="L1812" i="8"/>
  <c r="L1813" i="8"/>
  <c r="L1814" i="8"/>
  <c r="L1815" i="8"/>
  <c r="L1816" i="8"/>
  <c r="L1817" i="8"/>
  <c r="L1818" i="8"/>
  <c r="L1819" i="8"/>
  <c r="L1820" i="8"/>
  <c r="L1821" i="8"/>
  <c r="L1822" i="8"/>
  <c r="L1823" i="8"/>
  <c r="L1824" i="8"/>
  <c r="L1825" i="8"/>
  <c r="L1826" i="8"/>
  <c r="L1827" i="8"/>
  <c r="L1828" i="8"/>
  <c r="L1829" i="8"/>
  <c r="L1830" i="8"/>
  <c r="L1831" i="8"/>
  <c r="L1832" i="8"/>
  <c r="L1833" i="8"/>
  <c r="L1834" i="8"/>
  <c r="L1835" i="8"/>
  <c r="L1836" i="8"/>
  <c r="L1837" i="8"/>
  <c r="L1838" i="8"/>
  <c r="L1839" i="8"/>
  <c r="L1840" i="8"/>
  <c r="L1841" i="8"/>
  <c r="L1842" i="8"/>
  <c r="L1843" i="8"/>
  <c r="L1844" i="8"/>
  <c r="L1845" i="8"/>
  <c r="L1846" i="8"/>
  <c r="L1847" i="8"/>
  <c r="L1848" i="8"/>
  <c r="L1849" i="8"/>
  <c r="L1850" i="8"/>
  <c r="L1851" i="8"/>
  <c r="L1852" i="8"/>
  <c r="L1853" i="8"/>
  <c r="L1854" i="8"/>
  <c r="L1855" i="8"/>
  <c r="L1856" i="8"/>
  <c r="L1857" i="8"/>
  <c r="L1858" i="8"/>
  <c r="L1859" i="8"/>
  <c r="L1860" i="8"/>
  <c r="L1861" i="8"/>
  <c r="L1862" i="8"/>
  <c r="L1863" i="8"/>
  <c r="L1864" i="8"/>
  <c r="L1865" i="8"/>
  <c r="L1866" i="8"/>
  <c r="L1867" i="8"/>
  <c r="L1868" i="8"/>
  <c r="L1869" i="8"/>
  <c r="L1870" i="8"/>
  <c r="L1871" i="8"/>
  <c r="L1872" i="8"/>
  <c r="L1873" i="8"/>
  <c r="L1874" i="8"/>
  <c r="L1875" i="8"/>
  <c r="L1876" i="8"/>
  <c r="L1877" i="8"/>
  <c r="L1878" i="8"/>
  <c r="L1879" i="8"/>
  <c r="L1880" i="8"/>
  <c r="L1881" i="8"/>
  <c r="L1882" i="8"/>
  <c r="L1883" i="8"/>
  <c r="L1884" i="8"/>
  <c r="L1885" i="8"/>
  <c r="L1886" i="8"/>
  <c r="L1887" i="8"/>
  <c r="L1888" i="8"/>
  <c r="L1889" i="8"/>
  <c r="L1890" i="8"/>
  <c r="L1891" i="8"/>
  <c r="L1892" i="8"/>
  <c r="L1893" i="8"/>
  <c r="L1894" i="8"/>
  <c r="L1895" i="8"/>
  <c r="L1896" i="8"/>
  <c r="L1897" i="8"/>
  <c r="L1898" i="8"/>
  <c r="L1899" i="8"/>
  <c r="L1900" i="8"/>
  <c r="L1901" i="8"/>
  <c r="L1902" i="8"/>
  <c r="L1903" i="8"/>
  <c r="L1904" i="8"/>
  <c r="L1905" i="8"/>
  <c r="L1906" i="8"/>
  <c r="L1907" i="8"/>
  <c r="L1908" i="8"/>
  <c r="L1909" i="8"/>
  <c r="L1910" i="8"/>
  <c r="L1911" i="8"/>
  <c r="L1912" i="8"/>
  <c r="L1913" i="8"/>
  <c r="L1914" i="8"/>
  <c r="L1915" i="8"/>
  <c r="L1916" i="8"/>
  <c r="L1917" i="8"/>
  <c r="L1918" i="8"/>
  <c r="L1919" i="8"/>
  <c r="L1920" i="8"/>
  <c r="L1921" i="8"/>
  <c r="L1922" i="8"/>
  <c r="L1923" i="8"/>
  <c r="L1924" i="8"/>
  <c r="L1925" i="8"/>
  <c r="L1926" i="8"/>
  <c r="L1927" i="8"/>
  <c r="L1928" i="8"/>
  <c r="L1929" i="8"/>
  <c r="L1930" i="8"/>
  <c r="L1931" i="8"/>
  <c r="L1932" i="8"/>
  <c r="L1933" i="8"/>
  <c r="L1934" i="8"/>
  <c r="L1935" i="8"/>
  <c r="L1936" i="8"/>
  <c r="L1937" i="8"/>
  <c r="L1938" i="8"/>
  <c r="L1939" i="8"/>
  <c r="L1940" i="8"/>
  <c r="L1941" i="8"/>
  <c r="L1942" i="8"/>
  <c r="L1943" i="8"/>
  <c r="L1944" i="8"/>
  <c r="L1945" i="8"/>
  <c r="L1946" i="8"/>
  <c r="L1947" i="8"/>
  <c r="L1948" i="8"/>
  <c r="L1949" i="8"/>
  <c r="L1950" i="8"/>
  <c r="L1951" i="8"/>
  <c r="L1952" i="8"/>
  <c r="L1953" i="8"/>
  <c r="L1954" i="8"/>
  <c r="L1955" i="8"/>
  <c r="L1956" i="8"/>
  <c r="L1957" i="8"/>
  <c r="L1958" i="8"/>
  <c r="L1959" i="8"/>
  <c r="L1960" i="8"/>
  <c r="L1961" i="8"/>
  <c r="L1962" i="8"/>
  <c r="L1963" i="8"/>
  <c r="L1964" i="8"/>
  <c r="L1965" i="8"/>
  <c r="L1966" i="8"/>
  <c r="L1967" i="8"/>
  <c r="L1968" i="8"/>
  <c r="L1969" i="8"/>
  <c r="L1970" i="8"/>
  <c r="L1971" i="8"/>
  <c r="L1972" i="8"/>
  <c r="L1973" i="8"/>
  <c r="L1974" i="8"/>
  <c r="L1975" i="8"/>
  <c r="L1976" i="8"/>
  <c r="L1977" i="8"/>
  <c r="L1978" i="8"/>
  <c r="L1979" i="8"/>
  <c r="L1980" i="8"/>
  <c r="L1981" i="8"/>
  <c r="L1982" i="8"/>
  <c r="L1983" i="8"/>
  <c r="L1984" i="8"/>
  <c r="L1985" i="8"/>
  <c r="L1986" i="8"/>
  <c r="L1987" i="8"/>
  <c r="L1988" i="8"/>
  <c r="L1989" i="8"/>
  <c r="L1990" i="8"/>
  <c r="L1991" i="8"/>
  <c r="L1992" i="8"/>
  <c r="L1993" i="8"/>
  <c r="L1994" i="8"/>
  <c r="L1995" i="8"/>
  <c r="L1996" i="8"/>
  <c r="L1997" i="8"/>
  <c r="L1998" i="8"/>
  <c r="L1999" i="8"/>
  <c r="L2000" i="8"/>
  <c r="L2001" i="8"/>
  <c r="L2002" i="8"/>
  <c r="L2003" i="8"/>
  <c r="L2004" i="8"/>
  <c r="L2005" i="8"/>
  <c r="L2006" i="8"/>
  <c r="L2007" i="8"/>
  <c r="L2008" i="8"/>
  <c r="L2009" i="8"/>
  <c r="L2010" i="8"/>
  <c r="L2011" i="8"/>
  <c r="L2012" i="8"/>
  <c r="L2013" i="8"/>
  <c r="L2014" i="8"/>
  <c r="L2015" i="8"/>
  <c r="L2016" i="8"/>
  <c r="L2017" i="8"/>
  <c r="L2018" i="8"/>
  <c r="L2019" i="8"/>
  <c r="L2020" i="8"/>
  <c r="L2021" i="8"/>
  <c r="L2022" i="8"/>
  <c r="L2023" i="8"/>
  <c r="L2024" i="8"/>
  <c r="L2025" i="8"/>
  <c r="L2026" i="8"/>
  <c r="L2027" i="8"/>
  <c r="L2028" i="8"/>
  <c r="L2029" i="8"/>
  <c r="L2030" i="8"/>
  <c r="L2031" i="8"/>
  <c r="L2032" i="8"/>
  <c r="L2033" i="8"/>
  <c r="L2034" i="8"/>
  <c r="L2035" i="8"/>
  <c r="L2036" i="8"/>
  <c r="L2037" i="8"/>
  <c r="L2038" i="8"/>
  <c r="L2039" i="8"/>
  <c r="L2040" i="8"/>
  <c r="L2041" i="8"/>
  <c r="L2042" i="8"/>
  <c r="L2043" i="8"/>
  <c r="L2044" i="8"/>
  <c r="L2045" i="8"/>
  <c r="L2046" i="8"/>
  <c r="L2047" i="8"/>
  <c r="L2048" i="8"/>
  <c r="L2049" i="8"/>
  <c r="L2050" i="8"/>
  <c r="L2051" i="8"/>
  <c r="L2052" i="8"/>
  <c r="L2053" i="8"/>
  <c r="L2054" i="8"/>
  <c r="L2055" i="8"/>
  <c r="L2056" i="8"/>
  <c r="L2057" i="8"/>
  <c r="L2058" i="8"/>
  <c r="L2059" i="8"/>
  <c r="L2060" i="8"/>
  <c r="L2061" i="8"/>
  <c r="L2062" i="8"/>
  <c r="L2063" i="8"/>
  <c r="L2064" i="8"/>
  <c r="L2065" i="8"/>
  <c r="L2066" i="8"/>
  <c r="L2067" i="8"/>
  <c r="L2068" i="8"/>
  <c r="L2069" i="8"/>
  <c r="L2070" i="8"/>
  <c r="L2071" i="8"/>
  <c r="L2072" i="8"/>
  <c r="L2073" i="8"/>
  <c r="L2074" i="8"/>
  <c r="L2075" i="8"/>
  <c r="L2076" i="8"/>
  <c r="L2077" i="8"/>
  <c r="L2078" i="8"/>
  <c r="L2079" i="8"/>
  <c r="L2080" i="8"/>
  <c r="L2081" i="8"/>
  <c r="L2082" i="8"/>
  <c r="L2083" i="8"/>
  <c r="L2084" i="8"/>
  <c r="L2085" i="8"/>
  <c r="L2086" i="8"/>
  <c r="L2087" i="8"/>
  <c r="L2088" i="8"/>
  <c r="L2089" i="8"/>
  <c r="L2090" i="8"/>
  <c r="L2091" i="8"/>
  <c r="L2092" i="8"/>
  <c r="L2093" i="8"/>
  <c r="L2094" i="8"/>
  <c r="L2095" i="8"/>
  <c r="L2096" i="8"/>
  <c r="L2097" i="8"/>
  <c r="L2098" i="8"/>
  <c r="L2099" i="8"/>
  <c r="L2100" i="8"/>
  <c r="L2101" i="8"/>
  <c r="L2102" i="8"/>
  <c r="L2103" i="8"/>
  <c r="L2104" i="8"/>
  <c r="L2105" i="8"/>
  <c r="L2106" i="8"/>
  <c r="L2107" i="8"/>
  <c r="L2108" i="8"/>
  <c r="L2109" i="8"/>
  <c r="L2110" i="8"/>
  <c r="L2111" i="8"/>
  <c r="L2112" i="8"/>
  <c r="L2113" i="8"/>
  <c r="L2114" i="8"/>
  <c r="L2115" i="8"/>
  <c r="L2116" i="8"/>
  <c r="L2117" i="8"/>
  <c r="L2118" i="8"/>
  <c r="L2119" i="8"/>
  <c r="L2120" i="8"/>
  <c r="L2121" i="8"/>
  <c r="L2122" i="8"/>
  <c r="L2123" i="8"/>
  <c r="L2124" i="8"/>
  <c r="L2125" i="8"/>
  <c r="L2126" i="8"/>
  <c r="L2127" i="8"/>
  <c r="L2128" i="8"/>
  <c r="L2129" i="8"/>
  <c r="L2130" i="8"/>
  <c r="L2131" i="8"/>
  <c r="L2132" i="8"/>
  <c r="L2133" i="8"/>
  <c r="L2134" i="8"/>
  <c r="L2135" i="8"/>
  <c r="L2136" i="8"/>
  <c r="L2137" i="8"/>
  <c r="L2138" i="8"/>
  <c r="L2139" i="8"/>
  <c r="L2140" i="8"/>
  <c r="L2141" i="8"/>
  <c r="L2142" i="8"/>
  <c r="L2143" i="8"/>
  <c r="L2144" i="8"/>
  <c r="L2145" i="8"/>
  <c r="L2146" i="8"/>
  <c r="L2147" i="8"/>
  <c r="L2148" i="8"/>
  <c r="L2149" i="8"/>
  <c r="L2150" i="8"/>
  <c r="L2151" i="8"/>
  <c r="L2152" i="8"/>
  <c r="L2153" i="8"/>
  <c r="L2154" i="8"/>
  <c r="L2155" i="8"/>
  <c r="L2156" i="8"/>
  <c r="L2157" i="8"/>
  <c r="L2158" i="8"/>
  <c r="L2159" i="8"/>
  <c r="L2160" i="8"/>
  <c r="L2161" i="8"/>
  <c r="L2162" i="8"/>
  <c r="L2163" i="8"/>
  <c r="L2164" i="8"/>
  <c r="L2165" i="8"/>
  <c r="L2166" i="8"/>
  <c r="L2167" i="8"/>
  <c r="L2168" i="8"/>
  <c r="L2169" i="8"/>
  <c r="L2170" i="8"/>
  <c r="L2171" i="8"/>
  <c r="L2172" i="8"/>
  <c r="L2173" i="8"/>
  <c r="L2174" i="8"/>
  <c r="L2175" i="8"/>
  <c r="L2176" i="8"/>
  <c r="L2177" i="8"/>
  <c r="L2178" i="8"/>
  <c r="L2179" i="8"/>
  <c r="L2180" i="8"/>
  <c r="L2181" i="8"/>
  <c r="L2182" i="8"/>
  <c r="L2183" i="8"/>
  <c r="L2184" i="8"/>
  <c r="L2185" i="8"/>
  <c r="L2186" i="8"/>
  <c r="L2187" i="8"/>
  <c r="L2188" i="8"/>
  <c r="L2189" i="8"/>
  <c r="L2190" i="8"/>
  <c r="L2191" i="8"/>
  <c r="L2192" i="8"/>
  <c r="L2193" i="8"/>
  <c r="L2194" i="8"/>
  <c r="L2195" i="8"/>
  <c r="L2196" i="8"/>
  <c r="L2197" i="8"/>
  <c r="L2198" i="8"/>
  <c r="L2199" i="8"/>
  <c r="L2200" i="8"/>
  <c r="L2201" i="8"/>
  <c r="L2202" i="8"/>
  <c r="L2203" i="8"/>
  <c r="L2204" i="8"/>
  <c r="L2205" i="8"/>
  <c r="L2206" i="8"/>
  <c r="L2207" i="8"/>
  <c r="L2208" i="8"/>
  <c r="L2209" i="8"/>
  <c r="L2210" i="8"/>
  <c r="L2211" i="8"/>
  <c r="L2212" i="8"/>
  <c r="L2213" i="8"/>
  <c r="L2214" i="8"/>
  <c r="L2215" i="8"/>
  <c r="L2216" i="8"/>
  <c r="L2217" i="8"/>
  <c r="L2218" i="8"/>
  <c r="L2219" i="8"/>
  <c r="L2220" i="8"/>
  <c r="L2221" i="8"/>
  <c r="L2222" i="8"/>
  <c r="L2223" i="8"/>
  <c r="L2224" i="8"/>
  <c r="L2225" i="8"/>
  <c r="L2226" i="8"/>
  <c r="L2227" i="8"/>
  <c r="L2228" i="8"/>
  <c r="L2229" i="8"/>
  <c r="L2230" i="8"/>
  <c r="L2231" i="8"/>
  <c r="L2232" i="8"/>
  <c r="L2233" i="8"/>
  <c r="L2234" i="8"/>
  <c r="L2235" i="8"/>
  <c r="L2236" i="8"/>
  <c r="L2237" i="8"/>
  <c r="L2238" i="8"/>
  <c r="L2239" i="8"/>
  <c r="L2240" i="8"/>
  <c r="L2241" i="8"/>
  <c r="L2242" i="8"/>
  <c r="L2243" i="8"/>
  <c r="L2244" i="8"/>
  <c r="L2245" i="8"/>
  <c r="L2246" i="8"/>
  <c r="L2247" i="8"/>
  <c r="L2248" i="8"/>
  <c r="L2249" i="8"/>
  <c r="L2250" i="8"/>
  <c r="L2251" i="8"/>
  <c r="L2252" i="8"/>
  <c r="L2253" i="8"/>
  <c r="L2254" i="8"/>
  <c r="L2255" i="8"/>
  <c r="L2256" i="8"/>
  <c r="L2257" i="8"/>
  <c r="L2258" i="8"/>
  <c r="L2259" i="8"/>
  <c r="L2260" i="8"/>
  <c r="L2261" i="8"/>
  <c r="L2262" i="8"/>
  <c r="L2263" i="8"/>
  <c r="L2264" i="8"/>
  <c r="L2265" i="8"/>
  <c r="L2266" i="8"/>
  <c r="L2267" i="8"/>
  <c r="L2268" i="8"/>
  <c r="L2269" i="8"/>
  <c r="L2270" i="8"/>
  <c r="L2271" i="8"/>
  <c r="L2272" i="8"/>
  <c r="L2273" i="8"/>
  <c r="L2274" i="8"/>
  <c r="L2275" i="8"/>
  <c r="L2276" i="8"/>
  <c r="L2277" i="8"/>
  <c r="L2278" i="8"/>
  <c r="L2279" i="8"/>
  <c r="L2280" i="8"/>
  <c r="L2281" i="8"/>
  <c r="L2282" i="8"/>
  <c r="L2283" i="8"/>
  <c r="L2284" i="8"/>
  <c r="L2285" i="8"/>
  <c r="L2286" i="8"/>
  <c r="L2287" i="8"/>
  <c r="L2288" i="8"/>
  <c r="L2289" i="8"/>
  <c r="L2290" i="8"/>
  <c r="L2291" i="8"/>
  <c r="L2292" i="8"/>
  <c r="L2293" i="8"/>
  <c r="L2294" i="8"/>
  <c r="L2295" i="8"/>
  <c r="L2296" i="8"/>
  <c r="L2297" i="8"/>
  <c r="L2298" i="8"/>
  <c r="L2299" i="8"/>
  <c r="L2300" i="8"/>
  <c r="L2301" i="8"/>
  <c r="L2302" i="8"/>
  <c r="L2303" i="8"/>
  <c r="L2304" i="8"/>
  <c r="L2305" i="8"/>
  <c r="L2306" i="8"/>
  <c r="L2307" i="8"/>
  <c r="L2308" i="8"/>
  <c r="L2309" i="8"/>
  <c r="L2310" i="8"/>
  <c r="L2311" i="8"/>
  <c r="L2312" i="8"/>
  <c r="L2313" i="8"/>
  <c r="L2314" i="8"/>
  <c r="L2315" i="8"/>
  <c r="L2316" i="8"/>
  <c r="L2317" i="8"/>
  <c r="L2318" i="8"/>
  <c r="L2319" i="8"/>
  <c r="L2320" i="8"/>
  <c r="L2321" i="8"/>
  <c r="L2322" i="8"/>
  <c r="L2323" i="8"/>
  <c r="L2324" i="8"/>
  <c r="L2325" i="8"/>
  <c r="L2326" i="8"/>
  <c r="L2327" i="8"/>
  <c r="L2328" i="8"/>
  <c r="L2329" i="8"/>
  <c r="L2330" i="8"/>
  <c r="L2331" i="8"/>
  <c r="L2332" i="8"/>
  <c r="L2333" i="8"/>
  <c r="L2334" i="8"/>
  <c r="L2335" i="8"/>
  <c r="L2336" i="8"/>
  <c r="L2337" i="8"/>
  <c r="L2338" i="8"/>
  <c r="L2339" i="8"/>
  <c r="L2340" i="8"/>
  <c r="L2341" i="8"/>
  <c r="L2342" i="8"/>
  <c r="L2343" i="8"/>
  <c r="L2344" i="8"/>
  <c r="L2345" i="8"/>
  <c r="L2346" i="8"/>
  <c r="L2347" i="8"/>
  <c r="L2348" i="8"/>
  <c r="L2349" i="8"/>
  <c r="L2350" i="8"/>
  <c r="L2351" i="8"/>
  <c r="L2352" i="8"/>
  <c r="L2353" i="8"/>
  <c r="L2354" i="8"/>
  <c r="L2355" i="8"/>
  <c r="L2356" i="8"/>
  <c r="L2357" i="8"/>
  <c r="L2358" i="8"/>
  <c r="L2359" i="8"/>
  <c r="L2360" i="8"/>
  <c r="L2361" i="8"/>
  <c r="L2362" i="8"/>
  <c r="L2363" i="8"/>
  <c r="L2364" i="8"/>
  <c r="L2365" i="8"/>
  <c r="L2366" i="8"/>
  <c r="L2367" i="8"/>
  <c r="L2368" i="8"/>
  <c r="L2369" i="8"/>
  <c r="L2370" i="8"/>
  <c r="L2371" i="8"/>
  <c r="L2372" i="8"/>
  <c r="L2373" i="8"/>
  <c r="L2374" i="8"/>
  <c r="L2375" i="8"/>
  <c r="L2376" i="8"/>
  <c r="L2377" i="8"/>
  <c r="L2378" i="8"/>
  <c r="L2379" i="8"/>
  <c r="L2380" i="8"/>
  <c r="L2381" i="8"/>
  <c r="L2382" i="8"/>
  <c r="L2383" i="8"/>
  <c r="L2384" i="8"/>
  <c r="L2385" i="8"/>
  <c r="L2386" i="8"/>
  <c r="L2387" i="8"/>
  <c r="L2388" i="8"/>
  <c r="L2389" i="8"/>
  <c r="L2390" i="8"/>
  <c r="L2391" i="8"/>
  <c r="L2392" i="8"/>
  <c r="L2393" i="8"/>
  <c r="L2394" i="8"/>
  <c r="L2395" i="8"/>
  <c r="L2396" i="8"/>
  <c r="L2397" i="8"/>
  <c r="L2398" i="8"/>
  <c r="L2399" i="8"/>
  <c r="L2400" i="8"/>
  <c r="L2401" i="8"/>
  <c r="L2402" i="8"/>
  <c r="L2403" i="8"/>
  <c r="L2404" i="8"/>
  <c r="L2405" i="8"/>
  <c r="L2406" i="8"/>
  <c r="L2407" i="8"/>
  <c r="L2408" i="8"/>
  <c r="L2409" i="8"/>
  <c r="L2410" i="8"/>
  <c r="L2411" i="8"/>
  <c r="L2412" i="8"/>
  <c r="L2413" i="8"/>
  <c r="L2414" i="8"/>
  <c r="L2415" i="8"/>
  <c r="L2416" i="8"/>
  <c r="L2417" i="8"/>
  <c r="L2418" i="8"/>
  <c r="L2419" i="8"/>
  <c r="L2420" i="8"/>
  <c r="L2421" i="8"/>
  <c r="L2422" i="8"/>
  <c r="L2423" i="8"/>
  <c r="L2424" i="8"/>
  <c r="L2425" i="8"/>
  <c r="L2426" i="8"/>
  <c r="L2427" i="8"/>
  <c r="L2428" i="8"/>
  <c r="L2429" i="8"/>
  <c r="L2430" i="8"/>
  <c r="L2431" i="8"/>
  <c r="L2432" i="8"/>
  <c r="L2433" i="8"/>
  <c r="L2434" i="8"/>
  <c r="L2435" i="8"/>
  <c r="L2436" i="8"/>
  <c r="L2437" i="8"/>
  <c r="L2438" i="8"/>
  <c r="L2439" i="8"/>
  <c r="L2440" i="8"/>
  <c r="L2441" i="8"/>
  <c r="L2442" i="8"/>
  <c r="L2443" i="8"/>
  <c r="L2444" i="8"/>
  <c r="L2445" i="8"/>
  <c r="L2446" i="8"/>
  <c r="L2447" i="8"/>
  <c r="L2448" i="8"/>
  <c r="L2449" i="8"/>
  <c r="L2450" i="8"/>
  <c r="L2451" i="8"/>
  <c r="L2452" i="8"/>
  <c r="L2453" i="8"/>
  <c r="L2454" i="8"/>
  <c r="L2455" i="8"/>
  <c r="L2456" i="8"/>
  <c r="L2457" i="8"/>
  <c r="L2458" i="8"/>
  <c r="L2459" i="8"/>
  <c r="L2460" i="8"/>
  <c r="L2461" i="8"/>
  <c r="L2462" i="8"/>
  <c r="L2463" i="8"/>
  <c r="L2464" i="8"/>
  <c r="L2465" i="8"/>
  <c r="L2466" i="8"/>
  <c r="L2467" i="8"/>
  <c r="L2468" i="8"/>
  <c r="L2469" i="8"/>
  <c r="L2470" i="8"/>
  <c r="L2471" i="8"/>
  <c r="L2472" i="8"/>
  <c r="L2473" i="8"/>
  <c r="L2474" i="8"/>
  <c r="L2475" i="8"/>
  <c r="L2476" i="8"/>
  <c r="L2477" i="8"/>
  <c r="L2478" i="8"/>
  <c r="L2479" i="8"/>
  <c r="L2480" i="8"/>
  <c r="L2481" i="8"/>
  <c r="L2482" i="8"/>
  <c r="L2483" i="8"/>
  <c r="L2484" i="8"/>
  <c r="L2485" i="8"/>
  <c r="L2486" i="8"/>
  <c r="L2487" i="8"/>
  <c r="L2488" i="8"/>
  <c r="L2489" i="8"/>
  <c r="L2490" i="8"/>
  <c r="L2491" i="8"/>
  <c r="L2492" i="8"/>
  <c r="L2493" i="8"/>
  <c r="L2494" i="8"/>
  <c r="L2495" i="8"/>
  <c r="L2496" i="8"/>
  <c r="L2497" i="8"/>
  <c r="L2498" i="8"/>
  <c r="L2499" i="8"/>
  <c r="L2500" i="8"/>
  <c r="L2501" i="8"/>
  <c r="L2502" i="8"/>
  <c r="L2503" i="8"/>
  <c r="L2504" i="8"/>
  <c r="L2505" i="8"/>
  <c r="L2506" i="8"/>
  <c r="L2507" i="8"/>
  <c r="L2508" i="8"/>
  <c r="L2509" i="8"/>
  <c r="L2510" i="8"/>
  <c r="L2511" i="8"/>
  <c r="L2512" i="8"/>
  <c r="L2513" i="8"/>
  <c r="L2514" i="8"/>
  <c r="L2515" i="8"/>
  <c r="L2516" i="8"/>
  <c r="L2517" i="8"/>
  <c r="L2518" i="8"/>
  <c r="L2519" i="8"/>
  <c r="L2520" i="8"/>
  <c r="L2521" i="8"/>
  <c r="L2522" i="8"/>
  <c r="L2523" i="8"/>
  <c r="L2524" i="8"/>
  <c r="L2525" i="8"/>
  <c r="L2526" i="8"/>
  <c r="L2527" i="8"/>
  <c r="L2528" i="8"/>
  <c r="L2529" i="8"/>
  <c r="L2530" i="8"/>
  <c r="L2531" i="8"/>
  <c r="L2532" i="8"/>
  <c r="L2533" i="8"/>
  <c r="L2534" i="8"/>
  <c r="L2535" i="8"/>
  <c r="L2536" i="8"/>
  <c r="L2537" i="8"/>
  <c r="L2538" i="8"/>
  <c r="L2539" i="8"/>
  <c r="L2540" i="8"/>
  <c r="L2541" i="8"/>
  <c r="L2542" i="8"/>
  <c r="L2543" i="8"/>
  <c r="L2544" i="8"/>
  <c r="L2545" i="8"/>
  <c r="L2546" i="8"/>
  <c r="L2547" i="8"/>
  <c r="L2548" i="8"/>
  <c r="L2549" i="8"/>
  <c r="L2550" i="8"/>
  <c r="L2551" i="8"/>
  <c r="L2552" i="8"/>
  <c r="L2553" i="8"/>
  <c r="L2554" i="8"/>
  <c r="L2555" i="8"/>
  <c r="L2556" i="8"/>
  <c r="L2557" i="8"/>
  <c r="L2558" i="8"/>
  <c r="L2559" i="8"/>
  <c r="L2560" i="8"/>
  <c r="L2561" i="8"/>
  <c r="L2562" i="8"/>
  <c r="L2563" i="8"/>
  <c r="L2564" i="8"/>
  <c r="L2565" i="8"/>
  <c r="L2566" i="8"/>
  <c r="L2567" i="8"/>
  <c r="L2568" i="8"/>
  <c r="L2569" i="8"/>
  <c r="L2570" i="8"/>
  <c r="L2571" i="8"/>
  <c r="L2572" i="8"/>
  <c r="L2573" i="8"/>
  <c r="L2574" i="8"/>
  <c r="L2575" i="8"/>
  <c r="L2576" i="8"/>
  <c r="L2577" i="8"/>
  <c r="L2578" i="8"/>
  <c r="L2579" i="8"/>
  <c r="L2580" i="8"/>
  <c r="L2581" i="8"/>
  <c r="L2582" i="8"/>
  <c r="L2583" i="8"/>
  <c r="L2584" i="8"/>
  <c r="L2585" i="8"/>
  <c r="L2586" i="8"/>
  <c r="L2587" i="8"/>
  <c r="L2588" i="8"/>
  <c r="L2589" i="8"/>
  <c r="L2590" i="8"/>
  <c r="L2591" i="8"/>
  <c r="L2592" i="8"/>
  <c r="L2593" i="8"/>
  <c r="L2594" i="8"/>
  <c r="L2595" i="8"/>
  <c r="L2596" i="8"/>
  <c r="L2597" i="8"/>
  <c r="L2598" i="8"/>
  <c r="L2599" i="8"/>
  <c r="L2600" i="8"/>
  <c r="L2601" i="8"/>
  <c r="L2602" i="8"/>
  <c r="L2603" i="8"/>
  <c r="L2604" i="8"/>
  <c r="L2605" i="8"/>
  <c r="L2606" i="8"/>
  <c r="L2607" i="8"/>
  <c r="L2608" i="8"/>
  <c r="L2609" i="8"/>
  <c r="L2610" i="8"/>
  <c r="L2611" i="8"/>
  <c r="L2612" i="8"/>
  <c r="L2613" i="8"/>
  <c r="L2614" i="8"/>
  <c r="L2615" i="8"/>
  <c r="L2616" i="8"/>
  <c r="L2617" i="8"/>
  <c r="L2618" i="8"/>
  <c r="L2619" i="8"/>
  <c r="L2620" i="8"/>
  <c r="L2621" i="8"/>
  <c r="L2622" i="8"/>
  <c r="L2623" i="8"/>
  <c r="L2624" i="8"/>
  <c r="L2625" i="8"/>
  <c r="L2626" i="8"/>
  <c r="L2627" i="8"/>
  <c r="L2628" i="8"/>
  <c r="L2629" i="8"/>
  <c r="L2630" i="8"/>
  <c r="L2631" i="8"/>
  <c r="L2632" i="8"/>
  <c r="L2633" i="8"/>
  <c r="L2634" i="8"/>
  <c r="L2635" i="8"/>
  <c r="L2636" i="8"/>
  <c r="L2637" i="8"/>
  <c r="L2638" i="8"/>
  <c r="L2639" i="8"/>
  <c r="L2640" i="8"/>
  <c r="L2641" i="8"/>
  <c r="L2642" i="8"/>
  <c r="L2643" i="8"/>
  <c r="L2644" i="8"/>
  <c r="L2645" i="8"/>
  <c r="L2646" i="8"/>
  <c r="L2647" i="8"/>
  <c r="L2648" i="8"/>
  <c r="L2649" i="8"/>
  <c r="L2650" i="8"/>
  <c r="L2651" i="8"/>
  <c r="L2652" i="8"/>
  <c r="L2653" i="8"/>
  <c r="L2654" i="8"/>
  <c r="L2655" i="8"/>
  <c r="L2656" i="8"/>
  <c r="L2657" i="8"/>
  <c r="L2658" i="8"/>
  <c r="L2659" i="8"/>
  <c r="L2660" i="8"/>
  <c r="L2661" i="8"/>
  <c r="L2662" i="8"/>
  <c r="L2663" i="8"/>
  <c r="L2664" i="8"/>
  <c r="L2665" i="8"/>
  <c r="L2666" i="8"/>
  <c r="L2667" i="8"/>
  <c r="L2668" i="8"/>
  <c r="L2669" i="8"/>
  <c r="L2670" i="8"/>
  <c r="L2671" i="8"/>
  <c r="L2672" i="8"/>
  <c r="L2673" i="8"/>
  <c r="L2674" i="8"/>
  <c r="L2675" i="8"/>
  <c r="L2676" i="8"/>
  <c r="L2677" i="8"/>
  <c r="L2678" i="8"/>
  <c r="L2679" i="8"/>
  <c r="L2680" i="8"/>
  <c r="L2681" i="8"/>
  <c r="L2682" i="8"/>
  <c r="L2683" i="8"/>
  <c r="L2684" i="8"/>
  <c r="L2685" i="8"/>
  <c r="L2686" i="8"/>
  <c r="L2687" i="8"/>
  <c r="L2688" i="8"/>
  <c r="L2689" i="8"/>
  <c r="L2690" i="8"/>
  <c r="L2691" i="8"/>
  <c r="L2692" i="8"/>
  <c r="L2693" i="8"/>
  <c r="L2694" i="8"/>
  <c r="L2695" i="8"/>
  <c r="L2696" i="8"/>
  <c r="L2697" i="8"/>
  <c r="L2698" i="8"/>
  <c r="L2699" i="8"/>
  <c r="L2700" i="8"/>
  <c r="L2701" i="8"/>
  <c r="L2702" i="8"/>
  <c r="L2703" i="8"/>
  <c r="L2704" i="8"/>
  <c r="L2705" i="8"/>
  <c r="L2706" i="8"/>
  <c r="L2707" i="8"/>
  <c r="L2708" i="8"/>
  <c r="L2709" i="8"/>
  <c r="L2710" i="8"/>
  <c r="L2711" i="8"/>
  <c r="L2712" i="8"/>
  <c r="L2713" i="8"/>
  <c r="L2714" i="8"/>
  <c r="L2715" i="8"/>
  <c r="L2716" i="8"/>
  <c r="L2717" i="8"/>
  <c r="L2718" i="8"/>
  <c r="L2719" i="8"/>
  <c r="L2720" i="8"/>
  <c r="L2721" i="8"/>
  <c r="L2722" i="8"/>
  <c r="L2723" i="8"/>
  <c r="L2724" i="8"/>
  <c r="L2725" i="8"/>
  <c r="L2726" i="8"/>
  <c r="L2727" i="8"/>
  <c r="L2728" i="8"/>
  <c r="L2729" i="8"/>
  <c r="L2730" i="8"/>
  <c r="L2731" i="8"/>
  <c r="L2732" i="8"/>
  <c r="L2733" i="8"/>
  <c r="L2734" i="8"/>
  <c r="L2735" i="8"/>
  <c r="L2736" i="8"/>
  <c r="L2737" i="8"/>
  <c r="L2738" i="8"/>
  <c r="L2739" i="8"/>
  <c r="L2740" i="8"/>
  <c r="L2741" i="8"/>
  <c r="L2742" i="8"/>
  <c r="L2743" i="8"/>
  <c r="L2744" i="8"/>
  <c r="L2745" i="8"/>
  <c r="L2746" i="8"/>
  <c r="L2747" i="8"/>
  <c r="L2748" i="8"/>
  <c r="L2749" i="8"/>
  <c r="L2750" i="8"/>
  <c r="L2751" i="8"/>
  <c r="L2752" i="8"/>
  <c r="L2753" i="8"/>
  <c r="L2754" i="8"/>
  <c r="L2755" i="8"/>
  <c r="L2756" i="8"/>
  <c r="L2757" i="8"/>
  <c r="L2758" i="8"/>
  <c r="L2759" i="8"/>
  <c r="L2760" i="8"/>
  <c r="L2761" i="8"/>
  <c r="L2762" i="8"/>
  <c r="L2763" i="8"/>
  <c r="L2764" i="8"/>
  <c r="L2765" i="8"/>
  <c r="L2766" i="8"/>
  <c r="L2767" i="8"/>
  <c r="L2768" i="8"/>
  <c r="L2769" i="8"/>
  <c r="L2770" i="8"/>
  <c r="L2771" i="8"/>
  <c r="L2772" i="8"/>
  <c r="L2773" i="8"/>
  <c r="L2774" i="8"/>
  <c r="L2775" i="8"/>
  <c r="L2776" i="8"/>
  <c r="L2777" i="8"/>
  <c r="L2778" i="8"/>
  <c r="L2779" i="8"/>
  <c r="L2780" i="8"/>
  <c r="L2781" i="8"/>
  <c r="L2782" i="8"/>
  <c r="L2783" i="8"/>
  <c r="L2784" i="8"/>
  <c r="L2785" i="8"/>
  <c r="L2786" i="8"/>
  <c r="L2787" i="8"/>
  <c r="L2788" i="8"/>
  <c r="L2789" i="8"/>
  <c r="L2790" i="8"/>
  <c r="L2791" i="8"/>
  <c r="L2792" i="8"/>
  <c r="L2793" i="8"/>
  <c r="L2794" i="8"/>
  <c r="L2795" i="8"/>
  <c r="L2796" i="8"/>
  <c r="L2797" i="8"/>
  <c r="L2798" i="8"/>
  <c r="L2799" i="8"/>
  <c r="L2800" i="8"/>
  <c r="L2801" i="8"/>
  <c r="L2802" i="8"/>
  <c r="L2803" i="8"/>
  <c r="L2804" i="8"/>
  <c r="L2805" i="8"/>
  <c r="L2806" i="8"/>
  <c r="L2807" i="8"/>
  <c r="L2808" i="8"/>
  <c r="L2809" i="8"/>
  <c r="L2810" i="8"/>
  <c r="L2811" i="8"/>
  <c r="L2812" i="8"/>
  <c r="L2813" i="8"/>
  <c r="L2814" i="8"/>
  <c r="L2815" i="8"/>
  <c r="L2816" i="8"/>
  <c r="L2817" i="8"/>
  <c r="L2818" i="8"/>
  <c r="L2819" i="8"/>
  <c r="L2820" i="8"/>
  <c r="L2821" i="8"/>
  <c r="L2822" i="8"/>
  <c r="L2823" i="8"/>
  <c r="L2824" i="8"/>
  <c r="L2825" i="8"/>
  <c r="L2826" i="8"/>
  <c r="L2827" i="8"/>
  <c r="L2828" i="8"/>
  <c r="L2829" i="8"/>
  <c r="L2830" i="8"/>
  <c r="L2831" i="8"/>
  <c r="L2832" i="8"/>
  <c r="L2833" i="8"/>
  <c r="L2834" i="8"/>
  <c r="L2835" i="8"/>
  <c r="L2836" i="8"/>
  <c r="L2837" i="8"/>
  <c r="L2838" i="8"/>
  <c r="L2839" i="8"/>
  <c r="L2840" i="8"/>
  <c r="L2841" i="8"/>
  <c r="L2842" i="8"/>
  <c r="L2843" i="8"/>
  <c r="L2844" i="8"/>
  <c r="L2845" i="8"/>
  <c r="L2846" i="8"/>
  <c r="L2847" i="8"/>
  <c r="L2848" i="8"/>
  <c r="L2849" i="8"/>
  <c r="L2850" i="8"/>
  <c r="L2851" i="8"/>
  <c r="L2852" i="8"/>
  <c r="L2853" i="8"/>
  <c r="L2854" i="8"/>
  <c r="L2855" i="8"/>
  <c r="L2856" i="8"/>
  <c r="L2857" i="8"/>
  <c r="L2858" i="8"/>
  <c r="L2859" i="8"/>
  <c r="L2860" i="8"/>
  <c r="L2861" i="8"/>
  <c r="L2862" i="8"/>
  <c r="L2863" i="8"/>
  <c r="L2864" i="8"/>
  <c r="L2865" i="8"/>
  <c r="L2866" i="8"/>
  <c r="L2867" i="8"/>
  <c r="L2868" i="8"/>
  <c r="L2869" i="8"/>
  <c r="L2870" i="8"/>
  <c r="L2871" i="8"/>
  <c r="L2872" i="8"/>
  <c r="L2873" i="8"/>
  <c r="L2874" i="8"/>
  <c r="L2875" i="8"/>
  <c r="L2876" i="8"/>
  <c r="L2877" i="8"/>
  <c r="L2878" i="8"/>
  <c r="L2879" i="8"/>
  <c r="L2880" i="8"/>
  <c r="L2881" i="8"/>
  <c r="L2882" i="8"/>
  <c r="L2883" i="8"/>
  <c r="L2884" i="8"/>
  <c r="L2885" i="8"/>
  <c r="L2886" i="8"/>
  <c r="L2887" i="8"/>
  <c r="L2888" i="8"/>
  <c r="L2889" i="8"/>
  <c r="L2890" i="8"/>
  <c r="L2891" i="8"/>
  <c r="L2892" i="8"/>
  <c r="L2893" i="8"/>
  <c r="L2894" i="8"/>
  <c r="L2895" i="8"/>
  <c r="L2896" i="8"/>
  <c r="L2897" i="8"/>
  <c r="L2898" i="8"/>
  <c r="L2899" i="8"/>
  <c r="L2900" i="8"/>
  <c r="L2901" i="8"/>
  <c r="L2902" i="8"/>
  <c r="L2903" i="8"/>
  <c r="L2904" i="8"/>
  <c r="L2905" i="8"/>
  <c r="L2906" i="8"/>
  <c r="L2907" i="8"/>
  <c r="L2908" i="8"/>
  <c r="L2909" i="8"/>
  <c r="L2910" i="8"/>
  <c r="L2911" i="8"/>
  <c r="L2912" i="8"/>
  <c r="L2913" i="8"/>
  <c r="L2914" i="8"/>
  <c r="L2915" i="8"/>
  <c r="L2916" i="8"/>
  <c r="L2917" i="8"/>
  <c r="L2918" i="8"/>
  <c r="L2919" i="8"/>
  <c r="L2920" i="8"/>
  <c r="L2921" i="8"/>
  <c r="L2922" i="8"/>
  <c r="L2923" i="8"/>
  <c r="L2924" i="8"/>
  <c r="L2925" i="8"/>
  <c r="L2926" i="8"/>
  <c r="L2927" i="8"/>
  <c r="L2928" i="8"/>
  <c r="L2929" i="8"/>
  <c r="L2930" i="8"/>
  <c r="L2931" i="8"/>
  <c r="L2932" i="8"/>
  <c r="L2933" i="8"/>
  <c r="L2934" i="8"/>
  <c r="L2935" i="8"/>
  <c r="L2936" i="8"/>
  <c r="L2937" i="8"/>
  <c r="L2938" i="8"/>
  <c r="L2939" i="8"/>
  <c r="L2940" i="8"/>
  <c r="L2941" i="8"/>
  <c r="L2942" i="8"/>
  <c r="L2943" i="8"/>
  <c r="L2944" i="8"/>
  <c r="L2945" i="8"/>
  <c r="L2946" i="8"/>
  <c r="L2947" i="8"/>
  <c r="L2948" i="8"/>
  <c r="L2949" i="8"/>
  <c r="L2950" i="8"/>
  <c r="L2951" i="8"/>
  <c r="L2952" i="8"/>
  <c r="L2953" i="8"/>
  <c r="L2954" i="8"/>
  <c r="L2955" i="8"/>
  <c r="L2956" i="8"/>
  <c r="L2957" i="8"/>
  <c r="L2958" i="8"/>
  <c r="L2959" i="8"/>
  <c r="L2960" i="8"/>
  <c r="L2961" i="8"/>
  <c r="L2962" i="8"/>
  <c r="L2963" i="8"/>
  <c r="L2964" i="8"/>
  <c r="L2965" i="8"/>
  <c r="L2966" i="8"/>
  <c r="L2967" i="8"/>
  <c r="L2968" i="8"/>
  <c r="L2969" i="8"/>
  <c r="L2970" i="8"/>
  <c r="L2971" i="8"/>
  <c r="L2972" i="8"/>
  <c r="L2973" i="8"/>
  <c r="L2974" i="8"/>
  <c r="L2975" i="8"/>
  <c r="L2976" i="8"/>
  <c r="L2977" i="8"/>
  <c r="L2978" i="8"/>
  <c r="L2979" i="8"/>
  <c r="L2980" i="8"/>
  <c r="L2981" i="8"/>
  <c r="L2982" i="8"/>
  <c r="L2983" i="8"/>
  <c r="L2984" i="8"/>
  <c r="L2985" i="8"/>
  <c r="L2986" i="8"/>
  <c r="L2987" i="8"/>
  <c r="L2988" i="8"/>
  <c r="L2989" i="8"/>
  <c r="L2990" i="8"/>
  <c r="L2991" i="8"/>
  <c r="L2992" i="8"/>
  <c r="L2993" i="8"/>
  <c r="L2994" i="8"/>
  <c r="L2995" i="8"/>
  <c r="L2996" i="8"/>
  <c r="L2997" i="8"/>
  <c r="L2998" i="8"/>
  <c r="L2999" i="8"/>
  <c r="L3000" i="8"/>
  <c r="L3001" i="8"/>
  <c r="L3002" i="8"/>
  <c r="L3003" i="8"/>
  <c r="L3004" i="8"/>
  <c r="L3005" i="8"/>
  <c r="L3006" i="8"/>
  <c r="L3007" i="8"/>
  <c r="L3008" i="8"/>
  <c r="L3009" i="8"/>
  <c r="L3010" i="8"/>
  <c r="L3011" i="8"/>
  <c r="L3012" i="8"/>
  <c r="M2" i="8"/>
  <c r="M3" i="8"/>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3" i="8"/>
  <c r="M2024" i="8"/>
  <c r="M2025" i="8"/>
  <c r="M2026" i="8"/>
  <c r="M2027" i="8"/>
  <c r="M2028" i="8"/>
  <c r="M2029" i="8"/>
  <c r="M2030" i="8"/>
  <c r="M2031" i="8"/>
  <c r="M2032" i="8"/>
  <c r="M2033" i="8"/>
  <c r="M2034" i="8"/>
  <c r="M2035" i="8"/>
  <c r="M2036" i="8"/>
  <c r="M2037" i="8"/>
  <c r="M2038" i="8"/>
  <c r="M2039" i="8"/>
  <c r="M2040" i="8"/>
  <c r="M2041" i="8"/>
  <c r="M2042" i="8"/>
  <c r="M2043" i="8"/>
  <c r="M2044" i="8"/>
  <c r="M2045" i="8"/>
  <c r="M2046" i="8"/>
  <c r="M2047" i="8"/>
  <c r="M2048" i="8"/>
  <c r="M2049" i="8"/>
  <c r="M2050" i="8"/>
  <c r="M2051" i="8"/>
  <c r="M2052" i="8"/>
  <c r="M2053" i="8"/>
  <c r="M2054" i="8"/>
  <c r="M2055" i="8"/>
  <c r="M2056" i="8"/>
  <c r="M2057" i="8"/>
  <c r="M2058" i="8"/>
  <c r="M2059" i="8"/>
  <c r="M2060" i="8"/>
  <c r="M2061" i="8"/>
  <c r="M2062" i="8"/>
  <c r="M2063" i="8"/>
  <c r="M2064" i="8"/>
  <c r="M2065" i="8"/>
  <c r="M2066" i="8"/>
  <c r="M2067" i="8"/>
  <c r="M2068" i="8"/>
  <c r="M2069" i="8"/>
  <c r="M2070" i="8"/>
  <c r="M2071" i="8"/>
  <c r="M2072" i="8"/>
  <c r="M2073" i="8"/>
  <c r="M2074" i="8"/>
  <c r="M2075" i="8"/>
  <c r="M2076" i="8"/>
  <c r="M2077" i="8"/>
  <c r="M2078" i="8"/>
  <c r="M2079" i="8"/>
  <c r="M2080" i="8"/>
  <c r="M2081" i="8"/>
  <c r="M2082" i="8"/>
  <c r="M2083" i="8"/>
  <c r="M2084" i="8"/>
  <c r="M2085" i="8"/>
  <c r="M2086" i="8"/>
  <c r="M2087" i="8"/>
  <c r="M2088" i="8"/>
  <c r="M2089" i="8"/>
  <c r="M2090" i="8"/>
  <c r="M2091" i="8"/>
  <c r="M2092" i="8"/>
  <c r="M2093" i="8"/>
  <c r="M2094" i="8"/>
  <c r="M2095" i="8"/>
  <c r="M2096" i="8"/>
  <c r="M2097" i="8"/>
  <c r="M2098" i="8"/>
  <c r="M2099" i="8"/>
  <c r="M2100" i="8"/>
  <c r="M2101" i="8"/>
  <c r="M2102" i="8"/>
  <c r="M2103" i="8"/>
  <c r="M2104" i="8"/>
  <c r="M2105" i="8"/>
  <c r="M2106" i="8"/>
  <c r="M2107" i="8"/>
  <c r="M2108" i="8"/>
  <c r="M2109" i="8"/>
  <c r="M2110" i="8"/>
  <c r="M2111" i="8"/>
  <c r="M2112" i="8"/>
  <c r="M2113" i="8"/>
  <c r="M2114" i="8"/>
  <c r="M2115" i="8"/>
  <c r="M2116" i="8"/>
  <c r="M2117" i="8"/>
  <c r="M2118" i="8"/>
  <c r="M2119" i="8"/>
  <c r="M2120" i="8"/>
  <c r="M2121" i="8"/>
  <c r="M2122" i="8"/>
  <c r="M2123" i="8"/>
  <c r="M2124" i="8"/>
  <c r="M2125" i="8"/>
  <c r="M2126" i="8"/>
  <c r="M2127" i="8"/>
  <c r="M2128" i="8"/>
  <c r="M2129" i="8"/>
  <c r="M2130" i="8"/>
  <c r="M2131" i="8"/>
  <c r="M2132" i="8"/>
  <c r="M2133" i="8"/>
  <c r="M2134" i="8"/>
  <c r="M2135" i="8"/>
  <c r="M2136" i="8"/>
  <c r="M2137" i="8"/>
  <c r="M2138" i="8"/>
  <c r="M2139" i="8"/>
  <c r="M2140" i="8"/>
  <c r="M2141" i="8"/>
  <c r="M2142" i="8"/>
  <c r="M2143" i="8"/>
  <c r="M2144" i="8"/>
  <c r="M2145" i="8"/>
  <c r="M2146" i="8"/>
  <c r="M2147" i="8"/>
  <c r="M2148" i="8"/>
  <c r="M2149" i="8"/>
  <c r="M2150" i="8"/>
  <c r="M2151" i="8"/>
  <c r="M2152" i="8"/>
  <c r="M2153" i="8"/>
  <c r="M2154" i="8"/>
  <c r="M2155" i="8"/>
  <c r="M2156" i="8"/>
  <c r="M2157" i="8"/>
  <c r="M2158" i="8"/>
  <c r="M2159" i="8"/>
  <c r="M2160" i="8"/>
  <c r="M2161" i="8"/>
  <c r="M2162" i="8"/>
  <c r="M2163" i="8"/>
  <c r="M2164" i="8"/>
  <c r="M2165" i="8"/>
  <c r="M2166" i="8"/>
  <c r="M2167" i="8"/>
  <c r="M2168" i="8"/>
  <c r="M2169" i="8"/>
  <c r="M2170" i="8"/>
  <c r="M2171" i="8"/>
  <c r="M2172" i="8"/>
  <c r="M2173" i="8"/>
  <c r="M2174" i="8"/>
  <c r="M2175" i="8"/>
  <c r="M2176" i="8"/>
  <c r="M2177" i="8"/>
  <c r="M2178" i="8"/>
  <c r="M2179" i="8"/>
  <c r="M2180" i="8"/>
  <c r="M2181" i="8"/>
  <c r="M2182" i="8"/>
  <c r="M2183" i="8"/>
  <c r="M2184" i="8"/>
  <c r="M2185" i="8"/>
  <c r="M2186" i="8"/>
  <c r="M2187" i="8"/>
  <c r="M2188" i="8"/>
  <c r="M2189" i="8"/>
  <c r="M2190" i="8"/>
  <c r="M2191" i="8"/>
  <c r="M2192" i="8"/>
  <c r="M2193" i="8"/>
  <c r="M2194" i="8"/>
  <c r="M2195" i="8"/>
  <c r="M2196" i="8"/>
  <c r="M2197" i="8"/>
  <c r="M2198" i="8"/>
  <c r="M2199" i="8"/>
  <c r="M2200" i="8"/>
  <c r="M2201" i="8"/>
  <c r="M2202" i="8"/>
  <c r="M2203" i="8"/>
  <c r="M2204" i="8"/>
  <c r="M2205" i="8"/>
  <c r="M2206" i="8"/>
  <c r="M2207" i="8"/>
  <c r="M2208" i="8"/>
  <c r="M2209" i="8"/>
  <c r="M2210" i="8"/>
  <c r="M2211" i="8"/>
  <c r="M2212" i="8"/>
  <c r="M2213" i="8"/>
  <c r="M2214" i="8"/>
  <c r="M2215" i="8"/>
  <c r="M2216" i="8"/>
  <c r="M2217" i="8"/>
  <c r="M2218" i="8"/>
  <c r="M2219" i="8"/>
  <c r="M2220" i="8"/>
  <c r="M2221" i="8"/>
  <c r="M2222" i="8"/>
  <c r="M2223" i="8"/>
  <c r="M2224" i="8"/>
  <c r="M2225" i="8"/>
  <c r="M2226" i="8"/>
  <c r="M2227" i="8"/>
  <c r="M2228" i="8"/>
  <c r="M2229" i="8"/>
  <c r="M2230" i="8"/>
  <c r="M2231" i="8"/>
  <c r="M2232" i="8"/>
  <c r="M2233" i="8"/>
  <c r="M2234" i="8"/>
  <c r="M2235" i="8"/>
  <c r="M2236" i="8"/>
  <c r="M2237" i="8"/>
  <c r="M2238" i="8"/>
  <c r="M2239" i="8"/>
  <c r="M2240" i="8"/>
  <c r="M2241" i="8"/>
  <c r="M2242" i="8"/>
  <c r="M2243" i="8"/>
  <c r="M2244" i="8"/>
  <c r="M2245" i="8"/>
  <c r="M2246" i="8"/>
  <c r="M2247" i="8"/>
  <c r="M2248" i="8"/>
  <c r="M2249" i="8"/>
  <c r="M2250" i="8"/>
  <c r="M2251" i="8"/>
  <c r="M2252" i="8"/>
  <c r="M2253" i="8"/>
  <c r="M2254" i="8"/>
  <c r="M2255" i="8"/>
  <c r="M2256" i="8"/>
  <c r="M2257" i="8"/>
  <c r="M2258" i="8"/>
  <c r="M2259" i="8"/>
  <c r="M2260" i="8"/>
  <c r="M2261" i="8"/>
  <c r="M2262" i="8"/>
  <c r="M2263" i="8"/>
  <c r="M2264" i="8"/>
  <c r="M2265" i="8"/>
  <c r="M2266" i="8"/>
  <c r="M2267" i="8"/>
  <c r="M2268" i="8"/>
  <c r="M2269" i="8"/>
  <c r="M2270" i="8"/>
  <c r="M2271" i="8"/>
  <c r="M2272" i="8"/>
  <c r="M2273" i="8"/>
  <c r="M2274" i="8"/>
  <c r="M2275" i="8"/>
  <c r="M2276" i="8"/>
  <c r="M2277" i="8"/>
  <c r="M2278" i="8"/>
  <c r="M2279" i="8"/>
  <c r="M2280" i="8"/>
  <c r="M2281" i="8"/>
  <c r="M2282" i="8"/>
  <c r="M2283" i="8"/>
  <c r="M2284" i="8"/>
  <c r="M2285" i="8"/>
  <c r="M2286" i="8"/>
  <c r="M2287" i="8"/>
  <c r="M2288" i="8"/>
  <c r="M2289" i="8"/>
  <c r="M2290" i="8"/>
  <c r="M2291" i="8"/>
  <c r="M2292" i="8"/>
  <c r="M2293" i="8"/>
  <c r="M2294" i="8"/>
  <c r="M2295" i="8"/>
  <c r="M2296" i="8"/>
  <c r="M2297" i="8"/>
  <c r="M2298" i="8"/>
  <c r="M2299" i="8"/>
  <c r="M2300" i="8"/>
  <c r="M2301" i="8"/>
  <c r="M2302" i="8"/>
  <c r="M2303" i="8"/>
  <c r="M2304" i="8"/>
  <c r="M2305" i="8"/>
  <c r="M2306" i="8"/>
  <c r="M2307" i="8"/>
  <c r="M2308" i="8"/>
  <c r="M2309" i="8"/>
  <c r="M2310" i="8"/>
  <c r="M2311" i="8"/>
  <c r="M2312" i="8"/>
  <c r="M2313" i="8"/>
  <c r="M2314" i="8"/>
  <c r="M2315" i="8"/>
  <c r="M2316" i="8"/>
  <c r="M2317" i="8"/>
  <c r="M2318" i="8"/>
  <c r="M2319" i="8"/>
  <c r="M2320" i="8"/>
  <c r="M2321" i="8"/>
  <c r="M2322" i="8"/>
  <c r="M2323" i="8"/>
  <c r="M2324" i="8"/>
  <c r="M2325" i="8"/>
  <c r="M2326" i="8"/>
  <c r="M2327" i="8"/>
  <c r="M2328" i="8"/>
  <c r="M2329" i="8"/>
  <c r="M2330" i="8"/>
  <c r="M2331" i="8"/>
  <c r="M2332" i="8"/>
  <c r="M2333" i="8"/>
  <c r="M2334" i="8"/>
  <c r="M2335" i="8"/>
  <c r="M2336" i="8"/>
  <c r="M2337" i="8"/>
  <c r="M2338" i="8"/>
  <c r="M2339" i="8"/>
  <c r="M2340" i="8"/>
  <c r="M2341" i="8"/>
  <c r="M2342" i="8"/>
  <c r="M2343" i="8"/>
  <c r="M2344" i="8"/>
  <c r="M2345" i="8"/>
  <c r="M2346" i="8"/>
  <c r="M2347" i="8"/>
  <c r="M2348" i="8"/>
  <c r="M2349" i="8"/>
  <c r="M2350" i="8"/>
  <c r="M2351" i="8"/>
  <c r="M2352" i="8"/>
  <c r="M2353" i="8"/>
  <c r="M2354" i="8"/>
  <c r="M2355" i="8"/>
  <c r="M2356" i="8"/>
  <c r="M2357" i="8"/>
  <c r="M2358" i="8"/>
  <c r="M2359" i="8"/>
  <c r="M2360" i="8"/>
  <c r="M2361" i="8"/>
  <c r="M2362" i="8"/>
  <c r="M2363" i="8"/>
  <c r="M2364" i="8"/>
  <c r="M2365" i="8"/>
  <c r="M2366" i="8"/>
  <c r="M2367" i="8"/>
  <c r="M2368" i="8"/>
  <c r="M2369" i="8"/>
  <c r="M2370" i="8"/>
  <c r="M2371" i="8"/>
  <c r="M2372" i="8"/>
  <c r="M2373" i="8"/>
  <c r="M2374" i="8"/>
  <c r="M2375" i="8"/>
  <c r="M2376" i="8"/>
  <c r="M2377" i="8"/>
  <c r="M2378" i="8"/>
  <c r="M2379" i="8"/>
  <c r="M2380" i="8"/>
  <c r="M2381" i="8"/>
  <c r="M2382" i="8"/>
  <c r="M2383" i="8"/>
  <c r="M2384" i="8"/>
  <c r="M2385" i="8"/>
  <c r="M2386" i="8"/>
  <c r="M2387" i="8"/>
  <c r="M2388" i="8"/>
  <c r="M2389" i="8"/>
  <c r="M2390" i="8"/>
  <c r="M2391" i="8"/>
  <c r="M2392" i="8"/>
  <c r="M2393" i="8"/>
  <c r="M2394" i="8"/>
  <c r="M2395" i="8"/>
  <c r="M2396" i="8"/>
  <c r="M2397" i="8"/>
  <c r="M2398" i="8"/>
  <c r="M2399" i="8"/>
  <c r="M2400" i="8"/>
  <c r="M2401" i="8"/>
  <c r="M2402" i="8"/>
  <c r="M2403" i="8"/>
  <c r="M2404" i="8"/>
  <c r="M2405" i="8"/>
  <c r="M2406" i="8"/>
  <c r="M2407" i="8"/>
  <c r="M2408" i="8"/>
  <c r="M2409" i="8"/>
  <c r="M2410" i="8"/>
  <c r="M2411" i="8"/>
  <c r="M2412" i="8"/>
  <c r="M2413" i="8"/>
  <c r="M2414" i="8"/>
  <c r="M2415" i="8"/>
  <c r="M2416" i="8"/>
  <c r="M2417" i="8"/>
  <c r="M2418" i="8"/>
  <c r="M2419" i="8"/>
  <c r="M2420" i="8"/>
  <c r="M2421" i="8"/>
  <c r="M2422" i="8"/>
  <c r="M2423" i="8"/>
  <c r="M2424" i="8"/>
  <c r="M2425" i="8"/>
  <c r="M2426" i="8"/>
  <c r="M2427" i="8"/>
  <c r="M2428" i="8"/>
  <c r="M2429" i="8"/>
  <c r="M2430" i="8"/>
  <c r="M2431" i="8"/>
  <c r="M2432" i="8"/>
  <c r="M2433" i="8"/>
  <c r="M2434" i="8"/>
  <c r="M2435" i="8"/>
  <c r="M2436" i="8"/>
  <c r="M2437" i="8"/>
  <c r="M2438" i="8"/>
  <c r="M2439" i="8"/>
  <c r="M2440" i="8"/>
  <c r="M2441" i="8"/>
  <c r="M2442" i="8"/>
  <c r="M2443" i="8"/>
  <c r="M2444" i="8"/>
  <c r="M2445" i="8"/>
  <c r="M2446" i="8"/>
  <c r="M2447" i="8"/>
  <c r="M2448" i="8"/>
  <c r="M2449" i="8"/>
  <c r="M2450" i="8"/>
  <c r="M2451" i="8"/>
  <c r="M2452" i="8"/>
  <c r="M2453" i="8"/>
  <c r="M2454" i="8"/>
  <c r="M2455" i="8"/>
  <c r="M2456" i="8"/>
  <c r="M2457" i="8"/>
  <c r="M2458" i="8"/>
  <c r="M2459" i="8"/>
  <c r="M2460" i="8"/>
  <c r="M2461" i="8"/>
  <c r="M2462" i="8"/>
  <c r="M2463" i="8"/>
  <c r="M2464" i="8"/>
  <c r="M2465" i="8"/>
  <c r="M2466" i="8"/>
  <c r="M2467" i="8"/>
  <c r="M2468" i="8"/>
  <c r="M2469" i="8"/>
  <c r="M2470" i="8"/>
  <c r="M2471" i="8"/>
  <c r="M2472" i="8"/>
  <c r="M2473" i="8"/>
  <c r="M2474" i="8"/>
  <c r="M2475" i="8"/>
  <c r="M2476" i="8"/>
  <c r="M2477" i="8"/>
  <c r="M2478" i="8"/>
  <c r="M2479" i="8"/>
  <c r="M2480" i="8"/>
  <c r="M2481" i="8"/>
  <c r="M2482" i="8"/>
  <c r="M2483" i="8"/>
  <c r="M2484" i="8"/>
  <c r="M2485" i="8"/>
  <c r="M2486" i="8"/>
  <c r="M2487" i="8"/>
  <c r="M2488" i="8"/>
  <c r="M2489" i="8"/>
  <c r="M2490" i="8"/>
  <c r="M2491" i="8"/>
  <c r="M2492" i="8"/>
  <c r="M2493" i="8"/>
  <c r="M2494" i="8"/>
  <c r="M2495" i="8"/>
  <c r="M2496" i="8"/>
  <c r="M2497" i="8"/>
  <c r="M2498" i="8"/>
  <c r="M2499" i="8"/>
  <c r="M2500" i="8"/>
  <c r="M2501" i="8"/>
  <c r="M2502" i="8"/>
  <c r="M2503" i="8"/>
  <c r="M2504" i="8"/>
  <c r="M2505" i="8"/>
  <c r="M2506" i="8"/>
  <c r="M2507" i="8"/>
  <c r="M2508" i="8"/>
  <c r="M2509" i="8"/>
  <c r="M2510" i="8"/>
  <c r="M2511" i="8"/>
  <c r="M2512" i="8"/>
  <c r="M2513" i="8"/>
  <c r="M2514" i="8"/>
  <c r="M2515" i="8"/>
  <c r="M2516" i="8"/>
  <c r="M2517" i="8"/>
  <c r="M2518" i="8"/>
  <c r="M2519" i="8"/>
  <c r="M2520" i="8"/>
  <c r="M2521" i="8"/>
  <c r="M2522" i="8"/>
  <c r="M2523" i="8"/>
  <c r="M2524" i="8"/>
  <c r="M2525" i="8"/>
  <c r="M2526" i="8"/>
  <c r="M2527" i="8"/>
  <c r="M2528" i="8"/>
  <c r="M2529" i="8"/>
  <c r="M2530" i="8"/>
  <c r="M2531" i="8"/>
  <c r="M2532" i="8"/>
  <c r="M2533" i="8"/>
  <c r="M2534" i="8"/>
  <c r="M2535" i="8"/>
  <c r="M2536" i="8"/>
  <c r="M2537" i="8"/>
  <c r="M2538" i="8"/>
  <c r="M2539" i="8"/>
  <c r="M2540" i="8"/>
  <c r="M2541" i="8"/>
  <c r="M2542" i="8"/>
  <c r="M2543" i="8"/>
  <c r="M2544" i="8"/>
  <c r="M2545" i="8"/>
  <c r="M2546" i="8"/>
  <c r="M2547" i="8"/>
  <c r="M2548" i="8"/>
  <c r="M2549" i="8"/>
  <c r="M2550" i="8"/>
  <c r="M2551" i="8"/>
  <c r="M2552" i="8"/>
  <c r="M2553" i="8"/>
  <c r="M2554" i="8"/>
  <c r="M2555" i="8"/>
  <c r="M2556" i="8"/>
  <c r="M2557" i="8"/>
  <c r="M2558" i="8"/>
  <c r="M2559" i="8"/>
  <c r="M2560" i="8"/>
  <c r="M2561" i="8"/>
  <c r="M2562" i="8"/>
  <c r="M2563" i="8"/>
  <c r="M2564" i="8"/>
  <c r="M2565" i="8"/>
  <c r="M2566" i="8"/>
  <c r="M2567" i="8"/>
  <c r="M2568" i="8"/>
  <c r="M2569" i="8"/>
  <c r="M2570" i="8"/>
  <c r="M2571" i="8"/>
  <c r="M2572" i="8"/>
  <c r="M2573" i="8"/>
  <c r="M2574" i="8"/>
  <c r="M2575" i="8"/>
  <c r="M2576" i="8"/>
  <c r="M2577" i="8"/>
  <c r="M2578" i="8"/>
  <c r="M2579" i="8"/>
  <c r="M2580" i="8"/>
  <c r="M2581" i="8"/>
  <c r="M2582" i="8"/>
  <c r="M2583" i="8"/>
  <c r="M2584" i="8"/>
  <c r="M2585" i="8"/>
  <c r="M2586" i="8"/>
  <c r="M2587" i="8"/>
  <c r="M2588" i="8"/>
  <c r="M2589" i="8"/>
  <c r="M2590" i="8"/>
  <c r="M2591" i="8"/>
  <c r="M2592" i="8"/>
  <c r="M2593" i="8"/>
  <c r="M2594" i="8"/>
  <c r="M2595" i="8"/>
  <c r="M2596" i="8"/>
  <c r="M2597" i="8"/>
  <c r="M2598" i="8"/>
  <c r="M2599" i="8"/>
  <c r="M2600" i="8"/>
  <c r="M2601" i="8"/>
  <c r="M2602" i="8"/>
  <c r="M2603" i="8"/>
  <c r="M2604" i="8"/>
  <c r="M2605" i="8"/>
  <c r="M2606" i="8"/>
  <c r="M2607" i="8"/>
  <c r="M2608" i="8"/>
  <c r="M2609" i="8"/>
  <c r="M2610" i="8"/>
  <c r="M2611" i="8"/>
  <c r="M2612" i="8"/>
  <c r="M2613" i="8"/>
  <c r="M2614" i="8"/>
  <c r="M2615" i="8"/>
  <c r="M2616" i="8"/>
  <c r="M2617" i="8"/>
  <c r="M2618" i="8"/>
  <c r="M2619" i="8"/>
  <c r="M2620" i="8"/>
  <c r="M2621" i="8"/>
  <c r="M2622" i="8"/>
  <c r="M2623" i="8"/>
  <c r="M2624" i="8"/>
  <c r="M2625" i="8"/>
  <c r="M2626" i="8"/>
  <c r="M2627" i="8"/>
  <c r="M2628" i="8"/>
  <c r="M2629" i="8"/>
  <c r="M2630" i="8"/>
  <c r="M2631" i="8"/>
  <c r="M2632" i="8"/>
  <c r="M2633" i="8"/>
  <c r="M2634" i="8"/>
  <c r="M2635" i="8"/>
  <c r="M2636" i="8"/>
  <c r="M2637" i="8"/>
  <c r="M2638" i="8"/>
  <c r="M2639" i="8"/>
  <c r="M2640" i="8"/>
  <c r="M2641" i="8"/>
  <c r="M2642" i="8"/>
  <c r="M2643" i="8"/>
  <c r="M2644" i="8"/>
  <c r="M2645" i="8"/>
  <c r="M2646" i="8"/>
  <c r="M2647" i="8"/>
  <c r="M2648" i="8"/>
  <c r="M2649" i="8"/>
  <c r="M2650" i="8"/>
  <c r="M2651" i="8"/>
  <c r="M2652" i="8"/>
  <c r="M2653" i="8"/>
  <c r="M2654" i="8"/>
  <c r="M2655" i="8"/>
  <c r="M2656" i="8"/>
  <c r="M2657" i="8"/>
  <c r="M2658" i="8"/>
  <c r="M2659" i="8"/>
  <c r="M2660" i="8"/>
  <c r="M2661" i="8"/>
  <c r="M2662" i="8"/>
  <c r="M2663" i="8"/>
  <c r="M2664" i="8"/>
  <c r="M2665" i="8"/>
  <c r="M2666" i="8"/>
  <c r="M2667" i="8"/>
  <c r="M2668" i="8"/>
  <c r="M2669" i="8"/>
  <c r="M2670" i="8"/>
  <c r="M2671" i="8"/>
  <c r="M2672" i="8"/>
  <c r="M2673" i="8"/>
  <c r="M2674" i="8"/>
  <c r="M2675" i="8"/>
  <c r="M2676" i="8"/>
  <c r="M2677" i="8"/>
  <c r="M2678" i="8"/>
  <c r="M2679" i="8"/>
  <c r="M2680" i="8"/>
  <c r="M2681" i="8"/>
  <c r="M2682" i="8"/>
  <c r="M2683" i="8"/>
  <c r="M2684" i="8"/>
  <c r="M2685" i="8"/>
  <c r="M2686" i="8"/>
  <c r="M2687" i="8"/>
  <c r="M2688" i="8"/>
  <c r="M2689" i="8"/>
  <c r="M2690" i="8"/>
  <c r="M2691" i="8"/>
  <c r="M2692" i="8"/>
  <c r="M2693" i="8"/>
  <c r="M2694" i="8"/>
  <c r="M2695" i="8"/>
  <c r="M2696" i="8"/>
  <c r="M2697" i="8"/>
  <c r="M2698" i="8"/>
  <c r="M2699" i="8"/>
  <c r="M2700" i="8"/>
  <c r="M2701" i="8"/>
  <c r="M2702" i="8"/>
  <c r="M2703" i="8"/>
  <c r="M2704" i="8"/>
  <c r="M2705" i="8"/>
  <c r="M2706" i="8"/>
  <c r="M2707" i="8"/>
  <c r="M2708" i="8"/>
  <c r="M2709" i="8"/>
  <c r="M2710" i="8"/>
  <c r="M2711" i="8"/>
  <c r="M2712" i="8"/>
  <c r="M2713" i="8"/>
  <c r="M2714" i="8"/>
  <c r="M2715" i="8"/>
  <c r="M2716" i="8"/>
  <c r="M2717" i="8"/>
  <c r="M2718" i="8"/>
  <c r="M2719" i="8"/>
  <c r="M2720" i="8"/>
  <c r="M2721" i="8"/>
  <c r="M2722" i="8"/>
  <c r="M2723" i="8"/>
  <c r="M2724" i="8"/>
  <c r="M2725" i="8"/>
  <c r="M2726" i="8"/>
  <c r="M2727" i="8"/>
  <c r="M2728" i="8"/>
  <c r="M2729" i="8"/>
  <c r="M2730" i="8"/>
  <c r="M2731" i="8"/>
  <c r="M2732" i="8"/>
  <c r="M2733" i="8"/>
  <c r="M2734" i="8"/>
  <c r="M2735" i="8"/>
  <c r="M2736" i="8"/>
  <c r="M2737" i="8"/>
  <c r="M2738" i="8"/>
  <c r="M2739" i="8"/>
  <c r="M2740" i="8"/>
  <c r="M2741" i="8"/>
  <c r="M2742" i="8"/>
  <c r="M2743" i="8"/>
  <c r="M2744" i="8"/>
  <c r="M2745" i="8"/>
  <c r="M2746" i="8"/>
  <c r="M2747" i="8"/>
  <c r="M2748" i="8"/>
  <c r="M2749" i="8"/>
  <c r="M2750" i="8"/>
  <c r="M2751" i="8"/>
  <c r="M2752" i="8"/>
  <c r="M2753" i="8"/>
  <c r="M2754" i="8"/>
  <c r="M2755" i="8"/>
  <c r="M2756" i="8"/>
  <c r="M2757" i="8"/>
  <c r="M2758" i="8"/>
  <c r="M2759" i="8"/>
  <c r="M2760" i="8"/>
  <c r="M2761" i="8"/>
  <c r="M2762" i="8"/>
  <c r="M2763" i="8"/>
  <c r="M2764" i="8"/>
  <c r="M2765" i="8"/>
  <c r="M2766" i="8"/>
  <c r="M2767" i="8"/>
  <c r="M2768" i="8"/>
  <c r="M2769" i="8"/>
  <c r="M2770" i="8"/>
  <c r="M2771" i="8"/>
  <c r="M2772" i="8"/>
  <c r="M2773" i="8"/>
  <c r="M2774" i="8"/>
  <c r="M2775" i="8"/>
  <c r="M2776" i="8"/>
  <c r="M2777" i="8"/>
  <c r="M2778" i="8"/>
  <c r="M2779" i="8"/>
  <c r="M2780" i="8"/>
  <c r="M2781" i="8"/>
  <c r="M2782" i="8"/>
  <c r="M2783" i="8"/>
  <c r="M2784" i="8"/>
  <c r="M2785" i="8"/>
  <c r="M2786" i="8"/>
  <c r="M2787" i="8"/>
  <c r="M2788" i="8"/>
  <c r="M2789" i="8"/>
  <c r="M2790" i="8"/>
  <c r="M2791" i="8"/>
  <c r="M2792" i="8"/>
  <c r="M2793" i="8"/>
  <c r="M2794" i="8"/>
  <c r="M2795" i="8"/>
  <c r="M2796" i="8"/>
  <c r="M2797" i="8"/>
  <c r="M2798" i="8"/>
  <c r="M2799" i="8"/>
  <c r="M2800" i="8"/>
  <c r="M2801" i="8"/>
  <c r="M2802" i="8"/>
  <c r="M2803" i="8"/>
  <c r="M2804" i="8"/>
  <c r="M2805" i="8"/>
  <c r="M2806" i="8"/>
  <c r="M2807" i="8"/>
  <c r="M2808" i="8"/>
  <c r="M2809" i="8"/>
  <c r="M2810" i="8"/>
  <c r="M2811" i="8"/>
  <c r="M2812" i="8"/>
  <c r="M2813" i="8"/>
  <c r="M2814" i="8"/>
  <c r="M2815" i="8"/>
  <c r="M2816" i="8"/>
  <c r="M2817" i="8"/>
  <c r="M2818" i="8"/>
  <c r="M2819" i="8"/>
  <c r="M2820" i="8"/>
  <c r="M2821" i="8"/>
  <c r="M2822" i="8"/>
  <c r="M2823" i="8"/>
  <c r="M2824" i="8"/>
  <c r="M2825" i="8"/>
  <c r="M2826" i="8"/>
  <c r="M2827" i="8"/>
  <c r="M2828" i="8"/>
  <c r="M2829" i="8"/>
  <c r="M2830" i="8"/>
  <c r="M2831" i="8"/>
  <c r="M2832" i="8"/>
  <c r="M2833" i="8"/>
  <c r="M2834" i="8"/>
  <c r="M2835" i="8"/>
  <c r="M2836" i="8"/>
  <c r="M2837" i="8"/>
  <c r="M2838" i="8"/>
  <c r="M2839" i="8"/>
  <c r="M2840" i="8"/>
  <c r="M2841" i="8"/>
  <c r="M2842" i="8"/>
  <c r="M2843" i="8"/>
  <c r="M2844" i="8"/>
  <c r="M2845" i="8"/>
  <c r="M2846" i="8"/>
  <c r="M2847" i="8"/>
  <c r="M2848" i="8"/>
  <c r="M2849" i="8"/>
  <c r="M2850" i="8"/>
  <c r="M2851" i="8"/>
  <c r="M2852" i="8"/>
  <c r="M2853" i="8"/>
  <c r="M2854" i="8"/>
  <c r="M2855" i="8"/>
  <c r="M2856" i="8"/>
  <c r="M2857" i="8"/>
  <c r="M2858" i="8"/>
  <c r="M2859" i="8"/>
  <c r="M2860" i="8"/>
  <c r="M2861" i="8"/>
  <c r="M2862" i="8"/>
  <c r="M2863" i="8"/>
  <c r="M2864" i="8"/>
  <c r="M2865" i="8"/>
  <c r="M2866" i="8"/>
  <c r="M2867" i="8"/>
  <c r="M2868" i="8"/>
  <c r="M2869" i="8"/>
  <c r="M2870" i="8"/>
  <c r="M2871" i="8"/>
  <c r="M2872" i="8"/>
  <c r="M2873" i="8"/>
  <c r="M2874" i="8"/>
  <c r="M2875" i="8"/>
  <c r="M2876" i="8"/>
  <c r="M2877" i="8"/>
  <c r="M2878" i="8"/>
  <c r="M2879" i="8"/>
  <c r="M2880" i="8"/>
  <c r="M2881" i="8"/>
  <c r="M2882" i="8"/>
  <c r="M2883" i="8"/>
  <c r="M2884" i="8"/>
  <c r="M2885" i="8"/>
  <c r="M2886" i="8"/>
  <c r="M2887" i="8"/>
  <c r="M2888" i="8"/>
  <c r="M2889" i="8"/>
  <c r="M2890" i="8"/>
  <c r="M2891" i="8"/>
  <c r="M2892" i="8"/>
  <c r="M2893" i="8"/>
  <c r="M2894" i="8"/>
  <c r="M2895" i="8"/>
  <c r="M2896" i="8"/>
  <c r="M2897" i="8"/>
  <c r="M2898" i="8"/>
  <c r="M2899" i="8"/>
  <c r="M2900" i="8"/>
  <c r="M2901" i="8"/>
  <c r="M2902" i="8"/>
  <c r="M2903" i="8"/>
  <c r="M2904" i="8"/>
  <c r="M2905" i="8"/>
  <c r="M2906" i="8"/>
  <c r="M2907" i="8"/>
  <c r="M2908" i="8"/>
  <c r="M2909" i="8"/>
  <c r="M2910" i="8"/>
  <c r="M2911" i="8"/>
  <c r="M2912" i="8"/>
  <c r="M2913" i="8"/>
  <c r="M2914" i="8"/>
  <c r="M2915" i="8"/>
  <c r="M2916" i="8"/>
  <c r="M2917" i="8"/>
  <c r="M2918" i="8"/>
  <c r="M2919" i="8"/>
  <c r="M2920" i="8"/>
  <c r="M2921" i="8"/>
  <c r="M2922" i="8"/>
  <c r="M2923" i="8"/>
  <c r="M2924" i="8"/>
  <c r="M2925" i="8"/>
  <c r="M2926" i="8"/>
  <c r="M2927" i="8"/>
  <c r="M2928" i="8"/>
  <c r="M2929" i="8"/>
  <c r="M2930" i="8"/>
  <c r="M2931" i="8"/>
  <c r="M2932" i="8"/>
  <c r="M2933" i="8"/>
  <c r="M2934" i="8"/>
  <c r="M2935" i="8"/>
  <c r="M2936" i="8"/>
  <c r="M2937" i="8"/>
  <c r="M2938" i="8"/>
  <c r="M2939" i="8"/>
  <c r="M2940" i="8"/>
  <c r="M2941" i="8"/>
  <c r="M2942" i="8"/>
  <c r="M2943" i="8"/>
  <c r="M2944" i="8"/>
  <c r="M2945" i="8"/>
  <c r="M2946" i="8"/>
  <c r="M2947" i="8"/>
  <c r="M2948" i="8"/>
  <c r="M2949" i="8"/>
  <c r="M2950" i="8"/>
  <c r="M2951" i="8"/>
  <c r="M2952" i="8"/>
  <c r="M2953" i="8"/>
  <c r="M2954" i="8"/>
  <c r="M2955" i="8"/>
  <c r="M2956" i="8"/>
  <c r="M2957" i="8"/>
  <c r="M2958" i="8"/>
  <c r="M2959" i="8"/>
  <c r="M2960" i="8"/>
  <c r="M2961" i="8"/>
  <c r="M2962" i="8"/>
  <c r="M2963" i="8"/>
  <c r="M2964" i="8"/>
  <c r="M2965" i="8"/>
  <c r="M2966" i="8"/>
  <c r="M2967" i="8"/>
  <c r="M2968" i="8"/>
  <c r="M2969" i="8"/>
  <c r="M2970" i="8"/>
  <c r="M2971" i="8"/>
  <c r="M2972" i="8"/>
  <c r="M2973" i="8"/>
  <c r="M2974" i="8"/>
  <c r="M2975" i="8"/>
  <c r="M2976" i="8"/>
  <c r="M2977" i="8"/>
  <c r="M2978" i="8"/>
  <c r="M2979" i="8"/>
  <c r="M2980" i="8"/>
  <c r="M2981" i="8"/>
  <c r="M2982" i="8"/>
  <c r="M2983" i="8"/>
  <c r="M2984" i="8"/>
  <c r="M2985" i="8"/>
  <c r="M2986" i="8"/>
  <c r="M2987" i="8"/>
  <c r="M2988" i="8"/>
  <c r="M2989" i="8"/>
  <c r="M2990" i="8"/>
  <c r="M2991" i="8"/>
  <c r="M2992" i="8"/>
  <c r="M2993" i="8"/>
  <c r="M2994" i="8"/>
  <c r="M2995" i="8"/>
  <c r="M2996" i="8"/>
  <c r="M2997" i="8"/>
  <c r="M2998" i="8"/>
  <c r="M2999" i="8"/>
  <c r="M3000" i="8"/>
  <c r="M3001" i="8"/>
  <c r="M3002" i="8"/>
  <c r="M3003" i="8"/>
  <c r="M3004" i="8"/>
  <c r="M3005" i="8"/>
  <c r="M3006" i="8"/>
  <c r="M3007" i="8"/>
  <c r="M3008" i="8"/>
  <c r="M3009" i="8"/>
  <c r="M3010" i="8"/>
  <c r="M3011" i="8"/>
  <c r="M3012" i="8"/>
  <c r="N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N508" i="8"/>
  <c r="N509" i="8"/>
  <c r="N510" i="8"/>
  <c r="N511" i="8"/>
  <c r="N512" i="8"/>
  <c r="N513" i="8"/>
  <c r="N514" i="8"/>
  <c r="N515" i="8"/>
  <c r="N516" i="8"/>
  <c r="N517" i="8"/>
  <c r="N518" i="8"/>
  <c r="N519" i="8"/>
  <c r="N520" i="8"/>
  <c r="N521" i="8"/>
  <c r="N522" i="8"/>
  <c r="N523" i="8"/>
  <c r="N524" i="8"/>
  <c r="N525" i="8"/>
  <c r="N526" i="8"/>
  <c r="N527" i="8"/>
  <c r="N528" i="8"/>
  <c r="N529" i="8"/>
  <c r="N530" i="8"/>
  <c r="N531" i="8"/>
  <c r="N532" i="8"/>
  <c r="N533" i="8"/>
  <c r="N534" i="8"/>
  <c r="N535" i="8"/>
  <c r="N536" i="8"/>
  <c r="N537" i="8"/>
  <c r="N538" i="8"/>
  <c r="N539" i="8"/>
  <c r="N540" i="8"/>
  <c r="N541" i="8"/>
  <c r="N542" i="8"/>
  <c r="N543" i="8"/>
  <c r="N544" i="8"/>
  <c r="N545" i="8"/>
  <c r="N546" i="8"/>
  <c r="N547" i="8"/>
  <c r="N548" i="8"/>
  <c r="N549" i="8"/>
  <c r="N550" i="8"/>
  <c r="N551" i="8"/>
  <c r="N552" i="8"/>
  <c r="N553" i="8"/>
  <c r="N554" i="8"/>
  <c r="N555" i="8"/>
  <c r="N556" i="8"/>
  <c r="N557" i="8"/>
  <c r="N558" i="8"/>
  <c r="N559" i="8"/>
  <c r="N560" i="8"/>
  <c r="N561" i="8"/>
  <c r="N562" i="8"/>
  <c r="N563" i="8"/>
  <c r="N564" i="8"/>
  <c r="N565" i="8"/>
  <c r="N566" i="8"/>
  <c r="N567" i="8"/>
  <c r="N568" i="8"/>
  <c r="N569" i="8"/>
  <c r="N570" i="8"/>
  <c r="N571" i="8"/>
  <c r="N572" i="8"/>
  <c r="N573" i="8"/>
  <c r="N574" i="8"/>
  <c r="N575" i="8"/>
  <c r="N576" i="8"/>
  <c r="N577" i="8"/>
  <c r="N578" i="8"/>
  <c r="N579" i="8"/>
  <c r="N580" i="8"/>
  <c r="N581" i="8"/>
  <c r="N582" i="8"/>
  <c r="N583" i="8"/>
  <c r="N584" i="8"/>
  <c r="N585" i="8"/>
  <c r="N586" i="8"/>
  <c r="N587" i="8"/>
  <c r="N588" i="8"/>
  <c r="N589" i="8"/>
  <c r="N590" i="8"/>
  <c r="N591" i="8"/>
  <c r="N592" i="8"/>
  <c r="N593" i="8"/>
  <c r="N594" i="8"/>
  <c r="N595" i="8"/>
  <c r="N596" i="8"/>
  <c r="N597" i="8"/>
  <c r="N598" i="8"/>
  <c r="N599" i="8"/>
  <c r="N600" i="8"/>
  <c r="N601" i="8"/>
  <c r="N602" i="8"/>
  <c r="N603" i="8"/>
  <c r="N604" i="8"/>
  <c r="N605" i="8"/>
  <c r="N606" i="8"/>
  <c r="N607" i="8"/>
  <c r="N608" i="8"/>
  <c r="N609" i="8"/>
  <c r="N610" i="8"/>
  <c r="N611" i="8"/>
  <c r="N612" i="8"/>
  <c r="N613" i="8"/>
  <c r="N614" i="8"/>
  <c r="N615" i="8"/>
  <c r="N616" i="8"/>
  <c r="N617" i="8"/>
  <c r="N618" i="8"/>
  <c r="N619" i="8"/>
  <c r="N620" i="8"/>
  <c r="N621" i="8"/>
  <c r="N622" i="8"/>
  <c r="N623" i="8"/>
  <c r="N624" i="8"/>
  <c r="N625" i="8"/>
  <c r="N626" i="8"/>
  <c r="N627" i="8"/>
  <c r="N628" i="8"/>
  <c r="N629" i="8"/>
  <c r="N630" i="8"/>
  <c r="N631" i="8"/>
  <c r="N632" i="8"/>
  <c r="N633" i="8"/>
  <c r="N634" i="8"/>
  <c r="N635" i="8"/>
  <c r="N636" i="8"/>
  <c r="N637" i="8"/>
  <c r="N638" i="8"/>
  <c r="N639" i="8"/>
  <c r="N640" i="8"/>
  <c r="N641" i="8"/>
  <c r="N642" i="8"/>
  <c r="N643" i="8"/>
  <c r="N644" i="8"/>
  <c r="N645" i="8"/>
  <c r="N646" i="8"/>
  <c r="N647" i="8"/>
  <c r="N648" i="8"/>
  <c r="N649" i="8"/>
  <c r="N650" i="8"/>
  <c r="N651" i="8"/>
  <c r="N652" i="8"/>
  <c r="N653" i="8"/>
  <c r="N654" i="8"/>
  <c r="N655" i="8"/>
  <c r="N656" i="8"/>
  <c r="N657" i="8"/>
  <c r="N658" i="8"/>
  <c r="N659" i="8"/>
  <c r="N660" i="8"/>
  <c r="N661" i="8"/>
  <c r="N662" i="8"/>
  <c r="N663" i="8"/>
  <c r="N664" i="8"/>
  <c r="N665" i="8"/>
  <c r="N666" i="8"/>
  <c r="N667" i="8"/>
  <c r="N668" i="8"/>
  <c r="N669" i="8"/>
  <c r="N670" i="8"/>
  <c r="N671" i="8"/>
  <c r="N672" i="8"/>
  <c r="N673" i="8"/>
  <c r="N674" i="8"/>
  <c r="N675" i="8"/>
  <c r="N676" i="8"/>
  <c r="N677" i="8"/>
  <c r="N678" i="8"/>
  <c r="N679" i="8"/>
  <c r="N680" i="8"/>
  <c r="N681" i="8"/>
  <c r="N682" i="8"/>
  <c r="N683" i="8"/>
  <c r="N684" i="8"/>
  <c r="N685" i="8"/>
  <c r="N686" i="8"/>
  <c r="N687" i="8"/>
  <c r="N688" i="8"/>
  <c r="N689" i="8"/>
  <c r="N690" i="8"/>
  <c r="N691" i="8"/>
  <c r="N692" i="8"/>
  <c r="N693" i="8"/>
  <c r="N694" i="8"/>
  <c r="N695" i="8"/>
  <c r="N696" i="8"/>
  <c r="N697" i="8"/>
  <c r="N698" i="8"/>
  <c r="N699" i="8"/>
  <c r="N700" i="8"/>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007" i="8"/>
  <c r="N1008" i="8"/>
  <c r="N1009" i="8"/>
  <c r="N1010" i="8"/>
  <c r="N1011" i="8"/>
  <c r="N1012" i="8"/>
  <c r="N1013" i="8"/>
  <c r="N1014" i="8"/>
  <c r="N1015" i="8"/>
  <c r="N1016" i="8"/>
  <c r="N1017" i="8"/>
  <c r="N1018" i="8"/>
  <c r="N1019" i="8"/>
  <c r="N1020" i="8"/>
  <c r="N1021" i="8"/>
  <c r="N1022" i="8"/>
  <c r="N1023" i="8"/>
  <c r="N1024" i="8"/>
  <c r="N1025" i="8"/>
  <c r="N1026" i="8"/>
  <c r="N1027" i="8"/>
  <c r="N1028" i="8"/>
  <c r="N1029" i="8"/>
  <c r="N1030" i="8"/>
  <c r="N1031" i="8"/>
  <c r="N1032" i="8"/>
  <c r="N1033" i="8"/>
  <c r="N1034" i="8"/>
  <c r="N1035" i="8"/>
  <c r="N1036" i="8"/>
  <c r="N1037" i="8"/>
  <c r="N1038" i="8"/>
  <c r="N1039" i="8"/>
  <c r="N1040" i="8"/>
  <c r="N1041" i="8"/>
  <c r="N1042" i="8"/>
  <c r="N1043" i="8"/>
  <c r="N1044" i="8"/>
  <c r="N1045" i="8"/>
  <c r="N1046" i="8"/>
  <c r="N1047" i="8"/>
  <c r="N1048" i="8"/>
  <c r="N1049" i="8"/>
  <c r="N1050" i="8"/>
  <c r="N1051" i="8"/>
  <c r="N1052" i="8"/>
  <c r="N1053" i="8"/>
  <c r="N1054" i="8"/>
  <c r="N1055" i="8"/>
  <c r="N1056" i="8"/>
  <c r="N1057" i="8"/>
  <c r="N1058" i="8"/>
  <c r="N1059" i="8"/>
  <c r="N1060" i="8"/>
  <c r="N1061" i="8"/>
  <c r="N1062" i="8"/>
  <c r="N1063" i="8"/>
  <c r="N1064" i="8"/>
  <c r="N1065" i="8"/>
  <c r="N1066" i="8"/>
  <c r="N1067" i="8"/>
  <c r="N1068" i="8"/>
  <c r="N1069" i="8"/>
  <c r="N1070" i="8"/>
  <c r="N1071" i="8"/>
  <c r="N1072" i="8"/>
  <c r="N1073" i="8"/>
  <c r="N1074" i="8"/>
  <c r="N1075" i="8"/>
  <c r="N1076" i="8"/>
  <c r="N1077" i="8"/>
  <c r="N1078" i="8"/>
  <c r="N1079" i="8"/>
  <c r="N1080" i="8"/>
  <c r="N1081" i="8"/>
  <c r="N1082" i="8"/>
  <c r="N1083" i="8"/>
  <c r="N1084" i="8"/>
  <c r="N1085" i="8"/>
  <c r="N1086" i="8"/>
  <c r="N1087" i="8"/>
  <c r="N1088" i="8"/>
  <c r="N1089" i="8"/>
  <c r="N1090" i="8"/>
  <c r="N1091" i="8"/>
  <c r="N1092" i="8"/>
  <c r="N1093" i="8"/>
  <c r="N1094" i="8"/>
  <c r="N1095" i="8"/>
  <c r="N1096" i="8"/>
  <c r="N1097" i="8"/>
  <c r="N1098" i="8"/>
  <c r="N1099" i="8"/>
  <c r="N1100" i="8"/>
  <c r="N1101" i="8"/>
  <c r="N1102" i="8"/>
  <c r="N1103" i="8"/>
  <c r="N1104" i="8"/>
  <c r="N1105" i="8"/>
  <c r="N1106" i="8"/>
  <c r="N1107" i="8"/>
  <c r="N1108" i="8"/>
  <c r="N1109" i="8"/>
  <c r="N1110" i="8"/>
  <c r="N1111" i="8"/>
  <c r="N1112" i="8"/>
  <c r="N1113" i="8"/>
  <c r="N1114" i="8"/>
  <c r="N1115" i="8"/>
  <c r="N1116" i="8"/>
  <c r="N1117" i="8"/>
  <c r="N1118" i="8"/>
  <c r="N1119" i="8"/>
  <c r="N1120" i="8"/>
  <c r="N1121" i="8"/>
  <c r="N1122" i="8"/>
  <c r="N1123" i="8"/>
  <c r="N1124" i="8"/>
  <c r="N1125" i="8"/>
  <c r="N1126" i="8"/>
  <c r="N1127" i="8"/>
  <c r="N1128" i="8"/>
  <c r="N1129" i="8"/>
  <c r="N1130" i="8"/>
  <c r="N1131" i="8"/>
  <c r="N1132" i="8"/>
  <c r="N1133" i="8"/>
  <c r="N1134" i="8"/>
  <c r="N1135" i="8"/>
  <c r="N1136" i="8"/>
  <c r="N1137" i="8"/>
  <c r="N1138" i="8"/>
  <c r="N1139" i="8"/>
  <c r="N1140" i="8"/>
  <c r="N1141" i="8"/>
  <c r="N1142" i="8"/>
  <c r="N1143" i="8"/>
  <c r="N1144" i="8"/>
  <c r="N1145" i="8"/>
  <c r="N1146" i="8"/>
  <c r="N1147" i="8"/>
  <c r="N1148" i="8"/>
  <c r="N1149" i="8"/>
  <c r="N1150" i="8"/>
  <c r="N1151" i="8"/>
  <c r="N1152" i="8"/>
  <c r="N1153" i="8"/>
  <c r="N1154" i="8"/>
  <c r="N1155" i="8"/>
  <c r="N1156" i="8"/>
  <c r="N1157" i="8"/>
  <c r="N1158" i="8"/>
  <c r="N1159" i="8"/>
  <c r="N1160" i="8"/>
  <c r="N1161" i="8"/>
  <c r="N1162" i="8"/>
  <c r="N1163" i="8"/>
  <c r="N1164" i="8"/>
  <c r="N1165" i="8"/>
  <c r="N1166" i="8"/>
  <c r="N1167" i="8"/>
  <c r="N1168" i="8"/>
  <c r="N1169" i="8"/>
  <c r="N1170" i="8"/>
  <c r="N1171" i="8"/>
  <c r="N1172" i="8"/>
  <c r="N1173" i="8"/>
  <c r="N1174" i="8"/>
  <c r="N1175" i="8"/>
  <c r="N1176" i="8"/>
  <c r="N1177" i="8"/>
  <c r="N1178" i="8"/>
  <c r="N1179" i="8"/>
  <c r="N1180" i="8"/>
  <c r="N1181" i="8"/>
  <c r="N1182" i="8"/>
  <c r="N1183" i="8"/>
  <c r="N1184" i="8"/>
  <c r="N1185" i="8"/>
  <c r="N1186" i="8"/>
  <c r="N1187" i="8"/>
  <c r="N1188" i="8"/>
  <c r="N1189" i="8"/>
  <c r="N1190" i="8"/>
  <c r="N1191" i="8"/>
  <c r="N1192" i="8"/>
  <c r="N1193" i="8"/>
  <c r="N1194" i="8"/>
  <c r="N1195" i="8"/>
  <c r="N1196" i="8"/>
  <c r="N1197" i="8"/>
  <c r="N1198" i="8"/>
  <c r="N1199" i="8"/>
  <c r="N1200" i="8"/>
  <c r="N1201" i="8"/>
  <c r="N1202" i="8"/>
  <c r="N1203" i="8"/>
  <c r="N1204" i="8"/>
  <c r="N1205" i="8"/>
  <c r="N1206" i="8"/>
  <c r="N1207" i="8"/>
  <c r="N1208" i="8"/>
  <c r="N1209" i="8"/>
  <c r="N1210" i="8"/>
  <c r="N1211" i="8"/>
  <c r="N1212" i="8"/>
  <c r="N1213" i="8"/>
  <c r="N1214" i="8"/>
  <c r="N1215" i="8"/>
  <c r="N1216" i="8"/>
  <c r="N1217" i="8"/>
  <c r="N1218" i="8"/>
  <c r="N1219" i="8"/>
  <c r="N1220" i="8"/>
  <c r="N1221" i="8"/>
  <c r="N1222" i="8"/>
  <c r="N1223" i="8"/>
  <c r="N1224" i="8"/>
  <c r="N1225" i="8"/>
  <c r="N1226" i="8"/>
  <c r="N1227" i="8"/>
  <c r="N1228" i="8"/>
  <c r="N1229" i="8"/>
  <c r="N1230" i="8"/>
  <c r="N1231" i="8"/>
  <c r="N1232" i="8"/>
  <c r="N1233" i="8"/>
  <c r="N1234" i="8"/>
  <c r="N1235" i="8"/>
  <c r="N1236" i="8"/>
  <c r="N1237" i="8"/>
  <c r="N1238" i="8"/>
  <c r="N1239" i="8"/>
  <c r="N1240" i="8"/>
  <c r="N1241" i="8"/>
  <c r="N1242" i="8"/>
  <c r="N1243" i="8"/>
  <c r="N1244" i="8"/>
  <c r="N1245" i="8"/>
  <c r="N1246" i="8"/>
  <c r="N1247" i="8"/>
  <c r="N1248" i="8"/>
  <c r="N1249" i="8"/>
  <c r="N1250" i="8"/>
  <c r="N1251" i="8"/>
  <c r="N1252" i="8"/>
  <c r="N1253" i="8"/>
  <c r="N1254" i="8"/>
  <c r="N1255" i="8"/>
  <c r="N1256" i="8"/>
  <c r="N1257" i="8"/>
  <c r="N1258" i="8"/>
  <c r="N1259" i="8"/>
  <c r="N1260" i="8"/>
  <c r="N1261" i="8"/>
  <c r="N1262" i="8"/>
  <c r="N1263" i="8"/>
  <c r="N1264" i="8"/>
  <c r="N1265" i="8"/>
  <c r="N1266" i="8"/>
  <c r="N1267" i="8"/>
  <c r="N1268" i="8"/>
  <c r="N1269" i="8"/>
  <c r="N1270" i="8"/>
  <c r="N1271" i="8"/>
  <c r="N1272" i="8"/>
  <c r="N1273" i="8"/>
  <c r="N1274" i="8"/>
  <c r="N1275" i="8"/>
  <c r="N1276" i="8"/>
  <c r="N1277" i="8"/>
  <c r="N1278" i="8"/>
  <c r="N1279" i="8"/>
  <c r="N1280" i="8"/>
  <c r="N1281" i="8"/>
  <c r="N1282" i="8"/>
  <c r="N1283" i="8"/>
  <c r="N1284" i="8"/>
  <c r="N1285" i="8"/>
  <c r="N1286" i="8"/>
  <c r="N1287" i="8"/>
  <c r="N1288" i="8"/>
  <c r="N1289" i="8"/>
  <c r="N1290" i="8"/>
  <c r="N1291" i="8"/>
  <c r="N1292" i="8"/>
  <c r="N1293" i="8"/>
  <c r="N1294" i="8"/>
  <c r="N1295" i="8"/>
  <c r="N1296" i="8"/>
  <c r="N1297" i="8"/>
  <c r="N1298" i="8"/>
  <c r="N1299" i="8"/>
  <c r="N1300" i="8"/>
  <c r="N1301" i="8"/>
  <c r="N1302" i="8"/>
  <c r="N1303" i="8"/>
  <c r="N1304" i="8"/>
  <c r="N1305" i="8"/>
  <c r="N1306" i="8"/>
  <c r="N1307" i="8"/>
  <c r="N1308" i="8"/>
  <c r="N1309" i="8"/>
  <c r="N1310" i="8"/>
  <c r="N1311" i="8"/>
  <c r="N1312" i="8"/>
  <c r="N1313" i="8"/>
  <c r="N1314" i="8"/>
  <c r="N1315" i="8"/>
  <c r="N1316" i="8"/>
  <c r="N1317" i="8"/>
  <c r="N1318" i="8"/>
  <c r="N1319" i="8"/>
  <c r="N1320" i="8"/>
  <c r="N1321" i="8"/>
  <c r="N1322" i="8"/>
  <c r="N1323" i="8"/>
  <c r="N1324" i="8"/>
  <c r="N1325" i="8"/>
  <c r="N1326" i="8"/>
  <c r="N1327" i="8"/>
  <c r="N1328" i="8"/>
  <c r="N1329" i="8"/>
  <c r="N1330" i="8"/>
  <c r="N1331" i="8"/>
  <c r="N1332" i="8"/>
  <c r="N1333" i="8"/>
  <c r="N1334" i="8"/>
  <c r="N1335" i="8"/>
  <c r="N1336" i="8"/>
  <c r="N1337" i="8"/>
  <c r="N1338" i="8"/>
  <c r="N1339" i="8"/>
  <c r="N1340" i="8"/>
  <c r="N1341" i="8"/>
  <c r="N1342" i="8"/>
  <c r="N1343" i="8"/>
  <c r="N1344" i="8"/>
  <c r="N1345" i="8"/>
  <c r="N1346" i="8"/>
  <c r="N1347" i="8"/>
  <c r="N1348" i="8"/>
  <c r="N1349" i="8"/>
  <c r="N1350" i="8"/>
  <c r="N1351" i="8"/>
  <c r="N1352" i="8"/>
  <c r="N1353" i="8"/>
  <c r="N1354" i="8"/>
  <c r="N1355" i="8"/>
  <c r="N1356" i="8"/>
  <c r="N1357" i="8"/>
  <c r="N1358" i="8"/>
  <c r="N1359" i="8"/>
  <c r="N1360" i="8"/>
  <c r="N1361" i="8"/>
  <c r="N1362" i="8"/>
  <c r="N1363" i="8"/>
  <c r="N1364" i="8"/>
  <c r="N1365" i="8"/>
  <c r="N1366" i="8"/>
  <c r="N1367" i="8"/>
  <c r="N1368" i="8"/>
  <c r="N1369" i="8"/>
  <c r="N1370" i="8"/>
  <c r="N1371" i="8"/>
  <c r="N1372" i="8"/>
  <c r="N1373" i="8"/>
  <c r="N1374" i="8"/>
  <c r="N1375" i="8"/>
  <c r="N1376" i="8"/>
  <c r="N1377" i="8"/>
  <c r="N1378" i="8"/>
  <c r="N1379" i="8"/>
  <c r="N1380" i="8"/>
  <c r="N1381" i="8"/>
  <c r="N1382" i="8"/>
  <c r="N1383" i="8"/>
  <c r="N1384" i="8"/>
  <c r="N1385" i="8"/>
  <c r="N1386" i="8"/>
  <c r="N1387" i="8"/>
  <c r="N1388" i="8"/>
  <c r="N1389" i="8"/>
  <c r="N1390" i="8"/>
  <c r="N1391" i="8"/>
  <c r="N1392" i="8"/>
  <c r="N1393" i="8"/>
  <c r="N1394" i="8"/>
  <c r="N1395" i="8"/>
  <c r="N1396" i="8"/>
  <c r="N1397" i="8"/>
  <c r="N1398" i="8"/>
  <c r="N1399" i="8"/>
  <c r="N1400" i="8"/>
  <c r="N1401" i="8"/>
  <c r="N1402" i="8"/>
  <c r="N1403" i="8"/>
  <c r="N1404" i="8"/>
  <c r="N1405" i="8"/>
  <c r="N1406" i="8"/>
  <c r="N1407" i="8"/>
  <c r="N1408" i="8"/>
  <c r="N1409" i="8"/>
  <c r="N1410" i="8"/>
  <c r="N1411" i="8"/>
  <c r="N1412" i="8"/>
  <c r="N1413" i="8"/>
  <c r="N1414" i="8"/>
  <c r="N1415" i="8"/>
  <c r="N1416" i="8"/>
  <c r="N1417" i="8"/>
  <c r="N1418" i="8"/>
  <c r="N1419" i="8"/>
  <c r="N1420" i="8"/>
  <c r="N1421" i="8"/>
  <c r="N1422" i="8"/>
  <c r="N1423" i="8"/>
  <c r="N1424" i="8"/>
  <c r="N1425" i="8"/>
  <c r="N1426" i="8"/>
  <c r="N1427" i="8"/>
  <c r="N1428" i="8"/>
  <c r="N1429" i="8"/>
  <c r="N1430" i="8"/>
  <c r="N1431" i="8"/>
  <c r="N1432" i="8"/>
  <c r="N1433" i="8"/>
  <c r="N1434" i="8"/>
  <c r="N1435" i="8"/>
  <c r="N1436" i="8"/>
  <c r="N1437" i="8"/>
  <c r="N1438" i="8"/>
  <c r="N1439" i="8"/>
  <c r="N1440" i="8"/>
  <c r="N1441" i="8"/>
  <c r="N1442" i="8"/>
  <c r="N1443" i="8"/>
  <c r="N1444" i="8"/>
  <c r="N1445" i="8"/>
  <c r="N1446" i="8"/>
  <c r="N1447" i="8"/>
  <c r="N1448" i="8"/>
  <c r="N1449" i="8"/>
  <c r="N1450" i="8"/>
  <c r="N1451" i="8"/>
  <c r="N1452" i="8"/>
  <c r="N1453" i="8"/>
  <c r="N1454" i="8"/>
  <c r="N1455" i="8"/>
  <c r="N1456" i="8"/>
  <c r="N1457" i="8"/>
  <c r="N1458" i="8"/>
  <c r="N1459" i="8"/>
  <c r="N1460" i="8"/>
  <c r="N1461" i="8"/>
  <c r="N1462" i="8"/>
  <c r="N1463" i="8"/>
  <c r="N1464" i="8"/>
  <c r="N1465" i="8"/>
  <c r="N1466" i="8"/>
  <c r="N1467" i="8"/>
  <c r="N1468" i="8"/>
  <c r="N1469" i="8"/>
  <c r="N1470" i="8"/>
  <c r="N1471" i="8"/>
  <c r="N1472" i="8"/>
  <c r="N1473" i="8"/>
  <c r="N1474" i="8"/>
  <c r="N1475" i="8"/>
  <c r="N1476" i="8"/>
  <c r="N1477" i="8"/>
  <c r="N1478" i="8"/>
  <c r="N1479" i="8"/>
  <c r="N1480" i="8"/>
  <c r="N1481" i="8"/>
  <c r="N1482" i="8"/>
  <c r="N1483" i="8"/>
  <c r="N1484" i="8"/>
  <c r="N1485" i="8"/>
  <c r="N1486" i="8"/>
  <c r="N1487" i="8"/>
  <c r="N1488" i="8"/>
  <c r="N1489" i="8"/>
  <c r="N1490" i="8"/>
  <c r="N1491" i="8"/>
  <c r="N1492" i="8"/>
  <c r="N1493" i="8"/>
  <c r="N1494" i="8"/>
  <c r="N1495" i="8"/>
  <c r="N1496" i="8"/>
  <c r="N1497" i="8"/>
  <c r="N1498" i="8"/>
  <c r="N1499" i="8"/>
  <c r="N1500" i="8"/>
  <c r="N1501" i="8"/>
  <c r="N1502" i="8"/>
  <c r="N1503" i="8"/>
  <c r="N1504" i="8"/>
  <c r="N1505" i="8"/>
  <c r="N1506" i="8"/>
  <c r="N1507" i="8"/>
  <c r="N1508" i="8"/>
  <c r="N1509" i="8"/>
  <c r="N1510" i="8"/>
  <c r="N1511" i="8"/>
  <c r="N1512" i="8"/>
  <c r="N1513" i="8"/>
  <c r="N1514" i="8"/>
  <c r="N1515" i="8"/>
  <c r="N1516" i="8"/>
  <c r="N1517" i="8"/>
  <c r="N1518" i="8"/>
  <c r="N1519" i="8"/>
  <c r="N1520" i="8"/>
  <c r="N1521" i="8"/>
  <c r="N1522" i="8"/>
  <c r="N1523" i="8"/>
  <c r="N1524" i="8"/>
  <c r="N1525" i="8"/>
  <c r="N1526" i="8"/>
  <c r="N1527" i="8"/>
  <c r="N1528" i="8"/>
  <c r="N1529" i="8"/>
  <c r="N1530" i="8"/>
  <c r="N1531" i="8"/>
  <c r="N1532" i="8"/>
  <c r="N1533" i="8"/>
  <c r="N1534" i="8"/>
  <c r="N1535" i="8"/>
  <c r="N1536" i="8"/>
  <c r="N1537" i="8"/>
  <c r="N1538" i="8"/>
  <c r="N1539" i="8"/>
  <c r="N1540" i="8"/>
  <c r="N1541" i="8"/>
  <c r="N1542" i="8"/>
  <c r="N1543" i="8"/>
  <c r="N1544" i="8"/>
  <c r="N1545" i="8"/>
  <c r="N1546" i="8"/>
  <c r="N1547" i="8"/>
  <c r="N1548" i="8"/>
  <c r="N1549" i="8"/>
  <c r="N1550" i="8"/>
  <c r="N1551" i="8"/>
  <c r="N1552" i="8"/>
  <c r="N1553" i="8"/>
  <c r="N1554" i="8"/>
  <c r="N1555" i="8"/>
  <c r="N1556" i="8"/>
  <c r="N1557" i="8"/>
  <c r="N1558" i="8"/>
  <c r="N1559" i="8"/>
  <c r="N1560" i="8"/>
  <c r="N1561" i="8"/>
  <c r="N1562" i="8"/>
  <c r="N1563" i="8"/>
  <c r="N1564" i="8"/>
  <c r="N1565" i="8"/>
  <c r="N1566" i="8"/>
  <c r="N1567" i="8"/>
  <c r="N1568" i="8"/>
  <c r="N1569" i="8"/>
  <c r="N1570" i="8"/>
  <c r="N1571" i="8"/>
  <c r="N1572" i="8"/>
  <c r="N1573" i="8"/>
  <c r="N1574" i="8"/>
  <c r="N1575" i="8"/>
  <c r="N1576" i="8"/>
  <c r="N1577" i="8"/>
  <c r="N1578" i="8"/>
  <c r="N1579" i="8"/>
  <c r="N1580" i="8"/>
  <c r="N1581" i="8"/>
  <c r="N1582" i="8"/>
  <c r="N1583" i="8"/>
  <c r="N1584" i="8"/>
  <c r="N1585" i="8"/>
  <c r="N1586" i="8"/>
  <c r="N1587" i="8"/>
  <c r="N1588" i="8"/>
  <c r="N1589" i="8"/>
  <c r="N1590" i="8"/>
  <c r="N1591" i="8"/>
  <c r="N1592" i="8"/>
  <c r="N1593" i="8"/>
  <c r="N1594" i="8"/>
  <c r="N1595" i="8"/>
  <c r="N1596" i="8"/>
  <c r="N1597" i="8"/>
  <c r="N1598" i="8"/>
  <c r="N1599" i="8"/>
  <c r="N1600" i="8"/>
  <c r="N1601" i="8"/>
  <c r="N1602" i="8"/>
  <c r="N1603" i="8"/>
  <c r="N1604" i="8"/>
  <c r="N1605" i="8"/>
  <c r="N1606" i="8"/>
  <c r="N1607" i="8"/>
  <c r="N1608" i="8"/>
  <c r="N1609" i="8"/>
  <c r="N1610" i="8"/>
  <c r="N1611" i="8"/>
  <c r="N1612" i="8"/>
  <c r="N1613" i="8"/>
  <c r="N1614" i="8"/>
  <c r="N1615" i="8"/>
  <c r="N1616" i="8"/>
  <c r="N1617" i="8"/>
  <c r="N1618" i="8"/>
  <c r="N1619" i="8"/>
  <c r="N1620" i="8"/>
  <c r="N1621" i="8"/>
  <c r="N1622" i="8"/>
  <c r="N1623" i="8"/>
  <c r="N1624" i="8"/>
  <c r="N1625" i="8"/>
  <c r="N1626" i="8"/>
  <c r="N1627" i="8"/>
  <c r="N1628" i="8"/>
  <c r="N1629" i="8"/>
  <c r="N1630" i="8"/>
  <c r="N1631" i="8"/>
  <c r="N1632" i="8"/>
  <c r="N1633" i="8"/>
  <c r="N1634" i="8"/>
  <c r="N1635" i="8"/>
  <c r="N1636" i="8"/>
  <c r="N1637" i="8"/>
  <c r="N1638" i="8"/>
  <c r="N1639" i="8"/>
  <c r="N1640" i="8"/>
  <c r="N1641" i="8"/>
  <c r="N1642" i="8"/>
  <c r="N1643" i="8"/>
  <c r="N1644" i="8"/>
  <c r="N1645" i="8"/>
  <c r="N1646" i="8"/>
  <c r="N1647" i="8"/>
  <c r="N1648" i="8"/>
  <c r="N1649" i="8"/>
  <c r="N1650" i="8"/>
  <c r="N1651" i="8"/>
  <c r="N1652" i="8"/>
  <c r="N1653" i="8"/>
  <c r="N1654" i="8"/>
  <c r="N1655" i="8"/>
  <c r="N1656" i="8"/>
  <c r="N1657" i="8"/>
  <c r="N1658" i="8"/>
  <c r="N1659" i="8"/>
  <c r="N1660" i="8"/>
  <c r="N1661" i="8"/>
  <c r="N1662" i="8"/>
  <c r="N1663" i="8"/>
  <c r="N1664" i="8"/>
  <c r="N1665" i="8"/>
  <c r="N1666" i="8"/>
  <c r="N1667" i="8"/>
  <c r="N1668" i="8"/>
  <c r="N1669" i="8"/>
  <c r="N1670" i="8"/>
  <c r="N1671" i="8"/>
  <c r="N1672" i="8"/>
  <c r="N1673" i="8"/>
  <c r="N1674" i="8"/>
  <c r="N1675" i="8"/>
  <c r="N1676" i="8"/>
  <c r="N1677" i="8"/>
  <c r="N1678" i="8"/>
  <c r="N1679" i="8"/>
  <c r="N1680" i="8"/>
  <c r="N1681" i="8"/>
  <c r="N1682" i="8"/>
  <c r="N1683" i="8"/>
  <c r="N1684" i="8"/>
  <c r="N1685" i="8"/>
  <c r="N1686" i="8"/>
  <c r="N1687" i="8"/>
  <c r="N1688" i="8"/>
  <c r="N1689" i="8"/>
  <c r="N1690" i="8"/>
  <c r="N1691" i="8"/>
  <c r="N1692" i="8"/>
  <c r="N1693" i="8"/>
  <c r="N1694" i="8"/>
  <c r="N1695" i="8"/>
  <c r="N1696" i="8"/>
  <c r="N1697" i="8"/>
  <c r="N1698" i="8"/>
  <c r="N1699" i="8"/>
  <c r="N1700" i="8"/>
  <c r="N1701" i="8"/>
  <c r="N1702" i="8"/>
  <c r="N1703" i="8"/>
  <c r="N1704" i="8"/>
  <c r="N1705" i="8"/>
  <c r="N1706" i="8"/>
  <c r="N1707" i="8"/>
  <c r="N1708" i="8"/>
  <c r="N1709" i="8"/>
  <c r="N1710" i="8"/>
  <c r="N1711" i="8"/>
  <c r="N1712" i="8"/>
  <c r="N1713" i="8"/>
  <c r="N1714" i="8"/>
  <c r="N1715" i="8"/>
  <c r="N1716" i="8"/>
  <c r="N1717" i="8"/>
  <c r="N1718" i="8"/>
  <c r="N1719" i="8"/>
  <c r="N1720" i="8"/>
  <c r="N1721" i="8"/>
  <c r="N1722" i="8"/>
  <c r="N1723" i="8"/>
  <c r="N1724" i="8"/>
  <c r="N1725" i="8"/>
  <c r="N1726" i="8"/>
  <c r="N1727" i="8"/>
  <c r="N1728" i="8"/>
  <c r="N1729" i="8"/>
  <c r="N1730" i="8"/>
  <c r="N1731" i="8"/>
  <c r="N1732" i="8"/>
  <c r="N1733" i="8"/>
  <c r="N1734" i="8"/>
  <c r="N1735" i="8"/>
  <c r="N1736" i="8"/>
  <c r="N1737" i="8"/>
  <c r="N1738" i="8"/>
  <c r="N1739" i="8"/>
  <c r="N1740" i="8"/>
  <c r="N1741" i="8"/>
  <c r="N1742" i="8"/>
  <c r="N1743" i="8"/>
  <c r="N1744" i="8"/>
  <c r="N1745" i="8"/>
  <c r="N1746" i="8"/>
  <c r="N1747" i="8"/>
  <c r="N1748" i="8"/>
  <c r="N1749" i="8"/>
  <c r="N1750" i="8"/>
  <c r="N1751" i="8"/>
  <c r="N1752" i="8"/>
  <c r="N1753" i="8"/>
  <c r="N1754" i="8"/>
  <c r="N1755" i="8"/>
  <c r="N1756" i="8"/>
  <c r="N1757" i="8"/>
  <c r="N1758" i="8"/>
  <c r="N1759" i="8"/>
  <c r="N1760" i="8"/>
  <c r="N1761" i="8"/>
  <c r="N1762" i="8"/>
  <c r="N1763" i="8"/>
  <c r="N1764" i="8"/>
  <c r="N1765" i="8"/>
  <c r="N1766" i="8"/>
  <c r="N1767" i="8"/>
  <c r="N1768" i="8"/>
  <c r="N1769" i="8"/>
  <c r="N1770" i="8"/>
  <c r="N1771" i="8"/>
  <c r="N1772" i="8"/>
  <c r="N1773" i="8"/>
  <c r="N1774" i="8"/>
  <c r="N1775" i="8"/>
  <c r="N1776" i="8"/>
  <c r="N1777" i="8"/>
  <c r="N1778" i="8"/>
  <c r="N1779" i="8"/>
  <c r="N1780" i="8"/>
  <c r="N1781" i="8"/>
  <c r="N1782" i="8"/>
  <c r="N1783" i="8"/>
  <c r="N1784" i="8"/>
  <c r="N1785" i="8"/>
  <c r="N1786" i="8"/>
  <c r="N1787" i="8"/>
  <c r="N1788" i="8"/>
  <c r="N1789" i="8"/>
  <c r="N1790" i="8"/>
  <c r="N1791" i="8"/>
  <c r="N1792" i="8"/>
  <c r="N1793" i="8"/>
  <c r="N1794" i="8"/>
  <c r="N1795" i="8"/>
  <c r="N1796" i="8"/>
  <c r="N1797" i="8"/>
  <c r="N1798" i="8"/>
  <c r="N1799" i="8"/>
  <c r="N1800" i="8"/>
  <c r="N1801" i="8"/>
  <c r="N1802" i="8"/>
  <c r="N1803" i="8"/>
  <c r="N1804" i="8"/>
  <c r="N1805" i="8"/>
  <c r="N1806" i="8"/>
  <c r="N1807" i="8"/>
  <c r="N1808" i="8"/>
  <c r="N1809" i="8"/>
  <c r="N1810" i="8"/>
  <c r="N1811" i="8"/>
  <c r="N1812" i="8"/>
  <c r="N1813" i="8"/>
  <c r="N1814" i="8"/>
  <c r="N1815" i="8"/>
  <c r="N1816" i="8"/>
  <c r="N1817" i="8"/>
  <c r="N1818" i="8"/>
  <c r="N1819" i="8"/>
  <c r="N1820" i="8"/>
  <c r="N1821" i="8"/>
  <c r="N1822" i="8"/>
  <c r="N1823" i="8"/>
  <c r="N1824" i="8"/>
  <c r="N1825" i="8"/>
  <c r="N1826" i="8"/>
  <c r="N1827" i="8"/>
  <c r="N1828" i="8"/>
  <c r="N1829" i="8"/>
  <c r="N1830" i="8"/>
  <c r="N1831" i="8"/>
  <c r="N1832" i="8"/>
  <c r="N1833" i="8"/>
  <c r="N1834" i="8"/>
  <c r="N1835" i="8"/>
  <c r="N1836" i="8"/>
  <c r="N1837" i="8"/>
  <c r="N1838" i="8"/>
  <c r="N1839" i="8"/>
  <c r="N1840" i="8"/>
  <c r="N1841" i="8"/>
  <c r="N1842" i="8"/>
  <c r="N1843" i="8"/>
  <c r="N1844" i="8"/>
  <c r="N1845" i="8"/>
  <c r="N1846" i="8"/>
  <c r="N1847" i="8"/>
  <c r="N1848" i="8"/>
  <c r="N1849" i="8"/>
  <c r="N1850" i="8"/>
  <c r="N1851" i="8"/>
  <c r="N1852" i="8"/>
  <c r="N1853" i="8"/>
  <c r="N1854" i="8"/>
  <c r="N1855" i="8"/>
  <c r="N1856" i="8"/>
  <c r="N1857" i="8"/>
  <c r="N1858" i="8"/>
  <c r="N1859" i="8"/>
  <c r="N1860" i="8"/>
  <c r="N1861" i="8"/>
  <c r="N1862" i="8"/>
  <c r="N1863" i="8"/>
  <c r="N1864" i="8"/>
  <c r="N1865" i="8"/>
  <c r="N1866" i="8"/>
  <c r="N1867" i="8"/>
  <c r="N1868" i="8"/>
  <c r="N1869" i="8"/>
  <c r="N1870" i="8"/>
  <c r="N1871" i="8"/>
  <c r="N1872" i="8"/>
  <c r="N1873" i="8"/>
  <c r="N1874" i="8"/>
  <c r="N1875" i="8"/>
  <c r="N1876" i="8"/>
  <c r="N1877" i="8"/>
  <c r="N1878" i="8"/>
  <c r="N1879" i="8"/>
  <c r="N1880" i="8"/>
  <c r="N1881" i="8"/>
  <c r="N1882" i="8"/>
  <c r="N1883" i="8"/>
  <c r="N1884" i="8"/>
  <c r="N1885" i="8"/>
  <c r="N1886" i="8"/>
  <c r="N1887" i="8"/>
  <c r="N1888" i="8"/>
  <c r="N1889" i="8"/>
  <c r="N1890" i="8"/>
  <c r="N1891" i="8"/>
  <c r="N1892" i="8"/>
  <c r="N1893" i="8"/>
  <c r="N1894" i="8"/>
  <c r="N1895" i="8"/>
  <c r="N1896" i="8"/>
  <c r="N1897" i="8"/>
  <c r="N1898" i="8"/>
  <c r="N1899" i="8"/>
  <c r="N1900" i="8"/>
  <c r="N1901" i="8"/>
  <c r="N1902" i="8"/>
  <c r="N1903" i="8"/>
  <c r="N1904" i="8"/>
  <c r="N1905" i="8"/>
  <c r="N1906" i="8"/>
  <c r="N1907" i="8"/>
  <c r="N1908" i="8"/>
  <c r="N1909" i="8"/>
  <c r="N1910" i="8"/>
  <c r="N1911" i="8"/>
  <c r="N1912" i="8"/>
  <c r="N1913" i="8"/>
  <c r="N1914" i="8"/>
  <c r="N1915" i="8"/>
  <c r="N1916" i="8"/>
  <c r="N1917" i="8"/>
  <c r="N1918" i="8"/>
  <c r="N1919" i="8"/>
  <c r="N1920" i="8"/>
  <c r="N1921" i="8"/>
  <c r="N1922" i="8"/>
  <c r="N1923" i="8"/>
  <c r="N1924" i="8"/>
  <c r="N1925" i="8"/>
  <c r="N1926" i="8"/>
  <c r="N1927" i="8"/>
  <c r="N1928" i="8"/>
  <c r="N1929" i="8"/>
  <c r="N1930" i="8"/>
  <c r="N1931" i="8"/>
  <c r="N1932" i="8"/>
  <c r="N1933" i="8"/>
  <c r="N1934" i="8"/>
  <c r="N1935" i="8"/>
  <c r="N1936" i="8"/>
  <c r="N1937" i="8"/>
  <c r="N1938" i="8"/>
  <c r="N1939" i="8"/>
  <c r="N1940" i="8"/>
  <c r="N1941" i="8"/>
  <c r="N1942" i="8"/>
  <c r="N1943" i="8"/>
  <c r="N1944" i="8"/>
  <c r="N1945" i="8"/>
  <c r="N1946" i="8"/>
  <c r="N1947" i="8"/>
  <c r="N1948" i="8"/>
  <c r="N1949" i="8"/>
  <c r="N1950" i="8"/>
  <c r="N1951" i="8"/>
  <c r="N1952" i="8"/>
  <c r="N1953" i="8"/>
  <c r="N1954" i="8"/>
  <c r="N1955" i="8"/>
  <c r="N1956" i="8"/>
  <c r="N1957" i="8"/>
  <c r="N1958" i="8"/>
  <c r="N1959" i="8"/>
  <c r="N1960" i="8"/>
  <c r="N1961" i="8"/>
  <c r="N1962" i="8"/>
  <c r="N1963" i="8"/>
  <c r="N1964" i="8"/>
  <c r="N1965" i="8"/>
  <c r="N1966" i="8"/>
  <c r="N1967" i="8"/>
  <c r="N1968" i="8"/>
  <c r="N1969" i="8"/>
  <c r="N1970" i="8"/>
  <c r="N1971" i="8"/>
  <c r="N1972" i="8"/>
  <c r="N1973" i="8"/>
  <c r="N1974" i="8"/>
  <c r="N1975" i="8"/>
  <c r="N1976" i="8"/>
  <c r="N1977" i="8"/>
  <c r="N1978" i="8"/>
  <c r="N1979" i="8"/>
  <c r="N1980" i="8"/>
  <c r="N1981" i="8"/>
  <c r="N1982" i="8"/>
  <c r="N1983" i="8"/>
  <c r="N1984" i="8"/>
  <c r="N1985" i="8"/>
  <c r="N1986" i="8"/>
  <c r="N1987" i="8"/>
  <c r="N1988" i="8"/>
  <c r="N1989" i="8"/>
  <c r="N1990" i="8"/>
  <c r="N1991" i="8"/>
  <c r="N1992" i="8"/>
  <c r="N1993" i="8"/>
  <c r="N1994" i="8"/>
  <c r="N1995" i="8"/>
  <c r="N1996" i="8"/>
  <c r="N1997" i="8"/>
  <c r="N1998" i="8"/>
  <c r="N1999" i="8"/>
  <c r="N2000" i="8"/>
  <c r="N2001" i="8"/>
  <c r="N2002" i="8"/>
  <c r="N2003" i="8"/>
  <c r="N2004" i="8"/>
  <c r="N2005" i="8"/>
  <c r="N2006" i="8"/>
  <c r="N2007" i="8"/>
  <c r="N2008" i="8"/>
  <c r="N2009" i="8"/>
  <c r="N2010" i="8"/>
  <c r="N2011" i="8"/>
  <c r="N2012" i="8"/>
  <c r="N2013" i="8"/>
  <c r="N2014" i="8"/>
  <c r="N2015" i="8"/>
  <c r="N2016" i="8"/>
  <c r="N2017" i="8"/>
  <c r="N2018" i="8"/>
  <c r="N2019" i="8"/>
  <c r="N2020" i="8"/>
  <c r="N2021" i="8"/>
  <c r="N2022" i="8"/>
  <c r="N2023" i="8"/>
  <c r="N2024" i="8"/>
  <c r="N2025" i="8"/>
  <c r="N2026" i="8"/>
  <c r="N2027" i="8"/>
  <c r="N2028" i="8"/>
  <c r="N2029" i="8"/>
  <c r="N2030" i="8"/>
  <c r="N2031" i="8"/>
  <c r="N2032" i="8"/>
  <c r="N2033" i="8"/>
  <c r="N2034" i="8"/>
  <c r="N2035" i="8"/>
  <c r="N2036" i="8"/>
  <c r="N2037" i="8"/>
  <c r="N2038" i="8"/>
  <c r="N2039" i="8"/>
  <c r="N2040" i="8"/>
  <c r="N2041" i="8"/>
  <c r="N2042" i="8"/>
  <c r="N2043" i="8"/>
  <c r="N2044" i="8"/>
  <c r="N2045" i="8"/>
  <c r="N2046" i="8"/>
  <c r="N2047" i="8"/>
  <c r="N2048" i="8"/>
  <c r="N2049" i="8"/>
  <c r="N2050" i="8"/>
  <c r="N2051" i="8"/>
  <c r="N2052" i="8"/>
  <c r="N2053" i="8"/>
  <c r="N2054" i="8"/>
  <c r="N2055" i="8"/>
  <c r="N2056" i="8"/>
  <c r="N2057" i="8"/>
  <c r="N2058" i="8"/>
  <c r="N2059" i="8"/>
  <c r="N2060" i="8"/>
  <c r="N2061" i="8"/>
  <c r="N2062" i="8"/>
  <c r="N2063" i="8"/>
  <c r="N2064" i="8"/>
  <c r="N2065" i="8"/>
  <c r="N2066" i="8"/>
  <c r="N2067" i="8"/>
  <c r="N2068" i="8"/>
  <c r="N2069" i="8"/>
  <c r="N2070" i="8"/>
  <c r="N2071" i="8"/>
  <c r="N2072" i="8"/>
  <c r="N2073" i="8"/>
  <c r="N2074" i="8"/>
  <c r="N2075" i="8"/>
  <c r="N2076" i="8"/>
  <c r="N2077" i="8"/>
  <c r="N2078" i="8"/>
  <c r="N2079" i="8"/>
  <c r="N2080" i="8"/>
  <c r="N2081" i="8"/>
  <c r="N2082" i="8"/>
  <c r="N2083" i="8"/>
  <c r="N2084" i="8"/>
  <c r="N2085" i="8"/>
  <c r="N2086" i="8"/>
  <c r="N2087" i="8"/>
  <c r="N2088" i="8"/>
  <c r="N2089" i="8"/>
  <c r="N2090" i="8"/>
  <c r="N2091" i="8"/>
  <c r="N2092" i="8"/>
  <c r="N2093" i="8"/>
  <c r="N2094" i="8"/>
  <c r="N2095" i="8"/>
  <c r="N2096" i="8"/>
  <c r="N2097" i="8"/>
  <c r="N2098" i="8"/>
  <c r="N2099" i="8"/>
  <c r="N2100" i="8"/>
  <c r="N2101" i="8"/>
  <c r="N2102" i="8"/>
  <c r="N2103" i="8"/>
  <c r="N2104" i="8"/>
  <c r="N2105" i="8"/>
  <c r="N2106" i="8"/>
  <c r="N2107" i="8"/>
  <c r="N2108" i="8"/>
  <c r="N2109" i="8"/>
  <c r="N2110" i="8"/>
  <c r="N2111" i="8"/>
  <c r="N2112" i="8"/>
  <c r="N2113" i="8"/>
  <c r="N2114" i="8"/>
  <c r="N2115" i="8"/>
  <c r="N2116" i="8"/>
  <c r="N2117" i="8"/>
  <c r="N2118" i="8"/>
  <c r="N2119" i="8"/>
  <c r="N2120" i="8"/>
  <c r="N2121" i="8"/>
  <c r="N2122" i="8"/>
  <c r="N2123" i="8"/>
  <c r="N2124" i="8"/>
  <c r="N2125" i="8"/>
  <c r="N2126" i="8"/>
  <c r="N2127" i="8"/>
  <c r="N2128" i="8"/>
  <c r="N2129" i="8"/>
  <c r="N2130" i="8"/>
  <c r="N2131" i="8"/>
  <c r="N2132" i="8"/>
  <c r="N2133" i="8"/>
  <c r="N2134" i="8"/>
  <c r="N2135" i="8"/>
  <c r="N2136" i="8"/>
  <c r="N2137" i="8"/>
  <c r="N2138" i="8"/>
  <c r="N2139" i="8"/>
  <c r="N2140" i="8"/>
  <c r="N2141" i="8"/>
  <c r="N2142" i="8"/>
  <c r="N2143" i="8"/>
  <c r="N2144" i="8"/>
  <c r="N2145" i="8"/>
  <c r="N2146" i="8"/>
  <c r="N2147" i="8"/>
  <c r="N2148" i="8"/>
  <c r="N2149" i="8"/>
  <c r="N2150" i="8"/>
  <c r="N2151" i="8"/>
  <c r="N2152" i="8"/>
  <c r="N2153" i="8"/>
  <c r="N2154" i="8"/>
  <c r="N2155" i="8"/>
  <c r="N2156" i="8"/>
  <c r="N2157" i="8"/>
  <c r="N2158" i="8"/>
  <c r="N2159" i="8"/>
  <c r="N2160" i="8"/>
  <c r="N2161" i="8"/>
  <c r="N2162" i="8"/>
  <c r="N2163" i="8"/>
  <c r="N2164" i="8"/>
  <c r="N2165" i="8"/>
  <c r="N2166" i="8"/>
  <c r="N2167" i="8"/>
  <c r="N2168" i="8"/>
  <c r="N2169" i="8"/>
  <c r="N2170" i="8"/>
  <c r="N2171" i="8"/>
  <c r="N2172" i="8"/>
  <c r="N2173" i="8"/>
  <c r="N2174" i="8"/>
  <c r="N2175" i="8"/>
  <c r="N2176" i="8"/>
  <c r="N2177" i="8"/>
  <c r="N2178" i="8"/>
  <c r="N2179" i="8"/>
  <c r="N2180" i="8"/>
  <c r="N2181" i="8"/>
  <c r="N2182" i="8"/>
  <c r="N2183" i="8"/>
  <c r="N2184" i="8"/>
  <c r="N2185" i="8"/>
  <c r="N2186" i="8"/>
  <c r="N2187" i="8"/>
  <c r="N2188" i="8"/>
  <c r="N2189" i="8"/>
  <c r="N2190" i="8"/>
  <c r="N2191" i="8"/>
  <c r="N2192" i="8"/>
  <c r="N2193" i="8"/>
  <c r="N2194" i="8"/>
  <c r="N2195" i="8"/>
  <c r="N2196" i="8"/>
  <c r="N2197" i="8"/>
  <c r="N2198" i="8"/>
  <c r="N2199" i="8"/>
  <c r="N2200" i="8"/>
  <c r="N2201" i="8"/>
  <c r="N2202" i="8"/>
  <c r="N2203" i="8"/>
  <c r="N2204" i="8"/>
  <c r="N2205" i="8"/>
  <c r="N2206" i="8"/>
  <c r="N2207" i="8"/>
  <c r="N2208" i="8"/>
  <c r="N2209" i="8"/>
  <c r="N2210" i="8"/>
  <c r="N2211" i="8"/>
  <c r="N2212" i="8"/>
  <c r="N2213" i="8"/>
  <c r="N2214" i="8"/>
  <c r="N2215" i="8"/>
  <c r="N2216" i="8"/>
  <c r="N2217" i="8"/>
  <c r="N2218" i="8"/>
  <c r="N2219" i="8"/>
  <c r="N2220" i="8"/>
  <c r="N2221" i="8"/>
  <c r="N2222" i="8"/>
  <c r="N2223" i="8"/>
  <c r="N2224" i="8"/>
  <c r="N2225" i="8"/>
  <c r="N2226" i="8"/>
  <c r="N2227" i="8"/>
  <c r="N2228" i="8"/>
  <c r="N2229" i="8"/>
  <c r="N2230" i="8"/>
  <c r="N2231" i="8"/>
  <c r="N2232" i="8"/>
  <c r="N2233" i="8"/>
  <c r="N2234" i="8"/>
  <c r="N2235" i="8"/>
  <c r="N2236" i="8"/>
  <c r="N2237" i="8"/>
  <c r="N2238" i="8"/>
  <c r="N2239" i="8"/>
  <c r="N2240" i="8"/>
  <c r="N2241" i="8"/>
  <c r="N2242" i="8"/>
  <c r="N2243" i="8"/>
  <c r="N2244" i="8"/>
  <c r="N2245" i="8"/>
  <c r="N2246" i="8"/>
  <c r="N2247" i="8"/>
  <c r="N2248" i="8"/>
  <c r="N2249" i="8"/>
  <c r="N2250" i="8"/>
  <c r="N2251" i="8"/>
  <c r="N2252" i="8"/>
  <c r="N2253" i="8"/>
  <c r="N2254" i="8"/>
  <c r="N2255" i="8"/>
  <c r="N2256" i="8"/>
  <c r="N2257" i="8"/>
  <c r="N2258" i="8"/>
  <c r="N2259" i="8"/>
  <c r="N2260" i="8"/>
  <c r="N2261" i="8"/>
  <c r="N2262" i="8"/>
  <c r="N2263" i="8"/>
  <c r="N2264" i="8"/>
  <c r="N2265" i="8"/>
  <c r="N2266" i="8"/>
  <c r="N2267" i="8"/>
  <c r="N2268" i="8"/>
  <c r="N2269" i="8"/>
  <c r="N2270" i="8"/>
  <c r="N2271" i="8"/>
  <c r="N2272" i="8"/>
  <c r="N2273" i="8"/>
  <c r="N2274" i="8"/>
  <c r="N2275" i="8"/>
  <c r="N2276" i="8"/>
  <c r="N2277" i="8"/>
  <c r="N2278" i="8"/>
  <c r="N2279" i="8"/>
  <c r="N2280" i="8"/>
  <c r="N2281" i="8"/>
  <c r="N2282" i="8"/>
  <c r="N2283" i="8"/>
  <c r="N2284" i="8"/>
  <c r="N2285" i="8"/>
  <c r="N2286" i="8"/>
  <c r="N2287" i="8"/>
  <c r="N2288" i="8"/>
  <c r="N2289" i="8"/>
  <c r="N2290" i="8"/>
  <c r="N2291" i="8"/>
  <c r="N2292" i="8"/>
  <c r="N2293" i="8"/>
  <c r="N2294" i="8"/>
  <c r="N2295" i="8"/>
  <c r="N2296" i="8"/>
  <c r="N2297" i="8"/>
  <c r="N2298" i="8"/>
  <c r="N2299" i="8"/>
  <c r="N2300" i="8"/>
  <c r="N2301" i="8"/>
  <c r="N2302" i="8"/>
  <c r="N2303" i="8"/>
  <c r="N2304" i="8"/>
  <c r="N2305" i="8"/>
  <c r="N2306" i="8"/>
  <c r="N2307" i="8"/>
  <c r="N2308" i="8"/>
  <c r="N2309" i="8"/>
  <c r="N2310" i="8"/>
  <c r="N2311" i="8"/>
  <c r="N2312" i="8"/>
  <c r="N2313" i="8"/>
  <c r="N2314" i="8"/>
  <c r="N2315" i="8"/>
  <c r="N2316" i="8"/>
  <c r="N2317" i="8"/>
  <c r="N2318" i="8"/>
  <c r="N2319" i="8"/>
  <c r="N2320" i="8"/>
  <c r="N2321" i="8"/>
  <c r="N2322" i="8"/>
  <c r="N2323" i="8"/>
  <c r="N2324" i="8"/>
  <c r="N2325" i="8"/>
  <c r="N2326" i="8"/>
  <c r="N2327" i="8"/>
  <c r="N2328" i="8"/>
  <c r="N2329" i="8"/>
  <c r="N2330" i="8"/>
  <c r="N2331" i="8"/>
  <c r="N2332" i="8"/>
  <c r="N2333" i="8"/>
  <c r="N2334" i="8"/>
  <c r="N2335" i="8"/>
  <c r="N2336" i="8"/>
  <c r="N2337" i="8"/>
  <c r="N2338" i="8"/>
  <c r="N2339" i="8"/>
  <c r="N2340" i="8"/>
  <c r="N2341" i="8"/>
  <c r="N2342" i="8"/>
  <c r="N2343" i="8"/>
  <c r="N2344" i="8"/>
  <c r="N2345" i="8"/>
  <c r="N2346" i="8"/>
  <c r="N2347" i="8"/>
  <c r="N2348" i="8"/>
  <c r="N2349" i="8"/>
  <c r="N2350" i="8"/>
  <c r="N2351" i="8"/>
  <c r="N2352" i="8"/>
  <c r="N2353" i="8"/>
  <c r="N2354" i="8"/>
  <c r="N2355" i="8"/>
  <c r="N2356" i="8"/>
  <c r="N2357" i="8"/>
  <c r="N2358" i="8"/>
  <c r="N2359" i="8"/>
  <c r="N2360" i="8"/>
  <c r="N2361" i="8"/>
  <c r="N2362" i="8"/>
  <c r="N2363" i="8"/>
  <c r="N2364" i="8"/>
  <c r="N2365" i="8"/>
  <c r="N2366" i="8"/>
  <c r="N2367" i="8"/>
  <c r="N2368" i="8"/>
  <c r="N2369" i="8"/>
  <c r="N2370" i="8"/>
  <c r="N2371" i="8"/>
  <c r="N2372" i="8"/>
  <c r="N2373" i="8"/>
  <c r="N2374" i="8"/>
  <c r="N2375" i="8"/>
  <c r="N2376" i="8"/>
  <c r="N2377" i="8"/>
  <c r="N2378" i="8"/>
  <c r="N2379" i="8"/>
  <c r="N2380" i="8"/>
  <c r="N2381" i="8"/>
  <c r="N2382" i="8"/>
  <c r="N2383" i="8"/>
  <c r="N2384" i="8"/>
  <c r="N2385" i="8"/>
  <c r="N2386" i="8"/>
  <c r="N2387" i="8"/>
  <c r="N2388" i="8"/>
  <c r="N2389" i="8"/>
  <c r="N2390" i="8"/>
  <c r="N2391" i="8"/>
  <c r="N2392" i="8"/>
  <c r="N2393" i="8"/>
  <c r="N2394" i="8"/>
  <c r="N2395" i="8"/>
  <c r="N2396" i="8"/>
  <c r="N2397" i="8"/>
  <c r="N2398" i="8"/>
  <c r="N2399" i="8"/>
  <c r="N2400" i="8"/>
  <c r="N2401" i="8"/>
  <c r="N2402" i="8"/>
  <c r="N2403" i="8"/>
  <c r="N2404" i="8"/>
  <c r="N2405" i="8"/>
  <c r="N2406" i="8"/>
  <c r="N2407" i="8"/>
  <c r="N2408" i="8"/>
  <c r="N2409" i="8"/>
  <c r="N2410" i="8"/>
  <c r="N2411" i="8"/>
  <c r="N2412" i="8"/>
  <c r="N2413" i="8"/>
  <c r="N2414" i="8"/>
  <c r="N2415" i="8"/>
  <c r="N2416" i="8"/>
  <c r="N2417" i="8"/>
  <c r="N2418" i="8"/>
  <c r="N2419" i="8"/>
  <c r="N2420" i="8"/>
  <c r="N2421" i="8"/>
  <c r="N2422" i="8"/>
  <c r="N2423" i="8"/>
  <c r="N2424" i="8"/>
  <c r="N2425" i="8"/>
  <c r="N2426" i="8"/>
  <c r="N2427" i="8"/>
  <c r="N2428" i="8"/>
  <c r="N2429" i="8"/>
  <c r="N2430" i="8"/>
  <c r="N2431" i="8"/>
  <c r="N2432" i="8"/>
  <c r="N2433" i="8"/>
  <c r="N2434" i="8"/>
  <c r="N2435" i="8"/>
  <c r="N2436" i="8"/>
  <c r="N2437" i="8"/>
  <c r="N2438" i="8"/>
  <c r="N2439" i="8"/>
  <c r="N2440" i="8"/>
  <c r="N2441" i="8"/>
  <c r="N2442" i="8"/>
  <c r="N2443" i="8"/>
  <c r="N2444" i="8"/>
  <c r="N2445" i="8"/>
  <c r="N2446" i="8"/>
  <c r="N2447" i="8"/>
  <c r="N2448" i="8"/>
  <c r="N2449" i="8"/>
  <c r="N2450" i="8"/>
  <c r="N2451" i="8"/>
  <c r="N2452" i="8"/>
  <c r="N2453" i="8"/>
  <c r="N2454" i="8"/>
  <c r="N2455" i="8"/>
  <c r="N2456" i="8"/>
  <c r="N2457" i="8"/>
  <c r="N2458" i="8"/>
  <c r="N2459" i="8"/>
  <c r="N2460" i="8"/>
  <c r="N2461" i="8"/>
  <c r="N2462" i="8"/>
  <c r="N2463" i="8"/>
  <c r="N2464" i="8"/>
  <c r="N2465" i="8"/>
  <c r="N2466" i="8"/>
  <c r="N2467" i="8"/>
  <c r="N2468" i="8"/>
  <c r="N2469" i="8"/>
  <c r="N2470" i="8"/>
  <c r="N2471" i="8"/>
  <c r="N2472" i="8"/>
  <c r="N2473" i="8"/>
  <c r="N2474" i="8"/>
  <c r="N2475" i="8"/>
  <c r="N2476" i="8"/>
  <c r="N2477" i="8"/>
  <c r="N2478" i="8"/>
  <c r="N2479" i="8"/>
  <c r="N2480" i="8"/>
  <c r="N2481" i="8"/>
  <c r="N2482" i="8"/>
  <c r="N2483" i="8"/>
  <c r="N2484" i="8"/>
  <c r="N2485" i="8"/>
  <c r="N2486" i="8"/>
  <c r="N2487" i="8"/>
  <c r="N2488" i="8"/>
  <c r="N2489" i="8"/>
  <c r="N2490" i="8"/>
  <c r="N2491" i="8"/>
  <c r="N2492" i="8"/>
  <c r="N2493" i="8"/>
  <c r="N2494" i="8"/>
  <c r="N2495" i="8"/>
  <c r="N2496" i="8"/>
  <c r="N2497" i="8"/>
  <c r="N2498" i="8"/>
  <c r="N2499" i="8"/>
  <c r="N2500" i="8"/>
  <c r="N2501" i="8"/>
  <c r="N2502" i="8"/>
  <c r="N2503" i="8"/>
  <c r="N2504" i="8"/>
  <c r="N2505" i="8"/>
  <c r="N2506" i="8"/>
  <c r="N2507" i="8"/>
  <c r="N2508" i="8"/>
  <c r="N2509" i="8"/>
  <c r="N2510" i="8"/>
  <c r="N2511" i="8"/>
  <c r="N2512" i="8"/>
  <c r="N2513" i="8"/>
  <c r="N2514" i="8"/>
  <c r="N2515" i="8"/>
  <c r="N2516" i="8"/>
  <c r="N2517" i="8"/>
  <c r="N2518" i="8"/>
  <c r="N2519" i="8"/>
  <c r="N2520" i="8"/>
  <c r="N2521" i="8"/>
  <c r="N2522" i="8"/>
  <c r="N2523" i="8"/>
  <c r="N2524" i="8"/>
  <c r="N2525" i="8"/>
  <c r="N2526" i="8"/>
  <c r="N2527" i="8"/>
  <c r="N2528" i="8"/>
  <c r="N2529" i="8"/>
  <c r="N2530" i="8"/>
  <c r="N2531" i="8"/>
  <c r="N2532" i="8"/>
  <c r="N2533" i="8"/>
  <c r="N2534" i="8"/>
  <c r="N2535" i="8"/>
  <c r="N2536" i="8"/>
  <c r="N2537" i="8"/>
  <c r="N2538" i="8"/>
  <c r="N2539" i="8"/>
  <c r="N2540" i="8"/>
  <c r="N2541" i="8"/>
  <c r="N2542" i="8"/>
  <c r="N2543" i="8"/>
  <c r="N2544" i="8"/>
  <c r="N2545" i="8"/>
  <c r="N2546" i="8"/>
  <c r="N2547" i="8"/>
  <c r="N2548" i="8"/>
  <c r="N2549" i="8"/>
  <c r="N2550" i="8"/>
  <c r="N2551" i="8"/>
  <c r="N2552" i="8"/>
  <c r="N2553" i="8"/>
  <c r="N2554" i="8"/>
  <c r="N2555" i="8"/>
  <c r="N2556" i="8"/>
  <c r="N2557" i="8"/>
  <c r="N2558" i="8"/>
  <c r="N2559" i="8"/>
  <c r="N2560" i="8"/>
  <c r="N2561" i="8"/>
  <c r="N2562" i="8"/>
  <c r="N2563" i="8"/>
  <c r="N2564" i="8"/>
  <c r="N2565" i="8"/>
  <c r="N2566" i="8"/>
  <c r="N2567" i="8"/>
  <c r="N2568" i="8"/>
  <c r="N2569" i="8"/>
  <c r="N2570" i="8"/>
  <c r="N2571" i="8"/>
  <c r="N2572" i="8"/>
  <c r="N2573" i="8"/>
  <c r="N2574" i="8"/>
  <c r="N2575" i="8"/>
  <c r="N2576" i="8"/>
  <c r="N2577" i="8"/>
  <c r="N2578" i="8"/>
  <c r="N2579" i="8"/>
  <c r="N2580" i="8"/>
  <c r="N2581" i="8"/>
  <c r="N2582" i="8"/>
  <c r="N2583" i="8"/>
  <c r="N2584" i="8"/>
  <c r="N2585" i="8"/>
  <c r="N2586" i="8"/>
  <c r="N2587" i="8"/>
  <c r="N2588" i="8"/>
  <c r="N2589" i="8"/>
  <c r="N2590" i="8"/>
  <c r="N2591" i="8"/>
  <c r="N2592" i="8"/>
  <c r="N2593" i="8"/>
  <c r="N2594" i="8"/>
  <c r="N2595" i="8"/>
  <c r="N2596" i="8"/>
  <c r="N2597" i="8"/>
  <c r="N2598" i="8"/>
  <c r="N2599" i="8"/>
  <c r="N2600" i="8"/>
  <c r="N2601" i="8"/>
  <c r="N2602" i="8"/>
  <c r="N2603" i="8"/>
  <c r="N2604" i="8"/>
  <c r="N2605" i="8"/>
  <c r="N2606" i="8"/>
  <c r="N2607" i="8"/>
  <c r="N2608" i="8"/>
  <c r="N2609" i="8"/>
  <c r="N2610" i="8"/>
  <c r="N2611" i="8"/>
  <c r="N2612" i="8"/>
  <c r="N2613" i="8"/>
  <c r="N2614" i="8"/>
  <c r="N2615" i="8"/>
  <c r="N2616" i="8"/>
  <c r="N2617" i="8"/>
  <c r="N2618" i="8"/>
  <c r="N2619" i="8"/>
  <c r="N2620" i="8"/>
  <c r="N2621" i="8"/>
  <c r="N2622" i="8"/>
  <c r="N2623" i="8"/>
  <c r="N2624" i="8"/>
  <c r="N2625" i="8"/>
  <c r="N2626" i="8"/>
  <c r="N2627" i="8"/>
  <c r="N2628" i="8"/>
  <c r="N2629" i="8"/>
  <c r="N2630" i="8"/>
  <c r="N2631" i="8"/>
  <c r="N2632" i="8"/>
  <c r="N2633" i="8"/>
  <c r="N2634" i="8"/>
  <c r="N2635" i="8"/>
  <c r="N2636" i="8"/>
  <c r="N2637" i="8"/>
  <c r="N2638" i="8"/>
  <c r="N2639" i="8"/>
  <c r="N2640" i="8"/>
  <c r="N2641" i="8"/>
  <c r="N2642" i="8"/>
  <c r="N2643" i="8"/>
  <c r="N2644" i="8"/>
  <c r="N2645" i="8"/>
  <c r="N2646" i="8"/>
  <c r="N2647" i="8"/>
  <c r="N2648" i="8"/>
  <c r="N2649" i="8"/>
  <c r="N2650" i="8"/>
  <c r="N2651" i="8"/>
  <c r="N2652" i="8"/>
  <c r="N2653" i="8"/>
  <c r="N2654" i="8"/>
  <c r="N2655" i="8"/>
  <c r="N2656" i="8"/>
  <c r="N2657" i="8"/>
  <c r="N2658" i="8"/>
  <c r="N2659" i="8"/>
  <c r="N2660" i="8"/>
  <c r="N2661" i="8"/>
  <c r="N2662" i="8"/>
  <c r="N2663" i="8"/>
  <c r="N2664" i="8"/>
  <c r="N2665" i="8"/>
  <c r="N2666" i="8"/>
  <c r="N2667" i="8"/>
  <c r="N2668" i="8"/>
  <c r="N2669" i="8"/>
  <c r="N2670" i="8"/>
  <c r="N2671" i="8"/>
  <c r="N2672" i="8"/>
  <c r="N2673" i="8"/>
  <c r="N2674" i="8"/>
  <c r="N2675" i="8"/>
  <c r="N2676" i="8"/>
  <c r="N2677" i="8"/>
  <c r="N2678" i="8"/>
  <c r="N2679" i="8"/>
  <c r="N2680" i="8"/>
  <c r="N2681" i="8"/>
  <c r="N2682" i="8"/>
  <c r="N2683" i="8"/>
  <c r="N2684" i="8"/>
  <c r="N2685" i="8"/>
  <c r="N2686" i="8"/>
  <c r="N2687" i="8"/>
  <c r="N2688" i="8"/>
  <c r="N2689" i="8"/>
  <c r="N2690" i="8"/>
  <c r="N2691" i="8"/>
  <c r="N2692" i="8"/>
  <c r="N2693" i="8"/>
  <c r="N2694" i="8"/>
  <c r="N2695" i="8"/>
  <c r="N2696" i="8"/>
  <c r="N2697" i="8"/>
  <c r="N2698" i="8"/>
  <c r="N2699" i="8"/>
  <c r="N2700" i="8"/>
  <c r="N2701" i="8"/>
  <c r="N2702" i="8"/>
  <c r="N2703" i="8"/>
  <c r="N2704" i="8"/>
  <c r="N2705" i="8"/>
  <c r="N2706" i="8"/>
  <c r="N2707" i="8"/>
  <c r="N2708" i="8"/>
  <c r="N2709" i="8"/>
  <c r="N2710" i="8"/>
  <c r="N2711" i="8"/>
  <c r="N2712" i="8"/>
  <c r="N2713" i="8"/>
  <c r="N2714" i="8"/>
  <c r="N2715" i="8"/>
  <c r="N2716" i="8"/>
  <c r="N2717" i="8"/>
  <c r="N2718" i="8"/>
  <c r="N2719" i="8"/>
  <c r="N2720" i="8"/>
  <c r="N2721" i="8"/>
  <c r="N2722" i="8"/>
  <c r="N2723" i="8"/>
  <c r="N2724" i="8"/>
  <c r="N2725" i="8"/>
  <c r="N2726" i="8"/>
  <c r="N2727" i="8"/>
  <c r="N2728" i="8"/>
  <c r="N2729" i="8"/>
  <c r="N2730" i="8"/>
  <c r="N2731" i="8"/>
  <c r="N2732" i="8"/>
  <c r="N2733" i="8"/>
  <c r="N2734" i="8"/>
  <c r="N2735" i="8"/>
  <c r="N2736" i="8"/>
  <c r="N2737" i="8"/>
  <c r="N2738" i="8"/>
  <c r="N2739" i="8"/>
  <c r="N2740" i="8"/>
  <c r="N2741" i="8"/>
  <c r="N2742" i="8"/>
  <c r="N2743" i="8"/>
  <c r="N2744" i="8"/>
  <c r="N2745" i="8"/>
  <c r="N2746" i="8"/>
  <c r="N2747" i="8"/>
  <c r="N2748" i="8"/>
  <c r="N2749" i="8"/>
  <c r="N2750" i="8"/>
  <c r="N2751" i="8"/>
  <c r="N2752" i="8"/>
  <c r="N2753" i="8"/>
  <c r="N2754" i="8"/>
  <c r="N2755" i="8"/>
  <c r="N2756" i="8"/>
  <c r="N2757" i="8"/>
  <c r="N2758" i="8"/>
  <c r="N2759" i="8"/>
  <c r="N2760" i="8"/>
  <c r="N2761" i="8"/>
  <c r="N2762" i="8"/>
  <c r="N2763" i="8"/>
  <c r="N2764" i="8"/>
  <c r="N2765" i="8"/>
  <c r="N2766" i="8"/>
  <c r="N2767" i="8"/>
  <c r="N2768" i="8"/>
  <c r="N2769" i="8"/>
  <c r="N2770" i="8"/>
  <c r="N2771" i="8"/>
  <c r="N2772" i="8"/>
  <c r="N2773" i="8"/>
  <c r="N2774" i="8"/>
  <c r="N2775" i="8"/>
  <c r="N2776" i="8"/>
  <c r="N2777" i="8"/>
  <c r="N2778" i="8"/>
  <c r="N2779" i="8"/>
  <c r="N2780" i="8"/>
  <c r="N2781" i="8"/>
  <c r="N2782" i="8"/>
  <c r="N2783" i="8"/>
  <c r="N2784" i="8"/>
  <c r="N2785" i="8"/>
  <c r="N2786" i="8"/>
  <c r="N2787" i="8"/>
  <c r="N2788" i="8"/>
  <c r="N2789" i="8"/>
  <c r="N2790" i="8"/>
  <c r="N2791" i="8"/>
  <c r="N2792" i="8"/>
  <c r="N2793" i="8"/>
  <c r="N2794" i="8"/>
  <c r="N2795" i="8"/>
  <c r="N2796" i="8"/>
  <c r="N2797" i="8"/>
  <c r="N2798" i="8"/>
  <c r="N2799" i="8"/>
  <c r="N2800" i="8"/>
  <c r="N2801" i="8"/>
  <c r="N2802" i="8"/>
  <c r="N2803" i="8"/>
  <c r="N2804" i="8"/>
  <c r="N2805" i="8"/>
  <c r="N2806" i="8"/>
  <c r="N2807" i="8"/>
  <c r="N2808" i="8"/>
  <c r="N2809" i="8"/>
  <c r="N2810" i="8"/>
  <c r="N2811" i="8"/>
  <c r="N2812" i="8"/>
  <c r="N2813" i="8"/>
  <c r="N2814" i="8"/>
  <c r="N2815" i="8"/>
  <c r="N2816" i="8"/>
  <c r="N2817" i="8"/>
  <c r="N2818" i="8"/>
  <c r="N2819" i="8"/>
  <c r="N2820" i="8"/>
  <c r="N2821" i="8"/>
  <c r="N2822" i="8"/>
  <c r="N2823" i="8"/>
  <c r="N2824" i="8"/>
  <c r="N2825" i="8"/>
  <c r="N2826" i="8"/>
  <c r="N2827" i="8"/>
  <c r="N2828" i="8"/>
  <c r="N2829" i="8"/>
  <c r="N2830" i="8"/>
  <c r="N2831" i="8"/>
  <c r="N2832" i="8"/>
  <c r="N2833" i="8"/>
  <c r="N2834" i="8"/>
  <c r="N2835" i="8"/>
  <c r="N2836" i="8"/>
  <c r="N2837" i="8"/>
  <c r="N2838" i="8"/>
  <c r="N2839" i="8"/>
  <c r="N2840" i="8"/>
  <c r="N2841" i="8"/>
  <c r="N2842" i="8"/>
  <c r="N2843" i="8"/>
  <c r="N2844" i="8"/>
  <c r="N2845" i="8"/>
  <c r="N2846" i="8"/>
  <c r="N2847" i="8"/>
  <c r="N2848" i="8"/>
  <c r="N2849" i="8"/>
  <c r="N2850" i="8"/>
  <c r="N2851" i="8"/>
  <c r="N2852" i="8"/>
  <c r="N2853" i="8"/>
  <c r="N2854" i="8"/>
  <c r="N2855" i="8"/>
  <c r="N2856" i="8"/>
  <c r="N2857" i="8"/>
  <c r="N2858" i="8"/>
  <c r="N2859" i="8"/>
  <c r="N2860" i="8"/>
  <c r="N2861" i="8"/>
  <c r="N2862" i="8"/>
  <c r="N2863" i="8"/>
  <c r="N2864" i="8"/>
  <c r="N2865" i="8"/>
  <c r="N2866" i="8"/>
  <c r="N2867" i="8"/>
  <c r="N2868" i="8"/>
  <c r="N2869" i="8"/>
  <c r="N2870" i="8"/>
  <c r="N2871" i="8"/>
  <c r="N2872" i="8"/>
  <c r="N2873" i="8"/>
  <c r="N2874" i="8"/>
  <c r="N2875" i="8"/>
  <c r="N2876" i="8"/>
  <c r="N2877" i="8"/>
  <c r="N2878" i="8"/>
  <c r="N2879" i="8"/>
  <c r="N2880" i="8"/>
  <c r="N2881" i="8"/>
  <c r="N2882" i="8"/>
  <c r="N2883" i="8"/>
  <c r="N2884" i="8"/>
  <c r="N2885" i="8"/>
  <c r="N2886" i="8"/>
  <c r="N2887" i="8"/>
  <c r="N2888" i="8"/>
  <c r="N2889" i="8"/>
  <c r="N2890" i="8"/>
  <c r="N2891" i="8"/>
  <c r="N2892" i="8"/>
  <c r="N2893" i="8"/>
  <c r="N2894" i="8"/>
  <c r="N2895" i="8"/>
  <c r="N2896" i="8"/>
  <c r="N2897" i="8"/>
  <c r="N2898" i="8"/>
  <c r="N2899" i="8"/>
  <c r="N2900" i="8"/>
  <c r="N2901" i="8"/>
  <c r="N2902" i="8"/>
  <c r="N2903" i="8"/>
  <c r="N2904" i="8"/>
  <c r="N2905" i="8"/>
  <c r="N2906" i="8"/>
  <c r="N2907" i="8"/>
  <c r="N2908" i="8"/>
  <c r="N2909" i="8"/>
  <c r="N2910" i="8"/>
  <c r="N2911" i="8"/>
  <c r="N2912" i="8"/>
  <c r="N2913" i="8"/>
  <c r="N2914" i="8"/>
  <c r="N2915" i="8"/>
  <c r="N2916" i="8"/>
  <c r="N2917" i="8"/>
  <c r="N2918" i="8"/>
  <c r="N2919" i="8"/>
  <c r="N2920" i="8"/>
  <c r="N2921" i="8"/>
  <c r="N2922" i="8"/>
  <c r="N2923" i="8"/>
  <c r="N2924" i="8"/>
  <c r="N2925" i="8"/>
  <c r="N2926" i="8"/>
  <c r="N2927" i="8"/>
  <c r="N2928" i="8"/>
  <c r="N2929" i="8"/>
  <c r="N2930" i="8"/>
  <c r="N2931" i="8"/>
  <c r="N2932" i="8"/>
  <c r="N2933" i="8"/>
  <c r="N2934" i="8"/>
  <c r="N2935" i="8"/>
  <c r="N2936" i="8"/>
  <c r="N2937" i="8"/>
  <c r="N2938" i="8"/>
  <c r="N2939" i="8"/>
  <c r="N2940" i="8"/>
  <c r="N2941" i="8"/>
  <c r="N2942" i="8"/>
  <c r="N2943" i="8"/>
  <c r="N2944" i="8"/>
  <c r="N2945" i="8"/>
  <c r="N2946" i="8"/>
  <c r="N2947" i="8"/>
  <c r="N2948" i="8"/>
  <c r="N2949" i="8"/>
  <c r="N2950" i="8"/>
  <c r="N2951" i="8"/>
  <c r="N2952" i="8"/>
  <c r="N2953" i="8"/>
  <c r="N2954" i="8"/>
  <c r="N2955" i="8"/>
  <c r="N2956" i="8"/>
  <c r="N2957" i="8"/>
  <c r="N2958" i="8"/>
  <c r="N2959" i="8"/>
  <c r="N2960" i="8"/>
  <c r="N2961" i="8"/>
  <c r="N2962" i="8"/>
  <c r="N2963" i="8"/>
  <c r="N2964" i="8"/>
  <c r="N2965" i="8"/>
  <c r="N2966" i="8"/>
  <c r="N2967" i="8"/>
  <c r="N2968" i="8"/>
  <c r="N2969" i="8"/>
  <c r="N2970" i="8"/>
  <c r="N2971" i="8"/>
  <c r="N2972" i="8"/>
  <c r="N2973" i="8"/>
  <c r="N2974" i="8"/>
  <c r="N2975" i="8"/>
  <c r="N2976" i="8"/>
  <c r="N2977" i="8"/>
  <c r="N2978" i="8"/>
  <c r="N2979" i="8"/>
  <c r="N2980" i="8"/>
  <c r="N2981" i="8"/>
  <c r="N2982" i="8"/>
  <c r="N2983" i="8"/>
  <c r="N2984" i="8"/>
  <c r="N2985" i="8"/>
  <c r="N2986" i="8"/>
  <c r="N2987" i="8"/>
  <c r="N2988" i="8"/>
  <c r="N2989" i="8"/>
  <c r="N2990" i="8"/>
  <c r="N2991" i="8"/>
  <c r="N2992" i="8"/>
  <c r="N2993" i="8"/>
  <c r="N2994" i="8"/>
  <c r="N2995" i="8"/>
  <c r="N2996" i="8"/>
  <c r="N2997" i="8"/>
  <c r="N2998" i="8"/>
  <c r="N2999" i="8"/>
  <c r="N3000" i="8"/>
  <c r="N3001" i="8"/>
  <c r="N3002" i="8"/>
  <c r="N3003" i="8"/>
  <c r="N3004" i="8"/>
  <c r="N3005" i="8"/>
  <c r="N3006" i="8"/>
  <c r="N3007" i="8"/>
  <c r="N3008" i="8"/>
  <c r="N3009" i="8"/>
  <c r="N3010" i="8"/>
  <c r="N3011" i="8"/>
  <c r="N3012" i="8"/>
  <c r="O2" i="8"/>
  <c r="O3" i="8"/>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O1001" i="8"/>
  <c r="O1002" i="8"/>
  <c r="O1003" i="8"/>
  <c r="O1004" i="8"/>
  <c r="O1005" i="8"/>
  <c r="O1006" i="8"/>
  <c r="O1007" i="8"/>
  <c r="O1008" i="8"/>
  <c r="O1009" i="8"/>
  <c r="O1010" i="8"/>
  <c r="O1011" i="8"/>
  <c r="O1012" i="8"/>
  <c r="O1013" i="8"/>
  <c r="O1014" i="8"/>
  <c r="O1015" i="8"/>
  <c r="O1016" i="8"/>
  <c r="O1017" i="8"/>
  <c r="O1018" i="8"/>
  <c r="O1019" i="8"/>
  <c r="O1020" i="8"/>
  <c r="O1021" i="8"/>
  <c r="O1022" i="8"/>
  <c r="O1023" i="8"/>
  <c r="O1024" i="8"/>
  <c r="O1025" i="8"/>
  <c r="O1026" i="8"/>
  <c r="O1027" i="8"/>
  <c r="O1028" i="8"/>
  <c r="O1029" i="8"/>
  <c r="O1030" i="8"/>
  <c r="O1031" i="8"/>
  <c r="O1032" i="8"/>
  <c r="O1033" i="8"/>
  <c r="O1034" i="8"/>
  <c r="O1035" i="8"/>
  <c r="O1036" i="8"/>
  <c r="O1037" i="8"/>
  <c r="O1038" i="8"/>
  <c r="O1039" i="8"/>
  <c r="O1040" i="8"/>
  <c r="O1041" i="8"/>
  <c r="O1042" i="8"/>
  <c r="O1043" i="8"/>
  <c r="O1044" i="8"/>
  <c r="O1045" i="8"/>
  <c r="O1046" i="8"/>
  <c r="O1047" i="8"/>
  <c r="O1048" i="8"/>
  <c r="O1049" i="8"/>
  <c r="O1050" i="8"/>
  <c r="O1051" i="8"/>
  <c r="O1052" i="8"/>
  <c r="O1053" i="8"/>
  <c r="O1054" i="8"/>
  <c r="O1055" i="8"/>
  <c r="O1056" i="8"/>
  <c r="O1057" i="8"/>
  <c r="O1058" i="8"/>
  <c r="O1059" i="8"/>
  <c r="O1060" i="8"/>
  <c r="O1061" i="8"/>
  <c r="O1062" i="8"/>
  <c r="O1063" i="8"/>
  <c r="O1064" i="8"/>
  <c r="O1065" i="8"/>
  <c r="O1066" i="8"/>
  <c r="O1067" i="8"/>
  <c r="O1068" i="8"/>
  <c r="O1069" i="8"/>
  <c r="O1070" i="8"/>
  <c r="O1071" i="8"/>
  <c r="O1072" i="8"/>
  <c r="O1073" i="8"/>
  <c r="O1074" i="8"/>
  <c r="O1075" i="8"/>
  <c r="O1076" i="8"/>
  <c r="O1077" i="8"/>
  <c r="O1078" i="8"/>
  <c r="O1079" i="8"/>
  <c r="O1080" i="8"/>
  <c r="O1081" i="8"/>
  <c r="O1082" i="8"/>
  <c r="O1083" i="8"/>
  <c r="O1084" i="8"/>
  <c r="O1085" i="8"/>
  <c r="O1086" i="8"/>
  <c r="O1087" i="8"/>
  <c r="O1088" i="8"/>
  <c r="O1089" i="8"/>
  <c r="O1090" i="8"/>
  <c r="O1091" i="8"/>
  <c r="O1092" i="8"/>
  <c r="O1093" i="8"/>
  <c r="O1094" i="8"/>
  <c r="O1095" i="8"/>
  <c r="O1096" i="8"/>
  <c r="O1097" i="8"/>
  <c r="O1098" i="8"/>
  <c r="O1099" i="8"/>
  <c r="O1100" i="8"/>
  <c r="O1101" i="8"/>
  <c r="O1102" i="8"/>
  <c r="O1103" i="8"/>
  <c r="O1104" i="8"/>
  <c r="O1105" i="8"/>
  <c r="O1106" i="8"/>
  <c r="O1107" i="8"/>
  <c r="O1108" i="8"/>
  <c r="O1109" i="8"/>
  <c r="O1110" i="8"/>
  <c r="O1111" i="8"/>
  <c r="O1112" i="8"/>
  <c r="O1113" i="8"/>
  <c r="O1114" i="8"/>
  <c r="O1115" i="8"/>
  <c r="O1116" i="8"/>
  <c r="O1117" i="8"/>
  <c r="O1118" i="8"/>
  <c r="O1119" i="8"/>
  <c r="O1120" i="8"/>
  <c r="O1121" i="8"/>
  <c r="O1122" i="8"/>
  <c r="O1123" i="8"/>
  <c r="O1124" i="8"/>
  <c r="O1125" i="8"/>
  <c r="O1126" i="8"/>
  <c r="O1127" i="8"/>
  <c r="O1128" i="8"/>
  <c r="O1129" i="8"/>
  <c r="O1130" i="8"/>
  <c r="O1131" i="8"/>
  <c r="O1132" i="8"/>
  <c r="O1133" i="8"/>
  <c r="O1134" i="8"/>
  <c r="O1135" i="8"/>
  <c r="O1136" i="8"/>
  <c r="O1137" i="8"/>
  <c r="O1138" i="8"/>
  <c r="O1139" i="8"/>
  <c r="O1140" i="8"/>
  <c r="O1141" i="8"/>
  <c r="O1142" i="8"/>
  <c r="O1143" i="8"/>
  <c r="O1144" i="8"/>
  <c r="O1145" i="8"/>
  <c r="O1146" i="8"/>
  <c r="O1147" i="8"/>
  <c r="O1148" i="8"/>
  <c r="O1149" i="8"/>
  <c r="O1150" i="8"/>
  <c r="O1151" i="8"/>
  <c r="O1152" i="8"/>
  <c r="O1153" i="8"/>
  <c r="O1154" i="8"/>
  <c r="O1155" i="8"/>
  <c r="O1156" i="8"/>
  <c r="O1157" i="8"/>
  <c r="O1158" i="8"/>
  <c r="O1159" i="8"/>
  <c r="O1160" i="8"/>
  <c r="O1161" i="8"/>
  <c r="O1162" i="8"/>
  <c r="O1163" i="8"/>
  <c r="O1164" i="8"/>
  <c r="O1165" i="8"/>
  <c r="O1166" i="8"/>
  <c r="O1167" i="8"/>
  <c r="O1168" i="8"/>
  <c r="O1169" i="8"/>
  <c r="O1170" i="8"/>
  <c r="O1171" i="8"/>
  <c r="O1172" i="8"/>
  <c r="O1173" i="8"/>
  <c r="O1174" i="8"/>
  <c r="O1175" i="8"/>
  <c r="O1176" i="8"/>
  <c r="O1177" i="8"/>
  <c r="O1178" i="8"/>
  <c r="O1179" i="8"/>
  <c r="O1180" i="8"/>
  <c r="O1181" i="8"/>
  <c r="O1182" i="8"/>
  <c r="O1183" i="8"/>
  <c r="O1184" i="8"/>
  <c r="O1185" i="8"/>
  <c r="O1186" i="8"/>
  <c r="O1187" i="8"/>
  <c r="O1188" i="8"/>
  <c r="O1189" i="8"/>
  <c r="O1190" i="8"/>
  <c r="O1191" i="8"/>
  <c r="O1192" i="8"/>
  <c r="O1193" i="8"/>
  <c r="O1194" i="8"/>
  <c r="O1195" i="8"/>
  <c r="O1196" i="8"/>
  <c r="O1197" i="8"/>
  <c r="O1198" i="8"/>
  <c r="O1199" i="8"/>
  <c r="O1200" i="8"/>
  <c r="O1201" i="8"/>
  <c r="O1202" i="8"/>
  <c r="O1203" i="8"/>
  <c r="O1204" i="8"/>
  <c r="O1205" i="8"/>
  <c r="O1206" i="8"/>
  <c r="O1207" i="8"/>
  <c r="O1208" i="8"/>
  <c r="O1209" i="8"/>
  <c r="O1210" i="8"/>
  <c r="O1211" i="8"/>
  <c r="O1212" i="8"/>
  <c r="O1213" i="8"/>
  <c r="O1214" i="8"/>
  <c r="O1215" i="8"/>
  <c r="O1216" i="8"/>
  <c r="O1217" i="8"/>
  <c r="O1218" i="8"/>
  <c r="O1219" i="8"/>
  <c r="O1220" i="8"/>
  <c r="O1221" i="8"/>
  <c r="O1222" i="8"/>
  <c r="O1223" i="8"/>
  <c r="O1224" i="8"/>
  <c r="O1225" i="8"/>
  <c r="O1226" i="8"/>
  <c r="O1227" i="8"/>
  <c r="O1228" i="8"/>
  <c r="O1229" i="8"/>
  <c r="O1230" i="8"/>
  <c r="O1231" i="8"/>
  <c r="O1232" i="8"/>
  <c r="O1233" i="8"/>
  <c r="O1234" i="8"/>
  <c r="O1235" i="8"/>
  <c r="O1236" i="8"/>
  <c r="O1237" i="8"/>
  <c r="O1238" i="8"/>
  <c r="O1239" i="8"/>
  <c r="O1240" i="8"/>
  <c r="O1241" i="8"/>
  <c r="O1242" i="8"/>
  <c r="O1243" i="8"/>
  <c r="O1244" i="8"/>
  <c r="O1245" i="8"/>
  <c r="O1246" i="8"/>
  <c r="O1247" i="8"/>
  <c r="O1248" i="8"/>
  <c r="O1249" i="8"/>
  <c r="O1250" i="8"/>
  <c r="O1251" i="8"/>
  <c r="O1252" i="8"/>
  <c r="O1253" i="8"/>
  <c r="O1254" i="8"/>
  <c r="O1255" i="8"/>
  <c r="O1256" i="8"/>
  <c r="O1257" i="8"/>
  <c r="O1258" i="8"/>
  <c r="O1259" i="8"/>
  <c r="O1260" i="8"/>
  <c r="O1261" i="8"/>
  <c r="O1262" i="8"/>
  <c r="O1263" i="8"/>
  <c r="O1264" i="8"/>
  <c r="O1265" i="8"/>
  <c r="O1266" i="8"/>
  <c r="O1267" i="8"/>
  <c r="O1268" i="8"/>
  <c r="O1269" i="8"/>
  <c r="O1270" i="8"/>
  <c r="O1271" i="8"/>
  <c r="O1272" i="8"/>
  <c r="O1273" i="8"/>
  <c r="O1274" i="8"/>
  <c r="O1275" i="8"/>
  <c r="O1276" i="8"/>
  <c r="O1277" i="8"/>
  <c r="O1278" i="8"/>
  <c r="O1279" i="8"/>
  <c r="O1280" i="8"/>
  <c r="O1281" i="8"/>
  <c r="O1282" i="8"/>
  <c r="O1283" i="8"/>
  <c r="O1284" i="8"/>
  <c r="O1285" i="8"/>
  <c r="O1286" i="8"/>
  <c r="O1287" i="8"/>
  <c r="O1288" i="8"/>
  <c r="O1289" i="8"/>
  <c r="O1290" i="8"/>
  <c r="O1291" i="8"/>
  <c r="O1292" i="8"/>
  <c r="O1293" i="8"/>
  <c r="O1294" i="8"/>
  <c r="O1295" i="8"/>
  <c r="O1296" i="8"/>
  <c r="O1297" i="8"/>
  <c r="O1298" i="8"/>
  <c r="O1299" i="8"/>
  <c r="O1300" i="8"/>
  <c r="O1301" i="8"/>
  <c r="O1302" i="8"/>
  <c r="O1303" i="8"/>
  <c r="O1304" i="8"/>
  <c r="O1305" i="8"/>
  <c r="O1306" i="8"/>
  <c r="O1307" i="8"/>
  <c r="O1308" i="8"/>
  <c r="O1309" i="8"/>
  <c r="O1310" i="8"/>
  <c r="O1311" i="8"/>
  <c r="O1312" i="8"/>
  <c r="O1313" i="8"/>
  <c r="O1314" i="8"/>
  <c r="O1315" i="8"/>
  <c r="O1316" i="8"/>
  <c r="O1317" i="8"/>
  <c r="O1318" i="8"/>
  <c r="O1319" i="8"/>
  <c r="O1320" i="8"/>
  <c r="O1321" i="8"/>
  <c r="O1322" i="8"/>
  <c r="O1323" i="8"/>
  <c r="O1324" i="8"/>
  <c r="O1325" i="8"/>
  <c r="O1326" i="8"/>
  <c r="O1327" i="8"/>
  <c r="O1328" i="8"/>
  <c r="O1329" i="8"/>
  <c r="O1330" i="8"/>
  <c r="O1331" i="8"/>
  <c r="O1332" i="8"/>
  <c r="O1333" i="8"/>
  <c r="O1334" i="8"/>
  <c r="O1335" i="8"/>
  <c r="O1336" i="8"/>
  <c r="O1337" i="8"/>
  <c r="O1338" i="8"/>
  <c r="O1339" i="8"/>
  <c r="O1340" i="8"/>
  <c r="O1341" i="8"/>
  <c r="O1342" i="8"/>
  <c r="O1343" i="8"/>
  <c r="O1344" i="8"/>
  <c r="O1345" i="8"/>
  <c r="O1346" i="8"/>
  <c r="O1347" i="8"/>
  <c r="O1348" i="8"/>
  <c r="O1349" i="8"/>
  <c r="O1350" i="8"/>
  <c r="O1351" i="8"/>
  <c r="O1352" i="8"/>
  <c r="O1353" i="8"/>
  <c r="O1354" i="8"/>
  <c r="O1355" i="8"/>
  <c r="O1356" i="8"/>
  <c r="O1357" i="8"/>
  <c r="O1358" i="8"/>
  <c r="O1359" i="8"/>
  <c r="O1360" i="8"/>
  <c r="O1361" i="8"/>
  <c r="O1362" i="8"/>
  <c r="O1363" i="8"/>
  <c r="O1364" i="8"/>
  <c r="O1365" i="8"/>
  <c r="O1366" i="8"/>
  <c r="O1367" i="8"/>
  <c r="O1368" i="8"/>
  <c r="O1369" i="8"/>
  <c r="O1370" i="8"/>
  <c r="O1371" i="8"/>
  <c r="O1372" i="8"/>
  <c r="O1373" i="8"/>
  <c r="O1374" i="8"/>
  <c r="O1375" i="8"/>
  <c r="O1376" i="8"/>
  <c r="O1377" i="8"/>
  <c r="O1378" i="8"/>
  <c r="O1379" i="8"/>
  <c r="O1380" i="8"/>
  <c r="O1381" i="8"/>
  <c r="O1382" i="8"/>
  <c r="O1383" i="8"/>
  <c r="O1384" i="8"/>
  <c r="O1385" i="8"/>
  <c r="O1386" i="8"/>
  <c r="O1387" i="8"/>
  <c r="O1388" i="8"/>
  <c r="O1389" i="8"/>
  <c r="O1390" i="8"/>
  <c r="O1391" i="8"/>
  <c r="O1392" i="8"/>
  <c r="O1393" i="8"/>
  <c r="O1394" i="8"/>
  <c r="O1395" i="8"/>
  <c r="O1396" i="8"/>
  <c r="O1397" i="8"/>
  <c r="O1398" i="8"/>
  <c r="O1399" i="8"/>
  <c r="O1400" i="8"/>
  <c r="O1401" i="8"/>
  <c r="O1402" i="8"/>
  <c r="O1403" i="8"/>
  <c r="O1404" i="8"/>
  <c r="O1405" i="8"/>
  <c r="O1406" i="8"/>
  <c r="O1407" i="8"/>
  <c r="O1408" i="8"/>
  <c r="O1409" i="8"/>
  <c r="O1410" i="8"/>
  <c r="O1411" i="8"/>
  <c r="O1412" i="8"/>
  <c r="O1413" i="8"/>
  <c r="O1414" i="8"/>
  <c r="O1415" i="8"/>
  <c r="O1416" i="8"/>
  <c r="O1417" i="8"/>
  <c r="O1418" i="8"/>
  <c r="O1419" i="8"/>
  <c r="O1420" i="8"/>
  <c r="O1421" i="8"/>
  <c r="O1422" i="8"/>
  <c r="O1423" i="8"/>
  <c r="O1424" i="8"/>
  <c r="O1425" i="8"/>
  <c r="O1426" i="8"/>
  <c r="O1427" i="8"/>
  <c r="O1428" i="8"/>
  <c r="O1429" i="8"/>
  <c r="O1430" i="8"/>
  <c r="O1431" i="8"/>
  <c r="O1432" i="8"/>
  <c r="O1433" i="8"/>
  <c r="O1434" i="8"/>
  <c r="O1435" i="8"/>
  <c r="O1436" i="8"/>
  <c r="O1437" i="8"/>
  <c r="O1438" i="8"/>
  <c r="O1439" i="8"/>
  <c r="O1440" i="8"/>
  <c r="O1441" i="8"/>
  <c r="O1442" i="8"/>
  <c r="O1443" i="8"/>
  <c r="O1444" i="8"/>
  <c r="O1445" i="8"/>
  <c r="O1446" i="8"/>
  <c r="O1447" i="8"/>
  <c r="O1448" i="8"/>
  <c r="O1449" i="8"/>
  <c r="O1450" i="8"/>
  <c r="O1451" i="8"/>
  <c r="O1452" i="8"/>
  <c r="O1453" i="8"/>
  <c r="O1454" i="8"/>
  <c r="O1455" i="8"/>
  <c r="O1456" i="8"/>
  <c r="O1457" i="8"/>
  <c r="O1458" i="8"/>
  <c r="O1459" i="8"/>
  <c r="O1460" i="8"/>
  <c r="O1461" i="8"/>
  <c r="O1462" i="8"/>
  <c r="O1463" i="8"/>
  <c r="O1464" i="8"/>
  <c r="O1465" i="8"/>
  <c r="O1466" i="8"/>
  <c r="O1467" i="8"/>
  <c r="O1468" i="8"/>
  <c r="O1469" i="8"/>
  <c r="O1470" i="8"/>
  <c r="O1471" i="8"/>
  <c r="O1472" i="8"/>
  <c r="O1473" i="8"/>
  <c r="O1474" i="8"/>
  <c r="O1475" i="8"/>
  <c r="O1476" i="8"/>
  <c r="O1477" i="8"/>
  <c r="O1478" i="8"/>
  <c r="O1479" i="8"/>
  <c r="O1480" i="8"/>
  <c r="O1481" i="8"/>
  <c r="O1482" i="8"/>
  <c r="O1483" i="8"/>
  <c r="O1484" i="8"/>
  <c r="O1485" i="8"/>
  <c r="O1486" i="8"/>
  <c r="O1487" i="8"/>
  <c r="O1488" i="8"/>
  <c r="O1489" i="8"/>
  <c r="O1490" i="8"/>
  <c r="O1491" i="8"/>
  <c r="O1492" i="8"/>
  <c r="O1493" i="8"/>
  <c r="O1494" i="8"/>
  <c r="O1495" i="8"/>
  <c r="O1496" i="8"/>
  <c r="O1497" i="8"/>
  <c r="O1498" i="8"/>
  <c r="O1499" i="8"/>
  <c r="O1500" i="8"/>
  <c r="O1501" i="8"/>
  <c r="O1502" i="8"/>
  <c r="O1503" i="8"/>
  <c r="O1504" i="8"/>
  <c r="O1505" i="8"/>
  <c r="O1506" i="8"/>
  <c r="O1507" i="8"/>
  <c r="O1508" i="8"/>
  <c r="O1509" i="8"/>
  <c r="O1510" i="8"/>
  <c r="O1511" i="8"/>
  <c r="O1512" i="8"/>
  <c r="O1513" i="8"/>
  <c r="O1514" i="8"/>
  <c r="O1515" i="8"/>
  <c r="O1516" i="8"/>
  <c r="O1517" i="8"/>
  <c r="O1518" i="8"/>
  <c r="O1519" i="8"/>
  <c r="O1520" i="8"/>
  <c r="O1521" i="8"/>
  <c r="O1522" i="8"/>
  <c r="O1523" i="8"/>
  <c r="O1524" i="8"/>
  <c r="O1525" i="8"/>
  <c r="O1526" i="8"/>
  <c r="O1527" i="8"/>
  <c r="O1528" i="8"/>
  <c r="O1529" i="8"/>
  <c r="O1530" i="8"/>
  <c r="O1531" i="8"/>
  <c r="O1532" i="8"/>
  <c r="O1533" i="8"/>
  <c r="O1534" i="8"/>
  <c r="O1535" i="8"/>
  <c r="O1536" i="8"/>
  <c r="O1537" i="8"/>
  <c r="O1538" i="8"/>
  <c r="O1539" i="8"/>
  <c r="O1540" i="8"/>
  <c r="O1541" i="8"/>
  <c r="O1542" i="8"/>
  <c r="O1543" i="8"/>
  <c r="O1544" i="8"/>
  <c r="O1545" i="8"/>
  <c r="O1546" i="8"/>
  <c r="O1547" i="8"/>
  <c r="O1548" i="8"/>
  <c r="O1549" i="8"/>
  <c r="O1550" i="8"/>
  <c r="O1551" i="8"/>
  <c r="O1552" i="8"/>
  <c r="O1553" i="8"/>
  <c r="O1554" i="8"/>
  <c r="O1555" i="8"/>
  <c r="O1556" i="8"/>
  <c r="O1557" i="8"/>
  <c r="O1558" i="8"/>
  <c r="O1559" i="8"/>
  <c r="O1560" i="8"/>
  <c r="O1561" i="8"/>
  <c r="O1562" i="8"/>
  <c r="O1563" i="8"/>
  <c r="O1564" i="8"/>
  <c r="O1565" i="8"/>
  <c r="O1566" i="8"/>
  <c r="O1567" i="8"/>
  <c r="O1568" i="8"/>
  <c r="O1569" i="8"/>
  <c r="O1570" i="8"/>
  <c r="O1571" i="8"/>
  <c r="O1572" i="8"/>
  <c r="O1573" i="8"/>
  <c r="O1574" i="8"/>
  <c r="O1575" i="8"/>
  <c r="O1576" i="8"/>
  <c r="O1577" i="8"/>
  <c r="O1578" i="8"/>
  <c r="O1579" i="8"/>
  <c r="O1580" i="8"/>
  <c r="O1581" i="8"/>
  <c r="O1582" i="8"/>
  <c r="O1583" i="8"/>
  <c r="O1584" i="8"/>
  <c r="O1585" i="8"/>
  <c r="O1586" i="8"/>
  <c r="O1587" i="8"/>
  <c r="O1588" i="8"/>
  <c r="O1589" i="8"/>
  <c r="O1590" i="8"/>
  <c r="O1591" i="8"/>
  <c r="O1592" i="8"/>
  <c r="O1593" i="8"/>
  <c r="O1594" i="8"/>
  <c r="O1595" i="8"/>
  <c r="O1596" i="8"/>
  <c r="O1597" i="8"/>
  <c r="O1598" i="8"/>
  <c r="O1599" i="8"/>
  <c r="O1600" i="8"/>
  <c r="O1601" i="8"/>
  <c r="O1602" i="8"/>
  <c r="O1603" i="8"/>
  <c r="O1604" i="8"/>
  <c r="O1605" i="8"/>
  <c r="O1606" i="8"/>
  <c r="O1607" i="8"/>
  <c r="O1608" i="8"/>
  <c r="O1609" i="8"/>
  <c r="O1610" i="8"/>
  <c r="O1611" i="8"/>
  <c r="O1612" i="8"/>
  <c r="O1613" i="8"/>
  <c r="O1614" i="8"/>
  <c r="O1615" i="8"/>
  <c r="O1616" i="8"/>
  <c r="O1617" i="8"/>
  <c r="O1618" i="8"/>
  <c r="O1619" i="8"/>
  <c r="O1620" i="8"/>
  <c r="O1621" i="8"/>
  <c r="O1622" i="8"/>
  <c r="O1623" i="8"/>
  <c r="O1624" i="8"/>
  <c r="O1625" i="8"/>
  <c r="O1626" i="8"/>
  <c r="O1627" i="8"/>
  <c r="O1628" i="8"/>
  <c r="O1629" i="8"/>
  <c r="O1630" i="8"/>
  <c r="O1631" i="8"/>
  <c r="O1632" i="8"/>
  <c r="O1633" i="8"/>
  <c r="O1634" i="8"/>
  <c r="O1635" i="8"/>
  <c r="O1636" i="8"/>
  <c r="O1637" i="8"/>
  <c r="O1638" i="8"/>
  <c r="O1639" i="8"/>
  <c r="O1640" i="8"/>
  <c r="O1641" i="8"/>
  <c r="O1642" i="8"/>
  <c r="O1643" i="8"/>
  <c r="O1644" i="8"/>
  <c r="O1645" i="8"/>
  <c r="O1646" i="8"/>
  <c r="O1647" i="8"/>
  <c r="O1648" i="8"/>
  <c r="O1649" i="8"/>
  <c r="O1650" i="8"/>
  <c r="O1651" i="8"/>
  <c r="O1652" i="8"/>
  <c r="O1653" i="8"/>
  <c r="O1654" i="8"/>
  <c r="O1655" i="8"/>
  <c r="O1656" i="8"/>
  <c r="O1657" i="8"/>
  <c r="O1658" i="8"/>
  <c r="O1659" i="8"/>
  <c r="O1660" i="8"/>
  <c r="O1661" i="8"/>
  <c r="O1662" i="8"/>
  <c r="O1663" i="8"/>
  <c r="O1664" i="8"/>
  <c r="O1665" i="8"/>
  <c r="O1666" i="8"/>
  <c r="O1667" i="8"/>
  <c r="O1668" i="8"/>
  <c r="O1669" i="8"/>
  <c r="O1670" i="8"/>
  <c r="O1671" i="8"/>
  <c r="O1672" i="8"/>
  <c r="O1673" i="8"/>
  <c r="O1674" i="8"/>
  <c r="O1675" i="8"/>
  <c r="O1676" i="8"/>
  <c r="O1677" i="8"/>
  <c r="O1678" i="8"/>
  <c r="O1679" i="8"/>
  <c r="O1680" i="8"/>
  <c r="O1681" i="8"/>
  <c r="O1682" i="8"/>
  <c r="O1683" i="8"/>
  <c r="O1684" i="8"/>
  <c r="O1685" i="8"/>
  <c r="O1686" i="8"/>
  <c r="O1687" i="8"/>
  <c r="O1688" i="8"/>
  <c r="O1689" i="8"/>
  <c r="O1690" i="8"/>
  <c r="O1691" i="8"/>
  <c r="O1692" i="8"/>
  <c r="O1693" i="8"/>
  <c r="O1694" i="8"/>
  <c r="O1695" i="8"/>
  <c r="O1696" i="8"/>
  <c r="O1697" i="8"/>
  <c r="O1698" i="8"/>
  <c r="O1699" i="8"/>
  <c r="O1700" i="8"/>
  <c r="O1701" i="8"/>
  <c r="O1702" i="8"/>
  <c r="O1703" i="8"/>
  <c r="O1704" i="8"/>
  <c r="O1705" i="8"/>
  <c r="O1706" i="8"/>
  <c r="O1707" i="8"/>
  <c r="O1708" i="8"/>
  <c r="O1709" i="8"/>
  <c r="O1710" i="8"/>
  <c r="O1711" i="8"/>
  <c r="O1712" i="8"/>
  <c r="O1713" i="8"/>
  <c r="O1714" i="8"/>
  <c r="O1715" i="8"/>
  <c r="O1716" i="8"/>
  <c r="O1717" i="8"/>
  <c r="O1718" i="8"/>
  <c r="O1719" i="8"/>
  <c r="O1720" i="8"/>
  <c r="O1721" i="8"/>
  <c r="O1722" i="8"/>
  <c r="O1723" i="8"/>
  <c r="O1724" i="8"/>
  <c r="O1725" i="8"/>
  <c r="O1726" i="8"/>
  <c r="O1727" i="8"/>
  <c r="O1728" i="8"/>
  <c r="O1729" i="8"/>
  <c r="O1730" i="8"/>
  <c r="O1731" i="8"/>
  <c r="O1732" i="8"/>
  <c r="O1733" i="8"/>
  <c r="O1734" i="8"/>
  <c r="O1735" i="8"/>
  <c r="O1736" i="8"/>
  <c r="O1737" i="8"/>
  <c r="O1738" i="8"/>
  <c r="O1739" i="8"/>
  <c r="O1740" i="8"/>
  <c r="O1741" i="8"/>
  <c r="O1742" i="8"/>
  <c r="O1743" i="8"/>
  <c r="O1744" i="8"/>
  <c r="O1745" i="8"/>
  <c r="O1746" i="8"/>
  <c r="O1747" i="8"/>
  <c r="O1748" i="8"/>
  <c r="O1749" i="8"/>
  <c r="O1750" i="8"/>
  <c r="O1751" i="8"/>
  <c r="O1752" i="8"/>
  <c r="O1753" i="8"/>
  <c r="O1754" i="8"/>
  <c r="O1755" i="8"/>
  <c r="O1756" i="8"/>
  <c r="O1757" i="8"/>
  <c r="O1758" i="8"/>
  <c r="O1759" i="8"/>
  <c r="O1760" i="8"/>
  <c r="O1761" i="8"/>
  <c r="O1762" i="8"/>
  <c r="O1763" i="8"/>
  <c r="O1764" i="8"/>
  <c r="O1765" i="8"/>
  <c r="O1766" i="8"/>
  <c r="O1767" i="8"/>
  <c r="O1768" i="8"/>
  <c r="O1769" i="8"/>
  <c r="O1770" i="8"/>
  <c r="O1771" i="8"/>
  <c r="O1772" i="8"/>
  <c r="O1773" i="8"/>
  <c r="O1774" i="8"/>
  <c r="O1775" i="8"/>
  <c r="O1776" i="8"/>
  <c r="O1777" i="8"/>
  <c r="O1778" i="8"/>
  <c r="O1779" i="8"/>
  <c r="O1780" i="8"/>
  <c r="O1781" i="8"/>
  <c r="O1782" i="8"/>
  <c r="O1783" i="8"/>
  <c r="O1784" i="8"/>
  <c r="O1785" i="8"/>
  <c r="O1786" i="8"/>
  <c r="O1787" i="8"/>
  <c r="O1788" i="8"/>
  <c r="O1789" i="8"/>
  <c r="O1790" i="8"/>
  <c r="O1791" i="8"/>
  <c r="O1792" i="8"/>
  <c r="O1793" i="8"/>
  <c r="O1794" i="8"/>
  <c r="O1795" i="8"/>
  <c r="O1796" i="8"/>
  <c r="O1797" i="8"/>
  <c r="O1798" i="8"/>
  <c r="O1799" i="8"/>
  <c r="O1800" i="8"/>
  <c r="O1801" i="8"/>
  <c r="O1802" i="8"/>
  <c r="O1803" i="8"/>
  <c r="O1804" i="8"/>
  <c r="O1805" i="8"/>
  <c r="O1806" i="8"/>
  <c r="O1807" i="8"/>
  <c r="O1808" i="8"/>
  <c r="O1809" i="8"/>
  <c r="O1810" i="8"/>
  <c r="O1811" i="8"/>
  <c r="O1812" i="8"/>
  <c r="O1813" i="8"/>
  <c r="O1814" i="8"/>
  <c r="O1815" i="8"/>
  <c r="O1816" i="8"/>
  <c r="O1817" i="8"/>
  <c r="O1818" i="8"/>
  <c r="O1819" i="8"/>
  <c r="O1820" i="8"/>
  <c r="O1821" i="8"/>
  <c r="O1822" i="8"/>
  <c r="O1823" i="8"/>
  <c r="O1824" i="8"/>
  <c r="O1825" i="8"/>
  <c r="O1826" i="8"/>
  <c r="O1827" i="8"/>
  <c r="O1828" i="8"/>
  <c r="O1829" i="8"/>
  <c r="O1830" i="8"/>
  <c r="O1831" i="8"/>
  <c r="O1832" i="8"/>
  <c r="O1833" i="8"/>
  <c r="O1834" i="8"/>
  <c r="O1835" i="8"/>
  <c r="O1836" i="8"/>
  <c r="O1837" i="8"/>
  <c r="O1838" i="8"/>
  <c r="O1839" i="8"/>
  <c r="O1840" i="8"/>
  <c r="O1841" i="8"/>
  <c r="O1842" i="8"/>
  <c r="O1843" i="8"/>
  <c r="O1844" i="8"/>
  <c r="O1845" i="8"/>
  <c r="O1846" i="8"/>
  <c r="O1847" i="8"/>
  <c r="O1848" i="8"/>
  <c r="O1849" i="8"/>
  <c r="O1850" i="8"/>
  <c r="O1851" i="8"/>
  <c r="O1852" i="8"/>
  <c r="O1853" i="8"/>
  <c r="O1854" i="8"/>
  <c r="O1855" i="8"/>
  <c r="O1856" i="8"/>
  <c r="O1857" i="8"/>
  <c r="O1858" i="8"/>
  <c r="O1859" i="8"/>
  <c r="O1860" i="8"/>
  <c r="O1861" i="8"/>
  <c r="O1862" i="8"/>
  <c r="O1863" i="8"/>
  <c r="O1864" i="8"/>
  <c r="O1865" i="8"/>
  <c r="O1866" i="8"/>
  <c r="O1867" i="8"/>
  <c r="O1868" i="8"/>
  <c r="O1869" i="8"/>
  <c r="O1870" i="8"/>
  <c r="O1871" i="8"/>
  <c r="O1872" i="8"/>
  <c r="O1873" i="8"/>
  <c r="O1874" i="8"/>
  <c r="O1875" i="8"/>
  <c r="O1876" i="8"/>
  <c r="O1877" i="8"/>
  <c r="O1878" i="8"/>
  <c r="O1879" i="8"/>
  <c r="O1880" i="8"/>
  <c r="O1881" i="8"/>
  <c r="O1882" i="8"/>
  <c r="O1883" i="8"/>
  <c r="O1884" i="8"/>
  <c r="O1885" i="8"/>
  <c r="O1886" i="8"/>
  <c r="O1887" i="8"/>
  <c r="O1888" i="8"/>
  <c r="O1889" i="8"/>
  <c r="O1890" i="8"/>
  <c r="O1891" i="8"/>
  <c r="O1892" i="8"/>
  <c r="O1893" i="8"/>
  <c r="O1894" i="8"/>
  <c r="O1895" i="8"/>
  <c r="O1896" i="8"/>
  <c r="O1897" i="8"/>
  <c r="O1898" i="8"/>
  <c r="O1899" i="8"/>
  <c r="O1900" i="8"/>
  <c r="O1901" i="8"/>
  <c r="O1902" i="8"/>
  <c r="O1903" i="8"/>
  <c r="O1904" i="8"/>
  <c r="O1905" i="8"/>
  <c r="O1906" i="8"/>
  <c r="O1907" i="8"/>
  <c r="O1908" i="8"/>
  <c r="O1909" i="8"/>
  <c r="O1910" i="8"/>
  <c r="O1911" i="8"/>
  <c r="O1912" i="8"/>
  <c r="O1913" i="8"/>
  <c r="O1914" i="8"/>
  <c r="O1915" i="8"/>
  <c r="O1916" i="8"/>
  <c r="O1917" i="8"/>
  <c r="O1918" i="8"/>
  <c r="O1919" i="8"/>
  <c r="O1920" i="8"/>
  <c r="O1921" i="8"/>
  <c r="O1922" i="8"/>
  <c r="O1923" i="8"/>
  <c r="O1924" i="8"/>
  <c r="O1925" i="8"/>
  <c r="O1926" i="8"/>
  <c r="O1927" i="8"/>
  <c r="O1928" i="8"/>
  <c r="O1929" i="8"/>
  <c r="O1930" i="8"/>
  <c r="O1931" i="8"/>
  <c r="O1932" i="8"/>
  <c r="O1933" i="8"/>
  <c r="O1934" i="8"/>
  <c r="O1935" i="8"/>
  <c r="O1936" i="8"/>
  <c r="O1937" i="8"/>
  <c r="O1938" i="8"/>
  <c r="O1939" i="8"/>
  <c r="O1940" i="8"/>
  <c r="O1941" i="8"/>
  <c r="O1942" i="8"/>
  <c r="O1943" i="8"/>
  <c r="O1944" i="8"/>
  <c r="O1945" i="8"/>
  <c r="O1946" i="8"/>
  <c r="O1947" i="8"/>
  <c r="O1948" i="8"/>
  <c r="O1949" i="8"/>
  <c r="O1950" i="8"/>
  <c r="O1951" i="8"/>
  <c r="O1952" i="8"/>
  <c r="O1953" i="8"/>
  <c r="O1954" i="8"/>
  <c r="O1955" i="8"/>
  <c r="O1956" i="8"/>
  <c r="O1957" i="8"/>
  <c r="O1958" i="8"/>
  <c r="O1959" i="8"/>
  <c r="O1960" i="8"/>
  <c r="O1961" i="8"/>
  <c r="O1962" i="8"/>
  <c r="O1963" i="8"/>
  <c r="O1964" i="8"/>
  <c r="O1965" i="8"/>
  <c r="O1966" i="8"/>
  <c r="O1967" i="8"/>
  <c r="O1968" i="8"/>
  <c r="O1969" i="8"/>
  <c r="O1970" i="8"/>
  <c r="O1971" i="8"/>
  <c r="O1972" i="8"/>
  <c r="O1973" i="8"/>
  <c r="O1974" i="8"/>
  <c r="O1975" i="8"/>
  <c r="O1976" i="8"/>
  <c r="O1977" i="8"/>
  <c r="O1978" i="8"/>
  <c r="O1979" i="8"/>
  <c r="O1980" i="8"/>
  <c r="O1981" i="8"/>
  <c r="O1982" i="8"/>
  <c r="O1983" i="8"/>
  <c r="O1984" i="8"/>
  <c r="O1985" i="8"/>
  <c r="O1986" i="8"/>
  <c r="O1987" i="8"/>
  <c r="O1988" i="8"/>
  <c r="O1989" i="8"/>
  <c r="O1990" i="8"/>
  <c r="O1991" i="8"/>
  <c r="O1992" i="8"/>
  <c r="O1993" i="8"/>
  <c r="O1994" i="8"/>
  <c r="O1995" i="8"/>
  <c r="O1996" i="8"/>
  <c r="O1997" i="8"/>
  <c r="O1998" i="8"/>
  <c r="O1999" i="8"/>
  <c r="O2000" i="8"/>
  <c r="O2001" i="8"/>
  <c r="O2002" i="8"/>
  <c r="O2003" i="8"/>
  <c r="O2004" i="8"/>
  <c r="O2005" i="8"/>
  <c r="O2006" i="8"/>
  <c r="O2007" i="8"/>
  <c r="O2008" i="8"/>
  <c r="O2009" i="8"/>
  <c r="O2010" i="8"/>
  <c r="O2011" i="8"/>
  <c r="O2012" i="8"/>
  <c r="O2013" i="8"/>
  <c r="O2014" i="8"/>
  <c r="O2015" i="8"/>
  <c r="O2016" i="8"/>
  <c r="O2017" i="8"/>
  <c r="O2018" i="8"/>
  <c r="O2019" i="8"/>
  <c r="O2020" i="8"/>
  <c r="O2021" i="8"/>
  <c r="O2022" i="8"/>
  <c r="O2023" i="8"/>
  <c r="O2024" i="8"/>
  <c r="O2025" i="8"/>
  <c r="O2026" i="8"/>
  <c r="O2027" i="8"/>
  <c r="O2028" i="8"/>
  <c r="O2029" i="8"/>
  <c r="O2030" i="8"/>
  <c r="O2031" i="8"/>
  <c r="O2032" i="8"/>
  <c r="O2033" i="8"/>
  <c r="O2034" i="8"/>
  <c r="O2035" i="8"/>
  <c r="O2036" i="8"/>
  <c r="O2037" i="8"/>
  <c r="O2038" i="8"/>
  <c r="O2039" i="8"/>
  <c r="O2040" i="8"/>
  <c r="O2041" i="8"/>
  <c r="O2042" i="8"/>
  <c r="O2043" i="8"/>
  <c r="O2044" i="8"/>
  <c r="O2045" i="8"/>
  <c r="O2046" i="8"/>
  <c r="O2047" i="8"/>
  <c r="O2048" i="8"/>
  <c r="O2049" i="8"/>
  <c r="O2050" i="8"/>
  <c r="O2051" i="8"/>
  <c r="O2052" i="8"/>
  <c r="O2053" i="8"/>
  <c r="O2054" i="8"/>
  <c r="O2055" i="8"/>
  <c r="O2056" i="8"/>
  <c r="O2057" i="8"/>
  <c r="O2058" i="8"/>
  <c r="O2059" i="8"/>
  <c r="O2060" i="8"/>
  <c r="O2061" i="8"/>
  <c r="O2062" i="8"/>
  <c r="O2063" i="8"/>
  <c r="O2064" i="8"/>
  <c r="O2065" i="8"/>
  <c r="O2066" i="8"/>
  <c r="O2067" i="8"/>
  <c r="O2068" i="8"/>
  <c r="O2069" i="8"/>
  <c r="O2070" i="8"/>
  <c r="O2071" i="8"/>
  <c r="O2072" i="8"/>
  <c r="O2073" i="8"/>
  <c r="O2074" i="8"/>
  <c r="O2075" i="8"/>
  <c r="O2076" i="8"/>
  <c r="O2077" i="8"/>
  <c r="O2078" i="8"/>
  <c r="O2079" i="8"/>
  <c r="O2080" i="8"/>
  <c r="O2081" i="8"/>
  <c r="O2082" i="8"/>
  <c r="O2083" i="8"/>
  <c r="O2084" i="8"/>
  <c r="O2085" i="8"/>
  <c r="O2086" i="8"/>
  <c r="O2087" i="8"/>
  <c r="O2088" i="8"/>
  <c r="O2089" i="8"/>
  <c r="O2090" i="8"/>
  <c r="O2091" i="8"/>
  <c r="O2092" i="8"/>
  <c r="O2093" i="8"/>
  <c r="O2094" i="8"/>
  <c r="O2095" i="8"/>
  <c r="O2096" i="8"/>
  <c r="O2097" i="8"/>
  <c r="O2098" i="8"/>
  <c r="O2099" i="8"/>
  <c r="O2100" i="8"/>
  <c r="O2101" i="8"/>
  <c r="O2102" i="8"/>
  <c r="O2103" i="8"/>
  <c r="O2104" i="8"/>
  <c r="O2105" i="8"/>
  <c r="O2106" i="8"/>
  <c r="O2107" i="8"/>
  <c r="O2108" i="8"/>
  <c r="O2109" i="8"/>
  <c r="O2110" i="8"/>
  <c r="O2111" i="8"/>
  <c r="O2112" i="8"/>
  <c r="O2113" i="8"/>
  <c r="O2114" i="8"/>
  <c r="O2115" i="8"/>
  <c r="O2116" i="8"/>
  <c r="O2117" i="8"/>
  <c r="O2118" i="8"/>
  <c r="O2119" i="8"/>
  <c r="O2120" i="8"/>
  <c r="O2121" i="8"/>
  <c r="O2122" i="8"/>
  <c r="O2123" i="8"/>
  <c r="O2124" i="8"/>
  <c r="O2125" i="8"/>
  <c r="O2126" i="8"/>
  <c r="O2127" i="8"/>
  <c r="O2128" i="8"/>
  <c r="O2129" i="8"/>
  <c r="O2130" i="8"/>
  <c r="O2131" i="8"/>
  <c r="O2132" i="8"/>
  <c r="O2133" i="8"/>
  <c r="O2134" i="8"/>
  <c r="O2135" i="8"/>
  <c r="O2136" i="8"/>
  <c r="O2137" i="8"/>
  <c r="O2138" i="8"/>
  <c r="O2139" i="8"/>
  <c r="O2140" i="8"/>
  <c r="O2141" i="8"/>
  <c r="O2142" i="8"/>
  <c r="O2143" i="8"/>
  <c r="O2144" i="8"/>
  <c r="O2145" i="8"/>
  <c r="O2146" i="8"/>
  <c r="O2147" i="8"/>
  <c r="O2148" i="8"/>
  <c r="O2149" i="8"/>
  <c r="O2150" i="8"/>
  <c r="O2151" i="8"/>
  <c r="O2152" i="8"/>
  <c r="O2153" i="8"/>
  <c r="O2154" i="8"/>
  <c r="O2155" i="8"/>
  <c r="O2156" i="8"/>
  <c r="O2157" i="8"/>
  <c r="O2158" i="8"/>
  <c r="O2159" i="8"/>
  <c r="O2160" i="8"/>
  <c r="O2161" i="8"/>
  <c r="O2162" i="8"/>
  <c r="O2163" i="8"/>
  <c r="O2164" i="8"/>
  <c r="O2165" i="8"/>
  <c r="O2166" i="8"/>
  <c r="O2167" i="8"/>
  <c r="O2168" i="8"/>
  <c r="O2169" i="8"/>
  <c r="O2170" i="8"/>
  <c r="O2171" i="8"/>
  <c r="O2172" i="8"/>
  <c r="O2173" i="8"/>
  <c r="O2174" i="8"/>
  <c r="O2175" i="8"/>
  <c r="O2176" i="8"/>
  <c r="O2177" i="8"/>
  <c r="O2178" i="8"/>
  <c r="O2179" i="8"/>
  <c r="O2180" i="8"/>
  <c r="O2181" i="8"/>
  <c r="O2182" i="8"/>
  <c r="O2183" i="8"/>
  <c r="O2184" i="8"/>
  <c r="O2185" i="8"/>
  <c r="O2186" i="8"/>
  <c r="O2187" i="8"/>
  <c r="O2188" i="8"/>
  <c r="O2189" i="8"/>
  <c r="O2190" i="8"/>
  <c r="O2191" i="8"/>
  <c r="O2192" i="8"/>
  <c r="O2193" i="8"/>
  <c r="O2194" i="8"/>
  <c r="O2195" i="8"/>
  <c r="O2196" i="8"/>
  <c r="O2197" i="8"/>
  <c r="O2198" i="8"/>
  <c r="O2199" i="8"/>
  <c r="O2200" i="8"/>
  <c r="O2201" i="8"/>
  <c r="O2202" i="8"/>
  <c r="O2203" i="8"/>
  <c r="O2204" i="8"/>
  <c r="O2205" i="8"/>
  <c r="O2206" i="8"/>
  <c r="O2207" i="8"/>
  <c r="O2208" i="8"/>
  <c r="O2209" i="8"/>
  <c r="O2210" i="8"/>
  <c r="O2211" i="8"/>
  <c r="O2212" i="8"/>
  <c r="O2213" i="8"/>
  <c r="O2214" i="8"/>
  <c r="O2215" i="8"/>
  <c r="O2216" i="8"/>
  <c r="O2217" i="8"/>
  <c r="O2218" i="8"/>
  <c r="O2219" i="8"/>
  <c r="O2220" i="8"/>
  <c r="O2221" i="8"/>
  <c r="O2222" i="8"/>
  <c r="O2223" i="8"/>
  <c r="O2224" i="8"/>
  <c r="O2225" i="8"/>
  <c r="O2226" i="8"/>
  <c r="O2227" i="8"/>
  <c r="O2228" i="8"/>
  <c r="O2229" i="8"/>
  <c r="O2230" i="8"/>
  <c r="O2231" i="8"/>
  <c r="O2232" i="8"/>
  <c r="O2233" i="8"/>
  <c r="O2234" i="8"/>
  <c r="O2235" i="8"/>
  <c r="O2236" i="8"/>
  <c r="O2237" i="8"/>
  <c r="O2238" i="8"/>
  <c r="O2239" i="8"/>
  <c r="O2240" i="8"/>
  <c r="O2241" i="8"/>
  <c r="O2242" i="8"/>
  <c r="O2243" i="8"/>
  <c r="O2244" i="8"/>
  <c r="O2245" i="8"/>
  <c r="O2246" i="8"/>
  <c r="O2247" i="8"/>
  <c r="O2248" i="8"/>
  <c r="O2249" i="8"/>
  <c r="O2250" i="8"/>
  <c r="O2251" i="8"/>
  <c r="O2252" i="8"/>
  <c r="O2253" i="8"/>
  <c r="O2254" i="8"/>
  <c r="O2255" i="8"/>
  <c r="O2256" i="8"/>
  <c r="O2257" i="8"/>
  <c r="O2258" i="8"/>
  <c r="O2259" i="8"/>
  <c r="O2260" i="8"/>
  <c r="O2261" i="8"/>
  <c r="O2262" i="8"/>
  <c r="O2263" i="8"/>
  <c r="O2264" i="8"/>
  <c r="O2265" i="8"/>
  <c r="O2266" i="8"/>
  <c r="O2267" i="8"/>
  <c r="O2268" i="8"/>
  <c r="O2269" i="8"/>
  <c r="O2270" i="8"/>
  <c r="O2271" i="8"/>
  <c r="O2272" i="8"/>
  <c r="O2273" i="8"/>
  <c r="O2274" i="8"/>
  <c r="O2275" i="8"/>
  <c r="O2276" i="8"/>
  <c r="O2277" i="8"/>
  <c r="O2278" i="8"/>
  <c r="O2279" i="8"/>
  <c r="O2280" i="8"/>
  <c r="O2281" i="8"/>
  <c r="O2282" i="8"/>
  <c r="O2283" i="8"/>
  <c r="O2284" i="8"/>
  <c r="O2285" i="8"/>
  <c r="O2286" i="8"/>
  <c r="O2287" i="8"/>
  <c r="O2288" i="8"/>
  <c r="O2289" i="8"/>
  <c r="O2290" i="8"/>
  <c r="O2291" i="8"/>
  <c r="O2292" i="8"/>
  <c r="O2293" i="8"/>
  <c r="O2294" i="8"/>
  <c r="O2295" i="8"/>
  <c r="O2296" i="8"/>
  <c r="O2297" i="8"/>
  <c r="O2298" i="8"/>
  <c r="O2299" i="8"/>
  <c r="O2300" i="8"/>
  <c r="O2301" i="8"/>
  <c r="O2302" i="8"/>
  <c r="O2303" i="8"/>
  <c r="O2304" i="8"/>
  <c r="O2305" i="8"/>
  <c r="O2306" i="8"/>
  <c r="O2307" i="8"/>
  <c r="O2308" i="8"/>
  <c r="O2309" i="8"/>
  <c r="O2310" i="8"/>
  <c r="O2311" i="8"/>
  <c r="O2312" i="8"/>
  <c r="O2313" i="8"/>
  <c r="O2314" i="8"/>
  <c r="O2315" i="8"/>
  <c r="O2316" i="8"/>
  <c r="O2317" i="8"/>
  <c r="O2318" i="8"/>
  <c r="O2319" i="8"/>
  <c r="O2320" i="8"/>
  <c r="O2321" i="8"/>
  <c r="O2322" i="8"/>
  <c r="O2323" i="8"/>
  <c r="O2324" i="8"/>
  <c r="O2325" i="8"/>
  <c r="O2326" i="8"/>
  <c r="O2327" i="8"/>
  <c r="O2328" i="8"/>
  <c r="O2329" i="8"/>
  <c r="O2330" i="8"/>
  <c r="O2331" i="8"/>
  <c r="O2332" i="8"/>
  <c r="O2333" i="8"/>
  <c r="O2334" i="8"/>
  <c r="O2335" i="8"/>
  <c r="O2336" i="8"/>
  <c r="O2337" i="8"/>
  <c r="O2338" i="8"/>
  <c r="O2339" i="8"/>
  <c r="O2340" i="8"/>
  <c r="O2341" i="8"/>
  <c r="O2342" i="8"/>
  <c r="O2343" i="8"/>
  <c r="O2344" i="8"/>
  <c r="O2345" i="8"/>
  <c r="O2346" i="8"/>
  <c r="O2347" i="8"/>
  <c r="O2348" i="8"/>
  <c r="O2349" i="8"/>
  <c r="O2350" i="8"/>
  <c r="O2351" i="8"/>
  <c r="O2352" i="8"/>
  <c r="O2353" i="8"/>
  <c r="O2354" i="8"/>
  <c r="O2355" i="8"/>
  <c r="O2356" i="8"/>
  <c r="O2357" i="8"/>
  <c r="O2358" i="8"/>
  <c r="O2359" i="8"/>
  <c r="O2360" i="8"/>
  <c r="O2361" i="8"/>
  <c r="O2362" i="8"/>
  <c r="O2363" i="8"/>
  <c r="O2364" i="8"/>
  <c r="O2365" i="8"/>
  <c r="O2366" i="8"/>
  <c r="O2367" i="8"/>
  <c r="O2368" i="8"/>
  <c r="O2369" i="8"/>
  <c r="O2370" i="8"/>
  <c r="O2371" i="8"/>
  <c r="O2372" i="8"/>
  <c r="O2373" i="8"/>
  <c r="O2374" i="8"/>
  <c r="O2375" i="8"/>
  <c r="O2376" i="8"/>
  <c r="O2377" i="8"/>
  <c r="O2378" i="8"/>
  <c r="O2379" i="8"/>
  <c r="O2380" i="8"/>
  <c r="O2381" i="8"/>
  <c r="O2382" i="8"/>
  <c r="O2383" i="8"/>
  <c r="O2384" i="8"/>
  <c r="O2385" i="8"/>
  <c r="O2386" i="8"/>
  <c r="O2387" i="8"/>
  <c r="O2388" i="8"/>
  <c r="O2389" i="8"/>
  <c r="O2390" i="8"/>
  <c r="O2391" i="8"/>
  <c r="O2392" i="8"/>
  <c r="O2393" i="8"/>
  <c r="O2394" i="8"/>
  <c r="O2395" i="8"/>
  <c r="O2396" i="8"/>
  <c r="O2397" i="8"/>
  <c r="O2398" i="8"/>
  <c r="O2399" i="8"/>
  <c r="O2400" i="8"/>
  <c r="O2401" i="8"/>
  <c r="O2402" i="8"/>
  <c r="O2403" i="8"/>
  <c r="O2404" i="8"/>
  <c r="O2405" i="8"/>
  <c r="O2406" i="8"/>
  <c r="O2407" i="8"/>
  <c r="O2408" i="8"/>
  <c r="O2409" i="8"/>
  <c r="O2410" i="8"/>
  <c r="O2411" i="8"/>
  <c r="O2412" i="8"/>
  <c r="O2413" i="8"/>
  <c r="O2414" i="8"/>
  <c r="O2415" i="8"/>
  <c r="O2416" i="8"/>
  <c r="O2417" i="8"/>
  <c r="O2418" i="8"/>
  <c r="O2419" i="8"/>
  <c r="O2420" i="8"/>
  <c r="O2421" i="8"/>
  <c r="O2422" i="8"/>
  <c r="O2423" i="8"/>
  <c r="O2424" i="8"/>
  <c r="O2425" i="8"/>
  <c r="O2426" i="8"/>
  <c r="O2427" i="8"/>
  <c r="O2428" i="8"/>
  <c r="O2429" i="8"/>
  <c r="O2430" i="8"/>
  <c r="O2431" i="8"/>
  <c r="O2432" i="8"/>
  <c r="O2433" i="8"/>
  <c r="O2434" i="8"/>
  <c r="O2435" i="8"/>
  <c r="O2436" i="8"/>
  <c r="O2437" i="8"/>
  <c r="O2438" i="8"/>
  <c r="O2439" i="8"/>
  <c r="O2440" i="8"/>
  <c r="O2441" i="8"/>
  <c r="O2442" i="8"/>
  <c r="O2443" i="8"/>
  <c r="O2444" i="8"/>
  <c r="O2445" i="8"/>
  <c r="O2446" i="8"/>
  <c r="O2447" i="8"/>
  <c r="O2448" i="8"/>
  <c r="O2449" i="8"/>
  <c r="O2450" i="8"/>
  <c r="O2451" i="8"/>
  <c r="O2452" i="8"/>
  <c r="O2453" i="8"/>
  <c r="O2454" i="8"/>
  <c r="O2455" i="8"/>
  <c r="O2456" i="8"/>
  <c r="O2457" i="8"/>
  <c r="O2458" i="8"/>
  <c r="O2459" i="8"/>
  <c r="O2460" i="8"/>
  <c r="O2461" i="8"/>
  <c r="O2462" i="8"/>
  <c r="O2463" i="8"/>
  <c r="O2464" i="8"/>
  <c r="O2465" i="8"/>
  <c r="O2466" i="8"/>
  <c r="O2467" i="8"/>
  <c r="O2468" i="8"/>
  <c r="O2469" i="8"/>
  <c r="O2470" i="8"/>
  <c r="O2471" i="8"/>
  <c r="O2472" i="8"/>
  <c r="O2473" i="8"/>
  <c r="O2474" i="8"/>
  <c r="O2475" i="8"/>
  <c r="O2476" i="8"/>
  <c r="O2477" i="8"/>
  <c r="O2478" i="8"/>
  <c r="O2479" i="8"/>
  <c r="O2480" i="8"/>
  <c r="O2481" i="8"/>
  <c r="O2482" i="8"/>
  <c r="O2483" i="8"/>
  <c r="O2484" i="8"/>
  <c r="O2485" i="8"/>
  <c r="O2486" i="8"/>
  <c r="O2487" i="8"/>
  <c r="O2488" i="8"/>
  <c r="O2489" i="8"/>
  <c r="O2490" i="8"/>
  <c r="O2491" i="8"/>
  <c r="O2492" i="8"/>
  <c r="O2493" i="8"/>
  <c r="O2494" i="8"/>
  <c r="O2495" i="8"/>
  <c r="O2496" i="8"/>
  <c r="O2497" i="8"/>
  <c r="O2498" i="8"/>
  <c r="O2499" i="8"/>
  <c r="O2500" i="8"/>
  <c r="O2501" i="8"/>
  <c r="O2502" i="8"/>
  <c r="O2503" i="8"/>
  <c r="O2504" i="8"/>
  <c r="O2505" i="8"/>
  <c r="O2506" i="8"/>
  <c r="O2507" i="8"/>
  <c r="O2508" i="8"/>
  <c r="O2509" i="8"/>
  <c r="O2510" i="8"/>
  <c r="O2511" i="8"/>
  <c r="O2512" i="8"/>
  <c r="O2513" i="8"/>
  <c r="O2514" i="8"/>
  <c r="O2515" i="8"/>
  <c r="O2516" i="8"/>
  <c r="O2517" i="8"/>
  <c r="O2518" i="8"/>
  <c r="O2519" i="8"/>
  <c r="O2520" i="8"/>
  <c r="O2521" i="8"/>
  <c r="O2522" i="8"/>
  <c r="O2523" i="8"/>
  <c r="O2524" i="8"/>
  <c r="O2525" i="8"/>
  <c r="O2526" i="8"/>
  <c r="O2527" i="8"/>
  <c r="O2528" i="8"/>
  <c r="O2529" i="8"/>
  <c r="O2530" i="8"/>
  <c r="O2531" i="8"/>
  <c r="O2532" i="8"/>
  <c r="O2533" i="8"/>
  <c r="O2534" i="8"/>
  <c r="O2535" i="8"/>
  <c r="O2536" i="8"/>
  <c r="O2537" i="8"/>
  <c r="O2538" i="8"/>
  <c r="O2539" i="8"/>
  <c r="O2540" i="8"/>
  <c r="O2541" i="8"/>
  <c r="O2542" i="8"/>
  <c r="O2543" i="8"/>
  <c r="O2544" i="8"/>
  <c r="O2545" i="8"/>
  <c r="O2546" i="8"/>
  <c r="O2547" i="8"/>
  <c r="O2548" i="8"/>
  <c r="O2549" i="8"/>
  <c r="O2550" i="8"/>
  <c r="O2551" i="8"/>
  <c r="O2552" i="8"/>
  <c r="O2553" i="8"/>
  <c r="O2554" i="8"/>
  <c r="O2555" i="8"/>
  <c r="O2556" i="8"/>
  <c r="O2557" i="8"/>
  <c r="O2558" i="8"/>
  <c r="O2559" i="8"/>
  <c r="O2560" i="8"/>
  <c r="O2561" i="8"/>
  <c r="O2562" i="8"/>
  <c r="O2563" i="8"/>
  <c r="O2564" i="8"/>
  <c r="O2565" i="8"/>
  <c r="O2566" i="8"/>
  <c r="O2567" i="8"/>
  <c r="O2568" i="8"/>
  <c r="O2569" i="8"/>
  <c r="O2570" i="8"/>
  <c r="O2571" i="8"/>
  <c r="O2572" i="8"/>
  <c r="O2573" i="8"/>
  <c r="O2574" i="8"/>
  <c r="O2575" i="8"/>
  <c r="O2576" i="8"/>
  <c r="O2577" i="8"/>
  <c r="O2578" i="8"/>
  <c r="O2579" i="8"/>
  <c r="O2580" i="8"/>
  <c r="O2581" i="8"/>
  <c r="O2582" i="8"/>
  <c r="O2583" i="8"/>
  <c r="O2584" i="8"/>
  <c r="O2585" i="8"/>
  <c r="O2586" i="8"/>
  <c r="O2587" i="8"/>
  <c r="O2588" i="8"/>
  <c r="O2589" i="8"/>
  <c r="O2590" i="8"/>
  <c r="O2591" i="8"/>
  <c r="O2592" i="8"/>
  <c r="O2593" i="8"/>
  <c r="O2594" i="8"/>
  <c r="O2595" i="8"/>
  <c r="O2596" i="8"/>
  <c r="O2597" i="8"/>
  <c r="O2598" i="8"/>
  <c r="O2599" i="8"/>
  <c r="O2600" i="8"/>
  <c r="O2601" i="8"/>
  <c r="O2602" i="8"/>
  <c r="O2603" i="8"/>
  <c r="O2604" i="8"/>
  <c r="O2605" i="8"/>
  <c r="O2606" i="8"/>
  <c r="O2607" i="8"/>
  <c r="O2608" i="8"/>
  <c r="O2609" i="8"/>
  <c r="O2610" i="8"/>
  <c r="O2611" i="8"/>
  <c r="O2612" i="8"/>
  <c r="O2613" i="8"/>
  <c r="O2614" i="8"/>
  <c r="O2615" i="8"/>
  <c r="O2616" i="8"/>
  <c r="O2617" i="8"/>
  <c r="O2618" i="8"/>
  <c r="O2619" i="8"/>
  <c r="O2620" i="8"/>
  <c r="O2621" i="8"/>
  <c r="O2622" i="8"/>
  <c r="O2623" i="8"/>
  <c r="O2624" i="8"/>
  <c r="O2625" i="8"/>
  <c r="O2626" i="8"/>
  <c r="O2627" i="8"/>
  <c r="O2628" i="8"/>
  <c r="O2629" i="8"/>
  <c r="O2630" i="8"/>
  <c r="O2631" i="8"/>
  <c r="O2632" i="8"/>
  <c r="O2633" i="8"/>
  <c r="O2634" i="8"/>
  <c r="O2635" i="8"/>
  <c r="O2636" i="8"/>
  <c r="O2637" i="8"/>
  <c r="O2638" i="8"/>
  <c r="O2639" i="8"/>
  <c r="O2640" i="8"/>
  <c r="O2641" i="8"/>
  <c r="O2642" i="8"/>
  <c r="O2643" i="8"/>
  <c r="O2644" i="8"/>
  <c r="O2645" i="8"/>
  <c r="O2646" i="8"/>
  <c r="O2647" i="8"/>
  <c r="O2648" i="8"/>
  <c r="O2649" i="8"/>
  <c r="O2650" i="8"/>
  <c r="O2651" i="8"/>
  <c r="O2652" i="8"/>
  <c r="O2653" i="8"/>
  <c r="O2654" i="8"/>
  <c r="O2655" i="8"/>
  <c r="O2656" i="8"/>
  <c r="O2657" i="8"/>
  <c r="O2658" i="8"/>
  <c r="O2659" i="8"/>
  <c r="O2660" i="8"/>
  <c r="O2661" i="8"/>
  <c r="O2662" i="8"/>
  <c r="O2663" i="8"/>
  <c r="O2664" i="8"/>
  <c r="O2665" i="8"/>
  <c r="O2666" i="8"/>
  <c r="O2667" i="8"/>
  <c r="O2668" i="8"/>
  <c r="O2669" i="8"/>
  <c r="O2670" i="8"/>
  <c r="O2671" i="8"/>
  <c r="O2672" i="8"/>
  <c r="O2673" i="8"/>
  <c r="O2674" i="8"/>
  <c r="O2675" i="8"/>
  <c r="O2676" i="8"/>
  <c r="O2677" i="8"/>
  <c r="O2678" i="8"/>
  <c r="O2679" i="8"/>
  <c r="O2680" i="8"/>
  <c r="O2681" i="8"/>
  <c r="O2682" i="8"/>
  <c r="O2683" i="8"/>
  <c r="O2684" i="8"/>
  <c r="O2685" i="8"/>
  <c r="O2686" i="8"/>
  <c r="O2687" i="8"/>
  <c r="O2688" i="8"/>
  <c r="O2689" i="8"/>
  <c r="O2690" i="8"/>
  <c r="O2691" i="8"/>
  <c r="O2692" i="8"/>
  <c r="O2693" i="8"/>
  <c r="O2694" i="8"/>
  <c r="O2695" i="8"/>
  <c r="O2696" i="8"/>
  <c r="O2697" i="8"/>
  <c r="O2698" i="8"/>
  <c r="O2699" i="8"/>
  <c r="O2700" i="8"/>
  <c r="O2701" i="8"/>
  <c r="O2702" i="8"/>
  <c r="O2703" i="8"/>
  <c r="O2704" i="8"/>
  <c r="O2705" i="8"/>
  <c r="O2706" i="8"/>
  <c r="O2707" i="8"/>
  <c r="O2708" i="8"/>
  <c r="O2709" i="8"/>
  <c r="O2710" i="8"/>
  <c r="O2711" i="8"/>
  <c r="O2712" i="8"/>
  <c r="O2713" i="8"/>
  <c r="O2714" i="8"/>
  <c r="O2715" i="8"/>
  <c r="O2716" i="8"/>
  <c r="O2717" i="8"/>
  <c r="O2718" i="8"/>
  <c r="O2719" i="8"/>
  <c r="O2720" i="8"/>
  <c r="O2721" i="8"/>
  <c r="O2722" i="8"/>
  <c r="O2723" i="8"/>
  <c r="O2724" i="8"/>
  <c r="O2725" i="8"/>
  <c r="O2726" i="8"/>
  <c r="O2727" i="8"/>
  <c r="O2728" i="8"/>
  <c r="O2729" i="8"/>
  <c r="O2730" i="8"/>
  <c r="O2731" i="8"/>
  <c r="O2732" i="8"/>
  <c r="O2733" i="8"/>
  <c r="O2734" i="8"/>
  <c r="O2735" i="8"/>
  <c r="O2736" i="8"/>
  <c r="O2737" i="8"/>
  <c r="O2738" i="8"/>
  <c r="O2739" i="8"/>
  <c r="O2740" i="8"/>
  <c r="O2741" i="8"/>
  <c r="O2742" i="8"/>
  <c r="O2743" i="8"/>
  <c r="O2744" i="8"/>
  <c r="O2745" i="8"/>
  <c r="O2746" i="8"/>
  <c r="O2747" i="8"/>
  <c r="O2748" i="8"/>
  <c r="O2749" i="8"/>
  <c r="O2750" i="8"/>
  <c r="O2751" i="8"/>
  <c r="O2752" i="8"/>
  <c r="O2753" i="8"/>
  <c r="O2754" i="8"/>
  <c r="O2755" i="8"/>
  <c r="O2756" i="8"/>
  <c r="O2757" i="8"/>
  <c r="O2758" i="8"/>
  <c r="O2759" i="8"/>
  <c r="O2760" i="8"/>
  <c r="O2761" i="8"/>
  <c r="O2762" i="8"/>
  <c r="O2763" i="8"/>
  <c r="O2764" i="8"/>
  <c r="O2765" i="8"/>
  <c r="O2766" i="8"/>
  <c r="O2767" i="8"/>
  <c r="O2768" i="8"/>
  <c r="O2769" i="8"/>
  <c r="O2770" i="8"/>
  <c r="O2771" i="8"/>
  <c r="O2772" i="8"/>
  <c r="O2773" i="8"/>
  <c r="O2774" i="8"/>
  <c r="O2775" i="8"/>
  <c r="O2776" i="8"/>
  <c r="O2777" i="8"/>
  <c r="O2778" i="8"/>
  <c r="O2779" i="8"/>
  <c r="O2780" i="8"/>
  <c r="O2781" i="8"/>
  <c r="O2782" i="8"/>
  <c r="O2783" i="8"/>
  <c r="O2784" i="8"/>
  <c r="O2785" i="8"/>
  <c r="O2786" i="8"/>
  <c r="O2787" i="8"/>
  <c r="O2788" i="8"/>
  <c r="O2789" i="8"/>
  <c r="O2790" i="8"/>
  <c r="O2791" i="8"/>
  <c r="O2792" i="8"/>
  <c r="O2793" i="8"/>
  <c r="O2794" i="8"/>
  <c r="O2795" i="8"/>
  <c r="O2796" i="8"/>
  <c r="O2797" i="8"/>
  <c r="O2798" i="8"/>
  <c r="O2799" i="8"/>
  <c r="O2800" i="8"/>
  <c r="O2801" i="8"/>
  <c r="O2802" i="8"/>
  <c r="O2803" i="8"/>
  <c r="O2804" i="8"/>
  <c r="O2805" i="8"/>
  <c r="O2806" i="8"/>
  <c r="O2807" i="8"/>
  <c r="O2808" i="8"/>
  <c r="O2809" i="8"/>
  <c r="O2810" i="8"/>
  <c r="O2811" i="8"/>
  <c r="O2812" i="8"/>
  <c r="O2813" i="8"/>
  <c r="O2814" i="8"/>
  <c r="O2815" i="8"/>
  <c r="O2816" i="8"/>
  <c r="O2817" i="8"/>
  <c r="O2818" i="8"/>
  <c r="O2819" i="8"/>
  <c r="O2820" i="8"/>
  <c r="O2821" i="8"/>
  <c r="O2822" i="8"/>
  <c r="O2823" i="8"/>
  <c r="O2824" i="8"/>
  <c r="O2825" i="8"/>
  <c r="O2826" i="8"/>
  <c r="O2827" i="8"/>
  <c r="O2828" i="8"/>
  <c r="O2829" i="8"/>
  <c r="O2830" i="8"/>
  <c r="O2831" i="8"/>
  <c r="O2832" i="8"/>
  <c r="O2833" i="8"/>
  <c r="O2834" i="8"/>
  <c r="O2835" i="8"/>
  <c r="O2836" i="8"/>
  <c r="O2837" i="8"/>
  <c r="O2838" i="8"/>
  <c r="O2839" i="8"/>
  <c r="O2840" i="8"/>
  <c r="O2841" i="8"/>
  <c r="O2842" i="8"/>
  <c r="O2843" i="8"/>
  <c r="O2844" i="8"/>
  <c r="O2845" i="8"/>
  <c r="O2846" i="8"/>
  <c r="O2847" i="8"/>
  <c r="O2848" i="8"/>
  <c r="O2849" i="8"/>
  <c r="O2850" i="8"/>
  <c r="O2851" i="8"/>
  <c r="O2852" i="8"/>
  <c r="O2853" i="8"/>
  <c r="O2854" i="8"/>
  <c r="O2855" i="8"/>
  <c r="O2856" i="8"/>
  <c r="O2857" i="8"/>
  <c r="O2858" i="8"/>
  <c r="O2859" i="8"/>
  <c r="O2860" i="8"/>
  <c r="O2861" i="8"/>
  <c r="O2862" i="8"/>
  <c r="O2863" i="8"/>
  <c r="O2864" i="8"/>
  <c r="O2865" i="8"/>
  <c r="O2866" i="8"/>
  <c r="O2867" i="8"/>
  <c r="O2868" i="8"/>
  <c r="O2869" i="8"/>
  <c r="O2870" i="8"/>
  <c r="O2871" i="8"/>
  <c r="O2872" i="8"/>
  <c r="O2873" i="8"/>
  <c r="O2874" i="8"/>
  <c r="O2875" i="8"/>
  <c r="O2876" i="8"/>
  <c r="O2877" i="8"/>
  <c r="O2878" i="8"/>
  <c r="O2879" i="8"/>
  <c r="O2880" i="8"/>
  <c r="O2881" i="8"/>
  <c r="O2882" i="8"/>
  <c r="O2883" i="8"/>
  <c r="O2884" i="8"/>
  <c r="O2885" i="8"/>
  <c r="O2886" i="8"/>
  <c r="O2887" i="8"/>
  <c r="O2888" i="8"/>
  <c r="O2889" i="8"/>
  <c r="O2890" i="8"/>
  <c r="O2891" i="8"/>
  <c r="O2892" i="8"/>
  <c r="O2893" i="8"/>
  <c r="O2894" i="8"/>
  <c r="O2895" i="8"/>
  <c r="O2896" i="8"/>
  <c r="O2897" i="8"/>
  <c r="O2898" i="8"/>
  <c r="O2899" i="8"/>
  <c r="O2900" i="8"/>
  <c r="O2901" i="8"/>
  <c r="O2902" i="8"/>
  <c r="O2903" i="8"/>
  <c r="O2904" i="8"/>
  <c r="O2905" i="8"/>
  <c r="O2906" i="8"/>
  <c r="O2907" i="8"/>
  <c r="O2908" i="8"/>
  <c r="O2909" i="8"/>
  <c r="O2910" i="8"/>
  <c r="O2911" i="8"/>
  <c r="O2912" i="8"/>
  <c r="O2913" i="8"/>
  <c r="O2914" i="8"/>
  <c r="O2915" i="8"/>
  <c r="O2916" i="8"/>
  <c r="O2917" i="8"/>
  <c r="O2918" i="8"/>
  <c r="O2919" i="8"/>
  <c r="O2920" i="8"/>
  <c r="O2921" i="8"/>
  <c r="O2922" i="8"/>
  <c r="O2923" i="8"/>
  <c r="O2924" i="8"/>
  <c r="O2925" i="8"/>
  <c r="O2926" i="8"/>
  <c r="O2927" i="8"/>
  <c r="O2928" i="8"/>
  <c r="O2929" i="8"/>
  <c r="O2930" i="8"/>
  <c r="O2931" i="8"/>
  <c r="O2932" i="8"/>
  <c r="O2933" i="8"/>
  <c r="O2934" i="8"/>
  <c r="O2935" i="8"/>
  <c r="O2936" i="8"/>
  <c r="O2937" i="8"/>
  <c r="O2938" i="8"/>
  <c r="O2939" i="8"/>
  <c r="O2940" i="8"/>
  <c r="O2941" i="8"/>
  <c r="O2942" i="8"/>
  <c r="O2943" i="8"/>
  <c r="O2944" i="8"/>
  <c r="O2945" i="8"/>
  <c r="O2946" i="8"/>
  <c r="O2947" i="8"/>
  <c r="O2948" i="8"/>
  <c r="O2949" i="8"/>
  <c r="O2950" i="8"/>
  <c r="O2951" i="8"/>
  <c r="O2952" i="8"/>
  <c r="O2953" i="8"/>
  <c r="O2954" i="8"/>
  <c r="O2955" i="8"/>
  <c r="O2956" i="8"/>
  <c r="O2957" i="8"/>
  <c r="O2958" i="8"/>
  <c r="O2959" i="8"/>
  <c r="O2960" i="8"/>
  <c r="O2961" i="8"/>
  <c r="O2962" i="8"/>
  <c r="O2963" i="8"/>
  <c r="O2964" i="8"/>
  <c r="O2965" i="8"/>
  <c r="O2966" i="8"/>
  <c r="O2967" i="8"/>
  <c r="O2968" i="8"/>
  <c r="O2969" i="8"/>
  <c r="O2970" i="8"/>
  <c r="O2971" i="8"/>
  <c r="O2972" i="8"/>
  <c r="O2973" i="8"/>
  <c r="O2974" i="8"/>
  <c r="O2975" i="8"/>
  <c r="O2976" i="8"/>
  <c r="O2977" i="8"/>
  <c r="O2978" i="8"/>
  <c r="O2979" i="8"/>
  <c r="O2980" i="8"/>
  <c r="O2981" i="8"/>
  <c r="O2982" i="8"/>
  <c r="O2983" i="8"/>
  <c r="O2984" i="8"/>
  <c r="O2985" i="8"/>
  <c r="O2986" i="8"/>
  <c r="O2987" i="8"/>
  <c r="O2988" i="8"/>
  <c r="O2989" i="8"/>
  <c r="O2990" i="8"/>
  <c r="O2991" i="8"/>
  <c r="O2992" i="8"/>
  <c r="O2993" i="8"/>
  <c r="O2994" i="8"/>
  <c r="O2995" i="8"/>
  <c r="O2996" i="8"/>
  <c r="O2997" i="8"/>
  <c r="O2998" i="8"/>
  <c r="O2999" i="8"/>
  <c r="O3000" i="8"/>
  <c r="O3001" i="8"/>
  <c r="O3002" i="8"/>
  <c r="O3003" i="8"/>
  <c r="O3004" i="8"/>
  <c r="O3005" i="8"/>
  <c r="O3006" i="8"/>
  <c r="O3007" i="8"/>
  <c r="O3008" i="8"/>
  <c r="O3009" i="8"/>
  <c r="O3010" i="8"/>
  <c r="O3011" i="8"/>
  <c r="O3012" i="8"/>
  <c r="P2" i="8"/>
  <c r="U2" i="8" s="1"/>
  <c r="P3" i="8"/>
  <c r="P4" i="8"/>
  <c r="S4" i="8" s="1"/>
  <c r="P5" i="8"/>
  <c r="S5" i="8" s="1"/>
  <c r="P6" i="8"/>
  <c r="P7" i="8"/>
  <c r="P8" i="8"/>
  <c r="U8" i="8" s="1"/>
  <c r="P9" i="8"/>
  <c r="S9" i="8" s="1"/>
  <c r="P10" i="8"/>
  <c r="P11" i="8"/>
  <c r="P12" i="8"/>
  <c r="S12" i="8" s="1"/>
  <c r="P13" i="8"/>
  <c r="P14" i="8"/>
  <c r="P15" i="8"/>
  <c r="P16" i="8"/>
  <c r="U16" i="8" s="1"/>
  <c r="P17" i="8"/>
  <c r="S17" i="8" s="1"/>
  <c r="P18" i="8"/>
  <c r="P19" i="8"/>
  <c r="P20" i="8"/>
  <c r="P21" i="8"/>
  <c r="S21" i="8" s="1"/>
  <c r="P22" i="8"/>
  <c r="P23" i="8"/>
  <c r="P24" i="8"/>
  <c r="S24" i="8" s="1"/>
  <c r="P25" i="8"/>
  <c r="S25" i="8" s="1"/>
  <c r="P26" i="8"/>
  <c r="P27" i="8"/>
  <c r="P28" i="8"/>
  <c r="S28" i="8" s="1"/>
  <c r="P29" i="8"/>
  <c r="S29" i="8" s="1"/>
  <c r="P30" i="8"/>
  <c r="U30" i="8" s="1"/>
  <c r="P31" i="8"/>
  <c r="P32" i="8"/>
  <c r="P33" i="8"/>
  <c r="P34" i="8"/>
  <c r="U34" i="8" s="1"/>
  <c r="P35" i="8"/>
  <c r="P36" i="8"/>
  <c r="S36" i="8" s="1"/>
  <c r="P37" i="8"/>
  <c r="S37" i="8" s="1"/>
  <c r="P38" i="8"/>
  <c r="P39" i="8"/>
  <c r="P40" i="8"/>
  <c r="U40" i="8" s="1"/>
  <c r="P41" i="8"/>
  <c r="S41" i="8" s="1"/>
  <c r="P42" i="8"/>
  <c r="P43" i="8"/>
  <c r="P44" i="8"/>
  <c r="S44" i="8" s="1"/>
  <c r="P45" i="8"/>
  <c r="P46" i="8"/>
  <c r="U46" i="8" s="1"/>
  <c r="P47" i="8"/>
  <c r="P48" i="8"/>
  <c r="U48" i="8" s="1"/>
  <c r="P49" i="8"/>
  <c r="S49" i="8" s="1"/>
  <c r="P50" i="8"/>
  <c r="P51" i="8"/>
  <c r="P52" i="8"/>
  <c r="P53" i="8"/>
  <c r="S53" i="8" s="1"/>
  <c r="P54" i="8"/>
  <c r="U54" i="8" s="1"/>
  <c r="P55" i="8"/>
  <c r="P56" i="8"/>
  <c r="S56" i="8" s="1"/>
  <c r="P57" i="8"/>
  <c r="S57" i="8" s="1"/>
  <c r="P58" i="8"/>
  <c r="P59" i="8"/>
  <c r="P60" i="8"/>
  <c r="S60" i="8" s="1"/>
  <c r="P61" i="8"/>
  <c r="S61" i="8" s="1"/>
  <c r="P62" i="8"/>
  <c r="P63" i="8"/>
  <c r="P64" i="8"/>
  <c r="U64" i="8" s="1"/>
  <c r="P65" i="8"/>
  <c r="P66" i="8"/>
  <c r="U66" i="8" s="1"/>
  <c r="P67" i="8"/>
  <c r="P68" i="8"/>
  <c r="S68" i="8" s="1"/>
  <c r="P69" i="8"/>
  <c r="S69" i="8" s="1"/>
  <c r="P70" i="8"/>
  <c r="P71" i="8"/>
  <c r="P72" i="8"/>
  <c r="P73" i="8"/>
  <c r="S73" i="8" s="1"/>
  <c r="P74" i="8"/>
  <c r="P75" i="8"/>
  <c r="P76" i="8"/>
  <c r="S76" i="8" s="1"/>
  <c r="P77" i="8"/>
  <c r="P78" i="8"/>
  <c r="U78" i="8" s="1"/>
  <c r="P79" i="8"/>
  <c r="P80" i="8"/>
  <c r="P81" i="8"/>
  <c r="S81" i="8" s="1"/>
  <c r="P82" i="8"/>
  <c r="P83" i="8"/>
  <c r="P84" i="8"/>
  <c r="P85" i="8"/>
  <c r="S85" i="8" s="1"/>
  <c r="P86" i="8"/>
  <c r="U86" i="8" s="1"/>
  <c r="P87" i="8"/>
  <c r="P88" i="8"/>
  <c r="S88" i="8" s="1"/>
  <c r="P89" i="8"/>
  <c r="S89" i="8" s="1"/>
  <c r="P90" i="8"/>
  <c r="P91" i="8"/>
  <c r="P92" i="8"/>
  <c r="S92" i="8" s="1"/>
  <c r="P93" i="8"/>
  <c r="S93" i="8" s="1"/>
  <c r="P94" i="8"/>
  <c r="U94" i="8" s="1"/>
  <c r="P95" i="8"/>
  <c r="P96" i="8"/>
  <c r="P97" i="8"/>
  <c r="P98" i="8"/>
  <c r="U98" i="8" s="1"/>
  <c r="P99" i="8"/>
  <c r="P100" i="8"/>
  <c r="S100" i="8" s="1"/>
  <c r="P101" i="8"/>
  <c r="S101" i="8" s="1"/>
  <c r="P102" i="8"/>
  <c r="P103" i="8"/>
  <c r="P104" i="8"/>
  <c r="U104" i="8" s="1"/>
  <c r="P105" i="8"/>
  <c r="S105" i="8" s="1"/>
  <c r="P106" i="8"/>
  <c r="P107" i="8"/>
  <c r="P108" i="8"/>
  <c r="S108" i="8" s="1"/>
  <c r="P109" i="8"/>
  <c r="P110" i="8"/>
  <c r="U110" i="8" s="1"/>
  <c r="P111" i="8"/>
  <c r="P112" i="8"/>
  <c r="U112" i="8" s="1"/>
  <c r="P113" i="8"/>
  <c r="S113" i="8" s="1"/>
  <c r="P114" i="8"/>
  <c r="P115" i="8"/>
  <c r="P116" i="8"/>
  <c r="P117" i="8"/>
  <c r="S117" i="8" s="1"/>
  <c r="P118" i="8"/>
  <c r="U118" i="8" s="1"/>
  <c r="P119" i="8"/>
  <c r="P120" i="8"/>
  <c r="S120" i="8" s="1"/>
  <c r="P121" i="8"/>
  <c r="S121" i="8" s="1"/>
  <c r="P122" i="8"/>
  <c r="P123" i="8"/>
  <c r="P124" i="8"/>
  <c r="S124" i="8" s="1"/>
  <c r="P125" i="8"/>
  <c r="S125" i="8" s="1"/>
  <c r="P126" i="8"/>
  <c r="P127" i="8"/>
  <c r="P128" i="8"/>
  <c r="U128" i="8" s="1"/>
  <c r="P129" i="8"/>
  <c r="P130" i="8"/>
  <c r="U130" i="8" s="1"/>
  <c r="P131" i="8"/>
  <c r="P132" i="8"/>
  <c r="S132" i="8" s="1"/>
  <c r="P133" i="8"/>
  <c r="S133" i="8" s="1"/>
  <c r="P134" i="8"/>
  <c r="P135" i="8"/>
  <c r="P136" i="8"/>
  <c r="U136" i="8" s="1"/>
  <c r="P137" i="8"/>
  <c r="S137" i="8" s="1"/>
  <c r="P138" i="8"/>
  <c r="P139" i="8"/>
  <c r="P140" i="8"/>
  <c r="S140" i="8" s="1"/>
  <c r="P141" i="8"/>
  <c r="P142" i="8"/>
  <c r="P143" i="8"/>
  <c r="P144" i="8"/>
  <c r="U144" i="8" s="1"/>
  <c r="P145" i="8"/>
  <c r="S145" i="8" s="1"/>
  <c r="P146" i="8"/>
  <c r="P147" i="8"/>
  <c r="P148" i="8"/>
  <c r="P149" i="8"/>
  <c r="S149" i="8" s="1"/>
  <c r="P150" i="8"/>
  <c r="P151" i="8"/>
  <c r="P152" i="8"/>
  <c r="S152" i="8" s="1"/>
  <c r="P153" i="8"/>
  <c r="S153" i="8" s="1"/>
  <c r="P154" i="8"/>
  <c r="P155" i="8"/>
  <c r="P156" i="8"/>
  <c r="S156" i="8" s="1"/>
  <c r="P157" i="8"/>
  <c r="S157" i="8" s="1"/>
  <c r="P158" i="8"/>
  <c r="U158" i="8" s="1"/>
  <c r="P159" i="8"/>
  <c r="P160" i="8"/>
  <c r="P161" i="8"/>
  <c r="P162" i="8"/>
  <c r="U162" i="8" s="1"/>
  <c r="P163" i="8"/>
  <c r="P164" i="8"/>
  <c r="S164" i="8" s="1"/>
  <c r="P165" i="8"/>
  <c r="S165" i="8" s="1"/>
  <c r="P166" i="8"/>
  <c r="P167" i="8"/>
  <c r="P168" i="8"/>
  <c r="U168" i="8" s="1"/>
  <c r="P169" i="8"/>
  <c r="S169" i="8" s="1"/>
  <c r="P170" i="8"/>
  <c r="P171" i="8"/>
  <c r="P172" i="8"/>
  <c r="S172" i="8" s="1"/>
  <c r="P173" i="8"/>
  <c r="P174" i="8"/>
  <c r="U174" i="8" s="1"/>
  <c r="P175" i="8"/>
  <c r="P176" i="8"/>
  <c r="U176" i="8" s="1"/>
  <c r="P177" i="8"/>
  <c r="S177" i="8" s="1"/>
  <c r="P178" i="8"/>
  <c r="P179" i="8"/>
  <c r="P180" i="8"/>
  <c r="P181" i="8"/>
  <c r="S181" i="8" s="1"/>
  <c r="P182" i="8"/>
  <c r="U182" i="8" s="1"/>
  <c r="P183" i="8"/>
  <c r="P184" i="8"/>
  <c r="S184" i="8" s="1"/>
  <c r="P185" i="8"/>
  <c r="S185" i="8" s="1"/>
  <c r="P186" i="8"/>
  <c r="P187" i="8"/>
  <c r="P188" i="8"/>
  <c r="S188" i="8" s="1"/>
  <c r="P189" i="8"/>
  <c r="S189" i="8" s="1"/>
  <c r="P190" i="8"/>
  <c r="P191" i="8"/>
  <c r="P192" i="8"/>
  <c r="U192" i="8" s="1"/>
  <c r="P193" i="8"/>
  <c r="P194" i="8"/>
  <c r="U194" i="8" s="1"/>
  <c r="P195" i="8"/>
  <c r="P196" i="8"/>
  <c r="S196" i="8" s="1"/>
  <c r="P197" i="8"/>
  <c r="S197" i="8" s="1"/>
  <c r="P198" i="8"/>
  <c r="P199" i="8"/>
  <c r="P200" i="8"/>
  <c r="P201" i="8"/>
  <c r="S201" i="8" s="1"/>
  <c r="P202" i="8"/>
  <c r="P203" i="8"/>
  <c r="P204" i="8"/>
  <c r="S204" i="8" s="1"/>
  <c r="P205" i="8"/>
  <c r="P206" i="8"/>
  <c r="U206" i="8" s="1"/>
  <c r="P207" i="8"/>
  <c r="P208" i="8"/>
  <c r="P209" i="8"/>
  <c r="S209" i="8" s="1"/>
  <c r="P210" i="8"/>
  <c r="P211" i="8"/>
  <c r="P212" i="8"/>
  <c r="P213" i="8"/>
  <c r="S213" i="8" s="1"/>
  <c r="P214" i="8"/>
  <c r="U214" i="8" s="1"/>
  <c r="P215" i="8"/>
  <c r="P216" i="8"/>
  <c r="S216" i="8" s="1"/>
  <c r="P217" i="8"/>
  <c r="S217" i="8" s="1"/>
  <c r="P218" i="8"/>
  <c r="P219" i="8"/>
  <c r="P220" i="8"/>
  <c r="S220" i="8" s="1"/>
  <c r="P221" i="8"/>
  <c r="S221" i="8" s="1"/>
  <c r="P222" i="8"/>
  <c r="U222" i="8" s="1"/>
  <c r="P223" i="8"/>
  <c r="P224" i="8"/>
  <c r="P225" i="8"/>
  <c r="P226" i="8"/>
  <c r="U226" i="8" s="1"/>
  <c r="P227" i="8"/>
  <c r="P228" i="8"/>
  <c r="S228" i="8" s="1"/>
  <c r="P229" i="8"/>
  <c r="S229" i="8" s="1"/>
  <c r="P230" i="8"/>
  <c r="P231" i="8"/>
  <c r="P232" i="8"/>
  <c r="U232" i="8" s="1"/>
  <c r="P233" i="8"/>
  <c r="S233" i="8" s="1"/>
  <c r="P234" i="8"/>
  <c r="P235" i="8"/>
  <c r="P236" i="8"/>
  <c r="S236" i="8" s="1"/>
  <c r="P237" i="8"/>
  <c r="P238" i="8"/>
  <c r="U238" i="8" s="1"/>
  <c r="P239" i="8"/>
  <c r="P240" i="8"/>
  <c r="U240" i="8" s="1"/>
  <c r="P241" i="8"/>
  <c r="S241" i="8" s="1"/>
  <c r="P242" i="8"/>
  <c r="P243" i="8"/>
  <c r="P244" i="8"/>
  <c r="P245" i="8"/>
  <c r="S245" i="8" s="1"/>
  <c r="P246" i="8"/>
  <c r="U246" i="8" s="1"/>
  <c r="P247" i="8"/>
  <c r="P248" i="8"/>
  <c r="S248" i="8" s="1"/>
  <c r="P249" i="8"/>
  <c r="S249" i="8" s="1"/>
  <c r="P250" i="8"/>
  <c r="P251" i="8"/>
  <c r="P252" i="8"/>
  <c r="S252" i="8" s="1"/>
  <c r="P253" i="8"/>
  <c r="S253" i="8" s="1"/>
  <c r="P254" i="8"/>
  <c r="P255" i="8"/>
  <c r="P256" i="8"/>
  <c r="U256" i="8" s="1"/>
  <c r="P257" i="8"/>
  <c r="P258" i="8"/>
  <c r="U258" i="8" s="1"/>
  <c r="P259" i="8"/>
  <c r="P260" i="8"/>
  <c r="S260" i="8" s="1"/>
  <c r="P261" i="8"/>
  <c r="S261" i="8" s="1"/>
  <c r="P262" i="8"/>
  <c r="P263" i="8"/>
  <c r="P264" i="8"/>
  <c r="U264" i="8" s="1"/>
  <c r="P265" i="8"/>
  <c r="S265" i="8" s="1"/>
  <c r="P266" i="8"/>
  <c r="P267" i="8"/>
  <c r="P268" i="8"/>
  <c r="S268" i="8" s="1"/>
  <c r="P269" i="8"/>
  <c r="P270" i="8"/>
  <c r="P271" i="8"/>
  <c r="P272" i="8"/>
  <c r="U272" i="8" s="1"/>
  <c r="P273" i="8"/>
  <c r="S273" i="8" s="1"/>
  <c r="P274" i="8"/>
  <c r="P275" i="8"/>
  <c r="P276" i="8"/>
  <c r="P277" i="8"/>
  <c r="S277" i="8" s="1"/>
  <c r="P278" i="8"/>
  <c r="P279" i="8"/>
  <c r="P280" i="8"/>
  <c r="S280" i="8" s="1"/>
  <c r="P281" i="8"/>
  <c r="S281" i="8" s="1"/>
  <c r="P282" i="8"/>
  <c r="P283" i="8"/>
  <c r="P284" i="8"/>
  <c r="S284" i="8" s="1"/>
  <c r="P285" i="8"/>
  <c r="S285" i="8" s="1"/>
  <c r="P286" i="8"/>
  <c r="U286" i="8" s="1"/>
  <c r="P287" i="8"/>
  <c r="P288" i="8"/>
  <c r="P289" i="8"/>
  <c r="P290" i="8"/>
  <c r="U290" i="8" s="1"/>
  <c r="P291" i="8"/>
  <c r="P292" i="8"/>
  <c r="S292" i="8" s="1"/>
  <c r="P293" i="8"/>
  <c r="S293" i="8" s="1"/>
  <c r="P294" i="8"/>
  <c r="P295" i="8"/>
  <c r="P296" i="8"/>
  <c r="U296" i="8" s="1"/>
  <c r="P297" i="8"/>
  <c r="S297" i="8" s="1"/>
  <c r="P298" i="8"/>
  <c r="P299" i="8"/>
  <c r="P300" i="8"/>
  <c r="S300" i="8" s="1"/>
  <c r="P301" i="8"/>
  <c r="P302" i="8"/>
  <c r="U302" i="8" s="1"/>
  <c r="P303" i="8"/>
  <c r="P304" i="8"/>
  <c r="U304" i="8" s="1"/>
  <c r="P305" i="8"/>
  <c r="S305" i="8" s="1"/>
  <c r="P306" i="8"/>
  <c r="P307" i="8"/>
  <c r="P308" i="8"/>
  <c r="P309" i="8"/>
  <c r="S309" i="8" s="1"/>
  <c r="P310" i="8"/>
  <c r="U310" i="8" s="1"/>
  <c r="P311" i="8"/>
  <c r="P312" i="8"/>
  <c r="S312" i="8" s="1"/>
  <c r="P313" i="8"/>
  <c r="S313" i="8" s="1"/>
  <c r="P314" i="8"/>
  <c r="P315" i="8"/>
  <c r="P316" i="8"/>
  <c r="S316" i="8" s="1"/>
  <c r="P317" i="8"/>
  <c r="S317" i="8" s="1"/>
  <c r="P318" i="8"/>
  <c r="P319" i="8"/>
  <c r="P320" i="8"/>
  <c r="U320" i="8" s="1"/>
  <c r="P321" i="8"/>
  <c r="P322" i="8"/>
  <c r="U322" i="8" s="1"/>
  <c r="P323" i="8"/>
  <c r="P324" i="8"/>
  <c r="S324" i="8" s="1"/>
  <c r="P325" i="8"/>
  <c r="S325" i="8" s="1"/>
  <c r="P326" i="8"/>
  <c r="P327" i="8"/>
  <c r="P328" i="8"/>
  <c r="P329" i="8"/>
  <c r="S329" i="8" s="1"/>
  <c r="P330" i="8"/>
  <c r="P331" i="8"/>
  <c r="P332" i="8"/>
  <c r="S332" i="8" s="1"/>
  <c r="P333" i="8"/>
  <c r="P334" i="8"/>
  <c r="U334" i="8" s="1"/>
  <c r="P335" i="8"/>
  <c r="P336" i="8"/>
  <c r="P337" i="8"/>
  <c r="S337" i="8" s="1"/>
  <c r="P338" i="8"/>
  <c r="P339" i="8"/>
  <c r="P340" i="8"/>
  <c r="P341" i="8"/>
  <c r="S341" i="8" s="1"/>
  <c r="P342" i="8"/>
  <c r="U342" i="8" s="1"/>
  <c r="P343" i="8"/>
  <c r="P344" i="8"/>
  <c r="S344" i="8" s="1"/>
  <c r="P345" i="8"/>
  <c r="S345" i="8" s="1"/>
  <c r="P346" i="8"/>
  <c r="P347" i="8"/>
  <c r="P348" i="8"/>
  <c r="S348" i="8" s="1"/>
  <c r="P349" i="8"/>
  <c r="S349" i="8" s="1"/>
  <c r="P350" i="8"/>
  <c r="U350" i="8" s="1"/>
  <c r="P351" i="8"/>
  <c r="P352" i="8"/>
  <c r="P353" i="8"/>
  <c r="P354" i="8"/>
  <c r="U354" i="8" s="1"/>
  <c r="P355" i="8"/>
  <c r="P356" i="8"/>
  <c r="S356" i="8" s="1"/>
  <c r="P357" i="8"/>
  <c r="S357" i="8" s="1"/>
  <c r="P358" i="8"/>
  <c r="P359" i="8"/>
  <c r="P360" i="8"/>
  <c r="U360" i="8" s="1"/>
  <c r="P361" i="8"/>
  <c r="S361" i="8" s="1"/>
  <c r="P362" i="8"/>
  <c r="P363" i="8"/>
  <c r="P364" i="8"/>
  <c r="S364" i="8" s="1"/>
  <c r="P365" i="8"/>
  <c r="P366" i="8"/>
  <c r="U366" i="8" s="1"/>
  <c r="P367" i="8"/>
  <c r="P368" i="8"/>
  <c r="U368" i="8" s="1"/>
  <c r="P369" i="8"/>
  <c r="S369" i="8" s="1"/>
  <c r="P370" i="8"/>
  <c r="P371" i="8"/>
  <c r="P372" i="8"/>
  <c r="P373" i="8"/>
  <c r="S373" i="8" s="1"/>
  <c r="P374" i="8"/>
  <c r="U374" i="8" s="1"/>
  <c r="P375" i="8"/>
  <c r="P376" i="8"/>
  <c r="S376" i="8" s="1"/>
  <c r="P377" i="8"/>
  <c r="S377" i="8" s="1"/>
  <c r="P378" i="8"/>
  <c r="P379" i="8"/>
  <c r="P380" i="8"/>
  <c r="S380" i="8" s="1"/>
  <c r="P381" i="8"/>
  <c r="S381" i="8" s="1"/>
  <c r="P382" i="8"/>
  <c r="P383" i="8"/>
  <c r="P384" i="8"/>
  <c r="U384" i="8" s="1"/>
  <c r="P385" i="8"/>
  <c r="P386" i="8"/>
  <c r="U386" i="8" s="1"/>
  <c r="P387" i="8"/>
  <c r="P388" i="8"/>
  <c r="S388" i="8" s="1"/>
  <c r="P389" i="8"/>
  <c r="S389" i="8" s="1"/>
  <c r="P390" i="8"/>
  <c r="P391" i="8"/>
  <c r="P392" i="8"/>
  <c r="P393" i="8"/>
  <c r="S393" i="8" s="1"/>
  <c r="P394" i="8"/>
  <c r="P395" i="8"/>
  <c r="P396" i="8"/>
  <c r="S396" i="8" s="1"/>
  <c r="P397" i="8"/>
  <c r="S397" i="8" s="1"/>
  <c r="P398" i="8"/>
  <c r="P399" i="8"/>
  <c r="P400" i="8"/>
  <c r="U400" i="8" s="1"/>
  <c r="P401" i="8"/>
  <c r="S401" i="8" s="1"/>
  <c r="P402" i="8"/>
  <c r="P403" i="8"/>
  <c r="P404" i="8"/>
  <c r="S404" i="8" s="1"/>
  <c r="P405" i="8"/>
  <c r="S405" i="8" s="1"/>
  <c r="P406" i="8"/>
  <c r="P407" i="8"/>
  <c r="P408" i="8"/>
  <c r="S408" i="8" s="1"/>
  <c r="P409" i="8"/>
  <c r="S409" i="8" s="1"/>
  <c r="P410" i="8"/>
  <c r="P411" i="8"/>
  <c r="P412" i="8"/>
  <c r="S412" i="8" s="1"/>
  <c r="P413" i="8"/>
  <c r="S413" i="8" s="1"/>
  <c r="P414" i="8"/>
  <c r="U414" i="8" s="1"/>
  <c r="P415" i="8"/>
  <c r="P416" i="8"/>
  <c r="P417" i="8"/>
  <c r="S417" i="8" s="1"/>
  <c r="P418" i="8"/>
  <c r="U418" i="8" s="1"/>
  <c r="P419" i="8"/>
  <c r="P420" i="8"/>
  <c r="S420" i="8" s="1"/>
  <c r="P421" i="8"/>
  <c r="S421" i="8" s="1"/>
  <c r="P422" i="8"/>
  <c r="P423" i="8"/>
  <c r="P424" i="8"/>
  <c r="P425" i="8"/>
  <c r="S425" i="8" s="1"/>
  <c r="P426" i="8"/>
  <c r="P427" i="8"/>
  <c r="P428" i="8"/>
  <c r="S428" i="8" s="1"/>
  <c r="P429" i="8"/>
  <c r="S429" i="8" s="1"/>
  <c r="P430" i="8"/>
  <c r="U430" i="8" s="1"/>
  <c r="P431" i="8"/>
  <c r="P432" i="8"/>
  <c r="U432" i="8" s="1"/>
  <c r="P433" i="8"/>
  <c r="S433" i="8" s="1"/>
  <c r="P434" i="8"/>
  <c r="P435" i="8"/>
  <c r="P436" i="8"/>
  <c r="S436" i="8" s="1"/>
  <c r="P437" i="8"/>
  <c r="S437" i="8" s="1"/>
  <c r="P438" i="8"/>
  <c r="U438" i="8" s="1"/>
  <c r="P439" i="8"/>
  <c r="P440" i="8"/>
  <c r="S440" i="8" s="1"/>
  <c r="P441" i="8"/>
  <c r="S441" i="8" s="1"/>
  <c r="P442" i="8"/>
  <c r="P443" i="8"/>
  <c r="P444" i="8"/>
  <c r="S444" i="8" s="1"/>
  <c r="P445" i="8"/>
  <c r="S445" i="8" s="1"/>
  <c r="P446" i="8"/>
  <c r="P447" i="8"/>
  <c r="P448" i="8"/>
  <c r="U448" i="8" s="1"/>
  <c r="P449" i="8"/>
  <c r="S449" i="8" s="1"/>
  <c r="P450" i="8"/>
  <c r="U450" i="8" s="1"/>
  <c r="P451" i="8"/>
  <c r="P452" i="8"/>
  <c r="S452" i="8" s="1"/>
  <c r="P453" i="8"/>
  <c r="S453" i="8" s="1"/>
  <c r="P454" i="8"/>
  <c r="P455" i="8"/>
  <c r="P456" i="8"/>
  <c r="S456" i="8" s="1"/>
  <c r="P457" i="8"/>
  <c r="S457" i="8" s="1"/>
  <c r="P458" i="8"/>
  <c r="P459" i="8"/>
  <c r="P460" i="8"/>
  <c r="S460" i="8" s="1"/>
  <c r="P461" i="8"/>
  <c r="S461" i="8" s="1"/>
  <c r="P462" i="8"/>
  <c r="U462" i="8" s="1"/>
  <c r="P463" i="8"/>
  <c r="P464" i="8"/>
  <c r="P465" i="8"/>
  <c r="S465" i="8" s="1"/>
  <c r="P466" i="8"/>
  <c r="P467" i="8"/>
  <c r="P468" i="8"/>
  <c r="S468" i="8" s="1"/>
  <c r="P469" i="8"/>
  <c r="S469" i="8" s="1"/>
  <c r="P470" i="8"/>
  <c r="U470" i="8" s="1"/>
  <c r="P471" i="8"/>
  <c r="P472" i="8"/>
  <c r="S472" i="8" s="1"/>
  <c r="P473" i="8"/>
  <c r="S473" i="8" s="1"/>
  <c r="P474" i="8"/>
  <c r="P475" i="8"/>
  <c r="P476" i="8"/>
  <c r="S476" i="8" s="1"/>
  <c r="P477" i="8"/>
  <c r="S477" i="8" s="1"/>
  <c r="P478" i="8"/>
  <c r="U478" i="8" s="1"/>
  <c r="P479" i="8"/>
  <c r="P480" i="8"/>
  <c r="P481" i="8"/>
  <c r="S481" i="8" s="1"/>
  <c r="P482" i="8"/>
  <c r="U482" i="8" s="1"/>
  <c r="P483" i="8"/>
  <c r="P484" i="8"/>
  <c r="S484" i="8" s="1"/>
  <c r="P485" i="8"/>
  <c r="S485" i="8" s="1"/>
  <c r="P486" i="8"/>
  <c r="P487" i="8"/>
  <c r="P488" i="8"/>
  <c r="P489" i="8"/>
  <c r="S489" i="8" s="1"/>
  <c r="P490" i="8"/>
  <c r="P491" i="8"/>
  <c r="P492" i="8"/>
  <c r="S492" i="8" s="1"/>
  <c r="P493" i="8"/>
  <c r="S493" i="8" s="1"/>
  <c r="P494" i="8"/>
  <c r="U494" i="8" s="1"/>
  <c r="P495" i="8"/>
  <c r="P496" i="8"/>
  <c r="U496" i="8" s="1"/>
  <c r="P497" i="8"/>
  <c r="S497" i="8" s="1"/>
  <c r="P498" i="8"/>
  <c r="P499" i="8"/>
  <c r="P500" i="8"/>
  <c r="S500" i="8" s="1"/>
  <c r="P501" i="8"/>
  <c r="S501" i="8" s="1"/>
  <c r="P502" i="8"/>
  <c r="U502" i="8" s="1"/>
  <c r="P503" i="8"/>
  <c r="P504" i="8"/>
  <c r="S504" i="8" s="1"/>
  <c r="P505" i="8"/>
  <c r="S505" i="8" s="1"/>
  <c r="P506" i="8"/>
  <c r="P507" i="8"/>
  <c r="P508" i="8"/>
  <c r="S508" i="8" s="1"/>
  <c r="P509" i="8"/>
  <c r="S509" i="8" s="1"/>
  <c r="P510" i="8"/>
  <c r="P511" i="8"/>
  <c r="P512" i="8"/>
  <c r="U512" i="8" s="1"/>
  <c r="P513" i="8"/>
  <c r="S513" i="8" s="1"/>
  <c r="P514" i="8"/>
  <c r="U514" i="8" s="1"/>
  <c r="P515" i="8"/>
  <c r="P516" i="8"/>
  <c r="S516" i="8" s="1"/>
  <c r="P517" i="8"/>
  <c r="S517" i="8" s="1"/>
  <c r="P518" i="8"/>
  <c r="P519" i="8"/>
  <c r="P520" i="8"/>
  <c r="P521" i="8"/>
  <c r="S521" i="8" s="1"/>
  <c r="P522" i="8"/>
  <c r="P523" i="8"/>
  <c r="P524" i="8"/>
  <c r="S524" i="8" s="1"/>
  <c r="P525" i="8"/>
  <c r="S525" i="8" s="1"/>
  <c r="P526" i="8"/>
  <c r="P527" i="8"/>
  <c r="P528" i="8"/>
  <c r="U528" i="8" s="1"/>
  <c r="P529" i="8"/>
  <c r="S529" i="8" s="1"/>
  <c r="P530" i="8"/>
  <c r="P531" i="8"/>
  <c r="P532" i="8"/>
  <c r="S532" i="8" s="1"/>
  <c r="P533" i="8"/>
  <c r="S533" i="8" s="1"/>
  <c r="P534" i="8"/>
  <c r="P535" i="8"/>
  <c r="P536" i="8"/>
  <c r="S536" i="8" s="1"/>
  <c r="P537" i="8"/>
  <c r="S537" i="8" s="1"/>
  <c r="P538" i="8"/>
  <c r="P539" i="8"/>
  <c r="P540" i="8"/>
  <c r="S540" i="8" s="1"/>
  <c r="P541" i="8"/>
  <c r="S541" i="8" s="1"/>
  <c r="P542" i="8"/>
  <c r="U542" i="8" s="1"/>
  <c r="P543" i="8"/>
  <c r="P544" i="8"/>
  <c r="P545" i="8"/>
  <c r="S545" i="8" s="1"/>
  <c r="P546" i="8"/>
  <c r="U546" i="8" s="1"/>
  <c r="P547" i="8"/>
  <c r="P548" i="8"/>
  <c r="S548" i="8" s="1"/>
  <c r="P549" i="8"/>
  <c r="S549" i="8" s="1"/>
  <c r="P550" i="8"/>
  <c r="P551" i="8"/>
  <c r="P552" i="8"/>
  <c r="P553" i="8"/>
  <c r="S553" i="8" s="1"/>
  <c r="P554" i="8"/>
  <c r="P555" i="8"/>
  <c r="P556" i="8"/>
  <c r="S556" i="8" s="1"/>
  <c r="P557" i="8"/>
  <c r="S557" i="8" s="1"/>
  <c r="P558" i="8"/>
  <c r="U558" i="8" s="1"/>
  <c r="P559" i="8"/>
  <c r="P560" i="8"/>
  <c r="U560" i="8" s="1"/>
  <c r="P561" i="8"/>
  <c r="S561" i="8" s="1"/>
  <c r="P562" i="8"/>
  <c r="P563" i="8"/>
  <c r="P564" i="8"/>
  <c r="S564" i="8" s="1"/>
  <c r="P565" i="8"/>
  <c r="S565" i="8" s="1"/>
  <c r="P566" i="8"/>
  <c r="U566" i="8" s="1"/>
  <c r="P567" i="8"/>
  <c r="P568" i="8"/>
  <c r="S568" i="8" s="1"/>
  <c r="P569" i="8"/>
  <c r="S569" i="8" s="1"/>
  <c r="P570" i="8"/>
  <c r="P571" i="8"/>
  <c r="P572" i="8"/>
  <c r="S572" i="8" s="1"/>
  <c r="P573" i="8"/>
  <c r="S573" i="8" s="1"/>
  <c r="P574" i="8"/>
  <c r="P575" i="8"/>
  <c r="P576" i="8"/>
  <c r="U576" i="8" s="1"/>
  <c r="P577" i="8"/>
  <c r="S577" i="8" s="1"/>
  <c r="P578" i="8"/>
  <c r="U578" i="8" s="1"/>
  <c r="P579" i="8"/>
  <c r="P580" i="8"/>
  <c r="S580" i="8" s="1"/>
  <c r="P581" i="8"/>
  <c r="S581" i="8" s="1"/>
  <c r="P582" i="8"/>
  <c r="P583" i="8"/>
  <c r="P584" i="8"/>
  <c r="S584" i="8" s="1"/>
  <c r="P585" i="8"/>
  <c r="S585" i="8" s="1"/>
  <c r="P586" i="8"/>
  <c r="P587" i="8"/>
  <c r="P588" i="8"/>
  <c r="S588" i="8" s="1"/>
  <c r="P589" i="8"/>
  <c r="S589" i="8" s="1"/>
  <c r="P590" i="8"/>
  <c r="U590" i="8" s="1"/>
  <c r="P591" i="8"/>
  <c r="P592" i="8"/>
  <c r="P593" i="8"/>
  <c r="S593" i="8" s="1"/>
  <c r="P594" i="8"/>
  <c r="P595" i="8"/>
  <c r="P596" i="8"/>
  <c r="S596" i="8" s="1"/>
  <c r="P597" i="8"/>
  <c r="S597" i="8" s="1"/>
  <c r="P598" i="8"/>
  <c r="U598" i="8" s="1"/>
  <c r="P599" i="8"/>
  <c r="P600" i="8"/>
  <c r="S600" i="8" s="1"/>
  <c r="P601" i="8"/>
  <c r="S601" i="8" s="1"/>
  <c r="P602" i="8"/>
  <c r="P603" i="8"/>
  <c r="P604" i="8"/>
  <c r="S604" i="8" s="1"/>
  <c r="P605" i="8"/>
  <c r="S605" i="8" s="1"/>
  <c r="P606" i="8"/>
  <c r="U606" i="8" s="1"/>
  <c r="P607" i="8"/>
  <c r="P608" i="8"/>
  <c r="P609" i="8"/>
  <c r="S609" i="8" s="1"/>
  <c r="P610" i="8"/>
  <c r="U610" i="8" s="1"/>
  <c r="P611" i="8"/>
  <c r="P612" i="8"/>
  <c r="S612" i="8" s="1"/>
  <c r="P613" i="8"/>
  <c r="S613" i="8" s="1"/>
  <c r="P614" i="8"/>
  <c r="P615" i="8"/>
  <c r="P616" i="8"/>
  <c r="P617" i="8"/>
  <c r="S617" i="8" s="1"/>
  <c r="P618" i="8"/>
  <c r="P619" i="8"/>
  <c r="P620" i="8"/>
  <c r="S620" i="8" s="1"/>
  <c r="P621" i="8"/>
  <c r="S621" i="8" s="1"/>
  <c r="P622" i="8"/>
  <c r="U622" i="8" s="1"/>
  <c r="P623" i="8"/>
  <c r="P624" i="8"/>
  <c r="U624" i="8" s="1"/>
  <c r="P625" i="8"/>
  <c r="S625" i="8" s="1"/>
  <c r="P626" i="8"/>
  <c r="P627" i="8"/>
  <c r="P628" i="8"/>
  <c r="S628" i="8" s="1"/>
  <c r="P629" i="8"/>
  <c r="S629" i="8" s="1"/>
  <c r="P630" i="8"/>
  <c r="U630" i="8" s="1"/>
  <c r="P631" i="8"/>
  <c r="P632" i="8"/>
  <c r="S632" i="8" s="1"/>
  <c r="P633" i="8"/>
  <c r="S633" i="8" s="1"/>
  <c r="P634" i="8"/>
  <c r="P635" i="8"/>
  <c r="P636" i="8"/>
  <c r="S636" i="8" s="1"/>
  <c r="P637" i="8"/>
  <c r="S637" i="8" s="1"/>
  <c r="P638" i="8"/>
  <c r="P639" i="8"/>
  <c r="P640" i="8"/>
  <c r="U640" i="8" s="1"/>
  <c r="P641" i="8"/>
  <c r="S641" i="8" s="1"/>
  <c r="P642" i="8"/>
  <c r="U642" i="8" s="1"/>
  <c r="P643" i="8"/>
  <c r="P644" i="8"/>
  <c r="S644" i="8" s="1"/>
  <c r="P645" i="8"/>
  <c r="S645" i="8" s="1"/>
  <c r="P646" i="8"/>
  <c r="P647" i="8"/>
  <c r="P648" i="8"/>
  <c r="P649" i="8"/>
  <c r="S649" i="8" s="1"/>
  <c r="P650" i="8"/>
  <c r="P651" i="8"/>
  <c r="P652" i="8"/>
  <c r="S652" i="8" s="1"/>
  <c r="P653" i="8"/>
  <c r="S653" i="8" s="1"/>
  <c r="P654" i="8"/>
  <c r="P655" i="8"/>
  <c r="P656" i="8"/>
  <c r="U656" i="8" s="1"/>
  <c r="P657" i="8"/>
  <c r="S657" i="8" s="1"/>
  <c r="P658" i="8"/>
  <c r="P659" i="8"/>
  <c r="P660" i="8"/>
  <c r="S660" i="8" s="1"/>
  <c r="P661" i="8"/>
  <c r="S661" i="8" s="1"/>
  <c r="P662" i="8"/>
  <c r="P663" i="8"/>
  <c r="P664" i="8"/>
  <c r="S664" i="8" s="1"/>
  <c r="P665" i="8"/>
  <c r="S665" i="8" s="1"/>
  <c r="P666" i="8"/>
  <c r="P667" i="8"/>
  <c r="P668" i="8"/>
  <c r="S668" i="8" s="1"/>
  <c r="P669" i="8"/>
  <c r="S669" i="8" s="1"/>
  <c r="P670" i="8"/>
  <c r="U670" i="8" s="1"/>
  <c r="P671" i="8"/>
  <c r="P672" i="8"/>
  <c r="P673" i="8"/>
  <c r="S673" i="8" s="1"/>
  <c r="P674" i="8"/>
  <c r="U674" i="8" s="1"/>
  <c r="P675" i="8"/>
  <c r="P676" i="8"/>
  <c r="S676" i="8" s="1"/>
  <c r="P677" i="8"/>
  <c r="S677" i="8" s="1"/>
  <c r="P678" i="8"/>
  <c r="P679" i="8"/>
  <c r="P680" i="8"/>
  <c r="P681" i="8"/>
  <c r="S681" i="8" s="1"/>
  <c r="P682" i="8"/>
  <c r="P683" i="8"/>
  <c r="P684" i="8"/>
  <c r="S684" i="8" s="1"/>
  <c r="P685" i="8"/>
  <c r="S685" i="8" s="1"/>
  <c r="P686" i="8"/>
  <c r="U686" i="8" s="1"/>
  <c r="P687" i="8"/>
  <c r="P688" i="8"/>
  <c r="U688" i="8" s="1"/>
  <c r="P689" i="8"/>
  <c r="S689" i="8" s="1"/>
  <c r="P690" i="8"/>
  <c r="P691" i="8"/>
  <c r="P692" i="8"/>
  <c r="S692" i="8" s="1"/>
  <c r="P693" i="8"/>
  <c r="S693" i="8" s="1"/>
  <c r="P694" i="8"/>
  <c r="U694" i="8" s="1"/>
  <c r="P695" i="8"/>
  <c r="P696" i="8"/>
  <c r="S696" i="8" s="1"/>
  <c r="P697" i="8"/>
  <c r="S697" i="8" s="1"/>
  <c r="P698" i="8"/>
  <c r="P699" i="8"/>
  <c r="P700" i="8"/>
  <c r="S700" i="8" s="1"/>
  <c r="P701" i="8"/>
  <c r="S701" i="8" s="1"/>
  <c r="P702" i="8"/>
  <c r="P703" i="8"/>
  <c r="P704" i="8"/>
  <c r="U704" i="8" s="1"/>
  <c r="P705" i="8"/>
  <c r="S705" i="8" s="1"/>
  <c r="P706" i="8"/>
  <c r="U706" i="8" s="1"/>
  <c r="P707" i="8"/>
  <c r="P708" i="8"/>
  <c r="S708" i="8" s="1"/>
  <c r="P709" i="8"/>
  <c r="S709" i="8" s="1"/>
  <c r="P710" i="8"/>
  <c r="P711" i="8"/>
  <c r="P712" i="8"/>
  <c r="S712" i="8" s="1"/>
  <c r="P713" i="8"/>
  <c r="S713" i="8" s="1"/>
  <c r="P714" i="8"/>
  <c r="P715" i="8"/>
  <c r="P716" i="8"/>
  <c r="S716" i="8" s="1"/>
  <c r="P717" i="8"/>
  <c r="S717" i="8" s="1"/>
  <c r="P718" i="8"/>
  <c r="U718" i="8" s="1"/>
  <c r="P719" i="8"/>
  <c r="P720" i="8"/>
  <c r="P721" i="8"/>
  <c r="S721" i="8" s="1"/>
  <c r="P722" i="8"/>
  <c r="P723" i="8"/>
  <c r="P724" i="8"/>
  <c r="S724" i="8" s="1"/>
  <c r="P725" i="8"/>
  <c r="S725" i="8" s="1"/>
  <c r="P726" i="8"/>
  <c r="U726" i="8" s="1"/>
  <c r="P727" i="8"/>
  <c r="P728" i="8"/>
  <c r="S728" i="8" s="1"/>
  <c r="P729" i="8"/>
  <c r="S729" i="8" s="1"/>
  <c r="P730" i="8"/>
  <c r="P731" i="8"/>
  <c r="P732" i="8"/>
  <c r="S732" i="8" s="1"/>
  <c r="P733" i="8"/>
  <c r="S733" i="8" s="1"/>
  <c r="P734" i="8"/>
  <c r="U734" i="8" s="1"/>
  <c r="P735" i="8"/>
  <c r="P736" i="8"/>
  <c r="P737" i="8"/>
  <c r="S737" i="8" s="1"/>
  <c r="P738" i="8"/>
  <c r="U738" i="8" s="1"/>
  <c r="P739" i="8"/>
  <c r="P740" i="8"/>
  <c r="S740" i="8" s="1"/>
  <c r="P741" i="8"/>
  <c r="S741" i="8" s="1"/>
  <c r="P742" i="8"/>
  <c r="P743" i="8"/>
  <c r="P744" i="8"/>
  <c r="P745" i="8"/>
  <c r="S745" i="8" s="1"/>
  <c r="P746" i="8"/>
  <c r="P747" i="8"/>
  <c r="P748" i="8"/>
  <c r="S748" i="8" s="1"/>
  <c r="P749" i="8"/>
  <c r="S749" i="8" s="1"/>
  <c r="P750" i="8"/>
  <c r="U750" i="8" s="1"/>
  <c r="P751" i="8"/>
  <c r="P752" i="8"/>
  <c r="U752" i="8" s="1"/>
  <c r="P753" i="8"/>
  <c r="S753" i="8" s="1"/>
  <c r="P754" i="8"/>
  <c r="P755" i="8"/>
  <c r="P756" i="8"/>
  <c r="S756" i="8" s="1"/>
  <c r="P757" i="8"/>
  <c r="S757" i="8" s="1"/>
  <c r="P758" i="8"/>
  <c r="U758" i="8" s="1"/>
  <c r="P759" i="8"/>
  <c r="P760" i="8"/>
  <c r="S760" i="8" s="1"/>
  <c r="P761" i="8"/>
  <c r="S761" i="8" s="1"/>
  <c r="P762" i="8"/>
  <c r="P763" i="8"/>
  <c r="P764" i="8"/>
  <c r="S764" i="8" s="1"/>
  <c r="P765" i="8"/>
  <c r="S765" i="8" s="1"/>
  <c r="P766" i="8"/>
  <c r="P767" i="8"/>
  <c r="P768" i="8"/>
  <c r="U768" i="8" s="1"/>
  <c r="P769" i="8"/>
  <c r="S769" i="8" s="1"/>
  <c r="P770" i="8"/>
  <c r="U770" i="8" s="1"/>
  <c r="P771" i="8"/>
  <c r="P772" i="8"/>
  <c r="S772" i="8" s="1"/>
  <c r="P773" i="8"/>
  <c r="S773" i="8" s="1"/>
  <c r="P774" i="8"/>
  <c r="P775" i="8"/>
  <c r="P776" i="8"/>
  <c r="P777" i="8"/>
  <c r="P778" i="8"/>
  <c r="P779" i="8"/>
  <c r="P780" i="8"/>
  <c r="S780" i="8" s="1"/>
  <c r="P781" i="8"/>
  <c r="S781" i="8" s="1"/>
  <c r="P782" i="8"/>
  <c r="P783" i="8"/>
  <c r="P784" i="8"/>
  <c r="U784" i="8" s="1"/>
  <c r="P785" i="8"/>
  <c r="S785" i="8" s="1"/>
  <c r="P786" i="8"/>
  <c r="P787" i="8"/>
  <c r="P788" i="8"/>
  <c r="S788" i="8" s="1"/>
  <c r="P789" i="8"/>
  <c r="S789" i="8" s="1"/>
  <c r="P790" i="8"/>
  <c r="P791" i="8"/>
  <c r="P792" i="8"/>
  <c r="S792" i="8" s="1"/>
  <c r="P793" i="8"/>
  <c r="S793" i="8" s="1"/>
  <c r="P794" i="8"/>
  <c r="P795" i="8"/>
  <c r="P796" i="8"/>
  <c r="S796" i="8" s="1"/>
  <c r="P797" i="8"/>
  <c r="S797" i="8" s="1"/>
  <c r="P798" i="8"/>
  <c r="U798" i="8" s="1"/>
  <c r="P799" i="8"/>
  <c r="P800" i="8"/>
  <c r="P801" i="8"/>
  <c r="S801" i="8" s="1"/>
  <c r="P802" i="8"/>
  <c r="U802" i="8" s="1"/>
  <c r="P803" i="8"/>
  <c r="P804" i="8"/>
  <c r="S804" i="8" s="1"/>
  <c r="P805" i="8"/>
  <c r="S805" i="8" s="1"/>
  <c r="P806" i="8"/>
  <c r="P807" i="8"/>
  <c r="P808" i="8"/>
  <c r="P809" i="8"/>
  <c r="P810" i="8"/>
  <c r="P811" i="8"/>
  <c r="P812" i="8"/>
  <c r="S812" i="8" s="1"/>
  <c r="P813" i="8"/>
  <c r="S813" i="8" s="1"/>
  <c r="P814" i="8"/>
  <c r="U814" i="8" s="1"/>
  <c r="P815" i="8"/>
  <c r="P816" i="8"/>
  <c r="U816" i="8" s="1"/>
  <c r="P817" i="8"/>
  <c r="S817" i="8" s="1"/>
  <c r="P818" i="8"/>
  <c r="P819" i="8"/>
  <c r="P820" i="8"/>
  <c r="S820" i="8" s="1"/>
  <c r="P821" i="8"/>
  <c r="S821" i="8" s="1"/>
  <c r="P822" i="8"/>
  <c r="U822" i="8" s="1"/>
  <c r="P823" i="8"/>
  <c r="P824" i="8"/>
  <c r="S824" i="8" s="1"/>
  <c r="P825" i="8"/>
  <c r="S825" i="8" s="1"/>
  <c r="P826" i="8"/>
  <c r="P827" i="8"/>
  <c r="P828" i="8"/>
  <c r="S828" i="8" s="1"/>
  <c r="P829" i="8"/>
  <c r="S829" i="8" s="1"/>
  <c r="P830" i="8"/>
  <c r="P831" i="8"/>
  <c r="P832" i="8"/>
  <c r="U832" i="8" s="1"/>
  <c r="P833" i="8"/>
  <c r="S833" i="8" s="1"/>
  <c r="P834" i="8"/>
  <c r="U834" i="8" s="1"/>
  <c r="P835" i="8"/>
  <c r="P836" i="8"/>
  <c r="S836" i="8" s="1"/>
  <c r="P837" i="8"/>
  <c r="S837" i="8" s="1"/>
  <c r="P838" i="8"/>
  <c r="P839" i="8"/>
  <c r="P840" i="8"/>
  <c r="S840" i="8" s="1"/>
  <c r="P841" i="8"/>
  <c r="P842" i="8"/>
  <c r="P843" i="8"/>
  <c r="P844" i="8"/>
  <c r="S844" i="8" s="1"/>
  <c r="P845" i="8"/>
  <c r="S845" i="8" s="1"/>
  <c r="P846" i="8"/>
  <c r="U846" i="8" s="1"/>
  <c r="P847" i="8"/>
  <c r="P848" i="8"/>
  <c r="P849" i="8"/>
  <c r="S849" i="8" s="1"/>
  <c r="P850" i="8"/>
  <c r="P851" i="8"/>
  <c r="P852" i="8"/>
  <c r="S852" i="8" s="1"/>
  <c r="P853" i="8"/>
  <c r="S853" i="8" s="1"/>
  <c r="P854" i="8"/>
  <c r="U854" i="8" s="1"/>
  <c r="P855" i="8"/>
  <c r="P856" i="8"/>
  <c r="S856" i="8" s="1"/>
  <c r="P857" i="8"/>
  <c r="S857" i="8" s="1"/>
  <c r="P858" i="8"/>
  <c r="P859" i="8"/>
  <c r="P860" i="8"/>
  <c r="S860" i="8" s="1"/>
  <c r="P861" i="8"/>
  <c r="S861" i="8" s="1"/>
  <c r="P862" i="8"/>
  <c r="U862" i="8" s="1"/>
  <c r="P863" i="8"/>
  <c r="P864" i="8"/>
  <c r="P865" i="8"/>
  <c r="S865" i="8" s="1"/>
  <c r="P866" i="8"/>
  <c r="U866" i="8" s="1"/>
  <c r="P867" i="8"/>
  <c r="P868" i="8"/>
  <c r="S868" i="8" s="1"/>
  <c r="P869" i="8"/>
  <c r="S869" i="8" s="1"/>
  <c r="P870" i="8"/>
  <c r="P871" i="8"/>
  <c r="P872" i="8"/>
  <c r="P873" i="8"/>
  <c r="P874" i="8"/>
  <c r="P875" i="8"/>
  <c r="P876" i="8"/>
  <c r="S876" i="8" s="1"/>
  <c r="P877" i="8"/>
  <c r="S877" i="8" s="1"/>
  <c r="P878" i="8"/>
  <c r="U878" i="8" s="1"/>
  <c r="P879" i="8"/>
  <c r="P880" i="8"/>
  <c r="U880" i="8" s="1"/>
  <c r="P881" i="8"/>
  <c r="S881" i="8" s="1"/>
  <c r="P882" i="8"/>
  <c r="P883" i="8"/>
  <c r="P884" i="8"/>
  <c r="P885" i="8"/>
  <c r="S885" i="8" s="1"/>
  <c r="P886" i="8"/>
  <c r="P887" i="8"/>
  <c r="P888" i="8"/>
  <c r="S888" i="8" s="1"/>
  <c r="P889" i="8"/>
  <c r="S889" i="8" s="1"/>
  <c r="P890" i="8"/>
  <c r="P891" i="8"/>
  <c r="P892" i="8"/>
  <c r="S892" i="8" s="1"/>
  <c r="P893" i="8"/>
  <c r="S893" i="8" s="1"/>
  <c r="P894" i="8"/>
  <c r="U894" i="8" s="1"/>
  <c r="P895" i="8"/>
  <c r="P896" i="8"/>
  <c r="P897" i="8"/>
  <c r="S897" i="8" s="1"/>
  <c r="P898" i="8"/>
  <c r="P899" i="8"/>
  <c r="P900" i="8"/>
  <c r="P901" i="8"/>
  <c r="S901" i="8" s="1"/>
  <c r="P902" i="8"/>
  <c r="U902" i="8" s="1"/>
  <c r="P903" i="8"/>
  <c r="P904" i="8"/>
  <c r="S904" i="8" s="1"/>
  <c r="P905" i="8"/>
  <c r="P906" i="8"/>
  <c r="P907" i="8"/>
  <c r="P908" i="8"/>
  <c r="S908" i="8" s="1"/>
  <c r="P909" i="8"/>
  <c r="S909" i="8" s="1"/>
  <c r="P910" i="8"/>
  <c r="U910" i="8" s="1"/>
  <c r="P911" i="8"/>
  <c r="P912" i="8"/>
  <c r="P913" i="8"/>
  <c r="S913" i="8" s="1"/>
  <c r="P914" i="8"/>
  <c r="P915" i="8"/>
  <c r="P916" i="8"/>
  <c r="P917" i="8"/>
  <c r="S917" i="8" s="1"/>
  <c r="P918" i="8"/>
  <c r="P919" i="8"/>
  <c r="P920" i="8"/>
  <c r="S920" i="8" s="1"/>
  <c r="P921" i="8"/>
  <c r="S921" i="8" s="1"/>
  <c r="P922" i="8"/>
  <c r="P923" i="8"/>
  <c r="P924" i="8"/>
  <c r="S924" i="8" s="1"/>
  <c r="P925" i="8"/>
  <c r="S925" i="8" s="1"/>
  <c r="P926" i="8"/>
  <c r="P927" i="8"/>
  <c r="P928" i="8"/>
  <c r="U928" i="8" s="1"/>
  <c r="P929" i="8"/>
  <c r="S929" i="8" s="1"/>
  <c r="P930" i="8"/>
  <c r="P931" i="8"/>
  <c r="P932" i="8"/>
  <c r="S932" i="8" s="1"/>
  <c r="P933" i="8"/>
  <c r="S933" i="8" s="1"/>
  <c r="P934" i="8"/>
  <c r="U934" i="8" s="1"/>
  <c r="P935" i="8"/>
  <c r="P936" i="8"/>
  <c r="P937" i="8"/>
  <c r="P938" i="8"/>
  <c r="U938" i="8" s="1"/>
  <c r="P939" i="8"/>
  <c r="P940" i="8"/>
  <c r="S940" i="8" s="1"/>
  <c r="P941" i="8"/>
  <c r="S941" i="8" s="1"/>
  <c r="P942" i="8"/>
  <c r="U942" i="8" s="1"/>
  <c r="P943" i="8"/>
  <c r="P944" i="8"/>
  <c r="S944" i="8" s="1"/>
  <c r="P945" i="8"/>
  <c r="S945" i="8" s="1"/>
  <c r="P946" i="8"/>
  <c r="P947" i="8"/>
  <c r="P948" i="8"/>
  <c r="S948" i="8" s="1"/>
  <c r="P949" i="8"/>
  <c r="P950" i="8"/>
  <c r="U950" i="8" s="1"/>
  <c r="P951" i="8"/>
  <c r="P952" i="8"/>
  <c r="S952" i="8" s="1"/>
  <c r="P953" i="8"/>
  <c r="S953" i="8" s="1"/>
  <c r="P954" i="8"/>
  <c r="U954" i="8" s="1"/>
  <c r="P955" i="8"/>
  <c r="P956" i="8"/>
  <c r="S956" i="8" s="1"/>
  <c r="P957" i="8"/>
  <c r="S957" i="8" s="1"/>
  <c r="P958" i="8"/>
  <c r="P959" i="8"/>
  <c r="P960" i="8"/>
  <c r="S960" i="8" s="1"/>
  <c r="P961" i="8"/>
  <c r="S961" i="8" s="1"/>
  <c r="P962" i="8"/>
  <c r="U962" i="8" s="1"/>
  <c r="P963" i="8"/>
  <c r="P964" i="8"/>
  <c r="S964" i="8" s="1"/>
  <c r="P965" i="8"/>
  <c r="P966" i="8"/>
  <c r="U966" i="8" s="1"/>
  <c r="P967" i="8"/>
  <c r="P968" i="8"/>
  <c r="S968" i="8" s="1"/>
  <c r="P969" i="8"/>
  <c r="U969" i="8" s="1"/>
  <c r="P970" i="8"/>
  <c r="U970" i="8" s="1"/>
  <c r="P971" i="8"/>
  <c r="P972" i="8"/>
  <c r="S972" i="8" s="1"/>
  <c r="P973" i="8"/>
  <c r="S973" i="8" s="1"/>
  <c r="P974" i="8"/>
  <c r="U974" i="8" s="1"/>
  <c r="P975" i="8"/>
  <c r="P976" i="8"/>
  <c r="S976" i="8" s="1"/>
  <c r="P977" i="8"/>
  <c r="S977" i="8" s="1"/>
  <c r="P978" i="8"/>
  <c r="P979" i="8"/>
  <c r="P980" i="8"/>
  <c r="S980" i="8" s="1"/>
  <c r="P981" i="8"/>
  <c r="P982" i="8"/>
  <c r="U982" i="8" s="1"/>
  <c r="P983" i="8"/>
  <c r="P984" i="8"/>
  <c r="S984" i="8" s="1"/>
  <c r="P985" i="8"/>
  <c r="S985" i="8" s="1"/>
  <c r="P986" i="8"/>
  <c r="U986" i="8" s="1"/>
  <c r="P987" i="8"/>
  <c r="P988" i="8"/>
  <c r="S988" i="8" s="1"/>
  <c r="P989" i="8"/>
  <c r="S989" i="8" s="1"/>
  <c r="P990" i="8"/>
  <c r="P991" i="8"/>
  <c r="P992" i="8"/>
  <c r="S992" i="8" s="1"/>
  <c r="P993" i="8"/>
  <c r="S993" i="8" s="1"/>
  <c r="P994" i="8"/>
  <c r="U994" i="8" s="1"/>
  <c r="P995" i="8"/>
  <c r="P996" i="8"/>
  <c r="S996" i="8" s="1"/>
  <c r="P997" i="8"/>
  <c r="P998" i="8"/>
  <c r="U998" i="8" s="1"/>
  <c r="P999" i="8"/>
  <c r="P1000" i="8"/>
  <c r="S1000" i="8" s="1"/>
  <c r="P1001" i="8"/>
  <c r="U1001" i="8" s="1"/>
  <c r="P1002" i="8"/>
  <c r="U1002" i="8" s="1"/>
  <c r="P1003" i="8"/>
  <c r="P1004" i="8"/>
  <c r="S1004" i="8" s="1"/>
  <c r="P1005" i="8"/>
  <c r="S1005" i="8" s="1"/>
  <c r="P1006" i="8"/>
  <c r="U1006" i="8" s="1"/>
  <c r="P1007" i="8"/>
  <c r="P1008" i="8"/>
  <c r="S1008" i="8" s="1"/>
  <c r="P1009" i="8"/>
  <c r="S1009" i="8" s="1"/>
  <c r="P1010" i="8"/>
  <c r="P1011" i="8"/>
  <c r="P1012" i="8"/>
  <c r="S1012" i="8" s="1"/>
  <c r="P1013" i="8"/>
  <c r="P1014" i="8"/>
  <c r="U1014" i="8" s="1"/>
  <c r="P1015" i="8"/>
  <c r="P1016" i="8"/>
  <c r="S1016" i="8" s="1"/>
  <c r="P1017" i="8"/>
  <c r="S1017" i="8" s="1"/>
  <c r="P1018" i="8"/>
  <c r="U1018" i="8" s="1"/>
  <c r="P1019" i="8"/>
  <c r="P1020" i="8"/>
  <c r="S1020" i="8" s="1"/>
  <c r="P1021" i="8"/>
  <c r="S1021" i="8" s="1"/>
  <c r="P1022" i="8"/>
  <c r="P1023" i="8"/>
  <c r="P1024" i="8"/>
  <c r="S1024" i="8" s="1"/>
  <c r="P1025" i="8"/>
  <c r="S1025" i="8" s="1"/>
  <c r="P1026" i="8"/>
  <c r="U1026" i="8" s="1"/>
  <c r="P1027" i="8"/>
  <c r="P1028" i="8"/>
  <c r="S1028" i="8" s="1"/>
  <c r="P1029" i="8"/>
  <c r="P1030" i="8"/>
  <c r="P1031" i="8"/>
  <c r="P1032" i="8"/>
  <c r="S1032" i="8" s="1"/>
  <c r="P1033" i="8"/>
  <c r="U1033" i="8" s="1"/>
  <c r="P1034" i="8"/>
  <c r="U1034" i="8" s="1"/>
  <c r="P1035" i="8"/>
  <c r="P1036" i="8"/>
  <c r="S1036" i="8" s="1"/>
  <c r="P1037" i="8"/>
  <c r="S1037" i="8" s="1"/>
  <c r="P1038" i="8"/>
  <c r="U1038" i="8" s="1"/>
  <c r="P1039" i="8"/>
  <c r="P1040" i="8"/>
  <c r="S1040" i="8" s="1"/>
  <c r="P1041" i="8"/>
  <c r="S1041" i="8" s="1"/>
  <c r="P1042" i="8"/>
  <c r="P1043" i="8"/>
  <c r="P1044" i="8"/>
  <c r="S1044" i="8" s="1"/>
  <c r="P1045" i="8"/>
  <c r="P1046" i="8"/>
  <c r="P1047" i="8"/>
  <c r="P1048" i="8"/>
  <c r="S1048" i="8" s="1"/>
  <c r="P1049" i="8"/>
  <c r="S1049" i="8" s="1"/>
  <c r="P1050" i="8"/>
  <c r="U1050" i="8" s="1"/>
  <c r="P1051" i="8"/>
  <c r="P1052" i="8"/>
  <c r="S1052" i="8" s="1"/>
  <c r="P1053" i="8"/>
  <c r="S1053" i="8" s="1"/>
  <c r="P1054" i="8"/>
  <c r="P1055" i="8"/>
  <c r="P1056" i="8"/>
  <c r="S1056" i="8" s="1"/>
  <c r="P1057" i="8"/>
  <c r="S1057" i="8" s="1"/>
  <c r="P1058" i="8"/>
  <c r="U1058" i="8" s="1"/>
  <c r="P1059" i="8"/>
  <c r="P1060" i="8"/>
  <c r="S1060" i="8" s="1"/>
  <c r="P1061" i="8"/>
  <c r="P1062" i="8"/>
  <c r="P1063" i="8"/>
  <c r="P1064" i="8"/>
  <c r="S1064" i="8" s="1"/>
  <c r="P1065" i="8"/>
  <c r="U1065" i="8" s="1"/>
  <c r="P1066" i="8"/>
  <c r="U1066" i="8" s="1"/>
  <c r="P1067" i="8"/>
  <c r="P1068" i="8"/>
  <c r="S1068" i="8" s="1"/>
  <c r="P1069" i="8"/>
  <c r="S1069" i="8" s="1"/>
  <c r="P1070" i="8"/>
  <c r="U1070" i="8" s="1"/>
  <c r="P1071" i="8"/>
  <c r="P1072" i="8"/>
  <c r="S1072" i="8" s="1"/>
  <c r="P1073" i="8"/>
  <c r="S1073" i="8" s="1"/>
  <c r="P1074" i="8"/>
  <c r="P1075" i="8"/>
  <c r="P1076" i="8"/>
  <c r="S1076" i="8" s="1"/>
  <c r="P1077" i="8"/>
  <c r="P1078" i="8"/>
  <c r="P1079" i="8"/>
  <c r="P1080" i="8"/>
  <c r="S1080" i="8" s="1"/>
  <c r="P1081" i="8"/>
  <c r="S1081" i="8" s="1"/>
  <c r="P1082" i="8"/>
  <c r="U1082" i="8" s="1"/>
  <c r="P1083" i="8"/>
  <c r="P1084" i="8"/>
  <c r="S1084" i="8" s="1"/>
  <c r="P1085" i="8"/>
  <c r="S1085" i="8" s="1"/>
  <c r="P1086" i="8"/>
  <c r="P1087" i="8"/>
  <c r="P1088" i="8"/>
  <c r="S1088" i="8" s="1"/>
  <c r="P1089" i="8"/>
  <c r="S1089" i="8" s="1"/>
  <c r="P1090" i="8"/>
  <c r="U1090" i="8" s="1"/>
  <c r="P1091" i="8"/>
  <c r="P1092" i="8"/>
  <c r="S1092" i="8" s="1"/>
  <c r="P1093" i="8"/>
  <c r="P1094" i="8"/>
  <c r="P1095" i="8"/>
  <c r="P1096" i="8"/>
  <c r="S1096" i="8" s="1"/>
  <c r="P1097" i="8"/>
  <c r="U1097" i="8" s="1"/>
  <c r="P1098" i="8"/>
  <c r="U1098" i="8" s="1"/>
  <c r="P1099" i="8"/>
  <c r="P1100" i="8"/>
  <c r="S1100" i="8" s="1"/>
  <c r="P1101" i="8"/>
  <c r="S1101" i="8" s="1"/>
  <c r="P1102" i="8"/>
  <c r="U1102" i="8" s="1"/>
  <c r="P1103" i="8"/>
  <c r="P1104" i="8"/>
  <c r="S1104" i="8" s="1"/>
  <c r="P1105" i="8"/>
  <c r="S1105" i="8" s="1"/>
  <c r="P1106" i="8"/>
  <c r="P1107" i="8"/>
  <c r="P1108" i="8"/>
  <c r="S1108" i="8" s="1"/>
  <c r="P1109" i="8"/>
  <c r="P1110" i="8"/>
  <c r="P1111" i="8"/>
  <c r="P1112" i="8"/>
  <c r="S1112" i="8" s="1"/>
  <c r="P1113" i="8"/>
  <c r="S1113" i="8" s="1"/>
  <c r="P1114" i="8"/>
  <c r="U1114" i="8" s="1"/>
  <c r="P1115" i="8"/>
  <c r="P1116" i="8"/>
  <c r="S1116" i="8" s="1"/>
  <c r="P1117" i="8"/>
  <c r="S1117" i="8" s="1"/>
  <c r="P1118" i="8"/>
  <c r="P1119" i="8"/>
  <c r="P1120" i="8"/>
  <c r="S1120" i="8" s="1"/>
  <c r="P1121" i="8"/>
  <c r="S1121" i="8" s="1"/>
  <c r="P1122" i="8"/>
  <c r="U1122" i="8" s="1"/>
  <c r="P1123" i="8"/>
  <c r="P1124" i="8"/>
  <c r="S1124" i="8" s="1"/>
  <c r="P1125" i="8"/>
  <c r="P1126" i="8"/>
  <c r="P1127" i="8"/>
  <c r="P1128" i="8"/>
  <c r="S1128" i="8" s="1"/>
  <c r="P1129" i="8"/>
  <c r="U1129" i="8" s="1"/>
  <c r="P1130" i="8"/>
  <c r="U1130" i="8" s="1"/>
  <c r="P1131" i="8"/>
  <c r="P1132" i="8"/>
  <c r="S1132" i="8" s="1"/>
  <c r="P1133" i="8"/>
  <c r="S1133" i="8" s="1"/>
  <c r="P1134" i="8"/>
  <c r="U1134" i="8" s="1"/>
  <c r="P1135" i="8"/>
  <c r="P1136" i="8"/>
  <c r="S1136" i="8" s="1"/>
  <c r="P1137" i="8"/>
  <c r="S1137" i="8" s="1"/>
  <c r="P1138" i="8"/>
  <c r="P1139" i="8"/>
  <c r="P1140" i="8"/>
  <c r="S1140" i="8" s="1"/>
  <c r="P1141" i="8"/>
  <c r="P1142" i="8"/>
  <c r="P1143" i="8"/>
  <c r="P1144" i="8"/>
  <c r="S1144" i="8" s="1"/>
  <c r="P1145" i="8"/>
  <c r="S1145" i="8" s="1"/>
  <c r="P1146" i="8"/>
  <c r="U1146" i="8" s="1"/>
  <c r="P1147" i="8"/>
  <c r="P1148" i="8"/>
  <c r="S1148" i="8" s="1"/>
  <c r="P1149" i="8"/>
  <c r="S1149" i="8" s="1"/>
  <c r="P1150" i="8"/>
  <c r="P1151" i="8"/>
  <c r="P1152" i="8"/>
  <c r="S1152" i="8" s="1"/>
  <c r="P1153" i="8"/>
  <c r="S1153" i="8" s="1"/>
  <c r="P1154" i="8"/>
  <c r="U1154" i="8" s="1"/>
  <c r="P1155" i="8"/>
  <c r="P1156" i="8"/>
  <c r="S1156" i="8" s="1"/>
  <c r="P1157" i="8"/>
  <c r="P1158" i="8"/>
  <c r="P1159" i="8"/>
  <c r="P1160" i="8"/>
  <c r="S1160" i="8" s="1"/>
  <c r="P1161" i="8"/>
  <c r="U1161" i="8" s="1"/>
  <c r="P1162" i="8"/>
  <c r="U1162" i="8" s="1"/>
  <c r="P1163" i="8"/>
  <c r="P1164" i="8"/>
  <c r="S1164" i="8" s="1"/>
  <c r="P1165" i="8"/>
  <c r="S1165" i="8" s="1"/>
  <c r="P1166" i="8"/>
  <c r="U1166" i="8" s="1"/>
  <c r="P1167" i="8"/>
  <c r="P1168" i="8"/>
  <c r="S1168" i="8" s="1"/>
  <c r="P1169" i="8"/>
  <c r="S1169" i="8" s="1"/>
  <c r="P1170" i="8"/>
  <c r="P1171" i="8"/>
  <c r="P1172" i="8"/>
  <c r="S1172" i="8" s="1"/>
  <c r="P1173" i="8"/>
  <c r="P1174" i="8"/>
  <c r="P1175" i="8"/>
  <c r="P1176" i="8"/>
  <c r="S1176" i="8" s="1"/>
  <c r="P1177" i="8"/>
  <c r="S1177" i="8" s="1"/>
  <c r="P1178" i="8"/>
  <c r="U1178" i="8" s="1"/>
  <c r="P1179" i="8"/>
  <c r="P1180" i="8"/>
  <c r="S1180" i="8" s="1"/>
  <c r="P1181" i="8"/>
  <c r="S1181" i="8" s="1"/>
  <c r="P1182" i="8"/>
  <c r="P1183" i="8"/>
  <c r="P1184" i="8"/>
  <c r="S1184" i="8" s="1"/>
  <c r="P1185" i="8"/>
  <c r="S1185" i="8" s="1"/>
  <c r="P1186" i="8"/>
  <c r="U1186" i="8" s="1"/>
  <c r="P1187" i="8"/>
  <c r="P1188" i="8"/>
  <c r="S1188" i="8" s="1"/>
  <c r="P1189" i="8"/>
  <c r="P1190" i="8"/>
  <c r="P1191" i="8"/>
  <c r="P1192" i="8"/>
  <c r="S1192" i="8" s="1"/>
  <c r="P1193" i="8"/>
  <c r="U1193" i="8" s="1"/>
  <c r="P1194" i="8"/>
  <c r="U1194" i="8" s="1"/>
  <c r="P1195" i="8"/>
  <c r="P1196" i="8"/>
  <c r="S1196" i="8" s="1"/>
  <c r="P1197" i="8"/>
  <c r="S1197" i="8" s="1"/>
  <c r="P1198" i="8"/>
  <c r="U1198" i="8" s="1"/>
  <c r="P1199" i="8"/>
  <c r="P1200" i="8"/>
  <c r="S1200" i="8" s="1"/>
  <c r="P1201" i="8"/>
  <c r="S1201" i="8" s="1"/>
  <c r="P1202" i="8"/>
  <c r="P1203" i="8"/>
  <c r="P1204" i="8"/>
  <c r="S1204" i="8" s="1"/>
  <c r="P1205" i="8"/>
  <c r="P1206" i="8"/>
  <c r="P1207" i="8"/>
  <c r="P1208" i="8"/>
  <c r="S1208" i="8" s="1"/>
  <c r="P1209" i="8"/>
  <c r="S1209" i="8" s="1"/>
  <c r="P1210" i="8"/>
  <c r="U1210" i="8" s="1"/>
  <c r="P1211" i="8"/>
  <c r="P1212" i="8"/>
  <c r="S1212" i="8" s="1"/>
  <c r="P1213" i="8"/>
  <c r="S1213" i="8" s="1"/>
  <c r="P1214" i="8"/>
  <c r="P1215" i="8"/>
  <c r="P1216" i="8"/>
  <c r="S1216" i="8" s="1"/>
  <c r="P1217" i="8"/>
  <c r="S1217" i="8" s="1"/>
  <c r="P1218" i="8"/>
  <c r="U1218" i="8" s="1"/>
  <c r="P1219" i="8"/>
  <c r="P1220" i="8"/>
  <c r="S1220" i="8" s="1"/>
  <c r="P1221" i="8"/>
  <c r="P1222" i="8"/>
  <c r="P1223" i="8"/>
  <c r="P1224" i="8"/>
  <c r="S1224" i="8" s="1"/>
  <c r="P1225" i="8"/>
  <c r="U1225" i="8" s="1"/>
  <c r="P1226" i="8"/>
  <c r="U1226" i="8" s="1"/>
  <c r="P1227" i="8"/>
  <c r="P1228" i="8"/>
  <c r="S1228" i="8" s="1"/>
  <c r="P1229" i="8"/>
  <c r="S1229" i="8" s="1"/>
  <c r="P1230" i="8"/>
  <c r="U1230" i="8" s="1"/>
  <c r="P1231" i="8"/>
  <c r="P1232" i="8"/>
  <c r="S1232" i="8" s="1"/>
  <c r="P1233" i="8"/>
  <c r="S1233" i="8" s="1"/>
  <c r="P1234" i="8"/>
  <c r="P1235" i="8"/>
  <c r="P1236" i="8"/>
  <c r="S1236" i="8" s="1"/>
  <c r="P1237" i="8"/>
  <c r="P1238" i="8"/>
  <c r="P1239" i="8"/>
  <c r="P1240" i="8"/>
  <c r="S1240" i="8" s="1"/>
  <c r="P1241" i="8"/>
  <c r="S1241" i="8" s="1"/>
  <c r="P1242" i="8"/>
  <c r="U1242" i="8" s="1"/>
  <c r="P1243" i="8"/>
  <c r="P1244" i="8"/>
  <c r="S1244" i="8" s="1"/>
  <c r="P1245" i="8"/>
  <c r="S1245" i="8" s="1"/>
  <c r="P1246" i="8"/>
  <c r="P1247" i="8"/>
  <c r="P1248" i="8"/>
  <c r="S1248" i="8" s="1"/>
  <c r="P1249" i="8"/>
  <c r="S1249" i="8" s="1"/>
  <c r="P1250" i="8"/>
  <c r="U1250" i="8" s="1"/>
  <c r="P1251" i="8"/>
  <c r="P1252" i="8"/>
  <c r="S1252" i="8" s="1"/>
  <c r="P1253" i="8"/>
  <c r="P1254" i="8"/>
  <c r="P1255" i="8"/>
  <c r="P1256" i="8"/>
  <c r="S1256" i="8" s="1"/>
  <c r="P1257" i="8"/>
  <c r="U1257" i="8" s="1"/>
  <c r="P1258" i="8"/>
  <c r="U1258" i="8" s="1"/>
  <c r="P1259" i="8"/>
  <c r="P1260" i="8"/>
  <c r="S1260" i="8" s="1"/>
  <c r="P1261" i="8"/>
  <c r="S1261" i="8" s="1"/>
  <c r="P1262" i="8"/>
  <c r="U1262" i="8" s="1"/>
  <c r="P1263" i="8"/>
  <c r="P1264" i="8"/>
  <c r="S1264" i="8" s="1"/>
  <c r="P1265" i="8"/>
  <c r="S1265" i="8" s="1"/>
  <c r="P1266" i="8"/>
  <c r="P1267" i="8"/>
  <c r="P1268" i="8"/>
  <c r="S1268" i="8" s="1"/>
  <c r="P1269" i="8"/>
  <c r="P1270" i="8"/>
  <c r="P1271" i="8"/>
  <c r="P1272" i="8"/>
  <c r="S1272" i="8" s="1"/>
  <c r="P1273" i="8"/>
  <c r="S1273" i="8" s="1"/>
  <c r="P1274" i="8"/>
  <c r="U1274" i="8" s="1"/>
  <c r="P1275" i="8"/>
  <c r="P1276" i="8"/>
  <c r="S1276" i="8" s="1"/>
  <c r="P1277" i="8"/>
  <c r="S1277" i="8" s="1"/>
  <c r="P1278" i="8"/>
  <c r="P1279" i="8"/>
  <c r="P1280" i="8"/>
  <c r="S1280" i="8" s="1"/>
  <c r="P1281" i="8"/>
  <c r="S1281" i="8" s="1"/>
  <c r="P1282" i="8"/>
  <c r="U1282" i="8" s="1"/>
  <c r="P1283" i="8"/>
  <c r="P1284" i="8"/>
  <c r="S1284" i="8" s="1"/>
  <c r="P1285" i="8"/>
  <c r="P1286" i="8"/>
  <c r="P1287" i="8"/>
  <c r="P1288" i="8"/>
  <c r="S1288" i="8" s="1"/>
  <c r="P1289" i="8"/>
  <c r="U1289" i="8" s="1"/>
  <c r="P1290" i="8"/>
  <c r="U1290" i="8" s="1"/>
  <c r="P1291" i="8"/>
  <c r="P1292" i="8"/>
  <c r="S1292" i="8" s="1"/>
  <c r="P1293" i="8"/>
  <c r="S1293" i="8" s="1"/>
  <c r="P1294" i="8"/>
  <c r="U1294" i="8" s="1"/>
  <c r="P1295" i="8"/>
  <c r="P1296" i="8"/>
  <c r="S1296" i="8" s="1"/>
  <c r="P1297" i="8"/>
  <c r="S1297" i="8" s="1"/>
  <c r="P1298" i="8"/>
  <c r="P1299" i="8"/>
  <c r="P1300" i="8"/>
  <c r="S1300" i="8" s="1"/>
  <c r="P1301" i="8"/>
  <c r="P1302" i="8"/>
  <c r="P1303" i="8"/>
  <c r="P1304" i="8"/>
  <c r="S1304" i="8" s="1"/>
  <c r="P1305" i="8"/>
  <c r="S1305" i="8" s="1"/>
  <c r="P1306" i="8"/>
  <c r="U1306" i="8" s="1"/>
  <c r="P1307" i="8"/>
  <c r="P1308" i="8"/>
  <c r="S1308" i="8" s="1"/>
  <c r="P1309" i="8"/>
  <c r="S1309" i="8" s="1"/>
  <c r="P1310" i="8"/>
  <c r="P1311" i="8"/>
  <c r="P1312" i="8"/>
  <c r="S1312" i="8" s="1"/>
  <c r="P1313" i="8"/>
  <c r="S1313" i="8" s="1"/>
  <c r="P1314" i="8"/>
  <c r="U1314" i="8" s="1"/>
  <c r="P1315" i="8"/>
  <c r="P1316" i="8"/>
  <c r="S1316" i="8" s="1"/>
  <c r="P1317" i="8"/>
  <c r="P1318" i="8"/>
  <c r="P1319" i="8"/>
  <c r="P1320" i="8"/>
  <c r="S1320" i="8" s="1"/>
  <c r="P1321" i="8"/>
  <c r="U1321" i="8" s="1"/>
  <c r="P1322" i="8"/>
  <c r="U1322" i="8" s="1"/>
  <c r="P1323" i="8"/>
  <c r="P1324" i="8"/>
  <c r="S1324" i="8" s="1"/>
  <c r="P1325" i="8"/>
  <c r="S1325" i="8" s="1"/>
  <c r="P1326" i="8"/>
  <c r="U1326" i="8" s="1"/>
  <c r="P1327" i="8"/>
  <c r="P1328" i="8"/>
  <c r="S1328" i="8" s="1"/>
  <c r="P1329" i="8"/>
  <c r="S1329" i="8" s="1"/>
  <c r="P1330" i="8"/>
  <c r="P1331" i="8"/>
  <c r="P1332" i="8"/>
  <c r="S1332" i="8" s="1"/>
  <c r="P1333" i="8"/>
  <c r="P1334" i="8"/>
  <c r="P1335" i="8"/>
  <c r="P1336" i="8"/>
  <c r="S1336" i="8" s="1"/>
  <c r="P1337" i="8"/>
  <c r="S1337" i="8" s="1"/>
  <c r="P1338" i="8"/>
  <c r="U1338" i="8" s="1"/>
  <c r="P1339" i="8"/>
  <c r="P1340" i="8"/>
  <c r="S1340" i="8" s="1"/>
  <c r="P1341" i="8"/>
  <c r="S1341" i="8" s="1"/>
  <c r="P1342" i="8"/>
  <c r="P1343" i="8"/>
  <c r="P1344" i="8"/>
  <c r="S1344" i="8" s="1"/>
  <c r="P1345" i="8"/>
  <c r="S1345" i="8" s="1"/>
  <c r="P1346" i="8"/>
  <c r="U1346" i="8" s="1"/>
  <c r="P1347" i="8"/>
  <c r="P1348" i="8"/>
  <c r="S1348" i="8" s="1"/>
  <c r="P1349" i="8"/>
  <c r="P1350" i="8"/>
  <c r="P1351" i="8"/>
  <c r="P1352" i="8"/>
  <c r="S1352" i="8" s="1"/>
  <c r="P1353" i="8"/>
  <c r="U1353" i="8" s="1"/>
  <c r="P1354" i="8"/>
  <c r="U1354" i="8" s="1"/>
  <c r="P1355" i="8"/>
  <c r="P1356" i="8"/>
  <c r="S1356" i="8" s="1"/>
  <c r="P1357" i="8"/>
  <c r="S1357" i="8" s="1"/>
  <c r="P1358" i="8"/>
  <c r="U1358" i="8" s="1"/>
  <c r="P1359" i="8"/>
  <c r="P1360" i="8"/>
  <c r="S1360" i="8" s="1"/>
  <c r="P1361" i="8"/>
  <c r="S1361" i="8" s="1"/>
  <c r="P1362" i="8"/>
  <c r="P1363" i="8"/>
  <c r="P1364" i="8"/>
  <c r="S1364" i="8" s="1"/>
  <c r="P1365" i="8"/>
  <c r="P1366" i="8"/>
  <c r="P1367" i="8"/>
  <c r="P1368" i="8"/>
  <c r="S1368" i="8" s="1"/>
  <c r="P1369" i="8"/>
  <c r="S1369" i="8" s="1"/>
  <c r="P1370" i="8"/>
  <c r="U1370" i="8" s="1"/>
  <c r="P1371" i="8"/>
  <c r="P1372" i="8"/>
  <c r="S1372" i="8" s="1"/>
  <c r="P1373" i="8"/>
  <c r="S1373" i="8" s="1"/>
  <c r="P1374" i="8"/>
  <c r="P1375" i="8"/>
  <c r="P1376" i="8"/>
  <c r="S1376" i="8" s="1"/>
  <c r="P1377" i="8"/>
  <c r="S1377" i="8" s="1"/>
  <c r="P1378" i="8"/>
  <c r="U1378" i="8" s="1"/>
  <c r="P1379" i="8"/>
  <c r="P1380" i="8"/>
  <c r="S1380" i="8" s="1"/>
  <c r="P1381" i="8"/>
  <c r="P1382" i="8"/>
  <c r="P1383" i="8"/>
  <c r="P1384" i="8"/>
  <c r="S1384" i="8" s="1"/>
  <c r="P1385" i="8"/>
  <c r="U1385" i="8" s="1"/>
  <c r="P1386" i="8"/>
  <c r="U1386" i="8" s="1"/>
  <c r="P1387" i="8"/>
  <c r="P1388" i="8"/>
  <c r="S1388" i="8" s="1"/>
  <c r="P1389" i="8"/>
  <c r="S1389" i="8" s="1"/>
  <c r="P1390" i="8"/>
  <c r="U1390" i="8" s="1"/>
  <c r="P1391" i="8"/>
  <c r="P1392" i="8"/>
  <c r="S1392" i="8" s="1"/>
  <c r="P1393" i="8"/>
  <c r="S1393" i="8" s="1"/>
  <c r="P1394" i="8"/>
  <c r="P1395" i="8"/>
  <c r="P1396" i="8"/>
  <c r="S1396" i="8" s="1"/>
  <c r="P1397" i="8"/>
  <c r="P1398" i="8"/>
  <c r="P1399" i="8"/>
  <c r="P1400" i="8"/>
  <c r="S1400" i="8" s="1"/>
  <c r="P1401" i="8"/>
  <c r="S1401" i="8" s="1"/>
  <c r="P1402" i="8"/>
  <c r="U1402" i="8" s="1"/>
  <c r="P1403" i="8"/>
  <c r="P1404" i="8"/>
  <c r="S1404" i="8" s="1"/>
  <c r="P1405" i="8"/>
  <c r="S1405" i="8" s="1"/>
  <c r="P1406" i="8"/>
  <c r="U1406" i="8" s="1"/>
  <c r="P1407" i="8"/>
  <c r="P1408" i="8"/>
  <c r="S1408" i="8" s="1"/>
  <c r="P1409" i="8"/>
  <c r="S1409" i="8" s="1"/>
  <c r="P1410" i="8"/>
  <c r="P1411" i="8"/>
  <c r="P1412" i="8"/>
  <c r="S1412" i="8" s="1"/>
  <c r="P1413" i="8"/>
  <c r="P1414" i="8"/>
  <c r="P1415" i="8"/>
  <c r="P1416" i="8"/>
  <c r="S1416" i="8" s="1"/>
  <c r="P1417" i="8"/>
  <c r="P1418" i="8"/>
  <c r="U1418" i="8" s="1"/>
  <c r="P1419" i="8"/>
  <c r="P1420" i="8"/>
  <c r="S1420" i="8" s="1"/>
  <c r="P1421" i="8"/>
  <c r="S1421" i="8" s="1"/>
  <c r="P1422" i="8"/>
  <c r="P1423" i="8"/>
  <c r="P1424" i="8"/>
  <c r="S1424" i="8" s="1"/>
  <c r="P1425" i="8"/>
  <c r="S1425" i="8" s="1"/>
  <c r="P1426" i="8"/>
  <c r="U1426" i="8" s="1"/>
  <c r="P1427" i="8"/>
  <c r="P1428" i="8"/>
  <c r="S1428" i="8" s="1"/>
  <c r="P1429" i="8"/>
  <c r="P1430" i="8"/>
  <c r="P1431" i="8"/>
  <c r="P1432" i="8"/>
  <c r="S1432" i="8" s="1"/>
  <c r="P1433" i="8"/>
  <c r="S1433" i="8" s="1"/>
  <c r="P1434" i="8"/>
  <c r="U1434" i="8" s="1"/>
  <c r="P1435" i="8"/>
  <c r="P1436" i="8"/>
  <c r="S1436" i="8" s="1"/>
  <c r="P1437" i="8"/>
  <c r="S1437" i="8" s="1"/>
  <c r="P1438" i="8"/>
  <c r="U1438" i="8" s="1"/>
  <c r="P1439" i="8"/>
  <c r="P1440" i="8"/>
  <c r="S1440" i="8" s="1"/>
  <c r="P1441" i="8"/>
  <c r="S1441" i="8" s="1"/>
  <c r="P1442" i="8"/>
  <c r="P1443" i="8"/>
  <c r="P1444" i="8"/>
  <c r="S1444" i="8" s="1"/>
  <c r="P1445" i="8"/>
  <c r="P1446" i="8"/>
  <c r="P1447" i="8"/>
  <c r="P1448" i="8"/>
  <c r="S1448" i="8" s="1"/>
  <c r="P1449" i="8"/>
  <c r="P1450" i="8"/>
  <c r="U1450" i="8" s="1"/>
  <c r="P1451" i="8"/>
  <c r="P1452" i="8"/>
  <c r="S1452" i="8" s="1"/>
  <c r="P1453" i="8"/>
  <c r="S1453" i="8" s="1"/>
  <c r="P1454" i="8"/>
  <c r="P1455" i="8"/>
  <c r="P1456" i="8"/>
  <c r="S1456" i="8" s="1"/>
  <c r="P1457" i="8"/>
  <c r="S1457" i="8" s="1"/>
  <c r="P1458" i="8"/>
  <c r="U1458" i="8" s="1"/>
  <c r="P1459" i="8"/>
  <c r="P1460" i="8"/>
  <c r="S1460" i="8" s="1"/>
  <c r="P1461" i="8"/>
  <c r="P1462" i="8"/>
  <c r="P1463" i="8"/>
  <c r="P1464" i="8"/>
  <c r="S1464" i="8" s="1"/>
  <c r="P1465" i="8"/>
  <c r="S1465" i="8" s="1"/>
  <c r="P1466" i="8"/>
  <c r="U1466" i="8" s="1"/>
  <c r="P1467" i="8"/>
  <c r="P1468" i="8"/>
  <c r="S1468" i="8" s="1"/>
  <c r="P1469" i="8"/>
  <c r="S1469" i="8" s="1"/>
  <c r="P1470" i="8"/>
  <c r="U1470" i="8" s="1"/>
  <c r="P1471" i="8"/>
  <c r="P1472" i="8"/>
  <c r="S1472" i="8" s="1"/>
  <c r="P1473" i="8"/>
  <c r="S1473" i="8" s="1"/>
  <c r="P1474" i="8"/>
  <c r="P1475" i="8"/>
  <c r="P1476" i="8"/>
  <c r="S1476" i="8" s="1"/>
  <c r="P1477" i="8"/>
  <c r="P1478" i="8"/>
  <c r="P1479" i="8"/>
  <c r="P1480" i="8"/>
  <c r="S1480" i="8" s="1"/>
  <c r="P1481" i="8"/>
  <c r="P1482" i="8"/>
  <c r="U1482" i="8" s="1"/>
  <c r="P1483" i="8"/>
  <c r="P1484" i="8"/>
  <c r="S1484" i="8" s="1"/>
  <c r="P1485" i="8"/>
  <c r="S1485" i="8" s="1"/>
  <c r="P1486" i="8"/>
  <c r="P1487" i="8"/>
  <c r="P1488" i="8"/>
  <c r="S1488" i="8" s="1"/>
  <c r="P1489" i="8"/>
  <c r="S1489" i="8" s="1"/>
  <c r="P1490" i="8"/>
  <c r="U1490" i="8" s="1"/>
  <c r="P1491" i="8"/>
  <c r="P1492" i="8"/>
  <c r="S1492" i="8" s="1"/>
  <c r="P1493" i="8"/>
  <c r="P1494" i="8"/>
  <c r="P1495" i="8"/>
  <c r="P1496" i="8"/>
  <c r="S1496" i="8" s="1"/>
  <c r="P1497" i="8"/>
  <c r="P1498" i="8"/>
  <c r="U1498" i="8" s="1"/>
  <c r="P1499" i="8"/>
  <c r="P1500" i="8"/>
  <c r="S1500" i="8" s="1"/>
  <c r="P1501" i="8"/>
  <c r="S1501" i="8" s="1"/>
  <c r="P1502" i="8"/>
  <c r="U1502" i="8" s="1"/>
  <c r="P1503" i="8"/>
  <c r="P1504" i="8"/>
  <c r="S1504" i="8" s="1"/>
  <c r="P1505" i="8"/>
  <c r="S1505" i="8" s="1"/>
  <c r="P1506" i="8"/>
  <c r="P1507" i="8"/>
  <c r="P1508" i="8"/>
  <c r="S1508" i="8" s="1"/>
  <c r="P1509" i="8"/>
  <c r="P1510" i="8"/>
  <c r="P1511" i="8"/>
  <c r="P1512" i="8"/>
  <c r="S1512" i="8" s="1"/>
  <c r="P1513" i="8"/>
  <c r="P1514" i="8"/>
  <c r="U1514" i="8" s="1"/>
  <c r="P1515" i="8"/>
  <c r="P1516" i="8"/>
  <c r="S1516" i="8" s="1"/>
  <c r="P1517" i="8"/>
  <c r="S1517" i="8" s="1"/>
  <c r="P1518" i="8"/>
  <c r="P1519" i="8"/>
  <c r="P1520" i="8"/>
  <c r="S1520" i="8" s="1"/>
  <c r="P1521" i="8"/>
  <c r="S1521" i="8" s="1"/>
  <c r="P1522" i="8"/>
  <c r="U1522" i="8" s="1"/>
  <c r="P1523" i="8"/>
  <c r="P1524" i="8"/>
  <c r="S1524" i="8" s="1"/>
  <c r="P1525" i="8"/>
  <c r="P1526" i="8"/>
  <c r="P1527" i="8"/>
  <c r="P1528" i="8"/>
  <c r="S1528" i="8" s="1"/>
  <c r="P1529" i="8"/>
  <c r="S1529" i="8" s="1"/>
  <c r="P1530" i="8"/>
  <c r="U1530" i="8" s="1"/>
  <c r="P1531" i="8"/>
  <c r="P1532" i="8"/>
  <c r="S1532" i="8" s="1"/>
  <c r="P1533" i="8"/>
  <c r="S1533" i="8" s="1"/>
  <c r="P1534" i="8"/>
  <c r="U1534" i="8" s="1"/>
  <c r="P1535" i="8"/>
  <c r="P1536" i="8"/>
  <c r="S1536" i="8" s="1"/>
  <c r="P1537" i="8"/>
  <c r="S1537" i="8" s="1"/>
  <c r="P1538" i="8"/>
  <c r="P1539" i="8"/>
  <c r="P1540" i="8"/>
  <c r="S1540" i="8" s="1"/>
  <c r="P1541" i="8"/>
  <c r="P1542" i="8"/>
  <c r="P1543" i="8"/>
  <c r="P1544" i="8"/>
  <c r="S1544" i="8" s="1"/>
  <c r="P1545" i="8"/>
  <c r="P1546" i="8"/>
  <c r="U1546" i="8" s="1"/>
  <c r="P1547" i="8"/>
  <c r="P1548" i="8"/>
  <c r="S1548" i="8" s="1"/>
  <c r="P1549" i="8"/>
  <c r="S1549" i="8" s="1"/>
  <c r="P1550" i="8"/>
  <c r="P1551" i="8"/>
  <c r="P1552" i="8"/>
  <c r="S1552" i="8" s="1"/>
  <c r="P1553" i="8"/>
  <c r="S1553" i="8" s="1"/>
  <c r="P1554" i="8"/>
  <c r="U1554" i="8" s="1"/>
  <c r="P1555" i="8"/>
  <c r="P1556" i="8"/>
  <c r="S1556" i="8" s="1"/>
  <c r="P1557" i="8"/>
  <c r="P1558" i="8"/>
  <c r="P1559" i="8"/>
  <c r="P1560" i="8"/>
  <c r="S1560" i="8" s="1"/>
  <c r="P1561" i="8"/>
  <c r="S1561" i="8" s="1"/>
  <c r="P1562" i="8"/>
  <c r="U1562" i="8" s="1"/>
  <c r="P1563" i="8"/>
  <c r="P1564" i="8"/>
  <c r="S1564" i="8" s="1"/>
  <c r="P1565" i="8"/>
  <c r="S1565" i="8" s="1"/>
  <c r="P1566" i="8"/>
  <c r="U1566" i="8" s="1"/>
  <c r="P1567" i="8"/>
  <c r="P1568" i="8"/>
  <c r="S1568" i="8" s="1"/>
  <c r="P1569" i="8"/>
  <c r="S1569" i="8" s="1"/>
  <c r="P1570" i="8"/>
  <c r="P1571" i="8"/>
  <c r="P1572" i="8"/>
  <c r="S1572" i="8" s="1"/>
  <c r="P1573" i="8"/>
  <c r="P1574" i="8"/>
  <c r="P1575" i="8"/>
  <c r="P1576" i="8"/>
  <c r="S1576" i="8" s="1"/>
  <c r="P1577" i="8"/>
  <c r="P1578" i="8"/>
  <c r="U1578" i="8" s="1"/>
  <c r="P1579" i="8"/>
  <c r="P1580" i="8"/>
  <c r="S1580" i="8" s="1"/>
  <c r="P1581" i="8"/>
  <c r="S1581" i="8" s="1"/>
  <c r="P1582" i="8"/>
  <c r="P1583" i="8"/>
  <c r="P1584" i="8"/>
  <c r="S1584" i="8" s="1"/>
  <c r="P1585" i="8"/>
  <c r="S1585" i="8" s="1"/>
  <c r="P1586" i="8"/>
  <c r="U1586" i="8" s="1"/>
  <c r="P1587" i="8"/>
  <c r="P1588" i="8"/>
  <c r="S1588" i="8" s="1"/>
  <c r="P1589" i="8"/>
  <c r="P1590" i="8"/>
  <c r="P1591" i="8"/>
  <c r="P1592" i="8"/>
  <c r="S1592" i="8" s="1"/>
  <c r="P1593" i="8"/>
  <c r="S1593" i="8" s="1"/>
  <c r="P1594" i="8"/>
  <c r="U1594" i="8" s="1"/>
  <c r="P1595" i="8"/>
  <c r="P1596" i="8"/>
  <c r="S1596" i="8" s="1"/>
  <c r="P1597" i="8"/>
  <c r="S1597" i="8" s="1"/>
  <c r="P1598" i="8"/>
  <c r="U1598" i="8" s="1"/>
  <c r="P1599" i="8"/>
  <c r="P1600" i="8"/>
  <c r="S1600" i="8" s="1"/>
  <c r="P1601" i="8"/>
  <c r="S1601" i="8" s="1"/>
  <c r="P1602" i="8"/>
  <c r="P1603" i="8"/>
  <c r="P1604" i="8"/>
  <c r="S1604" i="8" s="1"/>
  <c r="P1605" i="8"/>
  <c r="P1606" i="8"/>
  <c r="P1607" i="8"/>
  <c r="P1608" i="8"/>
  <c r="S1608" i="8" s="1"/>
  <c r="P1609" i="8"/>
  <c r="P1610" i="8"/>
  <c r="U1610" i="8" s="1"/>
  <c r="P1611" i="8"/>
  <c r="P1612" i="8"/>
  <c r="S1612" i="8" s="1"/>
  <c r="P1613" i="8"/>
  <c r="S1613" i="8" s="1"/>
  <c r="P1614" i="8"/>
  <c r="P1615" i="8"/>
  <c r="P1616" i="8"/>
  <c r="S1616" i="8" s="1"/>
  <c r="P1617" i="8"/>
  <c r="S1617" i="8" s="1"/>
  <c r="P1618" i="8"/>
  <c r="U1618" i="8" s="1"/>
  <c r="P1619" i="8"/>
  <c r="P1620" i="8"/>
  <c r="S1620" i="8" s="1"/>
  <c r="P1621" i="8"/>
  <c r="P1622" i="8"/>
  <c r="P1623" i="8"/>
  <c r="P1624" i="8"/>
  <c r="S1624" i="8" s="1"/>
  <c r="P1625" i="8"/>
  <c r="P1626" i="8"/>
  <c r="U1626" i="8" s="1"/>
  <c r="P1627" i="8"/>
  <c r="P1628" i="8"/>
  <c r="S1628" i="8" s="1"/>
  <c r="P1629" i="8"/>
  <c r="S1629" i="8" s="1"/>
  <c r="P1630" i="8"/>
  <c r="U1630" i="8" s="1"/>
  <c r="P1631" i="8"/>
  <c r="P1632" i="8"/>
  <c r="S1632" i="8" s="1"/>
  <c r="P1633" i="8"/>
  <c r="S1633" i="8" s="1"/>
  <c r="P1634" i="8"/>
  <c r="P1635" i="8"/>
  <c r="P1636" i="8"/>
  <c r="S1636" i="8" s="1"/>
  <c r="P1637" i="8"/>
  <c r="P1638" i="8"/>
  <c r="P1639" i="8"/>
  <c r="P1640" i="8"/>
  <c r="S1640" i="8" s="1"/>
  <c r="P1641" i="8"/>
  <c r="P1642" i="8"/>
  <c r="U1642" i="8" s="1"/>
  <c r="P1643" i="8"/>
  <c r="P1644" i="8"/>
  <c r="S1644" i="8" s="1"/>
  <c r="P1645" i="8"/>
  <c r="S1645" i="8" s="1"/>
  <c r="P1646" i="8"/>
  <c r="S1646" i="8" s="1"/>
  <c r="P1647" i="8"/>
  <c r="P1648" i="8"/>
  <c r="S1648" i="8" s="1"/>
  <c r="P1649" i="8"/>
  <c r="S1649" i="8" s="1"/>
  <c r="P1650" i="8"/>
  <c r="U1650" i="8" s="1"/>
  <c r="P1651" i="8"/>
  <c r="P1652" i="8"/>
  <c r="S1652" i="8" s="1"/>
  <c r="P1653" i="8"/>
  <c r="S1653" i="8" s="1"/>
  <c r="P1654" i="8"/>
  <c r="S1654" i="8" s="1"/>
  <c r="P1655" i="8"/>
  <c r="P1656" i="8"/>
  <c r="S1656" i="8" s="1"/>
  <c r="P1657" i="8"/>
  <c r="S1657" i="8" s="1"/>
  <c r="P1658" i="8"/>
  <c r="U1658" i="8" s="1"/>
  <c r="P1659" i="8"/>
  <c r="P1660" i="8"/>
  <c r="S1660" i="8" s="1"/>
  <c r="P1661" i="8"/>
  <c r="S1661" i="8" s="1"/>
  <c r="P1662" i="8"/>
  <c r="U1662" i="8" s="1"/>
  <c r="P1663" i="8"/>
  <c r="P1664" i="8"/>
  <c r="S1664" i="8" s="1"/>
  <c r="P1665" i="8"/>
  <c r="S1665" i="8" s="1"/>
  <c r="P1666" i="8"/>
  <c r="S1666" i="8" s="1"/>
  <c r="P1667" i="8"/>
  <c r="P1668" i="8"/>
  <c r="S1668" i="8" s="1"/>
  <c r="P1669" i="8"/>
  <c r="S1669" i="8" s="1"/>
  <c r="P1670" i="8"/>
  <c r="S1670" i="8" s="1"/>
  <c r="P1671" i="8"/>
  <c r="P1672" i="8"/>
  <c r="S1672" i="8" s="1"/>
  <c r="P1673" i="8"/>
  <c r="S1673" i="8" s="1"/>
  <c r="P1674" i="8"/>
  <c r="U1674" i="8" s="1"/>
  <c r="P1675" i="8"/>
  <c r="P1676" i="8"/>
  <c r="S1676" i="8" s="1"/>
  <c r="P1677" i="8"/>
  <c r="S1677" i="8" s="1"/>
  <c r="P1678" i="8"/>
  <c r="S1678" i="8" s="1"/>
  <c r="P1679" i="8"/>
  <c r="P1680" i="8"/>
  <c r="S1680" i="8" s="1"/>
  <c r="P1681" i="8"/>
  <c r="S1681" i="8" s="1"/>
  <c r="P1682" i="8"/>
  <c r="U1682" i="8" s="1"/>
  <c r="P1683" i="8"/>
  <c r="P1684" i="8"/>
  <c r="S1684" i="8" s="1"/>
  <c r="P1685" i="8"/>
  <c r="S1685" i="8" s="1"/>
  <c r="P1686" i="8"/>
  <c r="S1686" i="8" s="1"/>
  <c r="P1687" i="8"/>
  <c r="P1688" i="8"/>
  <c r="S1688" i="8" s="1"/>
  <c r="P1689" i="8"/>
  <c r="S1689" i="8" s="1"/>
  <c r="P1690" i="8"/>
  <c r="U1690" i="8" s="1"/>
  <c r="P1691" i="8"/>
  <c r="P1692" i="8"/>
  <c r="S1692" i="8" s="1"/>
  <c r="P1693" i="8"/>
  <c r="S1693" i="8" s="1"/>
  <c r="P1694" i="8"/>
  <c r="U1694" i="8" s="1"/>
  <c r="P1695" i="8"/>
  <c r="P1696" i="8"/>
  <c r="S1696" i="8" s="1"/>
  <c r="P1697" i="8"/>
  <c r="S1697" i="8" s="1"/>
  <c r="P1698" i="8"/>
  <c r="S1698" i="8" s="1"/>
  <c r="P1699" i="8"/>
  <c r="P1700" i="8"/>
  <c r="S1700" i="8" s="1"/>
  <c r="P1701" i="8"/>
  <c r="S1701" i="8" s="1"/>
  <c r="P1702" i="8"/>
  <c r="S1702" i="8" s="1"/>
  <c r="P1703" i="8"/>
  <c r="P1704" i="8"/>
  <c r="S1704" i="8" s="1"/>
  <c r="P1705" i="8"/>
  <c r="S1705" i="8" s="1"/>
  <c r="P1706" i="8"/>
  <c r="U1706" i="8" s="1"/>
  <c r="P1707" i="8"/>
  <c r="P1708" i="8"/>
  <c r="S1708" i="8" s="1"/>
  <c r="P1709" i="8"/>
  <c r="S1709" i="8" s="1"/>
  <c r="P1710" i="8"/>
  <c r="S1710" i="8" s="1"/>
  <c r="P1711" i="8"/>
  <c r="P1712" i="8"/>
  <c r="S1712" i="8" s="1"/>
  <c r="P1713" i="8"/>
  <c r="S1713" i="8" s="1"/>
  <c r="P1714" i="8"/>
  <c r="U1714" i="8" s="1"/>
  <c r="P1715" i="8"/>
  <c r="P1716" i="8"/>
  <c r="S1716" i="8" s="1"/>
  <c r="P1717" i="8"/>
  <c r="S1717" i="8" s="1"/>
  <c r="P1718" i="8"/>
  <c r="S1718" i="8" s="1"/>
  <c r="P1719" i="8"/>
  <c r="P1720" i="8"/>
  <c r="S1720" i="8" s="1"/>
  <c r="P1721" i="8"/>
  <c r="S1721" i="8" s="1"/>
  <c r="P1722" i="8"/>
  <c r="U1722" i="8" s="1"/>
  <c r="P1723" i="8"/>
  <c r="P1724" i="8"/>
  <c r="S1724" i="8" s="1"/>
  <c r="P1725" i="8"/>
  <c r="S1725" i="8" s="1"/>
  <c r="P1726" i="8"/>
  <c r="U1726" i="8" s="1"/>
  <c r="P1727" i="8"/>
  <c r="P1728" i="8"/>
  <c r="S1728" i="8" s="1"/>
  <c r="P1729" i="8"/>
  <c r="S1729" i="8" s="1"/>
  <c r="P1730" i="8"/>
  <c r="S1730" i="8" s="1"/>
  <c r="P1731" i="8"/>
  <c r="P1732" i="8"/>
  <c r="S1732" i="8" s="1"/>
  <c r="P1733" i="8"/>
  <c r="S1733" i="8" s="1"/>
  <c r="P1734" i="8"/>
  <c r="S1734" i="8" s="1"/>
  <c r="P1735" i="8"/>
  <c r="P1736" i="8"/>
  <c r="S1736" i="8" s="1"/>
  <c r="P1737" i="8"/>
  <c r="S1737" i="8" s="1"/>
  <c r="P1738" i="8"/>
  <c r="U1738" i="8" s="1"/>
  <c r="P1739" i="8"/>
  <c r="P1740" i="8"/>
  <c r="S1740" i="8" s="1"/>
  <c r="P1741" i="8"/>
  <c r="S1741" i="8" s="1"/>
  <c r="P1742" i="8"/>
  <c r="S1742" i="8" s="1"/>
  <c r="P1743" i="8"/>
  <c r="P1744" i="8"/>
  <c r="S1744" i="8" s="1"/>
  <c r="P1745" i="8"/>
  <c r="S1745" i="8" s="1"/>
  <c r="P1746" i="8"/>
  <c r="U1746" i="8" s="1"/>
  <c r="P1747" i="8"/>
  <c r="P1748" i="8"/>
  <c r="S1748" i="8" s="1"/>
  <c r="P1749" i="8"/>
  <c r="S1749" i="8" s="1"/>
  <c r="P1750" i="8"/>
  <c r="S1750" i="8" s="1"/>
  <c r="P1751" i="8"/>
  <c r="P1752" i="8"/>
  <c r="S1752" i="8" s="1"/>
  <c r="P1753" i="8"/>
  <c r="P1754" i="8"/>
  <c r="U1754" i="8" s="1"/>
  <c r="P1755" i="8"/>
  <c r="P1756" i="8"/>
  <c r="S1756" i="8" s="1"/>
  <c r="P1757" i="8"/>
  <c r="S1757" i="8" s="1"/>
  <c r="P1758" i="8"/>
  <c r="U1758" i="8" s="1"/>
  <c r="P1759" i="8"/>
  <c r="P1760" i="8"/>
  <c r="S1760" i="8" s="1"/>
  <c r="P1761" i="8"/>
  <c r="S1761" i="8" s="1"/>
  <c r="P1762" i="8"/>
  <c r="S1762" i="8" s="1"/>
  <c r="P1763" i="8"/>
  <c r="P1764" i="8"/>
  <c r="S1764" i="8" s="1"/>
  <c r="P1765" i="8"/>
  <c r="S1765" i="8" s="1"/>
  <c r="P1766" i="8"/>
  <c r="S1766" i="8" s="1"/>
  <c r="P1767" i="8"/>
  <c r="P1768" i="8"/>
  <c r="S1768" i="8" s="1"/>
  <c r="P1769" i="8"/>
  <c r="S1769" i="8" s="1"/>
  <c r="P1770" i="8"/>
  <c r="U1770" i="8" s="1"/>
  <c r="P1771" i="8"/>
  <c r="P1772" i="8"/>
  <c r="S1772" i="8" s="1"/>
  <c r="P1773" i="8"/>
  <c r="S1773" i="8" s="1"/>
  <c r="P1774" i="8"/>
  <c r="S1774" i="8" s="1"/>
  <c r="P1775" i="8"/>
  <c r="P1776" i="8"/>
  <c r="S1776" i="8" s="1"/>
  <c r="P1777" i="8"/>
  <c r="S1777" i="8" s="1"/>
  <c r="P1778" i="8"/>
  <c r="U1778" i="8" s="1"/>
  <c r="P1779" i="8"/>
  <c r="P1780" i="8"/>
  <c r="S1780" i="8" s="1"/>
  <c r="P1781" i="8"/>
  <c r="S1781" i="8" s="1"/>
  <c r="P1782" i="8"/>
  <c r="S1782" i="8" s="1"/>
  <c r="P1783" i="8"/>
  <c r="P1784" i="8"/>
  <c r="S1784" i="8" s="1"/>
  <c r="P1785" i="8"/>
  <c r="S1785" i="8" s="1"/>
  <c r="P1786" i="8"/>
  <c r="U1786" i="8" s="1"/>
  <c r="P1787" i="8"/>
  <c r="P1788" i="8"/>
  <c r="S1788" i="8" s="1"/>
  <c r="P1789" i="8"/>
  <c r="S1789" i="8" s="1"/>
  <c r="P1790" i="8"/>
  <c r="U1790" i="8" s="1"/>
  <c r="P1791" i="8"/>
  <c r="P1792" i="8"/>
  <c r="S1792" i="8" s="1"/>
  <c r="P1793" i="8"/>
  <c r="S1793" i="8" s="1"/>
  <c r="P1794" i="8"/>
  <c r="S1794" i="8" s="1"/>
  <c r="P1795" i="8"/>
  <c r="P1796" i="8"/>
  <c r="S1796" i="8" s="1"/>
  <c r="P1797" i="8"/>
  <c r="S1797" i="8" s="1"/>
  <c r="P1798" i="8"/>
  <c r="S1798" i="8" s="1"/>
  <c r="P1799" i="8"/>
  <c r="P1800" i="8"/>
  <c r="S1800" i="8" s="1"/>
  <c r="P1801" i="8"/>
  <c r="S1801" i="8" s="1"/>
  <c r="P1802" i="8"/>
  <c r="U1802" i="8" s="1"/>
  <c r="P1803" i="8"/>
  <c r="P1804" i="8"/>
  <c r="S1804" i="8" s="1"/>
  <c r="P1805" i="8"/>
  <c r="S1805" i="8" s="1"/>
  <c r="P1806" i="8"/>
  <c r="S1806" i="8" s="1"/>
  <c r="P1807" i="8"/>
  <c r="P1808" i="8"/>
  <c r="S1808" i="8" s="1"/>
  <c r="P1809" i="8"/>
  <c r="S1809" i="8" s="1"/>
  <c r="P1810" i="8"/>
  <c r="U1810" i="8" s="1"/>
  <c r="P1811" i="8"/>
  <c r="P1812" i="8"/>
  <c r="S1812" i="8" s="1"/>
  <c r="P1813" i="8"/>
  <c r="S1813" i="8" s="1"/>
  <c r="P1814" i="8"/>
  <c r="S1814" i="8" s="1"/>
  <c r="P1815" i="8"/>
  <c r="P1816" i="8"/>
  <c r="S1816" i="8" s="1"/>
  <c r="P1817" i="8"/>
  <c r="S1817" i="8" s="1"/>
  <c r="P1818" i="8"/>
  <c r="U1818" i="8" s="1"/>
  <c r="P1819" i="8"/>
  <c r="P1820" i="8"/>
  <c r="S1820" i="8" s="1"/>
  <c r="P1821" i="8"/>
  <c r="S1821" i="8" s="1"/>
  <c r="P1822" i="8"/>
  <c r="U1822" i="8" s="1"/>
  <c r="P1823" i="8"/>
  <c r="P1824" i="8"/>
  <c r="S1824" i="8" s="1"/>
  <c r="P1825" i="8"/>
  <c r="S1825" i="8" s="1"/>
  <c r="P1826" i="8"/>
  <c r="S1826" i="8" s="1"/>
  <c r="P1827" i="8"/>
  <c r="P1828" i="8"/>
  <c r="S1828" i="8" s="1"/>
  <c r="P1829" i="8"/>
  <c r="S1829" i="8" s="1"/>
  <c r="P1830" i="8"/>
  <c r="S1830" i="8" s="1"/>
  <c r="P1831" i="8"/>
  <c r="P1832" i="8"/>
  <c r="S1832" i="8" s="1"/>
  <c r="P1833" i="8"/>
  <c r="S1833" i="8" s="1"/>
  <c r="P1834" i="8"/>
  <c r="U1834" i="8" s="1"/>
  <c r="P1835" i="8"/>
  <c r="P1836" i="8"/>
  <c r="S1836" i="8" s="1"/>
  <c r="P1837" i="8"/>
  <c r="S1837" i="8" s="1"/>
  <c r="P1838" i="8"/>
  <c r="S1838" i="8" s="1"/>
  <c r="P1839" i="8"/>
  <c r="P1840" i="8"/>
  <c r="S1840" i="8" s="1"/>
  <c r="P1841" i="8"/>
  <c r="S1841" i="8" s="1"/>
  <c r="P1842" i="8"/>
  <c r="U1842" i="8" s="1"/>
  <c r="P1843" i="8"/>
  <c r="P1844" i="8"/>
  <c r="S1844" i="8" s="1"/>
  <c r="P1845" i="8"/>
  <c r="S1845" i="8" s="1"/>
  <c r="P1846" i="8"/>
  <c r="S1846" i="8" s="1"/>
  <c r="P1847" i="8"/>
  <c r="P1848" i="8"/>
  <c r="S1848" i="8" s="1"/>
  <c r="P1849" i="8"/>
  <c r="S1849" i="8" s="1"/>
  <c r="P1850" i="8"/>
  <c r="U1850" i="8" s="1"/>
  <c r="P1851" i="8"/>
  <c r="P1852" i="8"/>
  <c r="S1852" i="8" s="1"/>
  <c r="P1853" i="8"/>
  <c r="S1853" i="8" s="1"/>
  <c r="P1854" i="8"/>
  <c r="U1854" i="8" s="1"/>
  <c r="P1855" i="8"/>
  <c r="P1856" i="8"/>
  <c r="S1856" i="8" s="1"/>
  <c r="P1857" i="8"/>
  <c r="S1857" i="8" s="1"/>
  <c r="P1858" i="8"/>
  <c r="S1858" i="8" s="1"/>
  <c r="P1859" i="8"/>
  <c r="P1860" i="8"/>
  <c r="S1860" i="8" s="1"/>
  <c r="P1861" i="8"/>
  <c r="S1861" i="8" s="1"/>
  <c r="P1862" i="8"/>
  <c r="S1862" i="8" s="1"/>
  <c r="P1863" i="8"/>
  <c r="P1864" i="8"/>
  <c r="S1864" i="8" s="1"/>
  <c r="P1865" i="8"/>
  <c r="S1865" i="8" s="1"/>
  <c r="P1866" i="8"/>
  <c r="U1866" i="8" s="1"/>
  <c r="P1867" i="8"/>
  <c r="P1868" i="8"/>
  <c r="S1868" i="8" s="1"/>
  <c r="P1869" i="8"/>
  <c r="S1869" i="8" s="1"/>
  <c r="P1870" i="8"/>
  <c r="S1870" i="8" s="1"/>
  <c r="P1871" i="8"/>
  <c r="P1872" i="8"/>
  <c r="S1872" i="8" s="1"/>
  <c r="P1873" i="8"/>
  <c r="S1873" i="8" s="1"/>
  <c r="P1874" i="8"/>
  <c r="U1874" i="8" s="1"/>
  <c r="P1875" i="8"/>
  <c r="P1876" i="8"/>
  <c r="S1876" i="8" s="1"/>
  <c r="P1877" i="8"/>
  <c r="S1877" i="8" s="1"/>
  <c r="P1878" i="8"/>
  <c r="S1878" i="8" s="1"/>
  <c r="P1879" i="8"/>
  <c r="P1880" i="8"/>
  <c r="S1880" i="8" s="1"/>
  <c r="P1881" i="8"/>
  <c r="P1882" i="8"/>
  <c r="U1882" i="8" s="1"/>
  <c r="P1883" i="8"/>
  <c r="P1884" i="8"/>
  <c r="S1884" i="8" s="1"/>
  <c r="P1885" i="8"/>
  <c r="S1885" i="8" s="1"/>
  <c r="P1886" i="8"/>
  <c r="U1886" i="8" s="1"/>
  <c r="P1887" i="8"/>
  <c r="P1888" i="8"/>
  <c r="S1888" i="8" s="1"/>
  <c r="P1889" i="8"/>
  <c r="S1889" i="8" s="1"/>
  <c r="P1890" i="8"/>
  <c r="S1890" i="8" s="1"/>
  <c r="P1891" i="8"/>
  <c r="P1892" i="8"/>
  <c r="S1892" i="8" s="1"/>
  <c r="P1893" i="8"/>
  <c r="S1893" i="8" s="1"/>
  <c r="P1894" i="8"/>
  <c r="S1894" i="8" s="1"/>
  <c r="P1895" i="8"/>
  <c r="P1896" i="8"/>
  <c r="S1896" i="8" s="1"/>
  <c r="P1897" i="8"/>
  <c r="S1897" i="8" s="1"/>
  <c r="P1898" i="8"/>
  <c r="U1898" i="8" s="1"/>
  <c r="P1899" i="8"/>
  <c r="P1900" i="8"/>
  <c r="S1900" i="8" s="1"/>
  <c r="P1901" i="8"/>
  <c r="S1901" i="8" s="1"/>
  <c r="P1902" i="8"/>
  <c r="S1902" i="8" s="1"/>
  <c r="P1903" i="8"/>
  <c r="P1904" i="8"/>
  <c r="S1904" i="8" s="1"/>
  <c r="P1905" i="8"/>
  <c r="S1905" i="8" s="1"/>
  <c r="P1906" i="8"/>
  <c r="U1906" i="8" s="1"/>
  <c r="P1907" i="8"/>
  <c r="P1908" i="8"/>
  <c r="S1908" i="8" s="1"/>
  <c r="P1909" i="8"/>
  <c r="S1909" i="8" s="1"/>
  <c r="P1910" i="8"/>
  <c r="S1910" i="8" s="1"/>
  <c r="P1911" i="8"/>
  <c r="P1912" i="8"/>
  <c r="S1912" i="8" s="1"/>
  <c r="P1913" i="8"/>
  <c r="S1913" i="8" s="1"/>
  <c r="P1914" i="8"/>
  <c r="U1914" i="8" s="1"/>
  <c r="P1915" i="8"/>
  <c r="P1916" i="8"/>
  <c r="S1916" i="8" s="1"/>
  <c r="P1917" i="8"/>
  <c r="S1917" i="8" s="1"/>
  <c r="P1918" i="8"/>
  <c r="U1918" i="8" s="1"/>
  <c r="P1919" i="8"/>
  <c r="P1920" i="8"/>
  <c r="S1920" i="8" s="1"/>
  <c r="P1921" i="8"/>
  <c r="S1921" i="8" s="1"/>
  <c r="P1922" i="8"/>
  <c r="S1922" i="8" s="1"/>
  <c r="P1923" i="8"/>
  <c r="P1924" i="8"/>
  <c r="S1924" i="8" s="1"/>
  <c r="P1925" i="8"/>
  <c r="S1925" i="8" s="1"/>
  <c r="P1926" i="8"/>
  <c r="S1926" i="8" s="1"/>
  <c r="P1927" i="8"/>
  <c r="P1928" i="8"/>
  <c r="S1928" i="8" s="1"/>
  <c r="P1929" i="8"/>
  <c r="S1929" i="8" s="1"/>
  <c r="P1930" i="8"/>
  <c r="U1930" i="8" s="1"/>
  <c r="P1931" i="8"/>
  <c r="P1932" i="8"/>
  <c r="S1932" i="8" s="1"/>
  <c r="P1933" i="8"/>
  <c r="S1933" i="8" s="1"/>
  <c r="P1934" i="8"/>
  <c r="S1934" i="8" s="1"/>
  <c r="P1935" i="8"/>
  <c r="P1936" i="8"/>
  <c r="S1936" i="8" s="1"/>
  <c r="P1937" i="8"/>
  <c r="S1937" i="8" s="1"/>
  <c r="P1938" i="8"/>
  <c r="U1938" i="8" s="1"/>
  <c r="P1939" i="8"/>
  <c r="P1940" i="8"/>
  <c r="S1940" i="8" s="1"/>
  <c r="P1941" i="8"/>
  <c r="S1941" i="8" s="1"/>
  <c r="P1942" i="8"/>
  <c r="S1942" i="8" s="1"/>
  <c r="P1943" i="8"/>
  <c r="P1944" i="8"/>
  <c r="S1944" i="8" s="1"/>
  <c r="P1945" i="8"/>
  <c r="S1945" i="8" s="1"/>
  <c r="P1946" i="8"/>
  <c r="U1946" i="8" s="1"/>
  <c r="P1947" i="8"/>
  <c r="P1948" i="8"/>
  <c r="S1948" i="8" s="1"/>
  <c r="P1949" i="8"/>
  <c r="S1949" i="8" s="1"/>
  <c r="P1950" i="8"/>
  <c r="U1950" i="8" s="1"/>
  <c r="P1951" i="8"/>
  <c r="P1952" i="8"/>
  <c r="S1952" i="8" s="1"/>
  <c r="P1953" i="8"/>
  <c r="S1953" i="8" s="1"/>
  <c r="P1954" i="8"/>
  <c r="S1954" i="8" s="1"/>
  <c r="P1955" i="8"/>
  <c r="P1956" i="8"/>
  <c r="S1956" i="8" s="1"/>
  <c r="P1957" i="8"/>
  <c r="S1957" i="8" s="1"/>
  <c r="P1958" i="8"/>
  <c r="S1958" i="8" s="1"/>
  <c r="P1959" i="8"/>
  <c r="P1960" i="8"/>
  <c r="S1960" i="8" s="1"/>
  <c r="P1961" i="8"/>
  <c r="S1961" i="8" s="1"/>
  <c r="P1962" i="8"/>
  <c r="U1962" i="8" s="1"/>
  <c r="P1963" i="8"/>
  <c r="P1964" i="8"/>
  <c r="S1964" i="8" s="1"/>
  <c r="P1965" i="8"/>
  <c r="S1965" i="8" s="1"/>
  <c r="P1966" i="8"/>
  <c r="S1966" i="8" s="1"/>
  <c r="P1967" i="8"/>
  <c r="P1968" i="8"/>
  <c r="S1968" i="8" s="1"/>
  <c r="P1969" i="8"/>
  <c r="S1969" i="8" s="1"/>
  <c r="P1970" i="8"/>
  <c r="U1970" i="8" s="1"/>
  <c r="P1971" i="8"/>
  <c r="P1972" i="8"/>
  <c r="S1972" i="8" s="1"/>
  <c r="P1973" i="8"/>
  <c r="S1973" i="8" s="1"/>
  <c r="P1974" i="8"/>
  <c r="S1974" i="8" s="1"/>
  <c r="P1975" i="8"/>
  <c r="P1976" i="8"/>
  <c r="S1976" i="8" s="1"/>
  <c r="P1977" i="8"/>
  <c r="S1977" i="8" s="1"/>
  <c r="P1978" i="8"/>
  <c r="U1978" i="8" s="1"/>
  <c r="P1979" i="8"/>
  <c r="P1980" i="8"/>
  <c r="S1980" i="8" s="1"/>
  <c r="P1981" i="8"/>
  <c r="S1981" i="8" s="1"/>
  <c r="P1982" i="8"/>
  <c r="U1982" i="8" s="1"/>
  <c r="P1983" i="8"/>
  <c r="P1984" i="8"/>
  <c r="S1984" i="8" s="1"/>
  <c r="P1985" i="8"/>
  <c r="S1985" i="8" s="1"/>
  <c r="P1986" i="8"/>
  <c r="S1986" i="8" s="1"/>
  <c r="P1987" i="8"/>
  <c r="P1988" i="8"/>
  <c r="S1988" i="8" s="1"/>
  <c r="P1989" i="8"/>
  <c r="S1989" i="8" s="1"/>
  <c r="P1990" i="8"/>
  <c r="S1990" i="8" s="1"/>
  <c r="P1991" i="8"/>
  <c r="P1992" i="8"/>
  <c r="S1992" i="8" s="1"/>
  <c r="P1993" i="8"/>
  <c r="S1993" i="8" s="1"/>
  <c r="P1994" i="8"/>
  <c r="U1994" i="8" s="1"/>
  <c r="P1995" i="8"/>
  <c r="P1996" i="8"/>
  <c r="S1996" i="8" s="1"/>
  <c r="P1997" i="8"/>
  <c r="S1997" i="8" s="1"/>
  <c r="P1998" i="8"/>
  <c r="S1998" i="8" s="1"/>
  <c r="P1999" i="8"/>
  <c r="P2000" i="8"/>
  <c r="S2000" i="8" s="1"/>
  <c r="P2001" i="8"/>
  <c r="S2001" i="8" s="1"/>
  <c r="P2002" i="8"/>
  <c r="U2002" i="8" s="1"/>
  <c r="P2003" i="8"/>
  <c r="P2004" i="8"/>
  <c r="S2004" i="8" s="1"/>
  <c r="P2005" i="8"/>
  <c r="S2005" i="8" s="1"/>
  <c r="P2006" i="8"/>
  <c r="S2006" i="8" s="1"/>
  <c r="P2007" i="8"/>
  <c r="P2008" i="8"/>
  <c r="S2008" i="8" s="1"/>
  <c r="P2009" i="8"/>
  <c r="P2010" i="8"/>
  <c r="U2010" i="8" s="1"/>
  <c r="P2011" i="8"/>
  <c r="P2012" i="8"/>
  <c r="S2012" i="8" s="1"/>
  <c r="P2013" i="8"/>
  <c r="S2013" i="8" s="1"/>
  <c r="P2014" i="8"/>
  <c r="U2014" i="8" s="1"/>
  <c r="P2015" i="8"/>
  <c r="P2016" i="8"/>
  <c r="S2016" i="8" s="1"/>
  <c r="P2017" i="8"/>
  <c r="S2017" i="8" s="1"/>
  <c r="P2018" i="8"/>
  <c r="S2018" i="8" s="1"/>
  <c r="P2019" i="8"/>
  <c r="P2020" i="8"/>
  <c r="S2020" i="8" s="1"/>
  <c r="P2021" i="8"/>
  <c r="S2021" i="8" s="1"/>
  <c r="P2022" i="8"/>
  <c r="S2022" i="8" s="1"/>
  <c r="P2023" i="8"/>
  <c r="P2024" i="8"/>
  <c r="S2024" i="8" s="1"/>
  <c r="P2025" i="8"/>
  <c r="S2025" i="8" s="1"/>
  <c r="P2026" i="8"/>
  <c r="U2026" i="8" s="1"/>
  <c r="P2027" i="8"/>
  <c r="P2028" i="8"/>
  <c r="S2028" i="8" s="1"/>
  <c r="P2029" i="8"/>
  <c r="S2029" i="8" s="1"/>
  <c r="P2030" i="8"/>
  <c r="S2030" i="8" s="1"/>
  <c r="P2031" i="8"/>
  <c r="P2032" i="8"/>
  <c r="S2032" i="8" s="1"/>
  <c r="P2033" i="8"/>
  <c r="S2033" i="8" s="1"/>
  <c r="P2034" i="8"/>
  <c r="U2034" i="8" s="1"/>
  <c r="P2035" i="8"/>
  <c r="P2036" i="8"/>
  <c r="S2036" i="8" s="1"/>
  <c r="P2037" i="8"/>
  <c r="S2037" i="8" s="1"/>
  <c r="P2038" i="8"/>
  <c r="S2038" i="8" s="1"/>
  <c r="P2039" i="8"/>
  <c r="P2040" i="8"/>
  <c r="S2040" i="8" s="1"/>
  <c r="P2041" i="8"/>
  <c r="S2041" i="8" s="1"/>
  <c r="P2042" i="8"/>
  <c r="U2042" i="8" s="1"/>
  <c r="P2043" i="8"/>
  <c r="P2044" i="8"/>
  <c r="S2044" i="8" s="1"/>
  <c r="P2045" i="8"/>
  <c r="S2045" i="8" s="1"/>
  <c r="P2046" i="8"/>
  <c r="U2046" i="8" s="1"/>
  <c r="P2047" i="8"/>
  <c r="P2048" i="8"/>
  <c r="S2048" i="8" s="1"/>
  <c r="P2049" i="8"/>
  <c r="S2049" i="8" s="1"/>
  <c r="P2050" i="8"/>
  <c r="S2050" i="8" s="1"/>
  <c r="P2051" i="8"/>
  <c r="P2052" i="8"/>
  <c r="S2052" i="8" s="1"/>
  <c r="P2053" i="8"/>
  <c r="S2053" i="8" s="1"/>
  <c r="P2054" i="8"/>
  <c r="S2054" i="8" s="1"/>
  <c r="P2055" i="8"/>
  <c r="P2056" i="8"/>
  <c r="S2056" i="8" s="1"/>
  <c r="P2057" i="8"/>
  <c r="S2057" i="8" s="1"/>
  <c r="P2058" i="8"/>
  <c r="U2058" i="8" s="1"/>
  <c r="P2059" i="8"/>
  <c r="P2060" i="8"/>
  <c r="S2060" i="8" s="1"/>
  <c r="P2061" i="8"/>
  <c r="S2061" i="8" s="1"/>
  <c r="P2062" i="8"/>
  <c r="S2062" i="8" s="1"/>
  <c r="P2063" i="8"/>
  <c r="P2064" i="8"/>
  <c r="S2064" i="8" s="1"/>
  <c r="P2065" i="8"/>
  <c r="S2065" i="8" s="1"/>
  <c r="P2066" i="8"/>
  <c r="U2066" i="8" s="1"/>
  <c r="P2067" i="8"/>
  <c r="P2068" i="8"/>
  <c r="S2068" i="8" s="1"/>
  <c r="P2069" i="8"/>
  <c r="S2069" i="8" s="1"/>
  <c r="P2070" i="8"/>
  <c r="S2070" i="8" s="1"/>
  <c r="P2071" i="8"/>
  <c r="P2072" i="8"/>
  <c r="S2072" i="8" s="1"/>
  <c r="P2073" i="8"/>
  <c r="S2073" i="8" s="1"/>
  <c r="P2074" i="8"/>
  <c r="U2074" i="8" s="1"/>
  <c r="P2075" i="8"/>
  <c r="P2076" i="8"/>
  <c r="S2076" i="8" s="1"/>
  <c r="P2077" i="8"/>
  <c r="S2077" i="8" s="1"/>
  <c r="P2078" i="8"/>
  <c r="U2078" i="8" s="1"/>
  <c r="P2079" i="8"/>
  <c r="P2080" i="8"/>
  <c r="S2080" i="8" s="1"/>
  <c r="P2081" i="8"/>
  <c r="S2081" i="8" s="1"/>
  <c r="P2082" i="8"/>
  <c r="S2082" i="8" s="1"/>
  <c r="P2083" i="8"/>
  <c r="P2084" i="8"/>
  <c r="S2084" i="8" s="1"/>
  <c r="P2085" i="8"/>
  <c r="S2085" i="8" s="1"/>
  <c r="P2086" i="8"/>
  <c r="S2086" i="8" s="1"/>
  <c r="P2087" i="8"/>
  <c r="P2088" i="8"/>
  <c r="S2088" i="8" s="1"/>
  <c r="P2089" i="8"/>
  <c r="S2089" i="8" s="1"/>
  <c r="P2090" i="8"/>
  <c r="U2090" i="8" s="1"/>
  <c r="P2091" i="8"/>
  <c r="P2092" i="8"/>
  <c r="S2092" i="8" s="1"/>
  <c r="P2093" i="8"/>
  <c r="S2093" i="8" s="1"/>
  <c r="P2094" i="8"/>
  <c r="S2094" i="8" s="1"/>
  <c r="P2095" i="8"/>
  <c r="P2096" i="8"/>
  <c r="S2096" i="8" s="1"/>
  <c r="P2097" i="8"/>
  <c r="S2097" i="8" s="1"/>
  <c r="P2098" i="8"/>
  <c r="U2098" i="8" s="1"/>
  <c r="P2099" i="8"/>
  <c r="P2100" i="8"/>
  <c r="S2100" i="8" s="1"/>
  <c r="P2101" i="8"/>
  <c r="S2101" i="8" s="1"/>
  <c r="P2102" i="8"/>
  <c r="S2102" i="8" s="1"/>
  <c r="P2103" i="8"/>
  <c r="P2104" i="8"/>
  <c r="S2104" i="8" s="1"/>
  <c r="P2105" i="8"/>
  <c r="S2105" i="8" s="1"/>
  <c r="P2106" i="8"/>
  <c r="U2106" i="8" s="1"/>
  <c r="P2107" i="8"/>
  <c r="P2108" i="8"/>
  <c r="S2108" i="8" s="1"/>
  <c r="P2109" i="8"/>
  <c r="S2109" i="8" s="1"/>
  <c r="P2110" i="8"/>
  <c r="U2110" i="8" s="1"/>
  <c r="P2111" i="8"/>
  <c r="P2112" i="8"/>
  <c r="S2112" i="8" s="1"/>
  <c r="P2113" i="8"/>
  <c r="S2113" i="8" s="1"/>
  <c r="P2114" i="8"/>
  <c r="S2114" i="8" s="1"/>
  <c r="P2115" i="8"/>
  <c r="P2116" i="8"/>
  <c r="S2116" i="8" s="1"/>
  <c r="P2117" i="8"/>
  <c r="S2117" i="8" s="1"/>
  <c r="P2118" i="8"/>
  <c r="S2118" i="8" s="1"/>
  <c r="P2119" i="8"/>
  <c r="P2120" i="8"/>
  <c r="S2120" i="8" s="1"/>
  <c r="P2121" i="8"/>
  <c r="S2121" i="8" s="1"/>
  <c r="P2122" i="8"/>
  <c r="U2122" i="8" s="1"/>
  <c r="P2123" i="8"/>
  <c r="P2124" i="8"/>
  <c r="S2124" i="8" s="1"/>
  <c r="P2125" i="8"/>
  <c r="S2125" i="8" s="1"/>
  <c r="P2126" i="8"/>
  <c r="S2126" i="8" s="1"/>
  <c r="P2127" i="8"/>
  <c r="P2128" i="8"/>
  <c r="S2128" i="8" s="1"/>
  <c r="P2129" i="8"/>
  <c r="S2129" i="8" s="1"/>
  <c r="P2130" i="8"/>
  <c r="U2130" i="8" s="1"/>
  <c r="P2131" i="8"/>
  <c r="P2132" i="8"/>
  <c r="S2132" i="8" s="1"/>
  <c r="P2133" i="8"/>
  <c r="S2133" i="8" s="1"/>
  <c r="P2134" i="8"/>
  <c r="S2134" i="8" s="1"/>
  <c r="P2135" i="8"/>
  <c r="P2136" i="8"/>
  <c r="S2136" i="8" s="1"/>
  <c r="P2137" i="8"/>
  <c r="P2138" i="8"/>
  <c r="U2138" i="8" s="1"/>
  <c r="P2139" i="8"/>
  <c r="P2140" i="8"/>
  <c r="S2140" i="8" s="1"/>
  <c r="P2141" i="8"/>
  <c r="S2141" i="8" s="1"/>
  <c r="P2142" i="8"/>
  <c r="U2142" i="8" s="1"/>
  <c r="P2143" i="8"/>
  <c r="P2144" i="8"/>
  <c r="S2144" i="8" s="1"/>
  <c r="P2145" i="8"/>
  <c r="S2145" i="8" s="1"/>
  <c r="P2146" i="8"/>
  <c r="S2146" i="8" s="1"/>
  <c r="P2147" i="8"/>
  <c r="P2148" i="8"/>
  <c r="S2148" i="8" s="1"/>
  <c r="P2149" i="8"/>
  <c r="S2149" i="8" s="1"/>
  <c r="P2150" i="8"/>
  <c r="S2150" i="8" s="1"/>
  <c r="P2151" i="8"/>
  <c r="P2152" i="8"/>
  <c r="S2152" i="8" s="1"/>
  <c r="P2153" i="8"/>
  <c r="S2153" i="8" s="1"/>
  <c r="P2154" i="8"/>
  <c r="U2154" i="8" s="1"/>
  <c r="P2155" i="8"/>
  <c r="P2156" i="8"/>
  <c r="S2156" i="8" s="1"/>
  <c r="P2157" i="8"/>
  <c r="S2157" i="8" s="1"/>
  <c r="P2158" i="8"/>
  <c r="S2158" i="8" s="1"/>
  <c r="P2159" i="8"/>
  <c r="P2160" i="8"/>
  <c r="S2160" i="8" s="1"/>
  <c r="P2161" i="8"/>
  <c r="S2161" i="8" s="1"/>
  <c r="P2162" i="8"/>
  <c r="U2162" i="8" s="1"/>
  <c r="P2163" i="8"/>
  <c r="P2164" i="8"/>
  <c r="S2164" i="8" s="1"/>
  <c r="P2165" i="8"/>
  <c r="S2165" i="8" s="1"/>
  <c r="P2166" i="8"/>
  <c r="S2166" i="8" s="1"/>
  <c r="P2167" i="8"/>
  <c r="P2168" i="8"/>
  <c r="S2168" i="8" s="1"/>
  <c r="P2169" i="8"/>
  <c r="S2169" i="8" s="1"/>
  <c r="P2170" i="8"/>
  <c r="U2170" i="8" s="1"/>
  <c r="P2171" i="8"/>
  <c r="P2172" i="8"/>
  <c r="S2172" i="8" s="1"/>
  <c r="P2173" i="8"/>
  <c r="S2173" i="8" s="1"/>
  <c r="P2174" i="8"/>
  <c r="U2174" i="8" s="1"/>
  <c r="P2175" i="8"/>
  <c r="P2176" i="8"/>
  <c r="S2176" i="8" s="1"/>
  <c r="P2177" i="8"/>
  <c r="S2177" i="8" s="1"/>
  <c r="P2178" i="8"/>
  <c r="S2178" i="8" s="1"/>
  <c r="P2179" i="8"/>
  <c r="P2180" i="8"/>
  <c r="S2180" i="8" s="1"/>
  <c r="P2181" i="8"/>
  <c r="S2181" i="8" s="1"/>
  <c r="P2182" i="8"/>
  <c r="S2182" i="8" s="1"/>
  <c r="P2183" i="8"/>
  <c r="P2184" i="8"/>
  <c r="S2184" i="8" s="1"/>
  <c r="P2185" i="8"/>
  <c r="S2185" i="8" s="1"/>
  <c r="P2186" i="8"/>
  <c r="U2186" i="8" s="1"/>
  <c r="P2187" i="8"/>
  <c r="P2188" i="8"/>
  <c r="S2188" i="8" s="1"/>
  <c r="P2189" i="8"/>
  <c r="S2189" i="8" s="1"/>
  <c r="P2190" i="8"/>
  <c r="S2190" i="8" s="1"/>
  <c r="P2191" i="8"/>
  <c r="P2192" i="8"/>
  <c r="S2192" i="8" s="1"/>
  <c r="P2193" i="8"/>
  <c r="S2193" i="8" s="1"/>
  <c r="P2194" i="8"/>
  <c r="U2194" i="8" s="1"/>
  <c r="P2195" i="8"/>
  <c r="P2196" i="8"/>
  <c r="S2196" i="8" s="1"/>
  <c r="P2197" i="8"/>
  <c r="S2197" i="8" s="1"/>
  <c r="P2198" i="8"/>
  <c r="S2198" i="8" s="1"/>
  <c r="P2199" i="8"/>
  <c r="P2200" i="8"/>
  <c r="S2200" i="8" s="1"/>
  <c r="P2201" i="8"/>
  <c r="S2201" i="8" s="1"/>
  <c r="P2202" i="8"/>
  <c r="U2202" i="8" s="1"/>
  <c r="P2203" i="8"/>
  <c r="P2204" i="8"/>
  <c r="S2204" i="8" s="1"/>
  <c r="P2205" i="8"/>
  <c r="S2205" i="8" s="1"/>
  <c r="P2206" i="8"/>
  <c r="U2206" i="8" s="1"/>
  <c r="P2207" i="8"/>
  <c r="P2208" i="8"/>
  <c r="S2208" i="8" s="1"/>
  <c r="P2209" i="8"/>
  <c r="S2209" i="8" s="1"/>
  <c r="P2210" i="8"/>
  <c r="S2210" i="8" s="1"/>
  <c r="P2211" i="8"/>
  <c r="P2212" i="8"/>
  <c r="S2212" i="8" s="1"/>
  <c r="P2213" i="8"/>
  <c r="S2213" i="8" s="1"/>
  <c r="P2214" i="8"/>
  <c r="S2214" i="8" s="1"/>
  <c r="P2215" i="8"/>
  <c r="P2216" i="8"/>
  <c r="S2216" i="8" s="1"/>
  <c r="P2217" i="8"/>
  <c r="S2217" i="8" s="1"/>
  <c r="P2218" i="8"/>
  <c r="U2218" i="8" s="1"/>
  <c r="P2219" i="8"/>
  <c r="P2220" i="8"/>
  <c r="S2220" i="8" s="1"/>
  <c r="P2221" i="8"/>
  <c r="S2221" i="8" s="1"/>
  <c r="P2222" i="8"/>
  <c r="S2222" i="8" s="1"/>
  <c r="P2223" i="8"/>
  <c r="P2224" i="8"/>
  <c r="S2224" i="8" s="1"/>
  <c r="P2225" i="8"/>
  <c r="S2225" i="8" s="1"/>
  <c r="P2226" i="8"/>
  <c r="U2226" i="8" s="1"/>
  <c r="P2227" i="8"/>
  <c r="P2228" i="8"/>
  <c r="S2228" i="8" s="1"/>
  <c r="P2229" i="8"/>
  <c r="S2229" i="8" s="1"/>
  <c r="P2230" i="8"/>
  <c r="S2230" i="8" s="1"/>
  <c r="P2231" i="8"/>
  <c r="P2232" i="8"/>
  <c r="S2232" i="8" s="1"/>
  <c r="P2233" i="8"/>
  <c r="S2233" i="8" s="1"/>
  <c r="P2234" i="8"/>
  <c r="U2234" i="8" s="1"/>
  <c r="P2235" i="8"/>
  <c r="P2236" i="8"/>
  <c r="S2236" i="8" s="1"/>
  <c r="P2237" i="8"/>
  <c r="S2237" i="8" s="1"/>
  <c r="P2238" i="8"/>
  <c r="U2238" i="8" s="1"/>
  <c r="P2239" i="8"/>
  <c r="P2240" i="8"/>
  <c r="S2240" i="8" s="1"/>
  <c r="P2241" i="8"/>
  <c r="S2241" i="8" s="1"/>
  <c r="P2242" i="8"/>
  <c r="S2242" i="8" s="1"/>
  <c r="P2243" i="8"/>
  <c r="P2244" i="8"/>
  <c r="S2244" i="8" s="1"/>
  <c r="P2245" i="8"/>
  <c r="S2245" i="8" s="1"/>
  <c r="P2246" i="8"/>
  <c r="S2246" i="8" s="1"/>
  <c r="P2247" i="8"/>
  <c r="P2248" i="8"/>
  <c r="S2248" i="8" s="1"/>
  <c r="P2249" i="8"/>
  <c r="S2249" i="8" s="1"/>
  <c r="P2250" i="8"/>
  <c r="U2250" i="8" s="1"/>
  <c r="P2251" i="8"/>
  <c r="P2252" i="8"/>
  <c r="S2252" i="8" s="1"/>
  <c r="P2253" i="8"/>
  <c r="S2253" i="8" s="1"/>
  <c r="P2254" i="8"/>
  <c r="S2254" i="8" s="1"/>
  <c r="P2255" i="8"/>
  <c r="P2256" i="8"/>
  <c r="S2256" i="8" s="1"/>
  <c r="P2257" i="8"/>
  <c r="S2257" i="8" s="1"/>
  <c r="P2258" i="8"/>
  <c r="U2258" i="8" s="1"/>
  <c r="P2259" i="8"/>
  <c r="P2260" i="8"/>
  <c r="S2260" i="8" s="1"/>
  <c r="P2261" i="8"/>
  <c r="S2261" i="8" s="1"/>
  <c r="P2262" i="8"/>
  <c r="S2262" i="8" s="1"/>
  <c r="P2263" i="8"/>
  <c r="P2264" i="8"/>
  <c r="S2264" i="8" s="1"/>
  <c r="P2265" i="8"/>
  <c r="P2266" i="8"/>
  <c r="U2266" i="8" s="1"/>
  <c r="P2267" i="8"/>
  <c r="P2268" i="8"/>
  <c r="S2268" i="8" s="1"/>
  <c r="P2269" i="8"/>
  <c r="S2269" i="8" s="1"/>
  <c r="P2270" i="8"/>
  <c r="U2270" i="8" s="1"/>
  <c r="P2271" i="8"/>
  <c r="P2272" i="8"/>
  <c r="S2272" i="8" s="1"/>
  <c r="P2273" i="8"/>
  <c r="S2273" i="8" s="1"/>
  <c r="P2274" i="8"/>
  <c r="S2274" i="8" s="1"/>
  <c r="P2275" i="8"/>
  <c r="P2276" i="8"/>
  <c r="S2276" i="8" s="1"/>
  <c r="P2277" i="8"/>
  <c r="S2277" i="8" s="1"/>
  <c r="P2278" i="8"/>
  <c r="S2278" i="8" s="1"/>
  <c r="P2279" i="8"/>
  <c r="P2280" i="8"/>
  <c r="S2280" i="8" s="1"/>
  <c r="P2281" i="8"/>
  <c r="S2281" i="8" s="1"/>
  <c r="P2282" i="8"/>
  <c r="U2282" i="8" s="1"/>
  <c r="P2283" i="8"/>
  <c r="P2284" i="8"/>
  <c r="S2284" i="8" s="1"/>
  <c r="P2285" i="8"/>
  <c r="S2285" i="8" s="1"/>
  <c r="P2286" i="8"/>
  <c r="S2286" i="8" s="1"/>
  <c r="P2287" i="8"/>
  <c r="P2288" i="8"/>
  <c r="S2288" i="8" s="1"/>
  <c r="P2289" i="8"/>
  <c r="S2289" i="8" s="1"/>
  <c r="P2290" i="8"/>
  <c r="U2290" i="8" s="1"/>
  <c r="P2291" i="8"/>
  <c r="P2292" i="8"/>
  <c r="S2292" i="8" s="1"/>
  <c r="P2293" i="8"/>
  <c r="S2293" i="8" s="1"/>
  <c r="P2294" i="8"/>
  <c r="S2294" i="8" s="1"/>
  <c r="P2295" i="8"/>
  <c r="P2296" i="8"/>
  <c r="S2296" i="8" s="1"/>
  <c r="P2297" i="8"/>
  <c r="S2297" i="8" s="1"/>
  <c r="P2298" i="8"/>
  <c r="U2298" i="8" s="1"/>
  <c r="P2299" i="8"/>
  <c r="P2300" i="8"/>
  <c r="S2300" i="8" s="1"/>
  <c r="P2301" i="8"/>
  <c r="S2301" i="8" s="1"/>
  <c r="P2302" i="8"/>
  <c r="U2302" i="8" s="1"/>
  <c r="P2303" i="8"/>
  <c r="P2304" i="8"/>
  <c r="S2304" i="8" s="1"/>
  <c r="P2305" i="8"/>
  <c r="S2305" i="8" s="1"/>
  <c r="P2306" i="8"/>
  <c r="S2306" i="8" s="1"/>
  <c r="P2307" i="8"/>
  <c r="P2308" i="8"/>
  <c r="S2308" i="8" s="1"/>
  <c r="P2309" i="8"/>
  <c r="S2309" i="8" s="1"/>
  <c r="P2310" i="8"/>
  <c r="S2310" i="8" s="1"/>
  <c r="P2311" i="8"/>
  <c r="P2312" i="8"/>
  <c r="S2312" i="8" s="1"/>
  <c r="P2313" i="8"/>
  <c r="S2313" i="8" s="1"/>
  <c r="P2314" i="8"/>
  <c r="U2314" i="8" s="1"/>
  <c r="P2315" i="8"/>
  <c r="P2316" i="8"/>
  <c r="S2316" i="8" s="1"/>
  <c r="P2317" i="8"/>
  <c r="S2317" i="8" s="1"/>
  <c r="P2318" i="8"/>
  <c r="S2318" i="8" s="1"/>
  <c r="P2319" i="8"/>
  <c r="P2320" i="8"/>
  <c r="S2320" i="8" s="1"/>
  <c r="P2321" i="8"/>
  <c r="S2321" i="8" s="1"/>
  <c r="P2322" i="8"/>
  <c r="U2322" i="8" s="1"/>
  <c r="P2323" i="8"/>
  <c r="P2324" i="8"/>
  <c r="S2324" i="8" s="1"/>
  <c r="P2325" i="8"/>
  <c r="S2325" i="8" s="1"/>
  <c r="P2326" i="8"/>
  <c r="S2326" i="8" s="1"/>
  <c r="P2327" i="8"/>
  <c r="P2328" i="8"/>
  <c r="S2328" i="8" s="1"/>
  <c r="P2329" i="8"/>
  <c r="S2329" i="8" s="1"/>
  <c r="P2330" i="8"/>
  <c r="U2330" i="8" s="1"/>
  <c r="P2331" i="8"/>
  <c r="P2332" i="8"/>
  <c r="S2332" i="8" s="1"/>
  <c r="P2333" i="8"/>
  <c r="S2333" i="8" s="1"/>
  <c r="P2334" i="8"/>
  <c r="U2334" i="8" s="1"/>
  <c r="P2335" i="8"/>
  <c r="P2336" i="8"/>
  <c r="S2336" i="8" s="1"/>
  <c r="P2337" i="8"/>
  <c r="S2337" i="8" s="1"/>
  <c r="P2338" i="8"/>
  <c r="S2338" i="8" s="1"/>
  <c r="P2339" i="8"/>
  <c r="P2340" i="8"/>
  <c r="S2340" i="8" s="1"/>
  <c r="P2341" i="8"/>
  <c r="S2341" i="8" s="1"/>
  <c r="P2342" i="8"/>
  <c r="S2342" i="8" s="1"/>
  <c r="P2343" i="8"/>
  <c r="P2344" i="8"/>
  <c r="S2344" i="8" s="1"/>
  <c r="P2345" i="8"/>
  <c r="S2345" i="8" s="1"/>
  <c r="P2346" i="8"/>
  <c r="U2346" i="8" s="1"/>
  <c r="P2347" i="8"/>
  <c r="P2348" i="8"/>
  <c r="S2348" i="8" s="1"/>
  <c r="P2349" i="8"/>
  <c r="S2349" i="8" s="1"/>
  <c r="P2350" i="8"/>
  <c r="S2350" i="8" s="1"/>
  <c r="P2351" i="8"/>
  <c r="P2352" i="8"/>
  <c r="S2352" i="8" s="1"/>
  <c r="P2353" i="8"/>
  <c r="S2353" i="8" s="1"/>
  <c r="P2354" i="8"/>
  <c r="U2354" i="8" s="1"/>
  <c r="P2355" i="8"/>
  <c r="P2356" i="8"/>
  <c r="S2356" i="8" s="1"/>
  <c r="P2357" i="8"/>
  <c r="S2357" i="8" s="1"/>
  <c r="P2358" i="8"/>
  <c r="S2358" i="8" s="1"/>
  <c r="P2359" i="8"/>
  <c r="P2360" i="8"/>
  <c r="S2360" i="8" s="1"/>
  <c r="P2361" i="8"/>
  <c r="S2361" i="8" s="1"/>
  <c r="P2362" i="8"/>
  <c r="U2362" i="8" s="1"/>
  <c r="P2363" i="8"/>
  <c r="P2364" i="8"/>
  <c r="S2364" i="8" s="1"/>
  <c r="P2365" i="8"/>
  <c r="S2365" i="8" s="1"/>
  <c r="P2366" i="8"/>
  <c r="U2366" i="8" s="1"/>
  <c r="P2367" i="8"/>
  <c r="P2368" i="8"/>
  <c r="S2368" i="8" s="1"/>
  <c r="P2369" i="8"/>
  <c r="S2369" i="8" s="1"/>
  <c r="P2370" i="8"/>
  <c r="S2370" i="8" s="1"/>
  <c r="P2371" i="8"/>
  <c r="P2372" i="8"/>
  <c r="S2372" i="8" s="1"/>
  <c r="P2373" i="8"/>
  <c r="S2373" i="8" s="1"/>
  <c r="P2374" i="8"/>
  <c r="S2374" i="8" s="1"/>
  <c r="P2375" i="8"/>
  <c r="P2376" i="8"/>
  <c r="S2376" i="8" s="1"/>
  <c r="P2377" i="8"/>
  <c r="S2377" i="8" s="1"/>
  <c r="P2378" i="8"/>
  <c r="U2378" i="8" s="1"/>
  <c r="P2379" i="8"/>
  <c r="P2380" i="8"/>
  <c r="S2380" i="8" s="1"/>
  <c r="P2381" i="8"/>
  <c r="S2381" i="8" s="1"/>
  <c r="P2382" i="8"/>
  <c r="S2382" i="8" s="1"/>
  <c r="P2383" i="8"/>
  <c r="P2384" i="8"/>
  <c r="S2384" i="8" s="1"/>
  <c r="P2385" i="8"/>
  <c r="S2385" i="8" s="1"/>
  <c r="P2386" i="8"/>
  <c r="U2386" i="8" s="1"/>
  <c r="P2387" i="8"/>
  <c r="P2388" i="8"/>
  <c r="S2388" i="8" s="1"/>
  <c r="P2389" i="8"/>
  <c r="S2389" i="8" s="1"/>
  <c r="P2390" i="8"/>
  <c r="S2390" i="8" s="1"/>
  <c r="P2391" i="8"/>
  <c r="P2392" i="8"/>
  <c r="S2392" i="8" s="1"/>
  <c r="P2393" i="8"/>
  <c r="P2394" i="8"/>
  <c r="U2394" i="8" s="1"/>
  <c r="P2395" i="8"/>
  <c r="P2396" i="8"/>
  <c r="S2396" i="8" s="1"/>
  <c r="P2397" i="8"/>
  <c r="S2397" i="8" s="1"/>
  <c r="P2398" i="8"/>
  <c r="U2398" i="8" s="1"/>
  <c r="P2399" i="8"/>
  <c r="P2400" i="8"/>
  <c r="S2400" i="8" s="1"/>
  <c r="P2401" i="8"/>
  <c r="S2401" i="8" s="1"/>
  <c r="P2402" i="8"/>
  <c r="S2402" i="8" s="1"/>
  <c r="P2403" i="8"/>
  <c r="P2404" i="8"/>
  <c r="S2404" i="8" s="1"/>
  <c r="P2405" i="8"/>
  <c r="S2405" i="8" s="1"/>
  <c r="P2406" i="8"/>
  <c r="S2406" i="8" s="1"/>
  <c r="P2407" i="8"/>
  <c r="P2408" i="8"/>
  <c r="S2408" i="8" s="1"/>
  <c r="P2409" i="8"/>
  <c r="S2409" i="8" s="1"/>
  <c r="P2410" i="8"/>
  <c r="U2410" i="8" s="1"/>
  <c r="P2411" i="8"/>
  <c r="P2412" i="8"/>
  <c r="S2412" i="8" s="1"/>
  <c r="P2413" i="8"/>
  <c r="S2413" i="8" s="1"/>
  <c r="P2414" i="8"/>
  <c r="S2414" i="8" s="1"/>
  <c r="P2415" i="8"/>
  <c r="P2416" i="8"/>
  <c r="S2416" i="8" s="1"/>
  <c r="P2417" i="8"/>
  <c r="S2417" i="8" s="1"/>
  <c r="P2418" i="8"/>
  <c r="U2418" i="8" s="1"/>
  <c r="P2419" i="8"/>
  <c r="P2420" i="8"/>
  <c r="S2420" i="8" s="1"/>
  <c r="P2421" i="8"/>
  <c r="S2421" i="8" s="1"/>
  <c r="P2422" i="8"/>
  <c r="S2422" i="8" s="1"/>
  <c r="P2423" i="8"/>
  <c r="P2424" i="8"/>
  <c r="S2424" i="8" s="1"/>
  <c r="P2425" i="8"/>
  <c r="S2425" i="8" s="1"/>
  <c r="P2426" i="8"/>
  <c r="U2426" i="8" s="1"/>
  <c r="P2427" i="8"/>
  <c r="P2428" i="8"/>
  <c r="S2428" i="8" s="1"/>
  <c r="P2429" i="8"/>
  <c r="S2429" i="8" s="1"/>
  <c r="P2430" i="8"/>
  <c r="U2430" i="8" s="1"/>
  <c r="P2431" i="8"/>
  <c r="P2432" i="8"/>
  <c r="S2432" i="8" s="1"/>
  <c r="P2433" i="8"/>
  <c r="S2433" i="8" s="1"/>
  <c r="P2434" i="8"/>
  <c r="S2434" i="8" s="1"/>
  <c r="P2435" i="8"/>
  <c r="P2436" i="8"/>
  <c r="S2436" i="8" s="1"/>
  <c r="P2437" i="8"/>
  <c r="S2437" i="8" s="1"/>
  <c r="P2438" i="8"/>
  <c r="S2438" i="8" s="1"/>
  <c r="P2439" i="8"/>
  <c r="P2440" i="8"/>
  <c r="S2440" i="8" s="1"/>
  <c r="P2441" i="8"/>
  <c r="S2441" i="8" s="1"/>
  <c r="P2442" i="8"/>
  <c r="U2442" i="8" s="1"/>
  <c r="P2443" i="8"/>
  <c r="P2444" i="8"/>
  <c r="S2444" i="8" s="1"/>
  <c r="P2445" i="8"/>
  <c r="U2445" i="8" s="1"/>
  <c r="P2446" i="8"/>
  <c r="S2446" i="8" s="1"/>
  <c r="P2447" i="8"/>
  <c r="P2448" i="8"/>
  <c r="S2448" i="8" s="1"/>
  <c r="P2449" i="8"/>
  <c r="S2449" i="8" s="1"/>
  <c r="P2450" i="8"/>
  <c r="U2450" i="8" s="1"/>
  <c r="P2451" i="8"/>
  <c r="P2452" i="8"/>
  <c r="S2452" i="8" s="1"/>
  <c r="P2453" i="8"/>
  <c r="S2453" i="8" s="1"/>
  <c r="P2454" i="8"/>
  <c r="S2454" i="8" s="1"/>
  <c r="P2455" i="8"/>
  <c r="P2456" i="8"/>
  <c r="S2456" i="8" s="1"/>
  <c r="P2457" i="8"/>
  <c r="P2458" i="8"/>
  <c r="U2458" i="8" s="1"/>
  <c r="P2459" i="8"/>
  <c r="P2460" i="8"/>
  <c r="S2460" i="8" s="1"/>
  <c r="P2461" i="8"/>
  <c r="U2461" i="8" s="1"/>
  <c r="P2462" i="8"/>
  <c r="U2462" i="8" s="1"/>
  <c r="P2463" i="8"/>
  <c r="P2464" i="8"/>
  <c r="S2464" i="8" s="1"/>
  <c r="P2465" i="8"/>
  <c r="S2465" i="8" s="1"/>
  <c r="P2466" i="8"/>
  <c r="S2466" i="8" s="1"/>
  <c r="P2467" i="8"/>
  <c r="P2468" i="8"/>
  <c r="S2468" i="8" s="1"/>
  <c r="P2469" i="8"/>
  <c r="S2469" i="8" s="1"/>
  <c r="P2470" i="8"/>
  <c r="S2470" i="8" s="1"/>
  <c r="P2471" i="8"/>
  <c r="P2472" i="8"/>
  <c r="S2472" i="8" s="1"/>
  <c r="P2473" i="8"/>
  <c r="S2473" i="8" s="1"/>
  <c r="P2474" i="8"/>
  <c r="U2474" i="8" s="1"/>
  <c r="P2475" i="8"/>
  <c r="P2476" i="8"/>
  <c r="S2476" i="8" s="1"/>
  <c r="P2477" i="8"/>
  <c r="U2477" i="8" s="1"/>
  <c r="P2478" i="8"/>
  <c r="S2478" i="8" s="1"/>
  <c r="P2479" i="8"/>
  <c r="P2480" i="8"/>
  <c r="S2480" i="8" s="1"/>
  <c r="P2481" i="8"/>
  <c r="S2481" i="8" s="1"/>
  <c r="P2482" i="8"/>
  <c r="U2482" i="8" s="1"/>
  <c r="P2483" i="8"/>
  <c r="P2484" i="8"/>
  <c r="S2484" i="8" s="1"/>
  <c r="P2485" i="8"/>
  <c r="S2485" i="8" s="1"/>
  <c r="P2486" i="8"/>
  <c r="S2486" i="8" s="1"/>
  <c r="P2487" i="8"/>
  <c r="P2488" i="8"/>
  <c r="S2488" i="8" s="1"/>
  <c r="P2489" i="8"/>
  <c r="P2490" i="8"/>
  <c r="U2490" i="8" s="1"/>
  <c r="P2491" i="8"/>
  <c r="P2492" i="8"/>
  <c r="S2492" i="8" s="1"/>
  <c r="P2493" i="8"/>
  <c r="U2493" i="8" s="1"/>
  <c r="P2494" i="8"/>
  <c r="U2494" i="8" s="1"/>
  <c r="P2495" i="8"/>
  <c r="P2496" i="8"/>
  <c r="S2496" i="8" s="1"/>
  <c r="P2497" i="8"/>
  <c r="S2497" i="8" s="1"/>
  <c r="P2498" i="8"/>
  <c r="S2498" i="8" s="1"/>
  <c r="P2499" i="8"/>
  <c r="P2500" i="8"/>
  <c r="S2500" i="8" s="1"/>
  <c r="P2501" i="8"/>
  <c r="S2501" i="8" s="1"/>
  <c r="P2502" i="8"/>
  <c r="S2502" i="8" s="1"/>
  <c r="P2503" i="8"/>
  <c r="P2504" i="8"/>
  <c r="S2504" i="8" s="1"/>
  <c r="P2505" i="8"/>
  <c r="S2505" i="8" s="1"/>
  <c r="P2506" i="8"/>
  <c r="U2506" i="8" s="1"/>
  <c r="P2507" i="8"/>
  <c r="P2508" i="8"/>
  <c r="S2508" i="8" s="1"/>
  <c r="P2509" i="8"/>
  <c r="U2509" i="8" s="1"/>
  <c r="P2510" i="8"/>
  <c r="S2510" i="8" s="1"/>
  <c r="P2511" i="8"/>
  <c r="P2512" i="8"/>
  <c r="S2512" i="8" s="1"/>
  <c r="P2513" i="8"/>
  <c r="S2513" i="8" s="1"/>
  <c r="P2514" i="8"/>
  <c r="U2514" i="8" s="1"/>
  <c r="P2515" i="8"/>
  <c r="P2516" i="8"/>
  <c r="S2516" i="8" s="1"/>
  <c r="P2517" i="8"/>
  <c r="S2517" i="8" s="1"/>
  <c r="P2518" i="8"/>
  <c r="S2518" i="8" s="1"/>
  <c r="P2519" i="8"/>
  <c r="P2520" i="8"/>
  <c r="S2520" i="8" s="1"/>
  <c r="P2521" i="8"/>
  <c r="P2522" i="8"/>
  <c r="U2522" i="8" s="1"/>
  <c r="P2523" i="8"/>
  <c r="P2524" i="8"/>
  <c r="S2524" i="8" s="1"/>
  <c r="P2525" i="8"/>
  <c r="U2525" i="8" s="1"/>
  <c r="P2526" i="8"/>
  <c r="U2526" i="8" s="1"/>
  <c r="P2527" i="8"/>
  <c r="P2528" i="8"/>
  <c r="S2528" i="8" s="1"/>
  <c r="P2529" i="8"/>
  <c r="S2529" i="8" s="1"/>
  <c r="P2530" i="8"/>
  <c r="S2530" i="8" s="1"/>
  <c r="P2531" i="8"/>
  <c r="P2532" i="8"/>
  <c r="S2532" i="8" s="1"/>
  <c r="P2533" i="8"/>
  <c r="S2533" i="8" s="1"/>
  <c r="P2534" i="8"/>
  <c r="S2534" i="8" s="1"/>
  <c r="P2535" i="8"/>
  <c r="P2536" i="8"/>
  <c r="S2536" i="8" s="1"/>
  <c r="P2537" i="8"/>
  <c r="S2537" i="8" s="1"/>
  <c r="P2538" i="8"/>
  <c r="U2538" i="8" s="1"/>
  <c r="P2539" i="8"/>
  <c r="P2540" i="8"/>
  <c r="S2540" i="8" s="1"/>
  <c r="P2541" i="8"/>
  <c r="U2541" i="8" s="1"/>
  <c r="P2542" i="8"/>
  <c r="S2542" i="8" s="1"/>
  <c r="P2543" i="8"/>
  <c r="P2544" i="8"/>
  <c r="S2544" i="8" s="1"/>
  <c r="P2545" i="8"/>
  <c r="S2545" i="8" s="1"/>
  <c r="P2546" i="8"/>
  <c r="U2546" i="8" s="1"/>
  <c r="P2547" i="8"/>
  <c r="P2548" i="8"/>
  <c r="S2548" i="8" s="1"/>
  <c r="P2549" i="8"/>
  <c r="S2549" i="8" s="1"/>
  <c r="P2550" i="8"/>
  <c r="S2550" i="8" s="1"/>
  <c r="P2551" i="8"/>
  <c r="P2552" i="8"/>
  <c r="S2552" i="8" s="1"/>
  <c r="P2553" i="8"/>
  <c r="P2554" i="8"/>
  <c r="U2554" i="8" s="1"/>
  <c r="P2555" i="8"/>
  <c r="P2556" i="8"/>
  <c r="S2556" i="8" s="1"/>
  <c r="P2557" i="8"/>
  <c r="U2557" i="8" s="1"/>
  <c r="P2558" i="8"/>
  <c r="U2558" i="8" s="1"/>
  <c r="P2559" i="8"/>
  <c r="P2560" i="8"/>
  <c r="S2560" i="8" s="1"/>
  <c r="P2561" i="8"/>
  <c r="S2561" i="8" s="1"/>
  <c r="P2562" i="8"/>
  <c r="S2562" i="8" s="1"/>
  <c r="P2563" i="8"/>
  <c r="P2564" i="8"/>
  <c r="S2564" i="8" s="1"/>
  <c r="P2565" i="8"/>
  <c r="S2565" i="8" s="1"/>
  <c r="P2566" i="8"/>
  <c r="S2566" i="8" s="1"/>
  <c r="P2567" i="8"/>
  <c r="P2568" i="8"/>
  <c r="S2568" i="8" s="1"/>
  <c r="P2569" i="8"/>
  <c r="S2569" i="8" s="1"/>
  <c r="P2570" i="8"/>
  <c r="U2570" i="8" s="1"/>
  <c r="P2571" i="8"/>
  <c r="P2572" i="8"/>
  <c r="S2572" i="8" s="1"/>
  <c r="P2573" i="8"/>
  <c r="U2573" i="8" s="1"/>
  <c r="P2574" i="8"/>
  <c r="S2574" i="8" s="1"/>
  <c r="P2575" i="8"/>
  <c r="P2576" i="8"/>
  <c r="S2576" i="8" s="1"/>
  <c r="P2577" i="8"/>
  <c r="S2577" i="8" s="1"/>
  <c r="P2578" i="8"/>
  <c r="U2578" i="8" s="1"/>
  <c r="P2579" i="8"/>
  <c r="P2580" i="8"/>
  <c r="S2580" i="8" s="1"/>
  <c r="P2581" i="8"/>
  <c r="S2581" i="8" s="1"/>
  <c r="P2582" i="8"/>
  <c r="S2582" i="8" s="1"/>
  <c r="P2583" i="8"/>
  <c r="P2584" i="8"/>
  <c r="S2584" i="8" s="1"/>
  <c r="P2585" i="8"/>
  <c r="P2586" i="8"/>
  <c r="U2586" i="8" s="1"/>
  <c r="P2587" i="8"/>
  <c r="P2588" i="8"/>
  <c r="S2588" i="8" s="1"/>
  <c r="P2589" i="8"/>
  <c r="U2589" i="8" s="1"/>
  <c r="P2590" i="8"/>
  <c r="U2590" i="8" s="1"/>
  <c r="P2591" i="8"/>
  <c r="P2592" i="8"/>
  <c r="S2592" i="8" s="1"/>
  <c r="P2593" i="8"/>
  <c r="S2593" i="8" s="1"/>
  <c r="P2594" i="8"/>
  <c r="S2594" i="8" s="1"/>
  <c r="P2595" i="8"/>
  <c r="P2596" i="8"/>
  <c r="S2596" i="8" s="1"/>
  <c r="P2597" i="8"/>
  <c r="S2597" i="8" s="1"/>
  <c r="P2598" i="8"/>
  <c r="S2598" i="8" s="1"/>
  <c r="P2599" i="8"/>
  <c r="P2600" i="8"/>
  <c r="S2600" i="8" s="1"/>
  <c r="P2601" i="8"/>
  <c r="S2601" i="8" s="1"/>
  <c r="P2602" i="8"/>
  <c r="U2602" i="8" s="1"/>
  <c r="P2603" i="8"/>
  <c r="P2604" i="8"/>
  <c r="S2604" i="8" s="1"/>
  <c r="P2605" i="8"/>
  <c r="U2605" i="8" s="1"/>
  <c r="P2606" i="8"/>
  <c r="S2606" i="8" s="1"/>
  <c r="P2607" i="8"/>
  <c r="P2608" i="8"/>
  <c r="S2608" i="8" s="1"/>
  <c r="P2609" i="8"/>
  <c r="S2609" i="8" s="1"/>
  <c r="P2610" i="8"/>
  <c r="U2610" i="8" s="1"/>
  <c r="P2611" i="8"/>
  <c r="P2612" i="8"/>
  <c r="S2612" i="8" s="1"/>
  <c r="P2613" i="8"/>
  <c r="S2613" i="8" s="1"/>
  <c r="P2614" i="8"/>
  <c r="S2614" i="8" s="1"/>
  <c r="P2615" i="8"/>
  <c r="P2616" i="8"/>
  <c r="S2616" i="8" s="1"/>
  <c r="P2617" i="8"/>
  <c r="P2618" i="8"/>
  <c r="U2618" i="8" s="1"/>
  <c r="P2619" i="8"/>
  <c r="P2620" i="8"/>
  <c r="S2620" i="8" s="1"/>
  <c r="P2621" i="8"/>
  <c r="U2621" i="8" s="1"/>
  <c r="P2622" i="8"/>
  <c r="U2622" i="8" s="1"/>
  <c r="P2623" i="8"/>
  <c r="P2624" i="8"/>
  <c r="S2624" i="8" s="1"/>
  <c r="P2625" i="8"/>
  <c r="S2625" i="8" s="1"/>
  <c r="P2626" i="8"/>
  <c r="S2626" i="8" s="1"/>
  <c r="P2627" i="8"/>
  <c r="P2628" i="8"/>
  <c r="S2628" i="8" s="1"/>
  <c r="P2629" i="8"/>
  <c r="S2629" i="8" s="1"/>
  <c r="P2630" i="8"/>
  <c r="S2630" i="8" s="1"/>
  <c r="P2631" i="8"/>
  <c r="P2632" i="8"/>
  <c r="S2632" i="8" s="1"/>
  <c r="P2633" i="8"/>
  <c r="S2633" i="8" s="1"/>
  <c r="P2634" i="8"/>
  <c r="U2634" i="8" s="1"/>
  <c r="P2635" i="8"/>
  <c r="P2636" i="8"/>
  <c r="S2636" i="8" s="1"/>
  <c r="P2637" i="8"/>
  <c r="U2637" i="8" s="1"/>
  <c r="P2638" i="8"/>
  <c r="S2638" i="8" s="1"/>
  <c r="P2639" i="8"/>
  <c r="P2640" i="8"/>
  <c r="S2640" i="8" s="1"/>
  <c r="P2641" i="8"/>
  <c r="S2641" i="8" s="1"/>
  <c r="P2642" i="8"/>
  <c r="U2642" i="8" s="1"/>
  <c r="P2643" i="8"/>
  <c r="P2644" i="8"/>
  <c r="S2644" i="8" s="1"/>
  <c r="P2645" i="8"/>
  <c r="S2645" i="8" s="1"/>
  <c r="P2646" i="8"/>
  <c r="S2646" i="8" s="1"/>
  <c r="P2647" i="8"/>
  <c r="P2648" i="8"/>
  <c r="S2648" i="8" s="1"/>
  <c r="P2649" i="8"/>
  <c r="P2650" i="8"/>
  <c r="U2650" i="8" s="1"/>
  <c r="P2651" i="8"/>
  <c r="P2652" i="8"/>
  <c r="S2652" i="8" s="1"/>
  <c r="P2653" i="8"/>
  <c r="U2653" i="8" s="1"/>
  <c r="P2654" i="8"/>
  <c r="U2654" i="8" s="1"/>
  <c r="P2655" i="8"/>
  <c r="P2656" i="8"/>
  <c r="S2656" i="8" s="1"/>
  <c r="P2657" i="8"/>
  <c r="S2657" i="8" s="1"/>
  <c r="P2658" i="8"/>
  <c r="S2658" i="8" s="1"/>
  <c r="P2659" i="8"/>
  <c r="P2660" i="8"/>
  <c r="S2660" i="8" s="1"/>
  <c r="P2661" i="8"/>
  <c r="S2661" i="8" s="1"/>
  <c r="P2662" i="8"/>
  <c r="S2662" i="8" s="1"/>
  <c r="P2663" i="8"/>
  <c r="P2664" i="8"/>
  <c r="S2664" i="8" s="1"/>
  <c r="P2665" i="8"/>
  <c r="S2665" i="8" s="1"/>
  <c r="P2666" i="8"/>
  <c r="U2666" i="8" s="1"/>
  <c r="P2667" i="8"/>
  <c r="P2668" i="8"/>
  <c r="S2668" i="8" s="1"/>
  <c r="P2669" i="8"/>
  <c r="U2669" i="8" s="1"/>
  <c r="P2670" i="8"/>
  <c r="S2670" i="8" s="1"/>
  <c r="P2671" i="8"/>
  <c r="P2672" i="8"/>
  <c r="S2672" i="8" s="1"/>
  <c r="P2673" i="8"/>
  <c r="S2673" i="8" s="1"/>
  <c r="P2674" i="8"/>
  <c r="U2674" i="8" s="1"/>
  <c r="P2675" i="8"/>
  <c r="P2676" i="8"/>
  <c r="S2676" i="8" s="1"/>
  <c r="P2677" i="8"/>
  <c r="S2677" i="8" s="1"/>
  <c r="P2678" i="8"/>
  <c r="S2678" i="8" s="1"/>
  <c r="P2679" i="8"/>
  <c r="P2680" i="8"/>
  <c r="S2680" i="8" s="1"/>
  <c r="P2681" i="8"/>
  <c r="U2681" i="8" s="1"/>
  <c r="P2682" i="8"/>
  <c r="U2682" i="8" s="1"/>
  <c r="P2683" i="8"/>
  <c r="P2684" i="8"/>
  <c r="S2684" i="8" s="1"/>
  <c r="P2685" i="8"/>
  <c r="U2685" i="8" s="1"/>
  <c r="P2686" i="8"/>
  <c r="U2686" i="8" s="1"/>
  <c r="P2687" i="8"/>
  <c r="P2688" i="8"/>
  <c r="S2688" i="8" s="1"/>
  <c r="P2689" i="8"/>
  <c r="S2689" i="8" s="1"/>
  <c r="P2690" i="8"/>
  <c r="S2690" i="8" s="1"/>
  <c r="P2691" i="8"/>
  <c r="P2692" i="8"/>
  <c r="S2692" i="8" s="1"/>
  <c r="P2693" i="8"/>
  <c r="S2693" i="8" s="1"/>
  <c r="P2694" i="8"/>
  <c r="S2694" i="8" s="1"/>
  <c r="P2695" i="8"/>
  <c r="P2696" i="8"/>
  <c r="S2696" i="8" s="1"/>
  <c r="P2697" i="8"/>
  <c r="S2697" i="8" s="1"/>
  <c r="P2698" i="8"/>
  <c r="U2698" i="8" s="1"/>
  <c r="P2699" i="8"/>
  <c r="P2700" i="8"/>
  <c r="S2700" i="8" s="1"/>
  <c r="P2701" i="8"/>
  <c r="U2701" i="8" s="1"/>
  <c r="P2702" i="8"/>
  <c r="S2702" i="8" s="1"/>
  <c r="P2703" i="8"/>
  <c r="P2704" i="8"/>
  <c r="S2704" i="8" s="1"/>
  <c r="P2705" i="8"/>
  <c r="S2705" i="8" s="1"/>
  <c r="P2706" i="8"/>
  <c r="U2706" i="8" s="1"/>
  <c r="P2707" i="8"/>
  <c r="P2708" i="8"/>
  <c r="S2708" i="8" s="1"/>
  <c r="P2709" i="8"/>
  <c r="S2709" i="8" s="1"/>
  <c r="P2710" i="8"/>
  <c r="S2710" i="8" s="1"/>
  <c r="P2711" i="8"/>
  <c r="P2712" i="8"/>
  <c r="S2712" i="8" s="1"/>
  <c r="P2713" i="8"/>
  <c r="U2713" i="8" s="1"/>
  <c r="P2714" i="8"/>
  <c r="U2714" i="8" s="1"/>
  <c r="P2715" i="8"/>
  <c r="P2716" i="8"/>
  <c r="S2716" i="8" s="1"/>
  <c r="P2717" i="8"/>
  <c r="U2717" i="8" s="1"/>
  <c r="P2718" i="8"/>
  <c r="U2718" i="8" s="1"/>
  <c r="P2719" i="8"/>
  <c r="P2720" i="8"/>
  <c r="S2720" i="8" s="1"/>
  <c r="P2721" i="8"/>
  <c r="S2721" i="8" s="1"/>
  <c r="P2722" i="8"/>
  <c r="S2722" i="8" s="1"/>
  <c r="P2723" i="8"/>
  <c r="P2724" i="8"/>
  <c r="S2724" i="8" s="1"/>
  <c r="P2725" i="8"/>
  <c r="S2725" i="8" s="1"/>
  <c r="P2726" i="8"/>
  <c r="S2726" i="8" s="1"/>
  <c r="P2727" i="8"/>
  <c r="P2728" i="8"/>
  <c r="S2728" i="8" s="1"/>
  <c r="P2729" i="8"/>
  <c r="S2729" i="8" s="1"/>
  <c r="P2730" i="8"/>
  <c r="U2730" i="8" s="1"/>
  <c r="P2731" i="8"/>
  <c r="P2732" i="8"/>
  <c r="S2732" i="8" s="1"/>
  <c r="P2733" i="8"/>
  <c r="U2733" i="8" s="1"/>
  <c r="P2734" i="8"/>
  <c r="S2734" i="8" s="1"/>
  <c r="P2735" i="8"/>
  <c r="P2736" i="8"/>
  <c r="S2736" i="8" s="1"/>
  <c r="P2737" i="8"/>
  <c r="S2737" i="8" s="1"/>
  <c r="P2738" i="8"/>
  <c r="U2738" i="8" s="1"/>
  <c r="P2739" i="8"/>
  <c r="P2740" i="8"/>
  <c r="S2740" i="8" s="1"/>
  <c r="P2741" i="8"/>
  <c r="S2741" i="8" s="1"/>
  <c r="P2742" i="8"/>
  <c r="S2742" i="8" s="1"/>
  <c r="P2743" i="8"/>
  <c r="P2744" i="8"/>
  <c r="S2744" i="8" s="1"/>
  <c r="P2745" i="8"/>
  <c r="U2745" i="8" s="1"/>
  <c r="P2746" i="8"/>
  <c r="U2746" i="8" s="1"/>
  <c r="P2747" i="8"/>
  <c r="P2748" i="8"/>
  <c r="S2748" i="8" s="1"/>
  <c r="P2749" i="8"/>
  <c r="U2749" i="8" s="1"/>
  <c r="P2750" i="8"/>
  <c r="U2750" i="8" s="1"/>
  <c r="P2751" i="8"/>
  <c r="P2752" i="8"/>
  <c r="S2752" i="8" s="1"/>
  <c r="P2753" i="8"/>
  <c r="S2753" i="8" s="1"/>
  <c r="P2754" i="8"/>
  <c r="S2754" i="8" s="1"/>
  <c r="P2755" i="8"/>
  <c r="P2756" i="8"/>
  <c r="S2756" i="8" s="1"/>
  <c r="P2757" i="8"/>
  <c r="S2757" i="8" s="1"/>
  <c r="P2758" i="8"/>
  <c r="S2758" i="8" s="1"/>
  <c r="P2759" i="8"/>
  <c r="P2760" i="8"/>
  <c r="S2760" i="8" s="1"/>
  <c r="P2761" i="8"/>
  <c r="S2761" i="8" s="1"/>
  <c r="P2762" i="8"/>
  <c r="U2762" i="8" s="1"/>
  <c r="P2763" i="8"/>
  <c r="P2764" i="8"/>
  <c r="S2764" i="8" s="1"/>
  <c r="P2765" i="8"/>
  <c r="U2765" i="8" s="1"/>
  <c r="P2766" i="8"/>
  <c r="S2766" i="8" s="1"/>
  <c r="P2767" i="8"/>
  <c r="P2768" i="8"/>
  <c r="S2768" i="8" s="1"/>
  <c r="P2769" i="8"/>
  <c r="S2769" i="8" s="1"/>
  <c r="P2770" i="8"/>
  <c r="U2770" i="8" s="1"/>
  <c r="P2771" i="8"/>
  <c r="P2772" i="8"/>
  <c r="S2772" i="8" s="1"/>
  <c r="P2773" i="8"/>
  <c r="S2773" i="8" s="1"/>
  <c r="P2774" i="8"/>
  <c r="S2774" i="8" s="1"/>
  <c r="P2775" i="8"/>
  <c r="P2776" i="8"/>
  <c r="S2776" i="8" s="1"/>
  <c r="P2777" i="8"/>
  <c r="U2777" i="8" s="1"/>
  <c r="P2778" i="8"/>
  <c r="U2778" i="8" s="1"/>
  <c r="P2779" i="8"/>
  <c r="P2780" i="8"/>
  <c r="S2780" i="8" s="1"/>
  <c r="P2781" i="8"/>
  <c r="U2781" i="8" s="1"/>
  <c r="P2782" i="8"/>
  <c r="U2782" i="8" s="1"/>
  <c r="P2783" i="8"/>
  <c r="P2784" i="8"/>
  <c r="S2784" i="8" s="1"/>
  <c r="P2785" i="8"/>
  <c r="S2785" i="8" s="1"/>
  <c r="P2786" i="8"/>
  <c r="S2786" i="8" s="1"/>
  <c r="P2787" i="8"/>
  <c r="P2788" i="8"/>
  <c r="S2788" i="8" s="1"/>
  <c r="P2789" i="8"/>
  <c r="S2789" i="8" s="1"/>
  <c r="P2790" i="8"/>
  <c r="S2790" i="8" s="1"/>
  <c r="P2791" i="8"/>
  <c r="P2792" i="8"/>
  <c r="S2792" i="8" s="1"/>
  <c r="P2793" i="8"/>
  <c r="S2793" i="8" s="1"/>
  <c r="P2794" i="8"/>
  <c r="U2794" i="8" s="1"/>
  <c r="P2795" i="8"/>
  <c r="P2796" i="8"/>
  <c r="S2796" i="8" s="1"/>
  <c r="P2797" i="8"/>
  <c r="U2797" i="8" s="1"/>
  <c r="P2798" i="8"/>
  <c r="S2798" i="8" s="1"/>
  <c r="P2799" i="8"/>
  <c r="P2800" i="8"/>
  <c r="S2800" i="8" s="1"/>
  <c r="P2801" i="8"/>
  <c r="S2801" i="8" s="1"/>
  <c r="P2802" i="8"/>
  <c r="U2802" i="8" s="1"/>
  <c r="P2803" i="8"/>
  <c r="P2804" i="8"/>
  <c r="S2804" i="8" s="1"/>
  <c r="P2805" i="8"/>
  <c r="S2805" i="8" s="1"/>
  <c r="P2806" i="8"/>
  <c r="S2806" i="8" s="1"/>
  <c r="P2807" i="8"/>
  <c r="P2808" i="8"/>
  <c r="S2808" i="8" s="1"/>
  <c r="P2809" i="8"/>
  <c r="U2809" i="8" s="1"/>
  <c r="P2810" i="8"/>
  <c r="U2810" i="8" s="1"/>
  <c r="P2811" i="8"/>
  <c r="P2812" i="8"/>
  <c r="S2812" i="8" s="1"/>
  <c r="P2813" i="8"/>
  <c r="U2813" i="8" s="1"/>
  <c r="P2814" i="8"/>
  <c r="U2814" i="8" s="1"/>
  <c r="P2815" i="8"/>
  <c r="P2816" i="8"/>
  <c r="S2816" i="8" s="1"/>
  <c r="P2817" i="8"/>
  <c r="S2817" i="8" s="1"/>
  <c r="P2818" i="8"/>
  <c r="S2818" i="8" s="1"/>
  <c r="P2819" i="8"/>
  <c r="P2820" i="8"/>
  <c r="S2820" i="8" s="1"/>
  <c r="P2821" i="8"/>
  <c r="S2821" i="8" s="1"/>
  <c r="P2822" i="8"/>
  <c r="S2822" i="8" s="1"/>
  <c r="P2823" i="8"/>
  <c r="P2824" i="8"/>
  <c r="S2824" i="8" s="1"/>
  <c r="P2825" i="8"/>
  <c r="S2825" i="8" s="1"/>
  <c r="P2826" i="8"/>
  <c r="U2826" i="8" s="1"/>
  <c r="P2827" i="8"/>
  <c r="P2828" i="8"/>
  <c r="S2828" i="8" s="1"/>
  <c r="P2829" i="8"/>
  <c r="U2829" i="8" s="1"/>
  <c r="P2830" i="8"/>
  <c r="S2830" i="8" s="1"/>
  <c r="P2831" i="8"/>
  <c r="P2832" i="8"/>
  <c r="S2832" i="8" s="1"/>
  <c r="P2833" i="8"/>
  <c r="S2833" i="8" s="1"/>
  <c r="P2834" i="8"/>
  <c r="U2834" i="8" s="1"/>
  <c r="P2835" i="8"/>
  <c r="P2836" i="8"/>
  <c r="S2836" i="8" s="1"/>
  <c r="P2837" i="8"/>
  <c r="S2837" i="8" s="1"/>
  <c r="P2838" i="8"/>
  <c r="S2838" i="8" s="1"/>
  <c r="P2839" i="8"/>
  <c r="P2840" i="8"/>
  <c r="S2840" i="8" s="1"/>
  <c r="P2841" i="8"/>
  <c r="U2841" i="8" s="1"/>
  <c r="P2842" i="8"/>
  <c r="U2842" i="8" s="1"/>
  <c r="P2843" i="8"/>
  <c r="P2844" i="8"/>
  <c r="S2844" i="8" s="1"/>
  <c r="P2845" i="8"/>
  <c r="U2845" i="8" s="1"/>
  <c r="P2846" i="8"/>
  <c r="U2846" i="8" s="1"/>
  <c r="P2847" i="8"/>
  <c r="P2848" i="8"/>
  <c r="S2848" i="8" s="1"/>
  <c r="P2849" i="8"/>
  <c r="S2849" i="8" s="1"/>
  <c r="P2850" i="8"/>
  <c r="S2850" i="8" s="1"/>
  <c r="P2851" i="8"/>
  <c r="P2852" i="8"/>
  <c r="S2852" i="8" s="1"/>
  <c r="P2853" i="8"/>
  <c r="S2853" i="8" s="1"/>
  <c r="P2854" i="8"/>
  <c r="S2854" i="8" s="1"/>
  <c r="P2855" i="8"/>
  <c r="P2856" i="8"/>
  <c r="S2856" i="8" s="1"/>
  <c r="P2857" i="8"/>
  <c r="S2857" i="8" s="1"/>
  <c r="P2858" i="8"/>
  <c r="U2858" i="8" s="1"/>
  <c r="P2859" i="8"/>
  <c r="P2860" i="8"/>
  <c r="S2860" i="8" s="1"/>
  <c r="P2861" i="8"/>
  <c r="U2861" i="8" s="1"/>
  <c r="P2862" i="8"/>
  <c r="S2862" i="8" s="1"/>
  <c r="P2863" i="8"/>
  <c r="P2864" i="8"/>
  <c r="S2864" i="8" s="1"/>
  <c r="P2865" i="8"/>
  <c r="S2865" i="8" s="1"/>
  <c r="P2866" i="8"/>
  <c r="U2866" i="8" s="1"/>
  <c r="P2867" i="8"/>
  <c r="P2868" i="8"/>
  <c r="S2868" i="8" s="1"/>
  <c r="P2869" i="8"/>
  <c r="S2869" i="8" s="1"/>
  <c r="P2870" i="8"/>
  <c r="S2870" i="8" s="1"/>
  <c r="P2871" i="8"/>
  <c r="P2872" i="8"/>
  <c r="S2872" i="8" s="1"/>
  <c r="P2873" i="8"/>
  <c r="U2873" i="8" s="1"/>
  <c r="P2874" i="8"/>
  <c r="U2874" i="8" s="1"/>
  <c r="P2875" i="8"/>
  <c r="P2876" i="8"/>
  <c r="S2876" i="8" s="1"/>
  <c r="P2877" i="8"/>
  <c r="U2877" i="8" s="1"/>
  <c r="P2878" i="8"/>
  <c r="U2878" i="8" s="1"/>
  <c r="P2879" i="8"/>
  <c r="P2880" i="8"/>
  <c r="S2880" i="8" s="1"/>
  <c r="P2881" i="8"/>
  <c r="S2881" i="8" s="1"/>
  <c r="P2882" i="8"/>
  <c r="S2882" i="8" s="1"/>
  <c r="P2883" i="8"/>
  <c r="P2884" i="8"/>
  <c r="S2884" i="8" s="1"/>
  <c r="P2885" i="8"/>
  <c r="S2885" i="8" s="1"/>
  <c r="P2886" i="8"/>
  <c r="S2886" i="8" s="1"/>
  <c r="P2887" i="8"/>
  <c r="P2888" i="8"/>
  <c r="S2888" i="8" s="1"/>
  <c r="P2889" i="8"/>
  <c r="S2889" i="8" s="1"/>
  <c r="P2890" i="8"/>
  <c r="U2890" i="8" s="1"/>
  <c r="P2891" i="8"/>
  <c r="P2892" i="8"/>
  <c r="S2892" i="8" s="1"/>
  <c r="P2893" i="8"/>
  <c r="U2893" i="8" s="1"/>
  <c r="P2894" i="8"/>
  <c r="S2894" i="8" s="1"/>
  <c r="P2895" i="8"/>
  <c r="P2896" i="8"/>
  <c r="S2896" i="8" s="1"/>
  <c r="P2897" i="8"/>
  <c r="S2897" i="8" s="1"/>
  <c r="P2898" i="8"/>
  <c r="U2898" i="8" s="1"/>
  <c r="P2899" i="8"/>
  <c r="P2900" i="8"/>
  <c r="S2900" i="8" s="1"/>
  <c r="P2901" i="8"/>
  <c r="S2901" i="8" s="1"/>
  <c r="P2902" i="8"/>
  <c r="S2902" i="8" s="1"/>
  <c r="P2903" i="8"/>
  <c r="P2904" i="8"/>
  <c r="S2904" i="8" s="1"/>
  <c r="P2905" i="8"/>
  <c r="U2905" i="8" s="1"/>
  <c r="P2906" i="8"/>
  <c r="U2906" i="8" s="1"/>
  <c r="P2907" i="8"/>
  <c r="P2908" i="8"/>
  <c r="S2908" i="8" s="1"/>
  <c r="P2909" i="8"/>
  <c r="U2909" i="8" s="1"/>
  <c r="P2910" i="8"/>
  <c r="U2910" i="8" s="1"/>
  <c r="P2911" i="8"/>
  <c r="P2912" i="8"/>
  <c r="S2912" i="8" s="1"/>
  <c r="P2913" i="8"/>
  <c r="S2913" i="8" s="1"/>
  <c r="P2914" i="8"/>
  <c r="S2914" i="8" s="1"/>
  <c r="P2915" i="8"/>
  <c r="P2916" i="8"/>
  <c r="S2916" i="8" s="1"/>
  <c r="P2917" i="8"/>
  <c r="S2917" i="8" s="1"/>
  <c r="P2918" i="8"/>
  <c r="S2918" i="8" s="1"/>
  <c r="P2919" i="8"/>
  <c r="P2920" i="8"/>
  <c r="S2920" i="8" s="1"/>
  <c r="P2921" i="8"/>
  <c r="S2921" i="8" s="1"/>
  <c r="P2922" i="8"/>
  <c r="U2922" i="8" s="1"/>
  <c r="P2923" i="8"/>
  <c r="P2924" i="8"/>
  <c r="S2924" i="8" s="1"/>
  <c r="P2925" i="8"/>
  <c r="U2925" i="8" s="1"/>
  <c r="P2926" i="8"/>
  <c r="S2926" i="8" s="1"/>
  <c r="P2927" i="8"/>
  <c r="P2928" i="8"/>
  <c r="S2928" i="8" s="1"/>
  <c r="P2929" i="8"/>
  <c r="S2929" i="8" s="1"/>
  <c r="P2930" i="8"/>
  <c r="U2930" i="8" s="1"/>
  <c r="P2931" i="8"/>
  <c r="P2932" i="8"/>
  <c r="S2932" i="8" s="1"/>
  <c r="P2933" i="8"/>
  <c r="S2933" i="8" s="1"/>
  <c r="P2934" i="8"/>
  <c r="S2934" i="8" s="1"/>
  <c r="P2935" i="8"/>
  <c r="P2936" i="8"/>
  <c r="S2936" i="8" s="1"/>
  <c r="P2937" i="8"/>
  <c r="U2937" i="8" s="1"/>
  <c r="P2938" i="8"/>
  <c r="U2938" i="8" s="1"/>
  <c r="P2939" i="8"/>
  <c r="P2940" i="8"/>
  <c r="S2940" i="8" s="1"/>
  <c r="P2941" i="8"/>
  <c r="U2941" i="8" s="1"/>
  <c r="P2942" i="8"/>
  <c r="U2942" i="8" s="1"/>
  <c r="P2943" i="8"/>
  <c r="P2944" i="8"/>
  <c r="S2944" i="8" s="1"/>
  <c r="P2945" i="8"/>
  <c r="S2945" i="8" s="1"/>
  <c r="P2946" i="8"/>
  <c r="S2946" i="8" s="1"/>
  <c r="P2947" i="8"/>
  <c r="P2948" i="8"/>
  <c r="S2948" i="8" s="1"/>
  <c r="P2949" i="8"/>
  <c r="S2949" i="8" s="1"/>
  <c r="P2950" i="8"/>
  <c r="S2950" i="8" s="1"/>
  <c r="P2951" i="8"/>
  <c r="P2952" i="8"/>
  <c r="S2952" i="8" s="1"/>
  <c r="P2953" i="8"/>
  <c r="S2953" i="8" s="1"/>
  <c r="P2954" i="8"/>
  <c r="U2954" i="8" s="1"/>
  <c r="P2955" i="8"/>
  <c r="P2956" i="8"/>
  <c r="S2956" i="8" s="1"/>
  <c r="P2957" i="8"/>
  <c r="U2957" i="8" s="1"/>
  <c r="P2958" i="8"/>
  <c r="S2958" i="8" s="1"/>
  <c r="P2959" i="8"/>
  <c r="P2960" i="8"/>
  <c r="S2960" i="8" s="1"/>
  <c r="P2961" i="8"/>
  <c r="S2961" i="8" s="1"/>
  <c r="P2962" i="8"/>
  <c r="U2962" i="8" s="1"/>
  <c r="P2963" i="8"/>
  <c r="P2964" i="8"/>
  <c r="S2964" i="8" s="1"/>
  <c r="P2965" i="8"/>
  <c r="S2965" i="8" s="1"/>
  <c r="P2966" i="8"/>
  <c r="S2966" i="8" s="1"/>
  <c r="P2967" i="8"/>
  <c r="P2968" i="8"/>
  <c r="S2968" i="8" s="1"/>
  <c r="P2969" i="8"/>
  <c r="U2969" i="8" s="1"/>
  <c r="P2970" i="8"/>
  <c r="U2970" i="8" s="1"/>
  <c r="P2971" i="8"/>
  <c r="P2972" i="8"/>
  <c r="S2972" i="8" s="1"/>
  <c r="P2973" i="8"/>
  <c r="U2973" i="8" s="1"/>
  <c r="P2974" i="8"/>
  <c r="U2974" i="8" s="1"/>
  <c r="P2975" i="8"/>
  <c r="P2976" i="8"/>
  <c r="S2976" i="8" s="1"/>
  <c r="P2977" i="8"/>
  <c r="S2977" i="8" s="1"/>
  <c r="P2978" i="8"/>
  <c r="S2978" i="8" s="1"/>
  <c r="P2979" i="8"/>
  <c r="P2980" i="8"/>
  <c r="S2980" i="8" s="1"/>
  <c r="P2981" i="8"/>
  <c r="S2981" i="8" s="1"/>
  <c r="P2982" i="8"/>
  <c r="S2982" i="8" s="1"/>
  <c r="P2983" i="8"/>
  <c r="P2984" i="8"/>
  <c r="S2984" i="8" s="1"/>
  <c r="P2985" i="8"/>
  <c r="S2985" i="8" s="1"/>
  <c r="P2986" i="8"/>
  <c r="U2986" i="8" s="1"/>
  <c r="P2987" i="8"/>
  <c r="P2988" i="8"/>
  <c r="S2988" i="8" s="1"/>
  <c r="P2989" i="8"/>
  <c r="U2989" i="8" s="1"/>
  <c r="P2990" i="8"/>
  <c r="S2990" i="8" s="1"/>
  <c r="P2991" i="8"/>
  <c r="P2992" i="8"/>
  <c r="S2992" i="8" s="1"/>
  <c r="P2993" i="8"/>
  <c r="S2993" i="8" s="1"/>
  <c r="P2994" i="8"/>
  <c r="U2994" i="8" s="1"/>
  <c r="P2995" i="8"/>
  <c r="P2996" i="8"/>
  <c r="S2996" i="8" s="1"/>
  <c r="P2997" i="8"/>
  <c r="S2997" i="8" s="1"/>
  <c r="P2998" i="8"/>
  <c r="S2998" i="8" s="1"/>
  <c r="P2999" i="8"/>
  <c r="P3000" i="8"/>
  <c r="S3000" i="8" s="1"/>
  <c r="P3001" i="8"/>
  <c r="U3001" i="8" s="1"/>
  <c r="P3002" i="8"/>
  <c r="U3002" i="8" s="1"/>
  <c r="P3003" i="8"/>
  <c r="P3004" i="8"/>
  <c r="S3004" i="8" s="1"/>
  <c r="P3005" i="8"/>
  <c r="U3005" i="8" s="1"/>
  <c r="P3006" i="8"/>
  <c r="U3006" i="8" s="1"/>
  <c r="P3007" i="8"/>
  <c r="P3008" i="8"/>
  <c r="S3008" i="8" s="1"/>
  <c r="P3009" i="8"/>
  <c r="S3009" i="8" s="1"/>
  <c r="P3010" i="8"/>
  <c r="S3010" i="8" s="1"/>
  <c r="P3011" i="8"/>
  <c r="P3012" i="8"/>
  <c r="S3012" i="8" s="1"/>
  <c r="Q2" i="8"/>
  <c r="R2" i="8" s="1"/>
  <c r="Q3" i="8"/>
  <c r="R3" i="8" s="1"/>
  <c r="Q4" i="8"/>
  <c r="Q5" i="8"/>
  <c r="R5" i="8" s="1"/>
  <c r="Q6" i="8"/>
  <c r="R6" i="8" s="1"/>
  <c r="Q7" i="8"/>
  <c r="R7" i="8" s="1"/>
  <c r="Q8" i="8"/>
  <c r="Q9" i="8"/>
  <c r="R9" i="8" s="1"/>
  <c r="Q10" i="8"/>
  <c r="R10" i="8" s="1"/>
  <c r="Q11" i="8"/>
  <c r="R11" i="8" s="1"/>
  <c r="Q12" i="8"/>
  <c r="Q13" i="8"/>
  <c r="R13" i="8" s="1"/>
  <c r="Q14" i="8"/>
  <c r="R14" i="8" s="1"/>
  <c r="Q15" i="8"/>
  <c r="R15" i="8" s="1"/>
  <c r="Q16" i="8"/>
  <c r="Q17" i="8"/>
  <c r="R17" i="8" s="1"/>
  <c r="Q18" i="8"/>
  <c r="R18" i="8" s="1"/>
  <c r="Q19" i="8"/>
  <c r="R19" i="8" s="1"/>
  <c r="Q20" i="8"/>
  <c r="Q21" i="8"/>
  <c r="R21" i="8" s="1"/>
  <c r="Q22" i="8"/>
  <c r="R22" i="8" s="1"/>
  <c r="Q23" i="8"/>
  <c r="R23" i="8" s="1"/>
  <c r="Q24" i="8"/>
  <c r="Q25" i="8"/>
  <c r="R25" i="8" s="1"/>
  <c r="Q26" i="8"/>
  <c r="R26" i="8" s="1"/>
  <c r="Q27" i="8"/>
  <c r="R27" i="8" s="1"/>
  <c r="Q28" i="8"/>
  <c r="Q29" i="8"/>
  <c r="R29" i="8" s="1"/>
  <c r="Q30" i="8"/>
  <c r="R30" i="8" s="1"/>
  <c r="Q31" i="8"/>
  <c r="R31" i="8" s="1"/>
  <c r="Q32" i="8"/>
  <c r="Q33" i="8"/>
  <c r="R33" i="8" s="1"/>
  <c r="Q34" i="8"/>
  <c r="R34" i="8" s="1"/>
  <c r="Q35" i="8"/>
  <c r="R35" i="8" s="1"/>
  <c r="Q36" i="8"/>
  <c r="Q37" i="8"/>
  <c r="R37" i="8" s="1"/>
  <c r="Q38" i="8"/>
  <c r="R38" i="8" s="1"/>
  <c r="Q39" i="8"/>
  <c r="R39" i="8" s="1"/>
  <c r="Q40" i="8"/>
  <c r="Q41" i="8"/>
  <c r="R41" i="8" s="1"/>
  <c r="Q42" i="8"/>
  <c r="R42" i="8" s="1"/>
  <c r="Q43" i="8"/>
  <c r="R43" i="8" s="1"/>
  <c r="Q44" i="8"/>
  <c r="Q45" i="8"/>
  <c r="R45" i="8" s="1"/>
  <c r="Q46" i="8"/>
  <c r="R46" i="8" s="1"/>
  <c r="Q47" i="8"/>
  <c r="R47" i="8" s="1"/>
  <c r="Q48" i="8"/>
  <c r="Q49" i="8"/>
  <c r="R49" i="8" s="1"/>
  <c r="Q50" i="8"/>
  <c r="R50" i="8" s="1"/>
  <c r="Q51" i="8"/>
  <c r="R51" i="8" s="1"/>
  <c r="Q52" i="8"/>
  <c r="Q53" i="8"/>
  <c r="R53" i="8" s="1"/>
  <c r="Q54" i="8"/>
  <c r="R54" i="8" s="1"/>
  <c r="Q55" i="8"/>
  <c r="R55" i="8" s="1"/>
  <c r="Q56" i="8"/>
  <c r="Q57" i="8"/>
  <c r="R57" i="8" s="1"/>
  <c r="Q58" i="8"/>
  <c r="R58" i="8" s="1"/>
  <c r="Q59" i="8"/>
  <c r="R59" i="8" s="1"/>
  <c r="Q60" i="8"/>
  <c r="Q61" i="8"/>
  <c r="R61" i="8" s="1"/>
  <c r="Q62" i="8"/>
  <c r="R62" i="8" s="1"/>
  <c r="Q63" i="8"/>
  <c r="R63" i="8" s="1"/>
  <c r="Q64" i="8"/>
  <c r="Q65" i="8"/>
  <c r="R65" i="8" s="1"/>
  <c r="Q66" i="8"/>
  <c r="R66" i="8" s="1"/>
  <c r="Q67" i="8"/>
  <c r="R67" i="8" s="1"/>
  <c r="Q68" i="8"/>
  <c r="Q69" i="8"/>
  <c r="R69" i="8" s="1"/>
  <c r="Q70" i="8"/>
  <c r="R70" i="8" s="1"/>
  <c r="Q71" i="8"/>
  <c r="R71" i="8" s="1"/>
  <c r="Q72" i="8"/>
  <c r="Q73" i="8"/>
  <c r="R73" i="8" s="1"/>
  <c r="Q74" i="8"/>
  <c r="R74" i="8" s="1"/>
  <c r="Q75" i="8"/>
  <c r="R75" i="8" s="1"/>
  <c r="Q76" i="8"/>
  <c r="Q77" i="8"/>
  <c r="R77" i="8" s="1"/>
  <c r="Q78" i="8"/>
  <c r="R78" i="8" s="1"/>
  <c r="Q79" i="8"/>
  <c r="R79" i="8" s="1"/>
  <c r="Q80" i="8"/>
  <c r="Q81" i="8"/>
  <c r="R81" i="8" s="1"/>
  <c r="Q82" i="8"/>
  <c r="R82" i="8" s="1"/>
  <c r="Q83" i="8"/>
  <c r="R83" i="8" s="1"/>
  <c r="Q84" i="8"/>
  <c r="Q85" i="8"/>
  <c r="R85" i="8" s="1"/>
  <c r="Q86" i="8"/>
  <c r="R86" i="8" s="1"/>
  <c r="Q87" i="8"/>
  <c r="R87" i="8" s="1"/>
  <c r="Q88" i="8"/>
  <c r="Q89" i="8"/>
  <c r="R89" i="8" s="1"/>
  <c r="Q90" i="8"/>
  <c r="R90" i="8" s="1"/>
  <c r="Q91" i="8"/>
  <c r="R91" i="8" s="1"/>
  <c r="Q92" i="8"/>
  <c r="Q93" i="8"/>
  <c r="R93" i="8" s="1"/>
  <c r="Q94" i="8"/>
  <c r="R94" i="8" s="1"/>
  <c r="Q95" i="8"/>
  <c r="R95" i="8" s="1"/>
  <c r="Q96" i="8"/>
  <c r="Q97" i="8"/>
  <c r="R97" i="8" s="1"/>
  <c r="Q98" i="8"/>
  <c r="R98" i="8" s="1"/>
  <c r="Q99" i="8"/>
  <c r="R99" i="8" s="1"/>
  <c r="Q100" i="8"/>
  <c r="Q101" i="8"/>
  <c r="R101" i="8" s="1"/>
  <c r="Q102" i="8"/>
  <c r="R102" i="8" s="1"/>
  <c r="Q103" i="8"/>
  <c r="R103" i="8" s="1"/>
  <c r="Q104" i="8"/>
  <c r="Q105" i="8"/>
  <c r="R105" i="8" s="1"/>
  <c r="Q106" i="8"/>
  <c r="R106" i="8" s="1"/>
  <c r="Q107" i="8"/>
  <c r="R107" i="8" s="1"/>
  <c r="Q108" i="8"/>
  <c r="Q109" i="8"/>
  <c r="R109" i="8" s="1"/>
  <c r="Q110" i="8"/>
  <c r="R110" i="8" s="1"/>
  <c r="Q111" i="8"/>
  <c r="Q112" i="8"/>
  <c r="Q113" i="8"/>
  <c r="R113" i="8" s="1"/>
  <c r="Q114" i="8"/>
  <c r="R114" i="8" s="1"/>
  <c r="Q115" i="8"/>
  <c r="R115" i="8" s="1"/>
  <c r="Q116" i="8"/>
  <c r="Q117" i="8"/>
  <c r="R117" i="8" s="1"/>
  <c r="Q118" i="8"/>
  <c r="R118" i="8" s="1"/>
  <c r="Q119" i="8"/>
  <c r="R119" i="8" s="1"/>
  <c r="Q120" i="8"/>
  <c r="Q121" i="8"/>
  <c r="R121" i="8" s="1"/>
  <c r="Q122" i="8"/>
  <c r="R122" i="8" s="1"/>
  <c r="Q123" i="8"/>
  <c r="R123" i="8" s="1"/>
  <c r="Q124" i="8"/>
  <c r="Q125" i="8"/>
  <c r="R125" i="8" s="1"/>
  <c r="Q126" i="8"/>
  <c r="R126" i="8" s="1"/>
  <c r="Q127" i="8"/>
  <c r="Q128" i="8"/>
  <c r="Q129" i="8"/>
  <c r="R129" i="8" s="1"/>
  <c r="Q130" i="8"/>
  <c r="R130" i="8" s="1"/>
  <c r="Q131" i="8"/>
  <c r="R131" i="8" s="1"/>
  <c r="Q132" i="8"/>
  <c r="Q133" i="8"/>
  <c r="R133" i="8" s="1"/>
  <c r="Q134" i="8"/>
  <c r="R134" i="8" s="1"/>
  <c r="Q135" i="8"/>
  <c r="R135" i="8" s="1"/>
  <c r="Q136" i="8"/>
  <c r="Q137" i="8"/>
  <c r="R137" i="8" s="1"/>
  <c r="Q138" i="8"/>
  <c r="R138" i="8" s="1"/>
  <c r="Q139" i="8"/>
  <c r="R139" i="8" s="1"/>
  <c r="Q140" i="8"/>
  <c r="Q141" i="8"/>
  <c r="R141" i="8" s="1"/>
  <c r="Q142" i="8"/>
  <c r="R142" i="8" s="1"/>
  <c r="Q143" i="8"/>
  <c r="R143" i="8" s="1"/>
  <c r="Q144" i="8"/>
  <c r="Q145" i="8"/>
  <c r="R145" i="8" s="1"/>
  <c r="Q146" i="8"/>
  <c r="R146" i="8" s="1"/>
  <c r="Q147" i="8"/>
  <c r="R147" i="8" s="1"/>
  <c r="Q148" i="8"/>
  <c r="Q149" i="8"/>
  <c r="R149" i="8" s="1"/>
  <c r="Q150" i="8"/>
  <c r="R150" i="8" s="1"/>
  <c r="Q151" i="8"/>
  <c r="R151" i="8" s="1"/>
  <c r="Q152" i="8"/>
  <c r="Q153" i="8"/>
  <c r="R153" i="8" s="1"/>
  <c r="Q154" i="8"/>
  <c r="R154" i="8" s="1"/>
  <c r="Q155" i="8"/>
  <c r="R155" i="8" s="1"/>
  <c r="Q156" i="8"/>
  <c r="Q157" i="8"/>
  <c r="R157" i="8" s="1"/>
  <c r="Q158" i="8"/>
  <c r="R158" i="8" s="1"/>
  <c r="Q159" i="8"/>
  <c r="R159" i="8" s="1"/>
  <c r="Q160" i="8"/>
  <c r="Q161" i="8"/>
  <c r="R161" i="8" s="1"/>
  <c r="Q162" i="8"/>
  <c r="R162" i="8" s="1"/>
  <c r="Q163" i="8"/>
  <c r="R163" i="8" s="1"/>
  <c r="Q164" i="8"/>
  <c r="Q165" i="8"/>
  <c r="R165" i="8" s="1"/>
  <c r="Q166" i="8"/>
  <c r="R166" i="8" s="1"/>
  <c r="Q167" i="8"/>
  <c r="R167" i="8" s="1"/>
  <c r="Q168" i="8"/>
  <c r="Q169" i="8"/>
  <c r="R169" i="8" s="1"/>
  <c r="Q170" i="8"/>
  <c r="R170" i="8" s="1"/>
  <c r="Q171" i="8"/>
  <c r="R171" i="8" s="1"/>
  <c r="Q172" i="8"/>
  <c r="Q173" i="8"/>
  <c r="R173" i="8" s="1"/>
  <c r="Q174" i="8"/>
  <c r="R174" i="8" s="1"/>
  <c r="Q175" i="8"/>
  <c r="R175" i="8" s="1"/>
  <c r="Q176" i="8"/>
  <c r="Q177" i="8"/>
  <c r="R177" i="8" s="1"/>
  <c r="Q178" i="8"/>
  <c r="R178" i="8" s="1"/>
  <c r="Q179" i="8"/>
  <c r="R179" i="8" s="1"/>
  <c r="Q180" i="8"/>
  <c r="Q181" i="8"/>
  <c r="R181" i="8" s="1"/>
  <c r="Q182" i="8"/>
  <c r="R182" i="8" s="1"/>
  <c r="Q183" i="8"/>
  <c r="R183" i="8" s="1"/>
  <c r="Q184" i="8"/>
  <c r="Q185" i="8"/>
  <c r="R185" i="8" s="1"/>
  <c r="Q186" i="8"/>
  <c r="R186" i="8" s="1"/>
  <c r="Q187" i="8"/>
  <c r="R187" i="8" s="1"/>
  <c r="Q188" i="8"/>
  <c r="Q189" i="8"/>
  <c r="R189" i="8" s="1"/>
  <c r="Q190" i="8"/>
  <c r="R190" i="8" s="1"/>
  <c r="Q191" i="8"/>
  <c r="R191" i="8" s="1"/>
  <c r="Q192" i="8"/>
  <c r="Q193" i="8"/>
  <c r="R193" i="8" s="1"/>
  <c r="Q194" i="8"/>
  <c r="R194" i="8" s="1"/>
  <c r="Q195" i="8"/>
  <c r="R195" i="8" s="1"/>
  <c r="Q196" i="8"/>
  <c r="Q197" i="8"/>
  <c r="R197" i="8" s="1"/>
  <c r="Q198" i="8"/>
  <c r="R198" i="8" s="1"/>
  <c r="Q199" i="8"/>
  <c r="R199" i="8" s="1"/>
  <c r="Q200" i="8"/>
  <c r="Q201" i="8"/>
  <c r="R201" i="8" s="1"/>
  <c r="Q202" i="8"/>
  <c r="R202" i="8" s="1"/>
  <c r="Q203" i="8"/>
  <c r="R203" i="8" s="1"/>
  <c r="Q204" i="8"/>
  <c r="Q205" i="8"/>
  <c r="R205" i="8" s="1"/>
  <c r="Q206" i="8"/>
  <c r="R206" i="8" s="1"/>
  <c r="Q207" i="8"/>
  <c r="R207" i="8" s="1"/>
  <c r="Q208" i="8"/>
  <c r="Q209" i="8"/>
  <c r="R209" i="8" s="1"/>
  <c r="Q210" i="8"/>
  <c r="R210" i="8" s="1"/>
  <c r="Q211" i="8"/>
  <c r="R211" i="8" s="1"/>
  <c r="Q212" i="8"/>
  <c r="Q213" i="8"/>
  <c r="R213" i="8" s="1"/>
  <c r="Q214" i="8"/>
  <c r="R214" i="8" s="1"/>
  <c r="Q215" i="8"/>
  <c r="R215" i="8" s="1"/>
  <c r="Q216" i="8"/>
  <c r="Q217" i="8"/>
  <c r="R217" i="8" s="1"/>
  <c r="Q218" i="8"/>
  <c r="R218" i="8" s="1"/>
  <c r="Q219" i="8"/>
  <c r="R219" i="8" s="1"/>
  <c r="Q220" i="8"/>
  <c r="Q221" i="8"/>
  <c r="R221" i="8" s="1"/>
  <c r="Q222" i="8"/>
  <c r="R222" i="8" s="1"/>
  <c r="Q223" i="8"/>
  <c r="R223" i="8" s="1"/>
  <c r="Q224" i="8"/>
  <c r="Q225" i="8"/>
  <c r="R225" i="8" s="1"/>
  <c r="Q226" i="8"/>
  <c r="R226" i="8" s="1"/>
  <c r="Q227" i="8"/>
  <c r="R227" i="8" s="1"/>
  <c r="Q228" i="8"/>
  <c r="Q229" i="8"/>
  <c r="R229" i="8" s="1"/>
  <c r="Q230" i="8"/>
  <c r="R230" i="8" s="1"/>
  <c r="Q231" i="8"/>
  <c r="R231" i="8" s="1"/>
  <c r="Q232" i="8"/>
  <c r="Q233" i="8"/>
  <c r="R233" i="8" s="1"/>
  <c r="Q234" i="8"/>
  <c r="R234" i="8" s="1"/>
  <c r="Q235" i="8"/>
  <c r="R235" i="8" s="1"/>
  <c r="Q236" i="8"/>
  <c r="Q237" i="8"/>
  <c r="R237" i="8" s="1"/>
  <c r="Q238" i="8"/>
  <c r="R238" i="8" s="1"/>
  <c r="Q239" i="8"/>
  <c r="R239" i="8" s="1"/>
  <c r="Q240" i="8"/>
  <c r="Q241" i="8"/>
  <c r="R241" i="8" s="1"/>
  <c r="Q242" i="8"/>
  <c r="R242" i="8" s="1"/>
  <c r="Q243" i="8"/>
  <c r="R243" i="8" s="1"/>
  <c r="Q244" i="8"/>
  <c r="Q245" i="8"/>
  <c r="R245" i="8" s="1"/>
  <c r="Q246" i="8"/>
  <c r="R246" i="8" s="1"/>
  <c r="Q247" i="8"/>
  <c r="R247" i="8" s="1"/>
  <c r="Q248" i="8"/>
  <c r="Q249" i="8"/>
  <c r="R249" i="8" s="1"/>
  <c r="Q250" i="8"/>
  <c r="R250" i="8" s="1"/>
  <c r="Q251" i="8"/>
  <c r="R251" i="8" s="1"/>
  <c r="Q252" i="8"/>
  <c r="Q253" i="8"/>
  <c r="R253" i="8" s="1"/>
  <c r="Q254" i="8"/>
  <c r="R254" i="8" s="1"/>
  <c r="Q255" i="8"/>
  <c r="Q256" i="8"/>
  <c r="Q257" i="8"/>
  <c r="R257" i="8" s="1"/>
  <c r="Q258" i="8"/>
  <c r="R258" i="8" s="1"/>
  <c r="Q259" i="8"/>
  <c r="R259" i="8" s="1"/>
  <c r="Q260" i="8"/>
  <c r="Q261" i="8"/>
  <c r="R261" i="8" s="1"/>
  <c r="Q262" i="8"/>
  <c r="R262" i="8" s="1"/>
  <c r="Q263" i="8"/>
  <c r="R263" i="8" s="1"/>
  <c r="Q264" i="8"/>
  <c r="Q265" i="8"/>
  <c r="R265" i="8" s="1"/>
  <c r="Q266" i="8"/>
  <c r="R266" i="8" s="1"/>
  <c r="Q267" i="8"/>
  <c r="R267" i="8" s="1"/>
  <c r="Q268" i="8"/>
  <c r="Q269" i="8"/>
  <c r="R269" i="8" s="1"/>
  <c r="Q270" i="8"/>
  <c r="R270" i="8" s="1"/>
  <c r="Q271" i="8"/>
  <c r="R271" i="8" s="1"/>
  <c r="Q272" i="8"/>
  <c r="Q273" i="8"/>
  <c r="R273" i="8" s="1"/>
  <c r="Q274" i="8"/>
  <c r="R274" i="8" s="1"/>
  <c r="Q275" i="8"/>
  <c r="R275" i="8" s="1"/>
  <c r="Q276" i="8"/>
  <c r="Q277" i="8"/>
  <c r="R277" i="8" s="1"/>
  <c r="Q278" i="8"/>
  <c r="R278" i="8" s="1"/>
  <c r="Q279" i="8"/>
  <c r="R279" i="8" s="1"/>
  <c r="Q280" i="8"/>
  <c r="Q281" i="8"/>
  <c r="R281" i="8" s="1"/>
  <c r="Q282" i="8"/>
  <c r="R282" i="8" s="1"/>
  <c r="Q283" i="8"/>
  <c r="R283" i="8" s="1"/>
  <c r="Q284" i="8"/>
  <c r="Q285" i="8"/>
  <c r="R285" i="8" s="1"/>
  <c r="Q286" i="8"/>
  <c r="R286" i="8" s="1"/>
  <c r="Q287" i="8"/>
  <c r="R287" i="8" s="1"/>
  <c r="Q288" i="8"/>
  <c r="Q289" i="8"/>
  <c r="R289" i="8" s="1"/>
  <c r="Q290" i="8"/>
  <c r="R290" i="8" s="1"/>
  <c r="Q291" i="8"/>
  <c r="R291" i="8" s="1"/>
  <c r="Q292" i="8"/>
  <c r="Q293" i="8"/>
  <c r="R293" i="8" s="1"/>
  <c r="Q294" i="8"/>
  <c r="R294" i="8" s="1"/>
  <c r="Q295" i="8"/>
  <c r="R295" i="8" s="1"/>
  <c r="Q296" i="8"/>
  <c r="Q297" i="8"/>
  <c r="R297" i="8" s="1"/>
  <c r="Q298" i="8"/>
  <c r="R298" i="8" s="1"/>
  <c r="Q299" i="8"/>
  <c r="R299" i="8" s="1"/>
  <c r="Q300" i="8"/>
  <c r="Q301" i="8"/>
  <c r="R301" i="8" s="1"/>
  <c r="Q302" i="8"/>
  <c r="R302" i="8" s="1"/>
  <c r="Q303" i="8"/>
  <c r="R303" i="8" s="1"/>
  <c r="Q304" i="8"/>
  <c r="Q305" i="8"/>
  <c r="R305" i="8" s="1"/>
  <c r="Q306" i="8"/>
  <c r="R306" i="8" s="1"/>
  <c r="Q307" i="8"/>
  <c r="R307" i="8" s="1"/>
  <c r="Q308" i="8"/>
  <c r="Q309" i="8"/>
  <c r="R309" i="8" s="1"/>
  <c r="Q310" i="8"/>
  <c r="R310" i="8" s="1"/>
  <c r="Q311" i="8"/>
  <c r="R311" i="8" s="1"/>
  <c r="Q312" i="8"/>
  <c r="Q313" i="8"/>
  <c r="R313" i="8" s="1"/>
  <c r="Q314" i="8"/>
  <c r="R314" i="8" s="1"/>
  <c r="Q315" i="8"/>
  <c r="R315" i="8" s="1"/>
  <c r="Q316" i="8"/>
  <c r="Q317" i="8"/>
  <c r="R317" i="8" s="1"/>
  <c r="Q318" i="8"/>
  <c r="R318" i="8" s="1"/>
  <c r="Q319" i="8"/>
  <c r="R319" i="8" s="1"/>
  <c r="Q320" i="8"/>
  <c r="Q321" i="8"/>
  <c r="R321" i="8" s="1"/>
  <c r="Q322" i="8"/>
  <c r="R322" i="8" s="1"/>
  <c r="Q323" i="8"/>
  <c r="R323" i="8" s="1"/>
  <c r="Q324" i="8"/>
  <c r="Q325" i="8"/>
  <c r="R325" i="8" s="1"/>
  <c r="Q326" i="8"/>
  <c r="R326" i="8" s="1"/>
  <c r="Q327" i="8"/>
  <c r="R327" i="8" s="1"/>
  <c r="Q328" i="8"/>
  <c r="Q329" i="8"/>
  <c r="R329" i="8" s="1"/>
  <c r="Q330" i="8"/>
  <c r="R330" i="8" s="1"/>
  <c r="Q331" i="8"/>
  <c r="R331" i="8" s="1"/>
  <c r="Q332" i="8"/>
  <c r="Q333" i="8"/>
  <c r="R333" i="8" s="1"/>
  <c r="Q334" i="8"/>
  <c r="R334" i="8" s="1"/>
  <c r="Q335" i="8"/>
  <c r="R335" i="8" s="1"/>
  <c r="Q336" i="8"/>
  <c r="Q337" i="8"/>
  <c r="R337" i="8" s="1"/>
  <c r="Q338" i="8"/>
  <c r="R338" i="8" s="1"/>
  <c r="Q339" i="8"/>
  <c r="R339" i="8" s="1"/>
  <c r="Q340" i="8"/>
  <c r="Q341" i="8"/>
  <c r="R341" i="8" s="1"/>
  <c r="Q342" i="8"/>
  <c r="R342" i="8" s="1"/>
  <c r="Q343" i="8"/>
  <c r="R343" i="8" s="1"/>
  <c r="Q344" i="8"/>
  <c r="Q345" i="8"/>
  <c r="R345" i="8" s="1"/>
  <c r="Q346" i="8"/>
  <c r="R346" i="8" s="1"/>
  <c r="Q347" i="8"/>
  <c r="R347" i="8" s="1"/>
  <c r="Q348" i="8"/>
  <c r="Q349" i="8"/>
  <c r="R349" i="8" s="1"/>
  <c r="Q350" i="8"/>
  <c r="R350" i="8" s="1"/>
  <c r="Q351" i="8"/>
  <c r="R351" i="8" s="1"/>
  <c r="Q352" i="8"/>
  <c r="Q353" i="8"/>
  <c r="R353" i="8" s="1"/>
  <c r="Q354" i="8"/>
  <c r="R354" i="8" s="1"/>
  <c r="Q355" i="8"/>
  <c r="R355" i="8" s="1"/>
  <c r="Q356" i="8"/>
  <c r="Q357" i="8"/>
  <c r="R357" i="8" s="1"/>
  <c r="Q358" i="8"/>
  <c r="R358" i="8" s="1"/>
  <c r="Q359" i="8"/>
  <c r="R359" i="8" s="1"/>
  <c r="Q360" i="8"/>
  <c r="Q361" i="8"/>
  <c r="R361" i="8" s="1"/>
  <c r="Q362" i="8"/>
  <c r="R362" i="8" s="1"/>
  <c r="Q363" i="8"/>
  <c r="R363" i="8" s="1"/>
  <c r="Q364" i="8"/>
  <c r="Q365" i="8"/>
  <c r="R365" i="8" s="1"/>
  <c r="Q366" i="8"/>
  <c r="R366" i="8" s="1"/>
  <c r="Q367" i="8"/>
  <c r="R367" i="8" s="1"/>
  <c r="Q368" i="8"/>
  <c r="Q369" i="8"/>
  <c r="R369" i="8" s="1"/>
  <c r="Q370" i="8"/>
  <c r="R370" i="8" s="1"/>
  <c r="Q371" i="8"/>
  <c r="R371" i="8" s="1"/>
  <c r="Q372" i="8"/>
  <c r="Q373" i="8"/>
  <c r="R373" i="8" s="1"/>
  <c r="Q374" i="8"/>
  <c r="R374" i="8" s="1"/>
  <c r="Q375" i="8"/>
  <c r="R375" i="8" s="1"/>
  <c r="Q376" i="8"/>
  <c r="Q377" i="8"/>
  <c r="R377" i="8" s="1"/>
  <c r="Q378" i="8"/>
  <c r="R378" i="8" s="1"/>
  <c r="Q379" i="8"/>
  <c r="R379" i="8" s="1"/>
  <c r="Q380" i="8"/>
  <c r="Q381" i="8"/>
  <c r="R381" i="8" s="1"/>
  <c r="Q382" i="8"/>
  <c r="R382" i="8" s="1"/>
  <c r="Q383" i="8"/>
  <c r="R383" i="8" s="1"/>
  <c r="Q384" i="8"/>
  <c r="Q385" i="8"/>
  <c r="R385" i="8" s="1"/>
  <c r="Q386" i="8"/>
  <c r="R386" i="8" s="1"/>
  <c r="Q387" i="8"/>
  <c r="R387" i="8" s="1"/>
  <c r="Q388" i="8"/>
  <c r="Q389" i="8"/>
  <c r="R389" i="8" s="1"/>
  <c r="Q390" i="8"/>
  <c r="R390" i="8" s="1"/>
  <c r="Q391" i="8"/>
  <c r="R391" i="8" s="1"/>
  <c r="Q392" i="8"/>
  <c r="Q393" i="8"/>
  <c r="R393" i="8" s="1"/>
  <c r="Q394" i="8"/>
  <c r="R394" i="8" s="1"/>
  <c r="Q395" i="8"/>
  <c r="R395" i="8" s="1"/>
  <c r="Q396" i="8"/>
  <c r="Q397" i="8"/>
  <c r="R397" i="8" s="1"/>
  <c r="Q398" i="8"/>
  <c r="R398" i="8" s="1"/>
  <c r="Q399" i="8"/>
  <c r="R399" i="8" s="1"/>
  <c r="Q400" i="8"/>
  <c r="Q401" i="8"/>
  <c r="R401" i="8" s="1"/>
  <c r="Q402" i="8"/>
  <c r="R402" i="8" s="1"/>
  <c r="Q403" i="8"/>
  <c r="R403" i="8" s="1"/>
  <c r="Q404" i="8"/>
  <c r="Q405" i="8"/>
  <c r="R405" i="8" s="1"/>
  <c r="Q406" i="8"/>
  <c r="R406" i="8" s="1"/>
  <c r="Q407" i="8"/>
  <c r="R407" i="8" s="1"/>
  <c r="Q408" i="8"/>
  <c r="Q409" i="8"/>
  <c r="R409" i="8" s="1"/>
  <c r="Q410" i="8"/>
  <c r="R410" i="8" s="1"/>
  <c r="Q411" i="8"/>
  <c r="R411" i="8" s="1"/>
  <c r="Q412" i="8"/>
  <c r="Q413" i="8"/>
  <c r="R413" i="8" s="1"/>
  <c r="Q414" i="8"/>
  <c r="R414" i="8" s="1"/>
  <c r="Q415" i="8"/>
  <c r="R415" i="8" s="1"/>
  <c r="Q416" i="8"/>
  <c r="Q417" i="8"/>
  <c r="R417" i="8" s="1"/>
  <c r="Q418" i="8"/>
  <c r="R418" i="8" s="1"/>
  <c r="Q419" i="8"/>
  <c r="R419" i="8" s="1"/>
  <c r="Q420" i="8"/>
  <c r="Q421" i="8"/>
  <c r="R421" i="8" s="1"/>
  <c r="Q422" i="8"/>
  <c r="R422" i="8" s="1"/>
  <c r="Q423" i="8"/>
  <c r="R423" i="8" s="1"/>
  <c r="Q424" i="8"/>
  <c r="Q425" i="8"/>
  <c r="R425" i="8" s="1"/>
  <c r="Q426" i="8"/>
  <c r="R426" i="8" s="1"/>
  <c r="Q427" i="8"/>
  <c r="Q428" i="8"/>
  <c r="Q429" i="8"/>
  <c r="R429" i="8" s="1"/>
  <c r="Q430" i="8"/>
  <c r="R430" i="8" s="1"/>
  <c r="Q431" i="8"/>
  <c r="R431" i="8" s="1"/>
  <c r="Q432" i="8"/>
  <c r="Q433" i="8"/>
  <c r="R433" i="8" s="1"/>
  <c r="Q434" i="8"/>
  <c r="R434" i="8" s="1"/>
  <c r="Q435" i="8"/>
  <c r="R435" i="8" s="1"/>
  <c r="Q436" i="8"/>
  <c r="Q437" i="8"/>
  <c r="R437" i="8" s="1"/>
  <c r="Q438" i="8"/>
  <c r="R438" i="8" s="1"/>
  <c r="Q439" i="8"/>
  <c r="R439" i="8" s="1"/>
  <c r="Q440" i="8"/>
  <c r="Q441" i="8"/>
  <c r="R441" i="8" s="1"/>
  <c r="Q442" i="8"/>
  <c r="R442" i="8" s="1"/>
  <c r="Q443" i="8"/>
  <c r="R443" i="8" s="1"/>
  <c r="Q444" i="8"/>
  <c r="Q445" i="8"/>
  <c r="R445" i="8" s="1"/>
  <c r="Q446" i="8"/>
  <c r="R446" i="8" s="1"/>
  <c r="Q447" i="8"/>
  <c r="R447" i="8" s="1"/>
  <c r="Q448" i="8"/>
  <c r="Q449" i="8"/>
  <c r="R449" i="8" s="1"/>
  <c r="Q450" i="8"/>
  <c r="R450" i="8" s="1"/>
  <c r="Q451" i="8"/>
  <c r="R451" i="8" s="1"/>
  <c r="Q452" i="8"/>
  <c r="Q453" i="8"/>
  <c r="R453" i="8" s="1"/>
  <c r="Q454" i="8"/>
  <c r="R454" i="8" s="1"/>
  <c r="Q455" i="8"/>
  <c r="R455" i="8" s="1"/>
  <c r="Q456" i="8"/>
  <c r="Q457" i="8"/>
  <c r="R457" i="8" s="1"/>
  <c r="Q458" i="8"/>
  <c r="R458" i="8" s="1"/>
  <c r="Q459" i="8"/>
  <c r="R459" i="8" s="1"/>
  <c r="Q460" i="8"/>
  <c r="Q461" i="8"/>
  <c r="Q462" i="8"/>
  <c r="R462" i="8" s="1"/>
  <c r="Q463" i="8"/>
  <c r="R463" i="8" s="1"/>
  <c r="Q464" i="8"/>
  <c r="Q465" i="8"/>
  <c r="R465" i="8" s="1"/>
  <c r="Q466" i="8"/>
  <c r="R466" i="8" s="1"/>
  <c r="Q467" i="8"/>
  <c r="R467" i="8" s="1"/>
  <c r="Q468" i="8"/>
  <c r="Q469" i="8"/>
  <c r="R469" i="8" s="1"/>
  <c r="Q470" i="8"/>
  <c r="R470" i="8" s="1"/>
  <c r="Q471" i="8"/>
  <c r="R471" i="8" s="1"/>
  <c r="Q472" i="8"/>
  <c r="Q473" i="8"/>
  <c r="R473" i="8" s="1"/>
  <c r="Q474" i="8"/>
  <c r="R474" i="8" s="1"/>
  <c r="Q475" i="8"/>
  <c r="R475" i="8" s="1"/>
  <c r="Q476" i="8"/>
  <c r="Q477" i="8"/>
  <c r="R477" i="8" s="1"/>
  <c r="Q478" i="8"/>
  <c r="R478" i="8" s="1"/>
  <c r="Q479" i="8"/>
  <c r="R479" i="8" s="1"/>
  <c r="Q480" i="8"/>
  <c r="Q481" i="8"/>
  <c r="R481" i="8" s="1"/>
  <c r="Q482" i="8"/>
  <c r="R482" i="8" s="1"/>
  <c r="Q483" i="8"/>
  <c r="R483" i="8" s="1"/>
  <c r="Q484" i="8"/>
  <c r="Q485" i="8"/>
  <c r="R485" i="8" s="1"/>
  <c r="Q486" i="8"/>
  <c r="R486" i="8" s="1"/>
  <c r="Q487" i="8"/>
  <c r="R487" i="8" s="1"/>
  <c r="Q488" i="8"/>
  <c r="Q489" i="8"/>
  <c r="R489" i="8" s="1"/>
  <c r="Q490" i="8"/>
  <c r="R490" i="8" s="1"/>
  <c r="Q491" i="8"/>
  <c r="R491" i="8" s="1"/>
  <c r="Q492" i="8"/>
  <c r="Q493" i="8"/>
  <c r="R493" i="8" s="1"/>
  <c r="Q494" i="8"/>
  <c r="R494" i="8" s="1"/>
  <c r="Q495" i="8"/>
  <c r="R495" i="8" s="1"/>
  <c r="Q496" i="8"/>
  <c r="Q497" i="8"/>
  <c r="R497" i="8" s="1"/>
  <c r="Q498" i="8"/>
  <c r="R498" i="8" s="1"/>
  <c r="Q499" i="8"/>
  <c r="R499" i="8" s="1"/>
  <c r="Q500" i="8"/>
  <c r="Q501" i="8"/>
  <c r="R501" i="8" s="1"/>
  <c r="Q502" i="8"/>
  <c r="R502" i="8" s="1"/>
  <c r="Q503" i="8"/>
  <c r="R503" i="8" s="1"/>
  <c r="Q504" i="8"/>
  <c r="Q505" i="8"/>
  <c r="R505" i="8" s="1"/>
  <c r="Q506" i="8"/>
  <c r="R506" i="8" s="1"/>
  <c r="Q507" i="8"/>
  <c r="R507" i="8" s="1"/>
  <c r="Q508" i="8"/>
  <c r="Q509" i="8"/>
  <c r="R509" i="8" s="1"/>
  <c r="Q510" i="8"/>
  <c r="R510" i="8" s="1"/>
  <c r="Q511" i="8"/>
  <c r="R511" i="8" s="1"/>
  <c r="Q512" i="8"/>
  <c r="Q513" i="8"/>
  <c r="R513" i="8" s="1"/>
  <c r="Q514" i="8"/>
  <c r="R514" i="8" s="1"/>
  <c r="Q515" i="8"/>
  <c r="R515" i="8" s="1"/>
  <c r="Q516" i="8"/>
  <c r="Q517" i="8"/>
  <c r="R517" i="8" s="1"/>
  <c r="Q518" i="8"/>
  <c r="R518" i="8" s="1"/>
  <c r="Q519" i="8"/>
  <c r="R519" i="8" s="1"/>
  <c r="Q520" i="8"/>
  <c r="Q521" i="8"/>
  <c r="R521" i="8" s="1"/>
  <c r="Q522" i="8"/>
  <c r="R522" i="8" s="1"/>
  <c r="Q523" i="8"/>
  <c r="R523" i="8" s="1"/>
  <c r="Q524" i="8"/>
  <c r="Q525" i="8"/>
  <c r="R525" i="8" s="1"/>
  <c r="Q526" i="8"/>
  <c r="R526" i="8" s="1"/>
  <c r="Q527" i="8"/>
  <c r="R527" i="8" s="1"/>
  <c r="Q528" i="8"/>
  <c r="Q529" i="8"/>
  <c r="R529" i="8" s="1"/>
  <c r="Q530" i="8"/>
  <c r="R530" i="8" s="1"/>
  <c r="Q531" i="8"/>
  <c r="R531" i="8" s="1"/>
  <c r="Q532" i="8"/>
  <c r="Q533" i="8"/>
  <c r="R533" i="8" s="1"/>
  <c r="Q534" i="8"/>
  <c r="R534" i="8" s="1"/>
  <c r="Q535" i="8"/>
  <c r="R535" i="8" s="1"/>
  <c r="Q536" i="8"/>
  <c r="Q537" i="8"/>
  <c r="R537" i="8" s="1"/>
  <c r="Q538" i="8"/>
  <c r="R538" i="8" s="1"/>
  <c r="Q539" i="8"/>
  <c r="R539" i="8" s="1"/>
  <c r="Q540" i="8"/>
  <c r="Q541" i="8"/>
  <c r="R541" i="8" s="1"/>
  <c r="Q542" i="8"/>
  <c r="R542" i="8" s="1"/>
  <c r="Q543" i="8"/>
  <c r="R543" i="8" s="1"/>
  <c r="Q544" i="8"/>
  <c r="Q545" i="8"/>
  <c r="R545" i="8" s="1"/>
  <c r="Q546" i="8"/>
  <c r="R546" i="8" s="1"/>
  <c r="Q547" i="8"/>
  <c r="R547" i="8" s="1"/>
  <c r="Q548" i="8"/>
  <c r="Q549" i="8"/>
  <c r="R549" i="8" s="1"/>
  <c r="Q550" i="8"/>
  <c r="R550" i="8" s="1"/>
  <c r="Q551" i="8"/>
  <c r="R551" i="8" s="1"/>
  <c r="Q552" i="8"/>
  <c r="Q553" i="8"/>
  <c r="R553" i="8" s="1"/>
  <c r="Q554" i="8"/>
  <c r="R554" i="8" s="1"/>
  <c r="Q555" i="8"/>
  <c r="R555" i="8" s="1"/>
  <c r="Q556" i="8"/>
  <c r="Q557" i="8"/>
  <c r="R557" i="8" s="1"/>
  <c r="Q558" i="8"/>
  <c r="R558" i="8" s="1"/>
  <c r="Q559" i="8"/>
  <c r="R559" i="8" s="1"/>
  <c r="Q560" i="8"/>
  <c r="Q561" i="8"/>
  <c r="R561" i="8" s="1"/>
  <c r="Q562" i="8"/>
  <c r="R562" i="8" s="1"/>
  <c r="Q563" i="8"/>
  <c r="R563" i="8" s="1"/>
  <c r="Q564" i="8"/>
  <c r="Q565" i="8"/>
  <c r="R565" i="8" s="1"/>
  <c r="Q566" i="8"/>
  <c r="R566" i="8" s="1"/>
  <c r="Q567" i="8"/>
  <c r="R567" i="8" s="1"/>
  <c r="Q568" i="8"/>
  <c r="Q569" i="8"/>
  <c r="R569" i="8" s="1"/>
  <c r="Q570" i="8"/>
  <c r="R570" i="8" s="1"/>
  <c r="Q571" i="8"/>
  <c r="R571" i="8" s="1"/>
  <c r="Q572" i="8"/>
  <c r="Q573" i="8"/>
  <c r="R573" i="8" s="1"/>
  <c r="Q574" i="8"/>
  <c r="R574" i="8" s="1"/>
  <c r="Q575" i="8"/>
  <c r="R575" i="8" s="1"/>
  <c r="Q576" i="8"/>
  <c r="Q577" i="8"/>
  <c r="R577" i="8" s="1"/>
  <c r="Q578" i="8"/>
  <c r="R578" i="8" s="1"/>
  <c r="Q579" i="8"/>
  <c r="R579" i="8" s="1"/>
  <c r="Q580" i="8"/>
  <c r="Q581" i="8"/>
  <c r="R581" i="8" s="1"/>
  <c r="Q582" i="8"/>
  <c r="R582" i="8" s="1"/>
  <c r="Q583" i="8"/>
  <c r="R583" i="8" s="1"/>
  <c r="Q584" i="8"/>
  <c r="Q585" i="8"/>
  <c r="R585" i="8" s="1"/>
  <c r="Q586" i="8"/>
  <c r="R586" i="8" s="1"/>
  <c r="Q587" i="8"/>
  <c r="R587" i="8" s="1"/>
  <c r="Q588" i="8"/>
  <c r="Q589" i="8"/>
  <c r="Q590" i="8"/>
  <c r="R590" i="8" s="1"/>
  <c r="Q591" i="8"/>
  <c r="R591" i="8" s="1"/>
  <c r="Q592" i="8"/>
  <c r="Q593" i="8"/>
  <c r="R593" i="8" s="1"/>
  <c r="Q594" i="8"/>
  <c r="R594" i="8" s="1"/>
  <c r="Q595" i="8"/>
  <c r="R595" i="8" s="1"/>
  <c r="Q596" i="8"/>
  <c r="Q597" i="8"/>
  <c r="R597" i="8" s="1"/>
  <c r="Q598" i="8"/>
  <c r="R598" i="8" s="1"/>
  <c r="Q599" i="8"/>
  <c r="R599" i="8" s="1"/>
  <c r="Q600" i="8"/>
  <c r="Q601" i="8"/>
  <c r="R601" i="8" s="1"/>
  <c r="Q602" i="8"/>
  <c r="R602" i="8" s="1"/>
  <c r="Q603" i="8"/>
  <c r="R603" i="8" s="1"/>
  <c r="Q604" i="8"/>
  <c r="Q605" i="8"/>
  <c r="R605" i="8" s="1"/>
  <c r="Q606" i="8"/>
  <c r="R606" i="8" s="1"/>
  <c r="Q607" i="8"/>
  <c r="R607" i="8" s="1"/>
  <c r="Q608" i="8"/>
  <c r="Q609" i="8"/>
  <c r="R609" i="8" s="1"/>
  <c r="Q610" i="8"/>
  <c r="R610" i="8" s="1"/>
  <c r="Q611" i="8"/>
  <c r="R611" i="8" s="1"/>
  <c r="Q612" i="8"/>
  <c r="Q613" i="8"/>
  <c r="R613" i="8" s="1"/>
  <c r="Q614" i="8"/>
  <c r="R614" i="8" s="1"/>
  <c r="Q615" i="8"/>
  <c r="R615" i="8" s="1"/>
  <c r="Q616" i="8"/>
  <c r="Q617" i="8"/>
  <c r="R617" i="8" s="1"/>
  <c r="Q618" i="8"/>
  <c r="R618" i="8" s="1"/>
  <c r="Q619" i="8"/>
  <c r="R619" i="8" s="1"/>
  <c r="Q620" i="8"/>
  <c r="Q621" i="8"/>
  <c r="R621" i="8" s="1"/>
  <c r="Q622" i="8"/>
  <c r="R622" i="8" s="1"/>
  <c r="Q623" i="8"/>
  <c r="R623" i="8" s="1"/>
  <c r="Q624" i="8"/>
  <c r="Q625" i="8"/>
  <c r="R625" i="8" s="1"/>
  <c r="Q626" i="8"/>
  <c r="R626" i="8" s="1"/>
  <c r="Q627" i="8"/>
  <c r="R627" i="8" s="1"/>
  <c r="Q628" i="8"/>
  <c r="Q629" i="8"/>
  <c r="R629" i="8" s="1"/>
  <c r="Q630" i="8"/>
  <c r="R630" i="8" s="1"/>
  <c r="Q631" i="8"/>
  <c r="R631" i="8" s="1"/>
  <c r="Q632" i="8"/>
  <c r="Q633" i="8"/>
  <c r="R633" i="8" s="1"/>
  <c r="Q634" i="8"/>
  <c r="R634" i="8" s="1"/>
  <c r="Q635" i="8"/>
  <c r="R635" i="8" s="1"/>
  <c r="Q636" i="8"/>
  <c r="Q637" i="8"/>
  <c r="R637" i="8" s="1"/>
  <c r="Q638" i="8"/>
  <c r="R638" i="8" s="1"/>
  <c r="Q639" i="8"/>
  <c r="R639" i="8" s="1"/>
  <c r="Q640" i="8"/>
  <c r="Q641" i="8"/>
  <c r="R641" i="8" s="1"/>
  <c r="Q642" i="8"/>
  <c r="R642" i="8" s="1"/>
  <c r="Q643" i="8"/>
  <c r="R643" i="8" s="1"/>
  <c r="Q644" i="8"/>
  <c r="Q645" i="8"/>
  <c r="R645" i="8" s="1"/>
  <c r="Q646" i="8"/>
  <c r="R646" i="8" s="1"/>
  <c r="Q647" i="8"/>
  <c r="R647" i="8" s="1"/>
  <c r="Q648" i="8"/>
  <c r="Q649" i="8"/>
  <c r="R649" i="8" s="1"/>
  <c r="Q650" i="8"/>
  <c r="R650" i="8" s="1"/>
  <c r="Q651" i="8"/>
  <c r="R651" i="8" s="1"/>
  <c r="Q652" i="8"/>
  <c r="Q653" i="8"/>
  <c r="R653" i="8" s="1"/>
  <c r="Q654" i="8"/>
  <c r="R654" i="8" s="1"/>
  <c r="Q655" i="8"/>
  <c r="R655" i="8" s="1"/>
  <c r="Q656" i="8"/>
  <c r="Q657" i="8"/>
  <c r="R657" i="8" s="1"/>
  <c r="Q658" i="8"/>
  <c r="R658" i="8" s="1"/>
  <c r="Q659" i="8"/>
  <c r="R659" i="8" s="1"/>
  <c r="Q660" i="8"/>
  <c r="Q661" i="8"/>
  <c r="R661" i="8" s="1"/>
  <c r="Q662" i="8"/>
  <c r="R662" i="8" s="1"/>
  <c r="Q663" i="8"/>
  <c r="R663" i="8" s="1"/>
  <c r="Q664" i="8"/>
  <c r="Q665" i="8"/>
  <c r="R665" i="8" s="1"/>
  <c r="Q666" i="8"/>
  <c r="R666" i="8" s="1"/>
  <c r="Q667" i="8"/>
  <c r="R667" i="8" s="1"/>
  <c r="Q668" i="8"/>
  <c r="Q669" i="8"/>
  <c r="R669" i="8" s="1"/>
  <c r="Q670" i="8"/>
  <c r="R670" i="8" s="1"/>
  <c r="Q671" i="8"/>
  <c r="R671" i="8" s="1"/>
  <c r="Q672" i="8"/>
  <c r="Q673" i="8"/>
  <c r="R673" i="8" s="1"/>
  <c r="Q674" i="8"/>
  <c r="R674" i="8" s="1"/>
  <c r="Q675" i="8"/>
  <c r="R675" i="8" s="1"/>
  <c r="Q676" i="8"/>
  <c r="Q677" i="8"/>
  <c r="R677" i="8" s="1"/>
  <c r="Q678" i="8"/>
  <c r="R678" i="8" s="1"/>
  <c r="Q679" i="8"/>
  <c r="R679" i="8" s="1"/>
  <c r="Q680" i="8"/>
  <c r="Q681" i="8"/>
  <c r="R681" i="8" s="1"/>
  <c r="Q682" i="8"/>
  <c r="R682" i="8" s="1"/>
  <c r="Q683" i="8"/>
  <c r="Q684" i="8"/>
  <c r="Q685" i="8"/>
  <c r="R685" i="8" s="1"/>
  <c r="Q686" i="8"/>
  <c r="R686" i="8" s="1"/>
  <c r="Q687" i="8"/>
  <c r="R687" i="8" s="1"/>
  <c r="Q688" i="8"/>
  <c r="Q689" i="8"/>
  <c r="R689" i="8" s="1"/>
  <c r="Q690" i="8"/>
  <c r="R690" i="8" s="1"/>
  <c r="Q691" i="8"/>
  <c r="R691" i="8" s="1"/>
  <c r="Q692" i="8"/>
  <c r="Q693" i="8"/>
  <c r="R693" i="8" s="1"/>
  <c r="Q694" i="8"/>
  <c r="R694" i="8" s="1"/>
  <c r="Q695" i="8"/>
  <c r="R695" i="8" s="1"/>
  <c r="Q696" i="8"/>
  <c r="Q697" i="8"/>
  <c r="R697" i="8" s="1"/>
  <c r="Q698" i="8"/>
  <c r="R698" i="8" s="1"/>
  <c r="Q699" i="8"/>
  <c r="R699" i="8" s="1"/>
  <c r="Q700" i="8"/>
  <c r="Q701" i="8"/>
  <c r="R701" i="8" s="1"/>
  <c r="Q702" i="8"/>
  <c r="R702" i="8" s="1"/>
  <c r="Q703" i="8"/>
  <c r="R703" i="8" s="1"/>
  <c r="Q704" i="8"/>
  <c r="Q705" i="8"/>
  <c r="R705" i="8" s="1"/>
  <c r="Q706" i="8"/>
  <c r="R706" i="8" s="1"/>
  <c r="Q707" i="8"/>
  <c r="R707" i="8" s="1"/>
  <c r="Q708" i="8"/>
  <c r="Q709" i="8"/>
  <c r="R709" i="8" s="1"/>
  <c r="Q710" i="8"/>
  <c r="R710" i="8" s="1"/>
  <c r="Q711" i="8"/>
  <c r="R711" i="8" s="1"/>
  <c r="Q712" i="8"/>
  <c r="Q713" i="8"/>
  <c r="R713" i="8" s="1"/>
  <c r="Q714" i="8"/>
  <c r="R714" i="8" s="1"/>
  <c r="Q715" i="8"/>
  <c r="R715" i="8" s="1"/>
  <c r="Q716" i="8"/>
  <c r="Q717" i="8"/>
  <c r="Q718" i="8"/>
  <c r="R718" i="8" s="1"/>
  <c r="Q719" i="8"/>
  <c r="R719" i="8" s="1"/>
  <c r="Q720" i="8"/>
  <c r="Q721" i="8"/>
  <c r="R721" i="8" s="1"/>
  <c r="Q722" i="8"/>
  <c r="R722" i="8" s="1"/>
  <c r="Q723" i="8"/>
  <c r="R723" i="8" s="1"/>
  <c r="Q724" i="8"/>
  <c r="Q725" i="8"/>
  <c r="R725" i="8" s="1"/>
  <c r="Q726" i="8"/>
  <c r="R726" i="8" s="1"/>
  <c r="Q727" i="8"/>
  <c r="R727" i="8" s="1"/>
  <c r="Q728" i="8"/>
  <c r="Q729" i="8"/>
  <c r="R729" i="8" s="1"/>
  <c r="Q730" i="8"/>
  <c r="R730" i="8" s="1"/>
  <c r="Q731" i="8"/>
  <c r="R731" i="8" s="1"/>
  <c r="Q732" i="8"/>
  <c r="Q733" i="8"/>
  <c r="R733" i="8" s="1"/>
  <c r="Q734" i="8"/>
  <c r="R734" i="8" s="1"/>
  <c r="Q735" i="8"/>
  <c r="R735" i="8" s="1"/>
  <c r="Q736" i="8"/>
  <c r="Q737" i="8"/>
  <c r="R737" i="8" s="1"/>
  <c r="Q738" i="8"/>
  <c r="R738" i="8" s="1"/>
  <c r="Q739" i="8"/>
  <c r="R739" i="8" s="1"/>
  <c r="Q740" i="8"/>
  <c r="Q741" i="8"/>
  <c r="R741" i="8" s="1"/>
  <c r="Q742" i="8"/>
  <c r="R742" i="8" s="1"/>
  <c r="Q743" i="8"/>
  <c r="R743" i="8" s="1"/>
  <c r="Q744" i="8"/>
  <c r="Q745" i="8"/>
  <c r="R745" i="8" s="1"/>
  <c r="Q746" i="8"/>
  <c r="R746" i="8" s="1"/>
  <c r="Q747" i="8"/>
  <c r="R747" i="8" s="1"/>
  <c r="Q748" i="8"/>
  <c r="Q749" i="8"/>
  <c r="R749" i="8" s="1"/>
  <c r="Q750" i="8"/>
  <c r="R750" i="8" s="1"/>
  <c r="Q751" i="8"/>
  <c r="R751" i="8" s="1"/>
  <c r="Q752" i="8"/>
  <c r="Q753" i="8"/>
  <c r="R753" i="8" s="1"/>
  <c r="Q754" i="8"/>
  <c r="R754" i="8" s="1"/>
  <c r="Q755" i="8"/>
  <c r="R755" i="8" s="1"/>
  <c r="Q756" i="8"/>
  <c r="Q757" i="8"/>
  <c r="R757" i="8" s="1"/>
  <c r="Q758" i="8"/>
  <c r="R758" i="8" s="1"/>
  <c r="Q759" i="8"/>
  <c r="R759" i="8" s="1"/>
  <c r="Q760" i="8"/>
  <c r="Q761" i="8"/>
  <c r="R761" i="8" s="1"/>
  <c r="Q762" i="8"/>
  <c r="R762" i="8" s="1"/>
  <c r="Q763" i="8"/>
  <c r="R763" i="8" s="1"/>
  <c r="Q764" i="8"/>
  <c r="Q765" i="8"/>
  <c r="R765" i="8" s="1"/>
  <c r="Q766" i="8"/>
  <c r="R766" i="8" s="1"/>
  <c r="Q767" i="8"/>
  <c r="R767" i="8" s="1"/>
  <c r="Q768" i="8"/>
  <c r="Q769" i="8"/>
  <c r="R769" i="8" s="1"/>
  <c r="Q770" i="8"/>
  <c r="R770" i="8" s="1"/>
  <c r="Q771" i="8"/>
  <c r="R771" i="8" s="1"/>
  <c r="Q772" i="8"/>
  <c r="Q773" i="8"/>
  <c r="R773" i="8" s="1"/>
  <c r="Q774" i="8"/>
  <c r="R774" i="8" s="1"/>
  <c r="Q775" i="8"/>
  <c r="R775" i="8" s="1"/>
  <c r="Q776" i="8"/>
  <c r="Q777" i="8"/>
  <c r="R777" i="8" s="1"/>
  <c r="Q778" i="8"/>
  <c r="R778" i="8" s="1"/>
  <c r="Q779" i="8"/>
  <c r="R779" i="8" s="1"/>
  <c r="Q780" i="8"/>
  <c r="Q781" i="8"/>
  <c r="Q782" i="8"/>
  <c r="R782" i="8" s="1"/>
  <c r="Q783" i="8"/>
  <c r="R783" i="8" s="1"/>
  <c r="Q784" i="8"/>
  <c r="Q785" i="8"/>
  <c r="R785" i="8" s="1"/>
  <c r="Q786" i="8"/>
  <c r="R786" i="8" s="1"/>
  <c r="Q787" i="8"/>
  <c r="R787" i="8" s="1"/>
  <c r="Q788" i="8"/>
  <c r="Q789" i="8"/>
  <c r="R789" i="8" s="1"/>
  <c r="Q790" i="8"/>
  <c r="R790" i="8" s="1"/>
  <c r="Q791" i="8"/>
  <c r="R791" i="8" s="1"/>
  <c r="Q792" i="8"/>
  <c r="Q793" i="8"/>
  <c r="R793" i="8" s="1"/>
  <c r="Q794" i="8"/>
  <c r="R794" i="8" s="1"/>
  <c r="Q795" i="8"/>
  <c r="R795" i="8" s="1"/>
  <c r="Q796" i="8"/>
  <c r="Q797" i="8"/>
  <c r="R797" i="8" s="1"/>
  <c r="Q798" i="8"/>
  <c r="R798" i="8" s="1"/>
  <c r="Q799" i="8"/>
  <c r="R799" i="8" s="1"/>
  <c r="Q800" i="8"/>
  <c r="Q801" i="8"/>
  <c r="R801" i="8" s="1"/>
  <c r="Q802" i="8"/>
  <c r="R802" i="8" s="1"/>
  <c r="Q803" i="8"/>
  <c r="R803" i="8" s="1"/>
  <c r="Q804" i="8"/>
  <c r="Q805" i="8"/>
  <c r="R805" i="8" s="1"/>
  <c r="Q806" i="8"/>
  <c r="R806" i="8" s="1"/>
  <c r="Q807" i="8"/>
  <c r="R807" i="8" s="1"/>
  <c r="Q808" i="8"/>
  <c r="Q809" i="8"/>
  <c r="R809" i="8" s="1"/>
  <c r="Q810" i="8"/>
  <c r="R810" i="8" s="1"/>
  <c r="Q811" i="8"/>
  <c r="Q812" i="8"/>
  <c r="Q813" i="8"/>
  <c r="R813" i="8" s="1"/>
  <c r="Q814" i="8"/>
  <c r="R814" i="8" s="1"/>
  <c r="Q815" i="8"/>
  <c r="R815" i="8" s="1"/>
  <c r="Q816" i="8"/>
  <c r="Q817" i="8"/>
  <c r="R817" i="8" s="1"/>
  <c r="Q818" i="8"/>
  <c r="R818" i="8" s="1"/>
  <c r="Q819" i="8"/>
  <c r="R819" i="8" s="1"/>
  <c r="Q820" i="8"/>
  <c r="Q821" i="8"/>
  <c r="R821" i="8" s="1"/>
  <c r="Q822" i="8"/>
  <c r="R822" i="8" s="1"/>
  <c r="Q823" i="8"/>
  <c r="R823" i="8" s="1"/>
  <c r="Q824" i="8"/>
  <c r="Q825" i="8"/>
  <c r="R825" i="8" s="1"/>
  <c r="Q826" i="8"/>
  <c r="R826" i="8" s="1"/>
  <c r="Q827" i="8"/>
  <c r="R827" i="8" s="1"/>
  <c r="Q828" i="8"/>
  <c r="Q829" i="8"/>
  <c r="R829" i="8" s="1"/>
  <c r="Q830" i="8"/>
  <c r="R830" i="8" s="1"/>
  <c r="Q831" i="8"/>
  <c r="R831" i="8" s="1"/>
  <c r="Q832" i="8"/>
  <c r="Q833" i="8"/>
  <c r="R833" i="8" s="1"/>
  <c r="Q834" i="8"/>
  <c r="R834" i="8" s="1"/>
  <c r="Q835" i="8"/>
  <c r="R835" i="8" s="1"/>
  <c r="Q836" i="8"/>
  <c r="Q837" i="8"/>
  <c r="R837" i="8" s="1"/>
  <c r="Q838" i="8"/>
  <c r="R838" i="8" s="1"/>
  <c r="Q839" i="8"/>
  <c r="R839" i="8" s="1"/>
  <c r="Q840" i="8"/>
  <c r="Q841" i="8"/>
  <c r="R841" i="8" s="1"/>
  <c r="Q842" i="8"/>
  <c r="R842" i="8" s="1"/>
  <c r="Q843" i="8"/>
  <c r="R843" i="8" s="1"/>
  <c r="Q844" i="8"/>
  <c r="Q845" i="8"/>
  <c r="R845" i="8" s="1"/>
  <c r="Q846" i="8"/>
  <c r="R846" i="8" s="1"/>
  <c r="Q847" i="8"/>
  <c r="R847" i="8" s="1"/>
  <c r="Q848" i="8"/>
  <c r="Q849" i="8"/>
  <c r="R849" i="8" s="1"/>
  <c r="Q850" i="8"/>
  <c r="R850" i="8" s="1"/>
  <c r="Q851" i="8"/>
  <c r="R851" i="8" s="1"/>
  <c r="Q852" i="8"/>
  <c r="Q853" i="8"/>
  <c r="R853" i="8" s="1"/>
  <c r="Q854" i="8"/>
  <c r="Q855" i="8"/>
  <c r="R855" i="8" s="1"/>
  <c r="Q856" i="8"/>
  <c r="Q857" i="8"/>
  <c r="R857" i="8" s="1"/>
  <c r="Q858" i="8"/>
  <c r="R858" i="8" s="1"/>
  <c r="Q859" i="8"/>
  <c r="R859" i="8" s="1"/>
  <c r="Q860" i="8"/>
  <c r="Q861" i="8"/>
  <c r="R861" i="8" s="1"/>
  <c r="Q862" i="8"/>
  <c r="R862" i="8" s="1"/>
  <c r="Q863" i="8"/>
  <c r="R863" i="8" s="1"/>
  <c r="Q864" i="8"/>
  <c r="Q865" i="8"/>
  <c r="R865" i="8" s="1"/>
  <c r="Q866" i="8"/>
  <c r="R866" i="8" s="1"/>
  <c r="Q867" i="8"/>
  <c r="R867" i="8" s="1"/>
  <c r="Q868" i="8"/>
  <c r="Q869" i="8"/>
  <c r="R869" i="8" s="1"/>
  <c r="Q870" i="8"/>
  <c r="R870" i="8" s="1"/>
  <c r="Q871" i="8"/>
  <c r="R871" i="8" s="1"/>
  <c r="Q872" i="8"/>
  <c r="Q873" i="8"/>
  <c r="R873" i="8" s="1"/>
  <c r="Q874" i="8"/>
  <c r="R874" i="8" s="1"/>
  <c r="Q875" i="8"/>
  <c r="R875" i="8" s="1"/>
  <c r="Q876" i="8"/>
  <c r="Q877" i="8"/>
  <c r="R877" i="8" s="1"/>
  <c r="Q878" i="8"/>
  <c r="R878" i="8" s="1"/>
  <c r="Q879" i="8"/>
  <c r="R879" i="8" s="1"/>
  <c r="Q880" i="8"/>
  <c r="Q881" i="8"/>
  <c r="R881" i="8" s="1"/>
  <c r="Q882" i="8"/>
  <c r="R882" i="8" s="1"/>
  <c r="Q883" i="8"/>
  <c r="R883" i="8" s="1"/>
  <c r="Q884" i="8"/>
  <c r="Q885" i="8"/>
  <c r="R885" i="8" s="1"/>
  <c r="Q886" i="8"/>
  <c r="R886" i="8" s="1"/>
  <c r="Q887" i="8"/>
  <c r="R887" i="8" s="1"/>
  <c r="Q888" i="8"/>
  <c r="Q889" i="8"/>
  <c r="R889" i="8" s="1"/>
  <c r="Q890" i="8"/>
  <c r="R890" i="8" s="1"/>
  <c r="Q891" i="8"/>
  <c r="R891" i="8" s="1"/>
  <c r="Q892" i="8"/>
  <c r="Q893" i="8"/>
  <c r="R893" i="8" s="1"/>
  <c r="Q894" i="8"/>
  <c r="R894" i="8" s="1"/>
  <c r="Q895" i="8"/>
  <c r="R895" i="8" s="1"/>
  <c r="Q896" i="8"/>
  <c r="Q897" i="8"/>
  <c r="R897" i="8" s="1"/>
  <c r="Q898" i="8"/>
  <c r="R898" i="8" s="1"/>
  <c r="Q899" i="8"/>
  <c r="R899" i="8" s="1"/>
  <c r="Q900" i="8"/>
  <c r="Q901" i="8"/>
  <c r="R901" i="8" s="1"/>
  <c r="Q902" i="8"/>
  <c r="R902" i="8" s="1"/>
  <c r="Q903" i="8"/>
  <c r="R903" i="8" s="1"/>
  <c r="Q904" i="8"/>
  <c r="Q905" i="8"/>
  <c r="R905" i="8" s="1"/>
  <c r="Q906" i="8"/>
  <c r="R906" i="8" s="1"/>
  <c r="Q907" i="8"/>
  <c r="R907" i="8" s="1"/>
  <c r="Q908" i="8"/>
  <c r="Q909" i="8"/>
  <c r="R909" i="8" s="1"/>
  <c r="Q910" i="8"/>
  <c r="R910" i="8" s="1"/>
  <c r="Q911" i="8"/>
  <c r="R911" i="8" s="1"/>
  <c r="Q912" i="8"/>
  <c r="Q913" i="8"/>
  <c r="R913" i="8" s="1"/>
  <c r="Q914" i="8"/>
  <c r="R914" i="8" s="1"/>
  <c r="Q915" i="8"/>
  <c r="R915" i="8" s="1"/>
  <c r="Q916" i="8"/>
  <c r="Q917" i="8"/>
  <c r="R917" i="8" s="1"/>
  <c r="Q918" i="8"/>
  <c r="R918" i="8" s="1"/>
  <c r="Q919" i="8"/>
  <c r="R919" i="8" s="1"/>
  <c r="Q920" i="8"/>
  <c r="Q921" i="8"/>
  <c r="R921" i="8" s="1"/>
  <c r="Q922" i="8"/>
  <c r="R922" i="8" s="1"/>
  <c r="Q923" i="8"/>
  <c r="R923" i="8" s="1"/>
  <c r="Q924" i="8"/>
  <c r="Q925" i="8"/>
  <c r="R925" i="8" s="1"/>
  <c r="Q926" i="8"/>
  <c r="R926" i="8" s="1"/>
  <c r="Q927" i="8"/>
  <c r="R927" i="8" s="1"/>
  <c r="Q928" i="8"/>
  <c r="Q929" i="8"/>
  <c r="R929" i="8" s="1"/>
  <c r="Q930" i="8"/>
  <c r="R930" i="8" s="1"/>
  <c r="Q931" i="8"/>
  <c r="R931" i="8" s="1"/>
  <c r="Q932" i="8"/>
  <c r="Q933" i="8"/>
  <c r="R933" i="8" s="1"/>
  <c r="Q934" i="8"/>
  <c r="R934" i="8" s="1"/>
  <c r="Q935" i="8"/>
  <c r="R935" i="8" s="1"/>
  <c r="Q936" i="8"/>
  <c r="Q937" i="8"/>
  <c r="Q938" i="8"/>
  <c r="R938" i="8" s="1"/>
  <c r="Q939" i="8"/>
  <c r="R939" i="8" s="1"/>
  <c r="Q940" i="8"/>
  <c r="Q941" i="8"/>
  <c r="R941" i="8" s="1"/>
  <c r="Q942" i="8"/>
  <c r="R942" i="8" s="1"/>
  <c r="Q943" i="8"/>
  <c r="R943" i="8" s="1"/>
  <c r="Q944" i="8"/>
  <c r="Q945" i="8"/>
  <c r="R945" i="8" s="1"/>
  <c r="Q946" i="8"/>
  <c r="R946" i="8" s="1"/>
  <c r="Q947" i="8"/>
  <c r="R947" i="8" s="1"/>
  <c r="Q948" i="8"/>
  <c r="Q949" i="8"/>
  <c r="R949" i="8" s="1"/>
  <c r="Q950" i="8"/>
  <c r="R950" i="8" s="1"/>
  <c r="Q951" i="8"/>
  <c r="R951" i="8" s="1"/>
  <c r="Q952" i="8"/>
  <c r="Q953" i="8"/>
  <c r="R953" i="8" s="1"/>
  <c r="Q954" i="8"/>
  <c r="R954" i="8" s="1"/>
  <c r="Q955" i="8"/>
  <c r="R955" i="8" s="1"/>
  <c r="Q956" i="8"/>
  <c r="Q957" i="8"/>
  <c r="R957" i="8" s="1"/>
  <c r="Q958" i="8"/>
  <c r="R958" i="8" s="1"/>
  <c r="Q959" i="8"/>
  <c r="R959" i="8" s="1"/>
  <c r="Q960" i="8"/>
  <c r="Q961" i="8"/>
  <c r="R961" i="8" s="1"/>
  <c r="Q962" i="8"/>
  <c r="R962" i="8" s="1"/>
  <c r="Q963" i="8"/>
  <c r="R963" i="8" s="1"/>
  <c r="Q964" i="8"/>
  <c r="Q965" i="8"/>
  <c r="R965" i="8" s="1"/>
  <c r="Q966" i="8"/>
  <c r="R966" i="8" s="1"/>
  <c r="Q967" i="8"/>
  <c r="R967" i="8" s="1"/>
  <c r="Q968" i="8"/>
  <c r="Q969" i="8"/>
  <c r="R969" i="8" s="1"/>
  <c r="Q970" i="8"/>
  <c r="R970" i="8" s="1"/>
  <c r="Q971" i="8"/>
  <c r="R971" i="8" s="1"/>
  <c r="Q972" i="8"/>
  <c r="Q973" i="8"/>
  <c r="R973" i="8" s="1"/>
  <c r="Q974" i="8"/>
  <c r="R974" i="8" s="1"/>
  <c r="Q975" i="8"/>
  <c r="R975" i="8" s="1"/>
  <c r="Q976" i="8"/>
  <c r="Q977" i="8"/>
  <c r="R977" i="8" s="1"/>
  <c r="Q978" i="8"/>
  <c r="R978" i="8" s="1"/>
  <c r="Q979" i="8"/>
  <c r="R979" i="8" s="1"/>
  <c r="Q980" i="8"/>
  <c r="Q981" i="8"/>
  <c r="R981" i="8" s="1"/>
  <c r="Q982" i="8"/>
  <c r="R982" i="8" s="1"/>
  <c r="Q983" i="8"/>
  <c r="R983" i="8" s="1"/>
  <c r="Q984" i="8"/>
  <c r="Q985" i="8"/>
  <c r="R985" i="8" s="1"/>
  <c r="Q986" i="8"/>
  <c r="Q987" i="8"/>
  <c r="R987" i="8" s="1"/>
  <c r="Q988" i="8"/>
  <c r="Q989" i="8"/>
  <c r="R989" i="8" s="1"/>
  <c r="Q990" i="8"/>
  <c r="R990" i="8" s="1"/>
  <c r="Q991" i="8"/>
  <c r="R991" i="8" s="1"/>
  <c r="Q992" i="8"/>
  <c r="Q993" i="8"/>
  <c r="R993" i="8" s="1"/>
  <c r="Q994" i="8"/>
  <c r="R994" i="8" s="1"/>
  <c r="Q995" i="8"/>
  <c r="R995" i="8" s="1"/>
  <c r="Q996" i="8"/>
  <c r="Q997" i="8"/>
  <c r="R997" i="8" s="1"/>
  <c r="Q998" i="8"/>
  <c r="Q999" i="8"/>
  <c r="R999" i="8" s="1"/>
  <c r="Q1000" i="8"/>
  <c r="Q1001" i="8"/>
  <c r="R1001" i="8" s="1"/>
  <c r="Q1002" i="8"/>
  <c r="R1002" i="8" s="1"/>
  <c r="Q1003" i="8"/>
  <c r="R1003" i="8" s="1"/>
  <c r="Q1004" i="8"/>
  <c r="Q1005" i="8"/>
  <c r="R1005" i="8" s="1"/>
  <c r="Q1006" i="8"/>
  <c r="R1006" i="8" s="1"/>
  <c r="Q1007" i="8"/>
  <c r="R1007" i="8" s="1"/>
  <c r="Q1008" i="8"/>
  <c r="Q1009" i="8"/>
  <c r="R1009" i="8" s="1"/>
  <c r="Q1010" i="8"/>
  <c r="R1010" i="8" s="1"/>
  <c r="Q1011" i="8"/>
  <c r="R1011" i="8" s="1"/>
  <c r="Q1012" i="8"/>
  <c r="Q1013" i="8"/>
  <c r="R1013" i="8" s="1"/>
  <c r="Q1014" i="8"/>
  <c r="R1014" i="8" s="1"/>
  <c r="Q1015" i="8"/>
  <c r="R1015" i="8" s="1"/>
  <c r="Q1016" i="8"/>
  <c r="Q1017" i="8"/>
  <c r="R1017" i="8" s="1"/>
  <c r="Q1018" i="8"/>
  <c r="R1018" i="8" s="1"/>
  <c r="Q1019" i="8"/>
  <c r="R1019" i="8" s="1"/>
  <c r="Q1020" i="8"/>
  <c r="Q1021" i="8"/>
  <c r="R1021" i="8" s="1"/>
  <c r="Q1022" i="8"/>
  <c r="R1022" i="8" s="1"/>
  <c r="Q1023" i="8"/>
  <c r="R1023" i="8" s="1"/>
  <c r="Q1024" i="8"/>
  <c r="Q1025" i="8"/>
  <c r="R1025" i="8" s="1"/>
  <c r="Q1026" i="8"/>
  <c r="R1026" i="8" s="1"/>
  <c r="Q1027" i="8"/>
  <c r="R1027" i="8" s="1"/>
  <c r="Q1028" i="8"/>
  <c r="Q1029" i="8"/>
  <c r="R1029" i="8" s="1"/>
  <c r="Q1030" i="8"/>
  <c r="R1030" i="8" s="1"/>
  <c r="Q1031" i="8"/>
  <c r="R1031" i="8" s="1"/>
  <c r="Q1032" i="8"/>
  <c r="Q1033" i="8"/>
  <c r="R1033" i="8" s="1"/>
  <c r="Q1034" i="8"/>
  <c r="R1034" i="8" s="1"/>
  <c r="Q1035" i="8"/>
  <c r="R1035" i="8" s="1"/>
  <c r="Q1036" i="8"/>
  <c r="Q1037" i="8"/>
  <c r="R1037" i="8" s="1"/>
  <c r="Q1038" i="8"/>
  <c r="R1038" i="8" s="1"/>
  <c r="Q1039" i="8"/>
  <c r="R1039" i="8" s="1"/>
  <c r="Q1040" i="8"/>
  <c r="Q1041" i="8"/>
  <c r="R1041" i="8" s="1"/>
  <c r="Q1042" i="8"/>
  <c r="R1042" i="8" s="1"/>
  <c r="Q1043" i="8"/>
  <c r="R1043" i="8" s="1"/>
  <c r="Q1044" i="8"/>
  <c r="Q1045" i="8"/>
  <c r="R1045" i="8" s="1"/>
  <c r="Q1046" i="8"/>
  <c r="R1046" i="8" s="1"/>
  <c r="Q1047" i="8"/>
  <c r="R1047" i="8" s="1"/>
  <c r="Q1048" i="8"/>
  <c r="Q1049" i="8"/>
  <c r="R1049" i="8" s="1"/>
  <c r="Q1050" i="8"/>
  <c r="R1050" i="8" s="1"/>
  <c r="Q1051" i="8"/>
  <c r="R1051" i="8" s="1"/>
  <c r="Q1052" i="8"/>
  <c r="Q1053" i="8"/>
  <c r="R1053" i="8" s="1"/>
  <c r="Q1054" i="8"/>
  <c r="R1054" i="8" s="1"/>
  <c r="Q1055" i="8"/>
  <c r="R1055" i="8" s="1"/>
  <c r="Q1056" i="8"/>
  <c r="Q1057" i="8"/>
  <c r="R1057" i="8" s="1"/>
  <c r="Q1058" i="8"/>
  <c r="R1058" i="8" s="1"/>
  <c r="Q1059" i="8"/>
  <c r="R1059" i="8" s="1"/>
  <c r="Q1060" i="8"/>
  <c r="Q1061" i="8"/>
  <c r="R1061" i="8" s="1"/>
  <c r="Q1062" i="8"/>
  <c r="R1062" i="8" s="1"/>
  <c r="Q1063" i="8"/>
  <c r="R1063" i="8" s="1"/>
  <c r="Q1064" i="8"/>
  <c r="Q1065" i="8"/>
  <c r="R1065" i="8" s="1"/>
  <c r="Q1066" i="8"/>
  <c r="R1066" i="8" s="1"/>
  <c r="Q1067" i="8"/>
  <c r="R1067" i="8" s="1"/>
  <c r="Q1068" i="8"/>
  <c r="Q1069" i="8"/>
  <c r="R1069" i="8" s="1"/>
  <c r="Q1070" i="8"/>
  <c r="Q1071" i="8"/>
  <c r="R1071" i="8" s="1"/>
  <c r="Q1072" i="8"/>
  <c r="Q1073" i="8"/>
  <c r="R1073" i="8" s="1"/>
  <c r="Q1074" i="8"/>
  <c r="R1074" i="8" s="1"/>
  <c r="Q1075" i="8"/>
  <c r="R1075" i="8" s="1"/>
  <c r="Q1076" i="8"/>
  <c r="Q1077" i="8"/>
  <c r="R1077" i="8" s="1"/>
  <c r="Q1078" i="8"/>
  <c r="R1078" i="8" s="1"/>
  <c r="Q1079" i="8"/>
  <c r="R1079" i="8" s="1"/>
  <c r="Q1080" i="8"/>
  <c r="Q1081" i="8"/>
  <c r="R1081" i="8" s="1"/>
  <c r="Q1082" i="8"/>
  <c r="R1082" i="8" s="1"/>
  <c r="Q1083" i="8"/>
  <c r="R1083" i="8" s="1"/>
  <c r="Q1084" i="8"/>
  <c r="Q1085" i="8"/>
  <c r="R1085" i="8" s="1"/>
  <c r="Q1086" i="8"/>
  <c r="R1086" i="8" s="1"/>
  <c r="Q1087" i="8"/>
  <c r="R1087" i="8" s="1"/>
  <c r="Q1088" i="8"/>
  <c r="Q1089" i="8"/>
  <c r="R1089" i="8" s="1"/>
  <c r="Q1090" i="8"/>
  <c r="R1090" i="8" s="1"/>
  <c r="Q1091" i="8"/>
  <c r="R1091" i="8" s="1"/>
  <c r="Q1092" i="8"/>
  <c r="Q1093" i="8"/>
  <c r="R1093" i="8" s="1"/>
  <c r="Q1094" i="8"/>
  <c r="R1094" i="8" s="1"/>
  <c r="Q1095" i="8"/>
  <c r="R1095" i="8" s="1"/>
  <c r="Q1096" i="8"/>
  <c r="Q1097" i="8"/>
  <c r="R1097" i="8" s="1"/>
  <c r="Q1098" i="8"/>
  <c r="R1098" i="8" s="1"/>
  <c r="Q1099" i="8"/>
  <c r="R1099" i="8" s="1"/>
  <c r="Q1100" i="8"/>
  <c r="Q1101" i="8"/>
  <c r="R1101" i="8" s="1"/>
  <c r="Q1102" i="8"/>
  <c r="R1102" i="8" s="1"/>
  <c r="Q1103" i="8"/>
  <c r="R1103" i="8" s="1"/>
  <c r="Q1104" i="8"/>
  <c r="Q1105" i="8"/>
  <c r="R1105" i="8" s="1"/>
  <c r="Q1106" i="8"/>
  <c r="R1106" i="8" s="1"/>
  <c r="Q1107" i="8"/>
  <c r="R1107" i="8" s="1"/>
  <c r="Q1108" i="8"/>
  <c r="Q1109" i="8"/>
  <c r="R1109" i="8" s="1"/>
  <c r="Q1110" i="8"/>
  <c r="R1110" i="8" s="1"/>
  <c r="Q1111" i="8"/>
  <c r="R1111" i="8" s="1"/>
  <c r="Q1112" i="8"/>
  <c r="Q1113" i="8"/>
  <c r="R1113" i="8" s="1"/>
  <c r="Q1114" i="8"/>
  <c r="R1114" i="8" s="1"/>
  <c r="Q1115" i="8"/>
  <c r="R1115" i="8" s="1"/>
  <c r="Q1116" i="8"/>
  <c r="Q1117" i="8"/>
  <c r="R1117" i="8" s="1"/>
  <c r="Q1118" i="8"/>
  <c r="R1118" i="8" s="1"/>
  <c r="Q1119" i="8"/>
  <c r="R1119" i="8" s="1"/>
  <c r="Q1120" i="8"/>
  <c r="Q1121" i="8"/>
  <c r="R1121" i="8" s="1"/>
  <c r="Q1122" i="8"/>
  <c r="R1122" i="8" s="1"/>
  <c r="Q1123" i="8"/>
  <c r="R1123" i="8" s="1"/>
  <c r="Q1124" i="8"/>
  <c r="Q1125" i="8"/>
  <c r="R1125" i="8" s="1"/>
  <c r="Q1126" i="8"/>
  <c r="R1126" i="8" s="1"/>
  <c r="Q1127" i="8"/>
  <c r="R1127" i="8" s="1"/>
  <c r="Q1128" i="8"/>
  <c r="Q1129" i="8"/>
  <c r="R1129" i="8" s="1"/>
  <c r="Q1130" i="8"/>
  <c r="R1130" i="8" s="1"/>
  <c r="Q1131" i="8"/>
  <c r="R1131" i="8" s="1"/>
  <c r="Q1132" i="8"/>
  <c r="Q1133" i="8"/>
  <c r="R1133" i="8" s="1"/>
  <c r="Q1134" i="8"/>
  <c r="R1134" i="8" s="1"/>
  <c r="Q1135" i="8"/>
  <c r="R1135" i="8" s="1"/>
  <c r="Q1136" i="8"/>
  <c r="Q1137" i="8"/>
  <c r="R1137" i="8" s="1"/>
  <c r="Q1138" i="8"/>
  <c r="R1138" i="8" s="1"/>
  <c r="Q1139" i="8"/>
  <c r="R1139" i="8" s="1"/>
  <c r="Q1140" i="8"/>
  <c r="Q1141" i="8"/>
  <c r="R1141" i="8" s="1"/>
  <c r="Q1142" i="8"/>
  <c r="R1142" i="8" s="1"/>
  <c r="Q1143" i="8"/>
  <c r="R1143" i="8" s="1"/>
  <c r="Q1144" i="8"/>
  <c r="Q1145" i="8"/>
  <c r="R1145" i="8" s="1"/>
  <c r="Q1146" i="8"/>
  <c r="R1146" i="8" s="1"/>
  <c r="Q1147" i="8"/>
  <c r="R1147" i="8" s="1"/>
  <c r="Q1148" i="8"/>
  <c r="Q1149" i="8"/>
  <c r="R1149" i="8" s="1"/>
  <c r="Q1150" i="8"/>
  <c r="R1150" i="8" s="1"/>
  <c r="Q1151" i="8"/>
  <c r="R1151" i="8" s="1"/>
  <c r="Q1152" i="8"/>
  <c r="Q1153" i="8"/>
  <c r="R1153" i="8" s="1"/>
  <c r="Q1154" i="8"/>
  <c r="R1154" i="8" s="1"/>
  <c r="Q1155" i="8"/>
  <c r="R1155" i="8" s="1"/>
  <c r="Q1156" i="8"/>
  <c r="Q1157" i="8"/>
  <c r="R1157" i="8" s="1"/>
  <c r="Q1158" i="8"/>
  <c r="R1158" i="8" s="1"/>
  <c r="Q1159" i="8"/>
  <c r="R1159" i="8" s="1"/>
  <c r="Q1160" i="8"/>
  <c r="Q1161" i="8"/>
  <c r="R1161" i="8" s="1"/>
  <c r="Q1162" i="8"/>
  <c r="R1162" i="8" s="1"/>
  <c r="Q1163" i="8"/>
  <c r="R1163" i="8" s="1"/>
  <c r="Q1164" i="8"/>
  <c r="Q1165" i="8"/>
  <c r="R1165" i="8" s="1"/>
  <c r="Q1166" i="8"/>
  <c r="R1166" i="8" s="1"/>
  <c r="Q1167" i="8"/>
  <c r="R1167" i="8" s="1"/>
  <c r="Q1168" i="8"/>
  <c r="Q1169" i="8"/>
  <c r="R1169" i="8" s="1"/>
  <c r="Q1170" i="8"/>
  <c r="R1170" i="8" s="1"/>
  <c r="Q1171" i="8"/>
  <c r="R1171" i="8" s="1"/>
  <c r="Q1172" i="8"/>
  <c r="Q1173" i="8"/>
  <c r="R1173" i="8" s="1"/>
  <c r="Q1174" i="8"/>
  <c r="R1174" i="8" s="1"/>
  <c r="Q1175" i="8"/>
  <c r="R1175" i="8" s="1"/>
  <c r="Q1176" i="8"/>
  <c r="Q1177" i="8"/>
  <c r="R1177" i="8" s="1"/>
  <c r="Q1178" i="8"/>
  <c r="R1178" i="8" s="1"/>
  <c r="Q1179" i="8"/>
  <c r="R1179" i="8" s="1"/>
  <c r="Q1180" i="8"/>
  <c r="Q1181" i="8"/>
  <c r="R1181" i="8" s="1"/>
  <c r="Q1182" i="8"/>
  <c r="R1182" i="8" s="1"/>
  <c r="Q1183" i="8"/>
  <c r="R1183" i="8" s="1"/>
  <c r="Q1184" i="8"/>
  <c r="Q1185" i="8"/>
  <c r="R1185" i="8" s="1"/>
  <c r="Q1186" i="8"/>
  <c r="R1186" i="8" s="1"/>
  <c r="Q1187" i="8"/>
  <c r="R1187" i="8" s="1"/>
  <c r="Q1188" i="8"/>
  <c r="Q1189" i="8"/>
  <c r="R1189" i="8" s="1"/>
  <c r="Q1190" i="8"/>
  <c r="R1190" i="8" s="1"/>
  <c r="Q1191" i="8"/>
  <c r="R1191" i="8" s="1"/>
  <c r="Q1192" i="8"/>
  <c r="Q1193" i="8"/>
  <c r="R1193" i="8" s="1"/>
  <c r="Q1194" i="8"/>
  <c r="R1194" i="8" s="1"/>
  <c r="Q1195" i="8"/>
  <c r="R1195" i="8" s="1"/>
  <c r="Q1196" i="8"/>
  <c r="Q1197" i="8"/>
  <c r="R1197" i="8" s="1"/>
  <c r="Q1198" i="8"/>
  <c r="R1198" i="8" s="1"/>
  <c r="Q1199" i="8"/>
  <c r="R1199" i="8" s="1"/>
  <c r="Q1200" i="8"/>
  <c r="Q1201" i="8"/>
  <c r="R1201" i="8" s="1"/>
  <c r="Q1202" i="8"/>
  <c r="R1202" i="8" s="1"/>
  <c r="Q1203" i="8"/>
  <c r="R1203" i="8" s="1"/>
  <c r="Q1204" i="8"/>
  <c r="Q1205" i="8"/>
  <c r="R1205" i="8" s="1"/>
  <c r="Q1206" i="8"/>
  <c r="R1206" i="8" s="1"/>
  <c r="Q1207" i="8"/>
  <c r="R1207" i="8" s="1"/>
  <c r="Q1208" i="8"/>
  <c r="Q1209" i="8"/>
  <c r="R1209" i="8" s="1"/>
  <c r="Q1210" i="8"/>
  <c r="R1210" i="8" s="1"/>
  <c r="Q1211" i="8"/>
  <c r="R1211" i="8" s="1"/>
  <c r="Q1212" i="8"/>
  <c r="Q1213" i="8"/>
  <c r="R1213" i="8" s="1"/>
  <c r="Q1214" i="8"/>
  <c r="R1214" i="8" s="1"/>
  <c r="Q1215" i="8"/>
  <c r="R1215" i="8" s="1"/>
  <c r="Q1216" i="8"/>
  <c r="Q1217" i="8"/>
  <c r="R1217" i="8" s="1"/>
  <c r="Q1218" i="8"/>
  <c r="R1218" i="8" s="1"/>
  <c r="Q1219" i="8"/>
  <c r="R1219" i="8" s="1"/>
  <c r="Q1220" i="8"/>
  <c r="Q1221" i="8"/>
  <c r="R1221" i="8" s="1"/>
  <c r="Q1222" i="8"/>
  <c r="R1222" i="8" s="1"/>
  <c r="Q1223" i="8"/>
  <c r="R1223" i="8" s="1"/>
  <c r="Q1224" i="8"/>
  <c r="Q1225" i="8"/>
  <c r="Q1226" i="8"/>
  <c r="R1226" i="8" s="1"/>
  <c r="Q1227" i="8"/>
  <c r="R1227" i="8" s="1"/>
  <c r="Q1228" i="8"/>
  <c r="Q1229" i="8"/>
  <c r="R1229" i="8" s="1"/>
  <c r="Q1230" i="8"/>
  <c r="R1230" i="8" s="1"/>
  <c r="Q1231" i="8"/>
  <c r="R1231" i="8" s="1"/>
  <c r="Q1232" i="8"/>
  <c r="Q1233" i="8"/>
  <c r="R1233" i="8" s="1"/>
  <c r="Q1234" i="8"/>
  <c r="R1234" i="8" s="1"/>
  <c r="Q1235" i="8"/>
  <c r="R1235" i="8" s="1"/>
  <c r="Q1236" i="8"/>
  <c r="Q1237" i="8"/>
  <c r="R1237" i="8" s="1"/>
  <c r="Q1238" i="8"/>
  <c r="R1238" i="8" s="1"/>
  <c r="Q1239" i="8"/>
  <c r="R1239" i="8" s="1"/>
  <c r="Q1240" i="8"/>
  <c r="Q1241" i="8"/>
  <c r="R1241" i="8" s="1"/>
  <c r="Q1242" i="8"/>
  <c r="R1242" i="8" s="1"/>
  <c r="Q1243" i="8"/>
  <c r="R1243" i="8" s="1"/>
  <c r="Q1244" i="8"/>
  <c r="Q1245" i="8"/>
  <c r="R1245" i="8" s="1"/>
  <c r="Q1246" i="8"/>
  <c r="R1246" i="8" s="1"/>
  <c r="Q1247" i="8"/>
  <c r="R1247" i="8" s="1"/>
  <c r="Q1248" i="8"/>
  <c r="Q1249" i="8"/>
  <c r="R1249" i="8" s="1"/>
  <c r="Q1250" i="8"/>
  <c r="R1250" i="8" s="1"/>
  <c r="Q1251" i="8"/>
  <c r="R1251" i="8" s="1"/>
  <c r="Q1252" i="8"/>
  <c r="Q1253" i="8"/>
  <c r="R1253" i="8" s="1"/>
  <c r="Q1254" i="8"/>
  <c r="R1254" i="8" s="1"/>
  <c r="Q1255" i="8"/>
  <c r="R1255" i="8" s="1"/>
  <c r="Q1256" i="8"/>
  <c r="Q1257" i="8"/>
  <c r="R1257" i="8" s="1"/>
  <c r="Q1258" i="8"/>
  <c r="R1258" i="8" s="1"/>
  <c r="Q1259" i="8"/>
  <c r="R1259" i="8" s="1"/>
  <c r="Q1260" i="8"/>
  <c r="Q1261" i="8"/>
  <c r="R1261" i="8" s="1"/>
  <c r="Q1262" i="8"/>
  <c r="R1262" i="8" s="1"/>
  <c r="Q1263" i="8"/>
  <c r="R1263" i="8" s="1"/>
  <c r="Q1264" i="8"/>
  <c r="Q1265" i="8"/>
  <c r="R1265" i="8" s="1"/>
  <c r="Q1266" i="8"/>
  <c r="R1266" i="8" s="1"/>
  <c r="Q1267" i="8"/>
  <c r="R1267" i="8" s="1"/>
  <c r="Q1268" i="8"/>
  <c r="Q1269" i="8"/>
  <c r="R1269" i="8" s="1"/>
  <c r="Q1270" i="8"/>
  <c r="R1270" i="8" s="1"/>
  <c r="Q1271" i="8"/>
  <c r="R1271" i="8" s="1"/>
  <c r="Q1272" i="8"/>
  <c r="Q1273" i="8"/>
  <c r="R1273" i="8" s="1"/>
  <c r="Q1274" i="8"/>
  <c r="R1274" i="8" s="1"/>
  <c r="Q1275" i="8"/>
  <c r="R1275" i="8" s="1"/>
  <c r="Q1276" i="8"/>
  <c r="Q1277" i="8"/>
  <c r="R1277" i="8" s="1"/>
  <c r="Q1278" i="8"/>
  <c r="R1278" i="8" s="1"/>
  <c r="Q1279" i="8"/>
  <c r="R1279" i="8" s="1"/>
  <c r="Q1280" i="8"/>
  <c r="Q1281" i="8"/>
  <c r="R1281" i="8" s="1"/>
  <c r="Q1282" i="8"/>
  <c r="R1282" i="8" s="1"/>
  <c r="Q1283" i="8"/>
  <c r="R1283" i="8" s="1"/>
  <c r="Q1284" i="8"/>
  <c r="Q1285" i="8"/>
  <c r="R1285" i="8" s="1"/>
  <c r="Q1286" i="8"/>
  <c r="R1286" i="8" s="1"/>
  <c r="Q1287" i="8"/>
  <c r="R1287" i="8" s="1"/>
  <c r="Q1288" i="8"/>
  <c r="Q1289" i="8"/>
  <c r="R1289" i="8" s="1"/>
  <c r="Q1290" i="8"/>
  <c r="R1290" i="8" s="1"/>
  <c r="Q1291" i="8"/>
  <c r="R1291" i="8" s="1"/>
  <c r="Q1292" i="8"/>
  <c r="Q1293" i="8"/>
  <c r="R1293" i="8" s="1"/>
  <c r="Q1294" i="8"/>
  <c r="R1294" i="8" s="1"/>
  <c r="Q1295" i="8"/>
  <c r="R1295" i="8" s="1"/>
  <c r="Q1296" i="8"/>
  <c r="Q1297" i="8"/>
  <c r="R1297" i="8" s="1"/>
  <c r="Q1298" i="8"/>
  <c r="R1298" i="8" s="1"/>
  <c r="Q1299" i="8"/>
  <c r="R1299" i="8" s="1"/>
  <c r="Q1300" i="8"/>
  <c r="Q1301" i="8"/>
  <c r="R1301" i="8" s="1"/>
  <c r="Q1302" i="8"/>
  <c r="R1302" i="8" s="1"/>
  <c r="Q1303" i="8"/>
  <c r="R1303" i="8" s="1"/>
  <c r="Q1304" i="8"/>
  <c r="Q1305" i="8"/>
  <c r="R1305" i="8" s="1"/>
  <c r="Q1306" i="8"/>
  <c r="R1306" i="8" s="1"/>
  <c r="Q1307" i="8"/>
  <c r="R1307" i="8" s="1"/>
  <c r="Q1308" i="8"/>
  <c r="Q1309" i="8"/>
  <c r="R1309" i="8" s="1"/>
  <c r="Q1310" i="8"/>
  <c r="R1310" i="8" s="1"/>
  <c r="Q1311" i="8"/>
  <c r="R1311" i="8" s="1"/>
  <c r="Q1312" i="8"/>
  <c r="Q1313" i="8"/>
  <c r="R1313" i="8" s="1"/>
  <c r="Q1314" i="8"/>
  <c r="R1314" i="8" s="1"/>
  <c r="Q1315" i="8"/>
  <c r="R1315" i="8" s="1"/>
  <c r="Q1316" i="8"/>
  <c r="Q1317" i="8"/>
  <c r="R1317" i="8" s="1"/>
  <c r="Q1318" i="8"/>
  <c r="R1318" i="8" s="1"/>
  <c r="Q1319" i="8"/>
  <c r="R1319" i="8" s="1"/>
  <c r="Q1320" i="8"/>
  <c r="Q1321" i="8"/>
  <c r="R1321" i="8" s="1"/>
  <c r="Q1322" i="8"/>
  <c r="R1322" i="8" s="1"/>
  <c r="Q1323" i="8"/>
  <c r="R1323" i="8" s="1"/>
  <c r="Q1324" i="8"/>
  <c r="Q1325" i="8"/>
  <c r="R1325" i="8" s="1"/>
  <c r="Q1326" i="8"/>
  <c r="R1326" i="8" s="1"/>
  <c r="Q1327" i="8"/>
  <c r="R1327" i="8" s="1"/>
  <c r="Q1328" i="8"/>
  <c r="Q1329" i="8"/>
  <c r="R1329" i="8" s="1"/>
  <c r="Q1330" i="8"/>
  <c r="R1330" i="8" s="1"/>
  <c r="Q1331" i="8"/>
  <c r="R1331" i="8" s="1"/>
  <c r="Q1332" i="8"/>
  <c r="Q1333" i="8"/>
  <c r="R1333" i="8" s="1"/>
  <c r="Q1334" i="8"/>
  <c r="R1334" i="8" s="1"/>
  <c r="Q1335" i="8"/>
  <c r="R1335" i="8" s="1"/>
  <c r="Q1336" i="8"/>
  <c r="Q1337" i="8"/>
  <c r="R1337" i="8" s="1"/>
  <c r="Q1338" i="8"/>
  <c r="R1338" i="8" s="1"/>
  <c r="Q1339" i="8"/>
  <c r="R1339" i="8" s="1"/>
  <c r="Q1340" i="8"/>
  <c r="Q1341" i="8"/>
  <c r="R1341" i="8" s="1"/>
  <c r="Q1342" i="8"/>
  <c r="R1342" i="8" s="1"/>
  <c r="Q1343" i="8"/>
  <c r="R1343" i="8" s="1"/>
  <c r="Q1344" i="8"/>
  <c r="Q1345" i="8"/>
  <c r="R1345" i="8" s="1"/>
  <c r="Q1346" i="8"/>
  <c r="R1346" i="8" s="1"/>
  <c r="Q1347" i="8"/>
  <c r="R1347" i="8" s="1"/>
  <c r="Q1348" i="8"/>
  <c r="Q1349" i="8"/>
  <c r="R1349" i="8" s="1"/>
  <c r="Q1350" i="8"/>
  <c r="R1350" i="8" s="1"/>
  <c r="Q1351" i="8"/>
  <c r="R1351" i="8" s="1"/>
  <c r="Q1352" i="8"/>
  <c r="Q1353" i="8"/>
  <c r="Q1354" i="8"/>
  <c r="R1354" i="8" s="1"/>
  <c r="Q1355" i="8"/>
  <c r="R1355" i="8" s="1"/>
  <c r="Q1356" i="8"/>
  <c r="Q1357" i="8"/>
  <c r="R1357" i="8" s="1"/>
  <c r="Q1358" i="8"/>
  <c r="R1358" i="8" s="1"/>
  <c r="Q1359" i="8"/>
  <c r="R1359" i="8" s="1"/>
  <c r="Q1360" i="8"/>
  <c r="Q1361" i="8"/>
  <c r="R1361" i="8" s="1"/>
  <c r="Q1362" i="8"/>
  <c r="R1362" i="8" s="1"/>
  <c r="Q1363" i="8"/>
  <c r="R1363" i="8" s="1"/>
  <c r="Q1364" i="8"/>
  <c r="Q1365" i="8"/>
  <c r="R1365" i="8" s="1"/>
  <c r="Q1366" i="8"/>
  <c r="R1366" i="8" s="1"/>
  <c r="Q1367" i="8"/>
  <c r="R1367" i="8" s="1"/>
  <c r="Q1368" i="8"/>
  <c r="Q1369" i="8"/>
  <c r="R1369" i="8" s="1"/>
  <c r="Q1370" i="8"/>
  <c r="R1370" i="8" s="1"/>
  <c r="Q1371" i="8"/>
  <c r="R1371" i="8" s="1"/>
  <c r="Q1372" i="8"/>
  <c r="Q1373" i="8"/>
  <c r="R1373" i="8" s="1"/>
  <c r="Q1374" i="8"/>
  <c r="R1374" i="8" s="1"/>
  <c r="Q1375" i="8"/>
  <c r="R1375" i="8" s="1"/>
  <c r="Q1376" i="8"/>
  <c r="Q1377" i="8"/>
  <c r="R1377" i="8" s="1"/>
  <c r="Q1378" i="8"/>
  <c r="R1378" i="8" s="1"/>
  <c r="Q1379" i="8"/>
  <c r="R1379" i="8" s="1"/>
  <c r="Q1380" i="8"/>
  <c r="Q1381" i="8"/>
  <c r="R1381" i="8" s="1"/>
  <c r="Q1382" i="8"/>
  <c r="R1382" i="8" s="1"/>
  <c r="Q1383" i="8"/>
  <c r="R1383" i="8" s="1"/>
  <c r="Q1384" i="8"/>
  <c r="Q1385" i="8"/>
  <c r="R1385" i="8" s="1"/>
  <c r="Q1386" i="8"/>
  <c r="R1386" i="8" s="1"/>
  <c r="Q1387" i="8"/>
  <c r="R1387" i="8" s="1"/>
  <c r="Q1388" i="8"/>
  <c r="Q1389" i="8"/>
  <c r="R1389" i="8" s="1"/>
  <c r="Q1390" i="8"/>
  <c r="R1390" i="8" s="1"/>
  <c r="Q1391" i="8"/>
  <c r="R1391" i="8" s="1"/>
  <c r="Q1392" i="8"/>
  <c r="Q1393" i="8"/>
  <c r="R1393" i="8" s="1"/>
  <c r="Q1394" i="8"/>
  <c r="R1394" i="8" s="1"/>
  <c r="Q1395" i="8"/>
  <c r="R1395" i="8" s="1"/>
  <c r="Q1396" i="8"/>
  <c r="Q1397" i="8"/>
  <c r="R1397" i="8" s="1"/>
  <c r="Q1398" i="8"/>
  <c r="R1398" i="8" s="1"/>
  <c r="Q1399" i="8"/>
  <c r="R1399" i="8" s="1"/>
  <c r="Q1400" i="8"/>
  <c r="Q1401" i="8"/>
  <c r="R1401" i="8" s="1"/>
  <c r="Q1402" i="8"/>
  <c r="R1402" i="8" s="1"/>
  <c r="Q1403" i="8"/>
  <c r="R1403" i="8" s="1"/>
  <c r="Q1404" i="8"/>
  <c r="Q1405" i="8"/>
  <c r="R1405" i="8" s="1"/>
  <c r="Q1406" i="8"/>
  <c r="R1406" i="8" s="1"/>
  <c r="Q1407" i="8"/>
  <c r="R1407" i="8" s="1"/>
  <c r="Q1408" i="8"/>
  <c r="Q1409" i="8"/>
  <c r="R1409" i="8" s="1"/>
  <c r="Q1410" i="8"/>
  <c r="R1410" i="8" s="1"/>
  <c r="Q1411" i="8"/>
  <c r="R1411" i="8" s="1"/>
  <c r="Q1412" i="8"/>
  <c r="Q1413" i="8"/>
  <c r="R1413" i="8" s="1"/>
  <c r="Q1414" i="8"/>
  <c r="R1414" i="8" s="1"/>
  <c r="Q1415" i="8"/>
  <c r="R1415" i="8" s="1"/>
  <c r="Q1416" i="8"/>
  <c r="Q1417" i="8"/>
  <c r="R1417" i="8" s="1"/>
  <c r="Q1418" i="8"/>
  <c r="R1418" i="8" s="1"/>
  <c r="Q1419" i="8"/>
  <c r="R1419" i="8" s="1"/>
  <c r="Q1420" i="8"/>
  <c r="Q1421" i="8"/>
  <c r="R1421" i="8" s="1"/>
  <c r="Q1422" i="8"/>
  <c r="R1422" i="8" s="1"/>
  <c r="Q1423" i="8"/>
  <c r="R1423" i="8" s="1"/>
  <c r="Q1424" i="8"/>
  <c r="Q1425" i="8"/>
  <c r="R1425" i="8" s="1"/>
  <c r="Q1426" i="8"/>
  <c r="R1426" i="8" s="1"/>
  <c r="Q1427" i="8"/>
  <c r="R1427" i="8" s="1"/>
  <c r="Q1428" i="8"/>
  <c r="Q1429" i="8"/>
  <c r="R1429" i="8" s="1"/>
  <c r="Q1430" i="8"/>
  <c r="R1430" i="8" s="1"/>
  <c r="Q1431" i="8"/>
  <c r="R1431" i="8" s="1"/>
  <c r="Q1432" i="8"/>
  <c r="Q1433" i="8"/>
  <c r="R1433" i="8" s="1"/>
  <c r="Q1434" i="8"/>
  <c r="R1434" i="8" s="1"/>
  <c r="Q1435" i="8"/>
  <c r="R1435" i="8" s="1"/>
  <c r="Q1436" i="8"/>
  <c r="Q1437" i="8"/>
  <c r="R1437" i="8" s="1"/>
  <c r="Q1438" i="8"/>
  <c r="R1438" i="8" s="1"/>
  <c r="Q1439" i="8"/>
  <c r="R1439" i="8" s="1"/>
  <c r="Q1440" i="8"/>
  <c r="Q1441" i="8"/>
  <c r="R1441" i="8" s="1"/>
  <c r="Q1442" i="8"/>
  <c r="R1442" i="8" s="1"/>
  <c r="Q1443" i="8"/>
  <c r="R1443" i="8" s="1"/>
  <c r="Q1444" i="8"/>
  <c r="Q1445" i="8"/>
  <c r="R1445" i="8" s="1"/>
  <c r="Q1446" i="8"/>
  <c r="R1446" i="8" s="1"/>
  <c r="Q1447" i="8"/>
  <c r="R1447" i="8" s="1"/>
  <c r="Q1448" i="8"/>
  <c r="Q1449" i="8"/>
  <c r="R1449" i="8" s="1"/>
  <c r="Q1450" i="8"/>
  <c r="R1450" i="8" s="1"/>
  <c r="Q1451" i="8"/>
  <c r="R1451" i="8" s="1"/>
  <c r="Q1452" i="8"/>
  <c r="Q1453" i="8"/>
  <c r="R1453" i="8" s="1"/>
  <c r="Q1454" i="8"/>
  <c r="R1454" i="8" s="1"/>
  <c r="Q1455" i="8"/>
  <c r="R1455" i="8" s="1"/>
  <c r="Q1456" i="8"/>
  <c r="Q1457" i="8"/>
  <c r="R1457" i="8" s="1"/>
  <c r="Q1458" i="8"/>
  <c r="R1458" i="8" s="1"/>
  <c r="Q1459" i="8"/>
  <c r="R1459" i="8" s="1"/>
  <c r="Q1460" i="8"/>
  <c r="Q1461" i="8"/>
  <c r="R1461" i="8" s="1"/>
  <c r="Q1462" i="8"/>
  <c r="R1462" i="8" s="1"/>
  <c r="Q1463" i="8"/>
  <c r="R1463" i="8" s="1"/>
  <c r="Q1464" i="8"/>
  <c r="Q1465" i="8"/>
  <c r="R1465" i="8" s="1"/>
  <c r="Q1466" i="8"/>
  <c r="R1466" i="8" s="1"/>
  <c r="Q1467" i="8"/>
  <c r="R1467" i="8" s="1"/>
  <c r="Q1468" i="8"/>
  <c r="Q1469" i="8"/>
  <c r="R1469" i="8" s="1"/>
  <c r="Q1470" i="8"/>
  <c r="R1470" i="8" s="1"/>
  <c r="Q1471" i="8"/>
  <c r="R1471" i="8" s="1"/>
  <c r="Q1472" i="8"/>
  <c r="Q1473" i="8"/>
  <c r="R1473" i="8" s="1"/>
  <c r="Q1474" i="8"/>
  <c r="R1474" i="8" s="1"/>
  <c r="Q1475" i="8"/>
  <c r="R1475" i="8" s="1"/>
  <c r="Q1476" i="8"/>
  <c r="Q1477" i="8"/>
  <c r="R1477" i="8" s="1"/>
  <c r="Q1478" i="8"/>
  <c r="R1478" i="8" s="1"/>
  <c r="Q1479" i="8"/>
  <c r="R1479" i="8" s="1"/>
  <c r="Q1480" i="8"/>
  <c r="Q1481" i="8"/>
  <c r="R1481" i="8" s="1"/>
  <c r="Q1482" i="8"/>
  <c r="R1482" i="8" s="1"/>
  <c r="Q1483" i="8"/>
  <c r="R1483" i="8" s="1"/>
  <c r="Q1484" i="8"/>
  <c r="Q1485" i="8"/>
  <c r="R1485" i="8" s="1"/>
  <c r="Q1486" i="8"/>
  <c r="R1486" i="8" s="1"/>
  <c r="Q1487" i="8"/>
  <c r="R1487" i="8" s="1"/>
  <c r="Q1488" i="8"/>
  <c r="Q1489" i="8"/>
  <c r="R1489" i="8" s="1"/>
  <c r="Q1490" i="8"/>
  <c r="R1490" i="8" s="1"/>
  <c r="Q1491" i="8"/>
  <c r="R1491" i="8" s="1"/>
  <c r="Q1492" i="8"/>
  <c r="Q1493" i="8"/>
  <c r="R1493" i="8" s="1"/>
  <c r="Q1494" i="8"/>
  <c r="R1494" i="8" s="1"/>
  <c r="Q1495" i="8"/>
  <c r="R1495" i="8" s="1"/>
  <c r="Q1496" i="8"/>
  <c r="Q1497" i="8"/>
  <c r="R1497" i="8" s="1"/>
  <c r="Q1498" i="8"/>
  <c r="R1498" i="8" s="1"/>
  <c r="Q1499" i="8"/>
  <c r="R1499" i="8" s="1"/>
  <c r="Q1500" i="8"/>
  <c r="Q1501" i="8"/>
  <c r="R1501" i="8" s="1"/>
  <c r="Q1502" i="8"/>
  <c r="R1502" i="8" s="1"/>
  <c r="Q1503" i="8"/>
  <c r="R1503" i="8" s="1"/>
  <c r="Q1504" i="8"/>
  <c r="Q1505" i="8"/>
  <c r="R1505" i="8" s="1"/>
  <c r="Q1506" i="8"/>
  <c r="R1506" i="8" s="1"/>
  <c r="Q1507" i="8"/>
  <c r="R1507" i="8" s="1"/>
  <c r="Q1508" i="8"/>
  <c r="Q1509" i="8"/>
  <c r="R1509" i="8" s="1"/>
  <c r="Q1510" i="8"/>
  <c r="R1510" i="8" s="1"/>
  <c r="Q1511" i="8"/>
  <c r="R1511" i="8" s="1"/>
  <c r="Q1512" i="8"/>
  <c r="Q1513" i="8"/>
  <c r="Q1514" i="8"/>
  <c r="R1514" i="8" s="1"/>
  <c r="Q1515" i="8"/>
  <c r="R1515" i="8" s="1"/>
  <c r="Q1516" i="8"/>
  <c r="Q1517" i="8"/>
  <c r="R1517" i="8" s="1"/>
  <c r="Q1518" i="8"/>
  <c r="R1518" i="8" s="1"/>
  <c r="Q1519" i="8"/>
  <c r="R1519" i="8" s="1"/>
  <c r="Q1520" i="8"/>
  <c r="Q1521" i="8"/>
  <c r="R1521" i="8" s="1"/>
  <c r="Q1522" i="8"/>
  <c r="R1522" i="8" s="1"/>
  <c r="Q1523" i="8"/>
  <c r="R1523" i="8" s="1"/>
  <c r="Q1524" i="8"/>
  <c r="Q1525" i="8"/>
  <c r="R1525" i="8" s="1"/>
  <c r="Q1526" i="8"/>
  <c r="R1526" i="8" s="1"/>
  <c r="Q1527" i="8"/>
  <c r="R1527" i="8" s="1"/>
  <c r="Q1528" i="8"/>
  <c r="Q1529" i="8"/>
  <c r="R1529" i="8" s="1"/>
  <c r="Q1530" i="8"/>
  <c r="R1530" i="8" s="1"/>
  <c r="Q1531" i="8"/>
  <c r="R1531" i="8" s="1"/>
  <c r="Q1532" i="8"/>
  <c r="Q1533" i="8"/>
  <c r="R1533" i="8" s="1"/>
  <c r="Q1534" i="8"/>
  <c r="R1534" i="8" s="1"/>
  <c r="Q1535" i="8"/>
  <c r="R1535" i="8" s="1"/>
  <c r="Q1536" i="8"/>
  <c r="Q1537" i="8"/>
  <c r="R1537" i="8" s="1"/>
  <c r="Q1538" i="8"/>
  <c r="R1538" i="8" s="1"/>
  <c r="Q1539" i="8"/>
  <c r="R1539" i="8" s="1"/>
  <c r="Q1540" i="8"/>
  <c r="Q1541" i="8"/>
  <c r="R1541" i="8" s="1"/>
  <c r="Q1542" i="8"/>
  <c r="R1542" i="8" s="1"/>
  <c r="Q1543" i="8"/>
  <c r="R1543" i="8" s="1"/>
  <c r="Q1544" i="8"/>
  <c r="Q1545" i="8"/>
  <c r="R1545" i="8" s="1"/>
  <c r="Q1546" i="8"/>
  <c r="R1546" i="8" s="1"/>
  <c r="Q1547" i="8"/>
  <c r="R1547" i="8" s="1"/>
  <c r="Q1548" i="8"/>
  <c r="Q1549" i="8"/>
  <c r="R1549" i="8" s="1"/>
  <c r="Q1550" i="8"/>
  <c r="R1550" i="8" s="1"/>
  <c r="Q1551" i="8"/>
  <c r="R1551" i="8" s="1"/>
  <c r="Q1552" i="8"/>
  <c r="Q1553" i="8"/>
  <c r="R1553" i="8" s="1"/>
  <c r="Q1554" i="8"/>
  <c r="R1554" i="8" s="1"/>
  <c r="Q1555" i="8"/>
  <c r="R1555" i="8" s="1"/>
  <c r="Q1556" i="8"/>
  <c r="Q1557" i="8"/>
  <c r="R1557" i="8" s="1"/>
  <c r="Q1558" i="8"/>
  <c r="R1558" i="8" s="1"/>
  <c r="Q1559" i="8"/>
  <c r="R1559" i="8" s="1"/>
  <c r="Q1560" i="8"/>
  <c r="Q1561" i="8"/>
  <c r="R1561" i="8" s="1"/>
  <c r="Q1562" i="8"/>
  <c r="R1562" i="8" s="1"/>
  <c r="Q1563" i="8"/>
  <c r="R1563" i="8" s="1"/>
  <c r="Q1564" i="8"/>
  <c r="Q1565" i="8"/>
  <c r="R1565" i="8" s="1"/>
  <c r="Q1566" i="8"/>
  <c r="R1566" i="8" s="1"/>
  <c r="Q1567" i="8"/>
  <c r="R1567" i="8" s="1"/>
  <c r="Q1568" i="8"/>
  <c r="Q1569" i="8"/>
  <c r="R1569" i="8" s="1"/>
  <c r="Q1570" i="8"/>
  <c r="R1570" i="8" s="1"/>
  <c r="Q1571" i="8"/>
  <c r="R1571" i="8" s="1"/>
  <c r="Q1572" i="8"/>
  <c r="Q1573" i="8"/>
  <c r="R1573" i="8" s="1"/>
  <c r="Q1574" i="8"/>
  <c r="R1574" i="8" s="1"/>
  <c r="Q1575" i="8"/>
  <c r="R1575" i="8" s="1"/>
  <c r="Q1576" i="8"/>
  <c r="Q1577" i="8"/>
  <c r="R1577" i="8" s="1"/>
  <c r="Q1578" i="8"/>
  <c r="R1578" i="8" s="1"/>
  <c r="Q1579" i="8"/>
  <c r="R1579" i="8" s="1"/>
  <c r="Q1580" i="8"/>
  <c r="Q1581" i="8"/>
  <c r="R1581" i="8" s="1"/>
  <c r="Q1582" i="8"/>
  <c r="R1582" i="8" s="1"/>
  <c r="Q1583" i="8"/>
  <c r="R1583" i="8" s="1"/>
  <c r="Q1584" i="8"/>
  <c r="Q1585" i="8"/>
  <c r="R1585" i="8" s="1"/>
  <c r="Q1586" i="8"/>
  <c r="R1586" i="8" s="1"/>
  <c r="Q1587" i="8"/>
  <c r="R1587" i="8" s="1"/>
  <c r="Q1588" i="8"/>
  <c r="Q1589" i="8"/>
  <c r="R1589" i="8" s="1"/>
  <c r="Q1590" i="8"/>
  <c r="R1590" i="8" s="1"/>
  <c r="Q1591" i="8"/>
  <c r="R1591" i="8" s="1"/>
  <c r="Q1592" i="8"/>
  <c r="Q1593" i="8"/>
  <c r="R1593" i="8" s="1"/>
  <c r="Q1594" i="8"/>
  <c r="R1594" i="8" s="1"/>
  <c r="Q1595" i="8"/>
  <c r="R1595" i="8" s="1"/>
  <c r="Q1596" i="8"/>
  <c r="Q1597" i="8"/>
  <c r="R1597" i="8" s="1"/>
  <c r="Q1598" i="8"/>
  <c r="R1598" i="8" s="1"/>
  <c r="Q1599" i="8"/>
  <c r="R1599" i="8" s="1"/>
  <c r="Q1600" i="8"/>
  <c r="Q1601" i="8"/>
  <c r="R1601" i="8" s="1"/>
  <c r="Q1602" i="8"/>
  <c r="R1602" i="8" s="1"/>
  <c r="Q1603" i="8"/>
  <c r="R1603" i="8" s="1"/>
  <c r="Q1604" i="8"/>
  <c r="Q1605" i="8"/>
  <c r="R1605" i="8" s="1"/>
  <c r="Q1606" i="8"/>
  <c r="R1606" i="8" s="1"/>
  <c r="Q1607" i="8"/>
  <c r="R1607" i="8" s="1"/>
  <c r="Q1608" i="8"/>
  <c r="Q1609" i="8"/>
  <c r="R1609" i="8" s="1"/>
  <c r="Q1610" i="8"/>
  <c r="R1610" i="8" s="1"/>
  <c r="Q1611" i="8"/>
  <c r="R1611" i="8" s="1"/>
  <c r="Q1612" i="8"/>
  <c r="Q1613" i="8"/>
  <c r="R1613" i="8" s="1"/>
  <c r="Q1614" i="8"/>
  <c r="R1614" i="8" s="1"/>
  <c r="Q1615" i="8"/>
  <c r="R1615" i="8" s="1"/>
  <c r="Q1616" i="8"/>
  <c r="Q1617" i="8"/>
  <c r="R1617" i="8" s="1"/>
  <c r="Q1618" i="8"/>
  <c r="R1618" i="8" s="1"/>
  <c r="Q1619" i="8"/>
  <c r="R1619" i="8" s="1"/>
  <c r="Q1620" i="8"/>
  <c r="Q1621" i="8"/>
  <c r="R1621" i="8" s="1"/>
  <c r="Q1622" i="8"/>
  <c r="R1622" i="8" s="1"/>
  <c r="Q1623" i="8"/>
  <c r="R1623" i="8" s="1"/>
  <c r="Q1624" i="8"/>
  <c r="Q1625" i="8"/>
  <c r="R1625" i="8" s="1"/>
  <c r="Q1626" i="8"/>
  <c r="R1626" i="8" s="1"/>
  <c r="Q1627" i="8"/>
  <c r="R1627" i="8" s="1"/>
  <c r="Q1628" i="8"/>
  <c r="Q1629" i="8"/>
  <c r="R1629" i="8" s="1"/>
  <c r="Q1630" i="8"/>
  <c r="R1630" i="8" s="1"/>
  <c r="Q1631" i="8"/>
  <c r="R1631" i="8" s="1"/>
  <c r="Q1632" i="8"/>
  <c r="Q1633" i="8"/>
  <c r="R1633" i="8" s="1"/>
  <c r="Q1634" i="8"/>
  <c r="R1634" i="8" s="1"/>
  <c r="Q1635" i="8"/>
  <c r="R1635" i="8" s="1"/>
  <c r="Q1636" i="8"/>
  <c r="Q1637" i="8"/>
  <c r="R1637" i="8" s="1"/>
  <c r="Q1638" i="8"/>
  <c r="R1638" i="8" s="1"/>
  <c r="Q1639" i="8"/>
  <c r="R1639" i="8" s="1"/>
  <c r="Q1640" i="8"/>
  <c r="Q1641" i="8"/>
  <c r="R1641" i="8" s="1"/>
  <c r="Q1642" i="8"/>
  <c r="R1642" i="8" s="1"/>
  <c r="Q1643" i="8"/>
  <c r="R1643" i="8" s="1"/>
  <c r="Q1644" i="8"/>
  <c r="Q1645" i="8"/>
  <c r="R1645" i="8" s="1"/>
  <c r="Q1646" i="8"/>
  <c r="R1646" i="8" s="1"/>
  <c r="Q1647" i="8"/>
  <c r="R1647" i="8" s="1"/>
  <c r="Q1648" i="8"/>
  <c r="Q1649" i="8"/>
  <c r="R1649" i="8" s="1"/>
  <c r="Q1650" i="8"/>
  <c r="R1650" i="8" s="1"/>
  <c r="Q1651" i="8"/>
  <c r="R1651" i="8" s="1"/>
  <c r="Q1652" i="8"/>
  <c r="Q1653" i="8"/>
  <c r="R1653" i="8" s="1"/>
  <c r="Q1654" i="8"/>
  <c r="R1654" i="8" s="1"/>
  <c r="Q1655" i="8"/>
  <c r="R1655" i="8" s="1"/>
  <c r="Q1656" i="8"/>
  <c r="Q1657" i="8"/>
  <c r="R1657" i="8" s="1"/>
  <c r="Q1658" i="8"/>
  <c r="R1658" i="8" s="1"/>
  <c r="Q1659" i="8"/>
  <c r="R1659" i="8" s="1"/>
  <c r="Q1660" i="8"/>
  <c r="Q1661" i="8"/>
  <c r="R1661" i="8" s="1"/>
  <c r="Q1662" i="8"/>
  <c r="R1662" i="8" s="1"/>
  <c r="Q1663" i="8"/>
  <c r="R1663" i="8" s="1"/>
  <c r="Q1664" i="8"/>
  <c r="Q1665" i="8"/>
  <c r="R1665" i="8" s="1"/>
  <c r="Q1666" i="8"/>
  <c r="R1666" i="8" s="1"/>
  <c r="Q1667" i="8"/>
  <c r="R1667" i="8" s="1"/>
  <c r="Q1668" i="8"/>
  <c r="Q1669" i="8"/>
  <c r="R1669" i="8" s="1"/>
  <c r="Q1670" i="8"/>
  <c r="R1670" i="8" s="1"/>
  <c r="Q1671" i="8"/>
  <c r="R1671" i="8" s="1"/>
  <c r="Q1672" i="8"/>
  <c r="Q1673" i="8"/>
  <c r="R1673" i="8" s="1"/>
  <c r="Q1674" i="8"/>
  <c r="R1674" i="8" s="1"/>
  <c r="Q1675" i="8"/>
  <c r="R1675" i="8" s="1"/>
  <c r="Q1676" i="8"/>
  <c r="Q1677" i="8"/>
  <c r="R1677" i="8" s="1"/>
  <c r="Q1678" i="8"/>
  <c r="R1678" i="8" s="1"/>
  <c r="Q1679" i="8"/>
  <c r="R1679" i="8" s="1"/>
  <c r="Q1680" i="8"/>
  <c r="Q1681" i="8"/>
  <c r="R1681" i="8" s="1"/>
  <c r="Q1682" i="8"/>
  <c r="R1682" i="8" s="1"/>
  <c r="Q1683" i="8"/>
  <c r="R1683" i="8" s="1"/>
  <c r="Q1684" i="8"/>
  <c r="Q1685" i="8"/>
  <c r="R1685" i="8" s="1"/>
  <c r="Q1686" i="8"/>
  <c r="R1686" i="8" s="1"/>
  <c r="Q1687" i="8"/>
  <c r="R1687" i="8" s="1"/>
  <c r="Q1688" i="8"/>
  <c r="Q1689" i="8"/>
  <c r="R1689" i="8" s="1"/>
  <c r="Q1690" i="8"/>
  <c r="R1690" i="8" s="1"/>
  <c r="Q1691" i="8"/>
  <c r="R1691" i="8" s="1"/>
  <c r="Q1692" i="8"/>
  <c r="Q1693" i="8"/>
  <c r="R1693" i="8" s="1"/>
  <c r="Q1694" i="8"/>
  <c r="R1694" i="8" s="1"/>
  <c r="Q1695" i="8"/>
  <c r="R1695" i="8" s="1"/>
  <c r="Q1696" i="8"/>
  <c r="Q1697" i="8"/>
  <c r="R1697" i="8" s="1"/>
  <c r="Q1698" i="8"/>
  <c r="R1698" i="8" s="1"/>
  <c r="Q1699" i="8"/>
  <c r="R1699" i="8" s="1"/>
  <c r="Q1700" i="8"/>
  <c r="Q1701" i="8"/>
  <c r="R1701" i="8" s="1"/>
  <c r="Q1702" i="8"/>
  <c r="R1702" i="8" s="1"/>
  <c r="Q1703" i="8"/>
  <c r="R1703" i="8" s="1"/>
  <c r="Q1704" i="8"/>
  <c r="Q1705" i="8"/>
  <c r="R1705" i="8" s="1"/>
  <c r="Q1706" i="8"/>
  <c r="R1706" i="8" s="1"/>
  <c r="Q1707" i="8"/>
  <c r="R1707" i="8" s="1"/>
  <c r="Q1708" i="8"/>
  <c r="Q1709" i="8"/>
  <c r="R1709" i="8" s="1"/>
  <c r="Q1710" i="8"/>
  <c r="Q1711" i="8"/>
  <c r="R1711" i="8" s="1"/>
  <c r="Q1712" i="8"/>
  <c r="Q1713" i="8"/>
  <c r="R1713" i="8" s="1"/>
  <c r="Q1714" i="8"/>
  <c r="R1714" i="8" s="1"/>
  <c r="Q1715" i="8"/>
  <c r="R1715" i="8" s="1"/>
  <c r="Q1716" i="8"/>
  <c r="Q1717" i="8"/>
  <c r="R1717" i="8" s="1"/>
  <c r="Q1718" i="8"/>
  <c r="R1718" i="8" s="1"/>
  <c r="Q1719" i="8"/>
  <c r="R1719" i="8" s="1"/>
  <c r="Q1720" i="8"/>
  <c r="Q1721" i="8"/>
  <c r="R1721" i="8" s="1"/>
  <c r="Q1722" i="8"/>
  <c r="R1722" i="8" s="1"/>
  <c r="Q1723" i="8"/>
  <c r="R1723" i="8" s="1"/>
  <c r="Q1724" i="8"/>
  <c r="Q1725" i="8"/>
  <c r="R1725" i="8" s="1"/>
  <c r="Q1726" i="8"/>
  <c r="R1726" i="8" s="1"/>
  <c r="Q1727" i="8"/>
  <c r="R1727" i="8" s="1"/>
  <c r="Q1728" i="8"/>
  <c r="Q1729" i="8"/>
  <c r="R1729" i="8" s="1"/>
  <c r="Q1730" i="8"/>
  <c r="R1730" i="8" s="1"/>
  <c r="Q1731" i="8"/>
  <c r="R1731" i="8" s="1"/>
  <c r="Q1732" i="8"/>
  <c r="Q1733" i="8"/>
  <c r="R1733" i="8" s="1"/>
  <c r="Q1734" i="8"/>
  <c r="R1734" i="8" s="1"/>
  <c r="Q1735" i="8"/>
  <c r="R1735" i="8" s="1"/>
  <c r="Q1736" i="8"/>
  <c r="Q1737" i="8"/>
  <c r="R1737" i="8" s="1"/>
  <c r="Q1738" i="8"/>
  <c r="R1738" i="8" s="1"/>
  <c r="Q1739" i="8"/>
  <c r="R1739" i="8" s="1"/>
  <c r="Q1740" i="8"/>
  <c r="Q1741" i="8"/>
  <c r="R1741" i="8" s="1"/>
  <c r="Q1742" i="8"/>
  <c r="R1742" i="8" s="1"/>
  <c r="Q1743" i="8"/>
  <c r="R1743" i="8" s="1"/>
  <c r="Q1744" i="8"/>
  <c r="Q1745" i="8"/>
  <c r="R1745" i="8" s="1"/>
  <c r="Q1746" i="8"/>
  <c r="R1746" i="8" s="1"/>
  <c r="Q1747" i="8"/>
  <c r="R1747" i="8" s="1"/>
  <c r="Q1748" i="8"/>
  <c r="Q1749" i="8"/>
  <c r="Q1750" i="8"/>
  <c r="R1750" i="8" s="1"/>
  <c r="Q1751" i="8"/>
  <c r="R1751" i="8" s="1"/>
  <c r="Q1752" i="8"/>
  <c r="Q1753" i="8"/>
  <c r="R1753" i="8" s="1"/>
  <c r="Q1754" i="8"/>
  <c r="R1754" i="8" s="1"/>
  <c r="Q1755" i="8"/>
  <c r="R1755" i="8" s="1"/>
  <c r="Q1756" i="8"/>
  <c r="Q1757" i="8"/>
  <c r="R1757" i="8" s="1"/>
  <c r="Q1758" i="8"/>
  <c r="R1758" i="8" s="1"/>
  <c r="Q1759" i="8"/>
  <c r="R1759" i="8" s="1"/>
  <c r="Q1760" i="8"/>
  <c r="Q1761" i="8"/>
  <c r="R1761" i="8" s="1"/>
  <c r="Q1762" i="8"/>
  <c r="R1762" i="8" s="1"/>
  <c r="Q1763" i="8"/>
  <c r="R1763" i="8" s="1"/>
  <c r="Q1764" i="8"/>
  <c r="Q1765" i="8"/>
  <c r="R1765" i="8" s="1"/>
  <c r="Q1766" i="8"/>
  <c r="R1766" i="8" s="1"/>
  <c r="Q1767" i="8"/>
  <c r="R1767" i="8" s="1"/>
  <c r="Q1768" i="8"/>
  <c r="Q1769" i="8"/>
  <c r="R1769" i="8" s="1"/>
  <c r="Q1770" i="8"/>
  <c r="R1770" i="8" s="1"/>
  <c r="Q1771" i="8"/>
  <c r="R1771" i="8" s="1"/>
  <c r="Q1772" i="8"/>
  <c r="Q1773" i="8"/>
  <c r="R1773" i="8" s="1"/>
  <c r="Q1774" i="8"/>
  <c r="R1774" i="8" s="1"/>
  <c r="Q1775" i="8"/>
  <c r="R1775" i="8" s="1"/>
  <c r="Q1776" i="8"/>
  <c r="Q1777" i="8"/>
  <c r="R1777" i="8" s="1"/>
  <c r="Q1778" i="8"/>
  <c r="R1778" i="8" s="1"/>
  <c r="Q1779" i="8"/>
  <c r="R1779" i="8" s="1"/>
  <c r="Q1780" i="8"/>
  <c r="Q1781" i="8"/>
  <c r="Q1782" i="8"/>
  <c r="R1782" i="8" s="1"/>
  <c r="Q1783" i="8"/>
  <c r="R1783" i="8" s="1"/>
  <c r="Q1784" i="8"/>
  <c r="Q1785" i="8"/>
  <c r="R1785" i="8" s="1"/>
  <c r="Q1786" i="8"/>
  <c r="R1786" i="8" s="1"/>
  <c r="Q1787" i="8"/>
  <c r="R1787" i="8" s="1"/>
  <c r="Q1788" i="8"/>
  <c r="Q1789" i="8"/>
  <c r="R1789" i="8" s="1"/>
  <c r="Q1790" i="8"/>
  <c r="R1790" i="8" s="1"/>
  <c r="Q1791" i="8"/>
  <c r="R1791" i="8" s="1"/>
  <c r="Q1792" i="8"/>
  <c r="Q1793" i="8"/>
  <c r="R1793" i="8" s="1"/>
  <c r="Q1794" i="8"/>
  <c r="R1794" i="8" s="1"/>
  <c r="Q1795" i="8"/>
  <c r="R1795" i="8" s="1"/>
  <c r="Q1796" i="8"/>
  <c r="Q1797" i="8"/>
  <c r="R1797" i="8" s="1"/>
  <c r="Q1798" i="8"/>
  <c r="R1798" i="8" s="1"/>
  <c r="Q1799" i="8"/>
  <c r="R1799" i="8" s="1"/>
  <c r="Q1800" i="8"/>
  <c r="Q1801" i="8"/>
  <c r="R1801" i="8" s="1"/>
  <c r="Q1802" i="8"/>
  <c r="R1802" i="8" s="1"/>
  <c r="Q1803" i="8"/>
  <c r="R1803" i="8" s="1"/>
  <c r="Q1804" i="8"/>
  <c r="Q1805" i="8"/>
  <c r="R1805" i="8" s="1"/>
  <c r="Q1806" i="8"/>
  <c r="R1806" i="8" s="1"/>
  <c r="Q1807" i="8"/>
  <c r="R1807" i="8" s="1"/>
  <c r="Q1808" i="8"/>
  <c r="Q1809" i="8"/>
  <c r="R1809" i="8" s="1"/>
  <c r="Q1810" i="8"/>
  <c r="R1810" i="8" s="1"/>
  <c r="Q1811" i="8"/>
  <c r="R1811" i="8" s="1"/>
  <c r="Q1812" i="8"/>
  <c r="Q1813" i="8"/>
  <c r="R1813" i="8" s="1"/>
  <c r="Q1814" i="8"/>
  <c r="R1814" i="8" s="1"/>
  <c r="Q1815" i="8"/>
  <c r="R1815" i="8" s="1"/>
  <c r="Q1816" i="8"/>
  <c r="Q1817" i="8"/>
  <c r="R1817" i="8" s="1"/>
  <c r="Q1818" i="8"/>
  <c r="R1818" i="8" s="1"/>
  <c r="Q1819" i="8"/>
  <c r="R1819" i="8" s="1"/>
  <c r="Q1820" i="8"/>
  <c r="Q1821" i="8"/>
  <c r="R1821" i="8" s="1"/>
  <c r="Q1822" i="8"/>
  <c r="R1822" i="8" s="1"/>
  <c r="Q1823" i="8"/>
  <c r="R1823" i="8" s="1"/>
  <c r="Q1824" i="8"/>
  <c r="Q1825" i="8"/>
  <c r="R1825" i="8" s="1"/>
  <c r="Q1826" i="8"/>
  <c r="R1826" i="8" s="1"/>
  <c r="Q1827" i="8"/>
  <c r="R1827" i="8" s="1"/>
  <c r="Q1828" i="8"/>
  <c r="Q1829" i="8"/>
  <c r="R1829" i="8" s="1"/>
  <c r="Q1830" i="8"/>
  <c r="R1830" i="8" s="1"/>
  <c r="Q1831" i="8"/>
  <c r="R1831" i="8" s="1"/>
  <c r="Q1832" i="8"/>
  <c r="Q1833" i="8"/>
  <c r="R1833" i="8" s="1"/>
  <c r="Q1834" i="8"/>
  <c r="R1834" i="8" s="1"/>
  <c r="Q1835" i="8"/>
  <c r="R1835" i="8" s="1"/>
  <c r="Q1836" i="8"/>
  <c r="Q1837" i="8"/>
  <c r="R1837" i="8" s="1"/>
  <c r="Q1838" i="8"/>
  <c r="R1838" i="8" s="1"/>
  <c r="Q1839" i="8"/>
  <c r="R1839" i="8" s="1"/>
  <c r="Q1840" i="8"/>
  <c r="Q1841" i="8"/>
  <c r="R1841" i="8" s="1"/>
  <c r="Q1842" i="8"/>
  <c r="R1842" i="8" s="1"/>
  <c r="Q1843" i="8"/>
  <c r="R1843" i="8" s="1"/>
  <c r="Q1844" i="8"/>
  <c r="Q1845" i="8"/>
  <c r="R1845" i="8" s="1"/>
  <c r="Q1846" i="8"/>
  <c r="R1846" i="8" s="1"/>
  <c r="Q1847" i="8"/>
  <c r="R1847" i="8" s="1"/>
  <c r="Q1848" i="8"/>
  <c r="Q1849" i="8"/>
  <c r="R1849" i="8" s="1"/>
  <c r="Q1850" i="8"/>
  <c r="R1850" i="8" s="1"/>
  <c r="Q1851" i="8"/>
  <c r="R1851" i="8" s="1"/>
  <c r="Q1852" i="8"/>
  <c r="Q1853" i="8"/>
  <c r="R1853" i="8" s="1"/>
  <c r="Q1854" i="8"/>
  <c r="R1854" i="8" s="1"/>
  <c r="Q1855" i="8"/>
  <c r="R1855" i="8" s="1"/>
  <c r="Q1856" i="8"/>
  <c r="Q1857" i="8"/>
  <c r="R1857" i="8" s="1"/>
  <c r="Q1858" i="8"/>
  <c r="R1858" i="8" s="1"/>
  <c r="Q1859" i="8"/>
  <c r="R1859" i="8" s="1"/>
  <c r="Q1860" i="8"/>
  <c r="Q1861" i="8"/>
  <c r="R1861" i="8" s="1"/>
  <c r="Q1862" i="8"/>
  <c r="R1862" i="8" s="1"/>
  <c r="Q1863" i="8"/>
  <c r="R1863" i="8" s="1"/>
  <c r="Q1864" i="8"/>
  <c r="Q1865" i="8"/>
  <c r="R1865" i="8" s="1"/>
  <c r="Q1866" i="8"/>
  <c r="R1866" i="8" s="1"/>
  <c r="Q1867" i="8"/>
  <c r="R1867" i="8" s="1"/>
  <c r="Q1868" i="8"/>
  <c r="Q1869" i="8"/>
  <c r="R1869" i="8" s="1"/>
  <c r="Q1870" i="8"/>
  <c r="R1870" i="8" s="1"/>
  <c r="Q1871" i="8"/>
  <c r="R1871" i="8" s="1"/>
  <c r="Q1872" i="8"/>
  <c r="Q1873" i="8"/>
  <c r="R1873" i="8" s="1"/>
  <c r="Q1874" i="8"/>
  <c r="R1874" i="8" s="1"/>
  <c r="Q1875" i="8"/>
  <c r="R1875" i="8" s="1"/>
  <c r="Q1876" i="8"/>
  <c r="Q1877" i="8"/>
  <c r="Q1878" i="8"/>
  <c r="R1878" i="8" s="1"/>
  <c r="Q1879" i="8"/>
  <c r="R1879" i="8" s="1"/>
  <c r="Q1880" i="8"/>
  <c r="Q1881" i="8"/>
  <c r="R1881" i="8" s="1"/>
  <c r="Q1882" i="8"/>
  <c r="R1882" i="8" s="1"/>
  <c r="Q1883" i="8"/>
  <c r="R1883" i="8" s="1"/>
  <c r="Q1884" i="8"/>
  <c r="Q1885" i="8"/>
  <c r="R1885" i="8" s="1"/>
  <c r="Q1886" i="8"/>
  <c r="R1886" i="8" s="1"/>
  <c r="Q1887" i="8"/>
  <c r="R1887" i="8" s="1"/>
  <c r="Q1888" i="8"/>
  <c r="Q1889" i="8"/>
  <c r="R1889" i="8" s="1"/>
  <c r="Q1890" i="8"/>
  <c r="R1890" i="8" s="1"/>
  <c r="Q1891" i="8"/>
  <c r="R1891" i="8" s="1"/>
  <c r="Q1892" i="8"/>
  <c r="Q1893" i="8"/>
  <c r="R1893" i="8" s="1"/>
  <c r="Q1894" i="8"/>
  <c r="R1894" i="8" s="1"/>
  <c r="Q1895" i="8"/>
  <c r="R1895" i="8" s="1"/>
  <c r="Q1896" i="8"/>
  <c r="Q1897" i="8"/>
  <c r="R1897" i="8" s="1"/>
  <c r="Q1898" i="8"/>
  <c r="R1898" i="8" s="1"/>
  <c r="Q1899" i="8"/>
  <c r="R1899" i="8" s="1"/>
  <c r="Q1900" i="8"/>
  <c r="Q1901" i="8"/>
  <c r="R1901" i="8" s="1"/>
  <c r="Q1902" i="8"/>
  <c r="R1902" i="8" s="1"/>
  <c r="Q1903" i="8"/>
  <c r="R1903" i="8" s="1"/>
  <c r="Q1904" i="8"/>
  <c r="Q1905" i="8"/>
  <c r="R1905" i="8" s="1"/>
  <c r="Q1906" i="8"/>
  <c r="R1906" i="8" s="1"/>
  <c r="Q1907" i="8"/>
  <c r="R1907" i="8" s="1"/>
  <c r="Q1908" i="8"/>
  <c r="Q1909" i="8"/>
  <c r="Q1910" i="8"/>
  <c r="R1910" i="8" s="1"/>
  <c r="Q1911" i="8"/>
  <c r="R1911" i="8" s="1"/>
  <c r="Q1912" i="8"/>
  <c r="Q1913" i="8"/>
  <c r="R1913" i="8" s="1"/>
  <c r="Q1914" i="8"/>
  <c r="R1914" i="8" s="1"/>
  <c r="Q1915" i="8"/>
  <c r="R1915" i="8" s="1"/>
  <c r="Q1916" i="8"/>
  <c r="Q1917" i="8"/>
  <c r="R1917" i="8" s="1"/>
  <c r="Q1918" i="8"/>
  <c r="R1918" i="8" s="1"/>
  <c r="Q1919" i="8"/>
  <c r="R1919" i="8" s="1"/>
  <c r="Q1920" i="8"/>
  <c r="Q1921" i="8"/>
  <c r="R1921" i="8" s="1"/>
  <c r="Q1922" i="8"/>
  <c r="R1922" i="8" s="1"/>
  <c r="Q1923" i="8"/>
  <c r="R1923" i="8" s="1"/>
  <c r="Q1924" i="8"/>
  <c r="Q1925" i="8"/>
  <c r="R1925" i="8" s="1"/>
  <c r="Q1926" i="8"/>
  <c r="R1926" i="8" s="1"/>
  <c r="Q1927" i="8"/>
  <c r="R1927" i="8" s="1"/>
  <c r="Q1928" i="8"/>
  <c r="Q1929" i="8"/>
  <c r="R1929" i="8" s="1"/>
  <c r="Q1930" i="8"/>
  <c r="R1930" i="8" s="1"/>
  <c r="Q1931" i="8"/>
  <c r="R1931" i="8" s="1"/>
  <c r="Q1932" i="8"/>
  <c r="Q1933" i="8"/>
  <c r="R1933" i="8" s="1"/>
  <c r="Q1934" i="8"/>
  <c r="R1934" i="8" s="1"/>
  <c r="Q1935" i="8"/>
  <c r="R1935" i="8" s="1"/>
  <c r="Q1936" i="8"/>
  <c r="Q1937" i="8"/>
  <c r="R1937" i="8" s="1"/>
  <c r="Q1938" i="8"/>
  <c r="R1938" i="8" s="1"/>
  <c r="Q1939" i="8"/>
  <c r="R1939" i="8" s="1"/>
  <c r="Q1940" i="8"/>
  <c r="Q1941" i="8"/>
  <c r="R1941" i="8" s="1"/>
  <c r="Q1942" i="8"/>
  <c r="R1942" i="8" s="1"/>
  <c r="Q1943" i="8"/>
  <c r="R1943" i="8" s="1"/>
  <c r="Q1944" i="8"/>
  <c r="Q1945" i="8"/>
  <c r="R1945" i="8" s="1"/>
  <c r="Q1946" i="8"/>
  <c r="R1946" i="8" s="1"/>
  <c r="Q1947" i="8"/>
  <c r="R1947" i="8" s="1"/>
  <c r="Q1948" i="8"/>
  <c r="Q1949" i="8"/>
  <c r="R1949" i="8" s="1"/>
  <c r="Q1950" i="8"/>
  <c r="R1950" i="8" s="1"/>
  <c r="Q1951" i="8"/>
  <c r="R1951" i="8" s="1"/>
  <c r="Q1952" i="8"/>
  <c r="Q1953" i="8"/>
  <c r="R1953" i="8" s="1"/>
  <c r="Q1954" i="8"/>
  <c r="R1954" i="8" s="1"/>
  <c r="Q1955" i="8"/>
  <c r="R1955" i="8" s="1"/>
  <c r="Q1956" i="8"/>
  <c r="Q1957" i="8"/>
  <c r="R1957" i="8" s="1"/>
  <c r="Q1958" i="8"/>
  <c r="R1958" i="8" s="1"/>
  <c r="Q1959" i="8"/>
  <c r="R1959" i="8" s="1"/>
  <c r="Q1960" i="8"/>
  <c r="Q1961" i="8"/>
  <c r="R1961" i="8" s="1"/>
  <c r="Q1962" i="8"/>
  <c r="R1962" i="8" s="1"/>
  <c r="Q1963" i="8"/>
  <c r="R1963" i="8" s="1"/>
  <c r="Q1964" i="8"/>
  <c r="Q1965" i="8"/>
  <c r="R1965" i="8" s="1"/>
  <c r="Q1966" i="8"/>
  <c r="R1966" i="8" s="1"/>
  <c r="Q1967" i="8"/>
  <c r="R1967" i="8" s="1"/>
  <c r="Q1968" i="8"/>
  <c r="Q1969" i="8"/>
  <c r="R1969" i="8" s="1"/>
  <c r="Q1970" i="8"/>
  <c r="R1970" i="8" s="1"/>
  <c r="Q1971" i="8"/>
  <c r="R1971" i="8" s="1"/>
  <c r="Q1972" i="8"/>
  <c r="Q1973" i="8"/>
  <c r="Q1974" i="8"/>
  <c r="R1974" i="8" s="1"/>
  <c r="Q1975" i="8"/>
  <c r="R1975" i="8" s="1"/>
  <c r="Q1976" i="8"/>
  <c r="Q1977" i="8"/>
  <c r="R1977" i="8" s="1"/>
  <c r="Q1978" i="8"/>
  <c r="R1978" i="8" s="1"/>
  <c r="Q1979" i="8"/>
  <c r="R1979" i="8" s="1"/>
  <c r="Q1980" i="8"/>
  <c r="Q1981" i="8"/>
  <c r="R1981" i="8" s="1"/>
  <c r="Q1982" i="8"/>
  <c r="R1982" i="8" s="1"/>
  <c r="Q1983" i="8"/>
  <c r="R1983" i="8" s="1"/>
  <c r="Q1984" i="8"/>
  <c r="Q1985" i="8"/>
  <c r="R1985" i="8" s="1"/>
  <c r="Q1986" i="8"/>
  <c r="R1986" i="8" s="1"/>
  <c r="Q1987" i="8"/>
  <c r="R1987" i="8" s="1"/>
  <c r="Q1988" i="8"/>
  <c r="Q1989" i="8"/>
  <c r="R1989" i="8" s="1"/>
  <c r="Q1990" i="8"/>
  <c r="R1990" i="8" s="1"/>
  <c r="Q1991" i="8"/>
  <c r="R1991" i="8" s="1"/>
  <c r="Q1992" i="8"/>
  <c r="Q1993" i="8"/>
  <c r="R1993" i="8" s="1"/>
  <c r="Q1994" i="8"/>
  <c r="R1994" i="8" s="1"/>
  <c r="Q1995" i="8"/>
  <c r="R1995" i="8" s="1"/>
  <c r="Q1996" i="8"/>
  <c r="Q1997" i="8"/>
  <c r="R1997" i="8" s="1"/>
  <c r="Q1998" i="8"/>
  <c r="R1998" i="8" s="1"/>
  <c r="Q1999" i="8"/>
  <c r="R1999" i="8" s="1"/>
  <c r="Q2000" i="8"/>
  <c r="Q2001" i="8"/>
  <c r="R2001" i="8" s="1"/>
  <c r="Q2002" i="8"/>
  <c r="R2002" i="8" s="1"/>
  <c r="Q2003" i="8"/>
  <c r="R2003" i="8" s="1"/>
  <c r="Q2004" i="8"/>
  <c r="Q2005" i="8"/>
  <c r="R2005" i="8" s="1"/>
  <c r="Q2006" i="8"/>
  <c r="R2006" i="8" s="1"/>
  <c r="Q2007" i="8"/>
  <c r="R2007" i="8" s="1"/>
  <c r="Q2008" i="8"/>
  <c r="Q2009" i="8"/>
  <c r="R2009" i="8" s="1"/>
  <c r="Q2010" i="8"/>
  <c r="R2010" i="8" s="1"/>
  <c r="Q2011" i="8"/>
  <c r="R2011" i="8" s="1"/>
  <c r="Q2012" i="8"/>
  <c r="Q2013" i="8"/>
  <c r="R2013" i="8" s="1"/>
  <c r="Q2014" i="8"/>
  <c r="R2014" i="8" s="1"/>
  <c r="Q2015" i="8"/>
  <c r="R2015" i="8" s="1"/>
  <c r="Q2016" i="8"/>
  <c r="Q2017" i="8"/>
  <c r="R2017" i="8" s="1"/>
  <c r="Q2018" i="8"/>
  <c r="R2018" i="8" s="1"/>
  <c r="Q2019" i="8"/>
  <c r="R2019" i="8" s="1"/>
  <c r="Q2020" i="8"/>
  <c r="Q2021" i="8"/>
  <c r="R2021" i="8" s="1"/>
  <c r="Q2022" i="8"/>
  <c r="R2022" i="8" s="1"/>
  <c r="Q2023" i="8"/>
  <c r="R2023" i="8" s="1"/>
  <c r="Q2024" i="8"/>
  <c r="Q2025" i="8"/>
  <c r="R2025" i="8" s="1"/>
  <c r="Q2026" i="8"/>
  <c r="R2026" i="8" s="1"/>
  <c r="Q2027" i="8"/>
  <c r="R2027" i="8" s="1"/>
  <c r="Q2028" i="8"/>
  <c r="Q2029" i="8"/>
  <c r="R2029" i="8" s="1"/>
  <c r="Q2030" i="8"/>
  <c r="R2030" i="8" s="1"/>
  <c r="Q2031" i="8"/>
  <c r="R2031" i="8" s="1"/>
  <c r="Q2032" i="8"/>
  <c r="Q2033" i="8"/>
  <c r="R2033" i="8" s="1"/>
  <c r="Q2034" i="8"/>
  <c r="R2034" i="8" s="1"/>
  <c r="Q2035" i="8"/>
  <c r="R2035" i="8" s="1"/>
  <c r="Q2036" i="8"/>
  <c r="Q2037" i="8"/>
  <c r="Q2038" i="8"/>
  <c r="R2038" i="8" s="1"/>
  <c r="Q2039" i="8"/>
  <c r="R2039" i="8" s="1"/>
  <c r="Q2040" i="8"/>
  <c r="Q2041" i="8"/>
  <c r="R2041" i="8" s="1"/>
  <c r="Q2042" i="8"/>
  <c r="R2042" i="8" s="1"/>
  <c r="Q2043" i="8"/>
  <c r="R2043" i="8" s="1"/>
  <c r="Q2044" i="8"/>
  <c r="Q2045" i="8"/>
  <c r="R2045" i="8" s="1"/>
  <c r="Q2046" i="8"/>
  <c r="R2046" i="8" s="1"/>
  <c r="Q2047" i="8"/>
  <c r="R2047" i="8" s="1"/>
  <c r="Q2048" i="8"/>
  <c r="Q2049" i="8"/>
  <c r="R2049" i="8" s="1"/>
  <c r="Q2050" i="8"/>
  <c r="R2050" i="8" s="1"/>
  <c r="Q2051" i="8"/>
  <c r="R2051" i="8" s="1"/>
  <c r="Q2052" i="8"/>
  <c r="Q2053" i="8"/>
  <c r="R2053" i="8" s="1"/>
  <c r="Q2054" i="8"/>
  <c r="R2054" i="8" s="1"/>
  <c r="Q2055" i="8"/>
  <c r="R2055" i="8" s="1"/>
  <c r="Q2056" i="8"/>
  <c r="Q2057" i="8"/>
  <c r="R2057" i="8" s="1"/>
  <c r="Q2058" i="8"/>
  <c r="R2058" i="8" s="1"/>
  <c r="Q2059" i="8"/>
  <c r="R2059" i="8" s="1"/>
  <c r="Q2060" i="8"/>
  <c r="Q2061" i="8"/>
  <c r="R2061" i="8" s="1"/>
  <c r="Q2062" i="8"/>
  <c r="R2062" i="8" s="1"/>
  <c r="Q2063" i="8"/>
  <c r="R2063" i="8" s="1"/>
  <c r="Q2064" i="8"/>
  <c r="Q2065" i="8"/>
  <c r="R2065" i="8" s="1"/>
  <c r="Q2066" i="8"/>
  <c r="R2066" i="8" s="1"/>
  <c r="Q2067" i="8"/>
  <c r="R2067" i="8" s="1"/>
  <c r="Q2068" i="8"/>
  <c r="Q2069" i="8"/>
  <c r="R2069" i="8" s="1"/>
  <c r="Q2070" i="8"/>
  <c r="R2070" i="8" s="1"/>
  <c r="Q2071" i="8"/>
  <c r="R2071" i="8" s="1"/>
  <c r="Q2072" i="8"/>
  <c r="Q2073" i="8"/>
  <c r="R2073" i="8" s="1"/>
  <c r="Q2074" i="8"/>
  <c r="R2074" i="8" s="1"/>
  <c r="Q2075" i="8"/>
  <c r="R2075" i="8" s="1"/>
  <c r="Q2076" i="8"/>
  <c r="Q2077" i="8"/>
  <c r="R2077" i="8" s="1"/>
  <c r="Q2078" i="8"/>
  <c r="R2078" i="8" s="1"/>
  <c r="Q2079" i="8"/>
  <c r="R2079" i="8" s="1"/>
  <c r="Q2080" i="8"/>
  <c r="Q2081" i="8"/>
  <c r="R2081" i="8" s="1"/>
  <c r="Q2082" i="8"/>
  <c r="R2082" i="8" s="1"/>
  <c r="Q2083" i="8"/>
  <c r="R2083" i="8" s="1"/>
  <c r="Q2084" i="8"/>
  <c r="Q2085" i="8"/>
  <c r="R2085" i="8" s="1"/>
  <c r="Q2086" i="8"/>
  <c r="R2086" i="8" s="1"/>
  <c r="Q2087" i="8"/>
  <c r="R2087" i="8" s="1"/>
  <c r="Q2088" i="8"/>
  <c r="Q2089" i="8"/>
  <c r="R2089" i="8" s="1"/>
  <c r="Q2090" i="8"/>
  <c r="R2090" i="8" s="1"/>
  <c r="Q2091" i="8"/>
  <c r="R2091" i="8" s="1"/>
  <c r="Q2092" i="8"/>
  <c r="Q2093" i="8"/>
  <c r="R2093" i="8" s="1"/>
  <c r="Q2094" i="8"/>
  <c r="R2094" i="8" s="1"/>
  <c r="Q2095" i="8"/>
  <c r="R2095" i="8" s="1"/>
  <c r="Q2096" i="8"/>
  <c r="Q2097" i="8"/>
  <c r="R2097" i="8" s="1"/>
  <c r="Q2098" i="8"/>
  <c r="R2098" i="8" s="1"/>
  <c r="Q2099" i="8"/>
  <c r="R2099" i="8" s="1"/>
  <c r="Q2100" i="8"/>
  <c r="Q2101" i="8"/>
  <c r="R2101" i="8" s="1"/>
  <c r="Q2102" i="8"/>
  <c r="R2102" i="8" s="1"/>
  <c r="Q2103" i="8"/>
  <c r="R2103" i="8" s="1"/>
  <c r="Q2104" i="8"/>
  <c r="Q2105" i="8"/>
  <c r="R2105" i="8" s="1"/>
  <c r="Q2106" i="8"/>
  <c r="R2106" i="8" s="1"/>
  <c r="Q2107" i="8"/>
  <c r="R2107" i="8" s="1"/>
  <c r="Q2108" i="8"/>
  <c r="Q2109" i="8"/>
  <c r="R2109" i="8" s="1"/>
  <c r="Q2110" i="8"/>
  <c r="R2110" i="8" s="1"/>
  <c r="Q2111" i="8"/>
  <c r="R2111" i="8" s="1"/>
  <c r="Q2112" i="8"/>
  <c r="Q2113" i="8"/>
  <c r="R2113" i="8" s="1"/>
  <c r="Q2114" i="8"/>
  <c r="R2114" i="8" s="1"/>
  <c r="Q2115" i="8"/>
  <c r="R2115" i="8" s="1"/>
  <c r="Q2116" i="8"/>
  <c r="Q2117" i="8"/>
  <c r="R2117" i="8" s="1"/>
  <c r="Q2118" i="8"/>
  <c r="R2118" i="8" s="1"/>
  <c r="Q2119" i="8"/>
  <c r="R2119" i="8" s="1"/>
  <c r="Q2120" i="8"/>
  <c r="Q2121" i="8"/>
  <c r="R2121" i="8" s="1"/>
  <c r="Q2122" i="8"/>
  <c r="R2122" i="8" s="1"/>
  <c r="Q2123" i="8"/>
  <c r="R2123" i="8" s="1"/>
  <c r="Q2124" i="8"/>
  <c r="Q2125" i="8"/>
  <c r="R2125" i="8" s="1"/>
  <c r="Q2126" i="8"/>
  <c r="R2126" i="8" s="1"/>
  <c r="Q2127" i="8"/>
  <c r="R2127" i="8" s="1"/>
  <c r="Q2128" i="8"/>
  <c r="Q2129" i="8"/>
  <c r="R2129" i="8" s="1"/>
  <c r="Q2130" i="8"/>
  <c r="R2130" i="8" s="1"/>
  <c r="Q2131" i="8"/>
  <c r="R2131" i="8" s="1"/>
  <c r="Q2132" i="8"/>
  <c r="Q2133" i="8"/>
  <c r="R2133" i="8" s="1"/>
  <c r="Q2134" i="8"/>
  <c r="Q2135" i="8"/>
  <c r="R2135" i="8" s="1"/>
  <c r="Q2136" i="8"/>
  <c r="Q2137" i="8"/>
  <c r="R2137" i="8" s="1"/>
  <c r="Q2138" i="8"/>
  <c r="R2138" i="8" s="1"/>
  <c r="Q2139" i="8"/>
  <c r="R2139" i="8" s="1"/>
  <c r="Q2140" i="8"/>
  <c r="Q2141" i="8"/>
  <c r="R2141" i="8" s="1"/>
  <c r="Q2142" i="8"/>
  <c r="R2142" i="8" s="1"/>
  <c r="Q2143" i="8"/>
  <c r="R2143" i="8" s="1"/>
  <c r="Q2144" i="8"/>
  <c r="Q2145" i="8"/>
  <c r="R2145" i="8" s="1"/>
  <c r="Q2146" i="8"/>
  <c r="R2146" i="8" s="1"/>
  <c r="Q2147" i="8"/>
  <c r="R2147" i="8" s="1"/>
  <c r="Q2148" i="8"/>
  <c r="Q2149" i="8"/>
  <c r="R2149" i="8" s="1"/>
  <c r="Q2150" i="8"/>
  <c r="R2150" i="8" s="1"/>
  <c r="Q2151" i="8"/>
  <c r="R2151" i="8" s="1"/>
  <c r="Q2152" i="8"/>
  <c r="Q2153" i="8"/>
  <c r="R2153" i="8" s="1"/>
  <c r="Q2154" i="8"/>
  <c r="R2154" i="8" s="1"/>
  <c r="Q2155" i="8"/>
  <c r="R2155" i="8" s="1"/>
  <c r="Q2156" i="8"/>
  <c r="Q2157" i="8"/>
  <c r="R2157" i="8" s="1"/>
  <c r="Q2158" i="8"/>
  <c r="R2158" i="8" s="1"/>
  <c r="Q2159" i="8"/>
  <c r="R2159" i="8" s="1"/>
  <c r="Q2160" i="8"/>
  <c r="Q2161" i="8"/>
  <c r="R2161" i="8" s="1"/>
  <c r="Q2162" i="8"/>
  <c r="R2162" i="8" s="1"/>
  <c r="Q2163" i="8"/>
  <c r="R2163" i="8" s="1"/>
  <c r="Q2164" i="8"/>
  <c r="Q2165" i="8"/>
  <c r="R2165" i="8" s="1"/>
  <c r="Q2166" i="8"/>
  <c r="R2166" i="8" s="1"/>
  <c r="Q2167" i="8"/>
  <c r="R2167" i="8" s="1"/>
  <c r="Q2168" i="8"/>
  <c r="Q2169" i="8"/>
  <c r="R2169" i="8" s="1"/>
  <c r="Q2170" i="8"/>
  <c r="R2170" i="8" s="1"/>
  <c r="Q2171" i="8"/>
  <c r="R2171" i="8" s="1"/>
  <c r="Q2172" i="8"/>
  <c r="Q2173" i="8"/>
  <c r="R2173" i="8" s="1"/>
  <c r="Q2174" i="8"/>
  <c r="R2174" i="8" s="1"/>
  <c r="Q2175" i="8"/>
  <c r="R2175" i="8" s="1"/>
  <c r="Q2176" i="8"/>
  <c r="Q2177" i="8"/>
  <c r="R2177" i="8" s="1"/>
  <c r="Q2178" i="8"/>
  <c r="R2178" i="8" s="1"/>
  <c r="Q2179" i="8"/>
  <c r="R2179" i="8" s="1"/>
  <c r="Q2180" i="8"/>
  <c r="Q2181" i="8"/>
  <c r="R2181" i="8" s="1"/>
  <c r="Q2182" i="8"/>
  <c r="R2182" i="8" s="1"/>
  <c r="Q2183" i="8"/>
  <c r="R2183" i="8" s="1"/>
  <c r="Q2184" i="8"/>
  <c r="Q2185" i="8"/>
  <c r="R2185" i="8" s="1"/>
  <c r="Q2186" i="8"/>
  <c r="R2186" i="8" s="1"/>
  <c r="Q2187" i="8"/>
  <c r="R2187" i="8" s="1"/>
  <c r="Q2188" i="8"/>
  <c r="Q2189" i="8"/>
  <c r="R2189" i="8" s="1"/>
  <c r="Q2190" i="8"/>
  <c r="R2190" i="8" s="1"/>
  <c r="Q2191" i="8"/>
  <c r="R2191" i="8" s="1"/>
  <c r="Q2192" i="8"/>
  <c r="Q2193" i="8"/>
  <c r="R2193" i="8" s="1"/>
  <c r="Q2194" i="8"/>
  <c r="R2194" i="8" s="1"/>
  <c r="Q2195" i="8"/>
  <c r="R2195" i="8" s="1"/>
  <c r="Q2196" i="8"/>
  <c r="Q2197" i="8"/>
  <c r="R2197" i="8" s="1"/>
  <c r="Q2198" i="8"/>
  <c r="R2198" i="8" s="1"/>
  <c r="Q2199" i="8"/>
  <c r="R2199" i="8" s="1"/>
  <c r="Q2200" i="8"/>
  <c r="Q2201" i="8"/>
  <c r="R2201" i="8" s="1"/>
  <c r="Q2202" i="8"/>
  <c r="R2202" i="8" s="1"/>
  <c r="Q2203" i="8"/>
  <c r="R2203" i="8" s="1"/>
  <c r="Q2204" i="8"/>
  <c r="Q2205" i="8"/>
  <c r="R2205" i="8" s="1"/>
  <c r="Q2206" i="8"/>
  <c r="R2206" i="8" s="1"/>
  <c r="Q2207" i="8"/>
  <c r="R2207" i="8" s="1"/>
  <c r="Q2208" i="8"/>
  <c r="Q2209" i="8"/>
  <c r="R2209" i="8" s="1"/>
  <c r="Q2210" i="8"/>
  <c r="R2210" i="8" s="1"/>
  <c r="Q2211" i="8"/>
  <c r="R2211" i="8" s="1"/>
  <c r="Q2212" i="8"/>
  <c r="Q2213" i="8"/>
  <c r="R2213" i="8" s="1"/>
  <c r="Q2214" i="8"/>
  <c r="R2214" i="8" s="1"/>
  <c r="Q2215" i="8"/>
  <c r="R2215" i="8" s="1"/>
  <c r="Q2216" i="8"/>
  <c r="Q2217" i="8"/>
  <c r="R2217" i="8" s="1"/>
  <c r="Q2218" i="8"/>
  <c r="R2218" i="8" s="1"/>
  <c r="Q2219" i="8"/>
  <c r="R2219" i="8" s="1"/>
  <c r="Q2220" i="8"/>
  <c r="Q2221" i="8"/>
  <c r="R2221" i="8" s="1"/>
  <c r="Q2222" i="8"/>
  <c r="R2222" i="8" s="1"/>
  <c r="Q2223" i="8"/>
  <c r="R2223" i="8" s="1"/>
  <c r="Q2224" i="8"/>
  <c r="Q2225" i="8"/>
  <c r="R2225" i="8" s="1"/>
  <c r="Q2226" i="8"/>
  <c r="R2226" i="8" s="1"/>
  <c r="Q2227" i="8"/>
  <c r="R2227" i="8" s="1"/>
  <c r="Q2228" i="8"/>
  <c r="Q2229" i="8"/>
  <c r="R2229" i="8" s="1"/>
  <c r="Q2230" i="8"/>
  <c r="R2230" i="8" s="1"/>
  <c r="Q2231" i="8"/>
  <c r="R2231" i="8" s="1"/>
  <c r="Q2232" i="8"/>
  <c r="Q2233" i="8"/>
  <c r="R2233" i="8" s="1"/>
  <c r="Q2234" i="8"/>
  <c r="R2234" i="8" s="1"/>
  <c r="Q2235" i="8"/>
  <c r="R2235" i="8" s="1"/>
  <c r="Q2236" i="8"/>
  <c r="Q2237" i="8"/>
  <c r="R2237" i="8" s="1"/>
  <c r="Q2238" i="8"/>
  <c r="R2238" i="8" s="1"/>
  <c r="Q2239" i="8"/>
  <c r="R2239" i="8" s="1"/>
  <c r="Q2240" i="8"/>
  <c r="Q2241" i="8"/>
  <c r="R2241" i="8" s="1"/>
  <c r="Q2242" i="8"/>
  <c r="R2242" i="8" s="1"/>
  <c r="Q2243" i="8"/>
  <c r="R2243" i="8" s="1"/>
  <c r="Q2244" i="8"/>
  <c r="Q2245" i="8"/>
  <c r="R2245" i="8" s="1"/>
  <c r="Q2246" i="8"/>
  <c r="R2246" i="8" s="1"/>
  <c r="Q2247" i="8"/>
  <c r="R2247" i="8" s="1"/>
  <c r="Q2248" i="8"/>
  <c r="Q2249" i="8"/>
  <c r="R2249" i="8" s="1"/>
  <c r="Q2250" i="8"/>
  <c r="R2250" i="8" s="1"/>
  <c r="Q2251" i="8"/>
  <c r="R2251" i="8" s="1"/>
  <c r="Q2252" i="8"/>
  <c r="Q2253" i="8"/>
  <c r="R2253" i="8" s="1"/>
  <c r="Q2254" i="8"/>
  <c r="R2254" i="8" s="1"/>
  <c r="Q2255" i="8"/>
  <c r="R2255" i="8" s="1"/>
  <c r="Q2256" i="8"/>
  <c r="Q2257" i="8"/>
  <c r="R2257" i="8" s="1"/>
  <c r="Q2258" i="8"/>
  <c r="R2258" i="8" s="1"/>
  <c r="Q2259" i="8"/>
  <c r="R2259" i="8" s="1"/>
  <c r="Q2260" i="8"/>
  <c r="Q2261" i="8"/>
  <c r="R2261" i="8" s="1"/>
  <c r="Q2262" i="8"/>
  <c r="R2262" i="8" s="1"/>
  <c r="Q2263" i="8"/>
  <c r="R2263" i="8" s="1"/>
  <c r="Q2264" i="8"/>
  <c r="Q2265" i="8"/>
  <c r="R2265" i="8" s="1"/>
  <c r="Q2266" i="8"/>
  <c r="R2266" i="8" s="1"/>
  <c r="Q2267" i="8"/>
  <c r="R2267" i="8" s="1"/>
  <c r="Q2268" i="8"/>
  <c r="Q2269" i="8"/>
  <c r="R2269" i="8" s="1"/>
  <c r="Q2270" i="8"/>
  <c r="R2270" i="8" s="1"/>
  <c r="Q2271" i="8"/>
  <c r="R2271" i="8" s="1"/>
  <c r="Q2272" i="8"/>
  <c r="Q2273" i="8"/>
  <c r="R2273" i="8" s="1"/>
  <c r="Q2274" i="8"/>
  <c r="R2274" i="8" s="1"/>
  <c r="Q2275" i="8"/>
  <c r="R2275" i="8" s="1"/>
  <c r="Q2276" i="8"/>
  <c r="Q2277" i="8"/>
  <c r="R2277" i="8" s="1"/>
  <c r="Q2278" i="8"/>
  <c r="R2278" i="8" s="1"/>
  <c r="Q2279" i="8"/>
  <c r="R2279" i="8" s="1"/>
  <c r="Q2280" i="8"/>
  <c r="Q2281" i="8"/>
  <c r="R2281" i="8" s="1"/>
  <c r="Q2282" i="8"/>
  <c r="R2282" i="8" s="1"/>
  <c r="Q2283" i="8"/>
  <c r="R2283" i="8" s="1"/>
  <c r="Q2284" i="8"/>
  <c r="Q2285" i="8"/>
  <c r="R2285" i="8" s="1"/>
  <c r="Q2286" i="8"/>
  <c r="R2286" i="8" s="1"/>
  <c r="Q2287" i="8"/>
  <c r="R2287" i="8" s="1"/>
  <c r="Q2288" i="8"/>
  <c r="Q2289" i="8"/>
  <c r="R2289" i="8" s="1"/>
  <c r="Q2290" i="8"/>
  <c r="R2290" i="8" s="1"/>
  <c r="Q2291" i="8"/>
  <c r="R2291" i="8" s="1"/>
  <c r="Q2292" i="8"/>
  <c r="Q2293" i="8"/>
  <c r="R2293" i="8" s="1"/>
  <c r="Q2294" i="8"/>
  <c r="R2294" i="8" s="1"/>
  <c r="Q2295" i="8"/>
  <c r="R2295" i="8" s="1"/>
  <c r="Q2296" i="8"/>
  <c r="Q2297" i="8"/>
  <c r="R2297" i="8" s="1"/>
  <c r="Q2298" i="8"/>
  <c r="R2298" i="8" s="1"/>
  <c r="Q2299" i="8"/>
  <c r="R2299" i="8" s="1"/>
  <c r="Q2300" i="8"/>
  <c r="Q2301" i="8"/>
  <c r="R2301" i="8" s="1"/>
  <c r="Q2302" i="8"/>
  <c r="R2302" i="8" s="1"/>
  <c r="Q2303" i="8"/>
  <c r="R2303" i="8" s="1"/>
  <c r="Q2304" i="8"/>
  <c r="Q2305" i="8"/>
  <c r="R2305" i="8" s="1"/>
  <c r="Q2306" i="8"/>
  <c r="R2306" i="8" s="1"/>
  <c r="Q2307" i="8"/>
  <c r="R2307" i="8" s="1"/>
  <c r="Q2308" i="8"/>
  <c r="Q2309" i="8"/>
  <c r="R2309" i="8" s="1"/>
  <c r="Q2310" i="8"/>
  <c r="R2310" i="8" s="1"/>
  <c r="Q2311" i="8"/>
  <c r="R2311" i="8" s="1"/>
  <c r="Q2312" i="8"/>
  <c r="Q2313" i="8"/>
  <c r="R2313" i="8" s="1"/>
  <c r="Q2314" i="8"/>
  <c r="R2314" i="8" s="1"/>
  <c r="Q2315" i="8"/>
  <c r="R2315" i="8" s="1"/>
  <c r="Q2316" i="8"/>
  <c r="Q2317" i="8"/>
  <c r="R2317" i="8" s="1"/>
  <c r="Q2318" i="8"/>
  <c r="R2318" i="8" s="1"/>
  <c r="Q2319" i="8"/>
  <c r="R2319" i="8" s="1"/>
  <c r="Q2320" i="8"/>
  <c r="Q2321" i="8"/>
  <c r="R2321" i="8" s="1"/>
  <c r="Q2322" i="8"/>
  <c r="R2322" i="8" s="1"/>
  <c r="Q2323" i="8"/>
  <c r="R2323" i="8" s="1"/>
  <c r="Q2324" i="8"/>
  <c r="Q2325" i="8"/>
  <c r="R2325" i="8" s="1"/>
  <c r="Q2326" i="8"/>
  <c r="R2326" i="8" s="1"/>
  <c r="Q2327" i="8"/>
  <c r="R2327" i="8" s="1"/>
  <c r="Q2328" i="8"/>
  <c r="Q2329" i="8"/>
  <c r="R2329" i="8" s="1"/>
  <c r="Q2330" i="8"/>
  <c r="R2330" i="8" s="1"/>
  <c r="Q2331" i="8"/>
  <c r="R2331" i="8" s="1"/>
  <c r="Q2332" i="8"/>
  <c r="Q2333" i="8"/>
  <c r="R2333" i="8" s="1"/>
  <c r="Q2334" i="8"/>
  <c r="R2334" i="8" s="1"/>
  <c r="Q2335" i="8"/>
  <c r="R2335" i="8" s="1"/>
  <c r="Q2336" i="8"/>
  <c r="Q2337" i="8"/>
  <c r="R2337" i="8" s="1"/>
  <c r="Q2338" i="8"/>
  <c r="R2338" i="8" s="1"/>
  <c r="Q2339" i="8"/>
  <c r="R2339" i="8" s="1"/>
  <c r="Q2340" i="8"/>
  <c r="Q2341" i="8"/>
  <c r="R2341" i="8" s="1"/>
  <c r="Q2342" i="8"/>
  <c r="R2342" i="8" s="1"/>
  <c r="Q2343" i="8"/>
  <c r="R2343" i="8" s="1"/>
  <c r="Q2344" i="8"/>
  <c r="Q2345" i="8"/>
  <c r="R2345" i="8" s="1"/>
  <c r="Q2346" i="8"/>
  <c r="R2346" i="8" s="1"/>
  <c r="Q2347" i="8"/>
  <c r="R2347" i="8" s="1"/>
  <c r="Q2348" i="8"/>
  <c r="Q2349" i="8"/>
  <c r="R2349" i="8" s="1"/>
  <c r="Q2350" i="8"/>
  <c r="R2350" i="8" s="1"/>
  <c r="Q2351" i="8"/>
  <c r="R2351" i="8" s="1"/>
  <c r="Q2352" i="8"/>
  <c r="Q2353" i="8"/>
  <c r="R2353" i="8" s="1"/>
  <c r="Q2354" i="8"/>
  <c r="R2354" i="8" s="1"/>
  <c r="Q2355" i="8"/>
  <c r="R2355" i="8" s="1"/>
  <c r="Q2356" i="8"/>
  <c r="Q2357" i="8"/>
  <c r="R2357" i="8" s="1"/>
  <c r="Q2358" i="8"/>
  <c r="R2358" i="8" s="1"/>
  <c r="Q2359" i="8"/>
  <c r="R2359" i="8" s="1"/>
  <c r="Q2360" i="8"/>
  <c r="Q2361" i="8"/>
  <c r="R2361" i="8" s="1"/>
  <c r="Q2362" i="8"/>
  <c r="R2362" i="8" s="1"/>
  <c r="Q2363" i="8"/>
  <c r="R2363" i="8" s="1"/>
  <c r="Q2364" i="8"/>
  <c r="Q2365" i="8"/>
  <c r="R2365" i="8" s="1"/>
  <c r="Q2366" i="8"/>
  <c r="R2366" i="8" s="1"/>
  <c r="Q2367" i="8"/>
  <c r="R2367" i="8" s="1"/>
  <c r="Q2368" i="8"/>
  <c r="Q2369" i="8"/>
  <c r="R2369" i="8" s="1"/>
  <c r="Q2370" i="8"/>
  <c r="R2370" i="8" s="1"/>
  <c r="Q2371" i="8"/>
  <c r="R2371" i="8" s="1"/>
  <c r="Q2372" i="8"/>
  <c r="Q2373" i="8"/>
  <c r="R2373" i="8" s="1"/>
  <c r="Q2374" i="8"/>
  <c r="R2374" i="8" s="1"/>
  <c r="Q2375" i="8"/>
  <c r="R2375" i="8" s="1"/>
  <c r="Q2376" i="8"/>
  <c r="Q2377" i="8"/>
  <c r="R2377" i="8" s="1"/>
  <c r="Q2378" i="8"/>
  <c r="R2378" i="8" s="1"/>
  <c r="Q2379" i="8"/>
  <c r="R2379" i="8" s="1"/>
  <c r="Q2380" i="8"/>
  <c r="Q2381" i="8"/>
  <c r="R2381" i="8" s="1"/>
  <c r="Q2382" i="8"/>
  <c r="R2382" i="8" s="1"/>
  <c r="Q2383" i="8"/>
  <c r="R2383" i="8" s="1"/>
  <c r="Q2384" i="8"/>
  <c r="Q2385" i="8"/>
  <c r="R2385" i="8" s="1"/>
  <c r="Q2386" i="8"/>
  <c r="R2386" i="8" s="1"/>
  <c r="Q2387" i="8"/>
  <c r="R2387" i="8" s="1"/>
  <c r="Q2388" i="8"/>
  <c r="Q2389" i="8"/>
  <c r="R2389" i="8" s="1"/>
  <c r="Q2390" i="8"/>
  <c r="R2390" i="8" s="1"/>
  <c r="Q2391" i="8"/>
  <c r="R2391" i="8" s="1"/>
  <c r="Q2392" i="8"/>
  <c r="Q2393" i="8"/>
  <c r="R2393" i="8" s="1"/>
  <c r="Q2394" i="8"/>
  <c r="R2394" i="8" s="1"/>
  <c r="Q2395" i="8"/>
  <c r="R2395" i="8" s="1"/>
  <c r="Q2396" i="8"/>
  <c r="Q2397" i="8"/>
  <c r="R2397" i="8" s="1"/>
  <c r="Q2398" i="8"/>
  <c r="R2398" i="8" s="1"/>
  <c r="Q2399" i="8"/>
  <c r="R2399" i="8" s="1"/>
  <c r="Q2400" i="8"/>
  <c r="Q2401" i="8"/>
  <c r="R2401" i="8" s="1"/>
  <c r="Q2402" i="8"/>
  <c r="R2402" i="8" s="1"/>
  <c r="Q2403" i="8"/>
  <c r="R2403" i="8" s="1"/>
  <c r="Q2404" i="8"/>
  <c r="Q2405" i="8"/>
  <c r="R2405" i="8" s="1"/>
  <c r="Q2406" i="8"/>
  <c r="R2406" i="8" s="1"/>
  <c r="Q2407" i="8"/>
  <c r="R2407" i="8" s="1"/>
  <c r="Q2408" i="8"/>
  <c r="Q2409" i="8"/>
  <c r="R2409" i="8" s="1"/>
  <c r="Q2410" i="8"/>
  <c r="R2410" i="8" s="1"/>
  <c r="Q2411" i="8"/>
  <c r="R2411" i="8" s="1"/>
  <c r="Q2412" i="8"/>
  <c r="Q2413" i="8"/>
  <c r="R2413" i="8" s="1"/>
  <c r="Q2414" i="8"/>
  <c r="R2414" i="8" s="1"/>
  <c r="Q2415" i="8"/>
  <c r="R2415" i="8" s="1"/>
  <c r="Q2416" i="8"/>
  <c r="Q2417" i="8"/>
  <c r="R2417" i="8" s="1"/>
  <c r="Q2418" i="8"/>
  <c r="R2418" i="8" s="1"/>
  <c r="Q2419" i="8"/>
  <c r="R2419" i="8" s="1"/>
  <c r="Q2420" i="8"/>
  <c r="Q2421" i="8"/>
  <c r="R2421" i="8" s="1"/>
  <c r="Q2422" i="8"/>
  <c r="R2422" i="8" s="1"/>
  <c r="Q2423" i="8"/>
  <c r="R2423" i="8" s="1"/>
  <c r="Q2424" i="8"/>
  <c r="Q2425" i="8"/>
  <c r="R2425" i="8" s="1"/>
  <c r="Q2426" i="8"/>
  <c r="R2426" i="8" s="1"/>
  <c r="Q2427" i="8"/>
  <c r="R2427" i="8" s="1"/>
  <c r="Q2428" i="8"/>
  <c r="Q2429" i="8"/>
  <c r="R2429" i="8" s="1"/>
  <c r="Q2430" i="8"/>
  <c r="R2430" i="8" s="1"/>
  <c r="Q2431" i="8"/>
  <c r="R2431" i="8" s="1"/>
  <c r="Q2432" i="8"/>
  <c r="Q2433" i="8"/>
  <c r="R2433" i="8" s="1"/>
  <c r="Q2434" i="8"/>
  <c r="R2434" i="8" s="1"/>
  <c r="Q2435" i="8"/>
  <c r="R2435" i="8" s="1"/>
  <c r="Q2436" i="8"/>
  <c r="Q2437" i="8"/>
  <c r="R2437" i="8" s="1"/>
  <c r="Q2438" i="8"/>
  <c r="R2438" i="8" s="1"/>
  <c r="Q2439" i="8"/>
  <c r="R2439" i="8" s="1"/>
  <c r="Q2440" i="8"/>
  <c r="Q2441" i="8"/>
  <c r="R2441" i="8" s="1"/>
  <c r="Q2442" i="8"/>
  <c r="R2442" i="8" s="1"/>
  <c r="Q2443" i="8"/>
  <c r="R2443" i="8" s="1"/>
  <c r="Q2444" i="8"/>
  <c r="Q2445" i="8"/>
  <c r="R2445" i="8" s="1"/>
  <c r="Q2446" i="8"/>
  <c r="Q2447" i="8"/>
  <c r="R2447" i="8" s="1"/>
  <c r="Q2448" i="8"/>
  <c r="Q2449" i="8"/>
  <c r="R2449" i="8" s="1"/>
  <c r="Q2450" i="8"/>
  <c r="R2450" i="8" s="1"/>
  <c r="Q2451" i="8"/>
  <c r="R2451" i="8" s="1"/>
  <c r="Q2452" i="8"/>
  <c r="Q2453" i="8"/>
  <c r="R2453" i="8" s="1"/>
  <c r="Q2454" i="8"/>
  <c r="R2454" i="8" s="1"/>
  <c r="Q2455" i="8"/>
  <c r="R2455" i="8" s="1"/>
  <c r="Q2456" i="8"/>
  <c r="Q2457" i="8"/>
  <c r="R2457" i="8" s="1"/>
  <c r="Q2458" i="8"/>
  <c r="R2458" i="8" s="1"/>
  <c r="Q2459" i="8"/>
  <c r="R2459" i="8" s="1"/>
  <c r="Q2460" i="8"/>
  <c r="Q2461" i="8"/>
  <c r="R2461" i="8" s="1"/>
  <c r="Q2462" i="8"/>
  <c r="R2462" i="8" s="1"/>
  <c r="Q2463" i="8"/>
  <c r="R2463" i="8" s="1"/>
  <c r="Q2464" i="8"/>
  <c r="Q2465" i="8"/>
  <c r="R2465" i="8" s="1"/>
  <c r="Q2466" i="8"/>
  <c r="R2466" i="8" s="1"/>
  <c r="Q2467" i="8"/>
  <c r="R2467" i="8" s="1"/>
  <c r="Q2468" i="8"/>
  <c r="Q2469" i="8"/>
  <c r="R2469" i="8" s="1"/>
  <c r="Q2470" i="8"/>
  <c r="R2470" i="8" s="1"/>
  <c r="Q2471" i="8"/>
  <c r="R2471" i="8" s="1"/>
  <c r="Q2472" i="8"/>
  <c r="Q2473" i="8"/>
  <c r="R2473" i="8" s="1"/>
  <c r="Q2474" i="8"/>
  <c r="R2474" i="8" s="1"/>
  <c r="Q2475" i="8"/>
  <c r="R2475" i="8" s="1"/>
  <c r="Q2476" i="8"/>
  <c r="Q2477" i="8"/>
  <c r="R2477" i="8" s="1"/>
  <c r="Q2478" i="8"/>
  <c r="R2478" i="8" s="1"/>
  <c r="Q2479" i="8"/>
  <c r="R2479" i="8" s="1"/>
  <c r="Q2480" i="8"/>
  <c r="Q2481" i="8"/>
  <c r="R2481" i="8" s="1"/>
  <c r="Q2482" i="8"/>
  <c r="R2482" i="8" s="1"/>
  <c r="Q2483" i="8"/>
  <c r="R2483" i="8" s="1"/>
  <c r="Q2484" i="8"/>
  <c r="Q2485" i="8"/>
  <c r="Q2486" i="8"/>
  <c r="R2486" i="8" s="1"/>
  <c r="Q2487" i="8"/>
  <c r="R2487" i="8" s="1"/>
  <c r="Q2488" i="8"/>
  <c r="Q2489" i="8"/>
  <c r="R2489" i="8" s="1"/>
  <c r="Q2490" i="8"/>
  <c r="R2490" i="8" s="1"/>
  <c r="Q2491" i="8"/>
  <c r="R2491" i="8" s="1"/>
  <c r="Q2492" i="8"/>
  <c r="Q2493" i="8"/>
  <c r="R2493" i="8" s="1"/>
  <c r="Q2494" i="8"/>
  <c r="R2494" i="8" s="1"/>
  <c r="Q2495" i="8"/>
  <c r="R2495" i="8" s="1"/>
  <c r="Q2496" i="8"/>
  <c r="Q2497" i="8"/>
  <c r="R2497" i="8" s="1"/>
  <c r="Q2498" i="8"/>
  <c r="R2498" i="8" s="1"/>
  <c r="Q2499" i="8"/>
  <c r="R2499" i="8" s="1"/>
  <c r="Q2500" i="8"/>
  <c r="Q2501" i="8"/>
  <c r="R2501" i="8" s="1"/>
  <c r="Q2502" i="8"/>
  <c r="R2502" i="8" s="1"/>
  <c r="Q2503" i="8"/>
  <c r="R2503" i="8" s="1"/>
  <c r="Q2504" i="8"/>
  <c r="Q2505" i="8"/>
  <c r="R2505" i="8" s="1"/>
  <c r="Q2506" i="8"/>
  <c r="R2506" i="8" s="1"/>
  <c r="Q2507" i="8"/>
  <c r="R2507" i="8" s="1"/>
  <c r="Q2508" i="8"/>
  <c r="Q2509" i="8"/>
  <c r="R2509" i="8" s="1"/>
  <c r="Q2510" i="8"/>
  <c r="R2510" i="8" s="1"/>
  <c r="Q2511" i="8"/>
  <c r="R2511" i="8" s="1"/>
  <c r="Q2512" i="8"/>
  <c r="Q2513" i="8"/>
  <c r="R2513" i="8" s="1"/>
  <c r="Q2514" i="8"/>
  <c r="R2514" i="8" s="1"/>
  <c r="Q2515" i="8"/>
  <c r="R2515" i="8" s="1"/>
  <c r="Q2516" i="8"/>
  <c r="Q2517" i="8"/>
  <c r="R2517" i="8" s="1"/>
  <c r="Q2518" i="8"/>
  <c r="R2518" i="8" s="1"/>
  <c r="Q2519" i="8"/>
  <c r="R2519" i="8" s="1"/>
  <c r="Q2520" i="8"/>
  <c r="Q2521" i="8"/>
  <c r="R2521" i="8" s="1"/>
  <c r="Q2522" i="8"/>
  <c r="R2522" i="8" s="1"/>
  <c r="Q2523" i="8"/>
  <c r="R2523" i="8" s="1"/>
  <c r="Q2524" i="8"/>
  <c r="Q2525" i="8"/>
  <c r="R2525" i="8" s="1"/>
  <c r="Q2526" i="8"/>
  <c r="R2526" i="8" s="1"/>
  <c r="Q2527" i="8"/>
  <c r="R2527" i="8" s="1"/>
  <c r="Q2528" i="8"/>
  <c r="Q2529" i="8"/>
  <c r="R2529" i="8" s="1"/>
  <c r="Q2530" i="8"/>
  <c r="R2530" i="8" s="1"/>
  <c r="Q2531" i="8"/>
  <c r="R2531" i="8" s="1"/>
  <c r="Q2532" i="8"/>
  <c r="Q2533" i="8"/>
  <c r="R2533" i="8" s="1"/>
  <c r="Q2534" i="8"/>
  <c r="R2534" i="8" s="1"/>
  <c r="Q2535" i="8"/>
  <c r="R2535" i="8" s="1"/>
  <c r="Q2536" i="8"/>
  <c r="Q2537" i="8"/>
  <c r="R2537" i="8" s="1"/>
  <c r="Q2538" i="8"/>
  <c r="R2538" i="8" s="1"/>
  <c r="Q2539" i="8"/>
  <c r="R2539" i="8" s="1"/>
  <c r="Q2540" i="8"/>
  <c r="Q2541" i="8"/>
  <c r="R2541" i="8" s="1"/>
  <c r="Q2542" i="8"/>
  <c r="R2542" i="8" s="1"/>
  <c r="Q2543" i="8"/>
  <c r="R2543" i="8" s="1"/>
  <c r="Q2544" i="8"/>
  <c r="Q2545" i="8"/>
  <c r="R2545" i="8" s="1"/>
  <c r="Q2546" i="8"/>
  <c r="R2546" i="8" s="1"/>
  <c r="Q2547" i="8"/>
  <c r="R2547" i="8" s="1"/>
  <c r="Q2548" i="8"/>
  <c r="Q2549" i="8"/>
  <c r="R2549" i="8" s="1"/>
  <c r="Q2550" i="8"/>
  <c r="R2550" i="8" s="1"/>
  <c r="Q2551" i="8"/>
  <c r="R2551" i="8" s="1"/>
  <c r="Q2552" i="8"/>
  <c r="Q2553" i="8"/>
  <c r="R2553" i="8" s="1"/>
  <c r="Q2554" i="8"/>
  <c r="R2554" i="8" s="1"/>
  <c r="Q2555" i="8"/>
  <c r="R2555" i="8" s="1"/>
  <c r="Q2556" i="8"/>
  <c r="Q2557" i="8"/>
  <c r="R2557" i="8" s="1"/>
  <c r="Q2558" i="8"/>
  <c r="R2558" i="8" s="1"/>
  <c r="Q2559" i="8"/>
  <c r="R2559" i="8" s="1"/>
  <c r="Q2560" i="8"/>
  <c r="Q2561" i="8"/>
  <c r="R2561" i="8" s="1"/>
  <c r="Q2562" i="8"/>
  <c r="R2562" i="8" s="1"/>
  <c r="Q2563" i="8"/>
  <c r="R2563" i="8" s="1"/>
  <c r="Q2564" i="8"/>
  <c r="Q2565" i="8"/>
  <c r="R2565" i="8" s="1"/>
  <c r="Q2566" i="8"/>
  <c r="R2566" i="8" s="1"/>
  <c r="Q2567" i="8"/>
  <c r="R2567" i="8" s="1"/>
  <c r="Q2568" i="8"/>
  <c r="Q2569" i="8"/>
  <c r="R2569" i="8" s="1"/>
  <c r="Q2570" i="8"/>
  <c r="R2570" i="8" s="1"/>
  <c r="Q2571" i="8"/>
  <c r="R2571" i="8" s="1"/>
  <c r="Q2572" i="8"/>
  <c r="Q2573" i="8"/>
  <c r="R2573" i="8" s="1"/>
  <c r="Q2574" i="8"/>
  <c r="R2574" i="8" s="1"/>
  <c r="Q2575" i="8"/>
  <c r="R2575" i="8" s="1"/>
  <c r="Q2576" i="8"/>
  <c r="Q2577" i="8"/>
  <c r="R2577" i="8" s="1"/>
  <c r="Q2578" i="8"/>
  <c r="R2578" i="8" s="1"/>
  <c r="Q2579" i="8"/>
  <c r="R2579" i="8" s="1"/>
  <c r="Q2580" i="8"/>
  <c r="Q2581" i="8"/>
  <c r="R2581" i="8" s="1"/>
  <c r="Q2582" i="8"/>
  <c r="R2582" i="8" s="1"/>
  <c r="Q2583" i="8"/>
  <c r="R2583" i="8" s="1"/>
  <c r="Q2584" i="8"/>
  <c r="Q2585" i="8"/>
  <c r="R2585" i="8" s="1"/>
  <c r="Q2586" i="8"/>
  <c r="R2586" i="8" s="1"/>
  <c r="Q2587" i="8"/>
  <c r="R2587" i="8" s="1"/>
  <c r="Q2588" i="8"/>
  <c r="Q2589" i="8"/>
  <c r="R2589" i="8" s="1"/>
  <c r="Q2590" i="8"/>
  <c r="R2590" i="8" s="1"/>
  <c r="Q2591" i="8"/>
  <c r="R2591" i="8" s="1"/>
  <c r="Q2592" i="8"/>
  <c r="Q2593" i="8"/>
  <c r="R2593" i="8" s="1"/>
  <c r="Q2594" i="8"/>
  <c r="R2594" i="8" s="1"/>
  <c r="Q2595" i="8"/>
  <c r="R2595" i="8" s="1"/>
  <c r="Q2596" i="8"/>
  <c r="Q2597" i="8"/>
  <c r="R2597" i="8" s="1"/>
  <c r="Q2598" i="8"/>
  <c r="R2598" i="8" s="1"/>
  <c r="Q2599" i="8"/>
  <c r="R2599" i="8" s="1"/>
  <c r="Q2600" i="8"/>
  <c r="Q2601" i="8"/>
  <c r="R2601" i="8" s="1"/>
  <c r="Q2602" i="8"/>
  <c r="R2602" i="8" s="1"/>
  <c r="Q2603" i="8"/>
  <c r="R2603" i="8" s="1"/>
  <c r="Q2604" i="8"/>
  <c r="Q2605" i="8"/>
  <c r="R2605" i="8" s="1"/>
  <c r="Q2606" i="8"/>
  <c r="R2606" i="8" s="1"/>
  <c r="Q2607" i="8"/>
  <c r="R2607" i="8" s="1"/>
  <c r="Q2608" i="8"/>
  <c r="Q2609" i="8"/>
  <c r="R2609" i="8" s="1"/>
  <c r="Q2610" i="8"/>
  <c r="R2610" i="8" s="1"/>
  <c r="Q2611" i="8"/>
  <c r="R2611" i="8" s="1"/>
  <c r="Q2612" i="8"/>
  <c r="Q2613" i="8"/>
  <c r="R2613" i="8" s="1"/>
  <c r="Q2614" i="8"/>
  <c r="R2614" i="8" s="1"/>
  <c r="Q2615" i="8"/>
  <c r="R2615" i="8" s="1"/>
  <c r="Q2616" i="8"/>
  <c r="Q2617" i="8"/>
  <c r="R2617" i="8" s="1"/>
  <c r="Q2618" i="8"/>
  <c r="R2618" i="8" s="1"/>
  <c r="Q2619" i="8"/>
  <c r="R2619" i="8" s="1"/>
  <c r="Q2620" i="8"/>
  <c r="Q2621" i="8"/>
  <c r="R2621" i="8" s="1"/>
  <c r="Q2622" i="8"/>
  <c r="R2622" i="8" s="1"/>
  <c r="Q2623" i="8"/>
  <c r="R2623" i="8" s="1"/>
  <c r="Q2624" i="8"/>
  <c r="Q2625" i="8"/>
  <c r="R2625" i="8" s="1"/>
  <c r="Q2626" i="8"/>
  <c r="R2626" i="8" s="1"/>
  <c r="Q2627" i="8"/>
  <c r="R2627" i="8" s="1"/>
  <c r="Q2628" i="8"/>
  <c r="Q2629" i="8"/>
  <c r="R2629" i="8" s="1"/>
  <c r="Q2630" i="8"/>
  <c r="R2630" i="8" s="1"/>
  <c r="Q2631" i="8"/>
  <c r="R2631" i="8" s="1"/>
  <c r="Q2632" i="8"/>
  <c r="Q2633" i="8"/>
  <c r="R2633" i="8" s="1"/>
  <c r="Q2634" i="8"/>
  <c r="R2634" i="8" s="1"/>
  <c r="Q2635" i="8"/>
  <c r="R2635" i="8" s="1"/>
  <c r="Q2636" i="8"/>
  <c r="Q2637" i="8"/>
  <c r="R2637" i="8" s="1"/>
  <c r="Q2638" i="8"/>
  <c r="R2638" i="8" s="1"/>
  <c r="Q2639" i="8"/>
  <c r="R2639" i="8" s="1"/>
  <c r="Q2640" i="8"/>
  <c r="Q2641" i="8"/>
  <c r="R2641" i="8" s="1"/>
  <c r="Q2642" i="8"/>
  <c r="R2642" i="8" s="1"/>
  <c r="Q2643" i="8"/>
  <c r="R2643" i="8" s="1"/>
  <c r="Q2644" i="8"/>
  <c r="Q2645" i="8"/>
  <c r="R2645" i="8" s="1"/>
  <c r="Q2646" i="8"/>
  <c r="R2646" i="8" s="1"/>
  <c r="Q2647" i="8"/>
  <c r="R2647" i="8" s="1"/>
  <c r="Q2648" i="8"/>
  <c r="Q2649" i="8"/>
  <c r="R2649" i="8" s="1"/>
  <c r="Q2650" i="8"/>
  <c r="R2650" i="8" s="1"/>
  <c r="Q2651" i="8"/>
  <c r="R2651" i="8" s="1"/>
  <c r="Q2652" i="8"/>
  <c r="Q2653" i="8"/>
  <c r="R2653" i="8" s="1"/>
  <c r="Q2654" i="8"/>
  <c r="R2654" i="8" s="1"/>
  <c r="Q2655" i="8"/>
  <c r="R2655" i="8" s="1"/>
  <c r="Q2656" i="8"/>
  <c r="Q2657" i="8"/>
  <c r="R2657" i="8" s="1"/>
  <c r="Q2658" i="8"/>
  <c r="R2658" i="8" s="1"/>
  <c r="Q2659" i="8"/>
  <c r="R2659" i="8" s="1"/>
  <c r="Q2660" i="8"/>
  <c r="Q2661" i="8"/>
  <c r="R2661" i="8" s="1"/>
  <c r="Q2662" i="8"/>
  <c r="R2662" i="8" s="1"/>
  <c r="Q2663" i="8"/>
  <c r="R2663" i="8" s="1"/>
  <c r="Q2664" i="8"/>
  <c r="Q2665" i="8"/>
  <c r="R2665" i="8" s="1"/>
  <c r="Q2666" i="8"/>
  <c r="R2666" i="8" s="1"/>
  <c r="Q2667" i="8"/>
  <c r="R2667" i="8" s="1"/>
  <c r="Q2668" i="8"/>
  <c r="Q2669" i="8"/>
  <c r="R2669" i="8" s="1"/>
  <c r="Q2670" i="8"/>
  <c r="R2670" i="8" s="1"/>
  <c r="Q2671" i="8"/>
  <c r="R2671" i="8" s="1"/>
  <c r="Q2672" i="8"/>
  <c r="Q2673" i="8"/>
  <c r="R2673" i="8" s="1"/>
  <c r="Q2674" i="8"/>
  <c r="R2674" i="8" s="1"/>
  <c r="Q2675" i="8"/>
  <c r="R2675" i="8" s="1"/>
  <c r="Q2676" i="8"/>
  <c r="Q2677" i="8"/>
  <c r="R2677" i="8" s="1"/>
  <c r="Q2678" i="8"/>
  <c r="R2678" i="8" s="1"/>
  <c r="Q2679" i="8"/>
  <c r="R2679" i="8" s="1"/>
  <c r="Q2680" i="8"/>
  <c r="Q2681" i="8"/>
  <c r="R2681" i="8" s="1"/>
  <c r="Q2682" i="8"/>
  <c r="R2682" i="8" s="1"/>
  <c r="Q2683" i="8"/>
  <c r="R2683" i="8" s="1"/>
  <c r="Q2684" i="8"/>
  <c r="Q2685" i="8"/>
  <c r="R2685" i="8" s="1"/>
  <c r="Q2686" i="8"/>
  <c r="R2686" i="8" s="1"/>
  <c r="Q2687" i="8"/>
  <c r="R2687" i="8" s="1"/>
  <c r="Q2688" i="8"/>
  <c r="Q2689" i="8"/>
  <c r="R2689" i="8" s="1"/>
  <c r="Q2690" i="8"/>
  <c r="R2690" i="8" s="1"/>
  <c r="Q2691" i="8"/>
  <c r="R2691" i="8" s="1"/>
  <c r="Q2692" i="8"/>
  <c r="Q2693" i="8"/>
  <c r="R2693" i="8" s="1"/>
  <c r="Q2694" i="8"/>
  <c r="R2694" i="8" s="1"/>
  <c r="Q2695" i="8"/>
  <c r="R2695" i="8" s="1"/>
  <c r="Q2696" i="8"/>
  <c r="Q2697" i="8"/>
  <c r="R2697" i="8" s="1"/>
  <c r="Q2698" i="8"/>
  <c r="R2698" i="8" s="1"/>
  <c r="Q2699" i="8"/>
  <c r="R2699" i="8" s="1"/>
  <c r="Q2700" i="8"/>
  <c r="Q2701" i="8"/>
  <c r="R2701" i="8" s="1"/>
  <c r="Q2702" i="8"/>
  <c r="R2702" i="8" s="1"/>
  <c r="Q2703" i="8"/>
  <c r="R2703" i="8" s="1"/>
  <c r="Q2704" i="8"/>
  <c r="Q2705" i="8"/>
  <c r="R2705" i="8" s="1"/>
  <c r="Q2706" i="8"/>
  <c r="R2706" i="8" s="1"/>
  <c r="Q2707" i="8"/>
  <c r="R2707" i="8" s="1"/>
  <c r="Q2708" i="8"/>
  <c r="Q2709" i="8"/>
  <c r="R2709" i="8" s="1"/>
  <c r="Q2710" i="8"/>
  <c r="R2710" i="8" s="1"/>
  <c r="Q2711" i="8"/>
  <c r="R2711" i="8" s="1"/>
  <c r="Q2712" i="8"/>
  <c r="Q2713" i="8"/>
  <c r="R2713" i="8" s="1"/>
  <c r="Q2714" i="8"/>
  <c r="R2714" i="8" s="1"/>
  <c r="Q2715" i="8"/>
  <c r="R2715" i="8" s="1"/>
  <c r="Q2716" i="8"/>
  <c r="Q2717" i="8"/>
  <c r="R2717" i="8" s="1"/>
  <c r="Q2718" i="8"/>
  <c r="R2718" i="8" s="1"/>
  <c r="Q2719" i="8"/>
  <c r="R2719" i="8" s="1"/>
  <c r="Q2720" i="8"/>
  <c r="Q2721" i="8"/>
  <c r="R2721" i="8" s="1"/>
  <c r="Q2722" i="8"/>
  <c r="R2722" i="8" s="1"/>
  <c r="Q2723" i="8"/>
  <c r="R2723" i="8" s="1"/>
  <c r="Q2724" i="8"/>
  <c r="Q2725" i="8"/>
  <c r="R2725" i="8" s="1"/>
  <c r="Q2726" i="8"/>
  <c r="R2726" i="8" s="1"/>
  <c r="Q2727" i="8"/>
  <c r="R2727" i="8" s="1"/>
  <c r="Q2728" i="8"/>
  <c r="Q2729" i="8"/>
  <c r="R2729" i="8" s="1"/>
  <c r="Q2730" i="8"/>
  <c r="R2730" i="8" s="1"/>
  <c r="Q2731" i="8"/>
  <c r="R2731" i="8" s="1"/>
  <c r="Q2732" i="8"/>
  <c r="Q2733" i="8"/>
  <c r="R2733" i="8" s="1"/>
  <c r="Q2734" i="8"/>
  <c r="R2734" i="8" s="1"/>
  <c r="Q2735" i="8"/>
  <c r="R2735" i="8" s="1"/>
  <c r="Q2736" i="8"/>
  <c r="Q2737" i="8"/>
  <c r="R2737" i="8" s="1"/>
  <c r="Q2738" i="8"/>
  <c r="R2738" i="8" s="1"/>
  <c r="Q2739" i="8"/>
  <c r="R2739" i="8" s="1"/>
  <c r="Q2740" i="8"/>
  <c r="Q2741" i="8"/>
  <c r="R2741" i="8" s="1"/>
  <c r="Q2742" i="8"/>
  <c r="R2742" i="8" s="1"/>
  <c r="Q2743" i="8"/>
  <c r="R2743" i="8" s="1"/>
  <c r="Q2744" i="8"/>
  <c r="Q2745" i="8"/>
  <c r="R2745" i="8" s="1"/>
  <c r="Q2746" i="8"/>
  <c r="R2746" i="8" s="1"/>
  <c r="Q2747" i="8"/>
  <c r="R2747" i="8" s="1"/>
  <c r="Q2748" i="8"/>
  <c r="Q2749" i="8"/>
  <c r="R2749" i="8" s="1"/>
  <c r="Q2750" i="8"/>
  <c r="R2750" i="8" s="1"/>
  <c r="Q2751" i="8"/>
  <c r="R2751" i="8" s="1"/>
  <c r="Q2752" i="8"/>
  <c r="Q2753" i="8"/>
  <c r="R2753" i="8" s="1"/>
  <c r="Q2754" i="8"/>
  <c r="R2754" i="8" s="1"/>
  <c r="Q2755" i="8"/>
  <c r="R2755" i="8" s="1"/>
  <c r="Q2756" i="8"/>
  <c r="Q2757" i="8"/>
  <c r="R2757" i="8" s="1"/>
  <c r="Q2758" i="8"/>
  <c r="R2758" i="8" s="1"/>
  <c r="Q2759" i="8"/>
  <c r="R2759" i="8" s="1"/>
  <c r="Q2760" i="8"/>
  <c r="Q2761" i="8"/>
  <c r="R2761" i="8" s="1"/>
  <c r="Q2762" i="8"/>
  <c r="R2762" i="8" s="1"/>
  <c r="Q2763" i="8"/>
  <c r="R2763" i="8" s="1"/>
  <c r="Q2764" i="8"/>
  <c r="Q2765" i="8"/>
  <c r="R2765" i="8" s="1"/>
  <c r="Q2766" i="8"/>
  <c r="R2766" i="8" s="1"/>
  <c r="Q2767" i="8"/>
  <c r="R2767" i="8" s="1"/>
  <c r="Q2768" i="8"/>
  <c r="Q2769" i="8"/>
  <c r="R2769" i="8" s="1"/>
  <c r="Q2770" i="8"/>
  <c r="R2770" i="8" s="1"/>
  <c r="Q2771" i="8"/>
  <c r="R2771" i="8" s="1"/>
  <c r="Q2772" i="8"/>
  <c r="Q2773" i="8"/>
  <c r="R2773" i="8" s="1"/>
  <c r="Q2774" i="8"/>
  <c r="R2774" i="8" s="1"/>
  <c r="Q2775" i="8"/>
  <c r="R2775" i="8" s="1"/>
  <c r="Q2776" i="8"/>
  <c r="Q2777" i="8"/>
  <c r="R2777" i="8" s="1"/>
  <c r="Q2778" i="8"/>
  <c r="R2778" i="8" s="1"/>
  <c r="Q2779" i="8"/>
  <c r="R2779" i="8" s="1"/>
  <c r="Q2780" i="8"/>
  <c r="Q2781" i="8"/>
  <c r="R2781" i="8" s="1"/>
  <c r="Q2782" i="8"/>
  <c r="R2782" i="8" s="1"/>
  <c r="Q2783" i="8"/>
  <c r="R2783" i="8" s="1"/>
  <c r="Q2784" i="8"/>
  <c r="Q2785" i="8"/>
  <c r="R2785" i="8" s="1"/>
  <c r="Q2786" i="8"/>
  <c r="R2786" i="8" s="1"/>
  <c r="Q2787" i="8"/>
  <c r="R2787" i="8" s="1"/>
  <c r="Q2788" i="8"/>
  <c r="Q2789" i="8"/>
  <c r="R2789" i="8" s="1"/>
  <c r="Q2790" i="8"/>
  <c r="R2790" i="8" s="1"/>
  <c r="Q2791" i="8"/>
  <c r="R2791" i="8" s="1"/>
  <c r="Q2792" i="8"/>
  <c r="Q2793" i="8"/>
  <c r="R2793" i="8" s="1"/>
  <c r="Q2794" i="8"/>
  <c r="R2794" i="8" s="1"/>
  <c r="Q2795" i="8"/>
  <c r="R2795" i="8" s="1"/>
  <c r="Q2796" i="8"/>
  <c r="Q2797" i="8"/>
  <c r="R2797" i="8" s="1"/>
  <c r="Q2798" i="8"/>
  <c r="R2798" i="8" s="1"/>
  <c r="Q2799" i="8"/>
  <c r="R2799" i="8" s="1"/>
  <c r="Q2800" i="8"/>
  <c r="Q2801" i="8"/>
  <c r="R2801" i="8" s="1"/>
  <c r="Q2802" i="8"/>
  <c r="R2802" i="8" s="1"/>
  <c r="Q2803" i="8"/>
  <c r="R2803" i="8" s="1"/>
  <c r="Q2804" i="8"/>
  <c r="Q2805" i="8"/>
  <c r="Q2806" i="8"/>
  <c r="R2806" i="8" s="1"/>
  <c r="Q2807" i="8"/>
  <c r="R2807" i="8" s="1"/>
  <c r="Q2808" i="8"/>
  <c r="Q2809" i="8"/>
  <c r="R2809" i="8" s="1"/>
  <c r="Q2810" i="8"/>
  <c r="R2810" i="8" s="1"/>
  <c r="Q2811" i="8"/>
  <c r="R2811" i="8" s="1"/>
  <c r="Q2812" i="8"/>
  <c r="Q2813" i="8"/>
  <c r="R2813" i="8" s="1"/>
  <c r="Q2814" i="8"/>
  <c r="R2814" i="8" s="1"/>
  <c r="Q2815" i="8"/>
  <c r="R2815" i="8" s="1"/>
  <c r="Q2816" i="8"/>
  <c r="Q2817" i="8"/>
  <c r="R2817" i="8" s="1"/>
  <c r="Q2818" i="8"/>
  <c r="R2818" i="8" s="1"/>
  <c r="Q2819" i="8"/>
  <c r="R2819" i="8" s="1"/>
  <c r="Q2820" i="8"/>
  <c r="Q2821" i="8"/>
  <c r="R2821" i="8" s="1"/>
  <c r="Q2822" i="8"/>
  <c r="R2822" i="8" s="1"/>
  <c r="Q2823" i="8"/>
  <c r="R2823" i="8" s="1"/>
  <c r="Q2824" i="8"/>
  <c r="Q2825" i="8"/>
  <c r="R2825" i="8" s="1"/>
  <c r="Q2826" i="8"/>
  <c r="R2826" i="8" s="1"/>
  <c r="Q2827" i="8"/>
  <c r="R2827" i="8" s="1"/>
  <c r="Q2828" i="8"/>
  <c r="Q2829" i="8"/>
  <c r="R2829" i="8" s="1"/>
  <c r="Q2830" i="8"/>
  <c r="R2830" i="8" s="1"/>
  <c r="Q2831" i="8"/>
  <c r="R2831" i="8" s="1"/>
  <c r="Q2832" i="8"/>
  <c r="Q2833" i="8"/>
  <c r="R2833" i="8" s="1"/>
  <c r="Q2834" i="8"/>
  <c r="R2834" i="8" s="1"/>
  <c r="Q2835" i="8"/>
  <c r="R2835" i="8" s="1"/>
  <c r="Q2836" i="8"/>
  <c r="Q2837" i="8"/>
  <c r="Q2838" i="8"/>
  <c r="R2838" i="8" s="1"/>
  <c r="Q2839" i="8"/>
  <c r="R2839" i="8" s="1"/>
  <c r="Q2840" i="8"/>
  <c r="Q2841" i="8"/>
  <c r="R2841" i="8" s="1"/>
  <c r="Q2842" i="8"/>
  <c r="R2842" i="8" s="1"/>
  <c r="Q2843" i="8"/>
  <c r="R2843" i="8" s="1"/>
  <c r="Q2844" i="8"/>
  <c r="Q2845" i="8"/>
  <c r="R2845" i="8" s="1"/>
  <c r="Q2846" i="8"/>
  <c r="R2846" i="8" s="1"/>
  <c r="Q2847" i="8"/>
  <c r="R2847" i="8" s="1"/>
  <c r="Q2848" i="8"/>
  <c r="Q2849" i="8"/>
  <c r="R2849" i="8" s="1"/>
  <c r="Q2850" i="8"/>
  <c r="R2850" i="8" s="1"/>
  <c r="Q2851" i="8"/>
  <c r="R2851" i="8" s="1"/>
  <c r="Q2852" i="8"/>
  <c r="Q2853" i="8"/>
  <c r="R2853" i="8" s="1"/>
  <c r="Q2854" i="8"/>
  <c r="R2854" i="8" s="1"/>
  <c r="Q2855" i="8"/>
  <c r="R2855" i="8" s="1"/>
  <c r="Q2856" i="8"/>
  <c r="Q2857" i="8"/>
  <c r="R2857" i="8" s="1"/>
  <c r="Q2858" i="8"/>
  <c r="R2858" i="8" s="1"/>
  <c r="Q2859" i="8"/>
  <c r="R2859" i="8" s="1"/>
  <c r="Q2860" i="8"/>
  <c r="Q2861" i="8"/>
  <c r="R2861" i="8" s="1"/>
  <c r="Q2862" i="8"/>
  <c r="R2862" i="8" s="1"/>
  <c r="Q2863" i="8"/>
  <c r="R2863" i="8" s="1"/>
  <c r="Q2864" i="8"/>
  <c r="Q2865" i="8"/>
  <c r="R2865" i="8" s="1"/>
  <c r="Q2866" i="8"/>
  <c r="R2866" i="8" s="1"/>
  <c r="Q2867" i="8"/>
  <c r="R2867" i="8" s="1"/>
  <c r="Q2868" i="8"/>
  <c r="Q2869" i="8"/>
  <c r="R2869" i="8" s="1"/>
  <c r="Q2870" i="8"/>
  <c r="R2870" i="8" s="1"/>
  <c r="Q2871" i="8"/>
  <c r="R2871" i="8" s="1"/>
  <c r="Q2872" i="8"/>
  <c r="Q2873" i="8"/>
  <c r="R2873" i="8" s="1"/>
  <c r="Q2874" i="8"/>
  <c r="R2874" i="8" s="1"/>
  <c r="Q2875" i="8"/>
  <c r="R2875" i="8" s="1"/>
  <c r="Q2876" i="8"/>
  <c r="Q2877" i="8"/>
  <c r="R2877" i="8" s="1"/>
  <c r="Q2878" i="8"/>
  <c r="R2878" i="8" s="1"/>
  <c r="Q2879" i="8"/>
  <c r="R2879" i="8" s="1"/>
  <c r="Q2880" i="8"/>
  <c r="Q2881" i="8"/>
  <c r="R2881" i="8" s="1"/>
  <c r="Q2882" i="8"/>
  <c r="R2882" i="8" s="1"/>
  <c r="Q2883" i="8"/>
  <c r="R2883" i="8" s="1"/>
  <c r="Q2884" i="8"/>
  <c r="Q2885" i="8"/>
  <c r="R2885" i="8" s="1"/>
  <c r="Q2886" i="8"/>
  <c r="R2886" i="8" s="1"/>
  <c r="Q2887" i="8"/>
  <c r="R2887" i="8" s="1"/>
  <c r="Q2888" i="8"/>
  <c r="Q2889" i="8"/>
  <c r="R2889" i="8" s="1"/>
  <c r="Q2890" i="8"/>
  <c r="R2890" i="8" s="1"/>
  <c r="Q2891" i="8"/>
  <c r="R2891" i="8" s="1"/>
  <c r="Q2892" i="8"/>
  <c r="Q2893" i="8"/>
  <c r="R2893" i="8" s="1"/>
  <c r="Q2894" i="8"/>
  <c r="R2894" i="8" s="1"/>
  <c r="Q2895" i="8"/>
  <c r="R2895" i="8" s="1"/>
  <c r="Q2896" i="8"/>
  <c r="Q2897" i="8"/>
  <c r="R2897" i="8" s="1"/>
  <c r="Q2898" i="8"/>
  <c r="R2898" i="8" s="1"/>
  <c r="Q2899" i="8"/>
  <c r="R2899" i="8" s="1"/>
  <c r="Q2900" i="8"/>
  <c r="Q2901" i="8"/>
  <c r="R2901" i="8" s="1"/>
  <c r="Q2902" i="8"/>
  <c r="R2902" i="8" s="1"/>
  <c r="Q2903" i="8"/>
  <c r="R2903" i="8" s="1"/>
  <c r="Q2904" i="8"/>
  <c r="Q2905" i="8"/>
  <c r="R2905" i="8" s="1"/>
  <c r="Q2906" i="8"/>
  <c r="R2906" i="8" s="1"/>
  <c r="Q2907" i="8"/>
  <c r="R2907" i="8" s="1"/>
  <c r="Q2908" i="8"/>
  <c r="Q2909" i="8"/>
  <c r="R2909" i="8" s="1"/>
  <c r="Q2910" i="8"/>
  <c r="R2910" i="8" s="1"/>
  <c r="Q2911" i="8"/>
  <c r="R2911" i="8" s="1"/>
  <c r="Q2912" i="8"/>
  <c r="Q2913" i="8"/>
  <c r="R2913" i="8" s="1"/>
  <c r="Q2914" i="8"/>
  <c r="R2914" i="8" s="1"/>
  <c r="Q2915" i="8"/>
  <c r="R2915" i="8" s="1"/>
  <c r="Q2916" i="8"/>
  <c r="Q2917" i="8"/>
  <c r="R2917" i="8" s="1"/>
  <c r="Q2918" i="8"/>
  <c r="R2918" i="8" s="1"/>
  <c r="Q2919" i="8"/>
  <c r="R2919" i="8" s="1"/>
  <c r="Q2920" i="8"/>
  <c r="Q2921" i="8"/>
  <c r="R2921" i="8" s="1"/>
  <c r="Q2922" i="8"/>
  <c r="R2922" i="8" s="1"/>
  <c r="Q2923" i="8"/>
  <c r="R2923" i="8" s="1"/>
  <c r="Q2924" i="8"/>
  <c r="Q2925" i="8"/>
  <c r="R2925" i="8" s="1"/>
  <c r="Q2926" i="8"/>
  <c r="R2926" i="8" s="1"/>
  <c r="Q2927" i="8"/>
  <c r="R2927" i="8" s="1"/>
  <c r="Q2928" i="8"/>
  <c r="Q2929" i="8"/>
  <c r="R2929" i="8" s="1"/>
  <c r="Q2930" i="8"/>
  <c r="R2930" i="8" s="1"/>
  <c r="Q2931" i="8"/>
  <c r="R2931" i="8" s="1"/>
  <c r="Q2932" i="8"/>
  <c r="Q2933" i="8"/>
  <c r="Q2934" i="8"/>
  <c r="R2934" i="8" s="1"/>
  <c r="Q2935" i="8"/>
  <c r="R2935" i="8" s="1"/>
  <c r="Q2936" i="8"/>
  <c r="Q2937" i="8"/>
  <c r="R2937" i="8" s="1"/>
  <c r="Q2938" i="8"/>
  <c r="R2938" i="8" s="1"/>
  <c r="Q2939" i="8"/>
  <c r="R2939" i="8" s="1"/>
  <c r="Q2940" i="8"/>
  <c r="Q2941" i="8"/>
  <c r="R2941" i="8" s="1"/>
  <c r="Q2942" i="8"/>
  <c r="R2942" i="8" s="1"/>
  <c r="Q2943" i="8"/>
  <c r="R2943" i="8" s="1"/>
  <c r="Q2944" i="8"/>
  <c r="Q2945" i="8"/>
  <c r="R2945" i="8" s="1"/>
  <c r="Q2946" i="8"/>
  <c r="R2946" i="8" s="1"/>
  <c r="Q2947" i="8"/>
  <c r="R2947" i="8" s="1"/>
  <c r="Q2948" i="8"/>
  <c r="Q2949" i="8"/>
  <c r="R2949" i="8" s="1"/>
  <c r="Q2950" i="8"/>
  <c r="R2950" i="8" s="1"/>
  <c r="Q2951" i="8"/>
  <c r="R2951" i="8" s="1"/>
  <c r="Q2952" i="8"/>
  <c r="Q2953" i="8"/>
  <c r="R2953" i="8" s="1"/>
  <c r="Q2954" i="8"/>
  <c r="R2954" i="8" s="1"/>
  <c r="Q2955" i="8"/>
  <c r="R2955" i="8" s="1"/>
  <c r="Q2956" i="8"/>
  <c r="Q2957" i="8"/>
  <c r="R2957" i="8" s="1"/>
  <c r="Q2958" i="8"/>
  <c r="R2958" i="8" s="1"/>
  <c r="Q2959" i="8"/>
  <c r="R2959" i="8" s="1"/>
  <c r="Q2960" i="8"/>
  <c r="Q2961" i="8"/>
  <c r="R2961" i="8" s="1"/>
  <c r="Q2962" i="8"/>
  <c r="R2962" i="8" s="1"/>
  <c r="Q2963" i="8"/>
  <c r="R2963" i="8" s="1"/>
  <c r="Q2964" i="8"/>
  <c r="Q2965" i="8"/>
  <c r="Q2966" i="8"/>
  <c r="R2966" i="8" s="1"/>
  <c r="Q2967" i="8"/>
  <c r="R2967" i="8" s="1"/>
  <c r="Q2968" i="8"/>
  <c r="Q2969" i="8"/>
  <c r="R2969" i="8" s="1"/>
  <c r="Q2970" i="8"/>
  <c r="R2970" i="8" s="1"/>
  <c r="Q2971" i="8"/>
  <c r="R2971" i="8" s="1"/>
  <c r="Q2972" i="8"/>
  <c r="Q2973" i="8"/>
  <c r="R2973" i="8" s="1"/>
  <c r="Q2974" i="8"/>
  <c r="R2974" i="8" s="1"/>
  <c r="Q2975" i="8"/>
  <c r="R2975" i="8" s="1"/>
  <c r="Q2976" i="8"/>
  <c r="Q2977" i="8"/>
  <c r="R2977" i="8" s="1"/>
  <c r="Q2978" i="8"/>
  <c r="R2978" i="8" s="1"/>
  <c r="Q2979" i="8"/>
  <c r="R2979" i="8" s="1"/>
  <c r="Q2980" i="8"/>
  <c r="Q2981" i="8"/>
  <c r="R2981" i="8" s="1"/>
  <c r="Q2982" i="8"/>
  <c r="R2982" i="8" s="1"/>
  <c r="Q2983" i="8"/>
  <c r="R2983" i="8" s="1"/>
  <c r="Q2984" i="8"/>
  <c r="Q2985" i="8"/>
  <c r="R2985" i="8" s="1"/>
  <c r="Q2986" i="8"/>
  <c r="R2986" i="8" s="1"/>
  <c r="Q2987" i="8"/>
  <c r="R2987" i="8" s="1"/>
  <c r="Q2988" i="8"/>
  <c r="Q2989" i="8"/>
  <c r="R2989" i="8" s="1"/>
  <c r="Q2990" i="8"/>
  <c r="R2990" i="8" s="1"/>
  <c r="Q2991" i="8"/>
  <c r="R2991" i="8" s="1"/>
  <c r="Q2992" i="8"/>
  <c r="Q2993" i="8"/>
  <c r="R2993" i="8" s="1"/>
  <c r="Q2994" i="8"/>
  <c r="R2994" i="8" s="1"/>
  <c r="Q2995" i="8"/>
  <c r="R2995" i="8" s="1"/>
  <c r="Q2996" i="8"/>
  <c r="Q2997" i="8"/>
  <c r="R2997" i="8" s="1"/>
  <c r="Q2998" i="8"/>
  <c r="R2998" i="8" s="1"/>
  <c r="Q2999" i="8"/>
  <c r="R2999" i="8" s="1"/>
  <c r="Q3000" i="8"/>
  <c r="Q3001" i="8"/>
  <c r="R3001" i="8" s="1"/>
  <c r="Q3002" i="8"/>
  <c r="R3002" i="8" s="1"/>
  <c r="Q3003" i="8"/>
  <c r="R3003" i="8" s="1"/>
  <c r="Q3004" i="8"/>
  <c r="Q3005" i="8"/>
  <c r="R3005" i="8" s="1"/>
  <c r="Q3006" i="8"/>
  <c r="R3006" i="8" s="1"/>
  <c r="Q3007" i="8"/>
  <c r="R3007" i="8" s="1"/>
  <c r="Q3008" i="8"/>
  <c r="Q3009" i="8"/>
  <c r="R3009" i="8" s="1"/>
  <c r="Q3010" i="8"/>
  <c r="R3010" i="8" s="1"/>
  <c r="Q3011" i="8"/>
  <c r="R3011" i="8" s="1"/>
  <c r="Q3012" i="8"/>
  <c r="R4" i="8"/>
  <c r="R8" i="8"/>
  <c r="R12" i="8"/>
  <c r="R16" i="8"/>
  <c r="R20" i="8"/>
  <c r="R24" i="8"/>
  <c r="R28" i="8"/>
  <c r="R32" i="8"/>
  <c r="R36" i="8"/>
  <c r="R40" i="8"/>
  <c r="R44" i="8"/>
  <c r="R48" i="8"/>
  <c r="R52" i="8"/>
  <c r="R56" i="8"/>
  <c r="R60" i="8"/>
  <c r="R64" i="8"/>
  <c r="R68" i="8"/>
  <c r="R72" i="8"/>
  <c r="R76" i="8"/>
  <c r="R80" i="8"/>
  <c r="R84" i="8"/>
  <c r="R88" i="8"/>
  <c r="R92" i="8"/>
  <c r="R96" i="8"/>
  <c r="R100" i="8"/>
  <c r="R104" i="8"/>
  <c r="R108" i="8"/>
  <c r="R111" i="8"/>
  <c r="R112" i="8"/>
  <c r="R116" i="8"/>
  <c r="R120" i="8"/>
  <c r="R124" i="8"/>
  <c r="R127" i="8"/>
  <c r="R128" i="8"/>
  <c r="R132" i="8"/>
  <c r="R136" i="8"/>
  <c r="R140" i="8"/>
  <c r="R144" i="8"/>
  <c r="R148" i="8"/>
  <c r="R152" i="8"/>
  <c r="R156" i="8"/>
  <c r="R160" i="8"/>
  <c r="R164" i="8"/>
  <c r="R168" i="8"/>
  <c r="R172" i="8"/>
  <c r="R176" i="8"/>
  <c r="R180" i="8"/>
  <c r="R184" i="8"/>
  <c r="R188" i="8"/>
  <c r="R192" i="8"/>
  <c r="R196" i="8"/>
  <c r="R200" i="8"/>
  <c r="R204" i="8"/>
  <c r="R208" i="8"/>
  <c r="R212" i="8"/>
  <c r="R216" i="8"/>
  <c r="R220" i="8"/>
  <c r="R224" i="8"/>
  <c r="R228" i="8"/>
  <c r="R232" i="8"/>
  <c r="R236" i="8"/>
  <c r="R240" i="8"/>
  <c r="R244" i="8"/>
  <c r="R248" i="8"/>
  <c r="R252" i="8"/>
  <c r="R255" i="8"/>
  <c r="R256" i="8"/>
  <c r="R260" i="8"/>
  <c r="R264" i="8"/>
  <c r="R268" i="8"/>
  <c r="R272" i="8"/>
  <c r="R276" i="8"/>
  <c r="R280" i="8"/>
  <c r="R284" i="8"/>
  <c r="R288" i="8"/>
  <c r="R292" i="8"/>
  <c r="R296" i="8"/>
  <c r="R300" i="8"/>
  <c r="R304" i="8"/>
  <c r="R308" i="8"/>
  <c r="R312" i="8"/>
  <c r="R316" i="8"/>
  <c r="R320" i="8"/>
  <c r="R324" i="8"/>
  <c r="R328" i="8"/>
  <c r="R332" i="8"/>
  <c r="R336" i="8"/>
  <c r="R340" i="8"/>
  <c r="R344" i="8"/>
  <c r="R348" i="8"/>
  <c r="R352" i="8"/>
  <c r="R356" i="8"/>
  <c r="R360" i="8"/>
  <c r="R364" i="8"/>
  <c r="R368" i="8"/>
  <c r="R372" i="8"/>
  <c r="R376" i="8"/>
  <c r="R380" i="8"/>
  <c r="R384" i="8"/>
  <c r="R388" i="8"/>
  <c r="R392" i="8"/>
  <c r="R396" i="8"/>
  <c r="R400" i="8"/>
  <c r="R404" i="8"/>
  <c r="R408" i="8"/>
  <c r="R412" i="8"/>
  <c r="R416" i="8"/>
  <c r="R420" i="8"/>
  <c r="R424" i="8"/>
  <c r="R427" i="8"/>
  <c r="R428" i="8"/>
  <c r="R432" i="8"/>
  <c r="R436" i="8"/>
  <c r="R440" i="8"/>
  <c r="R444" i="8"/>
  <c r="R448" i="8"/>
  <c r="R452" i="8"/>
  <c r="R456" i="8"/>
  <c r="R460" i="8"/>
  <c r="R461" i="8"/>
  <c r="R464" i="8"/>
  <c r="R468" i="8"/>
  <c r="R472" i="8"/>
  <c r="R476" i="8"/>
  <c r="R480" i="8"/>
  <c r="R484" i="8"/>
  <c r="R488" i="8"/>
  <c r="R492" i="8"/>
  <c r="R496" i="8"/>
  <c r="R500" i="8"/>
  <c r="R504" i="8"/>
  <c r="R508" i="8"/>
  <c r="R512" i="8"/>
  <c r="R516" i="8"/>
  <c r="R520" i="8"/>
  <c r="R524" i="8"/>
  <c r="R528" i="8"/>
  <c r="R532" i="8"/>
  <c r="R536" i="8"/>
  <c r="R540" i="8"/>
  <c r="R544" i="8"/>
  <c r="R548" i="8"/>
  <c r="R552" i="8"/>
  <c r="R556" i="8"/>
  <c r="R560" i="8"/>
  <c r="R564" i="8"/>
  <c r="R568" i="8"/>
  <c r="R572" i="8"/>
  <c r="R576" i="8"/>
  <c r="R580" i="8"/>
  <c r="R584" i="8"/>
  <c r="R588" i="8"/>
  <c r="R589" i="8"/>
  <c r="R592" i="8"/>
  <c r="R596" i="8"/>
  <c r="R600" i="8"/>
  <c r="R604" i="8"/>
  <c r="R608" i="8"/>
  <c r="R612" i="8"/>
  <c r="R616" i="8"/>
  <c r="R620" i="8"/>
  <c r="R624" i="8"/>
  <c r="R628" i="8"/>
  <c r="R632" i="8"/>
  <c r="R636" i="8"/>
  <c r="R640" i="8"/>
  <c r="R644" i="8"/>
  <c r="R648" i="8"/>
  <c r="R652" i="8"/>
  <c r="R656" i="8"/>
  <c r="R660" i="8"/>
  <c r="R664" i="8"/>
  <c r="R668" i="8"/>
  <c r="R672" i="8"/>
  <c r="R676" i="8"/>
  <c r="R680" i="8"/>
  <c r="R683" i="8"/>
  <c r="R684" i="8"/>
  <c r="R688" i="8"/>
  <c r="R692" i="8"/>
  <c r="R696" i="8"/>
  <c r="R700" i="8"/>
  <c r="R704" i="8"/>
  <c r="R708" i="8"/>
  <c r="R712" i="8"/>
  <c r="R716" i="8"/>
  <c r="R717" i="8"/>
  <c r="R720" i="8"/>
  <c r="R724" i="8"/>
  <c r="R728" i="8"/>
  <c r="R732" i="8"/>
  <c r="R736" i="8"/>
  <c r="R740" i="8"/>
  <c r="R744" i="8"/>
  <c r="R748" i="8"/>
  <c r="R752" i="8"/>
  <c r="R756" i="8"/>
  <c r="R760" i="8"/>
  <c r="R764" i="8"/>
  <c r="R768" i="8"/>
  <c r="R772" i="8"/>
  <c r="R776" i="8"/>
  <c r="R780" i="8"/>
  <c r="R781" i="8"/>
  <c r="R784" i="8"/>
  <c r="R788" i="8"/>
  <c r="R792" i="8"/>
  <c r="R796" i="8"/>
  <c r="R800" i="8"/>
  <c r="R804" i="8"/>
  <c r="R808" i="8"/>
  <c r="R811" i="8"/>
  <c r="R812" i="8"/>
  <c r="R816" i="8"/>
  <c r="R820" i="8"/>
  <c r="R824" i="8"/>
  <c r="R828" i="8"/>
  <c r="R832" i="8"/>
  <c r="R836" i="8"/>
  <c r="R840" i="8"/>
  <c r="R844" i="8"/>
  <c r="R848" i="8"/>
  <c r="R852" i="8"/>
  <c r="R854" i="8"/>
  <c r="R856" i="8"/>
  <c r="R860" i="8"/>
  <c r="R864" i="8"/>
  <c r="R868" i="8"/>
  <c r="R872" i="8"/>
  <c r="R876" i="8"/>
  <c r="R880" i="8"/>
  <c r="R884" i="8"/>
  <c r="R888" i="8"/>
  <c r="R892" i="8"/>
  <c r="R896" i="8"/>
  <c r="R900" i="8"/>
  <c r="R904" i="8"/>
  <c r="R908" i="8"/>
  <c r="R912" i="8"/>
  <c r="R916" i="8"/>
  <c r="R920" i="8"/>
  <c r="R924" i="8"/>
  <c r="R928" i="8"/>
  <c r="R932" i="8"/>
  <c r="R936" i="8"/>
  <c r="R937" i="8"/>
  <c r="R940" i="8"/>
  <c r="R944" i="8"/>
  <c r="R948" i="8"/>
  <c r="R952" i="8"/>
  <c r="R956" i="8"/>
  <c r="R960" i="8"/>
  <c r="R964" i="8"/>
  <c r="R968" i="8"/>
  <c r="R972" i="8"/>
  <c r="R976" i="8"/>
  <c r="R980" i="8"/>
  <c r="R984" i="8"/>
  <c r="R986" i="8"/>
  <c r="R988" i="8"/>
  <c r="R992" i="8"/>
  <c r="R996" i="8"/>
  <c r="R998" i="8"/>
  <c r="R1000" i="8"/>
  <c r="R1004" i="8"/>
  <c r="R1008" i="8"/>
  <c r="R1012" i="8"/>
  <c r="R1016" i="8"/>
  <c r="R1020" i="8"/>
  <c r="R1024" i="8"/>
  <c r="R1028" i="8"/>
  <c r="R1032" i="8"/>
  <c r="R1036" i="8"/>
  <c r="R1040" i="8"/>
  <c r="R1044" i="8"/>
  <c r="R1048" i="8"/>
  <c r="R1052" i="8"/>
  <c r="R1056" i="8"/>
  <c r="R1060" i="8"/>
  <c r="R1064" i="8"/>
  <c r="R1068" i="8"/>
  <c r="R1070" i="8"/>
  <c r="R1072" i="8"/>
  <c r="R1076" i="8"/>
  <c r="R1080" i="8"/>
  <c r="R1084" i="8"/>
  <c r="R1088" i="8"/>
  <c r="R1092" i="8"/>
  <c r="R1096" i="8"/>
  <c r="R1100" i="8"/>
  <c r="R1104" i="8"/>
  <c r="R1108" i="8"/>
  <c r="R1112" i="8"/>
  <c r="R1116" i="8"/>
  <c r="R1120" i="8"/>
  <c r="R1124" i="8"/>
  <c r="R1128" i="8"/>
  <c r="R1132" i="8"/>
  <c r="R1136" i="8"/>
  <c r="R1140" i="8"/>
  <c r="R1144" i="8"/>
  <c r="R1148" i="8"/>
  <c r="R1152" i="8"/>
  <c r="R1156" i="8"/>
  <c r="R1160" i="8"/>
  <c r="R1164" i="8"/>
  <c r="R1168" i="8"/>
  <c r="R1172" i="8"/>
  <c r="R1176" i="8"/>
  <c r="R1180" i="8"/>
  <c r="R1184" i="8"/>
  <c r="R1188" i="8"/>
  <c r="R1192" i="8"/>
  <c r="R1196" i="8"/>
  <c r="R1200" i="8"/>
  <c r="R1204" i="8"/>
  <c r="R1208" i="8"/>
  <c r="R1212" i="8"/>
  <c r="R1216" i="8"/>
  <c r="R1220" i="8"/>
  <c r="R1224" i="8"/>
  <c r="R1225" i="8"/>
  <c r="R1228" i="8"/>
  <c r="R1232" i="8"/>
  <c r="R1236" i="8"/>
  <c r="R1240" i="8"/>
  <c r="R1244" i="8"/>
  <c r="R1248" i="8"/>
  <c r="R1252" i="8"/>
  <c r="R1256" i="8"/>
  <c r="R1260" i="8"/>
  <c r="R1264" i="8"/>
  <c r="R1268" i="8"/>
  <c r="R1272" i="8"/>
  <c r="R1276" i="8"/>
  <c r="R1280" i="8"/>
  <c r="R1284" i="8"/>
  <c r="R1288" i="8"/>
  <c r="R1292" i="8"/>
  <c r="R1296" i="8"/>
  <c r="R1300" i="8"/>
  <c r="R1304" i="8"/>
  <c r="R1308" i="8"/>
  <c r="R1312" i="8"/>
  <c r="R1316" i="8"/>
  <c r="R1320" i="8"/>
  <c r="R1324" i="8"/>
  <c r="R1328" i="8"/>
  <c r="R1332" i="8"/>
  <c r="R1336" i="8"/>
  <c r="R1340" i="8"/>
  <c r="R1344" i="8"/>
  <c r="R1348" i="8"/>
  <c r="R1352" i="8"/>
  <c r="R1353" i="8"/>
  <c r="R1356" i="8"/>
  <c r="R1360" i="8"/>
  <c r="R1364" i="8"/>
  <c r="R1368" i="8"/>
  <c r="R1372" i="8"/>
  <c r="R1376" i="8"/>
  <c r="R1380" i="8"/>
  <c r="R1384" i="8"/>
  <c r="R1388" i="8"/>
  <c r="R1392" i="8"/>
  <c r="R1396" i="8"/>
  <c r="R1400" i="8"/>
  <c r="R1404" i="8"/>
  <c r="R1408" i="8"/>
  <c r="R1412" i="8"/>
  <c r="R1416" i="8"/>
  <c r="R1420" i="8"/>
  <c r="R1424" i="8"/>
  <c r="R1428" i="8"/>
  <c r="R1432" i="8"/>
  <c r="R1436" i="8"/>
  <c r="R1440" i="8"/>
  <c r="R1444" i="8"/>
  <c r="R1448" i="8"/>
  <c r="R1452" i="8"/>
  <c r="R1456" i="8"/>
  <c r="R1460" i="8"/>
  <c r="R1464" i="8"/>
  <c r="R1468" i="8"/>
  <c r="R1472" i="8"/>
  <c r="R1476" i="8"/>
  <c r="R1480" i="8"/>
  <c r="R1484" i="8"/>
  <c r="R1488" i="8"/>
  <c r="R1492" i="8"/>
  <c r="R1496" i="8"/>
  <c r="R1500" i="8"/>
  <c r="R1504" i="8"/>
  <c r="R1508" i="8"/>
  <c r="R1512" i="8"/>
  <c r="R1513" i="8"/>
  <c r="R1516" i="8"/>
  <c r="R1520" i="8"/>
  <c r="R1524" i="8"/>
  <c r="R1528" i="8"/>
  <c r="R1532" i="8"/>
  <c r="R1536" i="8"/>
  <c r="R1540" i="8"/>
  <c r="R1544" i="8"/>
  <c r="R1548" i="8"/>
  <c r="R1552" i="8"/>
  <c r="R1556" i="8"/>
  <c r="R1560" i="8"/>
  <c r="R1564" i="8"/>
  <c r="R1568" i="8"/>
  <c r="R1572" i="8"/>
  <c r="R1576" i="8"/>
  <c r="R1580" i="8"/>
  <c r="R1584" i="8"/>
  <c r="R1588" i="8"/>
  <c r="R1592" i="8"/>
  <c r="R1596" i="8"/>
  <c r="R1600" i="8"/>
  <c r="R1604" i="8"/>
  <c r="R1608" i="8"/>
  <c r="R1612" i="8"/>
  <c r="R1616" i="8"/>
  <c r="R1620" i="8"/>
  <c r="R1624" i="8"/>
  <c r="R1628" i="8"/>
  <c r="R1632" i="8"/>
  <c r="R1636" i="8"/>
  <c r="R1640" i="8"/>
  <c r="R1644" i="8"/>
  <c r="R1648" i="8"/>
  <c r="R1652" i="8"/>
  <c r="R1656" i="8"/>
  <c r="R1660" i="8"/>
  <c r="R1664" i="8"/>
  <c r="R1668" i="8"/>
  <c r="R1672" i="8"/>
  <c r="R1676" i="8"/>
  <c r="R1680" i="8"/>
  <c r="R1684" i="8"/>
  <c r="R1688" i="8"/>
  <c r="R1692" i="8"/>
  <c r="R1696" i="8"/>
  <c r="R1700" i="8"/>
  <c r="R1704" i="8"/>
  <c r="R1708" i="8"/>
  <c r="R1710" i="8"/>
  <c r="R1712" i="8"/>
  <c r="R1716" i="8"/>
  <c r="R1720" i="8"/>
  <c r="R1724" i="8"/>
  <c r="R1728" i="8"/>
  <c r="R1732" i="8"/>
  <c r="R1736" i="8"/>
  <c r="R1740" i="8"/>
  <c r="R1744" i="8"/>
  <c r="R1748" i="8"/>
  <c r="R1749" i="8"/>
  <c r="R1752" i="8"/>
  <c r="R1756" i="8"/>
  <c r="R1760" i="8"/>
  <c r="R1764" i="8"/>
  <c r="R1768" i="8"/>
  <c r="R1772" i="8"/>
  <c r="R1776" i="8"/>
  <c r="R1780" i="8"/>
  <c r="R1781" i="8"/>
  <c r="R1784" i="8"/>
  <c r="R1788" i="8"/>
  <c r="R1792" i="8"/>
  <c r="R1796" i="8"/>
  <c r="R1800" i="8"/>
  <c r="R1804" i="8"/>
  <c r="R1808" i="8"/>
  <c r="R1812" i="8"/>
  <c r="R1816" i="8"/>
  <c r="R1820" i="8"/>
  <c r="R1824" i="8"/>
  <c r="R1828" i="8"/>
  <c r="R1832" i="8"/>
  <c r="R1836" i="8"/>
  <c r="R1840" i="8"/>
  <c r="R1844" i="8"/>
  <c r="R1848" i="8"/>
  <c r="R1852" i="8"/>
  <c r="R1856" i="8"/>
  <c r="R1860" i="8"/>
  <c r="R1864" i="8"/>
  <c r="R1868" i="8"/>
  <c r="R1872" i="8"/>
  <c r="R1876" i="8"/>
  <c r="R1877" i="8"/>
  <c r="R1880" i="8"/>
  <c r="R1884" i="8"/>
  <c r="R1888" i="8"/>
  <c r="R1892" i="8"/>
  <c r="R1896" i="8"/>
  <c r="R1900" i="8"/>
  <c r="R1904" i="8"/>
  <c r="R1908" i="8"/>
  <c r="R1909" i="8"/>
  <c r="R1912" i="8"/>
  <c r="R1916" i="8"/>
  <c r="R1920" i="8"/>
  <c r="R1924" i="8"/>
  <c r="R1928" i="8"/>
  <c r="R1932" i="8"/>
  <c r="R1936" i="8"/>
  <c r="R1940" i="8"/>
  <c r="R1944" i="8"/>
  <c r="R1948" i="8"/>
  <c r="R1952" i="8"/>
  <c r="R1956" i="8"/>
  <c r="R1960" i="8"/>
  <c r="R1964" i="8"/>
  <c r="R1968" i="8"/>
  <c r="R1972" i="8"/>
  <c r="R1973" i="8"/>
  <c r="R1976" i="8"/>
  <c r="R1980" i="8"/>
  <c r="R1984" i="8"/>
  <c r="R1988" i="8"/>
  <c r="R1992" i="8"/>
  <c r="R1996" i="8"/>
  <c r="R2000" i="8"/>
  <c r="R2004" i="8"/>
  <c r="R2008" i="8"/>
  <c r="R2012" i="8"/>
  <c r="R2016" i="8"/>
  <c r="R2020" i="8"/>
  <c r="R2024" i="8"/>
  <c r="R2028" i="8"/>
  <c r="R2032" i="8"/>
  <c r="R2036" i="8"/>
  <c r="R2037" i="8"/>
  <c r="R2040" i="8"/>
  <c r="R2044" i="8"/>
  <c r="R2048" i="8"/>
  <c r="R2052" i="8"/>
  <c r="R2056" i="8"/>
  <c r="R2060" i="8"/>
  <c r="R2064" i="8"/>
  <c r="R2068" i="8"/>
  <c r="R2072" i="8"/>
  <c r="R2076" i="8"/>
  <c r="R2080" i="8"/>
  <c r="R2084" i="8"/>
  <c r="R2088" i="8"/>
  <c r="R2092" i="8"/>
  <c r="R2096" i="8"/>
  <c r="R2100" i="8"/>
  <c r="R2104" i="8"/>
  <c r="R2108" i="8"/>
  <c r="R2112" i="8"/>
  <c r="R2116" i="8"/>
  <c r="R2120" i="8"/>
  <c r="R2124" i="8"/>
  <c r="R2128" i="8"/>
  <c r="R2132" i="8"/>
  <c r="R2134" i="8"/>
  <c r="R2136" i="8"/>
  <c r="R2140" i="8"/>
  <c r="R2144" i="8"/>
  <c r="R2148" i="8"/>
  <c r="R2152" i="8"/>
  <c r="R2156" i="8"/>
  <c r="R2160" i="8"/>
  <c r="R2164" i="8"/>
  <c r="R2168" i="8"/>
  <c r="R2172" i="8"/>
  <c r="R2176" i="8"/>
  <c r="R2180" i="8"/>
  <c r="R2184" i="8"/>
  <c r="R2188" i="8"/>
  <c r="R2192" i="8"/>
  <c r="R2196" i="8"/>
  <c r="R2200" i="8"/>
  <c r="R2204" i="8"/>
  <c r="R2208" i="8"/>
  <c r="R2212" i="8"/>
  <c r="R2216" i="8"/>
  <c r="R2220" i="8"/>
  <c r="R2224" i="8"/>
  <c r="R2228" i="8"/>
  <c r="R2232" i="8"/>
  <c r="R2236" i="8"/>
  <c r="R2240" i="8"/>
  <c r="R2244" i="8"/>
  <c r="R2248" i="8"/>
  <c r="R2252" i="8"/>
  <c r="R2256" i="8"/>
  <c r="R2260" i="8"/>
  <c r="R2264" i="8"/>
  <c r="R2268" i="8"/>
  <c r="R2272" i="8"/>
  <c r="R2276" i="8"/>
  <c r="R2280" i="8"/>
  <c r="R2284" i="8"/>
  <c r="R2288" i="8"/>
  <c r="R2292" i="8"/>
  <c r="R2296" i="8"/>
  <c r="R2300" i="8"/>
  <c r="R2304" i="8"/>
  <c r="R2308" i="8"/>
  <c r="R2312" i="8"/>
  <c r="R2316" i="8"/>
  <c r="R2320" i="8"/>
  <c r="R2324" i="8"/>
  <c r="R2328" i="8"/>
  <c r="R2332" i="8"/>
  <c r="R2336" i="8"/>
  <c r="R2340" i="8"/>
  <c r="R2344" i="8"/>
  <c r="R2348" i="8"/>
  <c r="R2352" i="8"/>
  <c r="R2356" i="8"/>
  <c r="R2360" i="8"/>
  <c r="R2364" i="8"/>
  <c r="R2368" i="8"/>
  <c r="R2372" i="8"/>
  <c r="R2376" i="8"/>
  <c r="R2380" i="8"/>
  <c r="R2384" i="8"/>
  <c r="R2388" i="8"/>
  <c r="R2392" i="8"/>
  <c r="R2396" i="8"/>
  <c r="R2400" i="8"/>
  <c r="R2404" i="8"/>
  <c r="R2408" i="8"/>
  <c r="R2412" i="8"/>
  <c r="R2416" i="8"/>
  <c r="R2420" i="8"/>
  <c r="R2424" i="8"/>
  <c r="R2428" i="8"/>
  <c r="R2432" i="8"/>
  <c r="R2436" i="8"/>
  <c r="R2440" i="8"/>
  <c r="R2444" i="8"/>
  <c r="R2446" i="8"/>
  <c r="R2448" i="8"/>
  <c r="R2452" i="8"/>
  <c r="R2456" i="8"/>
  <c r="R2460" i="8"/>
  <c r="R2464" i="8"/>
  <c r="R2468" i="8"/>
  <c r="R2472" i="8"/>
  <c r="R2476" i="8"/>
  <c r="R2480" i="8"/>
  <c r="R2484" i="8"/>
  <c r="R2485" i="8"/>
  <c r="R2488" i="8"/>
  <c r="R2492" i="8"/>
  <c r="R2496" i="8"/>
  <c r="R2500" i="8"/>
  <c r="R2504" i="8"/>
  <c r="R2508" i="8"/>
  <c r="R2512" i="8"/>
  <c r="R2516" i="8"/>
  <c r="R2520" i="8"/>
  <c r="R2524" i="8"/>
  <c r="R2528" i="8"/>
  <c r="R2532" i="8"/>
  <c r="R2536" i="8"/>
  <c r="R2540" i="8"/>
  <c r="R2544" i="8"/>
  <c r="R2548" i="8"/>
  <c r="R2552" i="8"/>
  <c r="R2556" i="8"/>
  <c r="R2560" i="8"/>
  <c r="R2564" i="8"/>
  <c r="R2568" i="8"/>
  <c r="R2572" i="8"/>
  <c r="R2576" i="8"/>
  <c r="R2580" i="8"/>
  <c r="R2584" i="8"/>
  <c r="R2588" i="8"/>
  <c r="R2592" i="8"/>
  <c r="R2596" i="8"/>
  <c r="R2600" i="8"/>
  <c r="R2604" i="8"/>
  <c r="R2608" i="8"/>
  <c r="R2612" i="8"/>
  <c r="R2616" i="8"/>
  <c r="R2620" i="8"/>
  <c r="R2624" i="8"/>
  <c r="R2628" i="8"/>
  <c r="R2632" i="8"/>
  <c r="R2636" i="8"/>
  <c r="R2640" i="8"/>
  <c r="R2644" i="8"/>
  <c r="R2648" i="8"/>
  <c r="R2652" i="8"/>
  <c r="R2656" i="8"/>
  <c r="R2660" i="8"/>
  <c r="R2664" i="8"/>
  <c r="R2668" i="8"/>
  <c r="R2672" i="8"/>
  <c r="R2676" i="8"/>
  <c r="R2680" i="8"/>
  <c r="R2684" i="8"/>
  <c r="R2688" i="8"/>
  <c r="R2692" i="8"/>
  <c r="R2696" i="8"/>
  <c r="R2700" i="8"/>
  <c r="R2704" i="8"/>
  <c r="R2708" i="8"/>
  <c r="R2712" i="8"/>
  <c r="R2716" i="8"/>
  <c r="R2720" i="8"/>
  <c r="R2724" i="8"/>
  <c r="R2728" i="8"/>
  <c r="R2732" i="8"/>
  <c r="R2736" i="8"/>
  <c r="R2740" i="8"/>
  <c r="R2744" i="8"/>
  <c r="R2748" i="8"/>
  <c r="R2752" i="8"/>
  <c r="R2756" i="8"/>
  <c r="R2760" i="8"/>
  <c r="R2764" i="8"/>
  <c r="R2768" i="8"/>
  <c r="R2772" i="8"/>
  <c r="R2776" i="8"/>
  <c r="R2780" i="8"/>
  <c r="R2784" i="8"/>
  <c r="R2788" i="8"/>
  <c r="R2792" i="8"/>
  <c r="R2796" i="8"/>
  <c r="R2800" i="8"/>
  <c r="R2804" i="8"/>
  <c r="R2805" i="8"/>
  <c r="R2808" i="8"/>
  <c r="R2812" i="8"/>
  <c r="R2816" i="8"/>
  <c r="R2820" i="8"/>
  <c r="R2824" i="8"/>
  <c r="R2828" i="8"/>
  <c r="R2832" i="8"/>
  <c r="R2836" i="8"/>
  <c r="R2837" i="8"/>
  <c r="R2840" i="8"/>
  <c r="R2844" i="8"/>
  <c r="R2848" i="8"/>
  <c r="R2852" i="8"/>
  <c r="R2856" i="8"/>
  <c r="R2860" i="8"/>
  <c r="R2864" i="8"/>
  <c r="R2868" i="8"/>
  <c r="R2872" i="8"/>
  <c r="R2876" i="8"/>
  <c r="R2880" i="8"/>
  <c r="R2884" i="8"/>
  <c r="R2888" i="8"/>
  <c r="R2892" i="8"/>
  <c r="R2896" i="8"/>
  <c r="R2900" i="8"/>
  <c r="R2904" i="8"/>
  <c r="R2908" i="8"/>
  <c r="R2912" i="8"/>
  <c r="R2916" i="8"/>
  <c r="R2920" i="8"/>
  <c r="R2924" i="8"/>
  <c r="R2928" i="8"/>
  <c r="R2932" i="8"/>
  <c r="R2933" i="8"/>
  <c r="R2936" i="8"/>
  <c r="R2940" i="8"/>
  <c r="R2944" i="8"/>
  <c r="R2948" i="8"/>
  <c r="R2952" i="8"/>
  <c r="R2956" i="8"/>
  <c r="R2960" i="8"/>
  <c r="R2964" i="8"/>
  <c r="R2965" i="8"/>
  <c r="R2968" i="8"/>
  <c r="R2972" i="8"/>
  <c r="R2976" i="8"/>
  <c r="R2980" i="8"/>
  <c r="R2984" i="8"/>
  <c r="R2988" i="8"/>
  <c r="R2992" i="8"/>
  <c r="R2996" i="8"/>
  <c r="R3000" i="8"/>
  <c r="R3004" i="8"/>
  <c r="R3008" i="8"/>
  <c r="R3012" i="8"/>
  <c r="S3" i="8"/>
  <c r="S7" i="8"/>
  <c r="S8" i="8"/>
  <c r="S11" i="8"/>
  <c r="S15" i="8"/>
  <c r="S16" i="8"/>
  <c r="S19" i="8"/>
  <c r="S23" i="8"/>
  <c r="S27" i="8"/>
  <c r="S30" i="8"/>
  <c r="S31" i="8"/>
  <c r="S35" i="8"/>
  <c r="S39" i="8"/>
  <c r="S40" i="8"/>
  <c r="S43" i="8"/>
  <c r="S46" i="8"/>
  <c r="S47" i="8"/>
  <c r="S48" i="8"/>
  <c r="S51" i="8"/>
  <c r="S54" i="8"/>
  <c r="S55" i="8"/>
  <c r="S59" i="8"/>
  <c r="S63" i="8"/>
  <c r="S64" i="8"/>
  <c r="S67" i="8"/>
  <c r="S71" i="8"/>
  <c r="S75" i="8"/>
  <c r="S78" i="8"/>
  <c r="S79" i="8"/>
  <c r="S83" i="8"/>
  <c r="S86" i="8"/>
  <c r="S87" i="8"/>
  <c r="S91" i="8"/>
  <c r="S94" i="8"/>
  <c r="S95" i="8"/>
  <c r="S99" i="8"/>
  <c r="S103" i="8"/>
  <c r="S104" i="8"/>
  <c r="S107" i="8"/>
  <c r="S110" i="8"/>
  <c r="S111" i="8"/>
  <c r="S112" i="8"/>
  <c r="S115" i="8"/>
  <c r="S118" i="8"/>
  <c r="S119" i="8"/>
  <c r="S123" i="8"/>
  <c r="S127" i="8"/>
  <c r="S128" i="8"/>
  <c r="S131" i="8"/>
  <c r="S135" i="8"/>
  <c r="S136" i="8"/>
  <c r="S139" i="8"/>
  <c r="S143" i="8"/>
  <c r="S144" i="8"/>
  <c r="S147" i="8"/>
  <c r="S151" i="8"/>
  <c r="S155" i="8"/>
  <c r="S158" i="8"/>
  <c r="S159" i="8"/>
  <c r="S163" i="8"/>
  <c r="S167" i="8"/>
  <c r="S168" i="8"/>
  <c r="S171" i="8"/>
  <c r="S174" i="8"/>
  <c r="S175" i="8"/>
  <c r="S176" i="8"/>
  <c r="S179" i="8"/>
  <c r="S182" i="8"/>
  <c r="S183" i="8"/>
  <c r="S187" i="8"/>
  <c r="S191" i="8"/>
  <c r="S192" i="8"/>
  <c r="S195" i="8"/>
  <c r="S199" i="8"/>
  <c r="S203" i="8"/>
  <c r="S206" i="8"/>
  <c r="S207" i="8"/>
  <c r="S211" i="8"/>
  <c r="S214" i="8"/>
  <c r="S215" i="8"/>
  <c r="S219" i="8"/>
  <c r="S222" i="8"/>
  <c r="S223" i="8"/>
  <c r="S227" i="8"/>
  <c r="S231" i="8"/>
  <c r="S232" i="8"/>
  <c r="S235" i="8"/>
  <c r="S238" i="8"/>
  <c r="S239" i="8"/>
  <c r="S240" i="8"/>
  <c r="S243" i="8"/>
  <c r="S246" i="8"/>
  <c r="S247" i="8"/>
  <c r="S251" i="8"/>
  <c r="S255" i="8"/>
  <c r="S256" i="8"/>
  <c r="S259" i="8"/>
  <c r="S263" i="8"/>
  <c r="S264" i="8"/>
  <c r="S267" i="8"/>
  <c r="S271" i="8"/>
  <c r="S272" i="8"/>
  <c r="S275" i="8"/>
  <c r="S279" i="8"/>
  <c r="S283" i="8"/>
  <c r="S286" i="8"/>
  <c r="S287" i="8"/>
  <c r="S291" i="8"/>
  <c r="S295" i="8"/>
  <c r="S296" i="8"/>
  <c r="S299" i="8"/>
  <c r="S302" i="8"/>
  <c r="S303" i="8"/>
  <c r="S304" i="8"/>
  <c r="S307" i="8"/>
  <c r="S310" i="8"/>
  <c r="S311" i="8"/>
  <c r="S315" i="8"/>
  <c r="S319" i="8"/>
  <c r="S320" i="8"/>
  <c r="S323" i="8"/>
  <c r="S327" i="8"/>
  <c r="S331" i="8"/>
  <c r="S334" i="8"/>
  <c r="S335" i="8"/>
  <c r="S339" i="8"/>
  <c r="S342" i="8"/>
  <c r="S343" i="8"/>
  <c r="S347" i="8"/>
  <c r="S350" i="8"/>
  <c r="S351" i="8"/>
  <c r="S355" i="8"/>
  <c r="S359" i="8"/>
  <c r="S360" i="8"/>
  <c r="S363" i="8"/>
  <c r="S366" i="8"/>
  <c r="S367" i="8"/>
  <c r="S368" i="8"/>
  <c r="S371" i="8"/>
  <c r="S374" i="8"/>
  <c r="S375" i="8"/>
  <c r="S379" i="8"/>
  <c r="S383" i="8"/>
  <c r="S384" i="8"/>
  <c r="S387" i="8"/>
  <c r="S391" i="8"/>
  <c r="S392" i="8"/>
  <c r="S395" i="8"/>
  <c r="S399" i="8"/>
  <c r="S400" i="8"/>
  <c r="S403" i="8"/>
  <c r="S407" i="8"/>
  <c r="S411" i="8"/>
  <c r="S414" i="8"/>
  <c r="S415" i="8"/>
  <c r="S419" i="8"/>
  <c r="S423" i="8"/>
  <c r="S424" i="8"/>
  <c r="S427" i="8"/>
  <c r="S430" i="8"/>
  <c r="S431" i="8"/>
  <c r="S432" i="8"/>
  <c r="S435" i="8"/>
  <c r="S438" i="8"/>
  <c r="S439" i="8"/>
  <c r="S443" i="8"/>
  <c r="S447" i="8"/>
  <c r="S448" i="8"/>
  <c r="S451" i="8"/>
  <c r="S455" i="8"/>
  <c r="S459" i="8"/>
  <c r="S462" i="8"/>
  <c r="S463" i="8"/>
  <c r="S467" i="8"/>
  <c r="S470" i="8"/>
  <c r="S471" i="8"/>
  <c r="S475" i="8"/>
  <c r="S478" i="8"/>
  <c r="S479" i="8"/>
  <c r="S483" i="8"/>
  <c r="S487" i="8"/>
  <c r="S488" i="8"/>
  <c r="S491" i="8"/>
  <c r="S494" i="8"/>
  <c r="S495" i="8"/>
  <c r="S496" i="8"/>
  <c r="S499" i="8"/>
  <c r="S502" i="8"/>
  <c r="S503" i="8"/>
  <c r="S507" i="8"/>
  <c r="S511" i="8"/>
  <c r="S512" i="8"/>
  <c r="S515" i="8"/>
  <c r="S519" i="8"/>
  <c r="S520" i="8"/>
  <c r="S523" i="8"/>
  <c r="S527" i="8"/>
  <c r="S528" i="8"/>
  <c r="S531" i="8"/>
  <c r="S535" i="8"/>
  <c r="S539" i="8"/>
  <c r="S542" i="8"/>
  <c r="S543" i="8"/>
  <c r="S547" i="8"/>
  <c r="S551" i="8"/>
  <c r="S552" i="8"/>
  <c r="S555" i="8"/>
  <c r="S558" i="8"/>
  <c r="S559" i="8"/>
  <c r="S560" i="8"/>
  <c r="S563" i="8"/>
  <c r="S566" i="8"/>
  <c r="S567" i="8"/>
  <c r="S571" i="8"/>
  <c r="S575" i="8"/>
  <c r="S576" i="8"/>
  <c r="S579" i="8"/>
  <c r="S583" i="8"/>
  <c r="S587" i="8"/>
  <c r="S590" i="8"/>
  <c r="S591" i="8"/>
  <c r="S595" i="8"/>
  <c r="S598" i="8"/>
  <c r="S599" i="8"/>
  <c r="S603" i="8"/>
  <c r="S606" i="8"/>
  <c r="S607" i="8"/>
  <c r="S611" i="8"/>
  <c r="S615" i="8"/>
  <c r="S616" i="8"/>
  <c r="S619" i="8"/>
  <c r="S622" i="8"/>
  <c r="S623" i="8"/>
  <c r="S624" i="8"/>
  <c r="S627" i="8"/>
  <c r="S630" i="8"/>
  <c r="S631" i="8"/>
  <c r="S635" i="8"/>
  <c r="S639" i="8"/>
  <c r="S640" i="8"/>
  <c r="S643" i="8"/>
  <c r="S647" i="8"/>
  <c r="S648" i="8"/>
  <c r="S651" i="8"/>
  <c r="S655" i="8"/>
  <c r="S656" i="8"/>
  <c r="S659" i="8"/>
  <c r="S663" i="8"/>
  <c r="S667" i="8"/>
  <c r="S670" i="8"/>
  <c r="S671" i="8"/>
  <c r="S675" i="8"/>
  <c r="S679" i="8"/>
  <c r="S680" i="8"/>
  <c r="S683" i="8"/>
  <c r="S686" i="8"/>
  <c r="S687" i="8"/>
  <c r="S688" i="8"/>
  <c r="S691" i="8"/>
  <c r="S694" i="8"/>
  <c r="S695" i="8"/>
  <c r="S699" i="8"/>
  <c r="S703" i="8"/>
  <c r="S704" i="8"/>
  <c r="S707" i="8"/>
  <c r="S711" i="8"/>
  <c r="S715" i="8"/>
  <c r="S718" i="8"/>
  <c r="S719" i="8"/>
  <c r="S723" i="8"/>
  <c r="S726" i="8"/>
  <c r="S727" i="8"/>
  <c r="S731" i="8"/>
  <c r="S734" i="8"/>
  <c r="S735" i="8"/>
  <c r="S739" i="8"/>
  <c r="S743" i="8"/>
  <c r="S744" i="8"/>
  <c r="S747" i="8"/>
  <c r="S750" i="8"/>
  <c r="S751" i="8"/>
  <c r="S752" i="8"/>
  <c r="S755" i="8"/>
  <c r="S758" i="8"/>
  <c r="S759" i="8"/>
  <c r="S763" i="8"/>
  <c r="S767" i="8"/>
  <c r="S768" i="8"/>
  <c r="S771" i="8"/>
  <c r="S775" i="8"/>
  <c r="S776" i="8"/>
  <c r="S779" i="8"/>
  <c r="S783" i="8"/>
  <c r="S784" i="8"/>
  <c r="S787" i="8"/>
  <c r="S791" i="8"/>
  <c r="S795" i="8"/>
  <c r="S798" i="8"/>
  <c r="S799" i="8"/>
  <c r="S803" i="8"/>
  <c r="S807" i="8"/>
  <c r="S808" i="8"/>
  <c r="S811" i="8"/>
  <c r="S814" i="8"/>
  <c r="S815" i="8"/>
  <c r="S816" i="8"/>
  <c r="S819" i="8"/>
  <c r="S822" i="8"/>
  <c r="S823" i="8"/>
  <c r="S827" i="8"/>
  <c r="S831" i="8"/>
  <c r="S832" i="8"/>
  <c r="S835" i="8"/>
  <c r="S839" i="8"/>
  <c r="S843" i="8"/>
  <c r="S846" i="8"/>
  <c r="S847" i="8"/>
  <c r="S851" i="8"/>
  <c r="S854" i="8"/>
  <c r="S855" i="8"/>
  <c r="S859" i="8"/>
  <c r="S862" i="8"/>
  <c r="S863" i="8"/>
  <c r="S867" i="8"/>
  <c r="S871" i="8"/>
  <c r="S872" i="8"/>
  <c r="S875" i="8"/>
  <c r="S878" i="8"/>
  <c r="S879" i="8"/>
  <c r="S880" i="8"/>
  <c r="S883" i="8"/>
  <c r="S884" i="8"/>
  <c r="S887" i="8"/>
  <c r="S891" i="8"/>
  <c r="S894" i="8"/>
  <c r="S895" i="8"/>
  <c r="S899" i="8"/>
  <c r="S900" i="8"/>
  <c r="S903" i="8"/>
  <c r="S907" i="8"/>
  <c r="S911" i="8"/>
  <c r="S915" i="8"/>
  <c r="S916" i="8"/>
  <c r="S919" i="8"/>
  <c r="S923" i="8"/>
  <c r="S927" i="8"/>
  <c r="S928" i="8"/>
  <c r="S931" i="8"/>
  <c r="S935" i="8"/>
  <c r="S936" i="8"/>
  <c r="S938" i="8"/>
  <c r="S939" i="8"/>
  <c r="S942" i="8"/>
  <c r="S943" i="8"/>
  <c r="S947" i="8"/>
  <c r="S951" i="8"/>
  <c r="S954" i="8"/>
  <c r="S955" i="8"/>
  <c r="S959" i="8"/>
  <c r="S962" i="8"/>
  <c r="S963" i="8"/>
  <c r="S967" i="8"/>
  <c r="S970" i="8"/>
  <c r="S971" i="8"/>
  <c r="S974" i="8"/>
  <c r="S975" i="8"/>
  <c r="S979" i="8"/>
  <c r="S983" i="8"/>
  <c r="S986" i="8"/>
  <c r="S987" i="8"/>
  <c r="S991" i="8"/>
  <c r="S994" i="8"/>
  <c r="S995" i="8"/>
  <c r="S999" i="8"/>
  <c r="S1002" i="8"/>
  <c r="S1003" i="8"/>
  <c r="S1006" i="8"/>
  <c r="S1007" i="8"/>
  <c r="S1011" i="8"/>
  <c r="S1015" i="8"/>
  <c r="S1018" i="8"/>
  <c r="S1019" i="8"/>
  <c r="S1023" i="8"/>
  <c r="S1026" i="8"/>
  <c r="S1027" i="8"/>
  <c r="S1031" i="8"/>
  <c r="S1033" i="8"/>
  <c r="S1034" i="8"/>
  <c r="S1035" i="8"/>
  <c r="S1038" i="8"/>
  <c r="S1039" i="8"/>
  <c r="S1043" i="8"/>
  <c r="S1047" i="8"/>
  <c r="S1050" i="8"/>
  <c r="S1051" i="8"/>
  <c r="S1055" i="8"/>
  <c r="S1058" i="8"/>
  <c r="S1059" i="8"/>
  <c r="S1063" i="8"/>
  <c r="S1065" i="8"/>
  <c r="S1066" i="8"/>
  <c r="S1067" i="8"/>
  <c r="S1070" i="8"/>
  <c r="S1071" i="8"/>
  <c r="S1075" i="8"/>
  <c r="S1079" i="8"/>
  <c r="S1082" i="8"/>
  <c r="S1083" i="8"/>
  <c r="S1087" i="8"/>
  <c r="S1090" i="8"/>
  <c r="S1091" i="8"/>
  <c r="S1095" i="8"/>
  <c r="S1098" i="8"/>
  <c r="S1099" i="8"/>
  <c r="S1102" i="8"/>
  <c r="S1103" i="8"/>
  <c r="S1107" i="8"/>
  <c r="S1111" i="8"/>
  <c r="S1114" i="8"/>
  <c r="S1115" i="8"/>
  <c r="S1119" i="8"/>
  <c r="S1122" i="8"/>
  <c r="S1123" i="8"/>
  <c r="S1127" i="8"/>
  <c r="S1130" i="8"/>
  <c r="S1131" i="8"/>
  <c r="S1134" i="8"/>
  <c r="S1135" i="8"/>
  <c r="S1139" i="8"/>
  <c r="S1143" i="8"/>
  <c r="S1146" i="8"/>
  <c r="S1147" i="8"/>
  <c r="S1151" i="8"/>
  <c r="S1154" i="8"/>
  <c r="S1155" i="8"/>
  <c r="S1159" i="8"/>
  <c r="S1161" i="8"/>
  <c r="S1162" i="8"/>
  <c r="S1163" i="8"/>
  <c r="S1166" i="8"/>
  <c r="S1167" i="8"/>
  <c r="S1171" i="8"/>
  <c r="S1175" i="8"/>
  <c r="S1178" i="8"/>
  <c r="S1179" i="8"/>
  <c r="S1183" i="8"/>
  <c r="S1186" i="8"/>
  <c r="S1187" i="8"/>
  <c r="S1191" i="8"/>
  <c r="S1193" i="8"/>
  <c r="S1194" i="8"/>
  <c r="S1195" i="8"/>
  <c r="S1198" i="8"/>
  <c r="S1199" i="8"/>
  <c r="S1203" i="8"/>
  <c r="S1207" i="8"/>
  <c r="S1210" i="8"/>
  <c r="S1211" i="8"/>
  <c r="S1215" i="8"/>
  <c r="S1218" i="8"/>
  <c r="S1219" i="8"/>
  <c r="S1223" i="8"/>
  <c r="S1226" i="8"/>
  <c r="S1227" i="8"/>
  <c r="S1230" i="8"/>
  <c r="S1231" i="8"/>
  <c r="S1235" i="8"/>
  <c r="S1239" i="8"/>
  <c r="S1242" i="8"/>
  <c r="S1243" i="8"/>
  <c r="S1247" i="8"/>
  <c r="S1250" i="8"/>
  <c r="S1251" i="8"/>
  <c r="S1255" i="8"/>
  <c r="S1258" i="8"/>
  <c r="S1259" i="8"/>
  <c r="S1262" i="8"/>
  <c r="S1263" i="8"/>
  <c r="S1267" i="8"/>
  <c r="S1271" i="8"/>
  <c r="S1274" i="8"/>
  <c r="S1275" i="8"/>
  <c r="S1279" i="8"/>
  <c r="S1282" i="8"/>
  <c r="S1283" i="8"/>
  <c r="S1287" i="8"/>
  <c r="S1289" i="8"/>
  <c r="S1290" i="8"/>
  <c r="S1291" i="8"/>
  <c r="S1294" i="8"/>
  <c r="S1295" i="8"/>
  <c r="S1299" i="8"/>
  <c r="S1303" i="8"/>
  <c r="S1306" i="8"/>
  <c r="S1307" i="8"/>
  <c r="S1311" i="8"/>
  <c r="S1314" i="8"/>
  <c r="S1315" i="8"/>
  <c r="S1319" i="8"/>
  <c r="S1321" i="8"/>
  <c r="S1322" i="8"/>
  <c r="S1323" i="8"/>
  <c r="S1326" i="8"/>
  <c r="S1327" i="8"/>
  <c r="S1331" i="8"/>
  <c r="S1335" i="8"/>
  <c r="S1338" i="8"/>
  <c r="S1339" i="8"/>
  <c r="S1343" i="8"/>
  <c r="S1346" i="8"/>
  <c r="S1347" i="8"/>
  <c r="S1351" i="8"/>
  <c r="S1354" i="8"/>
  <c r="S1355" i="8"/>
  <c r="S1358" i="8"/>
  <c r="S1359" i="8"/>
  <c r="S1363" i="8"/>
  <c r="S1367" i="8"/>
  <c r="S1370" i="8"/>
  <c r="S1371" i="8"/>
  <c r="S1375" i="8"/>
  <c r="S1378" i="8"/>
  <c r="S1379" i="8"/>
  <c r="S1383" i="8"/>
  <c r="S1386" i="8"/>
  <c r="S1387" i="8"/>
  <c r="S1390" i="8"/>
  <c r="S1391" i="8"/>
  <c r="S1395" i="8"/>
  <c r="S1399" i="8"/>
  <c r="S1402" i="8"/>
  <c r="S1403" i="8"/>
  <c r="S1406" i="8"/>
  <c r="S1407" i="8"/>
  <c r="S1411" i="8"/>
  <c r="S1415" i="8"/>
  <c r="S1418" i="8"/>
  <c r="S1419" i="8"/>
  <c r="S1423" i="8"/>
  <c r="S1426" i="8"/>
  <c r="S1427" i="8"/>
  <c r="S1431" i="8"/>
  <c r="S1434" i="8"/>
  <c r="S1435" i="8"/>
  <c r="S1438" i="8"/>
  <c r="S1439" i="8"/>
  <c r="S1443" i="8"/>
  <c r="S1447" i="8"/>
  <c r="S1450" i="8"/>
  <c r="S1451" i="8"/>
  <c r="S1455" i="8"/>
  <c r="S1458" i="8"/>
  <c r="S1459" i="8"/>
  <c r="S1463" i="8"/>
  <c r="S1466" i="8"/>
  <c r="S1467" i="8"/>
  <c r="S1470" i="8"/>
  <c r="S1471" i="8"/>
  <c r="S1475" i="8"/>
  <c r="S1479" i="8"/>
  <c r="S1482" i="8"/>
  <c r="S1483" i="8"/>
  <c r="S1487" i="8"/>
  <c r="S1490" i="8"/>
  <c r="S1491" i="8"/>
  <c r="S1495" i="8"/>
  <c r="S1497" i="8"/>
  <c r="S1498" i="8"/>
  <c r="S1499" i="8"/>
  <c r="S1502" i="8"/>
  <c r="S1503" i="8"/>
  <c r="S1507" i="8"/>
  <c r="S1511" i="8"/>
  <c r="S1514" i="8"/>
  <c r="S1515" i="8"/>
  <c r="S1519" i="8"/>
  <c r="S1522" i="8"/>
  <c r="S1523" i="8"/>
  <c r="S1527" i="8"/>
  <c r="S1530" i="8"/>
  <c r="S1531" i="8"/>
  <c r="S1534" i="8"/>
  <c r="S1535" i="8"/>
  <c r="S1539" i="8"/>
  <c r="S1543" i="8"/>
  <c r="S1546" i="8"/>
  <c r="S1547" i="8"/>
  <c r="S1551" i="8"/>
  <c r="S1554" i="8"/>
  <c r="S1555" i="8"/>
  <c r="S1559" i="8"/>
  <c r="S1562" i="8"/>
  <c r="S1563" i="8"/>
  <c r="S1566" i="8"/>
  <c r="S1567" i="8"/>
  <c r="S1571" i="8"/>
  <c r="S1575" i="8"/>
  <c r="S1578" i="8"/>
  <c r="S1579" i="8"/>
  <c r="S1583" i="8"/>
  <c r="S1586" i="8"/>
  <c r="S1587" i="8"/>
  <c r="S1591" i="8"/>
  <c r="S1594" i="8"/>
  <c r="S1595" i="8"/>
  <c r="S1598" i="8"/>
  <c r="S1599" i="8"/>
  <c r="S1603" i="8"/>
  <c r="S1607" i="8"/>
  <c r="S1610" i="8"/>
  <c r="S1611" i="8"/>
  <c r="S1615" i="8"/>
  <c r="S1618" i="8"/>
  <c r="S1619" i="8"/>
  <c r="S1623" i="8"/>
  <c r="S1625" i="8"/>
  <c r="S1626" i="8"/>
  <c r="S1627" i="8"/>
  <c r="S1630" i="8"/>
  <c r="S1631" i="8"/>
  <c r="S1635" i="8"/>
  <c r="S1639" i="8"/>
  <c r="S1642" i="8"/>
  <c r="S1643" i="8"/>
  <c r="S1647" i="8"/>
  <c r="S1650" i="8"/>
  <c r="S1651" i="8"/>
  <c r="S1655" i="8"/>
  <c r="S1658" i="8"/>
  <c r="S1659" i="8"/>
  <c r="S1662" i="8"/>
  <c r="S1663" i="8"/>
  <c r="S1667" i="8"/>
  <c r="S1671" i="8"/>
  <c r="S1674" i="8"/>
  <c r="S1675" i="8"/>
  <c r="S1679" i="8"/>
  <c r="S1682" i="8"/>
  <c r="S1683" i="8"/>
  <c r="S1687" i="8"/>
  <c r="S1690" i="8"/>
  <c r="S1691" i="8"/>
  <c r="S1694" i="8"/>
  <c r="S1695" i="8"/>
  <c r="S1699" i="8"/>
  <c r="S1703" i="8"/>
  <c r="S1706" i="8"/>
  <c r="S1707" i="8"/>
  <c r="S1711" i="8"/>
  <c r="S1714" i="8"/>
  <c r="S1715" i="8"/>
  <c r="S1719" i="8"/>
  <c r="S1722" i="8"/>
  <c r="S1723" i="8"/>
  <c r="S1726" i="8"/>
  <c r="S1727" i="8"/>
  <c r="S1731" i="8"/>
  <c r="S1735" i="8"/>
  <c r="S1738" i="8"/>
  <c r="S1739" i="8"/>
  <c r="S1743" i="8"/>
  <c r="S1746" i="8"/>
  <c r="S1747" i="8"/>
  <c r="S1751" i="8"/>
  <c r="S1753" i="8"/>
  <c r="S1754" i="8"/>
  <c r="S1755" i="8"/>
  <c r="S1758" i="8"/>
  <c r="S1759" i="8"/>
  <c r="S1763" i="8"/>
  <c r="S1767" i="8"/>
  <c r="S1770" i="8"/>
  <c r="S1771" i="8"/>
  <c r="S1775" i="8"/>
  <c r="S1778" i="8"/>
  <c r="S1779" i="8"/>
  <c r="S1783" i="8"/>
  <c r="S1786" i="8"/>
  <c r="S1787" i="8"/>
  <c r="S1790" i="8"/>
  <c r="S1791" i="8"/>
  <c r="S1795" i="8"/>
  <c r="S1799" i="8"/>
  <c r="S1802" i="8"/>
  <c r="S1803" i="8"/>
  <c r="S1807" i="8"/>
  <c r="S1810" i="8"/>
  <c r="S1811" i="8"/>
  <c r="S1815" i="8"/>
  <c r="S1818" i="8"/>
  <c r="S1819" i="8"/>
  <c r="S1822" i="8"/>
  <c r="S1823" i="8"/>
  <c r="S1827" i="8"/>
  <c r="S1831" i="8"/>
  <c r="S1834" i="8"/>
  <c r="S1835" i="8"/>
  <c r="S1839" i="8"/>
  <c r="S1842" i="8"/>
  <c r="S1843" i="8"/>
  <c r="S1847" i="8"/>
  <c r="S1850" i="8"/>
  <c r="S1851" i="8"/>
  <c r="S1854" i="8"/>
  <c r="S1855" i="8"/>
  <c r="S1859" i="8"/>
  <c r="S1863" i="8"/>
  <c r="S1866" i="8"/>
  <c r="S1867" i="8"/>
  <c r="S1871" i="8"/>
  <c r="S1874" i="8"/>
  <c r="S1875" i="8"/>
  <c r="S1879" i="8"/>
  <c r="S1881" i="8"/>
  <c r="S1882" i="8"/>
  <c r="S1883" i="8"/>
  <c r="S1886" i="8"/>
  <c r="S1887" i="8"/>
  <c r="S1891" i="8"/>
  <c r="S1895" i="8"/>
  <c r="S1898" i="8"/>
  <c r="S1899" i="8"/>
  <c r="S1903" i="8"/>
  <c r="S1906" i="8"/>
  <c r="S1907" i="8"/>
  <c r="S1911" i="8"/>
  <c r="S1914" i="8"/>
  <c r="S1915" i="8"/>
  <c r="S1918" i="8"/>
  <c r="S1919" i="8"/>
  <c r="S1923" i="8"/>
  <c r="S1927" i="8"/>
  <c r="S1930" i="8"/>
  <c r="S1931" i="8"/>
  <c r="S1935" i="8"/>
  <c r="S1938" i="8"/>
  <c r="S1939" i="8"/>
  <c r="S1943" i="8"/>
  <c r="S1946" i="8"/>
  <c r="S1947" i="8"/>
  <c r="S1950" i="8"/>
  <c r="S1951" i="8"/>
  <c r="S1955" i="8"/>
  <c r="S1959" i="8"/>
  <c r="S1962" i="8"/>
  <c r="S1963" i="8"/>
  <c r="S1967" i="8"/>
  <c r="S1970" i="8"/>
  <c r="S1971" i="8"/>
  <c r="S1975" i="8"/>
  <c r="S1978" i="8"/>
  <c r="S1979" i="8"/>
  <c r="S1982" i="8"/>
  <c r="S1983" i="8"/>
  <c r="S1987" i="8"/>
  <c r="S1991" i="8"/>
  <c r="S1994" i="8"/>
  <c r="S1995" i="8"/>
  <c r="S1999" i="8"/>
  <c r="S2002" i="8"/>
  <c r="S2003" i="8"/>
  <c r="S2007" i="8"/>
  <c r="S2009" i="8"/>
  <c r="S2010" i="8"/>
  <c r="S2011" i="8"/>
  <c r="S2014" i="8"/>
  <c r="S2015" i="8"/>
  <c r="S2019" i="8"/>
  <c r="S2023" i="8"/>
  <c r="S2026" i="8"/>
  <c r="S2027" i="8"/>
  <c r="S2031" i="8"/>
  <c r="S2034" i="8"/>
  <c r="S2035" i="8"/>
  <c r="S2039" i="8"/>
  <c r="S2042" i="8"/>
  <c r="S2043" i="8"/>
  <c r="S2046" i="8"/>
  <c r="S2047" i="8"/>
  <c r="S2051" i="8"/>
  <c r="S2055" i="8"/>
  <c r="S2058" i="8"/>
  <c r="S2059" i="8"/>
  <c r="S2063" i="8"/>
  <c r="S2066" i="8"/>
  <c r="S2067" i="8"/>
  <c r="S2071" i="8"/>
  <c r="S2074" i="8"/>
  <c r="S2075" i="8"/>
  <c r="S2078" i="8"/>
  <c r="S2079" i="8"/>
  <c r="S2083" i="8"/>
  <c r="S2087" i="8"/>
  <c r="S2090" i="8"/>
  <c r="S2091" i="8"/>
  <c r="S2095" i="8"/>
  <c r="S2098" i="8"/>
  <c r="S2099" i="8"/>
  <c r="S2103" i="8"/>
  <c r="S2106" i="8"/>
  <c r="S2107" i="8"/>
  <c r="S2110" i="8"/>
  <c r="S2111" i="8"/>
  <c r="S2115" i="8"/>
  <c r="S2119" i="8"/>
  <c r="S2122" i="8"/>
  <c r="S2123" i="8"/>
  <c r="S2127" i="8"/>
  <c r="S2130" i="8"/>
  <c r="S2131" i="8"/>
  <c r="S2135" i="8"/>
  <c r="S2137" i="8"/>
  <c r="S2138" i="8"/>
  <c r="S2139" i="8"/>
  <c r="S2142" i="8"/>
  <c r="S2143" i="8"/>
  <c r="S2147" i="8"/>
  <c r="S2151" i="8"/>
  <c r="S2154" i="8"/>
  <c r="S2155" i="8"/>
  <c r="S2159" i="8"/>
  <c r="S2162" i="8"/>
  <c r="S2163" i="8"/>
  <c r="S2167" i="8"/>
  <c r="S2170" i="8"/>
  <c r="S2171" i="8"/>
  <c r="S2174" i="8"/>
  <c r="S2175" i="8"/>
  <c r="S2179" i="8"/>
  <c r="S2183" i="8"/>
  <c r="S2186" i="8"/>
  <c r="S2187" i="8"/>
  <c r="S2191" i="8"/>
  <c r="S2194" i="8"/>
  <c r="S2195" i="8"/>
  <c r="S2199" i="8"/>
  <c r="S2202" i="8"/>
  <c r="S2203" i="8"/>
  <c r="S2206" i="8"/>
  <c r="S2207" i="8"/>
  <c r="S2211" i="8"/>
  <c r="S2215" i="8"/>
  <c r="S2218" i="8"/>
  <c r="S2219" i="8"/>
  <c r="S2223" i="8"/>
  <c r="S2226" i="8"/>
  <c r="S2227" i="8"/>
  <c r="S2231" i="8"/>
  <c r="S2234" i="8"/>
  <c r="S2235" i="8"/>
  <c r="S2238" i="8"/>
  <c r="S2239" i="8"/>
  <c r="S2243" i="8"/>
  <c r="S2247" i="8"/>
  <c r="S2250" i="8"/>
  <c r="S2251" i="8"/>
  <c r="S2255" i="8"/>
  <c r="S2258" i="8"/>
  <c r="S2259" i="8"/>
  <c r="S2263" i="8"/>
  <c r="S2265" i="8"/>
  <c r="S2266" i="8"/>
  <c r="S2267" i="8"/>
  <c r="S2270" i="8"/>
  <c r="S2271" i="8"/>
  <c r="S2275" i="8"/>
  <c r="S2279" i="8"/>
  <c r="S2282" i="8"/>
  <c r="S2283" i="8"/>
  <c r="S2287" i="8"/>
  <c r="S2290" i="8"/>
  <c r="S2291" i="8"/>
  <c r="S2295" i="8"/>
  <c r="S2298" i="8"/>
  <c r="S2299" i="8"/>
  <c r="S2302" i="8"/>
  <c r="S2303" i="8"/>
  <c r="S2307" i="8"/>
  <c r="S2311" i="8"/>
  <c r="S2314" i="8"/>
  <c r="S2315" i="8"/>
  <c r="S2319" i="8"/>
  <c r="S2322" i="8"/>
  <c r="S2323" i="8"/>
  <c r="S2327" i="8"/>
  <c r="S2330" i="8"/>
  <c r="S2331" i="8"/>
  <c r="S2334" i="8"/>
  <c r="S2335" i="8"/>
  <c r="S2339" i="8"/>
  <c r="S2343" i="8"/>
  <c r="S2346" i="8"/>
  <c r="S2347" i="8"/>
  <c r="S2351" i="8"/>
  <c r="S2354" i="8"/>
  <c r="S2355" i="8"/>
  <c r="S2359" i="8"/>
  <c r="S2362" i="8"/>
  <c r="S2363" i="8"/>
  <c r="S2366" i="8"/>
  <c r="S2367" i="8"/>
  <c r="S2371" i="8"/>
  <c r="S2375" i="8"/>
  <c r="S2378" i="8"/>
  <c r="S2379" i="8"/>
  <c r="S2383" i="8"/>
  <c r="S2386" i="8"/>
  <c r="S2387" i="8"/>
  <c r="S2391" i="8"/>
  <c r="S2393" i="8"/>
  <c r="S2394" i="8"/>
  <c r="S2395" i="8"/>
  <c r="S2398" i="8"/>
  <c r="S2399" i="8"/>
  <c r="S2403" i="8"/>
  <c r="S2407" i="8"/>
  <c r="S2410" i="8"/>
  <c r="S2411" i="8"/>
  <c r="S2415" i="8"/>
  <c r="S2418" i="8"/>
  <c r="S2419" i="8"/>
  <c r="S2423" i="8"/>
  <c r="S2426" i="8"/>
  <c r="S2427" i="8"/>
  <c r="S2430" i="8"/>
  <c r="S2431" i="8"/>
  <c r="S2435" i="8"/>
  <c r="S2439" i="8"/>
  <c r="S2442" i="8"/>
  <c r="S2443" i="8"/>
  <c r="S2447" i="8"/>
  <c r="S2450" i="8"/>
  <c r="S2451" i="8"/>
  <c r="S2455" i="8"/>
  <c r="S2457" i="8"/>
  <c r="S2458" i="8"/>
  <c r="S2459" i="8"/>
  <c r="S2462" i="8"/>
  <c r="S2463" i="8"/>
  <c r="S2467" i="8"/>
  <c r="S2471" i="8"/>
  <c r="S2474" i="8"/>
  <c r="S2475" i="8"/>
  <c r="S2479" i="8"/>
  <c r="S2482" i="8"/>
  <c r="S2483" i="8"/>
  <c r="S2487" i="8"/>
  <c r="S2489" i="8"/>
  <c r="S2490" i="8"/>
  <c r="S2491" i="8"/>
  <c r="S2494" i="8"/>
  <c r="S2495" i="8"/>
  <c r="S2499" i="8"/>
  <c r="S2503" i="8"/>
  <c r="S2506" i="8"/>
  <c r="S2507" i="8"/>
  <c r="S2511" i="8"/>
  <c r="S2514" i="8"/>
  <c r="S2515" i="8"/>
  <c r="S2519" i="8"/>
  <c r="S2521" i="8"/>
  <c r="S2522" i="8"/>
  <c r="S2523" i="8"/>
  <c r="S2526" i="8"/>
  <c r="S2527" i="8"/>
  <c r="S2531" i="8"/>
  <c r="S2535" i="8"/>
  <c r="S2538" i="8"/>
  <c r="S2539" i="8"/>
  <c r="S2543" i="8"/>
  <c r="S2546" i="8"/>
  <c r="S2547" i="8"/>
  <c r="S2551" i="8"/>
  <c r="S2553" i="8"/>
  <c r="S2554" i="8"/>
  <c r="S2555" i="8"/>
  <c r="S2558" i="8"/>
  <c r="S2559" i="8"/>
  <c r="S2563" i="8"/>
  <c r="S2567" i="8"/>
  <c r="S2570" i="8"/>
  <c r="S2571" i="8"/>
  <c r="S2575" i="8"/>
  <c r="S2578" i="8"/>
  <c r="S2579" i="8"/>
  <c r="S2583" i="8"/>
  <c r="S2585" i="8"/>
  <c r="S2586" i="8"/>
  <c r="S2587" i="8"/>
  <c r="S2590" i="8"/>
  <c r="S2591" i="8"/>
  <c r="S2595" i="8"/>
  <c r="S2599" i="8"/>
  <c r="S2602" i="8"/>
  <c r="S2603" i="8"/>
  <c r="S2607" i="8"/>
  <c r="S2610" i="8"/>
  <c r="S2611" i="8"/>
  <c r="S2615" i="8"/>
  <c r="S2617" i="8"/>
  <c r="S2618" i="8"/>
  <c r="S2619" i="8"/>
  <c r="S2622" i="8"/>
  <c r="S2623" i="8"/>
  <c r="S2627" i="8"/>
  <c r="S2631" i="8"/>
  <c r="S2634" i="8"/>
  <c r="S2635" i="8"/>
  <c r="S2639" i="8"/>
  <c r="S2642" i="8"/>
  <c r="S2643" i="8"/>
  <c r="S2647" i="8"/>
  <c r="S2649" i="8"/>
  <c r="S2650" i="8"/>
  <c r="S2651" i="8"/>
  <c r="S2654" i="8"/>
  <c r="S2655" i="8"/>
  <c r="S2659" i="8"/>
  <c r="S2663" i="8"/>
  <c r="S2666" i="8"/>
  <c r="S2667" i="8"/>
  <c r="S2671" i="8"/>
  <c r="S2674" i="8"/>
  <c r="S2675" i="8"/>
  <c r="S2679" i="8"/>
  <c r="S2681" i="8"/>
  <c r="S2682" i="8"/>
  <c r="S2683" i="8"/>
  <c r="S2686" i="8"/>
  <c r="S2687" i="8"/>
  <c r="S2691" i="8"/>
  <c r="S2695" i="8"/>
  <c r="S2698" i="8"/>
  <c r="S2699" i="8"/>
  <c r="S2703" i="8"/>
  <c r="S2706" i="8"/>
  <c r="S2707" i="8"/>
  <c r="S2711" i="8"/>
  <c r="S2713" i="8"/>
  <c r="S2714" i="8"/>
  <c r="S2715" i="8"/>
  <c r="S2718" i="8"/>
  <c r="S2719" i="8"/>
  <c r="S2723" i="8"/>
  <c r="S2727" i="8"/>
  <c r="S2730" i="8"/>
  <c r="S2731" i="8"/>
  <c r="S2735" i="8"/>
  <c r="S2738" i="8"/>
  <c r="S2739" i="8"/>
  <c r="S2743" i="8"/>
  <c r="S2745" i="8"/>
  <c r="S2746" i="8"/>
  <c r="S2747" i="8"/>
  <c r="S2750" i="8"/>
  <c r="S2751" i="8"/>
  <c r="S2755" i="8"/>
  <c r="S2759" i="8"/>
  <c r="S2762" i="8"/>
  <c r="S2763" i="8"/>
  <c r="S2767" i="8"/>
  <c r="S2770" i="8"/>
  <c r="S2771" i="8"/>
  <c r="S2775" i="8"/>
  <c r="S2777" i="8"/>
  <c r="S2778" i="8"/>
  <c r="S2779" i="8"/>
  <c r="S2782" i="8"/>
  <c r="S2783" i="8"/>
  <c r="S2787" i="8"/>
  <c r="S2791" i="8"/>
  <c r="S2794" i="8"/>
  <c r="S2795" i="8"/>
  <c r="S2799" i="8"/>
  <c r="S2802" i="8"/>
  <c r="S2803" i="8"/>
  <c r="S2807" i="8"/>
  <c r="S2809" i="8"/>
  <c r="S2810" i="8"/>
  <c r="S2811" i="8"/>
  <c r="S2814" i="8"/>
  <c r="S2815" i="8"/>
  <c r="S2819" i="8"/>
  <c r="S2823" i="8"/>
  <c r="S2826" i="8"/>
  <c r="S2827" i="8"/>
  <c r="S2831" i="8"/>
  <c r="S2834" i="8"/>
  <c r="S2835" i="8"/>
  <c r="S2839" i="8"/>
  <c r="S2841" i="8"/>
  <c r="S2842" i="8"/>
  <c r="S2843" i="8"/>
  <c r="S2846" i="8"/>
  <c r="S2847" i="8"/>
  <c r="S2851" i="8"/>
  <c r="S2855" i="8"/>
  <c r="S2858" i="8"/>
  <c r="S2859" i="8"/>
  <c r="S2863" i="8"/>
  <c r="S2866" i="8"/>
  <c r="S2867" i="8"/>
  <c r="S2871" i="8"/>
  <c r="S2873" i="8"/>
  <c r="S2874" i="8"/>
  <c r="S2875" i="8"/>
  <c r="S2878" i="8"/>
  <c r="S2879" i="8"/>
  <c r="S2883" i="8"/>
  <c r="S2887" i="8"/>
  <c r="S2890" i="8"/>
  <c r="S2891" i="8"/>
  <c r="S2895" i="8"/>
  <c r="S2898" i="8"/>
  <c r="S2899" i="8"/>
  <c r="S2903" i="8"/>
  <c r="S2905" i="8"/>
  <c r="S2906" i="8"/>
  <c r="S2907" i="8"/>
  <c r="S2910" i="8"/>
  <c r="S2911" i="8"/>
  <c r="S2915" i="8"/>
  <c r="S2919" i="8"/>
  <c r="S2922" i="8"/>
  <c r="S2923" i="8"/>
  <c r="S2927" i="8"/>
  <c r="S2930" i="8"/>
  <c r="S2931" i="8"/>
  <c r="S2935" i="8"/>
  <c r="S2937" i="8"/>
  <c r="S2938" i="8"/>
  <c r="S2939" i="8"/>
  <c r="S2942" i="8"/>
  <c r="S2943" i="8"/>
  <c r="S2947" i="8"/>
  <c r="S2951" i="8"/>
  <c r="S2954" i="8"/>
  <c r="S2955" i="8"/>
  <c r="S2959" i="8"/>
  <c r="S2962" i="8"/>
  <c r="S2963" i="8"/>
  <c r="S2967" i="8"/>
  <c r="S2969" i="8"/>
  <c r="S2970" i="8"/>
  <c r="S2971" i="8"/>
  <c r="S2974" i="8"/>
  <c r="S2975" i="8"/>
  <c r="S2979" i="8"/>
  <c r="S2983" i="8"/>
  <c r="S2986" i="8"/>
  <c r="S2987" i="8"/>
  <c r="S2991" i="8"/>
  <c r="S2994" i="8"/>
  <c r="S2995" i="8"/>
  <c r="S2999" i="8"/>
  <c r="S3001" i="8"/>
  <c r="S3002" i="8"/>
  <c r="S3003" i="8"/>
  <c r="S3006" i="8"/>
  <c r="S3007" i="8"/>
  <c r="S3011" i="8"/>
  <c r="T2" i="8"/>
  <c r="T3" i="8"/>
  <c r="T4" i="8"/>
  <c r="T5" i="8"/>
  <c r="T6" i="8"/>
  <c r="T7" i="8"/>
  <c r="T8" i="8"/>
  <c r="T9" i="8"/>
  <c r="T10" i="8"/>
  <c r="T11" i="8"/>
  <c r="T12" i="8"/>
  <c r="T13" i="8"/>
  <c r="T14" i="8"/>
  <c r="T15" i="8"/>
  <c r="T16" i="8"/>
  <c r="T17" i="8"/>
  <c r="T18" i="8"/>
  <c r="T19"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2" i="8"/>
  <c r="T53" i="8"/>
  <c r="T54" i="8"/>
  <c r="T55" i="8"/>
  <c r="T56" i="8"/>
  <c r="T57" i="8"/>
  <c r="T58" i="8"/>
  <c r="T59" i="8"/>
  <c r="T60" i="8"/>
  <c r="T61" i="8"/>
  <c r="T62" i="8"/>
  <c r="T63" i="8"/>
  <c r="T64" i="8"/>
  <c r="T65" i="8"/>
  <c r="T66" i="8"/>
  <c r="T67" i="8"/>
  <c r="T68" i="8"/>
  <c r="T69" i="8"/>
  <c r="T70" i="8"/>
  <c r="T71" i="8"/>
  <c r="T72" i="8"/>
  <c r="T73" i="8"/>
  <c r="T74" i="8"/>
  <c r="T75" i="8"/>
  <c r="T76" i="8"/>
  <c r="T77" i="8"/>
  <c r="T78" i="8"/>
  <c r="T79" i="8"/>
  <c r="T80" i="8"/>
  <c r="T81" i="8"/>
  <c r="T82" i="8"/>
  <c r="T83" i="8"/>
  <c r="T84" i="8"/>
  <c r="T85" i="8"/>
  <c r="T86" i="8"/>
  <c r="T87" i="8"/>
  <c r="T88" i="8"/>
  <c r="T89" i="8"/>
  <c r="T90" i="8"/>
  <c r="T91" i="8"/>
  <c r="T92" i="8"/>
  <c r="T93" i="8"/>
  <c r="T94" i="8"/>
  <c r="T95" i="8"/>
  <c r="T96" i="8"/>
  <c r="T97" i="8"/>
  <c r="T98" i="8"/>
  <c r="T99" i="8"/>
  <c r="T100" i="8"/>
  <c r="T101" i="8"/>
  <c r="T102" i="8"/>
  <c r="T103" i="8"/>
  <c r="T104" i="8"/>
  <c r="T105" i="8"/>
  <c r="T106" i="8"/>
  <c r="T107" i="8"/>
  <c r="T108" i="8"/>
  <c r="T109" i="8"/>
  <c r="T110" i="8"/>
  <c r="T111" i="8"/>
  <c r="T112" i="8"/>
  <c r="T113" i="8"/>
  <c r="T114" i="8"/>
  <c r="T115" i="8"/>
  <c r="T116" i="8"/>
  <c r="T117" i="8"/>
  <c r="T118" i="8"/>
  <c r="T119" i="8"/>
  <c r="T120" i="8"/>
  <c r="T121" i="8"/>
  <c r="T122" i="8"/>
  <c r="T123" i="8"/>
  <c r="T124" i="8"/>
  <c r="T125" i="8"/>
  <c r="T126" i="8"/>
  <c r="T127" i="8"/>
  <c r="T128" i="8"/>
  <c r="T129" i="8"/>
  <c r="T130" i="8"/>
  <c r="T131" i="8"/>
  <c r="T132" i="8"/>
  <c r="T133" i="8"/>
  <c r="T134" i="8"/>
  <c r="T135" i="8"/>
  <c r="T136" i="8"/>
  <c r="T137" i="8"/>
  <c r="T138" i="8"/>
  <c r="T139" i="8"/>
  <c r="T140" i="8"/>
  <c r="T141" i="8"/>
  <c r="T142" i="8"/>
  <c r="T143" i="8"/>
  <c r="T144" i="8"/>
  <c r="T145" i="8"/>
  <c r="T146" i="8"/>
  <c r="T147" i="8"/>
  <c r="T148" i="8"/>
  <c r="T149" i="8"/>
  <c r="T150" i="8"/>
  <c r="T151" i="8"/>
  <c r="T152" i="8"/>
  <c r="T153" i="8"/>
  <c r="T154" i="8"/>
  <c r="T155" i="8"/>
  <c r="T156" i="8"/>
  <c r="T157" i="8"/>
  <c r="T158" i="8"/>
  <c r="T159" i="8"/>
  <c r="T160" i="8"/>
  <c r="T161" i="8"/>
  <c r="T162" i="8"/>
  <c r="T163" i="8"/>
  <c r="T164" i="8"/>
  <c r="T165" i="8"/>
  <c r="T166" i="8"/>
  <c r="T167" i="8"/>
  <c r="T168" i="8"/>
  <c r="T169" i="8"/>
  <c r="T170" i="8"/>
  <c r="T171" i="8"/>
  <c r="T172" i="8"/>
  <c r="T173" i="8"/>
  <c r="T174" i="8"/>
  <c r="T175" i="8"/>
  <c r="T176" i="8"/>
  <c r="T177" i="8"/>
  <c r="T178" i="8"/>
  <c r="T179" i="8"/>
  <c r="T180" i="8"/>
  <c r="T181" i="8"/>
  <c r="T182" i="8"/>
  <c r="T183" i="8"/>
  <c r="T184" i="8"/>
  <c r="T185" i="8"/>
  <c r="T186" i="8"/>
  <c r="T187" i="8"/>
  <c r="T188" i="8"/>
  <c r="T189" i="8"/>
  <c r="T190" i="8"/>
  <c r="T191" i="8"/>
  <c r="T192" i="8"/>
  <c r="T193" i="8"/>
  <c r="T194" i="8"/>
  <c r="T195" i="8"/>
  <c r="T196" i="8"/>
  <c r="T197" i="8"/>
  <c r="T198" i="8"/>
  <c r="T199" i="8"/>
  <c r="T200" i="8"/>
  <c r="T201" i="8"/>
  <c r="T202" i="8"/>
  <c r="T203" i="8"/>
  <c r="T204" i="8"/>
  <c r="T205" i="8"/>
  <c r="T206" i="8"/>
  <c r="T207" i="8"/>
  <c r="T208" i="8"/>
  <c r="T209" i="8"/>
  <c r="T210" i="8"/>
  <c r="T211" i="8"/>
  <c r="T212" i="8"/>
  <c r="T213" i="8"/>
  <c r="T214" i="8"/>
  <c r="T215" i="8"/>
  <c r="T216" i="8"/>
  <c r="T217" i="8"/>
  <c r="T218" i="8"/>
  <c r="T219" i="8"/>
  <c r="T220" i="8"/>
  <c r="T221" i="8"/>
  <c r="T222" i="8"/>
  <c r="T223" i="8"/>
  <c r="T224" i="8"/>
  <c r="T225" i="8"/>
  <c r="T226" i="8"/>
  <c r="T227" i="8"/>
  <c r="T228" i="8"/>
  <c r="T229" i="8"/>
  <c r="T230" i="8"/>
  <c r="T231" i="8"/>
  <c r="T232" i="8"/>
  <c r="T233" i="8"/>
  <c r="T234" i="8"/>
  <c r="T235" i="8"/>
  <c r="T236" i="8"/>
  <c r="T237" i="8"/>
  <c r="T238" i="8"/>
  <c r="T239" i="8"/>
  <c r="T240" i="8"/>
  <c r="T241" i="8"/>
  <c r="T242" i="8"/>
  <c r="T243" i="8"/>
  <c r="T244" i="8"/>
  <c r="T245" i="8"/>
  <c r="T246" i="8"/>
  <c r="T247" i="8"/>
  <c r="T248" i="8"/>
  <c r="T249" i="8"/>
  <c r="T250" i="8"/>
  <c r="T251" i="8"/>
  <c r="T252" i="8"/>
  <c r="T253" i="8"/>
  <c r="T254" i="8"/>
  <c r="T255" i="8"/>
  <c r="T256" i="8"/>
  <c r="T257" i="8"/>
  <c r="T258" i="8"/>
  <c r="T259" i="8"/>
  <c r="T260" i="8"/>
  <c r="T261" i="8"/>
  <c r="T262" i="8"/>
  <c r="T263" i="8"/>
  <c r="T264" i="8"/>
  <c r="T265" i="8"/>
  <c r="T266" i="8"/>
  <c r="T267" i="8"/>
  <c r="T268" i="8"/>
  <c r="T269" i="8"/>
  <c r="T270" i="8"/>
  <c r="T271" i="8"/>
  <c r="T272" i="8"/>
  <c r="T273" i="8"/>
  <c r="T274" i="8"/>
  <c r="T275" i="8"/>
  <c r="T276" i="8"/>
  <c r="T277" i="8"/>
  <c r="T278" i="8"/>
  <c r="T279" i="8"/>
  <c r="T280" i="8"/>
  <c r="T281" i="8"/>
  <c r="T282" i="8"/>
  <c r="T283" i="8"/>
  <c r="T284" i="8"/>
  <c r="T285" i="8"/>
  <c r="T286" i="8"/>
  <c r="T287" i="8"/>
  <c r="T288" i="8"/>
  <c r="T289" i="8"/>
  <c r="T290" i="8"/>
  <c r="T291" i="8"/>
  <c r="T292" i="8"/>
  <c r="T293" i="8"/>
  <c r="T294" i="8"/>
  <c r="T295" i="8"/>
  <c r="T296" i="8"/>
  <c r="T297" i="8"/>
  <c r="T298" i="8"/>
  <c r="T299" i="8"/>
  <c r="T300" i="8"/>
  <c r="T301" i="8"/>
  <c r="T302" i="8"/>
  <c r="T303" i="8"/>
  <c r="T304" i="8"/>
  <c r="T305" i="8"/>
  <c r="T306" i="8"/>
  <c r="T307" i="8"/>
  <c r="T308" i="8"/>
  <c r="T309" i="8"/>
  <c r="T310" i="8"/>
  <c r="T311" i="8"/>
  <c r="T312" i="8"/>
  <c r="T313" i="8"/>
  <c r="T314" i="8"/>
  <c r="T315" i="8"/>
  <c r="T316" i="8"/>
  <c r="T317" i="8"/>
  <c r="T318" i="8"/>
  <c r="T319" i="8"/>
  <c r="T320" i="8"/>
  <c r="T321" i="8"/>
  <c r="T322" i="8"/>
  <c r="T323" i="8"/>
  <c r="T324" i="8"/>
  <c r="T325" i="8"/>
  <c r="T326" i="8"/>
  <c r="T327" i="8"/>
  <c r="T328" i="8"/>
  <c r="T329" i="8"/>
  <c r="T330" i="8"/>
  <c r="T331" i="8"/>
  <c r="T332" i="8"/>
  <c r="T333" i="8"/>
  <c r="T334" i="8"/>
  <c r="T335" i="8"/>
  <c r="T336" i="8"/>
  <c r="T337" i="8"/>
  <c r="T338" i="8"/>
  <c r="T339" i="8"/>
  <c r="T340" i="8"/>
  <c r="T341" i="8"/>
  <c r="T342" i="8"/>
  <c r="T343" i="8"/>
  <c r="T344" i="8"/>
  <c r="T345" i="8"/>
  <c r="T346" i="8"/>
  <c r="T347" i="8"/>
  <c r="T348" i="8"/>
  <c r="T349" i="8"/>
  <c r="T350" i="8"/>
  <c r="T351" i="8"/>
  <c r="T352" i="8"/>
  <c r="T353" i="8"/>
  <c r="T354" i="8"/>
  <c r="T355" i="8"/>
  <c r="T356" i="8"/>
  <c r="T357" i="8"/>
  <c r="T358" i="8"/>
  <c r="T359" i="8"/>
  <c r="T360" i="8"/>
  <c r="T361" i="8"/>
  <c r="T362" i="8"/>
  <c r="T363" i="8"/>
  <c r="T364" i="8"/>
  <c r="T365" i="8"/>
  <c r="T366" i="8"/>
  <c r="T367" i="8"/>
  <c r="T368" i="8"/>
  <c r="T369" i="8"/>
  <c r="T370" i="8"/>
  <c r="T371" i="8"/>
  <c r="T372" i="8"/>
  <c r="T373" i="8"/>
  <c r="T374" i="8"/>
  <c r="T375" i="8"/>
  <c r="T376" i="8"/>
  <c r="T377" i="8"/>
  <c r="T378" i="8"/>
  <c r="T379" i="8"/>
  <c r="T380" i="8"/>
  <c r="T381" i="8"/>
  <c r="T382" i="8"/>
  <c r="T383" i="8"/>
  <c r="T384" i="8"/>
  <c r="T385" i="8"/>
  <c r="T386" i="8"/>
  <c r="T387" i="8"/>
  <c r="T388" i="8"/>
  <c r="T389" i="8"/>
  <c r="T390" i="8"/>
  <c r="T391" i="8"/>
  <c r="T392" i="8"/>
  <c r="T393" i="8"/>
  <c r="T394" i="8"/>
  <c r="T395" i="8"/>
  <c r="T396" i="8"/>
  <c r="T397" i="8"/>
  <c r="T398" i="8"/>
  <c r="T399" i="8"/>
  <c r="T400" i="8"/>
  <c r="T401" i="8"/>
  <c r="T402" i="8"/>
  <c r="T403" i="8"/>
  <c r="T404" i="8"/>
  <c r="T405" i="8"/>
  <c r="T406" i="8"/>
  <c r="T407" i="8"/>
  <c r="T408" i="8"/>
  <c r="T409" i="8"/>
  <c r="T410" i="8"/>
  <c r="T411" i="8"/>
  <c r="T412" i="8"/>
  <c r="T413" i="8"/>
  <c r="T414" i="8"/>
  <c r="T415" i="8"/>
  <c r="T416" i="8"/>
  <c r="T417" i="8"/>
  <c r="T418" i="8"/>
  <c r="T419" i="8"/>
  <c r="T420" i="8"/>
  <c r="T421" i="8"/>
  <c r="T422" i="8"/>
  <c r="T423" i="8"/>
  <c r="T424" i="8"/>
  <c r="T425" i="8"/>
  <c r="T426" i="8"/>
  <c r="T427" i="8"/>
  <c r="T428" i="8"/>
  <c r="T429" i="8"/>
  <c r="T430" i="8"/>
  <c r="T431" i="8"/>
  <c r="T432" i="8"/>
  <c r="T433" i="8"/>
  <c r="T434" i="8"/>
  <c r="T435" i="8"/>
  <c r="T436" i="8"/>
  <c r="T437" i="8"/>
  <c r="T438" i="8"/>
  <c r="T439" i="8"/>
  <c r="T440" i="8"/>
  <c r="T441" i="8"/>
  <c r="T442" i="8"/>
  <c r="T443" i="8"/>
  <c r="T444" i="8"/>
  <c r="T445" i="8"/>
  <c r="T446" i="8"/>
  <c r="T447" i="8"/>
  <c r="T448" i="8"/>
  <c r="T449" i="8"/>
  <c r="T450" i="8"/>
  <c r="T451" i="8"/>
  <c r="T452" i="8"/>
  <c r="T453" i="8"/>
  <c r="T454" i="8"/>
  <c r="T455" i="8"/>
  <c r="T456" i="8"/>
  <c r="T457" i="8"/>
  <c r="T458" i="8"/>
  <c r="T459" i="8"/>
  <c r="T460" i="8"/>
  <c r="T461" i="8"/>
  <c r="T462" i="8"/>
  <c r="T463" i="8"/>
  <c r="T464" i="8"/>
  <c r="T465" i="8"/>
  <c r="T466" i="8"/>
  <c r="T467" i="8"/>
  <c r="T468" i="8"/>
  <c r="T469" i="8"/>
  <c r="T470" i="8"/>
  <c r="T471" i="8"/>
  <c r="T472" i="8"/>
  <c r="T473" i="8"/>
  <c r="T474" i="8"/>
  <c r="T475" i="8"/>
  <c r="T476" i="8"/>
  <c r="T477" i="8"/>
  <c r="T478" i="8"/>
  <c r="T479" i="8"/>
  <c r="T480" i="8"/>
  <c r="T481" i="8"/>
  <c r="T482" i="8"/>
  <c r="T483" i="8"/>
  <c r="T484" i="8"/>
  <c r="T485" i="8"/>
  <c r="T486" i="8"/>
  <c r="T487" i="8"/>
  <c r="T488" i="8"/>
  <c r="T489" i="8"/>
  <c r="T490" i="8"/>
  <c r="T491" i="8"/>
  <c r="T492" i="8"/>
  <c r="T493" i="8"/>
  <c r="T494" i="8"/>
  <c r="T495" i="8"/>
  <c r="T496" i="8"/>
  <c r="T497" i="8"/>
  <c r="T498" i="8"/>
  <c r="T499" i="8"/>
  <c r="T500" i="8"/>
  <c r="T501" i="8"/>
  <c r="T502" i="8"/>
  <c r="T503" i="8"/>
  <c r="T504" i="8"/>
  <c r="T505" i="8"/>
  <c r="T506" i="8"/>
  <c r="T507" i="8"/>
  <c r="T508" i="8"/>
  <c r="T509" i="8"/>
  <c r="T510" i="8"/>
  <c r="T511" i="8"/>
  <c r="T512" i="8"/>
  <c r="T513" i="8"/>
  <c r="T514" i="8"/>
  <c r="T515" i="8"/>
  <c r="T516" i="8"/>
  <c r="T517" i="8"/>
  <c r="T518" i="8"/>
  <c r="T519" i="8"/>
  <c r="T520" i="8"/>
  <c r="T521" i="8"/>
  <c r="T522" i="8"/>
  <c r="T523" i="8"/>
  <c r="T524" i="8"/>
  <c r="T525" i="8"/>
  <c r="T526" i="8"/>
  <c r="T527" i="8"/>
  <c r="T528" i="8"/>
  <c r="T529" i="8"/>
  <c r="T530" i="8"/>
  <c r="T531" i="8"/>
  <c r="T532" i="8"/>
  <c r="T533" i="8"/>
  <c r="T534" i="8"/>
  <c r="T535" i="8"/>
  <c r="T536" i="8"/>
  <c r="T537" i="8"/>
  <c r="T538" i="8"/>
  <c r="T539" i="8"/>
  <c r="T540" i="8"/>
  <c r="T541" i="8"/>
  <c r="T542" i="8"/>
  <c r="T543" i="8"/>
  <c r="T544" i="8"/>
  <c r="T545" i="8"/>
  <c r="T546" i="8"/>
  <c r="T547" i="8"/>
  <c r="T548" i="8"/>
  <c r="T549" i="8"/>
  <c r="T550" i="8"/>
  <c r="T551" i="8"/>
  <c r="T552" i="8"/>
  <c r="T553" i="8"/>
  <c r="T554" i="8"/>
  <c r="T555" i="8"/>
  <c r="T556" i="8"/>
  <c r="T557" i="8"/>
  <c r="T558" i="8"/>
  <c r="T559" i="8"/>
  <c r="T560" i="8"/>
  <c r="T561" i="8"/>
  <c r="T562" i="8"/>
  <c r="T563" i="8"/>
  <c r="T564" i="8"/>
  <c r="T565" i="8"/>
  <c r="T566" i="8"/>
  <c r="T567" i="8"/>
  <c r="T568" i="8"/>
  <c r="T569" i="8"/>
  <c r="T570" i="8"/>
  <c r="T571" i="8"/>
  <c r="T572" i="8"/>
  <c r="T573" i="8"/>
  <c r="T574" i="8"/>
  <c r="T575" i="8"/>
  <c r="T576" i="8"/>
  <c r="T577" i="8"/>
  <c r="T578" i="8"/>
  <c r="T579" i="8"/>
  <c r="T580" i="8"/>
  <c r="T581" i="8"/>
  <c r="T582" i="8"/>
  <c r="T583" i="8"/>
  <c r="T584" i="8"/>
  <c r="T585" i="8"/>
  <c r="T586" i="8"/>
  <c r="T587" i="8"/>
  <c r="T588" i="8"/>
  <c r="T589" i="8"/>
  <c r="T590" i="8"/>
  <c r="T591" i="8"/>
  <c r="T592" i="8"/>
  <c r="T593" i="8"/>
  <c r="T594" i="8"/>
  <c r="T595" i="8"/>
  <c r="T596" i="8"/>
  <c r="T597" i="8"/>
  <c r="T598" i="8"/>
  <c r="T599" i="8"/>
  <c r="T600" i="8"/>
  <c r="T601" i="8"/>
  <c r="T602" i="8"/>
  <c r="T603" i="8"/>
  <c r="T604" i="8"/>
  <c r="T605" i="8"/>
  <c r="T606" i="8"/>
  <c r="T607" i="8"/>
  <c r="T608" i="8"/>
  <c r="T609" i="8"/>
  <c r="T610" i="8"/>
  <c r="T611" i="8"/>
  <c r="T612" i="8"/>
  <c r="T613" i="8"/>
  <c r="T614" i="8"/>
  <c r="T615" i="8"/>
  <c r="T616" i="8"/>
  <c r="T617" i="8"/>
  <c r="T618" i="8"/>
  <c r="T619" i="8"/>
  <c r="T620" i="8"/>
  <c r="T621" i="8"/>
  <c r="T622" i="8"/>
  <c r="T623" i="8"/>
  <c r="T624" i="8"/>
  <c r="T625" i="8"/>
  <c r="T626" i="8"/>
  <c r="T627" i="8"/>
  <c r="T628" i="8"/>
  <c r="T629" i="8"/>
  <c r="T630" i="8"/>
  <c r="T631" i="8"/>
  <c r="T632" i="8"/>
  <c r="T633" i="8"/>
  <c r="T634" i="8"/>
  <c r="T635" i="8"/>
  <c r="T636" i="8"/>
  <c r="T637" i="8"/>
  <c r="T638" i="8"/>
  <c r="T639" i="8"/>
  <c r="T640" i="8"/>
  <c r="T641" i="8"/>
  <c r="T642" i="8"/>
  <c r="T643" i="8"/>
  <c r="T644" i="8"/>
  <c r="T645" i="8"/>
  <c r="T646" i="8"/>
  <c r="T647" i="8"/>
  <c r="T648" i="8"/>
  <c r="T649" i="8"/>
  <c r="T650" i="8"/>
  <c r="T651" i="8"/>
  <c r="T652" i="8"/>
  <c r="T653" i="8"/>
  <c r="T654" i="8"/>
  <c r="T655" i="8"/>
  <c r="T656" i="8"/>
  <c r="T657" i="8"/>
  <c r="T658" i="8"/>
  <c r="T659" i="8"/>
  <c r="T660" i="8"/>
  <c r="T661" i="8"/>
  <c r="T662" i="8"/>
  <c r="T663" i="8"/>
  <c r="T664" i="8"/>
  <c r="T665" i="8"/>
  <c r="T666" i="8"/>
  <c r="T667" i="8"/>
  <c r="T668" i="8"/>
  <c r="T669" i="8"/>
  <c r="T670" i="8"/>
  <c r="T671" i="8"/>
  <c r="T672" i="8"/>
  <c r="T673" i="8"/>
  <c r="T674" i="8"/>
  <c r="T675" i="8"/>
  <c r="T676" i="8"/>
  <c r="T677" i="8"/>
  <c r="T678" i="8"/>
  <c r="T679" i="8"/>
  <c r="T680" i="8"/>
  <c r="T681" i="8"/>
  <c r="T682" i="8"/>
  <c r="T683" i="8"/>
  <c r="T684" i="8"/>
  <c r="T685" i="8"/>
  <c r="T686" i="8"/>
  <c r="T687" i="8"/>
  <c r="T688" i="8"/>
  <c r="T689" i="8"/>
  <c r="T690" i="8"/>
  <c r="T691" i="8"/>
  <c r="T692" i="8"/>
  <c r="T693" i="8"/>
  <c r="T694" i="8"/>
  <c r="T695" i="8"/>
  <c r="T696" i="8"/>
  <c r="T697" i="8"/>
  <c r="T698" i="8"/>
  <c r="T699" i="8"/>
  <c r="T700" i="8"/>
  <c r="T701" i="8"/>
  <c r="T702" i="8"/>
  <c r="T703" i="8"/>
  <c r="T704" i="8"/>
  <c r="T705" i="8"/>
  <c r="T706" i="8"/>
  <c r="T707" i="8"/>
  <c r="T708" i="8"/>
  <c r="T709" i="8"/>
  <c r="T710" i="8"/>
  <c r="T711" i="8"/>
  <c r="T712" i="8"/>
  <c r="T713" i="8"/>
  <c r="T714" i="8"/>
  <c r="T715" i="8"/>
  <c r="T716" i="8"/>
  <c r="T717" i="8"/>
  <c r="T718" i="8"/>
  <c r="T719" i="8"/>
  <c r="T720" i="8"/>
  <c r="T721" i="8"/>
  <c r="T722" i="8"/>
  <c r="T723" i="8"/>
  <c r="T724" i="8"/>
  <c r="T725" i="8"/>
  <c r="T726" i="8"/>
  <c r="T727" i="8"/>
  <c r="T728" i="8"/>
  <c r="T729" i="8"/>
  <c r="T730" i="8"/>
  <c r="T731" i="8"/>
  <c r="T732" i="8"/>
  <c r="T733" i="8"/>
  <c r="T734" i="8"/>
  <c r="T735" i="8"/>
  <c r="T736" i="8"/>
  <c r="T737" i="8"/>
  <c r="T738" i="8"/>
  <c r="T739" i="8"/>
  <c r="T740" i="8"/>
  <c r="T741" i="8"/>
  <c r="T742" i="8"/>
  <c r="T743" i="8"/>
  <c r="T744" i="8"/>
  <c r="T745" i="8"/>
  <c r="T746" i="8"/>
  <c r="T747" i="8"/>
  <c r="T748" i="8"/>
  <c r="T749" i="8"/>
  <c r="T750" i="8"/>
  <c r="T751" i="8"/>
  <c r="T752" i="8"/>
  <c r="T753" i="8"/>
  <c r="T754" i="8"/>
  <c r="T755" i="8"/>
  <c r="T756" i="8"/>
  <c r="T757" i="8"/>
  <c r="T758" i="8"/>
  <c r="T759" i="8"/>
  <c r="T760" i="8"/>
  <c r="T761" i="8"/>
  <c r="T762" i="8"/>
  <c r="T763" i="8"/>
  <c r="T764" i="8"/>
  <c r="T765" i="8"/>
  <c r="T766" i="8"/>
  <c r="T767" i="8"/>
  <c r="T768" i="8"/>
  <c r="T769" i="8"/>
  <c r="T770" i="8"/>
  <c r="T771" i="8"/>
  <c r="T772" i="8"/>
  <c r="T773" i="8"/>
  <c r="T774" i="8"/>
  <c r="T775" i="8"/>
  <c r="T776" i="8"/>
  <c r="T777" i="8"/>
  <c r="T778" i="8"/>
  <c r="T779" i="8"/>
  <c r="T780" i="8"/>
  <c r="T781" i="8"/>
  <c r="T782" i="8"/>
  <c r="T783" i="8"/>
  <c r="T784" i="8"/>
  <c r="T785" i="8"/>
  <c r="T786" i="8"/>
  <c r="T787" i="8"/>
  <c r="T788" i="8"/>
  <c r="T789" i="8"/>
  <c r="T790" i="8"/>
  <c r="T791" i="8"/>
  <c r="T792" i="8"/>
  <c r="T793" i="8"/>
  <c r="T794" i="8"/>
  <c r="T795" i="8"/>
  <c r="T796" i="8"/>
  <c r="T797" i="8"/>
  <c r="T798" i="8"/>
  <c r="T799" i="8"/>
  <c r="T800" i="8"/>
  <c r="T801" i="8"/>
  <c r="T802" i="8"/>
  <c r="T803" i="8"/>
  <c r="T804" i="8"/>
  <c r="T805" i="8"/>
  <c r="T806" i="8"/>
  <c r="T807" i="8"/>
  <c r="T808" i="8"/>
  <c r="T809" i="8"/>
  <c r="T810" i="8"/>
  <c r="T811" i="8"/>
  <c r="T812" i="8"/>
  <c r="T813" i="8"/>
  <c r="T814" i="8"/>
  <c r="T815" i="8"/>
  <c r="T816" i="8"/>
  <c r="T817" i="8"/>
  <c r="T818" i="8"/>
  <c r="T819" i="8"/>
  <c r="T820" i="8"/>
  <c r="T821" i="8"/>
  <c r="T822" i="8"/>
  <c r="T823" i="8"/>
  <c r="T824" i="8"/>
  <c r="T825" i="8"/>
  <c r="T826" i="8"/>
  <c r="T827" i="8"/>
  <c r="T828" i="8"/>
  <c r="T829" i="8"/>
  <c r="T830" i="8"/>
  <c r="T831" i="8"/>
  <c r="T832" i="8"/>
  <c r="T833" i="8"/>
  <c r="T834" i="8"/>
  <c r="T835" i="8"/>
  <c r="T836" i="8"/>
  <c r="T837" i="8"/>
  <c r="T838" i="8"/>
  <c r="T839" i="8"/>
  <c r="T840" i="8"/>
  <c r="T841" i="8"/>
  <c r="T842" i="8"/>
  <c r="T843" i="8"/>
  <c r="T844" i="8"/>
  <c r="T845" i="8"/>
  <c r="T846" i="8"/>
  <c r="T847" i="8"/>
  <c r="T848" i="8"/>
  <c r="T849" i="8"/>
  <c r="T850" i="8"/>
  <c r="T851" i="8"/>
  <c r="T852" i="8"/>
  <c r="T853" i="8"/>
  <c r="T854" i="8"/>
  <c r="T855" i="8"/>
  <c r="T856" i="8"/>
  <c r="T857" i="8"/>
  <c r="T858" i="8"/>
  <c r="T859" i="8"/>
  <c r="T860" i="8"/>
  <c r="T861" i="8"/>
  <c r="T862" i="8"/>
  <c r="T863" i="8"/>
  <c r="T864" i="8"/>
  <c r="T865" i="8"/>
  <c r="T866" i="8"/>
  <c r="T867" i="8"/>
  <c r="T868" i="8"/>
  <c r="T869" i="8"/>
  <c r="T870" i="8"/>
  <c r="T871" i="8"/>
  <c r="T872" i="8"/>
  <c r="T873" i="8"/>
  <c r="T874" i="8"/>
  <c r="T875" i="8"/>
  <c r="T876" i="8"/>
  <c r="T877" i="8"/>
  <c r="T878" i="8"/>
  <c r="T879" i="8"/>
  <c r="T880" i="8"/>
  <c r="T881" i="8"/>
  <c r="T882" i="8"/>
  <c r="T883" i="8"/>
  <c r="T884" i="8"/>
  <c r="T885" i="8"/>
  <c r="T886" i="8"/>
  <c r="T887" i="8"/>
  <c r="T888" i="8"/>
  <c r="T889" i="8"/>
  <c r="T890" i="8"/>
  <c r="T891" i="8"/>
  <c r="T892" i="8"/>
  <c r="T893" i="8"/>
  <c r="T894" i="8"/>
  <c r="T895" i="8"/>
  <c r="T896" i="8"/>
  <c r="T897" i="8"/>
  <c r="T898" i="8"/>
  <c r="T899" i="8"/>
  <c r="T900" i="8"/>
  <c r="T901" i="8"/>
  <c r="T902" i="8"/>
  <c r="T903" i="8"/>
  <c r="T904" i="8"/>
  <c r="T905" i="8"/>
  <c r="T906" i="8"/>
  <c r="T907" i="8"/>
  <c r="T908" i="8"/>
  <c r="T909" i="8"/>
  <c r="T910" i="8"/>
  <c r="T911" i="8"/>
  <c r="T912" i="8"/>
  <c r="T913" i="8"/>
  <c r="T914" i="8"/>
  <c r="T915" i="8"/>
  <c r="T916" i="8"/>
  <c r="T917" i="8"/>
  <c r="T918" i="8"/>
  <c r="T919" i="8"/>
  <c r="T920" i="8"/>
  <c r="T921" i="8"/>
  <c r="T922" i="8"/>
  <c r="T923" i="8"/>
  <c r="T924" i="8"/>
  <c r="T925" i="8"/>
  <c r="T926" i="8"/>
  <c r="T927" i="8"/>
  <c r="T928" i="8"/>
  <c r="T929" i="8"/>
  <c r="T930" i="8"/>
  <c r="T931" i="8"/>
  <c r="T932" i="8"/>
  <c r="T933" i="8"/>
  <c r="T934" i="8"/>
  <c r="T935" i="8"/>
  <c r="T936" i="8"/>
  <c r="T937" i="8"/>
  <c r="T938" i="8"/>
  <c r="T939" i="8"/>
  <c r="T940" i="8"/>
  <c r="T941" i="8"/>
  <c r="T942" i="8"/>
  <c r="T943" i="8"/>
  <c r="T944" i="8"/>
  <c r="T945" i="8"/>
  <c r="T946" i="8"/>
  <c r="T947" i="8"/>
  <c r="T948" i="8"/>
  <c r="T949" i="8"/>
  <c r="T950" i="8"/>
  <c r="T951" i="8"/>
  <c r="T952" i="8"/>
  <c r="T953" i="8"/>
  <c r="T954" i="8"/>
  <c r="T955" i="8"/>
  <c r="T956" i="8"/>
  <c r="T957" i="8"/>
  <c r="T958" i="8"/>
  <c r="T959" i="8"/>
  <c r="T960" i="8"/>
  <c r="T961" i="8"/>
  <c r="T962" i="8"/>
  <c r="T963" i="8"/>
  <c r="T964" i="8"/>
  <c r="T965" i="8"/>
  <c r="T966" i="8"/>
  <c r="T967" i="8"/>
  <c r="T968" i="8"/>
  <c r="T969" i="8"/>
  <c r="T970" i="8"/>
  <c r="T971" i="8"/>
  <c r="T972" i="8"/>
  <c r="T973" i="8"/>
  <c r="T974" i="8"/>
  <c r="T975" i="8"/>
  <c r="T976" i="8"/>
  <c r="T977" i="8"/>
  <c r="T978" i="8"/>
  <c r="T979" i="8"/>
  <c r="T980" i="8"/>
  <c r="T981" i="8"/>
  <c r="T982" i="8"/>
  <c r="T983" i="8"/>
  <c r="T984" i="8"/>
  <c r="T985" i="8"/>
  <c r="T986" i="8"/>
  <c r="T987" i="8"/>
  <c r="T988" i="8"/>
  <c r="T989" i="8"/>
  <c r="T990" i="8"/>
  <c r="T991" i="8"/>
  <c r="T992" i="8"/>
  <c r="T993" i="8"/>
  <c r="T994" i="8"/>
  <c r="T995" i="8"/>
  <c r="T996" i="8"/>
  <c r="T997" i="8"/>
  <c r="T998" i="8"/>
  <c r="T999" i="8"/>
  <c r="T1000" i="8"/>
  <c r="T1001" i="8"/>
  <c r="T1002" i="8"/>
  <c r="T1003" i="8"/>
  <c r="T1004" i="8"/>
  <c r="T1005" i="8"/>
  <c r="T1006" i="8"/>
  <c r="T1007" i="8"/>
  <c r="T1008" i="8"/>
  <c r="T1009" i="8"/>
  <c r="T1010" i="8"/>
  <c r="T1011" i="8"/>
  <c r="T1012" i="8"/>
  <c r="T1013" i="8"/>
  <c r="T1014" i="8"/>
  <c r="T1015" i="8"/>
  <c r="T1016" i="8"/>
  <c r="T1017" i="8"/>
  <c r="T1018" i="8"/>
  <c r="T1019" i="8"/>
  <c r="T1020" i="8"/>
  <c r="T1021" i="8"/>
  <c r="T1022" i="8"/>
  <c r="T1023" i="8"/>
  <c r="T1024" i="8"/>
  <c r="T1025" i="8"/>
  <c r="T1026" i="8"/>
  <c r="T1027" i="8"/>
  <c r="T1028" i="8"/>
  <c r="T1029" i="8"/>
  <c r="T1030" i="8"/>
  <c r="T1031" i="8"/>
  <c r="T1032" i="8"/>
  <c r="T1033" i="8"/>
  <c r="T1034" i="8"/>
  <c r="T1035" i="8"/>
  <c r="T1036" i="8"/>
  <c r="T1037" i="8"/>
  <c r="T1038" i="8"/>
  <c r="T1039" i="8"/>
  <c r="T1040" i="8"/>
  <c r="T1041" i="8"/>
  <c r="T1042" i="8"/>
  <c r="T1043" i="8"/>
  <c r="T1044" i="8"/>
  <c r="T1045" i="8"/>
  <c r="T1046" i="8"/>
  <c r="T1047" i="8"/>
  <c r="T1048" i="8"/>
  <c r="T1049" i="8"/>
  <c r="T1050" i="8"/>
  <c r="T1051" i="8"/>
  <c r="T1052" i="8"/>
  <c r="T1053" i="8"/>
  <c r="T1054" i="8"/>
  <c r="T1055" i="8"/>
  <c r="T1056" i="8"/>
  <c r="T1057" i="8"/>
  <c r="T1058" i="8"/>
  <c r="T1059" i="8"/>
  <c r="T1060" i="8"/>
  <c r="T1061" i="8"/>
  <c r="T1062" i="8"/>
  <c r="T1063" i="8"/>
  <c r="T1064" i="8"/>
  <c r="T1065" i="8"/>
  <c r="T1066" i="8"/>
  <c r="T1067" i="8"/>
  <c r="T1068" i="8"/>
  <c r="T1069" i="8"/>
  <c r="T1070" i="8"/>
  <c r="T1071" i="8"/>
  <c r="T1072" i="8"/>
  <c r="T1073" i="8"/>
  <c r="T1074" i="8"/>
  <c r="T1075" i="8"/>
  <c r="T1076" i="8"/>
  <c r="T1077" i="8"/>
  <c r="T1078" i="8"/>
  <c r="T1079" i="8"/>
  <c r="T1080" i="8"/>
  <c r="T1081" i="8"/>
  <c r="T1082" i="8"/>
  <c r="T1083" i="8"/>
  <c r="T1084" i="8"/>
  <c r="T1085" i="8"/>
  <c r="T1086" i="8"/>
  <c r="T1087" i="8"/>
  <c r="T1088" i="8"/>
  <c r="T1089" i="8"/>
  <c r="T1090" i="8"/>
  <c r="T1091" i="8"/>
  <c r="T1092" i="8"/>
  <c r="T1093" i="8"/>
  <c r="T1094" i="8"/>
  <c r="T1095" i="8"/>
  <c r="T1096" i="8"/>
  <c r="T1097" i="8"/>
  <c r="T1098" i="8"/>
  <c r="T1099" i="8"/>
  <c r="T1100" i="8"/>
  <c r="T1101" i="8"/>
  <c r="T1102" i="8"/>
  <c r="T1103" i="8"/>
  <c r="T1104" i="8"/>
  <c r="T1105" i="8"/>
  <c r="T1106" i="8"/>
  <c r="T1107" i="8"/>
  <c r="T1108" i="8"/>
  <c r="T1109" i="8"/>
  <c r="T1110" i="8"/>
  <c r="T1111" i="8"/>
  <c r="T1112" i="8"/>
  <c r="T1113" i="8"/>
  <c r="T1114" i="8"/>
  <c r="T1115" i="8"/>
  <c r="T1116" i="8"/>
  <c r="T1117" i="8"/>
  <c r="T1118" i="8"/>
  <c r="T1119" i="8"/>
  <c r="T1120" i="8"/>
  <c r="T1121" i="8"/>
  <c r="T1122" i="8"/>
  <c r="T1123" i="8"/>
  <c r="T1124" i="8"/>
  <c r="T1125" i="8"/>
  <c r="T1126" i="8"/>
  <c r="T1127" i="8"/>
  <c r="T1128" i="8"/>
  <c r="T1129" i="8"/>
  <c r="T1130" i="8"/>
  <c r="T1131" i="8"/>
  <c r="T1132" i="8"/>
  <c r="T1133" i="8"/>
  <c r="T1134" i="8"/>
  <c r="T1135" i="8"/>
  <c r="T1136" i="8"/>
  <c r="T1137" i="8"/>
  <c r="T1138" i="8"/>
  <c r="T1139" i="8"/>
  <c r="T1140" i="8"/>
  <c r="T1141" i="8"/>
  <c r="T1142" i="8"/>
  <c r="T1143" i="8"/>
  <c r="T1144" i="8"/>
  <c r="T1145" i="8"/>
  <c r="T1146" i="8"/>
  <c r="T1147" i="8"/>
  <c r="T1148" i="8"/>
  <c r="T1149" i="8"/>
  <c r="T1150" i="8"/>
  <c r="T1151" i="8"/>
  <c r="T1152" i="8"/>
  <c r="T1153" i="8"/>
  <c r="T1154" i="8"/>
  <c r="T1155" i="8"/>
  <c r="T1156" i="8"/>
  <c r="T1157" i="8"/>
  <c r="T1158" i="8"/>
  <c r="T1159" i="8"/>
  <c r="T1160" i="8"/>
  <c r="T1161" i="8"/>
  <c r="T1162" i="8"/>
  <c r="T1163" i="8"/>
  <c r="T1164" i="8"/>
  <c r="T1165" i="8"/>
  <c r="T1166" i="8"/>
  <c r="T1167" i="8"/>
  <c r="T1168" i="8"/>
  <c r="T1169" i="8"/>
  <c r="T1170" i="8"/>
  <c r="T1171" i="8"/>
  <c r="T1172" i="8"/>
  <c r="T1173" i="8"/>
  <c r="T1174" i="8"/>
  <c r="T1175" i="8"/>
  <c r="T1176" i="8"/>
  <c r="T1177" i="8"/>
  <c r="T1178" i="8"/>
  <c r="T1179" i="8"/>
  <c r="T1180" i="8"/>
  <c r="T1181" i="8"/>
  <c r="T1182" i="8"/>
  <c r="T1183" i="8"/>
  <c r="T1184" i="8"/>
  <c r="T1185" i="8"/>
  <c r="T1186" i="8"/>
  <c r="T1187" i="8"/>
  <c r="T1188" i="8"/>
  <c r="T1189" i="8"/>
  <c r="T1190" i="8"/>
  <c r="T1191" i="8"/>
  <c r="T1192" i="8"/>
  <c r="T1193" i="8"/>
  <c r="T1194" i="8"/>
  <c r="T1195" i="8"/>
  <c r="T1196" i="8"/>
  <c r="T1197" i="8"/>
  <c r="T1198" i="8"/>
  <c r="T1199" i="8"/>
  <c r="T1200" i="8"/>
  <c r="T1201" i="8"/>
  <c r="T1202" i="8"/>
  <c r="T1203" i="8"/>
  <c r="T1204" i="8"/>
  <c r="T1205" i="8"/>
  <c r="T1206" i="8"/>
  <c r="T1207" i="8"/>
  <c r="T1208" i="8"/>
  <c r="T1209" i="8"/>
  <c r="T1210" i="8"/>
  <c r="T1211" i="8"/>
  <c r="T1212" i="8"/>
  <c r="T1213" i="8"/>
  <c r="T1214" i="8"/>
  <c r="T1215" i="8"/>
  <c r="T1216" i="8"/>
  <c r="T1217" i="8"/>
  <c r="T1218" i="8"/>
  <c r="T1219" i="8"/>
  <c r="T1220" i="8"/>
  <c r="T1221" i="8"/>
  <c r="T1222" i="8"/>
  <c r="T1223" i="8"/>
  <c r="T1224" i="8"/>
  <c r="T1225" i="8"/>
  <c r="T1226" i="8"/>
  <c r="T1227" i="8"/>
  <c r="T1228" i="8"/>
  <c r="T1229" i="8"/>
  <c r="T1230" i="8"/>
  <c r="T1231" i="8"/>
  <c r="T1232" i="8"/>
  <c r="T1233" i="8"/>
  <c r="T1234" i="8"/>
  <c r="T1235" i="8"/>
  <c r="T1236" i="8"/>
  <c r="T1237" i="8"/>
  <c r="T1238" i="8"/>
  <c r="T1239" i="8"/>
  <c r="T1240" i="8"/>
  <c r="T1241" i="8"/>
  <c r="T1242" i="8"/>
  <c r="T1243" i="8"/>
  <c r="T1244" i="8"/>
  <c r="T1245" i="8"/>
  <c r="T1246" i="8"/>
  <c r="T1247" i="8"/>
  <c r="T1248" i="8"/>
  <c r="T1249" i="8"/>
  <c r="T1250" i="8"/>
  <c r="T1251" i="8"/>
  <c r="T1252" i="8"/>
  <c r="T1253" i="8"/>
  <c r="T1254" i="8"/>
  <c r="T1255" i="8"/>
  <c r="T1256" i="8"/>
  <c r="T1257" i="8"/>
  <c r="T1258" i="8"/>
  <c r="T1259" i="8"/>
  <c r="T1260" i="8"/>
  <c r="T1261" i="8"/>
  <c r="T1262" i="8"/>
  <c r="T1263" i="8"/>
  <c r="T1264" i="8"/>
  <c r="T1265" i="8"/>
  <c r="T1266" i="8"/>
  <c r="T1267" i="8"/>
  <c r="T1268" i="8"/>
  <c r="T1269" i="8"/>
  <c r="T1270" i="8"/>
  <c r="T1271" i="8"/>
  <c r="T1272" i="8"/>
  <c r="T1273" i="8"/>
  <c r="T1274" i="8"/>
  <c r="T1275" i="8"/>
  <c r="T1276" i="8"/>
  <c r="T1277" i="8"/>
  <c r="T1278" i="8"/>
  <c r="T1279" i="8"/>
  <c r="T1280" i="8"/>
  <c r="T1281" i="8"/>
  <c r="T1282" i="8"/>
  <c r="T1283" i="8"/>
  <c r="T1284" i="8"/>
  <c r="T1285" i="8"/>
  <c r="T1286" i="8"/>
  <c r="T1287" i="8"/>
  <c r="T1288" i="8"/>
  <c r="T1289" i="8"/>
  <c r="T1290" i="8"/>
  <c r="T1291" i="8"/>
  <c r="T1292" i="8"/>
  <c r="T1293" i="8"/>
  <c r="T1294" i="8"/>
  <c r="T1295" i="8"/>
  <c r="T1296" i="8"/>
  <c r="T1297" i="8"/>
  <c r="T1298" i="8"/>
  <c r="T1299" i="8"/>
  <c r="T1300" i="8"/>
  <c r="T1301" i="8"/>
  <c r="T1302" i="8"/>
  <c r="T1303" i="8"/>
  <c r="T1304" i="8"/>
  <c r="T1305" i="8"/>
  <c r="T1306" i="8"/>
  <c r="T1307" i="8"/>
  <c r="T1308" i="8"/>
  <c r="T1309" i="8"/>
  <c r="T1310" i="8"/>
  <c r="T1311" i="8"/>
  <c r="T1312" i="8"/>
  <c r="T1313" i="8"/>
  <c r="T1314" i="8"/>
  <c r="T1315" i="8"/>
  <c r="T1316" i="8"/>
  <c r="T1317" i="8"/>
  <c r="T1318" i="8"/>
  <c r="T1319" i="8"/>
  <c r="T1320" i="8"/>
  <c r="T1321" i="8"/>
  <c r="T1322" i="8"/>
  <c r="T1323" i="8"/>
  <c r="T1324" i="8"/>
  <c r="T1325" i="8"/>
  <c r="T1326" i="8"/>
  <c r="T1327" i="8"/>
  <c r="T1328" i="8"/>
  <c r="T1329" i="8"/>
  <c r="T1330" i="8"/>
  <c r="T1331" i="8"/>
  <c r="T1332" i="8"/>
  <c r="T1333" i="8"/>
  <c r="T1334" i="8"/>
  <c r="T1335" i="8"/>
  <c r="T1336" i="8"/>
  <c r="T1337" i="8"/>
  <c r="T1338" i="8"/>
  <c r="T1339" i="8"/>
  <c r="T1340" i="8"/>
  <c r="T1341" i="8"/>
  <c r="T1342" i="8"/>
  <c r="T1343" i="8"/>
  <c r="T1344" i="8"/>
  <c r="T1345" i="8"/>
  <c r="T1346" i="8"/>
  <c r="T1347" i="8"/>
  <c r="T1348" i="8"/>
  <c r="T1349" i="8"/>
  <c r="T1350" i="8"/>
  <c r="T1351" i="8"/>
  <c r="T1352" i="8"/>
  <c r="T1353" i="8"/>
  <c r="T1354" i="8"/>
  <c r="T1355" i="8"/>
  <c r="T1356" i="8"/>
  <c r="T1357" i="8"/>
  <c r="T1358" i="8"/>
  <c r="T1359" i="8"/>
  <c r="T1360" i="8"/>
  <c r="T1361" i="8"/>
  <c r="T1362" i="8"/>
  <c r="T1363" i="8"/>
  <c r="T1364" i="8"/>
  <c r="T1365" i="8"/>
  <c r="T1366" i="8"/>
  <c r="T1367" i="8"/>
  <c r="T1368" i="8"/>
  <c r="T1369" i="8"/>
  <c r="T1370" i="8"/>
  <c r="T1371" i="8"/>
  <c r="T1372" i="8"/>
  <c r="T1373" i="8"/>
  <c r="T1374" i="8"/>
  <c r="T1375" i="8"/>
  <c r="T1376" i="8"/>
  <c r="T1377" i="8"/>
  <c r="T1378" i="8"/>
  <c r="T1379" i="8"/>
  <c r="T1380" i="8"/>
  <c r="T1381" i="8"/>
  <c r="T1382" i="8"/>
  <c r="T1383" i="8"/>
  <c r="T1384" i="8"/>
  <c r="T1385" i="8"/>
  <c r="T1386" i="8"/>
  <c r="T1387" i="8"/>
  <c r="T1388" i="8"/>
  <c r="T1389" i="8"/>
  <c r="T1390" i="8"/>
  <c r="T1391" i="8"/>
  <c r="T1392" i="8"/>
  <c r="T1393" i="8"/>
  <c r="T1394" i="8"/>
  <c r="T1395" i="8"/>
  <c r="T1396" i="8"/>
  <c r="T1397" i="8"/>
  <c r="T1398" i="8"/>
  <c r="T1399" i="8"/>
  <c r="T1400" i="8"/>
  <c r="T1401" i="8"/>
  <c r="T1402" i="8"/>
  <c r="T1403" i="8"/>
  <c r="T1404" i="8"/>
  <c r="T1405" i="8"/>
  <c r="T1406" i="8"/>
  <c r="T1407" i="8"/>
  <c r="T1408" i="8"/>
  <c r="T1409" i="8"/>
  <c r="T1410" i="8"/>
  <c r="T1411" i="8"/>
  <c r="T1412" i="8"/>
  <c r="T1413" i="8"/>
  <c r="T1414" i="8"/>
  <c r="T1415" i="8"/>
  <c r="T1416" i="8"/>
  <c r="T1417" i="8"/>
  <c r="T1418" i="8"/>
  <c r="T1419" i="8"/>
  <c r="T1420" i="8"/>
  <c r="T1421" i="8"/>
  <c r="T1422" i="8"/>
  <c r="T1423" i="8"/>
  <c r="T1424" i="8"/>
  <c r="T1425" i="8"/>
  <c r="T1426" i="8"/>
  <c r="T1427" i="8"/>
  <c r="T1428" i="8"/>
  <c r="T1429" i="8"/>
  <c r="T1430" i="8"/>
  <c r="T1431" i="8"/>
  <c r="T1432" i="8"/>
  <c r="T1433" i="8"/>
  <c r="T1434" i="8"/>
  <c r="T1435" i="8"/>
  <c r="T1436" i="8"/>
  <c r="T1437" i="8"/>
  <c r="T1438" i="8"/>
  <c r="T1439" i="8"/>
  <c r="T1440" i="8"/>
  <c r="T1441" i="8"/>
  <c r="T1442" i="8"/>
  <c r="T1443" i="8"/>
  <c r="T1444" i="8"/>
  <c r="T1445" i="8"/>
  <c r="T1446" i="8"/>
  <c r="T1447" i="8"/>
  <c r="T1448" i="8"/>
  <c r="T1449" i="8"/>
  <c r="T1450" i="8"/>
  <c r="T1451" i="8"/>
  <c r="T1452" i="8"/>
  <c r="T1453" i="8"/>
  <c r="T1454" i="8"/>
  <c r="T1455" i="8"/>
  <c r="T1456" i="8"/>
  <c r="T1457" i="8"/>
  <c r="T1458" i="8"/>
  <c r="T1459" i="8"/>
  <c r="T1460" i="8"/>
  <c r="T1461" i="8"/>
  <c r="T1462" i="8"/>
  <c r="T1463" i="8"/>
  <c r="T1464" i="8"/>
  <c r="T1465" i="8"/>
  <c r="T1466" i="8"/>
  <c r="T1467" i="8"/>
  <c r="T1468" i="8"/>
  <c r="T1469" i="8"/>
  <c r="T1470" i="8"/>
  <c r="T1471" i="8"/>
  <c r="T1472" i="8"/>
  <c r="T1473" i="8"/>
  <c r="T1474" i="8"/>
  <c r="T1475" i="8"/>
  <c r="T1476" i="8"/>
  <c r="T1477" i="8"/>
  <c r="T1478" i="8"/>
  <c r="T1479" i="8"/>
  <c r="T1480" i="8"/>
  <c r="T1481" i="8"/>
  <c r="T1482" i="8"/>
  <c r="T1483" i="8"/>
  <c r="T1484" i="8"/>
  <c r="T1485" i="8"/>
  <c r="T1486" i="8"/>
  <c r="T1487" i="8"/>
  <c r="T1488" i="8"/>
  <c r="T1489" i="8"/>
  <c r="T1490" i="8"/>
  <c r="T1491" i="8"/>
  <c r="T1492" i="8"/>
  <c r="T1493" i="8"/>
  <c r="T1494" i="8"/>
  <c r="T1495" i="8"/>
  <c r="T1496" i="8"/>
  <c r="T1497" i="8"/>
  <c r="T1498" i="8"/>
  <c r="T1499" i="8"/>
  <c r="T1500" i="8"/>
  <c r="T1501" i="8"/>
  <c r="T1502" i="8"/>
  <c r="T1503" i="8"/>
  <c r="T1504" i="8"/>
  <c r="T1505" i="8"/>
  <c r="T1506" i="8"/>
  <c r="T1507" i="8"/>
  <c r="T1508" i="8"/>
  <c r="T1509" i="8"/>
  <c r="T1510" i="8"/>
  <c r="T1511" i="8"/>
  <c r="T1512" i="8"/>
  <c r="T1513" i="8"/>
  <c r="T1514" i="8"/>
  <c r="T1515" i="8"/>
  <c r="T1516" i="8"/>
  <c r="T1517" i="8"/>
  <c r="T1518" i="8"/>
  <c r="T1519" i="8"/>
  <c r="T1520" i="8"/>
  <c r="T1521" i="8"/>
  <c r="T1522" i="8"/>
  <c r="T1523" i="8"/>
  <c r="T1524" i="8"/>
  <c r="T1525" i="8"/>
  <c r="T1526" i="8"/>
  <c r="T1527" i="8"/>
  <c r="T1528" i="8"/>
  <c r="T1529" i="8"/>
  <c r="T1530" i="8"/>
  <c r="T1531" i="8"/>
  <c r="T1532" i="8"/>
  <c r="T1533" i="8"/>
  <c r="T1534" i="8"/>
  <c r="T1535" i="8"/>
  <c r="T1536" i="8"/>
  <c r="T1537" i="8"/>
  <c r="T1538" i="8"/>
  <c r="T1539" i="8"/>
  <c r="T1540" i="8"/>
  <c r="T1541" i="8"/>
  <c r="T1542" i="8"/>
  <c r="T1543" i="8"/>
  <c r="T1544" i="8"/>
  <c r="T1545" i="8"/>
  <c r="T1546" i="8"/>
  <c r="T1547" i="8"/>
  <c r="T1548" i="8"/>
  <c r="T1549" i="8"/>
  <c r="T1550" i="8"/>
  <c r="T1551" i="8"/>
  <c r="T1552" i="8"/>
  <c r="T1553" i="8"/>
  <c r="T1554" i="8"/>
  <c r="T1555" i="8"/>
  <c r="T1556" i="8"/>
  <c r="T1557" i="8"/>
  <c r="T1558" i="8"/>
  <c r="T1559" i="8"/>
  <c r="T1560" i="8"/>
  <c r="T1561" i="8"/>
  <c r="T1562" i="8"/>
  <c r="T1563" i="8"/>
  <c r="T1564" i="8"/>
  <c r="T1565" i="8"/>
  <c r="T1566" i="8"/>
  <c r="T1567" i="8"/>
  <c r="T1568" i="8"/>
  <c r="T1569" i="8"/>
  <c r="T1570" i="8"/>
  <c r="T1571" i="8"/>
  <c r="T1572" i="8"/>
  <c r="T1573" i="8"/>
  <c r="T1574" i="8"/>
  <c r="T1575" i="8"/>
  <c r="T1576" i="8"/>
  <c r="T1577" i="8"/>
  <c r="T1578" i="8"/>
  <c r="T1579" i="8"/>
  <c r="T1580" i="8"/>
  <c r="T1581" i="8"/>
  <c r="T1582" i="8"/>
  <c r="T1583" i="8"/>
  <c r="T1584" i="8"/>
  <c r="T1585" i="8"/>
  <c r="T1586" i="8"/>
  <c r="T1587" i="8"/>
  <c r="T1588" i="8"/>
  <c r="T1589" i="8"/>
  <c r="T1590" i="8"/>
  <c r="T1591" i="8"/>
  <c r="T1592" i="8"/>
  <c r="T1593" i="8"/>
  <c r="T1594" i="8"/>
  <c r="T1595" i="8"/>
  <c r="T1596" i="8"/>
  <c r="T1597" i="8"/>
  <c r="T1598" i="8"/>
  <c r="T1599" i="8"/>
  <c r="T1600" i="8"/>
  <c r="T1601" i="8"/>
  <c r="T1602" i="8"/>
  <c r="T1603" i="8"/>
  <c r="T1604" i="8"/>
  <c r="T1605" i="8"/>
  <c r="T1606" i="8"/>
  <c r="T1607" i="8"/>
  <c r="T1608" i="8"/>
  <c r="T1609" i="8"/>
  <c r="T1610" i="8"/>
  <c r="T1611" i="8"/>
  <c r="T1612" i="8"/>
  <c r="T1613" i="8"/>
  <c r="T1614" i="8"/>
  <c r="T1615" i="8"/>
  <c r="T1616" i="8"/>
  <c r="T1617" i="8"/>
  <c r="T1618" i="8"/>
  <c r="T1619" i="8"/>
  <c r="T1620" i="8"/>
  <c r="T1621" i="8"/>
  <c r="T1622" i="8"/>
  <c r="T1623" i="8"/>
  <c r="T1624" i="8"/>
  <c r="T1625" i="8"/>
  <c r="T1626" i="8"/>
  <c r="T1627" i="8"/>
  <c r="T1628" i="8"/>
  <c r="T1629" i="8"/>
  <c r="T1630" i="8"/>
  <c r="T1631" i="8"/>
  <c r="T1632" i="8"/>
  <c r="T1633" i="8"/>
  <c r="T1634" i="8"/>
  <c r="T1635" i="8"/>
  <c r="T1636" i="8"/>
  <c r="T1637" i="8"/>
  <c r="T1638" i="8"/>
  <c r="T1639" i="8"/>
  <c r="T1640" i="8"/>
  <c r="T1641" i="8"/>
  <c r="T1642" i="8"/>
  <c r="T1643" i="8"/>
  <c r="T1644" i="8"/>
  <c r="T1645" i="8"/>
  <c r="T1646" i="8"/>
  <c r="T1647" i="8"/>
  <c r="T1648" i="8"/>
  <c r="T1649" i="8"/>
  <c r="T1650" i="8"/>
  <c r="T1651" i="8"/>
  <c r="T1652" i="8"/>
  <c r="T1653" i="8"/>
  <c r="T1654" i="8"/>
  <c r="T1655" i="8"/>
  <c r="T1656" i="8"/>
  <c r="T1657" i="8"/>
  <c r="T1658" i="8"/>
  <c r="T1659" i="8"/>
  <c r="T1660" i="8"/>
  <c r="T1661" i="8"/>
  <c r="T1662" i="8"/>
  <c r="T1663" i="8"/>
  <c r="T1664" i="8"/>
  <c r="T1665" i="8"/>
  <c r="T1666" i="8"/>
  <c r="T1667" i="8"/>
  <c r="T1668" i="8"/>
  <c r="T1669" i="8"/>
  <c r="T1670" i="8"/>
  <c r="T1671" i="8"/>
  <c r="T1672" i="8"/>
  <c r="T1673" i="8"/>
  <c r="T1674" i="8"/>
  <c r="T1675" i="8"/>
  <c r="T1676" i="8"/>
  <c r="T1677" i="8"/>
  <c r="T1678" i="8"/>
  <c r="T1679" i="8"/>
  <c r="T1680" i="8"/>
  <c r="T1681" i="8"/>
  <c r="T1682" i="8"/>
  <c r="T1683" i="8"/>
  <c r="T1684" i="8"/>
  <c r="T1685" i="8"/>
  <c r="T1686" i="8"/>
  <c r="T1687" i="8"/>
  <c r="T1688" i="8"/>
  <c r="T1689" i="8"/>
  <c r="T1690" i="8"/>
  <c r="T1691" i="8"/>
  <c r="T1692" i="8"/>
  <c r="T1693" i="8"/>
  <c r="T1694" i="8"/>
  <c r="T1695" i="8"/>
  <c r="T1696" i="8"/>
  <c r="T1697" i="8"/>
  <c r="T1698" i="8"/>
  <c r="T1699" i="8"/>
  <c r="T1700" i="8"/>
  <c r="T1701" i="8"/>
  <c r="T1702" i="8"/>
  <c r="T1703" i="8"/>
  <c r="T1704" i="8"/>
  <c r="T1705" i="8"/>
  <c r="T1706" i="8"/>
  <c r="T1707" i="8"/>
  <c r="T1708" i="8"/>
  <c r="T1709" i="8"/>
  <c r="T1710" i="8"/>
  <c r="T1711" i="8"/>
  <c r="T1712" i="8"/>
  <c r="T1713" i="8"/>
  <c r="T1714" i="8"/>
  <c r="T1715" i="8"/>
  <c r="T1716" i="8"/>
  <c r="T1717" i="8"/>
  <c r="T1718" i="8"/>
  <c r="T1719" i="8"/>
  <c r="T1720" i="8"/>
  <c r="T1721" i="8"/>
  <c r="T1722" i="8"/>
  <c r="T1723" i="8"/>
  <c r="T1724" i="8"/>
  <c r="T1725" i="8"/>
  <c r="T1726" i="8"/>
  <c r="T1727" i="8"/>
  <c r="T1728" i="8"/>
  <c r="T1729" i="8"/>
  <c r="T1730" i="8"/>
  <c r="T1731" i="8"/>
  <c r="T1732" i="8"/>
  <c r="T1733" i="8"/>
  <c r="T1734" i="8"/>
  <c r="T1735" i="8"/>
  <c r="T1736" i="8"/>
  <c r="T1737" i="8"/>
  <c r="T1738" i="8"/>
  <c r="T1739" i="8"/>
  <c r="T1740" i="8"/>
  <c r="T1741" i="8"/>
  <c r="T1742" i="8"/>
  <c r="T1743" i="8"/>
  <c r="T1744" i="8"/>
  <c r="T1745" i="8"/>
  <c r="T1746" i="8"/>
  <c r="T1747" i="8"/>
  <c r="T1748" i="8"/>
  <c r="T1749" i="8"/>
  <c r="T1750" i="8"/>
  <c r="T1751" i="8"/>
  <c r="T1752" i="8"/>
  <c r="T1753" i="8"/>
  <c r="T1754" i="8"/>
  <c r="T1755" i="8"/>
  <c r="T1756" i="8"/>
  <c r="T1757" i="8"/>
  <c r="T1758" i="8"/>
  <c r="T1759" i="8"/>
  <c r="T1760" i="8"/>
  <c r="T1761" i="8"/>
  <c r="T1762" i="8"/>
  <c r="T1763" i="8"/>
  <c r="T1764" i="8"/>
  <c r="T1765" i="8"/>
  <c r="T1766" i="8"/>
  <c r="T1767" i="8"/>
  <c r="T1768" i="8"/>
  <c r="T1769" i="8"/>
  <c r="T1770" i="8"/>
  <c r="T1771" i="8"/>
  <c r="T1772" i="8"/>
  <c r="T1773" i="8"/>
  <c r="T1774" i="8"/>
  <c r="T1775" i="8"/>
  <c r="T1776" i="8"/>
  <c r="T1777" i="8"/>
  <c r="T1778" i="8"/>
  <c r="T1779" i="8"/>
  <c r="T1780" i="8"/>
  <c r="T1781" i="8"/>
  <c r="T1782" i="8"/>
  <c r="T1783" i="8"/>
  <c r="T1784" i="8"/>
  <c r="T1785" i="8"/>
  <c r="T1786" i="8"/>
  <c r="T1787" i="8"/>
  <c r="T1788" i="8"/>
  <c r="T1789" i="8"/>
  <c r="T1790" i="8"/>
  <c r="T1791" i="8"/>
  <c r="T1792" i="8"/>
  <c r="T1793" i="8"/>
  <c r="T1794" i="8"/>
  <c r="T1795" i="8"/>
  <c r="T1796" i="8"/>
  <c r="T1797" i="8"/>
  <c r="T1798" i="8"/>
  <c r="T1799" i="8"/>
  <c r="T1800" i="8"/>
  <c r="T1801" i="8"/>
  <c r="T1802" i="8"/>
  <c r="T1803" i="8"/>
  <c r="T1804" i="8"/>
  <c r="T1805" i="8"/>
  <c r="T1806" i="8"/>
  <c r="T1807" i="8"/>
  <c r="T1808" i="8"/>
  <c r="T1809" i="8"/>
  <c r="T1810" i="8"/>
  <c r="T1811" i="8"/>
  <c r="T1812" i="8"/>
  <c r="T1813" i="8"/>
  <c r="T1814" i="8"/>
  <c r="T1815" i="8"/>
  <c r="T1816" i="8"/>
  <c r="T1817" i="8"/>
  <c r="T1818" i="8"/>
  <c r="T1819" i="8"/>
  <c r="T1820" i="8"/>
  <c r="T1821" i="8"/>
  <c r="T1822" i="8"/>
  <c r="T1823" i="8"/>
  <c r="T1824" i="8"/>
  <c r="T1825" i="8"/>
  <c r="T1826" i="8"/>
  <c r="T1827" i="8"/>
  <c r="T1828" i="8"/>
  <c r="T1829" i="8"/>
  <c r="T1830" i="8"/>
  <c r="T1831" i="8"/>
  <c r="T1832" i="8"/>
  <c r="T1833" i="8"/>
  <c r="T1834" i="8"/>
  <c r="T1835" i="8"/>
  <c r="T1836" i="8"/>
  <c r="T1837" i="8"/>
  <c r="T1838" i="8"/>
  <c r="T1839" i="8"/>
  <c r="T1840" i="8"/>
  <c r="T1841" i="8"/>
  <c r="T1842" i="8"/>
  <c r="T1843" i="8"/>
  <c r="T1844" i="8"/>
  <c r="T1845" i="8"/>
  <c r="T1846" i="8"/>
  <c r="T1847" i="8"/>
  <c r="T1848" i="8"/>
  <c r="T1849" i="8"/>
  <c r="T1850" i="8"/>
  <c r="T1851" i="8"/>
  <c r="T1852" i="8"/>
  <c r="T1853" i="8"/>
  <c r="T1854" i="8"/>
  <c r="T1855" i="8"/>
  <c r="T1856" i="8"/>
  <c r="T1857" i="8"/>
  <c r="T1858" i="8"/>
  <c r="T1859" i="8"/>
  <c r="T1860" i="8"/>
  <c r="T1861" i="8"/>
  <c r="T1862" i="8"/>
  <c r="T1863" i="8"/>
  <c r="T1864" i="8"/>
  <c r="T1865" i="8"/>
  <c r="T1866" i="8"/>
  <c r="T1867" i="8"/>
  <c r="T1868" i="8"/>
  <c r="T1869" i="8"/>
  <c r="T1870" i="8"/>
  <c r="T1871" i="8"/>
  <c r="T1872" i="8"/>
  <c r="T1873" i="8"/>
  <c r="T1874" i="8"/>
  <c r="T1875" i="8"/>
  <c r="T1876" i="8"/>
  <c r="T1877" i="8"/>
  <c r="T1878" i="8"/>
  <c r="T1879" i="8"/>
  <c r="T1880" i="8"/>
  <c r="T1881" i="8"/>
  <c r="T1882" i="8"/>
  <c r="T1883" i="8"/>
  <c r="T1884" i="8"/>
  <c r="T1885" i="8"/>
  <c r="T1886" i="8"/>
  <c r="T1887" i="8"/>
  <c r="T1888" i="8"/>
  <c r="T1889" i="8"/>
  <c r="T1890" i="8"/>
  <c r="T1891" i="8"/>
  <c r="T1892" i="8"/>
  <c r="T1893" i="8"/>
  <c r="T1894" i="8"/>
  <c r="T1895" i="8"/>
  <c r="T1896" i="8"/>
  <c r="T1897" i="8"/>
  <c r="T1898" i="8"/>
  <c r="T1899" i="8"/>
  <c r="T1900" i="8"/>
  <c r="T1901" i="8"/>
  <c r="T1902" i="8"/>
  <c r="T1903" i="8"/>
  <c r="T1904" i="8"/>
  <c r="T1905" i="8"/>
  <c r="T1906" i="8"/>
  <c r="T1907" i="8"/>
  <c r="T1908" i="8"/>
  <c r="T1909" i="8"/>
  <c r="T1910" i="8"/>
  <c r="T1911" i="8"/>
  <c r="T1912" i="8"/>
  <c r="T1913" i="8"/>
  <c r="T1914" i="8"/>
  <c r="T1915" i="8"/>
  <c r="T1916" i="8"/>
  <c r="T1917" i="8"/>
  <c r="T1918" i="8"/>
  <c r="T1919" i="8"/>
  <c r="T1920" i="8"/>
  <c r="T1921" i="8"/>
  <c r="T1922" i="8"/>
  <c r="T1923" i="8"/>
  <c r="T1924" i="8"/>
  <c r="T1925" i="8"/>
  <c r="T1926" i="8"/>
  <c r="T1927" i="8"/>
  <c r="T1928" i="8"/>
  <c r="T1929" i="8"/>
  <c r="T1930" i="8"/>
  <c r="T1931" i="8"/>
  <c r="T1932" i="8"/>
  <c r="T1933" i="8"/>
  <c r="T1934" i="8"/>
  <c r="T1935" i="8"/>
  <c r="T1936" i="8"/>
  <c r="T1937" i="8"/>
  <c r="T1938" i="8"/>
  <c r="T1939" i="8"/>
  <c r="T1940" i="8"/>
  <c r="T1941" i="8"/>
  <c r="T1942" i="8"/>
  <c r="T1943" i="8"/>
  <c r="T1944" i="8"/>
  <c r="T1945" i="8"/>
  <c r="T1946" i="8"/>
  <c r="T1947" i="8"/>
  <c r="T1948" i="8"/>
  <c r="T1949" i="8"/>
  <c r="T1950" i="8"/>
  <c r="T1951" i="8"/>
  <c r="T1952" i="8"/>
  <c r="T1953" i="8"/>
  <c r="T1954" i="8"/>
  <c r="T1955" i="8"/>
  <c r="T1956" i="8"/>
  <c r="T1957" i="8"/>
  <c r="T1958" i="8"/>
  <c r="T1959" i="8"/>
  <c r="T1960" i="8"/>
  <c r="T1961" i="8"/>
  <c r="T1962" i="8"/>
  <c r="T1963" i="8"/>
  <c r="T1964" i="8"/>
  <c r="T1965" i="8"/>
  <c r="T1966" i="8"/>
  <c r="T1967" i="8"/>
  <c r="T1968" i="8"/>
  <c r="T1969" i="8"/>
  <c r="T1970" i="8"/>
  <c r="T1971" i="8"/>
  <c r="T1972" i="8"/>
  <c r="T1973" i="8"/>
  <c r="T1974" i="8"/>
  <c r="T1975" i="8"/>
  <c r="T1976" i="8"/>
  <c r="T1977" i="8"/>
  <c r="T1978" i="8"/>
  <c r="T1979" i="8"/>
  <c r="T1980" i="8"/>
  <c r="T1981" i="8"/>
  <c r="T1982" i="8"/>
  <c r="T1983" i="8"/>
  <c r="T1984" i="8"/>
  <c r="T1985" i="8"/>
  <c r="T1986" i="8"/>
  <c r="T1987" i="8"/>
  <c r="T1988" i="8"/>
  <c r="T1989" i="8"/>
  <c r="T1990" i="8"/>
  <c r="T1991" i="8"/>
  <c r="T1992" i="8"/>
  <c r="T1993" i="8"/>
  <c r="T1994" i="8"/>
  <c r="T1995" i="8"/>
  <c r="T1996" i="8"/>
  <c r="T1997" i="8"/>
  <c r="T1998" i="8"/>
  <c r="T1999" i="8"/>
  <c r="T2000" i="8"/>
  <c r="T2001" i="8"/>
  <c r="T2002" i="8"/>
  <c r="T2003" i="8"/>
  <c r="T2004" i="8"/>
  <c r="T2005" i="8"/>
  <c r="T2006" i="8"/>
  <c r="T2007" i="8"/>
  <c r="T2008" i="8"/>
  <c r="T2009" i="8"/>
  <c r="T2010" i="8"/>
  <c r="T2011" i="8"/>
  <c r="T2012" i="8"/>
  <c r="T2013" i="8"/>
  <c r="T2014" i="8"/>
  <c r="T2015" i="8"/>
  <c r="T2016" i="8"/>
  <c r="T2017" i="8"/>
  <c r="T2018" i="8"/>
  <c r="T2019" i="8"/>
  <c r="T2020" i="8"/>
  <c r="T2021" i="8"/>
  <c r="T2022" i="8"/>
  <c r="T2023" i="8"/>
  <c r="T2024" i="8"/>
  <c r="T2025" i="8"/>
  <c r="T2026" i="8"/>
  <c r="T2027" i="8"/>
  <c r="T2028" i="8"/>
  <c r="T2029" i="8"/>
  <c r="T2030" i="8"/>
  <c r="T2031" i="8"/>
  <c r="T2032" i="8"/>
  <c r="T2033" i="8"/>
  <c r="T2034" i="8"/>
  <c r="T2035" i="8"/>
  <c r="T2036" i="8"/>
  <c r="T2037" i="8"/>
  <c r="T2038" i="8"/>
  <c r="T2039" i="8"/>
  <c r="T2040" i="8"/>
  <c r="T2041" i="8"/>
  <c r="T2042" i="8"/>
  <c r="T2043" i="8"/>
  <c r="T2044" i="8"/>
  <c r="T2045" i="8"/>
  <c r="T2046" i="8"/>
  <c r="T2047" i="8"/>
  <c r="T2048" i="8"/>
  <c r="T2049" i="8"/>
  <c r="T2050" i="8"/>
  <c r="T2051" i="8"/>
  <c r="T2052" i="8"/>
  <c r="T2053" i="8"/>
  <c r="T2054" i="8"/>
  <c r="T2055" i="8"/>
  <c r="T2056" i="8"/>
  <c r="T2057" i="8"/>
  <c r="T2058" i="8"/>
  <c r="T2059" i="8"/>
  <c r="T2060" i="8"/>
  <c r="T2061" i="8"/>
  <c r="T2062" i="8"/>
  <c r="T2063" i="8"/>
  <c r="T2064" i="8"/>
  <c r="T2065" i="8"/>
  <c r="T2066" i="8"/>
  <c r="T2067" i="8"/>
  <c r="T2068" i="8"/>
  <c r="T2069" i="8"/>
  <c r="T2070" i="8"/>
  <c r="T2071" i="8"/>
  <c r="T2072" i="8"/>
  <c r="T2073" i="8"/>
  <c r="T2074" i="8"/>
  <c r="T2075" i="8"/>
  <c r="T2076" i="8"/>
  <c r="T2077" i="8"/>
  <c r="T2078" i="8"/>
  <c r="T2079" i="8"/>
  <c r="T2080" i="8"/>
  <c r="T2081" i="8"/>
  <c r="T2082" i="8"/>
  <c r="T2083" i="8"/>
  <c r="T2084" i="8"/>
  <c r="T2085" i="8"/>
  <c r="T2086" i="8"/>
  <c r="T2087" i="8"/>
  <c r="T2088" i="8"/>
  <c r="T2089" i="8"/>
  <c r="T2090" i="8"/>
  <c r="T2091" i="8"/>
  <c r="T2092" i="8"/>
  <c r="T2093" i="8"/>
  <c r="T2094" i="8"/>
  <c r="T2095" i="8"/>
  <c r="T2096" i="8"/>
  <c r="T2097" i="8"/>
  <c r="T2098" i="8"/>
  <c r="T2099" i="8"/>
  <c r="T2100" i="8"/>
  <c r="T2101" i="8"/>
  <c r="T2102" i="8"/>
  <c r="T2103" i="8"/>
  <c r="T2104" i="8"/>
  <c r="T2105" i="8"/>
  <c r="T2106" i="8"/>
  <c r="T2107" i="8"/>
  <c r="T2108" i="8"/>
  <c r="T2109" i="8"/>
  <c r="T2110" i="8"/>
  <c r="T2111" i="8"/>
  <c r="T2112" i="8"/>
  <c r="T2113" i="8"/>
  <c r="T2114" i="8"/>
  <c r="T2115" i="8"/>
  <c r="T2116" i="8"/>
  <c r="T2117" i="8"/>
  <c r="T2118" i="8"/>
  <c r="T2119" i="8"/>
  <c r="T2120" i="8"/>
  <c r="T2121" i="8"/>
  <c r="T2122" i="8"/>
  <c r="T2123" i="8"/>
  <c r="T2124" i="8"/>
  <c r="T2125" i="8"/>
  <c r="T2126" i="8"/>
  <c r="T2127" i="8"/>
  <c r="T2128" i="8"/>
  <c r="T2129" i="8"/>
  <c r="T2130" i="8"/>
  <c r="T2131" i="8"/>
  <c r="T2132" i="8"/>
  <c r="T2133" i="8"/>
  <c r="T2134" i="8"/>
  <c r="T2135" i="8"/>
  <c r="T2136" i="8"/>
  <c r="T2137" i="8"/>
  <c r="T2138" i="8"/>
  <c r="T2139" i="8"/>
  <c r="T2140" i="8"/>
  <c r="T2141" i="8"/>
  <c r="T2142" i="8"/>
  <c r="T2143" i="8"/>
  <c r="T2144" i="8"/>
  <c r="T2145" i="8"/>
  <c r="T2146" i="8"/>
  <c r="T2147" i="8"/>
  <c r="T2148" i="8"/>
  <c r="T2149" i="8"/>
  <c r="T2150" i="8"/>
  <c r="T2151" i="8"/>
  <c r="T2152" i="8"/>
  <c r="T2153" i="8"/>
  <c r="T2154" i="8"/>
  <c r="T2155" i="8"/>
  <c r="T2156" i="8"/>
  <c r="T2157" i="8"/>
  <c r="T2158" i="8"/>
  <c r="T2159" i="8"/>
  <c r="T2160" i="8"/>
  <c r="T2161" i="8"/>
  <c r="T2162" i="8"/>
  <c r="T2163" i="8"/>
  <c r="T2164" i="8"/>
  <c r="T2165" i="8"/>
  <c r="T2166" i="8"/>
  <c r="T2167" i="8"/>
  <c r="T2168" i="8"/>
  <c r="T2169" i="8"/>
  <c r="T2170" i="8"/>
  <c r="T2171" i="8"/>
  <c r="T2172" i="8"/>
  <c r="T2173" i="8"/>
  <c r="T2174" i="8"/>
  <c r="T2175" i="8"/>
  <c r="T2176" i="8"/>
  <c r="T2177" i="8"/>
  <c r="T2178" i="8"/>
  <c r="T2179" i="8"/>
  <c r="T2180" i="8"/>
  <c r="T2181" i="8"/>
  <c r="T2182" i="8"/>
  <c r="T2183" i="8"/>
  <c r="T2184" i="8"/>
  <c r="T2185" i="8"/>
  <c r="T2186" i="8"/>
  <c r="T2187" i="8"/>
  <c r="T2188" i="8"/>
  <c r="T2189" i="8"/>
  <c r="T2190" i="8"/>
  <c r="T2191" i="8"/>
  <c r="T2192" i="8"/>
  <c r="T2193" i="8"/>
  <c r="T2194" i="8"/>
  <c r="T2195" i="8"/>
  <c r="T2196" i="8"/>
  <c r="T2197" i="8"/>
  <c r="T2198" i="8"/>
  <c r="T2199" i="8"/>
  <c r="T2200" i="8"/>
  <c r="T2201" i="8"/>
  <c r="T2202" i="8"/>
  <c r="T2203" i="8"/>
  <c r="T2204" i="8"/>
  <c r="T2205" i="8"/>
  <c r="T2206" i="8"/>
  <c r="T2207" i="8"/>
  <c r="T2208" i="8"/>
  <c r="T2209" i="8"/>
  <c r="T2210" i="8"/>
  <c r="T2211" i="8"/>
  <c r="T2212" i="8"/>
  <c r="T2213" i="8"/>
  <c r="T2214" i="8"/>
  <c r="T2215" i="8"/>
  <c r="T2216" i="8"/>
  <c r="T2217" i="8"/>
  <c r="T2218" i="8"/>
  <c r="T2219" i="8"/>
  <c r="T2220" i="8"/>
  <c r="T2221" i="8"/>
  <c r="T2222" i="8"/>
  <c r="T2223" i="8"/>
  <c r="T2224" i="8"/>
  <c r="T2225" i="8"/>
  <c r="T2226" i="8"/>
  <c r="T2227" i="8"/>
  <c r="T2228" i="8"/>
  <c r="T2229" i="8"/>
  <c r="T2230" i="8"/>
  <c r="T2231" i="8"/>
  <c r="T2232" i="8"/>
  <c r="T2233" i="8"/>
  <c r="T2234" i="8"/>
  <c r="T2235" i="8"/>
  <c r="T2236" i="8"/>
  <c r="T2237" i="8"/>
  <c r="T2238" i="8"/>
  <c r="T2239" i="8"/>
  <c r="T2240" i="8"/>
  <c r="T2241" i="8"/>
  <c r="T2242" i="8"/>
  <c r="T2243" i="8"/>
  <c r="T2244" i="8"/>
  <c r="T2245" i="8"/>
  <c r="T2246" i="8"/>
  <c r="T2247" i="8"/>
  <c r="T2248" i="8"/>
  <c r="T2249" i="8"/>
  <c r="T2250" i="8"/>
  <c r="T2251" i="8"/>
  <c r="T2252" i="8"/>
  <c r="T2253" i="8"/>
  <c r="T2254" i="8"/>
  <c r="T2255" i="8"/>
  <c r="T2256" i="8"/>
  <c r="T2257" i="8"/>
  <c r="T2258" i="8"/>
  <c r="T2259" i="8"/>
  <c r="T2260" i="8"/>
  <c r="T2261" i="8"/>
  <c r="T2262" i="8"/>
  <c r="T2263" i="8"/>
  <c r="T2264" i="8"/>
  <c r="T2265" i="8"/>
  <c r="T2266" i="8"/>
  <c r="T2267" i="8"/>
  <c r="T2268" i="8"/>
  <c r="T2269" i="8"/>
  <c r="T2270" i="8"/>
  <c r="T2271" i="8"/>
  <c r="T2272" i="8"/>
  <c r="T2273" i="8"/>
  <c r="T2274" i="8"/>
  <c r="T2275" i="8"/>
  <c r="T2276" i="8"/>
  <c r="T2277" i="8"/>
  <c r="T2278" i="8"/>
  <c r="T2279" i="8"/>
  <c r="T2280" i="8"/>
  <c r="T2281" i="8"/>
  <c r="T2282" i="8"/>
  <c r="T2283" i="8"/>
  <c r="T2284" i="8"/>
  <c r="T2285" i="8"/>
  <c r="T2286" i="8"/>
  <c r="T2287" i="8"/>
  <c r="T2288" i="8"/>
  <c r="T2289" i="8"/>
  <c r="T2290" i="8"/>
  <c r="T2291" i="8"/>
  <c r="T2292" i="8"/>
  <c r="T2293" i="8"/>
  <c r="T2294" i="8"/>
  <c r="T2295" i="8"/>
  <c r="T2296" i="8"/>
  <c r="T2297" i="8"/>
  <c r="T2298" i="8"/>
  <c r="T2299" i="8"/>
  <c r="T2300" i="8"/>
  <c r="T2301" i="8"/>
  <c r="T2302" i="8"/>
  <c r="T2303" i="8"/>
  <c r="T2304" i="8"/>
  <c r="T2305" i="8"/>
  <c r="T2306" i="8"/>
  <c r="T2307" i="8"/>
  <c r="T2308" i="8"/>
  <c r="T2309" i="8"/>
  <c r="T2310" i="8"/>
  <c r="T2311" i="8"/>
  <c r="T2312" i="8"/>
  <c r="T2313" i="8"/>
  <c r="T2314" i="8"/>
  <c r="T2315" i="8"/>
  <c r="T2316" i="8"/>
  <c r="T2317" i="8"/>
  <c r="T2318" i="8"/>
  <c r="T2319" i="8"/>
  <c r="T2320" i="8"/>
  <c r="T2321" i="8"/>
  <c r="T2322" i="8"/>
  <c r="T2323" i="8"/>
  <c r="T2324" i="8"/>
  <c r="T2325" i="8"/>
  <c r="T2326" i="8"/>
  <c r="T2327" i="8"/>
  <c r="T2328" i="8"/>
  <c r="T2329" i="8"/>
  <c r="T2330" i="8"/>
  <c r="T2331" i="8"/>
  <c r="T2332" i="8"/>
  <c r="T2333" i="8"/>
  <c r="T2334" i="8"/>
  <c r="T2335" i="8"/>
  <c r="T2336" i="8"/>
  <c r="T2337" i="8"/>
  <c r="T2338" i="8"/>
  <c r="T2339" i="8"/>
  <c r="T2340" i="8"/>
  <c r="T2341" i="8"/>
  <c r="T2342" i="8"/>
  <c r="T2343" i="8"/>
  <c r="T2344" i="8"/>
  <c r="T2345" i="8"/>
  <c r="T2346" i="8"/>
  <c r="T2347" i="8"/>
  <c r="T2348" i="8"/>
  <c r="T2349" i="8"/>
  <c r="T2350" i="8"/>
  <c r="T2351" i="8"/>
  <c r="T2352" i="8"/>
  <c r="T2353" i="8"/>
  <c r="T2354" i="8"/>
  <c r="T2355" i="8"/>
  <c r="T2356" i="8"/>
  <c r="T2357" i="8"/>
  <c r="T2358" i="8"/>
  <c r="T2359" i="8"/>
  <c r="T2360" i="8"/>
  <c r="T2361" i="8"/>
  <c r="T2362" i="8"/>
  <c r="T2363" i="8"/>
  <c r="T2364" i="8"/>
  <c r="T2365" i="8"/>
  <c r="T2366" i="8"/>
  <c r="T2367" i="8"/>
  <c r="T2368" i="8"/>
  <c r="T2369" i="8"/>
  <c r="T2370" i="8"/>
  <c r="T2371" i="8"/>
  <c r="T2372" i="8"/>
  <c r="T2373" i="8"/>
  <c r="T2374" i="8"/>
  <c r="T2375" i="8"/>
  <c r="T2376" i="8"/>
  <c r="T2377" i="8"/>
  <c r="T2378" i="8"/>
  <c r="T2379" i="8"/>
  <c r="T2380" i="8"/>
  <c r="T2381" i="8"/>
  <c r="T2382" i="8"/>
  <c r="T2383" i="8"/>
  <c r="T2384" i="8"/>
  <c r="T2385" i="8"/>
  <c r="T2386" i="8"/>
  <c r="T2387" i="8"/>
  <c r="T2388" i="8"/>
  <c r="T2389" i="8"/>
  <c r="T2390" i="8"/>
  <c r="T2391" i="8"/>
  <c r="T2392" i="8"/>
  <c r="T2393" i="8"/>
  <c r="T2394" i="8"/>
  <c r="T2395" i="8"/>
  <c r="T2396" i="8"/>
  <c r="T2397" i="8"/>
  <c r="T2398" i="8"/>
  <c r="T2399" i="8"/>
  <c r="T2400" i="8"/>
  <c r="T2401" i="8"/>
  <c r="T2402" i="8"/>
  <c r="T2403" i="8"/>
  <c r="T2404" i="8"/>
  <c r="T2405" i="8"/>
  <c r="T2406" i="8"/>
  <c r="T2407" i="8"/>
  <c r="T2408" i="8"/>
  <c r="T2409" i="8"/>
  <c r="T2410" i="8"/>
  <c r="T2411" i="8"/>
  <c r="T2412" i="8"/>
  <c r="T2413" i="8"/>
  <c r="T2414" i="8"/>
  <c r="T2415" i="8"/>
  <c r="T2416" i="8"/>
  <c r="T2417" i="8"/>
  <c r="T2418" i="8"/>
  <c r="T2419" i="8"/>
  <c r="T2420" i="8"/>
  <c r="T2421" i="8"/>
  <c r="T2422" i="8"/>
  <c r="T2423" i="8"/>
  <c r="T2424" i="8"/>
  <c r="T2425" i="8"/>
  <c r="T2426" i="8"/>
  <c r="T2427" i="8"/>
  <c r="T2428" i="8"/>
  <c r="T2429" i="8"/>
  <c r="T2430" i="8"/>
  <c r="T2431" i="8"/>
  <c r="T2432" i="8"/>
  <c r="T2433" i="8"/>
  <c r="T2434" i="8"/>
  <c r="T2435" i="8"/>
  <c r="T2436" i="8"/>
  <c r="T2437" i="8"/>
  <c r="T2438" i="8"/>
  <c r="T2439" i="8"/>
  <c r="T2440" i="8"/>
  <c r="T2441" i="8"/>
  <c r="T2442" i="8"/>
  <c r="T2443" i="8"/>
  <c r="T2444" i="8"/>
  <c r="T2445" i="8"/>
  <c r="T2446" i="8"/>
  <c r="T2447" i="8"/>
  <c r="T2448" i="8"/>
  <c r="T2449" i="8"/>
  <c r="T2450" i="8"/>
  <c r="T2451" i="8"/>
  <c r="T2452" i="8"/>
  <c r="T2453" i="8"/>
  <c r="T2454" i="8"/>
  <c r="T2455" i="8"/>
  <c r="T2456" i="8"/>
  <c r="T2457" i="8"/>
  <c r="T2458" i="8"/>
  <c r="T2459" i="8"/>
  <c r="T2460" i="8"/>
  <c r="T2461" i="8"/>
  <c r="T2462" i="8"/>
  <c r="T2463" i="8"/>
  <c r="T2464" i="8"/>
  <c r="T2465" i="8"/>
  <c r="T2466" i="8"/>
  <c r="T2467" i="8"/>
  <c r="T2468" i="8"/>
  <c r="T2469" i="8"/>
  <c r="T2470" i="8"/>
  <c r="T2471" i="8"/>
  <c r="T2472" i="8"/>
  <c r="T2473" i="8"/>
  <c r="T2474" i="8"/>
  <c r="T2475" i="8"/>
  <c r="T2476" i="8"/>
  <c r="T2477" i="8"/>
  <c r="T2478" i="8"/>
  <c r="T2479" i="8"/>
  <c r="T2480" i="8"/>
  <c r="T2481" i="8"/>
  <c r="T2482" i="8"/>
  <c r="T2483" i="8"/>
  <c r="T2484" i="8"/>
  <c r="T2485" i="8"/>
  <c r="T2486" i="8"/>
  <c r="T2487" i="8"/>
  <c r="T2488" i="8"/>
  <c r="T2489" i="8"/>
  <c r="T2490" i="8"/>
  <c r="T2491" i="8"/>
  <c r="T2492" i="8"/>
  <c r="T2493" i="8"/>
  <c r="T2494" i="8"/>
  <c r="T2495" i="8"/>
  <c r="T2496" i="8"/>
  <c r="T2497" i="8"/>
  <c r="T2498" i="8"/>
  <c r="T2499" i="8"/>
  <c r="T2500" i="8"/>
  <c r="T2501" i="8"/>
  <c r="T2502" i="8"/>
  <c r="T2503" i="8"/>
  <c r="T2504" i="8"/>
  <c r="T2505" i="8"/>
  <c r="T2506" i="8"/>
  <c r="T2507" i="8"/>
  <c r="T2508" i="8"/>
  <c r="T2509" i="8"/>
  <c r="T2510" i="8"/>
  <c r="T2511" i="8"/>
  <c r="T2512" i="8"/>
  <c r="T2513" i="8"/>
  <c r="T2514" i="8"/>
  <c r="T2515" i="8"/>
  <c r="T2516" i="8"/>
  <c r="T2517" i="8"/>
  <c r="T2518" i="8"/>
  <c r="T2519" i="8"/>
  <c r="T2520" i="8"/>
  <c r="T2521" i="8"/>
  <c r="T2522" i="8"/>
  <c r="T2523" i="8"/>
  <c r="T2524" i="8"/>
  <c r="T2525" i="8"/>
  <c r="T2526" i="8"/>
  <c r="T2527" i="8"/>
  <c r="T2528" i="8"/>
  <c r="T2529" i="8"/>
  <c r="T2530" i="8"/>
  <c r="T2531" i="8"/>
  <c r="T2532" i="8"/>
  <c r="T2533" i="8"/>
  <c r="T2534" i="8"/>
  <c r="T2535" i="8"/>
  <c r="T2536" i="8"/>
  <c r="T2537" i="8"/>
  <c r="T2538" i="8"/>
  <c r="T2539" i="8"/>
  <c r="T2540" i="8"/>
  <c r="T2541" i="8"/>
  <c r="T2542" i="8"/>
  <c r="T2543" i="8"/>
  <c r="T2544" i="8"/>
  <c r="T2545" i="8"/>
  <c r="T2546" i="8"/>
  <c r="T2547" i="8"/>
  <c r="T2548" i="8"/>
  <c r="T2549" i="8"/>
  <c r="T2550" i="8"/>
  <c r="T2551" i="8"/>
  <c r="T2552" i="8"/>
  <c r="T2553" i="8"/>
  <c r="T2554" i="8"/>
  <c r="T2555" i="8"/>
  <c r="T2556" i="8"/>
  <c r="T2557" i="8"/>
  <c r="T2558" i="8"/>
  <c r="T2559" i="8"/>
  <c r="T2560" i="8"/>
  <c r="T2561" i="8"/>
  <c r="T2562" i="8"/>
  <c r="T2563" i="8"/>
  <c r="T2564" i="8"/>
  <c r="T2565" i="8"/>
  <c r="T2566" i="8"/>
  <c r="T2567" i="8"/>
  <c r="T2568" i="8"/>
  <c r="T2569" i="8"/>
  <c r="T2570" i="8"/>
  <c r="T2571" i="8"/>
  <c r="T2572" i="8"/>
  <c r="T2573" i="8"/>
  <c r="T2574" i="8"/>
  <c r="T2575" i="8"/>
  <c r="T2576" i="8"/>
  <c r="T2577" i="8"/>
  <c r="T2578" i="8"/>
  <c r="T2579" i="8"/>
  <c r="T2580" i="8"/>
  <c r="T2581" i="8"/>
  <c r="T2582" i="8"/>
  <c r="T2583" i="8"/>
  <c r="T2584" i="8"/>
  <c r="T2585" i="8"/>
  <c r="T2586" i="8"/>
  <c r="T2587" i="8"/>
  <c r="T2588" i="8"/>
  <c r="T2589" i="8"/>
  <c r="T2590" i="8"/>
  <c r="T2591" i="8"/>
  <c r="T2592" i="8"/>
  <c r="T2593" i="8"/>
  <c r="T2594" i="8"/>
  <c r="T2595" i="8"/>
  <c r="T2596" i="8"/>
  <c r="T2597" i="8"/>
  <c r="T2598" i="8"/>
  <c r="T2599" i="8"/>
  <c r="T2600" i="8"/>
  <c r="T2601" i="8"/>
  <c r="T2602" i="8"/>
  <c r="T2603" i="8"/>
  <c r="T2604" i="8"/>
  <c r="T2605" i="8"/>
  <c r="T2606" i="8"/>
  <c r="T2607" i="8"/>
  <c r="T2608" i="8"/>
  <c r="T2609" i="8"/>
  <c r="T2610" i="8"/>
  <c r="T2611" i="8"/>
  <c r="T2612" i="8"/>
  <c r="T2613" i="8"/>
  <c r="T2614" i="8"/>
  <c r="T2615" i="8"/>
  <c r="T2616" i="8"/>
  <c r="T2617" i="8"/>
  <c r="T2618" i="8"/>
  <c r="T2619" i="8"/>
  <c r="T2620" i="8"/>
  <c r="T2621" i="8"/>
  <c r="T2622" i="8"/>
  <c r="T2623" i="8"/>
  <c r="T2624" i="8"/>
  <c r="T2625" i="8"/>
  <c r="T2626" i="8"/>
  <c r="T2627" i="8"/>
  <c r="T2628" i="8"/>
  <c r="T2629" i="8"/>
  <c r="T2630" i="8"/>
  <c r="T2631" i="8"/>
  <c r="T2632" i="8"/>
  <c r="T2633" i="8"/>
  <c r="T2634" i="8"/>
  <c r="T2635" i="8"/>
  <c r="T2636" i="8"/>
  <c r="T2637" i="8"/>
  <c r="T2638" i="8"/>
  <c r="T2639" i="8"/>
  <c r="T2640" i="8"/>
  <c r="T2641" i="8"/>
  <c r="T2642" i="8"/>
  <c r="T2643" i="8"/>
  <c r="T2644" i="8"/>
  <c r="T2645" i="8"/>
  <c r="T2646" i="8"/>
  <c r="T2647" i="8"/>
  <c r="T2648" i="8"/>
  <c r="T2649" i="8"/>
  <c r="T2650" i="8"/>
  <c r="T2651" i="8"/>
  <c r="T2652" i="8"/>
  <c r="T2653" i="8"/>
  <c r="T2654" i="8"/>
  <c r="T2655" i="8"/>
  <c r="T2656" i="8"/>
  <c r="T2657" i="8"/>
  <c r="T2658" i="8"/>
  <c r="T2659" i="8"/>
  <c r="T2660" i="8"/>
  <c r="T2661" i="8"/>
  <c r="T2662" i="8"/>
  <c r="T2663" i="8"/>
  <c r="T2664" i="8"/>
  <c r="T2665" i="8"/>
  <c r="T2666" i="8"/>
  <c r="T2667" i="8"/>
  <c r="T2668" i="8"/>
  <c r="T2669" i="8"/>
  <c r="T2670" i="8"/>
  <c r="T2671" i="8"/>
  <c r="T2672" i="8"/>
  <c r="T2673" i="8"/>
  <c r="T2674" i="8"/>
  <c r="T2675" i="8"/>
  <c r="T2676" i="8"/>
  <c r="T2677" i="8"/>
  <c r="T2678" i="8"/>
  <c r="T2679" i="8"/>
  <c r="T2680" i="8"/>
  <c r="T2681" i="8"/>
  <c r="T2682" i="8"/>
  <c r="T2683" i="8"/>
  <c r="T2684" i="8"/>
  <c r="T2685" i="8"/>
  <c r="T2686" i="8"/>
  <c r="T2687" i="8"/>
  <c r="T2688" i="8"/>
  <c r="T2689" i="8"/>
  <c r="T2690" i="8"/>
  <c r="T2691" i="8"/>
  <c r="T2692" i="8"/>
  <c r="T2693" i="8"/>
  <c r="T2694" i="8"/>
  <c r="T2695" i="8"/>
  <c r="T2696" i="8"/>
  <c r="T2697" i="8"/>
  <c r="T2698" i="8"/>
  <c r="T2699" i="8"/>
  <c r="T2700" i="8"/>
  <c r="T2701" i="8"/>
  <c r="T2702" i="8"/>
  <c r="T2703" i="8"/>
  <c r="T2704" i="8"/>
  <c r="T2705" i="8"/>
  <c r="T2706" i="8"/>
  <c r="T2707" i="8"/>
  <c r="T2708" i="8"/>
  <c r="T2709" i="8"/>
  <c r="T2710" i="8"/>
  <c r="T2711" i="8"/>
  <c r="T2712" i="8"/>
  <c r="T2713" i="8"/>
  <c r="T2714" i="8"/>
  <c r="T2715" i="8"/>
  <c r="T2716" i="8"/>
  <c r="T2717" i="8"/>
  <c r="T2718" i="8"/>
  <c r="T2719" i="8"/>
  <c r="T2720" i="8"/>
  <c r="T2721" i="8"/>
  <c r="T2722" i="8"/>
  <c r="T2723" i="8"/>
  <c r="T2724" i="8"/>
  <c r="T2725" i="8"/>
  <c r="T2726" i="8"/>
  <c r="T2727" i="8"/>
  <c r="T2728" i="8"/>
  <c r="T2729" i="8"/>
  <c r="T2730" i="8"/>
  <c r="T2731" i="8"/>
  <c r="T2732" i="8"/>
  <c r="T2733" i="8"/>
  <c r="T2734" i="8"/>
  <c r="T2735" i="8"/>
  <c r="T2736" i="8"/>
  <c r="T2737" i="8"/>
  <c r="T2738" i="8"/>
  <c r="T2739" i="8"/>
  <c r="T2740" i="8"/>
  <c r="T2741" i="8"/>
  <c r="T2742" i="8"/>
  <c r="T2743" i="8"/>
  <c r="T2744" i="8"/>
  <c r="T2745" i="8"/>
  <c r="T2746" i="8"/>
  <c r="T2747" i="8"/>
  <c r="T2748" i="8"/>
  <c r="T2749" i="8"/>
  <c r="T2750" i="8"/>
  <c r="T2751" i="8"/>
  <c r="T2752" i="8"/>
  <c r="T2753" i="8"/>
  <c r="T2754" i="8"/>
  <c r="T2755" i="8"/>
  <c r="T2756" i="8"/>
  <c r="T2757" i="8"/>
  <c r="T2758" i="8"/>
  <c r="T2759" i="8"/>
  <c r="T2760" i="8"/>
  <c r="T2761" i="8"/>
  <c r="T2762" i="8"/>
  <c r="T2763" i="8"/>
  <c r="T2764" i="8"/>
  <c r="T2765" i="8"/>
  <c r="T2766" i="8"/>
  <c r="T2767" i="8"/>
  <c r="T2768" i="8"/>
  <c r="T2769" i="8"/>
  <c r="T2770" i="8"/>
  <c r="T2771" i="8"/>
  <c r="T2772" i="8"/>
  <c r="T2773" i="8"/>
  <c r="T2774" i="8"/>
  <c r="T2775" i="8"/>
  <c r="T2776" i="8"/>
  <c r="T2777" i="8"/>
  <c r="T2778" i="8"/>
  <c r="T2779" i="8"/>
  <c r="T2780" i="8"/>
  <c r="T2781" i="8"/>
  <c r="T2782" i="8"/>
  <c r="T2783" i="8"/>
  <c r="T2784" i="8"/>
  <c r="T2785" i="8"/>
  <c r="T2786" i="8"/>
  <c r="T2787" i="8"/>
  <c r="T2788" i="8"/>
  <c r="T2789" i="8"/>
  <c r="T2790" i="8"/>
  <c r="T2791" i="8"/>
  <c r="T2792" i="8"/>
  <c r="T2793" i="8"/>
  <c r="T2794" i="8"/>
  <c r="T2795" i="8"/>
  <c r="T2796" i="8"/>
  <c r="T2797" i="8"/>
  <c r="T2798" i="8"/>
  <c r="T2799" i="8"/>
  <c r="T2800" i="8"/>
  <c r="T2801" i="8"/>
  <c r="T2802" i="8"/>
  <c r="T2803" i="8"/>
  <c r="T2804" i="8"/>
  <c r="T2805" i="8"/>
  <c r="T2806" i="8"/>
  <c r="T2807" i="8"/>
  <c r="T2808" i="8"/>
  <c r="T2809" i="8"/>
  <c r="T2810" i="8"/>
  <c r="T2811" i="8"/>
  <c r="T2812" i="8"/>
  <c r="T2813" i="8"/>
  <c r="T2814" i="8"/>
  <c r="T2815" i="8"/>
  <c r="T2816" i="8"/>
  <c r="T2817" i="8"/>
  <c r="T2818" i="8"/>
  <c r="T2819" i="8"/>
  <c r="T2820" i="8"/>
  <c r="T2821" i="8"/>
  <c r="T2822" i="8"/>
  <c r="T2823" i="8"/>
  <c r="T2824" i="8"/>
  <c r="T2825" i="8"/>
  <c r="T2826" i="8"/>
  <c r="T2827" i="8"/>
  <c r="T2828" i="8"/>
  <c r="T2829" i="8"/>
  <c r="T2830" i="8"/>
  <c r="T2831" i="8"/>
  <c r="T2832" i="8"/>
  <c r="T2833" i="8"/>
  <c r="T2834" i="8"/>
  <c r="T2835" i="8"/>
  <c r="T2836" i="8"/>
  <c r="T2837" i="8"/>
  <c r="T2838" i="8"/>
  <c r="T2839" i="8"/>
  <c r="T2840" i="8"/>
  <c r="T2841" i="8"/>
  <c r="T2842" i="8"/>
  <c r="T2843" i="8"/>
  <c r="T2844" i="8"/>
  <c r="T2845" i="8"/>
  <c r="T2846" i="8"/>
  <c r="T2847" i="8"/>
  <c r="T2848" i="8"/>
  <c r="T2849" i="8"/>
  <c r="T2850" i="8"/>
  <c r="T2851" i="8"/>
  <c r="T2852" i="8"/>
  <c r="T2853" i="8"/>
  <c r="T2854" i="8"/>
  <c r="T2855" i="8"/>
  <c r="T2856" i="8"/>
  <c r="T2857" i="8"/>
  <c r="T2858" i="8"/>
  <c r="T2859" i="8"/>
  <c r="T2860" i="8"/>
  <c r="T2861" i="8"/>
  <c r="T2862" i="8"/>
  <c r="T2863" i="8"/>
  <c r="T2864" i="8"/>
  <c r="T2865" i="8"/>
  <c r="T2866" i="8"/>
  <c r="T2867" i="8"/>
  <c r="T2868" i="8"/>
  <c r="T2869" i="8"/>
  <c r="T2870" i="8"/>
  <c r="T2871" i="8"/>
  <c r="T2872" i="8"/>
  <c r="T2873" i="8"/>
  <c r="T2874" i="8"/>
  <c r="T2875" i="8"/>
  <c r="T2876" i="8"/>
  <c r="T2877" i="8"/>
  <c r="T2878" i="8"/>
  <c r="T2879" i="8"/>
  <c r="T2880" i="8"/>
  <c r="T2881" i="8"/>
  <c r="T2882" i="8"/>
  <c r="T2883" i="8"/>
  <c r="T2884" i="8"/>
  <c r="T2885" i="8"/>
  <c r="T2886" i="8"/>
  <c r="T2887" i="8"/>
  <c r="T2888" i="8"/>
  <c r="T2889" i="8"/>
  <c r="T2890" i="8"/>
  <c r="T2891" i="8"/>
  <c r="T2892" i="8"/>
  <c r="T2893" i="8"/>
  <c r="T2894" i="8"/>
  <c r="T2895" i="8"/>
  <c r="T2896" i="8"/>
  <c r="T2897" i="8"/>
  <c r="T2898" i="8"/>
  <c r="T2899" i="8"/>
  <c r="T2900" i="8"/>
  <c r="T2901" i="8"/>
  <c r="T2902" i="8"/>
  <c r="T2903" i="8"/>
  <c r="T2904" i="8"/>
  <c r="T2905" i="8"/>
  <c r="T2906" i="8"/>
  <c r="T2907" i="8"/>
  <c r="T2908" i="8"/>
  <c r="T2909" i="8"/>
  <c r="T2910" i="8"/>
  <c r="T2911" i="8"/>
  <c r="T2912" i="8"/>
  <c r="T2913" i="8"/>
  <c r="T2914" i="8"/>
  <c r="T2915" i="8"/>
  <c r="T2916" i="8"/>
  <c r="T2917" i="8"/>
  <c r="T2918" i="8"/>
  <c r="T2919" i="8"/>
  <c r="T2920" i="8"/>
  <c r="T2921" i="8"/>
  <c r="T2922" i="8"/>
  <c r="T2923" i="8"/>
  <c r="T2924" i="8"/>
  <c r="T2925" i="8"/>
  <c r="T2926" i="8"/>
  <c r="T2927" i="8"/>
  <c r="T2928" i="8"/>
  <c r="T2929" i="8"/>
  <c r="T2930" i="8"/>
  <c r="T2931" i="8"/>
  <c r="T2932" i="8"/>
  <c r="T2933" i="8"/>
  <c r="T2934" i="8"/>
  <c r="T2935" i="8"/>
  <c r="T2936" i="8"/>
  <c r="T2937" i="8"/>
  <c r="T2938" i="8"/>
  <c r="T2939" i="8"/>
  <c r="T2940" i="8"/>
  <c r="T2941" i="8"/>
  <c r="T2942" i="8"/>
  <c r="T2943" i="8"/>
  <c r="T2944" i="8"/>
  <c r="T2945" i="8"/>
  <c r="T2946" i="8"/>
  <c r="T2947" i="8"/>
  <c r="T2948" i="8"/>
  <c r="T2949" i="8"/>
  <c r="T2950" i="8"/>
  <c r="T2951" i="8"/>
  <c r="T2952" i="8"/>
  <c r="T2953" i="8"/>
  <c r="T2954" i="8"/>
  <c r="T2955" i="8"/>
  <c r="T2956" i="8"/>
  <c r="T2957" i="8"/>
  <c r="T2958" i="8"/>
  <c r="T2959" i="8"/>
  <c r="T2960" i="8"/>
  <c r="T2961" i="8"/>
  <c r="T2962" i="8"/>
  <c r="T2963" i="8"/>
  <c r="T2964" i="8"/>
  <c r="T2965" i="8"/>
  <c r="T2966" i="8"/>
  <c r="T2967" i="8"/>
  <c r="T2968" i="8"/>
  <c r="T2969" i="8"/>
  <c r="T2970" i="8"/>
  <c r="T2971" i="8"/>
  <c r="T2972" i="8"/>
  <c r="T2973" i="8"/>
  <c r="T2974" i="8"/>
  <c r="T2975" i="8"/>
  <c r="T2976" i="8"/>
  <c r="T2977" i="8"/>
  <c r="T2978" i="8"/>
  <c r="T2979" i="8"/>
  <c r="T2980" i="8"/>
  <c r="T2981" i="8"/>
  <c r="T2982" i="8"/>
  <c r="T2983" i="8"/>
  <c r="T2984" i="8"/>
  <c r="T2985" i="8"/>
  <c r="T2986" i="8"/>
  <c r="T2987" i="8"/>
  <c r="T2988" i="8"/>
  <c r="T2989" i="8"/>
  <c r="T2990" i="8"/>
  <c r="T2991" i="8"/>
  <c r="T2992" i="8"/>
  <c r="T2993" i="8"/>
  <c r="T2994" i="8"/>
  <c r="T2995" i="8"/>
  <c r="T2996" i="8"/>
  <c r="T2997" i="8"/>
  <c r="T2998" i="8"/>
  <c r="T2999" i="8"/>
  <c r="T3000" i="8"/>
  <c r="T3001" i="8"/>
  <c r="T3002" i="8"/>
  <c r="T3003" i="8"/>
  <c r="T3004" i="8"/>
  <c r="T3005" i="8"/>
  <c r="T3006" i="8"/>
  <c r="T3007" i="8"/>
  <c r="T3008" i="8"/>
  <c r="T3009" i="8"/>
  <c r="T3010" i="8"/>
  <c r="T3011" i="8"/>
  <c r="T3012" i="8"/>
  <c r="U3" i="8"/>
  <c r="U4" i="8"/>
  <c r="U7" i="8"/>
  <c r="U9" i="8"/>
  <c r="U11" i="8"/>
  <c r="U12" i="8"/>
  <c r="U15" i="8"/>
  <c r="U17" i="8"/>
  <c r="U19" i="8"/>
  <c r="U23" i="8"/>
  <c r="U24" i="8"/>
  <c r="U25" i="8"/>
  <c r="U27" i="8"/>
  <c r="U28" i="8"/>
  <c r="U29" i="8"/>
  <c r="U31" i="8"/>
  <c r="U35" i="8"/>
  <c r="U36" i="8"/>
  <c r="U39" i="8"/>
  <c r="U41" i="8"/>
  <c r="U43" i="8"/>
  <c r="U44" i="8"/>
  <c r="U47" i="8"/>
  <c r="U49" i="8"/>
  <c r="U51" i="8"/>
  <c r="U55" i="8"/>
  <c r="U56" i="8"/>
  <c r="U57" i="8"/>
  <c r="U59" i="8"/>
  <c r="U60" i="8"/>
  <c r="U61" i="8"/>
  <c r="U63" i="8"/>
  <c r="U67" i="8"/>
  <c r="U68" i="8"/>
  <c r="U71" i="8"/>
  <c r="U73" i="8"/>
  <c r="U75" i="8"/>
  <c r="U76" i="8"/>
  <c r="U79" i="8"/>
  <c r="U81" i="8"/>
  <c r="U83" i="8"/>
  <c r="U87" i="8"/>
  <c r="U88" i="8"/>
  <c r="U89" i="8"/>
  <c r="U91" i="8"/>
  <c r="U92" i="8"/>
  <c r="U93" i="8"/>
  <c r="U95" i="8"/>
  <c r="U99" i="8"/>
  <c r="U100" i="8"/>
  <c r="U103" i="8"/>
  <c r="U105" i="8"/>
  <c r="U107" i="8"/>
  <c r="U108" i="8"/>
  <c r="U111" i="8"/>
  <c r="U113" i="8"/>
  <c r="U115" i="8"/>
  <c r="U119" i="8"/>
  <c r="U120" i="8"/>
  <c r="U121" i="8"/>
  <c r="U123" i="8"/>
  <c r="U124" i="8"/>
  <c r="U125" i="8"/>
  <c r="U127" i="8"/>
  <c r="U131" i="8"/>
  <c r="U132" i="8"/>
  <c r="U135" i="8"/>
  <c r="U137" i="8"/>
  <c r="U139" i="8"/>
  <c r="U140" i="8"/>
  <c r="U143" i="8"/>
  <c r="U145" i="8"/>
  <c r="U147" i="8"/>
  <c r="U151" i="8"/>
  <c r="U152" i="8"/>
  <c r="U153" i="8"/>
  <c r="U155" i="8"/>
  <c r="U156" i="8"/>
  <c r="U157" i="8"/>
  <c r="U159" i="8"/>
  <c r="U163" i="8"/>
  <c r="U164" i="8"/>
  <c r="U167" i="8"/>
  <c r="U169" i="8"/>
  <c r="U171" i="8"/>
  <c r="U172" i="8"/>
  <c r="U175" i="8"/>
  <c r="U177" i="8"/>
  <c r="U179" i="8"/>
  <c r="U183" i="8"/>
  <c r="U184" i="8"/>
  <c r="U185" i="8"/>
  <c r="U187" i="8"/>
  <c r="U188" i="8"/>
  <c r="U189" i="8"/>
  <c r="U191" i="8"/>
  <c r="U195" i="8"/>
  <c r="U196" i="8"/>
  <c r="U199" i="8"/>
  <c r="U201" i="8"/>
  <c r="U203" i="8"/>
  <c r="U204" i="8"/>
  <c r="U207" i="8"/>
  <c r="U209" i="8"/>
  <c r="U211" i="8"/>
  <c r="U215" i="8"/>
  <c r="U216" i="8"/>
  <c r="U217" i="8"/>
  <c r="U219" i="8"/>
  <c r="U220" i="8"/>
  <c r="U221" i="8"/>
  <c r="U223" i="8"/>
  <c r="U227" i="8"/>
  <c r="U228" i="8"/>
  <c r="U231" i="8"/>
  <c r="U233" i="8"/>
  <c r="U235" i="8"/>
  <c r="U236" i="8"/>
  <c r="U239" i="8"/>
  <c r="U241" i="8"/>
  <c r="U243" i="8"/>
  <c r="U247" i="8"/>
  <c r="U248" i="8"/>
  <c r="U249" i="8"/>
  <c r="U251" i="8"/>
  <c r="U252" i="8"/>
  <c r="U253" i="8"/>
  <c r="U255" i="8"/>
  <c r="U259" i="8"/>
  <c r="U260" i="8"/>
  <c r="U263" i="8"/>
  <c r="U265" i="8"/>
  <c r="U267" i="8"/>
  <c r="U268" i="8"/>
  <c r="U271" i="8"/>
  <c r="U273" i="8"/>
  <c r="U275" i="8"/>
  <c r="U279" i="8"/>
  <c r="U280" i="8"/>
  <c r="U281" i="8"/>
  <c r="U283" i="8"/>
  <c r="U284" i="8"/>
  <c r="U285" i="8"/>
  <c r="U287" i="8"/>
  <c r="U291" i="8"/>
  <c r="U292" i="8"/>
  <c r="U295" i="8"/>
  <c r="U297" i="8"/>
  <c r="U299" i="8"/>
  <c r="U300" i="8"/>
  <c r="U303" i="8"/>
  <c r="U305" i="8"/>
  <c r="U307" i="8"/>
  <c r="U311" i="8"/>
  <c r="U312" i="8"/>
  <c r="U313" i="8"/>
  <c r="U315" i="8"/>
  <c r="U316" i="8"/>
  <c r="U317" i="8"/>
  <c r="U319" i="8"/>
  <c r="U323" i="8"/>
  <c r="U324" i="8"/>
  <c r="U327" i="8"/>
  <c r="U329" i="8"/>
  <c r="U331" i="8"/>
  <c r="U332" i="8"/>
  <c r="U335" i="8"/>
  <c r="U337" i="8"/>
  <c r="U339" i="8"/>
  <c r="U343" i="8"/>
  <c r="U344" i="8"/>
  <c r="U345" i="8"/>
  <c r="U347" i="8"/>
  <c r="U348" i="8"/>
  <c r="U349" i="8"/>
  <c r="U351" i="8"/>
  <c r="U355" i="8"/>
  <c r="U356" i="8"/>
  <c r="U359" i="8"/>
  <c r="U361" i="8"/>
  <c r="U363" i="8"/>
  <c r="U364" i="8"/>
  <c r="U367" i="8"/>
  <c r="U369" i="8"/>
  <c r="U371" i="8"/>
  <c r="U375" i="8"/>
  <c r="U376" i="8"/>
  <c r="U377" i="8"/>
  <c r="U379" i="8"/>
  <c r="U380" i="8"/>
  <c r="U381" i="8"/>
  <c r="U383" i="8"/>
  <c r="U387" i="8"/>
  <c r="U388" i="8"/>
  <c r="U391" i="8"/>
  <c r="U392" i="8"/>
  <c r="U395" i="8"/>
  <c r="U396" i="8"/>
  <c r="U397" i="8"/>
  <c r="U399" i="8"/>
  <c r="U401" i="8"/>
  <c r="U403" i="8"/>
  <c r="U404" i="8"/>
  <c r="U407" i="8"/>
  <c r="U408" i="8"/>
  <c r="U409" i="8"/>
  <c r="U411" i="8"/>
  <c r="U413" i="8"/>
  <c r="U415" i="8"/>
  <c r="U417" i="8"/>
  <c r="U419" i="8"/>
  <c r="U420" i="8"/>
  <c r="U423" i="8"/>
  <c r="U424" i="8"/>
  <c r="U427" i="8"/>
  <c r="U428" i="8"/>
  <c r="U429" i="8"/>
  <c r="U431" i="8"/>
  <c r="U433" i="8"/>
  <c r="U435" i="8"/>
  <c r="U436" i="8"/>
  <c r="U439" i="8"/>
  <c r="U440" i="8"/>
  <c r="U441" i="8"/>
  <c r="U443" i="8"/>
  <c r="U445" i="8"/>
  <c r="U447" i="8"/>
  <c r="U449" i="8"/>
  <c r="U451" i="8"/>
  <c r="U452" i="8"/>
  <c r="U455" i="8"/>
  <c r="U456" i="8"/>
  <c r="U459" i="8"/>
  <c r="U460" i="8"/>
  <c r="U461" i="8"/>
  <c r="U463" i="8"/>
  <c r="U465" i="8"/>
  <c r="U467" i="8"/>
  <c r="U468" i="8"/>
  <c r="U471" i="8"/>
  <c r="U472" i="8"/>
  <c r="U473" i="8"/>
  <c r="U475" i="8"/>
  <c r="U477" i="8"/>
  <c r="U479" i="8"/>
  <c r="U481" i="8"/>
  <c r="U483" i="8"/>
  <c r="U484" i="8"/>
  <c r="U487" i="8"/>
  <c r="U488" i="8"/>
  <c r="U491" i="8"/>
  <c r="U492" i="8"/>
  <c r="U493" i="8"/>
  <c r="U495" i="8"/>
  <c r="U497" i="8"/>
  <c r="U499" i="8"/>
  <c r="U500" i="8"/>
  <c r="U503" i="8"/>
  <c r="U504" i="8"/>
  <c r="U505" i="8"/>
  <c r="U507" i="8"/>
  <c r="U509" i="8"/>
  <c r="U511" i="8"/>
  <c r="U513" i="8"/>
  <c r="U515" i="8"/>
  <c r="U516" i="8"/>
  <c r="U519" i="8"/>
  <c r="U520" i="8"/>
  <c r="U523" i="8"/>
  <c r="U524" i="8"/>
  <c r="U525" i="8"/>
  <c r="U527" i="8"/>
  <c r="U529" i="8"/>
  <c r="U531" i="8"/>
  <c r="U532" i="8"/>
  <c r="U535" i="8"/>
  <c r="U536" i="8"/>
  <c r="U537" i="8"/>
  <c r="U539" i="8"/>
  <c r="U541" i="8"/>
  <c r="U543" i="8"/>
  <c r="U545" i="8"/>
  <c r="U547" i="8"/>
  <c r="U548" i="8"/>
  <c r="U551" i="8"/>
  <c r="U552" i="8"/>
  <c r="U555" i="8"/>
  <c r="U556" i="8"/>
  <c r="U557" i="8"/>
  <c r="U559" i="8"/>
  <c r="U561" i="8"/>
  <c r="U563" i="8"/>
  <c r="U564" i="8"/>
  <c r="U567" i="8"/>
  <c r="U568" i="8"/>
  <c r="U569" i="8"/>
  <c r="U571" i="8"/>
  <c r="U573" i="8"/>
  <c r="U575" i="8"/>
  <c r="U577" i="8"/>
  <c r="U579" i="8"/>
  <c r="U580" i="8"/>
  <c r="U583" i="8"/>
  <c r="U584" i="8"/>
  <c r="U587" i="8"/>
  <c r="U588" i="8"/>
  <c r="U589" i="8"/>
  <c r="U591" i="8"/>
  <c r="U593" i="8"/>
  <c r="U595" i="8"/>
  <c r="U596" i="8"/>
  <c r="U599" i="8"/>
  <c r="U600" i="8"/>
  <c r="U601" i="8"/>
  <c r="U603" i="8"/>
  <c r="U605" i="8"/>
  <c r="U607" i="8"/>
  <c r="U609" i="8"/>
  <c r="U611" i="8"/>
  <c r="U612" i="8"/>
  <c r="U615" i="8"/>
  <c r="U616" i="8"/>
  <c r="U619" i="8"/>
  <c r="U620" i="8"/>
  <c r="U621" i="8"/>
  <c r="U623" i="8"/>
  <c r="U625" i="8"/>
  <c r="U627" i="8"/>
  <c r="U628" i="8"/>
  <c r="U631" i="8"/>
  <c r="U632" i="8"/>
  <c r="U633" i="8"/>
  <c r="U635" i="8"/>
  <c r="U637" i="8"/>
  <c r="U639" i="8"/>
  <c r="U641" i="8"/>
  <c r="U643" i="8"/>
  <c r="U644" i="8"/>
  <c r="U647" i="8"/>
  <c r="U648" i="8"/>
  <c r="U651" i="8"/>
  <c r="U652" i="8"/>
  <c r="U653" i="8"/>
  <c r="U655" i="8"/>
  <c r="U657" i="8"/>
  <c r="U659" i="8"/>
  <c r="U660" i="8"/>
  <c r="U663" i="8"/>
  <c r="U664" i="8"/>
  <c r="U665" i="8"/>
  <c r="U667" i="8"/>
  <c r="U669" i="8"/>
  <c r="U671" i="8"/>
  <c r="U673" i="8"/>
  <c r="U675" i="8"/>
  <c r="U676" i="8"/>
  <c r="U679" i="8"/>
  <c r="U680" i="8"/>
  <c r="U683" i="8"/>
  <c r="U684" i="8"/>
  <c r="U685" i="8"/>
  <c r="U687" i="8"/>
  <c r="U689" i="8"/>
  <c r="U691" i="8"/>
  <c r="U692" i="8"/>
  <c r="U695" i="8"/>
  <c r="U696" i="8"/>
  <c r="U697" i="8"/>
  <c r="U699" i="8"/>
  <c r="U701" i="8"/>
  <c r="U703" i="8"/>
  <c r="U705" i="8"/>
  <c r="U707" i="8"/>
  <c r="U708" i="8"/>
  <c r="U711" i="8"/>
  <c r="U712" i="8"/>
  <c r="U715" i="8"/>
  <c r="U716" i="8"/>
  <c r="U717" i="8"/>
  <c r="U719" i="8"/>
  <c r="U721" i="8"/>
  <c r="U723" i="8"/>
  <c r="U724" i="8"/>
  <c r="U727" i="8"/>
  <c r="U728" i="8"/>
  <c r="U729" i="8"/>
  <c r="U731" i="8"/>
  <c r="U733" i="8"/>
  <c r="U735" i="8"/>
  <c r="U737" i="8"/>
  <c r="U739" i="8"/>
  <c r="U740" i="8"/>
  <c r="U743" i="8"/>
  <c r="U744" i="8"/>
  <c r="U747" i="8"/>
  <c r="U748" i="8"/>
  <c r="U749" i="8"/>
  <c r="U751" i="8"/>
  <c r="U753" i="8"/>
  <c r="U755" i="8"/>
  <c r="U756" i="8"/>
  <c r="U759" i="8"/>
  <c r="U760" i="8"/>
  <c r="U761" i="8"/>
  <c r="U763" i="8"/>
  <c r="U765" i="8"/>
  <c r="U767" i="8"/>
  <c r="U769" i="8"/>
  <c r="U771" i="8"/>
  <c r="U772" i="8"/>
  <c r="U775" i="8"/>
  <c r="U776" i="8"/>
  <c r="U779" i="8"/>
  <c r="U780" i="8"/>
  <c r="U781" i="8"/>
  <c r="U783" i="8"/>
  <c r="U785" i="8"/>
  <c r="U787" i="8"/>
  <c r="U788" i="8"/>
  <c r="U791" i="8"/>
  <c r="U792" i="8"/>
  <c r="U793" i="8"/>
  <c r="U795" i="8"/>
  <c r="U797" i="8"/>
  <c r="U799" i="8"/>
  <c r="U801" i="8"/>
  <c r="U803" i="8"/>
  <c r="U804" i="8"/>
  <c r="U807" i="8"/>
  <c r="U808" i="8"/>
  <c r="U811" i="8"/>
  <c r="U812" i="8"/>
  <c r="U813" i="8"/>
  <c r="U815" i="8"/>
  <c r="U817" i="8"/>
  <c r="U819" i="8"/>
  <c r="U820" i="8"/>
  <c r="U823" i="8"/>
  <c r="U824" i="8"/>
  <c r="U825" i="8"/>
  <c r="U827" i="8"/>
  <c r="U829" i="8"/>
  <c r="U831" i="8"/>
  <c r="U833" i="8"/>
  <c r="U835" i="8"/>
  <c r="U836" i="8"/>
  <c r="U839" i="8"/>
  <c r="U840" i="8"/>
  <c r="U843" i="8"/>
  <c r="U844" i="8"/>
  <c r="U845" i="8"/>
  <c r="U847" i="8"/>
  <c r="U849" i="8"/>
  <c r="U851" i="8"/>
  <c r="U852" i="8"/>
  <c r="U855" i="8"/>
  <c r="U856" i="8"/>
  <c r="U857" i="8"/>
  <c r="U859" i="8"/>
  <c r="U861" i="8"/>
  <c r="U863" i="8"/>
  <c r="U865" i="8"/>
  <c r="U867" i="8"/>
  <c r="U868" i="8"/>
  <c r="U871" i="8"/>
  <c r="U872" i="8"/>
  <c r="U875" i="8"/>
  <c r="U876" i="8"/>
  <c r="U877" i="8"/>
  <c r="U879" i="8"/>
  <c r="U881" i="8"/>
  <c r="U883" i="8"/>
  <c r="U884" i="8"/>
  <c r="U887" i="8"/>
  <c r="U888" i="8"/>
  <c r="U889" i="8"/>
  <c r="U891" i="8"/>
  <c r="U893" i="8"/>
  <c r="U895" i="8"/>
  <c r="U897" i="8"/>
  <c r="U899" i="8"/>
  <c r="U900" i="8"/>
  <c r="U903" i="8"/>
  <c r="U904" i="8"/>
  <c r="U907" i="8"/>
  <c r="U908" i="8"/>
  <c r="U909" i="8"/>
  <c r="U911" i="8"/>
  <c r="U913" i="8"/>
  <c r="U915" i="8"/>
  <c r="U916" i="8"/>
  <c r="U919" i="8"/>
  <c r="U920" i="8"/>
  <c r="U921" i="8"/>
  <c r="U923" i="8"/>
  <c r="U925" i="8"/>
  <c r="U927" i="8"/>
  <c r="U929" i="8"/>
  <c r="U931" i="8"/>
  <c r="U932" i="8"/>
  <c r="U935" i="8"/>
  <c r="U936" i="8"/>
  <c r="U939" i="8"/>
  <c r="U940" i="8"/>
  <c r="U941" i="8"/>
  <c r="U943" i="8"/>
  <c r="U945" i="8"/>
  <c r="U947" i="8"/>
  <c r="U948" i="8"/>
  <c r="U951" i="8"/>
  <c r="U952" i="8"/>
  <c r="U953" i="8"/>
  <c r="U955" i="8"/>
  <c r="U957" i="8"/>
  <c r="U959" i="8"/>
  <c r="U961" i="8"/>
  <c r="U963" i="8"/>
  <c r="U964" i="8"/>
  <c r="U967" i="8"/>
  <c r="U968" i="8"/>
  <c r="U971" i="8"/>
  <c r="U972" i="8"/>
  <c r="U973" i="8"/>
  <c r="U975" i="8"/>
  <c r="U977" i="8"/>
  <c r="U979" i="8"/>
  <c r="U980" i="8"/>
  <c r="U983" i="8"/>
  <c r="U984" i="8"/>
  <c r="U985" i="8"/>
  <c r="U987" i="8"/>
  <c r="U989" i="8"/>
  <c r="U991" i="8"/>
  <c r="U993" i="8"/>
  <c r="U995" i="8"/>
  <c r="U996" i="8"/>
  <c r="U999" i="8"/>
  <c r="U1000" i="8"/>
  <c r="U1003" i="8"/>
  <c r="U1004" i="8"/>
  <c r="U1005" i="8"/>
  <c r="U1007" i="8"/>
  <c r="U1009" i="8"/>
  <c r="U1011" i="8"/>
  <c r="U1012" i="8"/>
  <c r="U1015" i="8"/>
  <c r="U1016" i="8"/>
  <c r="U1017" i="8"/>
  <c r="U1019" i="8"/>
  <c r="U1021" i="8"/>
  <c r="U1023" i="8"/>
  <c r="U1025" i="8"/>
  <c r="U1027" i="8"/>
  <c r="U1028" i="8"/>
  <c r="U1031" i="8"/>
  <c r="U1032" i="8"/>
  <c r="U1035" i="8"/>
  <c r="U1036" i="8"/>
  <c r="U1037" i="8"/>
  <c r="U1039" i="8"/>
  <c r="U1041" i="8"/>
  <c r="U1043" i="8"/>
  <c r="U1044" i="8"/>
  <c r="U1047" i="8"/>
  <c r="U1048" i="8"/>
  <c r="U1049" i="8"/>
  <c r="U1051" i="8"/>
  <c r="U1053" i="8"/>
  <c r="U1055" i="8"/>
  <c r="U1057" i="8"/>
  <c r="U1059" i="8"/>
  <c r="U1060" i="8"/>
  <c r="U1063" i="8"/>
  <c r="U1064" i="8"/>
  <c r="U1067" i="8"/>
  <c r="U1068" i="8"/>
  <c r="U1069" i="8"/>
  <c r="U1071" i="8"/>
  <c r="U1073" i="8"/>
  <c r="U1075" i="8"/>
  <c r="U1076" i="8"/>
  <c r="U1079" i="8"/>
  <c r="U1080" i="8"/>
  <c r="U1081" i="8"/>
  <c r="U1083" i="8"/>
  <c r="U1085" i="8"/>
  <c r="U1087" i="8"/>
  <c r="U1089" i="8"/>
  <c r="U1091" i="8"/>
  <c r="U1092" i="8"/>
  <c r="U1095" i="8"/>
  <c r="U1096" i="8"/>
  <c r="U1099" i="8"/>
  <c r="U1100" i="8"/>
  <c r="U1101" i="8"/>
  <c r="U1103" i="8"/>
  <c r="U1105" i="8"/>
  <c r="U1107" i="8"/>
  <c r="U1108" i="8"/>
  <c r="U1111" i="8"/>
  <c r="U1112" i="8"/>
  <c r="U1113" i="8"/>
  <c r="U1115" i="8"/>
  <c r="U1117" i="8"/>
  <c r="U1119" i="8"/>
  <c r="U1121" i="8"/>
  <c r="U1123" i="8"/>
  <c r="U1124" i="8"/>
  <c r="U1127" i="8"/>
  <c r="U1128" i="8"/>
  <c r="U1131" i="8"/>
  <c r="U1132" i="8"/>
  <c r="U1133" i="8"/>
  <c r="U1135" i="8"/>
  <c r="U1137" i="8"/>
  <c r="U1139" i="8"/>
  <c r="U1140" i="8"/>
  <c r="U1143" i="8"/>
  <c r="U1144" i="8"/>
  <c r="U1145" i="8"/>
  <c r="U1147" i="8"/>
  <c r="U1149" i="8"/>
  <c r="U1151" i="8"/>
  <c r="U1153" i="8"/>
  <c r="U1155" i="8"/>
  <c r="U1156" i="8"/>
  <c r="U1159" i="8"/>
  <c r="U1160" i="8"/>
  <c r="U1163" i="8"/>
  <c r="U1164" i="8"/>
  <c r="U1165" i="8"/>
  <c r="U1167" i="8"/>
  <c r="U1169" i="8"/>
  <c r="U1171" i="8"/>
  <c r="U1172" i="8"/>
  <c r="U1175" i="8"/>
  <c r="U1176" i="8"/>
  <c r="U1177" i="8"/>
  <c r="U1179" i="8"/>
  <c r="U1181" i="8"/>
  <c r="U1183" i="8"/>
  <c r="U1185" i="8"/>
  <c r="U1187" i="8"/>
  <c r="U1188" i="8"/>
  <c r="U1191" i="8"/>
  <c r="U1192" i="8"/>
  <c r="U1195" i="8"/>
  <c r="U1196" i="8"/>
  <c r="U1197" i="8"/>
  <c r="U1199" i="8"/>
  <c r="U1201" i="8"/>
  <c r="U1203" i="8"/>
  <c r="U1204" i="8"/>
  <c r="U1207" i="8"/>
  <c r="U1208" i="8"/>
  <c r="U1209" i="8"/>
  <c r="U1211" i="8"/>
  <c r="U1213" i="8"/>
  <c r="U1215" i="8"/>
  <c r="U1217" i="8"/>
  <c r="U1219" i="8"/>
  <c r="U1220" i="8"/>
  <c r="U1223" i="8"/>
  <c r="U1224" i="8"/>
  <c r="U1227" i="8"/>
  <c r="U1228" i="8"/>
  <c r="U1229" i="8"/>
  <c r="U1231" i="8"/>
  <c r="U1233" i="8"/>
  <c r="U1235" i="8"/>
  <c r="U1236" i="8"/>
  <c r="U1239" i="8"/>
  <c r="U1240" i="8"/>
  <c r="U1241" i="8"/>
  <c r="U1243" i="8"/>
  <c r="U1245" i="8"/>
  <c r="U1247" i="8"/>
  <c r="U1249" i="8"/>
  <c r="U1251" i="8"/>
  <c r="U1252" i="8"/>
  <c r="U1255" i="8"/>
  <c r="U1256" i="8"/>
  <c r="U1259" i="8"/>
  <c r="U1260" i="8"/>
  <c r="U1261" i="8"/>
  <c r="U1263" i="8"/>
  <c r="U1265" i="8"/>
  <c r="U1267" i="8"/>
  <c r="U1268" i="8"/>
  <c r="U1271" i="8"/>
  <c r="U1272" i="8"/>
  <c r="U1273" i="8"/>
  <c r="U1275" i="8"/>
  <c r="U1277" i="8"/>
  <c r="U1279" i="8"/>
  <c r="U1281" i="8"/>
  <c r="U1283" i="8"/>
  <c r="U1284" i="8"/>
  <c r="U1287" i="8"/>
  <c r="U1288" i="8"/>
  <c r="U1291" i="8"/>
  <c r="U1292" i="8"/>
  <c r="U1293" i="8"/>
  <c r="U1295" i="8"/>
  <c r="U1297" i="8"/>
  <c r="U1299" i="8"/>
  <c r="U1300" i="8"/>
  <c r="U1303" i="8"/>
  <c r="U1304" i="8"/>
  <c r="U1305" i="8"/>
  <c r="U1307" i="8"/>
  <c r="U1309" i="8"/>
  <c r="U1311" i="8"/>
  <c r="U1313" i="8"/>
  <c r="U1315" i="8"/>
  <c r="U1316" i="8"/>
  <c r="U1319" i="8"/>
  <c r="U1320" i="8"/>
  <c r="U1323" i="8"/>
  <c r="U1324" i="8"/>
  <c r="U1325" i="8"/>
  <c r="U1327" i="8"/>
  <c r="U1329" i="8"/>
  <c r="U1331" i="8"/>
  <c r="U1332" i="8"/>
  <c r="U1335" i="8"/>
  <c r="U1336" i="8"/>
  <c r="U1337" i="8"/>
  <c r="U1339" i="8"/>
  <c r="U1341" i="8"/>
  <c r="U1343" i="8"/>
  <c r="U1345" i="8"/>
  <c r="U1347" i="8"/>
  <c r="U1348" i="8"/>
  <c r="U1351" i="8"/>
  <c r="U1352" i="8"/>
  <c r="U1355" i="8"/>
  <c r="U1356" i="8"/>
  <c r="U1357" i="8"/>
  <c r="U1359" i="8"/>
  <c r="U1361" i="8"/>
  <c r="U1363" i="8"/>
  <c r="U1364" i="8"/>
  <c r="U1367" i="8"/>
  <c r="U1368" i="8"/>
  <c r="U1369" i="8"/>
  <c r="U1371" i="8"/>
  <c r="U1373" i="8"/>
  <c r="U1375" i="8"/>
  <c r="U1377" i="8"/>
  <c r="U1379" i="8"/>
  <c r="U1380" i="8"/>
  <c r="U1383" i="8"/>
  <c r="U1384" i="8"/>
  <c r="U1387" i="8"/>
  <c r="U1388" i="8"/>
  <c r="U1389" i="8"/>
  <c r="U1391" i="8"/>
  <c r="U1393" i="8"/>
  <c r="U1395" i="8"/>
  <c r="U1396" i="8"/>
  <c r="U1399" i="8"/>
  <c r="U1400" i="8"/>
  <c r="U1401" i="8"/>
  <c r="U1403" i="8"/>
  <c r="U1405" i="8"/>
  <c r="U1407" i="8"/>
  <c r="U1409" i="8"/>
  <c r="U1411" i="8"/>
  <c r="U1412" i="8"/>
  <c r="U1415" i="8"/>
  <c r="U1416" i="8"/>
  <c r="U1419" i="8"/>
  <c r="U1420" i="8"/>
  <c r="U1421" i="8"/>
  <c r="U1423" i="8"/>
  <c r="U1425" i="8"/>
  <c r="U1427" i="8"/>
  <c r="U1428" i="8"/>
  <c r="U1431" i="8"/>
  <c r="U1432" i="8"/>
  <c r="U1433" i="8"/>
  <c r="U1435" i="8"/>
  <c r="U1437" i="8"/>
  <c r="U1439" i="8"/>
  <c r="U1441" i="8"/>
  <c r="U1443" i="8"/>
  <c r="U1444" i="8"/>
  <c r="U1447" i="8"/>
  <c r="U1448" i="8"/>
  <c r="U1451" i="8"/>
  <c r="U1452" i="8"/>
  <c r="U1453" i="8"/>
  <c r="U1455" i="8"/>
  <c r="U1457" i="8"/>
  <c r="U1459" i="8"/>
  <c r="U1460" i="8"/>
  <c r="U1463" i="8"/>
  <c r="U1464" i="8"/>
  <c r="U1465" i="8"/>
  <c r="U1467" i="8"/>
  <c r="U1469" i="8"/>
  <c r="U1471" i="8"/>
  <c r="U1473" i="8"/>
  <c r="U1475" i="8"/>
  <c r="U1476" i="8"/>
  <c r="U1479" i="8"/>
  <c r="U1480" i="8"/>
  <c r="U1483" i="8"/>
  <c r="U1484" i="8"/>
  <c r="U1485" i="8"/>
  <c r="U1487" i="8"/>
  <c r="U1489" i="8"/>
  <c r="U1491" i="8"/>
  <c r="U1492" i="8"/>
  <c r="U1495" i="8"/>
  <c r="U1496" i="8"/>
  <c r="U1497" i="8"/>
  <c r="U1499" i="8"/>
  <c r="U1501" i="8"/>
  <c r="U1503" i="8"/>
  <c r="U1505" i="8"/>
  <c r="U1507" i="8"/>
  <c r="U1508" i="8"/>
  <c r="U1511" i="8"/>
  <c r="U1512" i="8"/>
  <c r="U1515" i="8"/>
  <c r="U1516" i="8"/>
  <c r="U1517" i="8"/>
  <c r="U1519" i="8"/>
  <c r="U1521" i="8"/>
  <c r="U1523" i="8"/>
  <c r="U1524" i="8"/>
  <c r="U1527" i="8"/>
  <c r="U1528" i="8"/>
  <c r="U1529" i="8"/>
  <c r="U1531" i="8"/>
  <c r="U1533" i="8"/>
  <c r="U1535" i="8"/>
  <c r="U1537" i="8"/>
  <c r="U1539" i="8"/>
  <c r="U1540" i="8"/>
  <c r="U1543" i="8"/>
  <c r="U1544" i="8"/>
  <c r="U1547" i="8"/>
  <c r="U1548" i="8"/>
  <c r="U1549" i="8"/>
  <c r="U1551" i="8"/>
  <c r="U1553" i="8"/>
  <c r="U1555" i="8"/>
  <c r="U1556" i="8"/>
  <c r="U1559" i="8"/>
  <c r="U1560" i="8"/>
  <c r="U1561" i="8"/>
  <c r="U1563" i="8"/>
  <c r="U1565" i="8"/>
  <c r="U1567" i="8"/>
  <c r="U1569" i="8"/>
  <c r="U1571" i="8"/>
  <c r="U1572" i="8"/>
  <c r="U1575" i="8"/>
  <c r="U1576" i="8"/>
  <c r="U1579" i="8"/>
  <c r="U1580" i="8"/>
  <c r="U1581" i="8"/>
  <c r="U1583" i="8"/>
  <c r="U1585" i="8"/>
  <c r="U1587" i="8"/>
  <c r="U1588" i="8"/>
  <c r="U1591" i="8"/>
  <c r="U1592" i="8"/>
  <c r="U1593" i="8"/>
  <c r="U1595" i="8"/>
  <c r="U1597" i="8"/>
  <c r="U1599" i="8"/>
  <c r="U1601" i="8"/>
  <c r="U1603" i="8"/>
  <c r="U1604" i="8"/>
  <c r="U1607" i="8"/>
  <c r="U1608" i="8"/>
  <c r="U1611" i="8"/>
  <c r="U1612" i="8"/>
  <c r="U1613" i="8"/>
  <c r="U1615" i="8"/>
  <c r="U1617" i="8"/>
  <c r="U1619" i="8"/>
  <c r="U1620" i="8"/>
  <c r="U1623" i="8"/>
  <c r="U1624" i="8"/>
  <c r="U1625" i="8"/>
  <c r="U1627" i="8"/>
  <c r="U1629" i="8"/>
  <c r="U1631" i="8"/>
  <c r="U1633" i="8"/>
  <c r="U1635" i="8"/>
  <c r="U1636" i="8"/>
  <c r="U1639" i="8"/>
  <c r="U1640" i="8"/>
  <c r="U1643" i="8"/>
  <c r="U1644" i="8"/>
  <c r="U1647" i="8"/>
  <c r="U1648" i="8"/>
  <c r="U1649" i="8"/>
  <c r="U1651" i="8"/>
  <c r="U1652" i="8"/>
  <c r="U1653" i="8"/>
  <c r="U1655" i="8"/>
  <c r="U1656" i="8"/>
  <c r="U1657" i="8"/>
  <c r="U1659" i="8"/>
  <c r="U1660" i="8"/>
  <c r="U1663" i="8"/>
  <c r="U1664" i="8"/>
  <c r="U1665" i="8"/>
  <c r="U1667" i="8"/>
  <c r="U1668" i="8"/>
  <c r="U1669" i="8"/>
  <c r="U1671" i="8"/>
  <c r="U1672" i="8"/>
  <c r="U1673" i="8"/>
  <c r="U1675" i="8"/>
  <c r="U1676" i="8"/>
  <c r="U1679" i="8"/>
  <c r="U1680" i="8"/>
  <c r="U1681" i="8"/>
  <c r="U1683" i="8"/>
  <c r="U1684" i="8"/>
  <c r="U1685" i="8"/>
  <c r="U1687" i="8"/>
  <c r="U1688" i="8"/>
  <c r="U1689" i="8"/>
  <c r="U1691" i="8"/>
  <c r="U1692" i="8"/>
  <c r="U1695" i="8"/>
  <c r="U1696" i="8"/>
  <c r="U1697" i="8"/>
  <c r="U1699" i="8"/>
  <c r="U1700" i="8"/>
  <c r="U1701" i="8"/>
  <c r="U1703" i="8"/>
  <c r="U1704" i="8"/>
  <c r="U1705" i="8"/>
  <c r="U1707" i="8"/>
  <c r="U1708" i="8"/>
  <c r="U1711" i="8"/>
  <c r="U1712" i="8"/>
  <c r="U1713" i="8"/>
  <c r="U1715" i="8"/>
  <c r="U1716" i="8"/>
  <c r="U1717" i="8"/>
  <c r="U1719" i="8"/>
  <c r="U1720" i="8"/>
  <c r="U1721" i="8"/>
  <c r="U1723" i="8"/>
  <c r="U1724" i="8"/>
  <c r="U1727" i="8"/>
  <c r="U1728" i="8"/>
  <c r="U1729" i="8"/>
  <c r="U1731" i="8"/>
  <c r="U1732" i="8"/>
  <c r="U1733" i="8"/>
  <c r="U1735" i="8"/>
  <c r="U1736" i="8"/>
  <c r="U1737" i="8"/>
  <c r="U1739" i="8"/>
  <c r="U1740" i="8"/>
  <c r="U1743" i="8"/>
  <c r="U1744" i="8"/>
  <c r="U1745" i="8"/>
  <c r="U1747" i="8"/>
  <c r="U1748" i="8"/>
  <c r="U1749" i="8"/>
  <c r="U1751" i="8"/>
  <c r="U1752" i="8"/>
  <c r="U1753" i="8"/>
  <c r="U1755" i="8"/>
  <c r="U1756" i="8"/>
  <c r="U1759" i="8"/>
  <c r="U1760" i="8"/>
  <c r="U1761" i="8"/>
  <c r="U1763" i="8"/>
  <c r="U1764" i="8"/>
  <c r="U1765" i="8"/>
  <c r="U1767" i="8"/>
  <c r="U1768" i="8"/>
  <c r="U1769" i="8"/>
  <c r="U1771" i="8"/>
  <c r="U1772" i="8"/>
  <c r="U1775" i="8"/>
  <c r="U1776" i="8"/>
  <c r="U1777" i="8"/>
  <c r="U1779" i="8"/>
  <c r="U1780" i="8"/>
  <c r="U1781" i="8"/>
  <c r="U1783" i="8"/>
  <c r="U1784" i="8"/>
  <c r="U1785" i="8"/>
  <c r="U1787" i="8"/>
  <c r="U1788" i="8"/>
  <c r="U1791" i="8"/>
  <c r="U1792" i="8"/>
  <c r="U1793" i="8"/>
  <c r="U1795" i="8"/>
  <c r="U1796" i="8"/>
  <c r="U1797" i="8"/>
  <c r="U1799" i="8"/>
  <c r="U1800" i="8"/>
  <c r="U1801" i="8"/>
  <c r="U1803" i="8"/>
  <c r="U1804" i="8"/>
  <c r="U1807" i="8"/>
  <c r="U1808" i="8"/>
  <c r="U1809" i="8"/>
  <c r="U1811" i="8"/>
  <c r="U1812" i="8"/>
  <c r="U1813" i="8"/>
  <c r="U1815" i="8"/>
  <c r="U1816" i="8"/>
  <c r="U1817" i="8"/>
  <c r="U1819" i="8"/>
  <c r="U1820" i="8"/>
  <c r="U1823" i="8"/>
  <c r="U1824" i="8"/>
  <c r="U1825" i="8"/>
  <c r="U1827" i="8"/>
  <c r="U1828" i="8"/>
  <c r="U1829" i="8"/>
  <c r="U1831" i="8"/>
  <c r="U1832" i="8"/>
  <c r="U1833" i="8"/>
  <c r="U1835" i="8"/>
  <c r="U1836" i="8"/>
  <c r="U1839" i="8"/>
  <c r="U1840" i="8"/>
  <c r="U1841" i="8"/>
  <c r="U1843" i="8"/>
  <c r="U1844" i="8"/>
  <c r="U1845" i="8"/>
  <c r="U1847" i="8"/>
  <c r="U1848" i="8"/>
  <c r="U1849" i="8"/>
  <c r="U1851" i="8"/>
  <c r="U1852" i="8"/>
  <c r="U1855" i="8"/>
  <c r="U1856" i="8"/>
  <c r="U1857" i="8"/>
  <c r="U1859" i="8"/>
  <c r="U1860" i="8"/>
  <c r="U1861" i="8"/>
  <c r="U1863" i="8"/>
  <c r="U1864" i="8"/>
  <c r="U1865" i="8"/>
  <c r="U1867" i="8"/>
  <c r="U1868" i="8"/>
  <c r="U1871" i="8"/>
  <c r="U1872" i="8"/>
  <c r="U1873" i="8"/>
  <c r="U1875" i="8"/>
  <c r="U1876" i="8"/>
  <c r="U1877" i="8"/>
  <c r="U1879" i="8"/>
  <c r="U1880" i="8"/>
  <c r="U1881" i="8"/>
  <c r="U1883" i="8"/>
  <c r="U1884" i="8"/>
  <c r="U1887" i="8"/>
  <c r="U1888" i="8"/>
  <c r="U1889" i="8"/>
  <c r="U1891" i="8"/>
  <c r="U1892" i="8"/>
  <c r="U1893" i="8"/>
  <c r="U1895" i="8"/>
  <c r="U1896" i="8"/>
  <c r="U1897" i="8"/>
  <c r="U1899" i="8"/>
  <c r="U1900" i="8"/>
  <c r="U1903" i="8"/>
  <c r="U1904" i="8"/>
  <c r="U1905" i="8"/>
  <c r="U1907" i="8"/>
  <c r="U1908" i="8"/>
  <c r="U1909" i="8"/>
  <c r="U1911" i="8"/>
  <c r="U1912" i="8"/>
  <c r="U1913" i="8"/>
  <c r="U1915" i="8"/>
  <c r="U1916" i="8"/>
  <c r="U1919" i="8"/>
  <c r="U1920" i="8"/>
  <c r="U1921" i="8"/>
  <c r="U1923" i="8"/>
  <c r="U1924" i="8"/>
  <c r="U1925" i="8"/>
  <c r="U1927" i="8"/>
  <c r="U1928" i="8"/>
  <c r="U1929" i="8"/>
  <c r="U1931" i="8"/>
  <c r="U1932" i="8"/>
  <c r="U1935" i="8"/>
  <c r="U1936" i="8"/>
  <c r="U1937" i="8"/>
  <c r="U1939" i="8"/>
  <c r="U1940" i="8"/>
  <c r="U1941" i="8"/>
  <c r="U1943" i="8"/>
  <c r="U1944" i="8"/>
  <c r="U1945" i="8"/>
  <c r="U1947" i="8"/>
  <c r="U1948" i="8"/>
  <c r="U1951" i="8"/>
  <c r="U1952" i="8"/>
  <c r="U1953" i="8"/>
  <c r="U1955" i="8"/>
  <c r="U1956" i="8"/>
  <c r="U1957" i="8"/>
  <c r="U1959" i="8"/>
  <c r="U1960" i="8"/>
  <c r="U1961" i="8"/>
  <c r="U1963" i="8"/>
  <c r="U1964" i="8"/>
  <c r="U1967" i="8"/>
  <c r="U1968" i="8"/>
  <c r="U1969" i="8"/>
  <c r="U1971" i="8"/>
  <c r="U1972" i="8"/>
  <c r="U1973" i="8"/>
  <c r="U1975" i="8"/>
  <c r="U1976" i="8"/>
  <c r="U1977" i="8"/>
  <c r="U1979" i="8"/>
  <c r="U1980" i="8"/>
  <c r="U1983" i="8"/>
  <c r="U1984" i="8"/>
  <c r="U1985" i="8"/>
  <c r="U1987" i="8"/>
  <c r="U1988" i="8"/>
  <c r="U1989" i="8"/>
  <c r="U1991" i="8"/>
  <c r="U1992" i="8"/>
  <c r="U1993" i="8"/>
  <c r="U1995" i="8"/>
  <c r="U1996" i="8"/>
  <c r="U1999" i="8"/>
  <c r="U2000" i="8"/>
  <c r="U2001" i="8"/>
  <c r="U2003" i="8"/>
  <c r="U2004" i="8"/>
  <c r="U2005" i="8"/>
  <c r="U2007" i="8"/>
  <c r="U2008" i="8"/>
  <c r="U2009" i="8"/>
  <c r="U2011" i="8"/>
  <c r="U2012" i="8"/>
  <c r="U2015" i="8"/>
  <c r="U2016" i="8"/>
  <c r="U2017" i="8"/>
  <c r="U2019" i="8"/>
  <c r="U2020" i="8"/>
  <c r="U2021" i="8"/>
  <c r="U2023" i="8"/>
  <c r="U2024" i="8"/>
  <c r="U2025" i="8"/>
  <c r="U2027" i="8"/>
  <c r="U2028" i="8"/>
  <c r="U2031" i="8"/>
  <c r="U2032" i="8"/>
  <c r="U2033" i="8"/>
  <c r="U2035" i="8"/>
  <c r="U2036" i="8"/>
  <c r="U2037" i="8"/>
  <c r="U2039" i="8"/>
  <c r="U2040" i="8"/>
  <c r="U2041" i="8"/>
  <c r="U2043" i="8"/>
  <c r="U2044" i="8"/>
  <c r="U2047" i="8"/>
  <c r="U2048" i="8"/>
  <c r="U2049" i="8"/>
  <c r="U2051" i="8"/>
  <c r="U2052" i="8"/>
  <c r="U2053" i="8"/>
  <c r="U2055" i="8"/>
  <c r="U2056" i="8"/>
  <c r="U2057" i="8"/>
  <c r="U2059" i="8"/>
  <c r="U2060" i="8"/>
  <c r="U2063" i="8"/>
  <c r="U2064" i="8"/>
  <c r="U2065" i="8"/>
  <c r="U2067" i="8"/>
  <c r="U2068" i="8"/>
  <c r="U2069" i="8"/>
  <c r="U2071" i="8"/>
  <c r="U2072" i="8"/>
  <c r="U2073" i="8"/>
  <c r="U2075" i="8"/>
  <c r="U2076" i="8"/>
  <c r="U2079" i="8"/>
  <c r="U2080" i="8"/>
  <c r="U2081" i="8"/>
  <c r="U2083" i="8"/>
  <c r="U2084" i="8"/>
  <c r="U2085" i="8"/>
  <c r="U2087" i="8"/>
  <c r="U2088" i="8"/>
  <c r="U2089" i="8"/>
  <c r="U2091" i="8"/>
  <c r="U2092" i="8"/>
  <c r="U2095" i="8"/>
  <c r="U2096" i="8"/>
  <c r="U2097" i="8"/>
  <c r="U2099" i="8"/>
  <c r="U2100" i="8"/>
  <c r="U2101" i="8"/>
  <c r="U2103" i="8"/>
  <c r="U2104" i="8"/>
  <c r="U2105" i="8"/>
  <c r="U2107" i="8"/>
  <c r="U2108" i="8"/>
  <c r="U2111" i="8"/>
  <c r="U2112" i="8"/>
  <c r="U2113" i="8"/>
  <c r="U2115" i="8"/>
  <c r="U2116" i="8"/>
  <c r="U2117" i="8"/>
  <c r="U2119" i="8"/>
  <c r="U2120" i="8"/>
  <c r="U2121" i="8"/>
  <c r="U2123" i="8"/>
  <c r="U2124" i="8"/>
  <c r="U2127" i="8"/>
  <c r="U2128" i="8"/>
  <c r="U2129" i="8"/>
  <c r="U2131" i="8"/>
  <c r="U2132" i="8"/>
  <c r="U2133" i="8"/>
  <c r="U2135" i="8"/>
  <c r="U2136" i="8"/>
  <c r="U2137" i="8"/>
  <c r="U2139" i="8"/>
  <c r="U2140" i="8"/>
  <c r="U2143" i="8"/>
  <c r="U2144" i="8"/>
  <c r="U2145" i="8"/>
  <c r="U2147" i="8"/>
  <c r="U2148" i="8"/>
  <c r="U2149" i="8"/>
  <c r="U2151" i="8"/>
  <c r="U2152" i="8"/>
  <c r="U2153" i="8"/>
  <c r="U2155" i="8"/>
  <c r="U2156" i="8"/>
  <c r="U2159" i="8"/>
  <c r="U2160" i="8"/>
  <c r="U2161" i="8"/>
  <c r="U2163" i="8"/>
  <c r="U2164" i="8"/>
  <c r="U2165" i="8"/>
  <c r="U2167" i="8"/>
  <c r="U2168" i="8"/>
  <c r="U2169" i="8"/>
  <c r="U2171" i="8"/>
  <c r="U2172" i="8"/>
  <c r="U2175" i="8"/>
  <c r="U2176" i="8"/>
  <c r="U2177" i="8"/>
  <c r="U2179" i="8"/>
  <c r="U2180" i="8"/>
  <c r="U2181" i="8"/>
  <c r="U2183" i="8"/>
  <c r="U2184" i="8"/>
  <c r="U2185" i="8"/>
  <c r="U2187" i="8"/>
  <c r="U2188" i="8"/>
  <c r="U2191" i="8"/>
  <c r="U2192" i="8"/>
  <c r="U2193" i="8"/>
  <c r="U2195" i="8"/>
  <c r="U2196" i="8"/>
  <c r="U2197" i="8"/>
  <c r="U2199" i="8"/>
  <c r="U2200" i="8"/>
  <c r="U2201" i="8"/>
  <c r="U2203" i="8"/>
  <c r="U2204" i="8"/>
  <c r="U2207" i="8"/>
  <c r="U2208" i="8"/>
  <c r="U2209" i="8"/>
  <c r="U2211" i="8"/>
  <c r="U2212" i="8"/>
  <c r="U2213" i="8"/>
  <c r="U2215" i="8"/>
  <c r="U2216" i="8"/>
  <c r="U2217" i="8"/>
  <c r="U2219" i="8"/>
  <c r="U2220" i="8"/>
  <c r="U2223" i="8"/>
  <c r="U2224" i="8"/>
  <c r="U2225" i="8"/>
  <c r="U2227" i="8"/>
  <c r="U2228" i="8"/>
  <c r="U2229" i="8"/>
  <c r="U2231" i="8"/>
  <c r="U2232" i="8"/>
  <c r="U2233" i="8"/>
  <c r="U2235" i="8"/>
  <c r="U2236" i="8"/>
  <c r="U2239" i="8"/>
  <c r="U2240" i="8"/>
  <c r="U2241" i="8"/>
  <c r="U2243" i="8"/>
  <c r="U2244" i="8"/>
  <c r="U2245" i="8"/>
  <c r="U2247" i="8"/>
  <c r="U2248" i="8"/>
  <c r="U2249" i="8"/>
  <c r="U2251" i="8"/>
  <c r="U2252" i="8"/>
  <c r="U2255" i="8"/>
  <c r="U2256" i="8"/>
  <c r="U2257" i="8"/>
  <c r="U2259" i="8"/>
  <c r="U2260" i="8"/>
  <c r="U2261" i="8"/>
  <c r="U2263" i="8"/>
  <c r="U2264" i="8"/>
  <c r="U2265" i="8"/>
  <c r="U2267" i="8"/>
  <c r="U2268" i="8"/>
  <c r="U2271" i="8"/>
  <c r="U2272" i="8"/>
  <c r="U2273" i="8"/>
  <c r="U2275" i="8"/>
  <c r="U2276" i="8"/>
  <c r="U2277" i="8"/>
  <c r="U2279" i="8"/>
  <c r="U2280" i="8"/>
  <c r="U2281" i="8"/>
  <c r="U2283" i="8"/>
  <c r="U2284" i="8"/>
  <c r="U2287" i="8"/>
  <c r="U2288" i="8"/>
  <c r="U2289" i="8"/>
  <c r="U2291" i="8"/>
  <c r="U2292" i="8"/>
  <c r="U2293" i="8"/>
  <c r="U2295" i="8"/>
  <c r="U2296" i="8"/>
  <c r="U2297" i="8"/>
  <c r="U2299" i="8"/>
  <c r="U2300" i="8"/>
  <c r="U2303" i="8"/>
  <c r="U2304" i="8"/>
  <c r="U2305" i="8"/>
  <c r="U2307" i="8"/>
  <c r="U2308" i="8"/>
  <c r="U2309" i="8"/>
  <c r="U2311" i="8"/>
  <c r="U2312" i="8"/>
  <c r="U2313" i="8"/>
  <c r="U2315" i="8"/>
  <c r="U2316" i="8"/>
  <c r="U2319" i="8"/>
  <c r="U2320" i="8"/>
  <c r="U2321" i="8"/>
  <c r="U2323" i="8"/>
  <c r="U2324" i="8"/>
  <c r="U2325" i="8"/>
  <c r="U2327" i="8"/>
  <c r="U2328" i="8"/>
  <c r="U2329" i="8"/>
  <c r="U2331" i="8"/>
  <c r="U2332" i="8"/>
  <c r="U2335" i="8"/>
  <c r="U2336" i="8"/>
  <c r="U2337" i="8"/>
  <c r="U2339" i="8"/>
  <c r="U2340" i="8"/>
  <c r="U2341" i="8"/>
  <c r="U2343" i="8"/>
  <c r="U2344" i="8"/>
  <c r="U2345" i="8"/>
  <c r="U2347" i="8"/>
  <c r="U2348" i="8"/>
  <c r="U2351" i="8"/>
  <c r="U2352" i="8"/>
  <c r="U2353" i="8"/>
  <c r="U2355" i="8"/>
  <c r="U2356" i="8"/>
  <c r="U2357" i="8"/>
  <c r="U2359" i="8"/>
  <c r="U2360" i="8"/>
  <c r="U2361" i="8"/>
  <c r="U2363" i="8"/>
  <c r="U2364" i="8"/>
  <c r="U2367" i="8"/>
  <c r="U2368" i="8"/>
  <c r="U2369" i="8"/>
  <c r="U2371" i="8"/>
  <c r="U2372" i="8"/>
  <c r="U2373" i="8"/>
  <c r="U2375" i="8"/>
  <c r="U2376" i="8"/>
  <c r="U2377" i="8"/>
  <c r="U2379" i="8"/>
  <c r="U2380" i="8"/>
  <c r="U2383" i="8"/>
  <c r="U2384" i="8"/>
  <c r="U2385" i="8"/>
  <c r="U2387" i="8"/>
  <c r="U2388" i="8"/>
  <c r="U2389" i="8"/>
  <c r="U2391" i="8"/>
  <c r="U2392" i="8"/>
  <c r="U2393" i="8"/>
  <c r="U2395" i="8"/>
  <c r="U2396" i="8"/>
  <c r="U2399" i="8"/>
  <c r="U2400" i="8"/>
  <c r="U2401" i="8"/>
  <c r="U2403" i="8"/>
  <c r="U2404" i="8"/>
  <c r="U2405" i="8"/>
  <c r="U2407" i="8"/>
  <c r="U2408" i="8"/>
  <c r="U2409" i="8"/>
  <c r="U2411" i="8"/>
  <c r="U2412" i="8"/>
  <c r="U2415" i="8"/>
  <c r="U2416" i="8"/>
  <c r="U2417" i="8"/>
  <c r="U2419" i="8"/>
  <c r="U2420" i="8"/>
  <c r="U2421" i="8"/>
  <c r="U2423" i="8"/>
  <c r="U2424" i="8"/>
  <c r="U2425" i="8"/>
  <c r="U2427" i="8"/>
  <c r="U2428" i="8"/>
  <c r="U2431" i="8"/>
  <c r="U2432" i="8"/>
  <c r="U2433" i="8"/>
  <c r="U2435" i="8"/>
  <c r="U2436" i="8"/>
  <c r="U2437" i="8"/>
  <c r="U2439" i="8"/>
  <c r="U2440" i="8"/>
  <c r="U2441" i="8"/>
  <c r="U2443" i="8"/>
  <c r="U2444" i="8"/>
  <c r="U2447" i="8"/>
  <c r="U2448" i="8"/>
  <c r="U2449" i="8"/>
  <c r="U2451" i="8"/>
  <c r="U2452" i="8"/>
  <c r="U2453" i="8"/>
  <c r="U2455" i="8"/>
  <c r="U2456" i="8"/>
  <c r="U2457" i="8"/>
  <c r="U2459" i="8"/>
  <c r="U2460" i="8"/>
  <c r="U2463" i="8"/>
  <c r="U2464" i="8"/>
  <c r="U2465" i="8"/>
  <c r="U2467" i="8"/>
  <c r="U2468" i="8"/>
  <c r="U2469" i="8"/>
  <c r="U2471" i="8"/>
  <c r="U2472" i="8"/>
  <c r="U2473" i="8"/>
  <c r="U2475" i="8"/>
  <c r="U2476" i="8"/>
  <c r="U2479" i="8"/>
  <c r="U2480" i="8"/>
  <c r="U2481" i="8"/>
  <c r="U2483" i="8"/>
  <c r="U2484" i="8"/>
  <c r="U2485" i="8"/>
  <c r="U2487" i="8"/>
  <c r="U2488" i="8"/>
  <c r="U2489" i="8"/>
  <c r="U2491" i="8"/>
  <c r="U2492" i="8"/>
  <c r="U2495" i="8"/>
  <c r="U2496" i="8"/>
  <c r="U2497" i="8"/>
  <c r="U2499" i="8"/>
  <c r="U2500" i="8"/>
  <c r="U2501" i="8"/>
  <c r="U2503" i="8"/>
  <c r="U2504" i="8"/>
  <c r="U2505" i="8"/>
  <c r="U2507" i="8"/>
  <c r="U2508" i="8"/>
  <c r="U2511" i="8"/>
  <c r="U2512" i="8"/>
  <c r="U2513" i="8"/>
  <c r="U2515" i="8"/>
  <c r="U2516" i="8"/>
  <c r="U2517" i="8"/>
  <c r="U2519" i="8"/>
  <c r="U2520" i="8"/>
  <c r="U2521" i="8"/>
  <c r="U2523" i="8"/>
  <c r="U2524" i="8"/>
  <c r="U2527" i="8"/>
  <c r="U2528" i="8"/>
  <c r="U2529" i="8"/>
  <c r="U2531" i="8"/>
  <c r="U2532" i="8"/>
  <c r="U2533" i="8"/>
  <c r="U2535" i="8"/>
  <c r="U2536" i="8"/>
  <c r="U2537" i="8"/>
  <c r="U2539" i="8"/>
  <c r="U2540" i="8"/>
  <c r="U2543" i="8"/>
  <c r="U2544" i="8"/>
  <c r="U2545" i="8"/>
  <c r="U2547" i="8"/>
  <c r="U2548" i="8"/>
  <c r="U2549" i="8"/>
  <c r="U2551" i="8"/>
  <c r="U2552" i="8"/>
  <c r="U2553" i="8"/>
  <c r="U2555" i="8"/>
  <c r="U2556" i="8"/>
  <c r="U2559" i="8"/>
  <c r="U2560" i="8"/>
  <c r="U2561" i="8"/>
  <c r="U2563" i="8"/>
  <c r="U2564" i="8"/>
  <c r="U2565" i="8"/>
  <c r="U2567" i="8"/>
  <c r="U2568" i="8"/>
  <c r="U2569" i="8"/>
  <c r="U2571" i="8"/>
  <c r="U2572" i="8"/>
  <c r="U2575" i="8"/>
  <c r="U2576" i="8"/>
  <c r="U2577" i="8"/>
  <c r="U2579" i="8"/>
  <c r="U2580" i="8"/>
  <c r="U2581" i="8"/>
  <c r="U2583" i="8"/>
  <c r="U2584" i="8"/>
  <c r="U2585" i="8"/>
  <c r="U2587" i="8"/>
  <c r="U2588" i="8"/>
  <c r="U2591" i="8"/>
  <c r="U2592" i="8"/>
  <c r="U2593" i="8"/>
  <c r="U2595" i="8"/>
  <c r="U2596" i="8"/>
  <c r="U2597" i="8"/>
  <c r="U2599" i="8"/>
  <c r="U2600" i="8"/>
  <c r="U2601" i="8"/>
  <c r="U2603" i="8"/>
  <c r="U2604" i="8"/>
  <c r="U2607" i="8"/>
  <c r="U2608" i="8"/>
  <c r="U2609" i="8"/>
  <c r="U2611" i="8"/>
  <c r="U2612" i="8"/>
  <c r="U2613" i="8"/>
  <c r="U2615" i="8"/>
  <c r="U2616" i="8"/>
  <c r="U2617" i="8"/>
  <c r="U2619" i="8"/>
  <c r="U2620" i="8"/>
  <c r="U2623" i="8"/>
  <c r="U2624" i="8"/>
  <c r="U2625" i="8"/>
  <c r="U2627" i="8"/>
  <c r="U2628" i="8"/>
  <c r="U2629" i="8"/>
  <c r="U2631" i="8"/>
  <c r="U2632" i="8"/>
  <c r="U2633" i="8"/>
  <c r="U2635" i="8"/>
  <c r="U2636" i="8"/>
  <c r="U2639" i="8"/>
  <c r="U2640" i="8"/>
  <c r="U2641" i="8"/>
  <c r="U2643" i="8"/>
  <c r="U2644" i="8"/>
  <c r="U2645" i="8"/>
  <c r="U2647" i="8"/>
  <c r="U2648" i="8"/>
  <c r="U2649" i="8"/>
  <c r="U2651" i="8"/>
  <c r="U2652" i="8"/>
  <c r="U2655" i="8"/>
  <c r="U2656" i="8"/>
  <c r="U2657" i="8"/>
  <c r="U2659" i="8"/>
  <c r="U2660" i="8"/>
  <c r="U2661" i="8"/>
  <c r="U2663" i="8"/>
  <c r="U2664" i="8"/>
  <c r="U2665" i="8"/>
  <c r="U2667" i="8"/>
  <c r="U2668" i="8"/>
  <c r="U2671" i="8"/>
  <c r="U2672" i="8"/>
  <c r="U2673" i="8"/>
  <c r="U2675" i="8"/>
  <c r="U2676" i="8"/>
  <c r="U2677" i="8"/>
  <c r="U2679" i="8"/>
  <c r="U2680" i="8"/>
  <c r="U2683" i="8"/>
  <c r="U2684" i="8"/>
  <c r="U2687" i="8"/>
  <c r="U2688" i="8"/>
  <c r="U2689" i="8"/>
  <c r="U2691" i="8"/>
  <c r="U2692" i="8"/>
  <c r="U2693" i="8"/>
  <c r="U2695" i="8"/>
  <c r="U2696" i="8"/>
  <c r="U2699" i="8"/>
  <c r="U2700" i="8"/>
  <c r="U2703" i="8"/>
  <c r="U2704" i="8"/>
  <c r="U2705" i="8"/>
  <c r="U2707" i="8"/>
  <c r="U2708" i="8"/>
  <c r="U2709" i="8"/>
  <c r="U2711" i="8"/>
  <c r="U2712" i="8"/>
  <c r="U2715" i="8"/>
  <c r="U2716" i="8"/>
  <c r="U2719" i="8"/>
  <c r="U2720" i="8"/>
  <c r="U2721" i="8"/>
  <c r="U2723" i="8"/>
  <c r="U2724" i="8"/>
  <c r="U2725" i="8"/>
  <c r="U2727" i="8"/>
  <c r="U2728" i="8"/>
  <c r="U2731" i="8"/>
  <c r="U2732" i="8"/>
  <c r="U2735" i="8"/>
  <c r="U2736" i="8"/>
  <c r="U2737" i="8"/>
  <c r="U2739" i="8"/>
  <c r="U2740" i="8"/>
  <c r="U2741" i="8"/>
  <c r="U2743" i="8"/>
  <c r="U2744" i="8"/>
  <c r="U2747" i="8"/>
  <c r="U2748" i="8"/>
  <c r="U2751" i="8"/>
  <c r="U2752" i="8"/>
  <c r="U2753" i="8"/>
  <c r="U2755" i="8"/>
  <c r="U2756" i="8"/>
  <c r="U2757" i="8"/>
  <c r="U2759" i="8"/>
  <c r="U2760" i="8"/>
  <c r="U2763" i="8"/>
  <c r="U2764" i="8"/>
  <c r="U2767" i="8"/>
  <c r="U2768" i="8"/>
  <c r="U2769" i="8"/>
  <c r="U2771" i="8"/>
  <c r="U2772" i="8"/>
  <c r="U2773" i="8"/>
  <c r="U2775" i="8"/>
  <c r="U2776" i="8"/>
  <c r="U2779" i="8"/>
  <c r="U2780" i="8"/>
  <c r="U2783" i="8"/>
  <c r="U2784" i="8"/>
  <c r="U2785" i="8"/>
  <c r="U2787" i="8"/>
  <c r="U2788" i="8"/>
  <c r="U2789" i="8"/>
  <c r="U2791" i="8"/>
  <c r="U2792" i="8"/>
  <c r="U2795" i="8"/>
  <c r="U2796" i="8"/>
  <c r="U2799" i="8"/>
  <c r="U2800" i="8"/>
  <c r="U2801" i="8"/>
  <c r="U2803" i="8"/>
  <c r="U2804" i="8"/>
  <c r="U2805" i="8"/>
  <c r="U2807" i="8"/>
  <c r="U2808" i="8"/>
  <c r="U2811" i="8"/>
  <c r="U2812" i="8"/>
  <c r="U2815" i="8"/>
  <c r="U2816" i="8"/>
  <c r="U2817" i="8"/>
  <c r="U2819" i="8"/>
  <c r="U2820" i="8"/>
  <c r="U2821" i="8"/>
  <c r="U2823" i="8"/>
  <c r="U2824" i="8"/>
  <c r="U2827" i="8"/>
  <c r="U2828" i="8"/>
  <c r="U2831" i="8"/>
  <c r="U2832" i="8"/>
  <c r="U2833" i="8"/>
  <c r="U2835" i="8"/>
  <c r="U2836" i="8"/>
  <c r="U2837" i="8"/>
  <c r="U2839" i="8"/>
  <c r="U2840" i="8"/>
  <c r="U2843" i="8"/>
  <c r="U2844" i="8"/>
  <c r="U2847" i="8"/>
  <c r="U2848" i="8"/>
  <c r="U2849" i="8"/>
  <c r="U2851" i="8"/>
  <c r="U2852" i="8"/>
  <c r="U2853" i="8"/>
  <c r="U2855" i="8"/>
  <c r="U2856" i="8"/>
  <c r="U2859" i="8"/>
  <c r="U2860" i="8"/>
  <c r="U2863" i="8"/>
  <c r="U2864" i="8"/>
  <c r="U2865" i="8"/>
  <c r="U2867" i="8"/>
  <c r="U2868" i="8"/>
  <c r="U2869" i="8"/>
  <c r="U2871" i="8"/>
  <c r="U2872" i="8"/>
  <c r="U2875" i="8"/>
  <c r="U2876" i="8"/>
  <c r="U2879" i="8"/>
  <c r="U2880" i="8"/>
  <c r="U2881" i="8"/>
  <c r="U2883" i="8"/>
  <c r="U2884" i="8"/>
  <c r="U2885" i="8"/>
  <c r="U2887" i="8"/>
  <c r="U2888" i="8"/>
  <c r="U2891" i="8"/>
  <c r="U2892" i="8"/>
  <c r="U2895" i="8"/>
  <c r="U2896" i="8"/>
  <c r="U2897" i="8"/>
  <c r="U2899" i="8"/>
  <c r="U2900" i="8"/>
  <c r="U2901" i="8"/>
  <c r="U2903" i="8"/>
  <c r="U2904" i="8"/>
  <c r="U2907" i="8"/>
  <c r="U2908" i="8"/>
  <c r="U2911" i="8"/>
  <c r="U2912" i="8"/>
  <c r="U2913" i="8"/>
  <c r="U2915" i="8"/>
  <c r="U2916" i="8"/>
  <c r="U2917" i="8"/>
  <c r="U2919" i="8"/>
  <c r="U2920" i="8"/>
  <c r="U2923" i="8"/>
  <c r="U2924" i="8"/>
  <c r="U2927" i="8"/>
  <c r="U2928" i="8"/>
  <c r="U2929" i="8"/>
  <c r="U2931" i="8"/>
  <c r="U2932" i="8"/>
  <c r="U2933" i="8"/>
  <c r="U2935" i="8"/>
  <c r="U2936" i="8"/>
  <c r="U2939" i="8"/>
  <c r="U2940" i="8"/>
  <c r="U2943" i="8"/>
  <c r="U2944" i="8"/>
  <c r="U2945" i="8"/>
  <c r="U2947" i="8"/>
  <c r="U2948" i="8"/>
  <c r="U2949" i="8"/>
  <c r="U2951" i="8"/>
  <c r="U2952" i="8"/>
  <c r="U2955" i="8"/>
  <c r="U2956" i="8"/>
  <c r="U2959" i="8"/>
  <c r="U2960" i="8"/>
  <c r="U2961" i="8"/>
  <c r="U2963" i="8"/>
  <c r="U2964" i="8"/>
  <c r="U2965" i="8"/>
  <c r="U2967" i="8"/>
  <c r="U2968" i="8"/>
  <c r="U2971" i="8"/>
  <c r="U2972" i="8"/>
  <c r="U2975" i="8"/>
  <c r="U2976" i="8"/>
  <c r="U2977" i="8"/>
  <c r="U2979" i="8"/>
  <c r="U2980" i="8"/>
  <c r="U2981" i="8"/>
  <c r="U2983" i="8"/>
  <c r="U2984" i="8"/>
  <c r="U2987" i="8"/>
  <c r="U2988" i="8"/>
  <c r="U2991" i="8"/>
  <c r="U2992" i="8"/>
  <c r="U2993" i="8"/>
  <c r="U2995" i="8"/>
  <c r="U2996" i="8"/>
  <c r="U2997" i="8"/>
  <c r="U2999" i="8"/>
  <c r="U3000" i="8"/>
  <c r="U3003" i="8"/>
  <c r="U3004" i="8"/>
  <c r="U3007" i="8"/>
  <c r="U3008" i="8"/>
  <c r="U3009" i="8"/>
  <c r="U3011" i="8"/>
  <c r="U3012" i="8"/>
  <c r="B2" i="9"/>
  <c r="B1" i="9"/>
  <c r="S1641" i="8" l="1"/>
  <c r="U1641" i="8"/>
  <c r="U1637" i="8"/>
  <c r="S1637" i="8"/>
  <c r="U1621" i="8"/>
  <c r="S1621" i="8"/>
  <c r="S1609" i="8"/>
  <c r="U1609" i="8"/>
  <c r="U1605" i="8"/>
  <c r="S1605" i="8"/>
  <c r="U1589" i="8"/>
  <c r="S1589" i="8"/>
  <c r="S1577" i="8"/>
  <c r="U1577" i="8"/>
  <c r="U1573" i="8"/>
  <c r="S1573" i="8"/>
  <c r="U1557" i="8"/>
  <c r="S1557" i="8"/>
  <c r="S1545" i="8"/>
  <c r="U1545" i="8"/>
  <c r="U1541" i="8"/>
  <c r="S1541" i="8"/>
  <c r="U1525" i="8"/>
  <c r="S1525" i="8"/>
  <c r="S1513" i="8"/>
  <c r="U1513" i="8"/>
  <c r="U1509" i="8"/>
  <c r="S1509" i="8"/>
  <c r="U1493" i="8"/>
  <c r="S1493" i="8"/>
  <c r="S1481" i="8"/>
  <c r="U1481" i="8"/>
  <c r="U1477" i="8"/>
  <c r="S1477" i="8"/>
  <c r="U1461" i="8"/>
  <c r="S1461" i="8"/>
  <c r="S1449" i="8"/>
  <c r="U1449" i="8"/>
  <c r="U1445" i="8"/>
  <c r="S1445" i="8"/>
  <c r="U1429" i="8"/>
  <c r="S1429" i="8"/>
  <c r="S1417" i="8"/>
  <c r="U1417" i="8"/>
  <c r="U1413" i="8"/>
  <c r="S1413" i="8"/>
  <c r="U1397" i="8"/>
  <c r="S1397" i="8"/>
  <c r="U1381" i="8"/>
  <c r="S1381" i="8"/>
  <c r="U1365" i="8"/>
  <c r="S1365" i="8"/>
  <c r="U1349" i="8"/>
  <c r="S1349" i="8"/>
  <c r="U1333" i="8"/>
  <c r="S1333" i="8"/>
  <c r="U1317" i="8"/>
  <c r="S1317" i="8"/>
  <c r="U1301" i="8"/>
  <c r="S1301" i="8"/>
  <c r="U1285" i="8"/>
  <c r="S1285" i="8"/>
  <c r="U1269" i="8"/>
  <c r="S1269" i="8"/>
  <c r="U1253" i="8"/>
  <c r="S1253" i="8"/>
  <c r="U1237" i="8"/>
  <c r="S1237" i="8"/>
  <c r="U1221" i="8"/>
  <c r="S1221" i="8"/>
  <c r="U1205" i="8"/>
  <c r="S1205" i="8"/>
  <c r="U1189" i="8"/>
  <c r="S1189" i="8"/>
  <c r="U1173" i="8"/>
  <c r="S1173" i="8"/>
  <c r="U1157" i="8"/>
  <c r="S1157" i="8"/>
  <c r="U1141" i="8"/>
  <c r="S1141" i="8"/>
  <c r="U1125" i="8"/>
  <c r="S1125" i="8"/>
  <c r="U1109" i="8"/>
  <c r="S1109" i="8"/>
  <c r="U1093" i="8"/>
  <c r="S1093" i="8"/>
  <c r="U1077" i="8"/>
  <c r="S1077" i="8"/>
  <c r="U1061" i="8"/>
  <c r="S1061" i="8"/>
  <c r="U1045" i="8"/>
  <c r="S1045" i="8"/>
  <c r="U1029" i="8"/>
  <c r="S1029" i="8"/>
  <c r="U1013" i="8"/>
  <c r="S1013" i="8"/>
  <c r="U997" i="8"/>
  <c r="S997" i="8"/>
  <c r="U981" i="8"/>
  <c r="S981" i="8"/>
  <c r="U965" i="8"/>
  <c r="S965" i="8"/>
  <c r="U949" i="8"/>
  <c r="S949" i="8"/>
  <c r="S937" i="8"/>
  <c r="U937" i="8"/>
  <c r="S905" i="8"/>
  <c r="U905" i="8"/>
  <c r="S873" i="8"/>
  <c r="U873" i="8"/>
  <c r="S841" i="8"/>
  <c r="U841" i="8"/>
  <c r="S809" i="8"/>
  <c r="U809" i="8"/>
  <c r="S777" i="8"/>
  <c r="U777" i="8"/>
  <c r="U2985" i="8"/>
  <c r="U2825" i="8"/>
  <c r="U2793" i="8"/>
  <c r="U2761" i="8"/>
  <c r="U2729" i="8"/>
  <c r="S3005" i="8"/>
  <c r="S2989" i="8"/>
  <c r="S2973" i="8"/>
  <c r="S2957" i="8"/>
  <c r="S2941" i="8"/>
  <c r="S2925" i="8"/>
  <c r="S2909" i="8"/>
  <c r="S2893" i="8"/>
  <c r="S2877" i="8"/>
  <c r="S2861" i="8"/>
  <c r="S2845" i="8"/>
  <c r="S2829" i="8"/>
  <c r="S2813" i="8"/>
  <c r="S2797" i="8"/>
  <c r="S2781" i="8"/>
  <c r="S2765" i="8"/>
  <c r="S2749" i="8"/>
  <c r="S2733" i="8"/>
  <c r="S2717" i="8"/>
  <c r="S2701" i="8"/>
  <c r="S2685" i="8"/>
  <c r="S2669" i="8"/>
  <c r="S2653" i="8"/>
  <c r="S2637" i="8"/>
  <c r="S2621" i="8"/>
  <c r="S2605" i="8"/>
  <c r="S2589" i="8"/>
  <c r="S2573" i="8"/>
  <c r="S2557" i="8"/>
  <c r="S2541" i="8"/>
  <c r="S2525" i="8"/>
  <c r="S2509" i="8"/>
  <c r="S2493" i="8"/>
  <c r="S2477" i="8"/>
  <c r="S2461" i="8"/>
  <c r="S2445" i="8"/>
  <c r="S1385" i="8"/>
  <c r="S1257" i="8"/>
  <c r="S1129" i="8"/>
  <c r="S1001" i="8"/>
  <c r="U2953" i="8"/>
  <c r="U2921" i="8"/>
  <c r="U2889" i="8"/>
  <c r="U2857" i="8"/>
  <c r="U2697" i="8"/>
  <c r="U2429" i="8"/>
  <c r="U2413" i="8"/>
  <c r="U2397" i="8"/>
  <c r="U2381" i="8"/>
  <c r="U2365" i="8"/>
  <c r="U2349" i="8"/>
  <c r="U2333" i="8"/>
  <c r="U2317" i="8"/>
  <c r="U2301" i="8"/>
  <c r="U2285" i="8"/>
  <c r="U2269" i="8"/>
  <c r="U2253" i="8"/>
  <c r="U2237" i="8"/>
  <c r="U2221" i="8"/>
  <c r="U2205" i="8"/>
  <c r="U2189" i="8"/>
  <c r="U2173" i="8"/>
  <c r="U2157" i="8"/>
  <c r="U2141" i="8"/>
  <c r="U2125" i="8"/>
  <c r="U2109" i="8"/>
  <c r="U2093" i="8"/>
  <c r="U2077" i="8"/>
  <c r="U2061" i="8"/>
  <c r="U2045" i="8"/>
  <c r="U2029" i="8"/>
  <c r="U2013" i="8"/>
  <c r="U1997" i="8"/>
  <c r="U1981" i="8"/>
  <c r="U1965" i="8"/>
  <c r="U1949" i="8"/>
  <c r="U1933" i="8"/>
  <c r="U1917" i="8"/>
  <c r="U1901" i="8"/>
  <c r="U1885" i="8"/>
  <c r="U1869" i="8"/>
  <c r="U1853" i="8"/>
  <c r="U1837" i="8"/>
  <c r="U1821" i="8"/>
  <c r="U1805" i="8"/>
  <c r="U1789" i="8"/>
  <c r="U1773" i="8"/>
  <c r="U1757" i="8"/>
  <c r="U1741" i="8"/>
  <c r="U1725" i="8"/>
  <c r="U1709" i="8"/>
  <c r="U1693" i="8"/>
  <c r="U1677" i="8"/>
  <c r="U1661" i="8"/>
  <c r="U1645" i="8"/>
  <c r="S1353" i="8"/>
  <c r="S1225" i="8"/>
  <c r="S1097" i="8"/>
  <c r="S969" i="8"/>
  <c r="U1634" i="8"/>
  <c r="S1634" i="8"/>
  <c r="U1614" i="8"/>
  <c r="S1614" i="8"/>
  <c r="U1602" i="8"/>
  <c r="S1602" i="8"/>
  <c r="U1582" i="8"/>
  <c r="S1582" i="8"/>
  <c r="U1570" i="8"/>
  <c r="S1570" i="8"/>
  <c r="U1550" i="8"/>
  <c r="S1550" i="8"/>
  <c r="U1538" i="8"/>
  <c r="S1538" i="8"/>
  <c r="U1518" i="8"/>
  <c r="S1518" i="8"/>
  <c r="U1506" i="8"/>
  <c r="S1506" i="8"/>
  <c r="U1486" i="8"/>
  <c r="S1486" i="8"/>
  <c r="U1474" i="8"/>
  <c r="S1474" i="8"/>
  <c r="U1454" i="8"/>
  <c r="S1454" i="8"/>
  <c r="U1442" i="8"/>
  <c r="S1442" i="8"/>
  <c r="U1422" i="8"/>
  <c r="S1422" i="8"/>
  <c r="U1410" i="8"/>
  <c r="S1410" i="8"/>
  <c r="U1394" i="8"/>
  <c r="S1394" i="8"/>
  <c r="U1374" i="8"/>
  <c r="S1374" i="8"/>
  <c r="U1362" i="8"/>
  <c r="S1362" i="8"/>
  <c r="U1342" i="8"/>
  <c r="S1342" i="8"/>
  <c r="U1330" i="8"/>
  <c r="S1330" i="8"/>
  <c r="U1310" i="8"/>
  <c r="S1310" i="8"/>
  <c r="U1298" i="8"/>
  <c r="S1298" i="8"/>
  <c r="U1278" i="8"/>
  <c r="S1278" i="8"/>
  <c r="U1266" i="8"/>
  <c r="S1266" i="8"/>
  <c r="U1246" i="8"/>
  <c r="S1246" i="8"/>
  <c r="U1234" i="8"/>
  <c r="S1234" i="8"/>
  <c r="U1214" i="8"/>
  <c r="S1214" i="8"/>
  <c r="U1202" i="8"/>
  <c r="S1202" i="8"/>
  <c r="U1182" i="8"/>
  <c r="S1182" i="8"/>
  <c r="U1170" i="8"/>
  <c r="S1170" i="8"/>
  <c r="U1150" i="8"/>
  <c r="S1150" i="8"/>
  <c r="U1138" i="8"/>
  <c r="S1138" i="8"/>
  <c r="U1118" i="8"/>
  <c r="S1118" i="8"/>
  <c r="U1106" i="8"/>
  <c r="S1106" i="8"/>
  <c r="U1086" i="8"/>
  <c r="S1086" i="8"/>
  <c r="U1074" i="8"/>
  <c r="S1074" i="8"/>
  <c r="U1054" i="8"/>
  <c r="S1054" i="8"/>
  <c r="U1042" i="8"/>
  <c r="S1042" i="8"/>
  <c r="U1022" i="8"/>
  <c r="S1022" i="8"/>
  <c r="U1010" i="8"/>
  <c r="S1010" i="8"/>
  <c r="U990" i="8"/>
  <c r="S990" i="8"/>
  <c r="U978" i="8"/>
  <c r="S978" i="8"/>
  <c r="U958" i="8"/>
  <c r="S958" i="8"/>
  <c r="U946" i="8"/>
  <c r="S946" i="8"/>
  <c r="U926" i="8"/>
  <c r="S926" i="8"/>
  <c r="U922" i="8"/>
  <c r="S922" i="8"/>
  <c r="U918" i="8"/>
  <c r="S918" i="8"/>
  <c r="U906" i="8"/>
  <c r="S906" i="8"/>
  <c r="U890" i="8"/>
  <c r="S890" i="8"/>
  <c r="U886" i="8"/>
  <c r="S886" i="8"/>
  <c r="U830" i="8"/>
  <c r="S830" i="8"/>
  <c r="U790" i="8"/>
  <c r="S790" i="8"/>
  <c r="U782" i="8"/>
  <c r="S782" i="8"/>
  <c r="U766" i="8"/>
  <c r="S766" i="8"/>
  <c r="U702" i="8"/>
  <c r="S702" i="8"/>
  <c r="U662" i="8"/>
  <c r="S662" i="8"/>
  <c r="U654" i="8"/>
  <c r="S654" i="8"/>
  <c r="U638" i="8"/>
  <c r="S638" i="8"/>
  <c r="U574" i="8"/>
  <c r="S574" i="8"/>
  <c r="U534" i="8"/>
  <c r="S534" i="8"/>
  <c r="U526" i="8"/>
  <c r="S526" i="8"/>
  <c r="U510" i="8"/>
  <c r="S510" i="8"/>
  <c r="U446" i="8"/>
  <c r="S446" i="8"/>
  <c r="U406" i="8"/>
  <c r="S406" i="8"/>
  <c r="U398" i="8"/>
  <c r="S398" i="8"/>
  <c r="U382" i="8"/>
  <c r="S382" i="8"/>
  <c r="U318" i="8"/>
  <c r="S318" i="8"/>
  <c r="U278" i="8"/>
  <c r="S278" i="8"/>
  <c r="U270" i="8"/>
  <c r="S270" i="8"/>
  <c r="U254" i="8"/>
  <c r="S254" i="8"/>
  <c r="U190" i="8"/>
  <c r="S190" i="8"/>
  <c r="U150" i="8"/>
  <c r="S150" i="8"/>
  <c r="U142" i="8"/>
  <c r="S142" i="8"/>
  <c r="U126" i="8"/>
  <c r="S126" i="8"/>
  <c r="U62" i="8"/>
  <c r="S62" i="8"/>
  <c r="U22" i="8"/>
  <c r="S22" i="8"/>
  <c r="U14" i="8"/>
  <c r="S14" i="8"/>
  <c r="S385" i="8"/>
  <c r="U385" i="8"/>
  <c r="S365" i="8"/>
  <c r="U365" i="8"/>
  <c r="S353" i="8"/>
  <c r="U353" i="8"/>
  <c r="S333" i="8"/>
  <c r="U333" i="8"/>
  <c r="S321" i="8"/>
  <c r="U321" i="8"/>
  <c r="S301" i="8"/>
  <c r="U301" i="8"/>
  <c r="S289" i="8"/>
  <c r="U289" i="8"/>
  <c r="S269" i="8"/>
  <c r="U269" i="8"/>
  <c r="S257" i="8"/>
  <c r="U257" i="8"/>
  <c r="S237" i="8"/>
  <c r="U237" i="8"/>
  <c r="S225" i="8"/>
  <c r="U225" i="8"/>
  <c r="S205" i="8"/>
  <c r="U205" i="8"/>
  <c r="S193" i="8"/>
  <c r="U193" i="8"/>
  <c r="S173" i="8"/>
  <c r="U173" i="8"/>
  <c r="S161" i="8"/>
  <c r="U161" i="8"/>
  <c r="S141" i="8"/>
  <c r="U141" i="8"/>
  <c r="S129" i="8"/>
  <c r="U129" i="8"/>
  <c r="S109" i="8"/>
  <c r="U109" i="8"/>
  <c r="S97" i="8"/>
  <c r="U97" i="8"/>
  <c r="S77" i="8"/>
  <c r="U77" i="8"/>
  <c r="S65" i="8"/>
  <c r="U65" i="8"/>
  <c r="S45" i="8"/>
  <c r="U45" i="8"/>
  <c r="S33" i="8"/>
  <c r="U33" i="8"/>
  <c r="S13" i="8"/>
  <c r="U13" i="8"/>
  <c r="U848" i="8"/>
  <c r="S848" i="8"/>
  <c r="U736" i="8"/>
  <c r="S736" i="8"/>
  <c r="U608" i="8"/>
  <c r="S608" i="8"/>
  <c r="U464" i="8"/>
  <c r="S464" i="8"/>
  <c r="U416" i="8"/>
  <c r="S416" i="8"/>
  <c r="S328" i="8"/>
  <c r="U328" i="8"/>
  <c r="U288" i="8"/>
  <c r="S288" i="8"/>
  <c r="S244" i="8"/>
  <c r="U244" i="8"/>
  <c r="U224" i="8"/>
  <c r="S224" i="8"/>
  <c r="S212" i="8"/>
  <c r="U212" i="8"/>
  <c r="U208" i="8"/>
  <c r="S208" i="8"/>
  <c r="S200" i="8"/>
  <c r="U200" i="8"/>
  <c r="S72" i="8"/>
  <c r="U72" i="8"/>
  <c r="U912" i="8"/>
  <c r="S912" i="8"/>
  <c r="U896" i="8"/>
  <c r="S896" i="8"/>
  <c r="U864" i="8"/>
  <c r="S864" i="8"/>
  <c r="U800" i="8"/>
  <c r="S800" i="8"/>
  <c r="U720" i="8"/>
  <c r="S720" i="8"/>
  <c r="U672" i="8"/>
  <c r="S672" i="8"/>
  <c r="U592" i="8"/>
  <c r="S592" i="8"/>
  <c r="U544" i="8"/>
  <c r="S544" i="8"/>
  <c r="U480" i="8"/>
  <c r="S480" i="8"/>
  <c r="S372" i="8"/>
  <c r="U372" i="8"/>
  <c r="U352" i="8"/>
  <c r="S352" i="8"/>
  <c r="S340" i="8"/>
  <c r="U340" i="8"/>
  <c r="U336" i="8"/>
  <c r="S336" i="8"/>
  <c r="S308" i="8"/>
  <c r="U308" i="8"/>
  <c r="S276" i="8"/>
  <c r="U276" i="8"/>
  <c r="S180" i="8"/>
  <c r="U180" i="8"/>
  <c r="U160" i="8"/>
  <c r="S160" i="8"/>
  <c r="S148" i="8"/>
  <c r="U148" i="8"/>
  <c r="S116" i="8"/>
  <c r="U116" i="8"/>
  <c r="U96" i="8"/>
  <c r="S96" i="8"/>
  <c r="S84" i="8"/>
  <c r="U84" i="8"/>
  <c r="U80" i="8"/>
  <c r="S80" i="8"/>
  <c r="S52" i="8"/>
  <c r="U52" i="8"/>
  <c r="U32" i="8"/>
  <c r="S32" i="8"/>
  <c r="S20" i="8"/>
  <c r="U20" i="8"/>
  <c r="U3010" i="8"/>
  <c r="U2998" i="8"/>
  <c r="U2990" i="8"/>
  <c r="U2982" i="8"/>
  <c r="U2978" i="8"/>
  <c r="U2966" i="8"/>
  <c r="U2958" i="8"/>
  <c r="U2950" i="8"/>
  <c r="U2946" i="8"/>
  <c r="U2934" i="8"/>
  <c r="U2926" i="8"/>
  <c r="U2918" i="8"/>
  <c r="U2914" i="8"/>
  <c r="U2902" i="8"/>
  <c r="U2894" i="8"/>
  <c r="U2886" i="8"/>
  <c r="U2882" i="8"/>
  <c r="U2870" i="8"/>
  <c r="U2862" i="8"/>
  <c r="U2854" i="8"/>
  <c r="U2850" i="8"/>
  <c r="U2838" i="8"/>
  <c r="U2830" i="8"/>
  <c r="U2822" i="8"/>
  <c r="U2818" i="8"/>
  <c r="U2806" i="8"/>
  <c r="U2798" i="8"/>
  <c r="U2790" i="8"/>
  <c r="U2786" i="8"/>
  <c r="U2774" i="8"/>
  <c r="U2766" i="8"/>
  <c r="U2758" i="8"/>
  <c r="U2754" i="8"/>
  <c r="U2742" i="8"/>
  <c r="U2734" i="8"/>
  <c r="U2726" i="8"/>
  <c r="U2722" i="8"/>
  <c r="U2710" i="8"/>
  <c r="U2702" i="8"/>
  <c r="U2694" i="8"/>
  <c r="U2690" i="8"/>
  <c r="U2678" i="8"/>
  <c r="U2670" i="8"/>
  <c r="U2662" i="8"/>
  <c r="U2658" i="8"/>
  <c r="U2646" i="8"/>
  <c r="U2638" i="8"/>
  <c r="U2630" i="8"/>
  <c r="U2626" i="8"/>
  <c r="U2614" i="8"/>
  <c r="U2606" i="8"/>
  <c r="U2598" i="8"/>
  <c r="U2594" i="8"/>
  <c r="U2582" i="8"/>
  <c r="U2574" i="8"/>
  <c r="U2566" i="8"/>
  <c r="U2562" i="8"/>
  <c r="U2550" i="8"/>
  <c r="U2542" i="8"/>
  <c r="U2534" i="8"/>
  <c r="U2530" i="8"/>
  <c r="U2518" i="8"/>
  <c r="U2510" i="8"/>
  <c r="U2502" i="8"/>
  <c r="U2498" i="8"/>
  <c r="U2486" i="8"/>
  <c r="U2478" i="8"/>
  <c r="U2470" i="8"/>
  <c r="U2466" i="8"/>
  <c r="U2454" i="8"/>
  <c r="U2446" i="8"/>
  <c r="U2438" i="8"/>
  <c r="U2434" i="8"/>
  <c r="U2422" i="8"/>
  <c r="U2414" i="8"/>
  <c r="U2406" i="8"/>
  <c r="U2402" i="8"/>
  <c r="U2390" i="8"/>
  <c r="U2382" i="8"/>
  <c r="U2374" i="8"/>
  <c r="U2370" i="8"/>
  <c r="U2358" i="8"/>
  <c r="U2350" i="8"/>
  <c r="U2342" i="8"/>
  <c r="U2338" i="8"/>
  <c r="U2326" i="8"/>
  <c r="U2318" i="8"/>
  <c r="U2310" i="8"/>
  <c r="U2306" i="8"/>
  <c r="U2294" i="8"/>
  <c r="U2286" i="8"/>
  <c r="U2278" i="8"/>
  <c r="U2274" i="8"/>
  <c r="U2262" i="8"/>
  <c r="U2254" i="8"/>
  <c r="U2246" i="8"/>
  <c r="U2242" i="8"/>
  <c r="U2230" i="8"/>
  <c r="U2222" i="8"/>
  <c r="U2214" i="8"/>
  <c r="U2210" i="8"/>
  <c r="U2198" i="8"/>
  <c r="U2190" i="8"/>
  <c r="U2182" i="8"/>
  <c r="U2178" i="8"/>
  <c r="U2166" i="8"/>
  <c r="U2158" i="8"/>
  <c r="U2150" i="8"/>
  <c r="U2146" i="8"/>
  <c r="U2134" i="8"/>
  <c r="U2126" i="8"/>
  <c r="U2118" i="8"/>
  <c r="U2114" i="8"/>
  <c r="U2102" i="8"/>
  <c r="U2094" i="8"/>
  <c r="U2086" i="8"/>
  <c r="U2082" i="8"/>
  <c r="U2070" i="8"/>
  <c r="U2062" i="8"/>
  <c r="U2054" i="8"/>
  <c r="U2050" i="8"/>
  <c r="U2038" i="8"/>
  <c r="U2030" i="8"/>
  <c r="U2022" i="8"/>
  <c r="U2018" i="8"/>
  <c r="U2006" i="8"/>
  <c r="U1998" i="8"/>
  <c r="U1990" i="8"/>
  <c r="U1986" i="8"/>
  <c r="U1974" i="8"/>
  <c r="U1966" i="8"/>
  <c r="U1958" i="8"/>
  <c r="U1954" i="8"/>
  <c r="U1942" i="8"/>
  <c r="U1934" i="8"/>
  <c r="U1926" i="8"/>
  <c r="U1922" i="8"/>
  <c r="U1910" i="8"/>
  <c r="U1902" i="8"/>
  <c r="U1894" i="8"/>
  <c r="U1890" i="8"/>
  <c r="U1878" i="8"/>
  <c r="U1870" i="8"/>
  <c r="U1862" i="8"/>
  <c r="U1858" i="8"/>
  <c r="U1846" i="8"/>
  <c r="U1838" i="8"/>
  <c r="U1830" i="8"/>
  <c r="U1826" i="8"/>
  <c r="U1814" i="8"/>
  <c r="U1806" i="8"/>
  <c r="U1798" i="8"/>
  <c r="U1794" i="8"/>
  <c r="U1782" i="8"/>
  <c r="U1774" i="8"/>
  <c r="U1766" i="8"/>
  <c r="U1762" i="8"/>
  <c r="U1750" i="8"/>
  <c r="U1742" i="8"/>
  <c r="U1734" i="8"/>
  <c r="U1730" i="8"/>
  <c r="U1718" i="8"/>
  <c r="U1710" i="8"/>
  <c r="U1702" i="8"/>
  <c r="U1698" i="8"/>
  <c r="U1686" i="8"/>
  <c r="U1678" i="8"/>
  <c r="U1670" i="8"/>
  <c r="U1666" i="8"/>
  <c r="U1654" i="8"/>
  <c r="U1646" i="8"/>
  <c r="U1628" i="8"/>
  <c r="U1596" i="8"/>
  <c r="U1564" i="8"/>
  <c r="U1532" i="8"/>
  <c r="U1500" i="8"/>
  <c r="U1468" i="8"/>
  <c r="U1436" i="8"/>
  <c r="U1404" i="8"/>
  <c r="U1372" i="8"/>
  <c r="U1340" i="8"/>
  <c r="U1308" i="8"/>
  <c r="U1276" i="8"/>
  <c r="U1244" i="8"/>
  <c r="U1212" i="8"/>
  <c r="U1180" i="8"/>
  <c r="U1148" i="8"/>
  <c r="U1116" i="8"/>
  <c r="U1084" i="8"/>
  <c r="U1052" i="8"/>
  <c r="U1020" i="8"/>
  <c r="U988" i="8"/>
  <c r="U956" i="8"/>
  <c r="U924" i="8"/>
  <c r="U892" i="8"/>
  <c r="U860" i="8"/>
  <c r="U828" i="8"/>
  <c r="U796" i="8"/>
  <c r="U764" i="8"/>
  <c r="U745" i="8"/>
  <c r="U732" i="8"/>
  <c r="U713" i="8"/>
  <c r="U700" i="8"/>
  <c r="U681" i="8"/>
  <c r="U668" i="8"/>
  <c r="U649" i="8"/>
  <c r="U636" i="8"/>
  <c r="U617" i="8"/>
  <c r="U604" i="8"/>
  <c r="U585" i="8"/>
  <c r="U572" i="8"/>
  <c r="U553" i="8"/>
  <c r="U540" i="8"/>
  <c r="U521" i="8"/>
  <c r="U508" i="8"/>
  <c r="U489" i="8"/>
  <c r="U476" i="8"/>
  <c r="U457" i="8"/>
  <c r="U444" i="8"/>
  <c r="U425" i="8"/>
  <c r="U412" i="8"/>
  <c r="U393" i="8"/>
  <c r="S910" i="8"/>
  <c r="U1638" i="8"/>
  <c r="S1638" i="8"/>
  <c r="U1622" i="8"/>
  <c r="S1622" i="8"/>
  <c r="U1606" i="8"/>
  <c r="S1606" i="8"/>
  <c r="U1590" i="8"/>
  <c r="S1590" i="8"/>
  <c r="U1574" i="8"/>
  <c r="S1574" i="8"/>
  <c r="U1558" i="8"/>
  <c r="S1558" i="8"/>
  <c r="U1542" i="8"/>
  <c r="S1542" i="8"/>
  <c r="U1526" i="8"/>
  <c r="S1526" i="8"/>
  <c r="U1510" i="8"/>
  <c r="S1510" i="8"/>
  <c r="U1494" i="8"/>
  <c r="S1494" i="8"/>
  <c r="U1478" i="8"/>
  <c r="S1478" i="8"/>
  <c r="U1462" i="8"/>
  <c r="S1462" i="8"/>
  <c r="U1446" i="8"/>
  <c r="S1446" i="8"/>
  <c r="U1430" i="8"/>
  <c r="S1430" i="8"/>
  <c r="U1414" i="8"/>
  <c r="S1414" i="8"/>
  <c r="U1398" i="8"/>
  <c r="S1398" i="8"/>
  <c r="U1382" i="8"/>
  <c r="S1382" i="8"/>
  <c r="U1366" i="8"/>
  <c r="S1366" i="8"/>
  <c r="U1350" i="8"/>
  <c r="S1350" i="8"/>
  <c r="U1334" i="8"/>
  <c r="S1334" i="8"/>
  <c r="U1318" i="8"/>
  <c r="S1318" i="8"/>
  <c r="U1302" i="8"/>
  <c r="S1302" i="8"/>
  <c r="U1286" i="8"/>
  <c r="S1286" i="8"/>
  <c r="U1270" i="8"/>
  <c r="S1270" i="8"/>
  <c r="U1254" i="8"/>
  <c r="S1254" i="8"/>
  <c r="U1238" i="8"/>
  <c r="S1238" i="8"/>
  <c r="U1222" i="8"/>
  <c r="S1222" i="8"/>
  <c r="U1206" i="8"/>
  <c r="S1206" i="8"/>
  <c r="U1190" i="8"/>
  <c r="S1190" i="8"/>
  <c r="U1174" i="8"/>
  <c r="S1174" i="8"/>
  <c r="U1158" i="8"/>
  <c r="S1158" i="8"/>
  <c r="U1142" i="8"/>
  <c r="S1142" i="8"/>
  <c r="U1126" i="8"/>
  <c r="S1126" i="8"/>
  <c r="U1110" i="8"/>
  <c r="S1110" i="8"/>
  <c r="U1094" i="8"/>
  <c r="S1094" i="8"/>
  <c r="U1078" i="8"/>
  <c r="S1078" i="8"/>
  <c r="U1062" i="8"/>
  <c r="S1062" i="8"/>
  <c r="U1046" i="8"/>
  <c r="S1046" i="8"/>
  <c r="U1030" i="8"/>
  <c r="S1030" i="8"/>
  <c r="S930" i="8"/>
  <c r="U930" i="8"/>
  <c r="S914" i="8"/>
  <c r="U914" i="8"/>
  <c r="S898" i="8"/>
  <c r="U898" i="8"/>
  <c r="S882" i="8"/>
  <c r="U882" i="8"/>
  <c r="S874" i="8"/>
  <c r="U874" i="8"/>
  <c r="S870" i="8"/>
  <c r="U870" i="8"/>
  <c r="S858" i="8"/>
  <c r="U858" i="8"/>
  <c r="S850" i="8"/>
  <c r="U850" i="8"/>
  <c r="S842" i="8"/>
  <c r="U842" i="8"/>
  <c r="S838" i="8"/>
  <c r="U838" i="8"/>
  <c r="S826" i="8"/>
  <c r="U826" i="8"/>
  <c r="S818" i="8"/>
  <c r="U818" i="8"/>
  <c r="S810" i="8"/>
  <c r="U810" i="8"/>
  <c r="S806" i="8"/>
  <c r="U806" i="8"/>
  <c r="S794" i="8"/>
  <c r="U794" i="8"/>
  <c r="S786" i="8"/>
  <c r="U786" i="8"/>
  <c r="S778" i="8"/>
  <c r="U778" i="8"/>
  <c r="S774" i="8"/>
  <c r="U774" i="8"/>
  <c r="S762" i="8"/>
  <c r="U762" i="8"/>
  <c r="S754" i="8"/>
  <c r="U754" i="8"/>
  <c r="S746" i="8"/>
  <c r="U746" i="8"/>
  <c r="S742" i="8"/>
  <c r="U742" i="8"/>
  <c r="S730" i="8"/>
  <c r="U730" i="8"/>
  <c r="S722" i="8"/>
  <c r="U722" i="8"/>
  <c r="S714" i="8"/>
  <c r="U714" i="8"/>
  <c r="S710" i="8"/>
  <c r="U710" i="8"/>
  <c r="S698" i="8"/>
  <c r="U698" i="8"/>
  <c r="S690" i="8"/>
  <c r="U690" i="8"/>
  <c r="S682" i="8"/>
  <c r="U682" i="8"/>
  <c r="S678" i="8"/>
  <c r="U678" i="8"/>
  <c r="S666" i="8"/>
  <c r="U666" i="8"/>
  <c r="S658" i="8"/>
  <c r="U658" i="8"/>
  <c r="S650" i="8"/>
  <c r="U650" i="8"/>
  <c r="S646" i="8"/>
  <c r="U646" i="8"/>
  <c r="S634" i="8"/>
  <c r="U634" i="8"/>
  <c r="S626" i="8"/>
  <c r="U626" i="8"/>
  <c r="S618" i="8"/>
  <c r="U618" i="8"/>
  <c r="S614" i="8"/>
  <c r="U614" i="8"/>
  <c r="S602" i="8"/>
  <c r="U602" i="8"/>
  <c r="S594" i="8"/>
  <c r="U594" i="8"/>
  <c r="S586" i="8"/>
  <c r="U586" i="8"/>
  <c r="S582" i="8"/>
  <c r="U582" i="8"/>
  <c r="S570" i="8"/>
  <c r="U570" i="8"/>
  <c r="S562" i="8"/>
  <c r="U562" i="8"/>
  <c r="S554" i="8"/>
  <c r="U554" i="8"/>
  <c r="S550" i="8"/>
  <c r="U550" i="8"/>
  <c r="S538" i="8"/>
  <c r="U538" i="8"/>
  <c r="S530" i="8"/>
  <c r="U530" i="8"/>
  <c r="S522" i="8"/>
  <c r="U522" i="8"/>
  <c r="S518" i="8"/>
  <c r="U518" i="8"/>
  <c r="S506" i="8"/>
  <c r="U506" i="8"/>
  <c r="S498" i="8"/>
  <c r="U498" i="8"/>
  <c r="S490" i="8"/>
  <c r="U490" i="8"/>
  <c r="S486" i="8"/>
  <c r="U486" i="8"/>
  <c r="S474" i="8"/>
  <c r="U474" i="8"/>
  <c r="S466" i="8"/>
  <c r="U466" i="8"/>
  <c r="S458" i="8"/>
  <c r="U458" i="8"/>
  <c r="S454" i="8"/>
  <c r="U454" i="8"/>
  <c r="S442" i="8"/>
  <c r="U442" i="8"/>
  <c r="S434" i="8"/>
  <c r="U434" i="8"/>
  <c r="S426" i="8"/>
  <c r="U426" i="8"/>
  <c r="S422" i="8"/>
  <c r="U422" i="8"/>
  <c r="S410" i="8"/>
  <c r="U410" i="8"/>
  <c r="S402" i="8"/>
  <c r="U402" i="8"/>
  <c r="S394" i="8"/>
  <c r="U394" i="8"/>
  <c r="S390" i="8"/>
  <c r="U390" i="8"/>
  <c r="S378" i="8"/>
  <c r="U378" i="8"/>
  <c r="S370" i="8"/>
  <c r="U370" i="8"/>
  <c r="S362" i="8"/>
  <c r="U362" i="8"/>
  <c r="S358" i="8"/>
  <c r="U358" i="8"/>
  <c r="S346" i="8"/>
  <c r="U346" i="8"/>
  <c r="S338" i="8"/>
  <c r="U338" i="8"/>
  <c r="S330" i="8"/>
  <c r="U330" i="8"/>
  <c r="S326" i="8"/>
  <c r="U326" i="8"/>
  <c r="S314" i="8"/>
  <c r="U314" i="8"/>
  <c r="S306" i="8"/>
  <c r="U306" i="8"/>
  <c r="S298" i="8"/>
  <c r="U298" i="8"/>
  <c r="S294" i="8"/>
  <c r="U294" i="8"/>
  <c r="S282" i="8"/>
  <c r="U282" i="8"/>
  <c r="S274" i="8"/>
  <c r="U274" i="8"/>
  <c r="S266" i="8"/>
  <c r="U266" i="8"/>
  <c r="S262" i="8"/>
  <c r="U262" i="8"/>
  <c r="S250" i="8"/>
  <c r="U250" i="8"/>
  <c r="S242" i="8"/>
  <c r="U242" i="8"/>
  <c r="S234" i="8"/>
  <c r="U234" i="8"/>
  <c r="S230" i="8"/>
  <c r="U230" i="8"/>
  <c r="S218" i="8"/>
  <c r="U218" i="8"/>
  <c r="S210" i="8"/>
  <c r="U210" i="8"/>
  <c r="S202" i="8"/>
  <c r="U202" i="8"/>
  <c r="S198" i="8"/>
  <c r="U198" i="8"/>
  <c r="S186" i="8"/>
  <c r="U186" i="8"/>
  <c r="S178" i="8"/>
  <c r="U178" i="8"/>
  <c r="S170" i="8"/>
  <c r="U170" i="8"/>
  <c r="S166" i="8"/>
  <c r="U166" i="8"/>
  <c r="S154" i="8"/>
  <c r="U154" i="8"/>
  <c r="S146" i="8"/>
  <c r="U146" i="8"/>
  <c r="S138" i="8"/>
  <c r="U138" i="8"/>
  <c r="S134" i="8"/>
  <c r="U134" i="8"/>
  <c r="S122" i="8"/>
  <c r="U122" i="8"/>
  <c r="S114" i="8"/>
  <c r="U114" i="8"/>
  <c r="S106" i="8"/>
  <c r="U106" i="8"/>
  <c r="S102" i="8"/>
  <c r="U102" i="8"/>
  <c r="S90" i="8"/>
  <c r="U90" i="8"/>
  <c r="S82" i="8"/>
  <c r="U82" i="8"/>
  <c r="S74" i="8"/>
  <c r="U74" i="8"/>
  <c r="S70" i="8"/>
  <c r="U70" i="8"/>
  <c r="S58" i="8"/>
  <c r="U58" i="8"/>
  <c r="S50" i="8"/>
  <c r="U50" i="8"/>
  <c r="S42" i="8"/>
  <c r="U42" i="8"/>
  <c r="S38" i="8"/>
  <c r="U38" i="8"/>
  <c r="S26" i="8"/>
  <c r="U26" i="8"/>
  <c r="S18" i="8"/>
  <c r="U18" i="8"/>
  <c r="S10" i="8"/>
  <c r="U10" i="8"/>
  <c r="S6" i="8"/>
  <c r="U6" i="8"/>
  <c r="U1632" i="8"/>
  <c r="U1616" i="8"/>
  <c r="U1600" i="8"/>
  <c r="U1584" i="8"/>
  <c r="U1568" i="8"/>
  <c r="U1552" i="8"/>
  <c r="U1536" i="8"/>
  <c r="U1520" i="8"/>
  <c r="U1504" i="8"/>
  <c r="U1488" i="8"/>
  <c r="U1472" i="8"/>
  <c r="U1456" i="8"/>
  <c r="U1440" i="8"/>
  <c r="U1424" i="8"/>
  <c r="U1408" i="8"/>
  <c r="U1392" i="8"/>
  <c r="U1376" i="8"/>
  <c r="U1360" i="8"/>
  <c r="U1344" i="8"/>
  <c r="U1328" i="8"/>
  <c r="U1312" i="8"/>
  <c r="U1296" i="8"/>
  <c r="U1280" i="8"/>
  <c r="U1264" i="8"/>
  <c r="U1248" i="8"/>
  <c r="U1232" i="8"/>
  <c r="U1216" i="8"/>
  <c r="U1200" i="8"/>
  <c r="U1184" i="8"/>
  <c r="U1168" i="8"/>
  <c r="U1152" i="8"/>
  <c r="U1136" i="8"/>
  <c r="U1120" i="8"/>
  <c r="U1104" i="8"/>
  <c r="U1088" i="8"/>
  <c r="U1072" i="8"/>
  <c r="U1056" i="8"/>
  <c r="U1040" i="8"/>
  <c r="U1024" i="8"/>
  <c r="U1008" i="8"/>
  <c r="U992" i="8"/>
  <c r="U976" i="8"/>
  <c r="U960" i="8"/>
  <c r="U944" i="8"/>
  <c r="U933" i="8"/>
  <c r="U917" i="8"/>
  <c r="U901" i="8"/>
  <c r="U885" i="8"/>
  <c r="U869" i="8"/>
  <c r="U853" i="8"/>
  <c r="U837" i="8"/>
  <c r="U821" i="8"/>
  <c r="U805" i="8"/>
  <c r="U789" i="8"/>
  <c r="U773" i="8"/>
  <c r="U757" i="8"/>
  <c r="U741" i="8"/>
  <c r="U725" i="8"/>
  <c r="U709" i="8"/>
  <c r="U693" i="8"/>
  <c r="U677" i="8"/>
  <c r="U661" i="8"/>
  <c r="U645" i="8"/>
  <c r="U629" i="8"/>
  <c r="U613" i="8"/>
  <c r="U597" i="8"/>
  <c r="U581" i="8"/>
  <c r="U565" i="8"/>
  <c r="U549" i="8"/>
  <c r="U533" i="8"/>
  <c r="U517" i="8"/>
  <c r="U501" i="8"/>
  <c r="U485" i="8"/>
  <c r="U469" i="8"/>
  <c r="U453" i="8"/>
  <c r="U437" i="8"/>
  <c r="U421" i="8"/>
  <c r="U405" i="8"/>
  <c r="U389" i="8"/>
  <c r="U373" i="8"/>
  <c r="U357" i="8"/>
  <c r="U341" i="8"/>
  <c r="U325" i="8"/>
  <c r="U309" i="8"/>
  <c r="U293" i="8"/>
  <c r="U277" i="8"/>
  <c r="U261" i="8"/>
  <c r="U245" i="8"/>
  <c r="U229" i="8"/>
  <c r="U213" i="8"/>
  <c r="U197" i="8"/>
  <c r="U181" i="8"/>
  <c r="U165" i="8"/>
  <c r="U149" i="8"/>
  <c r="U133" i="8"/>
  <c r="U117" i="8"/>
  <c r="U101" i="8"/>
  <c r="U85" i="8"/>
  <c r="U69" i="8"/>
  <c r="U53" i="8"/>
  <c r="U37" i="8"/>
  <c r="U21" i="8"/>
  <c r="U5" i="8"/>
  <c r="S1014" i="8"/>
  <c r="S998" i="8"/>
  <c r="S982" i="8"/>
  <c r="S966" i="8"/>
  <c r="S950" i="8"/>
  <c r="S934" i="8"/>
  <c r="S902" i="8"/>
  <c r="S866" i="8"/>
  <c r="S834" i="8"/>
  <c r="S802" i="8"/>
  <c r="S770" i="8"/>
  <c r="S738" i="8"/>
  <c r="S706" i="8"/>
  <c r="S674" i="8"/>
  <c r="S642" i="8"/>
  <c r="S610" i="8"/>
  <c r="S578" i="8"/>
  <c r="S546" i="8"/>
  <c r="S514" i="8"/>
  <c r="S482" i="8"/>
  <c r="S450" i="8"/>
  <c r="S418" i="8"/>
  <c r="S386" i="8"/>
  <c r="S354" i="8"/>
  <c r="S322" i="8"/>
  <c r="S290" i="8"/>
  <c r="S258" i="8"/>
  <c r="S226" i="8"/>
  <c r="S194" i="8"/>
  <c r="S162" i="8"/>
  <c r="S130" i="8"/>
  <c r="S98" i="8"/>
  <c r="S66" i="8"/>
  <c r="S34" i="8"/>
  <c r="S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38AF94-3CB1-43A6-88C7-F287D8D64F80}" keepAlive="1" name="Query - Accounts" description="Connection to the 'Accounts' query in the workbook." type="5" refreshedVersion="8" background="1" saveData="1">
    <dbPr connection="Provider=Microsoft.Mashup.OleDb.1;Data Source=$Workbook$;Location=Accounts;Extended Properties=&quot;&quot;" command="SELECT * FROM [Accounts]"/>
  </connection>
  <connection id="2" xr16:uid="{193FFE48-397C-4DCE-ACBF-511D7FDD8566}"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3" xr16:uid="{1354A397-1DAB-4A49-9EBF-12CCB410FD57}" keepAlive="1" name="Query - Customer (2)" description="Connection to the 'Customer (2)' query in the workbook." type="5" refreshedVersion="8" background="1" saveData="1">
    <dbPr connection="Provider=Microsoft.Mashup.OleDb.1;Data Source=$Workbook$;Location=&quot;Customer (2)&quot;;Extended Properties=&quot;&quot;" command="SELECT * FROM [Customer (2)]"/>
  </connection>
  <connection id="4" xr16:uid="{CDB1D930-0E96-49DA-9C52-BAE917C59EE2}" keepAlive="1" name="Query - Customer8" description="Connection to the 'Customer8' query in the workbook." type="5" refreshedVersion="8" background="1" saveData="1">
    <dbPr connection="Provider=Microsoft.Mashup.OleDb.1;Data Source=$Workbook$;Location=Customer8;Extended Properties=&quot;&quot;" command="SELECT * FROM [Customer8]"/>
  </connection>
  <connection id="5" xr16:uid="{F6DBED32-1437-417B-85CB-675CA99E8024}" keepAlive="1" name="Query - Loan" description="Connection to the 'Loan' query in the workbook." type="5" refreshedVersion="8" background="1" saveData="1">
    <dbPr connection="Provider=Microsoft.Mashup.OleDb.1;Data Source=$Workbook$;Location=Loan;Extended Properties=&quot;&quot;" command="SELECT * FROM [Loan]"/>
  </connection>
  <connection id="6" xr16:uid="{946D43C7-42B9-4E74-BB3F-9F48782AC9F8}" keepAlive="1" name="Query - task" description="Connection to the 'task' query in the workbook." type="5" refreshedVersion="8" background="1" saveData="1">
    <dbPr connection="Provider=Microsoft.Mashup.OleDb.1;Data Source=$Workbook$;Location=task;Extended Properties=&quot;&quot;" command="SELECT * FROM [task]"/>
  </connection>
  <connection id="7" xr16:uid="{F971CC9C-0033-44CC-95C9-52229B93A15F}" keepAlive="1" name="Query - Transaction" description="Connection to the 'Transaction' query in the workbook." type="5" refreshedVersion="8" background="1" saveData="1">
    <dbPr connection="Provider=Microsoft.Mashup.OleDb.1;Data Source=$Workbook$;Location=Transaction;Extended Properties=&quot;&quot;" command="SELECT * FROM [Transaction]"/>
  </connection>
  <connection id="8" xr16:uid="{CF6BF184-F16B-4DE6-8CD6-8C509881B9A5}" keepAlive="1" name="Query - Transaction time" description="Connection to the 'Transaction time' query in the workbook." type="5" refreshedVersion="8" background="1" saveData="1">
    <dbPr connection="Provider=Microsoft.Mashup.OleDb.1;Data Source=$Workbook$;Location=&quot;Transaction time&quot;;Extended Properties=&quot;&quot;" command="SELECT * FROM [Transaction time]"/>
  </connection>
</connections>
</file>

<file path=xl/sharedStrings.xml><?xml version="1.0" encoding="utf-8"?>
<sst xmlns="http://schemas.openxmlformats.org/spreadsheetml/2006/main" count="85163" uniqueCount="6256">
  <si>
    <t>Customer_id</t>
  </si>
  <si>
    <t>Account Number</t>
  </si>
  <si>
    <t>Age</t>
  </si>
  <si>
    <t>Date of Birth</t>
  </si>
  <si>
    <t>Sex</t>
  </si>
  <si>
    <t>Occupation</t>
  </si>
  <si>
    <t>City</t>
  </si>
  <si>
    <t>Bank Deposit</t>
  </si>
  <si>
    <t>Saving Accounts</t>
  </si>
  <si>
    <t>Full name</t>
  </si>
  <si>
    <t>NZ78803</t>
  </si>
  <si>
    <t>Female</t>
  </si>
  <si>
    <t>Computer Systems Analyst II</t>
  </si>
  <si>
    <t>Lagos</t>
  </si>
  <si>
    <t>Charles Martin</t>
  </si>
  <si>
    <t>NZ33202</t>
  </si>
  <si>
    <t>Help Desk Operator</t>
  </si>
  <si>
    <t>Ernest Davis</t>
  </si>
  <si>
    <t>NZ82919</t>
  </si>
  <si>
    <t>Web Designer IV</t>
  </si>
  <si>
    <t>Nancy Gilbert</t>
  </si>
  <si>
    <t>NZ57563</t>
  </si>
  <si>
    <t>Statistician II</t>
  </si>
  <si>
    <t>Willie Owens</t>
  </si>
  <si>
    <t>NZ59334</t>
  </si>
  <si>
    <t>Budget/Accounting Analyst III</t>
  </si>
  <si>
    <t>William Hart</t>
  </si>
  <si>
    <t>NZ55460</t>
  </si>
  <si>
    <t>Staff Accountant II</t>
  </si>
  <si>
    <t>Karen Matthews</t>
  </si>
  <si>
    <t>NZ39119</t>
  </si>
  <si>
    <t>Jimmy Brown</t>
  </si>
  <si>
    <t>NZ73045</t>
  </si>
  <si>
    <t>Account Representative IV</t>
  </si>
  <si>
    <t>Johnny Coleman</t>
  </si>
  <si>
    <t>NZ84955</t>
  </si>
  <si>
    <t>Automation Specialist II</t>
  </si>
  <si>
    <t>Jesse Tucker</t>
  </si>
  <si>
    <t>NZ38386</t>
  </si>
  <si>
    <t>Statistician I</t>
  </si>
  <si>
    <t>Martin Martinez</t>
  </si>
  <si>
    <t>NZ63272</t>
  </si>
  <si>
    <t>Engineer IV</t>
  </si>
  <si>
    <t>Janet Nguyen</t>
  </si>
  <si>
    <t>NZ40471</t>
  </si>
  <si>
    <t>Assistant Manager</t>
  </si>
  <si>
    <t>Lisa Barnes</t>
  </si>
  <si>
    <t>NZ34064</t>
  </si>
  <si>
    <t>Staff Scientist</t>
  </si>
  <si>
    <t>George Palmer</t>
  </si>
  <si>
    <t>NZ14385</t>
  </si>
  <si>
    <t>Account Representative III</t>
  </si>
  <si>
    <t>Antonio Robinson</t>
  </si>
  <si>
    <t>NZ88784</t>
  </si>
  <si>
    <t>Accounting Assistant I</t>
  </si>
  <si>
    <t>Doris Palmer</t>
  </si>
  <si>
    <t>NZ24185</t>
  </si>
  <si>
    <t>Database Administrator I</t>
  </si>
  <si>
    <t>Frank Harper</t>
  </si>
  <si>
    <t>NZ74794</t>
  </si>
  <si>
    <t>General Manager</t>
  </si>
  <si>
    <t>Lillian Nelson</t>
  </si>
  <si>
    <t>NZ16593</t>
  </si>
  <si>
    <t>Web Developer II</t>
  </si>
  <si>
    <t>Samuel Vasquez</t>
  </si>
  <si>
    <t>NZ38755</t>
  </si>
  <si>
    <t>Research Assistant III</t>
  </si>
  <si>
    <t>Susan Clark</t>
  </si>
  <si>
    <t>NZ72250</t>
  </si>
  <si>
    <t>Software Engineer III</t>
  </si>
  <si>
    <t>Rose Bell</t>
  </si>
  <si>
    <t>NZ70068</t>
  </si>
  <si>
    <t>Food Chemist</t>
  </si>
  <si>
    <t>Anthony Bennett</t>
  </si>
  <si>
    <t>NZ97211</t>
  </si>
  <si>
    <t>Statistician III</t>
  </si>
  <si>
    <t>Alan Bennett</t>
  </si>
  <si>
    <t>NZ93556</t>
  </si>
  <si>
    <t>Computer Systems Analyst III</t>
  </si>
  <si>
    <t>Rose West</t>
  </si>
  <si>
    <t>NZ76839</t>
  </si>
  <si>
    <t>Research Associate</t>
  </si>
  <si>
    <t>Henry Williamson</t>
  </si>
  <si>
    <t>NZ59415</t>
  </si>
  <si>
    <t>Geologist I</t>
  </si>
  <si>
    <t>Lori Wilson</t>
  </si>
  <si>
    <t>NZ97245</t>
  </si>
  <si>
    <t>Automation Specialist IV</t>
  </si>
  <si>
    <t>Robert Harrison</t>
  </si>
  <si>
    <t>NZ28776</t>
  </si>
  <si>
    <t>Office Assistant III</t>
  </si>
  <si>
    <t>Diana Walker</t>
  </si>
  <si>
    <t>NZ90041</t>
  </si>
  <si>
    <t>Andrew Diaz</t>
  </si>
  <si>
    <t>NZ36167</t>
  </si>
  <si>
    <t>Systems Administrator II</t>
  </si>
  <si>
    <t>Evelyn Flores</t>
  </si>
  <si>
    <t>NZ26937</t>
  </si>
  <si>
    <t>Others</t>
  </si>
  <si>
    <t>Justin Brown</t>
  </si>
  <si>
    <t>NZ55731</t>
  </si>
  <si>
    <t>Geologist II</t>
  </si>
  <si>
    <t>Lois Griffin</t>
  </si>
  <si>
    <t>NZ78861</t>
  </si>
  <si>
    <t>Henry Roberts</t>
  </si>
  <si>
    <t>NZ96489</t>
  </si>
  <si>
    <t>Research Assistant IV</t>
  </si>
  <si>
    <t>Mark Cox</t>
  </si>
  <si>
    <t>NZ48638</t>
  </si>
  <si>
    <t>Payment Adjustment Coordinator</t>
  </si>
  <si>
    <t>Benjamin Collins</t>
  </si>
  <si>
    <t>NZ69752</t>
  </si>
  <si>
    <t>Associate Professor</t>
  </si>
  <si>
    <t>Kevin Williams</t>
  </si>
  <si>
    <t>NZ31054</t>
  </si>
  <si>
    <t>Accountant I</t>
  </si>
  <si>
    <t>Mary Bennett</t>
  </si>
  <si>
    <t>NZ19422</t>
  </si>
  <si>
    <t>Occupational Therapist</t>
  </si>
  <si>
    <t>Stephen Allen</t>
  </si>
  <si>
    <t>NZ90914</t>
  </si>
  <si>
    <t>Sales Associate</t>
  </si>
  <si>
    <t>Doris Clark</t>
  </si>
  <si>
    <t>NZ47520</t>
  </si>
  <si>
    <t>Professor</t>
  </si>
  <si>
    <t>Brandon Burton</t>
  </si>
  <si>
    <t>NZ34216</t>
  </si>
  <si>
    <t>Biostatistician II</t>
  </si>
  <si>
    <t>Carl Jordan</t>
  </si>
  <si>
    <t>NZ55883</t>
  </si>
  <si>
    <t>Accountant II</t>
  </si>
  <si>
    <t>Carolyn Kelly</t>
  </si>
  <si>
    <t>NZ72578</t>
  </si>
  <si>
    <t>Quality Engineer</t>
  </si>
  <si>
    <t>Christopher Cooper</t>
  </si>
  <si>
    <t>NZ60784</t>
  </si>
  <si>
    <t>Chemical Engineer</t>
  </si>
  <si>
    <t>Peter Marshall</t>
  </si>
  <si>
    <t>NZ31887</t>
  </si>
  <si>
    <t>Human Resources Assistant III</t>
  </si>
  <si>
    <t>Andrew Ford</t>
  </si>
  <si>
    <t>NZ71984</t>
  </si>
  <si>
    <t>Anthony Oliver</t>
  </si>
  <si>
    <t>NZ81866</t>
  </si>
  <si>
    <t>Administrative Assistant I</t>
  </si>
  <si>
    <t>Anna Cole</t>
  </si>
  <si>
    <t>NZ26303</t>
  </si>
  <si>
    <t>Web Developer IV</t>
  </si>
  <si>
    <t>Philip Nichols</t>
  </si>
  <si>
    <t>NZ91231</t>
  </si>
  <si>
    <t>Administrative Officer</t>
  </si>
  <si>
    <t>Paula Robinson</t>
  </si>
  <si>
    <t>NZ30404</t>
  </si>
  <si>
    <t>Angela Welch</t>
  </si>
  <si>
    <t>NZ57908</t>
  </si>
  <si>
    <t>Douglas Weaver</t>
  </si>
  <si>
    <t>NZ28425</t>
  </si>
  <si>
    <t>Marketing Manager</t>
  </si>
  <si>
    <t>Peter Murphy</t>
  </si>
  <si>
    <t>NZ91317</t>
  </si>
  <si>
    <t>Office Assistant II</t>
  </si>
  <si>
    <t>Barbara Larson</t>
  </si>
  <si>
    <t>NZ83420</t>
  </si>
  <si>
    <t>Budget/Accounting Analyst I</t>
  </si>
  <si>
    <t>Jonathan Carr</t>
  </si>
  <si>
    <t>NZ96154</t>
  </si>
  <si>
    <t>Dental Hygienist</t>
  </si>
  <si>
    <t>Matthew Morris</t>
  </si>
  <si>
    <t>NZ78028</t>
  </si>
  <si>
    <t>Staff Accountant III</t>
  </si>
  <si>
    <t>Louis Hayes</t>
  </si>
  <si>
    <t>NZ67268</t>
  </si>
  <si>
    <t>Health Coach III</t>
  </si>
  <si>
    <t>Peter Simmons</t>
  </si>
  <si>
    <t>NZ51390</t>
  </si>
  <si>
    <t>Human Resources Assistant IV</t>
  </si>
  <si>
    <t>Juan Hamilton</t>
  </si>
  <si>
    <t>NZ27518</t>
  </si>
  <si>
    <t>VP Marketing</t>
  </si>
  <si>
    <t>Larry Cooper</t>
  </si>
  <si>
    <t>NZ56121</t>
  </si>
  <si>
    <t>Johnny Watkins</t>
  </si>
  <si>
    <t>NZ99221</t>
  </si>
  <si>
    <t>Programmer Analyst IV</t>
  </si>
  <si>
    <t>Phillip Welch</t>
  </si>
  <si>
    <t>NZ89960</t>
  </si>
  <si>
    <t>Design Engineer</t>
  </si>
  <si>
    <t>Ernest Butler</t>
  </si>
  <si>
    <t>NZ66087</t>
  </si>
  <si>
    <t>Graphic Designer</t>
  </si>
  <si>
    <t>Jean Cooper</t>
  </si>
  <si>
    <t>NZ17839</t>
  </si>
  <si>
    <t>Senior Quality Engineer</t>
  </si>
  <si>
    <t>Anthony Alexander</t>
  </si>
  <si>
    <t>NZ32885</t>
  </si>
  <si>
    <t>Roger Hayes</t>
  </si>
  <si>
    <t>NZ34900</t>
  </si>
  <si>
    <t>Peter Jones</t>
  </si>
  <si>
    <t>NZ38255</t>
  </si>
  <si>
    <t>Staff Accountant I</t>
  </si>
  <si>
    <t>Shawn Duncan</t>
  </si>
  <si>
    <t>NZ39952</t>
  </si>
  <si>
    <t>Analyst Programmer</t>
  </si>
  <si>
    <t>Andrew Rodriguez</t>
  </si>
  <si>
    <t>NZ86823</t>
  </si>
  <si>
    <t>Web Designer II</t>
  </si>
  <si>
    <t>Cynthia Mcdonald</t>
  </si>
  <si>
    <t>NZ89837</t>
  </si>
  <si>
    <t>Speech Pathologist</t>
  </si>
  <si>
    <t>Douglas West</t>
  </si>
  <si>
    <t>NZ52692</t>
  </si>
  <si>
    <t>Research Nurse</t>
  </si>
  <si>
    <t>Nancy James</t>
  </si>
  <si>
    <t>NZ59778</t>
  </si>
  <si>
    <t>Compensation Analyst</t>
  </si>
  <si>
    <t>Julie Hawkins</t>
  </si>
  <si>
    <t>NZ62602</t>
  </si>
  <si>
    <t>Human Resources Assistant II</t>
  </si>
  <si>
    <t>Ralph Gutierrez</t>
  </si>
  <si>
    <t>NZ84825</t>
  </si>
  <si>
    <t>Accounting Assistant IV</t>
  </si>
  <si>
    <t>Patricia Burke</t>
  </si>
  <si>
    <t>NZ61531</t>
  </si>
  <si>
    <t>Operator</t>
  </si>
  <si>
    <t>Ann James</t>
  </si>
  <si>
    <t>NZ22602</t>
  </si>
  <si>
    <t>Software Test Engineer I</t>
  </si>
  <si>
    <t>Julie Crawford</t>
  </si>
  <si>
    <t>NZ33495</t>
  </si>
  <si>
    <t>Paralegal</t>
  </si>
  <si>
    <t>Billy Williamson</t>
  </si>
  <si>
    <t>NZ57328</t>
  </si>
  <si>
    <t>Administrative Assistant IV</t>
  </si>
  <si>
    <t>Adam Hughes</t>
  </si>
  <si>
    <t>NZ21547</t>
  </si>
  <si>
    <t>Tina Hunter</t>
  </si>
  <si>
    <t>NZ76864</t>
  </si>
  <si>
    <t>Senior Cost Accountant</t>
  </si>
  <si>
    <t>Lawrence Williamson</t>
  </si>
  <si>
    <t>NZ15069</t>
  </si>
  <si>
    <t>Data Coordiator</t>
  </si>
  <si>
    <t>Kevin Mcdonald</t>
  </si>
  <si>
    <t>NZ63136</t>
  </si>
  <si>
    <t>Account Representative I</t>
  </si>
  <si>
    <t>Randy Barnes</t>
  </si>
  <si>
    <t>NZ42335</t>
  </si>
  <si>
    <t>Howard Simmons</t>
  </si>
  <si>
    <t>NZ69783</t>
  </si>
  <si>
    <t>Carolyn Rose</t>
  </si>
  <si>
    <t>NZ52398</t>
  </si>
  <si>
    <t>Cost Accountant</t>
  </si>
  <si>
    <t>Dennis Oliver</t>
  </si>
  <si>
    <t>NZ16848</t>
  </si>
  <si>
    <t>Technical Writer</t>
  </si>
  <si>
    <t>Martin Chapman</t>
  </si>
  <si>
    <t>NZ91662</t>
  </si>
  <si>
    <t>Stephen Watson</t>
  </si>
  <si>
    <t>NZ88872</t>
  </si>
  <si>
    <t>Karen Morrison</t>
  </si>
  <si>
    <t>NZ22736</t>
  </si>
  <si>
    <t>Nurse Practicioner</t>
  </si>
  <si>
    <t>Christopher Diaz</t>
  </si>
  <si>
    <t>NZ35276</t>
  </si>
  <si>
    <t>Web Designer I</t>
  </si>
  <si>
    <t>Ralph Cunningham</t>
  </si>
  <si>
    <t>NZ98413</t>
  </si>
  <si>
    <t>Project Manager</t>
  </si>
  <si>
    <t>Debra Morgan</t>
  </si>
  <si>
    <t>NZ45344</t>
  </si>
  <si>
    <t>Systems Administrator III</t>
  </si>
  <si>
    <t>Richard Reynolds</t>
  </si>
  <si>
    <t>NZ16958</t>
  </si>
  <si>
    <t>Janet Morrison</t>
  </si>
  <si>
    <t>NZ48905</t>
  </si>
  <si>
    <t>Jack Gardner</t>
  </si>
  <si>
    <t>NZ64118</t>
  </si>
  <si>
    <t>Executive Secretary</t>
  </si>
  <si>
    <t>Timothy Carpenter</t>
  </si>
  <si>
    <t>NZ71401</t>
  </si>
  <si>
    <t>Office Assistant I</t>
  </si>
  <si>
    <t>Harry Holmes</t>
  </si>
  <si>
    <t>NZ76081</t>
  </si>
  <si>
    <t>Clinical Specialist</t>
  </si>
  <si>
    <t>Paula Hart</t>
  </si>
  <si>
    <t>NZ43584</t>
  </si>
  <si>
    <t>Safety Technician I</t>
  </si>
  <si>
    <t>Jeffrey Hughes</t>
  </si>
  <si>
    <t>NZ35684</t>
  </si>
  <si>
    <t>Tina Reid</t>
  </si>
  <si>
    <t>NZ41076</t>
  </si>
  <si>
    <t>Junior Executive</t>
  </si>
  <si>
    <t>Juan Reyes</t>
  </si>
  <si>
    <t>NZ98856</t>
  </si>
  <si>
    <t>Assistant Professor</t>
  </si>
  <si>
    <t>Benjamin Pierce</t>
  </si>
  <si>
    <t>NZ77478</t>
  </si>
  <si>
    <t>Joan Castillo</t>
  </si>
  <si>
    <t>NZ82740</t>
  </si>
  <si>
    <t>Russell Gilbert</t>
  </si>
  <si>
    <t>NZ38378</t>
  </si>
  <si>
    <t>Accountant IV</t>
  </si>
  <si>
    <t>Thomas Hernandez</t>
  </si>
  <si>
    <t>NZ65600</t>
  </si>
  <si>
    <t>Christopher Evans</t>
  </si>
  <si>
    <t>NZ67155</t>
  </si>
  <si>
    <t>Cynthia Wheeler</t>
  </si>
  <si>
    <t>NZ37683</t>
  </si>
  <si>
    <t>Programmer Analyst I</t>
  </si>
  <si>
    <t>Chris Hill</t>
  </si>
  <si>
    <t>NZ90888</t>
  </si>
  <si>
    <t>Stephen Freeman</t>
  </si>
  <si>
    <t>NZ29085</t>
  </si>
  <si>
    <t>Quality Control Specialist</t>
  </si>
  <si>
    <t>Robin Clark</t>
  </si>
  <si>
    <t>NZ40198</t>
  </si>
  <si>
    <t>Civil Engineer</t>
  </si>
  <si>
    <t>Richard Moore</t>
  </si>
  <si>
    <t>NZ65418</t>
  </si>
  <si>
    <t>Joshua Bryant</t>
  </si>
  <si>
    <t>NZ35725</t>
  </si>
  <si>
    <t>Help Desk Technician</t>
  </si>
  <si>
    <t>Wayne Hart</t>
  </si>
  <si>
    <t>NZ49429</t>
  </si>
  <si>
    <t>Accountant III</t>
  </si>
  <si>
    <t>Karen Simpson</t>
  </si>
  <si>
    <t>NZ70766</t>
  </si>
  <si>
    <t>Budget/Accounting Analyst II</t>
  </si>
  <si>
    <t>Eugene Morales</t>
  </si>
  <si>
    <t>NZ66163</t>
  </si>
  <si>
    <t>Roger Boyd</t>
  </si>
  <si>
    <t>NZ98780</t>
  </si>
  <si>
    <t>Web Designer III</t>
  </si>
  <si>
    <t>Scott Franklin</t>
  </si>
  <si>
    <t>NZ77366</t>
  </si>
  <si>
    <t>Fred Ford</t>
  </si>
  <si>
    <t>NZ48103</t>
  </si>
  <si>
    <t>Karen Black</t>
  </si>
  <si>
    <t>NZ78611</t>
  </si>
  <si>
    <t>Database Administrator II</t>
  </si>
  <si>
    <t>David Johnston</t>
  </si>
  <si>
    <t>NZ77256</t>
  </si>
  <si>
    <t>Health Coach II</t>
  </si>
  <si>
    <t>Joshua Howard</t>
  </si>
  <si>
    <t>NZ54417</t>
  </si>
  <si>
    <t>Computer Systems Analyst IV</t>
  </si>
  <si>
    <t>Edward Tucker</t>
  </si>
  <si>
    <t>NZ62447</t>
  </si>
  <si>
    <t>Developer IV</t>
  </si>
  <si>
    <t>Bobby Jenkins</t>
  </si>
  <si>
    <t>NZ99006</t>
  </si>
  <si>
    <t>Media Manager III</t>
  </si>
  <si>
    <t>Andrew Rivera</t>
  </si>
  <si>
    <t>NZ45589</t>
  </si>
  <si>
    <t>Clarence Willis</t>
  </si>
  <si>
    <t>NZ30151</t>
  </si>
  <si>
    <t>Harry Lawson</t>
  </si>
  <si>
    <t>NZ49907</t>
  </si>
  <si>
    <t>Roy Lee</t>
  </si>
  <si>
    <t>NZ93572</t>
  </si>
  <si>
    <t>Lawrence Vasquez</t>
  </si>
  <si>
    <t>NZ72946</t>
  </si>
  <si>
    <t>Paul Powell</t>
  </si>
  <si>
    <t>NZ22904</t>
  </si>
  <si>
    <t>Cynthia Jones</t>
  </si>
  <si>
    <t>NZ54373</t>
  </si>
  <si>
    <t>Database Administrator III</t>
  </si>
  <si>
    <t>Jesse Kelly</t>
  </si>
  <si>
    <t>NZ56621</t>
  </si>
  <si>
    <t>Heather Hawkins</t>
  </si>
  <si>
    <t>NZ84445</t>
  </si>
  <si>
    <t>Safety Technician II</t>
  </si>
  <si>
    <t>Jeffrey Little</t>
  </si>
  <si>
    <t>NZ41594</t>
  </si>
  <si>
    <t>VP Product Management</t>
  </si>
  <si>
    <t>Christine Ryan</t>
  </si>
  <si>
    <t>NZ23112</t>
  </si>
  <si>
    <t>Barbara Lynch</t>
  </si>
  <si>
    <t>NZ72603</t>
  </si>
  <si>
    <t>Human Resources Assistant I</t>
  </si>
  <si>
    <t>Christine Allen</t>
  </si>
  <si>
    <t>NZ66908</t>
  </si>
  <si>
    <t>Pharmacist</t>
  </si>
  <si>
    <t>Sean Myers</t>
  </si>
  <si>
    <t>NZ23903</t>
  </si>
  <si>
    <t>Jonathan Pierce</t>
  </si>
  <si>
    <t>NZ39056</t>
  </si>
  <si>
    <t>Alice Gibson</t>
  </si>
  <si>
    <t>NZ80022</t>
  </si>
  <si>
    <t>Linda Brooks</t>
  </si>
  <si>
    <t>NZ27188</t>
  </si>
  <si>
    <t>Social Worker</t>
  </si>
  <si>
    <t>Keith Moreno</t>
  </si>
  <si>
    <t>NZ66827</t>
  </si>
  <si>
    <t>Media Manager IV</t>
  </si>
  <si>
    <t>Jason Chavez</t>
  </si>
  <si>
    <t>NZ64445</t>
  </si>
  <si>
    <t>Aaron Ferguson</t>
  </si>
  <si>
    <t>NZ98618</t>
  </si>
  <si>
    <t>Geologist IV</t>
  </si>
  <si>
    <t>George Bailey</t>
  </si>
  <si>
    <t>NZ80436</t>
  </si>
  <si>
    <t>Programmer Analyst II</t>
  </si>
  <si>
    <t>Willie Garcia</t>
  </si>
  <si>
    <t>NZ89482</t>
  </si>
  <si>
    <t>Fred Larson</t>
  </si>
  <si>
    <t>NZ22297</t>
  </si>
  <si>
    <t>Web Developer III</t>
  </si>
  <si>
    <t>Carlos Rogers</t>
  </si>
  <si>
    <t>NZ45324</t>
  </si>
  <si>
    <t>Lisa Medina</t>
  </si>
  <si>
    <t>NZ73608</t>
  </si>
  <si>
    <t>Antonio Moreno</t>
  </si>
  <si>
    <t>NZ81099</t>
  </si>
  <si>
    <t>Programmer IV</t>
  </si>
  <si>
    <t>Fred Lynch</t>
  </si>
  <si>
    <t>NZ80280</t>
  </si>
  <si>
    <t>Russell Gibson</t>
  </si>
  <si>
    <t>NZ19657</t>
  </si>
  <si>
    <t>Jeremy Thomas</t>
  </si>
  <si>
    <t>NZ32319</t>
  </si>
  <si>
    <t>Laura Gray</t>
  </si>
  <si>
    <t>NZ59881</t>
  </si>
  <si>
    <t>Victor Carter</t>
  </si>
  <si>
    <t>NZ45192</t>
  </si>
  <si>
    <t>Recruiter</t>
  </si>
  <si>
    <t>Rebecca Cunningham</t>
  </si>
  <si>
    <t>NZ31097</t>
  </si>
  <si>
    <t>Antonio Gilbert</t>
  </si>
  <si>
    <t>NZ93864</t>
  </si>
  <si>
    <t>Katherine Gardner</t>
  </si>
  <si>
    <t>NZ17448</t>
  </si>
  <si>
    <t>Amanda Burke</t>
  </si>
  <si>
    <t>NZ63563</t>
  </si>
  <si>
    <t>Joseph Austin</t>
  </si>
  <si>
    <t>NZ35242</t>
  </si>
  <si>
    <t>Nancy Rogers</t>
  </si>
  <si>
    <t>NZ39671</t>
  </si>
  <si>
    <t>Software Test Engineer III</t>
  </si>
  <si>
    <t>Jacqueline Williamson</t>
  </si>
  <si>
    <t>NZ52971</t>
  </si>
  <si>
    <t>Brian Cook</t>
  </si>
  <si>
    <t>NZ33691</t>
  </si>
  <si>
    <t>Aaron Williams</t>
  </si>
  <si>
    <t>NZ24037</t>
  </si>
  <si>
    <t>Senior Editor</t>
  </si>
  <si>
    <t>Joan Martinez</t>
  </si>
  <si>
    <t>NZ85074</t>
  </si>
  <si>
    <t>Angela Oliver</t>
  </si>
  <si>
    <t>NZ93006</t>
  </si>
  <si>
    <t>Albert Cruz</t>
  </si>
  <si>
    <t>NZ55471</t>
  </si>
  <si>
    <t>Software Test Engineer II</t>
  </si>
  <si>
    <t>Kimberly Nelson</t>
  </si>
  <si>
    <t>NZ40082</t>
  </si>
  <si>
    <t>Howard Hunter</t>
  </si>
  <si>
    <t>NZ73329</t>
  </si>
  <si>
    <t>Engineer II</t>
  </si>
  <si>
    <t>Kelly Lawrence</t>
  </si>
  <si>
    <t>NZ67788</t>
  </si>
  <si>
    <t>Timothy Reed</t>
  </si>
  <si>
    <t>NZ45303</t>
  </si>
  <si>
    <t>Sandra George</t>
  </si>
  <si>
    <t>NZ84879</t>
  </si>
  <si>
    <t>Matthew Ramos</t>
  </si>
  <si>
    <t>NZ42857</t>
  </si>
  <si>
    <t>Debra Montgomery</t>
  </si>
  <si>
    <t>NZ21808</t>
  </si>
  <si>
    <t>Senior Financial Analyst</t>
  </si>
  <si>
    <t>Johnny Castillo</t>
  </si>
  <si>
    <t>NZ29309</t>
  </si>
  <si>
    <t>Paula Wheeler</t>
  </si>
  <si>
    <t>NZ92942</t>
  </si>
  <si>
    <t>Scott Ross</t>
  </si>
  <si>
    <t>NZ48964</t>
  </si>
  <si>
    <t>William Carroll</t>
  </si>
  <si>
    <t>NZ69834</t>
  </si>
  <si>
    <t>Norma Palmer</t>
  </si>
  <si>
    <t>NZ25035</t>
  </si>
  <si>
    <t>William Holmes</t>
  </si>
  <si>
    <t>NZ46502</t>
  </si>
  <si>
    <t>Steven Greene</t>
  </si>
  <si>
    <t>NZ97355</t>
  </si>
  <si>
    <t>Programmer I</t>
  </si>
  <si>
    <t>Jose Martin</t>
  </si>
  <si>
    <t>NZ24335</t>
  </si>
  <si>
    <t>Ralph Harvey</t>
  </si>
  <si>
    <t>NZ27859</t>
  </si>
  <si>
    <t>Nicholas Watkins</t>
  </si>
  <si>
    <t>NZ53254</t>
  </si>
  <si>
    <t>Accounting Assistant III</t>
  </si>
  <si>
    <t>Phillip Perez</t>
  </si>
  <si>
    <t>NZ44084</t>
  </si>
  <si>
    <t>Christopher West</t>
  </si>
  <si>
    <t>NZ84355</t>
  </si>
  <si>
    <t>Joseph Gray</t>
  </si>
  <si>
    <t>NZ66207</t>
  </si>
  <si>
    <t>Timothy Long</t>
  </si>
  <si>
    <t>NZ40496</t>
  </si>
  <si>
    <t>Todd Davis</t>
  </si>
  <si>
    <t>NZ95525</t>
  </si>
  <si>
    <t>Deborah Diaz</t>
  </si>
  <si>
    <t>NZ64701</t>
  </si>
  <si>
    <t>Research Assistant I</t>
  </si>
  <si>
    <t>Andrew Cox</t>
  </si>
  <si>
    <t>NZ12762</t>
  </si>
  <si>
    <t>Harry Payne</t>
  </si>
  <si>
    <t>NZ92500</t>
  </si>
  <si>
    <t>Mark Pierce</t>
  </si>
  <si>
    <t>NZ36608</t>
  </si>
  <si>
    <t>Louis James</t>
  </si>
  <si>
    <t>NZ15767</t>
  </si>
  <si>
    <t>Environmental Specialist</t>
  </si>
  <si>
    <t>Chris White</t>
  </si>
  <si>
    <t>NZ17543</t>
  </si>
  <si>
    <t>Nurse</t>
  </si>
  <si>
    <t>Thomas Gomez</t>
  </si>
  <si>
    <t>NZ97391</t>
  </si>
  <si>
    <t>Diane Phillips</t>
  </si>
  <si>
    <t>NZ13753</t>
  </si>
  <si>
    <t>Human Resources Manager</t>
  </si>
  <si>
    <t>Joe Moore</t>
  </si>
  <si>
    <t>NZ26205</t>
  </si>
  <si>
    <t>Gerald Ramos</t>
  </si>
  <si>
    <t>NZ77331</t>
  </si>
  <si>
    <t>William Rose</t>
  </si>
  <si>
    <t>NZ99578</t>
  </si>
  <si>
    <t>Developer I</t>
  </si>
  <si>
    <t>Dennis Owens</t>
  </si>
  <si>
    <t>NZ19580</t>
  </si>
  <si>
    <t>Joe Mason</t>
  </si>
  <si>
    <t>NZ28319</t>
  </si>
  <si>
    <t>Adam Campbell</t>
  </si>
  <si>
    <t>NZ94273</t>
  </si>
  <si>
    <t>Product Engineer</t>
  </si>
  <si>
    <t>Jeffrey Collins</t>
  </si>
  <si>
    <t>NZ97227</t>
  </si>
  <si>
    <t>Aaron Turner</t>
  </si>
  <si>
    <t>NZ88639</t>
  </si>
  <si>
    <t>Peter Johnston</t>
  </si>
  <si>
    <t>NZ43909</t>
  </si>
  <si>
    <t>Timothy Cook</t>
  </si>
  <si>
    <t>NZ31346</t>
  </si>
  <si>
    <t>Marketing Assistant</t>
  </si>
  <si>
    <t>Andrew Moore</t>
  </si>
  <si>
    <t>NZ57231</t>
  </si>
  <si>
    <t>Kevin Ward</t>
  </si>
  <si>
    <t>NZ60147</t>
  </si>
  <si>
    <t>Senior Developer</t>
  </si>
  <si>
    <t>Albert Burton</t>
  </si>
  <si>
    <t>NZ87901</t>
  </si>
  <si>
    <t>Systems Administrator I</t>
  </si>
  <si>
    <t>Earl Butler</t>
  </si>
  <si>
    <t>NZ30260</t>
  </si>
  <si>
    <t>Ralph Porter</t>
  </si>
  <si>
    <t>NZ92239</t>
  </si>
  <si>
    <t>Budget/Accounting Analyst IV</t>
  </si>
  <si>
    <t>Denise Hayes</t>
  </si>
  <si>
    <t>NZ93571</t>
  </si>
  <si>
    <t>Office Assistant IV</t>
  </si>
  <si>
    <t>Gary Bell</t>
  </si>
  <si>
    <t>NZ47190</t>
  </si>
  <si>
    <t>Joshua Bennett</t>
  </si>
  <si>
    <t>NZ30520</t>
  </si>
  <si>
    <t>Patrick Howell</t>
  </si>
  <si>
    <t>NZ36692</t>
  </si>
  <si>
    <t>Juan Perez</t>
  </si>
  <si>
    <t>NZ59407</t>
  </si>
  <si>
    <t>Jennifer Rice</t>
  </si>
  <si>
    <t>NZ49418</t>
  </si>
  <si>
    <t>Christina Boyd</t>
  </si>
  <si>
    <t>NZ70365</t>
  </si>
  <si>
    <t>Developer III</t>
  </si>
  <si>
    <t>George Shaw</t>
  </si>
  <si>
    <t>NZ21853</t>
  </si>
  <si>
    <t>Web Developer I</t>
  </si>
  <si>
    <t>Joan Miller</t>
  </si>
  <si>
    <t>NZ45102</t>
  </si>
  <si>
    <t>Bobby Reid</t>
  </si>
  <si>
    <t>NZ69949</t>
  </si>
  <si>
    <t>Joe West</t>
  </si>
  <si>
    <t>NZ53173</t>
  </si>
  <si>
    <t>Jesse Gray</t>
  </si>
  <si>
    <t>NZ85664</t>
  </si>
  <si>
    <t>Phyllis Reed</t>
  </si>
  <si>
    <t>NZ17528</t>
  </si>
  <si>
    <t>Analog Circuit Design manager</t>
  </si>
  <si>
    <t>Justin Robinson</t>
  </si>
  <si>
    <t>NZ16052</t>
  </si>
  <si>
    <t>Internal Auditor</t>
  </si>
  <si>
    <t>Kimberly Ortiz</t>
  </si>
  <si>
    <t>NZ50366</t>
  </si>
  <si>
    <t>Harold Gilbert</t>
  </si>
  <si>
    <t>NZ22467</t>
  </si>
  <si>
    <t>Engineer III</t>
  </si>
  <si>
    <t>Kevin Matthews</t>
  </si>
  <si>
    <t>NZ86434</t>
  </si>
  <si>
    <t>Biostatistician III</t>
  </si>
  <si>
    <t>Matthew Lane</t>
  </si>
  <si>
    <t>NZ20616</t>
  </si>
  <si>
    <t>Eugene Austin</t>
  </si>
  <si>
    <t>NZ66416</t>
  </si>
  <si>
    <t>Registered Nurse</t>
  </si>
  <si>
    <t>Billy Wilson</t>
  </si>
  <si>
    <t>NZ57208</t>
  </si>
  <si>
    <t>Albert Banks</t>
  </si>
  <si>
    <t>NZ65151</t>
  </si>
  <si>
    <t>Jimmy Hamilton</t>
  </si>
  <si>
    <t>NZ74197</t>
  </si>
  <si>
    <t>Victor Hill</t>
  </si>
  <si>
    <t>NZ89144</t>
  </si>
  <si>
    <t>Keith Gonzalez</t>
  </si>
  <si>
    <t>NZ47218</t>
  </si>
  <si>
    <t>Automation Specialist III</t>
  </si>
  <si>
    <t>Ann Oliver</t>
  </si>
  <si>
    <t>NZ94947</t>
  </si>
  <si>
    <t>Charles Richards</t>
  </si>
  <si>
    <t>NZ88367</t>
  </si>
  <si>
    <t>Charles Bryant</t>
  </si>
  <si>
    <t>NZ75034</t>
  </si>
  <si>
    <t>Paul White</t>
  </si>
  <si>
    <t>NZ39698</t>
  </si>
  <si>
    <t>Gary Jenkins</t>
  </si>
  <si>
    <t>NZ15556</t>
  </si>
  <si>
    <t>Paul Meyer</t>
  </si>
  <si>
    <t>NZ30509</t>
  </si>
  <si>
    <t>Martha Reynolds</t>
  </si>
  <si>
    <t>NZ65931</t>
  </si>
  <si>
    <t>Mary Fox</t>
  </si>
  <si>
    <t>NZ95431</t>
  </si>
  <si>
    <t>Richard Richards</t>
  </si>
  <si>
    <t>NZ33221</t>
  </si>
  <si>
    <t>Christine Stephens</t>
  </si>
  <si>
    <t>NZ90271</t>
  </si>
  <si>
    <t>Desktop Support Technician</t>
  </si>
  <si>
    <t>Bruce Smith</t>
  </si>
  <si>
    <t>NZ77027</t>
  </si>
  <si>
    <t>Brandon Andrews</t>
  </si>
  <si>
    <t>NZ30005</t>
  </si>
  <si>
    <t>Sales Representative</t>
  </si>
  <si>
    <t>Willie Sullivan</t>
  </si>
  <si>
    <t>NZ54849</t>
  </si>
  <si>
    <t>Research Assistant II</t>
  </si>
  <si>
    <t>Eric Sullivan</t>
  </si>
  <si>
    <t>NZ34442</t>
  </si>
  <si>
    <t>Biostatistician IV</t>
  </si>
  <si>
    <t>Teresa Graham</t>
  </si>
  <si>
    <t>NZ95274</t>
  </si>
  <si>
    <t>Theresa Burke</t>
  </si>
  <si>
    <t>NZ15664</t>
  </si>
  <si>
    <t>Anne Garrett</t>
  </si>
  <si>
    <t>NZ96295</t>
  </si>
  <si>
    <t>Accounting Assistant II</t>
  </si>
  <si>
    <t>Justin Miller</t>
  </si>
  <si>
    <t>NZ29999</t>
  </si>
  <si>
    <t>Kimberly Frazier</t>
  </si>
  <si>
    <t>NZ68280</t>
  </si>
  <si>
    <t>Patrick Stephens</t>
  </si>
  <si>
    <t>NZ29701</t>
  </si>
  <si>
    <t>Maria Gardner</t>
  </si>
  <si>
    <t>NZ28766</t>
  </si>
  <si>
    <t>Teacher</t>
  </si>
  <si>
    <t>Dorothy Kennedy</t>
  </si>
  <si>
    <t>NZ12660</t>
  </si>
  <si>
    <t>Beverly Richards</t>
  </si>
  <si>
    <t>NZ35319</t>
  </si>
  <si>
    <t>Financial Analyst</t>
  </si>
  <si>
    <t>Aaron Simpson</t>
  </si>
  <si>
    <t>NZ19493</t>
  </si>
  <si>
    <t>Safety Technician III</t>
  </si>
  <si>
    <t>Jeremy Morris</t>
  </si>
  <si>
    <t>NZ29462</t>
  </si>
  <si>
    <t>VP Accounting</t>
  </si>
  <si>
    <t>Richard Simpson</t>
  </si>
  <si>
    <t>NZ67206</t>
  </si>
  <si>
    <t>Matthew Nguyen</t>
  </si>
  <si>
    <t>NZ78066</t>
  </si>
  <si>
    <t>Administrative Assistant II</t>
  </si>
  <si>
    <t>Heather Stewart</t>
  </si>
  <si>
    <t>NZ82767</t>
  </si>
  <si>
    <t>Director of Sales</t>
  </si>
  <si>
    <t>Denise Wood</t>
  </si>
  <si>
    <t>NZ95974</t>
  </si>
  <si>
    <t>Justin Walker</t>
  </si>
  <si>
    <t>Johnny Baker</t>
  </si>
  <si>
    <t>NZ47276</t>
  </si>
  <si>
    <t>Marie Armstrong</t>
  </si>
  <si>
    <t>NZ63334</t>
  </si>
  <si>
    <t>Editor</t>
  </si>
  <si>
    <t>Eric Mendoza</t>
  </si>
  <si>
    <t>NZ77398</t>
  </si>
  <si>
    <t>Rose Howard</t>
  </si>
  <si>
    <t>NZ34968</t>
  </si>
  <si>
    <t>Robert Gibson</t>
  </si>
  <si>
    <t>NZ31659</t>
  </si>
  <si>
    <t>Albert Reid</t>
  </si>
  <si>
    <t>NZ36038</t>
  </si>
  <si>
    <t>Laura Simmons</t>
  </si>
  <si>
    <t>NZ50691</t>
  </si>
  <si>
    <t>Randy Gonzalez</t>
  </si>
  <si>
    <t>NZ70928</t>
  </si>
  <si>
    <t>Gary Hanson</t>
  </si>
  <si>
    <t>NZ62351</t>
  </si>
  <si>
    <t>Keith Mason</t>
  </si>
  <si>
    <t>NZ17939</t>
  </si>
  <si>
    <t>Jessica Howard</t>
  </si>
  <si>
    <t>NZ24188</t>
  </si>
  <si>
    <t>Michael Ramirez</t>
  </si>
  <si>
    <t>NZ52847</t>
  </si>
  <si>
    <t>Librarian</t>
  </si>
  <si>
    <t>Lois Elliott</t>
  </si>
  <si>
    <t>NZ14935</t>
  </si>
  <si>
    <t>Joe Lawrence</t>
  </si>
  <si>
    <t>NZ41593</t>
  </si>
  <si>
    <t>Software Engineer IV</t>
  </si>
  <si>
    <t>Harry Gibson</t>
  </si>
  <si>
    <t>NZ73002</t>
  </si>
  <si>
    <t>Billy Gutierrez</t>
  </si>
  <si>
    <t>NZ28381</t>
  </si>
  <si>
    <t>Rebecca Hanson</t>
  </si>
  <si>
    <t>NZ36364</t>
  </si>
  <si>
    <t>Kevin Warren</t>
  </si>
  <si>
    <t>NZ24309</t>
  </si>
  <si>
    <t>Kenneth Hughes</t>
  </si>
  <si>
    <t>NZ53121</t>
  </si>
  <si>
    <t>Kenneth Lane</t>
  </si>
  <si>
    <t>NZ53908</t>
  </si>
  <si>
    <t>Lisa Pierce</t>
  </si>
  <si>
    <t>NZ79287</t>
  </si>
  <si>
    <t>Health Coach IV</t>
  </si>
  <si>
    <t>William Bishop</t>
  </si>
  <si>
    <t>NZ44786</t>
  </si>
  <si>
    <t>Martha Robinson</t>
  </si>
  <si>
    <t>NZ96364</t>
  </si>
  <si>
    <t>Mechanical Systems Engineer</t>
  </si>
  <si>
    <t>Sara Mason</t>
  </si>
  <si>
    <t>NZ24235</t>
  </si>
  <si>
    <t>Ralph Barnes</t>
  </si>
  <si>
    <t>NZ35417</t>
  </si>
  <si>
    <t>Information Systems Manager</t>
  </si>
  <si>
    <t>George Nguyen</t>
  </si>
  <si>
    <t>NZ25773</t>
  </si>
  <si>
    <t>Male</t>
  </si>
  <si>
    <t>Larry Coleman</t>
  </si>
  <si>
    <t>NZ76695</t>
  </si>
  <si>
    <t>Judith Fox</t>
  </si>
  <si>
    <t>NZ50159</t>
  </si>
  <si>
    <t>Terry Carpenter</t>
  </si>
  <si>
    <t>NZ97246</t>
  </si>
  <si>
    <t>Carol Mason</t>
  </si>
  <si>
    <t>NZ53747</t>
  </si>
  <si>
    <t>Larry Kelley</t>
  </si>
  <si>
    <t>NZ81613</t>
  </si>
  <si>
    <t>Jesse Austin</t>
  </si>
  <si>
    <t>NZ79604</t>
  </si>
  <si>
    <t>Matthew Cruz</t>
  </si>
  <si>
    <t>NZ53717</t>
  </si>
  <si>
    <t>Ronald Foster</t>
  </si>
  <si>
    <t>NZ74305</t>
  </si>
  <si>
    <t>Terry Fox</t>
  </si>
  <si>
    <t>NZ83150</t>
  </si>
  <si>
    <t>George Gilbert</t>
  </si>
  <si>
    <t>NZ68220</t>
  </si>
  <si>
    <t>Phillip Evans</t>
  </si>
  <si>
    <t>NZ71090</t>
  </si>
  <si>
    <t>Frank James</t>
  </si>
  <si>
    <t>NZ18081</t>
  </si>
  <si>
    <t>Samuel White</t>
  </si>
  <si>
    <t>NZ49616</t>
  </si>
  <si>
    <t>Randy Shaw</t>
  </si>
  <si>
    <t>NZ91448</t>
  </si>
  <si>
    <t>Harold Graham</t>
  </si>
  <si>
    <t>NZ98838</t>
  </si>
  <si>
    <t>Debra Mendoza</t>
  </si>
  <si>
    <t>NZ62645</t>
  </si>
  <si>
    <t>Ruth Kennedy</t>
  </si>
  <si>
    <t>NZ13907</t>
  </si>
  <si>
    <t>Software Consultant</t>
  </si>
  <si>
    <t>Cheryl Hunter</t>
  </si>
  <si>
    <t>NZ60929</t>
  </si>
  <si>
    <t>Bobby Gordon</t>
  </si>
  <si>
    <t>NZ95576</t>
  </si>
  <si>
    <t>Christopher Garcia</t>
  </si>
  <si>
    <t>NZ97969</t>
  </si>
  <si>
    <t>Kenneth Perez</t>
  </si>
  <si>
    <t>NZ47180</t>
  </si>
  <si>
    <t>Ernest Jenkins</t>
  </si>
  <si>
    <t>NZ69161</t>
  </si>
  <si>
    <t>Cheryl Turner</t>
  </si>
  <si>
    <t>NZ69349</t>
  </si>
  <si>
    <t>Philip Fisher</t>
  </si>
  <si>
    <t>NZ99256</t>
  </si>
  <si>
    <t>NZ58198</t>
  </si>
  <si>
    <t>Nicole Hall</t>
  </si>
  <si>
    <t>NZ38742</t>
  </si>
  <si>
    <t>Joe Ward</t>
  </si>
  <si>
    <t>NZ83063</t>
  </si>
  <si>
    <t>Carl Palmer</t>
  </si>
  <si>
    <t>NZ93216</t>
  </si>
  <si>
    <t>Ashley Howard</t>
  </si>
  <si>
    <t>NZ17087</t>
  </si>
  <si>
    <t>Howard Patterson</t>
  </si>
  <si>
    <t>NZ25709</t>
  </si>
  <si>
    <t>George Young</t>
  </si>
  <si>
    <t>NZ19945</t>
  </si>
  <si>
    <t>Fred White</t>
  </si>
  <si>
    <t>NZ51597</t>
  </si>
  <si>
    <t>Carolyn Thompson</t>
  </si>
  <si>
    <t>NZ75884</t>
  </si>
  <si>
    <t>Kathleen Mitchell</t>
  </si>
  <si>
    <t>NZ59205</t>
  </si>
  <si>
    <t>Media Manager I</t>
  </si>
  <si>
    <t>Carl King</t>
  </si>
  <si>
    <t>NZ63929</t>
  </si>
  <si>
    <t>Nicholas Chavez</t>
  </si>
  <si>
    <t>NZ61397</t>
  </si>
  <si>
    <t>Brian Stewart</t>
  </si>
  <si>
    <t>NZ33884</t>
  </si>
  <si>
    <t>Phillip Long</t>
  </si>
  <si>
    <t>NZ44846</t>
  </si>
  <si>
    <t>Carl Mitchell</t>
  </si>
  <si>
    <t>NZ30950</t>
  </si>
  <si>
    <t>Bobby Gardner</t>
  </si>
  <si>
    <t>NZ50596</t>
  </si>
  <si>
    <t>Lawrence Wilson</t>
  </si>
  <si>
    <t>NZ33792</t>
  </si>
  <si>
    <t>Database Administrator IV</t>
  </si>
  <si>
    <t>Ann Henry</t>
  </si>
  <si>
    <t>NZ35253</t>
  </si>
  <si>
    <t>Timothy Bradley</t>
  </si>
  <si>
    <t>NZ70843</t>
  </si>
  <si>
    <t>David Fernandez</t>
  </si>
  <si>
    <t>NZ90241</t>
  </si>
  <si>
    <t>Larry Graham</t>
  </si>
  <si>
    <t>NZ41707</t>
  </si>
  <si>
    <t>Samuel Gomez</t>
  </si>
  <si>
    <t>NZ18812</t>
  </si>
  <si>
    <t>Randy Spencer</t>
  </si>
  <si>
    <t>NZ43437</t>
  </si>
  <si>
    <t>Carolyn Wagner</t>
  </si>
  <si>
    <t>NZ90860</t>
  </si>
  <si>
    <t>Software Engineer I</t>
  </si>
  <si>
    <t>Bobby Rice</t>
  </si>
  <si>
    <t>NZ38886</t>
  </si>
  <si>
    <t>Gary Berry</t>
  </si>
  <si>
    <t>NZ33384</t>
  </si>
  <si>
    <t>Brandon Davis</t>
  </si>
  <si>
    <t>NZ74222</t>
  </si>
  <si>
    <t>Programmer III</t>
  </si>
  <si>
    <t>Joshua Turner</t>
  </si>
  <si>
    <t>NZ64440</t>
  </si>
  <si>
    <t>Catherine Bell</t>
  </si>
  <si>
    <t>NZ55441</t>
  </si>
  <si>
    <t>Brian Rose</t>
  </si>
  <si>
    <t>NZ60970</t>
  </si>
  <si>
    <t>Adam Fuller</t>
  </si>
  <si>
    <t>NZ84529</t>
  </si>
  <si>
    <t>Keith Hernandez</t>
  </si>
  <si>
    <t>NZ63865</t>
  </si>
  <si>
    <t>Aaron Burke</t>
  </si>
  <si>
    <t>NZ26157</t>
  </si>
  <si>
    <t>Joseph Grant</t>
  </si>
  <si>
    <t>NZ20160</t>
  </si>
  <si>
    <t>Joan Duncan</t>
  </si>
  <si>
    <t>NZ22756</t>
  </si>
  <si>
    <t>Biostatistician I</t>
  </si>
  <si>
    <t>Mark Mccoy</t>
  </si>
  <si>
    <t>NZ68024</t>
  </si>
  <si>
    <t>Martin Shaw</t>
  </si>
  <si>
    <t>NZ42387</t>
  </si>
  <si>
    <t>Pamela Carpenter</t>
  </si>
  <si>
    <t>NZ97632</t>
  </si>
  <si>
    <t>Billy Fields</t>
  </si>
  <si>
    <t>NZ83619</t>
  </si>
  <si>
    <t>Evelyn Reynolds</t>
  </si>
  <si>
    <t>NZ82060</t>
  </si>
  <si>
    <t>Theresa Woods</t>
  </si>
  <si>
    <t>NZ73501</t>
  </si>
  <si>
    <t>Juan Riley</t>
  </si>
  <si>
    <t>NZ26169</t>
  </si>
  <si>
    <t>George Thomas</t>
  </si>
  <si>
    <t>NZ90885</t>
  </si>
  <si>
    <t>Lillian Gonzalez</t>
  </si>
  <si>
    <t>NZ47672</t>
  </si>
  <si>
    <t>Business Systems Development Analyst</t>
  </si>
  <si>
    <t>Billy Turner</t>
  </si>
  <si>
    <t>NZ65548</t>
  </si>
  <si>
    <t>Structural Analysis Engineer</t>
  </si>
  <si>
    <t>Juan Cole</t>
  </si>
  <si>
    <t>NZ26008</t>
  </si>
  <si>
    <t>Denise Garza</t>
  </si>
  <si>
    <t>NZ61446</t>
  </si>
  <si>
    <t>Frances Ray</t>
  </si>
  <si>
    <t>NZ69222</t>
  </si>
  <si>
    <t>Timothy Richards</t>
  </si>
  <si>
    <t>NZ78119</t>
  </si>
  <si>
    <t>Roy Graham</t>
  </si>
  <si>
    <t>NZ97733</t>
  </si>
  <si>
    <t>Shirley Parker</t>
  </si>
  <si>
    <t>NZ54112</t>
  </si>
  <si>
    <t>Albert Wells</t>
  </si>
  <si>
    <t>NZ53480</t>
  </si>
  <si>
    <t>Nicole Garrett</t>
  </si>
  <si>
    <t>NZ54924</t>
  </si>
  <si>
    <t>Chris Meyer</t>
  </si>
  <si>
    <t>NZ98632</t>
  </si>
  <si>
    <t>Actuary</t>
  </si>
  <si>
    <t>Thomas Gonzalez</t>
  </si>
  <si>
    <t>NZ84755</t>
  </si>
  <si>
    <t>Ruby Stewart</t>
  </si>
  <si>
    <t>NZ92968</t>
  </si>
  <si>
    <t>Andrea Gonzales</t>
  </si>
  <si>
    <t>NZ20371</t>
  </si>
  <si>
    <t>Larry Ward</t>
  </si>
  <si>
    <t>NZ93672</t>
  </si>
  <si>
    <t>Laura Burton</t>
  </si>
  <si>
    <t>NZ98830</t>
  </si>
  <si>
    <t>Timothy Price</t>
  </si>
  <si>
    <t>NZ88021</t>
  </si>
  <si>
    <t>George Alexander</t>
  </si>
  <si>
    <t>NZ62022</t>
  </si>
  <si>
    <t>Robert Dean</t>
  </si>
  <si>
    <t>NZ79743</t>
  </si>
  <si>
    <t>Donald Coleman</t>
  </si>
  <si>
    <t>NZ74300</t>
  </si>
  <si>
    <t>Louis Smith</t>
  </si>
  <si>
    <t>NZ84211</t>
  </si>
  <si>
    <t>Dennis Alexander</t>
  </si>
  <si>
    <t>NZ23075</t>
  </si>
  <si>
    <t>Jason Watson</t>
  </si>
  <si>
    <t>NZ39582</t>
  </si>
  <si>
    <t>Engineer I</t>
  </si>
  <si>
    <t>Eugene Robinson</t>
  </si>
  <si>
    <t>NZ75610</t>
  </si>
  <si>
    <t>Howard Stephens</t>
  </si>
  <si>
    <t>NZ33629</t>
  </si>
  <si>
    <t>Juan Rivera</t>
  </si>
  <si>
    <t>NZ77225</t>
  </si>
  <si>
    <t>Mildred Hansen</t>
  </si>
  <si>
    <t>NZ25291</t>
  </si>
  <si>
    <t>Charles Lopez</t>
  </si>
  <si>
    <t>NZ36682</t>
  </si>
  <si>
    <t>Health Coach I</t>
  </si>
  <si>
    <t>Angela Roberts</t>
  </si>
  <si>
    <t>NZ18751</t>
  </si>
  <si>
    <t>Howard Carr</t>
  </si>
  <si>
    <t>NZ45923</t>
  </si>
  <si>
    <t>Jimmy Ray</t>
  </si>
  <si>
    <t>NZ50658</t>
  </si>
  <si>
    <t>Phillip Weaver</t>
  </si>
  <si>
    <t>NZ47104</t>
  </si>
  <si>
    <t>Recruiting Manager</t>
  </si>
  <si>
    <t>Bobby Wood</t>
  </si>
  <si>
    <t>NZ25060</t>
  </si>
  <si>
    <t>VP Sales</t>
  </si>
  <si>
    <t>Antonio Austin</t>
  </si>
  <si>
    <t>NZ59974</t>
  </si>
  <si>
    <t>Keith Hughes</t>
  </si>
  <si>
    <t>NZ50424</t>
  </si>
  <si>
    <t>John Daniels</t>
  </si>
  <si>
    <t>NZ55690</t>
  </si>
  <si>
    <t>Michael Henry</t>
  </si>
  <si>
    <t>NZ77083</t>
  </si>
  <si>
    <t>Kelly Price</t>
  </si>
  <si>
    <t>NZ87284</t>
  </si>
  <si>
    <t>Anne Wright</t>
  </si>
  <si>
    <t>NZ15796</t>
  </si>
  <si>
    <t>Mark Vasquez</t>
  </si>
  <si>
    <t>NZ76818</t>
  </si>
  <si>
    <t>Account Coordinator</t>
  </si>
  <si>
    <t>Judy Fuller</t>
  </si>
  <si>
    <t>NZ67029</t>
  </si>
  <si>
    <t>Timothy Franklin</t>
  </si>
  <si>
    <t>NZ15648</t>
  </si>
  <si>
    <t>Thomas Gibson</t>
  </si>
  <si>
    <t>NZ37241</t>
  </si>
  <si>
    <t>Jeffrey Mason</t>
  </si>
  <si>
    <t>NZ68590</t>
  </si>
  <si>
    <t>Russell Reyes</t>
  </si>
  <si>
    <t>Kathy Carter</t>
  </si>
  <si>
    <t>NZ49496</t>
  </si>
  <si>
    <t>Fred Reyes</t>
  </si>
  <si>
    <t>NZ56740</t>
  </si>
  <si>
    <t>Julie Bennett</t>
  </si>
  <si>
    <t>NZ84401</t>
  </si>
  <si>
    <t>Statistician IV</t>
  </si>
  <si>
    <t>Phyllis Lawrence</t>
  </si>
  <si>
    <t>NZ87264</t>
  </si>
  <si>
    <t>Michael Reed</t>
  </si>
  <si>
    <t>NZ24573</t>
  </si>
  <si>
    <t>Frank Fox</t>
  </si>
  <si>
    <t>NZ12887</t>
  </si>
  <si>
    <t>Kathleen Johnston</t>
  </si>
  <si>
    <t>NZ32848</t>
  </si>
  <si>
    <t>Roger Riley</t>
  </si>
  <si>
    <t>NZ38845</t>
  </si>
  <si>
    <t>Ronald Phillips</t>
  </si>
  <si>
    <t>NZ51488</t>
  </si>
  <si>
    <t>Software Engineer II</t>
  </si>
  <si>
    <t>Judy Gomez</t>
  </si>
  <si>
    <t>NZ45825</t>
  </si>
  <si>
    <t>Barbara Gomez</t>
  </si>
  <si>
    <t>NZ78657</t>
  </si>
  <si>
    <t>Gary Long</t>
  </si>
  <si>
    <t>NZ20946</t>
  </si>
  <si>
    <t>Programmer II</t>
  </si>
  <si>
    <t>Ronald Austin</t>
  </si>
  <si>
    <t>NZ80677</t>
  </si>
  <si>
    <t>Joe Miller</t>
  </si>
  <si>
    <t>NZ84908</t>
  </si>
  <si>
    <t>Julia Crawford</t>
  </si>
  <si>
    <t>NZ90385</t>
  </si>
  <si>
    <t>Lawrence Henry</t>
  </si>
  <si>
    <t>NZ50412</t>
  </si>
  <si>
    <t>Howard Webb</t>
  </si>
  <si>
    <t>NZ53609</t>
  </si>
  <si>
    <t>Donna Fox</t>
  </si>
  <si>
    <t>NZ56452</t>
  </si>
  <si>
    <t>Staff Accountant IV</t>
  </si>
  <si>
    <t>Eric Evans</t>
  </si>
  <si>
    <t>NZ54772</t>
  </si>
  <si>
    <t>Roy Hernandez</t>
  </si>
  <si>
    <t>NZ83499</t>
  </si>
  <si>
    <t>Raymond Greene</t>
  </si>
  <si>
    <t>NZ57469</t>
  </si>
  <si>
    <t>Daniel Tucker</t>
  </si>
  <si>
    <t>NZ54827</t>
  </si>
  <si>
    <t>Christopher Cox</t>
  </si>
  <si>
    <t>NZ79745</t>
  </si>
  <si>
    <t>William Gray</t>
  </si>
  <si>
    <t>NZ81182</t>
  </si>
  <si>
    <t>Community Outreach Specialist</t>
  </si>
  <si>
    <t>Stephanie Ryan</t>
  </si>
  <si>
    <t>NZ90265</t>
  </si>
  <si>
    <t>Walter Duncan</t>
  </si>
  <si>
    <t>NZ26467</t>
  </si>
  <si>
    <t>David Little</t>
  </si>
  <si>
    <t>NZ22943</t>
  </si>
  <si>
    <t>Julia Nichols</t>
  </si>
  <si>
    <t>NZ76672</t>
  </si>
  <si>
    <t>Margaret Bowman</t>
  </si>
  <si>
    <t>NZ32278</t>
  </si>
  <si>
    <t>Terry Stewart</t>
  </si>
  <si>
    <t>NZ60926</t>
  </si>
  <si>
    <t>Safety Technician IV</t>
  </si>
  <si>
    <t>Michael Bailey</t>
  </si>
  <si>
    <t>NZ71352</t>
  </si>
  <si>
    <t>Christina Larson</t>
  </si>
  <si>
    <t>NZ62222</t>
  </si>
  <si>
    <t>Kelly Burton</t>
  </si>
  <si>
    <t>NZ27181</t>
  </si>
  <si>
    <t>Stephen Rose</t>
  </si>
  <si>
    <t>NZ78463</t>
  </si>
  <si>
    <t>Wayne Fields</t>
  </si>
  <si>
    <t>NZ67674</t>
  </si>
  <si>
    <t>Gerald Griffin</t>
  </si>
  <si>
    <t>NZ61947</t>
  </si>
  <si>
    <t>Earl Little</t>
  </si>
  <si>
    <t>NZ21788</t>
  </si>
  <si>
    <t>David Graham</t>
  </si>
  <si>
    <t>NZ72913</t>
  </si>
  <si>
    <t>Jennifer Oliver</t>
  </si>
  <si>
    <t>NZ56699</t>
  </si>
  <si>
    <t>Carol Duncan</t>
  </si>
  <si>
    <t>NZ29921</t>
  </si>
  <si>
    <t>Victor Gardner</t>
  </si>
  <si>
    <t>NZ68800</t>
  </si>
  <si>
    <t>Johnny Murphy</t>
  </si>
  <si>
    <t>NZ45348</t>
  </si>
  <si>
    <t>Richard Olson</t>
  </si>
  <si>
    <t>NZ75976</t>
  </si>
  <si>
    <t>GIS Technical Architect</t>
  </si>
  <si>
    <t>Carol Freeman</t>
  </si>
  <si>
    <t>NZ21564</t>
  </si>
  <si>
    <t>Juan Lopez</t>
  </si>
  <si>
    <t>NZ32204</t>
  </si>
  <si>
    <t>Cynthia Snyder</t>
  </si>
  <si>
    <t>NZ41735</t>
  </si>
  <si>
    <t>Eugene Collins</t>
  </si>
  <si>
    <t>NZ35221</t>
  </si>
  <si>
    <t>Keith Weaver</t>
  </si>
  <si>
    <t>NZ24344</t>
  </si>
  <si>
    <t>Teresa Lawson</t>
  </si>
  <si>
    <t>NZ86957</t>
  </si>
  <si>
    <t>David Larson</t>
  </si>
  <si>
    <t>NZ88778</t>
  </si>
  <si>
    <t>Judy Williamson</t>
  </si>
  <si>
    <t>NZ58136</t>
  </si>
  <si>
    <t>Christopher Harper</t>
  </si>
  <si>
    <t>NZ23172</t>
  </si>
  <si>
    <t>Joshua Warren</t>
  </si>
  <si>
    <t>NZ23640</t>
  </si>
  <si>
    <t>Willie Wheeler</t>
  </si>
  <si>
    <t>NZ27704</t>
  </si>
  <si>
    <t>Systems Administrator IV</t>
  </si>
  <si>
    <t>James Payne</t>
  </si>
  <si>
    <t>NZ59532</t>
  </si>
  <si>
    <t>Ryan Mason</t>
  </si>
  <si>
    <t>NZ91185</t>
  </si>
  <si>
    <t>Linda Ramos</t>
  </si>
  <si>
    <t>NZ70868</t>
  </si>
  <si>
    <t>Michelle Little</t>
  </si>
  <si>
    <t>NZ63354</t>
  </si>
  <si>
    <t>Julia Gilbert</t>
  </si>
  <si>
    <t>NZ69875</t>
  </si>
  <si>
    <t>Nuclear Power Engineer</t>
  </si>
  <si>
    <t>Anne Phillips</t>
  </si>
  <si>
    <t>NZ29679</t>
  </si>
  <si>
    <t>Jonathan Gomez</t>
  </si>
  <si>
    <t>NZ39781</t>
  </si>
  <si>
    <t>Jack Richardson</t>
  </si>
  <si>
    <t>NZ96722</t>
  </si>
  <si>
    <t>Joseph Fuller</t>
  </si>
  <si>
    <t>NZ53034</t>
  </si>
  <si>
    <t>Amanda Miller</t>
  </si>
  <si>
    <t>NZ84388</t>
  </si>
  <si>
    <t>Ryan Perkins</t>
  </si>
  <si>
    <t>NZ43327</t>
  </si>
  <si>
    <t>Carol Carpenter</t>
  </si>
  <si>
    <t>NZ53757</t>
  </si>
  <si>
    <t>Shirley Jenkins</t>
  </si>
  <si>
    <t>NZ45315</t>
  </si>
  <si>
    <t>Gerald Montgomery</t>
  </si>
  <si>
    <t>NZ70754</t>
  </si>
  <si>
    <t>Stephen Perry</t>
  </si>
  <si>
    <t>NZ70559</t>
  </si>
  <si>
    <t>Aaron Russell</t>
  </si>
  <si>
    <t>NZ86656</t>
  </si>
  <si>
    <t>Judith Matthews</t>
  </si>
  <si>
    <t>NZ97660</t>
  </si>
  <si>
    <t>Dennis Hanson</t>
  </si>
  <si>
    <t>NZ74203</t>
  </si>
  <si>
    <t>Steven Ryan</t>
  </si>
  <si>
    <t>NZ35485</t>
  </si>
  <si>
    <t>Shirley Tucker</t>
  </si>
  <si>
    <t>NZ77723</t>
  </si>
  <si>
    <t>Paul Sims</t>
  </si>
  <si>
    <t>NZ62715</t>
  </si>
  <si>
    <t>Norma Sanchez</t>
  </si>
  <si>
    <t>NZ54719</t>
  </si>
  <si>
    <t>Samuel Bradley</t>
  </si>
  <si>
    <t>NZ25670</t>
  </si>
  <si>
    <t>Steve Peters</t>
  </si>
  <si>
    <t>NZ46699</t>
  </si>
  <si>
    <t>Eric Hanson</t>
  </si>
  <si>
    <t>NZ71996</t>
  </si>
  <si>
    <t>Jacqueline Hill</t>
  </si>
  <si>
    <t>NZ71818</t>
  </si>
  <si>
    <t>James Parker</t>
  </si>
  <si>
    <t>NZ53714</t>
  </si>
  <si>
    <t>Amy Martinez</t>
  </si>
  <si>
    <t>NZ23438</t>
  </si>
  <si>
    <t>Administrative Assistant III</t>
  </si>
  <si>
    <t>Dorothy Ross</t>
  </si>
  <si>
    <t>NZ29284</t>
  </si>
  <si>
    <t>Cynthia Rogers</t>
  </si>
  <si>
    <t>NZ35349</t>
  </si>
  <si>
    <t>Software Test Engineer IV</t>
  </si>
  <si>
    <t>Carl Knight</t>
  </si>
  <si>
    <t>NZ19673</t>
  </si>
  <si>
    <t>Bobby Fowler</t>
  </si>
  <si>
    <t>NZ91152</t>
  </si>
  <si>
    <t>David Austin</t>
  </si>
  <si>
    <t>NZ57702</t>
  </si>
  <si>
    <t>Bobby Gomez</t>
  </si>
  <si>
    <t>NZ55475</t>
  </si>
  <si>
    <t>Amanda Mitchell</t>
  </si>
  <si>
    <t>NZ67149</t>
  </si>
  <si>
    <t>Bruce Greene</t>
  </si>
  <si>
    <t>NZ17557</t>
  </si>
  <si>
    <t>Developer II</t>
  </si>
  <si>
    <t>Stephanie Bryant</t>
  </si>
  <si>
    <t>NZ48530</t>
  </si>
  <si>
    <t>Fred Woods</t>
  </si>
  <si>
    <t>NZ91720</t>
  </si>
  <si>
    <t>Mildred Willis</t>
  </si>
  <si>
    <t>NZ33086</t>
  </si>
  <si>
    <t>David Gomez</t>
  </si>
  <si>
    <t>NZ32785</t>
  </si>
  <si>
    <t>Katherine Young</t>
  </si>
  <si>
    <t>NZ84352</t>
  </si>
  <si>
    <t>Harold Oliver</t>
  </si>
  <si>
    <t>NZ96719</t>
  </si>
  <si>
    <t>Phillip Hansen</t>
  </si>
  <si>
    <t>NZ41646</t>
  </si>
  <si>
    <t>Amy Ryan</t>
  </si>
  <si>
    <t>NZ42511</t>
  </si>
  <si>
    <t>Financial Advisor</t>
  </si>
  <si>
    <t>Jesse Richards</t>
  </si>
  <si>
    <t>NZ44333</t>
  </si>
  <si>
    <t>Ronald Reynolds</t>
  </si>
  <si>
    <t>NZ66490</t>
  </si>
  <si>
    <t>Lori Baker</t>
  </si>
  <si>
    <t>NZ30737</t>
  </si>
  <si>
    <t>Clarence Lawrence</t>
  </si>
  <si>
    <t>NZ26113</t>
  </si>
  <si>
    <t>Barbara Barnes</t>
  </si>
  <si>
    <t>NZ20002</t>
  </si>
  <si>
    <t>Jeffrey Watson</t>
  </si>
  <si>
    <t>NZ93310</t>
  </si>
  <si>
    <t>Richard Knight</t>
  </si>
  <si>
    <t>NZ57142</t>
  </si>
  <si>
    <t>Robin Hawkins</t>
  </si>
  <si>
    <t>NZ91327</t>
  </si>
  <si>
    <t>Shirley Olson</t>
  </si>
  <si>
    <t>NZ76422</t>
  </si>
  <si>
    <t>Kathleen Smith</t>
  </si>
  <si>
    <t>NZ71139</t>
  </si>
  <si>
    <t>Victor Flores</t>
  </si>
  <si>
    <t>NZ61913</t>
  </si>
  <si>
    <t>Larry Green</t>
  </si>
  <si>
    <t>NZ47091</t>
  </si>
  <si>
    <t>Wayne Taylor</t>
  </si>
  <si>
    <t>NZ88064</t>
  </si>
  <si>
    <t>Brian Hudson</t>
  </si>
  <si>
    <t>NZ24921</t>
  </si>
  <si>
    <t>Physical Therapy Assistant</t>
  </si>
  <si>
    <t>Frances Hughes</t>
  </si>
  <si>
    <t>NZ25843</t>
  </si>
  <si>
    <t>Frank Rivera</t>
  </si>
  <si>
    <t>NZ63877</t>
  </si>
  <si>
    <t>Elizabeth Diaz</t>
  </si>
  <si>
    <t>NZ96715</t>
  </si>
  <si>
    <t>Tax Accountant</t>
  </si>
  <si>
    <t>Brandon Morrison</t>
  </si>
  <si>
    <t>NZ55034</t>
  </si>
  <si>
    <t>Ann Bradley</t>
  </si>
  <si>
    <t>NZ94106</t>
  </si>
  <si>
    <t>Elizabeth Greene</t>
  </si>
  <si>
    <t>NZ84015</t>
  </si>
  <si>
    <t>Jacqueline Wells</t>
  </si>
  <si>
    <t>NZ95415</t>
  </si>
  <si>
    <t>Sandra Moreno</t>
  </si>
  <si>
    <t>NZ52319</t>
  </si>
  <si>
    <t>Geologist III</t>
  </si>
  <si>
    <t>Ronald Riley</t>
  </si>
  <si>
    <t>NZ81069</t>
  </si>
  <si>
    <t>John Snyder</t>
  </si>
  <si>
    <t>NZ39963</t>
  </si>
  <si>
    <t>Dorothy Reed</t>
  </si>
  <si>
    <t>NZ63480</t>
  </si>
  <si>
    <t>Jeffrey Gardner</t>
  </si>
  <si>
    <t>NZ39713</t>
  </si>
  <si>
    <t>Samuel Cunningham</t>
  </si>
  <si>
    <t>NZ91174</t>
  </si>
  <si>
    <t>Ernest Fernandez</t>
  </si>
  <si>
    <t>NZ78396</t>
  </si>
  <si>
    <t>Victor Ellis</t>
  </si>
  <si>
    <t>NZ99904</t>
  </si>
  <si>
    <t>Jonathan Nelson</t>
  </si>
  <si>
    <t>NZ57043</t>
  </si>
  <si>
    <t>Account Executive</t>
  </si>
  <si>
    <t>Tina Franklin</t>
  </si>
  <si>
    <t>NZ58620</t>
  </si>
  <si>
    <t>Carol Gonzalez</t>
  </si>
  <si>
    <t>NZ72516</t>
  </si>
  <si>
    <t>Emily Sullivan</t>
  </si>
  <si>
    <t>NZ62445</t>
  </si>
  <si>
    <t>Stephen Daniels</t>
  </si>
  <si>
    <t>NZ98982</t>
  </si>
  <si>
    <t>Jesse Wright</t>
  </si>
  <si>
    <t>NZ66679</t>
  </si>
  <si>
    <t>Helen Bradley</t>
  </si>
  <si>
    <t>NZ44382</t>
  </si>
  <si>
    <t>Ruby Griffin</t>
  </si>
  <si>
    <t>NZ70133</t>
  </si>
  <si>
    <t>NZ16937</t>
  </si>
  <si>
    <t>Ryan Young</t>
  </si>
  <si>
    <t>NZ43476</t>
  </si>
  <si>
    <t>George Reid</t>
  </si>
  <si>
    <t>NZ56175</t>
  </si>
  <si>
    <t>Maria King</t>
  </si>
  <si>
    <t>NZ66158</t>
  </si>
  <si>
    <t>Eric Taylor</t>
  </si>
  <si>
    <t>NZ51633</t>
  </si>
  <si>
    <t>Amy Powell</t>
  </si>
  <si>
    <t>NZ38702</t>
  </si>
  <si>
    <t>Larry Phillips</t>
  </si>
  <si>
    <t>NZ56058</t>
  </si>
  <si>
    <t>Jose Walker</t>
  </si>
  <si>
    <t>NZ45804</t>
  </si>
  <si>
    <t>Joe Garcia</t>
  </si>
  <si>
    <t>NZ88761</t>
  </si>
  <si>
    <t>Anthony Green</t>
  </si>
  <si>
    <t>NZ86154</t>
  </si>
  <si>
    <t>Jeremy Woods</t>
  </si>
  <si>
    <t>NZ16622</t>
  </si>
  <si>
    <t>Raymond Willis</t>
  </si>
  <si>
    <t>NZ24899</t>
  </si>
  <si>
    <t>Jesse White</t>
  </si>
  <si>
    <t>NZ50848</t>
  </si>
  <si>
    <t>Joshua Clark</t>
  </si>
  <si>
    <t>NZ56317</t>
  </si>
  <si>
    <t>Betty Meyer</t>
  </si>
  <si>
    <t>NZ77616</t>
  </si>
  <si>
    <t>Katherine Reynolds</t>
  </si>
  <si>
    <t>NZ81954</t>
  </si>
  <si>
    <t>Earl Kennedy</t>
  </si>
  <si>
    <t>NZ43465</t>
  </si>
  <si>
    <t>Jesse Garrett</t>
  </si>
  <si>
    <t>NZ51890</t>
  </si>
  <si>
    <t>Richard Sanchez</t>
  </si>
  <si>
    <t>NZ89708</t>
  </si>
  <si>
    <t>Jonathan Weaver</t>
  </si>
  <si>
    <t>NZ56044</t>
  </si>
  <si>
    <t>Angela Alvarez</t>
  </si>
  <si>
    <t>NZ82997</t>
  </si>
  <si>
    <t>Richard Gomez</t>
  </si>
  <si>
    <t>NZ70757</t>
  </si>
  <si>
    <t>VP Quality Control</t>
  </si>
  <si>
    <t>Sandra Schmidt</t>
  </si>
  <si>
    <t>NZ19165</t>
  </si>
  <si>
    <t>Samuel Ramirez</t>
  </si>
  <si>
    <t>NZ24180</t>
  </si>
  <si>
    <t>Patrick Thomas</t>
  </si>
  <si>
    <t>NZ32618</t>
  </si>
  <si>
    <t>Roy Cunningham</t>
  </si>
  <si>
    <t>NZ82705</t>
  </si>
  <si>
    <t>Kathleen Riley</t>
  </si>
  <si>
    <t>NZ45633</t>
  </si>
  <si>
    <t>Joyce Stevens</t>
  </si>
  <si>
    <t>NZ73526</t>
  </si>
  <si>
    <t>Marilyn Flores</t>
  </si>
  <si>
    <t>NZ16745</t>
  </si>
  <si>
    <t>Patricia Stewart</t>
  </si>
  <si>
    <t>NZ81707</t>
  </si>
  <si>
    <t>Helen Pierce</t>
  </si>
  <si>
    <t>NZ47860</t>
  </si>
  <si>
    <t>William Wagner</t>
  </si>
  <si>
    <t>NZ52506</t>
  </si>
  <si>
    <t>Jesse Hughes</t>
  </si>
  <si>
    <t>NZ72150</t>
  </si>
  <si>
    <t>Matthew Ross</t>
  </si>
  <si>
    <t>NZ70877</t>
  </si>
  <si>
    <t>Abuja</t>
  </si>
  <si>
    <t>Patrick Stone</t>
  </si>
  <si>
    <t>NZ36951</t>
  </si>
  <si>
    <t>Billy Hall</t>
  </si>
  <si>
    <t>NZ58356</t>
  </si>
  <si>
    <t>Ralph Parker</t>
  </si>
  <si>
    <t>NZ21608</t>
  </si>
  <si>
    <t>Elizabeth Adams</t>
  </si>
  <si>
    <t>NZ57619</t>
  </si>
  <si>
    <t>Michael Carroll</t>
  </si>
  <si>
    <t>NZ53190</t>
  </si>
  <si>
    <t>Raymond Mills</t>
  </si>
  <si>
    <t>NZ81046</t>
  </si>
  <si>
    <t>Victor Moreno</t>
  </si>
  <si>
    <t>NZ91353</t>
  </si>
  <si>
    <t>Keith Wright</t>
  </si>
  <si>
    <t>NZ82699</t>
  </si>
  <si>
    <t>Daniel Martin</t>
  </si>
  <si>
    <t>NZ72590</t>
  </si>
  <si>
    <t>Dennis Long</t>
  </si>
  <si>
    <t>NZ58718</t>
  </si>
  <si>
    <t>Walter Stanley</t>
  </si>
  <si>
    <t>NZ59872</t>
  </si>
  <si>
    <t>Juan Rose</t>
  </si>
  <si>
    <t>NZ62657</t>
  </si>
  <si>
    <t>Shawn Knight</t>
  </si>
  <si>
    <t>NZ96983</t>
  </si>
  <si>
    <t>Sharon Wilson</t>
  </si>
  <si>
    <t>NZ71795</t>
  </si>
  <si>
    <t>John Frazier</t>
  </si>
  <si>
    <t>NZ77657</t>
  </si>
  <si>
    <t>Senior Sales Associate</t>
  </si>
  <si>
    <t>John Spencer</t>
  </si>
  <si>
    <t>NZ35211</t>
  </si>
  <si>
    <t>Eugene Kelly</t>
  </si>
  <si>
    <t>NZ96083</t>
  </si>
  <si>
    <t>Ruby Robinson</t>
  </si>
  <si>
    <t>NZ76683</t>
  </si>
  <si>
    <t>Brandon Daniels</t>
  </si>
  <si>
    <t>NZ79704</t>
  </si>
  <si>
    <t>Ernest Reynolds</t>
  </si>
  <si>
    <t>NZ15294</t>
  </si>
  <si>
    <t>Gloria Gibson</t>
  </si>
  <si>
    <t>NZ63836</t>
  </si>
  <si>
    <t>Arthur Snyder</t>
  </si>
  <si>
    <t>NZ29653</t>
  </si>
  <si>
    <t>Kathy Allen</t>
  </si>
  <si>
    <t>NZ72001</t>
  </si>
  <si>
    <t>Robert Parker</t>
  </si>
  <si>
    <t>NZ89040</t>
  </si>
  <si>
    <t>Paul Simmons</t>
  </si>
  <si>
    <t>NZ57163</t>
  </si>
  <si>
    <t>Michael Alexander</t>
  </si>
  <si>
    <t>NZ49684</t>
  </si>
  <si>
    <t>Phillip Kennedy</t>
  </si>
  <si>
    <t>NZ36436</t>
  </si>
  <si>
    <t>Antonio Ruiz</t>
  </si>
  <si>
    <t>NZ96496</t>
  </si>
  <si>
    <t>Beverly Sullivan</t>
  </si>
  <si>
    <t>NZ41393</t>
  </si>
  <si>
    <t>Ronald Reed</t>
  </si>
  <si>
    <t>NZ92647</t>
  </si>
  <si>
    <t>Shawn Simmons</t>
  </si>
  <si>
    <t>NZ49190</t>
  </si>
  <si>
    <t>Jose Thomas</t>
  </si>
  <si>
    <t>NZ15747</t>
  </si>
  <si>
    <t>Jennifer Bennett</t>
  </si>
  <si>
    <t>NZ84566</t>
  </si>
  <si>
    <t>Annie Washington</t>
  </si>
  <si>
    <t>NZ82494</t>
  </si>
  <si>
    <t>Harold Williams</t>
  </si>
  <si>
    <t>NZ57498</t>
  </si>
  <si>
    <t>Harold Wood</t>
  </si>
  <si>
    <t>NZ58811</t>
  </si>
  <si>
    <t>Frances Austin</t>
  </si>
  <si>
    <t>NZ90414</t>
  </si>
  <si>
    <t>Catherine Weaver</t>
  </si>
  <si>
    <t>NZ17683</t>
  </si>
  <si>
    <t>Stephanie Lopez</t>
  </si>
  <si>
    <t>NZ65960</t>
  </si>
  <si>
    <t>Terry Gibson</t>
  </si>
  <si>
    <t>NZ15036</t>
  </si>
  <si>
    <t>Lawrence Rice</t>
  </si>
  <si>
    <t>NZ90735</t>
  </si>
  <si>
    <t>Steve Grant</t>
  </si>
  <si>
    <t>NZ39658</t>
  </si>
  <si>
    <t>Douglas Olson</t>
  </si>
  <si>
    <t>NZ37028</t>
  </si>
  <si>
    <t>Kathleen Carpenter</t>
  </si>
  <si>
    <t>NZ93355</t>
  </si>
  <si>
    <t>Matthew Marshall</t>
  </si>
  <si>
    <t>NZ16961</t>
  </si>
  <si>
    <t>Christina Crawford</t>
  </si>
  <si>
    <t>NZ24103</t>
  </si>
  <si>
    <t>Anthony King</t>
  </si>
  <si>
    <t>NZ91417</t>
  </si>
  <si>
    <t>Jesse Martinez</t>
  </si>
  <si>
    <t>NZ31444</t>
  </si>
  <si>
    <t>Brandon Rose</t>
  </si>
  <si>
    <t>Account Representative II</t>
  </si>
  <si>
    <t>Diane Clark</t>
  </si>
  <si>
    <t>NZ42415</t>
  </si>
  <si>
    <t>Robert Thomas</t>
  </si>
  <si>
    <t>NZ19405</t>
  </si>
  <si>
    <t>Kimberly Austin</t>
  </si>
  <si>
    <t>NZ84197</t>
  </si>
  <si>
    <t>Lillian Moore</t>
  </si>
  <si>
    <t>NZ97314</t>
  </si>
  <si>
    <t>Sarah Porter</t>
  </si>
  <si>
    <t>NZ31020</t>
  </si>
  <si>
    <t>Amy Mills</t>
  </si>
  <si>
    <t>NZ20489</t>
  </si>
  <si>
    <t>Jerry Hudson</t>
  </si>
  <si>
    <t>NZ66583</t>
  </si>
  <si>
    <t>Arthur Hanson</t>
  </si>
  <si>
    <t>NZ78943</t>
  </si>
  <si>
    <t>Ernest Gutierrez</t>
  </si>
  <si>
    <t>NZ48525</t>
  </si>
  <si>
    <t>Arthur Hicks</t>
  </si>
  <si>
    <t>NZ90197</t>
  </si>
  <si>
    <t>Scott Lawrence</t>
  </si>
  <si>
    <t>NZ79699</t>
  </si>
  <si>
    <t>Douglas Gonzalez</t>
  </si>
  <si>
    <t>NZ53485</t>
  </si>
  <si>
    <t>Heather Day</t>
  </si>
  <si>
    <t>NZ93719</t>
  </si>
  <si>
    <t>Kevin Davis</t>
  </si>
  <si>
    <t>NZ69382</t>
  </si>
  <si>
    <t>Michael Cunningham</t>
  </si>
  <si>
    <t>NZ52986</t>
  </si>
  <si>
    <t>Lawrence Morgan</t>
  </si>
  <si>
    <t>NZ62018</t>
  </si>
  <si>
    <t>Harry Ward</t>
  </si>
  <si>
    <t>NZ50748</t>
  </si>
  <si>
    <t>Ann Spencer</t>
  </si>
  <si>
    <t>NZ92575</t>
  </si>
  <si>
    <t>Willie Henry</t>
  </si>
  <si>
    <t>NZ75987</t>
  </si>
  <si>
    <t>Douglas Gomez</t>
  </si>
  <si>
    <t>NZ94518</t>
  </si>
  <si>
    <t>Kevin Schmidt</t>
  </si>
  <si>
    <t>NZ26448</t>
  </si>
  <si>
    <t>Geological Engineer</t>
  </si>
  <si>
    <t>Douglas Freeman</t>
  </si>
  <si>
    <t>NZ77446</t>
  </si>
  <si>
    <t>Kimberly Schmidt</t>
  </si>
  <si>
    <t>NZ70570</t>
  </si>
  <si>
    <t>Ronald Gutierrez</t>
  </si>
  <si>
    <t>NZ96324</t>
  </si>
  <si>
    <t>Howard Hill</t>
  </si>
  <si>
    <t>NZ50034</t>
  </si>
  <si>
    <t>Samuel Harvey</t>
  </si>
  <si>
    <t>NZ16827</t>
  </si>
  <si>
    <t>Ronald Fisher</t>
  </si>
  <si>
    <t>NZ32064</t>
  </si>
  <si>
    <t>Evelyn Gilbert</t>
  </si>
  <si>
    <t>NZ37063</t>
  </si>
  <si>
    <t>Harry Fields</t>
  </si>
  <si>
    <t>NZ59364</t>
  </si>
  <si>
    <t>Media Manager II</t>
  </si>
  <si>
    <t>Jacqueline Thompson</t>
  </si>
  <si>
    <t>NZ65893</t>
  </si>
  <si>
    <t>Fred Welch</t>
  </si>
  <si>
    <t>NZ70227</t>
  </si>
  <si>
    <t>George Johnston</t>
  </si>
  <si>
    <t>NZ80050</t>
  </si>
  <si>
    <t>Assistant Media Planner</t>
  </si>
  <si>
    <t>Eugene Brooks</t>
  </si>
  <si>
    <t>NZ86054</t>
  </si>
  <si>
    <t>Bonnie Stone</t>
  </si>
  <si>
    <t>NZ51774</t>
  </si>
  <si>
    <t>Lawrence Ferguson</t>
  </si>
  <si>
    <t>NZ20637</t>
  </si>
  <si>
    <t>Carlos Wilson</t>
  </si>
  <si>
    <t>NZ12811</t>
  </si>
  <si>
    <t>Linda Fisher</t>
  </si>
  <si>
    <t>NZ64752</t>
  </si>
  <si>
    <t>Gregory Rivera</t>
  </si>
  <si>
    <t>NZ54844</t>
  </si>
  <si>
    <t>Larry Weaver</t>
  </si>
  <si>
    <t>NZ16110</t>
  </si>
  <si>
    <t>Gregory Hill</t>
  </si>
  <si>
    <t>NZ54963</t>
  </si>
  <si>
    <t>Jacqueline Hughes</t>
  </si>
  <si>
    <t>NZ15581</t>
  </si>
  <si>
    <t>Christina Hunt</t>
  </si>
  <si>
    <t>NZ50588</t>
  </si>
  <si>
    <t>Nancy Morris</t>
  </si>
  <si>
    <t>NZ32126</t>
  </si>
  <si>
    <t>Mildred Hanson</t>
  </si>
  <si>
    <t>NZ88473</t>
  </si>
  <si>
    <t>Craig Lee</t>
  </si>
  <si>
    <t>NZ32603</t>
  </si>
  <si>
    <t>Alan Kennedy</t>
  </si>
  <si>
    <t>NZ32945</t>
  </si>
  <si>
    <t>Norma Perez</t>
  </si>
  <si>
    <t>NZ47332</t>
  </si>
  <si>
    <t>Wayne Baker</t>
  </si>
  <si>
    <t>NZ21667</t>
  </si>
  <si>
    <t>Fred Schmidt</t>
  </si>
  <si>
    <t>NZ71190</t>
  </si>
  <si>
    <t>Alan Wallace</t>
  </si>
  <si>
    <t>NZ17053</t>
  </si>
  <si>
    <t>Jessica Moreno</t>
  </si>
  <si>
    <t>NZ71301</t>
  </si>
  <si>
    <t>Timothy Fields</t>
  </si>
  <si>
    <t>NZ33337</t>
  </si>
  <si>
    <t>George Murray</t>
  </si>
  <si>
    <t>NZ23104</t>
  </si>
  <si>
    <t>Roy Lane</t>
  </si>
  <si>
    <t>NZ15455</t>
  </si>
  <si>
    <t>Electrical Engineer</t>
  </si>
  <si>
    <t>Jacqueline Martin</t>
  </si>
  <si>
    <t>NZ46745</t>
  </si>
  <si>
    <t>Jonathan Morris</t>
  </si>
  <si>
    <t>NZ13491</t>
  </si>
  <si>
    <t>Julie Wheeler</t>
  </si>
  <si>
    <t>NZ59380</t>
  </si>
  <si>
    <t>Ruby Wallace</t>
  </si>
  <si>
    <t>NZ89715</t>
  </si>
  <si>
    <t>Brandon Roberts</t>
  </si>
  <si>
    <t>NZ79266</t>
  </si>
  <si>
    <t>Scott Mitchell</t>
  </si>
  <si>
    <t>NZ23354</t>
  </si>
  <si>
    <t>Larry Arnold</t>
  </si>
  <si>
    <t>NZ25922</t>
  </si>
  <si>
    <t>Eugene Boyd</t>
  </si>
  <si>
    <t>NZ51353</t>
  </si>
  <si>
    <t>Samuel Nichols</t>
  </si>
  <si>
    <t>NZ13486</t>
  </si>
  <si>
    <t>Ralph Burns</t>
  </si>
  <si>
    <t>NZ94008</t>
  </si>
  <si>
    <t>Eugene Oliver</t>
  </si>
  <si>
    <t>NZ57483</t>
  </si>
  <si>
    <t>Chief Design Engineer</t>
  </si>
  <si>
    <t>NZ28563</t>
  </si>
  <si>
    <t>Thomas Robertson</t>
  </si>
  <si>
    <t>NZ48166</t>
  </si>
  <si>
    <t>Daniel Fields</t>
  </si>
  <si>
    <t>NZ77494</t>
  </si>
  <si>
    <t>Jimmy Harper</t>
  </si>
  <si>
    <t>NZ99522</t>
  </si>
  <si>
    <t>Sarah Burke</t>
  </si>
  <si>
    <t>NZ20899</t>
  </si>
  <si>
    <t>Paula King</t>
  </si>
  <si>
    <t>NZ21388</t>
  </si>
  <si>
    <t>James Grant</t>
  </si>
  <si>
    <t>Harry Martin</t>
  </si>
  <si>
    <t>NZ15955</t>
  </si>
  <si>
    <t>Clarence Matthews</t>
  </si>
  <si>
    <t>NZ68013</t>
  </si>
  <si>
    <t>Lillian Fisher</t>
  </si>
  <si>
    <t>NZ16812</t>
  </si>
  <si>
    <t>Jesse George</t>
  </si>
  <si>
    <t>NZ68679</t>
  </si>
  <si>
    <t>Harry Oliver</t>
  </si>
  <si>
    <t>NZ78162</t>
  </si>
  <si>
    <t>Jacqueline Boyd</t>
  </si>
  <si>
    <t>NZ94962</t>
  </si>
  <si>
    <t>Samuel Anderson</t>
  </si>
  <si>
    <t>NZ88769</t>
  </si>
  <si>
    <t>Kathleen Bradley</t>
  </si>
  <si>
    <t>NZ68824</t>
  </si>
  <si>
    <t>Evelyn Ramirez</t>
  </si>
  <si>
    <t>NZ20560</t>
  </si>
  <si>
    <t>Daniel Stewart</t>
  </si>
  <si>
    <t>NZ16141</t>
  </si>
  <si>
    <t>Marie Medina</t>
  </si>
  <si>
    <t>NZ29174</t>
  </si>
  <si>
    <t>Legal Assistant</t>
  </si>
  <si>
    <t>Janice Gray</t>
  </si>
  <si>
    <t>NZ41219</t>
  </si>
  <si>
    <t>Todd Sims</t>
  </si>
  <si>
    <t>NZ55634</t>
  </si>
  <si>
    <t>Irene Bell</t>
  </si>
  <si>
    <t>NZ35926</t>
  </si>
  <si>
    <t>Daniel Crawford</t>
  </si>
  <si>
    <t>NZ76287</t>
  </si>
  <si>
    <t>Joyce Smith</t>
  </si>
  <si>
    <t>NZ77048</t>
  </si>
  <si>
    <t>Annie Morrison</t>
  </si>
  <si>
    <t>NZ56930</t>
  </si>
  <si>
    <t>NZ71913</t>
  </si>
  <si>
    <t>Walter Matthews</t>
  </si>
  <si>
    <t>NZ33238</t>
  </si>
  <si>
    <t>Joshua Porter</t>
  </si>
  <si>
    <t>NZ93187</t>
  </si>
  <si>
    <t>Billy Oliver</t>
  </si>
  <si>
    <t>NZ29277</t>
  </si>
  <si>
    <t>Kenneth Hart</t>
  </si>
  <si>
    <t>NZ52032</t>
  </si>
  <si>
    <t>Brian Ramos</t>
  </si>
  <si>
    <t>NZ17798</t>
  </si>
  <si>
    <t>Judith Tucker</t>
  </si>
  <si>
    <t>NZ37613</t>
  </si>
  <si>
    <t>Craig Young</t>
  </si>
  <si>
    <t>NZ90967</t>
  </si>
  <si>
    <t>Janice Foster</t>
  </si>
  <si>
    <t>NZ84868</t>
  </si>
  <si>
    <t>Jack Coleman</t>
  </si>
  <si>
    <t>NZ88698</t>
  </si>
  <si>
    <t>Kathy Wheeler</t>
  </si>
  <si>
    <t>NZ49213</t>
  </si>
  <si>
    <t>Joseph Kennedy</t>
  </si>
  <si>
    <t>NZ76215</t>
  </si>
  <si>
    <t>Peter Weaver</t>
  </si>
  <si>
    <t>NZ30786</t>
  </si>
  <si>
    <t>Antonio Ferguson</t>
  </si>
  <si>
    <t>NZ28379</t>
  </si>
  <si>
    <t>Larry Russell</t>
  </si>
  <si>
    <t>NZ70765</t>
  </si>
  <si>
    <t>Johnny Duncan</t>
  </si>
  <si>
    <t>NZ50507</t>
  </si>
  <si>
    <t>Jeffrey Carroll</t>
  </si>
  <si>
    <t>NZ28345</t>
  </si>
  <si>
    <t>Carlos Myers</t>
  </si>
  <si>
    <t>NZ44029</t>
  </si>
  <si>
    <t>Jonathan Harrison</t>
  </si>
  <si>
    <t>NZ52634</t>
  </si>
  <si>
    <t>Aaron Edwards</t>
  </si>
  <si>
    <t>NZ70721</t>
  </si>
  <si>
    <t>Andrew Tucker</t>
  </si>
  <si>
    <t>NZ95921</t>
  </si>
  <si>
    <t>Jonathan Mendoza</t>
  </si>
  <si>
    <t>NZ35919</t>
  </si>
  <si>
    <t>Michael Perkins</t>
  </si>
  <si>
    <t>NZ60238</t>
  </si>
  <si>
    <t>Amy Webb</t>
  </si>
  <si>
    <t>NZ46654</t>
  </si>
  <si>
    <t>Justin Bryant</t>
  </si>
  <si>
    <t>NZ62435</t>
  </si>
  <si>
    <t>Ruth Stone</t>
  </si>
  <si>
    <t>NZ84180</t>
  </si>
  <si>
    <t>Jeffrey Parker</t>
  </si>
  <si>
    <t>NZ70814</t>
  </si>
  <si>
    <t>Nicole Sanchez</t>
  </si>
  <si>
    <t>NZ27266</t>
  </si>
  <si>
    <t>Samuel Young</t>
  </si>
  <si>
    <t>NZ36235</t>
  </si>
  <si>
    <t>Chris Cox</t>
  </si>
  <si>
    <t>NZ34318</t>
  </si>
  <si>
    <t>Jimmy Warren</t>
  </si>
  <si>
    <t>NZ55010</t>
  </si>
  <si>
    <t>Judith Mason</t>
  </si>
  <si>
    <t>NZ99855</t>
  </si>
  <si>
    <t>Paul Snyder</t>
  </si>
  <si>
    <t>NZ41835</t>
  </si>
  <si>
    <t>Walter Griffin</t>
  </si>
  <si>
    <t>NZ95008</t>
  </si>
  <si>
    <t>Jennifer Alvarez</t>
  </si>
  <si>
    <t>NZ76171</t>
  </si>
  <si>
    <t>Rachel Adams</t>
  </si>
  <si>
    <t>NZ67173</t>
  </si>
  <si>
    <t>Margaret Dixon</t>
  </si>
  <si>
    <t>NZ72327</t>
  </si>
  <si>
    <t>Gregory Cunningham</t>
  </si>
  <si>
    <t>NZ64291</t>
  </si>
  <si>
    <t>Kelly Gonzalez</t>
  </si>
  <si>
    <t>NZ50172</t>
  </si>
  <si>
    <t>Thomas Jones</t>
  </si>
  <si>
    <t>NZ87267</t>
  </si>
  <si>
    <t>Structural Engineer</t>
  </si>
  <si>
    <t>Russell Watson</t>
  </si>
  <si>
    <t>NZ70825</t>
  </si>
  <si>
    <t>Carlos Hudson</t>
  </si>
  <si>
    <t>NZ81391</t>
  </si>
  <si>
    <t>Brandon Patterson</t>
  </si>
  <si>
    <t>NZ52334</t>
  </si>
  <si>
    <t>Anne Weaver</t>
  </si>
  <si>
    <t>NZ31862</t>
  </si>
  <si>
    <t>NZ36571</t>
  </si>
  <si>
    <t>Clarence Burton</t>
  </si>
  <si>
    <t>NZ21309</t>
  </si>
  <si>
    <t>Sean Thompson</t>
  </si>
  <si>
    <t>NZ70083</t>
  </si>
  <si>
    <t>Joseph Arnold</t>
  </si>
  <si>
    <t>NZ86953</t>
  </si>
  <si>
    <t>Joshua Allen</t>
  </si>
  <si>
    <t>NZ76794</t>
  </si>
  <si>
    <t>Russell Mason</t>
  </si>
  <si>
    <t>NZ25593</t>
  </si>
  <si>
    <t>Nicholas Meyer</t>
  </si>
  <si>
    <t>NZ52252</t>
  </si>
  <si>
    <t>Jane Hicks</t>
  </si>
  <si>
    <t>NZ36108</t>
  </si>
  <si>
    <t>Joshua Powell</t>
  </si>
  <si>
    <t>NZ38266</t>
  </si>
  <si>
    <t>Brian Robinson</t>
  </si>
  <si>
    <t>NZ81185</t>
  </si>
  <si>
    <t>Nicholas Mitchell</t>
  </si>
  <si>
    <t>NZ53269</t>
  </si>
  <si>
    <t>Chris Ortiz</t>
  </si>
  <si>
    <t>NZ76385</t>
  </si>
  <si>
    <t>Nicholas Garrett</t>
  </si>
  <si>
    <t>NZ97275</t>
  </si>
  <si>
    <t>Billy Hamilton</t>
  </si>
  <si>
    <t>NZ28503</t>
  </si>
  <si>
    <t>Amy Spencer</t>
  </si>
  <si>
    <t>NZ86966</t>
  </si>
  <si>
    <t>Laura Dean</t>
  </si>
  <si>
    <t>NZ47625</t>
  </si>
  <si>
    <t>Gloria Williamson</t>
  </si>
  <si>
    <t>NZ36748</t>
  </si>
  <si>
    <t>Rebecca Martinez</t>
  </si>
  <si>
    <t>NZ78182</t>
  </si>
  <si>
    <t>Dennis Day</t>
  </si>
  <si>
    <t>NZ57502</t>
  </si>
  <si>
    <t>Kevin Weaver</t>
  </si>
  <si>
    <t>NZ34060</t>
  </si>
  <si>
    <t>Carlos Armstrong</t>
  </si>
  <si>
    <t>NZ76903</t>
  </si>
  <si>
    <t>Virginia Gardner</t>
  </si>
  <si>
    <t>NZ35620</t>
  </si>
  <si>
    <t>Howard Cox</t>
  </si>
  <si>
    <t>NZ28314</t>
  </si>
  <si>
    <t>Amy White</t>
  </si>
  <si>
    <t>NZ25120</t>
  </si>
  <si>
    <t>Anna Duncan</t>
  </si>
  <si>
    <t>NZ69069</t>
  </si>
  <si>
    <t>Sharon Cook</t>
  </si>
  <si>
    <t>NZ55336</t>
  </si>
  <si>
    <t>Robin Brown</t>
  </si>
  <si>
    <t>NZ67420</t>
  </si>
  <si>
    <t>Joshua Meyer</t>
  </si>
  <si>
    <t>NZ70604</t>
  </si>
  <si>
    <t>Joan Williams</t>
  </si>
  <si>
    <t>NZ65149</t>
  </si>
  <si>
    <t>Ruby Harper</t>
  </si>
  <si>
    <t>NZ96211</t>
  </si>
  <si>
    <t>Environmental Tech</t>
  </si>
  <si>
    <t>Cynthia Edwards</t>
  </si>
  <si>
    <t>NZ63683</t>
  </si>
  <si>
    <t>Ralph Foster</t>
  </si>
  <si>
    <t>NZ20426</t>
  </si>
  <si>
    <t>Jennifer Sims</t>
  </si>
  <si>
    <t>NZ61862</t>
  </si>
  <si>
    <t>Annie Price</t>
  </si>
  <si>
    <t>NZ96019</t>
  </si>
  <si>
    <t>Joseph Morrison</t>
  </si>
  <si>
    <t>NZ15278</t>
  </si>
  <si>
    <t>Jason Allen</t>
  </si>
  <si>
    <t>NZ19235</t>
  </si>
  <si>
    <t>Kathryn Johnson</t>
  </si>
  <si>
    <t>NZ70950</t>
  </si>
  <si>
    <t>Roger Hernandez</t>
  </si>
  <si>
    <t>NZ62941</t>
  </si>
  <si>
    <t>Joyce Castillo</t>
  </si>
  <si>
    <t>NZ31198</t>
  </si>
  <si>
    <t>Kevin Perez</t>
  </si>
  <si>
    <t>NZ99892</t>
  </si>
  <si>
    <t>Ruby Oliver</t>
  </si>
  <si>
    <t>NZ43480</t>
  </si>
  <si>
    <t>Douglas Gibson</t>
  </si>
  <si>
    <t>NZ71904</t>
  </si>
  <si>
    <t>Philip Jackson</t>
  </si>
  <si>
    <t>NZ43915</t>
  </si>
  <si>
    <t>Ryan Carr</t>
  </si>
  <si>
    <t>NZ14313</t>
  </si>
  <si>
    <t>Aaron Marshall</t>
  </si>
  <si>
    <t>NZ14968</t>
  </si>
  <si>
    <t>NZ48318</t>
  </si>
  <si>
    <t>Michelle Martin</t>
  </si>
  <si>
    <t>NZ94851</t>
  </si>
  <si>
    <t>Cynthia Hudson</t>
  </si>
  <si>
    <t>NZ90107</t>
  </si>
  <si>
    <t>Kelly Richards</t>
  </si>
  <si>
    <t>NZ98898</t>
  </si>
  <si>
    <t>Eric Armstrong</t>
  </si>
  <si>
    <t>NZ41873</t>
  </si>
  <si>
    <t>Christopher Wright</t>
  </si>
  <si>
    <t>NZ12706</t>
  </si>
  <si>
    <t>Evelyn Peterson</t>
  </si>
  <si>
    <t>NZ56106</t>
  </si>
  <si>
    <t>Craig Hansen</t>
  </si>
  <si>
    <t>NZ23592</t>
  </si>
  <si>
    <t>Ralph Morgan</t>
  </si>
  <si>
    <t>NZ85558</t>
  </si>
  <si>
    <t>Daniel Morrison</t>
  </si>
  <si>
    <t>NZ99607</t>
  </si>
  <si>
    <t>Eric Jordan</t>
  </si>
  <si>
    <t>NZ91954</t>
  </si>
  <si>
    <t>Jose Berry</t>
  </si>
  <si>
    <t>NZ24079</t>
  </si>
  <si>
    <t>Terry Bowman</t>
  </si>
  <si>
    <t>NZ21504</t>
  </si>
  <si>
    <t>Benjamin Greene</t>
  </si>
  <si>
    <t>NZ54922</t>
  </si>
  <si>
    <t>Fred Baker</t>
  </si>
  <si>
    <t>NZ78256</t>
  </si>
  <si>
    <t>Larry Johnston</t>
  </si>
  <si>
    <t>NZ87324</t>
  </si>
  <si>
    <t>Lisa Fernandez</t>
  </si>
  <si>
    <t>NZ87243</t>
  </si>
  <si>
    <t>Stephen Bell</t>
  </si>
  <si>
    <t>NZ71551</t>
  </si>
  <si>
    <t>Daniel Jordan</t>
  </si>
  <si>
    <t>NZ57665</t>
  </si>
  <si>
    <t>Aaron Wilson</t>
  </si>
  <si>
    <t>NZ65318</t>
  </si>
  <si>
    <t>Edward Wilson</t>
  </si>
  <si>
    <t>NZ94783</t>
  </si>
  <si>
    <t>Earl Wagner</t>
  </si>
  <si>
    <t>NZ67880</t>
  </si>
  <si>
    <t>Arthur Vasquez</t>
  </si>
  <si>
    <t>NZ72103</t>
  </si>
  <si>
    <t>Sarah Hill</t>
  </si>
  <si>
    <t>NZ58197</t>
  </si>
  <si>
    <t>Willie Hanson</t>
  </si>
  <si>
    <t>NZ40901</t>
  </si>
  <si>
    <t>Todd Lawrence</t>
  </si>
  <si>
    <t>NZ76632</t>
  </si>
  <si>
    <t>Ralph Jacobs</t>
  </si>
  <si>
    <t>NZ98980</t>
  </si>
  <si>
    <t>Christine Robertson</t>
  </si>
  <si>
    <t>NZ23783</t>
  </si>
  <si>
    <t>Doris Stewart</t>
  </si>
  <si>
    <t>NZ71580</t>
  </si>
  <si>
    <t>Evelyn Hamilton</t>
  </si>
  <si>
    <t>NZ13675</t>
  </si>
  <si>
    <t>Fred Ray</t>
  </si>
  <si>
    <t>NZ14696</t>
  </si>
  <si>
    <t>Martin Weaver</t>
  </si>
  <si>
    <t>NZ51161</t>
  </si>
  <si>
    <t>David Grant</t>
  </si>
  <si>
    <t>NZ39167</t>
  </si>
  <si>
    <t>Kathy Ellis</t>
  </si>
  <si>
    <t>NZ44323</t>
  </si>
  <si>
    <t>Matthew Owens</t>
  </si>
  <si>
    <t>NZ35995</t>
  </si>
  <si>
    <t>Lillian Ellis</t>
  </si>
  <si>
    <t>NZ54434</t>
  </si>
  <si>
    <t>Scott Phillips</t>
  </si>
  <si>
    <t>NZ56267</t>
  </si>
  <si>
    <t>Lori Webb</t>
  </si>
  <si>
    <t>NZ41616</t>
  </si>
  <si>
    <t>Todd Russell</t>
  </si>
  <si>
    <t>NZ17926</t>
  </si>
  <si>
    <t>Ralph Long</t>
  </si>
  <si>
    <t>NZ62378</t>
  </si>
  <si>
    <t>Bobby Spencer</t>
  </si>
  <si>
    <t>NZ91469</t>
  </si>
  <si>
    <t>John Torres</t>
  </si>
  <si>
    <t>NZ15735</t>
  </si>
  <si>
    <t>Imo</t>
  </si>
  <si>
    <t>John Moreno</t>
  </si>
  <si>
    <t>NZ71164</t>
  </si>
  <si>
    <t>Judith Jacobs</t>
  </si>
  <si>
    <t>NZ92223</t>
  </si>
  <si>
    <t>Paula Shaw</t>
  </si>
  <si>
    <t>NZ78351</t>
  </si>
  <si>
    <t>Amy Sims</t>
  </si>
  <si>
    <t>NZ23054</t>
  </si>
  <si>
    <t>Laura Griffin</t>
  </si>
  <si>
    <t>NZ85021</t>
  </si>
  <si>
    <t>Stephanie Morris</t>
  </si>
  <si>
    <t>NZ15919</t>
  </si>
  <si>
    <t>Harry Medina</t>
  </si>
  <si>
    <t>NZ71338</t>
  </si>
  <si>
    <t>Martin Scott</t>
  </si>
  <si>
    <t>NZ56539</t>
  </si>
  <si>
    <t>Justin Murphy</t>
  </si>
  <si>
    <t>NZ50985</t>
  </si>
  <si>
    <t>Louise Hunt</t>
  </si>
  <si>
    <t>NZ78744</t>
  </si>
  <si>
    <t>Denise Gordon</t>
  </si>
  <si>
    <t>NZ29870</t>
  </si>
  <si>
    <t>Nicholas Ray</t>
  </si>
  <si>
    <t>NZ31075</t>
  </si>
  <si>
    <t>Bobby Williamson</t>
  </si>
  <si>
    <t>NZ12704</t>
  </si>
  <si>
    <t>Peter Chapman</t>
  </si>
  <si>
    <t>NZ84870</t>
  </si>
  <si>
    <t>Christopher Gonzales</t>
  </si>
  <si>
    <t>NZ53584</t>
  </si>
  <si>
    <t>Sandra Knight</t>
  </si>
  <si>
    <t>NZ32999</t>
  </si>
  <si>
    <t>Margaret Washington</t>
  </si>
  <si>
    <t>NZ85245</t>
  </si>
  <si>
    <t>Richard Young</t>
  </si>
  <si>
    <t>NZ51947</t>
  </si>
  <si>
    <t>Jean Watson</t>
  </si>
  <si>
    <t>NZ86703</t>
  </si>
  <si>
    <t>John Lane</t>
  </si>
  <si>
    <t>NZ15640</t>
  </si>
  <si>
    <t>Steve Dean</t>
  </si>
  <si>
    <t>NZ27490</t>
  </si>
  <si>
    <t>Harold Hall</t>
  </si>
  <si>
    <t>NZ89151</t>
  </si>
  <si>
    <t>Jason Sims</t>
  </si>
  <si>
    <t>NZ29257</t>
  </si>
  <si>
    <t>Nicholas Fox</t>
  </si>
  <si>
    <t>NZ87450</t>
  </si>
  <si>
    <t>Jeffrey Allen</t>
  </si>
  <si>
    <t>NZ99962</t>
  </si>
  <si>
    <t>NZ62312</t>
  </si>
  <si>
    <t>Kevin Diaz</t>
  </si>
  <si>
    <t>NZ92840</t>
  </si>
  <si>
    <t>Thomas Washington</t>
  </si>
  <si>
    <t>NZ71064</t>
  </si>
  <si>
    <t>Donald Jordan</t>
  </si>
  <si>
    <t>NZ23121</t>
  </si>
  <si>
    <t>Walter Scott</t>
  </si>
  <si>
    <t>NZ92064</t>
  </si>
  <si>
    <t>Frank Ferguson</t>
  </si>
  <si>
    <t>NZ70183</t>
  </si>
  <si>
    <t>Marie Mason</t>
  </si>
  <si>
    <t>NZ49261</t>
  </si>
  <si>
    <t>NZ19327</t>
  </si>
  <si>
    <t>Michael Edwards</t>
  </si>
  <si>
    <t>NZ80870</t>
  </si>
  <si>
    <t>NZ97262</t>
  </si>
  <si>
    <t>Lillian Gonzales</t>
  </si>
  <si>
    <t>NZ46289</t>
  </si>
  <si>
    <t>Steve Woods</t>
  </si>
  <si>
    <t>NZ42515</t>
  </si>
  <si>
    <t>Peter Diaz</t>
  </si>
  <si>
    <t>NZ60609</t>
  </si>
  <si>
    <t>Tammy Pierce</t>
  </si>
  <si>
    <t>NZ45334</t>
  </si>
  <si>
    <t>Tammy Bryant</t>
  </si>
  <si>
    <t>NZ45293</t>
  </si>
  <si>
    <t>Wayne Woods</t>
  </si>
  <si>
    <t>NZ35529</t>
  </si>
  <si>
    <t>Joe Anderson</t>
  </si>
  <si>
    <t>NZ70935</t>
  </si>
  <si>
    <t>Amy Hawkins</t>
  </si>
  <si>
    <t>NZ23455</t>
  </si>
  <si>
    <t>Jennifer Mcdonald</t>
  </si>
  <si>
    <t>NZ46268</t>
  </si>
  <si>
    <t>Keith Hansen</t>
  </si>
  <si>
    <t>NZ20154</t>
  </si>
  <si>
    <t>Heather Welch</t>
  </si>
  <si>
    <t>NZ44531</t>
  </si>
  <si>
    <t>Stephanie Grant</t>
  </si>
  <si>
    <t>NZ59198</t>
  </si>
  <si>
    <t>Gregory Gonzalez</t>
  </si>
  <si>
    <t>NZ48400</t>
  </si>
  <si>
    <t>Kathleen Reed</t>
  </si>
  <si>
    <t>NZ83250</t>
  </si>
  <si>
    <t>Carl Shaw</t>
  </si>
  <si>
    <t>NZ80931</t>
  </si>
  <si>
    <t>Kenneth Grant</t>
  </si>
  <si>
    <t>NZ67225</t>
  </si>
  <si>
    <t>Mark Medina</t>
  </si>
  <si>
    <t>NZ77948</t>
  </si>
  <si>
    <t>Emily Garza</t>
  </si>
  <si>
    <t>NZ46043</t>
  </si>
  <si>
    <t>Julia Duncan</t>
  </si>
  <si>
    <t>NZ34342</t>
  </si>
  <si>
    <t>Richard Hawkins</t>
  </si>
  <si>
    <t>NZ30407</t>
  </si>
  <si>
    <t>Kimberly Garza</t>
  </si>
  <si>
    <t>NZ81334</t>
  </si>
  <si>
    <t>Joshua Moreno</t>
  </si>
  <si>
    <t>NZ51561</t>
  </si>
  <si>
    <t>Jean Reed</t>
  </si>
  <si>
    <t>NZ66045</t>
  </si>
  <si>
    <t>Barbara Butler</t>
  </si>
  <si>
    <t>NZ36600</t>
  </si>
  <si>
    <t>Melissa Rivera</t>
  </si>
  <si>
    <t>NZ34748</t>
  </si>
  <si>
    <t>Michelle Davis</t>
  </si>
  <si>
    <t>NZ13011</t>
  </si>
  <si>
    <t>Jesse Frazier</t>
  </si>
  <si>
    <t>NZ21018</t>
  </si>
  <si>
    <t>Nicole Burke</t>
  </si>
  <si>
    <t>NZ16285</t>
  </si>
  <si>
    <t>Gloria Hall</t>
  </si>
  <si>
    <t>NZ46880</t>
  </si>
  <si>
    <t>Billy Wright</t>
  </si>
  <si>
    <t>NZ38737</t>
  </si>
  <si>
    <t>Larry Snyder</t>
  </si>
  <si>
    <t>NZ33767</t>
  </si>
  <si>
    <t>Raymond Murphy</t>
  </si>
  <si>
    <t>NZ77741</t>
  </si>
  <si>
    <t>Ruth Bishop</t>
  </si>
  <si>
    <t>NZ67270</t>
  </si>
  <si>
    <t>James Gardner</t>
  </si>
  <si>
    <t>NZ48221</t>
  </si>
  <si>
    <t>Joyce Gilbert</t>
  </si>
  <si>
    <t>NZ71712</t>
  </si>
  <si>
    <t>Phillip Ward</t>
  </si>
  <si>
    <t>NZ94561</t>
  </si>
  <si>
    <t>Lisa Butler</t>
  </si>
  <si>
    <t>NZ45135</t>
  </si>
  <si>
    <t>Jason Bradley</t>
  </si>
  <si>
    <t>NZ48432</t>
  </si>
  <si>
    <t>Christina Evans</t>
  </si>
  <si>
    <t>NZ26793</t>
  </si>
  <si>
    <t>Phyllis Berry</t>
  </si>
  <si>
    <t>NZ45884</t>
  </si>
  <si>
    <t>Sharon Johnston</t>
  </si>
  <si>
    <t>NZ29107</t>
  </si>
  <si>
    <t>Clarence Reed</t>
  </si>
  <si>
    <t>NZ88607</t>
  </si>
  <si>
    <t>Carolyn Snyder</t>
  </si>
  <si>
    <t>NZ55044</t>
  </si>
  <si>
    <t>Ernest Stewart</t>
  </si>
  <si>
    <t>NZ24529</t>
  </si>
  <si>
    <t>Karen Meyer</t>
  </si>
  <si>
    <t>NZ35689</t>
  </si>
  <si>
    <t>Lillian Arnold</t>
  </si>
  <si>
    <t>NZ27026</t>
  </si>
  <si>
    <t>Charles Powell</t>
  </si>
  <si>
    <t>NZ22303</t>
  </si>
  <si>
    <t>NZ97501</t>
  </si>
  <si>
    <t>Patrick Lee</t>
  </si>
  <si>
    <t>NZ96627</t>
  </si>
  <si>
    <t>Raymond Grant</t>
  </si>
  <si>
    <t>NZ46447</t>
  </si>
  <si>
    <t>Doris Lynch</t>
  </si>
  <si>
    <t>NZ57999</t>
  </si>
  <si>
    <t>Samuel Barnes</t>
  </si>
  <si>
    <t>NZ69386</t>
  </si>
  <si>
    <t>Douglas Sullivan</t>
  </si>
  <si>
    <t>NZ35821</t>
  </si>
  <si>
    <t>Carlos Little</t>
  </si>
  <si>
    <t>NZ94339</t>
  </si>
  <si>
    <t>Frank Arnold</t>
  </si>
  <si>
    <t>NZ26959</t>
  </si>
  <si>
    <t>Ronald Scott</t>
  </si>
  <si>
    <t>NZ31886</t>
  </si>
  <si>
    <t>Eugene Ryan</t>
  </si>
  <si>
    <t>NZ39614</t>
  </si>
  <si>
    <t>Stephanie Jordan</t>
  </si>
  <si>
    <t>NZ61104</t>
  </si>
  <si>
    <t>Julia Spencer</t>
  </si>
  <si>
    <t>NZ71119</t>
  </si>
  <si>
    <t>Billy Burke</t>
  </si>
  <si>
    <t>NZ69736</t>
  </si>
  <si>
    <t>Fred Castillo</t>
  </si>
  <si>
    <t>NZ19481</t>
  </si>
  <si>
    <t>Osun</t>
  </si>
  <si>
    <t>Beverly Carter</t>
  </si>
  <si>
    <t>NZ72909</t>
  </si>
  <si>
    <t>John Warren</t>
  </si>
  <si>
    <t>NZ83525</t>
  </si>
  <si>
    <t>Judith Burke</t>
  </si>
  <si>
    <t>NZ66192</t>
  </si>
  <si>
    <t>Heather Fowler</t>
  </si>
  <si>
    <t>NZ58912</t>
  </si>
  <si>
    <t>Kenneth Kelley</t>
  </si>
  <si>
    <t>NZ56629</t>
  </si>
  <si>
    <t>Kathryn Campbell</t>
  </si>
  <si>
    <t>NZ47675</t>
  </si>
  <si>
    <t>Jessica Morris</t>
  </si>
  <si>
    <t>NZ39571</t>
  </si>
  <si>
    <t>Steven Wilson</t>
  </si>
  <si>
    <t>NZ89128</t>
  </si>
  <si>
    <t>Dorothy Harris</t>
  </si>
  <si>
    <t>NZ99278</t>
  </si>
  <si>
    <t>Louis Schmidt</t>
  </si>
  <si>
    <t>NZ37844</t>
  </si>
  <si>
    <t>Rebecca Torres</t>
  </si>
  <si>
    <t>NZ63630</t>
  </si>
  <si>
    <t>Paul Porter</t>
  </si>
  <si>
    <t>NZ51146</t>
  </si>
  <si>
    <t>Donald Wagner</t>
  </si>
  <si>
    <t>NZ76489</t>
  </si>
  <si>
    <t>Shirley Henry</t>
  </si>
  <si>
    <t>NZ29286</t>
  </si>
  <si>
    <t>Ruby Gonzalez</t>
  </si>
  <si>
    <t>NZ46908</t>
  </si>
  <si>
    <t>Donald Butler</t>
  </si>
  <si>
    <t>NZ34775</t>
  </si>
  <si>
    <t>Andrew Hamilton</t>
  </si>
  <si>
    <t>NZ30192</t>
  </si>
  <si>
    <t>Shawn Garza</t>
  </si>
  <si>
    <t>NZ23568</t>
  </si>
  <si>
    <t>Stephen Jordan</t>
  </si>
  <si>
    <t>NZ72037</t>
  </si>
  <si>
    <t>Lawrence Harrison</t>
  </si>
  <si>
    <t>NZ86489</t>
  </si>
  <si>
    <t>Lawrence Jenkins</t>
  </si>
  <si>
    <t>NZ64905</t>
  </si>
  <si>
    <t>Amy Gomez</t>
  </si>
  <si>
    <t>NZ52037</t>
  </si>
  <si>
    <t>Daniel Flores</t>
  </si>
  <si>
    <t>NZ96585</t>
  </si>
  <si>
    <t>Michael Patterson</t>
  </si>
  <si>
    <t>NZ53005</t>
  </si>
  <si>
    <t>Bobby Lee</t>
  </si>
  <si>
    <t>NZ29216</t>
  </si>
  <si>
    <t>Willie Wagner</t>
  </si>
  <si>
    <t>NZ98400</t>
  </si>
  <si>
    <t>Patrick Butler</t>
  </si>
  <si>
    <t>NZ55647</t>
  </si>
  <si>
    <t>NZ80791</t>
  </si>
  <si>
    <t>Carlos Martin</t>
  </si>
  <si>
    <t>NZ45638</t>
  </si>
  <si>
    <t>Kathy Patterson</t>
  </si>
  <si>
    <t>NZ79442</t>
  </si>
  <si>
    <t>Julia Foster</t>
  </si>
  <si>
    <t>NZ49489</t>
  </si>
  <si>
    <t>Raymond King</t>
  </si>
  <si>
    <t>NZ56276</t>
  </si>
  <si>
    <t>Lawrence Morales</t>
  </si>
  <si>
    <t>NZ73125</t>
  </si>
  <si>
    <t>Jose Fox</t>
  </si>
  <si>
    <t>NZ91334</t>
  </si>
  <si>
    <t>Doris Anderson</t>
  </si>
  <si>
    <t>NZ34903</t>
  </si>
  <si>
    <t>Jane Montgomery</t>
  </si>
  <si>
    <t>NZ33951</t>
  </si>
  <si>
    <t>Annie James</t>
  </si>
  <si>
    <t>NZ59922</t>
  </si>
  <si>
    <t>Samuel Carr</t>
  </si>
  <si>
    <t>NZ49852</t>
  </si>
  <si>
    <t>Shawn Alvarez</t>
  </si>
  <si>
    <t>NZ94530</t>
  </si>
  <si>
    <t>Melissa Young</t>
  </si>
  <si>
    <t>NZ82642</t>
  </si>
  <si>
    <t>Michelle Elliott</t>
  </si>
  <si>
    <t>NZ94086</t>
  </si>
  <si>
    <t>Joshua Williams</t>
  </si>
  <si>
    <t>NZ60913</t>
  </si>
  <si>
    <t>Edward Jackson</t>
  </si>
  <si>
    <t>NZ52376</t>
  </si>
  <si>
    <t>Joshua Phillips</t>
  </si>
  <si>
    <t>NZ77317</t>
  </si>
  <si>
    <t>Jimmy Thompson</t>
  </si>
  <si>
    <t>NZ38595</t>
  </si>
  <si>
    <t>Irene Simmons</t>
  </si>
  <si>
    <t>NZ33084</t>
  </si>
  <si>
    <t>Billy Perez</t>
  </si>
  <si>
    <t>NZ30713</t>
  </si>
  <si>
    <t>Sara Phillips</t>
  </si>
  <si>
    <t>NZ15083</t>
  </si>
  <si>
    <t>Jack Scott</t>
  </si>
  <si>
    <t>NZ96593</t>
  </si>
  <si>
    <t>Christine Black</t>
  </si>
  <si>
    <t>NZ80461</t>
  </si>
  <si>
    <t>Justin Bailey</t>
  </si>
  <si>
    <t>NZ62329</t>
  </si>
  <si>
    <t>Wayne Harrison</t>
  </si>
  <si>
    <t>NZ62031</t>
  </si>
  <si>
    <t>Gregory Reed</t>
  </si>
  <si>
    <t>NZ95777</t>
  </si>
  <si>
    <t>Jennifer Bailey</t>
  </si>
  <si>
    <t>NZ62228</t>
  </si>
  <si>
    <t>Walter Sanchez</t>
  </si>
  <si>
    <t>NZ31180</t>
  </si>
  <si>
    <t>John Gonzalez</t>
  </si>
  <si>
    <t>NZ59076</t>
  </si>
  <si>
    <t>Anna Shaw</t>
  </si>
  <si>
    <t>NZ48448</t>
  </si>
  <si>
    <t>Janet Castillo</t>
  </si>
  <si>
    <t>NZ67517</t>
  </si>
  <si>
    <t>Janet Frazier</t>
  </si>
  <si>
    <t>NZ38403</t>
  </si>
  <si>
    <t>Ralph Wright</t>
  </si>
  <si>
    <t>NZ73340</t>
  </si>
  <si>
    <t>Gary Baker</t>
  </si>
  <si>
    <t>NZ32922</t>
  </si>
  <si>
    <t>Melissa Miller</t>
  </si>
  <si>
    <t>NZ35875</t>
  </si>
  <si>
    <t>Timothy Hunter</t>
  </si>
  <si>
    <t>NZ12702</t>
  </si>
  <si>
    <t>Earl Freeman</t>
  </si>
  <si>
    <t>NZ78167</t>
  </si>
  <si>
    <t>Kathy Larson</t>
  </si>
  <si>
    <t>NZ31616</t>
  </si>
  <si>
    <t>Michael Owens</t>
  </si>
  <si>
    <t>NZ33044</t>
  </si>
  <si>
    <t>Arthur Fields</t>
  </si>
  <si>
    <t>NZ27430</t>
  </si>
  <si>
    <t>Carlos Ray</t>
  </si>
  <si>
    <t>NZ37643</t>
  </si>
  <si>
    <t>Margaret Romero</t>
  </si>
  <si>
    <t>NZ42566</t>
  </si>
  <si>
    <t>Thomas Evans</t>
  </si>
  <si>
    <t>NZ40048</t>
  </si>
  <si>
    <t>Ryan Shaw</t>
  </si>
  <si>
    <t>NZ40136</t>
  </si>
  <si>
    <t>Katherine Larson</t>
  </si>
  <si>
    <t>NZ33047</t>
  </si>
  <si>
    <t>Earl Schmidt</t>
  </si>
  <si>
    <t>NZ84488</t>
  </si>
  <si>
    <t>Brenda Montgomery</t>
  </si>
  <si>
    <t>NZ34576</t>
  </si>
  <si>
    <t>Bobby Martin</t>
  </si>
  <si>
    <t>NZ74692</t>
  </si>
  <si>
    <t>Steven Owens</t>
  </si>
  <si>
    <t>NZ57160</t>
  </si>
  <si>
    <t>Antonio Stephens</t>
  </si>
  <si>
    <t>NZ94590</t>
  </si>
  <si>
    <t>Eugene Scott</t>
  </si>
  <si>
    <t>NZ25143</t>
  </si>
  <si>
    <t>Samuel Bailey</t>
  </si>
  <si>
    <t>NZ65635</t>
  </si>
  <si>
    <t>Alan Cook</t>
  </si>
  <si>
    <t>NZ73212</t>
  </si>
  <si>
    <t>Sean Morris</t>
  </si>
  <si>
    <t>NZ80089</t>
  </si>
  <si>
    <t>Jesse Rice</t>
  </si>
  <si>
    <t>NZ69719</t>
  </si>
  <si>
    <t>Larry Marshall</t>
  </si>
  <si>
    <t>NZ42900</t>
  </si>
  <si>
    <t>Fred Armstrong</t>
  </si>
  <si>
    <t>NZ86031</t>
  </si>
  <si>
    <t>Martin Lawson</t>
  </si>
  <si>
    <t>NZ48913</t>
  </si>
  <si>
    <t>George Watson</t>
  </si>
  <si>
    <t>NZ72898</t>
  </si>
  <si>
    <t>Eric Nichols</t>
  </si>
  <si>
    <t>NZ51069</t>
  </si>
  <si>
    <t>Jacqueline Watkins</t>
  </si>
  <si>
    <t>NZ70193</t>
  </si>
  <si>
    <t>Albert Bryant</t>
  </si>
  <si>
    <t>NZ95299</t>
  </si>
  <si>
    <t>Nicholas Watson</t>
  </si>
  <si>
    <t>NZ47871</t>
  </si>
  <si>
    <t>Donna Moreno</t>
  </si>
  <si>
    <t>NZ81572</t>
  </si>
  <si>
    <t>Oyo</t>
  </si>
  <si>
    <t>Samuel Hudson</t>
  </si>
  <si>
    <t>NZ30719</t>
  </si>
  <si>
    <t>Richard Wilson</t>
  </si>
  <si>
    <t>NZ21526</t>
  </si>
  <si>
    <t>Martin Stephens</t>
  </si>
  <si>
    <t>NZ80690</t>
  </si>
  <si>
    <t>Nicholas Gilbert</t>
  </si>
  <si>
    <t>NZ69214</t>
  </si>
  <si>
    <t>NZ65802</t>
  </si>
  <si>
    <t>Judith Schmidt</t>
  </si>
  <si>
    <t>NZ57417</t>
  </si>
  <si>
    <t>Jacqueline Stephens</t>
  </si>
  <si>
    <t>NZ40338</t>
  </si>
  <si>
    <t>Denise Payne</t>
  </si>
  <si>
    <t>NZ36400</t>
  </si>
  <si>
    <t>Timothy Perry</t>
  </si>
  <si>
    <t>NZ38724</t>
  </si>
  <si>
    <t>NZ83985</t>
  </si>
  <si>
    <t>Thomas Burton</t>
  </si>
  <si>
    <t>NZ16810</t>
  </si>
  <si>
    <t>Carol Jones</t>
  </si>
  <si>
    <t>NZ14543</t>
  </si>
  <si>
    <t>Tammy Harrison</t>
  </si>
  <si>
    <t>NZ57917</t>
  </si>
  <si>
    <t>Thomas Martinez</t>
  </si>
  <si>
    <t>NZ94872</t>
  </si>
  <si>
    <t>Howard Frazier</t>
  </si>
  <si>
    <t>NZ83107</t>
  </si>
  <si>
    <t>Brian Lawrence</t>
  </si>
  <si>
    <t>NZ74615</t>
  </si>
  <si>
    <t>Johnny Butler</t>
  </si>
  <si>
    <t>NZ31252</t>
  </si>
  <si>
    <t>Benjamin Alvarez</t>
  </si>
  <si>
    <t>NZ32146</t>
  </si>
  <si>
    <t>Paula Hawkins</t>
  </si>
  <si>
    <t>NZ86149</t>
  </si>
  <si>
    <t>Charles Day</t>
  </si>
  <si>
    <t>Fred Jordan</t>
  </si>
  <si>
    <t>NZ32172</t>
  </si>
  <si>
    <t>Ralph Weaver</t>
  </si>
  <si>
    <t>NZ37324</t>
  </si>
  <si>
    <t>Louise Barnes</t>
  </si>
  <si>
    <t>NZ59612</t>
  </si>
  <si>
    <t>Aaron Stone</t>
  </si>
  <si>
    <t>NZ37311</t>
  </si>
  <si>
    <t>Ryan Ray</t>
  </si>
  <si>
    <t>NZ29049</t>
  </si>
  <si>
    <t>Henry Grant</t>
  </si>
  <si>
    <t>NZ90272</t>
  </si>
  <si>
    <t>Larry Pierce</t>
  </si>
  <si>
    <t>NZ22264</t>
  </si>
  <si>
    <t>Earl Jordan</t>
  </si>
  <si>
    <t>NZ40950</t>
  </si>
  <si>
    <t>Mildred Patterson</t>
  </si>
  <si>
    <t>NZ87140</t>
  </si>
  <si>
    <t>Martin Carpenter</t>
  </si>
  <si>
    <t>NZ97338</t>
  </si>
  <si>
    <t>Bobby Smith</t>
  </si>
  <si>
    <t>NZ80718</t>
  </si>
  <si>
    <t>Juan Torres</t>
  </si>
  <si>
    <t>NZ37323</t>
  </si>
  <si>
    <t>Diane Watson</t>
  </si>
  <si>
    <t>NZ31625</t>
  </si>
  <si>
    <t>NZ56584</t>
  </si>
  <si>
    <t>Marie Peterson</t>
  </si>
  <si>
    <t>NZ58524</t>
  </si>
  <si>
    <t>Sarah Stephens</t>
  </si>
  <si>
    <t>NZ87800</t>
  </si>
  <si>
    <t>John Banks</t>
  </si>
  <si>
    <t>NZ46155</t>
  </si>
  <si>
    <t>Kevin Ellis</t>
  </si>
  <si>
    <t>NZ58182</t>
  </si>
  <si>
    <t>Helen Meyer</t>
  </si>
  <si>
    <t>NZ46352</t>
  </si>
  <si>
    <t>Jessica Martin</t>
  </si>
  <si>
    <t>NZ29786</t>
  </si>
  <si>
    <t>Michael Rodriguez</t>
  </si>
  <si>
    <t>NZ74978</t>
  </si>
  <si>
    <t>Justin Hart</t>
  </si>
  <si>
    <t>NZ54095</t>
  </si>
  <si>
    <t>Louis Rodriguez</t>
  </si>
  <si>
    <t>NZ41611</t>
  </si>
  <si>
    <t>Jack Wood</t>
  </si>
  <si>
    <t>NZ27808</t>
  </si>
  <si>
    <t>Virginia Richardson</t>
  </si>
  <si>
    <t>NZ60054</t>
  </si>
  <si>
    <t>Harold Ryan</t>
  </si>
  <si>
    <t>NZ24875</t>
  </si>
  <si>
    <t>Thomas Hanson</t>
  </si>
  <si>
    <t>NZ15970</t>
  </si>
  <si>
    <t>Doris Hill</t>
  </si>
  <si>
    <t>NZ23721</t>
  </si>
  <si>
    <t>Lisa Garrett</t>
  </si>
  <si>
    <t>NZ17023</t>
  </si>
  <si>
    <t>Frank Franklin</t>
  </si>
  <si>
    <t>NZ22626</t>
  </si>
  <si>
    <t>Gregory Johnston</t>
  </si>
  <si>
    <t>NZ57357</t>
  </si>
  <si>
    <t>Emily Bishop</t>
  </si>
  <si>
    <t>NZ93272</t>
  </si>
  <si>
    <t>Harold Young</t>
  </si>
  <si>
    <t>NZ86268</t>
  </si>
  <si>
    <t>William Berry</t>
  </si>
  <si>
    <t>NZ82367</t>
  </si>
  <si>
    <t>Johnny Gray</t>
  </si>
  <si>
    <t>NZ19935</t>
  </si>
  <si>
    <t>Aaron Stephens</t>
  </si>
  <si>
    <t>NZ24753</t>
  </si>
  <si>
    <t>Phillip Mcdonald</t>
  </si>
  <si>
    <t>NZ86529</t>
  </si>
  <si>
    <t>Frank Howell</t>
  </si>
  <si>
    <t>NZ65488</t>
  </si>
  <si>
    <t>Dennis Palmer</t>
  </si>
  <si>
    <t>NZ23033</t>
  </si>
  <si>
    <t>Jessica King</t>
  </si>
  <si>
    <t>NZ77518</t>
  </si>
  <si>
    <t>Mark Ward</t>
  </si>
  <si>
    <t>NZ23889</t>
  </si>
  <si>
    <t>Daniel Johnson</t>
  </si>
  <si>
    <t>NZ48477</t>
  </si>
  <si>
    <t>Mary Peters</t>
  </si>
  <si>
    <t>NZ70927</t>
  </si>
  <si>
    <t>Terry Hayes</t>
  </si>
  <si>
    <t>NZ49606</t>
  </si>
  <si>
    <t>Walter Parker</t>
  </si>
  <si>
    <t>NZ92467</t>
  </si>
  <si>
    <t>Charles Rose</t>
  </si>
  <si>
    <t>NZ64241</t>
  </si>
  <si>
    <t>Ralph Chapman</t>
  </si>
  <si>
    <t>NZ65273</t>
  </si>
  <si>
    <t>Walter Carr</t>
  </si>
  <si>
    <t>NZ62324</t>
  </si>
  <si>
    <t>Donna Meyer</t>
  </si>
  <si>
    <t>NZ93115</t>
  </si>
  <si>
    <t>Sean Fernandez</t>
  </si>
  <si>
    <t>NZ86812</t>
  </si>
  <si>
    <t>Andrew Long</t>
  </si>
  <si>
    <t>NZ13570</t>
  </si>
  <si>
    <t>Karen Ray</t>
  </si>
  <si>
    <t>NZ17524</t>
  </si>
  <si>
    <t>Jack White</t>
  </si>
  <si>
    <t>NZ53604</t>
  </si>
  <si>
    <t>Eric Castillo</t>
  </si>
  <si>
    <t>NZ43567</t>
  </si>
  <si>
    <t>Gary Griffin</t>
  </si>
  <si>
    <t>NZ40674</t>
  </si>
  <si>
    <t>Anthony Murray</t>
  </si>
  <si>
    <t>NZ76306</t>
  </si>
  <si>
    <t>Joshua Webb</t>
  </si>
  <si>
    <t>NZ49091</t>
  </si>
  <si>
    <t>Jose Jacobs</t>
  </si>
  <si>
    <t>NZ39191</t>
  </si>
  <si>
    <t>Ernest Gomez</t>
  </si>
  <si>
    <t>NZ59714</t>
  </si>
  <si>
    <t>Walter Banks</t>
  </si>
  <si>
    <t>NZ90097</t>
  </si>
  <si>
    <t>Joseph Bradley</t>
  </si>
  <si>
    <t>NZ93185</t>
  </si>
  <si>
    <t>Douglas Gilbert</t>
  </si>
  <si>
    <t>NZ79565</t>
  </si>
  <si>
    <t>Patricia Elliott</t>
  </si>
  <si>
    <t>NZ40619</t>
  </si>
  <si>
    <t>Joseph Butler</t>
  </si>
  <si>
    <t>NZ66272</t>
  </si>
  <si>
    <t>Dennis Baker</t>
  </si>
  <si>
    <t>NZ49463</t>
  </si>
  <si>
    <t>Jeffrey Morgan</t>
  </si>
  <si>
    <t>NZ22951</t>
  </si>
  <si>
    <t>Kaduna</t>
  </si>
  <si>
    <t>Jose Stewart</t>
  </si>
  <si>
    <t>NZ25908</t>
  </si>
  <si>
    <t>Joe Henderson</t>
  </si>
  <si>
    <t>NZ78342</t>
  </si>
  <si>
    <t>Roy Hughes</t>
  </si>
  <si>
    <t>NZ27001</t>
  </si>
  <si>
    <t>Jimmy Palmer</t>
  </si>
  <si>
    <t>NZ94165</t>
  </si>
  <si>
    <t>Matthew Gonzalez</t>
  </si>
  <si>
    <t>NZ35589</t>
  </si>
  <si>
    <t>Annie Knight</t>
  </si>
  <si>
    <t>NZ80508</t>
  </si>
  <si>
    <t>Lori Hernandez</t>
  </si>
  <si>
    <t>NZ68640</t>
  </si>
  <si>
    <t>Benjamin Freeman</t>
  </si>
  <si>
    <t>NZ86610</t>
  </si>
  <si>
    <t>Katherine Oliver</t>
  </si>
  <si>
    <t>Diana Wilson</t>
  </si>
  <si>
    <t>NZ85541</t>
  </si>
  <si>
    <t>Carlos Black</t>
  </si>
  <si>
    <t>NZ52119</t>
  </si>
  <si>
    <t>Russell Thompson</t>
  </si>
  <si>
    <t>NZ45614</t>
  </si>
  <si>
    <t>Douglas Vasquez</t>
  </si>
  <si>
    <t>NZ47240</t>
  </si>
  <si>
    <t>Ronald Fernandez</t>
  </si>
  <si>
    <t>NZ40932</t>
  </si>
  <si>
    <t>Antonio Matthews</t>
  </si>
  <si>
    <t>NZ43964</t>
  </si>
  <si>
    <t>Ashley Burns</t>
  </si>
  <si>
    <t>NZ62132</t>
  </si>
  <si>
    <t>Ralph Garcia</t>
  </si>
  <si>
    <t>NZ45563</t>
  </si>
  <si>
    <t>Brian Morgan</t>
  </si>
  <si>
    <t>NZ17085</t>
  </si>
  <si>
    <t>Evelyn Murray</t>
  </si>
  <si>
    <t>NZ58923</t>
  </si>
  <si>
    <t>Donald White</t>
  </si>
  <si>
    <t>NZ77099</t>
  </si>
  <si>
    <t>Philip Bryant</t>
  </si>
  <si>
    <t>NZ19265</t>
  </si>
  <si>
    <t>Benjamin Price</t>
  </si>
  <si>
    <t>NZ62569</t>
  </si>
  <si>
    <t>Peter Reid</t>
  </si>
  <si>
    <t>NZ57724</t>
  </si>
  <si>
    <t>Kathy Gilbert</t>
  </si>
  <si>
    <t>NZ83055</t>
  </si>
  <si>
    <t>Stephen Kim</t>
  </si>
  <si>
    <t>NZ85295</t>
  </si>
  <si>
    <t>Sandra Austin</t>
  </si>
  <si>
    <t>NZ48488</t>
  </si>
  <si>
    <t>Mark Nelson</t>
  </si>
  <si>
    <t>NZ18498</t>
  </si>
  <si>
    <t>Arthur Duncan</t>
  </si>
  <si>
    <t>NZ18304</t>
  </si>
  <si>
    <t>Ruby Russell</t>
  </si>
  <si>
    <t>NZ19583</t>
  </si>
  <si>
    <t>Jack Morrison</t>
  </si>
  <si>
    <t>NZ63200</t>
  </si>
  <si>
    <t>Carolyn Alexander</t>
  </si>
  <si>
    <t>NZ54473</t>
  </si>
  <si>
    <t>Mark Richards</t>
  </si>
  <si>
    <t>NZ24422</t>
  </si>
  <si>
    <t>Louise Olson</t>
  </si>
  <si>
    <t>NZ21170</t>
  </si>
  <si>
    <t>Chris Barnes</t>
  </si>
  <si>
    <t>NZ80417</t>
  </si>
  <si>
    <t>Wayne Stephens</t>
  </si>
  <si>
    <t>NZ84835</t>
  </si>
  <si>
    <t>Mark Rose</t>
  </si>
  <si>
    <t>NZ34917</t>
  </si>
  <si>
    <t>Eric Thompson</t>
  </si>
  <si>
    <t>NZ28663</t>
  </si>
  <si>
    <t>Howard Clark</t>
  </si>
  <si>
    <t>NZ69570</t>
  </si>
  <si>
    <t>Timothy Holmes</t>
  </si>
  <si>
    <t>NZ47326</t>
  </si>
  <si>
    <t>Keith Ray</t>
  </si>
  <si>
    <t>NZ33915</t>
  </si>
  <si>
    <t>Irene Willis</t>
  </si>
  <si>
    <t>NZ65691</t>
  </si>
  <si>
    <t>Ruby Butler</t>
  </si>
  <si>
    <t>NZ94167</t>
  </si>
  <si>
    <t>Ashley Robertson</t>
  </si>
  <si>
    <t>NZ52571</t>
  </si>
  <si>
    <t>Marilyn Coleman</t>
  </si>
  <si>
    <t>NZ60030</t>
  </si>
  <si>
    <t>Ronald Larson</t>
  </si>
  <si>
    <t>NZ81264</t>
  </si>
  <si>
    <t>Frank Turner</t>
  </si>
  <si>
    <t>NZ39449</t>
  </si>
  <si>
    <t>Timothy Dixon</t>
  </si>
  <si>
    <t>NZ32711</t>
  </si>
  <si>
    <t>Samuel Thompson</t>
  </si>
  <si>
    <t>NZ56244</t>
  </si>
  <si>
    <t>Clarence Butler</t>
  </si>
  <si>
    <t>NZ89010</t>
  </si>
  <si>
    <t>Ruth Hughes</t>
  </si>
  <si>
    <t>NZ94614</t>
  </si>
  <si>
    <t>Doris Griffin</t>
  </si>
  <si>
    <t>NZ30423</t>
  </si>
  <si>
    <t>Albert Fox</t>
  </si>
  <si>
    <t>NZ97304</t>
  </si>
  <si>
    <t>Aaron Palmer</t>
  </si>
  <si>
    <t>NZ93705</t>
  </si>
  <si>
    <t>Philip Fuller</t>
  </si>
  <si>
    <t>NZ46444</t>
  </si>
  <si>
    <t>Jeffrey Fuller</t>
  </si>
  <si>
    <t>NZ14819</t>
  </si>
  <si>
    <t>Russell Wagner</t>
  </si>
  <si>
    <t>NZ86466</t>
  </si>
  <si>
    <t>Craig Baker</t>
  </si>
  <si>
    <t>NZ94600</t>
  </si>
  <si>
    <t>Kelly Evans</t>
  </si>
  <si>
    <t>NZ76341</t>
  </si>
  <si>
    <t>Bobby Wright</t>
  </si>
  <si>
    <t>NZ31753</t>
  </si>
  <si>
    <t>Craig Ryan</t>
  </si>
  <si>
    <t>NZ13711</t>
  </si>
  <si>
    <t>Cynthia Jacobs</t>
  </si>
  <si>
    <t>NZ40382</t>
  </si>
  <si>
    <t>Programmer Analyst III</t>
  </si>
  <si>
    <t>George Watkins</t>
  </si>
  <si>
    <t>NZ25425</t>
  </si>
  <si>
    <t>Michelle Morales</t>
  </si>
  <si>
    <t>NZ50912</t>
  </si>
  <si>
    <t>Russell Watkins</t>
  </si>
  <si>
    <t>NZ59219</t>
  </si>
  <si>
    <t>Jeremy Freeman</t>
  </si>
  <si>
    <t>NZ45574</t>
  </si>
  <si>
    <t>Roy Young</t>
  </si>
  <si>
    <t>NZ24886</t>
  </si>
  <si>
    <t>Raymond Palmer</t>
  </si>
  <si>
    <t>NZ39027</t>
  </si>
  <si>
    <t>Samuel Hicks</t>
  </si>
  <si>
    <t>NZ79088</t>
  </si>
  <si>
    <t>Norma Knight</t>
  </si>
  <si>
    <t>NZ85414</t>
  </si>
  <si>
    <t>Rebecca Williams</t>
  </si>
  <si>
    <t>NZ92115</t>
  </si>
  <si>
    <t>Michael Harris</t>
  </si>
  <si>
    <t>NZ35674</t>
  </si>
  <si>
    <t>Amy Sullivan</t>
  </si>
  <si>
    <t>NZ36189</t>
  </si>
  <si>
    <t>Cheryl Duncan</t>
  </si>
  <si>
    <t>NZ47130</t>
  </si>
  <si>
    <t>Patrick Payne</t>
  </si>
  <si>
    <t>NZ68544</t>
  </si>
  <si>
    <t>Robin Hudson</t>
  </si>
  <si>
    <t>NZ92423</t>
  </si>
  <si>
    <t>Christine Dixon</t>
  </si>
  <si>
    <t>NZ99483</t>
  </si>
  <si>
    <t>Phillip Gonzales</t>
  </si>
  <si>
    <t>NZ88663</t>
  </si>
  <si>
    <t>Larry Austin</t>
  </si>
  <si>
    <t>NZ91167</t>
  </si>
  <si>
    <t>Jack Griffin</t>
  </si>
  <si>
    <t>NZ69892</t>
  </si>
  <si>
    <t>Anambra</t>
  </si>
  <si>
    <t>Emily Ruiz</t>
  </si>
  <si>
    <t>NZ22504</t>
  </si>
  <si>
    <t>Anne Richards</t>
  </si>
  <si>
    <t>NZ86286</t>
  </si>
  <si>
    <t>Ruth Sims</t>
  </si>
  <si>
    <t>NZ15060</t>
  </si>
  <si>
    <t>Kevin Medina</t>
  </si>
  <si>
    <t>NZ35322</t>
  </si>
  <si>
    <t>Carlos Watkins</t>
  </si>
  <si>
    <t>NZ95810</t>
  </si>
  <si>
    <t>Chris Walker</t>
  </si>
  <si>
    <t>NZ75766</t>
  </si>
  <si>
    <t>Joshua Little</t>
  </si>
  <si>
    <t>NZ17593</t>
  </si>
  <si>
    <t>Catherine Garrett</t>
  </si>
  <si>
    <t>NZ28531</t>
  </si>
  <si>
    <t>Nicholas Gonzales</t>
  </si>
  <si>
    <t>NZ28190</t>
  </si>
  <si>
    <t>Diana Ross</t>
  </si>
  <si>
    <t>NZ61793</t>
  </si>
  <si>
    <t>Jeffrey Edwards</t>
  </si>
  <si>
    <t>NZ99980</t>
  </si>
  <si>
    <t>Jose Sanders</t>
  </si>
  <si>
    <t>NZ59517</t>
  </si>
  <si>
    <t>Benjamin Gonzales</t>
  </si>
  <si>
    <t>NZ38633</t>
  </si>
  <si>
    <t>Mildred Young</t>
  </si>
  <si>
    <t>NZ25223</t>
  </si>
  <si>
    <t>Anna Holmes</t>
  </si>
  <si>
    <t>NZ38628</t>
  </si>
  <si>
    <t>Christine Graham</t>
  </si>
  <si>
    <t>NZ90240</t>
  </si>
  <si>
    <t>Jason Green</t>
  </si>
  <si>
    <t>NZ78763</t>
  </si>
  <si>
    <t>Margaret Sullivan</t>
  </si>
  <si>
    <t>NZ37011</t>
  </si>
  <si>
    <t>Ashley Howell</t>
  </si>
  <si>
    <t>NZ83165</t>
  </si>
  <si>
    <t>Anthony Howard</t>
  </si>
  <si>
    <t>NZ95786</t>
  </si>
  <si>
    <t>Angela Green</t>
  </si>
  <si>
    <t>NZ74667</t>
  </si>
  <si>
    <t>Earl Alexander</t>
  </si>
  <si>
    <t>NZ45732</t>
  </si>
  <si>
    <t>Robin Watkins</t>
  </si>
  <si>
    <t>NZ27394</t>
  </si>
  <si>
    <t>Jerry Morrison</t>
  </si>
  <si>
    <t>NZ64879</t>
  </si>
  <si>
    <t>Adam Nichols</t>
  </si>
  <si>
    <t>NZ67930</t>
  </si>
  <si>
    <t>Joseph Burton</t>
  </si>
  <si>
    <t>NZ70122</t>
  </si>
  <si>
    <t>Jimmy Willis</t>
  </si>
  <si>
    <t>NZ50904</t>
  </si>
  <si>
    <t>Chris Reyes</t>
  </si>
  <si>
    <t>NZ36415</t>
  </si>
  <si>
    <t>Norma Stone</t>
  </si>
  <si>
    <t>NZ46401</t>
  </si>
  <si>
    <t>Jose West</t>
  </si>
  <si>
    <t>NZ59595</t>
  </si>
  <si>
    <t>Joe Knight</t>
  </si>
  <si>
    <t>NZ25691</t>
  </si>
  <si>
    <t>Bruce Vasquez</t>
  </si>
  <si>
    <t>NZ77703</t>
  </si>
  <si>
    <t>Jack Allen</t>
  </si>
  <si>
    <t>NZ90486</t>
  </si>
  <si>
    <t>Arthur Arnold</t>
  </si>
  <si>
    <t>NZ68727</t>
  </si>
  <si>
    <t>Eric Ward</t>
  </si>
  <si>
    <t>NZ51003</t>
  </si>
  <si>
    <t>Eric Davis</t>
  </si>
  <si>
    <t>NZ96321</t>
  </si>
  <si>
    <t>Virginia Scott</t>
  </si>
  <si>
    <t>NZ82874</t>
  </si>
  <si>
    <t>Bonnie Romero</t>
  </si>
  <si>
    <t>NZ76613</t>
  </si>
  <si>
    <t>Walter Mccoy</t>
  </si>
  <si>
    <t>NZ35165</t>
  </si>
  <si>
    <t>David Russell</t>
  </si>
  <si>
    <t>NZ26254</t>
  </si>
  <si>
    <t>Annie Powell</t>
  </si>
  <si>
    <t>NZ59891</t>
  </si>
  <si>
    <t>Antonio Arnold</t>
  </si>
  <si>
    <t>NZ28717</t>
  </si>
  <si>
    <t>Jean Crawford</t>
  </si>
  <si>
    <t>NZ76373</t>
  </si>
  <si>
    <t>Billy Schmidt</t>
  </si>
  <si>
    <t>NZ48252</t>
  </si>
  <si>
    <t>Tammy Kennedy</t>
  </si>
  <si>
    <t>NZ71679</t>
  </si>
  <si>
    <t>Brandon Little</t>
  </si>
  <si>
    <t>NZ47388</t>
  </si>
  <si>
    <t>Laura Taylor</t>
  </si>
  <si>
    <t>NZ40475</t>
  </si>
  <si>
    <t>Shawn Dean</t>
  </si>
  <si>
    <t>NZ33193</t>
  </si>
  <si>
    <t>Andrea Anderson</t>
  </si>
  <si>
    <t>NZ92034</t>
  </si>
  <si>
    <t>Walter Andrews</t>
  </si>
  <si>
    <t>NZ15739</t>
  </si>
  <si>
    <t>Anthony Parker</t>
  </si>
  <si>
    <t>NZ53772</t>
  </si>
  <si>
    <t>Andrew Collins</t>
  </si>
  <si>
    <t>NZ32752</t>
  </si>
  <si>
    <t>Christopher Sanchez</t>
  </si>
  <si>
    <t>NZ76365</t>
  </si>
  <si>
    <t>Jean Stevens</t>
  </si>
  <si>
    <t>NZ22908</t>
  </si>
  <si>
    <t>Thomas Dean</t>
  </si>
  <si>
    <t>NZ77195</t>
  </si>
  <si>
    <t>Scott Johnson</t>
  </si>
  <si>
    <t>NZ41463</t>
  </si>
  <si>
    <t>John Carr</t>
  </si>
  <si>
    <t>NZ97484</t>
  </si>
  <si>
    <t>Patricia Mitchell</t>
  </si>
  <si>
    <t>NZ13419</t>
  </si>
  <si>
    <t>Lori Oliver</t>
  </si>
  <si>
    <t>NZ94895</t>
  </si>
  <si>
    <t>Todd Peters</t>
  </si>
  <si>
    <t>NZ65408</t>
  </si>
  <si>
    <t>Edward Taylor</t>
  </si>
  <si>
    <t>NZ28236</t>
  </si>
  <si>
    <t>Barbara Rice</t>
  </si>
  <si>
    <t>NZ95154</t>
  </si>
  <si>
    <t>Sean Chavez</t>
  </si>
  <si>
    <t>NZ45185</t>
  </si>
  <si>
    <t>Timothy Washington</t>
  </si>
  <si>
    <t>NZ47710</t>
  </si>
  <si>
    <t>Billy Ford</t>
  </si>
  <si>
    <t>NZ70297</t>
  </si>
  <si>
    <t>Anna Henry</t>
  </si>
  <si>
    <t>NZ40216</t>
  </si>
  <si>
    <t>Irene Wood</t>
  </si>
  <si>
    <t>NZ85690</t>
  </si>
  <si>
    <t>Antonio Owens</t>
  </si>
  <si>
    <t>NZ33307</t>
  </si>
  <si>
    <t>Martin Morrison</t>
  </si>
  <si>
    <t>NZ73297</t>
  </si>
  <si>
    <t>Christine Butler</t>
  </si>
  <si>
    <t>NZ35375</t>
  </si>
  <si>
    <t>Bobby Mitchell</t>
  </si>
  <si>
    <t>NZ60474</t>
  </si>
  <si>
    <t>Ryan Gray</t>
  </si>
  <si>
    <t>NZ30675</t>
  </si>
  <si>
    <t>Terry Lee</t>
  </si>
  <si>
    <t>NZ51261</t>
  </si>
  <si>
    <t>Timothy Larson</t>
  </si>
  <si>
    <t>NZ75661</t>
  </si>
  <si>
    <t>Katherine Howell</t>
  </si>
  <si>
    <t>NZ66161</t>
  </si>
  <si>
    <t>Justin Spencer</t>
  </si>
  <si>
    <t>NZ94695</t>
  </si>
  <si>
    <t>Sarah Nichols</t>
  </si>
  <si>
    <t>NZ88225</t>
  </si>
  <si>
    <t>Marie Burns</t>
  </si>
  <si>
    <t>NZ31800</t>
  </si>
  <si>
    <t>Patrick Sims</t>
  </si>
  <si>
    <t>NZ53122</t>
  </si>
  <si>
    <t>Kwara</t>
  </si>
  <si>
    <t>Martin Marshall</t>
  </si>
  <si>
    <t>NZ32547</t>
  </si>
  <si>
    <t>Kano</t>
  </si>
  <si>
    <t>Julie Fox</t>
  </si>
  <si>
    <t>NZ25041</t>
  </si>
  <si>
    <t>Adamawa</t>
  </si>
  <si>
    <t>Brian Richardson</t>
  </si>
  <si>
    <t>NZ53299</t>
  </si>
  <si>
    <t>Delta</t>
  </si>
  <si>
    <t>Andrew Gray</t>
  </si>
  <si>
    <t>NZ65057</t>
  </si>
  <si>
    <t>Sokoto</t>
  </si>
  <si>
    <t>Jeffrey Black</t>
  </si>
  <si>
    <t>NZ69809</t>
  </si>
  <si>
    <t>Abia</t>
  </si>
  <si>
    <t>Arthur Mitchell</t>
  </si>
  <si>
    <t>NZ44868</t>
  </si>
  <si>
    <t>Keith Gordon</t>
  </si>
  <si>
    <t>NZ24384</t>
  </si>
  <si>
    <t>Donald Allen</t>
  </si>
  <si>
    <t>NZ43475</t>
  </si>
  <si>
    <t>River</t>
  </si>
  <si>
    <t>Raymond Williams</t>
  </si>
  <si>
    <t>NZ56967</t>
  </si>
  <si>
    <t>Edo</t>
  </si>
  <si>
    <t>Eugene Henderson</t>
  </si>
  <si>
    <t>NZ63000</t>
  </si>
  <si>
    <t>Donna Hayes</t>
  </si>
  <si>
    <t>NZ46205</t>
  </si>
  <si>
    <t>Bayelsa</t>
  </si>
  <si>
    <t>Eugene Myers</t>
  </si>
  <si>
    <t>NZ20659</t>
  </si>
  <si>
    <t>Kogi</t>
  </si>
  <si>
    <t>NZ35166</t>
  </si>
  <si>
    <t>Bruce Hicks</t>
  </si>
  <si>
    <t>NZ76509</t>
  </si>
  <si>
    <t>Ogun</t>
  </si>
  <si>
    <t>Richard Grant</t>
  </si>
  <si>
    <t>NZ24266</t>
  </si>
  <si>
    <t>Juan Howell</t>
  </si>
  <si>
    <t>NZ15214</t>
  </si>
  <si>
    <t>Cross River</t>
  </si>
  <si>
    <t>Mark Owens</t>
  </si>
  <si>
    <t>NZ47238</t>
  </si>
  <si>
    <t>Helen Jenkins</t>
  </si>
  <si>
    <t>NZ59125</t>
  </si>
  <si>
    <t>Plateau</t>
  </si>
  <si>
    <t>Diane Riley</t>
  </si>
  <si>
    <t>Annie Dunn</t>
  </si>
  <si>
    <t>NZ70540</t>
  </si>
  <si>
    <t>Peter Foster</t>
  </si>
  <si>
    <t>NZ60299</t>
  </si>
  <si>
    <t>Ann Stephens</t>
  </si>
  <si>
    <t>NZ26575</t>
  </si>
  <si>
    <t>John Flores</t>
  </si>
  <si>
    <t>NZ95034</t>
  </si>
  <si>
    <t>Catherine Robinson</t>
  </si>
  <si>
    <t>NZ87900</t>
  </si>
  <si>
    <t>NZ33992</t>
  </si>
  <si>
    <t>Chris Hunter</t>
  </si>
  <si>
    <t>NZ42280</t>
  </si>
  <si>
    <t>Carolyn Hunt</t>
  </si>
  <si>
    <t>NZ62889</t>
  </si>
  <si>
    <t>Ronald Payne</t>
  </si>
  <si>
    <t>NZ42043</t>
  </si>
  <si>
    <t>Benue</t>
  </si>
  <si>
    <t>Susan Thompson</t>
  </si>
  <si>
    <t>NZ31340</t>
  </si>
  <si>
    <t>Craig Morgan</t>
  </si>
  <si>
    <t>NZ61025</t>
  </si>
  <si>
    <t>Daniel Burke</t>
  </si>
  <si>
    <t>NZ78424</t>
  </si>
  <si>
    <t>Shawn Lane</t>
  </si>
  <si>
    <t>NZ75515</t>
  </si>
  <si>
    <t>Karen White</t>
  </si>
  <si>
    <t>NZ93676</t>
  </si>
  <si>
    <t>Charles Thompson</t>
  </si>
  <si>
    <t>NZ51542</t>
  </si>
  <si>
    <t>NZ35748</t>
  </si>
  <si>
    <t>John Bennett</t>
  </si>
  <si>
    <t>NZ38949</t>
  </si>
  <si>
    <t>Diane Fuller</t>
  </si>
  <si>
    <t>NZ72147</t>
  </si>
  <si>
    <t>Stephen Bennett</t>
  </si>
  <si>
    <t>NZ42259</t>
  </si>
  <si>
    <t>Barbara Smith</t>
  </si>
  <si>
    <t>NZ59059</t>
  </si>
  <si>
    <t>Ryan Weaver</t>
  </si>
  <si>
    <t>NZ27091</t>
  </si>
  <si>
    <t>NZ31048</t>
  </si>
  <si>
    <t>Nicholas Payne</t>
  </si>
  <si>
    <t>NZ17042</t>
  </si>
  <si>
    <t>Earl Ramos</t>
  </si>
  <si>
    <t>NZ20398</t>
  </si>
  <si>
    <t>Margaret Rivera</t>
  </si>
  <si>
    <t>NZ34130</t>
  </si>
  <si>
    <t>Julie Burton</t>
  </si>
  <si>
    <t>NZ22385</t>
  </si>
  <si>
    <t>Anthony Campbell</t>
  </si>
  <si>
    <t>NZ40311</t>
  </si>
  <si>
    <t>Jennifer Butler</t>
  </si>
  <si>
    <t>NZ90911</t>
  </si>
  <si>
    <t>Shawn Fields</t>
  </si>
  <si>
    <t>NZ16203</t>
  </si>
  <si>
    <t>Pamela Bailey</t>
  </si>
  <si>
    <t>NZ71359</t>
  </si>
  <si>
    <t>Heather Mendoza</t>
  </si>
  <si>
    <t>NZ34739</t>
  </si>
  <si>
    <t>Jesse Cox</t>
  </si>
  <si>
    <t>NZ69225</t>
  </si>
  <si>
    <t>Cynthia Gibson</t>
  </si>
  <si>
    <t>Mary Fowler</t>
  </si>
  <si>
    <t>NZ80593</t>
  </si>
  <si>
    <t>Enugu</t>
  </si>
  <si>
    <t>John Murray</t>
  </si>
  <si>
    <t>NZ56438</t>
  </si>
  <si>
    <t>Harold Crawford</t>
  </si>
  <si>
    <t>NZ17984</t>
  </si>
  <si>
    <t>Jonathan Larson</t>
  </si>
  <si>
    <t>NZ82834</t>
  </si>
  <si>
    <t>Irene Parker</t>
  </si>
  <si>
    <t>NZ37041</t>
  </si>
  <si>
    <t>Steven Welch</t>
  </si>
  <si>
    <t>NZ31057</t>
  </si>
  <si>
    <t>Fred Cook</t>
  </si>
  <si>
    <t>NZ91488</t>
  </si>
  <si>
    <t>Richard Armstrong</t>
  </si>
  <si>
    <t>NZ42982</t>
  </si>
  <si>
    <t>Philip Hansen</t>
  </si>
  <si>
    <t>NZ50683</t>
  </si>
  <si>
    <t>Maria Larson</t>
  </si>
  <si>
    <t>NZ44974</t>
  </si>
  <si>
    <t>Clarence Chavez</t>
  </si>
  <si>
    <t>NZ60303</t>
  </si>
  <si>
    <t>Douglas Washington</t>
  </si>
  <si>
    <t>NZ63717</t>
  </si>
  <si>
    <t>Rebecca Murray</t>
  </si>
  <si>
    <t>NZ19447</t>
  </si>
  <si>
    <t>Anna Wilson</t>
  </si>
  <si>
    <t>NZ18560</t>
  </si>
  <si>
    <t>Robert Foster</t>
  </si>
  <si>
    <t>NZ46044</t>
  </si>
  <si>
    <t>Henry Stanley</t>
  </si>
  <si>
    <t>NZ24265</t>
  </si>
  <si>
    <t>Lois Foster</t>
  </si>
  <si>
    <t>NZ33515</t>
  </si>
  <si>
    <t>Anne Hunter</t>
  </si>
  <si>
    <t>NZ64051</t>
  </si>
  <si>
    <t>Rebecca Bowman</t>
  </si>
  <si>
    <t>NZ94271</t>
  </si>
  <si>
    <t>Linda Long</t>
  </si>
  <si>
    <t>NZ84384</t>
  </si>
  <si>
    <t>Carolyn Wilson</t>
  </si>
  <si>
    <t>NZ89378</t>
  </si>
  <si>
    <t>Bruce Ford</t>
  </si>
  <si>
    <t>NZ69251</t>
  </si>
  <si>
    <t>Jesse Murphy</t>
  </si>
  <si>
    <t>NZ67799</t>
  </si>
  <si>
    <t>Anthony Anderson</t>
  </si>
  <si>
    <t>NZ92735</t>
  </si>
  <si>
    <t>Donald Fields</t>
  </si>
  <si>
    <t>NZ81435</t>
  </si>
  <si>
    <t>Ashley Coleman</t>
  </si>
  <si>
    <t>NZ65162</t>
  </si>
  <si>
    <t>Anne Garcia</t>
  </si>
  <si>
    <t>NZ66671</t>
  </si>
  <si>
    <t>Adam Murphy</t>
  </si>
  <si>
    <t>NZ87876</t>
  </si>
  <si>
    <t>Joshua Walker</t>
  </si>
  <si>
    <t>NZ98364</t>
  </si>
  <si>
    <t>Aaron Gray</t>
  </si>
  <si>
    <t>NZ54504</t>
  </si>
  <si>
    <t>Jack Spencer</t>
  </si>
  <si>
    <t>NZ21838</t>
  </si>
  <si>
    <t>Chris Gutierrez</t>
  </si>
  <si>
    <t>NZ22162</t>
  </si>
  <si>
    <t>Adam Spencer</t>
  </si>
  <si>
    <t>NZ48902</t>
  </si>
  <si>
    <t>Virginia Allen</t>
  </si>
  <si>
    <t>NZ59366</t>
  </si>
  <si>
    <t>Carl Thompson</t>
  </si>
  <si>
    <t>NZ17019</t>
  </si>
  <si>
    <t>Victor Jenkins</t>
  </si>
  <si>
    <t>NZ25396</t>
  </si>
  <si>
    <t>Anthony Berry</t>
  </si>
  <si>
    <t>NZ90177</t>
  </si>
  <si>
    <t>Annie West</t>
  </si>
  <si>
    <t>NZ62564</t>
  </si>
  <si>
    <t>Karen Bradley</t>
  </si>
  <si>
    <t>NZ28537</t>
  </si>
  <si>
    <t>Carolyn Tucker</t>
  </si>
  <si>
    <t>NZ97714</t>
  </si>
  <si>
    <t>Annie Reyes</t>
  </si>
  <si>
    <t>NZ24817</t>
  </si>
  <si>
    <t>Jeffrey Hunt</t>
  </si>
  <si>
    <t>NZ47171</t>
  </si>
  <si>
    <t>Michael Little</t>
  </si>
  <si>
    <t>NZ28225</t>
  </si>
  <si>
    <t>Jose Stanley</t>
  </si>
  <si>
    <t>NZ86179</t>
  </si>
  <si>
    <t>Keith Smith</t>
  </si>
  <si>
    <t>NZ70182</t>
  </si>
  <si>
    <t>Mildred Greene</t>
  </si>
  <si>
    <t>NZ90131</t>
  </si>
  <si>
    <t>Sean Larson</t>
  </si>
  <si>
    <t>NZ13509</t>
  </si>
  <si>
    <t>Richard Henry</t>
  </si>
  <si>
    <t>NZ51370</t>
  </si>
  <si>
    <t>Lisa Johnston</t>
  </si>
  <si>
    <t>NZ46584</t>
  </si>
  <si>
    <t>Computer Systems Analyst I</t>
  </si>
  <si>
    <t>Joshua Green</t>
  </si>
  <si>
    <t>NZ54576</t>
  </si>
  <si>
    <t>Steve Price</t>
  </si>
  <si>
    <t>NZ75584</t>
  </si>
  <si>
    <t>Jerry Mitchell</t>
  </si>
  <si>
    <t>NZ65820</t>
  </si>
  <si>
    <t>Sharon Warren</t>
  </si>
  <si>
    <t>NZ64186</t>
  </si>
  <si>
    <t>Lois Oliver</t>
  </si>
  <si>
    <t>NZ33290</t>
  </si>
  <si>
    <t>Sharon Lee</t>
  </si>
  <si>
    <t>NZ45186</t>
  </si>
  <si>
    <t>Rebecca Hamilton</t>
  </si>
  <si>
    <t>NZ86593</t>
  </si>
  <si>
    <t>Gerald Owens</t>
  </si>
  <si>
    <t>NZ89861</t>
  </si>
  <si>
    <t>Mary Austin</t>
  </si>
  <si>
    <t>NZ68221</t>
  </si>
  <si>
    <t>Beverly Griffin</t>
  </si>
  <si>
    <t>NZ83697</t>
  </si>
  <si>
    <t>Jack Sanchez</t>
  </si>
  <si>
    <t>NZ30193</t>
  </si>
  <si>
    <t>Robin Moore</t>
  </si>
  <si>
    <t>NZ34623</t>
  </si>
  <si>
    <t>Dorothy Reyes</t>
  </si>
  <si>
    <t>NZ66931</t>
  </si>
  <si>
    <t>Jacqueline Moreno</t>
  </si>
  <si>
    <t>NZ72258</t>
  </si>
  <si>
    <t>Craig Hall</t>
  </si>
  <si>
    <t>NZ50993</t>
  </si>
  <si>
    <t>Kenneth Clark</t>
  </si>
  <si>
    <t>NZ74213</t>
  </si>
  <si>
    <t>Martin Baker</t>
  </si>
  <si>
    <t>NZ17406</t>
  </si>
  <si>
    <t>Jesse Lane</t>
  </si>
  <si>
    <t>NZ87099</t>
  </si>
  <si>
    <t>Emily Stewart</t>
  </si>
  <si>
    <t>NZ25757</t>
  </si>
  <si>
    <t>William Griffin</t>
  </si>
  <si>
    <t>NZ23792</t>
  </si>
  <si>
    <t>Terry Graham</t>
  </si>
  <si>
    <t>NZ29986</t>
  </si>
  <si>
    <t>Phillip Morales</t>
  </si>
  <si>
    <t>NZ36995</t>
  </si>
  <si>
    <t>Heather Palmer</t>
  </si>
  <si>
    <t>NZ78689</t>
  </si>
  <si>
    <t>Albert Adams</t>
  </si>
  <si>
    <t>NZ69060</t>
  </si>
  <si>
    <t>Frank Ramirez</t>
  </si>
  <si>
    <t>NZ28975</t>
  </si>
  <si>
    <t>Carl Webb</t>
  </si>
  <si>
    <t>NZ76281</t>
  </si>
  <si>
    <t>Ann Hill</t>
  </si>
  <si>
    <t>NZ93906</t>
  </si>
  <si>
    <t>Clarence Sullivan</t>
  </si>
  <si>
    <t>NZ27796</t>
  </si>
  <si>
    <t>Wanda Wagner</t>
  </si>
  <si>
    <t>NZ12649</t>
  </si>
  <si>
    <t>Gary Mccoy</t>
  </si>
  <si>
    <t>NZ27626</t>
  </si>
  <si>
    <t>Jose Anderson</t>
  </si>
  <si>
    <t>Adam Simpson</t>
  </si>
  <si>
    <t>NZ90506</t>
  </si>
  <si>
    <t>Joan Ortiz</t>
  </si>
  <si>
    <t>NZ66755</t>
  </si>
  <si>
    <t>NZ21443</t>
  </si>
  <si>
    <t>Anna West</t>
  </si>
  <si>
    <t>NZ66784</t>
  </si>
  <si>
    <t>NZ83407</t>
  </si>
  <si>
    <t>Bruce Peterson</t>
  </si>
  <si>
    <t>NZ93375</t>
  </si>
  <si>
    <t>Anne Johnston</t>
  </si>
  <si>
    <t>NZ30869</t>
  </si>
  <si>
    <t>Scott Hudson</t>
  </si>
  <si>
    <t>NZ78750</t>
  </si>
  <si>
    <t>Louis Brooks</t>
  </si>
  <si>
    <t>NZ60533</t>
  </si>
  <si>
    <t>Willie Greene</t>
  </si>
  <si>
    <t>NZ68708</t>
  </si>
  <si>
    <t>Juan Evans</t>
  </si>
  <si>
    <t>NZ54599</t>
  </si>
  <si>
    <t>Robert Sims</t>
  </si>
  <si>
    <t>NZ94062</t>
  </si>
  <si>
    <t>Jonathan Gonzales</t>
  </si>
  <si>
    <t>NZ91267</t>
  </si>
  <si>
    <t>Irene Reynolds</t>
  </si>
  <si>
    <t>NZ41887</t>
  </si>
  <si>
    <t>Lisa Miller</t>
  </si>
  <si>
    <t>NZ17259</t>
  </si>
  <si>
    <t>Automation Specialist I</t>
  </si>
  <si>
    <t>Jeffrey Campbell</t>
  </si>
  <si>
    <t>NZ85846</t>
  </si>
  <si>
    <t>Howard Reed</t>
  </si>
  <si>
    <t>NZ49334</t>
  </si>
  <si>
    <t>Norma Little</t>
  </si>
  <si>
    <t>NZ18901</t>
  </si>
  <si>
    <t>Joe Wells</t>
  </si>
  <si>
    <t>NZ52253</t>
  </si>
  <si>
    <t>Terry Tucker</t>
  </si>
  <si>
    <t>NZ33562</t>
  </si>
  <si>
    <t>Craig Myers</t>
  </si>
  <si>
    <t>NZ38340</t>
  </si>
  <si>
    <t>John Cruz</t>
  </si>
  <si>
    <t>NZ77399</t>
  </si>
  <si>
    <t>Christine Bell</t>
  </si>
  <si>
    <t>NZ40107</t>
  </si>
  <si>
    <t>Frank Bennett</t>
  </si>
  <si>
    <t>NZ80350</t>
  </si>
  <si>
    <t>Louis Harper</t>
  </si>
  <si>
    <t>Cheryl Stewart</t>
  </si>
  <si>
    <t>NZ43704</t>
  </si>
  <si>
    <t>Edward Gordon</t>
  </si>
  <si>
    <t>NZ61248</t>
  </si>
  <si>
    <t>Roy Snyder</t>
  </si>
  <si>
    <t>NZ64411</t>
  </si>
  <si>
    <t>Norma Washington</t>
  </si>
  <si>
    <t>NZ34886</t>
  </si>
  <si>
    <t>Howard Coleman</t>
  </si>
  <si>
    <t>NZ58643</t>
  </si>
  <si>
    <t>Paul Cruz</t>
  </si>
  <si>
    <t>NZ73492</t>
  </si>
  <si>
    <t>Eugene Jordan</t>
  </si>
  <si>
    <t>NZ71718</t>
  </si>
  <si>
    <t>Larry Mcdonald</t>
  </si>
  <si>
    <t>NZ96775</t>
  </si>
  <si>
    <t>Diane James</t>
  </si>
  <si>
    <t>NZ24501</t>
  </si>
  <si>
    <t>Brian Kelley</t>
  </si>
  <si>
    <t>NZ35800</t>
  </si>
  <si>
    <t>NZ36106</t>
  </si>
  <si>
    <t>Albert George</t>
  </si>
  <si>
    <t>NZ85859</t>
  </si>
  <si>
    <t>John Coleman</t>
  </si>
  <si>
    <t>NZ69939</t>
  </si>
  <si>
    <t>Susan Dixon</t>
  </si>
  <si>
    <t>NZ59827</t>
  </si>
  <si>
    <t>Lisa Carroll</t>
  </si>
  <si>
    <t>NZ83513</t>
  </si>
  <si>
    <t>Howard White</t>
  </si>
  <si>
    <t>NZ65519</t>
  </si>
  <si>
    <t>Sara Daniels</t>
  </si>
  <si>
    <t>NZ40866</t>
  </si>
  <si>
    <t>Randy Garrett</t>
  </si>
  <si>
    <t>NZ97223</t>
  </si>
  <si>
    <t>Irene Barnes</t>
  </si>
  <si>
    <t>NZ50261</t>
  </si>
  <si>
    <t>Jean Richards</t>
  </si>
  <si>
    <t>NZ84771</t>
  </si>
  <si>
    <t>Maria Clark</t>
  </si>
  <si>
    <t>NZ50427</t>
  </si>
  <si>
    <t>Terry Diaz</t>
  </si>
  <si>
    <t>NZ20615</t>
  </si>
  <si>
    <t>William Hernandez</t>
  </si>
  <si>
    <t>NZ33219</t>
  </si>
  <si>
    <t>Donna Hamilton</t>
  </si>
  <si>
    <t>NZ37456</t>
  </si>
  <si>
    <t>Karen Thomas</t>
  </si>
  <si>
    <t>NZ56981</t>
  </si>
  <si>
    <t>Lawrence Watkins</t>
  </si>
  <si>
    <t>NZ52278</t>
  </si>
  <si>
    <t>Tina Smith</t>
  </si>
  <si>
    <t>NZ57365</t>
  </si>
  <si>
    <t>Larry Baker</t>
  </si>
  <si>
    <t>NZ27926</t>
  </si>
  <si>
    <t>Samuel Gilbert</t>
  </si>
  <si>
    <t>NZ75973</t>
  </si>
  <si>
    <t>Randy Wheeler</t>
  </si>
  <si>
    <t>NZ53799</t>
  </si>
  <si>
    <t>Theresa Crawford</t>
  </si>
  <si>
    <t>NZ89996</t>
  </si>
  <si>
    <t>Ralph Campbell</t>
  </si>
  <si>
    <t>NZ46069</t>
  </si>
  <si>
    <t>Sean Peters</t>
  </si>
  <si>
    <t>NZ62166</t>
  </si>
  <si>
    <t>Jonathan Rodriguez</t>
  </si>
  <si>
    <t>NZ13004</t>
  </si>
  <si>
    <t>Andrea Freeman</t>
  </si>
  <si>
    <t>NZ78694</t>
  </si>
  <si>
    <t>Rebecca Harper</t>
  </si>
  <si>
    <t>NZ32423</t>
  </si>
  <si>
    <t>Philip Cunningham</t>
  </si>
  <si>
    <t>NZ65833</t>
  </si>
  <si>
    <t>Philip Robinson</t>
  </si>
  <si>
    <t>NZ95042</t>
  </si>
  <si>
    <t>Jeremy Sullivan</t>
  </si>
  <si>
    <t>NZ86889</t>
  </si>
  <si>
    <t>Anne Hill</t>
  </si>
  <si>
    <t>NZ48157</t>
  </si>
  <si>
    <t>Elizabeth Lane</t>
  </si>
  <si>
    <t>NZ48642</t>
  </si>
  <si>
    <t>Samuel Boyd</t>
  </si>
  <si>
    <t>NZ32434</t>
  </si>
  <si>
    <t>Janet Gordon</t>
  </si>
  <si>
    <t>NZ47852</t>
  </si>
  <si>
    <t>Lisa Cunningham</t>
  </si>
  <si>
    <t>NZ43809</t>
  </si>
  <si>
    <t>Kenneth Myers</t>
  </si>
  <si>
    <t>NZ74791</t>
  </si>
  <si>
    <t>Gloria Carpenter</t>
  </si>
  <si>
    <t>NZ77134</t>
  </si>
  <si>
    <t>Steve Hill</t>
  </si>
  <si>
    <t>NZ50968</t>
  </si>
  <si>
    <t>Roger Spencer</t>
  </si>
  <si>
    <t>NZ60465</t>
  </si>
  <si>
    <t>Kevin Perkins</t>
  </si>
  <si>
    <t>NZ53894</t>
  </si>
  <si>
    <t>Tina Gutierrez</t>
  </si>
  <si>
    <t>NZ34939</t>
  </si>
  <si>
    <t>Roy Armstrong</t>
  </si>
  <si>
    <t>NZ72540</t>
  </si>
  <si>
    <t>Johnny Torres</t>
  </si>
  <si>
    <t>NZ45691</t>
  </si>
  <si>
    <t>Joan Montgomery</t>
  </si>
  <si>
    <t>NZ68508</t>
  </si>
  <si>
    <t>Timothy Wheeler</t>
  </si>
  <si>
    <t>NZ41456</t>
  </si>
  <si>
    <t>Jonathan Bryant</t>
  </si>
  <si>
    <t>NZ19548</t>
  </si>
  <si>
    <t>Emily Bryant</t>
  </si>
  <si>
    <t>NZ19308</t>
  </si>
  <si>
    <t>Earl Carter</t>
  </si>
  <si>
    <t>NZ21947</t>
  </si>
  <si>
    <t>Patricia Hudson</t>
  </si>
  <si>
    <t>NZ50934</t>
  </si>
  <si>
    <t>Timothy Diaz</t>
  </si>
  <si>
    <t>NZ79787</t>
  </si>
  <si>
    <t>Rebecca Simmons</t>
  </si>
  <si>
    <t>NZ51180</t>
  </si>
  <si>
    <t>Charles Cole</t>
  </si>
  <si>
    <t>NZ46964</t>
  </si>
  <si>
    <t>Lawrence Evans</t>
  </si>
  <si>
    <t>NZ39526</t>
  </si>
  <si>
    <t>Lawrence Perry</t>
  </si>
  <si>
    <t>NZ20755</t>
  </si>
  <si>
    <t>Shawn Rice</t>
  </si>
  <si>
    <t>NZ49649</t>
  </si>
  <si>
    <t>Sean Diaz</t>
  </si>
  <si>
    <t>NZ70426</t>
  </si>
  <si>
    <t>Peter Fernandez</t>
  </si>
  <si>
    <t>NZ73731</t>
  </si>
  <si>
    <t>Annie Lewis</t>
  </si>
  <si>
    <t>NZ24057</t>
  </si>
  <si>
    <t>Paula Ross</t>
  </si>
  <si>
    <t>NZ16798</t>
  </si>
  <si>
    <t>Helen Brooks</t>
  </si>
  <si>
    <t>NZ86901</t>
  </si>
  <si>
    <t>Angela Ramos</t>
  </si>
  <si>
    <t>NZ67594</t>
  </si>
  <si>
    <t>Lillian Harris</t>
  </si>
  <si>
    <t>NZ44723</t>
  </si>
  <si>
    <t>Patrick Howard</t>
  </si>
  <si>
    <t>NZ72283</t>
  </si>
  <si>
    <t>Nicholas Rodriguez</t>
  </si>
  <si>
    <t>NZ25477</t>
  </si>
  <si>
    <t>Jerry Burton</t>
  </si>
  <si>
    <t>NZ63930</t>
  </si>
  <si>
    <t>Paul Welch</t>
  </si>
  <si>
    <t>Heather Nguyen</t>
  </si>
  <si>
    <t>NZ70209</t>
  </si>
  <si>
    <t>Philip Williamson</t>
  </si>
  <si>
    <t>NZ15798</t>
  </si>
  <si>
    <t>Terry Harrison</t>
  </si>
  <si>
    <t>NZ33945</t>
  </si>
  <si>
    <t>George Jones</t>
  </si>
  <si>
    <t>NZ52609</t>
  </si>
  <si>
    <t>Justin Rice</t>
  </si>
  <si>
    <t>NZ21386</t>
  </si>
  <si>
    <t>Frank Owens</t>
  </si>
  <si>
    <t>NZ71938</t>
  </si>
  <si>
    <t>Thomas Peters</t>
  </si>
  <si>
    <t>NZ70392</t>
  </si>
  <si>
    <t>Andrea Spencer</t>
  </si>
  <si>
    <t>NZ43081</t>
  </si>
  <si>
    <t>Mark Long</t>
  </si>
  <si>
    <t>NZ15088</t>
  </si>
  <si>
    <t>Philip Watkins</t>
  </si>
  <si>
    <t>NZ47424</t>
  </si>
  <si>
    <t>Louis Ramirez</t>
  </si>
  <si>
    <t>NZ84491</t>
  </si>
  <si>
    <t>Craig Wagner</t>
  </si>
  <si>
    <t>NZ28276</t>
  </si>
  <si>
    <t>Frank Moreno</t>
  </si>
  <si>
    <t>NZ72682</t>
  </si>
  <si>
    <t>Sara Day</t>
  </si>
  <si>
    <t>NZ87992</t>
  </si>
  <si>
    <t>Henry Mills</t>
  </si>
  <si>
    <t>NZ85219</t>
  </si>
  <si>
    <t>Joshua Pierce</t>
  </si>
  <si>
    <t>NZ39352</t>
  </si>
  <si>
    <t>Eugene Fuller</t>
  </si>
  <si>
    <t>NZ13219</t>
  </si>
  <si>
    <t>Robert Powell</t>
  </si>
  <si>
    <t>NZ19117</t>
  </si>
  <si>
    <t>Justin Long</t>
  </si>
  <si>
    <t>Judith Day</t>
  </si>
  <si>
    <t>NZ56356</t>
  </si>
  <si>
    <t>John Howell</t>
  </si>
  <si>
    <t>NZ50738</t>
  </si>
  <si>
    <t>Nicole Hayes</t>
  </si>
  <si>
    <t>NZ75060</t>
  </si>
  <si>
    <t>Mary Young</t>
  </si>
  <si>
    <t>NZ94996</t>
  </si>
  <si>
    <t>Clarence Foster</t>
  </si>
  <si>
    <t>NZ83086</t>
  </si>
  <si>
    <t>Matthew Garza</t>
  </si>
  <si>
    <t>NZ43946</t>
  </si>
  <si>
    <t>Brandon Reid</t>
  </si>
  <si>
    <t>NZ92305</t>
  </si>
  <si>
    <t>Paul Perry</t>
  </si>
  <si>
    <t>NZ86039</t>
  </si>
  <si>
    <t>Wayne Johnston</t>
  </si>
  <si>
    <t>NZ34425</t>
  </si>
  <si>
    <t>Jack Rodriguez</t>
  </si>
  <si>
    <t>NZ24774</t>
  </si>
  <si>
    <t>Ann Fernandez</t>
  </si>
  <si>
    <t>NZ32150</t>
  </si>
  <si>
    <t>Benjamin Crawford</t>
  </si>
  <si>
    <t>NZ47099</t>
  </si>
  <si>
    <t>Jeffrey Martin</t>
  </si>
  <si>
    <t>NZ52181</t>
  </si>
  <si>
    <t>Christine Mason</t>
  </si>
  <si>
    <t>NZ24755</t>
  </si>
  <si>
    <t>Gregory Jackson</t>
  </si>
  <si>
    <t>NZ46652</t>
  </si>
  <si>
    <t>Donna Frazier</t>
  </si>
  <si>
    <t>NZ89076</t>
  </si>
  <si>
    <t>Jonathan Harper</t>
  </si>
  <si>
    <t>NZ75924</t>
  </si>
  <si>
    <t>Kevin Cunningham</t>
  </si>
  <si>
    <t>NZ58727</t>
  </si>
  <si>
    <t>Julie Stanley</t>
  </si>
  <si>
    <t>NZ62400</t>
  </si>
  <si>
    <t>Brandon George</t>
  </si>
  <si>
    <t>NZ19589</t>
  </si>
  <si>
    <t>Jimmy Berry</t>
  </si>
  <si>
    <t>NZ58447</t>
  </si>
  <si>
    <t>Jack Willis</t>
  </si>
  <si>
    <t>NZ67912</t>
  </si>
  <si>
    <t>Harold Butler</t>
  </si>
  <si>
    <t>NZ87062</t>
  </si>
  <si>
    <t>George Simmons</t>
  </si>
  <si>
    <t>NZ96193</t>
  </si>
  <si>
    <t>Louise Morrison</t>
  </si>
  <si>
    <t>NZ58253</t>
  </si>
  <si>
    <t>Daniel Gomez</t>
  </si>
  <si>
    <t>NZ61230</t>
  </si>
  <si>
    <t>Cheryl Clark</t>
  </si>
  <si>
    <t>NZ18734</t>
  </si>
  <si>
    <t>Todd Miller</t>
  </si>
  <si>
    <t>NZ67150</t>
  </si>
  <si>
    <t>Amanda Diaz</t>
  </si>
  <si>
    <t>NZ23784</t>
  </si>
  <si>
    <t>Craig Hudson</t>
  </si>
  <si>
    <t>NZ83760</t>
  </si>
  <si>
    <t>Carlos Marshall</t>
  </si>
  <si>
    <t>NZ59583</t>
  </si>
  <si>
    <t>Bobby Brooks</t>
  </si>
  <si>
    <t>NZ80847</t>
  </si>
  <si>
    <t>Martin Snyder</t>
  </si>
  <si>
    <t>NZ56474</t>
  </si>
  <si>
    <t>Roy West</t>
  </si>
  <si>
    <t>NZ96087</t>
  </si>
  <si>
    <t>Jason Garcia</t>
  </si>
  <si>
    <t>NZ58319</t>
  </si>
  <si>
    <t>NZ83362</t>
  </si>
  <si>
    <t>Wanda Gonzales</t>
  </si>
  <si>
    <t>NZ73374</t>
  </si>
  <si>
    <t>William Long</t>
  </si>
  <si>
    <t>NZ15624</t>
  </si>
  <si>
    <t>Carlos Kelly</t>
  </si>
  <si>
    <t>NZ70347</t>
  </si>
  <si>
    <t>Wanda Murray</t>
  </si>
  <si>
    <t>NZ21399</t>
  </si>
  <si>
    <t>Scott Wells</t>
  </si>
  <si>
    <t>NZ70647</t>
  </si>
  <si>
    <t>NZ96098</t>
  </si>
  <si>
    <t>Anna Warren</t>
  </si>
  <si>
    <t>NZ82914</t>
  </si>
  <si>
    <t>NZ96031</t>
  </si>
  <si>
    <t>Craig James</t>
  </si>
  <si>
    <t>NZ77117</t>
  </si>
  <si>
    <t>Anthony Wagner</t>
  </si>
  <si>
    <t>NZ95121</t>
  </si>
  <si>
    <t>Chris Ross</t>
  </si>
  <si>
    <t>NZ33616</t>
  </si>
  <si>
    <t>George George</t>
  </si>
  <si>
    <t>NZ19321</t>
  </si>
  <si>
    <t>Stephen Perkins</t>
  </si>
  <si>
    <t>NZ80616</t>
  </si>
  <si>
    <t>Mary Jenkins</t>
  </si>
  <si>
    <t>NZ66999</t>
  </si>
  <si>
    <t>Heather Ryan</t>
  </si>
  <si>
    <t>NZ74286</t>
  </si>
  <si>
    <t>Russell Holmes</t>
  </si>
  <si>
    <t>NZ42851</t>
  </si>
  <si>
    <t>Tammy Kim</t>
  </si>
  <si>
    <t>NZ26283</t>
  </si>
  <si>
    <t>Roger Greene</t>
  </si>
  <si>
    <t>NZ55928</t>
  </si>
  <si>
    <t>Justin Moore</t>
  </si>
  <si>
    <t>NZ36046</t>
  </si>
  <si>
    <t>Thomas Ortiz</t>
  </si>
  <si>
    <t>NZ95672</t>
  </si>
  <si>
    <t>Brandon Nelson</t>
  </si>
  <si>
    <t>NZ23356</t>
  </si>
  <si>
    <t>Jason Freeman</t>
  </si>
  <si>
    <t>NZ48741</t>
  </si>
  <si>
    <t>Earl Powell</t>
  </si>
  <si>
    <t>NZ70337</t>
  </si>
  <si>
    <t>Mary Price</t>
  </si>
  <si>
    <t>NZ37253</t>
  </si>
  <si>
    <t>Rebecca Walker</t>
  </si>
  <si>
    <t>NZ46536</t>
  </si>
  <si>
    <t>Harold Knight</t>
  </si>
  <si>
    <t>NZ16568</t>
  </si>
  <si>
    <t>Jose Peters</t>
  </si>
  <si>
    <t>NZ46000</t>
  </si>
  <si>
    <t>Jennifer Fisher</t>
  </si>
  <si>
    <t>NZ74432</t>
  </si>
  <si>
    <t>Peter Riley</t>
  </si>
  <si>
    <t>NZ89391</t>
  </si>
  <si>
    <t>Eric Harrison</t>
  </si>
  <si>
    <t>NZ92033</t>
  </si>
  <si>
    <t>Steven Miller</t>
  </si>
  <si>
    <t>NZ60682</t>
  </si>
  <si>
    <t>Randy Watson</t>
  </si>
  <si>
    <t>NZ37935</t>
  </si>
  <si>
    <t>Joshua Castillo</t>
  </si>
  <si>
    <t>NZ25889</t>
  </si>
  <si>
    <t>Michelle Rose</t>
  </si>
  <si>
    <t>NZ99015</t>
  </si>
  <si>
    <t>Kelly Sullivan</t>
  </si>
  <si>
    <t>NZ94544</t>
  </si>
  <si>
    <t>Ryan Perry</t>
  </si>
  <si>
    <t>Betty Davis</t>
  </si>
  <si>
    <t>NZ67285</t>
  </si>
  <si>
    <t>Angela Williams</t>
  </si>
  <si>
    <t>NZ72586</t>
  </si>
  <si>
    <t>Carl Ross</t>
  </si>
  <si>
    <t>NZ53599</t>
  </si>
  <si>
    <t>Samuel Jackson</t>
  </si>
  <si>
    <t>NZ47886</t>
  </si>
  <si>
    <t>Jeffrey Wagner</t>
  </si>
  <si>
    <t>NZ30891</t>
  </si>
  <si>
    <t>Virginia Garza</t>
  </si>
  <si>
    <t>NZ14614</t>
  </si>
  <si>
    <t>Harry Walker</t>
  </si>
  <si>
    <t>NZ38016</t>
  </si>
  <si>
    <t>Harry Thomas</t>
  </si>
  <si>
    <t>NZ89099</t>
  </si>
  <si>
    <t>Michelle Anderson</t>
  </si>
  <si>
    <t>NZ14072</t>
  </si>
  <si>
    <t>Rebecca Snyder</t>
  </si>
  <si>
    <t>NZ92174</t>
  </si>
  <si>
    <t>Daniel Thompson</t>
  </si>
  <si>
    <t>NZ44023</t>
  </si>
  <si>
    <t>Susan Webb</t>
  </si>
  <si>
    <t>NZ74738</t>
  </si>
  <si>
    <t>Howard Larson</t>
  </si>
  <si>
    <t>NZ73333</t>
  </si>
  <si>
    <t>Clarence Carr</t>
  </si>
  <si>
    <t>NZ27949</t>
  </si>
  <si>
    <t>NZ62101</t>
  </si>
  <si>
    <t>Frank Alvarez</t>
  </si>
  <si>
    <t>NZ37255</t>
  </si>
  <si>
    <t>Pamela Oliver</t>
  </si>
  <si>
    <t>NZ42481</t>
  </si>
  <si>
    <t>Diane Mccoy</t>
  </si>
  <si>
    <t>NZ47890</t>
  </si>
  <si>
    <t>Jessica Thompson</t>
  </si>
  <si>
    <t>NZ99910</t>
  </si>
  <si>
    <t>Scott Hughes</t>
  </si>
  <si>
    <t>NZ34868</t>
  </si>
  <si>
    <t>Anne Johnson</t>
  </si>
  <si>
    <t>NZ63534</t>
  </si>
  <si>
    <t>Heather Perez</t>
  </si>
  <si>
    <t>NZ14766</t>
  </si>
  <si>
    <t>Lillian Garrett</t>
  </si>
  <si>
    <t>NZ95185</t>
  </si>
  <si>
    <t>Lisa Wells</t>
  </si>
  <si>
    <t>NZ81583</t>
  </si>
  <si>
    <t>Harold Hart</t>
  </si>
  <si>
    <t>NZ21979</t>
  </si>
  <si>
    <t>Richard Edwards</t>
  </si>
  <si>
    <t>NZ52909</t>
  </si>
  <si>
    <t>Martha Jenkins</t>
  </si>
  <si>
    <t>NZ93338</t>
  </si>
  <si>
    <t>Billy Evans</t>
  </si>
  <si>
    <t>NZ33338</t>
  </si>
  <si>
    <t>Ruby Davis</t>
  </si>
  <si>
    <t>NZ59337</t>
  </si>
  <si>
    <t>Ruth Flores</t>
  </si>
  <si>
    <t>Steve Coleman</t>
  </si>
  <si>
    <t>NZ53125</t>
  </si>
  <si>
    <t>Teresa Ryan</t>
  </si>
  <si>
    <t>NZ53006</t>
  </si>
  <si>
    <t>Jesse Matthews</t>
  </si>
  <si>
    <t>NZ51619</t>
  </si>
  <si>
    <t>NZ31637</t>
  </si>
  <si>
    <t>Joe Harper</t>
  </si>
  <si>
    <t>NZ81366</t>
  </si>
  <si>
    <t>Charles Hicks</t>
  </si>
  <si>
    <t>NZ94833</t>
  </si>
  <si>
    <t>Ernest Sims</t>
  </si>
  <si>
    <t>NZ55262</t>
  </si>
  <si>
    <t>Samuel Riley</t>
  </si>
  <si>
    <t>NZ67868</t>
  </si>
  <si>
    <t>Jeffrey Ramirez</t>
  </si>
  <si>
    <t>NZ35234</t>
  </si>
  <si>
    <t>Teresa Nelson</t>
  </si>
  <si>
    <t>NZ59038</t>
  </si>
  <si>
    <t>Jesse Ferguson</t>
  </si>
  <si>
    <t>NZ68883</t>
  </si>
  <si>
    <t>Daniel Ray</t>
  </si>
  <si>
    <t>NZ46116</t>
  </si>
  <si>
    <t>David Stevens</t>
  </si>
  <si>
    <t>NZ49363</t>
  </si>
  <si>
    <t>Debra Moreno</t>
  </si>
  <si>
    <t>NZ26127</t>
  </si>
  <si>
    <t>Eugene Sanchez</t>
  </si>
  <si>
    <t>NZ35484</t>
  </si>
  <si>
    <t>Brandon Shaw</t>
  </si>
  <si>
    <t>NZ69088</t>
  </si>
  <si>
    <t>Victor Ryan</t>
  </si>
  <si>
    <t>NZ56739</t>
  </si>
  <si>
    <t>Carol Collins</t>
  </si>
  <si>
    <t>NZ53925</t>
  </si>
  <si>
    <t>Gary King</t>
  </si>
  <si>
    <t>NZ87283</t>
  </si>
  <si>
    <t>NZ15167</t>
  </si>
  <si>
    <t>Brian Garza</t>
  </si>
  <si>
    <t>NZ95869</t>
  </si>
  <si>
    <t>Nicole Scott</t>
  </si>
  <si>
    <t>NZ86491</t>
  </si>
  <si>
    <t>Michael Sims</t>
  </si>
  <si>
    <t>NZ76462</t>
  </si>
  <si>
    <t>Irene Thomas</t>
  </si>
  <si>
    <t>NZ62606</t>
  </si>
  <si>
    <t>Terry Bennett</t>
  </si>
  <si>
    <t>NZ13182</t>
  </si>
  <si>
    <t>Anthony Moore</t>
  </si>
  <si>
    <t>NZ51766</t>
  </si>
  <si>
    <t>Scott Patterson</t>
  </si>
  <si>
    <t>NZ18821</t>
  </si>
  <si>
    <t>Frances Hunt</t>
  </si>
  <si>
    <t>NZ81423</t>
  </si>
  <si>
    <t>Joe Carroll</t>
  </si>
  <si>
    <t>NZ93695</t>
  </si>
  <si>
    <t>Fred Fernandez</t>
  </si>
  <si>
    <t>NZ15006</t>
  </si>
  <si>
    <t>Ann Harper</t>
  </si>
  <si>
    <t>NZ60181</t>
  </si>
  <si>
    <t>Richard Matthews</t>
  </si>
  <si>
    <t>NZ70737</t>
  </si>
  <si>
    <t>Phillip Howell</t>
  </si>
  <si>
    <t>NZ31739</t>
  </si>
  <si>
    <t>Anna Bennett</t>
  </si>
  <si>
    <t>NZ85022</t>
  </si>
  <si>
    <t>Mary Johnston</t>
  </si>
  <si>
    <t>NZ40556</t>
  </si>
  <si>
    <t>Lawrence Mitchell</t>
  </si>
  <si>
    <t>NZ52284</t>
  </si>
  <si>
    <t>Catherine Carter</t>
  </si>
  <si>
    <t>NZ88518</t>
  </si>
  <si>
    <t>Patrick Perez</t>
  </si>
  <si>
    <t>NZ62450</t>
  </si>
  <si>
    <t>Donald Hanson</t>
  </si>
  <si>
    <t>NZ99234</t>
  </si>
  <si>
    <t>Barbara Duncan</t>
  </si>
  <si>
    <t>NZ86236</t>
  </si>
  <si>
    <t>Lisa Marshall</t>
  </si>
  <si>
    <t>NZ35064</t>
  </si>
  <si>
    <t>Jason Stone</t>
  </si>
  <si>
    <t>NZ79892</t>
  </si>
  <si>
    <t>Jesse Perry</t>
  </si>
  <si>
    <t>NZ81288</t>
  </si>
  <si>
    <t>NZ91861</t>
  </si>
  <si>
    <t>Russell Gutierrez</t>
  </si>
  <si>
    <t>NZ58749</t>
  </si>
  <si>
    <t>Kathleen Ford</t>
  </si>
  <si>
    <t>NZ90409</t>
  </si>
  <si>
    <t>Barbara Riley</t>
  </si>
  <si>
    <t>NZ30571</t>
  </si>
  <si>
    <t>Walter Arnold</t>
  </si>
  <si>
    <t>NZ50411</t>
  </si>
  <si>
    <t>Stephanie Baker</t>
  </si>
  <si>
    <t>NZ91035</t>
  </si>
  <si>
    <t>Jesse Daniels</t>
  </si>
  <si>
    <t>NZ18979</t>
  </si>
  <si>
    <t>Randy Gardner</t>
  </si>
  <si>
    <t>NZ70050</t>
  </si>
  <si>
    <t>Carlos Ryan</t>
  </si>
  <si>
    <t>NZ25277</t>
  </si>
  <si>
    <t>Todd Mccoy</t>
  </si>
  <si>
    <t>NZ72496</t>
  </si>
  <si>
    <t>Jack Watkins</t>
  </si>
  <si>
    <t>NZ28755</t>
  </si>
  <si>
    <t>Amanda Myers</t>
  </si>
  <si>
    <t>NZ39612</t>
  </si>
  <si>
    <t>Deborah Freeman</t>
  </si>
  <si>
    <t>NZ50255</t>
  </si>
  <si>
    <t>Angela Lynch</t>
  </si>
  <si>
    <t>NZ79142</t>
  </si>
  <si>
    <t>Larry Gibson</t>
  </si>
  <si>
    <t>NZ94482</t>
  </si>
  <si>
    <t>Ann White</t>
  </si>
  <si>
    <t>NZ13115</t>
  </si>
  <si>
    <t>Sean Weaver</t>
  </si>
  <si>
    <t>NZ61906</t>
  </si>
  <si>
    <t>Carlos Cook</t>
  </si>
  <si>
    <t>NZ70317</t>
  </si>
  <si>
    <t>Steven Alexander</t>
  </si>
  <si>
    <t>NZ57459</t>
  </si>
  <si>
    <t>Roy Knight</t>
  </si>
  <si>
    <t>NZ54314</t>
  </si>
  <si>
    <t>Chris Hall</t>
  </si>
  <si>
    <t>NZ32055</t>
  </si>
  <si>
    <t>Alan Cole</t>
  </si>
  <si>
    <t>NZ20451</t>
  </si>
  <si>
    <t>Clarence Price</t>
  </si>
  <si>
    <t>NZ16245</t>
  </si>
  <si>
    <t>Anthony Ferguson</t>
  </si>
  <si>
    <t>Adam Thompson</t>
  </si>
  <si>
    <t>NZ69120</t>
  </si>
  <si>
    <t>Mary Lynch</t>
  </si>
  <si>
    <t>NZ94313</t>
  </si>
  <si>
    <t>Robert Washington</t>
  </si>
  <si>
    <t>NZ48640</t>
  </si>
  <si>
    <t>Norma Hunter</t>
  </si>
  <si>
    <t>NZ16744</t>
  </si>
  <si>
    <t>Stephen Carr</t>
  </si>
  <si>
    <t>NZ63102</t>
  </si>
  <si>
    <t>Jerry Graham</t>
  </si>
  <si>
    <t>NZ76383</t>
  </si>
  <si>
    <t>Jose Williamson</t>
  </si>
  <si>
    <t>NZ68011</t>
  </si>
  <si>
    <t>Charles Martinez</t>
  </si>
  <si>
    <t>NZ89369</t>
  </si>
  <si>
    <t>Gary Wheeler</t>
  </si>
  <si>
    <t>NZ50054</t>
  </si>
  <si>
    <t>Robert Dixon</t>
  </si>
  <si>
    <t>NZ52128</t>
  </si>
  <si>
    <t>Joshua Stephens</t>
  </si>
  <si>
    <t>NZ68936</t>
  </si>
  <si>
    <t>Martin Jordan</t>
  </si>
  <si>
    <t>NZ29699</t>
  </si>
  <si>
    <t>Martin Phillips</t>
  </si>
  <si>
    <t>Tammy Welch</t>
  </si>
  <si>
    <t>NZ72414</t>
  </si>
  <si>
    <t>Mark Garza</t>
  </si>
  <si>
    <t>NZ31525</t>
  </si>
  <si>
    <t>Joshua Wheeler</t>
  </si>
  <si>
    <t>NZ55021</t>
  </si>
  <si>
    <t>Patricia George</t>
  </si>
  <si>
    <t>NZ87256</t>
  </si>
  <si>
    <t>Brandon Fox</t>
  </si>
  <si>
    <t>NZ96624</t>
  </si>
  <si>
    <t>Tina West</t>
  </si>
  <si>
    <t>NZ33681</t>
  </si>
  <si>
    <t>Jennifer Tucker</t>
  </si>
  <si>
    <t>NZ34780</t>
  </si>
  <si>
    <t>Lawrence Berry</t>
  </si>
  <si>
    <t>NZ36717</t>
  </si>
  <si>
    <t>Mary Mills</t>
  </si>
  <si>
    <t>NZ68596</t>
  </si>
  <si>
    <t>Terry Flores</t>
  </si>
  <si>
    <t>NZ98821</t>
  </si>
  <si>
    <t>Charles Tucker</t>
  </si>
  <si>
    <t>NZ48435</t>
  </si>
  <si>
    <t>Carlos Castillo</t>
  </si>
  <si>
    <t>NZ48208</t>
  </si>
  <si>
    <t>Arthur Burns</t>
  </si>
  <si>
    <t>NZ27009</t>
  </si>
  <si>
    <t>Antonio Hernandez</t>
  </si>
  <si>
    <t>NZ34695</t>
  </si>
  <si>
    <t>Raymond Warren</t>
  </si>
  <si>
    <t>NZ46105</t>
  </si>
  <si>
    <t>Richard Bishop</t>
  </si>
  <si>
    <t>NZ42840</t>
  </si>
  <si>
    <t>Frank Daniels</t>
  </si>
  <si>
    <t>NZ47563</t>
  </si>
  <si>
    <t>Linda Palmer</t>
  </si>
  <si>
    <t>NZ69409</t>
  </si>
  <si>
    <t>Beverly Black</t>
  </si>
  <si>
    <t>NZ35876</t>
  </si>
  <si>
    <t>Shawn Gardner</t>
  </si>
  <si>
    <t>NZ47039</t>
  </si>
  <si>
    <t>Rose Cook</t>
  </si>
  <si>
    <t>NZ78545</t>
  </si>
  <si>
    <t>Adam Cook</t>
  </si>
  <si>
    <t>Frank Walker</t>
  </si>
  <si>
    <t>NZ98674</t>
  </si>
  <si>
    <t>NZ64345</t>
  </si>
  <si>
    <t>Christopher Lewis</t>
  </si>
  <si>
    <t>NZ54908</t>
  </si>
  <si>
    <t>Brian Payne</t>
  </si>
  <si>
    <t>Stephen Hamilton</t>
  </si>
  <si>
    <t>NZ88327</t>
  </si>
  <si>
    <t>Roger Williams</t>
  </si>
  <si>
    <t>NZ50377</t>
  </si>
  <si>
    <t>Judy Burton</t>
  </si>
  <si>
    <t>NZ77629</t>
  </si>
  <si>
    <t>Roger Mitchell</t>
  </si>
  <si>
    <t>NZ26204</t>
  </si>
  <si>
    <t>Joseph Burns</t>
  </si>
  <si>
    <t>NZ76764</t>
  </si>
  <si>
    <t>Earl Weaver</t>
  </si>
  <si>
    <t>NZ37319</t>
  </si>
  <si>
    <t>Marilyn Washington</t>
  </si>
  <si>
    <t>NZ71842</t>
  </si>
  <si>
    <t>NZ59107</t>
  </si>
  <si>
    <t>Raymond Mccoy</t>
  </si>
  <si>
    <t>NZ84095</t>
  </si>
  <si>
    <t>Jeremy Bowman</t>
  </si>
  <si>
    <t>NZ15396</t>
  </si>
  <si>
    <t>Sara Thompson</t>
  </si>
  <si>
    <t>NZ93663</t>
  </si>
  <si>
    <t>Jeremy Alexander</t>
  </si>
  <si>
    <t>NZ36468</t>
  </si>
  <si>
    <t>Teresa Campbell</t>
  </si>
  <si>
    <t>NZ79472</t>
  </si>
  <si>
    <t>Willie Richards</t>
  </si>
  <si>
    <t>NZ72498</t>
  </si>
  <si>
    <t>Gary Morgan</t>
  </si>
  <si>
    <t>NZ39354</t>
  </si>
  <si>
    <t>Kathleen Scott</t>
  </si>
  <si>
    <t>NZ82540</t>
  </si>
  <si>
    <t>Shawn Welch</t>
  </si>
  <si>
    <t>NZ70008</t>
  </si>
  <si>
    <t>Brian Torres</t>
  </si>
  <si>
    <t>NZ58185</t>
  </si>
  <si>
    <t>Willie Shaw</t>
  </si>
  <si>
    <t>NZ29475</t>
  </si>
  <si>
    <t>Peter Adams</t>
  </si>
  <si>
    <t>NZ85299</t>
  </si>
  <si>
    <t>Victor Nichols</t>
  </si>
  <si>
    <t>NZ40540</t>
  </si>
  <si>
    <t>Joshua Frazier</t>
  </si>
  <si>
    <t>NZ18810</t>
  </si>
  <si>
    <t>Heather Shaw</t>
  </si>
  <si>
    <t>NZ87362</t>
  </si>
  <si>
    <t>Antonio Collins</t>
  </si>
  <si>
    <t>NZ97689</t>
  </si>
  <si>
    <t>Bobby Adams</t>
  </si>
  <si>
    <t>NZ42163</t>
  </si>
  <si>
    <t>Katherine Williams</t>
  </si>
  <si>
    <t>NZ29637</t>
  </si>
  <si>
    <t>Maria Welch</t>
  </si>
  <si>
    <t>NZ90057</t>
  </si>
  <si>
    <t>Russell Peterson</t>
  </si>
  <si>
    <t>NZ35744</t>
  </si>
  <si>
    <t>Andrea Oliver</t>
  </si>
  <si>
    <t>NZ17070</t>
  </si>
  <si>
    <t>Douglas Flores</t>
  </si>
  <si>
    <t>NZ68120</t>
  </si>
  <si>
    <t>Lisa Owens</t>
  </si>
  <si>
    <t>NZ65897</t>
  </si>
  <si>
    <t>Lawrence Medina</t>
  </si>
  <si>
    <t>NZ93026</t>
  </si>
  <si>
    <t>NZ72422</t>
  </si>
  <si>
    <t>Jose Fernandez</t>
  </si>
  <si>
    <t>NZ70450</t>
  </si>
  <si>
    <t>Ernest Nguyen</t>
  </si>
  <si>
    <t>NZ93267</t>
  </si>
  <si>
    <t>Carl Bailey</t>
  </si>
  <si>
    <t>NZ73281</t>
  </si>
  <si>
    <t>John Chapman</t>
  </si>
  <si>
    <t>NZ60309</t>
  </si>
  <si>
    <t>Norma Gibson</t>
  </si>
  <si>
    <t>NZ20476</t>
  </si>
  <si>
    <t>Jeremy Fowler</t>
  </si>
  <si>
    <t>NZ56906</t>
  </si>
  <si>
    <t>Carlos Miller</t>
  </si>
  <si>
    <t>NZ64775</t>
  </si>
  <si>
    <t>Lawrence Rose</t>
  </si>
  <si>
    <t>NZ58635</t>
  </si>
  <si>
    <t>Henry Chapman</t>
  </si>
  <si>
    <t>NZ54309</t>
  </si>
  <si>
    <t>Terry Ray</t>
  </si>
  <si>
    <t>NZ78530</t>
  </si>
  <si>
    <t>Johnny White</t>
  </si>
  <si>
    <t>NZ56377</t>
  </si>
  <si>
    <t>Christina Perry</t>
  </si>
  <si>
    <t>NZ59374</t>
  </si>
  <si>
    <t>Steven Kelly</t>
  </si>
  <si>
    <t>NZ54321</t>
  </si>
  <si>
    <t>Maria Phillips</t>
  </si>
  <si>
    <t>NZ38977</t>
  </si>
  <si>
    <t>Matthew James</t>
  </si>
  <si>
    <t>NZ14959</t>
  </si>
  <si>
    <t>Juan Garza</t>
  </si>
  <si>
    <t>NZ57450</t>
  </si>
  <si>
    <t>Ernest Knight</t>
  </si>
  <si>
    <t>NZ51347</t>
  </si>
  <si>
    <t>Timothy Harrison</t>
  </si>
  <si>
    <t>NZ45403</t>
  </si>
  <si>
    <t>Brian Stevens</t>
  </si>
  <si>
    <t>NZ40870</t>
  </si>
  <si>
    <t>Eugene Castillo</t>
  </si>
  <si>
    <t>NZ67593</t>
  </si>
  <si>
    <t>Christopher Roberts</t>
  </si>
  <si>
    <t>NZ34196</t>
  </si>
  <si>
    <t>Roy George</t>
  </si>
  <si>
    <t>NZ62295</t>
  </si>
  <si>
    <t>Alan Sims</t>
  </si>
  <si>
    <t>NZ67115</t>
  </si>
  <si>
    <t>James Ross</t>
  </si>
  <si>
    <t>NZ29589</t>
  </si>
  <si>
    <t>Gary Taylor</t>
  </si>
  <si>
    <t>NZ95645</t>
  </si>
  <si>
    <t>Nicholas Griffin</t>
  </si>
  <si>
    <t>NZ15990</t>
  </si>
  <si>
    <t>Marilyn Campbell</t>
  </si>
  <si>
    <t>NZ85060</t>
  </si>
  <si>
    <t>Clarence Murray</t>
  </si>
  <si>
    <t>NZ93836</t>
  </si>
  <si>
    <t>Carl Peterson</t>
  </si>
  <si>
    <t>NZ95957</t>
  </si>
  <si>
    <t>Anna Welch</t>
  </si>
  <si>
    <t>NZ32424</t>
  </si>
  <si>
    <t>Bobby Reed</t>
  </si>
  <si>
    <t>NZ38794</t>
  </si>
  <si>
    <t>Howard Little</t>
  </si>
  <si>
    <t>NZ45051</t>
  </si>
  <si>
    <t>Shawn Watkins</t>
  </si>
  <si>
    <t>NZ78617</t>
  </si>
  <si>
    <t>Laura Lawrence</t>
  </si>
  <si>
    <t>NZ59614</t>
  </si>
  <si>
    <t>Benjamin Ray</t>
  </si>
  <si>
    <t>NZ22892</t>
  </si>
  <si>
    <t>Shawn Howell</t>
  </si>
  <si>
    <t>NZ27052</t>
  </si>
  <si>
    <t>Frank Cole</t>
  </si>
  <si>
    <t>NZ29371</t>
  </si>
  <si>
    <t>Albert Tucker</t>
  </si>
  <si>
    <t>NZ89615</t>
  </si>
  <si>
    <t>Kenneth Walker</t>
  </si>
  <si>
    <t>NZ29124</t>
  </si>
  <si>
    <t>David Jackson</t>
  </si>
  <si>
    <t>NZ79190</t>
  </si>
  <si>
    <t>NZ13323</t>
  </si>
  <si>
    <t>Mildred Mason</t>
  </si>
  <si>
    <t>NZ91337</t>
  </si>
  <si>
    <t>Joseph Ray</t>
  </si>
  <si>
    <t>NZ14798</t>
  </si>
  <si>
    <t>Patrick Edwards</t>
  </si>
  <si>
    <t>NZ88994</t>
  </si>
  <si>
    <t>Timothy Johnston</t>
  </si>
  <si>
    <t>NZ86759</t>
  </si>
  <si>
    <t>Steve Ross</t>
  </si>
  <si>
    <t>NZ17470</t>
  </si>
  <si>
    <t>Carolyn Reid</t>
  </si>
  <si>
    <t>NZ15466</t>
  </si>
  <si>
    <t>Jose Howell</t>
  </si>
  <si>
    <t>NZ40991</t>
  </si>
  <si>
    <t>Beverly Armstrong</t>
  </si>
  <si>
    <t>NZ89653</t>
  </si>
  <si>
    <t>Russell Fowler</t>
  </si>
  <si>
    <t>NZ48333</t>
  </si>
  <si>
    <t>Cheryl Garrett</t>
  </si>
  <si>
    <t>NZ82371</t>
  </si>
  <si>
    <t>Irene Rogers</t>
  </si>
  <si>
    <t>NZ65980</t>
  </si>
  <si>
    <t>Jane Freeman</t>
  </si>
  <si>
    <t>NZ77016</t>
  </si>
  <si>
    <t>Pamela Nichols</t>
  </si>
  <si>
    <t>NZ71997</t>
  </si>
  <si>
    <t>Benjamin Boyd</t>
  </si>
  <si>
    <t>NZ30612</t>
  </si>
  <si>
    <t>Carlos Griffin</t>
  </si>
  <si>
    <t>NZ31796</t>
  </si>
  <si>
    <t>Louis Hall</t>
  </si>
  <si>
    <t>NZ61268</t>
  </si>
  <si>
    <t>Randy Simpson</t>
  </si>
  <si>
    <t>NZ98600</t>
  </si>
  <si>
    <t>Samuel Matthews</t>
  </si>
  <si>
    <t>NZ76028</t>
  </si>
  <si>
    <t>Kenneth Freeman</t>
  </si>
  <si>
    <t>NZ34087</t>
  </si>
  <si>
    <t>Phyllis Payne</t>
  </si>
  <si>
    <t>NZ35191</t>
  </si>
  <si>
    <t>Sean Palmer</t>
  </si>
  <si>
    <t>NZ50358</t>
  </si>
  <si>
    <t>Virginia Greene</t>
  </si>
  <si>
    <t>NZ38974</t>
  </si>
  <si>
    <t>Alice Watson</t>
  </si>
  <si>
    <t>NZ19395</t>
  </si>
  <si>
    <t>Rose Holmes</t>
  </si>
  <si>
    <t>NZ24003</t>
  </si>
  <si>
    <t>Judith Dixon</t>
  </si>
  <si>
    <t>NZ32855</t>
  </si>
  <si>
    <t>Mark Lawrence</t>
  </si>
  <si>
    <t>NZ68994</t>
  </si>
  <si>
    <t>Charles Andrews</t>
  </si>
  <si>
    <t>NZ98943</t>
  </si>
  <si>
    <t>Lisa Alexander</t>
  </si>
  <si>
    <t>NZ82550</t>
  </si>
  <si>
    <t>Carlos Howard</t>
  </si>
  <si>
    <t>NZ62595</t>
  </si>
  <si>
    <t>Annie Lee</t>
  </si>
  <si>
    <t>NZ16655</t>
  </si>
  <si>
    <t>Justin Lynch</t>
  </si>
  <si>
    <t>NZ75463</t>
  </si>
  <si>
    <t>Russell Gray</t>
  </si>
  <si>
    <t>NZ36962</t>
  </si>
  <si>
    <t>Eugene Berry</t>
  </si>
  <si>
    <t>NZ26855</t>
  </si>
  <si>
    <t>Margaret Carroll</t>
  </si>
  <si>
    <t>NZ64096</t>
  </si>
  <si>
    <t>Rose Garza</t>
  </si>
  <si>
    <t>NZ38793</t>
  </si>
  <si>
    <t>Benjamin Wheeler</t>
  </si>
  <si>
    <t>NZ48073</t>
  </si>
  <si>
    <t>Ashley Griffin</t>
  </si>
  <si>
    <t>NZ21271</t>
  </si>
  <si>
    <t>Larry Bowman</t>
  </si>
  <si>
    <t>NZ70846</t>
  </si>
  <si>
    <t>Paul Wagner</t>
  </si>
  <si>
    <t>NZ91319</t>
  </si>
  <si>
    <t>Jack Kelly</t>
  </si>
  <si>
    <t>NZ47214</t>
  </si>
  <si>
    <t>Debra Nichols</t>
  </si>
  <si>
    <t>NZ42006</t>
  </si>
  <si>
    <t>Stephen Watkins</t>
  </si>
  <si>
    <t>NZ13447</t>
  </si>
  <si>
    <t>Lawrence Lopez</t>
  </si>
  <si>
    <t>NZ49045</t>
  </si>
  <si>
    <t>Daniel Porter</t>
  </si>
  <si>
    <t>NZ91852</t>
  </si>
  <si>
    <t>Jesse Porter</t>
  </si>
  <si>
    <t>NZ59471</t>
  </si>
  <si>
    <t>Fred Wilson</t>
  </si>
  <si>
    <t>NZ89139</t>
  </si>
  <si>
    <t>Kathleen Stone</t>
  </si>
  <si>
    <t>NZ30559</t>
  </si>
  <si>
    <t>Maria Robertson</t>
  </si>
  <si>
    <t>NZ65594</t>
  </si>
  <si>
    <t>Walter Williams</t>
  </si>
  <si>
    <t>NZ61272</t>
  </si>
  <si>
    <t>Donald Bennett</t>
  </si>
  <si>
    <t>NZ40781</t>
  </si>
  <si>
    <t>Sarah Wagner</t>
  </si>
  <si>
    <t>NZ87787</t>
  </si>
  <si>
    <t>Jose Gibson</t>
  </si>
  <si>
    <t>NZ88814</t>
  </si>
  <si>
    <t>Catherine Walker</t>
  </si>
  <si>
    <t>NZ37278</t>
  </si>
  <si>
    <t>NZ82515</t>
  </si>
  <si>
    <t>David Porter</t>
  </si>
  <si>
    <t>NZ96807</t>
  </si>
  <si>
    <t>Edward Bell</t>
  </si>
  <si>
    <t>NZ97485</t>
  </si>
  <si>
    <t>Helen Evans</t>
  </si>
  <si>
    <t>NZ69891</t>
  </si>
  <si>
    <t>Jonathan Moreno</t>
  </si>
  <si>
    <t>NZ69031</t>
  </si>
  <si>
    <t>Arthur Bell</t>
  </si>
  <si>
    <t>NZ36471</t>
  </si>
  <si>
    <t>Brian Powell</t>
  </si>
  <si>
    <t>NZ80021</t>
  </si>
  <si>
    <t>Brian Flores</t>
  </si>
  <si>
    <t>NZ92210</t>
  </si>
  <si>
    <t>Joan Mendoza</t>
  </si>
  <si>
    <t>NZ63638</t>
  </si>
  <si>
    <t>Antonio Reed</t>
  </si>
  <si>
    <t>NZ13898</t>
  </si>
  <si>
    <t>Sean Pierce</t>
  </si>
  <si>
    <t>NZ15988</t>
  </si>
  <si>
    <t>Russell Ortiz</t>
  </si>
  <si>
    <t>NZ49707</t>
  </si>
  <si>
    <t>Louis Edwards</t>
  </si>
  <si>
    <t>NZ27269</t>
  </si>
  <si>
    <t>Louis Black</t>
  </si>
  <si>
    <t>NZ83621</t>
  </si>
  <si>
    <t>Roger Romero</t>
  </si>
  <si>
    <t>NZ79163</t>
  </si>
  <si>
    <t>Matthew Rodriguez</t>
  </si>
  <si>
    <t>NZ22081</t>
  </si>
  <si>
    <t>Andrew Mills</t>
  </si>
  <si>
    <t>NZ74089</t>
  </si>
  <si>
    <t>Randy Peterson</t>
  </si>
  <si>
    <t>NZ42541</t>
  </si>
  <si>
    <t>Gerald Moore</t>
  </si>
  <si>
    <t>NZ18836</t>
  </si>
  <si>
    <t>Adam Fisher</t>
  </si>
  <si>
    <t>NZ18049</t>
  </si>
  <si>
    <t>Nicholas Rice</t>
  </si>
  <si>
    <t>NZ26697</t>
  </si>
  <si>
    <t>Earl Payne</t>
  </si>
  <si>
    <t>NZ25680</t>
  </si>
  <si>
    <t>Marie Alvarez</t>
  </si>
  <si>
    <t>NZ99553</t>
  </si>
  <si>
    <t>Michael Nichols</t>
  </si>
  <si>
    <t>NZ63171</t>
  </si>
  <si>
    <t>Richard Torres</t>
  </si>
  <si>
    <t>NZ20248</t>
  </si>
  <si>
    <t>Jane Cruz</t>
  </si>
  <si>
    <t>NZ26629</t>
  </si>
  <si>
    <t>Roger Wright</t>
  </si>
  <si>
    <t>NZ48405</t>
  </si>
  <si>
    <t>Ryan Austin</t>
  </si>
  <si>
    <t>NZ21502</t>
  </si>
  <si>
    <t>NZ68750</t>
  </si>
  <si>
    <t>Scott Jones</t>
  </si>
  <si>
    <t>NZ48810</t>
  </si>
  <si>
    <t>Sean Harrison</t>
  </si>
  <si>
    <t>NZ27930</t>
  </si>
  <si>
    <t>Stephanie Oliver</t>
  </si>
  <si>
    <t>NZ44199</t>
  </si>
  <si>
    <t>Jerry Jackson</t>
  </si>
  <si>
    <t>NZ19003</t>
  </si>
  <si>
    <t>Jeffrey Gutierrez</t>
  </si>
  <si>
    <t>NZ86705</t>
  </si>
  <si>
    <t>Mildred Austin</t>
  </si>
  <si>
    <t>NZ95683</t>
  </si>
  <si>
    <t>Patrick Richardson</t>
  </si>
  <si>
    <t>NZ47950</t>
  </si>
  <si>
    <t>Gary Hunt</t>
  </si>
  <si>
    <t>NZ23452</t>
  </si>
  <si>
    <t>Ryan Hansen</t>
  </si>
  <si>
    <t>NZ69547</t>
  </si>
  <si>
    <t>Betty Hall</t>
  </si>
  <si>
    <t>NZ85827</t>
  </si>
  <si>
    <t>Gerald Cooper</t>
  </si>
  <si>
    <t>NZ44357</t>
  </si>
  <si>
    <t>Aaron Vasquez</t>
  </si>
  <si>
    <t>NZ84018</t>
  </si>
  <si>
    <t>Steven Ferguson</t>
  </si>
  <si>
    <t>NZ76909</t>
  </si>
  <si>
    <t>Philip Cox</t>
  </si>
  <si>
    <t>NZ93882</t>
  </si>
  <si>
    <t>Gloria Ferguson</t>
  </si>
  <si>
    <t>NZ21000</t>
  </si>
  <si>
    <t>Juan Diaz</t>
  </si>
  <si>
    <t>NZ70060</t>
  </si>
  <si>
    <t>Albert Hudson</t>
  </si>
  <si>
    <t>NZ76461</t>
  </si>
  <si>
    <t>Ruth Murphy</t>
  </si>
  <si>
    <t>NZ86325</t>
  </si>
  <si>
    <t>Ralph Robertson</t>
  </si>
  <si>
    <t>NZ74531</t>
  </si>
  <si>
    <t>Laura Nguyen</t>
  </si>
  <si>
    <t>NZ35302</t>
  </si>
  <si>
    <t>Nicholas Ward</t>
  </si>
  <si>
    <t>NZ63281</t>
  </si>
  <si>
    <t>Eugene Rodriguez</t>
  </si>
  <si>
    <t>NZ54739</t>
  </si>
  <si>
    <t>Timothy Kelly</t>
  </si>
  <si>
    <t>NZ78069</t>
  </si>
  <si>
    <t>Chris Wallace</t>
  </si>
  <si>
    <t>NZ94420</t>
  </si>
  <si>
    <t>Rebecca Harvey</t>
  </si>
  <si>
    <t>NZ24672</t>
  </si>
  <si>
    <t>Benjamin Wood</t>
  </si>
  <si>
    <t>NZ45092</t>
  </si>
  <si>
    <t>Craig Stewart</t>
  </si>
  <si>
    <t>NZ58104</t>
  </si>
  <si>
    <t>Daniel Harris</t>
  </si>
  <si>
    <t>NZ36665</t>
  </si>
  <si>
    <t>NZ19399</t>
  </si>
  <si>
    <t>Marilyn Webb</t>
  </si>
  <si>
    <t>NZ28622</t>
  </si>
  <si>
    <t>Willie Walker</t>
  </si>
  <si>
    <t>NZ86944</t>
  </si>
  <si>
    <t>Christina Alvarez</t>
  </si>
  <si>
    <t>NZ49142</t>
  </si>
  <si>
    <t>Alice Marshall</t>
  </si>
  <si>
    <t>NZ33984</t>
  </si>
  <si>
    <t>George Cooper</t>
  </si>
  <si>
    <t>NZ56480</t>
  </si>
  <si>
    <t>Lawrence Tucker</t>
  </si>
  <si>
    <t>NZ46130</t>
  </si>
  <si>
    <t>Joe Freeman</t>
  </si>
  <si>
    <t>NZ29416</t>
  </si>
  <si>
    <t>Earl Murray</t>
  </si>
  <si>
    <t>Edward Mendoza</t>
  </si>
  <si>
    <t>NZ98787</t>
  </si>
  <si>
    <t>Kathleen Lee</t>
  </si>
  <si>
    <t>NZ55402</t>
  </si>
  <si>
    <t>Roy Tucker</t>
  </si>
  <si>
    <t>NZ25515</t>
  </si>
  <si>
    <t>Louis Crawford</t>
  </si>
  <si>
    <t>NZ61687</t>
  </si>
  <si>
    <t>Ernest Oliver</t>
  </si>
  <si>
    <t>NZ71917</t>
  </si>
  <si>
    <t>Peter Reed</t>
  </si>
  <si>
    <t>NZ15365</t>
  </si>
  <si>
    <t>Matthew Snyder</t>
  </si>
  <si>
    <t>NZ96933</t>
  </si>
  <si>
    <t>Wayne Bennett</t>
  </si>
  <si>
    <t>NZ33489</t>
  </si>
  <si>
    <t>Marie Lawrence</t>
  </si>
  <si>
    <t>NZ54572</t>
  </si>
  <si>
    <t>Louise Sanders</t>
  </si>
  <si>
    <t>NZ73753</t>
  </si>
  <si>
    <t>Ernest Long</t>
  </si>
  <si>
    <t>NZ80645</t>
  </si>
  <si>
    <t>Craig Bell</t>
  </si>
  <si>
    <t>NZ48919</t>
  </si>
  <si>
    <t>Justin Alvarez</t>
  </si>
  <si>
    <t>NZ85232</t>
  </si>
  <si>
    <t>Sharon Davis</t>
  </si>
  <si>
    <t>NZ98512</t>
  </si>
  <si>
    <t>Ruby Evans</t>
  </si>
  <si>
    <t>NZ54218</t>
  </si>
  <si>
    <t>Eugene Spencer</t>
  </si>
  <si>
    <t>Daniel White</t>
  </si>
  <si>
    <t>NZ84182</t>
  </si>
  <si>
    <t>Bonnie Brown</t>
  </si>
  <si>
    <t>NZ43922</t>
  </si>
  <si>
    <t>Fred Richardson</t>
  </si>
  <si>
    <t>NZ52344</t>
  </si>
  <si>
    <t>Gregory Roberts</t>
  </si>
  <si>
    <t>NZ94380</t>
  </si>
  <si>
    <t>Benjamin Schmidt</t>
  </si>
  <si>
    <t>NZ13368</t>
  </si>
  <si>
    <t>Russell Perry</t>
  </si>
  <si>
    <t>NZ23466</t>
  </si>
  <si>
    <t>Carolyn Price</t>
  </si>
  <si>
    <t>NZ43779</t>
  </si>
  <si>
    <t>Jessica Black</t>
  </si>
  <si>
    <t>NZ14852</t>
  </si>
  <si>
    <t>Patrick Bowman</t>
  </si>
  <si>
    <t>NZ73499</t>
  </si>
  <si>
    <t>Frank Cruz</t>
  </si>
  <si>
    <t>NZ93407</t>
  </si>
  <si>
    <t>Henry Little</t>
  </si>
  <si>
    <t>NZ34231</t>
  </si>
  <si>
    <t>Douglas Gardner</t>
  </si>
  <si>
    <t>NZ14237</t>
  </si>
  <si>
    <t>Lillian Simmons</t>
  </si>
  <si>
    <t>NZ44048</t>
  </si>
  <si>
    <t>Arthur Garza</t>
  </si>
  <si>
    <t>NZ59654</t>
  </si>
  <si>
    <t>Katherine Hudson</t>
  </si>
  <si>
    <t>NZ37750</t>
  </si>
  <si>
    <t>Steve Scott</t>
  </si>
  <si>
    <t>NZ56984</t>
  </si>
  <si>
    <t>Edward Mitchell</t>
  </si>
  <si>
    <t>NZ21887</t>
  </si>
  <si>
    <t>Johnny Spencer</t>
  </si>
  <si>
    <t>NZ42846</t>
  </si>
  <si>
    <t>Willie Scott</t>
  </si>
  <si>
    <t>NZ41761</t>
  </si>
  <si>
    <t>Juan Ramirez</t>
  </si>
  <si>
    <t>NZ37918</t>
  </si>
  <si>
    <t>NZ13684</t>
  </si>
  <si>
    <t>Adam Chapman</t>
  </si>
  <si>
    <t>NZ78532</t>
  </si>
  <si>
    <t>NZ76099</t>
  </si>
  <si>
    <t>Samuel Fowler</t>
  </si>
  <si>
    <t>NZ91436</t>
  </si>
  <si>
    <t>Sean Carr</t>
  </si>
  <si>
    <t>NZ73620</t>
  </si>
  <si>
    <t>Kevin Kelley</t>
  </si>
  <si>
    <t>NZ80015</t>
  </si>
  <si>
    <t>George Roberts</t>
  </si>
  <si>
    <t>NZ22819</t>
  </si>
  <si>
    <t>Robert Stewart</t>
  </si>
  <si>
    <t>NZ15764</t>
  </si>
  <si>
    <t>Jane Reynolds</t>
  </si>
  <si>
    <t>NZ42134</t>
  </si>
  <si>
    <t>Gregory Price</t>
  </si>
  <si>
    <t>NZ34859</t>
  </si>
  <si>
    <t>Charles Porter</t>
  </si>
  <si>
    <t>NZ96454</t>
  </si>
  <si>
    <t>Christopher Woods</t>
  </si>
  <si>
    <t>NZ50027</t>
  </si>
  <si>
    <t>Johnny Garrett</t>
  </si>
  <si>
    <t>NZ70508</t>
  </si>
  <si>
    <t>Katherine Myers</t>
  </si>
  <si>
    <t>NZ95893</t>
  </si>
  <si>
    <t>Linda Lane</t>
  </si>
  <si>
    <t>NZ63920</t>
  </si>
  <si>
    <t>Dennis Berry</t>
  </si>
  <si>
    <t>NZ81510</t>
  </si>
  <si>
    <t>Anthony Hall</t>
  </si>
  <si>
    <t>NZ79396</t>
  </si>
  <si>
    <t>Louis Bennett</t>
  </si>
  <si>
    <t>NZ47511</t>
  </si>
  <si>
    <t>Ruby Willis</t>
  </si>
  <si>
    <t>NZ38076</t>
  </si>
  <si>
    <t>Annie Collins</t>
  </si>
  <si>
    <t>NZ38822</t>
  </si>
  <si>
    <t>John Hart</t>
  </si>
  <si>
    <t>NZ19004</t>
  </si>
  <si>
    <t>Todd Torres</t>
  </si>
  <si>
    <t>NZ41747</t>
  </si>
  <si>
    <t>Harry Weaver</t>
  </si>
  <si>
    <t>NZ97947</t>
  </si>
  <si>
    <t>Gregory Reyes</t>
  </si>
  <si>
    <t>NZ74826</t>
  </si>
  <si>
    <t>Harry Burke</t>
  </si>
  <si>
    <t>NZ70343</t>
  </si>
  <si>
    <t>Todd Roberts</t>
  </si>
  <si>
    <t>NZ26295</t>
  </si>
  <si>
    <t>Jean Wallace</t>
  </si>
  <si>
    <t>NZ96867</t>
  </si>
  <si>
    <t>Jimmy Ramos</t>
  </si>
  <si>
    <t>NZ22592</t>
  </si>
  <si>
    <t>Phyllis Knight</t>
  </si>
  <si>
    <t>NZ19975</t>
  </si>
  <si>
    <t>Amanda Rodriguez</t>
  </si>
  <si>
    <t>NZ23766</t>
  </si>
  <si>
    <t>Diana Meyer</t>
  </si>
  <si>
    <t>NZ90516</t>
  </si>
  <si>
    <t>Robin Burns</t>
  </si>
  <si>
    <t>NZ68054</t>
  </si>
  <si>
    <t>Johnny Fields</t>
  </si>
  <si>
    <t>NZ40294</t>
  </si>
  <si>
    <t>Brenda Murray</t>
  </si>
  <si>
    <t>NZ33862</t>
  </si>
  <si>
    <t>Christina Marshall</t>
  </si>
  <si>
    <t>NZ47674</t>
  </si>
  <si>
    <t>Gregory West</t>
  </si>
  <si>
    <t>NZ85411</t>
  </si>
  <si>
    <t>Justin Ryan</t>
  </si>
  <si>
    <t>NZ46573</t>
  </si>
  <si>
    <t>Shawn Bennett</t>
  </si>
  <si>
    <t>NZ42408</t>
  </si>
  <si>
    <t>Melissa Sanders</t>
  </si>
  <si>
    <t>NZ66682</t>
  </si>
  <si>
    <t>Victor Williams</t>
  </si>
  <si>
    <t>NZ40435</t>
  </si>
  <si>
    <t>Amy Nguyen</t>
  </si>
  <si>
    <t>NZ46113</t>
  </si>
  <si>
    <t>Patrick Coleman</t>
  </si>
  <si>
    <t>NZ51658</t>
  </si>
  <si>
    <t>Anna Jordan</t>
  </si>
  <si>
    <t>NZ38207</t>
  </si>
  <si>
    <t>Keith Larson</t>
  </si>
  <si>
    <t>NZ21279</t>
  </si>
  <si>
    <t>Amanda Rice</t>
  </si>
  <si>
    <t>NZ39837</t>
  </si>
  <si>
    <t>Timothy Austin</t>
  </si>
  <si>
    <t>NZ31357</t>
  </si>
  <si>
    <t>Catherine Edwards</t>
  </si>
  <si>
    <t>NZ15092</t>
  </si>
  <si>
    <t>Mildred Hall</t>
  </si>
  <si>
    <t>NZ96795</t>
  </si>
  <si>
    <t>Charles Banks</t>
  </si>
  <si>
    <t>NZ34869</t>
  </si>
  <si>
    <t>Howard Evans</t>
  </si>
  <si>
    <t>NZ95665</t>
  </si>
  <si>
    <t>Jonathan Duncan</t>
  </si>
  <si>
    <t>NZ27334</t>
  </si>
  <si>
    <t>Harry Watson</t>
  </si>
  <si>
    <t>NZ66104</t>
  </si>
  <si>
    <t>Clarence Baker</t>
  </si>
  <si>
    <t>NZ93947</t>
  </si>
  <si>
    <t>Thomas Welch</t>
  </si>
  <si>
    <t>NZ46865</t>
  </si>
  <si>
    <t>Rose Howell</t>
  </si>
  <si>
    <t>NZ18241</t>
  </si>
  <si>
    <t>Beverly Taylor</t>
  </si>
  <si>
    <t>Ronald Watson</t>
  </si>
  <si>
    <t>NZ96246</t>
  </si>
  <si>
    <t>Alice Hawkins</t>
  </si>
  <si>
    <t>NZ64778</t>
  </si>
  <si>
    <t>Kevin Little</t>
  </si>
  <si>
    <t>NZ36875</t>
  </si>
  <si>
    <t>Carlos Moreno</t>
  </si>
  <si>
    <t>NZ51758</t>
  </si>
  <si>
    <t>Diana Daniels</t>
  </si>
  <si>
    <t>NZ97061</t>
  </si>
  <si>
    <t>Ashley Greene</t>
  </si>
  <si>
    <t>NZ99653</t>
  </si>
  <si>
    <t>Steve Sullivan</t>
  </si>
  <si>
    <t>NZ63712</t>
  </si>
  <si>
    <t>Eugene Allen</t>
  </si>
  <si>
    <t>NZ17734</t>
  </si>
  <si>
    <t>Samuel Stevens</t>
  </si>
  <si>
    <t>NZ65022</t>
  </si>
  <si>
    <t>Jerry Rogers</t>
  </si>
  <si>
    <t>NZ33304</t>
  </si>
  <si>
    <t>Philip Ray</t>
  </si>
  <si>
    <t>NZ84219</t>
  </si>
  <si>
    <t>Justin Ramirez</t>
  </si>
  <si>
    <t>NZ80720</t>
  </si>
  <si>
    <t>Joe Green</t>
  </si>
  <si>
    <t>NZ97771</t>
  </si>
  <si>
    <t>Larry Ramirez</t>
  </si>
  <si>
    <t>NZ86849</t>
  </si>
  <si>
    <t>Julia Roberts</t>
  </si>
  <si>
    <t>NZ65796</t>
  </si>
  <si>
    <t>Kevin Cruz</t>
  </si>
  <si>
    <t>NZ91899</t>
  </si>
  <si>
    <t>Jesse Day</t>
  </si>
  <si>
    <t>NZ38895</t>
  </si>
  <si>
    <t>Jack Harris</t>
  </si>
  <si>
    <t>Larry Ray</t>
  </si>
  <si>
    <t>NZ82575</t>
  </si>
  <si>
    <t>Shirley Cole</t>
  </si>
  <si>
    <t>NZ69076</t>
  </si>
  <si>
    <t>Frances Gilbert</t>
  </si>
  <si>
    <t>NZ65658</t>
  </si>
  <si>
    <t>Jose King</t>
  </si>
  <si>
    <t>NZ40646</t>
  </si>
  <si>
    <t>Thomas Burns</t>
  </si>
  <si>
    <t>NZ38173</t>
  </si>
  <si>
    <t>Denise Long</t>
  </si>
  <si>
    <t>NZ80344</t>
  </si>
  <si>
    <t>William Mcdonald</t>
  </si>
  <si>
    <t>NZ43923</t>
  </si>
  <si>
    <t>Julie Barnes</t>
  </si>
  <si>
    <t>NZ68021</t>
  </si>
  <si>
    <t>Shawn Hill</t>
  </si>
  <si>
    <t>NZ18529</t>
  </si>
  <si>
    <t>Donna Mcdonald</t>
  </si>
  <si>
    <t>NZ43888</t>
  </si>
  <si>
    <t>Walter Simmons</t>
  </si>
  <si>
    <t>NZ68353</t>
  </si>
  <si>
    <t>NZ35225</t>
  </si>
  <si>
    <t>Joe Gordon</t>
  </si>
  <si>
    <t>NZ61299</t>
  </si>
  <si>
    <t>Kenneth Harper</t>
  </si>
  <si>
    <t>NZ55454</t>
  </si>
  <si>
    <t>Anthony Simmons</t>
  </si>
  <si>
    <t>NZ62679</t>
  </si>
  <si>
    <t>Jason Harvey</t>
  </si>
  <si>
    <t>NZ39451</t>
  </si>
  <si>
    <t>Debra Murray</t>
  </si>
  <si>
    <t>NZ53812</t>
  </si>
  <si>
    <t>Jesse Dunn</t>
  </si>
  <si>
    <t>NZ56891</t>
  </si>
  <si>
    <t>Brandon Cox</t>
  </si>
  <si>
    <t>NZ28222</t>
  </si>
  <si>
    <t>Raymond Collins</t>
  </si>
  <si>
    <t>NZ28199</t>
  </si>
  <si>
    <t>Phyllis Elliott</t>
  </si>
  <si>
    <t>NZ43447</t>
  </si>
  <si>
    <t>Willie Simpson</t>
  </si>
  <si>
    <t>NZ49677</t>
  </si>
  <si>
    <t>James Burton</t>
  </si>
  <si>
    <t>NZ53489</t>
  </si>
  <si>
    <t>Nicholas Porter</t>
  </si>
  <si>
    <t>NZ29987</t>
  </si>
  <si>
    <t>Philip Nelson</t>
  </si>
  <si>
    <t>NZ21305</t>
  </si>
  <si>
    <t>Nicole Elliott</t>
  </si>
  <si>
    <t>NZ50590</t>
  </si>
  <si>
    <t>Frank Gilbert</t>
  </si>
  <si>
    <t>NZ93121</t>
  </si>
  <si>
    <t>Nicholas Turner</t>
  </si>
  <si>
    <t>NZ21058</t>
  </si>
  <si>
    <t>Paula Nichols</t>
  </si>
  <si>
    <t>NZ34637</t>
  </si>
  <si>
    <t>Jimmy Rogers</t>
  </si>
  <si>
    <t>NZ31341</t>
  </si>
  <si>
    <t>Juan Burton</t>
  </si>
  <si>
    <t>NZ96410</t>
  </si>
  <si>
    <t>Jeremy Garza</t>
  </si>
  <si>
    <t>NZ18663</t>
  </si>
  <si>
    <t>Ernest Wood</t>
  </si>
  <si>
    <t>NZ61194</t>
  </si>
  <si>
    <t>Justin Day</t>
  </si>
  <si>
    <t>NZ96387</t>
  </si>
  <si>
    <t>Richard Campbell</t>
  </si>
  <si>
    <t>NZ59876</t>
  </si>
  <si>
    <t>James Cole</t>
  </si>
  <si>
    <t>NZ59368</t>
  </si>
  <si>
    <t>Janet Weaver</t>
  </si>
  <si>
    <t>NZ59695</t>
  </si>
  <si>
    <t>Larry Foster</t>
  </si>
  <si>
    <t>NZ46101</t>
  </si>
  <si>
    <t>Gregory Garrett</t>
  </si>
  <si>
    <t>NZ79357</t>
  </si>
  <si>
    <t>Phillip Scott</t>
  </si>
  <si>
    <t>NZ49543</t>
  </si>
  <si>
    <t>Doris Rose</t>
  </si>
  <si>
    <t>NZ99616</t>
  </si>
  <si>
    <t>Timothy Peterson</t>
  </si>
  <si>
    <t>NZ76021</t>
  </si>
  <si>
    <t>Pamela Davis</t>
  </si>
  <si>
    <t>NZ97419</t>
  </si>
  <si>
    <t>Sarah Gray</t>
  </si>
  <si>
    <t>NZ50293</t>
  </si>
  <si>
    <t>Adam Webb</t>
  </si>
  <si>
    <t>NZ73388</t>
  </si>
  <si>
    <t>Marilyn Rivera</t>
  </si>
  <si>
    <t>NZ65458</t>
  </si>
  <si>
    <t>Alan Nichols</t>
  </si>
  <si>
    <t>NZ52011</t>
  </si>
  <si>
    <t>NZ30644</t>
  </si>
  <si>
    <t>Lori Lopez</t>
  </si>
  <si>
    <t>NZ19058</t>
  </si>
  <si>
    <t>Brenda Wells</t>
  </si>
  <si>
    <t>NZ92294</t>
  </si>
  <si>
    <t>Virginia Willis</t>
  </si>
  <si>
    <t>NZ55096</t>
  </si>
  <si>
    <t>Justin Romero</t>
  </si>
  <si>
    <t>NZ14292</t>
  </si>
  <si>
    <t>Joseph Riley</t>
  </si>
  <si>
    <t>NZ22525</t>
  </si>
  <si>
    <t>Lillian Bell</t>
  </si>
  <si>
    <t>NZ99321</t>
  </si>
  <si>
    <t>Jessica Ruiz</t>
  </si>
  <si>
    <t>NZ67727</t>
  </si>
  <si>
    <t>Arthur Ramos</t>
  </si>
  <si>
    <t>NZ95344</t>
  </si>
  <si>
    <t>Jonathan Peterson</t>
  </si>
  <si>
    <t>NZ52657</t>
  </si>
  <si>
    <t>Jimmy Watson</t>
  </si>
  <si>
    <t>NZ88751</t>
  </si>
  <si>
    <t>Barbara Harper</t>
  </si>
  <si>
    <t>NZ25256</t>
  </si>
  <si>
    <t>Wayne Grant</t>
  </si>
  <si>
    <t>NZ42646</t>
  </si>
  <si>
    <t>Lawrence Collins</t>
  </si>
  <si>
    <t>NZ31656</t>
  </si>
  <si>
    <t>Victor Stephens</t>
  </si>
  <si>
    <t>NZ57646</t>
  </si>
  <si>
    <t>Gerald Stone</t>
  </si>
  <si>
    <t>NZ56505</t>
  </si>
  <si>
    <t>Denise Murray</t>
  </si>
  <si>
    <t>NZ68149</t>
  </si>
  <si>
    <t>Kathy Barnes</t>
  </si>
  <si>
    <t>NZ49097</t>
  </si>
  <si>
    <t>Irene Hall</t>
  </si>
  <si>
    <t>NZ59330</t>
  </si>
  <si>
    <t>NZ43846</t>
  </si>
  <si>
    <t>Jane Parker</t>
  </si>
  <si>
    <t>NZ20282</t>
  </si>
  <si>
    <t>Phillip Fox</t>
  </si>
  <si>
    <t>NZ35812</t>
  </si>
  <si>
    <t>Helen Harrison</t>
  </si>
  <si>
    <t>NZ85958</t>
  </si>
  <si>
    <t>Alan Cunningham</t>
  </si>
  <si>
    <t>NZ76758</t>
  </si>
  <si>
    <t>Carl Kim</t>
  </si>
  <si>
    <t>NZ54707</t>
  </si>
  <si>
    <t>Phillip Cox</t>
  </si>
  <si>
    <t>NZ20255</t>
  </si>
  <si>
    <t>William Perry</t>
  </si>
  <si>
    <t>NZ61936</t>
  </si>
  <si>
    <t>Bobby Flores</t>
  </si>
  <si>
    <t>NZ91449</t>
  </si>
  <si>
    <t>Ernest Boyd</t>
  </si>
  <si>
    <t>NZ47894</t>
  </si>
  <si>
    <t>Katherine Lawson</t>
  </si>
  <si>
    <t>NZ51913</t>
  </si>
  <si>
    <t>Tammy Howard</t>
  </si>
  <si>
    <t>NZ51423</t>
  </si>
  <si>
    <t>Jeremy Lopez</t>
  </si>
  <si>
    <t>NZ67109</t>
  </si>
  <si>
    <t>Billy Ellis</t>
  </si>
  <si>
    <t>NZ50523</t>
  </si>
  <si>
    <t>Rachel Collins</t>
  </si>
  <si>
    <t>NZ18504</t>
  </si>
  <si>
    <t>Kimberly Young</t>
  </si>
  <si>
    <t>NZ41553</t>
  </si>
  <si>
    <t>NZ79491</t>
  </si>
  <si>
    <t>Anna Reed</t>
  </si>
  <si>
    <t>NZ15894</t>
  </si>
  <si>
    <t>Samuel Alvarez</t>
  </si>
  <si>
    <t>NZ69610</t>
  </si>
  <si>
    <t>Carl Peters</t>
  </si>
  <si>
    <t>NZ41288</t>
  </si>
  <si>
    <t>Charles Gardner</t>
  </si>
  <si>
    <t>NZ47522</t>
  </si>
  <si>
    <t>Phillip Ramirez</t>
  </si>
  <si>
    <t>NZ50994</t>
  </si>
  <si>
    <t>NZ74796</t>
  </si>
  <si>
    <t>Peter Porter</t>
  </si>
  <si>
    <t>NZ82314</t>
  </si>
  <si>
    <t>Roy Hudson</t>
  </si>
  <si>
    <t>NZ64873</t>
  </si>
  <si>
    <t>Joyce Sanders</t>
  </si>
  <si>
    <t>NZ76102</t>
  </si>
  <si>
    <t>Johnny Patterson</t>
  </si>
  <si>
    <t>NZ98755</t>
  </si>
  <si>
    <t>Jack Sullivan</t>
  </si>
  <si>
    <t>NZ93920</t>
  </si>
  <si>
    <t>Andrew Phillips</t>
  </si>
  <si>
    <t>NZ45778</t>
  </si>
  <si>
    <t>Thomas Barnes</t>
  </si>
  <si>
    <t>NZ24069</t>
  </si>
  <si>
    <t>Tina Medina</t>
  </si>
  <si>
    <t>NZ79795</t>
  </si>
  <si>
    <t>Jerry Oliver</t>
  </si>
  <si>
    <t>NZ43367</t>
  </si>
  <si>
    <t>Matthew Webb</t>
  </si>
  <si>
    <t>NZ41811</t>
  </si>
  <si>
    <t>Brian Smith</t>
  </si>
  <si>
    <t>NZ27143</t>
  </si>
  <si>
    <t>Frances Bell</t>
  </si>
  <si>
    <t>NZ99412</t>
  </si>
  <si>
    <t>Gerald Berry</t>
  </si>
  <si>
    <t>NZ15192</t>
  </si>
  <si>
    <t>Todd Henderson</t>
  </si>
  <si>
    <t>NZ43444</t>
  </si>
  <si>
    <t>Scott Kelly</t>
  </si>
  <si>
    <t>NZ80498</t>
  </si>
  <si>
    <t>Jane Bowman</t>
  </si>
  <si>
    <t>NZ58681</t>
  </si>
  <si>
    <t>Walter Hart</t>
  </si>
  <si>
    <t>NZ66621</t>
  </si>
  <si>
    <t>Justin Kim</t>
  </si>
  <si>
    <t>NZ13283</t>
  </si>
  <si>
    <t>Earl Peters</t>
  </si>
  <si>
    <t>NZ50842</t>
  </si>
  <si>
    <t>Ryan Smith</t>
  </si>
  <si>
    <t>NZ21281</t>
  </si>
  <si>
    <t>Paula Perkins</t>
  </si>
  <si>
    <t>NZ41653</t>
  </si>
  <si>
    <t>Ann Gonzales</t>
  </si>
  <si>
    <t>NZ38267</t>
  </si>
  <si>
    <t>NZ39500</t>
  </si>
  <si>
    <t>Tammy Dunn</t>
  </si>
  <si>
    <t>NZ93078</t>
  </si>
  <si>
    <t>Diane Lewis</t>
  </si>
  <si>
    <t>NZ82676</t>
  </si>
  <si>
    <t>Eric Chavez</t>
  </si>
  <si>
    <t>NZ21974</t>
  </si>
  <si>
    <t>Charles Howard</t>
  </si>
  <si>
    <t>NZ99500</t>
  </si>
  <si>
    <t>Mark Shaw</t>
  </si>
  <si>
    <t>NZ95530</t>
  </si>
  <si>
    <t>Donald Martin</t>
  </si>
  <si>
    <t>NZ20053</t>
  </si>
  <si>
    <t>Carol Gibson</t>
  </si>
  <si>
    <t>Karen Nelson</t>
  </si>
  <si>
    <t>NZ21889</t>
  </si>
  <si>
    <t>NZ90777</t>
  </si>
  <si>
    <t>Douglas Andrews</t>
  </si>
  <si>
    <t>NZ60443</t>
  </si>
  <si>
    <t>Evelyn Davis</t>
  </si>
  <si>
    <t>NZ25459</t>
  </si>
  <si>
    <t>Aaron Bryant</t>
  </si>
  <si>
    <t>NZ25702</t>
  </si>
  <si>
    <t>Michelle Pierce</t>
  </si>
  <si>
    <t>NZ45882</t>
  </si>
  <si>
    <t>Virginia Edwards</t>
  </si>
  <si>
    <t>NZ62985</t>
  </si>
  <si>
    <t>Christopher Price</t>
  </si>
  <si>
    <t>NZ87995</t>
  </si>
  <si>
    <t>Louis Thomas</t>
  </si>
  <si>
    <t>NZ93058</t>
  </si>
  <si>
    <t>Russell Hansen</t>
  </si>
  <si>
    <t>NZ31640</t>
  </si>
  <si>
    <t>Marie Hart</t>
  </si>
  <si>
    <t>NZ74369</t>
  </si>
  <si>
    <t>Cheryl Gordon</t>
  </si>
  <si>
    <t>NZ78571</t>
  </si>
  <si>
    <t>Benjamin Garza</t>
  </si>
  <si>
    <t>NZ90650</t>
  </si>
  <si>
    <t>Ruth Cook</t>
  </si>
  <si>
    <t>Todd Elliott</t>
  </si>
  <si>
    <t>NZ21262</t>
  </si>
  <si>
    <t>Scott Ward</t>
  </si>
  <si>
    <t>NZ18100</t>
  </si>
  <si>
    <t>Ruby Andrews</t>
  </si>
  <si>
    <t>NZ86089</t>
  </si>
  <si>
    <t>Roger Hamilton</t>
  </si>
  <si>
    <t>NZ20140</t>
  </si>
  <si>
    <t>Alan Wheeler</t>
  </si>
  <si>
    <t>NZ32917</t>
  </si>
  <si>
    <t>Anthony Stephens</t>
  </si>
  <si>
    <t>NZ16415</t>
  </si>
  <si>
    <t>Lawrence Myers</t>
  </si>
  <si>
    <t>NZ18823</t>
  </si>
  <si>
    <t>Joseph Nichols</t>
  </si>
  <si>
    <t>NZ37670</t>
  </si>
  <si>
    <t>Juan Bailey</t>
  </si>
  <si>
    <t>NZ20655</t>
  </si>
  <si>
    <t>Pamela Butler</t>
  </si>
  <si>
    <t>NZ53058</t>
  </si>
  <si>
    <t>Christine Carr</t>
  </si>
  <si>
    <t>NZ71563</t>
  </si>
  <si>
    <t>Gary Reynolds</t>
  </si>
  <si>
    <t>NZ47623</t>
  </si>
  <si>
    <t>Sarah Griffin</t>
  </si>
  <si>
    <t>NZ14347</t>
  </si>
  <si>
    <t>Victor Morrison</t>
  </si>
  <si>
    <t>NZ67670</t>
  </si>
  <si>
    <t>Lillian Jackson</t>
  </si>
  <si>
    <t>NZ48176</t>
  </si>
  <si>
    <t>Jennifer Barnes</t>
  </si>
  <si>
    <t>NZ66341</t>
  </si>
  <si>
    <t>James Sanchez</t>
  </si>
  <si>
    <t>NZ43511</t>
  </si>
  <si>
    <t>NZ98233</t>
  </si>
  <si>
    <t>Doris Carroll</t>
  </si>
  <si>
    <t>NZ54557</t>
  </si>
  <si>
    <t>Kathleen Stewart</t>
  </si>
  <si>
    <t>NZ60956</t>
  </si>
  <si>
    <t>Michael Bishop</t>
  </si>
  <si>
    <t>NZ71573</t>
  </si>
  <si>
    <t>Carlos King</t>
  </si>
  <si>
    <t>NZ23132</t>
  </si>
  <si>
    <t>Carlos Day</t>
  </si>
  <si>
    <t>NZ61218</t>
  </si>
  <si>
    <t>Martha Green</t>
  </si>
  <si>
    <t>NZ82641</t>
  </si>
  <si>
    <t>Clarence Rivera</t>
  </si>
  <si>
    <t>NZ54495</t>
  </si>
  <si>
    <t>NZ54277</t>
  </si>
  <si>
    <t>William Cruz</t>
  </si>
  <si>
    <t>NZ64632</t>
  </si>
  <si>
    <t>Gary Garcia</t>
  </si>
  <si>
    <t>NZ43149</t>
  </si>
  <si>
    <t>Bobby Franklin</t>
  </si>
  <si>
    <t>NZ61166</t>
  </si>
  <si>
    <t>Kenneth Perkins</t>
  </si>
  <si>
    <t>NZ62950</t>
  </si>
  <si>
    <t>Sarah Andrews</t>
  </si>
  <si>
    <t>NZ29312</t>
  </si>
  <si>
    <t>Douglas Hughes</t>
  </si>
  <si>
    <t>NZ44913</t>
  </si>
  <si>
    <t>Joan Allen</t>
  </si>
  <si>
    <t>NZ64751</t>
  </si>
  <si>
    <t>Keith Banks</t>
  </si>
  <si>
    <t>NZ51790</t>
  </si>
  <si>
    <t>Russell Cox</t>
  </si>
  <si>
    <t>NZ69109</t>
  </si>
  <si>
    <t>Howard Hunt</t>
  </si>
  <si>
    <t>NZ55869</t>
  </si>
  <si>
    <t>Judy Cruz</t>
  </si>
  <si>
    <t>NZ89792</t>
  </si>
  <si>
    <t>Kenneth Schmidt</t>
  </si>
  <si>
    <t>NZ60063</t>
  </si>
  <si>
    <t>Jennifer Cox</t>
  </si>
  <si>
    <t>NZ76572</t>
  </si>
  <si>
    <t>Ralph Sullivan</t>
  </si>
  <si>
    <t>Albert Duncan</t>
  </si>
  <si>
    <t>Henry Harrison</t>
  </si>
  <si>
    <t>NZ67567</t>
  </si>
  <si>
    <t>Heather Patterson</t>
  </si>
  <si>
    <t>NZ66556</t>
  </si>
  <si>
    <t>Frank Adams</t>
  </si>
  <si>
    <t>NZ48072</t>
  </si>
  <si>
    <t>Sean Flores</t>
  </si>
  <si>
    <t>NZ34612</t>
  </si>
  <si>
    <t>Betty Rose</t>
  </si>
  <si>
    <t>NZ61615</t>
  </si>
  <si>
    <t>Beverly Arnold</t>
  </si>
  <si>
    <t>Sean Hart</t>
  </si>
  <si>
    <t>NZ23534</t>
  </si>
  <si>
    <t>Douglas Carr</t>
  </si>
  <si>
    <t>NZ54595</t>
  </si>
  <si>
    <t>James Gilbert</t>
  </si>
  <si>
    <t>NZ34986</t>
  </si>
  <si>
    <t>Roger Gonzales</t>
  </si>
  <si>
    <t>NZ95651</t>
  </si>
  <si>
    <t>Melissa Gonzales</t>
  </si>
  <si>
    <t>NZ96437</t>
  </si>
  <si>
    <t>Wanda Patterson</t>
  </si>
  <si>
    <t>NZ46886</t>
  </si>
  <si>
    <t>NZ75181</t>
  </si>
  <si>
    <t>Edward Fowler</t>
  </si>
  <si>
    <t>NZ68777</t>
  </si>
  <si>
    <t>Christine Davis</t>
  </si>
  <si>
    <t>NZ85031</t>
  </si>
  <si>
    <t>Denise Mason</t>
  </si>
  <si>
    <t>NZ19846</t>
  </si>
  <si>
    <t>Ralph Boyd</t>
  </si>
  <si>
    <t>NZ45023</t>
  </si>
  <si>
    <t>Gerald Harrison</t>
  </si>
  <si>
    <t>NZ75623</t>
  </si>
  <si>
    <t>Anthony Morris</t>
  </si>
  <si>
    <t>NZ27463</t>
  </si>
  <si>
    <t>Antonio Weaver</t>
  </si>
  <si>
    <t>NZ28842</t>
  </si>
  <si>
    <t>Theresa Cooper</t>
  </si>
  <si>
    <t>NZ98793</t>
  </si>
  <si>
    <t>Johnny Richardson</t>
  </si>
  <si>
    <t>NZ90203</t>
  </si>
  <si>
    <t>Terry Black</t>
  </si>
  <si>
    <t>NZ67265</t>
  </si>
  <si>
    <t>Beverly Stewart</t>
  </si>
  <si>
    <t>NZ79950</t>
  </si>
  <si>
    <t>Amanda Watkins</t>
  </si>
  <si>
    <t>NZ73867</t>
  </si>
  <si>
    <t>Tammy Baker</t>
  </si>
  <si>
    <t>NZ35314</t>
  </si>
  <si>
    <t>Richard Price</t>
  </si>
  <si>
    <t>NZ24725</t>
  </si>
  <si>
    <t>Donald Alexander</t>
  </si>
  <si>
    <t>NZ20569</t>
  </si>
  <si>
    <t>Teresa Shaw</t>
  </si>
  <si>
    <t>NZ69465</t>
  </si>
  <si>
    <t>Victor Young</t>
  </si>
  <si>
    <t>NZ79201</t>
  </si>
  <si>
    <t>Jerry Fernandez</t>
  </si>
  <si>
    <t>NZ17254</t>
  </si>
  <si>
    <t>Larry Brooks</t>
  </si>
  <si>
    <t>NZ69975</t>
  </si>
  <si>
    <t>Russell Long</t>
  </si>
  <si>
    <t>NZ87812</t>
  </si>
  <si>
    <t>Chris Larson</t>
  </si>
  <si>
    <t>NZ38675</t>
  </si>
  <si>
    <t>Steve Alvarez</t>
  </si>
  <si>
    <t>NZ40533</t>
  </si>
  <si>
    <t>Frank Nelson</t>
  </si>
  <si>
    <t>NZ36407</t>
  </si>
  <si>
    <t>Juan Austin</t>
  </si>
  <si>
    <t>NZ99895</t>
  </si>
  <si>
    <t>Phillip Banks</t>
  </si>
  <si>
    <t>NZ80068</t>
  </si>
  <si>
    <t>Ronald Duncan</t>
  </si>
  <si>
    <t>NZ92008</t>
  </si>
  <si>
    <t>Stephen Schmidt</t>
  </si>
  <si>
    <t>NZ48804</t>
  </si>
  <si>
    <t>Tina Alvarez</t>
  </si>
  <si>
    <t>NZ40270</t>
  </si>
  <si>
    <t>Jean Austin</t>
  </si>
  <si>
    <t>NZ25443</t>
  </si>
  <si>
    <t>Margaret Grant</t>
  </si>
  <si>
    <t>NZ26976</t>
  </si>
  <si>
    <t>Joseph Nelson</t>
  </si>
  <si>
    <t>NZ96601</t>
  </si>
  <si>
    <t>Aaron Rice</t>
  </si>
  <si>
    <t>NZ71100</t>
  </si>
  <si>
    <t>Jeremy Hunter</t>
  </si>
  <si>
    <t>NZ73969</t>
  </si>
  <si>
    <t>Andrew Williams</t>
  </si>
  <si>
    <t>NZ48658</t>
  </si>
  <si>
    <t>Deborah Armstrong</t>
  </si>
  <si>
    <t>NZ38406</t>
  </si>
  <si>
    <t>Joyce Nelson</t>
  </si>
  <si>
    <t>NZ70906</t>
  </si>
  <si>
    <t>Kathryn Lane</t>
  </si>
  <si>
    <t>NZ52716</t>
  </si>
  <si>
    <t>Jack Palmer</t>
  </si>
  <si>
    <t>NZ52066</t>
  </si>
  <si>
    <t>John Powell</t>
  </si>
  <si>
    <t>NZ82819</t>
  </si>
  <si>
    <t>Scott Tucker</t>
  </si>
  <si>
    <t>NZ92553</t>
  </si>
  <si>
    <t>Jose Hall</t>
  </si>
  <si>
    <t>NZ21489</t>
  </si>
  <si>
    <t>Carl Reed</t>
  </si>
  <si>
    <t>NZ14562</t>
  </si>
  <si>
    <t>Evelyn Roberts</t>
  </si>
  <si>
    <t>NZ16101</t>
  </si>
  <si>
    <t>Lawrence Ruiz</t>
  </si>
  <si>
    <t>NZ34798</t>
  </si>
  <si>
    <t>Eugene Brown</t>
  </si>
  <si>
    <t>Susan Fowler</t>
  </si>
  <si>
    <t>NZ27629</t>
  </si>
  <si>
    <t>Phillip Gordon</t>
  </si>
  <si>
    <t>NZ87428</t>
  </si>
  <si>
    <t>Nicholas Barnes</t>
  </si>
  <si>
    <t>NZ42135</t>
  </si>
  <si>
    <t>NZ59202</t>
  </si>
  <si>
    <t>Matthew Carter</t>
  </si>
  <si>
    <t>NZ94410</t>
  </si>
  <si>
    <t>Jimmy Wheeler</t>
  </si>
  <si>
    <t>NZ33502</t>
  </si>
  <si>
    <t>Denise Hamilton</t>
  </si>
  <si>
    <t>NZ46455</t>
  </si>
  <si>
    <t>Stephen Peters</t>
  </si>
  <si>
    <t>NZ29305</t>
  </si>
  <si>
    <t>Terry Hanson</t>
  </si>
  <si>
    <t>NZ49322</t>
  </si>
  <si>
    <t>Randy Ross</t>
  </si>
  <si>
    <t>NZ72934</t>
  </si>
  <si>
    <t>Wanda Morris</t>
  </si>
  <si>
    <t>NZ28042</t>
  </si>
  <si>
    <t>Aaron Reynolds</t>
  </si>
  <si>
    <t>NZ25027</t>
  </si>
  <si>
    <t>Paul Boyd</t>
  </si>
  <si>
    <t>NZ48032</t>
  </si>
  <si>
    <t>Harold Kelly</t>
  </si>
  <si>
    <t>NZ76090</t>
  </si>
  <si>
    <t>Aaron Harvey</t>
  </si>
  <si>
    <t>NZ61086</t>
  </si>
  <si>
    <t>Carl Martin</t>
  </si>
  <si>
    <t>NZ73710</t>
  </si>
  <si>
    <t>Earl Harris</t>
  </si>
  <si>
    <t>NZ85584</t>
  </si>
  <si>
    <t>Karen Reynolds</t>
  </si>
  <si>
    <t>NZ43853</t>
  </si>
  <si>
    <t>Timothy Tucker</t>
  </si>
  <si>
    <t>NZ62970</t>
  </si>
  <si>
    <t>Marie Reynolds</t>
  </si>
  <si>
    <t>NZ18126</t>
  </si>
  <si>
    <t>Victor Martin</t>
  </si>
  <si>
    <t>NZ82789</t>
  </si>
  <si>
    <t>Teresa Gordon</t>
  </si>
  <si>
    <t>NZ88500</t>
  </si>
  <si>
    <t>Judith Frazier</t>
  </si>
  <si>
    <t>NZ36784</t>
  </si>
  <si>
    <t>Patricia Carr</t>
  </si>
  <si>
    <t>NZ32828</t>
  </si>
  <si>
    <t>Ernest Dunn</t>
  </si>
  <si>
    <t>NZ71163</t>
  </si>
  <si>
    <t>Joshua Gray</t>
  </si>
  <si>
    <t>NZ20927</t>
  </si>
  <si>
    <t>Harold Matthews</t>
  </si>
  <si>
    <t>NZ59824</t>
  </si>
  <si>
    <t>Annie Henderson</t>
  </si>
  <si>
    <t>NZ55512</t>
  </si>
  <si>
    <t>Douglas Jacobs</t>
  </si>
  <si>
    <t>NZ66550</t>
  </si>
  <si>
    <t>Douglas Schmidt</t>
  </si>
  <si>
    <t>NZ47226</t>
  </si>
  <si>
    <t>Ralph Ford</t>
  </si>
  <si>
    <t>NZ59220</t>
  </si>
  <si>
    <t>Earl Mccoy</t>
  </si>
  <si>
    <t>NZ72265</t>
  </si>
  <si>
    <t>Johnny Hawkins</t>
  </si>
  <si>
    <t>NZ96473</t>
  </si>
  <si>
    <t>David Lane</t>
  </si>
  <si>
    <t>NZ88782</t>
  </si>
  <si>
    <t>Joshua Robertson</t>
  </si>
  <si>
    <t>NZ56540</t>
  </si>
  <si>
    <t>Brian Owens</t>
  </si>
  <si>
    <t>NZ17499</t>
  </si>
  <si>
    <t>Betty Fisher</t>
  </si>
  <si>
    <t>NZ24649</t>
  </si>
  <si>
    <t>Russell Arnold</t>
  </si>
  <si>
    <t>NZ31280</t>
  </si>
  <si>
    <t>Michael Peters</t>
  </si>
  <si>
    <t>NZ61808</t>
  </si>
  <si>
    <t>Gary Ellis</t>
  </si>
  <si>
    <t>NZ43545</t>
  </si>
  <si>
    <t>Todd Lee</t>
  </si>
  <si>
    <t>NZ77434</t>
  </si>
  <si>
    <t>Marie Fuller</t>
  </si>
  <si>
    <t>NZ96588</t>
  </si>
  <si>
    <t>Marilyn Mendoza</t>
  </si>
  <si>
    <t>NZ33223</t>
  </si>
  <si>
    <t>Scott Andrews</t>
  </si>
  <si>
    <t>NZ24876</t>
  </si>
  <si>
    <t>Janet Richards</t>
  </si>
  <si>
    <t>NZ63043</t>
  </si>
  <si>
    <t>Phillip Collins</t>
  </si>
  <si>
    <t>NZ23940</t>
  </si>
  <si>
    <t>Wanda Robertson</t>
  </si>
  <si>
    <t>Adam Woods</t>
  </si>
  <si>
    <t>NZ88808</t>
  </si>
  <si>
    <t>Carl Gutierrez</t>
  </si>
  <si>
    <t>NZ99978</t>
  </si>
  <si>
    <t>Johnny Cruz</t>
  </si>
  <si>
    <t>NZ25754</t>
  </si>
  <si>
    <t>Nicole Oliver</t>
  </si>
  <si>
    <t>NZ88371</t>
  </si>
  <si>
    <t>Eric Burke</t>
  </si>
  <si>
    <t>NZ26450</t>
  </si>
  <si>
    <t>Frank Marshall</t>
  </si>
  <si>
    <t>NZ86574</t>
  </si>
  <si>
    <t>Chris Hernandez</t>
  </si>
  <si>
    <t>NZ27565</t>
  </si>
  <si>
    <t>Matthew Garrett</t>
  </si>
  <si>
    <t>NZ36120</t>
  </si>
  <si>
    <t>Jason Morgan</t>
  </si>
  <si>
    <t>NZ98187</t>
  </si>
  <si>
    <t>Betty Ray</t>
  </si>
  <si>
    <t>NZ39173</t>
  </si>
  <si>
    <t>Nicole Porter</t>
  </si>
  <si>
    <t>NZ28884</t>
  </si>
  <si>
    <t>Alan Long</t>
  </si>
  <si>
    <t>NZ52289</t>
  </si>
  <si>
    <t>Ralph West</t>
  </si>
  <si>
    <t>NZ38948</t>
  </si>
  <si>
    <t>Christopher Watson</t>
  </si>
  <si>
    <t>NZ96568</t>
  </si>
  <si>
    <t>Aaron Hawkins</t>
  </si>
  <si>
    <t>NZ45617</t>
  </si>
  <si>
    <t>Kenneth Bailey</t>
  </si>
  <si>
    <t>NZ75455</t>
  </si>
  <si>
    <t>Carlos Anderson</t>
  </si>
  <si>
    <t>NZ80231</t>
  </si>
  <si>
    <t>Amanda Hill</t>
  </si>
  <si>
    <t>NZ56102</t>
  </si>
  <si>
    <t>Kevin Phillips</t>
  </si>
  <si>
    <t>NZ91458</t>
  </si>
  <si>
    <t>Howard Mitchell</t>
  </si>
  <si>
    <t>NZ71868</t>
  </si>
  <si>
    <t>Arthur Austin</t>
  </si>
  <si>
    <t>NZ34367</t>
  </si>
  <si>
    <t>Brian Clark</t>
  </si>
  <si>
    <t>NZ60540</t>
  </si>
  <si>
    <t>Fred Rivera</t>
  </si>
  <si>
    <t>NZ88033</t>
  </si>
  <si>
    <t>Jeffrey Shaw</t>
  </si>
  <si>
    <t>NZ79633</t>
  </si>
  <si>
    <t>William Moore</t>
  </si>
  <si>
    <t>NZ82331</t>
  </si>
  <si>
    <t>Robert Simmons</t>
  </si>
  <si>
    <t>NZ38441</t>
  </si>
  <si>
    <t>Ronald Turner</t>
  </si>
  <si>
    <t>NZ73140</t>
  </si>
  <si>
    <t>Douglas Russell</t>
  </si>
  <si>
    <t>NZ42138</t>
  </si>
  <si>
    <t>Joe Phillips</t>
  </si>
  <si>
    <t>NZ95215</t>
  </si>
  <si>
    <t>Paula Ray</t>
  </si>
  <si>
    <t>NZ78133</t>
  </si>
  <si>
    <t>Wayne George</t>
  </si>
  <si>
    <t>NZ49223</t>
  </si>
  <si>
    <t>Matthew Brown</t>
  </si>
  <si>
    <t>NZ45822</t>
  </si>
  <si>
    <t>Mildred Watson</t>
  </si>
  <si>
    <t>NZ89924</t>
  </si>
  <si>
    <t>Lillian King</t>
  </si>
  <si>
    <t>NZ49390</t>
  </si>
  <si>
    <t>Joseph Morris</t>
  </si>
  <si>
    <t>NZ23636</t>
  </si>
  <si>
    <t>Jason Foster</t>
  </si>
  <si>
    <t>NZ62637</t>
  </si>
  <si>
    <t>Victor Black</t>
  </si>
  <si>
    <t>NZ65854</t>
  </si>
  <si>
    <t>Jeremy Ortiz</t>
  </si>
  <si>
    <t>NZ82903</t>
  </si>
  <si>
    <t>NZ52186</t>
  </si>
  <si>
    <t>Christine Bailey</t>
  </si>
  <si>
    <t>NZ15111</t>
  </si>
  <si>
    <t>Willie Lopez</t>
  </si>
  <si>
    <t>NZ13801</t>
  </si>
  <si>
    <t>Jonathan Fisher</t>
  </si>
  <si>
    <t>NZ44502</t>
  </si>
  <si>
    <t>Dorothy Lane</t>
  </si>
  <si>
    <t>NZ66083</t>
  </si>
  <si>
    <t>David Holmes</t>
  </si>
  <si>
    <t>NZ31182</t>
  </si>
  <si>
    <t>Tammy Carter</t>
  </si>
  <si>
    <t>NZ70495</t>
  </si>
  <si>
    <t>Donald Howell</t>
  </si>
  <si>
    <t>NZ18899</t>
  </si>
  <si>
    <t>Amanda Davis</t>
  </si>
  <si>
    <t>NZ26273</t>
  </si>
  <si>
    <t>Anne Burton</t>
  </si>
  <si>
    <t>NZ30445</t>
  </si>
  <si>
    <t>Ernest Montgomery</t>
  </si>
  <si>
    <t>NZ55587</t>
  </si>
  <si>
    <t>Eric Carr</t>
  </si>
  <si>
    <t>NZ20303</t>
  </si>
  <si>
    <t>Sean Hall</t>
  </si>
  <si>
    <t>NZ52886</t>
  </si>
  <si>
    <t>Annie Grant</t>
  </si>
  <si>
    <t>NZ60476</t>
  </si>
  <si>
    <t>Gloria Welch</t>
  </si>
  <si>
    <t>NZ40602</t>
  </si>
  <si>
    <t>Joseph West</t>
  </si>
  <si>
    <t>NZ52448</t>
  </si>
  <si>
    <t>Albert Weaver</t>
  </si>
  <si>
    <t>NZ48116</t>
  </si>
  <si>
    <t>NZ95385</t>
  </si>
  <si>
    <t>Anthony Gardner</t>
  </si>
  <si>
    <t>Kelly Moore</t>
  </si>
  <si>
    <t>NZ36598</t>
  </si>
  <si>
    <t>Eugene Banks</t>
  </si>
  <si>
    <t>NZ59774</t>
  </si>
  <si>
    <t>Brian Jacobs</t>
  </si>
  <si>
    <t>Jonathan Medina</t>
  </si>
  <si>
    <t>NZ30551</t>
  </si>
  <si>
    <t>Larry Young</t>
  </si>
  <si>
    <t>NZ56605</t>
  </si>
  <si>
    <t>Albert Kim</t>
  </si>
  <si>
    <t>NZ15980</t>
  </si>
  <si>
    <t>Justin Bishop</t>
  </si>
  <si>
    <t>NZ65402</t>
  </si>
  <si>
    <t>Anne Nguyen</t>
  </si>
  <si>
    <t>NZ58778</t>
  </si>
  <si>
    <t>Karen Fields</t>
  </si>
  <si>
    <t>NZ53486</t>
  </si>
  <si>
    <t>Carolyn Holmes</t>
  </si>
  <si>
    <t>NZ40402</t>
  </si>
  <si>
    <t>Scott Hunt</t>
  </si>
  <si>
    <t>NZ22235</t>
  </si>
  <si>
    <t>Ryan Hernandez</t>
  </si>
  <si>
    <t>NZ23045</t>
  </si>
  <si>
    <t>Gregory Brown</t>
  </si>
  <si>
    <t>NZ32364</t>
  </si>
  <si>
    <t>Kenneth Moreno</t>
  </si>
  <si>
    <t>NZ65265</t>
  </si>
  <si>
    <t>Earl Ortiz</t>
  </si>
  <si>
    <t>NZ65740</t>
  </si>
  <si>
    <t>NZ52432</t>
  </si>
  <si>
    <t>Fred Cole</t>
  </si>
  <si>
    <t>NZ67603</t>
  </si>
  <si>
    <t>NZ75964</t>
  </si>
  <si>
    <t>Michael Murphy</t>
  </si>
  <si>
    <t>NZ41934</t>
  </si>
  <si>
    <t>Laura Hicks</t>
  </si>
  <si>
    <t>NZ17740</t>
  </si>
  <si>
    <t>Julia Cole</t>
  </si>
  <si>
    <t>NZ92276</t>
  </si>
  <si>
    <t>Antonio Fisher</t>
  </si>
  <si>
    <t>NZ67391</t>
  </si>
  <si>
    <t>Eric Cunningham</t>
  </si>
  <si>
    <t>NZ35181</t>
  </si>
  <si>
    <t>Wayne Foster</t>
  </si>
  <si>
    <t>NZ27469</t>
  </si>
  <si>
    <t>Harold Marshall</t>
  </si>
  <si>
    <t>NZ45063</t>
  </si>
  <si>
    <t>Wayne Alvarez</t>
  </si>
  <si>
    <t>NZ25733</t>
  </si>
  <si>
    <t>Nancy Black</t>
  </si>
  <si>
    <t>NZ35866</t>
  </si>
  <si>
    <t>Ann Flores</t>
  </si>
  <si>
    <t>NZ83479</t>
  </si>
  <si>
    <t>Julia Weaver</t>
  </si>
  <si>
    <t>NZ81280</t>
  </si>
  <si>
    <t>Jean Morgan</t>
  </si>
  <si>
    <t>NZ67058</t>
  </si>
  <si>
    <t>Dorothy Rice</t>
  </si>
  <si>
    <t>NZ78041</t>
  </si>
  <si>
    <t>Dennis Chapman</t>
  </si>
  <si>
    <t>NZ86910</t>
  </si>
  <si>
    <t>Kenneth Black</t>
  </si>
  <si>
    <t>NZ21599</t>
  </si>
  <si>
    <t>Keith Alvarez</t>
  </si>
  <si>
    <t>NZ99131</t>
  </si>
  <si>
    <t>Kathryn Daniels</t>
  </si>
  <si>
    <t>NZ82385</t>
  </si>
  <si>
    <t>Mark Henderson</t>
  </si>
  <si>
    <t>NZ38237</t>
  </si>
  <si>
    <t>Justin Davis</t>
  </si>
  <si>
    <t>NZ67190</t>
  </si>
  <si>
    <t>Mark Patterson</t>
  </si>
  <si>
    <t>NZ40740</t>
  </si>
  <si>
    <t>Philip Day</t>
  </si>
  <si>
    <t>NZ31435</t>
  </si>
  <si>
    <t>Shirley Carr</t>
  </si>
  <si>
    <t>NZ91822</t>
  </si>
  <si>
    <t>Rebecca Fowler</t>
  </si>
  <si>
    <t>NZ31953</t>
  </si>
  <si>
    <t>Karen Hayes</t>
  </si>
  <si>
    <t>NZ71789</t>
  </si>
  <si>
    <t>Michelle Garcia</t>
  </si>
  <si>
    <t>NZ62555</t>
  </si>
  <si>
    <t>Jason Woods</t>
  </si>
  <si>
    <t>NZ22605</t>
  </si>
  <si>
    <t>Judy Allen</t>
  </si>
  <si>
    <t>NZ93388</t>
  </si>
  <si>
    <t>Denise Greene</t>
  </si>
  <si>
    <t>NZ76263</t>
  </si>
  <si>
    <t>Cynthia Roberts</t>
  </si>
  <si>
    <t>NZ77110</t>
  </si>
  <si>
    <t>Cynthia Porter</t>
  </si>
  <si>
    <t>NZ58836</t>
  </si>
  <si>
    <t>Kevin Cole</t>
  </si>
  <si>
    <t>NZ73056</t>
  </si>
  <si>
    <t>Ryan Watson</t>
  </si>
  <si>
    <t>NZ21371</t>
  </si>
  <si>
    <t>Terry Chavez</t>
  </si>
  <si>
    <t>NZ73287</t>
  </si>
  <si>
    <t>Steven Jacobs</t>
  </si>
  <si>
    <t>NZ90697</t>
  </si>
  <si>
    <t>Judy Lawrence</t>
  </si>
  <si>
    <t>NZ80666</t>
  </si>
  <si>
    <t>Kenneth Simmons</t>
  </si>
  <si>
    <t>NZ71261</t>
  </si>
  <si>
    <t>Lillian Burns</t>
  </si>
  <si>
    <t>NZ83694</t>
  </si>
  <si>
    <t>Harold Hanson</t>
  </si>
  <si>
    <t>NZ49953</t>
  </si>
  <si>
    <t>Juan Allen</t>
  </si>
  <si>
    <t>NZ21009</t>
  </si>
  <si>
    <t>Donna Robertson</t>
  </si>
  <si>
    <t>NZ68422</t>
  </si>
  <si>
    <t>Harry Burns</t>
  </si>
  <si>
    <t>NZ74106</t>
  </si>
  <si>
    <t>Gerald Lee</t>
  </si>
  <si>
    <t>NZ96220</t>
  </si>
  <si>
    <t>Daniel Sims</t>
  </si>
  <si>
    <t>NZ32518</t>
  </si>
  <si>
    <t>Jeremy Hamilton</t>
  </si>
  <si>
    <t>NZ75932</t>
  </si>
  <si>
    <t>Michael Stone</t>
  </si>
  <si>
    <t>NZ14540</t>
  </si>
  <si>
    <t>Joan Vasquez</t>
  </si>
  <si>
    <t>NZ36643</t>
  </si>
  <si>
    <t>Gerald Richards</t>
  </si>
  <si>
    <t>NZ79465</t>
  </si>
  <si>
    <t>Kathryn Brooks</t>
  </si>
  <si>
    <t>NZ36967</t>
  </si>
  <si>
    <t>Kevin Harris</t>
  </si>
  <si>
    <t>NZ88284</t>
  </si>
  <si>
    <t>Katherine Watkins</t>
  </si>
  <si>
    <t>NZ64966</t>
  </si>
  <si>
    <t>NZ86878</t>
  </si>
  <si>
    <t>Bruce Day</t>
  </si>
  <si>
    <t>NZ32903</t>
  </si>
  <si>
    <t>Pamela Jacobs</t>
  </si>
  <si>
    <t>NZ35560</t>
  </si>
  <si>
    <t>Timothy Myers</t>
  </si>
  <si>
    <t>NZ37064</t>
  </si>
  <si>
    <t>Carl Nichols</t>
  </si>
  <si>
    <t>NZ87002</t>
  </si>
  <si>
    <t>Kathy Torres</t>
  </si>
  <si>
    <t>NZ32576</t>
  </si>
  <si>
    <t>Henry Garrett</t>
  </si>
  <si>
    <t>Samuel Gonzalez</t>
  </si>
  <si>
    <t>NZ40038</t>
  </si>
  <si>
    <t>Timothy Duncan</t>
  </si>
  <si>
    <t>NZ49313</t>
  </si>
  <si>
    <t>Patrick Sullivan</t>
  </si>
  <si>
    <t>NZ85018</t>
  </si>
  <si>
    <t>Kenneth Cole</t>
  </si>
  <si>
    <t>NZ96476</t>
  </si>
  <si>
    <t>Ralph Johnston</t>
  </si>
  <si>
    <t>NZ68515</t>
  </si>
  <si>
    <t>Charles Kelly</t>
  </si>
  <si>
    <t>NZ73247</t>
  </si>
  <si>
    <t>Bobby Watkins</t>
  </si>
  <si>
    <t>NZ24135</t>
  </si>
  <si>
    <t>Paul Armstrong</t>
  </si>
  <si>
    <t>NZ98549</t>
  </si>
  <si>
    <t>NZ16521</t>
  </si>
  <si>
    <t>Brandon Harris</t>
  </si>
  <si>
    <t>NZ91902</t>
  </si>
  <si>
    <t>Lawrence Ray</t>
  </si>
  <si>
    <t>NZ87441</t>
  </si>
  <si>
    <t>Louis Banks</t>
  </si>
  <si>
    <t>NZ92250</t>
  </si>
  <si>
    <t>Justin Bowman</t>
  </si>
  <si>
    <t>NZ50174</t>
  </si>
  <si>
    <t>Clarence Moreno</t>
  </si>
  <si>
    <t>NZ82994</t>
  </si>
  <si>
    <t>Julie Snyder</t>
  </si>
  <si>
    <t>NZ47036</t>
  </si>
  <si>
    <t>Daniel Garcia</t>
  </si>
  <si>
    <t>NZ76186</t>
  </si>
  <si>
    <t>Jimmy Andrews</t>
  </si>
  <si>
    <t>NZ60176</t>
  </si>
  <si>
    <t>Christopher Murphy</t>
  </si>
  <si>
    <t>NZ73983</t>
  </si>
  <si>
    <t>Scott Evans</t>
  </si>
  <si>
    <t>NZ15363</t>
  </si>
  <si>
    <t>Walter Warren</t>
  </si>
  <si>
    <t>NZ73841</t>
  </si>
  <si>
    <t>James Schmidt</t>
  </si>
  <si>
    <t>NZ74150</t>
  </si>
  <si>
    <t>Adam Robertson</t>
  </si>
  <si>
    <t>NZ92786</t>
  </si>
  <si>
    <t>Craig Ruiz</t>
  </si>
  <si>
    <t>NZ80929</t>
  </si>
  <si>
    <t>Virginia Harper</t>
  </si>
  <si>
    <t>NZ93358</t>
  </si>
  <si>
    <t>Andrew Johnson</t>
  </si>
  <si>
    <t>NZ33470</t>
  </si>
  <si>
    <t>Russell Moore</t>
  </si>
  <si>
    <t>NZ86960</t>
  </si>
  <si>
    <t>Joyce Johnston</t>
  </si>
  <si>
    <t>NZ53003</t>
  </si>
  <si>
    <t>John Riley</t>
  </si>
  <si>
    <t>NZ33962</t>
  </si>
  <si>
    <t>Theresa Ward</t>
  </si>
  <si>
    <t>NZ94055</t>
  </si>
  <si>
    <t>Carlos Moore</t>
  </si>
  <si>
    <t>NZ59398</t>
  </si>
  <si>
    <t>Juan Griffin</t>
  </si>
  <si>
    <t>NZ52021</t>
  </si>
  <si>
    <t>Daniel Marshall</t>
  </si>
  <si>
    <t>NZ40896</t>
  </si>
  <si>
    <t>Sean Sims</t>
  </si>
  <si>
    <t>NZ30766</t>
  </si>
  <si>
    <t>Ann Henderson</t>
  </si>
  <si>
    <t>NZ64549</t>
  </si>
  <si>
    <t>Keith White</t>
  </si>
  <si>
    <t>NZ79353</t>
  </si>
  <si>
    <t>Adam Howard</t>
  </si>
  <si>
    <t>NZ83245</t>
  </si>
  <si>
    <t>Anthony Mcdonald</t>
  </si>
  <si>
    <t>Roy Ortiz</t>
  </si>
  <si>
    <t>NZ47775</t>
  </si>
  <si>
    <t>Gloria Roberts</t>
  </si>
  <si>
    <t>NZ46675</t>
  </si>
  <si>
    <t>Ryan Mitchell</t>
  </si>
  <si>
    <t>NZ77237</t>
  </si>
  <si>
    <t>Nicholas Vasquez</t>
  </si>
  <si>
    <t>NZ38662</t>
  </si>
  <si>
    <t>Shirley Chavez</t>
  </si>
  <si>
    <t>NZ85067</t>
  </si>
  <si>
    <t>Adam Carter</t>
  </si>
  <si>
    <t>NZ18364</t>
  </si>
  <si>
    <t>Paula Henderson</t>
  </si>
  <si>
    <t>NZ61281</t>
  </si>
  <si>
    <t>Elizabeth Mendoza</t>
  </si>
  <si>
    <t>NZ47766</t>
  </si>
  <si>
    <t>Robin Woods</t>
  </si>
  <si>
    <t>NZ50457</t>
  </si>
  <si>
    <t>Daniel Lewis</t>
  </si>
  <si>
    <t>NZ27672</t>
  </si>
  <si>
    <t>Tammy Brooks</t>
  </si>
  <si>
    <t>NZ46965</t>
  </si>
  <si>
    <t>Rachel Snyder</t>
  </si>
  <si>
    <t>NZ91806</t>
  </si>
  <si>
    <t>Keith Davis</t>
  </si>
  <si>
    <t>NZ41977</t>
  </si>
  <si>
    <t>Angela Pierce</t>
  </si>
  <si>
    <t>NZ57611</t>
  </si>
  <si>
    <t>Louise Wells</t>
  </si>
  <si>
    <t>NZ35051</t>
  </si>
  <si>
    <t>Roger Hicks</t>
  </si>
  <si>
    <t>NZ62967</t>
  </si>
  <si>
    <t>Jonathan Hanson</t>
  </si>
  <si>
    <t>Sean Dixon</t>
  </si>
  <si>
    <t>NZ64425</t>
  </si>
  <si>
    <t>Donald Sullivan</t>
  </si>
  <si>
    <t>NZ51179</t>
  </si>
  <si>
    <t>Joe Baker</t>
  </si>
  <si>
    <t>NZ94650</t>
  </si>
  <si>
    <t>Samuel Myers</t>
  </si>
  <si>
    <t>NZ61012</t>
  </si>
  <si>
    <t>Alice Peterson</t>
  </si>
  <si>
    <t>NZ85850</t>
  </si>
  <si>
    <t>Ronald Moreno</t>
  </si>
  <si>
    <t>Joseph Young</t>
  </si>
  <si>
    <t>NZ37853</t>
  </si>
  <si>
    <t>NZ92582</t>
  </si>
  <si>
    <t>Paula Young</t>
  </si>
  <si>
    <t>NZ47756</t>
  </si>
  <si>
    <t>Andrew Baker</t>
  </si>
  <si>
    <t>NZ73662</t>
  </si>
  <si>
    <t>Arthur Sanders</t>
  </si>
  <si>
    <t>NZ83783</t>
  </si>
  <si>
    <t>Deborah Moore</t>
  </si>
  <si>
    <t>NZ63017</t>
  </si>
  <si>
    <t>George Medina</t>
  </si>
  <si>
    <t>Lois Sanchez</t>
  </si>
  <si>
    <t>NZ37741</t>
  </si>
  <si>
    <t>Terry Shaw</t>
  </si>
  <si>
    <t>NZ21098</t>
  </si>
  <si>
    <t>Judy Black</t>
  </si>
  <si>
    <t>NZ50127</t>
  </si>
  <si>
    <t>Jacqueline Jacobs</t>
  </si>
  <si>
    <t>NZ59951</t>
  </si>
  <si>
    <t>Bobby Baker</t>
  </si>
  <si>
    <t>NZ74437</t>
  </si>
  <si>
    <t>Ryan Brooks</t>
  </si>
  <si>
    <t>Steve Kennedy</t>
  </si>
  <si>
    <t>NZ26284</t>
  </si>
  <si>
    <t>Kathleen Bryant</t>
  </si>
  <si>
    <t>NZ44815</t>
  </si>
  <si>
    <t>Carolyn Ross</t>
  </si>
  <si>
    <t>NZ66559</t>
  </si>
  <si>
    <t>Edward Evans</t>
  </si>
  <si>
    <t>NZ98503</t>
  </si>
  <si>
    <t>Rebecca Perkins</t>
  </si>
  <si>
    <t>NZ73017</t>
  </si>
  <si>
    <t>Christopher Alvarez</t>
  </si>
  <si>
    <t>NZ49233</t>
  </si>
  <si>
    <t>Joshua Fisher</t>
  </si>
  <si>
    <t>NZ36801</t>
  </si>
  <si>
    <t>Randy Harvey</t>
  </si>
  <si>
    <t>NZ31493</t>
  </si>
  <si>
    <t>Anna Montgomery</t>
  </si>
  <si>
    <t>NZ26350</t>
  </si>
  <si>
    <t>Mildred Burns</t>
  </si>
  <si>
    <t>NZ55295</t>
  </si>
  <si>
    <t>Cheryl Long</t>
  </si>
  <si>
    <t>NZ99374</t>
  </si>
  <si>
    <t>Jesse Wallace</t>
  </si>
  <si>
    <t>NZ50762</t>
  </si>
  <si>
    <t>Eric Reynolds</t>
  </si>
  <si>
    <t>NZ54970</t>
  </si>
  <si>
    <t>Stephanie Thomas</t>
  </si>
  <si>
    <t>NZ60293</t>
  </si>
  <si>
    <t>Earl Perez</t>
  </si>
  <si>
    <t>NZ92525</t>
  </si>
  <si>
    <t>Aaron Day</t>
  </si>
  <si>
    <t>NZ47439</t>
  </si>
  <si>
    <t>Larry Hamilton</t>
  </si>
  <si>
    <t>NZ82305</t>
  </si>
  <si>
    <t>Harold Parker</t>
  </si>
  <si>
    <t>NZ34414</t>
  </si>
  <si>
    <t>Sarah Wright</t>
  </si>
  <si>
    <t>NZ73711</t>
  </si>
  <si>
    <t>Edward Hicks</t>
  </si>
  <si>
    <t>NZ75100</t>
  </si>
  <si>
    <t>Phillip Morrison</t>
  </si>
  <si>
    <t>NZ29817</t>
  </si>
  <si>
    <t>Tina Snyder</t>
  </si>
  <si>
    <t>NZ32670</t>
  </si>
  <si>
    <t>Aaron Evans</t>
  </si>
  <si>
    <t>NZ77847</t>
  </si>
  <si>
    <t>Carl Price</t>
  </si>
  <si>
    <t>NZ71063</t>
  </si>
  <si>
    <t>Emily Price</t>
  </si>
  <si>
    <t>NZ22770</t>
  </si>
  <si>
    <t>Beverly Woods</t>
  </si>
  <si>
    <t>NZ55241</t>
  </si>
  <si>
    <t>Bobby Kim</t>
  </si>
  <si>
    <t>NZ51999</t>
  </si>
  <si>
    <t>NZ92044</t>
  </si>
  <si>
    <t>Joan Day</t>
  </si>
  <si>
    <t>NZ56173</t>
  </si>
  <si>
    <t>Brandon Chapman</t>
  </si>
  <si>
    <t>NZ50214</t>
  </si>
  <si>
    <t>Joseph Gilbert</t>
  </si>
  <si>
    <t>NZ95041</t>
  </si>
  <si>
    <t>Sarah Harper</t>
  </si>
  <si>
    <t>NZ14040</t>
  </si>
  <si>
    <t>Clarence Frazier</t>
  </si>
  <si>
    <t>NZ54286</t>
  </si>
  <si>
    <t>Aaron Jordan</t>
  </si>
  <si>
    <t>NZ18628</t>
  </si>
  <si>
    <t>Gary Howard</t>
  </si>
  <si>
    <t>NZ41281</t>
  </si>
  <si>
    <t>Harry Ryan</t>
  </si>
  <si>
    <t>NZ41067</t>
  </si>
  <si>
    <t>Julia Alexander</t>
  </si>
  <si>
    <t>NZ92418</t>
  </si>
  <si>
    <t>Angela Gilbert</t>
  </si>
  <si>
    <t>NZ71157</t>
  </si>
  <si>
    <t>Laura Fox</t>
  </si>
  <si>
    <t>NZ40105</t>
  </si>
  <si>
    <t>Peter Sanchez</t>
  </si>
  <si>
    <t>NZ31565</t>
  </si>
  <si>
    <t>Janet Hill</t>
  </si>
  <si>
    <t>NZ48222</t>
  </si>
  <si>
    <t>Edward Little</t>
  </si>
  <si>
    <t>NZ21031</t>
  </si>
  <si>
    <t>John Simpson</t>
  </si>
  <si>
    <t>NZ41224</t>
  </si>
  <si>
    <t>Mary Lawrence</t>
  </si>
  <si>
    <t>NZ71808</t>
  </si>
  <si>
    <t>Anne Bennett</t>
  </si>
  <si>
    <t>NZ50610</t>
  </si>
  <si>
    <t>Willie Stephens</t>
  </si>
  <si>
    <t>NZ49380</t>
  </si>
  <si>
    <t>Chris Richards</t>
  </si>
  <si>
    <t>NZ53236</t>
  </si>
  <si>
    <t>Bobby Phillips</t>
  </si>
  <si>
    <t>NZ13603</t>
  </si>
  <si>
    <t>Roy Stewart</t>
  </si>
  <si>
    <t>NZ90712</t>
  </si>
  <si>
    <t>Gregory Mason</t>
  </si>
  <si>
    <t>NZ82261</t>
  </si>
  <si>
    <t>Martin Gonzalez</t>
  </si>
  <si>
    <t>NZ79483</t>
  </si>
  <si>
    <t>Andrew Torres</t>
  </si>
  <si>
    <t>NZ50522</t>
  </si>
  <si>
    <t>Heather Phillips</t>
  </si>
  <si>
    <t>NZ93181</t>
  </si>
  <si>
    <t>Richard Harper</t>
  </si>
  <si>
    <t>NZ15290</t>
  </si>
  <si>
    <t>NZ96115</t>
  </si>
  <si>
    <t>Kevin Green</t>
  </si>
  <si>
    <t>NZ69484</t>
  </si>
  <si>
    <t>Kenneth Diaz</t>
  </si>
  <si>
    <t>NZ85936</t>
  </si>
  <si>
    <t>Teresa Kennedy</t>
  </si>
  <si>
    <t>NZ51266</t>
  </si>
  <si>
    <t>NZ17931</t>
  </si>
  <si>
    <t>Joseph Thomas</t>
  </si>
  <si>
    <t>NZ17713</t>
  </si>
  <si>
    <t>NZ24592</t>
  </si>
  <si>
    <t>NZ41923</t>
  </si>
  <si>
    <t>Sean Ellis</t>
  </si>
  <si>
    <t>NZ17701</t>
  </si>
  <si>
    <t>Jeremy Burton</t>
  </si>
  <si>
    <t>NZ56730</t>
  </si>
  <si>
    <t>Craig Daniels</t>
  </si>
  <si>
    <t>NZ33571</t>
  </si>
  <si>
    <t>Ralph Cole</t>
  </si>
  <si>
    <t>NZ87824</t>
  </si>
  <si>
    <t>Carlos Lopez</t>
  </si>
  <si>
    <t>NZ43851</t>
  </si>
  <si>
    <t>Lori Bishop</t>
  </si>
  <si>
    <t>NZ21698</t>
  </si>
  <si>
    <t>Linda Burke</t>
  </si>
  <si>
    <t>NZ64087</t>
  </si>
  <si>
    <t>Virginia Duncan</t>
  </si>
  <si>
    <t>NZ83480</t>
  </si>
  <si>
    <t>Jerry Fowler</t>
  </si>
  <si>
    <t>NZ96926</t>
  </si>
  <si>
    <t>NZ80061</t>
  </si>
  <si>
    <t>Jonathan Parker</t>
  </si>
  <si>
    <t>NZ72739</t>
  </si>
  <si>
    <t>Douglas Allen</t>
  </si>
  <si>
    <t>NZ18544</t>
  </si>
  <si>
    <t>Tammy Willis</t>
  </si>
  <si>
    <t>NZ29427</t>
  </si>
  <si>
    <t>Aaron Cook</t>
  </si>
  <si>
    <t>NZ65466</t>
  </si>
  <si>
    <t>Todd Weaver</t>
  </si>
  <si>
    <t>NZ24125</t>
  </si>
  <si>
    <t>Anthony Morales</t>
  </si>
  <si>
    <t>NZ96714</t>
  </si>
  <si>
    <t>Mary Martinez</t>
  </si>
  <si>
    <t>NZ96346</t>
  </si>
  <si>
    <t>Joyce Gardner</t>
  </si>
  <si>
    <t>NZ69220</t>
  </si>
  <si>
    <t>Lisa Phillips</t>
  </si>
  <si>
    <t>NZ85625</t>
  </si>
  <si>
    <t>Rose Johnson</t>
  </si>
  <si>
    <t>NZ33585</t>
  </si>
  <si>
    <t>Jonathan Woods</t>
  </si>
  <si>
    <t>NZ61538</t>
  </si>
  <si>
    <t>Bobby Bailey</t>
  </si>
  <si>
    <t>NZ87086</t>
  </si>
  <si>
    <t>Kenneth Hayes</t>
  </si>
  <si>
    <t>NZ16777</t>
  </si>
  <si>
    <t>James Lane</t>
  </si>
  <si>
    <t>Denise Carpenter</t>
  </si>
  <si>
    <t>NZ38646</t>
  </si>
  <si>
    <t>Sarah Schmidt</t>
  </si>
  <si>
    <t>NZ54363</t>
  </si>
  <si>
    <t>Joe Owens</t>
  </si>
  <si>
    <t>NZ32223</t>
  </si>
  <si>
    <t>Cheryl Fox</t>
  </si>
  <si>
    <t>NZ65968</t>
  </si>
  <si>
    <t>Jimmy Wright</t>
  </si>
  <si>
    <t>NZ28392</t>
  </si>
  <si>
    <t>Sandra Sims</t>
  </si>
  <si>
    <t>NZ54629</t>
  </si>
  <si>
    <t>Carolyn Martinez</t>
  </si>
  <si>
    <t>NZ22373</t>
  </si>
  <si>
    <t>Sean Carter</t>
  </si>
  <si>
    <t>NZ98223</t>
  </si>
  <si>
    <t>Todd Black</t>
  </si>
  <si>
    <t>NZ98826</t>
  </si>
  <si>
    <t>Jeremy Duncan</t>
  </si>
  <si>
    <t>NZ24058</t>
  </si>
  <si>
    <t>George Fowler</t>
  </si>
  <si>
    <t>NZ68843</t>
  </si>
  <si>
    <t>Chris Nelson</t>
  </si>
  <si>
    <t>NZ74969</t>
  </si>
  <si>
    <t>Robert Sanchez</t>
  </si>
  <si>
    <t>NZ65845</t>
  </si>
  <si>
    <t>Russell Alvarez</t>
  </si>
  <si>
    <t>NZ79409</t>
  </si>
  <si>
    <t>Jeremy Bryant</t>
  </si>
  <si>
    <t>NZ80195</t>
  </si>
  <si>
    <t>Clarence Cox</t>
  </si>
  <si>
    <t>NZ77041</t>
  </si>
  <si>
    <t>Arthur Fuller</t>
  </si>
  <si>
    <t>NZ89957</t>
  </si>
  <si>
    <t>Paul Riley</t>
  </si>
  <si>
    <t>NZ80012</t>
  </si>
  <si>
    <t>Johnny Bennett</t>
  </si>
  <si>
    <t>NZ27011</t>
  </si>
  <si>
    <t>Alice Chavez</t>
  </si>
  <si>
    <t>NZ50404</t>
  </si>
  <si>
    <t>Susan Cole</t>
  </si>
  <si>
    <t>NZ71209</t>
  </si>
  <si>
    <t>NZ83308</t>
  </si>
  <si>
    <t>NZ14471</t>
  </si>
  <si>
    <t>Peter Perry</t>
  </si>
  <si>
    <t>NZ50563</t>
  </si>
  <si>
    <t>Cheryl Allen</t>
  </si>
  <si>
    <t>NZ36809</t>
  </si>
  <si>
    <t>Bruce Johnston</t>
  </si>
  <si>
    <t>NZ52274</t>
  </si>
  <si>
    <t>Mark Hicks</t>
  </si>
  <si>
    <t>NZ45419</t>
  </si>
  <si>
    <t>Kathryn Rose</t>
  </si>
  <si>
    <t>NZ90597</t>
  </si>
  <si>
    <t>Thomas Jenkins</t>
  </si>
  <si>
    <t>NZ46035</t>
  </si>
  <si>
    <t>Raymond Marshall</t>
  </si>
  <si>
    <t>NZ57481</t>
  </si>
  <si>
    <t>Shirley Gilbert</t>
  </si>
  <si>
    <t>NZ49839</t>
  </si>
  <si>
    <t>George Martinez</t>
  </si>
  <si>
    <t>NZ75420</t>
  </si>
  <si>
    <t>Donna Martin</t>
  </si>
  <si>
    <t>NZ25130</t>
  </si>
  <si>
    <t>Andrew Martinez</t>
  </si>
  <si>
    <t>NZ61510</t>
  </si>
  <si>
    <t>Gary Rivera</t>
  </si>
  <si>
    <t>NZ39682</t>
  </si>
  <si>
    <t>Randy Jacobs</t>
  </si>
  <si>
    <t>NZ14568</t>
  </si>
  <si>
    <t>Scott Hart</t>
  </si>
  <si>
    <t>NZ40714</t>
  </si>
  <si>
    <t>Ernest Smith</t>
  </si>
  <si>
    <t>NZ44460</t>
  </si>
  <si>
    <t>Edward Perry</t>
  </si>
  <si>
    <t>NZ45220</t>
  </si>
  <si>
    <t>Jeremy Jacobs</t>
  </si>
  <si>
    <t>NZ76179</t>
  </si>
  <si>
    <t>Jesse Wood</t>
  </si>
  <si>
    <t>NZ94127</t>
  </si>
  <si>
    <t>Jeremy Ray</t>
  </si>
  <si>
    <t>NZ73185</t>
  </si>
  <si>
    <t>Howard Jordan</t>
  </si>
  <si>
    <t>NZ27981</t>
  </si>
  <si>
    <t>Gerald Dunn</t>
  </si>
  <si>
    <t>NZ82248</t>
  </si>
  <si>
    <t>Bruce Rose</t>
  </si>
  <si>
    <t>NZ49461</t>
  </si>
  <si>
    <t>Earl Davis</t>
  </si>
  <si>
    <t>NZ83775</t>
  </si>
  <si>
    <t>Billy Robertson</t>
  </si>
  <si>
    <t>NZ38878</t>
  </si>
  <si>
    <t>Mark Duncan</t>
  </si>
  <si>
    <t>NZ56828</t>
  </si>
  <si>
    <t>Anne Bailey</t>
  </si>
  <si>
    <t>NZ50530</t>
  </si>
  <si>
    <t>Doris James</t>
  </si>
  <si>
    <t>NZ92265</t>
  </si>
  <si>
    <t>Jonathan Hunter</t>
  </si>
  <si>
    <t>NZ23675</t>
  </si>
  <si>
    <t>Willie Price</t>
  </si>
  <si>
    <t>NZ67526</t>
  </si>
  <si>
    <t>Rachel Ellis</t>
  </si>
  <si>
    <t>Timothy Alexander</t>
  </si>
  <si>
    <t>NZ73582</t>
  </si>
  <si>
    <t>Karen Carr</t>
  </si>
  <si>
    <t>NZ91553</t>
  </si>
  <si>
    <t>Alan Taylor</t>
  </si>
  <si>
    <t>NZ88950</t>
  </si>
  <si>
    <t>Clarence Hart</t>
  </si>
  <si>
    <t>NZ65738</t>
  </si>
  <si>
    <t>Harry Smith</t>
  </si>
  <si>
    <t>NZ73702</t>
  </si>
  <si>
    <t>Joseph Adams</t>
  </si>
  <si>
    <t>Gary Stanley</t>
  </si>
  <si>
    <t>NZ44607</t>
  </si>
  <si>
    <t>NZ33553</t>
  </si>
  <si>
    <t>Bruce White</t>
  </si>
  <si>
    <t>NZ53170</t>
  </si>
  <si>
    <t>Sarah Ruiz</t>
  </si>
  <si>
    <t>NZ93602</t>
  </si>
  <si>
    <t>Benjamin James</t>
  </si>
  <si>
    <t>NZ49888</t>
  </si>
  <si>
    <t>Henry Holmes</t>
  </si>
  <si>
    <t>NZ54797</t>
  </si>
  <si>
    <t>Timothy Miller</t>
  </si>
  <si>
    <t>NZ17319</t>
  </si>
  <si>
    <t>James Stone</t>
  </si>
  <si>
    <t>NZ95487</t>
  </si>
  <si>
    <t>Andrew Young</t>
  </si>
  <si>
    <t>NZ17854</t>
  </si>
  <si>
    <t>Antonio Henderson</t>
  </si>
  <si>
    <t>NZ47843</t>
  </si>
  <si>
    <t>Jeffrey Taylor</t>
  </si>
  <si>
    <t>NZ23199</t>
  </si>
  <si>
    <t>NZ57420</t>
  </si>
  <si>
    <t>Timothy Ortiz</t>
  </si>
  <si>
    <t>Mark Henry</t>
  </si>
  <si>
    <t>NZ94566</t>
  </si>
  <si>
    <t>Jonathan Reed</t>
  </si>
  <si>
    <t>NZ82408</t>
  </si>
  <si>
    <t>NZ96756</t>
  </si>
  <si>
    <t>Lawrence Richardson</t>
  </si>
  <si>
    <t>NZ84558</t>
  </si>
  <si>
    <t>Stephanie Mills</t>
  </si>
  <si>
    <t>NZ59539</t>
  </si>
  <si>
    <t>Terry Watson</t>
  </si>
  <si>
    <t>NZ92195</t>
  </si>
  <si>
    <t>James Olson</t>
  </si>
  <si>
    <t>NZ52771</t>
  </si>
  <si>
    <t>Jason Cunningham</t>
  </si>
  <si>
    <t>NZ27105</t>
  </si>
  <si>
    <t>Matthew Wheeler</t>
  </si>
  <si>
    <t>NZ48107</t>
  </si>
  <si>
    <t>Carol Warren</t>
  </si>
  <si>
    <t>NZ32633</t>
  </si>
  <si>
    <t>Ruth Weaver</t>
  </si>
  <si>
    <t>NZ45460</t>
  </si>
  <si>
    <t>Larry Gomez</t>
  </si>
  <si>
    <t>NZ99554</t>
  </si>
  <si>
    <t>Matthew Morgan</t>
  </si>
  <si>
    <t>NZ84942</t>
  </si>
  <si>
    <t>Charles Green</t>
  </si>
  <si>
    <t>NZ30598</t>
  </si>
  <si>
    <t>Roger Jacobs</t>
  </si>
  <si>
    <t>NZ60265</t>
  </si>
  <si>
    <t>Nicholas Garcia</t>
  </si>
  <si>
    <t>NZ72436</t>
  </si>
  <si>
    <t>Cynthia Perkins</t>
  </si>
  <si>
    <t>NZ92018</t>
  </si>
  <si>
    <t>Angela Tucker</t>
  </si>
  <si>
    <t>NZ60028</t>
  </si>
  <si>
    <t>Jeffrey James</t>
  </si>
  <si>
    <t>NZ74028</t>
  </si>
  <si>
    <t>NZ76900</t>
  </si>
  <si>
    <t>Rebecca Owens</t>
  </si>
  <si>
    <t>NZ69189</t>
  </si>
  <si>
    <t>Michael Carpenter</t>
  </si>
  <si>
    <t>Betty Butler</t>
  </si>
  <si>
    <t>NZ17356</t>
  </si>
  <si>
    <t>Joshua Riley</t>
  </si>
  <si>
    <t>NZ17508</t>
  </si>
  <si>
    <t>Sean Morrison</t>
  </si>
  <si>
    <t>NZ69918</t>
  </si>
  <si>
    <t>Mary Wright</t>
  </si>
  <si>
    <t>NZ76782</t>
  </si>
  <si>
    <t>Sarah Rivera</t>
  </si>
  <si>
    <t>Theresa Mcdonald</t>
  </si>
  <si>
    <t>NZ28733</t>
  </si>
  <si>
    <t>Sean Robinson</t>
  </si>
  <si>
    <t>NZ58018</t>
  </si>
  <si>
    <t>Ashley Powell</t>
  </si>
  <si>
    <t>NZ52234</t>
  </si>
  <si>
    <t>Ronald Hill</t>
  </si>
  <si>
    <t>NZ46526</t>
  </si>
  <si>
    <t>Steven Hall</t>
  </si>
  <si>
    <t>NZ35316</t>
  </si>
  <si>
    <t>Annie Hayes</t>
  </si>
  <si>
    <t>NZ89530</t>
  </si>
  <si>
    <t>Mark Harris</t>
  </si>
  <si>
    <t>NZ54677</t>
  </si>
  <si>
    <t>Mark Garrett</t>
  </si>
  <si>
    <t>NZ40785</t>
  </si>
  <si>
    <t>Ruth Reyes</t>
  </si>
  <si>
    <t>NZ42604</t>
  </si>
  <si>
    <t>Justin Johnson</t>
  </si>
  <si>
    <t>NZ70565</t>
  </si>
  <si>
    <t>Peter Martin</t>
  </si>
  <si>
    <t>NZ28746</t>
  </si>
  <si>
    <t>Anne Collins</t>
  </si>
  <si>
    <t>NZ26568</t>
  </si>
  <si>
    <t>Mary Berry</t>
  </si>
  <si>
    <t>NZ65923</t>
  </si>
  <si>
    <t>Jimmy Gordon</t>
  </si>
  <si>
    <t>NZ97608</t>
  </si>
  <si>
    <t>Charles Long</t>
  </si>
  <si>
    <t>NZ23002</t>
  </si>
  <si>
    <t>Paul Bell</t>
  </si>
  <si>
    <t>NZ68811</t>
  </si>
  <si>
    <t>Brenda Miller</t>
  </si>
  <si>
    <t>NZ12601</t>
  </si>
  <si>
    <t>Gregory Richards</t>
  </si>
  <si>
    <t>Laura Ellis</t>
  </si>
  <si>
    <t>NZ20812</t>
  </si>
  <si>
    <t>Gerald Bowman</t>
  </si>
  <si>
    <t>Kelly Sanchez</t>
  </si>
  <si>
    <t>NZ65206</t>
  </si>
  <si>
    <t>Jason Edwards</t>
  </si>
  <si>
    <t>NZ87656</t>
  </si>
  <si>
    <t>Robert Lane</t>
  </si>
  <si>
    <t>NZ14845</t>
  </si>
  <si>
    <t>Susan Carter</t>
  </si>
  <si>
    <t>NZ28655</t>
  </si>
  <si>
    <t>Ruth Bailey</t>
  </si>
  <si>
    <t>NZ12731</t>
  </si>
  <si>
    <t>Nancy Mitchell</t>
  </si>
  <si>
    <t>NZ19266</t>
  </si>
  <si>
    <t>Julie Cruz</t>
  </si>
  <si>
    <t>NZ76975</t>
  </si>
  <si>
    <t>Anthony Sims</t>
  </si>
  <si>
    <t>NZ80646</t>
  </si>
  <si>
    <t>Carolyn Wright</t>
  </si>
  <si>
    <t>NZ25359</t>
  </si>
  <si>
    <t>Judy Myers</t>
  </si>
  <si>
    <t>NZ57637</t>
  </si>
  <si>
    <t>Jimmy Evans</t>
  </si>
  <si>
    <t>NZ58373</t>
  </si>
  <si>
    <t>Louis Price</t>
  </si>
  <si>
    <t>NZ96166</t>
  </si>
  <si>
    <t>Wanda Smith</t>
  </si>
  <si>
    <t>NZ60750</t>
  </si>
  <si>
    <t>Philip Hanson</t>
  </si>
  <si>
    <t>NZ32087</t>
  </si>
  <si>
    <t>Ruth Freeman</t>
  </si>
  <si>
    <t>NZ76718</t>
  </si>
  <si>
    <t>Bonnie Simpson</t>
  </si>
  <si>
    <t>NZ22076</t>
  </si>
  <si>
    <t>Johnny Campbell</t>
  </si>
  <si>
    <t>NZ45962</t>
  </si>
  <si>
    <t>Johnny Nelson</t>
  </si>
  <si>
    <t>NZ43916</t>
  </si>
  <si>
    <t>Paula Spencer</t>
  </si>
  <si>
    <t>NZ44689</t>
  </si>
  <si>
    <t>Anne Mason</t>
  </si>
  <si>
    <t>NZ19507</t>
  </si>
  <si>
    <t>Debra Mills</t>
  </si>
  <si>
    <t>NZ37195</t>
  </si>
  <si>
    <t>Harry Phillips</t>
  </si>
  <si>
    <t>NZ64863</t>
  </si>
  <si>
    <t>Harold Ruiz</t>
  </si>
  <si>
    <t>NZ62007</t>
  </si>
  <si>
    <t>David Rice</t>
  </si>
  <si>
    <t>NZ25698</t>
  </si>
  <si>
    <t>Jesse Peterson</t>
  </si>
  <si>
    <t>NZ38710</t>
  </si>
  <si>
    <t>Steve Peterson</t>
  </si>
  <si>
    <t>NZ63706</t>
  </si>
  <si>
    <t>Richard Gibson</t>
  </si>
  <si>
    <t>NZ25095</t>
  </si>
  <si>
    <t>Frank Brown</t>
  </si>
  <si>
    <t>NZ87222</t>
  </si>
  <si>
    <t>Jennifer Fields</t>
  </si>
  <si>
    <t>NZ94282</t>
  </si>
  <si>
    <t>Shawn Wallace</t>
  </si>
  <si>
    <t>NZ52850</t>
  </si>
  <si>
    <t>Charles Simmons</t>
  </si>
  <si>
    <t>NZ22152</t>
  </si>
  <si>
    <t>Ruth Hamilton</t>
  </si>
  <si>
    <t>NZ94938</t>
  </si>
  <si>
    <t>Todd Howell</t>
  </si>
  <si>
    <t>NZ13977</t>
  </si>
  <si>
    <t>Irene Cooper</t>
  </si>
  <si>
    <t>NZ21106</t>
  </si>
  <si>
    <t>Scott Sanders</t>
  </si>
  <si>
    <t>NZ78937</t>
  </si>
  <si>
    <t>Jeffrey Cook</t>
  </si>
  <si>
    <t>NZ99246</t>
  </si>
  <si>
    <t>Irene Phillips</t>
  </si>
  <si>
    <t>NZ97635</t>
  </si>
  <si>
    <t>Christopher Reynolds</t>
  </si>
  <si>
    <t>NZ65604</t>
  </si>
  <si>
    <t>Michael Barnes</t>
  </si>
  <si>
    <t>NZ15003</t>
  </si>
  <si>
    <t>Michelle Stephens</t>
  </si>
  <si>
    <t>NZ91538</t>
  </si>
  <si>
    <t>Justin Jones</t>
  </si>
  <si>
    <t>NZ90141</t>
  </si>
  <si>
    <t>John Parker</t>
  </si>
  <si>
    <t>NZ44710</t>
  </si>
  <si>
    <t>Keith Price</t>
  </si>
  <si>
    <t>NZ84144</t>
  </si>
  <si>
    <t>Christine Williams</t>
  </si>
  <si>
    <t>NZ47499</t>
  </si>
  <si>
    <t>NZ21028</t>
  </si>
  <si>
    <t>Kenneth Garcia</t>
  </si>
  <si>
    <t>NZ32973</t>
  </si>
  <si>
    <t>Ralph Sanders</t>
  </si>
  <si>
    <t>NZ96247</t>
  </si>
  <si>
    <t>Denise Campbell</t>
  </si>
  <si>
    <t>NZ42622</t>
  </si>
  <si>
    <t>Carlos Romero</t>
  </si>
  <si>
    <t>NZ79955</t>
  </si>
  <si>
    <t>George Price</t>
  </si>
  <si>
    <t>NZ95721</t>
  </si>
  <si>
    <t>Adam Knight</t>
  </si>
  <si>
    <t>NZ26586</t>
  </si>
  <si>
    <t>Ruth Mitchell</t>
  </si>
  <si>
    <t>NZ71806</t>
  </si>
  <si>
    <t>Diane Montgomery</t>
  </si>
  <si>
    <t>NZ29470</t>
  </si>
  <si>
    <t>Thomas Palmer</t>
  </si>
  <si>
    <t>NZ98847</t>
  </si>
  <si>
    <t>Thomas Russell</t>
  </si>
  <si>
    <t>NZ97656</t>
  </si>
  <si>
    <t>Henry Wood</t>
  </si>
  <si>
    <t>NZ31177</t>
  </si>
  <si>
    <t>Betty Phillips</t>
  </si>
  <si>
    <t>NZ15625</t>
  </si>
  <si>
    <t>Martha Davis</t>
  </si>
  <si>
    <t>NZ47000</t>
  </si>
  <si>
    <t>Dennis Hart</t>
  </si>
  <si>
    <t>NZ66918</t>
  </si>
  <si>
    <t>David Howell</t>
  </si>
  <si>
    <t>NZ42885</t>
  </si>
  <si>
    <t>NZ21206</t>
  </si>
  <si>
    <t>Benjamin Duncan</t>
  </si>
  <si>
    <t>NZ93386</t>
  </si>
  <si>
    <t>Russell Hanson</t>
  </si>
  <si>
    <t>NZ72949</t>
  </si>
  <si>
    <t>Willie Kennedy</t>
  </si>
  <si>
    <t>NZ76617</t>
  </si>
  <si>
    <t>NZ45470</t>
  </si>
  <si>
    <t>Donna Reid</t>
  </si>
  <si>
    <t>NZ27653</t>
  </si>
  <si>
    <t>Phillip Green</t>
  </si>
  <si>
    <t>NZ53168</t>
  </si>
  <si>
    <t>Lawrence Powell</t>
  </si>
  <si>
    <t>NZ22142</t>
  </si>
  <si>
    <t>Philip Martin</t>
  </si>
  <si>
    <t>NZ13072</t>
  </si>
  <si>
    <t>Bruce Romero</t>
  </si>
  <si>
    <t>NZ20608</t>
  </si>
  <si>
    <t>Lawrence Gibson</t>
  </si>
  <si>
    <t>NZ13347</t>
  </si>
  <si>
    <t>Timothy Moore</t>
  </si>
  <si>
    <t>NZ20631</t>
  </si>
  <si>
    <t>Roger Hunter</t>
  </si>
  <si>
    <t>NZ86081</t>
  </si>
  <si>
    <t>Earl Richardson</t>
  </si>
  <si>
    <t>NZ95612</t>
  </si>
  <si>
    <t>Ronald Walker</t>
  </si>
  <si>
    <t>NZ55583</t>
  </si>
  <si>
    <t>Lori Marshall</t>
  </si>
  <si>
    <t>NZ17897</t>
  </si>
  <si>
    <t>Carolyn Black</t>
  </si>
  <si>
    <t>NZ24232</t>
  </si>
  <si>
    <t>Adam Reyes</t>
  </si>
  <si>
    <t>NZ93494</t>
  </si>
  <si>
    <t>Roy Martinez</t>
  </si>
  <si>
    <t>NZ81606</t>
  </si>
  <si>
    <t>Rebecca Burke</t>
  </si>
  <si>
    <t>NZ36864</t>
  </si>
  <si>
    <t>Bruce Banks</t>
  </si>
  <si>
    <t>NZ87020</t>
  </si>
  <si>
    <t>Brenda Wright</t>
  </si>
  <si>
    <t>NZ29396</t>
  </si>
  <si>
    <t>Lillian Carroll</t>
  </si>
  <si>
    <t>NZ59444</t>
  </si>
  <si>
    <t>Todd Campbell</t>
  </si>
  <si>
    <t>NZ46331</t>
  </si>
  <si>
    <t>NZ23827</t>
  </si>
  <si>
    <t>Evelyn Taylor</t>
  </si>
  <si>
    <t>NZ18163</t>
  </si>
  <si>
    <t>Justin Dean</t>
  </si>
  <si>
    <t>NZ14715</t>
  </si>
  <si>
    <t>Jonathan Riley</t>
  </si>
  <si>
    <t>NZ24341</t>
  </si>
  <si>
    <t>Kenneth Riley</t>
  </si>
  <si>
    <t>NZ97044</t>
  </si>
  <si>
    <t>NZ52005</t>
  </si>
  <si>
    <t>Brandon Tucker</t>
  </si>
  <si>
    <t>NZ28479</t>
  </si>
  <si>
    <t>Jack Lewis</t>
  </si>
  <si>
    <t>NZ70396</t>
  </si>
  <si>
    <t>Catherine Bryant</t>
  </si>
  <si>
    <t>NZ78244</t>
  </si>
  <si>
    <t>Michael Martin</t>
  </si>
  <si>
    <t>NZ96395</t>
  </si>
  <si>
    <t>Frances Harrison</t>
  </si>
  <si>
    <t>NZ97456</t>
  </si>
  <si>
    <t>Earl Hall</t>
  </si>
  <si>
    <t>NZ38321</t>
  </si>
  <si>
    <t>Adam Gonzalez</t>
  </si>
  <si>
    <t>NZ75882</t>
  </si>
  <si>
    <t>Juan Garcia</t>
  </si>
  <si>
    <t>NZ89674</t>
  </si>
  <si>
    <t>Kevin Walker</t>
  </si>
  <si>
    <t>NZ90377</t>
  </si>
  <si>
    <t>Russell Coleman</t>
  </si>
  <si>
    <t>NZ59637</t>
  </si>
  <si>
    <t>Matthew Ellis</t>
  </si>
  <si>
    <t>NZ60221</t>
  </si>
  <si>
    <t>Juan Hughes</t>
  </si>
  <si>
    <t>NZ73272</t>
  </si>
  <si>
    <t>Walter Jenkins</t>
  </si>
  <si>
    <t>NZ86710</t>
  </si>
  <si>
    <t>Bobby Warren</t>
  </si>
  <si>
    <t>NZ22902</t>
  </si>
  <si>
    <t>Jose Evans</t>
  </si>
  <si>
    <t>NZ45041</t>
  </si>
  <si>
    <t>Gerald Richardson</t>
  </si>
  <si>
    <t>NZ99691</t>
  </si>
  <si>
    <t>Kathryn Hill</t>
  </si>
  <si>
    <t>NZ20725</t>
  </si>
  <si>
    <t>Linda Butler</t>
  </si>
  <si>
    <t>NZ19666</t>
  </si>
  <si>
    <t>Robin Myers</t>
  </si>
  <si>
    <t>NZ78584</t>
  </si>
  <si>
    <t>Sean Hernandez</t>
  </si>
  <si>
    <t>NZ94927</t>
  </si>
  <si>
    <t>Tina Alexander</t>
  </si>
  <si>
    <t>NZ99025</t>
  </si>
  <si>
    <t>Amy Williams</t>
  </si>
  <si>
    <t>NZ88721</t>
  </si>
  <si>
    <t>David Harris</t>
  </si>
  <si>
    <t>NZ98387</t>
  </si>
  <si>
    <t>Raymond Austin</t>
  </si>
  <si>
    <t>NZ14605</t>
  </si>
  <si>
    <t>Helen Patterson</t>
  </si>
  <si>
    <t>NZ49172</t>
  </si>
  <si>
    <t>Justin Ferguson</t>
  </si>
  <si>
    <t>NZ51348</t>
  </si>
  <si>
    <t>Timothy Scott</t>
  </si>
  <si>
    <t>NZ86832</t>
  </si>
  <si>
    <t>Wanda Henderson</t>
  </si>
  <si>
    <t>NZ19011</t>
  </si>
  <si>
    <t>Ann Hernandez</t>
  </si>
  <si>
    <t>NZ70507</t>
  </si>
  <si>
    <t>Michelle Jenkins</t>
  </si>
  <si>
    <t>NZ15178</t>
  </si>
  <si>
    <t>Ronald Burns</t>
  </si>
  <si>
    <t>NZ64098</t>
  </si>
  <si>
    <t>Andrew Hudson</t>
  </si>
  <si>
    <t>NZ22846</t>
  </si>
  <si>
    <t>Nicholas Larson</t>
  </si>
  <si>
    <t>NZ94102</t>
  </si>
  <si>
    <t>Louis Weaver</t>
  </si>
  <si>
    <t>NZ57827</t>
  </si>
  <si>
    <t>Tina Young</t>
  </si>
  <si>
    <t>NZ76668</t>
  </si>
  <si>
    <t>Maria Gonzales</t>
  </si>
  <si>
    <t>NZ91691</t>
  </si>
  <si>
    <t>NZ97134</t>
  </si>
  <si>
    <t>Chris Patterson</t>
  </si>
  <si>
    <t>NZ43700</t>
  </si>
  <si>
    <t>Robert Peters</t>
  </si>
  <si>
    <t>NZ58634</t>
  </si>
  <si>
    <t>Ralph Henderson</t>
  </si>
  <si>
    <t>NZ39108</t>
  </si>
  <si>
    <t>Bruce Lopez</t>
  </si>
  <si>
    <t>NZ54803</t>
  </si>
  <si>
    <t>Rose Sullivan</t>
  </si>
  <si>
    <t>NZ29763</t>
  </si>
  <si>
    <t>Carolyn Peterson</t>
  </si>
  <si>
    <t>NZ56484</t>
  </si>
  <si>
    <t>Brandon Martin</t>
  </si>
  <si>
    <t>NZ13395</t>
  </si>
  <si>
    <t>Shawn Rodriguez</t>
  </si>
  <si>
    <t>NZ98087</t>
  </si>
  <si>
    <t>James Fuller</t>
  </si>
  <si>
    <t>NZ66976</t>
  </si>
  <si>
    <t>Gregory Torres</t>
  </si>
  <si>
    <t>NZ77252</t>
  </si>
  <si>
    <t>Mary Arnold</t>
  </si>
  <si>
    <t>NZ26679</t>
  </si>
  <si>
    <t>Norma Austin</t>
  </si>
  <si>
    <t>Frances Cox</t>
  </si>
  <si>
    <t>NZ37820</t>
  </si>
  <si>
    <t>Jessica Austin</t>
  </si>
  <si>
    <t>NZ30232</t>
  </si>
  <si>
    <t>Kathy Murphy</t>
  </si>
  <si>
    <t>NZ31787</t>
  </si>
  <si>
    <t>Andrew Lawrence</t>
  </si>
  <si>
    <t>NZ91520</t>
  </si>
  <si>
    <t>Billy Wagner</t>
  </si>
  <si>
    <t>NZ23071</t>
  </si>
  <si>
    <t>Diane Davis</t>
  </si>
  <si>
    <t>NZ76060</t>
  </si>
  <si>
    <t>Antonio Ray</t>
  </si>
  <si>
    <t>NZ67659</t>
  </si>
  <si>
    <t>Roger Myers</t>
  </si>
  <si>
    <t>NZ79637</t>
  </si>
  <si>
    <t>Jeffrey Hernandez</t>
  </si>
  <si>
    <t>NZ59154</t>
  </si>
  <si>
    <t>Diana Smith</t>
  </si>
  <si>
    <t>NZ47408</t>
  </si>
  <si>
    <t>Joe Porter</t>
  </si>
  <si>
    <t>NZ37142</t>
  </si>
  <si>
    <t>Patrick Ruiz</t>
  </si>
  <si>
    <t>NZ23130</t>
  </si>
  <si>
    <t>Chris Greene</t>
  </si>
  <si>
    <t>NZ93832</t>
  </si>
  <si>
    <t>Bruce Washington</t>
  </si>
  <si>
    <t>NZ88113</t>
  </si>
  <si>
    <t>William Ryan</t>
  </si>
  <si>
    <t>NZ15721</t>
  </si>
  <si>
    <t>Nancy Long</t>
  </si>
  <si>
    <t>NZ24293</t>
  </si>
  <si>
    <t>Carl Robinson</t>
  </si>
  <si>
    <t>NZ56469</t>
  </si>
  <si>
    <t>Rose Myers</t>
  </si>
  <si>
    <t>NZ85041</t>
  </si>
  <si>
    <t>Jack Meyer</t>
  </si>
  <si>
    <t>NZ93701</t>
  </si>
  <si>
    <t>Bobby Gutierrez</t>
  </si>
  <si>
    <t>NZ73558</t>
  </si>
  <si>
    <t>Mary Burns</t>
  </si>
  <si>
    <t>Betty Bennett</t>
  </si>
  <si>
    <t>NZ30253</t>
  </si>
  <si>
    <t>Kenneth Alvarez</t>
  </si>
  <si>
    <t>NZ63518</t>
  </si>
  <si>
    <t>Betty Harris</t>
  </si>
  <si>
    <t>NZ83050</t>
  </si>
  <si>
    <t>Nancy Castillo</t>
  </si>
  <si>
    <t>NZ78031</t>
  </si>
  <si>
    <t>Phillip Snyder</t>
  </si>
  <si>
    <t>NZ26234</t>
  </si>
  <si>
    <t>Jesse Riley</t>
  </si>
  <si>
    <t>NZ49841</t>
  </si>
  <si>
    <t>Aaron George</t>
  </si>
  <si>
    <t>NZ98869</t>
  </si>
  <si>
    <t>Ryan Sanchez</t>
  </si>
  <si>
    <t>NZ61440</t>
  </si>
  <si>
    <t>Shawn Robertson</t>
  </si>
  <si>
    <t>NZ88027</t>
  </si>
  <si>
    <t>Arthur Bishop</t>
  </si>
  <si>
    <t>NZ40705</t>
  </si>
  <si>
    <t>Stephen Washington</t>
  </si>
  <si>
    <t>NZ33607</t>
  </si>
  <si>
    <t>Bobby Bradley</t>
  </si>
  <si>
    <t>NZ56074</t>
  </si>
  <si>
    <t>Paul Hall</t>
  </si>
  <si>
    <t>NZ51034</t>
  </si>
  <si>
    <t>Ashley Franklin</t>
  </si>
  <si>
    <t>NZ57710</t>
  </si>
  <si>
    <t>Gary Lopez</t>
  </si>
  <si>
    <t>NZ51772</t>
  </si>
  <si>
    <t>Tina Tucker</t>
  </si>
  <si>
    <t>NZ45957</t>
  </si>
  <si>
    <t>Janet Martinez</t>
  </si>
  <si>
    <t>NZ90745</t>
  </si>
  <si>
    <t>NZ63878</t>
  </si>
  <si>
    <t>Ryan Long</t>
  </si>
  <si>
    <t>NZ18267</t>
  </si>
  <si>
    <t>Roger Parker</t>
  </si>
  <si>
    <t>NZ13792</t>
  </si>
  <si>
    <t>Walter Jones</t>
  </si>
  <si>
    <t>NZ67613</t>
  </si>
  <si>
    <t>Samuel Johnston</t>
  </si>
  <si>
    <t>NZ29266</t>
  </si>
  <si>
    <t>Bobby Ryan</t>
  </si>
  <si>
    <t>NZ18649</t>
  </si>
  <si>
    <t>Stephen Stewart</t>
  </si>
  <si>
    <t>David Miller</t>
  </si>
  <si>
    <t>NZ52559</t>
  </si>
  <si>
    <t>Shawn Austin</t>
  </si>
  <si>
    <t>NZ67097</t>
  </si>
  <si>
    <t>NZ25976</t>
  </si>
  <si>
    <t>Susan Hawkins</t>
  </si>
  <si>
    <t>NZ58661</t>
  </si>
  <si>
    <t>Paul Wallace</t>
  </si>
  <si>
    <t>NZ66283</t>
  </si>
  <si>
    <t>Albert Woods</t>
  </si>
  <si>
    <t>NZ81554</t>
  </si>
  <si>
    <t>NZ79115</t>
  </si>
  <si>
    <t>Joshua Gibson</t>
  </si>
  <si>
    <t>NZ37582</t>
  </si>
  <si>
    <t>Carl Lewis</t>
  </si>
  <si>
    <t>NZ98220</t>
  </si>
  <si>
    <t>Arthur Sullivan</t>
  </si>
  <si>
    <t>NZ73319</t>
  </si>
  <si>
    <t>Stephen Murray</t>
  </si>
  <si>
    <t>NZ60228</t>
  </si>
  <si>
    <t>Philip Little</t>
  </si>
  <si>
    <t>NZ78049</t>
  </si>
  <si>
    <t>Jane Price</t>
  </si>
  <si>
    <t>Marilyn Stewart</t>
  </si>
  <si>
    <t>NZ24996</t>
  </si>
  <si>
    <t>Timothy Stanley</t>
  </si>
  <si>
    <t>NZ74622</t>
  </si>
  <si>
    <t>Louise Day</t>
  </si>
  <si>
    <t>NZ95448</t>
  </si>
  <si>
    <t>Juan Kelley</t>
  </si>
  <si>
    <t>NZ91194</t>
  </si>
  <si>
    <t>Heather Myers</t>
  </si>
  <si>
    <t>NZ68480</t>
  </si>
  <si>
    <t>Judith Greene</t>
  </si>
  <si>
    <t>Catherine Jackson</t>
  </si>
  <si>
    <t>NZ52499</t>
  </si>
  <si>
    <t>Carol Stanley</t>
  </si>
  <si>
    <t>NZ38924</t>
  </si>
  <si>
    <t>Stephen Murphy</t>
  </si>
  <si>
    <t>NZ60722</t>
  </si>
  <si>
    <t>Samuel Peterson</t>
  </si>
  <si>
    <t>NZ13248</t>
  </si>
  <si>
    <t>Jerry Frazier</t>
  </si>
  <si>
    <t>NZ84055</t>
  </si>
  <si>
    <t>Ralph Young</t>
  </si>
  <si>
    <t>NZ63160</t>
  </si>
  <si>
    <t>Roger Ferguson</t>
  </si>
  <si>
    <t>NZ52133</t>
  </si>
  <si>
    <t>Farmer</t>
  </si>
  <si>
    <t>EDOSA OSCA</t>
  </si>
  <si>
    <t>NZ95108</t>
  </si>
  <si>
    <t>Tailor</t>
  </si>
  <si>
    <t>OLAYINKA A</t>
  </si>
  <si>
    <t>NZ99269</t>
  </si>
  <si>
    <t>AYOTUNDE S</t>
  </si>
  <si>
    <t>NZ35099</t>
  </si>
  <si>
    <t xml:space="preserve">KIENTIMI  </t>
  </si>
  <si>
    <t>NZ72025</t>
  </si>
  <si>
    <t>Welder</t>
  </si>
  <si>
    <t>GBENGA OLA</t>
  </si>
  <si>
    <t>NZ79052</t>
  </si>
  <si>
    <t>VICTOR OLU</t>
  </si>
  <si>
    <t>NZ15145</t>
  </si>
  <si>
    <t>ISAAC  EFU</t>
  </si>
  <si>
    <t>NZ13296</t>
  </si>
  <si>
    <t>TOLULOPE A</t>
  </si>
  <si>
    <t>NZ88703</t>
  </si>
  <si>
    <t>EDNNA INTE</t>
  </si>
  <si>
    <t>NZ70196</t>
  </si>
  <si>
    <t>Student</t>
  </si>
  <si>
    <t>PROMISE  C</t>
  </si>
  <si>
    <t>NZ28522</t>
  </si>
  <si>
    <t>KPONA LEGB</t>
  </si>
  <si>
    <t>NZ73301</t>
  </si>
  <si>
    <t>AIRE  MICH</t>
  </si>
  <si>
    <t>NZ16977</t>
  </si>
  <si>
    <t>CHIJIOKE P</t>
  </si>
  <si>
    <t>NZ79851</t>
  </si>
  <si>
    <t>ADEDAYO AD</t>
  </si>
  <si>
    <t>NZ94129</t>
  </si>
  <si>
    <t>HALIMAT TO</t>
  </si>
  <si>
    <t>NZ96915</t>
  </si>
  <si>
    <t>EMMANUEL .</t>
  </si>
  <si>
    <t>NZ49516</t>
  </si>
  <si>
    <t>PRINCE IFE</t>
  </si>
  <si>
    <t>NZ44237</t>
  </si>
  <si>
    <t>NWORJI JOH</t>
  </si>
  <si>
    <t>NZ75746</t>
  </si>
  <si>
    <t>MARTINS  B</t>
  </si>
  <si>
    <t>NZ97042</t>
  </si>
  <si>
    <t>SAHEED OLA</t>
  </si>
  <si>
    <t>NZ21229</t>
  </si>
  <si>
    <t>JOSEPH  JA</t>
  </si>
  <si>
    <t>NZ26777</t>
  </si>
  <si>
    <t>PROSPER TO</t>
  </si>
  <si>
    <t>NZ39399</t>
  </si>
  <si>
    <t>IMMANUEL N</t>
  </si>
  <si>
    <t>NZ31161</t>
  </si>
  <si>
    <t>Mustopha o</t>
  </si>
  <si>
    <t>NZ55955</t>
  </si>
  <si>
    <t>JOHN CHUKW</t>
  </si>
  <si>
    <t>NZ41655</t>
  </si>
  <si>
    <t>FRANKLIN C</t>
  </si>
  <si>
    <t>NZ20167</t>
  </si>
  <si>
    <t xml:space="preserve">SAA-AONDO </t>
  </si>
  <si>
    <t>NZ57474</t>
  </si>
  <si>
    <t>OMOLOGE JE</t>
  </si>
  <si>
    <t>NZ23817</t>
  </si>
  <si>
    <t>MOHAMMED A</t>
  </si>
  <si>
    <t>NZ32579</t>
  </si>
  <si>
    <t>EMMANUEL I</t>
  </si>
  <si>
    <t>NZ26451</t>
  </si>
  <si>
    <t>MOSES  OJI</t>
  </si>
  <si>
    <t>NZ62770</t>
  </si>
  <si>
    <t>TOSIN DANI</t>
  </si>
  <si>
    <t>NZ54288</t>
  </si>
  <si>
    <t>LEKAN BADE</t>
  </si>
  <si>
    <t>NZ18657</t>
  </si>
  <si>
    <t>FOM BOT MA</t>
  </si>
  <si>
    <t>NZ35208</t>
  </si>
  <si>
    <t>USMAN  GAM</t>
  </si>
  <si>
    <t>NZ91832</t>
  </si>
  <si>
    <t>FREEDOM  A</t>
  </si>
  <si>
    <t>NZ66871</t>
  </si>
  <si>
    <t>YINA TERSU</t>
  </si>
  <si>
    <t>NZ14559</t>
  </si>
  <si>
    <t>FRANKLY AU</t>
  </si>
  <si>
    <t>NZ47299</t>
  </si>
  <si>
    <t>DANIEL IDO</t>
  </si>
  <si>
    <t>NZ51577</t>
  </si>
  <si>
    <t>CHUKWUEBUK</t>
  </si>
  <si>
    <t>NZ34987</t>
  </si>
  <si>
    <t>IFEANYI JA</t>
  </si>
  <si>
    <t>NZ91994</t>
  </si>
  <si>
    <t>ADEJIYAN S</t>
  </si>
  <si>
    <t>NZ36562</t>
  </si>
  <si>
    <t>HAFEEZ OSH</t>
  </si>
  <si>
    <t>NZ61034</t>
  </si>
  <si>
    <t>HASSAN SHE</t>
  </si>
  <si>
    <t>NZ93171</t>
  </si>
  <si>
    <t>ANTHONY  O</t>
  </si>
  <si>
    <t>UDOUSORO I</t>
  </si>
  <si>
    <t>NZ25512</t>
  </si>
  <si>
    <t>GIFT LEO J</t>
  </si>
  <si>
    <t>NZ80594</t>
  </si>
  <si>
    <t>BENJAMIN J</t>
  </si>
  <si>
    <t>NZ76682</t>
  </si>
  <si>
    <t>EKEFRE BAR</t>
  </si>
  <si>
    <t>NZ57973</t>
  </si>
  <si>
    <t>TOBILOBA J</t>
  </si>
  <si>
    <t>NZ34297</t>
  </si>
  <si>
    <t xml:space="preserve">TEMITOPE  </t>
  </si>
  <si>
    <t>NZ71720</t>
  </si>
  <si>
    <t>JESSE OSAM</t>
  </si>
  <si>
    <t>NZ58212</t>
  </si>
  <si>
    <t>UNITY OSAY</t>
  </si>
  <si>
    <t>NZ41722</t>
  </si>
  <si>
    <t xml:space="preserve">AKINNIYI  </t>
  </si>
  <si>
    <t>NZ22254</t>
  </si>
  <si>
    <t>FADI SAMIR</t>
  </si>
  <si>
    <t>NZ31246</t>
  </si>
  <si>
    <t>KASSIM SAL</t>
  </si>
  <si>
    <t>NZ66753</t>
  </si>
  <si>
    <t>LAWRENCE A</t>
  </si>
  <si>
    <t>NZ78997</t>
  </si>
  <si>
    <t>JUSTICE MA</t>
  </si>
  <si>
    <t>NZ75139</t>
  </si>
  <si>
    <t>ROSEMARY O</t>
  </si>
  <si>
    <t>NZ37475</t>
  </si>
  <si>
    <t>CHUKWUEDOZ</t>
  </si>
  <si>
    <t>Column1</t>
  </si>
  <si>
    <t>Project Summary</t>
  </si>
  <si>
    <t>1. Clean up the Accounts and Loan worksheet​</t>
  </si>
  <si>
    <t>2. Duplicate the Customer worksheet and rename it to “All_customer_details”. Then using lookup functions, add the following columns to the “All_customer_details” sheet by referencing other worksheets.​</t>
  </si>
  <si>
    <t>a)    Account type and opening balance from Accounts worksheet​</t>
  </si>
  <si>
    <t>b)    Loan from loan worksheet (for customers that took loan.)​</t>
  </si>
  <si>
    <t>c)    Transaction_date, Transaction type and Transaction medium from Transaction worksheet.​</t>
  </si>
  <si>
    <t xml:space="preserve">    3. Calculate the difference between Current_deposit and Saving_deposit call the column “Balance”​</t>
  </si>
  <si>
    <t xml:space="preserve">    4. Reward customers who have above #500,000 in their current account with 2% addition to their money.</t>
  </si>
  <si>
    <t xml:space="preserve">    5. Create an interactive dashboard and share your insights.</t>
  </si>
  <si>
    <t>City id</t>
  </si>
  <si>
    <t>Bank Loans</t>
  </si>
  <si>
    <t>Kog-HR001</t>
  </si>
  <si>
    <t>Abu-HR001</t>
  </si>
  <si>
    <t>Enu-HR001</t>
  </si>
  <si>
    <t>Riv-HR001</t>
  </si>
  <si>
    <t>Ogu-HR001</t>
  </si>
  <si>
    <t>Bay-HR001</t>
  </si>
  <si>
    <t>Sok-HR001</t>
  </si>
  <si>
    <t>Lag-HR001</t>
  </si>
  <si>
    <t>Ben-HR001</t>
  </si>
  <si>
    <t>Pla-HR001</t>
  </si>
  <si>
    <t>Imo-HR001</t>
  </si>
  <si>
    <t>Kad-HR001</t>
  </si>
  <si>
    <t>Ana-HR001</t>
  </si>
  <si>
    <t>Osu-HR001</t>
  </si>
  <si>
    <t>Ada-HR001</t>
  </si>
  <si>
    <t>Kwa-HR001</t>
  </si>
  <si>
    <t>Cro-HR001</t>
  </si>
  <si>
    <t>Edo-HR001</t>
  </si>
  <si>
    <t>Kan-HR001</t>
  </si>
  <si>
    <t>Abi-HR001</t>
  </si>
  <si>
    <t>Oyo-HR001</t>
  </si>
  <si>
    <t>Del-HR001</t>
  </si>
  <si>
    <t>Account_Open_Date</t>
  </si>
  <si>
    <t>Account Type</t>
  </si>
  <si>
    <t>Account officer</t>
  </si>
  <si>
    <t>Opening Balance</t>
  </si>
  <si>
    <t>Joint</t>
  </si>
  <si>
    <t>Mark Montgomery</t>
  </si>
  <si>
    <t>Savings</t>
  </si>
  <si>
    <t>Benjamin Kim</t>
  </si>
  <si>
    <t>Current</t>
  </si>
  <si>
    <t>Shawn Cook</t>
  </si>
  <si>
    <t>Corporate</t>
  </si>
  <si>
    <t>Paul Holmes</t>
  </si>
  <si>
    <t>Domiciliary</t>
  </si>
  <si>
    <t>Jonathan Hawkins</t>
  </si>
  <si>
    <t>Victor Ramos</t>
  </si>
  <si>
    <t>Ernest Rivera</t>
  </si>
  <si>
    <t>Roy Rice</t>
  </si>
  <si>
    <t>Fixed Deposit</t>
  </si>
  <si>
    <t>Jesse Evans</t>
  </si>
  <si>
    <t>Jeremy Vasquez</t>
  </si>
  <si>
    <t>Nicholas Cunningham</t>
  </si>
  <si>
    <t>Dennis Morris</t>
  </si>
  <si>
    <t>Douglas Tucker</t>
  </si>
  <si>
    <t>Adam Hernandez</t>
  </si>
  <si>
    <t>Donald Reynolds</t>
  </si>
  <si>
    <t>Nicholas Simmons</t>
  </si>
  <si>
    <t>Phillip Peters</t>
  </si>
  <si>
    <t>Stephen Payne</t>
  </si>
  <si>
    <t>James Castillo</t>
  </si>
  <si>
    <t>Patrick Graham</t>
  </si>
  <si>
    <t>Bruce Porter</t>
  </si>
  <si>
    <t>Jason Duncan</t>
  </si>
  <si>
    <t>Bobby Burton</t>
  </si>
  <si>
    <t>Raymond Alexander</t>
  </si>
  <si>
    <t>Anthony Simpson</t>
  </si>
  <si>
    <t>Carl Nguyen</t>
  </si>
  <si>
    <t>Victor Martinez</t>
  </si>
  <si>
    <t>Roger Alexander</t>
  </si>
  <si>
    <t>Anthony Torres</t>
  </si>
  <si>
    <t>Keith Griffin</t>
  </si>
  <si>
    <t>Joe Price</t>
  </si>
  <si>
    <t>Steve Diaz</t>
  </si>
  <si>
    <t>Paul Larson</t>
  </si>
  <si>
    <t>Joe Hanson</t>
  </si>
  <si>
    <t>Gregory Simmons</t>
  </si>
  <si>
    <t>Dennis Ruiz</t>
  </si>
  <si>
    <t>Bruce Butler</t>
  </si>
  <si>
    <t>Chris Armstrong</t>
  </si>
  <si>
    <t>Shawn Long</t>
  </si>
  <si>
    <t>Joshua Ryan</t>
  </si>
  <si>
    <t>Jerry Green</t>
  </si>
  <si>
    <t>George Lewis</t>
  </si>
  <si>
    <t>Transaction_id</t>
  </si>
  <si>
    <t>Transaction time</t>
  </si>
  <si>
    <t>MD001</t>
  </si>
  <si>
    <t>MT001</t>
  </si>
  <si>
    <t>CW001</t>
  </si>
  <si>
    <t>CH001</t>
  </si>
  <si>
    <t>LP001</t>
  </si>
  <si>
    <t>OP001</t>
  </si>
  <si>
    <t>Transaction type</t>
  </si>
  <si>
    <t>Transaction Medium</t>
  </si>
  <si>
    <t>Date_of_transaction</t>
  </si>
  <si>
    <t>Amount</t>
  </si>
  <si>
    <t>Money Transfer</t>
  </si>
  <si>
    <t>Mobile</t>
  </si>
  <si>
    <t>Checks</t>
  </si>
  <si>
    <t>Bank</t>
  </si>
  <si>
    <t>ATM</t>
  </si>
  <si>
    <t>Loan Payment</t>
  </si>
  <si>
    <t>AFT</t>
  </si>
  <si>
    <t>Informal Services</t>
  </si>
  <si>
    <t>Money Deposit</t>
  </si>
  <si>
    <t>Online Payment</t>
  </si>
  <si>
    <t>ACH</t>
  </si>
  <si>
    <t>Cash Withdrawal</t>
  </si>
  <si>
    <t>Card</t>
  </si>
  <si>
    <t>Internet Banking</t>
  </si>
  <si>
    <t>POS</t>
  </si>
  <si>
    <t>Openning Balance</t>
  </si>
  <si>
    <t>Bank Loan</t>
  </si>
  <si>
    <t>Transaction_Type</t>
  </si>
  <si>
    <t>Transaction_Date</t>
  </si>
  <si>
    <t>Transaction_Medium</t>
  </si>
  <si>
    <t>Balance</t>
  </si>
  <si>
    <t>Reward</t>
  </si>
  <si>
    <t>Row Labels</t>
  </si>
  <si>
    <t>Grand Total</t>
  </si>
  <si>
    <t>Count of Customer_id</t>
  </si>
  <si>
    <t>Date</t>
  </si>
  <si>
    <t>Time</t>
  </si>
  <si>
    <t>Account Types</t>
  </si>
  <si>
    <t>Transaction Month</t>
  </si>
  <si>
    <t>Trasaction Types</t>
  </si>
  <si>
    <t>Jan</t>
  </si>
  <si>
    <t>Feb</t>
  </si>
  <si>
    <t>Mar</t>
  </si>
  <si>
    <t>Apr</t>
  </si>
  <si>
    <t>May</t>
  </si>
  <si>
    <t>Jun</t>
  </si>
  <si>
    <t>Jul</t>
  </si>
  <si>
    <t>Aug</t>
  </si>
  <si>
    <t>Sep</t>
  </si>
  <si>
    <t>Oct</t>
  </si>
  <si>
    <t>Nov</t>
  </si>
  <si>
    <t>Dec</t>
  </si>
  <si>
    <t>Sum of Saving Accounts</t>
  </si>
  <si>
    <t>Sum of Bank Loan</t>
  </si>
  <si>
    <t>Monthly Savings</t>
  </si>
  <si>
    <t>Loan by Gender</t>
  </si>
  <si>
    <t>Loan by Acount Type</t>
  </si>
  <si>
    <t>Age_Group</t>
  </si>
  <si>
    <t>Loan by Age Range</t>
  </si>
  <si>
    <t>20-29 Yrs</t>
  </si>
  <si>
    <t>30-39 Yrs</t>
  </si>
  <si>
    <t>40-49 Yrs</t>
  </si>
  <si>
    <t>50-59 Yrs</t>
  </si>
  <si>
    <t>60-69 Yrs</t>
  </si>
  <si>
    <t>70 Yrs &amp; Above</t>
  </si>
  <si>
    <t>Below 20 Yrs</t>
  </si>
  <si>
    <t>Customers Age Range</t>
  </si>
  <si>
    <t>Monthly Loans</t>
  </si>
  <si>
    <t>Loan By City</t>
  </si>
  <si>
    <t xml:space="preserve"> Savings by Cities</t>
  </si>
  <si>
    <t>Customer's Gender</t>
  </si>
  <si>
    <t>Sum of Bank Deposit</t>
  </si>
  <si>
    <t>Total Bank Deposit</t>
  </si>
  <si>
    <t>Sum of Reward</t>
  </si>
  <si>
    <t>Transaction Year</t>
  </si>
  <si>
    <t>Savings by Gender</t>
  </si>
  <si>
    <t>Total Savings Account</t>
  </si>
  <si>
    <t>Total Balance After Reward</t>
  </si>
  <si>
    <t>Total Bank Loan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</si>
</sst>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46A]#,##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6">
    <border>
      <left/>
      <right/>
      <top/>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 fillId="0" borderId="1" xfId="0" applyFont="1" applyBorder="1"/>
    <xf numFmtId="0" fontId="1" fillId="0" borderId="3" xfId="0" applyFont="1" applyBorder="1"/>
    <xf numFmtId="0" fontId="1" fillId="0" borderId="4" xfId="0" applyFont="1" applyBorder="1"/>
    <xf numFmtId="14" fontId="1" fillId="0" borderId="2" xfId="0" applyNumberFormat="1" applyFont="1" applyBorder="1"/>
    <xf numFmtId="0" fontId="1" fillId="0" borderId="0" xfId="0" applyFont="1"/>
    <xf numFmtId="0" fontId="1" fillId="0" borderId="5" xfId="0" applyFont="1" applyBorder="1"/>
    <xf numFmtId="0" fontId="0" fillId="0" borderId="5" xfId="0" applyBorder="1"/>
    <xf numFmtId="164" fontId="0" fillId="0" borderId="5" xfId="0" applyNumberFormat="1" applyBorder="1"/>
    <xf numFmtId="164" fontId="1" fillId="0" borderId="5" xfId="0" applyNumberFormat="1" applyFont="1" applyBorder="1"/>
    <xf numFmtId="164" fontId="1" fillId="0" borderId="0" xfId="0" applyNumberFormat="1" applyFont="1"/>
    <xf numFmtId="0" fontId="0" fillId="0" borderId="0" xfId="0" applyNumberFormat="1"/>
    <xf numFmtId="43" fontId="0" fillId="0" borderId="0" xfId="0" applyNumberFormat="1"/>
    <xf numFmtId="0" fontId="1" fillId="0" borderId="0" xfId="0" applyFont="1" applyAlignment="1">
      <alignment horizontal="center"/>
    </xf>
    <xf numFmtId="0" fontId="0" fillId="0" borderId="0" xfId="0" applyAlignment="1">
      <alignment horizontal="center"/>
    </xf>
  </cellXfs>
  <cellStyles count="1">
    <cellStyle name="Normal" xfId="0" builtinId="0"/>
  </cellStyles>
  <dxfs count="81">
    <dxf>
      <numFmt numFmtId="164" formatCode="[$₦-46A]#,##0.00"/>
    </dxf>
    <dxf>
      <numFmt numFmtId="164" formatCode="[$₦-46A]#,##0.00"/>
    </dxf>
    <dxf>
      <numFmt numFmtId="164" formatCode="[$₦-46A]#,##0.00"/>
    </dxf>
    <dxf>
      <numFmt numFmtId="164" formatCode="[$₦-46A]#,##0.00"/>
    </dxf>
    <dxf>
      <numFmt numFmtId="164" formatCode="[$₦-46A]#,##0.00"/>
    </dxf>
    <dxf>
      <numFmt numFmtId="164" formatCode="[$₦-46A]#,##0.00"/>
    </dxf>
    <dxf>
      <numFmt numFmtId="164" formatCode="[$₦-46A]#,##0.00"/>
    </dxf>
    <dxf>
      <numFmt numFmtId="164" formatCode="[$₦-46A]#,##0.00"/>
    </dxf>
    <dxf>
      <numFmt numFmtId="164" formatCode="[$₦-46A]#,##0.00"/>
    </dxf>
    <dxf>
      <numFmt numFmtId="164" formatCode="[$₦-46A]#,##0.00"/>
    </dxf>
    <dxf>
      <numFmt numFmtId="165" formatCode="&quot;£&quot;#,##0.00"/>
    </dxf>
    <dxf>
      <numFmt numFmtId="165" formatCode="&quot;£&quot;#,##0.00"/>
    </dxf>
    <dxf>
      <numFmt numFmtId="164" formatCode="[$₦-46A]#,##0.00"/>
    </dxf>
    <dxf>
      <numFmt numFmtId="164" formatCode="[$₦-46A]#,##0.00"/>
    </dxf>
    <dxf>
      <numFmt numFmtId="35" formatCode="_-* #,##0.00_-;\-* #,##0.00_-;_-* &quot;-&quot;??_-;_-@_-"/>
    </dxf>
    <dxf>
      <numFmt numFmtId="164" formatCode="[$₦-46A]#,##0.00"/>
    </dxf>
    <dxf>
      <numFmt numFmtId="0" formatCode="General"/>
    </dxf>
    <dxf>
      <numFmt numFmtId="164" formatCode="[$₦-46A]#,##0.00"/>
    </dxf>
    <dxf>
      <numFmt numFmtId="165" formatCode="&quot;£&quot;#,##0.00"/>
    </dxf>
    <dxf>
      <numFmt numFmtId="165" formatCode="&quot;£&quot;#,##0.00"/>
    </dxf>
    <dxf>
      <numFmt numFmtId="164" formatCode="[$₦-46A]#,##0.00"/>
    </dxf>
    <dxf>
      <numFmt numFmtId="164" formatCode="[$₦-46A]#,##0.00"/>
    </dxf>
    <dxf>
      <numFmt numFmtId="166" formatCode="0.0,,,&quot;T&quot;"/>
    </dxf>
    <dxf>
      <numFmt numFmtId="167" formatCode="0.0,,,\ &quot;B&quot;"/>
    </dxf>
    <dxf>
      <numFmt numFmtId="168" formatCode="0.0,,\ &quot;M&quot;"/>
    </dxf>
    <dxf>
      <numFmt numFmtId="169" formatCode="0.0,\ &quot;K&quot;"/>
    </dxf>
    <dxf>
      <numFmt numFmtId="164" formatCode="[$₦-46A]#,##0.00"/>
    </dxf>
    <dxf>
      <numFmt numFmtId="164" formatCode="[$₦-46A]#,##0.00"/>
    </dxf>
    <dxf>
      <numFmt numFmtId="164" formatCode="[$₦-46A]#,##0.00"/>
    </dxf>
    <dxf>
      <numFmt numFmtId="164" formatCode="[$₦-46A]#,##0.00"/>
    </dxf>
    <dxf>
      <numFmt numFmtId="164" formatCode="[$₦-46A]#,##0.00"/>
    </dxf>
    <dxf>
      <numFmt numFmtId="19" formatCode="dd/mm/yyyy"/>
    </dxf>
    <dxf>
      <numFmt numFmtId="164" formatCode="[$₦-46A]#,##0.00"/>
    </dxf>
    <dxf>
      <numFmt numFmtId="164" formatCode="[$₦-46A]#,##0.00"/>
    </dxf>
    <dxf>
      <numFmt numFmtId="164" formatCode="[$₦-46A]#,##0.00"/>
    </dxf>
    <dxf>
      <numFmt numFmtId="164" formatCode="[$₦-46A]#,##0.00"/>
    </dxf>
    <dxf>
      <numFmt numFmtId="0" formatCode="General"/>
    </dxf>
    <dxf>
      <numFmt numFmtId="0" formatCode="General"/>
    </dxf>
    <dxf>
      <numFmt numFmtId="164" formatCode="[$₦-46A]#,##0.00"/>
    </dxf>
    <dxf>
      <numFmt numFmtId="164" formatCode="[$₦-46A]#,##0.00"/>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164" formatCode="[$₦-46A]#,##0.00"/>
    </dxf>
    <dxf>
      <numFmt numFmtId="164" formatCode="[$₦-46A]#,##0.00"/>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colors>
    <mruColors>
      <color rgb="FF203214"/>
      <color rgb="FFFFFF99"/>
      <color rgb="FFCDE27E"/>
      <color rgb="FF1E2F1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Dashboard.xlsx]EDA!Monthly Savings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DE27E"/>
                </a:solidFill>
              </a:rPr>
              <a:t>Monthly Savings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EDA!$B$58</c:f>
              <c:strCache>
                <c:ptCount val="1"/>
                <c:pt idx="0">
                  <c:v>Total</c:v>
                </c:pt>
              </c:strCache>
            </c:strRef>
          </c:tx>
          <c:spPr>
            <a:ln w="28575" cap="rnd">
              <a:solidFill>
                <a:schemeClr val="accent1"/>
              </a:solidFill>
              <a:round/>
            </a:ln>
            <a:effectLst/>
          </c:spPr>
          <c:marker>
            <c:symbol val="none"/>
          </c:marker>
          <c:cat>
            <c:strRef>
              <c:f>EDA!$A$59:$A$71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EDA!$B$59:$B$71</c:f>
              <c:numCache>
                <c:formatCode>[$₦-46A]#,##0.00</c:formatCode>
                <c:ptCount val="12"/>
                <c:pt idx="0">
                  <c:v>98181602.854200065</c:v>
                </c:pt>
                <c:pt idx="1">
                  <c:v>79687802.602300018</c:v>
                </c:pt>
                <c:pt idx="2">
                  <c:v>98992461.251600057</c:v>
                </c:pt>
                <c:pt idx="3">
                  <c:v>78863521.063600063</c:v>
                </c:pt>
                <c:pt idx="4">
                  <c:v>43971174.771099977</c:v>
                </c:pt>
                <c:pt idx="5">
                  <c:v>49467405.03550002</c:v>
                </c:pt>
                <c:pt idx="6">
                  <c:v>46381816.223599993</c:v>
                </c:pt>
                <c:pt idx="7">
                  <c:v>48843477.596099995</c:v>
                </c:pt>
                <c:pt idx="8">
                  <c:v>38103020.532200009</c:v>
                </c:pt>
                <c:pt idx="9">
                  <c:v>47120020.83820001</c:v>
                </c:pt>
                <c:pt idx="10">
                  <c:v>41637969.262500018</c:v>
                </c:pt>
                <c:pt idx="11">
                  <c:v>48132269.4573</c:v>
                </c:pt>
              </c:numCache>
            </c:numRef>
          </c:val>
          <c:smooth val="0"/>
          <c:extLst>
            <c:ext xmlns:c16="http://schemas.microsoft.com/office/drawing/2014/chart" uri="{C3380CC4-5D6E-409C-BE32-E72D297353CC}">
              <c16:uniqueId val="{00000000-B2F3-4D89-87A2-C42A8200ECF6}"/>
            </c:ext>
          </c:extLst>
        </c:ser>
        <c:dLbls>
          <c:showLegendKey val="0"/>
          <c:showVal val="0"/>
          <c:showCatName val="0"/>
          <c:showSerName val="0"/>
          <c:showPercent val="0"/>
          <c:showBubbleSize val="0"/>
        </c:dLbls>
        <c:smooth val="0"/>
        <c:axId val="1006068639"/>
        <c:axId val="1006051839"/>
      </c:lineChart>
      <c:catAx>
        <c:axId val="100606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51839"/>
        <c:crosses val="autoZero"/>
        <c:auto val="1"/>
        <c:lblAlgn val="ctr"/>
        <c:lblOffset val="100"/>
        <c:noMultiLvlLbl val="0"/>
      </c:catAx>
      <c:valAx>
        <c:axId val="1006051839"/>
        <c:scaling>
          <c:orientation val="minMax"/>
        </c:scaling>
        <c:delete val="0"/>
        <c:axPos val="l"/>
        <c:numFmt formatCode="[$₦-46A]#,##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6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Dashboard.xlsx]EDA!Customers Age Range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DE27E"/>
                </a:solidFill>
              </a:rPr>
              <a:t>Customers Age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EDA!$B$5</c:f>
              <c:strCache>
                <c:ptCount val="1"/>
                <c:pt idx="0">
                  <c:v>Total</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EDA!$A$6:$A$13</c:f>
              <c:strCache>
                <c:ptCount val="7"/>
                <c:pt idx="0">
                  <c:v>70 Yrs &amp; Above</c:v>
                </c:pt>
                <c:pt idx="1">
                  <c:v>40-49 Yrs</c:v>
                </c:pt>
                <c:pt idx="2">
                  <c:v>20-29 Yrs</c:v>
                </c:pt>
                <c:pt idx="3">
                  <c:v>30-39 Yrs</c:v>
                </c:pt>
                <c:pt idx="4">
                  <c:v>50-59 Yrs</c:v>
                </c:pt>
                <c:pt idx="5">
                  <c:v>60-69 Yrs</c:v>
                </c:pt>
                <c:pt idx="6">
                  <c:v>Below 20 Yrs</c:v>
                </c:pt>
              </c:strCache>
            </c:strRef>
          </c:cat>
          <c:val>
            <c:numRef>
              <c:f>EDA!$B$6:$B$13</c:f>
              <c:numCache>
                <c:formatCode>General</c:formatCode>
                <c:ptCount val="7"/>
                <c:pt idx="0">
                  <c:v>707</c:v>
                </c:pt>
                <c:pt idx="1">
                  <c:v>453</c:v>
                </c:pt>
                <c:pt idx="2">
                  <c:v>453</c:v>
                </c:pt>
                <c:pt idx="3">
                  <c:v>437</c:v>
                </c:pt>
                <c:pt idx="4">
                  <c:v>421</c:v>
                </c:pt>
                <c:pt idx="5">
                  <c:v>420</c:v>
                </c:pt>
                <c:pt idx="6">
                  <c:v>120</c:v>
                </c:pt>
              </c:numCache>
            </c:numRef>
          </c:val>
          <c:extLst>
            <c:ext xmlns:c16="http://schemas.microsoft.com/office/drawing/2014/chart" uri="{C3380CC4-5D6E-409C-BE32-E72D297353CC}">
              <c16:uniqueId val="{00000000-A792-4E7C-BA7E-584DEC11D785}"/>
            </c:ext>
          </c:extLst>
        </c:ser>
        <c:dLbls>
          <c:showLegendKey val="0"/>
          <c:showVal val="0"/>
          <c:showCatName val="0"/>
          <c:showSerName val="0"/>
          <c:showPercent val="0"/>
          <c:showBubbleSize val="0"/>
        </c:dLbls>
        <c:gapWidth val="182"/>
        <c:axId val="1006079679"/>
        <c:axId val="1006076799"/>
      </c:barChart>
      <c:catAx>
        <c:axId val="100607967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76799"/>
        <c:crosses val="autoZero"/>
        <c:auto val="1"/>
        <c:lblAlgn val="ctr"/>
        <c:lblOffset val="100"/>
        <c:noMultiLvlLbl val="0"/>
      </c:catAx>
      <c:valAx>
        <c:axId val="1006076799"/>
        <c:scaling>
          <c:orientation val="minMax"/>
        </c:scaling>
        <c:delete val="1"/>
        <c:axPos val="t"/>
        <c:numFmt formatCode="General" sourceLinked="1"/>
        <c:majorTickMark val="none"/>
        <c:minorTickMark val="none"/>
        <c:tickLblPos val="nextTo"/>
        <c:crossAx val="100607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Dashboard.xlsx]EDA!Customer's Gender</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baseline="0">
                <a:solidFill>
                  <a:srgbClr val="CDE27E"/>
                </a:solidFill>
              </a:rPr>
              <a:t>Customer's GendeR</a:t>
            </a:r>
          </a:p>
        </c:rich>
      </c:tx>
      <c:layout>
        <c:manualLayout>
          <c:xMode val="edge"/>
          <c:yMode val="edge"/>
          <c:x val="9.5185957147513434E-2"/>
          <c:y val="0.13572626592407658"/>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EDA!$B$26</c:f>
              <c:strCache>
                <c:ptCount val="1"/>
                <c:pt idx="0">
                  <c:v>Total</c:v>
                </c:pt>
              </c:strCache>
            </c:strRef>
          </c:tx>
          <c:dPt>
            <c:idx val="0"/>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B6A7-4D9D-94BA-D23BB5DCEF41}"/>
              </c:ext>
            </c:extLst>
          </c:dPt>
          <c:dPt>
            <c:idx val="1"/>
            <c:bubble3D val="0"/>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6A7-4D9D-94BA-D23BB5DCEF4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EDA!$A$27:$A$29</c:f>
              <c:strCache>
                <c:ptCount val="2"/>
                <c:pt idx="0">
                  <c:v>Female</c:v>
                </c:pt>
                <c:pt idx="1">
                  <c:v>Male</c:v>
                </c:pt>
              </c:strCache>
            </c:strRef>
          </c:cat>
          <c:val>
            <c:numRef>
              <c:f>EDA!$B$27:$B$29</c:f>
              <c:numCache>
                <c:formatCode>General</c:formatCode>
                <c:ptCount val="2"/>
                <c:pt idx="0">
                  <c:v>1524</c:v>
                </c:pt>
                <c:pt idx="1">
                  <c:v>1487</c:v>
                </c:pt>
              </c:numCache>
            </c:numRef>
          </c:val>
          <c:extLst>
            <c:ext xmlns:c16="http://schemas.microsoft.com/office/drawing/2014/chart" uri="{C3380CC4-5D6E-409C-BE32-E72D297353CC}">
              <c16:uniqueId val="{00000000-B6A7-4D9D-94BA-D23BB5DCEF41}"/>
            </c:ext>
          </c:extLst>
        </c:ser>
        <c:dLbls>
          <c:showLegendKey val="0"/>
          <c:showVal val="0"/>
          <c:showCatName val="0"/>
          <c:showSerName val="0"/>
          <c:showPercent val="1"/>
          <c:showBubbleSize val="0"/>
          <c:showLeaderLines val="1"/>
        </c:dLbls>
        <c:firstSliceAng val="209"/>
        <c:holeSize val="52"/>
      </c:doughnutChart>
      <c:spPr>
        <a:noFill/>
        <a:ln>
          <a:noFill/>
        </a:ln>
        <a:effectLst/>
      </c:spPr>
    </c:plotArea>
    <c:legend>
      <c:legendPos val="r"/>
      <c:layout>
        <c:manualLayout>
          <c:xMode val="edge"/>
          <c:yMode val="edge"/>
          <c:x val="0.56384097219061502"/>
          <c:y val="0.49921259842519677"/>
          <c:w val="0.23762501501037861"/>
          <c:h val="0.158298662448853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Dashboard.xlsx]EDA!Monthly Loans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Loan By Month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EDA!$B$112</c:f>
              <c:strCache>
                <c:ptCount val="1"/>
                <c:pt idx="0">
                  <c:v>Total</c:v>
                </c:pt>
              </c:strCache>
            </c:strRef>
          </c:tx>
          <c:spPr>
            <a:ln w="28575" cap="rnd">
              <a:solidFill>
                <a:schemeClr val="accent1"/>
              </a:solidFill>
              <a:round/>
            </a:ln>
            <a:effectLst/>
          </c:spPr>
          <c:marker>
            <c:symbol val="none"/>
          </c:marker>
          <c:cat>
            <c:strRef>
              <c:f>EDA!$A$113:$A$125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EDA!$B$113:$B$125</c:f>
              <c:numCache>
                <c:formatCode>_(* #,##0.00_);_(* \(#,##0.00\);_(* "-"??_);_(@_)</c:formatCode>
                <c:ptCount val="12"/>
                <c:pt idx="0">
                  <c:v>113807500077</c:v>
                </c:pt>
                <c:pt idx="1">
                  <c:v>115862832488</c:v>
                </c:pt>
                <c:pt idx="2">
                  <c:v>99252554069</c:v>
                </c:pt>
                <c:pt idx="3">
                  <c:v>147362264075</c:v>
                </c:pt>
                <c:pt idx="4">
                  <c:v>43925603933</c:v>
                </c:pt>
                <c:pt idx="5">
                  <c:v>32693152360</c:v>
                </c:pt>
                <c:pt idx="6">
                  <c:v>102853805798</c:v>
                </c:pt>
                <c:pt idx="7">
                  <c:v>72871142387</c:v>
                </c:pt>
                <c:pt idx="8">
                  <c:v>77261598229</c:v>
                </c:pt>
                <c:pt idx="9">
                  <c:v>102367935310</c:v>
                </c:pt>
                <c:pt idx="10">
                  <c:v>71693602059</c:v>
                </c:pt>
                <c:pt idx="11">
                  <c:v>30481945894</c:v>
                </c:pt>
              </c:numCache>
            </c:numRef>
          </c:val>
          <c:smooth val="0"/>
          <c:extLst>
            <c:ext xmlns:c16="http://schemas.microsoft.com/office/drawing/2014/chart" uri="{C3380CC4-5D6E-409C-BE32-E72D297353CC}">
              <c16:uniqueId val="{00000000-467D-405C-A39B-23A2975EC071}"/>
            </c:ext>
          </c:extLst>
        </c:ser>
        <c:dLbls>
          <c:showLegendKey val="0"/>
          <c:showVal val="0"/>
          <c:showCatName val="0"/>
          <c:showSerName val="0"/>
          <c:showPercent val="0"/>
          <c:showBubbleSize val="0"/>
        </c:dLbls>
        <c:smooth val="0"/>
        <c:axId val="420318591"/>
        <c:axId val="420321471"/>
      </c:lineChart>
      <c:catAx>
        <c:axId val="42031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321471"/>
        <c:crosses val="autoZero"/>
        <c:auto val="1"/>
        <c:lblAlgn val="ctr"/>
        <c:lblOffset val="100"/>
        <c:noMultiLvlLbl val="0"/>
      </c:catAx>
      <c:valAx>
        <c:axId val="420321471"/>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31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Dashboard.xlsx]EDA!Loan by Age Range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DE27E"/>
                </a:solidFill>
              </a:rPr>
              <a:t>Loan by Age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EDA!$B$100</c:f>
              <c:strCache>
                <c:ptCount val="1"/>
                <c:pt idx="0">
                  <c:v>Total</c:v>
                </c:pt>
              </c:strCache>
            </c:strRef>
          </c:tx>
          <c:spPr>
            <a:solidFill>
              <a:schemeClr val="accent5">
                <a:lumMod val="40000"/>
                <a:lumOff val="60000"/>
              </a:schemeClr>
            </a:solidFill>
            <a:ln>
              <a:noFill/>
            </a:ln>
            <a:effectLst/>
          </c:spPr>
          <c:invertIfNegative val="0"/>
          <c:cat>
            <c:strRef>
              <c:f>EDA!$A$101:$A$108</c:f>
              <c:strCache>
                <c:ptCount val="7"/>
                <c:pt idx="0">
                  <c:v>70 Yrs &amp; Above</c:v>
                </c:pt>
                <c:pt idx="1">
                  <c:v>60-69 Yrs</c:v>
                </c:pt>
                <c:pt idx="2">
                  <c:v>20-29 Yrs</c:v>
                </c:pt>
                <c:pt idx="3">
                  <c:v>40-49 Yrs</c:v>
                </c:pt>
                <c:pt idx="4">
                  <c:v>30-39 Yrs</c:v>
                </c:pt>
                <c:pt idx="5">
                  <c:v>50-59 Yrs</c:v>
                </c:pt>
                <c:pt idx="6">
                  <c:v>Below 20 Yrs</c:v>
                </c:pt>
              </c:strCache>
            </c:strRef>
          </c:cat>
          <c:val>
            <c:numRef>
              <c:f>EDA!$B$101:$B$108</c:f>
              <c:numCache>
                <c:formatCode>[$₦-46A]#,##0.00</c:formatCode>
                <c:ptCount val="7"/>
                <c:pt idx="0">
                  <c:v>300109388093</c:v>
                </c:pt>
                <c:pt idx="1">
                  <c:v>218224146457</c:v>
                </c:pt>
                <c:pt idx="2">
                  <c:v>156250884511</c:v>
                </c:pt>
                <c:pt idx="3">
                  <c:v>118941961886</c:v>
                </c:pt>
                <c:pt idx="4">
                  <c:v>111184831418</c:v>
                </c:pt>
                <c:pt idx="5">
                  <c:v>82525488577</c:v>
                </c:pt>
                <c:pt idx="6">
                  <c:v>23197235737</c:v>
                </c:pt>
              </c:numCache>
            </c:numRef>
          </c:val>
          <c:extLst>
            <c:ext xmlns:c16="http://schemas.microsoft.com/office/drawing/2014/chart" uri="{C3380CC4-5D6E-409C-BE32-E72D297353CC}">
              <c16:uniqueId val="{00000000-7F5E-4835-9E55-71E511892658}"/>
            </c:ext>
          </c:extLst>
        </c:ser>
        <c:dLbls>
          <c:showLegendKey val="0"/>
          <c:showVal val="0"/>
          <c:showCatName val="0"/>
          <c:showSerName val="0"/>
          <c:showPercent val="0"/>
          <c:showBubbleSize val="0"/>
        </c:dLbls>
        <c:gapWidth val="182"/>
        <c:axId val="1006059039"/>
        <c:axId val="1006054719"/>
      </c:barChart>
      <c:catAx>
        <c:axId val="100605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54719"/>
        <c:crosses val="autoZero"/>
        <c:auto val="1"/>
        <c:lblAlgn val="ctr"/>
        <c:lblOffset val="100"/>
        <c:noMultiLvlLbl val="0"/>
      </c:catAx>
      <c:valAx>
        <c:axId val="1006054719"/>
        <c:scaling>
          <c:orientation val="minMax"/>
        </c:scaling>
        <c:delete val="1"/>
        <c:axPos val="b"/>
        <c:numFmt formatCode="[$₦-46A]#,##0.00" sourceLinked="1"/>
        <c:majorTickMark val="none"/>
        <c:minorTickMark val="none"/>
        <c:tickLblPos val="nextTo"/>
        <c:crossAx val="100605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[Bank Project Analysis and Dashboard.xlsx]EDA!Account Types</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solidFill>
                  <a:srgbClr val="CDE27E"/>
                </a:solidFill>
              </a:rPr>
              <a:t>Account Types</a:t>
            </a:r>
          </a:p>
        </c:rich>
      </c:tx>
      <c:layout>
        <c:manualLayout>
          <c:xMode val="edge"/>
          <c:yMode val="edge"/>
          <c:x val="0.25601731601731603"/>
          <c:y val="0.11972274732199117"/>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3175">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pivotFmt>
      <c:pivotFmt>
        <c:idx val="2"/>
        <c:spPr>
          <a:solidFill>
            <a:srgbClr val="002060"/>
          </a:solidFill>
          <a:ln w="3175">
            <a:noFill/>
          </a:ln>
          <a:effectLst/>
          <a:scene3d>
            <a:camera prst="orthographicFront"/>
            <a:lightRig rig="brightRoom" dir="t"/>
          </a:scene3d>
          <a:sp3d prstMaterial="flat">
            <a:bevelT w="50800" h="101600" prst="angle"/>
            <a:contourClr>
              <a:srgbClr val="000000"/>
            </a:contourClr>
          </a:sp3d>
        </c:spPr>
      </c:pivotFmt>
      <c:pivotFmt>
        <c:idx val="3"/>
        <c:spPr>
          <a:solidFill>
            <a:schemeClr val="accent5">
              <a:lumMod val="50000"/>
            </a:schemeClr>
          </a:solidFill>
          <a:ln w="3175">
            <a:noFill/>
          </a:ln>
          <a:effectLst/>
          <a:scene3d>
            <a:camera prst="orthographicFront"/>
            <a:lightRig rig="brightRoom" dir="t"/>
          </a:scene3d>
          <a:sp3d prstMaterial="flat">
            <a:bevelT w="50800" h="101600" prst="angle"/>
            <a:contourClr>
              <a:srgbClr val="000000"/>
            </a:contourClr>
          </a:sp3d>
        </c:spPr>
      </c:pivotFmt>
      <c:pivotFmt>
        <c:idx val="4"/>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pivotFmt>
      <c:pivotFmt>
        <c:idx val="5"/>
        <c:spPr>
          <a:solidFill>
            <a:schemeClr val="accent5">
              <a:lumMod val="60000"/>
              <a:lumOff val="40000"/>
            </a:schemeClr>
          </a:solidFill>
          <a:ln w="3175">
            <a:noFill/>
          </a:ln>
          <a:effectLst/>
          <a:scene3d>
            <a:camera prst="orthographicFront"/>
            <a:lightRig rig="brightRoom" dir="t"/>
          </a:scene3d>
          <a:sp3d prstMaterial="flat">
            <a:bevelT w="50800" h="101600" prst="angle"/>
            <a:contourClr>
              <a:srgbClr val="000000"/>
            </a:contourClr>
          </a:sp3d>
        </c:spPr>
      </c:pivotFmt>
      <c:pivotFmt>
        <c:idx val="6"/>
        <c:spPr>
          <a:solidFill>
            <a:schemeClr val="accent5">
              <a:lumMod val="40000"/>
              <a:lumOff val="60000"/>
            </a:schemeClr>
          </a:solidFill>
          <a:ln w="3175">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EDA!$B$16</c:f>
              <c:strCache>
                <c:ptCount val="1"/>
                <c:pt idx="0">
                  <c:v>Total</c:v>
                </c:pt>
              </c:strCache>
            </c:strRef>
          </c:tx>
          <c:spPr>
            <a:ln w="3175">
              <a:noFill/>
            </a:ln>
          </c:spPr>
          <c:dPt>
            <c:idx val="0"/>
            <c:bubble3D val="0"/>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19C9-4580-A9F1-494E9B66F1A2}"/>
              </c:ext>
            </c:extLst>
          </c:dPt>
          <c:dPt>
            <c:idx val="1"/>
            <c:bubble3D val="0"/>
            <c:spPr>
              <a:solidFill>
                <a:schemeClr val="accent5">
                  <a:lumMod val="50000"/>
                </a:schemeClr>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19C9-4580-A9F1-494E9B66F1A2}"/>
              </c:ext>
            </c:extLst>
          </c:dPt>
          <c:dPt>
            <c:idx val="2"/>
            <c:bubble3D val="0"/>
            <c:spPr>
              <a:solidFill>
                <a:srgbClr val="002060"/>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9C9-4580-A9F1-494E9B66F1A2}"/>
              </c:ext>
            </c:extLst>
          </c:dPt>
          <c:dPt>
            <c:idx val="3"/>
            <c:bubble3D val="0"/>
            <c:spPr>
              <a:solidFill>
                <a:schemeClr val="accent5">
                  <a:lumMod val="40000"/>
                  <a:lumOff val="60000"/>
                </a:schemeClr>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9C9-4580-A9F1-494E9B66F1A2}"/>
              </c:ext>
            </c:extLst>
          </c:dPt>
          <c:dPt>
            <c:idx val="4"/>
            <c:bubble3D val="0"/>
            <c:spPr>
              <a:solidFill>
                <a:schemeClr val="accent5">
                  <a:lumMod val="60000"/>
                  <a:lumOff val="40000"/>
                </a:schemeClr>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19C9-4580-A9F1-494E9B66F1A2}"/>
              </c:ext>
            </c:extLst>
          </c:dPt>
          <c:dPt>
            <c:idx val="5"/>
            <c:bubble3D val="0"/>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9C9-4580-A9F1-494E9B66F1A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EDA!$A$17:$A$23</c:f>
              <c:strCache>
                <c:ptCount val="6"/>
                <c:pt idx="0">
                  <c:v>Corporate</c:v>
                </c:pt>
                <c:pt idx="1">
                  <c:v>Current</c:v>
                </c:pt>
                <c:pt idx="2">
                  <c:v>Domiciliary</c:v>
                </c:pt>
                <c:pt idx="3">
                  <c:v>Fixed Deposit</c:v>
                </c:pt>
                <c:pt idx="4">
                  <c:v>Joint</c:v>
                </c:pt>
                <c:pt idx="5">
                  <c:v>Savings</c:v>
                </c:pt>
              </c:strCache>
            </c:strRef>
          </c:cat>
          <c:val>
            <c:numRef>
              <c:f>EDA!$B$17:$B$23</c:f>
              <c:numCache>
                <c:formatCode>General</c:formatCode>
                <c:ptCount val="6"/>
                <c:pt idx="0">
                  <c:v>416</c:v>
                </c:pt>
                <c:pt idx="1">
                  <c:v>609</c:v>
                </c:pt>
                <c:pt idx="2">
                  <c:v>1028</c:v>
                </c:pt>
                <c:pt idx="3">
                  <c:v>117</c:v>
                </c:pt>
                <c:pt idx="4">
                  <c:v>411</c:v>
                </c:pt>
                <c:pt idx="5">
                  <c:v>430</c:v>
                </c:pt>
              </c:numCache>
            </c:numRef>
          </c:val>
          <c:extLst>
            <c:ext xmlns:c16="http://schemas.microsoft.com/office/drawing/2014/chart" uri="{C3380CC4-5D6E-409C-BE32-E72D297353CC}">
              <c16:uniqueId val="{00000000-19C9-4580-A9F1-494E9B66F1A2}"/>
            </c:ext>
          </c:extLst>
        </c:ser>
        <c:dLbls>
          <c:showLegendKey val="0"/>
          <c:showVal val="0"/>
          <c:showCatName val="0"/>
          <c:showSerName val="0"/>
          <c:showPercent val="1"/>
          <c:showBubbleSize val="0"/>
          <c:showLeaderLines val="1"/>
        </c:dLbls>
        <c:firstSliceAng val="0"/>
        <c:holeSize val="63"/>
      </c:doughnutChart>
      <c:spPr>
        <a:noFill/>
        <a:ln>
          <a:noFill/>
        </a:ln>
        <a:effectLst/>
      </c:spPr>
    </c:plotArea>
    <c:legend>
      <c:legendPos val="r"/>
      <c:layout>
        <c:manualLayout>
          <c:xMode val="edge"/>
          <c:yMode val="edge"/>
          <c:x val="0.68307086614173229"/>
          <c:y val="0.26051910881465512"/>
          <c:w val="0.26424680834798564"/>
          <c:h val="0.540003779527559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Dashboard.xlsx]EDA!Loan by Acount Type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Loan by Acount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EDA!$B$88</c:f>
              <c:strCache>
                <c:ptCount val="1"/>
                <c:pt idx="0">
                  <c:v>Total</c:v>
                </c:pt>
              </c:strCache>
            </c:strRef>
          </c:tx>
          <c:spPr>
            <a:solidFill>
              <a:schemeClr val="accent1"/>
            </a:solidFill>
            <a:ln>
              <a:noFill/>
            </a:ln>
            <a:effectLst/>
          </c:spPr>
          <c:invertIfNegative val="0"/>
          <c:cat>
            <c:strRef>
              <c:f>EDA!$A$89:$A$95</c:f>
              <c:strCache>
                <c:ptCount val="6"/>
                <c:pt idx="0">
                  <c:v>Domiciliary</c:v>
                </c:pt>
                <c:pt idx="1">
                  <c:v>Current</c:v>
                </c:pt>
                <c:pt idx="2">
                  <c:v>Corporate</c:v>
                </c:pt>
                <c:pt idx="3">
                  <c:v>Joint</c:v>
                </c:pt>
                <c:pt idx="4">
                  <c:v>Savings</c:v>
                </c:pt>
                <c:pt idx="5">
                  <c:v>Fixed Deposit</c:v>
                </c:pt>
              </c:strCache>
            </c:strRef>
          </c:cat>
          <c:val>
            <c:numRef>
              <c:f>EDA!$B$89:$B$95</c:f>
              <c:numCache>
                <c:formatCode>[$₦-46A]#,##0.00</c:formatCode>
                <c:ptCount val="6"/>
                <c:pt idx="0">
                  <c:v>337320833508</c:v>
                </c:pt>
                <c:pt idx="1">
                  <c:v>265623774919</c:v>
                </c:pt>
                <c:pt idx="2">
                  <c:v>130973632244</c:v>
                </c:pt>
                <c:pt idx="3">
                  <c:v>115601760760</c:v>
                </c:pt>
                <c:pt idx="4">
                  <c:v>108812090123</c:v>
                </c:pt>
                <c:pt idx="5">
                  <c:v>52101845125</c:v>
                </c:pt>
              </c:numCache>
            </c:numRef>
          </c:val>
          <c:extLst>
            <c:ext xmlns:c16="http://schemas.microsoft.com/office/drawing/2014/chart" uri="{C3380CC4-5D6E-409C-BE32-E72D297353CC}">
              <c16:uniqueId val="{00000000-4F92-4EB8-838B-DD8155F13361}"/>
            </c:ext>
          </c:extLst>
        </c:ser>
        <c:dLbls>
          <c:showLegendKey val="0"/>
          <c:showVal val="0"/>
          <c:showCatName val="0"/>
          <c:showSerName val="0"/>
          <c:showPercent val="0"/>
          <c:showBubbleSize val="0"/>
        </c:dLbls>
        <c:gapWidth val="182"/>
        <c:axId val="102409136"/>
        <c:axId val="102413936"/>
      </c:barChart>
      <c:catAx>
        <c:axId val="10240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13936"/>
        <c:crosses val="autoZero"/>
        <c:auto val="1"/>
        <c:lblAlgn val="ctr"/>
        <c:lblOffset val="100"/>
        <c:noMultiLvlLbl val="0"/>
      </c:catAx>
      <c:valAx>
        <c:axId val="102413936"/>
        <c:scaling>
          <c:orientation val="minMax"/>
        </c:scaling>
        <c:delete val="1"/>
        <c:axPos val="b"/>
        <c:numFmt formatCode="[$₦-46A]#,##0.00" sourceLinked="1"/>
        <c:majorTickMark val="none"/>
        <c:minorTickMark val="none"/>
        <c:tickLblPos val="nextTo"/>
        <c:crossAx val="10240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Dashboard.xlsx]EDA!Transaction Types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Trasaction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E27E"/>
          </a:solidFill>
          <a:ln>
            <a:solidFill>
              <a:srgbClr val="CDE27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EDA!$B$46</c:f>
              <c:strCache>
                <c:ptCount val="1"/>
                <c:pt idx="0">
                  <c:v>Total</c:v>
                </c:pt>
              </c:strCache>
            </c:strRef>
          </c:tx>
          <c:spPr>
            <a:solidFill>
              <a:srgbClr val="CDE27E"/>
            </a:solidFill>
            <a:ln>
              <a:solidFill>
                <a:srgbClr val="CDE27E"/>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EDA!$A$47:$A$53</c:f>
              <c:strCache>
                <c:ptCount val="6"/>
                <c:pt idx="0">
                  <c:v>Money Transfer</c:v>
                </c:pt>
                <c:pt idx="1">
                  <c:v>Money Deposit</c:v>
                </c:pt>
                <c:pt idx="2">
                  <c:v>Cash Withdrawal</c:v>
                </c:pt>
                <c:pt idx="3">
                  <c:v>Online Payment</c:v>
                </c:pt>
                <c:pt idx="4">
                  <c:v>Loan Payment</c:v>
                </c:pt>
                <c:pt idx="5">
                  <c:v>Checks</c:v>
                </c:pt>
              </c:strCache>
            </c:strRef>
          </c:cat>
          <c:val>
            <c:numRef>
              <c:f>EDA!$B$47:$B$53</c:f>
              <c:numCache>
                <c:formatCode>General</c:formatCode>
                <c:ptCount val="6"/>
                <c:pt idx="0">
                  <c:v>714</c:v>
                </c:pt>
                <c:pt idx="1">
                  <c:v>631</c:v>
                </c:pt>
                <c:pt idx="2">
                  <c:v>561</c:v>
                </c:pt>
                <c:pt idx="3">
                  <c:v>539</c:v>
                </c:pt>
                <c:pt idx="4">
                  <c:v>300</c:v>
                </c:pt>
                <c:pt idx="5">
                  <c:v>266</c:v>
                </c:pt>
              </c:numCache>
            </c:numRef>
          </c:val>
          <c:extLst>
            <c:ext xmlns:c16="http://schemas.microsoft.com/office/drawing/2014/chart" uri="{C3380CC4-5D6E-409C-BE32-E72D297353CC}">
              <c16:uniqueId val="{00000000-4254-47FA-B171-0C336D485441}"/>
            </c:ext>
          </c:extLst>
        </c:ser>
        <c:dLbls>
          <c:dLblPos val="outEnd"/>
          <c:showLegendKey val="0"/>
          <c:showVal val="1"/>
          <c:showCatName val="0"/>
          <c:showSerName val="0"/>
          <c:showPercent val="0"/>
          <c:showBubbleSize val="0"/>
        </c:dLbls>
        <c:gapWidth val="219"/>
        <c:axId val="431105039"/>
        <c:axId val="431094959"/>
      </c:barChart>
      <c:catAx>
        <c:axId val="431105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094959"/>
        <c:crosses val="autoZero"/>
        <c:auto val="1"/>
        <c:lblAlgn val="ctr"/>
        <c:lblOffset val="100"/>
        <c:noMultiLvlLbl val="0"/>
      </c:catAx>
      <c:valAx>
        <c:axId val="431094959"/>
        <c:scaling>
          <c:orientation val="minMax"/>
        </c:scaling>
        <c:delete val="1"/>
        <c:axPos val="b"/>
        <c:numFmt formatCode="General" sourceLinked="1"/>
        <c:majorTickMark val="none"/>
        <c:minorTickMark val="none"/>
        <c:tickLblPos val="nextTo"/>
        <c:crossAx val="43110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Dashboard.xlsx]EDA!Transaction Medium</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Transaction Medium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E27E"/>
          </a:solidFill>
          <a:ln>
            <a:solidFill>
              <a:srgbClr val="CDE27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EDA!$B$32</c:f>
              <c:strCache>
                <c:ptCount val="1"/>
                <c:pt idx="0">
                  <c:v>Total</c:v>
                </c:pt>
              </c:strCache>
            </c:strRef>
          </c:tx>
          <c:spPr>
            <a:solidFill>
              <a:srgbClr val="CDE27E"/>
            </a:solidFill>
            <a:ln>
              <a:solidFill>
                <a:srgbClr val="CDE27E"/>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EDA!$A$33:$A$42</c:f>
              <c:strCache>
                <c:ptCount val="9"/>
                <c:pt idx="0">
                  <c:v>Bank</c:v>
                </c:pt>
                <c:pt idx="1">
                  <c:v>Mobile</c:v>
                </c:pt>
                <c:pt idx="2">
                  <c:v>ATM</c:v>
                </c:pt>
                <c:pt idx="3">
                  <c:v>Internet Banking</c:v>
                </c:pt>
                <c:pt idx="4">
                  <c:v>Informal Services</c:v>
                </c:pt>
                <c:pt idx="5">
                  <c:v>POS</c:v>
                </c:pt>
                <c:pt idx="6">
                  <c:v>AFT</c:v>
                </c:pt>
                <c:pt idx="7">
                  <c:v>Card</c:v>
                </c:pt>
                <c:pt idx="8">
                  <c:v>ACH</c:v>
                </c:pt>
              </c:strCache>
            </c:strRef>
          </c:cat>
          <c:val>
            <c:numRef>
              <c:f>EDA!$B$33:$B$42</c:f>
              <c:numCache>
                <c:formatCode>General</c:formatCode>
                <c:ptCount val="9"/>
                <c:pt idx="0">
                  <c:v>777</c:v>
                </c:pt>
                <c:pt idx="1">
                  <c:v>692</c:v>
                </c:pt>
                <c:pt idx="2">
                  <c:v>512</c:v>
                </c:pt>
                <c:pt idx="3">
                  <c:v>295</c:v>
                </c:pt>
                <c:pt idx="4">
                  <c:v>200</c:v>
                </c:pt>
                <c:pt idx="5">
                  <c:v>159</c:v>
                </c:pt>
                <c:pt idx="6">
                  <c:v>151</c:v>
                </c:pt>
                <c:pt idx="7">
                  <c:v>127</c:v>
                </c:pt>
                <c:pt idx="8">
                  <c:v>98</c:v>
                </c:pt>
              </c:numCache>
            </c:numRef>
          </c:val>
          <c:extLst>
            <c:ext xmlns:c16="http://schemas.microsoft.com/office/drawing/2014/chart" uri="{C3380CC4-5D6E-409C-BE32-E72D297353CC}">
              <c16:uniqueId val="{00000000-E837-4BB9-B256-C266E75EAD24}"/>
            </c:ext>
          </c:extLst>
        </c:ser>
        <c:dLbls>
          <c:dLblPos val="outEnd"/>
          <c:showLegendKey val="0"/>
          <c:showVal val="1"/>
          <c:showCatName val="0"/>
          <c:showSerName val="0"/>
          <c:showPercent val="0"/>
          <c:showBubbleSize val="0"/>
        </c:dLbls>
        <c:gapWidth val="182"/>
        <c:axId val="102416816"/>
        <c:axId val="102409616"/>
      </c:barChart>
      <c:catAx>
        <c:axId val="10241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09616"/>
        <c:crosses val="autoZero"/>
        <c:auto val="1"/>
        <c:lblAlgn val="ctr"/>
        <c:lblOffset val="100"/>
        <c:noMultiLvlLbl val="0"/>
      </c:catAx>
      <c:valAx>
        <c:axId val="102409616"/>
        <c:scaling>
          <c:orientation val="minMax"/>
        </c:scaling>
        <c:delete val="1"/>
        <c:axPos val="b"/>
        <c:numFmt formatCode="General" sourceLinked="1"/>
        <c:majorTickMark val="none"/>
        <c:minorTickMark val="none"/>
        <c:tickLblPos val="nextTo"/>
        <c:crossAx val="10241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Dashboard.xlsx]EDA!Loan by Gender</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solidFill>
                  <a:srgbClr val="CDE27E"/>
                </a:solidFill>
              </a:rPr>
              <a:t>Loan by Gender</a:t>
            </a:r>
          </a:p>
        </c:rich>
      </c:tx>
      <c:layout>
        <c:manualLayout>
          <c:xMode val="edge"/>
          <c:yMode val="edge"/>
          <c:x val="0.10825346112886046"/>
          <c:y val="0.11904761904761904"/>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EDA!$B$80</c:f>
              <c:strCache>
                <c:ptCount val="1"/>
                <c:pt idx="0">
                  <c:v>Total</c:v>
                </c:pt>
              </c:strCache>
            </c:strRef>
          </c:tx>
          <c:dPt>
            <c:idx val="0"/>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6BD9-4DDF-A573-568F2293F7E2}"/>
              </c:ext>
            </c:extLst>
          </c:dPt>
          <c:dPt>
            <c:idx val="1"/>
            <c:bubble3D val="0"/>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D9-4DDF-A573-568F2293F7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EDA!$A$81:$A$83</c:f>
              <c:strCache>
                <c:ptCount val="2"/>
                <c:pt idx="0">
                  <c:v>Female</c:v>
                </c:pt>
                <c:pt idx="1">
                  <c:v>Male</c:v>
                </c:pt>
              </c:strCache>
            </c:strRef>
          </c:cat>
          <c:val>
            <c:numRef>
              <c:f>EDA!$B$81:$B$83</c:f>
              <c:numCache>
                <c:formatCode>[$₦-46A]#,##0.00</c:formatCode>
                <c:ptCount val="2"/>
                <c:pt idx="0">
                  <c:v>554180588599</c:v>
                </c:pt>
                <c:pt idx="1">
                  <c:v>456253348080</c:v>
                </c:pt>
              </c:numCache>
            </c:numRef>
          </c:val>
          <c:extLst>
            <c:ext xmlns:c16="http://schemas.microsoft.com/office/drawing/2014/chart" uri="{C3380CC4-5D6E-409C-BE32-E72D297353CC}">
              <c16:uniqueId val="{00000000-6BD9-4DDF-A573-568F2293F7E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3750513613913273"/>
          <c:y val="0.45856323880567557"/>
          <c:w val="0.2505689880637712"/>
          <c:h val="0.211467645491681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Dashboard.xlsx]EDA!Savings by Gender</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solidFill>
                  <a:srgbClr val="002060"/>
                </a:solidFill>
              </a:rPr>
              <a:t>saving</a:t>
            </a:r>
            <a:r>
              <a:rPr lang="en-US" sz="1200" baseline="0">
                <a:solidFill>
                  <a:srgbClr val="002060"/>
                </a:solidFill>
              </a:rPr>
              <a:t> by Gender</a:t>
            </a:r>
            <a:endParaRPr lang="en-US" sz="1200">
              <a:solidFill>
                <a:srgbClr val="002060"/>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E27E"/>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FFFF99"/>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EDA!$B$74</c:f>
              <c:strCache>
                <c:ptCount val="1"/>
                <c:pt idx="0">
                  <c:v>Total</c:v>
                </c:pt>
              </c:strCache>
            </c:strRef>
          </c:tx>
          <c:spPr>
            <a:solidFill>
              <a:srgbClr val="CDE27E"/>
            </a:solidFill>
          </c:spPr>
          <c:dPt>
            <c:idx val="0"/>
            <c:bubble3D val="0"/>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3F3D-4638-8894-4F5EA068D959}"/>
              </c:ext>
            </c:extLst>
          </c:dPt>
          <c:dPt>
            <c:idx val="1"/>
            <c:bubble3D val="0"/>
            <c:spPr>
              <a:solidFill>
                <a:srgbClr val="FF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F3D-4638-8894-4F5EA068D95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EDA!$A$75:$A$77</c:f>
              <c:strCache>
                <c:ptCount val="2"/>
                <c:pt idx="0">
                  <c:v>Female</c:v>
                </c:pt>
                <c:pt idx="1">
                  <c:v>Male</c:v>
                </c:pt>
              </c:strCache>
            </c:strRef>
          </c:cat>
          <c:val>
            <c:numRef>
              <c:f>EDA!$B$75:$B$77</c:f>
              <c:numCache>
                <c:formatCode>[$₦-46A]#,##0.00</c:formatCode>
                <c:ptCount val="2"/>
                <c:pt idx="0">
                  <c:v>358266286.50659966</c:v>
                </c:pt>
                <c:pt idx="1">
                  <c:v>361116254.98160011</c:v>
                </c:pt>
              </c:numCache>
            </c:numRef>
          </c:val>
          <c:extLst>
            <c:ext xmlns:c16="http://schemas.microsoft.com/office/drawing/2014/chart" uri="{C3380CC4-5D6E-409C-BE32-E72D297353CC}">
              <c16:uniqueId val="{00000000-3F3D-4638-8894-4F5EA068D95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5399694441179923"/>
          <c:y val="0.44662469338571947"/>
          <c:w val="0.21167469737924549"/>
          <c:h val="0.209498673001070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Dashboard.xlsx]EDA!Customers Age Range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DE27E"/>
                </a:solidFill>
              </a:rPr>
              <a:t>Customers Age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EDA!$B$5</c:f>
              <c:strCache>
                <c:ptCount val="1"/>
                <c:pt idx="0">
                  <c:v>Total</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EDA!$A$6:$A$13</c:f>
              <c:strCache>
                <c:ptCount val="7"/>
                <c:pt idx="0">
                  <c:v>70 Yrs &amp; Above</c:v>
                </c:pt>
                <c:pt idx="1">
                  <c:v>40-49 Yrs</c:v>
                </c:pt>
                <c:pt idx="2">
                  <c:v>20-29 Yrs</c:v>
                </c:pt>
                <c:pt idx="3">
                  <c:v>30-39 Yrs</c:v>
                </c:pt>
                <c:pt idx="4">
                  <c:v>50-59 Yrs</c:v>
                </c:pt>
                <c:pt idx="5">
                  <c:v>60-69 Yrs</c:v>
                </c:pt>
                <c:pt idx="6">
                  <c:v>Below 20 Yrs</c:v>
                </c:pt>
              </c:strCache>
            </c:strRef>
          </c:cat>
          <c:val>
            <c:numRef>
              <c:f>EDA!$B$6:$B$13</c:f>
              <c:numCache>
                <c:formatCode>General</c:formatCode>
                <c:ptCount val="7"/>
                <c:pt idx="0">
                  <c:v>707</c:v>
                </c:pt>
                <c:pt idx="1">
                  <c:v>453</c:v>
                </c:pt>
                <c:pt idx="2">
                  <c:v>453</c:v>
                </c:pt>
                <c:pt idx="3">
                  <c:v>437</c:v>
                </c:pt>
                <c:pt idx="4">
                  <c:v>421</c:v>
                </c:pt>
                <c:pt idx="5">
                  <c:v>420</c:v>
                </c:pt>
                <c:pt idx="6">
                  <c:v>120</c:v>
                </c:pt>
              </c:numCache>
            </c:numRef>
          </c:val>
          <c:extLst>
            <c:ext xmlns:c16="http://schemas.microsoft.com/office/drawing/2014/chart" uri="{C3380CC4-5D6E-409C-BE32-E72D297353CC}">
              <c16:uniqueId val="{00000000-8D24-4FDC-89FB-C94D44221547}"/>
            </c:ext>
          </c:extLst>
        </c:ser>
        <c:dLbls>
          <c:showLegendKey val="0"/>
          <c:showVal val="0"/>
          <c:showCatName val="0"/>
          <c:showSerName val="0"/>
          <c:showPercent val="0"/>
          <c:showBubbleSize val="0"/>
        </c:dLbls>
        <c:gapWidth val="182"/>
        <c:axId val="1006079679"/>
        <c:axId val="1006076799"/>
      </c:barChart>
      <c:catAx>
        <c:axId val="100607967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76799"/>
        <c:crosses val="autoZero"/>
        <c:auto val="1"/>
        <c:lblAlgn val="ctr"/>
        <c:lblOffset val="100"/>
        <c:noMultiLvlLbl val="0"/>
      </c:catAx>
      <c:valAx>
        <c:axId val="1006076799"/>
        <c:scaling>
          <c:orientation val="minMax"/>
        </c:scaling>
        <c:delete val="1"/>
        <c:axPos val="t"/>
        <c:numFmt formatCode="General" sourceLinked="1"/>
        <c:majorTickMark val="none"/>
        <c:minorTickMark val="none"/>
        <c:tickLblPos val="nextTo"/>
        <c:crossAx val="100607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Dashboard.xlsx]EDA!Customer's Gender</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baseline="0">
                <a:solidFill>
                  <a:srgbClr val="CDE27E"/>
                </a:solidFill>
              </a:rPr>
              <a:t>Customer's GendeR</a:t>
            </a:r>
          </a:p>
        </c:rich>
      </c:tx>
      <c:layout>
        <c:manualLayout>
          <c:xMode val="edge"/>
          <c:yMode val="edge"/>
          <c:x val="9.5185957147513434E-2"/>
          <c:y val="0.13572626592407658"/>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1351872357424947"/>
          <c:y val="0.28112129830034172"/>
          <c:w val="0.44413945501339525"/>
          <c:h val="0.65047217424463333"/>
        </c:manualLayout>
      </c:layout>
      <c:doughnutChart>
        <c:varyColors val="1"/>
        <c:ser>
          <c:idx val="0"/>
          <c:order val="0"/>
          <c:tx>
            <c:strRef>
              <c:f>EDA!$B$26</c:f>
              <c:strCache>
                <c:ptCount val="1"/>
                <c:pt idx="0">
                  <c:v>Total</c:v>
                </c:pt>
              </c:strCache>
            </c:strRef>
          </c:tx>
          <c:dPt>
            <c:idx val="0"/>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1D4-4B12-B7F9-D22AFBE3D3B6}"/>
              </c:ext>
            </c:extLst>
          </c:dPt>
          <c:dPt>
            <c:idx val="1"/>
            <c:bubble3D val="0"/>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1D4-4B12-B7F9-D22AFBE3D3B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EDA!$A$27:$A$29</c:f>
              <c:strCache>
                <c:ptCount val="2"/>
                <c:pt idx="0">
                  <c:v>Female</c:v>
                </c:pt>
                <c:pt idx="1">
                  <c:v>Male</c:v>
                </c:pt>
              </c:strCache>
            </c:strRef>
          </c:cat>
          <c:val>
            <c:numRef>
              <c:f>EDA!$B$27:$B$29</c:f>
              <c:numCache>
                <c:formatCode>General</c:formatCode>
                <c:ptCount val="2"/>
                <c:pt idx="0">
                  <c:v>1524</c:v>
                </c:pt>
                <c:pt idx="1">
                  <c:v>1487</c:v>
                </c:pt>
              </c:numCache>
            </c:numRef>
          </c:val>
          <c:extLst>
            <c:ext xmlns:c16="http://schemas.microsoft.com/office/drawing/2014/chart" uri="{C3380CC4-5D6E-409C-BE32-E72D297353CC}">
              <c16:uniqueId val="{00000004-11D4-4B12-B7F9-D22AFBE3D3B6}"/>
            </c:ext>
          </c:extLst>
        </c:ser>
        <c:dLbls>
          <c:showLegendKey val="0"/>
          <c:showVal val="0"/>
          <c:showCatName val="0"/>
          <c:showSerName val="0"/>
          <c:showPercent val="1"/>
          <c:showBubbleSize val="0"/>
          <c:showLeaderLines val="1"/>
        </c:dLbls>
        <c:firstSliceAng val="209"/>
        <c:holeSize val="52"/>
      </c:doughnutChart>
      <c:spPr>
        <a:noFill/>
        <a:ln>
          <a:noFill/>
        </a:ln>
        <a:effectLst/>
      </c:spPr>
    </c:plotArea>
    <c:legend>
      <c:legendPos val="r"/>
      <c:layout>
        <c:manualLayout>
          <c:xMode val="edge"/>
          <c:yMode val="edge"/>
          <c:x val="0.67665749554155896"/>
          <c:y val="0.44793521903950112"/>
          <c:w val="0.23762501501037861"/>
          <c:h val="0.158298662448853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[Bank Project Analysis and Dashboard.xlsx]EDA!Account Types</c:name>
    <c:fmtId val="1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solidFill>
                  <a:srgbClr val="CDE27E"/>
                </a:solidFill>
              </a:rPr>
              <a:t>Account Types</a:t>
            </a:r>
          </a:p>
        </c:rich>
      </c:tx>
      <c:layout>
        <c:manualLayout>
          <c:xMode val="edge"/>
          <c:yMode val="edge"/>
          <c:x val="0.25601731601731603"/>
          <c:y val="0.11972274732199117"/>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3175">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pivotFmt>
      <c:pivotFmt>
        <c:idx val="2"/>
        <c:spPr>
          <a:solidFill>
            <a:srgbClr val="002060"/>
          </a:solidFill>
          <a:ln w="3175">
            <a:noFill/>
          </a:ln>
          <a:effectLst/>
          <a:scene3d>
            <a:camera prst="orthographicFront"/>
            <a:lightRig rig="brightRoom" dir="t"/>
          </a:scene3d>
          <a:sp3d prstMaterial="flat">
            <a:bevelT w="50800" h="101600" prst="angle"/>
            <a:contourClr>
              <a:srgbClr val="000000"/>
            </a:contourClr>
          </a:sp3d>
        </c:spPr>
      </c:pivotFmt>
      <c:pivotFmt>
        <c:idx val="3"/>
        <c:spPr>
          <a:solidFill>
            <a:schemeClr val="accent5">
              <a:lumMod val="50000"/>
            </a:schemeClr>
          </a:solidFill>
          <a:ln w="3175">
            <a:noFill/>
          </a:ln>
          <a:effectLst/>
          <a:scene3d>
            <a:camera prst="orthographicFront"/>
            <a:lightRig rig="brightRoom" dir="t"/>
          </a:scene3d>
          <a:sp3d prstMaterial="flat">
            <a:bevelT w="50800" h="101600" prst="angle"/>
            <a:contourClr>
              <a:srgbClr val="000000"/>
            </a:contourClr>
          </a:sp3d>
        </c:spPr>
      </c:pivotFmt>
      <c:pivotFmt>
        <c:idx val="4"/>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pivotFmt>
      <c:pivotFmt>
        <c:idx val="5"/>
        <c:spPr>
          <a:solidFill>
            <a:schemeClr val="accent5">
              <a:lumMod val="60000"/>
              <a:lumOff val="40000"/>
            </a:schemeClr>
          </a:solidFill>
          <a:ln w="3175">
            <a:noFill/>
          </a:ln>
          <a:effectLst/>
          <a:scene3d>
            <a:camera prst="orthographicFront"/>
            <a:lightRig rig="brightRoom" dir="t"/>
          </a:scene3d>
          <a:sp3d prstMaterial="flat">
            <a:bevelT w="50800" h="101600" prst="angle"/>
            <a:contourClr>
              <a:srgbClr val="000000"/>
            </a:contourClr>
          </a:sp3d>
        </c:spPr>
      </c:pivotFmt>
      <c:pivotFmt>
        <c:idx val="6"/>
        <c:spPr>
          <a:solidFill>
            <a:schemeClr val="accent5">
              <a:lumMod val="40000"/>
              <a:lumOff val="60000"/>
            </a:schemeClr>
          </a:solidFill>
          <a:ln w="3175">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w="3175">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pivotFmt>
      <c:pivotFmt>
        <c:idx val="9"/>
        <c:spPr>
          <a:solidFill>
            <a:schemeClr val="accent5">
              <a:lumMod val="50000"/>
            </a:schemeClr>
          </a:solidFill>
          <a:ln w="3175">
            <a:noFill/>
          </a:ln>
          <a:effectLst/>
          <a:scene3d>
            <a:camera prst="orthographicFront"/>
            <a:lightRig rig="brightRoom" dir="t"/>
          </a:scene3d>
          <a:sp3d prstMaterial="flat">
            <a:bevelT w="50800" h="101600" prst="angle"/>
            <a:contourClr>
              <a:srgbClr val="000000"/>
            </a:contourClr>
          </a:sp3d>
        </c:spPr>
      </c:pivotFmt>
      <c:pivotFmt>
        <c:idx val="10"/>
        <c:spPr>
          <a:solidFill>
            <a:srgbClr val="002060"/>
          </a:solidFill>
          <a:ln w="3175">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5">
              <a:lumMod val="40000"/>
              <a:lumOff val="60000"/>
            </a:schemeClr>
          </a:solidFill>
          <a:ln w="3175">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5">
              <a:lumMod val="60000"/>
              <a:lumOff val="40000"/>
            </a:schemeClr>
          </a:solidFill>
          <a:ln w="3175">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w="3175">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5">
              <a:lumMod val="50000"/>
            </a:schemeClr>
          </a:solidFill>
          <a:ln w="3175">
            <a:noFill/>
          </a:ln>
          <a:effectLst/>
          <a:scene3d>
            <a:camera prst="orthographicFront"/>
            <a:lightRig rig="brightRoom" dir="t"/>
          </a:scene3d>
          <a:sp3d prstMaterial="flat">
            <a:bevelT w="50800" h="101600" prst="angle"/>
            <a:contourClr>
              <a:srgbClr val="000000"/>
            </a:contourClr>
          </a:sp3d>
        </c:spPr>
      </c:pivotFmt>
      <c:pivotFmt>
        <c:idx val="17"/>
        <c:spPr>
          <a:solidFill>
            <a:srgbClr val="002060"/>
          </a:solidFill>
          <a:ln w="3175">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5">
              <a:lumMod val="40000"/>
              <a:lumOff val="60000"/>
            </a:schemeClr>
          </a:solidFill>
          <a:ln w="3175">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5">
              <a:lumMod val="60000"/>
              <a:lumOff val="40000"/>
            </a:schemeClr>
          </a:solidFill>
          <a:ln w="3175">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5143509387666362"/>
          <c:y val="0.23484619059647632"/>
          <c:w val="0.46707747736555216"/>
          <c:h val="0.69957076553712927"/>
        </c:manualLayout>
      </c:layout>
      <c:doughnutChart>
        <c:varyColors val="1"/>
        <c:ser>
          <c:idx val="0"/>
          <c:order val="0"/>
          <c:tx>
            <c:strRef>
              <c:f>EDA!$B$16</c:f>
              <c:strCache>
                <c:ptCount val="1"/>
                <c:pt idx="0">
                  <c:v>Total</c:v>
                </c:pt>
              </c:strCache>
            </c:strRef>
          </c:tx>
          <c:spPr>
            <a:ln w="3175">
              <a:noFill/>
            </a:ln>
          </c:spPr>
          <c:dPt>
            <c:idx val="0"/>
            <c:bubble3D val="0"/>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70-4244-8A8A-D21718D7628E}"/>
              </c:ext>
            </c:extLst>
          </c:dPt>
          <c:dPt>
            <c:idx val="1"/>
            <c:bubble3D val="0"/>
            <c:spPr>
              <a:solidFill>
                <a:schemeClr val="accent5">
                  <a:lumMod val="50000"/>
                </a:schemeClr>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70-4244-8A8A-D21718D7628E}"/>
              </c:ext>
            </c:extLst>
          </c:dPt>
          <c:dPt>
            <c:idx val="2"/>
            <c:bubble3D val="0"/>
            <c:spPr>
              <a:solidFill>
                <a:srgbClr val="002060"/>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70-4244-8A8A-D21718D7628E}"/>
              </c:ext>
            </c:extLst>
          </c:dPt>
          <c:dPt>
            <c:idx val="3"/>
            <c:bubble3D val="0"/>
            <c:spPr>
              <a:solidFill>
                <a:schemeClr val="accent5">
                  <a:lumMod val="40000"/>
                  <a:lumOff val="60000"/>
                </a:schemeClr>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70-4244-8A8A-D21718D7628E}"/>
              </c:ext>
            </c:extLst>
          </c:dPt>
          <c:dPt>
            <c:idx val="4"/>
            <c:bubble3D val="0"/>
            <c:spPr>
              <a:solidFill>
                <a:schemeClr val="accent5">
                  <a:lumMod val="60000"/>
                  <a:lumOff val="40000"/>
                </a:schemeClr>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70-4244-8A8A-D21718D7628E}"/>
              </c:ext>
            </c:extLst>
          </c:dPt>
          <c:dPt>
            <c:idx val="5"/>
            <c:bubble3D val="0"/>
            <c:spPr>
              <a:solidFill>
                <a:schemeClr val="accent5">
                  <a:lumMod val="75000"/>
                </a:schemeClr>
              </a:solidFill>
              <a:ln w="3175">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70-4244-8A8A-D21718D7628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EDA!$A$17:$A$23</c:f>
              <c:strCache>
                <c:ptCount val="6"/>
                <c:pt idx="0">
                  <c:v>Corporate</c:v>
                </c:pt>
                <c:pt idx="1">
                  <c:v>Current</c:v>
                </c:pt>
                <c:pt idx="2">
                  <c:v>Domiciliary</c:v>
                </c:pt>
                <c:pt idx="3">
                  <c:v>Fixed Deposit</c:v>
                </c:pt>
                <c:pt idx="4">
                  <c:v>Joint</c:v>
                </c:pt>
                <c:pt idx="5">
                  <c:v>Savings</c:v>
                </c:pt>
              </c:strCache>
            </c:strRef>
          </c:cat>
          <c:val>
            <c:numRef>
              <c:f>EDA!$B$17:$B$23</c:f>
              <c:numCache>
                <c:formatCode>General</c:formatCode>
                <c:ptCount val="6"/>
                <c:pt idx="0">
                  <c:v>416</c:v>
                </c:pt>
                <c:pt idx="1">
                  <c:v>609</c:v>
                </c:pt>
                <c:pt idx="2">
                  <c:v>1028</c:v>
                </c:pt>
                <c:pt idx="3">
                  <c:v>117</c:v>
                </c:pt>
                <c:pt idx="4">
                  <c:v>411</c:v>
                </c:pt>
                <c:pt idx="5">
                  <c:v>430</c:v>
                </c:pt>
              </c:numCache>
            </c:numRef>
          </c:val>
          <c:extLst>
            <c:ext xmlns:c16="http://schemas.microsoft.com/office/drawing/2014/chart" uri="{C3380CC4-5D6E-409C-BE32-E72D297353CC}">
              <c16:uniqueId val="{0000000C-1F70-4244-8A8A-D21718D7628E}"/>
            </c:ext>
          </c:extLst>
        </c:ser>
        <c:dLbls>
          <c:showLegendKey val="0"/>
          <c:showVal val="0"/>
          <c:showCatName val="0"/>
          <c:showSerName val="0"/>
          <c:showPercent val="1"/>
          <c:showBubbleSize val="0"/>
          <c:showLeaderLines val="1"/>
        </c:dLbls>
        <c:firstSliceAng val="0"/>
        <c:holeSize val="63"/>
      </c:doughnutChart>
      <c:spPr>
        <a:noFill/>
        <a:ln>
          <a:noFill/>
        </a:ln>
        <a:effectLst/>
      </c:spPr>
    </c:plotArea>
    <c:legend>
      <c:legendPos val="r"/>
      <c:layout>
        <c:manualLayout>
          <c:xMode val="edge"/>
          <c:yMode val="edge"/>
          <c:x val="0.68307086614173229"/>
          <c:y val="0.26051910881465512"/>
          <c:w val="0.26424680834798564"/>
          <c:h val="0.540003779527559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Dashboard.xlsx]EDA!Monthly Savings</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DE27E"/>
                </a:solidFill>
              </a:rPr>
              <a:t>Monthly Savings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EDA!$B$58</c:f>
              <c:strCache>
                <c:ptCount val="1"/>
                <c:pt idx="0">
                  <c:v>Total</c:v>
                </c:pt>
              </c:strCache>
            </c:strRef>
          </c:tx>
          <c:spPr>
            <a:ln w="28575" cap="rnd">
              <a:solidFill>
                <a:srgbClr val="002060"/>
              </a:solidFill>
              <a:round/>
            </a:ln>
            <a:effectLst/>
          </c:spPr>
          <c:marker>
            <c:symbol val="none"/>
          </c:marker>
          <c:cat>
            <c:strRef>
              <c:f>EDA!$A$59:$A$71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EDA!$B$59:$B$71</c:f>
              <c:numCache>
                <c:formatCode>[$₦-46A]#,##0.00</c:formatCode>
                <c:ptCount val="12"/>
                <c:pt idx="0">
                  <c:v>98181602.854200065</c:v>
                </c:pt>
                <c:pt idx="1">
                  <c:v>79687802.602300018</c:v>
                </c:pt>
                <c:pt idx="2">
                  <c:v>98992461.251600057</c:v>
                </c:pt>
                <c:pt idx="3">
                  <c:v>78863521.063600063</c:v>
                </c:pt>
                <c:pt idx="4">
                  <c:v>43971174.771099977</c:v>
                </c:pt>
                <c:pt idx="5">
                  <c:v>49467405.03550002</c:v>
                </c:pt>
                <c:pt idx="6">
                  <c:v>46381816.223599993</c:v>
                </c:pt>
                <c:pt idx="7">
                  <c:v>48843477.596099995</c:v>
                </c:pt>
                <c:pt idx="8">
                  <c:v>38103020.532200009</c:v>
                </c:pt>
                <c:pt idx="9">
                  <c:v>47120020.83820001</c:v>
                </c:pt>
                <c:pt idx="10">
                  <c:v>41637969.262500018</c:v>
                </c:pt>
                <c:pt idx="11">
                  <c:v>48132269.4573</c:v>
                </c:pt>
              </c:numCache>
            </c:numRef>
          </c:val>
          <c:smooth val="0"/>
          <c:extLst>
            <c:ext xmlns:c16="http://schemas.microsoft.com/office/drawing/2014/chart" uri="{C3380CC4-5D6E-409C-BE32-E72D297353CC}">
              <c16:uniqueId val="{00000000-E5A5-419E-9FE5-38372583C331}"/>
            </c:ext>
          </c:extLst>
        </c:ser>
        <c:dLbls>
          <c:showLegendKey val="0"/>
          <c:showVal val="0"/>
          <c:showCatName val="0"/>
          <c:showSerName val="0"/>
          <c:showPercent val="0"/>
          <c:showBubbleSize val="0"/>
        </c:dLbls>
        <c:smooth val="0"/>
        <c:axId val="1006068639"/>
        <c:axId val="1006051839"/>
      </c:lineChart>
      <c:catAx>
        <c:axId val="100606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51839"/>
        <c:crosses val="autoZero"/>
        <c:auto val="1"/>
        <c:lblAlgn val="ctr"/>
        <c:lblOffset val="100"/>
        <c:noMultiLvlLbl val="0"/>
      </c:catAx>
      <c:valAx>
        <c:axId val="1006051839"/>
        <c:scaling>
          <c:orientation val="minMax"/>
        </c:scaling>
        <c:delete val="0"/>
        <c:axPos val="l"/>
        <c:numFmt formatCode="[$₦-46A]#,##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6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Dashboard.xlsx]EDA!Transaction Medium</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Transaction Medium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E27E"/>
          </a:solidFill>
          <a:ln>
            <a:solidFill>
              <a:srgbClr val="CDE27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DE27E"/>
          </a:solidFill>
          <a:ln>
            <a:solidFill>
              <a:srgbClr val="CDE27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DE27E"/>
          </a:solidFill>
          <a:ln>
            <a:solidFill>
              <a:srgbClr val="CDE27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EDA!$B$32</c:f>
              <c:strCache>
                <c:ptCount val="1"/>
                <c:pt idx="0">
                  <c:v>Total</c:v>
                </c:pt>
              </c:strCache>
            </c:strRef>
          </c:tx>
          <c:spPr>
            <a:solidFill>
              <a:srgbClr val="CDE27E"/>
            </a:solidFill>
            <a:ln>
              <a:solidFill>
                <a:srgbClr val="CDE27E"/>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EDA!$A$33:$A$42</c:f>
              <c:strCache>
                <c:ptCount val="9"/>
                <c:pt idx="0">
                  <c:v>Bank</c:v>
                </c:pt>
                <c:pt idx="1">
                  <c:v>Mobile</c:v>
                </c:pt>
                <c:pt idx="2">
                  <c:v>ATM</c:v>
                </c:pt>
                <c:pt idx="3">
                  <c:v>Internet Banking</c:v>
                </c:pt>
                <c:pt idx="4">
                  <c:v>Informal Services</c:v>
                </c:pt>
                <c:pt idx="5">
                  <c:v>POS</c:v>
                </c:pt>
                <c:pt idx="6">
                  <c:v>AFT</c:v>
                </c:pt>
                <c:pt idx="7">
                  <c:v>Card</c:v>
                </c:pt>
                <c:pt idx="8">
                  <c:v>ACH</c:v>
                </c:pt>
              </c:strCache>
            </c:strRef>
          </c:cat>
          <c:val>
            <c:numRef>
              <c:f>EDA!$B$33:$B$42</c:f>
              <c:numCache>
                <c:formatCode>General</c:formatCode>
                <c:ptCount val="9"/>
                <c:pt idx="0">
                  <c:v>777</c:v>
                </c:pt>
                <c:pt idx="1">
                  <c:v>692</c:v>
                </c:pt>
                <c:pt idx="2">
                  <c:v>512</c:v>
                </c:pt>
                <c:pt idx="3">
                  <c:v>295</c:v>
                </c:pt>
                <c:pt idx="4">
                  <c:v>200</c:v>
                </c:pt>
                <c:pt idx="5">
                  <c:v>159</c:v>
                </c:pt>
                <c:pt idx="6">
                  <c:v>151</c:v>
                </c:pt>
                <c:pt idx="7">
                  <c:v>127</c:v>
                </c:pt>
                <c:pt idx="8">
                  <c:v>98</c:v>
                </c:pt>
              </c:numCache>
            </c:numRef>
          </c:val>
          <c:extLst>
            <c:ext xmlns:c16="http://schemas.microsoft.com/office/drawing/2014/chart" uri="{C3380CC4-5D6E-409C-BE32-E72D297353CC}">
              <c16:uniqueId val="{00000000-1FBB-48E9-A124-FF6E5735F5D5}"/>
            </c:ext>
          </c:extLst>
        </c:ser>
        <c:dLbls>
          <c:dLblPos val="outEnd"/>
          <c:showLegendKey val="0"/>
          <c:showVal val="1"/>
          <c:showCatName val="0"/>
          <c:showSerName val="0"/>
          <c:showPercent val="0"/>
          <c:showBubbleSize val="0"/>
        </c:dLbls>
        <c:gapWidth val="182"/>
        <c:axId val="102416816"/>
        <c:axId val="102409616"/>
      </c:barChart>
      <c:catAx>
        <c:axId val="10241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09616"/>
        <c:crosses val="autoZero"/>
        <c:auto val="1"/>
        <c:lblAlgn val="ctr"/>
        <c:lblOffset val="100"/>
        <c:noMultiLvlLbl val="0"/>
      </c:catAx>
      <c:valAx>
        <c:axId val="102409616"/>
        <c:scaling>
          <c:orientation val="minMax"/>
        </c:scaling>
        <c:delete val="1"/>
        <c:axPos val="b"/>
        <c:numFmt formatCode="General" sourceLinked="1"/>
        <c:majorTickMark val="none"/>
        <c:minorTickMark val="none"/>
        <c:tickLblPos val="nextTo"/>
        <c:crossAx val="10241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Dashboard.xlsx]EDA!Transaction Types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Trasaction Types</a:t>
            </a:r>
          </a:p>
        </c:rich>
      </c:tx>
      <c:overlay val="0"/>
      <c:spPr>
        <a:noFill/>
        <a:ln w="12700">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E27E"/>
          </a:solidFill>
          <a:ln>
            <a:solidFill>
              <a:srgbClr val="CDE27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DE27E"/>
          </a:solidFill>
          <a:ln>
            <a:solidFill>
              <a:srgbClr val="CDE27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DE27E"/>
          </a:solidFill>
          <a:ln>
            <a:solidFill>
              <a:srgbClr val="CDE27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EDA!$B$46</c:f>
              <c:strCache>
                <c:ptCount val="1"/>
                <c:pt idx="0">
                  <c:v>Total</c:v>
                </c:pt>
              </c:strCache>
            </c:strRef>
          </c:tx>
          <c:spPr>
            <a:solidFill>
              <a:srgbClr val="CDE27E"/>
            </a:solidFill>
            <a:ln>
              <a:solidFill>
                <a:srgbClr val="CDE27E"/>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EDA!$A$47:$A$53</c:f>
              <c:strCache>
                <c:ptCount val="6"/>
                <c:pt idx="0">
                  <c:v>Money Transfer</c:v>
                </c:pt>
                <c:pt idx="1">
                  <c:v>Money Deposit</c:v>
                </c:pt>
                <c:pt idx="2">
                  <c:v>Cash Withdrawal</c:v>
                </c:pt>
                <c:pt idx="3">
                  <c:v>Online Payment</c:v>
                </c:pt>
                <c:pt idx="4">
                  <c:v>Loan Payment</c:v>
                </c:pt>
                <c:pt idx="5">
                  <c:v>Checks</c:v>
                </c:pt>
              </c:strCache>
            </c:strRef>
          </c:cat>
          <c:val>
            <c:numRef>
              <c:f>EDA!$B$47:$B$53</c:f>
              <c:numCache>
                <c:formatCode>General</c:formatCode>
                <c:ptCount val="6"/>
                <c:pt idx="0">
                  <c:v>714</c:v>
                </c:pt>
                <c:pt idx="1">
                  <c:v>631</c:v>
                </c:pt>
                <c:pt idx="2">
                  <c:v>561</c:v>
                </c:pt>
                <c:pt idx="3">
                  <c:v>539</c:v>
                </c:pt>
                <c:pt idx="4">
                  <c:v>300</c:v>
                </c:pt>
                <c:pt idx="5">
                  <c:v>266</c:v>
                </c:pt>
              </c:numCache>
            </c:numRef>
          </c:val>
          <c:extLst>
            <c:ext xmlns:c16="http://schemas.microsoft.com/office/drawing/2014/chart" uri="{C3380CC4-5D6E-409C-BE32-E72D297353CC}">
              <c16:uniqueId val="{00000000-6F47-456E-83DF-87EF9BCFE7AB}"/>
            </c:ext>
          </c:extLst>
        </c:ser>
        <c:dLbls>
          <c:dLblPos val="outEnd"/>
          <c:showLegendKey val="0"/>
          <c:showVal val="1"/>
          <c:showCatName val="0"/>
          <c:showSerName val="0"/>
          <c:showPercent val="0"/>
          <c:showBubbleSize val="0"/>
        </c:dLbls>
        <c:gapWidth val="219"/>
        <c:axId val="431105039"/>
        <c:axId val="431094959"/>
      </c:barChart>
      <c:catAx>
        <c:axId val="431105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094959"/>
        <c:crosses val="autoZero"/>
        <c:auto val="1"/>
        <c:lblAlgn val="ctr"/>
        <c:lblOffset val="100"/>
        <c:noMultiLvlLbl val="0"/>
      </c:catAx>
      <c:valAx>
        <c:axId val="431094959"/>
        <c:scaling>
          <c:orientation val="minMax"/>
        </c:scaling>
        <c:delete val="1"/>
        <c:axPos val="b"/>
        <c:numFmt formatCode="General" sourceLinked="1"/>
        <c:majorTickMark val="none"/>
        <c:minorTickMark val="none"/>
        <c:tickLblPos val="nextTo"/>
        <c:crossAx val="43110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Dashboard.xlsx]EDA!Monthly Loans</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rgbClr val="CDE27E"/>
                </a:solidFill>
              </a:rPr>
              <a:t>Loan By Month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EDA!$B$112</c:f>
              <c:strCache>
                <c:ptCount val="1"/>
                <c:pt idx="0">
                  <c:v>Total</c:v>
                </c:pt>
              </c:strCache>
            </c:strRef>
          </c:tx>
          <c:spPr>
            <a:ln w="28575" cap="rnd">
              <a:solidFill>
                <a:srgbClr val="002060"/>
              </a:solidFill>
              <a:round/>
            </a:ln>
            <a:effectLst/>
          </c:spPr>
          <c:marker>
            <c:symbol val="none"/>
          </c:marker>
          <c:cat>
            <c:strRef>
              <c:f>EDA!$A$113:$A$125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EDA!$B$113:$B$125</c:f>
              <c:numCache>
                <c:formatCode>_(* #,##0.00_);_(* \(#,##0.00\);_(* "-"??_);_(@_)</c:formatCode>
                <c:ptCount val="12"/>
                <c:pt idx="0">
                  <c:v>113807500077</c:v>
                </c:pt>
                <c:pt idx="1">
                  <c:v>115862832488</c:v>
                </c:pt>
                <c:pt idx="2">
                  <c:v>99252554069</c:v>
                </c:pt>
                <c:pt idx="3">
                  <c:v>147362264075</c:v>
                </c:pt>
                <c:pt idx="4">
                  <c:v>43925603933</c:v>
                </c:pt>
                <c:pt idx="5">
                  <c:v>32693152360</c:v>
                </c:pt>
                <c:pt idx="6">
                  <c:v>102853805798</c:v>
                </c:pt>
                <c:pt idx="7">
                  <c:v>72871142387</c:v>
                </c:pt>
                <c:pt idx="8">
                  <c:v>77261598229</c:v>
                </c:pt>
                <c:pt idx="9">
                  <c:v>102367935310</c:v>
                </c:pt>
                <c:pt idx="10">
                  <c:v>71693602059</c:v>
                </c:pt>
                <c:pt idx="11">
                  <c:v>30481945894</c:v>
                </c:pt>
              </c:numCache>
            </c:numRef>
          </c:val>
          <c:smooth val="0"/>
          <c:extLst>
            <c:ext xmlns:c16="http://schemas.microsoft.com/office/drawing/2014/chart" uri="{C3380CC4-5D6E-409C-BE32-E72D297353CC}">
              <c16:uniqueId val="{00000000-62F5-41C4-B295-996CD208BC0F}"/>
            </c:ext>
          </c:extLst>
        </c:ser>
        <c:dLbls>
          <c:showLegendKey val="0"/>
          <c:showVal val="0"/>
          <c:showCatName val="0"/>
          <c:showSerName val="0"/>
          <c:showPercent val="0"/>
          <c:showBubbleSize val="0"/>
        </c:dLbls>
        <c:smooth val="0"/>
        <c:axId val="420318591"/>
        <c:axId val="420321471"/>
      </c:lineChart>
      <c:catAx>
        <c:axId val="42031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321471"/>
        <c:crosses val="autoZero"/>
        <c:auto val="1"/>
        <c:lblAlgn val="ctr"/>
        <c:lblOffset val="100"/>
        <c:noMultiLvlLbl val="0"/>
      </c:catAx>
      <c:valAx>
        <c:axId val="420321471"/>
        <c:scaling>
          <c:orientation val="minMax"/>
        </c:scaling>
        <c:delete val="0"/>
        <c:axPos val="l"/>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31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Dashboard.xlsx]EDA!Loan by Age Range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DE27E"/>
                </a:solidFill>
              </a:rPr>
              <a:t>Loan by Age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EDA!$B$100</c:f>
              <c:strCache>
                <c:ptCount val="1"/>
                <c:pt idx="0">
                  <c:v>Total</c:v>
                </c:pt>
              </c:strCache>
            </c:strRef>
          </c:tx>
          <c:spPr>
            <a:solidFill>
              <a:srgbClr val="002060"/>
            </a:solidFill>
            <a:ln>
              <a:noFill/>
            </a:ln>
            <a:effectLst/>
          </c:spPr>
          <c:invertIfNegative val="0"/>
          <c:cat>
            <c:strRef>
              <c:f>EDA!$A$101:$A$108</c:f>
              <c:strCache>
                <c:ptCount val="7"/>
                <c:pt idx="0">
                  <c:v>70 Yrs &amp; Above</c:v>
                </c:pt>
                <c:pt idx="1">
                  <c:v>60-69 Yrs</c:v>
                </c:pt>
                <c:pt idx="2">
                  <c:v>20-29 Yrs</c:v>
                </c:pt>
                <c:pt idx="3">
                  <c:v>40-49 Yrs</c:v>
                </c:pt>
                <c:pt idx="4">
                  <c:v>30-39 Yrs</c:v>
                </c:pt>
                <c:pt idx="5">
                  <c:v>50-59 Yrs</c:v>
                </c:pt>
                <c:pt idx="6">
                  <c:v>Below 20 Yrs</c:v>
                </c:pt>
              </c:strCache>
            </c:strRef>
          </c:cat>
          <c:val>
            <c:numRef>
              <c:f>EDA!$B$101:$B$108</c:f>
              <c:numCache>
                <c:formatCode>[$₦-46A]#,##0.00</c:formatCode>
                <c:ptCount val="7"/>
                <c:pt idx="0">
                  <c:v>300109388093</c:v>
                </c:pt>
                <c:pt idx="1">
                  <c:v>218224146457</c:v>
                </c:pt>
                <c:pt idx="2">
                  <c:v>156250884511</c:v>
                </c:pt>
                <c:pt idx="3">
                  <c:v>118941961886</c:v>
                </c:pt>
                <c:pt idx="4">
                  <c:v>111184831418</c:v>
                </c:pt>
                <c:pt idx="5">
                  <c:v>82525488577</c:v>
                </c:pt>
                <c:pt idx="6">
                  <c:v>23197235737</c:v>
                </c:pt>
              </c:numCache>
            </c:numRef>
          </c:val>
          <c:extLst>
            <c:ext xmlns:c16="http://schemas.microsoft.com/office/drawing/2014/chart" uri="{C3380CC4-5D6E-409C-BE32-E72D297353CC}">
              <c16:uniqueId val="{00000000-49FA-4421-8824-9A637D62FADC}"/>
            </c:ext>
          </c:extLst>
        </c:ser>
        <c:dLbls>
          <c:showLegendKey val="0"/>
          <c:showVal val="0"/>
          <c:showCatName val="0"/>
          <c:showSerName val="0"/>
          <c:showPercent val="0"/>
          <c:showBubbleSize val="0"/>
        </c:dLbls>
        <c:gapWidth val="182"/>
        <c:axId val="1006059039"/>
        <c:axId val="1006054719"/>
      </c:barChart>
      <c:catAx>
        <c:axId val="100605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54719"/>
        <c:crosses val="autoZero"/>
        <c:auto val="1"/>
        <c:lblAlgn val="ctr"/>
        <c:lblOffset val="100"/>
        <c:noMultiLvlLbl val="0"/>
      </c:catAx>
      <c:valAx>
        <c:axId val="1006054719"/>
        <c:scaling>
          <c:orientation val="minMax"/>
        </c:scaling>
        <c:delete val="1"/>
        <c:axPos val="b"/>
        <c:numFmt formatCode="[$₦-46A]#,##0.00" sourceLinked="1"/>
        <c:majorTickMark val="none"/>
        <c:minorTickMark val="none"/>
        <c:tickLblPos val="nextTo"/>
        <c:crossAx val="100605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Dashboard.xlsx]EDA!Loan by Acount Type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rgbClr val="CDE27E"/>
                </a:solidFill>
              </a:rPr>
              <a:t>Loan By Acount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77302995048562"/>
          <c:y val="0.27121970936653239"/>
          <c:w val="0.70274234697843141"/>
          <c:h val="0.64834306218828419"/>
        </c:manualLayout>
      </c:layout>
      <c:barChart>
        <c:barDir val="bar"/>
        <c:grouping val="clustered"/>
        <c:varyColors val="0"/>
        <c:ser>
          <c:idx val="0"/>
          <c:order val="0"/>
          <c:tx>
            <c:strRef>
              <c:f>EDA!$B$88</c:f>
              <c:strCache>
                <c:ptCount val="1"/>
                <c:pt idx="0">
                  <c:v>Total</c:v>
                </c:pt>
              </c:strCache>
            </c:strRef>
          </c:tx>
          <c:spPr>
            <a:solidFill>
              <a:srgbClr val="002060"/>
            </a:solidFill>
            <a:ln>
              <a:noFill/>
            </a:ln>
            <a:effectLst/>
          </c:spPr>
          <c:invertIfNegative val="0"/>
          <c:cat>
            <c:strRef>
              <c:f>EDA!$A$89:$A$95</c:f>
              <c:strCache>
                <c:ptCount val="6"/>
                <c:pt idx="0">
                  <c:v>Domiciliary</c:v>
                </c:pt>
                <c:pt idx="1">
                  <c:v>Current</c:v>
                </c:pt>
                <c:pt idx="2">
                  <c:v>Corporate</c:v>
                </c:pt>
                <c:pt idx="3">
                  <c:v>Joint</c:v>
                </c:pt>
                <c:pt idx="4">
                  <c:v>Savings</c:v>
                </c:pt>
                <c:pt idx="5">
                  <c:v>Fixed Deposit</c:v>
                </c:pt>
              </c:strCache>
            </c:strRef>
          </c:cat>
          <c:val>
            <c:numRef>
              <c:f>EDA!$B$89:$B$95</c:f>
              <c:numCache>
                <c:formatCode>[$₦-46A]#,##0.00</c:formatCode>
                <c:ptCount val="6"/>
                <c:pt idx="0">
                  <c:v>337320833508</c:v>
                </c:pt>
                <c:pt idx="1">
                  <c:v>265623774919</c:v>
                </c:pt>
                <c:pt idx="2">
                  <c:v>130973632244</c:v>
                </c:pt>
                <c:pt idx="3">
                  <c:v>115601760760</c:v>
                </c:pt>
                <c:pt idx="4">
                  <c:v>108812090123</c:v>
                </c:pt>
                <c:pt idx="5">
                  <c:v>52101845125</c:v>
                </c:pt>
              </c:numCache>
            </c:numRef>
          </c:val>
          <c:extLst>
            <c:ext xmlns:c16="http://schemas.microsoft.com/office/drawing/2014/chart" uri="{C3380CC4-5D6E-409C-BE32-E72D297353CC}">
              <c16:uniqueId val="{00000000-E181-49F3-A627-2727D05A8746}"/>
            </c:ext>
          </c:extLst>
        </c:ser>
        <c:dLbls>
          <c:showLegendKey val="0"/>
          <c:showVal val="0"/>
          <c:showCatName val="0"/>
          <c:showSerName val="0"/>
          <c:showPercent val="0"/>
          <c:showBubbleSize val="0"/>
        </c:dLbls>
        <c:gapWidth val="182"/>
        <c:axId val="102409136"/>
        <c:axId val="102413936"/>
      </c:barChart>
      <c:catAx>
        <c:axId val="10240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13936"/>
        <c:crosses val="autoZero"/>
        <c:auto val="1"/>
        <c:lblAlgn val="ctr"/>
        <c:lblOffset val="100"/>
        <c:noMultiLvlLbl val="0"/>
      </c:catAx>
      <c:valAx>
        <c:axId val="102413936"/>
        <c:scaling>
          <c:orientation val="minMax"/>
        </c:scaling>
        <c:delete val="1"/>
        <c:axPos val="b"/>
        <c:numFmt formatCode="[$₦-46A]#,##0.00" sourceLinked="1"/>
        <c:majorTickMark val="none"/>
        <c:minorTickMark val="none"/>
        <c:tickLblPos val="nextTo"/>
        <c:crossAx val="10240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Dashboard.xlsx]EDA!Loan by Gender</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solidFill>
                  <a:srgbClr val="CDE27E"/>
                </a:solidFill>
              </a:rPr>
              <a:t>Loan by Gender</a:t>
            </a:r>
          </a:p>
        </c:rich>
      </c:tx>
      <c:layout>
        <c:manualLayout>
          <c:xMode val="edge"/>
          <c:yMode val="edge"/>
          <c:x val="0.10825346112886046"/>
          <c:y val="0.11904761904761904"/>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EDA!$B$80</c:f>
              <c:strCache>
                <c:ptCount val="1"/>
                <c:pt idx="0">
                  <c:v>Total</c:v>
                </c:pt>
              </c:strCache>
            </c:strRef>
          </c:tx>
          <c:dPt>
            <c:idx val="0"/>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701-4EF5-B1D3-E3957CE81F94}"/>
              </c:ext>
            </c:extLst>
          </c:dPt>
          <c:dPt>
            <c:idx val="1"/>
            <c:bubble3D val="0"/>
            <c:spPr>
              <a:solidFill>
                <a:schemeClr val="accent5">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701-4EF5-B1D3-E3957CE81F9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EDA!$A$81:$A$83</c:f>
              <c:strCache>
                <c:ptCount val="2"/>
                <c:pt idx="0">
                  <c:v>Female</c:v>
                </c:pt>
                <c:pt idx="1">
                  <c:v>Male</c:v>
                </c:pt>
              </c:strCache>
            </c:strRef>
          </c:cat>
          <c:val>
            <c:numRef>
              <c:f>EDA!$B$81:$B$83</c:f>
              <c:numCache>
                <c:formatCode>[$₦-46A]#,##0.00</c:formatCode>
                <c:ptCount val="2"/>
                <c:pt idx="0">
                  <c:v>554180588599</c:v>
                </c:pt>
                <c:pt idx="1">
                  <c:v>456253348080</c:v>
                </c:pt>
              </c:numCache>
            </c:numRef>
          </c:val>
          <c:extLst>
            <c:ext xmlns:c16="http://schemas.microsoft.com/office/drawing/2014/chart" uri="{C3380CC4-5D6E-409C-BE32-E72D297353CC}">
              <c16:uniqueId val="{00000004-2701-4EF5-B1D3-E3957CE81F9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3750513613913273"/>
          <c:y val="0.45856323880567557"/>
          <c:w val="0.2505689880637712"/>
          <c:h val="0.232439643391683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Project Analysis and Dashboard.xlsx]EDA!Savings by Gender</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solidFill>
                  <a:srgbClr val="002060"/>
                </a:solidFill>
              </a:rPr>
              <a:t>saving</a:t>
            </a:r>
            <a:r>
              <a:rPr lang="en-US" sz="1200" baseline="0">
                <a:solidFill>
                  <a:srgbClr val="002060"/>
                </a:solidFill>
              </a:rPr>
              <a:t> by Gender</a:t>
            </a:r>
            <a:endParaRPr lang="en-US" sz="1200">
              <a:solidFill>
                <a:srgbClr val="002060"/>
              </a:solidFill>
            </a:endParaRPr>
          </a:p>
        </c:rich>
      </c:tx>
      <c:layout>
        <c:manualLayout>
          <c:xMode val="edge"/>
          <c:yMode val="edge"/>
          <c:x val="0.19344586992358448"/>
          <c:y val="6.3901371615267905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E27E"/>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FFFF99"/>
          </a:solidFill>
          <a:ln>
            <a:noFill/>
          </a:ln>
          <a:effectLst/>
          <a:scene3d>
            <a:camera prst="orthographicFront"/>
            <a:lightRig rig="brightRoom" dir="t"/>
          </a:scene3d>
          <a:sp3d prstMaterial="flat">
            <a:bevelT w="50800" h="101600" prst="angle"/>
            <a:contourClr>
              <a:srgbClr val="000000"/>
            </a:contourClr>
          </a:sp3d>
        </c:spPr>
      </c:pivotFmt>
      <c:pivotFmt>
        <c:idx val="3"/>
        <c:spPr>
          <a:solidFill>
            <a:srgbClr val="CDE27E"/>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rgbClr val="FFFF99"/>
          </a:solidFill>
          <a:ln>
            <a:noFill/>
          </a:ln>
          <a:effectLst/>
          <a:scene3d>
            <a:camera prst="orthographicFront"/>
            <a:lightRig rig="brightRoom" dir="t"/>
          </a:scene3d>
          <a:sp3d prstMaterial="flat">
            <a:bevelT w="50800" h="101600" prst="angle"/>
            <a:contourClr>
              <a:srgbClr val="000000"/>
            </a:contourClr>
          </a:sp3d>
        </c:spPr>
      </c:pivotFmt>
      <c:pivotFmt>
        <c:idx val="6"/>
        <c:spPr>
          <a:solidFill>
            <a:srgbClr val="CDE27E"/>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18DF2676-11A2-40FB-8481-143D85897B5B}" type="PERCENTAGE">
                  <a:rPr lang="en-US">
                    <a:solidFill>
                      <a:srgbClr val="203214"/>
                    </a:solidFill>
                  </a:rPr>
                  <a:pPr>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FFFF99"/>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75BE30AB-E55E-473A-98D6-DBE8C5F11E70}" type="PERCENTAGE">
                  <a:rPr lang="en-US">
                    <a:solidFill>
                      <a:srgbClr val="203214"/>
                    </a:solidFill>
                  </a:rPr>
                  <a:pPr>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4778750563503926"/>
          <c:y val="0.25839060291465615"/>
          <c:w val="0.53749100203616107"/>
          <c:h val="0.68210772776114859"/>
        </c:manualLayout>
      </c:layout>
      <c:doughnutChart>
        <c:varyColors val="1"/>
        <c:ser>
          <c:idx val="0"/>
          <c:order val="0"/>
          <c:tx>
            <c:strRef>
              <c:f>EDA!$B$74</c:f>
              <c:strCache>
                <c:ptCount val="1"/>
                <c:pt idx="0">
                  <c:v>Total</c:v>
                </c:pt>
              </c:strCache>
            </c:strRef>
          </c:tx>
          <c:spPr>
            <a:solidFill>
              <a:srgbClr val="CDE27E"/>
            </a:solidFill>
          </c:spPr>
          <c:dPt>
            <c:idx val="0"/>
            <c:bubble3D val="0"/>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0F2-4245-B2BD-785793F09427}"/>
              </c:ext>
            </c:extLst>
          </c:dPt>
          <c:dPt>
            <c:idx val="1"/>
            <c:bubble3D val="0"/>
            <c:spPr>
              <a:solidFill>
                <a:srgbClr val="FF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0F2-4245-B2BD-785793F09427}"/>
              </c:ext>
            </c:extLst>
          </c:dPt>
          <c:dLbls>
            <c:dLbl>
              <c:idx val="0"/>
              <c:tx>
                <c:rich>
                  <a:bodyPr/>
                  <a:lstStyle/>
                  <a:p>
                    <a:fld id="{18DF2676-11A2-40FB-8481-143D85897B5B}" type="PERCENTAGE">
                      <a:rPr lang="en-US">
                        <a:solidFill>
                          <a:srgbClr val="203214"/>
                        </a:solidFill>
                      </a:rPr>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0F2-4245-B2BD-785793F09427}"/>
                </c:ext>
              </c:extLst>
            </c:dLbl>
            <c:dLbl>
              <c:idx val="1"/>
              <c:tx>
                <c:rich>
                  <a:bodyPr/>
                  <a:lstStyle/>
                  <a:p>
                    <a:fld id="{75BE30AB-E55E-473A-98D6-DBE8C5F11E70}" type="PERCENTAGE">
                      <a:rPr lang="en-US">
                        <a:solidFill>
                          <a:srgbClr val="203214"/>
                        </a:solidFill>
                      </a:rPr>
                      <a:pPr/>
                      <a:t>[PERCENTAGE]</a:t>
                    </a:fld>
                    <a:endParaRPr lang="en-GB"/>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0F2-4245-B2BD-785793F0942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EDA!$A$75:$A$77</c:f>
              <c:strCache>
                <c:ptCount val="2"/>
                <c:pt idx="0">
                  <c:v>Female</c:v>
                </c:pt>
                <c:pt idx="1">
                  <c:v>Male</c:v>
                </c:pt>
              </c:strCache>
            </c:strRef>
          </c:cat>
          <c:val>
            <c:numRef>
              <c:f>EDA!$B$75:$B$77</c:f>
              <c:numCache>
                <c:formatCode>[$₦-46A]#,##0.00</c:formatCode>
                <c:ptCount val="2"/>
                <c:pt idx="0">
                  <c:v>358266286.50659966</c:v>
                </c:pt>
                <c:pt idx="1">
                  <c:v>361116254.98160011</c:v>
                </c:pt>
              </c:numCache>
            </c:numRef>
          </c:val>
          <c:extLst>
            <c:ext xmlns:c16="http://schemas.microsoft.com/office/drawing/2014/chart" uri="{C3380CC4-5D6E-409C-BE32-E72D297353CC}">
              <c16:uniqueId val="{00000004-20F2-4245-B2BD-785793F0942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8139045807207244"/>
          <c:y val="0.44662475020714532"/>
          <c:w val="0.26202819611640393"/>
          <c:h val="0.23006295992142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Loan By City</cx:v>
        </cx:txData>
      </cx:tx>
      <cx:txPr>
        <a:bodyPr spcFirstLastPara="1" vertOverflow="ellipsis" horzOverflow="overflow" wrap="square" lIns="0" tIns="0" rIns="0" bIns="0" anchor="ctr" anchorCtr="1"/>
        <a:lstStyle/>
        <a:p>
          <a:pPr algn="ctr" rtl="0">
            <a:defRPr/>
          </a:pPr>
          <a:r>
            <a:rPr lang="en-US" sz="1400" b="0" i="0" u="none" strike="noStrike" baseline="0">
              <a:solidFill>
                <a:srgbClr val="CDE27E"/>
              </a:solidFill>
              <a:latin typeface="Calibri" panose="020F0502020204030204"/>
            </a:rPr>
            <a:t>Loan By City</a:t>
          </a:r>
        </a:p>
      </cx:txPr>
    </cx:title>
    <cx:plotArea>
      <cx:plotAreaRegion>
        <cx:series layoutId="treemap" uniqueId="{524F1548-D75B-43A5-BDE8-D11356ED9B7F}">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Saving By States</cx:v>
        </cx:txData>
      </cx:tx>
      <cx:txPr>
        <a:bodyPr spcFirstLastPara="1" vertOverflow="ellipsis" horzOverflow="overflow" wrap="square" lIns="0" tIns="0" rIns="0" bIns="0" anchor="ctr" anchorCtr="1"/>
        <a:lstStyle/>
        <a:p>
          <a:pPr algn="ctr" rtl="0">
            <a:defRPr/>
          </a:pPr>
          <a:r>
            <a:rPr lang="en-US" sz="1400" b="0" i="0" u="none" strike="noStrike" baseline="0">
              <a:solidFill>
                <a:srgbClr val="CDE27E"/>
              </a:solidFill>
              <a:latin typeface="Calibri" panose="020F0502020204030204"/>
            </a:rPr>
            <a:t>Saving By States</a:t>
          </a:r>
        </a:p>
      </cx:txPr>
    </cx:title>
    <cx:plotArea>
      <cx:plotAreaRegion>
        <cx:series layoutId="regionMap" uniqueId="{656FFA50-049F-4AA9-94CA-ADB45F03F123}">
          <cx:tx>
            <cx:txData>
              <cx:f>_xlchart.v5.2</cx:f>
              <cx:v>Sum of Saving Accounts</cx:v>
            </cx:txData>
          </cx:tx>
          <cx:dataId val="0"/>
          <cx:layoutPr>
            <cx:geography cultureLanguage="en-US" cultureRegion="NG" attribution="Powered by Bing">
              <cx:geoCache provider="{E9337A44-BEBE-4D9F-B70C-5C5E7DAFC167}">
                <cx:binary>5Hxpc9w4su1fcfTnRzV2gBPTEzFgVam0e7flLwxZkkFwAxeA26+/WVrcUo2757bHE/H8nhwhS0KB
BeIgM0+eTNbfr6e/XZe3V92LqSrr/m/X02+/ZN43f/v11/46u62u+oPKXneud1/8wbWrfnVfvtjr
219vuqvR1uZXgjD79Tq76vzt9Ms//g5XM7fu1F1feevqV+G2m1/f9qH0/Z+MfXPoxdVNZeuV7X1n
rz3+7ZfVbemvfnlxW3vr57dzc/vbL89e8suLX/cv9C9v+qKEdflwA3P5ASeSIoFkfP+lfnlRuto8
DIsDLBXDAl5y/8Ue3/r8qoLpd6t58cZf+dvHgW+t6W5FVzc33W3fwx3d/b83+dlN7I1du1D73RYa
2M3ffjm35razsAm2d8n9UOJ2N3N+eHf3vz7f/n/8fe8PsB97f3mC0P7m/buhfwFIX823Zf8DIWIH
UpBYKs4eIJJ7ECGiVCyl+DZED+v5XpD2pu/BtDf6UwH1z8+7M/TjDIlxhmJOH2Egz1CSBxxzsLOY
P6BEH9/63pB2i/leiJ7O3cPn6dBPBU4CvrZ/8doOt93jRn3LsfxVZ6eExLHg4hk2CnwgYlKS+AEb
/viW99g8Wcv3QvSNS+wh9Y1X/FSAnYxX3Q80J3WgqJAqxuSbTo8dCKEUUxw/QIafQ3a3mu8F69nk
PZiejf1UAK1v3OMe/eeWJA6AMQgu2bfh4QexJERixr4ND6zle8F5MnUPmicjPxUw//wc8n9rOf9F
wvLPm6vqavy3K3hOqv6MU8YQ64CwSP5gujHEuiecEpMDqhRWij6+4PFcPoTC+/V87wF5uJ3H6XuH
ZG/05zoo9VX1+Uc6WXFAsKKYCvWA1PO4KA6AzmCg/39A/v95v57Hnf5jJvVt+r83fR+o5xf/qYDS
t3X403zor9EWeUA5Al/Lvg2TOpDAXZRkkLrdY3BvR3er+F5wnk3eg+bZ2E8FzLoOJjzu0o+IgnzH
92MqH8LcPudnmAHnx49+bg+gu9V8L0DPJu8B9GzspwLo5Kr+gSwF4wMVM0VjEj+LQED4qQC3hh8N
ai8Z263ie3F5OncPlqdDPxUqR9UPBAUUJ8VjxsFu7r+eBx15gISAFG2P0MMSvheRJ1P3AHky8lPh
cXJ1E+ofSNgwAkZGOCV434EpTikh/BEqMKOnEeZ+Hd+Ly/PZe9A8H/y50HHGPu7Tfx5j5IGMWQyi
EnmIMaDAPiHTkIgp+CckWNEzaGAR3w3Mk7n7sDwZ+qlAOb0yrn/cov8cFQGSkYgRxY+a7PMAQw+4
lJD7ssfhvch/t5rvhefZ5D18no39VABdmFD/SHxAMFdcxo8R/nlZgx4wqoAV0EejAr/31Hp2i/le
eJ7O3UPn6dDPBU7/I8EBLZwphtjXtPO58bADBuBRpMTvBOEZOLCY7wbnydx9cJ4M/VzgzD+QnSmQ
BEC94WjfYLhgRMVqj5ZdzN9Ny55M3Ufi94v+VEC8cYXzPxALTIELY4zjr8XZZ6GfH1DMCUFfZbQ9
CnC/nO+1lOez9xB6PvhTgfQSat+3Vz9QBIgPEFcUxJlHrfs5h46BoBFBlNjLMR/W8b3w7E3fw2dv
9D8F6Ln0++L37gF5APUXIhB5onA8IafkQEBJFKoAe10Dj8tb3TbQMVGBc38Mv99iZt9WD791jT/Y
hadvs7cVIGVZoB37jQT6+P+CRoL/VfHzv1gXOOyu6psXb52/Kv8Mnp2W+QNXsQfQ116PewZwfz6e
veYvNryAPUIiRbl41Oyg2PvkyMqDHemQWD0O7x3d/8V6vn1ev058tvj/ejPLHyPztYKzuvJX67t2
oie9Ln8++tgkszf1gUN/y4gfho5ufvsFCywIYRw9QW53oWcM/J/FePXi6LOrnjvIvfm3V73/7Rd1
QBmESUQIZMpQ0ZAA6Xi7G5EHDJwTtDYxzDkUnCQwzdp1PrtrfIJlwFGAbgAMLwH33LuwGwH+KRGP
EcaMxzvlPf7a0fXSlbNx9dfNefj9RR2ql87WvofFAENq7l+2Wyw0ThEFYhe8FUeYwApgCc311Wvo
GoNX4/8TRUsIDUPJDARrXM/tEoV12jgmdDMtqXozpGlYLjBtWroZBqyabdFO/QlKx3A6THy5xn2z
ZLouKLqgqouHxPdRdKLc7Jv1JDP0Zm6mLD8KlFB/xJGkt+WwTL3GQ4fVcT+6hh42VTptY5dOFzQ0
ZZ+w2Xd4FXXLcFxldB4SxIOLVwa16S3jI32lGtJiHTKhXnZsYE5nIVibjEYqqVvJpxOBA0U6Kwrp
dVVST7RghgxbXzi3SQnDi17Krnufhrq0SZ8aJbRI6+GzrPJuSvqsm5y2ZV6flwg3VCMzDyrpqkoo
3Q4krRKKLC50trTbLMPjCXcR7leczo3VuWTNuB4C9l3io8kjHVzLkJYVyl8t0gxBq9GWvXYmmMOy
mU2UNMJMlQbP0KuVt/V4JnmDiO6W1qFEDX3NdcCBsZVrsmndR6p82c8YZSvixuELS1H/5WnUeHZW
rl0zd9ZkDw2AX3/9x0VzW7/x3e2tP7tq7vzo72PPf4VD92DMO2N59su/WO8f2Od9D+IfDP4l4yWQ
HnztM/wX432Mzc/6Ap+Y7m72vemC8ijAJnDMgEIIRvlX0wWNHhreBGSCUEeGVgMBtOrBdO/kSgqT
JAajxnRX+HqwXXAF0KsITExB7wgShP8V08Vyz3ZJrDgHdS0mFGo8IJECw35quz4aG9lX0UZO2FYb
ErJQgiGajGrLirY2CY9beTJA61fvEzG2xStb2745rsXc3cSNa+2F8BlVq1qMSsu4ZuupRbzZNJ1q
v6A5zO/k0sfVirNlvggoL51Web2UcCqd+hBUHS6GzrzJmK/OwE3I6zRFC1kPBcKforytX/rG45OK
ZfV13qf4VRPa/qarZeg3tUCZShBKAzkfQxWSAjMS1jlmebpGQ5rXR7PBUXXYFh1yW0onTw5bObaj
Xua8rI8IryQDkzUdP26GKnyaFG7TFe7osJyzZsiO0s4zuuUtIq+zXpZXbPLsHUur+qPCSzNrO2Yo
13xWY6ctYm20tosL73yDl2OXYkNgLG1bnUdyRImrp7xMpraqa02LuR03njplz9NM1iIhc03deo7q
Nj/K5viYV7xrtcyML3RaMM807wQLJxgVi1+ZrC+Dntsstm+rwqYfBMnaNXT8du961fSRNmyMblWK
421vEDg2k0ZNu2pTu4jECffFpbYpdCfAFyRzo9SW8zIvVmnZZ+8MXgxfibL2h7RqmypZSJjr81ZF
zboMVRW/yqcpe7MUlXyX4iX6JNvMvzF1nrmkjCvwTfPCi0JHMvOljkgXtmwZ+yQQ6i52BfuLiHbC
r5qqNpkeeai6xHKsTEItbpNRkPa4b+uo0Kiqy1xnbby8Qqnqo/MxJ3JNAyOndSobsTLpLF5CHJzG
RMw9hYMWF93nzuNq67JmSE/nTkT0NEiRni0pzmmSVmzsNVNDzVaqYdFpQcEQ9Sga73UWt6PR3JX4
fLHDuC4Rak4LCAwXAAMNq8yWWa2n3ONYs0qRoLvY5IWWY1ZcFrMq12ygXZ1UvMxux7JDm5igdC2J
sGOydCxcmZCnF23HzLZeUrMuWjOjRJZVuCz7dMBrrqoIr0lJ7OuUKtkfRVHni9O2yBcwxlS4BE6n
VBf/z3jqZ3Tykaff+dodDfpjH/2Vj94T668zHvwyNNhJcK8xheq2kgRBz/E9pYKcbifOxTGGhoQ4
Bq3od79MD0BzFTvPjMALq52b/8qpiAQiBHIsOHvg1jDrMQw9i5PQNf8NTgV0cZ9UQVUK+m2hBxA6
ACXEiOeOWZY9YXlIdTnktpkOZwSuQ1PiUHy0lGhW5400tdXTYIvsLHjp/Yr6suuPcjOpIukaAS5l
IqJ7KwN47FVTjGa8iB3PjI64bYnVJrRIHYN7rXM4zISQ0sGMAtHVPSFrKxTZTUFkl2/lzHKeNCh3
4ozVPTgzoJGR051FgevKRzPWTgD7TIYpl7meIuxqLShmk+5LV3gd+oKeMZ5Fn5bICq7bMKJScy7n
M9bH5lORW5ontCLA1WpRNXC9iqWjZmNhS10oI5sti3xWaVaM1ZLkKcltQsc87lazmHyrs1yOXnub
Ac+kg3BiLZBtXBK1hZi3rGblx1gW5JxlzOG1N6W56BYfX2VY8Y/OeHXTpCTukn7mweqs64dCzyFg
8TEl8JYfDG491zkbp+psJuDnjsehKAddO5LKVeCIqSNW1rN7Q5ccvNvSLCNZF3KJ+0Q2Ui0QlLI0
0zkP6r1zPcVvuMvCcsbzLpzGIlUTYBiVTa1tH5bjsk3b/qLvU1QekTworxtBihMiIJBp14/Tx9qk
KmzaWGXg0YapTt+7LB/YZoyjrNr2adZRbUSb03Vr+/ZzN9cO66VV8joTdZoliMzs/Vhxf4msj/ga
l4U/DKpt2iRranXdp851q3y0Y3/YLQUfE4Qrx3SteIW0UqY7yTmPRo1FmPmmy4Wck4LZvtRoFoPU
kFZQmUwYlnXIezENumtDv/Uuim6yIbKjnkZrT3DaZ68jb/svILW889ZAZMp6yIeS0qum0WWu7Jsw
utrCBhXtpizxRJNo6bpIi4XQD8RNBdYFQ9Ws5cz568CGnOghD8gkNiuXRg+liCOdkrEn2k/V9HGq
BUUQjUN9TXxku0RRiBp6EXx51ZaCw9rwHSmCGF3rsh6WIqEx6m4zUqXX6VjVF0DU8GeLlrzc9MZN
ow6yrYeVGFJewHc7flJg+a1GAZHuMAWm0mg7x9TpMNXLFYt4czFQHoxu225adDE45VeoS3msVda6
RWfE5u6Y+I72QDCIgzjOezpqSJ5mpIld8PKxLEx6XY2YSciCHKlPuAqmgaNbNf2b2hCWrWQaW6sH
T4qXOOfkdTo3xSmOFp+usq5ANy3kI8vGWAH5Qz/k6mPOjXjlhY8/OinLWg8NlvbIQRbkjrKxrC7a
0qEC0iKSMjA5mTdJ7JW5Jf2MIH52rUIwOC4k6Vs1V5pTN5oknaby3ZiZLAZXli3hXe5KcxnyHT5x
mVumZ48VWol5BNc32ZJgXYrJlRooZgtOCpv2LFZ59Q4ReLd1KvP5/TKPNLsYqr4TcA5FKF53E+vS
FUWRAD6jFrNlwI3GQ0EE92vTialc83zs5iS0jpkVjcoKDKoVHdK1ZaXVcVqZXhdBxkRHcaDNitW4
qlbNkGdoA4lvFrRxxe7uYhu5VcTc0ML9Dvasjwhl2mERFxovqklXqqOp2MwyGi4jJN1lxVqgDeMY
NYOOWmLGlZ8sXXQZ1JzDd+MnLWQvLsq+Hj/3yncnzWSAMZuY114XkAw3qx5SjddwYCe8ntOqjIHu
sWxc27kV5cpyIB2rBgwOeCZd/JikLNAaEnSVj2spmya7SDOUHXVFKCCJJdK8tm01eD2lS9jUpAWf
3DKAQM1lVOnKtD2w80XU7sRXZV7pds5NWDOIQUEXC8+rjUorH68FUONPVrVwKII1U534Npav+zRK
F80bkYlV6SHewbGe7KW1yIak62ukVjGY2lvGhO/1klJ3nFYE9+vCKJ4nhjWp1+BNEdIQM0IHtJdw
pX1UeQNGWkbtqjTOQi6ck+q97bO0XkmPONaQiuA5QRNq3hPr4ijpQgGHb7CozpKyrvhl5rPCJCWw
4VUn8iVbt7jJGo2h+n0zxRYBA0c4v1Q8Fag+AubIx/F9KiowaC2yDt+MvqrPw7LYQhO8yCPeF9Vw
mFpSfMknUp7zSfB3JLLLZRlId51F4AuT2Tlxg/sQpXp2CL2fXB7Pmvad+8IMzw6nRbqTEi/LJ4tJ
OItT3IJAkToa66bNO7dq29IWiW0dfj37BX8QPAcmXUlXxHqE2R/Tlo5Og5q0vC5stHwpIj8cYwlu
IOks84djmS8hyQYZXzBS2VnnCGGuh460mUZt5gbtswEf8SDhzISxEOAawWisTsM4UDCUQbwtTISK
pOhSOegyZb7dsNw0YcWmbqz0wAt0lpVtdt1PUaH01DaUJbwsZ/XK0AWXSW8Fpec9PKZoksiocS6A
WtdVjCHGD5ZeFTHyGUxcPA4nIzHV9HJZKj41mogxqFMT46E4FSYacogsIDbVb0VpfbEaVc7gDBRy
SrehiDo06thUCB/NES/Rq25uFU4k68pqBU8BxPWqELQ5U65V5UntM9FpueT4Wiozjjd4nk176sq0
jEApsRV4pjIOdjWPRUp3M+clKeeMfjZllI8g6sxVn4IrYqlftcGm6WoB/SY96sMcsg9i8RED8aWv
87d+Hmq3KtMc5dvUjkZYLcDLY0gfZtiY2JMZYF/6If0Esk1P12isY7Z1wSnp9BCXA1PguMq4rTcd
5wO6bQtwYzpS0BdwOIs8GpfVEHPmRw15BVOnsfXp/MXHEyrOe3AQHaSglerObGFcd5aiIo+PsrjA
C19XwC2mcbWgGpWbbGyCPDFFTk3CFuPMKRlYaT67LuriVeYnBDDlvPKJZSkslGQhHbdTGhiddDUZ
ym7C5EN5bIphLl6CIoKWpAM6HR3WfevRcdrMQ5ugGc7utmyjVmxatBRlAsfU0YQuwuL3PSgD9tC0
EqgwHGQ+vVNDXitdcz5aSLJJ28rLeMT445RGEzmsVEi/oADP4RzWRS5m8BLFTHSVIkjayQKHeeUh
7fcb1Q7Sb+uyK+Yj2PMiJDMabJ+ILm/9RQ6OpzzJchJuI6DRZ2pK5SdZz0husJoLu8Fd35NDqoZ4
Xo9QjiHJInG6JI4LSKOXRVoFmza48wYyWLqeA0YN5ODcmNMIbqxMZETxrBVQ7Ul3jWw/g0+wYcMH
SOXBqyDLEkPHQV14GcDMsSpBKWBAO1pga8FQiO+kDWt4ogh9aSkqgMHHFkQGUSwtXYtAWqJdnRXp
SmA5lcBBBl8eAkFgnW75BPaWxhy8XgNx8x2LbQw/Uta+dQzY9CbM0vOkG0fWJ1WKJ7FupM1fN92c
famJyIukHESodDyx+cQ3adXqHii1X7laMqNd1wen+1aMMSTLIH4e48zAFncSZR8i3MgmCcIUKPG0
y6uk5qEAqtIWKHtJQ2fCUc2dnYDezsGdsLFscz1n6eySZYzyehuD/CuTos4XpocQivqsnTqRaVeq
lpwUsZtL2LwuykBMlYNNcofHaBWBNIVBXBEFXzO3qCwp4GLlCoU2SxPPuqLXeTPXITFjP8vVmGfj
rFEfj9dDtJTAovvM3ZrGlvG6TUGy+dyUDZu7VWsiSC7m3jbLahG4d0vSOjmokFDjRVdoN/gwtXrh
ssHDBtKOmJcryQ3hqa4nGqXreQatOanafojfgaJbp5uioBa9zro55a94x2jpEyKjCcmkA/LP3gL1
zCkQhK6p/JL8dWXg7PHJ8OeC7V2C+7ua+5MqvRxS7z9WEZ4+X/pESHio8MDUezkBqmrwfMKurgZt
VxKqKyC0PlZoMHQCwVNkEhrp7wo4X+UEcQADGJ6XhdJJHFOxW8lXOUERinAM/ShUMSIl/StyAt21
gz+t0eweViI7mRnE/91junSnAz+p0VBX5BmIswmk0fIIVeqtpVLohdp6jdsuW6nA45fERUMyzYXf
ClHJdYUh30IB59oHH5JItP1hnBKa8GbpXtlO1rqeI6hGLCzoRkqjK1Fv83ywm9AU86Yd7aai3h+2
TXbe0fqjtSA+GGibWqWRB7IOai+HXdv6YA9ZVdkVpDzoaEoLcjb7YrOkvnrNopy8cqg/qeeWHSHP
87OGK7Qxucwg4eu3aDCbcSxPojmH5D+Smu3uAi3mU1PI49keS5lnJ51rtg7kiNMqyleUDjd9P2cf
QPHc9KQSurCk1iriJwtPUUJsZSETMctGoW4z4OESYsU279rDrkeNFm1nEtcsN2kemVVcseO5MJA6
RLRaV8DlP4QSVZdFNqtLTIw5ZDI2hwuEcSB4dkN5C8JnOdqzjNkF3qbYCLpQYLaoW5fxAPkFZ69m
RdwG1fnNEHcfYlOM2xD3r+IGhAmVmnQFTHEbqFFrFi8mMcs1n6P10jDYk4LdKFK8n4Dk3NpobhJa
Z2QT+fkVXWx7WLYl14IAkcM1u0Fkyl/JhpM1rWW8anDmdEt7DlyPz5q4rlunA6s20TjPN8gY+Umx
zm0CbsdL3ph21XnUrxD3GJYk3VmLx+mkFviyxcwnanEFMMsY80yTQpxF1tzkFjjS0PNF09C351PX
Llqa8iaemb3Z/WCNc+tWQh5dh649mqI+P42HfLLaStiQuZ3tpwXl9WnTCqIZFCkORdbEKyc797Ix
c62XwgqQcucsWxXBs/eNN9nH4MrpuGasWA8s9CvBhmjLKsZPOpSy9zEozFuM0/HNIorxTbaAI9Zl
kymz6tsRqKqY8i9FvPh1XatlGy/WnjPrpjWZ4347lBOIA4ag/GSalpddSbptZmT0ql+K6ThlpoEg
ME4F3EHXbNCUgigFqt7LQdBiJwrFG1FOIdNlhF9BjOk1aDDoxgXy2RSR0hg2+fPYOaqlJyAhxAUp
1nFUk20JRf5150KzseMSrfusiU5a15JtqOcmgtpg5tZVmaanWDTm2A2gRbR0viBNCvqA6yBjmPP4
rB4YO4lEpy4XZc2b2UIbfTKkodt26VAlmQBy1agdyy1SiJbTm3rIug2XNXnXDhE+SWUMiR2Pmw9k
hjs3DfU6x/SS8qld16ZIt5Lkcu3mbNgoDPbSDbz6qGx/pYivD2Wr/Mts5Pmx9HO36Ya+AQIcN6tR
9OVRVZrUQLoBW1uYtYMK92ZH7t6kakB6qUueONtkHxG10zGjKTA7I0W35Yy4s0rMkF40ftrUwxiv
6DSGNW0adYogo3jdwZWPQzYWGxyh/Ai0hXRNJR/PKoPEmhWQFBEU9SeY1u3byu4sOQvzJVUled91
3n0coYSwaad6sLr1Apg28WIN3mvejAoDHavgG8fTjRLTdBhKEq8w6/FR1FPycRFRf5qXc3csu0pd
dzkYqkI4gN6QrX0tNyzMoMOGj3NdXef1NEPSW7xHQ3xCc3NuwBfy9DqbX01QZmkgPYP9928JG65Y
p2QyMHMuOqLzkFUJGTqx5qR+HXAkThZRneOpvl0CpHhyhDxm8bU6og6xjWui7poO7uSvU4iflBzs
Kq9/TA72PhzkX/jB3QOLdx0cd4+TQ5FVEsi8oOQqoOvmnh9AkyNoCbuWHagexKALPe3ggMqxgLIx
fIIN1CPgeaIn/AD+9N3lBoygGeQpP4AeDqiFEEgQ4HE+DFQBbvspP/habkCoBfOQS0kgH4kqcJRz
39dwqmM1gIZKsLXbJcz+LYWEJNJQiWCLxhXP542pK3YJFHf8APl286VLyyEp+ygcKkhpeYJBhz6r
8IyLQw8hiGhrBRQKyqFq4LNwoKtE590QljXLh+qQwInmrxuxOKhWTMyjdS5leMeG1kNdbgStBLI6
EObHSbVAJFBYuvVC0XJdx8KdtiUWPsGRqraynSB5snQuofBa0Kxa0XluFm0bFl8ZHFSh6WzByaWy
Gt168c5s4E3ad1EAhR2k/e5jHEWQl0OpkkxQYpibtxKUsUjbdFpAFjbp2B+P0GLidani7Gpsawih
oBsNN5VrihxCrYcuEovy4WPZx9117Wk8rabMkTeFVaCFhaKHCiEDUgIMvo77QROVgsTLijj+khVd
dS5zQW9JNl1kJfTBrImoQNuOjSejTofeZ1AepvR9NnOyaEWWeElYX4gEShfZ+H5pSP1hFK0ZtWMT
HddcQCr4ts642kDsVfQjcKOKrPCQDWTNzWjXPe1QdLWADnMNkFi1ntlk/XZg0WVhum47l6fE6BGD
LnHqiylb/X/jLuif5hLnVz18hAi0ff1R28hu+n0+AU188PESQP8lpfDZLXfd6vf+Ap5Zpww+LgnK
k1AMgc8gAE/y0DYSHwDxJwzqmfBpXTFiv3d8wTNWQoByjiCZ4ARDK+9fSSegtey5u9i1jQjoIaOU
CCiVwsOOz92FJVAuEiVbQ2G8T+ZU0c+QJtTvRm67l03o41NndqIONI5VVA9RYQ1Inv006QIBu1g3
HCLaYdSy+KgoeJ9BuQ5Sgxr0fZEup3T0MzlqTQdVAVNWEh2LuDQfQyfqI9n0ld2qHiI7nEBTN0dD
7GV8AjU42UK1aEmBiEs5YhC+0/xzH9rIHw5QtH8bzKI+LUOs5lXBmu54QE0+vaxkXoUT7wg2ST7b
HqTtuI5UsoC/yc+juwI83dXivStSvJ64DHitdtV61VQTSpaYmXW3q+Znu7p+Dc0PQGp2xf50V/ef
dh0AVUPMLb9rCwDps1wPfigu42ailx0op6uQKX8OlwcZwN51F2R3nQYo8/ai2rUfRBaPa08HfI55
6M9Hwss1VY4cDqYRdwT45H/IO7PuuG21Wf8iZhEEOOCWQ09qTZZky77BsiQLJDiC4ADy159iO3Gc
7J2ck3W+qy93ey+nZUluvnhR9VR1tOIrxUYV8rrlY8tSUfQA5Gqnw38xkj5KpPFk5ufVfMOGrgmz
ZSVKX4UQv3VcWpLfVHTtX8ILQpE38zIn0FiCu/YCWbCNt7AbeRFYAjfH47ntstIstdjnZQv9yGmW
6It02/4xdydd74s6mqosgllA9r3vyPxsNB/fx0ZIA4MVN5qdKMwsUwtOUO5wT67GQ7eMWu38wodX
oVoAcJ/gtJs2zUPUTqWhwQVMjnacAZNQJyZmGGU2iins6njQzuLeB/3oFVdh78zwMhqhwcloMvkv
8E9k8eQUuT/r2G3sqHZMKD7GFLP8RsxEQkYdaqVPrM6x5/qTcIOEgJu6deu1fqv8dnESvXrwtvpQ
hUOS127xwtbQBQ8Dy21X66WBARmOPdmPDivwZi4jTdrEjNDKvuZQVLt0LTmsVuupftmJhpcT4BDJ
7/GOVtHN5I3OfBcOvAivxKAn8uBAnDe7jnD1/K8ZsB5m2l/vY1++1u+YsH85X7dX/6bXeAzIHYe/
gPh8hNas3/Yx9kuE5h8EtKDMfF+7fsxXxFVI5AEKAX+HEUs3MuRXvQbEHgIQjKBPBGKNH4HD/Qf4
B76XPw5YdCoA8UOuAjsexgWcyT8O2AH6ow/Nfbd0UmAzUsHkxB7c4SnOnakFIWUcDvt3ZDy2iwRn
mjdldaq92X6NmhJ6TOGZKoVpVaYFFcDQVEE+l64BSsHq0J4mUKNNIgDbgsRwF/KtLPTywCG97uSK
/2WcoT8HuKHva+qGBz1ZeR1NPiiPfAxolvc8vIqaiN1xwXBHzj0FJFZyzGZuQ5XlfPRYMhtS2oTU
gbtrFl6cmKqYB5GHBjLmXTF+BlnAbrR1K7mr2+HNjYC0xkPkht1+qUmr4gZHRJlwN6+PYTnBdRWq
ThUPXZMJPGVnuGxgDUriQRAqmbqGmSjuIlALPGFdUXzt6nH6MjRDVyZ+XYrXJS/1m6zz9X2AHI7F
sYLA6/t52g1zeAStOd5LiMU0YXMNP55NkUhdM/hn+AvDgc15W19BYqN3k8jzaxEtubPnzuLrgzPZ
ENqMq4vikxlo8DJirr2QGS5IAP3biyvYMV66nTEKVrkObLJo4XwkahmPaw0XIEOPjXz1hB/eROVc
HHk7NA841kxStGo6uCP+zWHEtarr4gE4SbkvuMN5okhlPtRhWL8XIRDr68rJx2+Fx7ellUBDy0an
NLeAE6dkdgKbbY1k123JcNBSx9njBuItWWVtATbBnYYTLA57p4q5zgorGxl34OIeaR7SIRkX0dz2
unEfl1HAO8uXaa1eCl1Gr7k/uOc+othM23kMeCzIjO+g7nlPjhWRG1ggxtBPHCTMhp3JJX1fGiyi
HHzAY+vYpY/7aJ3zXQUpPMpWLXGIAhf17hWY53EnBFidODRV+FaGFct3TinU0zR7Bm6B8YOHsGT4
a4u+nB6DEUIGGMQV4FPfkrE/5SIYPpqJ5E4Kr35uEsebhU1yWrt3aliDKhnF0kz7Zm3KT/jlQTxh
QUNUIma4ip8prvfRuQOVNMagVzXDj2f7k3AkvIrR7aJ2p0EBycTVreihHYzRnDa6ja4aHUwqwV9c
MSAdK/QY7bXyfshzcScttp40d6HjnZq1lB/wFoW06JjQvk1OFR24K/tERO0kUgmh+BBZp4NUhDc4
wEiczkpZ32QrxDkPp5PFiY/rp7r1VjNeF7wW74qUK8SAqZzioK/NE21H7PdDK6ZdTtvuqmcMTE4U
Nv2ulu0qcVvR0RVtRf1obWhYXK8ueerDbjkuaxeqJMIPEqQTLBET4zloP+PNpW7GnJUsJeNc63Qg
clXpzOcBLP3K6kTWvJ2S1Uq/fICJYtt9h2f/0wo8Mwt7K4HXMhnhFZG1CQvWBhpNufZukktfAasK
MdIUgzUMGw51qVPny2dcYS1LC+U7K35kqKn7wQo84p1TH0sPlbWJYlFzUxZmuvvXnJ2bJ/HXZ+ef
esP+Q8vYXv0rOkl/QZMkATHu4UaBjPlvRyfaaCi8CmROKLnQkXjJ70Q7oisUySMWYRoTgvP216Nz
K39iuLj4OHdRUIlD958cnZT+2epAVwROYYr+NRa5MFH+dHS6ddt3S033gPBK6Kz5go3baPdElY0e
IhLOB2dd1xOsc3YVDrn41jthdNOMpLvX8C3GxB+GMWtqOz23/jxdtZW/3nxnssAoguSZQoYUx9g9
QPKcsiEw5T4npMoz009hKn1dP45mZYey0c4X0ePpS7/jWpU7cn7EyV/vymbxD4sm4raXoTjJYalu
V1zX3b3FMfsFjcnuh9G1Tphqv6jou1iregYWVPV7cOWqi7Vx7OnCcq0DzIepLtos0Cukc/wT2KMh
ODckL+SxcoYWuAEoorV2AjepnMl74W7Xf1uw9j5DPo+eAKIAFWrctq0zI+YoDTEGb5ChlkUG1yRK
sKKac7QO5amel36JGxrO7wzI1dVP7FdDpPw2Q5XvYkia9pXJ5di6tnhfeWHf1rVV92Bf2GFhXZv5
1Uhf4MrO8XcezFq/znfeggN+17i+3OHsJTc977pTJJcxaVtKblhZ99f9EnoHwiV5wLD1bFI0oSfS
HspJ5rbu8nm1kZfD2rK5H/sVq284MJunYVrVB9f1MwEjWydoGwuPZUd16kunLnFwGxwugVPWu00r
2THoWEe/1Oy29SLADgZvkjRkbQkyZGB2X0mnGzc4t9sXUSU/6rkDUEFp/rBUZs7g0SJRBPdXZ9zW
XR6PQeh8KhvHmWB7TZ/H0PA3X4/0swdTDKZ04xsba+Y6r11YeXtWQg1fu56Aam2aGdRpT4YY4Or4
yNwebnhQllD6gXbcf+fTxmrtY9vD+kursO8/c1pFWe/zvonbkoafEXsA5OJU0+eIC+fhO7bWRuP6
hVc9AUTJ+EPXhj58qIiPJs6n5hHyYwXKU/TjQ2W7pjj+zrCBDynOFYPhw2kH9gZrid510rMfuemC
Q+Dr+fydausXbD2OsvMX4Js6mYLCA7DD5lPQ0PlMR8/JbDudC/wYV7qzw+E761ZW2uxU2+DHIV25
p9bTb4HC7Y0G9iu8jTCGjHnTRCO/rSyDR7KIIALhJq386jiFfrO0fKJ13q8xn1dlY7pOWHCcmbfj
zjrtmOmuM3tbuDQ8DnBbUqw1ukEyrTDsrpXYy+PQyd0PAZIM7bmYeuegudC7enEC8RqJziGJAApw
5eJ6P2LPcex6Pc9YsIE3jP0DAIuwvB0mznBTDVZ67y1GChzbk7l2iIWKOIy4lqtF0B0zQGgHrJwf
V03uBogWGFu5f9PPHf5UQui0qcj5Wh0XMuP6Pa5LKZJpdOopYWoJe1wNZprM2MF2NZusc2JtK8OE
Is1wA44OLFbtl+Qzbr+IJtAuHKJ723P94of4B+63DEqK3X3bDSvl7okrZzAirTvvxNQgFNH4NfBT
0GiR0BAnB8XSAT9MeyY5bNPRrgj1iBnu8Gra6qrgsiEP6zwvXVr79fuIbeOlYOP4DmIBq1hRlE10
g2XNSdsBcZRMSV1XYDGQazgj3dfLrMN43XcD6QDDjsBCsrFvRmffQ/w6Uoxf/9FpBjmmyAM2sRL9
6iesUQbsIFQbDNewBAyiOejSePCi7RQAsjplRKjQvbPLNlYbt8AvLUbep30dhCuvWJ6rtFZm+mTz
qCA3GELOTQ0y86wpoikpg9K7AGxRBNwl667CSPvXk6lUVvSsO9vB0bDSBaQFwZcwTwgMH5GU1N+0
Yl/ZJ7W4/mda1PMWFexg8vitWVIFaPQTPBvyZQ4qsQPp3L4R480N3lJzhJ0GEgUk2wKkY111IRIx
QIC+ggPzU2FL+4W0FK4Vns4HoYRIanfo7lkTapn2WBzjmbr9FWxGmo6RtJ/+NbvQduH+613ov5T+
/xTu2177fRMKIKuGjAKxQTqCEY9g4fmu0jL0A28BPXxqQoBFArbhj1UIzUpIh4DIAF5O0S6A9O1v
q5D/i0vwn7pgDrFWoULuH1EfJEDg+E+uTgBpAV8H+SLcmi8hk5+pD7Cohuki4YbUN3TzEzwYNjAC
vHmYYll0eM6Hi/1QIqoAunZzJfqVCJuWm1eBcNv07F8MjOpiZgCfnN7axofF0WlTfJ0uxkeXT4s5
qYshQk3lIHy2+SRDiS09Fhf7ZCXD81pGsFTWItBPDRvljn+3XHBBqhMHmF6JKF4tvhZIspGsaMRw
lp4ThonocE9PMLAAQyLAVZ7biQGEznvZNXvwh+LaAQeO+x6OyzyxxlujjCwljqXFp9EYQ94G27aS
gODEn5w2m5zIPbWqCry0rifVx2bktZe5osibZJ4KTvbCX8t+P5SOvkcpPmQ/a7Bm7DypLH5NiNs+
ezP63RFBZhXZLV67QdHNaNitRaaEJJ4zdN/kEk59UjfLjF+5WJDtwgIGE9hvrMhGXXyGEcwRFMYU
5HHQ1OPBBUhpYdsjZpG6OLirWAeAEDOggXTNIlnwOWlKMO2QHStnjI2/PGtcggDJldzpzvlYAuvB
t9Tk+w6aZZc6ywDclYVrPE5l9z4bXbTpOm/DsstDTW8G2UbgbXneJUY17jHcnLBnfDfzB1N66yvc
JnplMaJxkRxN8xlCMrn2dG/WZB367Txx8ulRg59Q8SR58NBJGvWZ53XhZzfnw1GOAbvK7RxMe9iM
4ZsS7ksL9aDN+oDOKS0D0qUaqK1O1oWGEjTkoF+aglddrALlX1chKxGJQWjry4K4X3hlwBoX8PUD
8l5CEafwrVfeQGcJNyqQ85GAB+zEQxWtXrvXhRMNSZ/n+EO4+/S+C8J6gyhYe+yGLmhB+ay82mmi
+kf4h6CkoDpVgOFdvlR7hCaCY7topaFJcO0kpTuA7ZQXt41vxhu/eHDRxY8jF29OXnw6Ascu2Ky7
f8/U/Vt77A+lrv9x/2Q/vDGwdnCetqskzGofmisG6O/eGCIeoPA8dGwGSFz9mLpbkQsIO4hZPPJA
7wOo+33qYm9AqA8gPya1BwT2n1xA8cEKf5y6sObYNnVxBQ2gITOGQ+FnL70pNWLVSKVpIEA73zbe
TZOT9Q5bAxIsrXCOUBzphrgGuBBZVZxm4q+HiBTT2UESLrOTZ68b2kcKzsyASBJu48E5CHn/hCgE
3YcKxq/Ja2PSVTJynMhGyNCSik/E9YNYaodhf9O+fPRqzykT4EncT4H6DFcc9QzIrLKBfnBAKZwc
KsKkhbr3AdNz4Hjnr1+HKkCobdjidbmSBsJuy3seG2z6H0BsV3Hg41mVNgySaeg1fOZNtsUeA4zQ
DdfjIti3FszTaRpI8WEcdbDXVSNOLbEt4jdAh+t+DVIiSP4gF9pA7qndV1nR+Yj1c74HY1g4saql
eHBUTcLYMzx8iuYgeuxo6R4jUIDf8kB0eyS44q7w+3gFLcvjoQd5Lgn0uVj6fbt3arq86ZVEjzMN
6x2fgGqFRQE9chbL0fCoeJ5Lh16DYgw/RkXe3o6hOy64TKvoOhJRvQPqR3cFRaBQI4+VtDUJUtWt
kMR0419NNG92kH3bPQrGIexVTN/xqowOvebmVLhdu6/B6R6EnPMtTuQWMcJ2+aFZ+iGNECLZNRoq
PSk9lSFLbA7Cx9cn1q+A33U6CV3Q6o6W+LULGqRNb4N0LPAFJ8GmW9/HjwNy2TmuLh+v4Q8O6YLL
/ccFl4fXFin2/SAJ29Gy8L8SupinIsIk1pjnH0t38k+hP4WHWo4TUKKyKeMpmuEsICYQ16btz7mr
/Z3HAY3P8yyyauHVc1cp71ggf5C0+L3vxtb6u2Ca2Nmxvb9bp9JA2QeOFS+TQeUELuUx5aY6+MoH
nd12tzWk21fVNe1DjvROEOd+Y27DNpcSLBcH0hnSfsCJPY2JVl2bmkGzZw9mxxMzOTkYhHgyxDmx
6auizcFuLDjOC0BrXVnabOCuTozPFdTccUgnWpnz6lu6s1zKo1GBe1Wurj1HWyI+dm3rZdjvgkfa
9s3OgWjzbbsKvqGwAP9cYPH8C5W3boAe8YIyCxvX3pmg6JJ8A/mWPocsCQe4S5COtCfgkc59Q6bp
hcnBTSMO2PQK0kmQRd0y7/73HwOQC13M579bvf/Umf/7MfDjtb8ZeDgCsDtHWKQJQQXXj9UbqBX+
CAYe5pfnUcJ+Xr2B0HF8JVi3BEsxpMbfDwEYfvhi2weyuLAE/xkgEeJw+nnzxhkA4REdHSF8RIDX
f968VWVrqAB+UuO9bwrEIvAumVLHH/S3oKnkXiwuf9IVBDWgTs7dmqOFgVN1D0dkgeMSPDJLNgg5
UHnCcqRA0NkDbaZD4DhWKw6CplkSnev+VKmlRdI74uYKuiUiy3ScYba0/ZTv17F2b3LHjR7aCZ01
DlJKZFv76ltn8N8RjctfQuWWn7E8QhisS+8KpRbhkVbOehCEqMxwbbKigu6iLnzpRpp2SMJleTh5
hw5x6gyTD2TYXODbs03kvsgcafK58F/khOeJbU/Wxr89Yvh7Gb88eNX2DA7b0wgQQB7d7QkN28mc
wZwO6XB5frcnWW/PNPLB8oFtzzlw0iaP++3ph8LPs7bpyIFus8GtGXvut3nhbZMj2maIexkn0WW0
FNuUkYSPtwXSwrflNn+abRIhO3I74GN48OO51aHscMzZbXJ1DthY9zLOwh7JZl377DwWzAd33uH/
ztglq7n3jnnd188y8LDPW1SH8AEDsea2P88uTKJ5m6jBZbg225yNtokLJsY/9dsUVts89rbJ3M8r
+5o3I6LbuqT7QMz5K7A3CH9EBfnJQ0ox1Wu+XOVt0M1xWLbrNY1EKWLf8UEER2gOwvQDbuvWc9ik
xhfFvi07pJJCwU5NXuXL9ZxPw1Wp/eC5D6V+CSzgbkwx6aAXI5k7sM1kGvJsVF15hHlaHycouvfu
NMoHcLlOmWKxAvdF83W4jfTa7WBnRYdx1ir1i9bP7OLIp6JAOrFs+xHvwNX/xJ25OAzL3KYTEMgD
CdvxlugQPSyDHa7CqurfPOs4p9WX4xuuVaaBvqrtLmhG/wA7EfFGeHbQvEvvg9tWw6EPS33qLQcr
5yA8lCDjxYv4f/9oxe0V0w5A2N8N1z98rsXvo/Wn134frhw1F9AtuAd5g2KYAhf7dcMO8cECrg8Y
lYFM2wpuAYr+avFEvxA/Ar+Khxmv4DBpfwzX4BdswVtXMXgdz9/a8f/Rhr1hcX+crqiiDLaPC9yS
NZA48EP/vGEj1l/2rHYh6I3wNialrrEDdENST31xVYP2H9FnUX1BmUKDePcwRm3mSOpQSA5mQBmD
Q5FJXSujE+y8Na7NuDd/GGRjPlm8S5u0ajppHkNsEl/dpoZiF3JHkZiihEMc57GK0FZGEQ7bzbXT
qsPAJHLQqoF9fuqQX5XovJnx7KT15GPbbvqyGh+hN7T0fUPQ86xqR5Pl0TIeID1S/2oZNJYLh4t9
dOHbAGwDddugt/zCvy2MLbgMazF7R6yIYOTYd2CuutBzsgdIV0XIEOyNM+XIchAlSSZbNm8NGcEy
XeMjQUOd4Ea1KrD1wiKWp0XkJlNpTfUlulBH84VAGi40UuMiOrDX0+TnIPCr6iCl6zR7qLyz3cm8
9BElbAq0HKBfydAjdVgJUwG8WVZhB6SJgpAOQ0KFEDLKJWcfC1/6iTadVz3PjTtXqeZYqJcCMXPw
dB35ILflN4Ph4y4pejxCDwjYGmZVF3Uu0oMedFlJ9bHGyi+33T/cbgFLRKHrwjPCLUFFfkkzhHgg
cCkosV7cOXnxMICSeKdTj3akCmzaHCONP8J1arFgEwZorHDKZsr4gBDO7WSMf8CVKYo5zJ8jQWD0
zmNi3QVRqfsUPibi5JRMzq5sJT/XsB6WFD0bqtgtjVw+O0MtbTqaqvxgqtp+HI3jfugR2X4ZPFG8
oV+PuzHPW/axLUxIMTfdaVeoStzOoVAnYKBLUvUIQUBmDl5w+FZn0aDuCdkSsqCrobNaJdjJ8z36
ru6lQ9uDHHOZlLl88vuyPHAySPRt1BXMHyU/5HAY3wkHFUJ68mnWw2vpaqwkpM8/NqCWk3YIumzu
oylRvt8eXdMjBeAO5Kja/Cu4QC8W7uIc1t67cZuqvuPwG5CuXl65CqqH7a/lZfjaSXJddnjDK87d
XY+U0tmp8zfR+6+Q9p/QdFAeceKtaVSs+x4hI1T8VS2/92cFxAL8hbyqVm/RexQG2i+rsf2eGlHX
mbtq724AhXNEfHf+NG3fKBSWNZYiHG59ItW5lEF1aEx0jZoK3ARhMM2Jh8WAL9GUNXA29wypFBKH
le4/KTRIAHLIzbTlb8ekCKSbqojZtOsd/Bqr/KnulJNSTfBE87Us72eDMi3rNxg0qwQVCWgRxmq+
prhdynNVM7wssuZ2zPtPtcgLBHg9rGbIr+MIDCLnmcsZBXmef03Bre9MNNsEN9T2Iwptqh26aXay
WkSX/GuOMIp9/a+l+atvLy9/+tyHn6T57bW/SfMkoFtpL3QRZB43Fvq7RoRmfCjvYBS8jVx24Z/8
OMHA93nMJ/iMUxxkUJaC35V58H2Q6gkkIsAKuEHgyPkHfB8Ywz+eYFD+QQvi28IlBMQDi7YT7idl
Xneh70MnTYVGs9sejQNYZQrtNK+Tmf1H6MQVvBwyydPIdZC5fYR+GjpZRASCorS3nWPpqRrM9LGe
XQS6gzHX8o5YYMzXgeCO2OMqalmSr2vzHk5ogEoiTwFms17LkHp3SH+/ThH9hru7PFn0PG1I6xBc
6xoBDwhT9AbiVZm45Tze9blPnySm0I1LLD8Pjf2IvOS6x1LoJltKYcg6hhpPzbv6dciH9lWgV2I3
msHuJR0gnnsaPwnpFbQmWgQOWixXOnwqcxTO4dIA0DEO2q4566nGnzmrtrcId0UteDMcbPUKnb7g
YsokzgakAMdlKVNUsPnBSaioOqLB0iCbBayxhmY7rjeC11zGObpVgphqp6QxuID+YYQwF93Ai86/
Lsqpbynwgae+WT0ouIU+KlT3IadpTXBu0H5zBmAvdl4tQ3gWlUKlKVoArxmCJF9ZxYYdzMQxg9xl
EIuBiUgevQaocJwzt8oTvxxIvw/IUF4XC5oIiAnUci5GvZw9rrzH0pDisPUf2Qzfj/kiQgP3OmJo
tEPuo8yfvB6wWNLh373K3NxfQVc1DUUNGEGtF0PLVAWiKgruwbpoXId6b6l2gB9XtAsgxzKcx7pb
z0UXsg8AA/Pn5YJOmaZb0SXY6+UryEGVqnLAXaddCOxwe8GvgguKFW1UFuLwHUxykFrFBdpyvwNc
F5gLdTQAu+zGeI0X3AuXWKBf0wUDg1RV3PCoaz9vyXkT8wsyBrw0UInZSDKPNuRpueBlkEPrx3Bj
zsaQgujnG4nWIKmJ9hHUfFxt3vGOXaA1xOTMk4IoOsUoTV2TBZ9+8U430s1TRqHJa8PfJuJZLykv
WBzZCDksGIDl+MbNoSiVHliHOoCqoe6uY633RULCyzRMhc8W5wGuQvVyDFG/dMXCQUAcnUED+Zrc
Fqp3YScpj71z9IsdDAoOTiCE3UeqWmVSk6OxaUTzWjJhvNxw2GwvYe/XZ3QIiFeto+ZrR1dx1TbC
fgq6CRmHsjlYYSdcm8Kq/VYiKXXLogGC2Qrz3kEpoms+dLyBxa9a9FKcyt6oZ9YGbD+GBABtNY3+
aW2n4Ljgk8D0ETd64aUr7esURHyXWod2MguwpUFNRI0PwF7Uw0WgMAc0KmpDxjdY+PY1YJXrZWMV
rrcMG+qb3wfkRDrGHnjhA2kV+cIOZF58MLLoxEAeLFIo2TJrkBm436D5RW77pA8q1FDovMTvD/yI
InBn4HuLAmgAbEAEyVcEGhLe8mmE8sbyW4tKDrSqON6YCBy8wc7OQ/mxkry7lason7HTVc+un0cG
fSuDfoYLn++XZUHLlV9EkIppc03Fag9AL1zvvAQUfZG0ktSPXafEEjgz4SNTQsPyMGs3gIxMl+t6
DSd05HqGfIvaOvggppzoFIiuCpIhnGn7NZxX91OAAAs59rnSj9ydPRQeIVz1NM8U6ypyqC5KOEbG
wFWE5Si/dLRe1+vv/SfR7Ehks2U4piODa5Z6rFuLV9UTU6T/pQnFGSOUAo8BhuX/SxOKV1t3uvJz
ikjN/6UPJZ/y+ov1xODfN0CvT6vI9el7M0oYrAqih5uzZmdI80m4wD2ylpWuk7QlWNzM6yjCDWXf
K5AH3CH+q+shUFMOdkmwO9MbjVsYTEUyujXeIwU5DbPcvAq/DoCUN6R3rysx1k0yyg0oqoyMOIJ4
K7lTDtDauPS2roquiLifiGrAiIcygdAJwGJ0w/pE3RJTc4Z/0QgWRjRZ8xZM3Bvg/llz36JtIzr0
rZBl0ujVUxsdQU5T69M1HSsYPrE79/S56/wGiWAcaDOEe39rJaKy/RfoBciWQZ/8Wyn2v3xg9++a
wY/X/6YYMIAQm/UFFsL/iQkNfwGGuYm0yKxBGECg9ce6FeCzC7ePT+AQG1xEybZQ6q9MKMo5Iyio
iEAgmOp5JIj+yboFyu0/1i18xhs+DnH7irjBb3rGz+uWOxcLZwJbQ4MKgVRpyH5j61vcUJ3/n55K
tAauLoSucLX/Az2VqOZMxiAo+sP/VFelF/karUfD2C7JXzVW0n4E6iiLsID6QOb5jqPNXKa+MbpL
wbuGUDo1ifI7VuumwzCHKH/brarv9qA8gyVGbgoddjhz84/AE4xOhXRQIOHP0ThnnDbcP/HZ9eo9
psSKKuEFLA0oDRTeQ7V2MB/l9vfBdjJ5Emh0NcClLweWrCgbr5IozN0X6o3RcUJfm4xZSKxIh2ot
ang3rngDijegio1T59zPuI1hG+uVQufzwD7AVzX3CkVFHeycEljAYEsPDVFYlGIhkdFaWibeZs1C
bFlAEgo0/EnaJkVY0TEOG3SK7KOyQ9ecCubA309gOSDFm8p8HBosOOgkRGsmGvUnjeXUwdVf8hnJ
aY+qVe/mHKIphFXbY4JyH113PnyLpyCq0RA40NFdUZbv6OtwQc1k3K2rhGyPTA+6unJAGOlUe8Gj
pqvud56ukFyoWAPAJfIcgfsxludrLxSDOjTBWGAputTX60uV/YhKsLuw81BwD3m+5sl6Kb/32nmd
ErRRTSd6qcdHmQSq8v12AAPTb1N9714q9X2Of/JsoODrsBZj+T1WS6si4LR118eNASCHaDQKI+JB
Ke9qcqVCKdOlEFYWYkbksOv1vye0RnH7++sb7amQf5sJxou/z1jcQTEO8VFJ6B9GZwzk2d/utJBe
EdkHh4Q6IYL5u8X3fwPv8RFLMKAgy4YuyHvM2h9DFl8PpIJHYImh6Rh67j+ZsZj1f56xAbC2wINc
7CMChXLlP85Y1U5TOc7qqKcGxjYiOAkPOz8lfAbmGpVSJYFsgcqKKJpStH/SEl01fHpbRYAKTaEm
/r5ar//gmjm4IXMDjxlL5LEJhibFbVoctwvYkxpmfjO6ZpwT30JMK9GAmpJa3qC7D8j13COPfxWF
dXMHxRIlZ30YwFHDes4QY8cq8bEK3CVKcEtaYFOhDGOHzBxosgnFx18EdZ76/0PeeSxHjmRN91X+
F4gxiAAC2KYWZDKpq2oDYylojYB6+u8gW0xP/9Nj1tuZXYtiUWUGblx3P461vFw3TVt/1HkVf2Im
7NZpHAUg8e2uPWsfi4PtQnNT3GqLbWE0fbGq2mkEPhP0TzodPLarbYIQZeo4YWGrpLUWhVnGWxVy
Fm1nZvJXPS7XRc+uPBg/njgwjVZPcWDPi1PLDHdKqPItNevGeDN7e2x3Yzd68nlKivKDeG5x7kGV
WTsbnOnaGkujWLHVc8HvDzrUu4QrT8IS08mmc0PGB8yAaI2vgZreVDH3iNZF/9aohTsaq5pVVZ3Z
wJYjbWcbblYyXlfSxCUlmh4YJ6zVGz3UqzdzX+n0SK4sdu6r3pZXR07F1ivDce0nVfYKXL26Bv6Q
d1vpJ+YncsDQbUaDh0nutUB2J+6rDgbEE9ca65tbxvJdGHmHgWTkQbKyw9iTm7CJxg9aj93DWIZD
uIvy3n/QMm2uBNO5QTp+/sQMWz4UofC+uYzlr5Xkos4cL5erpM43c+zotzAG3reqRZDfGSqSL1zm
HCK8Fr0BbjtYp9wfCI4BUzJXQ5AlgJHSqfhGrKI/odWWipwa77vtyHkGzJjVRrxK7EbuAUjzLOxy
xz66bWS8yKRGhdSm+VzVYY/p/hfCZJPpwHoKo6ab7gzZhuchjKJy0/VF+ma5TWOuM9WpGBFr5IsH
y1UQ7NKFeCpSHf0s8REnG5BTw4YrR3xvzUW+kVbu/0hHVdx1QWZ9aH52NgRO9vIbC5D9KmIX6a56
nRrfKpKYFzIgGv8g1hhrVWSjA8wrrAlR+NM0r9q5GbdGlS2A+tpN92mRle+8ZpFZE2u+01rVd63n
OiMT+lhsCOTPVzZN2YxFMecWyJ02/DxpUb7Gwdy+cQ4tKLFGZLspbNMDfI3+nNd5xIsyQEhwXFP7
6ya0AQq3VZCg95bTp2kIvFcmDPuV16mU+zGBmgtSvLNeg8CN1CYBa0rMA8fJoy5CZ5fIeLjYued8
h/Xv752wxVxdeOm7O5jJa2RlgMB03LUfvkogZceJqx8mdM9Dp2T+KMze3SneKQ/Q+6xLjjhxakoS
BD0Y5YMnpvzKFcF7gDqcPAzUaB7ThB4GhobqJ5cpY5PiPlyzoQs+q0T277oN5a4xSR4ASR6CRw0m
G8QAcud41vH0Ze70sI9sZFziO7GBfdPQhECixLwb4z6pV9LL3PeKdda3AmvRTrNh4oSoxzsrGgaS
BTpPX0VUJ8EqCcEtwgMNne/jKPGuyATqLAyrAlCTJcydExnuYxYmOEMDfvZrtHGgi1Xgycc01ClL
q8GrfiBZuT9Z29sfczqBPMRs/khlhnXhTpnDJGbTHq/ZMeirWZZ82qgph9OsW3NtRHG1h8I9XiDz
5slCUUn3fFdVtrbJzN977bR0OISC3RcCRwnBa8ZoPCTsuSJNRcImgoJ4EEHtnx2XXNXKzVF3ux58
Zkvun5/bjKZwJUUq9T5DHHlC/p/ECp3HuEZqtKB3Vl7I9AVJHgx5V5xN3hb8gVKF4dYrcjwA8G15
HxUVGBM2Enq4mJML7p4CouxZQFbZCn9urlkt48dxutU52Bospx+SUNqUcAe+dx1BmDmJOvOuizPG
stFXo3tUMR8STZ3x3YhCP/0fuEX+phxzn/rrAWf7/U8Vmn9Y2N+K8z6WJiu89EjEzClMDi49Ugar
/F829rjiDf7zAkdyqCG0lnHq1+kGOXqx/tCis/jbMfX88wrp/GMRovEjuqTxWbFjEPobG3tp8kn+
VXMGk0ulO8lCn3uz5/xpY99NVVBQk4Q8Z+UnHmDzfeNQqUAFDIekQaPKazYl+bkevuFldy6j0sau
VjFoCAaRTVdb6b2fTXW/CuzGmFa1F1fE3dr+ULZz9xkPT4+XpnVetd/bPccfrLwVDSTAVP2b7Tvx
cxP0eEridRDWtG9uxnBpeQMWtDgiQVQ1gz6P8TgfsKq3zzq0SmiIKL5HIn2QjzzmCkRhPR0Anuaf
S9thh48dFjCaJ9xNY4Qd/KA0rTYNzvUHG4/Ruc5rb5s3EzSooMLAZA/sUSLAwbC2jefALJ0zTkvW
O+Ec3rHvrgye3RnwXlyLByUdf8ddActSV5rHwBsMTSwlS96rkHMdqkh3lsIGwl/5+JyqITZ/+HIO
djFwpe7OBjE5bwhN1p+oTYhXaWL6z5HrZN1zPZVwRHQb+1un9YIT2mTio4kq+UnIyBSrvE79a9+P
PCl68n3pw2iO4gv+JBDrje2mzboci/BSoCDth1phx52lOe6jSG3V7BQXRxgmnyBb4LQU5fiPWoju
nOH/PBWl4y2cpbQ9zWNTjdQipdnZEr7b0JMz9iVmIrsh2aOz8atpzPErE4OPaq1aFbBzn4J2186M
x0Zi6iOhEuNs+gtXOwYBR8zcXJmlbJFUCmuFMbWj0Gus36Iaw3zvlMk6yyprZ/D37J12si5BJzHH
B7ws8nE8FEbxndwFwH4955u2rNx9rNHSx6zwzrINsguiVJauQLcLLnXm/EDu41XVyZ0z1yTLCume
oXMBre1yc2vEAVqrN3N1lfG4D9Ic6rTpXyH5gbTqPZzNlY4OtECFDwWeug8SFG8WQap91MrHujZS
Sij6ih36HBG1KL6YLYZJEaVccYfuEJRG9ZGFA5dxSydrh0qKr5FHp5mRQBKfutOkn3XSus9xFXBj
5TKw5OhZoo4pWVefhossyKNV10vzqRa+/aL1bD/Rc9bvsae4TwXPjitbcP9uzjMiICnSzF2GpeFN
kmtLCWX23oHqEOd+NFM4hFPyg/Wj3W0sFb80fmtdx9mQax6z9npueeqPA0mzRrG39DJsSHmLJu+5
miXz0Dv3ll+bGwP7N3mt/N4KwfREflktuw6DBXtkXa0hnQ62wQW6WUVhXpGV6zH7MtzaNHxk/WaW
RfxD5H6xC8lmPEtASJ/oC1Df5kD6L9gHJmDok3yw5PQlzLujltXWcyujXCnZjpeMjXy08vva+ywa
b9iHLS+LPufSj5lmG0btITbbLwY51VU0flVlu8XYEm4MfMJfWlLTO95rG1xYrx1iuBqC77bfrxG6
5q0T4FpceTrxdgZdG5tJ29eG9dJqUuUnEDeKH1CXbzFW01LjNu26b2b7qs3ipwlIdTtjrsZMLvpj
mPUnvH7nHoLzXdORNdYSkwEOQ0piytNIa/Z26O0ryJaTjKMfVe5Ya1bLDhtkN1znQ5te6TspcOd1
lzbtxC4iJnNoYu/ci77Y9ip7nrrgWNFkYrTZWzbBz/DzM3ABZlkfqKlhNqAYyuYzS/RqE4Ye8mDF
7JROWyOZd0Y2PcJRslc1lB5zZtttFMU6iryfaeapJwBGgqnCOQVmxj2shukqic/MHfZH4bZr3xjN
VR77O6gzL6p4VWP3nPqts/Yt6NBt5T3rLv+is2HnyHomBTtf8dbtRic+ARDf6DR85fYBezTgrQ4z
3Nk4Y+8fBPujPWvt8N3KnRWGOvVdqIC/1Y9ssoz0gqSV5NackKoJe/VFuFjuxiH60iPmOau2HMsc
QN2YniM1hIAyp26LvUPs514Fh9ip5X2Ygungpp7teDjKnQDI+0ERY4drpzDW4OGzbTD4clc5gcfT
AGh+IiLvQrC4WFkFPoaZ2jAIWRb5osqB46GBPE0q04BjAgdxt1Tb0aP8wEnm5zwgppn3xjrHC38J
MnPa2LLZ1rN/sHJBc4umCCXMgmjb4GdFP7WhY+f9qWimDC/sMO3BaCCfN531ZIsCfH7nWOTOdeqT
g02TzVwPxscUT8NTqD2nXQ3sCgXkqX62MZX3Bj0NkJZWiH3+urwFocIu0J9FAFElbF3xBbJ3Slbf
Kx4SqTeCC85aE6Q6kXSK9xMC+v42E/3aaHj9Y6/mt7L67+pKZNXz1+PfU9z/aNr/91fMu8WD/ct+
axnmCD5isyB0vfwj6sQvE6D7DxyFyyyHx9GTJqbq3ydAxjzglZAzoWsDdFLLcPi7iEB9uI2KwDnE
1LZUL/6NCZAH779OgMunwRDpQNxTWMX95cv7o4gw2kCMgLUTeimMZ0oRute8iL17O0niV8LexsLH
pGrk+EszFzjorLwLe2G8h/iCMDPEk4cZ8d92dKV4D07WCH5t/ceiLo0/uluRSKy+iT603J3Vex7P
GO0Q/AUD8NxJRwYcB0uJJw0O+TWsi3Hb30o+DS8qHQjdaUUS41YEymw43I+1BRQbz+1Mh5cdQqUe
nUGuM8um1Ev3iokHEnNH70DqUJVS1RkHY+Qn8aeALNuH0A3VT3NuUGWqJkUmMrKsvF47QNpoOYBI
h66ISRqYUBFQ8EMTSMb5LXhzMr0b4dFJoNfXZC8Ei+SQIZkt/lRvmz7v77DbEXx2x4idCAyn4MOi
0pHgjjXw9o+GpGlWATu6J+1q/bWuKHVYmTIwrYsfYi08JG5a4NpSbneNhwBH/dIPFDM/RcF9x5hU
7PFususb8WXcDbc8qWURq19TPELONCIbwgbxRgmlMhZiaO9YkVwbC0i0ujFFm24s76YFNFoV2F+2
2BfgjwYovO6n6cYltXsQpXbU69cmsVo01RvDFDQOPNMyQwUBI9rPW7se4XqlC/w0TgHrkC8dlueg
YGbaGwsqlV0B1NQo5yJcLyjVYIGqRl3Qv8PasT87eo6nXQQgAALOjcUaz/74XhB/0Jvp1hb3P3M+
LYiYvz6fjvlfX0+Xj/ztcELe5JxBPbTVr6mS3w4n/M4GoRJ8ZYDjLPOfCqcDq/OmY+L1Iqfv/AEY
5/yDSljHWf42mJyL/Pm3DieHE/DP11PiJnxpxL7spZ7wXw8nPRpuHHvOGmqrtS4a+AJcvoZdFPXe
yqp8++KbYXUvyWkcSqOH6Z/2DcBsw4o+2UGFBI/rgfE/sJ5DnLU7iPYUqVI21w5kC0ufCjoqxLD4
sN5d90LSGxPF6Qlnmb7y7RX71NQflLEUn4yhl6cwL0F9L9DvJZ99SCy7JuXnfqYXi/vMBCR8AXy/
iwUc3iwIcVcBEy8XrLg32G+mtlEPIu6+5P3y9bCgyPsxJStt8K40Fkh5qMCVNzJyztru/Pt5gZnb
C9a8gW8u8xlwShOFp2KBn3Pb5O50I6I3Cxy9WzDprtfWII7TdiuWpItqbO7NXqWO5FvMsxootPaW
bIy7pGRC7fysl9xMyL6QcU9E5c40S++5Dz2qYtsy2iuPSriVA+USrpyksKAqbLxaE7P+KbTiiRrC
6hV1jO6acgDljpOHUPqS73FuUZ+a0E9CHJz9QPJoLHkgBh8BS56MUECY5RUnk9jNRVD9cBIlNKIH
HdWWv0dR+IInpG0PjpX20yUp7WSXQVV78OtGfXGofzlVA9pIDGn1MhEcp9GPrGCfjwEoEV/eYftJ
X3NQwHcVm9Zv0ov9d5dKuL3fFZ9RUzNwxWJ2yZwaQG+gNo8ANZKCuVPm32i9JtrHv28Jo88n2/W6
x8wK9TdjUsVOVjivaA4E2q6Keg82dFXnw4V6g3E3OB6tcW3yTvRR7w0/mH50VkERDqW267aJL1T7
0nDpUaQz1HfpDJnZYtZMctHibu6jU6FCErVRx0iZsha2Ki5DVjr8D9DLiVrQoPQfj73zx3dd/BtU
5u8f+su55/2DIhIHhZDCU+t2vv1zKDOoOiE2jeljqUldkF6/iY7mPxya4BHd2ckRgv4DuNxnmWdw
YNL5IF0IGFhQ/sZQxjT3r+ce0x0xFHy5HionBI4ldPLHocyibacASE563wyvsxH6X0yPjN+qHb0C
OC2rw/KYmGQPUkdqcYmXJmFKmLDAdbeC4TDXUF9jWoeTWwHx6GjKiKlopmcplA01nviIzQdWTdWD
FAZQLQwThzmbKTZ2Z4ajVQ7zF6t3oZjxir7rnsXSiGykuXpNl5ZkrONY3WuZEc661SjPJB/yddzo
bk+uIyKZrWT02rHLB9ZJgdvBNgVv/0HM1GDSNnGMMBwcFGXba6kmI95boWFHOxZhiEZobC539GZQ
nxIvoahyEEYzbhInwEwQA83iBDabOys3s7exooVijbCRt8uS3r4MzoRbQQU9Ww6jnWyixDKcL2OZ
ZtuqANiQBhkl2EZlbmJV1ucxc823oQrBK0ck7FfdkHrqoJSmaqIc1LPIRoUv1Evj6kw1UvE8W4IU
Y2UZ2ee+9NMXzzPqXWoEqLw+3OVq1OEmNgaj3/cGjTGKrM57ZpA/I4QGEyivHapcDdHcO7KLHnIK
TK4TxbbdaqLpqN1KrTJqxHgzHG10MMwOjv/OS3X4GfS6fI/BF20ATZCqG+3prcY4QZQEVke/q0jD
H2Yazj/SWs/h1sZ5a6zwOtQXn5q9z4BNWL/OrntxQkXooIPJuKO1NLmHKqyOjTKHb0Fhz0c/SDAt
doWDgGkG6iEtIJAWidUH+1zFbbGhD7IBqJYb8hTLUP0A/uP+dGbh95uyzwwkEd8PfEw6XfINaiLa
EPl3vB7wVtJ1UqHpr3TiAxAZusxfT4ijrqgo46saD3p21lf8BGNtvfRBX14TL2ox0KYWMGg7o6gw
i0Zj37nOUBycomo+sXYz9iDGkrOTdxOdom6NYdZjW/ZaLnLZ2ixB2lDUCcTV6qcsPpjLNqpIEjYh
mZWIL2ZoUASngcC2rEyIky5oWO206hDPBTWxCziWq/T4HCww2dTzx+cYgvUPyy96B2T3wp0N+2k8
ZTcabQaO8xpm/qKO8aLOsK5snNwIknWBMP+RmSo90b8H4TZLKxoNTVKq9jpeILjaN+gdFGMCG5cr
JRQ8nhPxm71UlYcF58EmkIa6H12zfhtFL+mH939WZRp9SJ/t6MpmGqKhMo551NtU1QAGMy1YZgS+
9lOcYOxOA+F8Ik+WlZup7Ky31qnk+9B68qmKKMhd+VXYbKJuKh4w5QBr8cdY/YiB2+ytgSK4DcUB
Trfym7S79DmdlftpnPhkRl/M98IZog8jkcYVMzhaGo2S8ZNIkvqIF1be1UMbIr/TNICwnwQ4ve1I
w/WeKj/e0jonaJCZ6yv2ye7idAkL6jIN5zUrMHFMlAslzOc+sPFAhW26yU9/KLsm+kLd3bBHD6T2
s22Ula8nZ2yhUfvIs7jjw2bLKyy9GBKTuhEZC4Il9ap8k1EztCxRWkxV2gWh6HoloVELpTDg93YN
e2qBKwoGonU35V/EPAWrkL3LdUoUp9E4BbugcYlAy9YOP1RDJfS6LoJkO4ceOQXQvrC+lmzhbmaT
8l4bYvRWw+jbxHA9sIuUvJTFa0edFO5h1XG97GWety9mbAta3Ov0cwk7fRPQAU/5FJVpbjcPr16I
1ZTeTK0fyFmY5p2fN1Js4ZuZ9wZomWSdUomLym8YNCXnnVUPh6awps91HEiq2pRX3dn4NpITfi5+
k9Y8uvY5kJjQGRinmABXEDo/DBCL1y6LsyNfau+vamWArh8gMm9FN8Irdxd0eTdh7dmMnGQlx/xC
NxdhiOUPPQi1csLivPWSJtWH4YZExwwwspp1GLN3LCaidp3mXf8T2g8wdXUDq0eYKzCuYbhV+//+
y97iSCVe9p+uelgxi39z2fv9I3/1WeE+JbiPV0ox+0i43r+NPABOF2/rMvMYf1IiyQ4pSDRL+RtN
C6b9h2p4fFYGNivuMmQ5+b9/a+IhjvSvEw/kVZeLHtImjlYDuNefbnomKr3tN+6xoy+7WGcL2I97
G3cP8h/NBcU+UpQHxrM4Dbwwdzoz7XWpUq/B743rZ001J+EicgEcgf6NKii9mTepUD0J2RBI/mUk
i7cWFQv8BUpoL3hCZCsexXPVemvQx9VLWmbtvXljGkadsB+r2HDEap4pD31gTACAeGMhZjcu4nxj
JPoLLlHdyInZjaI46azZYRQTh5hAVHnnLcDFAT44+2WX0+4q6qkpDlE1GJvMThx1jDVN5MOCb2zd
wTO3ZR1VFtgw133XnS2qdWiG6RMnRsEf9edVUwmIXDc0pNuyPd86rLYQPZv64oC92kCEWDUEQ7aW
rPdJ5CVnw695ngp621s3QHKcraeUHfm6n+UDx2G5xYEX7pbO3WPMqmhld/OmTZReoxmka2mCS+x4
nOsCwFbZMY8JrzpEqNR3lERnd3UlXkkI7XMnruAqmvet1ibIa3HE3BZsuXBuLJTFVQla/MD5SftW
bkO1tm3nWOCD2YL8XFkmxli7L45kdj48LU4tu7FVXU0bBJW3hPj22aK1xchroDRp8dBb9dmEkc11
t99HZXYEgIYW0aIQ5q3c2BPjRJzG46dKqOkhjpr+mCuPejzKTYNNYGfOl1tdtBln6XdcZ/HX2kR4
6frJWQ967s+6acKnRDjRo5c5BBNm8PniHFKoOt1h1GeUisCs4hxFD78TKh9XVYG+AKNd/V4gDSsm
NalFcJtjZhWd+v8LpAmxFHsjKni8GNAn/J477WJ8IuLcOXunG1ocKUtaRSRx98lgnH61EqTZRFQt
+shQdXd8V9mVTYKgwJOAbLXK1QQekmeet5u0DzfWM0J6zce04w2Vukl+39D8hYWMjiE8YhCmaDB0
S3dVzzAYUfHdYjMFZvPJZYEK8CYaD25WiB9aN/oJ0y3ZFjB7d6zpRhvNWPeHxiix3IaO3mRRx09i
QI5DyW55DVJDci4Gs3gioaPvjCrHTyyrBBJcmR4CfNLPgUgyxgoRi0saVe2LTVZq49TxyIY39A64
shr71zJrx2ie53GOzzTStVdeRJQbQlCl+xU/jVXPYtW2vdoaOKOgv7vRDutD+4PhiaZueFGfkjyT
3xMpdXNPvCxV0c5sJeVEwKSII70Yg9u3rFLF5J5d36t3XYyxj/wZCiamaSTa09STjW2q1P8Eroh1
RpapNTZ98Pc59eSWL1Eh6Sv+oG52Z5cvcd5BJzIJsmWp1bBpKacdceevlBQ9x0N3oiKNm0+3TWK9
ya0WJHND8p7n7JjHF4Hmfcib1mGgUOjwcVRfcATq+yDOiOpiGeA3Pz/hkGTusLKGYlj68nTfqB9F
1PqnSuJXcILpRS5NtmYE6JTGTP3dhb57TSPuiKAFtgNM8WLQ8qVPhuinwRj7YxgzhURXkMaB1n6e
pyh8bEuW6EmsLMLbYvqw6BHJVtD+60M9dMk2I1m3geJLTXBd2EeOT9jMBXO+x6FG62WB10GXrfXC
tAEvnyFk78HKAjck3TuTJd9rOM7VfepOPjUug/POfaFGTnwZ/FOuw2tkUskcV7Xa+jq7iszqHlQ0
1/wlUURxk4+2PuApTB07f3SRwy+k7cUj1lwqMvnVrJFog4PLOPnAM42+cOgF/Rq7GPWDWoXvXLfY
xs2i39CBLB+xf7Jm7OkRL2c5T0j55vyc9Ga6pQkr29u9bxBQpAznNa4qc92Mk7+reZnt5ZCEO+5e
6dHOQ3GymnE82cjyazMNNyH2X79T0TYa3JxDT8q1GaWAbb3OfTAxDO9FQXQfVMgqomFPJ8j5QxQf
2jTZ94P9kGThC1H8exH0/XnWVn4H32vexyaX6G5khReO1A5Vhl8RPvNY/8lOY7kFvlgTntsms+aN
LugPIAXQDgdaHmHfg7nc1A6bUR0mb/AK/LVKWvWqpuokHd7EfjERrQ0Y54ZweSk6FteDYnar3dC2
ecozV2CiK/pEnfOmcYP1hEkwuMSDmatN6YQBJMph6sWGl5gJnHfMj0AlUv+I+9iJ30zgbHsdYHRe
97hMt47WNogGh2viMLZ3MrK8o9FP813vjEP5MipBRiLyseOswiokYYX7gpo1g7Lh7jmMZPk9N4Pu
0R3j7El3YQcUtzPYTAzwCNgPpx3p3FRX/XCYYWVQmZloGxS/593nRUGPSOeoH24fhBFtSbwXLnG6
PFv81I0Im7Q1G9zGbo+68rl1O6g1JsNJxPMR7SkA4dICyJF2FGLpo5DDWVVm6tA7neTcvoE6NbuM
fiFm35LXwQETQvhRqrH/ynflmzAltF8uELDuoc897zxahn8APU8wgSJIzDRm3F7NZv4u0vS5jlxM
KPYko68Gijpmb13JhuYi4T1lgC4O9EmXPFBjOnrIpWL15eJYpDvf7fA95QkdTGMVZhtsU3IzVK56
CcY2d85lp8qPAJwGW0rQS/DAq+wyOi3eQQe3REHQFeIzcrQGbgZFJMiAhViDnA5YrcQ7I2OKsD9E
b4NU7bs1x8W1LyCYRMlMsegcjA8d5vM3YzLo06wMqMtqcDu6lajgdqbW/p50bXqcSofHMH/m1UhT
fYLUzYvTkfNXPxwPeNGIupZdN/8PQXKWyP9f60Hnj393R/jV6bh86C+3BMrWmOeNRRDCfIr58HcA
meL6AKuEtehCGsC4zIT+22LUIsKB8MK+1FoiGQ7GyV/Vam4JUApsdG/Hlfw/dPG/sRi1XL6wPwpC
C37slziG8iDvyD8vRhtBoKF37H2ZwNPY2HydeGaWNSEv6PIcILI2R2qqKiYXfLX4YII5WKna/IiY
wgHbxobxs/Nmt9lPc3uuVYaVuoSCeknY0rUHfFI+VYwdnhwfLMH72Pajc4xnc9kADM0rXtqAYnsn
j9/DUMTJs98SiiKaHbnTRi+GX9csxT7j8jpDtmFk7eiFOXRUJKcbHq/jdmZDSOY6E/iIJdPj3r+5
i+ViNFY3zzEVtykk/sWJTEP0eDEXe/K0GJUzlO6TdXMvi7HXVyUV1e/UcuFvxuZLKSyr0kdWjtkm
YqfzEVZYoqOkrX+kxZx1O9g48rHNjNFficVIDVQYT3VGf+pje3Na4z8uDrVDn9Aqw6S1zaDQf0fU
NTlr48WrXSy2bS29Je28mLnZpWVbunvmHbdI+c1ZTN9+F6X1yiGLfFfeXOHkrQ3IKAZecaNjUdPj
H89uTvI+XVzlykiDR4he3Mf0zGqUXpT+3V2s6NliSjeT1ARk4lU/s8WyXqZWcRwWG/tsNN6DFwb5
1VpM7jOTw6rW9CvVUV9HKwEF4iG08MVHfZc/shZ1DjV9Sw/o5/zW9azw0psSW72bx+kr+Ha89ovr
HqKmt59l63y3GZgv/eLOlw67k1Xfd+EPWL0h/XZjaL1mToapv/QzW+4r3jKv7jR6uPbV+KlbkgAw
gwgFcLMmIEAggG1UseQGANH3Z1cDtqngJ+mTr2ojWmfAeD6sZojunTpIDlXoApbUjVmuxiAp7BUB
qem9K1JvDWPJfkzd3P+asiSWu6IqrC991KffLR2Lr5y96qcHmuEwsurfglnIdl7em+9V6pkPg0M0
ICc7eRnaEZqBMzLfDdgFRgIC992YJOUaeZcfvIhtDyPqBKYaQuXwrviRAaDvTPMxnWvcjm7RyS9t
h7EpdMNG7wVC1hsmYxepk71PVBlcHrAv/MD937MGcpLr4LqkImmCelFm5z312NlfwUo2yUZE8KXJ
xpzZG1cfNteGB+oTDJ9IY0e2XTYtY4th2eU7qYhg24tHqAfdZWLjz706L0/93MiHyB+9gzWK+Vgv
y2xN1eRxcKv0vl1W3WCYsP65SaYuSZRyf4tsHsttX1/mDv7figCWEZJ9ksVHuazSefJQZ1fdNuz9
smyHWCd30bKADxgL3r1lKd8krf9uLYv6+rayv23vx9smvxYuW306COOrmSXRg7Us/ckDyV13UwJw
1+DGWuSBZPHlRTfNoFzkg8FNs/tJe9VVLeKCXmQGnnb554Jq2RgNBBliuCkSZFhQJ0qRqOfeq8Uq
AtKiDuEiZLBFR9PIws58ixahwyp4J5FcDo/lIoMMiyAiMM5c2i62xNG9KSb9TT2xFiHFBDnSEvVc
9BVzkVpiLkYzvjpUmP/+zdxvz87/mBI4l+F/4Prwob/5MBZF0fEdJcHrm/yGflvOUaRsmSiRHgwf
i2zY8sT79bHrYRJjmbdwfSQ7M7kgQX997ELjJ8YKF3qRJZXJH/tbj93l2f7Hx+6v8Ge+BJsYPLGF
ZXv3R7BPMGOYAOo7eZ123gY9WPuk4kach67otqVKgp5FzjTfZ35XD6uJgDbecTp0jQX0mPVqPOKQ
E998dhQhYbNkeCCQFR7zBf5r9Wb5tQZrsa8YXun3rPlMAiAH+b3UKKmWx6Afc9okzdWZ3KULCAax
WYk238SCfjxZggRdOSwspk2P+5uAttt6amWGdv21pHUIeKXyXpo5Z3KWIJTbQQ3ktzNRH5saBlub
NBFl8M3gnT2ujdTE5yXeTZlwHm3b2DSfYq9xQLo5MqJ0LB7oZ4c6Kt86HRhLes1LL6Kd+/CZ1tBQ
XtQNIhfdgHKCXQ5wudALy73tWtnJuPVl+hHwO9iTVZh8GADbynWAw1+wnhlJKe+LW/NmFXc2pml7
aQ5YqjkFoRCg7/PS2Ancbxa8LSnyXK7iD9xZaPekboimzxDrA0Zu3UT0vRRJf7GrWXoPRN6sE9cr
d5/DjLviWLHWseRhnQfEHdhxTP01tcv4nKjBfpH+PF4Ezop9mSvnMCTGcPQYy7/LGmeqxJf8aM52
nGJqKIz7LumjbeoZh0hqvU/pYxI7kM1Bc1CZCTQDn6y5FkE6PSEzeDBz2F4AGDbd8j5zS2F/Sj0R
fIbDETY7FVuBYlphMQmxm++IfGVvBXsV5YEHTGAkTmfVdrtmWTPnZ+rXxFdilN3nOSkSbklVlt5P
M6yUMbb+j7wzaY7b6rLtX6moORwALtqIqjcAkMlsmOxJkZogSJFE33cX+PW1kLZkW2VXPE+/b2aZ
okSRwD33nLP32kV7QPhRL8D+2Q96gnSo9qgslXrTYEmOb1V7no8h6MTSz6wsKk6Y87D/Z3mfr7Lu
magDXQj5baIsbXKrg3ZdRrV2qyWQ9X1XgeQHNb+wP3kf8/sVbXPsZW7y6JadUm5ko5Yk/hS1tR3g
+7HRFQ7jJkMZndcYqukLMkuaKlxi6UPbGYo/mKp9m2giO2EIgH9dqMsRPfB4oRGUUZ/afIbpKBrq
adaL5LMT2fjeR2Z925GSBRwQizI2XW254wkWR3cyrS0jPQwBmhIjmRItfq/BAIkeGqT7NVBOY4Oc
oCE3md9xk79OuprJNU/hRp2K/LIwVAl2R0s+ZJHrmDi4n9PODuG9WomvYyOUbktaIRAu/ewHUVdr
CPSp6Q1HCZiG+ewd0c4+EnO1lGDxb6SfdX13aNWeaXachCvyqiaw+OxJIWKo9nuj1/n5rqYVuo6N
Mg3yYjw7WpBYuReGkNEViZs4Xoqz+2VajTBplhbZ9XD2x+SrVSb81TXT98azk9uxexG6Ijz0q8Gm
YW7f4jrR0v4+XS040dmMg1XgeVE7awn4snDrOKtxp1otPDaTvn8DDc5vVW/1yf99s3ndDeXfS6N/
qA+xwLE5os1cxTQkzGo/zHEGH+Gy9/uuimXVj6oHyY6C6LpocWgH1xTvH1UPhh3CaRXFtEUn+s+C
ZkC1/LnqIY22Hdvi8CR3QWOd9lPkQTrLPBS4uztLWrc9E7VNbaTORrGHcNdnS7iJ8g67zmDbXgwr
CXt6pF8W7hqWlKUsuKV+BdutwfVAnkAzmN2t4K5GFqy9533wa9vd1u+aAs6psaQOxIfI5tcRssAW
JyZ3rlHq9wBhvyIYMfyeoG7OhYZJG0yqPM6MU8413LNmTQuMyXUCkHPOmkNLTJwyLTsVPfBVmTtE
GawFZKm62MPevNwBhzFvxNDX1+z0t42mfBROseYakF6uyrh+AuMdk0mLtsdHJUD8px09OEz+9CVe
9mFJInibooLArbVGEvThdlk0d1NW8Sad1HC7EhP8alG6nZ5ryaFdInkpmwEriVunwstW3CUeYfGY
xO64eHVewWd2W80+DVHNPM9WyM2ENbZrFMbqhlUXxVZremahrlt9xZiiHCwWad4QSieoWrN7YQ1R
gPbTy02O1iRoiIjzlqH+mnZJc7EIcRjddvbdpBy9NuzUC1EtxNbkVWcGEc7/01BP7WVGVgRxAYTz
bkxKvtcm5viiNlqyZ9mjHphj6XvdXr42MyUWxXY7Hd31x5xp+J5yO28eksk41XFxG06TsimjKrtg
2AgPRoz8PSD5mvUn/MGFww3cSqoaChXty1BQD6yaFHI1XJith8u4s1utC2JgaUfw4vmlZczjrsZC
TH7QMnyhPTFhsznqBe32g51M0WbsnIfInopdlHV3ZcQibcmd9pq/GRptsURBLycNDJWbbhuM7Fed
i1RiYPzw1YigttB8eK02fYXpol0QVZqcamsKn0C4iNtcRuqlMBQNm0/Z7yx4aR6bT2PHm0ibjLR+
uwzExS+ObKl0jOCJpmg9TUlfB8lAtQ2V+j1q4qqF+y7IH695GCcUIUdlssLnFAMTzgP5aTddc8ga
hunEwCl7ZXDnG6Lgzd1cyc7P+d5EHi9pvwnVXL0fjIKfmNPOV1h4qiOIjf7awNITGLaqeJASDeo0
A1gP2S8y/hq/Zx5DD3asRjkgxs3vSTuRD1YbtkE1GWR5xLn5wQQhv0u76TaZYgkhkg2pYteGV8no
HnLFF6Rz4iqa5uGOBFnrrud2fhGaTF86t0JwGrY4xix7ck8wGKegx0K6ZcJis53Kq4tRxxiEhxUn
pEmY1JwsL5WEHIv/YPKtnNWmEhXKo1pqxk02q60HAnwl0OkiaNnHeOXYPqeV011AU5m9KAdYsbTj
siWz6D1zhq0Y+aNdO/w6h6urywTjhmzKw6ZU8JdZ04UCmjJANRz7ClvFB3vOy2Ct576rsaAF6lzu
Kp6mIEYDsiFlAuA6sEk/m0GV5OOS7CWwxqtetl2QEB3vLQymvJlXOMhk9G5MEHNnUwWd3mf7Ul+y
wM5ty3cs7RLD3mep4AYtJWNkBrr3nTLHQVkrn+gCrqDij15W6hFkzUlbIbacqKwzGfarSmBZgwlI
3xjeQ9MJb7SsWd3F8KxVMR2XJtxiYihZAoto2wm0P1z2Cl/VObzKIjsmrDR1D/Pk7Fdj2O3SataD
CU0XZMNBQ4ZUFcppalxtY80tfqf2y8B9s2Cww8CPT+rd/DjV83xAg/HocvPb0NNj+0yWyP/X74GR
1QJBoy7+/V3gOP1ldv2Pz/y1AbZ+0VX8TIhdMCM5pgmJ9jeXlP4LQUAA1mCvEyWk41f4cRVguIxq
BPWsthpf8cz/7pJyEOQiSmFY7Timzh/8j3zyiG5/vgoYfF0IfFcOHPO6n+UpskZgLuMySIaq/+q0
Tb9mFEwPLOTCR9RSQK7Nvn2GpWIOewttXbVBMwWKiyzY+tFW2/y+WnTrMzz3C/q5d6jWNkKS5sWe
ZW0uQNbLb/G54yCBwh235NdYTaBCKVu7khFVX5Y485FrA31LuLYwgHHpZqZzZ2Ofu5zp3PHItflx
1zaoVAUdkY4x8sUFqf1tXkCrHPsxNTB11utjzwVLhBeTnuSKL/SQ7XfsLASAJnCoN3Feyk9pyOpO
zCLJfcQP1ReEs6XYIcjJH3NaC4mxuOtfbJKFLuGmo9cI8TXe4pCeCZVT50jbaobAbzEkIazMXlPl
q2tx/7jIEvg6g7O02AOsUBxH02rUjZ0p69lltYW5L0TGTnwpR9Q/Tt2rh0HWxuCZdjkSNjyO+UUj
8Dr5k1Hj5mQ37T4PzmDWvkqzdRfbenJlsyx968sFi1MkBb7kaGzHb4Qj6VEA+EREe+zKYjlUS1bJ
O2EqQ3Kv4EUpaX1y8gX7eC5wCjjuU5HZxVXaDdZzmc34UNFtX/YZmNG85ccCtWN6w0RNxrqiNubl
UOkNCcbxMm3TKK/vljjtLxarTyG/tkR4QkbDUqokw30WTXyZQ6cKLl2OvNXHLt1qCChenLxS913S
jpddM6VbAeiNmbyabl2Mc9omHLPkKgHj+2w4dXtUa7V5I5w3vbIKUw0mybcT40k87eNpjDh8QzPd
L0Mr5HZEhikDxJwls45KjPW2h5C/nZuseGyNeZiCemniGw4+GHKVqyAed+aci2mXFA06SItnwea7
xCIRVa5EkWQzaVHVZNiWuZp8zpjydk4jEPBkkEgf9GpU5qveHtCfa04uGDYsad5cqI0dWgETSrsg
EkUkDyMreAVTDQY/jw/G6cmqq+kV6ROI0tCm7a0TVOxwg6Vy1+mO3CKOTxhyFPV7X6jFjjyRYd+G
VXbJAmfBte2oGyywxtZ2QxEIClyAsyfcTqkzPo0N1GncQcaFXeCEJRAK/QqOxhd75FabIorey6Zx
uZ83sDgFSYgnmFs8dFNYvkyNVmGcjsUjvkH3Y0YvtdUXINVgjrKrZia+ubPK7hutvXqA1hd/lpaz
BIgnTK6zRXwSk/HcMFCzgjA3Q6SfJpt4U1jW89RGRfSlHoFeH0DSoitRZGZ81HabHeHaVbcOzD7h
pUrFPtqURTmclmxYlnfTsbLwAdK8M2+zOkFjNQsHvZStdA3gLJBXziYEn8g/xq0R+WDPAX2nj5y6
pyjUrOcoLhf7WgnnReymdqheLVx75Ge1Sf5tIEf8WFdqdkSaFmnHXMg024zF5AJSqMqKrN6VNL7n
OpmxPndQdkz+nKaKOJLMaPZ3GcKzA1wx6SUsy5NDZUO0vkCIO5RBdL6bFpW+Lwe1+sYkR3k20Qyf
jCKeHhlr2abfs7tswWwp6EsjeGxXtU4o5Mbk1S0CPTGMq7jXdVY7mTYdG0fjml7LiWSZiFV+jNXe
npMgn7LsBA7BxBQProjEDHQIwb9DKbdNGur/q5Rfz38pM/3t834t5MYvJpBTFzsqjTgGQRinPwo5
XTk9vcsESzM01KQ/Crn7C/YVwdaZgo30E0Pij57e/gUTzEo4ZTiuuvqacPgPFshM034u5KtpcZ1g
r6tq3XB+At5UcdmbCL98o3Gz08I+Bt2+jpYda0Ju3aKcCg/2zMvqZw3vs6X2yafb5EWgaPjPcOOn
W5Oazr6FM6RLptYngkTdZqEWXtqDzFuP0wnxpJxs7ss8jO3KqsxQ+LNe2y2O0z0gJSw+3fVWjkaL
D5dtjvlVFDtwdAisE8IoDlqP4SEbI/p0oOhICs16uaidsNwix7I36dpPiLWzqDq+m8xv186jX5uQ
MrONa6acUvN6nJuPbd80G0txhreMvibr2igESUPDg+yH3aQD3edenZTxzDnvNK/kzvEZNWpFOWEz
ROh0aq9SlpBEa5zK5SYlCJp1nDX3dZAsjoWidu3t3HLpar9uAHt5tatXL/PaI5pz0oG4WVvIMo+N
2z4Jw6fRcmmFY4dMwvp8AqTn06BbD4Z8PSLk+bRYzieHez5Fhl+PFPoBzpdKj2vQJU0dDr6kUKDJ
KsZEO4KuzuAHckgR0pR9a6w5qXy5HmIRayuxK0ZiH7+I82HXng8+43wIMnXkQCSExKYFy5069bik
oonNkk53PbNLVXXwxkRMy7sG/mY4KdlYowM6n8HWehzndpIdFSUv230fV657MGqyar6YldDz3Vxg
87bmobcCE4AckLVUMsqQxnxsgK6+VDb7galxKrJn1Pxjrqdxn06ldhRw4n0APbfCweMwt0N9IKw8
e7Z56/Zaqhe9Z7aD/jIgcSS9K5pYrSpxmdDpjjrxMTyINI2h3PA2Ru9aniVBamTaYRrMCqA+KX+o
1aKqYZbAVWSOWaos85gAlBzqvUSPxPzArD5Gs3di3B29fqLGuDvXqaYbjRpD7jBfyDi0tj/MMt5N
WT9u5qgnrqaUKSORUN/XdOIM8aXtvJRivJ0S5UQT36beUtvcDhfIHUDyEPTMYN8l44VJ1pvZSKvr
OZ6QmVn436dcuc7pRqNJecVzyjUCgK2q2doT46zbCiVF6ReW/hgLg1TNWm3RCJfyIRsFbpiu+rQm
SLyLgtIvnLOYuOJklNvZWl4c1cH9UHbvRiT1N6Xvd+evSikZHqBnINcyJSVtciWBC1n9tP6GuJ9u
U0V76ZKBzAaRD1uLueU2xEa7D1sjvbCpoodJlJfAXdq7xu6iHQAua6s5M+rQprkd40owHsmHavUG
nZANLF6eZyi3s6tcb+JtlYzvpcAAE1aG2MOFuxoSBj2eWeoH1GnSN1FHksvMcAb+S55vwyQZj47G
y6817MmA8DuvZltoLyV9yi1vBozxQpe+BPE/5CoUFqvXP6xmWTYT2cJ3fa3SeKdxeF1BqNulZX6v
mV24qwuiPDjHv3TZkt5qlhRBPKtPejieTFXu7PUPiACWYL8B1lRBBfKMORJPbVnbPOVwiPlFn5YI
76f0UA4tE02CMzboZK2diBuiQBV2fKVGMJE1GMQMuWuUh0EHYofvLZY29Cb5VZ+6BF8pYX5EhzM/
4n0kPJu8icAoJ6Q3lnqLtCQBN6RG21Sz3+d1ky+SRDwUzaDcFZ2bB/rQgbcU9kvZhc5wIeX64zNF
hCsX/eqYY+nCiP0V/BKjVVo2v+Cy763f+3Q0blIu9RfcnnUkM3NDxi3pqB5Z2uByJIzktmDtKKOv
CHtA67DzaJdYGnQB0vKTzuwCdonMiQzldtbyaTcUk0RPN8UPogAcq2fGcijDDvgPJ6S2KfBcMkcz
gdO43RigvrC83GjJiv7Xv6N8X7lzc/j7gcPla1T9PZhF8LnfbyqC5KnVXmPxH1wJ/jhyUC0AHWja
GB6sxpcfNxViOF0mDStmfl1YwIX/cVMB58LH2FnwYcYUmvWPwjYt1hh/XrnbhoEUgMQ6rLiQ/n5a
ufdKjb3TSfzGVOvIt9iGn8qlUtgeCKCXm9qcnD0RvJcCNis0r9xxrzHXNfMGrYDL0HRRrzKXNoj5
/LAdUyovDaAbDQTduvE5gZ3N9SJXJDiOzXrG0Oci7HTMWC/uJrVt0jsRkuXCQHJVFqfpRKtIRO+J
NGMZexKjtNwUVP2eLMiiPKCI79jftnjh3ahlc6xZ0707OBwNZTKwPCcyiLll3iCORww10mnlEg7T
0BUV6LKFY9GfyHmfMeAL65p4MvISe7V6h12ugDEZ6nkkglEF210mVv7pts1xqNNZXM5D2M0P2Hnc
8rqJsE5vZnzNy2owANJctE1hXcVdbYmrZXTk4KuKhcKuRkbYPucw+ooLM4qs6epf//0CQWTbq8fr
79+ua9iw/3u19+MTv79aFks6l0s7eCIIeS56kl+xIihFybdF64Fq2Vh53zz2vy327F+Qj/LyMDQ3
gX6vI7vfF3u6zXSPz2IMSOKC+s+wIutf8ud3i5YCLK9qGii0CNL66d3iACZPsCUIitnEXdKg+Pdw
X8VBxUX50U5d41Wa4Tf6RTBaeZXQUs5Oa5w6By+0JyNFI8YvhTzt9Zr5SYGtP5bFBbZrJjIUXDAy
0nmwXbi7IdX382poZBZtDPOlgnPcPdaW2bKWF8yjvZIwyBdUq9kUQGEKoUTmKAN3HVftxG/nNAz9
jMaJEb7hILVY9NYFF8IdxkvNCUCaHjrwzSpG8W3Qo+DFvqs53Tddy+bPouyH+653BhK7lUy9d+Pe
cjcoF6MjwdwladB9Vyhb8GFNfWDoR34JIBaisiaoSfiOk6GEqlFbRnuZQE5GHWu0WmDWYr6PU5i3
RKa08cnobAsWpk3IVhCHxZB7HENxuqnkfA2xvwuGZp4x1Jp6k95Gshl7zhFux0siolsRTebXqm8F
rYwxLDfoFwQQg1nDrmBAV3/nYOifLbwqL06PfaBT9ZG7KhmIhDYUNguaxO2Jolos2/Vi18YzzbI2
PnSVRc2V0IdUANFl9tjxzdY3CerFr4PTutk2nRUoy8gt7yJSlu71sOyeQreL+12iw3H32O3Vrc+C
eCHsNhkN8laScr1RDipoR9gFDSJXbAv8+TIMgRuv81UvwhJyIc3Bvs87WFbEXg36cmRYscyb0qwS
6S3qXB6B0qFnMaacxgOZPrm7y0Q01c4lrsD2szJdDG9JWoamqGfwmzSyRT1bsczV8fhUpD0BbFC4
y0ajdVUgoHpIK21SggZppeY1stTMDaoo7u0Zfyw0ZPxtPEiuykDOHNzrtCbn048moqyCKUVAg/TR
nb5hZczxkHVx9aGaGpTF3jJiy1/ziLbFeirTOthzUMUOhzXPDge3zJpoACYJAxWRCEsXaAUc87Y9
WsPGrAceyAVr3H08aPKKpoHyAAyie7HkWB7yc/mASmZTSs5lJV0q8wQ8FRfRuezo5xI0nsuRfS5N
/PAoUxPIKl7aYuYGRRdCKaPvoqwtiDsGOAtruTPWypeuNbCxKvUqEh1mCgiEM6tfqqV+LpzkGF5W
ay3FwU1ZxRDNq2Wu1bb+tfAmwmzpeVYHJclr9kfjWvFOYz90mNk7DJt//arxXRLCIf/3deOeIUf/
F+OjP3zy902Qo6tkn6PvtwFnUBC+1w7jF0oGQb08aOjuVn3Hj9qBT5k9D/uZlRHF3vmPPmXczUyi
OCNtW1tLxz8aIOn6T1LIdXZkU9rQXXI3xBn5U+2wFbN2kRpsXEWdeMnWxDPWGJe48+WXak1DAz5R
vZZTrHwDlFBe8q+d3ybuZFeDpZGJxQDZsyfyZJn6ZtpD25G5BmC22VlxYX5aS0gkm2GSzsabP/hi
TWxjS20eo2qc0b2T5zYrI5msiDrw3An9a8PolU3GeFWNeu4rDmvOoBggxM1s2o4pIqz3wVI7isSS
RXcJGw/nEFVhTBpO04XwTqsIMhNRWZuJo8bwbCmn1LdV6Rwnmqcp6MxaaTd1pYeR36u1U7F+iDI6
oMZqYWVVgEc1bMvYgRapOZfuhNnvRVgl+rimUJEkp66afRlIyR4vkn6x1sOrUG9CfQqlX9Gql77a
aokSIATrn7pKG9rDHDEEClCcY30CHzA+OBn2Eq/Vcvu+TUuCFcBopgAKcyPeOl0OODRcetcry04b
toq+6LdzExGamkW66Wwwnst4WypkgHkOEKmHXoQVYKrKtI5tODBbnvSiBJWShuxiIiOjmqRkB31Y
Q9c/4HfYKkjiPGfK0ztC5/T8bY7tYs2kW9SHcQ7La1tZjN6v6r5/iGVUEvlga8WmyiZ504RFfwCa
s3qjC1fMm7Yy6Cfp+y7l1LmnUeEmvRgNPBbAXdcVMRT9JtZdmtpMiYcPy006cQrVtvwcB9ndxcQc
ur4E3pldjG4+Gg4Wltxtym1rmqP6wQXbanFoI3i6MHCmL1tUToxUNq3WpPJqWdjqXHZFp6Vb1jQx
MAgdfxo776xewJ90Fhg0UTjtqRFpu/BvgKMEx7mYpRdlaJyCUmNixt0nX7h6xHGfVUeEmYPkCrMg
rYO8X81BLGXY7asW2dMe7yLrG9QB+vLorMFzrO6aB/OcRleibP3S2WtGXQIdxmKuxq0scBrLvDMw
kXzoMQmant7282lsCLwzwMvsJuCzVJZzIp5+TseT56S85pyalxad3MmiL09YY+39nLf2BW72+GJa
I/c6DJ+dNwAMeFZmIvmyNZxvQrXw5J4T+8pcIb1vWoP8iBWMr02lxu+SzQ1+axxOpP7BISIBMNNq
0gDLuO14pogIFGRABP05NxD2V9L5SFytjUTITJxUNMcd4oveDNzVzC1x07L3jTvjHo+GdoCqKd6Z
kCzXCeEeOjB/kGU1z/J7e042ZM9BLhF70DDZWotOpetDUZGEaGTrzsgYfHvm1GRc0KjNXtiFtYff
ZB5Ge01VNMGyXWRGmDwn59RFVwywF0dT7e7mcy6jYHvpYgqMletpDW78tylqq6b+74va5q0q57/X
96+f/GtRc34BWcqGA/8cZciGsvG9qIGHFY6GsICeiBijdQjxWz9EdAAGt/P/XKWMbJN/9EMmQXL0
TvxZ8MmoSHAT/8FS5Lxe+XM/xGKFgSnrGcLkkDquS5M/yPstu58rzvGgTpTPaUCO1JKW9hTrsbrt
jCh+ipN08kGhg2jRrW9KlTxarXVCb7cr5HQSJZ7sEi9zZeZfZtGsfK+xH4K6x6Qyknm0U6peXhel
fYGkihT5uHe3YexMG5364CvC+Rrq3B9jS/sCaoCA+XU53S7OaSrNYoN/Nr4k/BfyVwmkNYUk4Rms
Rw1YC8FId7JbBJDxQoVbkcxxvDW1is0Gbn+St3twIADhvzUEdq/vxnaWrDPNMFZ8gsWXqwq55hX6
fegOCWAhiM83RacOpp+yN90yaBYbDcc8zJ0yOqqugopK1bC/znwlqAbGHUwIotFtA21fk0/+0s2v
IasiJqUmC/a8Trajmmj3OZtXlkYZQrNBqEcXC80e0cKwhzO0XBRd222roTMvw6Fevpljnb4RJMJo
xswN5xLDnvkVUr4MMFspQdZG5j0KEXqfcipPiWuOt1yA0tvKRMe3WFV5Vxt0d2VSaRcMEoPe0J+b
xL1VRzJeF1D6aNrIAM5uCkdB/D+7HGB61HhKkgOJy+hrtZyRLP+mLhZvWUsawCKMLtDo2wmpE8pO
sOH1JysRYK9bUCUlF3+1RKzlFBYofAvFYIKwrBpcRJ3z8ga09y1GNOFprQ55DRv80kiTT7Yz8GRR
66PZgiBpYXFfmWPtlEmOsonE1QbVqlmTy5zYqUrKr31o43r2w3Iu/LZPTA9OVrq1aufDyrSnNC/u
l8X8mGk3tsoESKuXWN4ddDMB/dJlqM4OmgCMKI69HzD3tbY1bthZfh218bnWJ/eYTCT2plgGvZDM
54UELfS/zbAz27p+kn10bZPYBd5IvE1G/GL24kURxV2BdInVH/jfDLjEDmV67eW6FvuNPT2bswQA
lWEgr7B+98VM1pNuPld2pxJE58KUmsjhAj7FgrF/Q6iLbNBlrYe+RT0mPLXHehiTd9YB2lZMGlZH
dKRgI406EGkNKx7WEvyHIfFRG6PGtQbGXkWRMvtv3LvJLrptg6yBx2WWL1Zq6Wubr/ldV7ITGcN4
OOiFFc6BM+rOZWtUytbir5p9olW5CfKFQ/ZlHrel0GY3oZlRYBRm9nky6VdLq/WuX4vYvltCk8k8
y45DY/TijkysBXfpnPZHtFMumWmFTnJgTFYV3pLeyD1eeMtjuB5+SYeJbOs5MtZ02uLsytcnTxFk
92EDbh9pTNdibJPKmiL+RsowdPLUChFtutQcLg17zQeRaXIYiPm+VTAysQip0JFyFrsIIbXlxmWj
dTUXGCLcep74MSQWTqJCARoX9SpD+nF8a3Id/AahZ5XepkdbwIrxNd6PXZQkcoNUK7kqYBeifTX7
jSnTz7aZtBxKfexAd1iEEnqzlU33nBHTvQOVcdeoofEkCsM8mlhmdoMxdEHBonLTkwd9qPoofk6H
3ngiu/vbv03V1SmPf191X6o3LiC/h7Z+byH5pF+rrab/Yq7zQ4b0msH8jJH/r9NHFw87ZRh1AhUY
DcDvxZYGUji4CcAo6ijGNCaM34ePq4V99RO4v00sDfcfFdv/ndrKSoETZf1K1rWDy5f9x2KL8Kis
+twBRkR0kze0Y/5WpYkZ9E2egzs3tfrSWRENMNgq4gfkSm6wcbTWwbICHXq7R7EbkYiRZJAepmGF
PmTrA8lOtQRixMNNvIs5PNW2+BoafXdDygm7TBjKLA8YtrCBgi1RItq7Ts/ACaHHoRbgWh7f6m6O
XsO0Ge1drOIX3Q5naAXubfHShzooi1VVTQ7qGXHRnXEX80q+qM8QjH7Mau2qcKSievWsdHtrKlok
SqDiUeeRy7kXa6znlX0GbJgra6NcqRvuyt8ADiZe1TOUQ53dftrl2QrrkGdwR4t0ofBD7IZ2YFVD
fleAuLzFioaD4oz+0M8YkPiMBOnJiLY8DQpLQTihMVcPWeYsl8YYOns6su4yUV0kICtpxK6LcUNi
G/gRuSgL0q7SSZ5GRebu3lpZJfwV+ls3zEzXKrkAM0knDbDJYq2Qk/IMPMGCYB8bFE6aHxlpmdFp
Q0exVk7KFA+9uckWc3kcm4XayH0DqfbsaJzGnXUBURHqVxdBxtD6MTDj3gEfUsdBwsXpK0sYr8Gg
B97KLm8TtUz2+jiaO+go6inutfKAIWA+TLWeBFFvgUCquN8/5AsDbbdqpU/MXb3PQwz/TdJSorkK
BUrafqrFkAI4QlW55JWWnSISrHO2qnbE0gVyp7ZTIgd+PCLSRLGPDOZlezvWZSNwqJO3CjBEjwp5
syzgmoHqc+3BkJFnhTl8hfmu18TlFgmOZKny33W94JKrFSt6Rkqo1xudByfCsQl6+aFb4wbFOXkw
WUMI08Ulj9BFLm57KqowY7NMam3jNiG+0Mrj6hvJRqmJshL9rIffw7pH7qgfOp34wzziWWDgSChi
u8YjTrNYVE/Ji/EJ9f1YBND6jWNlgJg1J+IVQfQQtLhGLhbJTPiiac37UDObG5AK7NPOKY2rKR2E
0Chf9XOKYzzrJDqmCS0ejVVifKGn0r8BO5tQDjXYV0uC4wEBtHWQO8RECmC2z+45OzKHM34jeyd7
tNdoyZxgHG7OnXFTZeWKugsFmozJZrxQAC27Ym0eLYdBlIKdWrIgypzB9ryqsxJ5nUNA7w3N4gCp
DbmbbFP7Mk/GnPhdvWmfI2Qo745iJ/DJMlWLqfM916aJFEN+vHIrI2Owd4u+Kvy5/DFwJQUq+sxL
Q5T44uPodZm1hpuuYUN2VJBkXFltnxKlImX+smR02zdaG1k3QlYPXAesZZMTmHSs9dk8hdHM3Y34
I/22SaNZMOlmrBNMXJKeIiuZF+LDHO1xgN2U+KYtp8c8gya3zd1EXbjTdGmwXm2bC8IMMZi6ndbt
OaHHzm/QrXBjlaSkCDUbO88IlexhJEio84EXd948ROpTARUp+OfV9JR8w7JRffb/teaf/Mg7Obde
v//quv4o7/v246M/vdY//84/fWL3/84fjj6q4LV//dMvNoyw+vl2+Gjnu49uyPvv/d36O/9/P/hb
jXyY64///s/Xd4zOQdL1bfKt/6vy+X92ug+I+N/+gqv9vfb+6HSBSUKRZKnOSMlWXQO93o/iq2km
NEl2fjrtJrv3H60udZlFNy0oNds0uSFSE7tq6OM1QI8iifgPwAwO9zNb5vu3AjcG6csl30V+GnwT
f/v1fwAhuakSYqP++z+xwP+0+sNnjz6R2JX1teUa+1P17cgirtG0IBsGu+6hlpc3GuKLOziy5j23
zA6rlLnaqzvuCOjKx/5T1jD11bDXLjjCi7sWntSB0a2xSSqLF6t0mFeW4Pa3arFYL7q4sKL0WsDh
PszCIsQJgvck4WTlVv1tMB3nNgVH5gLzm9vct6b4wtDqo21DEsMygzr6UkmJ0i5r1Qo0ksPv0L+M
AZo6TnfCuB70tjAw3qdY3Hinj3EvhrsEt9dHnA5W5RdRq771vOGJ3eoXWrZgHZy04YS/RoPAFpdA
wccV0ufhVB/vUe9lp6HBz4sRprhaANfc2l1rrG45UBfJW54p6rFsamRxCQgPH9qfxraoSZ8Han7G
PkurbJ8sifbDcSvE1u7QH81uau5Nt2d3hLVjF6P+pqQ5fbNmnPc7U2T5Qz4s5ZarUmAU2BZTNd8l
faO1PntNzlfZo+kVKqGuBAZ0FMa5PmqRXl26tRbfjE4kvywEQARuLtQD83jid0v7f8g7r+W4sSxr
v8rEfw8FvLn4J6KRnt5T0g2CTvDe4+nnOyCpJuVKalbEcKKyLqqrJWYykchz9tl7rW+V9CblpjiV
xNgUS0B4XoyOt0I8PXy2Re9NQYF+Qygsx04i6RscZViMl21N8vtSrWlc4pC08/vBTFCIszZ+jpMu
vEYvV9PQzOGJrnSTxFYOIdFwmWiGB3SwTVRv0UokMi9AhKLv7xsJyaXZFgd9nUSrIqIZmRg5nmv2
l02jRMqZISXWpp+65LICU491cwg18LfA6Yy4tfpDHwfiF43IuSWAAX8/qJviDt5yEkITScC20Y2n
qX5SKWxtWD7R5y/NhLYHfDOT0WFW+km61tmimPF6FfFuqc17q5wyIKpQDS3jooMhumvloZM2wFo0
QqoaBVhxWaXtBmB+RexooHXTQezTOnF9zY9Z4HVTWgJ0z+wjf5S56yNKqC9djsGCRs0Xue9BGtAg
zpRzferC044KPN7P6iy7Q2iiXA8qaouVqFidPSI/gnNHDtUSZmWrHFUq5Ah2GwUbR6tLN7aOxWxB
w973lpQd4yqXVRtasKVE6appsOZtNLm3u70ywzpB86Ss7zu8sKetNqZ3ddGQdhFK6UnL5vcZVhs9
VfDY1p2vN+lhW/nnUEzb4y60rGsrgo7EbjUg0yVYcjwmH85Ol7EeoDbr6/JL0nV6sbZ0lO+hBY+O
gqbOw2Ori6r7sh3KYq9MpOg0CgoFNYwyBdY+6YkIgRcWvRpkhzGUc7eLhoAPpZss+1hPnAKrhBWB
i6e6iYaTOiJRo0tAlS69KbY/t4CfLxSn65t17IwG8YsJEE0m9gyIXGTyFq7GYSikvbK09KM4rDTa
FpaTgJaTGiM/9u2x3UZV4e045jf05jKp1L6kFdjDC+iInMw9NKb+Mo+y1E9cWy+SbJsk6APo+IEv
7VICdbeoe9J2TUKAFbiMX0MPgFEVwRksMqTLELa6TaaVDnKJ0Ksu0K9N2bKQjeq6KcP4bFCyhMNM
2lB6miAW7ihb6xroA+2OtRVnDkiHokM8bIp8ILvWuvVUY/PEe3iXE7eEeU+VP2qBfQpXVdQx0EYR
5n5sku5Am6RDX4cR5+tI+1ssqyrce3dU4B6tsjpyllMnOxsHHAgRw1MpHekWtOlOC9N13w0o9pzS
4HubJP3Ad0Tzzh3MlEtHiqeNMWbJmdXVYOfo6uKPIAeV6LS6nfZUwF17vtbSEWkTK9sB/6myTQIq
f+Uzkt+AEhiWQzFVhwi8idbMEyTded0PHzOfEck6rckdbN2K8vIgzjN9wewK+WjcT/jBu4j2e5uk
u0nIKhfYN5vksAzr8tavNHUgxjukQuO7beONiY1Ptd1/sfLWRGtLacUn0cDiBCi8jRq9OUDw26CA
GI0T2c7Hq4GopX3kTi19FE4JpKWEfb1BKG30Cz7llP3A662WckxJ1hnYhi0GptJfSH2BzceD/bjo
+hLc7dgkib9s5dA68/UqWhR+Dknehn6OXKIJSJUIKUiXFlvMlQaa+bZs2nJjWm3u/4MkjL82WmS/
CBfW+NHnUTkHL4TIdCaoaehpoZh6bHTodDPwSsg086mpqaoog57GCtYHy5BVhFRM0AkYwdH4tdYy
GKIj20LMgOOCv4BW8pva6le1Fs2U10MF0OA24VLMZcX0Xf5mUC7VOppa0h7apkn2Ki0atprQTwTQ
isrlxC9hcFd18VPg9E9LPLAn376wLYPZReaEDEBEvFCBvmywZIatVABUFoqFdHBtp6X6RQ50MzxK
oshWDoNwAhOcen51OposU4uM6Hhl1WA9OJ18Fj+XY815Jcn69ajKeQDJJRuvQJyE9iLu5eiG3IEG
0F+uBHil8y67j6Wyn5Zh1KWe69UKeZ+SXTfL1kSqs6zGnmlsoxg4Q5uwKzAKXhlxJ7PxRaAECFJw
KumgIY+idv2AsMqVaeTZtQQP7YvdkziwJH30ow5zbqNpEmJ6f9RBISidzMKW+lgzlgH6YgyF46Q0
SAsms1yQSQxFndmeo+CMnkxCk0oi4qhdiDrquQBXBM4NZ2qAcH8ZTBDLXcIwpGmRVRPbbmZz+qL9
XNmkbvkieW1UPvETnZtMQpk0jfZBjkNwWwRkDhQpu3zZhXq+iDslvB5bZTzR28L6iJtiuCXAAVac
pkak6pmdX4Ubo1WVjYVZkPCNEme+FAxl7HokYQImq0H3OXahn9BrsfIlHXFsIWpUY8iWWy85ry2t
bZbE4lpFy/Wuy0EigINgBfw0LR2xrVSHgbbFijbkR3j3hF57VCR53abYRcI0zlYM4cOJPQzvZa9F
pK1HGWZcSlU7uggRszUrxE4MjjovQouGZknDzDBVBx6d+5bBvhmSbOKRx7kAD88urwW02laqiLHb
aI2j34Z5quwkS+kEkX6SdeE5tRRXvrBzq3TA2ugxwoQaVV85K/zsUk5pzzddAxJQ82xvnURNxBqq
pPonKN4MaBB+oBmE0oh+sJLbfjwYSwldoTpqOxqhKJtm1WGStY4GP1moEaHWFA8tCkVpKpnpOEqM
brGZNYwlEMBDjjgoG+NZ5dijdzSF8LG3R/uSGZeopEmzpaGUhWeJ3gU7ejYJdJ1BDBFdPezs84Gg
+YjfA3chdtahTXZ/fub+P3qaFj3nn3ewsQ41vxgb87OPCzwxoPAPWMMYzTIMnk+rzws8yzPaKJPZ
Pq5m9oGvC7z9gfMrCzx++ZmPI6z0T4dp64OIdRJpDuhymRqzNP7BAq98S2Oli22ZcK3IpzDIhjC+
dcXXzIqRtTp44AIgWnGRL2xkLsiBwJatPFVF+42nz7mUSQkml9MyscukRb0LfLn/GJJ7cqRliXIq
l4V6a/vdQx9JCHQ8FeN40njFFzpZ9jpXIixK+HqXJoFupBFXiWvV+qFDctzS7JQHVunTjm3iAK1L
e2O2hrLq8nL8aE2JbC8bx/4cg4oxF60PJivosKUx0ZI2Th9pBz4JpysZreh6HJUgoK3Zdxs7YOLp
tbL3MdNzkxkiNDO+5U7KESpljqYKKJfee6sp8MsDq+iPCThxGK1W8aFpd4cmnLmuVu5ZcURtNehb
9rlyJxcIP7B9l0wge1hCnF8WZB2Ubq+UyVUUF9rRaIbSAQ3QDHVJBt6tCmNjoQPYHpgrSTtD6e4T
sERrDkCl4aZMvw+ZB2Rr+ukas2S9CffYI4ql4Zc3NQFKK5q5xWVVHUROcIY2V995nGU/0YqoP2eD
bR3pREYtGyyKCwpb69QOpOYybU0iBLCzX0BVsfpFKhyzHDUQvpQ+GwqnWtWVVDnb55gV7jr86Z+U
BsMhR0N9FSM2I4Rc8FkYeDWHBDRWxpJ4VGWVKYlMeFkEhafORtD56h6G7GIjg+rhLyHgVaoWZi8c
n5y8naOcsfgnr6rtJf2Jxq3NWtobyJmm+1fHLjxCDrmFYAR1aOyYycENagRByK5gCVGUghUKZsRQ
IGhDkeAO9TOCqGcIT9YBsr0gsZXTJKC+cgkYLLZxFSjLZIijqzgYphMcF1NOVk9OZjr6Ki+uSmTH
TW2jzEqt4yjWP2pTg6Y28I3VKIXWkUl4h1sVVXiZcq7cH1JpOhmiauGDsmHiiUB6bwBlsyzNYERL
oB8XWW7e/HPWzV/WxZs8vX343n3w1IQUFpmnAaDyAfmoGK+BQMbhTzjNU2HMMI+WpELzz1J1xn3C
H/xUGNO55A/YTNHcGMTQ/HsC6MCw/kaJ8wfLJqvzNwWqza9EbWxB0jR0xfy2BxnhB4jJB91akWat
gqbMQdQPyb6qDPUm7Yh2c4cUdVtP521Za+29MsBtzVQrO/KUVNtZo6avO4rbxFW9sdqQh2FcF4HW
HCG7SXeazn9atUXOnUIiCEUMasmM6RJRME2836j8nYqeQulaaldcTaiYAWMrNQMIRWoI2pT7tUqY
FC0RrD6bgvzSBUOadjM5/GRdGNDqdSeoFhq06FXTFTLeVKe8BZHfJgs4ezhn+/yE8c8tlLI94nCA
+DPCUrptIADuo0C5Jxn4bpo2DUZLfklp6kiLEMh3jpGWG5PDuTBG6aaWUnudyW27Kns0I4MN6iqX
MtW14gZrNf3QVRBlvasXg7w0Mmev05l6dG220Kee5qOgzSdGf+Hp0/lowCfxYCRmPqWVbUsjqBEn
BH1IYOek9+W+pmhXAOtkXjoYXHhFQDS6JHfTNmgWuGDBR/mls0EgNW5TrYu2EtFai3TygDtOneEC
gwkXgT9K4P11unB6dDL2unRUDkRtSfExcIgVwZ57NvSoZdibvHk16Om15B1wfW+Ir3KnKG5C2fbJ
M1AUQFZFHRzJQQ59wndS+8JwyHxgJNcuW/zVMKHEoCMfkElgDMlWkpYzdvE09SHx6nqf9mR8MQzo
MxgHj3cqOqKVx0IGwVfGyTC2BemyzFtPxjq7o3lHNR012kKOBlgbYuZS262zCmuW9rHsnJ1ftvWm
9ieDLbGaJgQbbPcLXYxr9KBIzmk/Q4QLVS3Yl3QpgagaZvKpHwFtyDPNEO2+M6mqsgsNa8ReJkZA
g0bAzlIdTWyyY69ejWPKVLUeS4Bk8+QIKaZ6Ks3zpARw0CEZUP4+59rzISEXvEnSPcaiyYGlk1PZ
NyQZoCYCNQPh3SUko9kkUYdONOyM0W1VW9pO0WQ3pNZm2qe21VrVbTorvpwcBDV2qvZk4mRqsFZL
Hyt34jXbiou/KJPaO08muz2i8tbPBDRrU5hjsc1IlkWubQb6PccEQNkKitFt07ft1qGrf6DSmzzL
kUzvmSNBHZmDSivJAr5wqV/2QFMjT3RYnSOPeeEuTMZx04ZUJDiBpnVCzNrCKKtq1Xe6tbZjAaZK
1XvmJEW9GQoFUTblI224lm1pnNJZWNb2WPt5a1DDBTjFzNr7zNGoR+KBeyM0nIM+Cuu1pke0nGyt
yU8EkwmSbp5lF2EWNbnrDR4SAtwTIGPZyG/EprmLNYnMcx+0gAGjAOrNkPh0UbGGkBFplsYaAEi5
8+ocYEwOp6WDtLBvcM6HqCL5x2QnIv/T8DBXdaAvTcOSBiIgx+xCRt+9U9ECVa4+jAH9Ry8h20tL
O0Q6JCctIsJnRtRbVxla4j10OiFIxSKoLtvYGG6JMQcTCx28wP+EsWABfCfPXY1kQ1dmhim4NwMm
9yKYLHmD3IoOlmg4121RHGRZEe4DZg7OtSYtz8pE6UOWYEf/HJtdFNB0NY6gQCrXOqJ+N8mM4ay0
1TFb1Ows4fIfs22LztPPjztHof9Q/XTbFj/7uG1bHzTLNhHmCJatbdv/pmBrH1h3EbzaQgnL4UVj
3vhi2+b7ji8QeiC36gt2CCchobkV/3DqYRb4R45cXeYXe9nRwkWCUZjJJd8H/gVl4XVjqRsLmera
XzEghHXcDPLh4LVRvDAEC9m322iLnR4+cmX3Ow2K1dafoCf7lTccZQ0di0iwlf3a6U5SjjH5KhLs
ZX2EwtxywjjpWsjM5mSqe4bwx7qJpI/2eOh0Zhx9GUmNJjmuDEkKKKuspTMTz+mNU0PI015BntJB
Nec71hlRj1kjUh9tpag1FnUnYfmILCplOzSVQ2/Oi6xiIC0HiWq05Hzypl2jIVwyTVtvTWfNow2F
Ds8pCKHEh4w5Q66L9gSS4XgHaJ8tQXek4DivrPRSsUWWJUkKoEerOeNSnuMumZGuEcAwVpJ9kYdJ
dFa0sueUzB4lx42KeaNbhnOMpo76Fn1sc9J0iVUtpZbkzdQKw5NOpHGCkijgV2ZQpQiB0c/SObgT
UQ8hnjYZWAXh5GR72hFgH8JnCFqY5gTQprIgAmKGBHfZi5BQSTNp8LUiOpQP2TyILREqavmSt+vm
qFEMSPapDtAAh4naGRtpLIgmBTvREFTTj+bpNMJ1RqEqgkwNLTKwH0esN6Xl2w8doci3QEeDmxp8
5WHZ65q8gAOnGJvBNwGZQVqCONHR7VlWZt4HC6a6JKz6RVyTxC7CV7EL6GeYbLTrSWSzeoRL0FzX
GvMjDceagFCR41rFjBPX7Zzxij9RFEtz9iujweAm45fdEhlUXUkiKNYPBo4bxGUBQ+HwLaW7dvDo
dRVJz7TCwORHqTzo+DwtrusojQcm0RLNAUPTES+rh9xjraPoQU/s9eapzvSdqbVuphyoBznNtw1c
aNLqKjuYFqbTqCOA3NrOFlEt1Z97HOTDyuqLvGXAymzmgOOruhnNKD4k5FGuNo3joIxtFSTVbl96
uXJRKwFvVPWidpV1VrPWSWy9kUpZPZRJkFulbW32rifr3rrqSxN1dM3nGE65v/HYGnZakKpXOgTO
S0830uNI5eNo+7ayj3rEaOcTBnSN2wXLN61XAFRuTmwfpHo5qHmGNEaYHTWGuUdvlJRZKZexUkXN
gAbH6jgJLsamHPuNwvXZAO2nz2tOWnOthiaaN7mKPGuhlJ2/54/co4z+0oEnza114XvZXeUU6V0i
l9MdLDGiT0LHhj+X5zAAg3hqjurA0NCaJ3zR6EyQpm2oR4hkg62fNuahQ+5MsyCQOYzdWkE0Tju2
1sKlpUbwt03K3nDhT1P2BYM7X7eS8hczaihN/iHml9I/yXp5IH+6qTusLoW2Z0IROFa7AVF+bUXQ
RhunNCFQJF2wZrUwLsKiz+4GKNrFwraisdrG/ETq+gis+iUIdMJWlL7SPnYJSAS3zw1tWjLzU/ZQ
weHjrXOP+EgSWwx7a092fVoSKNPgfqXAc3O9Gfl+qajljzWbQT06LRHnxdoDXV9NG+AeBN1mxAVM
ygmhOJZDqhklKL37Ns1YBe1CPrQNsnbctvcVPEKI3fc6pUUl7ExNO7km/ak7Roxmt6zz3mfeD17d
lFe+1g0UT3osSwsv9TN5lY8sg7nKLHlh4M5aFypDbGIGwnM1IcraRUH2kBdjGLpg1usLzlDlqWqX
KUnRnPOgNJBZ4O9x84M+HuUO849ZRSUCy0mWE8aAjHGhmxtbheLh2h4867ND5LOzruLQSRZMg7Fy
Ky02JGKU4kUqG/52nEl9oPmjnT/z+8h16XfdTPUTNsFlI1B/dhhVt1y+aj8QIMBUa8MjAjGhA3Kl
o/WkVPEqQke5jhW5O7C7Xt7JAi1IcmYErq4fTrG4yUSo6Al5g6baAKqEBqTNjMIsgzU4CnBhh3Lt
rBUwQ+IcS9m1Ktk4II0Y2qEM6/bWGJJpvxYwRNQ0xkEqAIl0/82PiYAm9gKfKBdtie9jRiuqM2Yx
m5GLdGjALyozipH1h8VKaqvuTuoFrLGewY2mYDj6XGcG3VNxhqMdxGNAX/QjTZuczqLcg++LJbVP
NkoHhqW1bb1lVoxSZ5zhkckMkiTBFaikOQMmW4Op88oR3MkWt8QgfAgETs5gSrQ/ww0WYnCVqItx
YXczxtKZkZaOoFvKM+jSnJmXCGk/xTMIMxRMTJuzkLaVUkiZUdRFCSIi+JlNoA1fphmq6Qu+pjqj
NvvCA7tJgRuOC/4nhaw5Zx/o/qik+zFjZ+1jKTISgDYTl2BFIjrBEykK8RyogOiDImSOWYgoIaQ1
qr52ExHD8I8pTZFr/6I0dW/au+AXrXh++GtLaY47ZqQqkLMvkBbEsDBjxbBMg152oFe9UJUjRKfJ
I8KVTZC2GIa/tuKdD4xgacWjQgODIVpRf9KKB7r7ujZFnY7kjtYV9jLGBJr9TW2ahKNuKmq/sbWM
s7M/ydlHlAH6pV9byQ0JD+oZ7A1D22oFoxzC0YfpyFGUymOSJrefaSPUxl4a25aOtwmpyW7s46oH
HDsw6iziSs63g69I6cauav40pNwi11fR1XbVicHaJHutepSaMiJcbCNet1fPGh2AFWiw/bZzagoC
Z1yJmae3tGZ1D2HI0s0kJD/lrP5hLawI7xLnNL4zirrVxSFOmc9zpkfDhPwZcNYnXaexaGoOYNJN
6fimv/K0WgWqZQOaXY+W039uK8f33Cnpm309q7pVW00mDWpnDLRVXZSERAkY/S7AN9KjMhLnXYch
bnoht4I5ppMsarqd1bNzhPNp2jOoHkup9OQr5N8EyqdBVW/Kxhg3Zs8uRb6o3xyrugEWrS+ibq8p
OLnTtYmLPZS19VlRSMWBVYVkxqPjH/QVMuOBCXMB80kPZe08SvvIxBbcOPUqahTtE+Q0K1tlXodD
qGMasW9ECmKOWXqLnTj5NPoxNizGkUTbK3pLG9GpKo+0YNS7RlAyfam58kjqSxRqDJyR+mKxQfbr
CQWwJLTAvVAFE9OGjtGZxcK5Vnv3k1AQp49iYqErbhAYj22APqaZZceKUCCTUIMY2RO65G6WKEN7
Ra4M1Ns6GoSGWTItghxRpVvlMsV7zjWqu3yv1JW0cCcKhpBtXrYXjLMill+rDGmF9fAyyPNiRM8e
5LSyOxhJPO5nni9Ra1C/Ug9i6tX5yNUpc/XKBGwmIvHgd5vOKaPV7Aa/tKmfY3zv67VMWot8hRA6
v1IBKhLepU3MfhUlP9GA6e/FhWndp/Dn6IdlYXJp+tVIUuqgFOFKVyxdhZZYRjsURV27aLlG1Iu+
152hCET+bhkteKOuldKVanb5kVmH48fINBsYHqrwdDnk9RRpEX4sq7q8KRXHzxdFbkAfU/qBiXwe
Btl6SHuqH0hmIyaExJauyLwx7VWJpBDGhYSueRM7AzGaldfXaDFtVADAeJuNPjgyVc/UQFazEudI
FMmXVtV5u9wE2t7ngbkTbuxFDEDuqNPL6kyKOgcWu+PlS1lvuvvUCTRk/nyvGBqRlovIE+wKjLnI
O4wEXrbhYM0Zyy9YEsbqMBwb+d4O9fCU8NTe3KFTQ8kv01pWDtrG0Nwit/R7jzjCaNlMqMxX45jA
Niv7oNirff0+GNKjKtS0fZ9Up5XKOeSc9p8a4qFu+yPLaVWwf4jnGLtURQ4iObd8f6XyYaN/xaa8
35JSiAacGvuKRVlR3VGt5ZMhDLE/pKHcnXES1IkgklNJOqYBFZKH5CHJPdeIvruOHVJnXFJl9TXf
CnECg6Vs7Aw++2s5FMGPat04R11V1/U21qmxmbUnG6NOPCA32vRQ9JVRbeSQIEmciNIZfWbSvyUH
NYYxZ04GIn7SmyI6iHFiZvC6LaNblMHIqYV2L91FzRrlcAPYuOQbkdRbgrK2BV8kWJqOVJTLypdF
QLHPTDH3A+nBrqZKcn063pcGbvgVJEfvemz44l9IPAEElDyU0USg/233IXi3umsGPiIRPTXoDHIS
QZGScRe3farmq5SK16R8apHEqNjae+iTZN/iOyEQbhFKVi8vnJlvk3lIbt26UKY9EJHtZSDrpbSi
K9FXbtAHcvQPEnSx4f68A7Z/A3cm+7l+XgSuPdYZzgccFZrm6JpD2pvQZz2PrkxmWoiluaXxjIk+
F+2p5x4Y7jUdVAk1yFxKiKnW08ifqZaiAtdFEAVDay5B/mR2JWj7r3tgJnQWKg2b3wR67rfutcLi
Kw1Qc1OjKGKKWdnYpCYLJYtIES7QuTqLLnJ6+hSDqroxRAf6YxP9I3JtCD5lbBPdkeooOcvcCpR4
qU+S0y0hHZlfzLYnejmV9T1PpZ2whKpKoEdV+IO3kZlOnBRjYR8HkY5DOJD6+ArHtr3t6UYdA8gS
GwvSA/K2w+NQndo1Rr/82phjI9vRAyFhJrwz6EZ6fux5ZEyqmW/towiDal8wwmjplV1qsmGfWSKf
0tclkiqjGMfrQAFhiRzLkAbgQhXZliYhn1e+Rt5lwI7RbhqRgmkhtP0cZ6g53apRlFN7Dsyk8dJf
J36JwaqqHHtVN6qk0zsRQZtNEQSH8KRorOumvz+IRE6VRDL4kKR0JpiljikilWu2tWTdSCQkQ8sf
t6xb1pe2GaTbqPTi+0hW1M+0Hiwdu77i3JJKp53STbKxSRfTde+J+FBKMKJEc59UUTbxeKuJpNGh
nsobb44fVRpMYXto0RLWJ6MKlpE31VdTKxF7gav+U+FDW3W93EugX03FdJJGfDqNTajcAmJWeRCr
00GKvZyuuUgJ0OrRijcVVL7zLsvYc6GCVYd09JCrWk1Vq65ecjwCE2ZFRymescPcluoljcIa616M
xiiivUOKCoEF2qL2EvUmGqwMWEnqPCgkTy/72A8PM9XoqXtGK1pOthN8mdpMOrPjlpYcQTF279I4
gKIIoYsA3aGT4yvACkG+VPTa388Q2t5ZExRwI6nzBtxOQgtjWbHkE9XSS/12CDgEuhTDwOMzDOUB
iSnjFC5hfRTHk0n+2+TmjaxvgoD8w1VJxoEHVbGRvR1xiCQNuGWhaBxRNTnxbqwR6vKVGcoq2T8J
RrGVOTVDRya8ijeeGrzzPocmMuvVpHTFFyvuMfwxoDqiSUJ2Qwp2fzXYUAM490375phH7RILIiLc
wbRCdWnUpA6Qze3124b76baCmH5ryWUYXnsztJShp1FuHXsMpM0U6/4haRfaid+2abpP76yhY0xH
U+toJ2l9OkxUH2qlUWqb7Wne9ORWsfcuiywQ5GWkm1ISTF9GTS7uwSE5d23WFPR7AKF+1q0puLHl
JnPIkbWdE79oo8OYhNF1pMY1EAhJDw+0ypzqlaDMaZ6F6NyTg3RnmRTNiyFVaC4N9AyLjY2AmiFT
3twz5k38ddiH+tFQys0nnww43+0h1apLOAbhnswRZM3Wb10GZjmoi4SSFPEc0X/7CvSIjZ4V1cfC
aDtYa0kwyIykkp5kB5WQHhsc97r1uvwkCFv14p9zgv7lcGf9cP9Q3ST/tbghjZJ/XzxUVdjk1ciO
NpvYdvf///89KzRejHrQX8gohNnhFEvVzK82MbAn7FJIFjVaKyp7F0fwp22OM7Ms5kM6agw0ypYI
J3/a5gRgxTIQfOiz6hdWyh/scoLG8nKTQ9cmNlJSXlDRyYSe8zovFcRdYei+E2WrKqOpSmNoMLFs
lBocYrtWumjtl1mcbAhstZo9K9eke5sUcG8xyLExbcfRM26tIaciIzDL3uZBEI6XHDuASWKQaw9a
xyiabVtKo3xqmEm9NgbghCBV26ZjuJTIh5UlYxvQhiS4gjk3wk8Ikx3ijPxEyQf9Ae5xAIs5RFHr
Bo2vX0ZlZZ4QsGlXNPxQO9vjQRuoZsC8p0V/5fYZCKRFPyhjXGHYYpLkzUOlTvKVbF/3aoeUu7FH
Yxct/vy2/9+1TQrH5ZPD8jvf5Fc5u3BVzp7Bi/w/+0vPd9uPn+iVEfMuZxkUtk6fkfqrL4n1rQVz
/pVmE+ivniGhFdm093g88VFiltTAFfAv8eAJkzzzn/4YwqpIZlDs5z/mvqdmfXGFfnYNfv32vneo
fv88r97AX3lRhWT1VTH9kwvxzfP8+0IwSTbIliT9SbxjHtTXLy4ELTvLUmlmUSe/ywsgGoVvugCG
AE4hLyMR5fHBE764AFCnBEmRafrTHz/Kld/fnWB8u/f86Z2Adg+1H0fsx/vAcXinLy4EqBDNpoQW
6oDHx3u7I9jowIZ9e7r808tAvhoKCIW4o6e3+foLYcJeRiKhK9A158e7Wxk4u3L6/VYd+qeXweYy
cD/M3vMXdwHyEhPIF0fr9/bpPxdOjwvVv7eyP33j+gdBsKGwoqKZH6ywLy6A+QH3rPAFPC8X7+7z
f74Qj7/Yf34hAPgTDMjWQJH3gwthfIDgKMD+EMjnx7u7I+i7UDS/dT3A6gc8EPvI63XAFvMqKAvC
UTI/HiuS97cv6G/dIOFKiM2RZMmnd/rtBkn5zwapPG8L77VSEJ6bN1YKHFN4pxzGHh+801crAzhI
ROr8lcfHe10ZtG/nvH+6RBofSPvARctN8fh4/dUgiMwU2R/vcEHg12Z8/LbbAGMElmFDnLhfff6W
6DprKlvm01V5fKF3tCJ8TZJ909fA/mBrJlBvisXHx+sNUv/A2B+npSGi6MTj3d0GTxuk9tajEwMD
lAwMDFQ+6RcLAVuDZlIgCs3C/HivRwZhp3nTrYBDnmkJlRBI3vnBE764EFQQNv+ABHynxSK2/bdd
APZGZkmypjwXi6/vBCHGBnYig1B8fLy7vfFrHM2b7gMORSQQwBd9vuNf74zaB2Q2QtvzfJs8liTv
aGV8WhLEF/lNF4JuAUFXCN6fL8Tr+0FHymQhtEeB9Ph4r1+M75KN/rREYDgr4ozExXh8vN4rab/Z
AKvQCL7TlUGEWbzpTgCTSk2skLLxXC2+WhoNHJTA3ehA/vmd8Bvfm6/t2kUQJvdzozZ8qF9A8v7y
Lzz3Mb9/gpfDCvqwr/6iAOg9PvXDPNEQ//3fr3qPcw/1xR8+91Tn13n68ac3+P1Lv3qt53f1/H9u
Q6Yr1V0AtEgQAZ9+zaOblHbvX+Txfv1dv4P/fb0Hfvnsf5H09can3+9BCn5vCvpazf37av5nv/7+
zX37I8UFL/BYLr/1BRawIOv/Ogu7H3mbvp7S3/oqbl5lP4jNEc/PbOp5fPBDxONvfcr/ym7S2x99
EF/7jm99B59v0i8//KiftydWy7e+xq+Q0G+8T3+HfPnGlzj/jWykN77EfJv+PBVT5dTw1s/ghPHL
w037/Vf6+XOmfHrraxzXP0offH4BypI3v8Bfkrfe+EH8hhfyra9wU/N163+wtj5dJ6Hpeut1+o2Q
1Te+jf3c/7kuX5zx3voW9h9ub3/xCnQ+3/wKv6P6e+tluvnR9vD8Sf8NX+u90P/lzfQ3fKt36Q92
uOe38Dd8qX8DG/LGT+GPRTBvfL1V1vo/X2lFc/yt9+5vIKre+h5+wTgUipw3v4PfCGd641tYPiTN
z9dZ0Zp/65twH7L2F8Sbv+H77d6MD0n9i3fxN3zBf8dl9caP4l8xO97uNk9/Wn8Yf0e1fH8D7uLn
F0tMB976kf/rNvzFC/zlV/tHx8yvGp/vD5/P2p0f/djrk7X4G3fJw0313/8DAAD//w==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Loan By City</cx:v>
        </cx:txData>
      </cx:tx>
      <cx:txPr>
        <a:bodyPr spcFirstLastPara="1" vertOverflow="ellipsis" horzOverflow="overflow" wrap="square" lIns="0" tIns="0" rIns="0" bIns="0" anchor="ctr" anchorCtr="1"/>
        <a:lstStyle/>
        <a:p>
          <a:pPr algn="ctr" rtl="0">
            <a:defRPr/>
          </a:pPr>
          <a:r>
            <a:rPr lang="en-US" sz="1400" b="0" i="0" u="none" strike="noStrike" baseline="0">
              <a:solidFill>
                <a:srgbClr val="CDE27E"/>
              </a:solidFill>
              <a:latin typeface="Calibri" panose="020F0502020204030204"/>
            </a:rPr>
            <a:t>Loan By City</a:t>
          </a:r>
        </a:p>
      </cx:txPr>
    </cx:title>
    <cx:plotArea>
      <cx:plotAreaRegion>
        <cx:series layoutId="treemap" uniqueId="{524F1548-D75B-43A5-BDE8-D11356ED9B7F}">
          <cx:dataLabels pos="inEnd">
            <cx:visibility seriesName="0" categoryName="1" value="0"/>
          </cx:dataLabels>
          <cx:dataId val="0"/>
          <cx:layoutPr>
            <cx:parentLabelLayout val="overlapping"/>
          </cx:layoutPr>
        </cx:series>
      </cx:plotAreaRegion>
    </cx:plotArea>
  </cx:chart>
  <cx:spPr>
    <a:ln w="19050">
      <a:solidFill>
        <a:srgbClr val="00206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chart" Target="../charts/chart9.xml"/><Relationship Id="rId5" Type="http://schemas.microsoft.com/office/2014/relationships/chartEx" Target="../charts/chartEx1.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12" Type="http://schemas.microsoft.com/office/2014/relationships/chartEx" Target="../charts/chartEx3.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670560</xdr:colOff>
      <xdr:row>56</xdr:row>
      <xdr:rowOff>57150</xdr:rowOff>
    </xdr:from>
    <xdr:to>
      <xdr:col>6</xdr:col>
      <xdr:colOff>160020</xdr:colOff>
      <xdr:row>68</xdr:row>
      <xdr:rowOff>30480</xdr:rowOff>
    </xdr:to>
    <xdr:graphicFrame macro="">
      <xdr:nvGraphicFramePr>
        <xdr:cNvPr id="3" name="Chart 2">
          <a:extLst>
            <a:ext uri="{FF2B5EF4-FFF2-40B4-BE49-F238E27FC236}">
              <a16:creationId xmlns:a16="http://schemas.microsoft.com/office/drawing/2014/main" id="{ACF85BEA-EED2-2682-C122-44D3369130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129540</xdr:colOff>
      <xdr:row>2</xdr:row>
      <xdr:rowOff>80010</xdr:rowOff>
    </xdr:from>
    <xdr:to>
      <xdr:col>5</xdr:col>
      <xdr:colOff>1242060</xdr:colOff>
      <xdr:row>12</xdr:row>
      <xdr:rowOff>76200</xdr:rowOff>
    </xdr:to>
    <xdr:graphicFrame macro="">
      <xdr:nvGraphicFramePr>
        <xdr:cNvPr id="4" name="Chart 3">
          <a:extLst>
            <a:ext uri="{FF2B5EF4-FFF2-40B4-BE49-F238E27FC236}">
              <a16:creationId xmlns:a16="http://schemas.microsoft.com/office/drawing/2014/main" id="{8583F1A1-F917-5C22-04DB-6188FBB3C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1003212</xdr:colOff>
      <xdr:row>12</xdr:row>
      <xdr:rowOff>91440</xdr:rowOff>
    </xdr:from>
    <xdr:to>
      <xdr:col>10</xdr:col>
      <xdr:colOff>350520</xdr:colOff>
      <xdr:row>24</xdr:row>
      <xdr:rowOff>60960</xdr:rowOff>
    </xdr:to>
    <xdr:graphicFrame macro="">
      <xdr:nvGraphicFramePr>
        <xdr:cNvPr id="5" name="Chart 4">
          <a:extLst>
            <a:ext uri="{FF2B5EF4-FFF2-40B4-BE49-F238E27FC236}">
              <a16:creationId xmlns:a16="http://schemas.microsoft.com/office/drawing/2014/main" id="{062CA210-2EA8-E175-E5D3-6B1A808121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2</xdr:col>
      <xdr:colOff>708660</xdr:colOff>
      <xdr:row>111</xdr:row>
      <xdr:rowOff>171450</xdr:rowOff>
    </xdr:from>
    <xdr:to>
      <xdr:col>6</xdr:col>
      <xdr:colOff>38100</xdr:colOff>
      <xdr:row>121</xdr:row>
      <xdr:rowOff>160020</xdr:rowOff>
    </xdr:to>
    <xdr:graphicFrame macro="">
      <xdr:nvGraphicFramePr>
        <xdr:cNvPr id="6" name="Chart 5">
          <a:extLst>
            <a:ext uri="{FF2B5EF4-FFF2-40B4-BE49-F238E27FC236}">
              <a16:creationId xmlns:a16="http://schemas.microsoft.com/office/drawing/2014/main" id="{D533EB0C-F1A0-E64D-7162-2481129C30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350520</xdr:colOff>
      <xdr:row>131</xdr:row>
      <xdr:rowOff>140970</xdr:rowOff>
    </xdr:from>
    <xdr:to>
      <xdr:col>11</xdr:col>
      <xdr:colOff>304800</xdr:colOff>
      <xdr:row>146</xdr:row>
      <xdr:rowOff>140970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6241FC3-9187-A150-C517-1B73FC0E2A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554470" y="24270970"/>
              <a:ext cx="4602480" cy="27622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175260</xdr:colOff>
      <xdr:row>159</xdr:row>
      <xdr:rowOff>19050</xdr:rowOff>
    </xdr:from>
    <xdr:to>
      <xdr:col>8</xdr:col>
      <xdr:colOff>480060</xdr:colOff>
      <xdr:row>170</xdr:row>
      <xdr:rowOff>99060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875C39F1-01A7-03A2-DD1A-59CE135FEC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379210" y="29305250"/>
              <a:ext cx="3124200" cy="21056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960120</xdr:colOff>
      <xdr:row>95</xdr:row>
      <xdr:rowOff>26670</xdr:rowOff>
    </xdr:from>
    <xdr:to>
      <xdr:col>6</xdr:col>
      <xdr:colOff>396240</xdr:colOff>
      <xdr:row>108</xdr:row>
      <xdr:rowOff>121920</xdr:rowOff>
    </xdr:to>
    <xdr:graphicFrame macro="">
      <xdr:nvGraphicFramePr>
        <xdr:cNvPr id="10" name="Chart 9">
          <a:extLst>
            <a:ext uri="{FF2B5EF4-FFF2-40B4-BE49-F238E27FC236}">
              <a16:creationId xmlns:a16="http://schemas.microsoft.com/office/drawing/2014/main" id="{2785F62A-439E-B368-7961-EF1517E7C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1356360</xdr:colOff>
      <xdr:row>11</xdr:row>
      <xdr:rowOff>171450</xdr:rowOff>
    </xdr:from>
    <xdr:to>
      <xdr:col>5</xdr:col>
      <xdr:colOff>929640</xdr:colOff>
      <xdr:row>24</xdr:row>
      <xdr:rowOff>175260</xdr:rowOff>
    </xdr:to>
    <xdr:graphicFrame macro="">
      <xdr:nvGraphicFramePr>
        <xdr:cNvPr id="11" name="Chart 10">
          <a:extLst>
            <a:ext uri="{FF2B5EF4-FFF2-40B4-BE49-F238E27FC236}">
              <a16:creationId xmlns:a16="http://schemas.microsoft.com/office/drawing/2014/main" id="{0B534D96-D47A-A093-2176-96E7ECDC4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891540</xdr:colOff>
      <xdr:row>84</xdr:row>
      <xdr:rowOff>118110</xdr:rowOff>
    </xdr:from>
    <xdr:to>
      <xdr:col>6</xdr:col>
      <xdr:colOff>327660</xdr:colOff>
      <xdr:row>93</xdr:row>
      <xdr:rowOff>144780</xdr:rowOff>
    </xdr:to>
    <xdr:graphicFrame macro="">
      <xdr:nvGraphicFramePr>
        <xdr:cNvPr id="12" name="Chart 11">
          <a:extLst>
            <a:ext uri="{FF2B5EF4-FFF2-40B4-BE49-F238E27FC236}">
              <a16:creationId xmlns:a16="http://schemas.microsoft.com/office/drawing/2014/main" id="{7A2803F2-8407-C487-74A2-257D29E51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914400</xdr:colOff>
      <xdr:row>44</xdr:row>
      <xdr:rowOff>26670</xdr:rowOff>
    </xdr:from>
    <xdr:to>
      <xdr:col>5</xdr:col>
      <xdr:colOff>457200</xdr:colOff>
      <xdr:row>53</xdr:row>
      <xdr:rowOff>106680</xdr:rowOff>
    </xdr:to>
    <xdr:graphicFrame macro="">
      <xdr:nvGraphicFramePr>
        <xdr:cNvPr id="13" name="Chart 12">
          <a:extLst>
            <a:ext uri="{FF2B5EF4-FFF2-40B4-BE49-F238E27FC236}">
              <a16:creationId xmlns:a16="http://schemas.microsoft.com/office/drawing/2014/main" id="{0EE2FD2F-D464-8613-D17E-412FE9E9C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495300</xdr:colOff>
      <xdr:row>31</xdr:row>
      <xdr:rowOff>19050</xdr:rowOff>
    </xdr:from>
    <xdr:to>
      <xdr:col>5</xdr:col>
      <xdr:colOff>1501140</xdr:colOff>
      <xdr:row>41</xdr:row>
      <xdr:rowOff>175260</xdr:rowOff>
    </xdr:to>
    <xdr:graphicFrame macro="">
      <xdr:nvGraphicFramePr>
        <xdr:cNvPr id="14" name="Chart 13">
          <a:extLst>
            <a:ext uri="{FF2B5EF4-FFF2-40B4-BE49-F238E27FC236}">
              <a16:creationId xmlns:a16="http://schemas.microsoft.com/office/drawing/2014/main" id="{3C29EBA1-58C5-D80E-2D2C-F315F75AE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518160</xdr:colOff>
      <xdr:row>68</xdr:row>
      <xdr:rowOff>144780</xdr:rowOff>
    </xdr:from>
    <xdr:to>
      <xdr:col>5</xdr:col>
      <xdr:colOff>1310640</xdr:colOff>
      <xdr:row>79</xdr:row>
      <xdr:rowOff>160020</xdr:rowOff>
    </xdr:to>
    <xdr:graphicFrame macro="">
      <xdr:nvGraphicFramePr>
        <xdr:cNvPr id="15" name="Chart 14">
          <a:extLst>
            <a:ext uri="{FF2B5EF4-FFF2-40B4-BE49-F238E27FC236}">
              <a16:creationId xmlns:a16="http://schemas.microsoft.com/office/drawing/2014/main" id="{45F4713E-0B3D-F782-C294-FEFFF9347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7620</xdr:colOff>
      <xdr:row>69</xdr:row>
      <xdr:rowOff>57150</xdr:rowOff>
    </xdr:from>
    <xdr:to>
      <xdr:col>10</xdr:col>
      <xdr:colOff>121920</xdr:colOff>
      <xdr:row>80</xdr:row>
      <xdr:rowOff>91440</xdr:rowOff>
    </xdr:to>
    <xdr:graphicFrame macro="">
      <xdr:nvGraphicFramePr>
        <xdr:cNvPr id="16" name="Chart 15">
          <a:extLst>
            <a:ext uri="{FF2B5EF4-FFF2-40B4-BE49-F238E27FC236}">
              <a16:creationId xmlns:a16="http://schemas.microsoft.com/office/drawing/2014/main" id="{D1DAA0E5-E378-3130-6B13-97ADCA14B7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376988</xdr:colOff>
      <xdr:row>34</xdr:row>
      <xdr:rowOff>24063</xdr:rowOff>
    </xdr:to>
    <xdr:grpSp>
      <xdr:nvGrpSpPr>
        <xdr:cNvPr id="88" name="Group 87">
          <a:extLst>
            <a:ext uri="{FF2B5EF4-FFF2-40B4-BE49-F238E27FC236}">
              <a16:creationId xmlns:a16="http://schemas.microsoft.com/office/drawing/2014/main" id="{0DAECC02-8EE8-3C99-68B4-6A9CE52D85E0}"/>
            </a:ext>
          </a:extLst>
        </xdr:cNvPr>
        <xdr:cNvGrpSpPr/>
      </xdr:nvGrpSpPr>
      <xdr:grpSpPr>
        <a:xfrm>
          <a:off x="0" y="0"/>
          <a:ext cx="14963845" cy="6192634"/>
          <a:chOff x="0" y="0"/>
          <a:chExt cx="15007388" cy="6296526"/>
        </a:xfrm>
      </xdr:grpSpPr>
      <xdr:sp macro="" textlink="">
        <xdr:nvSpPr>
          <xdr:cNvPr id="2" name="Rectangle 1">
            <a:extLst>
              <a:ext uri="{FF2B5EF4-FFF2-40B4-BE49-F238E27FC236}">
                <a16:creationId xmlns:a16="http://schemas.microsoft.com/office/drawing/2014/main" id="{465F9170-4717-CD81-878A-35D4D7031B22}"/>
              </a:ext>
            </a:extLst>
          </xdr:cNvPr>
          <xdr:cNvSpPr/>
        </xdr:nvSpPr>
        <xdr:spPr>
          <a:xfrm>
            <a:off x="32084" y="0"/>
            <a:ext cx="14951243" cy="6280483"/>
          </a:xfrm>
          <a:prstGeom prst="rect">
            <a:avLst/>
          </a:prstGeom>
          <a:solidFill>
            <a:schemeClr val="bg1"/>
          </a:solidFill>
          <a:ln w="12700">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 name="Rectangle 2">
            <a:extLst>
              <a:ext uri="{FF2B5EF4-FFF2-40B4-BE49-F238E27FC236}">
                <a16:creationId xmlns:a16="http://schemas.microsoft.com/office/drawing/2014/main" id="{59176A42-88F3-FFB4-B33F-55F64AD9AC10}"/>
              </a:ext>
            </a:extLst>
          </xdr:cNvPr>
          <xdr:cNvSpPr/>
        </xdr:nvSpPr>
        <xdr:spPr>
          <a:xfrm>
            <a:off x="0" y="0"/>
            <a:ext cx="15007388" cy="858253"/>
          </a:xfrm>
          <a:prstGeom prst="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 name="Rectangle 4">
            <a:extLst>
              <a:ext uri="{FF2B5EF4-FFF2-40B4-BE49-F238E27FC236}">
                <a16:creationId xmlns:a16="http://schemas.microsoft.com/office/drawing/2014/main" id="{CED42020-6849-D81C-995D-2DF60CC76EED}"/>
              </a:ext>
            </a:extLst>
          </xdr:cNvPr>
          <xdr:cNvSpPr/>
        </xdr:nvSpPr>
        <xdr:spPr>
          <a:xfrm>
            <a:off x="264695" y="0"/>
            <a:ext cx="136357" cy="657726"/>
          </a:xfrm>
          <a:prstGeom prst="rect">
            <a:avLst/>
          </a:prstGeom>
          <a:solidFill>
            <a:srgbClr val="CDE27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 name="TextBox 7">
            <a:extLst>
              <a:ext uri="{FF2B5EF4-FFF2-40B4-BE49-F238E27FC236}">
                <a16:creationId xmlns:a16="http://schemas.microsoft.com/office/drawing/2014/main" id="{31C2F2DE-74BA-99EB-8AFF-3EB5F75DD51B}"/>
              </a:ext>
            </a:extLst>
          </xdr:cNvPr>
          <xdr:cNvSpPr txBox="1"/>
        </xdr:nvSpPr>
        <xdr:spPr>
          <a:xfrm>
            <a:off x="882317" y="184484"/>
            <a:ext cx="2887578" cy="513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a:solidFill>
                  <a:schemeClr val="bg1"/>
                </a:solidFill>
              </a:rPr>
              <a:t>Banking</a:t>
            </a:r>
            <a:r>
              <a:rPr lang="en-GB" sz="2800" b="1" baseline="0">
                <a:solidFill>
                  <a:schemeClr val="bg1"/>
                </a:solidFill>
              </a:rPr>
              <a:t> Analysis </a:t>
            </a:r>
            <a:endParaRPr lang="en-GB" sz="2800" b="1">
              <a:solidFill>
                <a:schemeClr val="bg1"/>
              </a:solidFill>
            </a:endParaRPr>
          </a:p>
        </xdr:txBody>
      </xdr:sp>
      <xdr:graphicFrame macro="">
        <xdr:nvGraphicFramePr>
          <xdr:cNvPr id="15" name="Chart 14">
            <a:extLst>
              <a:ext uri="{FF2B5EF4-FFF2-40B4-BE49-F238E27FC236}">
                <a16:creationId xmlns:a16="http://schemas.microsoft.com/office/drawing/2014/main" id="{A6FBC6F3-CF20-46D1-B628-6E3BD7845932}"/>
              </a:ext>
            </a:extLst>
          </xdr:cNvPr>
          <xdr:cNvGraphicFramePr>
            <a:graphicFrameLocks/>
          </xdr:cNvGraphicFramePr>
        </xdr:nvGraphicFramePr>
        <xdr:xfrm>
          <a:off x="11823248" y="825443"/>
          <a:ext cx="3146656" cy="1715182"/>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83" name="Group 82">
            <a:extLst>
              <a:ext uri="{FF2B5EF4-FFF2-40B4-BE49-F238E27FC236}">
                <a16:creationId xmlns:a16="http://schemas.microsoft.com/office/drawing/2014/main" id="{CD506998-51E0-B6AA-58B6-B5AA3E0358AB}"/>
              </a:ext>
            </a:extLst>
          </xdr:cNvPr>
          <xdr:cNvGrpSpPr/>
        </xdr:nvGrpSpPr>
        <xdr:grpSpPr>
          <a:xfrm>
            <a:off x="12970042" y="120315"/>
            <a:ext cx="1925052" cy="577517"/>
            <a:chOff x="12970042" y="120315"/>
            <a:chExt cx="1925052" cy="577517"/>
          </a:xfrm>
        </xdr:grpSpPr>
        <xdr:sp macro="" textlink="">
          <xdr:nvSpPr>
            <xdr:cNvPr id="7" name="Rectangle: Rounded Corners 6">
              <a:extLst>
                <a:ext uri="{FF2B5EF4-FFF2-40B4-BE49-F238E27FC236}">
                  <a16:creationId xmlns:a16="http://schemas.microsoft.com/office/drawing/2014/main" id="{A2F46B7E-2D5A-14B7-DB8E-49AE70CA1BFF}"/>
                </a:ext>
              </a:extLst>
            </xdr:cNvPr>
            <xdr:cNvSpPr/>
          </xdr:nvSpPr>
          <xdr:spPr>
            <a:xfrm>
              <a:off x="12970042" y="120316"/>
              <a:ext cx="1925052" cy="577516"/>
            </a:xfrm>
            <a:prstGeom prst="roundRect">
              <a:avLst/>
            </a:prstGeom>
            <a:solidFill>
              <a:srgbClr val="CDE27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TodayDate">
          <xdr:nvSpPr>
            <xdr:cNvPr id="9" name="TextBox 8">
              <a:extLst>
                <a:ext uri="{FF2B5EF4-FFF2-40B4-BE49-F238E27FC236}">
                  <a16:creationId xmlns:a16="http://schemas.microsoft.com/office/drawing/2014/main" id="{7B67BFA3-F070-FBAF-07D0-613AC53FCE5A}"/>
                </a:ext>
              </a:extLst>
            </xdr:cNvPr>
            <xdr:cNvSpPr txBox="1"/>
          </xdr:nvSpPr>
          <xdr:spPr>
            <a:xfrm>
              <a:off x="12986082" y="401052"/>
              <a:ext cx="1066800" cy="23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77BBF3-B6C2-4124-878F-771607077571}" type="TxLink">
                <a:rPr lang="en-US" sz="1200" b="1" i="0" u="none" strike="noStrike">
                  <a:solidFill>
                    <a:schemeClr val="bg1"/>
                  </a:solidFill>
                  <a:latin typeface="Calibri"/>
                  <a:cs typeface="Calibri"/>
                </a:rPr>
                <a:pPr/>
                <a:t>20/06/2025</a:t>
              </a:fld>
              <a:endParaRPr lang="en-GB" sz="1200" b="1">
                <a:solidFill>
                  <a:schemeClr val="bg1"/>
                </a:solidFill>
              </a:endParaRPr>
            </a:p>
          </xdr:txBody>
        </xdr:sp>
        <xdr:sp macro="" textlink="CurrentTime">
          <xdr:nvSpPr>
            <xdr:cNvPr id="10" name="TextBox 9">
              <a:extLst>
                <a:ext uri="{FF2B5EF4-FFF2-40B4-BE49-F238E27FC236}">
                  <a16:creationId xmlns:a16="http://schemas.microsoft.com/office/drawing/2014/main" id="{AA9F36FE-3E1E-4617-AAE6-18BB76086D33}"/>
                </a:ext>
              </a:extLst>
            </xdr:cNvPr>
            <xdr:cNvSpPr txBox="1"/>
          </xdr:nvSpPr>
          <xdr:spPr>
            <a:xfrm>
              <a:off x="13988715" y="409074"/>
              <a:ext cx="826168" cy="256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F6AB19-A715-454B-82C3-643B9C89E323}" type="TxLink">
                <a:rPr lang="en-US" sz="1200" b="1" i="1" u="none" strike="noStrike">
                  <a:solidFill>
                    <a:schemeClr val="bg1"/>
                  </a:solidFill>
                  <a:latin typeface="Calibri"/>
                  <a:cs typeface="Calibri"/>
                </a:rPr>
                <a:pPr/>
                <a:t>16:14:37</a:t>
              </a:fld>
              <a:endParaRPr lang="en-GB" sz="1200" i="1">
                <a:solidFill>
                  <a:schemeClr val="bg1"/>
                </a:solidFill>
              </a:endParaRPr>
            </a:p>
          </xdr:txBody>
        </xdr:sp>
        <xdr:sp macro="" textlink="TodayDate">
          <xdr:nvSpPr>
            <xdr:cNvPr id="12" name="TextBox 11">
              <a:extLst>
                <a:ext uri="{FF2B5EF4-FFF2-40B4-BE49-F238E27FC236}">
                  <a16:creationId xmlns:a16="http://schemas.microsoft.com/office/drawing/2014/main" id="{C2AB23A4-91FF-44B9-8895-C58056A5ABC1}"/>
                </a:ext>
              </a:extLst>
            </xdr:cNvPr>
            <xdr:cNvSpPr txBox="1"/>
          </xdr:nvSpPr>
          <xdr:spPr>
            <a:xfrm>
              <a:off x="13018167" y="120315"/>
              <a:ext cx="1732547" cy="328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accent5">
                      <a:lumMod val="50000"/>
                    </a:schemeClr>
                  </a:solidFill>
                  <a:latin typeface="Bahnschrift SemiBold" panose="020B0502040204020203" pitchFamily="34" charset="0"/>
                </a:rPr>
                <a:t>Current</a:t>
              </a:r>
              <a:r>
                <a:rPr lang="en-GB" sz="1200" b="1" baseline="0">
                  <a:solidFill>
                    <a:schemeClr val="accent5">
                      <a:lumMod val="50000"/>
                    </a:schemeClr>
                  </a:solidFill>
                  <a:latin typeface="Bahnschrift SemiBold" panose="020B0502040204020203" pitchFamily="34" charset="0"/>
                </a:rPr>
                <a:t> Refresh Time</a:t>
              </a:r>
            </a:p>
            <a:p>
              <a:pPr algn="ctr"/>
              <a:endParaRPr lang="en-GB" sz="1200" b="1">
                <a:solidFill>
                  <a:schemeClr val="accent5">
                    <a:lumMod val="50000"/>
                  </a:schemeClr>
                </a:solidFill>
                <a:latin typeface="Bahnschrift SemiBold" panose="020B0502040204020203" pitchFamily="34" charset="0"/>
              </a:endParaRPr>
            </a:p>
          </xdr:txBody>
        </xdr:sp>
      </xdr:grpSp>
      <xdr:graphicFrame macro="">
        <xdr:nvGraphicFramePr>
          <xdr:cNvPr id="16" name="Chart 15">
            <a:extLst>
              <a:ext uri="{FF2B5EF4-FFF2-40B4-BE49-F238E27FC236}">
                <a16:creationId xmlns:a16="http://schemas.microsoft.com/office/drawing/2014/main" id="{110AF502-BA5B-4A76-80AE-61E4B5CA54D4}"/>
              </a:ext>
            </a:extLst>
          </xdr:cNvPr>
          <xdr:cNvGraphicFramePr>
            <a:graphicFrameLocks noChangeAspect="1"/>
          </xdr:cNvGraphicFramePr>
        </xdr:nvGraphicFramePr>
        <xdr:xfrm>
          <a:off x="9160043" y="842215"/>
          <a:ext cx="2646947" cy="169244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8" name="Chart 17">
            <a:extLst>
              <a:ext uri="{FF2B5EF4-FFF2-40B4-BE49-F238E27FC236}">
                <a16:creationId xmlns:a16="http://schemas.microsoft.com/office/drawing/2014/main" id="{B1018FBF-0F8F-463C-926F-7FD8128B27D1}"/>
              </a:ext>
            </a:extLst>
          </xdr:cNvPr>
          <xdr:cNvGraphicFramePr>
            <a:graphicFrameLocks/>
          </xdr:cNvGraphicFramePr>
        </xdr:nvGraphicFramePr>
        <xdr:xfrm>
          <a:off x="5983705" y="858253"/>
          <a:ext cx="3160295" cy="16764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9" name="Chart 18">
            <a:extLst>
              <a:ext uri="{FF2B5EF4-FFF2-40B4-BE49-F238E27FC236}">
                <a16:creationId xmlns:a16="http://schemas.microsoft.com/office/drawing/2014/main" id="{C56E7245-5135-4165-A57A-BBAEE20A7FE8}"/>
              </a:ext>
            </a:extLst>
          </xdr:cNvPr>
          <xdr:cNvGraphicFramePr>
            <a:graphicFrameLocks/>
          </xdr:cNvGraphicFramePr>
        </xdr:nvGraphicFramePr>
        <xdr:xfrm>
          <a:off x="1868906" y="890339"/>
          <a:ext cx="4106779" cy="1636293"/>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7" name="Rectangle 16">
            <a:extLst>
              <a:ext uri="{FF2B5EF4-FFF2-40B4-BE49-F238E27FC236}">
                <a16:creationId xmlns:a16="http://schemas.microsoft.com/office/drawing/2014/main" id="{4922E578-BF14-3C88-CAE0-64C1C99D8711}"/>
              </a:ext>
            </a:extLst>
          </xdr:cNvPr>
          <xdr:cNvSpPr/>
        </xdr:nvSpPr>
        <xdr:spPr>
          <a:xfrm>
            <a:off x="0" y="850233"/>
            <a:ext cx="14983326" cy="80209"/>
          </a:xfrm>
          <a:prstGeom prst="rect">
            <a:avLst/>
          </a:prstGeom>
          <a:solidFill>
            <a:srgbClr val="CDE27E"/>
          </a:solidFill>
          <a:ln>
            <a:solidFill>
              <a:srgbClr val="CDE27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20" name="Chart 19">
            <a:extLst>
              <a:ext uri="{FF2B5EF4-FFF2-40B4-BE49-F238E27FC236}">
                <a16:creationId xmlns:a16="http://schemas.microsoft.com/office/drawing/2014/main" id="{CD5407E6-724B-4E63-B81E-05D42B09C008}"/>
              </a:ext>
            </a:extLst>
          </xdr:cNvPr>
          <xdr:cNvGraphicFramePr>
            <a:graphicFrameLocks/>
          </xdr:cNvGraphicFramePr>
        </xdr:nvGraphicFramePr>
        <xdr:xfrm>
          <a:off x="1868912" y="2534652"/>
          <a:ext cx="3842077" cy="1949116"/>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1" name="Chart 20">
            <a:extLst>
              <a:ext uri="{FF2B5EF4-FFF2-40B4-BE49-F238E27FC236}">
                <a16:creationId xmlns:a16="http://schemas.microsoft.com/office/drawing/2014/main" id="{9DC84878-4CC5-4BD2-AFE9-7AA00E9ED4D7}"/>
              </a:ext>
            </a:extLst>
          </xdr:cNvPr>
          <xdr:cNvGraphicFramePr>
            <a:graphicFrameLocks/>
          </xdr:cNvGraphicFramePr>
        </xdr:nvGraphicFramePr>
        <xdr:xfrm>
          <a:off x="5727041" y="2534652"/>
          <a:ext cx="3168313" cy="1949116"/>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3" name="Chart 22">
            <a:extLst>
              <a:ext uri="{FF2B5EF4-FFF2-40B4-BE49-F238E27FC236}">
                <a16:creationId xmlns:a16="http://schemas.microsoft.com/office/drawing/2014/main" id="{C33C8AD5-2ED2-437B-AB6B-83450419A452}"/>
              </a:ext>
            </a:extLst>
          </xdr:cNvPr>
          <xdr:cNvGraphicFramePr>
            <a:graphicFrameLocks/>
          </xdr:cNvGraphicFramePr>
        </xdr:nvGraphicFramePr>
        <xdr:xfrm>
          <a:off x="1868904" y="4491788"/>
          <a:ext cx="4010527" cy="1780673"/>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4" name="Chart 23">
            <a:extLst>
              <a:ext uri="{FF2B5EF4-FFF2-40B4-BE49-F238E27FC236}">
                <a16:creationId xmlns:a16="http://schemas.microsoft.com/office/drawing/2014/main" id="{A0EA9D64-B5CF-4169-A3FF-DE325D5A65D7}"/>
              </a:ext>
            </a:extLst>
          </xdr:cNvPr>
          <xdr:cNvGraphicFramePr>
            <a:graphicFrameLocks/>
          </xdr:cNvGraphicFramePr>
        </xdr:nvGraphicFramePr>
        <xdr:xfrm>
          <a:off x="5895473" y="4499810"/>
          <a:ext cx="3288631" cy="1788695"/>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5" name="Chart 24">
            <a:extLst>
              <a:ext uri="{FF2B5EF4-FFF2-40B4-BE49-F238E27FC236}">
                <a16:creationId xmlns:a16="http://schemas.microsoft.com/office/drawing/2014/main" id="{BAA2838E-8962-41D9-A20B-4E7AAC68462C}"/>
              </a:ext>
            </a:extLst>
          </xdr:cNvPr>
          <xdr:cNvGraphicFramePr>
            <a:graphicFrameLocks/>
          </xdr:cNvGraphicFramePr>
        </xdr:nvGraphicFramePr>
        <xdr:xfrm>
          <a:off x="9192124" y="4507832"/>
          <a:ext cx="3296653" cy="1768842"/>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6" name="Chart 25">
            <a:extLst>
              <a:ext uri="{FF2B5EF4-FFF2-40B4-BE49-F238E27FC236}">
                <a16:creationId xmlns:a16="http://schemas.microsoft.com/office/drawing/2014/main" id="{0A821960-2A05-4EC4-8819-AF9614A94DD4}"/>
              </a:ext>
            </a:extLst>
          </xdr:cNvPr>
          <xdr:cNvGraphicFramePr>
            <a:graphicFrameLocks/>
          </xdr:cNvGraphicFramePr>
        </xdr:nvGraphicFramePr>
        <xdr:xfrm>
          <a:off x="12504821" y="4515852"/>
          <a:ext cx="2444824" cy="1764632"/>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27" name="Chart 26">
            <a:extLst>
              <a:ext uri="{FF2B5EF4-FFF2-40B4-BE49-F238E27FC236}">
                <a16:creationId xmlns:a16="http://schemas.microsoft.com/office/drawing/2014/main" id="{F7BC4262-B0BB-4931-AA11-8564BC4EF53E}"/>
              </a:ext>
            </a:extLst>
          </xdr:cNvPr>
          <xdr:cNvGraphicFramePr>
            <a:graphicFrameLocks/>
          </xdr:cNvGraphicFramePr>
        </xdr:nvGraphicFramePr>
        <xdr:xfrm>
          <a:off x="8911388" y="2542674"/>
          <a:ext cx="2318085" cy="1949115"/>
        </xdr:xfrm>
        <a:graphic>
          <a:graphicData uri="http://schemas.openxmlformats.org/drawingml/2006/chart">
            <c:chart xmlns:c="http://schemas.openxmlformats.org/drawingml/2006/chart" xmlns:r="http://schemas.openxmlformats.org/officeDocument/2006/relationships" r:id="rId11"/>
          </a:graphicData>
        </a:graphic>
      </xdr:graphicFrame>
      <xdr:grpSp>
        <xdr:nvGrpSpPr>
          <xdr:cNvPr id="82" name="Group 81">
            <a:extLst>
              <a:ext uri="{FF2B5EF4-FFF2-40B4-BE49-F238E27FC236}">
                <a16:creationId xmlns:a16="http://schemas.microsoft.com/office/drawing/2014/main" id="{B0545C36-27EC-6E82-53AF-2B326ACA3270}"/>
              </a:ext>
            </a:extLst>
          </xdr:cNvPr>
          <xdr:cNvGrpSpPr/>
        </xdr:nvGrpSpPr>
        <xdr:grpSpPr>
          <a:xfrm>
            <a:off x="7964906" y="136357"/>
            <a:ext cx="1684421" cy="513350"/>
            <a:chOff x="136358" y="4636167"/>
            <a:chExt cx="1684421" cy="513350"/>
          </a:xfrm>
        </xdr:grpSpPr>
        <xdr:sp macro="" textlink="">
          <xdr:nvSpPr>
            <xdr:cNvPr id="34" name="Rectangle 33">
              <a:extLst>
                <a:ext uri="{FF2B5EF4-FFF2-40B4-BE49-F238E27FC236}">
                  <a16:creationId xmlns:a16="http://schemas.microsoft.com/office/drawing/2014/main" id="{5F91164D-F116-4FED-9CC7-473E116AD93C}"/>
                </a:ext>
              </a:extLst>
            </xdr:cNvPr>
            <xdr:cNvSpPr/>
          </xdr:nvSpPr>
          <xdr:spPr>
            <a:xfrm>
              <a:off x="136358" y="4636167"/>
              <a:ext cx="1652337" cy="513350"/>
            </a:xfrm>
            <a:prstGeom prst="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8" name="TextBox 47">
              <a:extLst>
                <a:ext uri="{FF2B5EF4-FFF2-40B4-BE49-F238E27FC236}">
                  <a16:creationId xmlns:a16="http://schemas.microsoft.com/office/drawing/2014/main" id="{329C1030-739D-85B7-881F-84C338A727F5}"/>
                </a:ext>
              </a:extLst>
            </xdr:cNvPr>
            <xdr:cNvSpPr txBox="1"/>
          </xdr:nvSpPr>
          <xdr:spPr>
            <a:xfrm>
              <a:off x="136359" y="4652211"/>
              <a:ext cx="1684420" cy="288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solidFill>
                    <a:srgbClr val="002060"/>
                  </a:solidFill>
                </a:rPr>
                <a:t>Total Balance After Reward</a:t>
              </a:r>
            </a:p>
          </xdr:txBody>
        </xdr:sp>
        <xdr:sp macro="" textlink="NTBAR">
          <xdr:nvSpPr>
            <xdr:cNvPr id="49" name="TextBox 48">
              <a:extLst>
                <a:ext uri="{FF2B5EF4-FFF2-40B4-BE49-F238E27FC236}">
                  <a16:creationId xmlns:a16="http://schemas.microsoft.com/office/drawing/2014/main" id="{6F8532D0-FC62-7179-186F-510123FF1D20}"/>
                </a:ext>
              </a:extLst>
            </xdr:cNvPr>
            <xdr:cNvSpPr txBox="1"/>
          </xdr:nvSpPr>
          <xdr:spPr>
            <a:xfrm>
              <a:off x="208546" y="4852735"/>
              <a:ext cx="1572126" cy="264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5D9445-2643-40F0-BB92-F436A796C7F9}" type="TxLink">
                <a:rPr lang="en-US" sz="1200" b="1" i="1" u="none" strike="noStrike">
                  <a:solidFill>
                    <a:srgbClr val="FF0000"/>
                  </a:solidFill>
                  <a:latin typeface="Calibri"/>
                  <a:cs typeface="Calibri"/>
                </a:rPr>
                <a:pPr/>
                <a:t>₦1,300,150,327.68</a:t>
              </a:fld>
              <a:endParaRPr lang="en-GB" sz="1200" b="1" i="1">
                <a:solidFill>
                  <a:srgbClr val="FF0000"/>
                </a:solidFill>
              </a:endParaRPr>
            </a:p>
          </xdr:txBody>
        </xdr:sp>
      </xdr:grpSp>
      <xdr:grpSp>
        <xdr:nvGrpSpPr>
          <xdr:cNvPr id="76" name="Group 75">
            <a:extLst>
              <a:ext uri="{FF2B5EF4-FFF2-40B4-BE49-F238E27FC236}">
                <a16:creationId xmlns:a16="http://schemas.microsoft.com/office/drawing/2014/main" id="{1D50EC1C-0D4B-81F0-7484-91B26AB61569}"/>
              </a:ext>
            </a:extLst>
          </xdr:cNvPr>
          <xdr:cNvGrpSpPr/>
        </xdr:nvGrpSpPr>
        <xdr:grpSpPr>
          <a:xfrm>
            <a:off x="9713494" y="128338"/>
            <a:ext cx="1724527" cy="521367"/>
            <a:chOff x="159969" y="5474909"/>
            <a:chExt cx="1692139" cy="634123"/>
          </a:xfrm>
        </xdr:grpSpPr>
        <xdr:sp macro="" textlink="">
          <xdr:nvSpPr>
            <xdr:cNvPr id="35" name="Rectangle 34">
              <a:extLst>
                <a:ext uri="{FF2B5EF4-FFF2-40B4-BE49-F238E27FC236}">
                  <a16:creationId xmlns:a16="http://schemas.microsoft.com/office/drawing/2014/main" id="{86004648-0DC4-4C10-8C23-913090A2BD1F}"/>
                </a:ext>
              </a:extLst>
            </xdr:cNvPr>
            <xdr:cNvSpPr/>
          </xdr:nvSpPr>
          <xdr:spPr>
            <a:xfrm>
              <a:off x="159969" y="5497922"/>
              <a:ext cx="1652337" cy="611110"/>
            </a:xfrm>
            <a:prstGeom prst="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0" name="TextBox 49">
              <a:extLst>
                <a:ext uri="{FF2B5EF4-FFF2-40B4-BE49-F238E27FC236}">
                  <a16:creationId xmlns:a16="http://schemas.microsoft.com/office/drawing/2014/main" id="{296A3BF8-9AE9-4F44-A4C5-5B0B747E1900}"/>
                </a:ext>
              </a:extLst>
            </xdr:cNvPr>
            <xdr:cNvSpPr txBox="1"/>
          </xdr:nvSpPr>
          <xdr:spPr>
            <a:xfrm>
              <a:off x="398943" y="5474909"/>
              <a:ext cx="1248535" cy="29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02060"/>
                  </a:solidFill>
                </a:rPr>
                <a:t>Total Bank Loan</a:t>
              </a:r>
            </a:p>
          </xdr:txBody>
        </xdr:sp>
        <xdr:sp macro="" textlink="NTBL">
          <xdr:nvSpPr>
            <xdr:cNvPr id="51" name="TextBox 50">
              <a:extLst>
                <a:ext uri="{FF2B5EF4-FFF2-40B4-BE49-F238E27FC236}">
                  <a16:creationId xmlns:a16="http://schemas.microsoft.com/office/drawing/2014/main" id="{80651A16-7D23-A8B8-B7CD-8E3E3856055D}"/>
                </a:ext>
              </a:extLst>
            </xdr:cNvPr>
            <xdr:cNvSpPr txBox="1"/>
          </xdr:nvSpPr>
          <xdr:spPr>
            <a:xfrm>
              <a:off x="207493" y="5723562"/>
              <a:ext cx="1644615" cy="287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B31883-736D-4862-BA14-AA47935E0A5B}" type="TxLink">
                <a:rPr lang="en-US" sz="1200" b="1" i="1" u="none" strike="noStrike">
                  <a:solidFill>
                    <a:srgbClr val="FF0000"/>
                  </a:solidFill>
                  <a:latin typeface="Calibri"/>
                  <a:cs typeface="Calibri"/>
                </a:rPr>
                <a:pPr/>
                <a:t>₦1,010,433,936,679.00</a:t>
              </a:fld>
              <a:endParaRPr lang="en-GB" sz="1200" b="1" i="1">
                <a:solidFill>
                  <a:srgbClr val="FF0000"/>
                </a:solidFill>
              </a:endParaRPr>
            </a:p>
          </xdr:txBody>
        </xdr:sp>
      </xdr:grpSp>
      <xdr:grpSp>
        <xdr:nvGrpSpPr>
          <xdr:cNvPr id="57" name="Google Shape;9580;p93">
            <a:extLst>
              <a:ext uri="{FF2B5EF4-FFF2-40B4-BE49-F238E27FC236}">
                <a16:creationId xmlns:a16="http://schemas.microsoft.com/office/drawing/2014/main" id="{F4006021-C769-6463-DBF7-932422321458}"/>
              </a:ext>
            </a:extLst>
          </xdr:cNvPr>
          <xdr:cNvGrpSpPr/>
        </xdr:nvGrpSpPr>
        <xdr:grpSpPr>
          <a:xfrm>
            <a:off x="3569367" y="120315"/>
            <a:ext cx="537410" cy="553453"/>
            <a:chOff x="2623237" y="2431047"/>
            <a:chExt cx="355024" cy="332630"/>
          </a:xfrm>
          <a:solidFill>
            <a:schemeClr val="bg1"/>
          </a:solidFill>
        </xdr:grpSpPr>
        <xdr:sp macro="" textlink="">
          <xdr:nvSpPr>
            <xdr:cNvPr id="58" name="Google Shape;9581;p93">
              <a:extLst>
                <a:ext uri="{FF2B5EF4-FFF2-40B4-BE49-F238E27FC236}">
                  <a16:creationId xmlns:a16="http://schemas.microsoft.com/office/drawing/2014/main" id="{11D1FFC0-692E-B9B5-437E-BD686C1C8204}"/>
                </a:ext>
              </a:extLst>
            </xdr:cNvPr>
            <xdr:cNvSpPr/>
          </xdr:nvSpPr>
          <xdr:spPr>
            <a:xfrm>
              <a:off x="2655856" y="2604370"/>
              <a:ext cx="48579" cy="64506"/>
            </a:xfrm>
            <a:custGeom>
              <a:avLst/>
              <a:gdLst/>
              <a:ahLst/>
              <a:cxnLst/>
              <a:rect l="l" t="t" r="r" b="b"/>
              <a:pathLst>
                <a:path w="1525" h="2025" extrusionOk="0">
                  <a:moveTo>
                    <a:pt x="762" y="346"/>
                  </a:moveTo>
                  <a:cubicBezTo>
                    <a:pt x="1000" y="346"/>
                    <a:pt x="1191" y="536"/>
                    <a:pt x="1191" y="774"/>
                  </a:cubicBezTo>
                  <a:lnTo>
                    <a:pt x="1191" y="1715"/>
                  </a:lnTo>
                  <a:lnTo>
                    <a:pt x="345" y="1715"/>
                  </a:lnTo>
                  <a:lnTo>
                    <a:pt x="345" y="774"/>
                  </a:lnTo>
                  <a:lnTo>
                    <a:pt x="334" y="774"/>
                  </a:lnTo>
                  <a:cubicBezTo>
                    <a:pt x="334" y="536"/>
                    <a:pt x="524" y="346"/>
                    <a:pt x="762" y="346"/>
                  </a:cubicBezTo>
                  <a:close/>
                  <a:moveTo>
                    <a:pt x="762" y="0"/>
                  </a:moveTo>
                  <a:cubicBezTo>
                    <a:pt x="345" y="0"/>
                    <a:pt x="0" y="346"/>
                    <a:pt x="0" y="762"/>
                  </a:cubicBezTo>
                  <a:lnTo>
                    <a:pt x="0" y="1858"/>
                  </a:lnTo>
                  <a:cubicBezTo>
                    <a:pt x="0" y="1953"/>
                    <a:pt x="72" y="2024"/>
                    <a:pt x="167" y="2024"/>
                  </a:cubicBezTo>
                  <a:lnTo>
                    <a:pt x="1357" y="2024"/>
                  </a:lnTo>
                  <a:cubicBezTo>
                    <a:pt x="1441" y="2024"/>
                    <a:pt x="1524" y="1953"/>
                    <a:pt x="1524" y="1858"/>
                  </a:cubicBezTo>
                  <a:lnTo>
                    <a:pt x="1524" y="762"/>
                  </a:lnTo>
                  <a:cubicBezTo>
                    <a:pt x="1524" y="346"/>
                    <a:pt x="1179" y="0"/>
                    <a:pt x="762" y="0"/>
                  </a:cubicBezTo>
                  <a:close/>
                </a:path>
              </a:pathLst>
            </a:custGeom>
            <a:grpFill/>
            <a:ln w="3175">
              <a:solidFill>
                <a:schemeClr val="bg1"/>
              </a:solid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lvl="0" indent="0" algn="l" rtl="0">
                <a:spcBef>
                  <a:spcPts val="0"/>
                </a:spcBef>
                <a:spcAft>
                  <a:spcPts val="0"/>
                </a:spcAft>
                <a:buNone/>
              </a:pPr>
              <a:endParaRPr/>
            </a:p>
          </xdr:txBody>
        </xdr:sp>
        <xdr:sp macro="" textlink="">
          <xdr:nvSpPr>
            <xdr:cNvPr id="59" name="Google Shape;9582;p93">
              <a:extLst>
                <a:ext uri="{FF2B5EF4-FFF2-40B4-BE49-F238E27FC236}">
                  <a16:creationId xmlns:a16="http://schemas.microsoft.com/office/drawing/2014/main" id="{86453128-0831-723C-DD84-8B10732EFFAF}"/>
                </a:ext>
              </a:extLst>
            </xdr:cNvPr>
            <xdr:cNvSpPr/>
          </xdr:nvSpPr>
          <xdr:spPr>
            <a:xfrm>
              <a:off x="2623237" y="2431047"/>
              <a:ext cx="355024" cy="332630"/>
            </a:xfrm>
            <a:custGeom>
              <a:avLst/>
              <a:gdLst/>
              <a:ahLst/>
              <a:cxnLst/>
              <a:rect l="l" t="t" r="r" b="b"/>
              <a:pathLst>
                <a:path w="11145" h="10442" extrusionOk="0">
                  <a:moveTo>
                    <a:pt x="8692" y="2608"/>
                  </a:moveTo>
                  <a:cubicBezTo>
                    <a:pt x="8716" y="2608"/>
                    <a:pt x="8751" y="2643"/>
                    <a:pt x="8751" y="2667"/>
                  </a:cubicBezTo>
                  <a:lnTo>
                    <a:pt x="8751" y="3024"/>
                  </a:lnTo>
                  <a:cubicBezTo>
                    <a:pt x="8751" y="3060"/>
                    <a:pt x="8716" y="3084"/>
                    <a:pt x="8692" y="3084"/>
                  </a:cubicBezTo>
                  <a:lnTo>
                    <a:pt x="2453" y="3084"/>
                  </a:lnTo>
                  <a:cubicBezTo>
                    <a:pt x="2441" y="3084"/>
                    <a:pt x="2405" y="3060"/>
                    <a:pt x="2405" y="3024"/>
                  </a:cubicBezTo>
                  <a:lnTo>
                    <a:pt x="2405" y="2667"/>
                  </a:lnTo>
                  <a:cubicBezTo>
                    <a:pt x="2405" y="2643"/>
                    <a:pt x="2441" y="2608"/>
                    <a:pt x="2465" y="2608"/>
                  </a:cubicBezTo>
                  <a:close/>
                  <a:moveTo>
                    <a:pt x="8096" y="3405"/>
                  </a:moveTo>
                  <a:lnTo>
                    <a:pt x="8096" y="3834"/>
                  </a:lnTo>
                  <a:lnTo>
                    <a:pt x="7977" y="3953"/>
                  </a:lnTo>
                  <a:lnTo>
                    <a:pt x="7227" y="3953"/>
                  </a:lnTo>
                  <a:lnTo>
                    <a:pt x="7108" y="3834"/>
                  </a:lnTo>
                  <a:lnTo>
                    <a:pt x="7108" y="3405"/>
                  </a:lnTo>
                  <a:close/>
                  <a:moveTo>
                    <a:pt x="4048" y="3417"/>
                  </a:moveTo>
                  <a:lnTo>
                    <a:pt x="4048" y="3846"/>
                  </a:lnTo>
                  <a:lnTo>
                    <a:pt x="3929" y="3965"/>
                  </a:lnTo>
                  <a:lnTo>
                    <a:pt x="3179" y="3965"/>
                  </a:lnTo>
                  <a:lnTo>
                    <a:pt x="3060" y="3846"/>
                  </a:lnTo>
                  <a:lnTo>
                    <a:pt x="3060" y="3417"/>
                  </a:lnTo>
                  <a:close/>
                  <a:moveTo>
                    <a:pt x="2739" y="3417"/>
                  </a:moveTo>
                  <a:lnTo>
                    <a:pt x="2739" y="3905"/>
                  </a:lnTo>
                  <a:cubicBezTo>
                    <a:pt x="2739" y="3953"/>
                    <a:pt x="2751" y="4001"/>
                    <a:pt x="2774" y="4025"/>
                  </a:cubicBezTo>
                  <a:lnTo>
                    <a:pt x="2941" y="4191"/>
                  </a:lnTo>
                  <a:lnTo>
                    <a:pt x="2941" y="4667"/>
                  </a:lnTo>
                  <a:lnTo>
                    <a:pt x="357" y="4667"/>
                  </a:lnTo>
                  <a:lnTo>
                    <a:pt x="476" y="3453"/>
                  </a:lnTo>
                  <a:cubicBezTo>
                    <a:pt x="476" y="3429"/>
                    <a:pt x="500" y="3417"/>
                    <a:pt x="536" y="3417"/>
                  </a:cubicBezTo>
                  <a:close/>
                  <a:moveTo>
                    <a:pt x="10621" y="3417"/>
                  </a:moveTo>
                  <a:cubicBezTo>
                    <a:pt x="10656" y="3417"/>
                    <a:pt x="10668" y="3429"/>
                    <a:pt x="10680" y="3453"/>
                  </a:cubicBezTo>
                  <a:lnTo>
                    <a:pt x="10799" y="4667"/>
                  </a:lnTo>
                  <a:lnTo>
                    <a:pt x="8204" y="4667"/>
                  </a:lnTo>
                  <a:lnTo>
                    <a:pt x="8204" y="4191"/>
                  </a:lnTo>
                  <a:lnTo>
                    <a:pt x="8382" y="4025"/>
                  </a:lnTo>
                  <a:cubicBezTo>
                    <a:pt x="8406" y="4001"/>
                    <a:pt x="8418" y="3953"/>
                    <a:pt x="8418" y="3905"/>
                  </a:cubicBezTo>
                  <a:lnTo>
                    <a:pt x="8418" y="3417"/>
                  </a:lnTo>
                  <a:close/>
                  <a:moveTo>
                    <a:pt x="3834" y="4298"/>
                  </a:moveTo>
                  <a:lnTo>
                    <a:pt x="3834" y="7644"/>
                  </a:lnTo>
                  <a:lnTo>
                    <a:pt x="3286" y="7644"/>
                  </a:lnTo>
                  <a:lnTo>
                    <a:pt x="3286" y="4298"/>
                  </a:lnTo>
                  <a:close/>
                  <a:moveTo>
                    <a:pt x="7870" y="4298"/>
                  </a:moveTo>
                  <a:lnTo>
                    <a:pt x="7870" y="7644"/>
                  </a:lnTo>
                  <a:lnTo>
                    <a:pt x="7323" y="7644"/>
                  </a:lnTo>
                  <a:lnTo>
                    <a:pt x="7323" y="4298"/>
                  </a:lnTo>
                  <a:close/>
                  <a:moveTo>
                    <a:pt x="5563" y="6230"/>
                  </a:moveTo>
                  <a:cubicBezTo>
                    <a:pt x="5617" y="6230"/>
                    <a:pt x="5674" y="6245"/>
                    <a:pt x="5727" y="6275"/>
                  </a:cubicBezTo>
                  <a:lnTo>
                    <a:pt x="6013" y="6465"/>
                  </a:lnTo>
                  <a:cubicBezTo>
                    <a:pt x="6084" y="6513"/>
                    <a:pt x="6132" y="6596"/>
                    <a:pt x="6132" y="6692"/>
                  </a:cubicBezTo>
                  <a:lnTo>
                    <a:pt x="6132" y="8525"/>
                  </a:lnTo>
                  <a:lnTo>
                    <a:pt x="5013" y="8525"/>
                  </a:lnTo>
                  <a:lnTo>
                    <a:pt x="5013" y="6692"/>
                  </a:lnTo>
                  <a:cubicBezTo>
                    <a:pt x="5013" y="6596"/>
                    <a:pt x="5060" y="6513"/>
                    <a:pt x="5132" y="6465"/>
                  </a:cubicBezTo>
                  <a:lnTo>
                    <a:pt x="5418" y="6275"/>
                  </a:lnTo>
                  <a:cubicBezTo>
                    <a:pt x="5459" y="6245"/>
                    <a:pt x="5510" y="6230"/>
                    <a:pt x="5563" y="6230"/>
                  </a:cubicBezTo>
                  <a:close/>
                  <a:moveTo>
                    <a:pt x="3929" y="7989"/>
                  </a:moveTo>
                  <a:lnTo>
                    <a:pt x="4048" y="8108"/>
                  </a:lnTo>
                  <a:lnTo>
                    <a:pt x="4048" y="8537"/>
                  </a:lnTo>
                  <a:lnTo>
                    <a:pt x="3060" y="8537"/>
                  </a:lnTo>
                  <a:lnTo>
                    <a:pt x="3060" y="8108"/>
                  </a:lnTo>
                  <a:lnTo>
                    <a:pt x="3179" y="7989"/>
                  </a:lnTo>
                  <a:close/>
                  <a:moveTo>
                    <a:pt x="7954" y="7989"/>
                  </a:moveTo>
                  <a:lnTo>
                    <a:pt x="8073" y="8108"/>
                  </a:lnTo>
                  <a:lnTo>
                    <a:pt x="8073" y="8537"/>
                  </a:lnTo>
                  <a:lnTo>
                    <a:pt x="7096" y="8537"/>
                  </a:lnTo>
                  <a:lnTo>
                    <a:pt x="7096" y="8525"/>
                  </a:lnTo>
                  <a:lnTo>
                    <a:pt x="7096" y="8108"/>
                  </a:lnTo>
                  <a:lnTo>
                    <a:pt x="7215" y="7989"/>
                  </a:lnTo>
                  <a:close/>
                  <a:moveTo>
                    <a:pt x="6787" y="3429"/>
                  </a:moveTo>
                  <a:lnTo>
                    <a:pt x="6787" y="3917"/>
                  </a:lnTo>
                  <a:cubicBezTo>
                    <a:pt x="6787" y="3965"/>
                    <a:pt x="6799" y="4013"/>
                    <a:pt x="6834" y="4036"/>
                  </a:cubicBezTo>
                  <a:lnTo>
                    <a:pt x="7013" y="4215"/>
                  </a:lnTo>
                  <a:lnTo>
                    <a:pt x="7013" y="7763"/>
                  </a:lnTo>
                  <a:lnTo>
                    <a:pt x="6834" y="7942"/>
                  </a:lnTo>
                  <a:cubicBezTo>
                    <a:pt x="6799" y="7966"/>
                    <a:pt x="6787" y="8013"/>
                    <a:pt x="6787" y="8061"/>
                  </a:cubicBezTo>
                  <a:lnTo>
                    <a:pt x="6787" y="8549"/>
                  </a:lnTo>
                  <a:lnTo>
                    <a:pt x="6477" y="8525"/>
                  </a:lnTo>
                  <a:lnTo>
                    <a:pt x="6477" y="6692"/>
                  </a:lnTo>
                  <a:cubicBezTo>
                    <a:pt x="6477" y="6501"/>
                    <a:pt x="6370" y="6299"/>
                    <a:pt x="6203" y="6180"/>
                  </a:cubicBezTo>
                  <a:lnTo>
                    <a:pt x="5918" y="5989"/>
                  </a:lnTo>
                  <a:cubicBezTo>
                    <a:pt x="5816" y="5924"/>
                    <a:pt x="5703" y="5891"/>
                    <a:pt x="5589" y="5891"/>
                  </a:cubicBezTo>
                  <a:cubicBezTo>
                    <a:pt x="5474" y="5891"/>
                    <a:pt x="5358" y="5924"/>
                    <a:pt x="5251" y="5989"/>
                  </a:cubicBezTo>
                  <a:lnTo>
                    <a:pt x="4965" y="6180"/>
                  </a:lnTo>
                  <a:cubicBezTo>
                    <a:pt x="4810" y="6299"/>
                    <a:pt x="4703" y="6477"/>
                    <a:pt x="4703" y="6692"/>
                  </a:cubicBezTo>
                  <a:lnTo>
                    <a:pt x="4703" y="8525"/>
                  </a:lnTo>
                  <a:lnTo>
                    <a:pt x="4394" y="8525"/>
                  </a:lnTo>
                  <a:lnTo>
                    <a:pt x="4394" y="8025"/>
                  </a:lnTo>
                  <a:cubicBezTo>
                    <a:pt x="4394" y="7989"/>
                    <a:pt x="4370" y="7942"/>
                    <a:pt x="4346" y="7906"/>
                  </a:cubicBezTo>
                  <a:lnTo>
                    <a:pt x="4167" y="7751"/>
                  </a:lnTo>
                  <a:lnTo>
                    <a:pt x="4167" y="4203"/>
                  </a:lnTo>
                  <a:lnTo>
                    <a:pt x="4346" y="4036"/>
                  </a:lnTo>
                  <a:cubicBezTo>
                    <a:pt x="4370" y="4013"/>
                    <a:pt x="4394" y="3965"/>
                    <a:pt x="4394" y="3917"/>
                  </a:cubicBezTo>
                  <a:lnTo>
                    <a:pt x="4394" y="3429"/>
                  </a:lnTo>
                  <a:close/>
                  <a:moveTo>
                    <a:pt x="8525" y="8847"/>
                  </a:moveTo>
                  <a:lnTo>
                    <a:pt x="8525" y="9311"/>
                  </a:lnTo>
                  <a:lnTo>
                    <a:pt x="2631" y="9311"/>
                  </a:lnTo>
                  <a:lnTo>
                    <a:pt x="2631" y="8847"/>
                  </a:lnTo>
                  <a:close/>
                  <a:moveTo>
                    <a:pt x="1858" y="9632"/>
                  </a:moveTo>
                  <a:lnTo>
                    <a:pt x="1858" y="10097"/>
                  </a:lnTo>
                  <a:lnTo>
                    <a:pt x="607" y="10097"/>
                  </a:lnTo>
                  <a:lnTo>
                    <a:pt x="607" y="9632"/>
                  </a:lnTo>
                  <a:close/>
                  <a:moveTo>
                    <a:pt x="8978" y="9632"/>
                  </a:moveTo>
                  <a:lnTo>
                    <a:pt x="8978" y="10097"/>
                  </a:lnTo>
                  <a:lnTo>
                    <a:pt x="2203" y="10097"/>
                  </a:lnTo>
                  <a:lnTo>
                    <a:pt x="2203" y="9632"/>
                  </a:lnTo>
                  <a:close/>
                  <a:moveTo>
                    <a:pt x="10549" y="9632"/>
                  </a:moveTo>
                  <a:lnTo>
                    <a:pt x="10549" y="10097"/>
                  </a:lnTo>
                  <a:lnTo>
                    <a:pt x="9299" y="10097"/>
                  </a:lnTo>
                  <a:lnTo>
                    <a:pt x="9299" y="9632"/>
                  </a:lnTo>
                  <a:close/>
                  <a:moveTo>
                    <a:pt x="5566" y="0"/>
                  </a:moveTo>
                  <a:cubicBezTo>
                    <a:pt x="5531" y="0"/>
                    <a:pt x="5495" y="12"/>
                    <a:pt x="5465" y="36"/>
                  </a:cubicBezTo>
                  <a:lnTo>
                    <a:pt x="4417" y="857"/>
                  </a:lnTo>
                  <a:cubicBezTo>
                    <a:pt x="4346" y="917"/>
                    <a:pt x="4334" y="1024"/>
                    <a:pt x="4394" y="1096"/>
                  </a:cubicBezTo>
                  <a:cubicBezTo>
                    <a:pt x="4427" y="1136"/>
                    <a:pt x="4473" y="1158"/>
                    <a:pt x="4521" y="1158"/>
                  </a:cubicBezTo>
                  <a:cubicBezTo>
                    <a:pt x="4557" y="1158"/>
                    <a:pt x="4596" y="1145"/>
                    <a:pt x="4632" y="1119"/>
                  </a:cubicBezTo>
                  <a:lnTo>
                    <a:pt x="5560" y="393"/>
                  </a:lnTo>
                  <a:lnTo>
                    <a:pt x="8025" y="2298"/>
                  </a:lnTo>
                  <a:lnTo>
                    <a:pt x="3143" y="2298"/>
                  </a:lnTo>
                  <a:lnTo>
                    <a:pt x="4036" y="1596"/>
                  </a:lnTo>
                  <a:cubicBezTo>
                    <a:pt x="4108" y="1536"/>
                    <a:pt x="4120" y="1441"/>
                    <a:pt x="4060" y="1358"/>
                  </a:cubicBezTo>
                  <a:cubicBezTo>
                    <a:pt x="4026" y="1317"/>
                    <a:pt x="3977" y="1296"/>
                    <a:pt x="3928" y="1296"/>
                  </a:cubicBezTo>
                  <a:cubicBezTo>
                    <a:pt x="3891" y="1296"/>
                    <a:pt x="3853" y="1308"/>
                    <a:pt x="3822" y="1334"/>
                  </a:cubicBezTo>
                  <a:lnTo>
                    <a:pt x="2584" y="2298"/>
                  </a:lnTo>
                  <a:lnTo>
                    <a:pt x="2453" y="2298"/>
                  </a:lnTo>
                  <a:cubicBezTo>
                    <a:pt x="2250" y="2298"/>
                    <a:pt x="2072" y="2477"/>
                    <a:pt x="2072" y="2691"/>
                  </a:cubicBezTo>
                  <a:lnTo>
                    <a:pt x="2072" y="3048"/>
                  </a:lnTo>
                  <a:lnTo>
                    <a:pt x="2072" y="3108"/>
                  </a:lnTo>
                  <a:lnTo>
                    <a:pt x="524" y="3108"/>
                  </a:lnTo>
                  <a:cubicBezTo>
                    <a:pt x="322" y="3108"/>
                    <a:pt x="167" y="3251"/>
                    <a:pt x="131" y="3441"/>
                  </a:cubicBezTo>
                  <a:lnTo>
                    <a:pt x="0" y="4834"/>
                  </a:lnTo>
                  <a:cubicBezTo>
                    <a:pt x="0" y="4870"/>
                    <a:pt x="12" y="4918"/>
                    <a:pt x="48" y="4953"/>
                  </a:cubicBezTo>
                  <a:cubicBezTo>
                    <a:pt x="72" y="4977"/>
                    <a:pt x="119" y="5013"/>
                    <a:pt x="167" y="5013"/>
                  </a:cubicBezTo>
                  <a:lnTo>
                    <a:pt x="262" y="5013"/>
                  </a:lnTo>
                  <a:lnTo>
                    <a:pt x="262" y="5822"/>
                  </a:lnTo>
                  <a:cubicBezTo>
                    <a:pt x="262" y="5918"/>
                    <a:pt x="345" y="5989"/>
                    <a:pt x="429" y="5989"/>
                  </a:cubicBezTo>
                  <a:cubicBezTo>
                    <a:pt x="524" y="5989"/>
                    <a:pt x="596" y="5918"/>
                    <a:pt x="596" y="5822"/>
                  </a:cubicBezTo>
                  <a:lnTo>
                    <a:pt x="596" y="5013"/>
                  </a:lnTo>
                  <a:lnTo>
                    <a:pt x="2965" y="5013"/>
                  </a:lnTo>
                  <a:lnTo>
                    <a:pt x="2965" y="7763"/>
                  </a:lnTo>
                  <a:lnTo>
                    <a:pt x="2798" y="7930"/>
                  </a:lnTo>
                  <a:cubicBezTo>
                    <a:pt x="2762" y="7954"/>
                    <a:pt x="2751" y="8001"/>
                    <a:pt x="2751" y="8049"/>
                  </a:cubicBezTo>
                  <a:lnTo>
                    <a:pt x="2751" y="8537"/>
                  </a:lnTo>
                  <a:lnTo>
                    <a:pt x="2489" y="8537"/>
                  </a:lnTo>
                  <a:cubicBezTo>
                    <a:pt x="2393" y="8537"/>
                    <a:pt x="2322" y="8608"/>
                    <a:pt x="2322" y="8704"/>
                  </a:cubicBezTo>
                  <a:lnTo>
                    <a:pt x="2322" y="9323"/>
                  </a:lnTo>
                  <a:lnTo>
                    <a:pt x="643" y="9323"/>
                  </a:lnTo>
                  <a:lnTo>
                    <a:pt x="643" y="6584"/>
                  </a:lnTo>
                  <a:cubicBezTo>
                    <a:pt x="643" y="6501"/>
                    <a:pt x="560" y="6418"/>
                    <a:pt x="476" y="6418"/>
                  </a:cubicBezTo>
                  <a:cubicBezTo>
                    <a:pt x="381" y="6418"/>
                    <a:pt x="310" y="6501"/>
                    <a:pt x="310" y="6584"/>
                  </a:cubicBezTo>
                  <a:lnTo>
                    <a:pt x="310" y="10275"/>
                  </a:lnTo>
                  <a:cubicBezTo>
                    <a:pt x="310" y="10371"/>
                    <a:pt x="381" y="10442"/>
                    <a:pt x="476" y="10442"/>
                  </a:cubicBezTo>
                  <a:lnTo>
                    <a:pt x="10740" y="10442"/>
                  </a:lnTo>
                  <a:cubicBezTo>
                    <a:pt x="10835" y="10442"/>
                    <a:pt x="10906" y="10371"/>
                    <a:pt x="10906" y="10275"/>
                  </a:cubicBezTo>
                  <a:lnTo>
                    <a:pt x="10906" y="8347"/>
                  </a:lnTo>
                  <a:cubicBezTo>
                    <a:pt x="10906" y="8251"/>
                    <a:pt x="10835" y="8180"/>
                    <a:pt x="10740" y="8180"/>
                  </a:cubicBezTo>
                  <a:cubicBezTo>
                    <a:pt x="10656" y="8180"/>
                    <a:pt x="10585" y="8251"/>
                    <a:pt x="10585" y="8347"/>
                  </a:cubicBezTo>
                  <a:lnTo>
                    <a:pt x="10585" y="9323"/>
                  </a:lnTo>
                  <a:lnTo>
                    <a:pt x="8894" y="9323"/>
                  </a:lnTo>
                  <a:lnTo>
                    <a:pt x="8894" y="8704"/>
                  </a:lnTo>
                  <a:cubicBezTo>
                    <a:pt x="8894" y="8608"/>
                    <a:pt x="8823" y="8537"/>
                    <a:pt x="8739" y="8537"/>
                  </a:cubicBezTo>
                  <a:lnTo>
                    <a:pt x="8466" y="8537"/>
                  </a:lnTo>
                  <a:lnTo>
                    <a:pt x="8466" y="8049"/>
                  </a:lnTo>
                  <a:cubicBezTo>
                    <a:pt x="8466" y="8001"/>
                    <a:pt x="8454" y="7954"/>
                    <a:pt x="8418" y="7930"/>
                  </a:cubicBezTo>
                  <a:lnTo>
                    <a:pt x="8239" y="7763"/>
                  </a:lnTo>
                  <a:lnTo>
                    <a:pt x="8239" y="5013"/>
                  </a:lnTo>
                  <a:lnTo>
                    <a:pt x="10549" y="5013"/>
                  </a:lnTo>
                  <a:lnTo>
                    <a:pt x="10549" y="7585"/>
                  </a:lnTo>
                  <a:cubicBezTo>
                    <a:pt x="10549" y="7668"/>
                    <a:pt x="10621" y="7751"/>
                    <a:pt x="10716" y="7751"/>
                  </a:cubicBezTo>
                  <a:cubicBezTo>
                    <a:pt x="10799" y="7751"/>
                    <a:pt x="10883" y="7668"/>
                    <a:pt x="10883" y="7585"/>
                  </a:cubicBezTo>
                  <a:lnTo>
                    <a:pt x="10883" y="5013"/>
                  </a:lnTo>
                  <a:lnTo>
                    <a:pt x="10978" y="5013"/>
                  </a:lnTo>
                  <a:cubicBezTo>
                    <a:pt x="11025" y="5013"/>
                    <a:pt x="11073" y="4989"/>
                    <a:pt x="11097" y="4953"/>
                  </a:cubicBezTo>
                  <a:cubicBezTo>
                    <a:pt x="11133" y="4906"/>
                    <a:pt x="11144" y="4858"/>
                    <a:pt x="11133" y="4810"/>
                  </a:cubicBezTo>
                  <a:lnTo>
                    <a:pt x="11002" y="3429"/>
                  </a:lnTo>
                  <a:cubicBezTo>
                    <a:pt x="10978" y="3239"/>
                    <a:pt x="10811" y="3084"/>
                    <a:pt x="10609" y="3084"/>
                  </a:cubicBezTo>
                  <a:lnTo>
                    <a:pt x="9061" y="3084"/>
                  </a:lnTo>
                  <a:lnTo>
                    <a:pt x="9061" y="3024"/>
                  </a:lnTo>
                  <a:lnTo>
                    <a:pt x="9061" y="2667"/>
                  </a:lnTo>
                  <a:cubicBezTo>
                    <a:pt x="9061" y="2465"/>
                    <a:pt x="8882" y="2286"/>
                    <a:pt x="8680" y="2286"/>
                  </a:cubicBezTo>
                  <a:lnTo>
                    <a:pt x="8537" y="2286"/>
                  </a:lnTo>
                  <a:lnTo>
                    <a:pt x="5668" y="36"/>
                  </a:lnTo>
                  <a:cubicBezTo>
                    <a:pt x="5638" y="12"/>
                    <a:pt x="5602" y="0"/>
                    <a:pt x="5566" y="0"/>
                  </a:cubicBezTo>
                  <a:close/>
                </a:path>
              </a:pathLst>
            </a:custGeom>
            <a:grpFill/>
            <a:ln w="3175">
              <a:solidFill>
                <a:schemeClr val="bg1"/>
              </a:solid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lvl="0" indent="0" algn="l" rtl="0">
                <a:spcBef>
                  <a:spcPts val="0"/>
                </a:spcBef>
                <a:spcAft>
                  <a:spcPts val="0"/>
                </a:spcAft>
                <a:buNone/>
              </a:pPr>
              <a:endParaRPr/>
            </a:p>
          </xdr:txBody>
        </xdr:sp>
        <xdr:sp macro="" textlink="">
          <xdr:nvSpPr>
            <xdr:cNvPr id="60" name="Google Shape;9583;p93">
              <a:extLst>
                <a:ext uri="{FF2B5EF4-FFF2-40B4-BE49-F238E27FC236}">
                  <a16:creationId xmlns:a16="http://schemas.microsoft.com/office/drawing/2014/main" id="{C428E9B8-0B2C-6FCE-5217-FF95FBCE22AD}"/>
                </a:ext>
              </a:extLst>
            </xdr:cNvPr>
            <xdr:cNvSpPr/>
          </xdr:nvSpPr>
          <xdr:spPr>
            <a:xfrm>
              <a:off x="2897827" y="2604753"/>
              <a:ext cx="48197" cy="64506"/>
            </a:xfrm>
            <a:custGeom>
              <a:avLst/>
              <a:gdLst/>
              <a:ahLst/>
              <a:cxnLst/>
              <a:rect l="l" t="t" r="r" b="b"/>
              <a:pathLst>
                <a:path w="1513" h="2025" extrusionOk="0">
                  <a:moveTo>
                    <a:pt x="762" y="334"/>
                  </a:moveTo>
                  <a:cubicBezTo>
                    <a:pt x="989" y="334"/>
                    <a:pt x="1191" y="524"/>
                    <a:pt x="1191" y="762"/>
                  </a:cubicBezTo>
                  <a:lnTo>
                    <a:pt x="1191" y="1703"/>
                  </a:lnTo>
                  <a:lnTo>
                    <a:pt x="334" y="1703"/>
                  </a:lnTo>
                  <a:lnTo>
                    <a:pt x="334" y="762"/>
                  </a:lnTo>
                  <a:cubicBezTo>
                    <a:pt x="334" y="524"/>
                    <a:pt x="524" y="334"/>
                    <a:pt x="762" y="334"/>
                  </a:cubicBezTo>
                  <a:close/>
                  <a:moveTo>
                    <a:pt x="750" y="0"/>
                  </a:moveTo>
                  <a:cubicBezTo>
                    <a:pt x="334" y="0"/>
                    <a:pt x="0" y="346"/>
                    <a:pt x="0" y="762"/>
                  </a:cubicBezTo>
                  <a:lnTo>
                    <a:pt x="0" y="1858"/>
                  </a:lnTo>
                  <a:cubicBezTo>
                    <a:pt x="0" y="1953"/>
                    <a:pt x="72" y="2024"/>
                    <a:pt x="155" y="2024"/>
                  </a:cubicBezTo>
                  <a:lnTo>
                    <a:pt x="1346" y="2024"/>
                  </a:lnTo>
                  <a:cubicBezTo>
                    <a:pt x="1441" y="2024"/>
                    <a:pt x="1512" y="1953"/>
                    <a:pt x="1512" y="1858"/>
                  </a:cubicBezTo>
                  <a:lnTo>
                    <a:pt x="1512" y="762"/>
                  </a:lnTo>
                  <a:cubicBezTo>
                    <a:pt x="1512" y="346"/>
                    <a:pt x="1167" y="0"/>
                    <a:pt x="750" y="0"/>
                  </a:cubicBezTo>
                  <a:close/>
                </a:path>
              </a:pathLst>
            </a:custGeom>
            <a:grpFill/>
            <a:ln w="3175">
              <a:solidFill>
                <a:schemeClr val="bg1"/>
              </a:solid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lvl="0" indent="0" algn="l" rtl="0">
                <a:spcBef>
                  <a:spcPts val="0"/>
                </a:spcBef>
                <a:spcAft>
                  <a:spcPts val="0"/>
                </a:spcAft>
                <a:buNone/>
              </a:pPr>
              <a:endParaRPr/>
            </a:p>
          </xdr:txBody>
        </xdr:sp>
        <xdr:sp macro="" textlink="">
          <xdr:nvSpPr>
            <xdr:cNvPr id="61" name="Google Shape;9584;p93">
              <a:extLst>
                <a:ext uri="{FF2B5EF4-FFF2-40B4-BE49-F238E27FC236}">
                  <a16:creationId xmlns:a16="http://schemas.microsoft.com/office/drawing/2014/main" id="{89B435F7-C68E-9B9C-17D5-E4A79D8271A2}"/>
                </a:ext>
              </a:extLst>
            </xdr:cNvPr>
            <xdr:cNvSpPr/>
          </xdr:nvSpPr>
          <xdr:spPr>
            <a:xfrm>
              <a:off x="2775695" y="2551650"/>
              <a:ext cx="51223" cy="51223"/>
            </a:xfrm>
            <a:custGeom>
              <a:avLst/>
              <a:gdLst/>
              <a:ahLst/>
              <a:cxnLst/>
              <a:rect l="l" t="t" r="r" b="b"/>
              <a:pathLst>
                <a:path w="1608" h="1608" extrusionOk="0">
                  <a:moveTo>
                    <a:pt x="810" y="310"/>
                  </a:moveTo>
                  <a:cubicBezTo>
                    <a:pt x="1060" y="310"/>
                    <a:pt x="1286" y="524"/>
                    <a:pt x="1286" y="786"/>
                  </a:cubicBezTo>
                  <a:cubicBezTo>
                    <a:pt x="1263" y="1060"/>
                    <a:pt x="1060" y="1262"/>
                    <a:pt x="810" y="1262"/>
                  </a:cubicBezTo>
                  <a:cubicBezTo>
                    <a:pt x="560" y="1262"/>
                    <a:pt x="334" y="1060"/>
                    <a:pt x="334" y="786"/>
                  </a:cubicBezTo>
                  <a:cubicBezTo>
                    <a:pt x="334" y="536"/>
                    <a:pt x="536" y="310"/>
                    <a:pt x="810" y="310"/>
                  </a:cubicBezTo>
                  <a:close/>
                  <a:moveTo>
                    <a:pt x="810" y="0"/>
                  </a:moveTo>
                  <a:cubicBezTo>
                    <a:pt x="358" y="0"/>
                    <a:pt x="1" y="358"/>
                    <a:pt x="1" y="810"/>
                  </a:cubicBezTo>
                  <a:cubicBezTo>
                    <a:pt x="1" y="1251"/>
                    <a:pt x="358" y="1608"/>
                    <a:pt x="810" y="1608"/>
                  </a:cubicBezTo>
                  <a:cubicBezTo>
                    <a:pt x="1251" y="1608"/>
                    <a:pt x="1608" y="1251"/>
                    <a:pt x="1608" y="810"/>
                  </a:cubicBezTo>
                  <a:cubicBezTo>
                    <a:pt x="1596" y="358"/>
                    <a:pt x="1239" y="0"/>
                    <a:pt x="810" y="0"/>
                  </a:cubicBezTo>
                  <a:close/>
                </a:path>
              </a:pathLst>
            </a:custGeom>
            <a:grpFill/>
            <a:ln w="3175">
              <a:solidFill>
                <a:schemeClr val="bg1"/>
              </a:solid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lvl="0" indent="0" algn="l" rtl="0">
                <a:spcBef>
                  <a:spcPts val="0"/>
                </a:spcBef>
                <a:spcAft>
                  <a:spcPts val="0"/>
                </a:spcAft>
                <a:buNone/>
              </a:pPr>
              <a:endParaRPr/>
            </a:p>
          </xdr:txBody>
        </xdr:sp>
      </xdr:grpSp>
      <xdr:grpSp>
        <xdr:nvGrpSpPr>
          <xdr:cNvPr id="67" name="Google Shape;10192;p94">
            <a:extLst>
              <a:ext uri="{FF2B5EF4-FFF2-40B4-BE49-F238E27FC236}">
                <a16:creationId xmlns:a16="http://schemas.microsoft.com/office/drawing/2014/main" id="{BEB04067-7D5D-3626-4600-AE727971E8F3}"/>
              </a:ext>
            </a:extLst>
          </xdr:cNvPr>
          <xdr:cNvGrpSpPr/>
        </xdr:nvGrpSpPr>
        <xdr:grpSpPr>
          <a:xfrm>
            <a:off x="441158" y="264694"/>
            <a:ext cx="336512" cy="335048"/>
            <a:chOff x="3996113" y="4291176"/>
            <a:chExt cx="336512" cy="335048"/>
          </a:xfrm>
          <a:solidFill>
            <a:schemeClr val="bg1"/>
          </a:solidFill>
        </xdr:grpSpPr>
        <xdr:sp macro="" textlink="">
          <xdr:nvSpPr>
            <xdr:cNvPr id="68" name="Google Shape;10193;p94">
              <a:extLst>
                <a:ext uri="{FF2B5EF4-FFF2-40B4-BE49-F238E27FC236}">
                  <a16:creationId xmlns:a16="http://schemas.microsoft.com/office/drawing/2014/main" id="{6BAEAE0C-E8A6-A310-D366-F34EDC8EBB81}"/>
                </a:ext>
              </a:extLst>
            </xdr:cNvPr>
            <xdr:cNvSpPr/>
          </xdr:nvSpPr>
          <xdr:spPr>
            <a:xfrm>
              <a:off x="4082143" y="4323386"/>
              <a:ext cx="111810" cy="219833"/>
            </a:xfrm>
            <a:custGeom>
              <a:avLst/>
              <a:gdLst/>
              <a:ahLst/>
              <a:cxnLst/>
              <a:rect l="l" t="t" r="r" b="b"/>
              <a:pathLst>
                <a:path w="3513" h="6907" extrusionOk="0">
                  <a:moveTo>
                    <a:pt x="1751" y="322"/>
                  </a:moveTo>
                  <a:cubicBezTo>
                    <a:pt x="1846" y="322"/>
                    <a:pt x="1929" y="394"/>
                    <a:pt x="1929" y="501"/>
                  </a:cubicBezTo>
                  <a:lnTo>
                    <a:pt x="1929" y="942"/>
                  </a:lnTo>
                  <a:cubicBezTo>
                    <a:pt x="1929" y="1037"/>
                    <a:pt x="2001" y="1096"/>
                    <a:pt x="2084" y="1096"/>
                  </a:cubicBezTo>
                  <a:cubicBezTo>
                    <a:pt x="2691" y="1108"/>
                    <a:pt x="3179" y="1596"/>
                    <a:pt x="3179" y="2204"/>
                  </a:cubicBezTo>
                  <a:lnTo>
                    <a:pt x="3179" y="2525"/>
                  </a:lnTo>
                  <a:cubicBezTo>
                    <a:pt x="3179" y="2608"/>
                    <a:pt x="3108" y="2704"/>
                    <a:pt x="3001" y="2704"/>
                  </a:cubicBezTo>
                  <a:cubicBezTo>
                    <a:pt x="2917" y="2704"/>
                    <a:pt x="2822" y="2620"/>
                    <a:pt x="2822" y="2525"/>
                  </a:cubicBezTo>
                  <a:lnTo>
                    <a:pt x="2822" y="2204"/>
                  </a:lnTo>
                  <a:cubicBezTo>
                    <a:pt x="2834" y="1787"/>
                    <a:pt x="2501" y="1454"/>
                    <a:pt x="2060" y="1454"/>
                  </a:cubicBezTo>
                  <a:lnTo>
                    <a:pt x="1608" y="1454"/>
                  </a:lnTo>
                  <a:cubicBezTo>
                    <a:pt x="1096" y="1454"/>
                    <a:pt x="679" y="1870"/>
                    <a:pt x="679" y="2370"/>
                  </a:cubicBezTo>
                  <a:cubicBezTo>
                    <a:pt x="679" y="2882"/>
                    <a:pt x="1096" y="3299"/>
                    <a:pt x="1608" y="3299"/>
                  </a:cubicBezTo>
                  <a:lnTo>
                    <a:pt x="1917" y="3299"/>
                  </a:lnTo>
                  <a:cubicBezTo>
                    <a:pt x="2620" y="3299"/>
                    <a:pt x="3191" y="3859"/>
                    <a:pt x="3191" y="4573"/>
                  </a:cubicBezTo>
                  <a:cubicBezTo>
                    <a:pt x="3191" y="5216"/>
                    <a:pt x="2715" y="5764"/>
                    <a:pt x="2084" y="5835"/>
                  </a:cubicBezTo>
                  <a:cubicBezTo>
                    <a:pt x="2001" y="5859"/>
                    <a:pt x="1941" y="5918"/>
                    <a:pt x="1941" y="5990"/>
                  </a:cubicBezTo>
                  <a:lnTo>
                    <a:pt x="1941" y="6454"/>
                  </a:lnTo>
                  <a:cubicBezTo>
                    <a:pt x="1941" y="6538"/>
                    <a:pt x="1870" y="6633"/>
                    <a:pt x="1762" y="6633"/>
                  </a:cubicBezTo>
                  <a:cubicBezTo>
                    <a:pt x="1667" y="6633"/>
                    <a:pt x="1584" y="6549"/>
                    <a:pt x="1584" y="6454"/>
                  </a:cubicBezTo>
                  <a:lnTo>
                    <a:pt x="1584" y="6002"/>
                  </a:lnTo>
                  <a:cubicBezTo>
                    <a:pt x="1584" y="5918"/>
                    <a:pt x="1512" y="5859"/>
                    <a:pt x="1441" y="5859"/>
                  </a:cubicBezTo>
                  <a:cubicBezTo>
                    <a:pt x="834" y="5835"/>
                    <a:pt x="334" y="5347"/>
                    <a:pt x="334" y="4740"/>
                  </a:cubicBezTo>
                  <a:cubicBezTo>
                    <a:pt x="334" y="4644"/>
                    <a:pt x="417" y="4561"/>
                    <a:pt x="512" y="4561"/>
                  </a:cubicBezTo>
                  <a:cubicBezTo>
                    <a:pt x="608" y="4561"/>
                    <a:pt x="691" y="4633"/>
                    <a:pt x="691" y="4740"/>
                  </a:cubicBezTo>
                  <a:cubicBezTo>
                    <a:pt x="691" y="5156"/>
                    <a:pt x="1036" y="5502"/>
                    <a:pt x="1453" y="5502"/>
                  </a:cubicBezTo>
                  <a:lnTo>
                    <a:pt x="1929" y="5502"/>
                  </a:lnTo>
                  <a:cubicBezTo>
                    <a:pt x="2441" y="5502"/>
                    <a:pt x="2858" y="5085"/>
                    <a:pt x="2858" y="4573"/>
                  </a:cubicBezTo>
                  <a:cubicBezTo>
                    <a:pt x="2858" y="4073"/>
                    <a:pt x="2441" y="3656"/>
                    <a:pt x="1929" y="3656"/>
                  </a:cubicBezTo>
                  <a:lnTo>
                    <a:pt x="1608" y="3656"/>
                  </a:lnTo>
                  <a:cubicBezTo>
                    <a:pt x="905" y="3656"/>
                    <a:pt x="322" y="3085"/>
                    <a:pt x="322" y="2370"/>
                  </a:cubicBezTo>
                  <a:cubicBezTo>
                    <a:pt x="322" y="1727"/>
                    <a:pt x="798" y="1180"/>
                    <a:pt x="1441" y="1108"/>
                  </a:cubicBezTo>
                  <a:cubicBezTo>
                    <a:pt x="1512" y="1096"/>
                    <a:pt x="1572" y="1037"/>
                    <a:pt x="1572" y="953"/>
                  </a:cubicBezTo>
                  <a:lnTo>
                    <a:pt x="1572" y="501"/>
                  </a:lnTo>
                  <a:cubicBezTo>
                    <a:pt x="1572" y="406"/>
                    <a:pt x="1643" y="322"/>
                    <a:pt x="1751" y="322"/>
                  </a:cubicBezTo>
                  <a:close/>
                  <a:moveTo>
                    <a:pt x="1762" y="1"/>
                  </a:moveTo>
                  <a:cubicBezTo>
                    <a:pt x="1500" y="1"/>
                    <a:pt x="1274" y="227"/>
                    <a:pt x="1274" y="501"/>
                  </a:cubicBezTo>
                  <a:lnTo>
                    <a:pt x="1274" y="823"/>
                  </a:lnTo>
                  <a:cubicBezTo>
                    <a:pt x="548" y="977"/>
                    <a:pt x="24" y="1608"/>
                    <a:pt x="24" y="2370"/>
                  </a:cubicBezTo>
                  <a:cubicBezTo>
                    <a:pt x="24" y="3251"/>
                    <a:pt x="738" y="3954"/>
                    <a:pt x="1608" y="3954"/>
                  </a:cubicBezTo>
                  <a:lnTo>
                    <a:pt x="1917" y="3954"/>
                  </a:lnTo>
                  <a:cubicBezTo>
                    <a:pt x="2262" y="3954"/>
                    <a:pt x="2524" y="4216"/>
                    <a:pt x="2524" y="4561"/>
                  </a:cubicBezTo>
                  <a:cubicBezTo>
                    <a:pt x="2524" y="4906"/>
                    <a:pt x="2262" y="5168"/>
                    <a:pt x="1917" y="5168"/>
                  </a:cubicBezTo>
                  <a:lnTo>
                    <a:pt x="1441" y="5168"/>
                  </a:lnTo>
                  <a:cubicBezTo>
                    <a:pt x="1191" y="5168"/>
                    <a:pt x="977" y="4966"/>
                    <a:pt x="977" y="4704"/>
                  </a:cubicBezTo>
                  <a:cubicBezTo>
                    <a:pt x="977" y="4442"/>
                    <a:pt x="750" y="4216"/>
                    <a:pt x="488" y="4216"/>
                  </a:cubicBezTo>
                  <a:cubicBezTo>
                    <a:pt x="215" y="4216"/>
                    <a:pt x="0" y="4442"/>
                    <a:pt x="0" y="4704"/>
                  </a:cubicBezTo>
                  <a:cubicBezTo>
                    <a:pt x="0" y="5442"/>
                    <a:pt x="548" y="6037"/>
                    <a:pt x="1250" y="6121"/>
                  </a:cubicBezTo>
                  <a:lnTo>
                    <a:pt x="1250" y="6418"/>
                  </a:lnTo>
                  <a:cubicBezTo>
                    <a:pt x="1250" y="6692"/>
                    <a:pt x="1465" y="6907"/>
                    <a:pt x="1739" y="6907"/>
                  </a:cubicBezTo>
                  <a:cubicBezTo>
                    <a:pt x="2001" y="6907"/>
                    <a:pt x="2227" y="6692"/>
                    <a:pt x="2227" y="6418"/>
                  </a:cubicBezTo>
                  <a:lnTo>
                    <a:pt x="2227" y="6121"/>
                  </a:lnTo>
                  <a:cubicBezTo>
                    <a:pt x="2953" y="5978"/>
                    <a:pt x="3477" y="5335"/>
                    <a:pt x="3477" y="4573"/>
                  </a:cubicBezTo>
                  <a:cubicBezTo>
                    <a:pt x="3477" y="3692"/>
                    <a:pt x="2763" y="3001"/>
                    <a:pt x="1905" y="3001"/>
                  </a:cubicBezTo>
                  <a:lnTo>
                    <a:pt x="1608" y="3001"/>
                  </a:lnTo>
                  <a:cubicBezTo>
                    <a:pt x="1262" y="3001"/>
                    <a:pt x="989" y="2728"/>
                    <a:pt x="989" y="2382"/>
                  </a:cubicBezTo>
                  <a:cubicBezTo>
                    <a:pt x="989" y="2037"/>
                    <a:pt x="1262" y="1775"/>
                    <a:pt x="1608" y="1775"/>
                  </a:cubicBezTo>
                  <a:lnTo>
                    <a:pt x="2084" y="1775"/>
                  </a:lnTo>
                  <a:cubicBezTo>
                    <a:pt x="2334" y="1775"/>
                    <a:pt x="2536" y="1989"/>
                    <a:pt x="2536" y="2239"/>
                  </a:cubicBezTo>
                  <a:lnTo>
                    <a:pt x="2536" y="2549"/>
                  </a:lnTo>
                  <a:cubicBezTo>
                    <a:pt x="2524" y="2799"/>
                    <a:pt x="2751" y="3013"/>
                    <a:pt x="3013" y="3013"/>
                  </a:cubicBezTo>
                  <a:cubicBezTo>
                    <a:pt x="3286" y="3013"/>
                    <a:pt x="3513" y="2787"/>
                    <a:pt x="3513" y="2525"/>
                  </a:cubicBezTo>
                  <a:lnTo>
                    <a:pt x="3513" y="2204"/>
                  </a:lnTo>
                  <a:cubicBezTo>
                    <a:pt x="3513" y="1477"/>
                    <a:pt x="2953" y="882"/>
                    <a:pt x="2262" y="799"/>
                  </a:cubicBezTo>
                  <a:lnTo>
                    <a:pt x="2262" y="501"/>
                  </a:lnTo>
                  <a:cubicBezTo>
                    <a:pt x="2262" y="227"/>
                    <a:pt x="2036" y="1"/>
                    <a:pt x="1762" y="1"/>
                  </a:cubicBezTo>
                  <a:close/>
                </a:path>
              </a:pathLst>
            </a:custGeom>
            <a:grpFill/>
            <a:ln>
              <a:solidFill>
                <a:schemeClr val="bg1"/>
              </a:solid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lvl="0" indent="0" algn="l" rtl="0">
                <a:spcBef>
                  <a:spcPts val="0"/>
                </a:spcBef>
                <a:spcAft>
                  <a:spcPts val="0"/>
                </a:spcAft>
                <a:buNone/>
              </a:pPr>
              <a:endParaRPr/>
            </a:p>
          </xdr:txBody>
        </xdr:sp>
        <xdr:sp macro="" textlink="">
          <xdr:nvSpPr>
            <xdr:cNvPr id="69" name="Google Shape;10194;p94">
              <a:extLst>
                <a:ext uri="{FF2B5EF4-FFF2-40B4-BE49-F238E27FC236}">
                  <a16:creationId xmlns:a16="http://schemas.microsoft.com/office/drawing/2014/main" id="{127ADE43-3628-1032-E3EF-9E784D2B9537}"/>
                </a:ext>
              </a:extLst>
            </xdr:cNvPr>
            <xdr:cNvSpPr/>
          </xdr:nvSpPr>
          <xdr:spPr>
            <a:xfrm>
              <a:off x="4226894" y="4523485"/>
              <a:ext cx="52324" cy="51942"/>
            </a:xfrm>
            <a:custGeom>
              <a:avLst/>
              <a:gdLst/>
              <a:ahLst/>
              <a:cxnLst/>
              <a:rect l="l" t="t" r="r" b="b"/>
              <a:pathLst>
                <a:path w="1644" h="1632" extrusionOk="0">
                  <a:moveTo>
                    <a:pt x="822" y="310"/>
                  </a:moveTo>
                  <a:cubicBezTo>
                    <a:pt x="1108" y="310"/>
                    <a:pt x="1322" y="536"/>
                    <a:pt x="1322" y="822"/>
                  </a:cubicBezTo>
                  <a:cubicBezTo>
                    <a:pt x="1322" y="1096"/>
                    <a:pt x="1108" y="1322"/>
                    <a:pt x="822" y="1322"/>
                  </a:cubicBezTo>
                  <a:cubicBezTo>
                    <a:pt x="536" y="1322"/>
                    <a:pt x="310" y="1096"/>
                    <a:pt x="310" y="822"/>
                  </a:cubicBezTo>
                  <a:cubicBezTo>
                    <a:pt x="310" y="536"/>
                    <a:pt x="536" y="310"/>
                    <a:pt x="822" y="310"/>
                  </a:cubicBezTo>
                  <a:close/>
                  <a:moveTo>
                    <a:pt x="822" y="0"/>
                  </a:moveTo>
                  <a:cubicBezTo>
                    <a:pt x="370" y="0"/>
                    <a:pt x="0" y="370"/>
                    <a:pt x="0" y="822"/>
                  </a:cubicBezTo>
                  <a:cubicBezTo>
                    <a:pt x="0" y="1263"/>
                    <a:pt x="370" y="1632"/>
                    <a:pt x="822" y="1632"/>
                  </a:cubicBezTo>
                  <a:cubicBezTo>
                    <a:pt x="1263" y="1632"/>
                    <a:pt x="1644" y="1263"/>
                    <a:pt x="1644" y="822"/>
                  </a:cubicBezTo>
                  <a:cubicBezTo>
                    <a:pt x="1644" y="370"/>
                    <a:pt x="1263" y="0"/>
                    <a:pt x="822" y="0"/>
                  </a:cubicBezTo>
                  <a:close/>
                </a:path>
              </a:pathLst>
            </a:custGeom>
            <a:grpFill/>
            <a:ln>
              <a:solidFill>
                <a:schemeClr val="bg1"/>
              </a:solid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lvl="0" indent="0" algn="l" rtl="0">
                <a:spcBef>
                  <a:spcPts val="0"/>
                </a:spcBef>
                <a:spcAft>
                  <a:spcPts val="0"/>
                </a:spcAft>
                <a:buNone/>
              </a:pPr>
              <a:endParaRPr/>
            </a:p>
          </xdr:txBody>
        </xdr:sp>
        <xdr:sp macro="" textlink="">
          <xdr:nvSpPr>
            <xdr:cNvPr id="70" name="Google Shape;10195;p94">
              <a:extLst>
                <a:ext uri="{FF2B5EF4-FFF2-40B4-BE49-F238E27FC236}">
                  <a16:creationId xmlns:a16="http://schemas.microsoft.com/office/drawing/2014/main" id="{714CC696-F1FF-36B1-24AA-6A73972C5737}"/>
                </a:ext>
              </a:extLst>
            </xdr:cNvPr>
            <xdr:cNvSpPr/>
          </xdr:nvSpPr>
          <xdr:spPr>
            <a:xfrm>
              <a:off x="3996113" y="4291176"/>
              <a:ext cx="336512" cy="335048"/>
            </a:xfrm>
            <a:custGeom>
              <a:avLst/>
              <a:gdLst/>
              <a:ahLst/>
              <a:cxnLst/>
              <a:rect l="l" t="t" r="r" b="b"/>
              <a:pathLst>
                <a:path w="10573" h="10527" extrusionOk="0">
                  <a:moveTo>
                    <a:pt x="8216" y="5930"/>
                  </a:moveTo>
                  <a:lnTo>
                    <a:pt x="8335" y="6537"/>
                  </a:lnTo>
                  <a:cubicBezTo>
                    <a:pt x="8359" y="6597"/>
                    <a:pt x="8394" y="6645"/>
                    <a:pt x="8442" y="6657"/>
                  </a:cubicBezTo>
                  <a:cubicBezTo>
                    <a:pt x="8502" y="6668"/>
                    <a:pt x="8549" y="6692"/>
                    <a:pt x="8609" y="6716"/>
                  </a:cubicBezTo>
                  <a:cubicBezTo>
                    <a:pt x="8631" y="6729"/>
                    <a:pt x="8653" y="6734"/>
                    <a:pt x="8674" y="6734"/>
                  </a:cubicBezTo>
                  <a:cubicBezTo>
                    <a:pt x="8710" y="6734"/>
                    <a:pt x="8745" y="6719"/>
                    <a:pt x="8775" y="6704"/>
                  </a:cubicBezTo>
                  <a:lnTo>
                    <a:pt x="9252" y="6311"/>
                  </a:lnTo>
                  <a:lnTo>
                    <a:pt x="9561" y="6585"/>
                  </a:lnTo>
                  <a:lnTo>
                    <a:pt x="9264" y="7121"/>
                  </a:lnTo>
                  <a:cubicBezTo>
                    <a:pt x="9228" y="7157"/>
                    <a:pt x="9228" y="7216"/>
                    <a:pt x="9264" y="7276"/>
                  </a:cubicBezTo>
                  <a:cubicBezTo>
                    <a:pt x="9287" y="7323"/>
                    <a:pt x="9323" y="7371"/>
                    <a:pt x="9347" y="7430"/>
                  </a:cubicBezTo>
                  <a:cubicBezTo>
                    <a:pt x="9383" y="7478"/>
                    <a:pt x="9430" y="7514"/>
                    <a:pt x="9490" y="7514"/>
                  </a:cubicBezTo>
                  <a:lnTo>
                    <a:pt x="10109" y="7538"/>
                  </a:lnTo>
                  <a:lnTo>
                    <a:pt x="10180" y="7942"/>
                  </a:lnTo>
                  <a:lnTo>
                    <a:pt x="9645" y="8157"/>
                  </a:lnTo>
                  <a:cubicBezTo>
                    <a:pt x="9585" y="8181"/>
                    <a:pt x="9561" y="8240"/>
                    <a:pt x="9549" y="8276"/>
                  </a:cubicBezTo>
                  <a:cubicBezTo>
                    <a:pt x="9549" y="8335"/>
                    <a:pt x="9526" y="8383"/>
                    <a:pt x="9514" y="8442"/>
                  </a:cubicBezTo>
                  <a:cubicBezTo>
                    <a:pt x="9502" y="8502"/>
                    <a:pt x="9514" y="8562"/>
                    <a:pt x="9561" y="8597"/>
                  </a:cubicBezTo>
                  <a:lnTo>
                    <a:pt x="10014" y="8990"/>
                  </a:lnTo>
                  <a:lnTo>
                    <a:pt x="9811" y="9347"/>
                  </a:lnTo>
                  <a:lnTo>
                    <a:pt x="9228" y="9157"/>
                  </a:lnTo>
                  <a:cubicBezTo>
                    <a:pt x="9213" y="9154"/>
                    <a:pt x="9198" y="9152"/>
                    <a:pt x="9184" y="9152"/>
                  </a:cubicBezTo>
                  <a:cubicBezTo>
                    <a:pt x="9141" y="9152"/>
                    <a:pt x="9103" y="9166"/>
                    <a:pt x="9085" y="9193"/>
                  </a:cubicBezTo>
                  <a:cubicBezTo>
                    <a:pt x="9037" y="9228"/>
                    <a:pt x="8990" y="9264"/>
                    <a:pt x="8954" y="9288"/>
                  </a:cubicBezTo>
                  <a:cubicBezTo>
                    <a:pt x="8906" y="9324"/>
                    <a:pt x="8871" y="9383"/>
                    <a:pt x="8895" y="9443"/>
                  </a:cubicBezTo>
                  <a:lnTo>
                    <a:pt x="8978" y="10050"/>
                  </a:lnTo>
                  <a:lnTo>
                    <a:pt x="8597" y="10181"/>
                  </a:lnTo>
                  <a:lnTo>
                    <a:pt x="8264" y="9669"/>
                  </a:lnTo>
                  <a:cubicBezTo>
                    <a:pt x="8228" y="9621"/>
                    <a:pt x="8192" y="9585"/>
                    <a:pt x="8133" y="9585"/>
                  </a:cubicBezTo>
                  <a:lnTo>
                    <a:pt x="7954" y="9585"/>
                  </a:lnTo>
                  <a:cubicBezTo>
                    <a:pt x="7894" y="9585"/>
                    <a:pt x="7847" y="9621"/>
                    <a:pt x="7811" y="9669"/>
                  </a:cubicBezTo>
                  <a:lnTo>
                    <a:pt x="7490" y="10181"/>
                  </a:lnTo>
                  <a:lnTo>
                    <a:pt x="7097" y="10050"/>
                  </a:lnTo>
                  <a:lnTo>
                    <a:pt x="7192" y="9443"/>
                  </a:lnTo>
                  <a:cubicBezTo>
                    <a:pt x="7204" y="9383"/>
                    <a:pt x="7180" y="9324"/>
                    <a:pt x="7132" y="9288"/>
                  </a:cubicBezTo>
                  <a:cubicBezTo>
                    <a:pt x="7085" y="9264"/>
                    <a:pt x="7037" y="9216"/>
                    <a:pt x="7001" y="9193"/>
                  </a:cubicBezTo>
                  <a:cubicBezTo>
                    <a:pt x="6970" y="9161"/>
                    <a:pt x="6933" y="9145"/>
                    <a:pt x="6897" y="9145"/>
                  </a:cubicBezTo>
                  <a:cubicBezTo>
                    <a:pt x="6880" y="9145"/>
                    <a:pt x="6863" y="9149"/>
                    <a:pt x="6847" y="9157"/>
                  </a:cubicBezTo>
                  <a:lnTo>
                    <a:pt x="6275" y="9347"/>
                  </a:lnTo>
                  <a:lnTo>
                    <a:pt x="6061" y="8990"/>
                  </a:lnTo>
                  <a:lnTo>
                    <a:pt x="6525" y="8597"/>
                  </a:lnTo>
                  <a:cubicBezTo>
                    <a:pt x="6573" y="8550"/>
                    <a:pt x="6585" y="8502"/>
                    <a:pt x="6573" y="8442"/>
                  </a:cubicBezTo>
                  <a:cubicBezTo>
                    <a:pt x="6549" y="8383"/>
                    <a:pt x="6537" y="8335"/>
                    <a:pt x="6537" y="8276"/>
                  </a:cubicBezTo>
                  <a:cubicBezTo>
                    <a:pt x="6537" y="8216"/>
                    <a:pt x="6489" y="8169"/>
                    <a:pt x="6430" y="8157"/>
                  </a:cubicBezTo>
                  <a:lnTo>
                    <a:pt x="5847" y="7942"/>
                  </a:lnTo>
                  <a:lnTo>
                    <a:pt x="5930" y="7538"/>
                  </a:lnTo>
                  <a:lnTo>
                    <a:pt x="6549" y="7514"/>
                  </a:lnTo>
                  <a:cubicBezTo>
                    <a:pt x="6609" y="7514"/>
                    <a:pt x="6656" y="7490"/>
                    <a:pt x="6680" y="7430"/>
                  </a:cubicBezTo>
                  <a:cubicBezTo>
                    <a:pt x="6716" y="7383"/>
                    <a:pt x="6740" y="7323"/>
                    <a:pt x="6775" y="7276"/>
                  </a:cubicBezTo>
                  <a:cubicBezTo>
                    <a:pt x="6811" y="7240"/>
                    <a:pt x="6811" y="7180"/>
                    <a:pt x="6775" y="7121"/>
                  </a:cubicBezTo>
                  <a:lnTo>
                    <a:pt x="6478" y="6585"/>
                  </a:lnTo>
                  <a:lnTo>
                    <a:pt x="6787" y="6311"/>
                  </a:lnTo>
                  <a:lnTo>
                    <a:pt x="7263" y="6704"/>
                  </a:lnTo>
                  <a:cubicBezTo>
                    <a:pt x="7293" y="6719"/>
                    <a:pt x="7327" y="6729"/>
                    <a:pt x="7363" y="6729"/>
                  </a:cubicBezTo>
                  <a:cubicBezTo>
                    <a:pt x="7385" y="6729"/>
                    <a:pt x="7407" y="6725"/>
                    <a:pt x="7430" y="6716"/>
                  </a:cubicBezTo>
                  <a:cubicBezTo>
                    <a:pt x="7478" y="6704"/>
                    <a:pt x="7537" y="6668"/>
                    <a:pt x="7597" y="6657"/>
                  </a:cubicBezTo>
                  <a:cubicBezTo>
                    <a:pt x="7656" y="6645"/>
                    <a:pt x="7680" y="6597"/>
                    <a:pt x="7704" y="6537"/>
                  </a:cubicBezTo>
                  <a:lnTo>
                    <a:pt x="7823" y="5930"/>
                  </a:lnTo>
                  <a:close/>
                  <a:moveTo>
                    <a:pt x="4454" y="1"/>
                  </a:moveTo>
                  <a:cubicBezTo>
                    <a:pt x="3739" y="1"/>
                    <a:pt x="3025" y="180"/>
                    <a:pt x="2382" y="513"/>
                  </a:cubicBezTo>
                  <a:cubicBezTo>
                    <a:pt x="2310" y="561"/>
                    <a:pt x="2287" y="644"/>
                    <a:pt x="2322" y="715"/>
                  </a:cubicBezTo>
                  <a:cubicBezTo>
                    <a:pt x="2354" y="770"/>
                    <a:pt x="2405" y="799"/>
                    <a:pt x="2458" y="799"/>
                  </a:cubicBezTo>
                  <a:cubicBezTo>
                    <a:pt x="2485" y="799"/>
                    <a:pt x="2512" y="791"/>
                    <a:pt x="2537" y="775"/>
                  </a:cubicBezTo>
                  <a:cubicBezTo>
                    <a:pt x="3132" y="465"/>
                    <a:pt x="3787" y="299"/>
                    <a:pt x="4454" y="299"/>
                  </a:cubicBezTo>
                  <a:cubicBezTo>
                    <a:pt x="6728" y="299"/>
                    <a:pt x="8597" y="2168"/>
                    <a:pt x="8597" y="4442"/>
                  </a:cubicBezTo>
                  <a:cubicBezTo>
                    <a:pt x="8597" y="4847"/>
                    <a:pt x="8537" y="5228"/>
                    <a:pt x="8430" y="5621"/>
                  </a:cubicBezTo>
                  <a:lnTo>
                    <a:pt x="7740" y="5621"/>
                  </a:lnTo>
                  <a:cubicBezTo>
                    <a:pt x="7668" y="5621"/>
                    <a:pt x="7609" y="5656"/>
                    <a:pt x="7597" y="5728"/>
                  </a:cubicBezTo>
                  <a:lnTo>
                    <a:pt x="7466" y="6371"/>
                  </a:lnTo>
                  <a:lnTo>
                    <a:pt x="7442" y="6371"/>
                  </a:lnTo>
                  <a:lnTo>
                    <a:pt x="6942" y="5966"/>
                  </a:lnTo>
                  <a:cubicBezTo>
                    <a:pt x="6912" y="5948"/>
                    <a:pt x="6879" y="5939"/>
                    <a:pt x="6847" y="5939"/>
                  </a:cubicBezTo>
                  <a:cubicBezTo>
                    <a:pt x="6814" y="5939"/>
                    <a:pt x="6781" y="5948"/>
                    <a:pt x="6751" y="5966"/>
                  </a:cubicBezTo>
                  <a:lnTo>
                    <a:pt x="6239" y="6407"/>
                  </a:lnTo>
                  <a:cubicBezTo>
                    <a:pt x="6180" y="6442"/>
                    <a:pt x="6168" y="6537"/>
                    <a:pt x="6216" y="6597"/>
                  </a:cubicBezTo>
                  <a:lnTo>
                    <a:pt x="6525" y="7180"/>
                  </a:lnTo>
                  <a:cubicBezTo>
                    <a:pt x="6525" y="7180"/>
                    <a:pt x="6525" y="7192"/>
                    <a:pt x="6513" y="7192"/>
                  </a:cubicBezTo>
                  <a:lnTo>
                    <a:pt x="5858" y="7204"/>
                  </a:lnTo>
                  <a:cubicBezTo>
                    <a:pt x="5775" y="7204"/>
                    <a:pt x="5716" y="7264"/>
                    <a:pt x="5704" y="7335"/>
                  </a:cubicBezTo>
                  <a:lnTo>
                    <a:pt x="5585" y="7990"/>
                  </a:lnTo>
                  <a:cubicBezTo>
                    <a:pt x="5573" y="8073"/>
                    <a:pt x="5620" y="8145"/>
                    <a:pt x="5680" y="8157"/>
                  </a:cubicBezTo>
                  <a:lnTo>
                    <a:pt x="6013" y="8288"/>
                  </a:lnTo>
                  <a:cubicBezTo>
                    <a:pt x="5525" y="8502"/>
                    <a:pt x="5001" y="8585"/>
                    <a:pt x="4454" y="8585"/>
                  </a:cubicBezTo>
                  <a:cubicBezTo>
                    <a:pt x="2179" y="8585"/>
                    <a:pt x="322" y="6728"/>
                    <a:pt x="322" y="4454"/>
                  </a:cubicBezTo>
                  <a:cubicBezTo>
                    <a:pt x="322" y="3168"/>
                    <a:pt x="894" y="2001"/>
                    <a:pt x="1894" y="1203"/>
                  </a:cubicBezTo>
                  <a:cubicBezTo>
                    <a:pt x="1965" y="1144"/>
                    <a:pt x="1965" y="1061"/>
                    <a:pt x="1929" y="989"/>
                  </a:cubicBezTo>
                  <a:cubicBezTo>
                    <a:pt x="1895" y="942"/>
                    <a:pt x="1850" y="921"/>
                    <a:pt x="1804" y="921"/>
                  </a:cubicBezTo>
                  <a:cubicBezTo>
                    <a:pt x="1769" y="921"/>
                    <a:pt x="1734" y="933"/>
                    <a:pt x="1703" y="953"/>
                  </a:cubicBezTo>
                  <a:cubicBezTo>
                    <a:pt x="632" y="1799"/>
                    <a:pt x="1" y="3085"/>
                    <a:pt x="1" y="4454"/>
                  </a:cubicBezTo>
                  <a:cubicBezTo>
                    <a:pt x="1" y="5645"/>
                    <a:pt x="465" y="6764"/>
                    <a:pt x="1298" y="7597"/>
                  </a:cubicBezTo>
                  <a:cubicBezTo>
                    <a:pt x="2132" y="8431"/>
                    <a:pt x="3251" y="8883"/>
                    <a:pt x="4442" y="8883"/>
                  </a:cubicBezTo>
                  <a:cubicBezTo>
                    <a:pt x="5001" y="8883"/>
                    <a:pt x="5537" y="8788"/>
                    <a:pt x="6049" y="8585"/>
                  </a:cubicBezTo>
                  <a:lnTo>
                    <a:pt x="6049" y="8585"/>
                  </a:lnTo>
                  <a:lnTo>
                    <a:pt x="5775" y="8823"/>
                  </a:lnTo>
                  <a:cubicBezTo>
                    <a:pt x="5716" y="8871"/>
                    <a:pt x="5704" y="8966"/>
                    <a:pt x="5751" y="9026"/>
                  </a:cubicBezTo>
                  <a:lnTo>
                    <a:pt x="6073" y="9585"/>
                  </a:lnTo>
                  <a:cubicBezTo>
                    <a:pt x="6101" y="9632"/>
                    <a:pt x="6158" y="9664"/>
                    <a:pt x="6211" y="9664"/>
                  </a:cubicBezTo>
                  <a:cubicBezTo>
                    <a:pt x="6225" y="9664"/>
                    <a:pt x="6239" y="9662"/>
                    <a:pt x="6251" y="9657"/>
                  </a:cubicBezTo>
                  <a:lnTo>
                    <a:pt x="6882" y="9455"/>
                  </a:lnTo>
                  <a:cubicBezTo>
                    <a:pt x="6882" y="9455"/>
                    <a:pt x="6894" y="9455"/>
                    <a:pt x="6894" y="9466"/>
                  </a:cubicBezTo>
                  <a:lnTo>
                    <a:pt x="6787" y="10121"/>
                  </a:lnTo>
                  <a:cubicBezTo>
                    <a:pt x="6775" y="10193"/>
                    <a:pt x="6823" y="10276"/>
                    <a:pt x="6894" y="10288"/>
                  </a:cubicBezTo>
                  <a:lnTo>
                    <a:pt x="7525" y="10514"/>
                  </a:lnTo>
                  <a:cubicBezTo>
                    <a:pt x="7537" y="10514"/>
                    <a:pt x="7549" y="10526"/>
                    <a:pt x="7585" y="10526"/>
                  </a:cubicBezTo>
                  <a:cubicBezTo>
                    <a:pt x="7644" y="10526"/>
                    <a:pt x="7680" y="10490"/>
                    <a:pt x="7716" y="10455"/>
                  </a:cubicBezTo>
                  <a:lnTo>
                    <a:pt x="8061" y="9883"/>
                  </a:lnTo>
                  <a:lnTo>
                    <a:pt x="8073" y="9883"/>
                  </a:lnTo>
                  <a:lnTo>
                    <a:pt x="8418" y="10455"/>
                  </a:lnTo>
                  <a:cubicBezTo>
                    <a:pt x="8445" y="10499"/>
                    <a:pt x="8497" y="10523"/>
                    <a:pt x="8547" y="10523"/>
                  </a:cubicBezTo>
                  <a:cubicBezTo>
                    <a:pt x="8565" y="10523"/>
                    <a:pt x="8582" y="10520"/>
                    <a:pt x="8597" y="10514"/>
                  </a:cubicBezTo>
                  <a:lnTo>
                    <a:pt x="9216" y="10288"/>
                  </a:lnTo>
                  <a:cubicBezTo>
                    <a:pt x="9287" y="10252"/>
                    <a:pt x="9323" y="10193"/>
                    <a:pt x="9323" y="10121"/>
                  </a:cubicBezTo>
                  <a:lnTo>
                    <a:pt x="9216" y="9466"/>
                  </a:lnTo>
                  <a:cubicBezTo>
                    <a:pt x="9216" y="9466"/>
                    <a:pt x="9228" y="9466"/>
                    <a:pt x="9228" y="9455"/>
                  </a:cubicBezTo>
                  <a:lnTo>
                    <a:pt x="9859" y="9657"/>
                  </a:lnTo>
                  <a:cubicBezTo>
                    <a:pt x="9878" y="9666"/>
                    <a:pt x="9897" y="9671"/>
                    <a:pt x="9916" y="9671"/>
                  </a:cubicBezTo>
                  <a:cubicBezTo>
                    <a:pt x="9966" y="9671"/>
                    <a:pt x="10011" y="9638"/>
                    <a:pt x="10038" y="9585"/>
                  </a:cubicBezTo>
                  <a:lnTo>
                    <a:pt x="10359" y="9026"/>
                  </a:lnTo>
                  <a:cubicBezTo>
                    <a:pt x="10395" y="8966"/>
                    <a:pt x="10395" y="8871"/>
                    <a:pt x="10335" y="8823"/>
                  </a:cubicBezTo>
                  <a:lnTo>
                    <a:pt x="9847" y="8395"/>
                  </a:lnTo>
                  <a:lnTo>
                    <a:pt x="9847" y="8383"/>
                  </a:lnTo>
                  <a:lnTo>
                    <a:pt x="10454" y="8145"/>
                  </a:lnTo>
                  <a:cubicBezTo>
                    <a:pt x="10460" y="8146"/>
                    <a:pt x="10465" y="8146"/>
                    <a:pt x="10470" y="8146"/>
                  </a:cubicBezTo>
                  <a:cubicBezTo>
                    <a:pt x="10532" y="8146"/>
                    <a:pt x="10572" y="8080"/>
                    <a:pt x="10561" y="8014"/>
                  </a:cubicBezTo>
                  <a:lnTo>
                    <a:pt x="10442" y="7359"/>
                  </a:lnTo>
                  <a:cubicBezTo>
                    <a:pt x="10419" y="7288"/>
                    <a:pt x="10359" y="7240"/>
                    <a:pt x="10288" y="7228"/>
                  </a:cubicBezTo>
                  <a:lnTo>
                    <a:pt x="9633" y="7204"/>
                  </a:lnTo>
                  <a:cubicBezTo>
                    <a:pt x="9633" y="7204"/>
                    <a:pt x="9633" y="7192"/>
                    <a:pt x="9621" y="7192"/>
                  </a:cubicBezTo>
                  <a:lnTo>
                    <a:pt x="9930" y="6609"/>
                  </a:lnTo>
                  <a:cubicBezTo>
                    <a:pt x="9966" y="6549"/>
                    <a:pt x="9942" y="6466"/>
                    <a:pt x="9907" y="6418"/>
                  </a:cubicBezTo>
                  <a:lnTo>
                    <a:pt x="9395" y="5990"/>
                  </a:lnTo>
                  <a:cubicBezTo>
                    <a:pt x="9365" y="5966"/>
                    <a:pt x="9332" y="5954"/>
                    <a:pt x="9299" y="5954"/>
                  </a:cubicBezTo>
                  <a:cubicBezTo>
                    <a:pt x="9267" y="5954"/>
                    <a:pt x="9234" y="5966"/>
                    <a:pt x="9204" y="5990"/>
                  </a:cubicBezTo>
                  <a:lnTo>
                    <a:pt x="8692" y="6395"/>
                  </a:lnTo>
                  <a:lnTo>
                    <a:pt x="8680" y="6395"/>
                  </a:lnTo>
                  <a:lnTo>
                    <a:pt x="8609" y="6049"/>
                  </a:lnTo>
                  <a:lnTo>
                    <a:pt x="8609" y="6037"/>
                  </a:lnTo>
                  <a:cubicBezTo>
                    <a:pt x="8799" y="5525"/>
                    <a:pt x="8895" y="5002"/>
                    <a:pt x="8895" y="4454"/>
                  </a:cubicBezTo>
                  <a:cubicBezTo>
                    <a:pt x="8895" y="3263"/>
                    <a:pt x="8430" y="2144"/>
                    <a:pt x="7597" y="1311"/>
                  </a:cubicBezTo>
                  <a:cubicBezTo>
                    <a:pt x="6763" y="477"/>
                    <a:pt x="5644" y="1"/>
                    <a:pt x="4454" y="1"/>
                  </a:cubicBezTo>
                  <a:close/>
                </a:path>
              </a:pathLst>
            </a:custGeom>
            <a:grpFill/>
            <a:ln>
              <a:solidFill>
                <a:schemeClr val="bg1"/>
              </a:solidFill>
            </a:ln>
          </xdr:spPr>
          <xdr:txBody>
            <a:bodyPr spcFirstLastPara="1" wrap="square" lIns="91425" tIns="91425" rIns="91425" bIns="91425" anchor="ctr"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lvl="0" indent="0" algn="l" rtl="0">
                <a:spcBef>
                  <a:spcPts val="0"/>
                </a:spcBef>
                <a:spcAft>
                  <a:spcPts val="0"/>
                </a:spcAft>
                <a:buNone/>
              </a:pPr>
              <a:endParaRPr/>
            </a:p>
          </xdr:txBody>
        </xdr:sp>
      </xdr:grpSp>
      <xdr:grpSp>
        <xdr:nvGrpSpPr>
          <xdr:cNvPr id="75" name="Group 74">
            <a:extLst>
              <a:ext uri="{FF2B5EF4-FFF2-40B4-BE49-F238E27FC236}">
                <a16:creationId xmlns:a16="http://schemas.microsoft.com/office/drawing/2014/main" id="{39F0AA13-A858-5325-9A70-C23D6326C851}"/>
              </a:ext>
            </a:extLst>
          </xdr:cNvPr>
          <xdr:cNvGrpSpPr/>
        </xdr:nvGrpSpPr>
        <xdr:grpSpPr>
          <a:xfrm>
            <a:off x="4740441" y="120316"/>
            <a:ext cx="1515980" cy="553453"/>
            <a:chOff x="7531768" y="136357"/>
            <a:chExt cx="1515980" cy="504621"/>
          </a:xfrm>
        </xdr:grpSpPr>
        <xdr:sp macro="" textlink="">
          <xdr:nvSpPr>
            <xdr:cNvPr id="72" name="Rectangle 71">
              <a:extLst>
                <a:ext uri="{FF2B5EF4-FFF2-40B4-BE49-F238E27FC236}">
                  <a16:creationId xmlns:a16="http://schemas.microsoft.com/office/drawing/2014/main" id="{7F70F959-0DFF-4C55-A502-2A40EE6CEDBF}"/>
                </a:ext>
              </a:extLst>
            </xdr:cNvPr>
            <xdr:cNvSpPr/>
          </xdr:nvSpPr>
          <xdr:spPr>
            <a:xfrm>
              <a:off x="7531768" y="136357"/>
              <a:ext cx="1395663" cy="481264"/>
            </a:xfrm>
            <a:prstGeom prst="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3" name="TextBox 72">
              <a:extLst>
                <a:ext uri="{FF2B5EF4-FFF2-40B4-BE49-F238E27FC236}">
                  <a16:creationId xmlns:a16="http://schemas.microsoft.com/office/drawing/2014/main" id="{7713626B-BFC6-4129-8833-59C76C8573A7}"/>
                </a:ext>
              </a:extLst>
            </xdr:cNvPr>
            <xdr:cNvSpPr txBox="1"/>
          </xdr:nvSpPr>
          <xdr:spPr>
            <a:xfrm>
              <a:off x="7563853" y="160423"/>
              <a:ext cx="1411706" cy="288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02060"/>
                  </a:solidFill>
                </a:rPr>
                <a:t>Total Bank Deposit</a:t>
              </a:r>
            </a:p>
          </xdr:txBody>
        </xdr:sp>
        <xdr:sp macro="" textlink="NTBD">
          <xdr:nvSpPr>
            <xdr:cNvPr id="74" name="TextBox 73">
              <a:extLst>
                <a:ext uri="{FF2B5EF4-FFF2-40B4-BE49-F238E27FC236}">
                  <a16:creationId xmlns:a16="http://schemas.microsoft.com/office/drawing/2014/main" id="{B5B700C2-A4B8-4DF2-ACF4-09FB29E9FF99}"/>
                </a:ext>
              </a:extLst>
            </xdr:cNvPr>
            <xdr:cNvSpPr txBox="1"/>
          </xdr:nvSpPr>
          <xdr:spPr>
            <a:xfrm>
              <a:off x="7547812" y="363070"/>
              <a:ext cx="1499936" cy="27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0205D4-BC1A-4DD3-B543-E784A6D83B67}" type="TxLink">
                <a:rPr lang="en-US" sz="1200" b="1" i="1" u="none" strike="noStrike">
                  <a:solidFill>
                    <a:srgbClr val="FF0000"/>
                  </a:solidFill>
                  <a:latin typeface="Calibri"/>
                  <a:cs typeface="Calibri"/>
                </a:rPr>
                <a:pPr/>
                <a:t>₦2,015,447,409.06</a:t>
              </a:fld>
              <a:endParaRPr lang="en-GB" sz="1200" b="1" i="1">
                <a:solidFill>
                  <a:srgbClr val="FF0000"/>
                </a:solidFill>
              </a:endParaRPr>
            </a:p>
          </xdr:txBody>
        </xdr:sp>
      </xdr:grpSp>
      <xdr:grpSp>
        <xdr:nvGrpSpPr>
          <xdr:cNvPr id="78" name="Group 77">
            <a:extLst>
              <a:ext uri="{FF2B5EF4-FFF2-40B4-BE49-F238E27FC236}">
                <a16:creationId xmlns:a16="http://schemas.microsoft.com/office/drawing/2014/main" id="{90E2FF44-03DC-454F-8F14-0675D6AD341F}"/>
              </a:ext>
            </a:extLst>
          </xdr:cNvPr>
          <xdr:cNvGrpSpPr/>
        </xdr:nvGrpSpPr>
        <xdr:grpSpPr>
          <a:xfrm>
            <a:off x="6216316" y="120316"/>
            <a:ext cx="1652337" cy="545432"/>
            <a:chOff x="136358" y="2245892"/>
            <a:chExt cx="1652337" cy="481264"/>
          </a:xfrm>
        </xdr:grpSpPr>
        <xdr:sp macro="" textlink="">
          <xdr:nvSpPr>
            <xdr:cNvPr id="79" name="Rectangle 78">
              <a:extLst>
                <a:ext uri="{FF2B5EF4-FFF2-40B4-BE49-F238E27FC236}">
                  <a16:creationId xmlns:a16="http://schemas.microsoft.com/office/drawing/2014/main" id="{B9D5E501-0D4F-3C5C-14AE-231B08FAD18E}"/>
                </a:ext>
              </a:extLst>
            </xdr:cNvPr>
            <xdr:cNvSpPr/>
          </xdr:nvSpPr>
          <xdr:spPr>
            <a:xfrm>
              <a:off x="136358" y="2245892"/>
              <a:ext cx="1652337" cy="481264"/>
            </a:xfrm>
            <a:prstGeom prst="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0" name="TextBox 79">
              <a:extLst>
                <a:ext uri="{FF2B5EF4-FFF2-40B4-BE49-F238E27FC236}">
                  <a16:creationId xmlns:a16="http://schemas.microsoft.com/office/drawing/2014/main" id="{C97B8322-E246-5DCB-457C-5E61FBB8AD81}"/>
                </a:ext>
              </a:extLst>
            </xdr:cNvPr>
            <xdr:cNvSpPr txBox="1"/>
          </xdr:nvSpPr>
          <xdr:spPr>
            <a:xfrm>
              <a:off x="200527" y="2245895"/>
              <a:ext cx="1572126" cy="288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02060"/>
                  </a:solidFill>
                </a:rPr>
                <a:t>Total Savings Account</a:t>
              </a:r>
            </a:p>
          </xdr:txBody>
        </xdr:sp>
        <xdr:sp macro="" textlink="NTSA">
          <xdr:nvSpPr>
            <xdr:cNvPr id="81" name="TextBox 80">
              <a:extLst>
                <a:ext uri="{FF2B5EF4-FFF2-40B4-BE49-F238E27FC236}">
                  <a16:creationId xmlns:a16="http://schemas.microsoft.com/office/drawing/2014/main" id="{56662740-54F0-A549-13B1-59426470A55B}"/>
                </a:ext>
              </a:extLst>
            </xdr:cNvPr>
            <xdr:cNvSpPr txBox="1"/>
          </xdr:nvSpPr>
          <xdr:spPr>
            <a:xfrm>
              <a:off x="248653" y="2445478"/>
              <a:ext cx="1540042" cy="248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DFD1E1-08F7-443C-B26F-9EE638CBB0F5}" type="TxLink">
                <a:rPr lang="en-US" sz="1200" b="1" i="1" u="none" strike="noStrike">
                  <a:solidFill>
                    <a:srgbClr val="FF0000"/>
                  </a:solidFill>
                  <a:latin typeface="Calibri"/>
                  <a:cs typeface="Calibri"/>
                </a:rPr>
                <a:pPr/>
                <a:t>₦719,382,541.49</a:t>
              </a:fld>
              <a:endParaRPr lang="en-GB" sz="1200" b="1" i="1">
                <a:solidFill>
                  <a:srgbClr val="FF0000"/>
                </a:solidFill>
              </a:endParaRPr>
            </a:p>
          </xdr:txBody>
        </xdr:sp>
      </xdr:grpSp>
      <mc:AlternateContent xmlns:mc="http://schemas.openxmlformats.org/markup-compatibility/2006" xmlns:a14="http://schemas.microsoft.com/office/drawing/2010/main">
        <mc:Choice Requires="a14">
          <xdr:graphicFrame macro="">
            <xdr:nvGraphicFramePr>
              <xdr:cNvPr id="84" name="City">
                <a:extLst>
                  <a:ext uri="{FF2B5EF4-FFF2-40B4-BE49-F238E27FC236}">
                    <a16:creationId xmlns:a16="http://schemas.microsoft.com/office/drawing/2014/main" id="{711464C6-638C-45DF-AA96-781AF5C36FDB}"/>
                  </a:ext>
                </a:extLst>
              </xdr:cNvPr>
              <xdr:cNvGraphicFramePr/>
            </xdr:nvGraphicFramePr>
            <xdr:xfrm>
              <a:off x="48126" y="4852738"/>
              <a:ext cx="1828800" cy="1443788"/>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8126" y="4852738"/>
                <a:ext cx="1828800" cy="14437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5" name="Account Type">
                <a:extLst>
                  <a:ext uri="{FF2B5EF4-FFF2-40B4-BE49-F238E27FC236}">
                    <a16:creationId xmlns:a16="http://schemas.microsoft.com/office/drawing/2014/main" id="{E82373CE-E413-4262-8A75-973B2781DEF7}"/>
                  </a:ext>
                </a:extLst>
              </xdr:cNvPr>
              <xdr:cNvGraphicFramePr/>
            </xdr:nvGraphicFramePr>
            <xdr:xfrm>
              <a:off x="56147" y="3176336"/>
              <a:ext cx="1788695" cy="1676401"/>
            </xdr:xfrm>
            <a:graphic>
              <a:graphicData uri="http://schemas.microsoft.com/office/drawing/2010/slicer">
                <sle:slicer xmlns:sle="http://schemas.microsoft.com/office/drawing/2010/slicer" name="Account Type"/>
              </a:graphicData>
            </a:graphic>
          </xdr:graphicFrame>
        </mc:Choice>
        <mc:Fallback xmlns="">
          <xdr:sp macro="" textlink="">
            <xdr:nvSpPr>
              <xdr:cNvPr id="0" name=""/>
              <xdr:cNvSpPr>
                <a:spLocks noTextEdit="1"/>
              </xdr:cNvSpPr>
            </xdr:nvSpPr>
            <xdr:spPr>
              <a:xfrm>
                <a:off x="56147" y="3176336"/>
                <a:ext cx="1788695" cy="16764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6" name="Transaction Year">
                <a:extLst>
                  <a:ext uri="{FF2B5EF4-FFF2-40B4-BE49-F238E27FC236}">
                    <a16:creationId xmlns:a16="http://schemas.microsoft.com/office/drawing/2014/main" id="{466213A2-6C70-4636-A2B9-A4A88A12DD5E}"/>
                  </a:ext>
                </a:extLst>
              </xdr:cNvPr>
              <xdr:cNvGraphicFramePr/>
            </xdr:nvGraphicFramePr>
            <xdr:xfrm>
              <a:off x="32085" y="946484"/>
              <a:ext cx="1828800" cy="906780"/>
            </xdr:xfrm>
            <a:graphic>
              <a:graphicData uri="http://schemas.microsoft.com/office/drawing/2010/slicer">
                <sle:slicer xmlns:sle="http://schemas.microsoft.com/office/drawing/2010/slicer" name="Transaction Year"/>
              </a:graphicData>
            </a:graphic>
          </xdr:graphicFrame>
        </mc:Choice>
        <mc:Fallback xmlns="">
          <xdr:sp macro="" textlink="">
            <xdr:nvSpPr>
              <xdr:cNvPr id="0" name=""/>
              <xdr:cNvSpPr>
                <a:spLocks noTextEdit="1"/>
              </xdr:cNvSpPr>
            </xdr:nvSpPr>
            <xdr:spPr>
              <a:xfrm>
                <a:off x="32085" y="946484"/>
                <a:ext cx="1828800" cy="9067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7" name="Transaction Month">
                <a:extLst>
                  <a:ext uri="{FF2B5EF4-FFF2-40B4-BE49-F238E27FC236}">
                    <a16:creationId xmlns:a16="http://schemas.microsoft.com/office/drawing/2014/main" id="{F0FB66ED-11FA-48E1-9430-02A0BBEE431D}"/>
                  </a:ext>
                </a:extLst>
              </xdr:cNvPr>
              <xdr:cNvGraphicFramePr/>
            </xdr:nvGraphicFramePr>
            <xdr:xfrm>
              <a:off x="48125" y="1860884"/>
              <a:ext cx="1804737" cy="1307431"/>
            </xdr:xfrm>
            <a:graphic>
              <a:graphicData uri="http://schemas.microsoft.com/office/drawing/2010/slicer">
                <sle:slicer xmlns:sle="http://schemas.microsoft.com/office/drawing/2010/slicer" name="Transaction Month"/>
              </a:graphicData>
            </a:graphic>
          </xdr:graphicFrame>
        </mc:Choice>
        <mc:Fallback xmlns="">
          <xdr:sp macro="" textlink="">
            <xdr:nvSpPr>
              <xdr:cNvPr id="0" name=""/>
              <xdr:cNvSpPr>
                <a:spLocks noTextEdit="1"/>
              </xdr:cNvSpPr>
            </xdr:nvSpPr>
            <xdr:spPr>
              <a:xfrm>
                <a:off x="48125" y="1860884"/>
                <a:ext cx="1804737" cy="130743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18</xdr:col>
      <xdr:colOff>262194</xdr:colOff>
      <xdr:row>13</xdr:row>
      <xdr:rowOff>131097</xdr:rowOff>
    </xdr:from>
    <xdr:to>
      <xdr:col>24</xdr:col>
      <xdr:colOff>319548</xdr:colOff>
      <xdr:row>24</xdr:row>
      <xdr:rowOff>80555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5C267C9-FC58-45D4-8BA8-CFCA4BFF18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234994" y="2525047"/>
              <a:ext cx="3714954" cy="197510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499806</xdr:colOff>
      <xdr:row>0</xdr:row>
      <xdr:rowOff>122903</xdr:rowOff>
    </xdr:from>
    <xdr:to>
      <xdr:col>21</xdr:col>
      <xdr:colOff>69186</xdr:colOff>
      <xdr:row>3</xdr:row>
      <xdr:rowOff>97919</xdr:rowOff>
    </xdr:to>
    <xdr:sp macro="" textlink="">
      <xdr:nvSpPr>
        <xdr:cNvPr id="6" name="Rectangle 5">
          <a:extLst>
            <a:ext uri="{FF2B5EF4-FFF2-40B4-BE49-F238E27FC236}">
              <a16:creationId xmlns:a16="http://schemas.microsoft.com/office/drawing/2014/main" id="{C6F8B01A-4568-4F0F-88E7-94753AE44655}"/>
            </a:ext>
          </a:extLst>
        </xdr:cNvPr>
        <xdr:cNvSpPr/>
      </xdr:nvSpPr>
      <xdr:spPr>
        <a:xfrm>
          <a:off x="11413612" y="122903"/>
          <a:ext cx="1388348" cy="515790"/>
        </a:xfrm>
        <a:prstGeom prst="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475226</xdr:colOff>
      <xdr:row>0</xdr:row>
      <xdr:rowOff>122903</xdr:rowOff>
    </xdr:from>
    <xdr:to>
      <xdr:col>21</xdr:col>
      <xdr:colOff>81936</xdr:colOff>
      <xdr:row>2</xdr:row>
      <xdr:rowOff>32774</xdr:rowOff>
    </xdr:to>
    <xdr:sp macro="" textlink="">
      <xdr:nvSpPr>
        <xdr:cNvPr id="11" name="TextBox 10">
          <a:extLst>
            <a:ext uri="{FF2B5EF4-FFF2-40B4-BE49-F238E27FC236}">
              <a16:creationId xmlns:a16="http://schemas.microsoft.com/office/drawing/2014/main" id="{DF4BCE01-87CD-4DFB-B351-BBB21EB28CA5}"/>
            </a:ext>
          </a:extLst>
        </xdr:cNvPr>
        <xdr:cNvSpPr txBox="1"/>
      </xdr:nvSpPr>
      <xdr:spPr>
        <a:xfrm>
          <a:off x="11389032" y="122903"/>
          <a:ext cx="1425678" cy="27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solidFill>
                <a:srgbClr val="002060"/>
              </a:solidFill>
            </a:rPr>
            <a:t>Number of</a:t>
          </a:r>
          <a:r>
            <a:rPr lang="en-GB" sz="1000" b="1" baseline="0">
              <a:solidFill>
                <a:srgbClr val="002060"/>
              </a:solidFill>
            </a:rPr>
            <a:t> Customers </a:t>
          </a:r>
          <a:endParaRPr lang="en-GB" sz="1000" b="1">
            <a:solidFill>
              <a:srgbClr val="002060"/>
            </a:solidFill>
          </a:endParaRPr>
        </a:p>
      </xdr:txBody>
    </xdr:sp>
    <xdr:clientData/>
  </xdr:twoCellAnchor>
  <xdr:twoCellAnchor>
    <xdr:from>
      <xdr:col>19</xdr:col>
      <xdr:colOff>324465</xdr:colOff>
      <xdr:row>1</xdr:row>
      <xdr:rowOff>160594</xdr:rowOff>
    </xdr:from>
    <xdr:to>
      <xdr:col>20</xdr:col>
      <xdr:colOff>376904</xdr:colOff>
      <xdr:row>3</xdr:row>
      <xdr:rowOff>81936</xdr:rowOff>
    </xdr:to>
    <xdr:sp macro="" textlink="number_customer">
      <xdr:nvSpPr>
        <xdr:cNvPr id="13" name="TextBox 12">
          <a:extLst>
            <a:ext uri="{FF2B5EF4-FFF2-40B4-BE49-F238E27FC236}">
              <a16:creationId xmlns:a16="http://schemas.microsoft.com/office/drawing/2014/main" id="{2995C519-BB89-44B6-A91A-8706D0909C83}"/>
            </a:ext>
          </a:extLst>
        </xdr:cNvPr>
        <xdr:cNvSpPr txBox="1"/>
      </xdr:nvSpPr>
      <xdr:spPr>
        <a:xfrm>
          <a:off x="11844594" y="340852"/>
          <a:ext cx="658762" cy="281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4F8D7F-0A62-4923-80A1-CE05DD2F2D90}" type="TxLink">
            <a:rPr lang="en-US" sz="1300" b="1" i="1" u="none" strike="noStrike">
              <a:solidFill>
                <a:srgbClr val="FF0000"/>
              </a:solidFill>
              <a:latin typeface="Calibri"/>
              <a:cs typeface="Calibri"/>
            </a:rPr>
            <a:pPr/>
            <a:t>3011</a:t>
          </a:fld>
          <a:endParaRPr lang="en-GB" sz="1300" b="1" i="1">
            <a:solidFill>
              <a:srgbClr val="FF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5.444383564813" createdVersion="8" refreshedVersion="8" minRefreshableVersion="3" recordCount="3011" xr:uid="{C8507C81-D710-4F0F-B0DC-9118DD94388A}">
  <cacheSource type="worksheet">
    <worksheetSource name="Customer8"/>
  </cacheSource>
  <cacheFields count="21">
    <cacheField name="Customer_id" numFmtId="0">
      <sharedItems/>
    </cacheField>
    <cacheField name="Account Number" numFmtId="0">
      <sharedItems containsSemiMixedTypes="0" containsString="0" containsNumber="1" containsInteger="1" minValue="695281" maxValue="999351529" count="3000">
        <n v="719704224"/>
        <n v="131217921"/>
        <n v="17250555"/>
        <n v="255183298"/>
        <n v="600576973"/>
        <n v="26643499"/>
        <n v="849271830"/>
        <n v="975654580"/>
        <n v="892979728"/>
        <n v="508120860"/>
        <n v="464887583"/>
        <n v="764126761"/>
        <n v="734600374"/>
        <n v="747666123"/>
        <n v="766319894"/>
        <n v="349872023"/>
        <n v="25045676"/>
        <n v="66154412"/>
        <n v="930764009"/>
        <n v="530427707"/>
        <n v="887006605"/>
        <n v="861963432"/>
        <n v="225023213"/>
        <n v="875074831"/>
        <n v="968099871"/>
        <n v="932472175"/>
        <n v="833820639"/>
        <n v="909830160"/>
        <n v="500994067"/>
        <n v="809692533"/>
        <n v="897495570"/>
        <n v="383800744"/>
        <n v="263558066"/>
        <n v="80506124"/>
        <n v="743549968"/>
        <n v="773302106"/>
        <n v="375689300"/>
        <n v="269910036"/>
        <n v="827738068"/>
        <n v="80025100"/>
        <n v="426717659"/>
        <n v="702195307"/>
        <n v="738124493"/>
        <n v="783716947"/>
        <n v="130429629"/>
        <n v="307335836"/>
        <n v="409570074"/>
        <n v="447333525"/>
        <n v="108622799"/>
        <n v="608170999"/>
        <n v="76810447"/>
        <n v="937421561"/>
        <n v="721447723"/>
        <n v="124971917"/>
        <n v="957927989"/>
        <n v="25156448"/>
        <n v="371460998"/>
        <n v="788671678"/>
        <n v="763073370"/>
        <n v="784898711"/>
        <n v="632415923"/>
        <n v="580745202"/>
        <n v="17757953"/>
        <n v="988806921"/>
        <n v="878283001"/>
        <n v="821034018"/>
        <n v="987975738"/>
        <n v="6783451"/>
        <n v="299454838"/>
        <n v="676156542"/>
        <n v="128381655"/>
        <n v="291140549"/>
        <n v="998201239"/>
        <n v="838039063"/>
        <n v="164760475"/>
        <n v="854150558"/>
        <n v="470311784"/>
        <n v="98550380"/>
        <n v="894083615"/>
        <n v="529183206"/>
        <n v="860849340"/>
        <n v="935604502"/>
        <n v="222579986"/>
        <n v="920495974"/>
        <n v="744593171"/>
        <n v="670917515"/>
        <n v="465242193"/>
        <n v="825404409"/>
        <n v="400445051"/>
        <n v="249026203"/>
        <n v="245297664"/>
        <n v="282574873"/>
        <n v="909028330"/>
        <n v="485008475"/>
        <n v="402211440"/>
        <n v="100369630"/>
        <n v="328266044"/>
        <n v="11130133"/>
        <n v="309507070"/>
        <n v="375593872"/>
        <n v="684646968"/>
        <n v="242755293"/>
        <n v="296925350"/>
        <n v="158218396"/>
        <n v="62940595"/>
        <n v="29321473"/>
        <n v="587004640"/>
        <n v="36336429"/>
        <n v="428368106"/>
        <n v="580182767"/>
        <n v="476051557"/>
        <n v="546891496"/>
        <n v="424349749"/>
        <n v="261147852"/>
        <n v="721820655"/>
        <n v="568655976"/>
        <n v="211513274"/>
        <n v="273323924"/>
        <n v="120818084"/>
        <n v="716391841"/>
        <n v="185045175"/>
        <n v="105024348"/>
        <n v="807171368"/>
        <n v="377814136"/>
        <n v="358256120"/>
        <n v="467556613"/>
        <n v="601592292"/>
        <n v="938682630"/>
        <n v="651408920"/>
        <n v="582459858"/>
        <n v="992079733"/>
        <n v="169597632"/>
        <n v="539613366"/>
        <n v="164529450"/>
        <n v="426810795"/>
        <n v="291037595"/>
        <n v="2146153"/>
        <n v="437840646"/>
        <n v="707316410"/>
        <n v="636413404"/>
        <n v="539715700"/>
        <n v="848649546"/>
        <n v="827410722"/>
        <n v="561323360"/>
        <n v="116154779"/>
        <n v="905458743"/>
        <n v="434934382"/>
        <n v="400775260"/>
        <n v="637878422"/>
        <n v="108359337"/>
        <n v="227877284"/>
        <n v="651088440"/>
        <n v="523442789"/>
        <n v="886712659"/>
        <n v="724188941"/>
        <n v="888123952"/>
        <n v="583147732"/>
        <n v="715287689"/>
        <n v="784495795"/>
        <n v="610960498"/>
        <n v="992772565"/>
        <n v="635009547"/>
        <n v="385818767"/>
        <n v="806261412"/>
        <n v="278376364"/>
        <n v="436724092"/>
        <n v="86269444"/>
        <n v="24875976"/>
        <n v="387193721"/>
        <n v="523904525"/>
        <n v="352133027"/>
        <n v="634903078"/>
        <n v="597156316"/>
        <n v="99604138"/>
        <n v="293577198"/>
        <n v="288175420"/>
        <n v="280885455"/>
        <n v="85427274"/>
        <n v="935203493"/>
        <n v="521387078"/>
        <n v="26306891"/>
        <n v="193328162"/>
        <n v="298165965"/>
        <n v="7396430"/>
        <n v="699779800"/>
        <n v="193870717"/>
        <n v="269955394"/>
        <n v="659613431"/>
        <n v="439185918"/>
        <n v="748804136"/>
        <n v="442469610"/>
        <n v="748656439"/>
        <n v="827408332"/>
        <n v="199102976"/>
        <n v="404799265"/>
        <n v="239044363"/>
        <n v="340309780"/>
        <n v="3042125"/>
        <n v="398388608"/>
        <n v="732500144"/>
        <n v="436529029"/>
        <n v="766253118"/>
        <n v="173356018"/>
        <n v="392257730"/>
        <n v="226058119"/>
        <n v="986276311"/>
        <n v="684559377"/>
        <n v="285351921"/>
        <n v="233445574"/>
        <n v="769373972"/>
        <n v="309305273"/>
        <n v="560230268"/>
        <n v="389143681"/>
        <n v="230054148"/>
        <n v="641677481"/>
        <n v="332182225"/>
        <n v="95833293"/>
        <n v="22535792"/>
        <n v="826302558"/>
        <n v="858485094"/>
        <n v="610088704"/>
        <n v="276566478"/>
        <n v="91234414"/>
        <n v="379943259"/>
        <n v="689682218"/>
        <n v="901216031"/>
        <n v="501536033"/>
        <n v="733906808"/>
        <n v="525673689"/>
        <n v="652691099"/>
        <n v="666311180"/>
        <n v="214763067"/>
        <n v="182328587"/>
        <n v="192418406"/>
        <n v="843491173"/>
        <n v="361894531"/>
        <n v="439747446"/>
        <n v="408750461"/>
        <n v="160327357"/>
        <n v="511307260"/>
        <n v="19187512"/>
        <n v="803923948"/>
        <n v="188972987"/>
        <n v="542438679"/>
        <n v="594432656"/>
        <n v="618150017"/>
        <n v="836052605"/>
        <n v="453799879"/>
        <n v="748986889"/>
        <n v="81816055"/>
        <n v="877065362"/>
        <n v="380865340"/>
        <n v="732081027"/>
        <n v="775922234"/>
        <n v="319451547"/>
        <n v="904665173"/>
        <n v="420919990"/>
        <n v="3623213"/>
        <n v="13936702"/>
        <n v="190152480"/>
        <n v="767521408"/>
        <n v="685292999"/>
        <n v="547781025"/>
        <n v="433389088"/>
        <n v="475323517"/>
        <n v="454950381"/>
        <n v="484947100"/>
        <n v="292250743"/>
        <n v="854796709"/>
        <n v="445167434"/>
        <n v="959542022"/>
        <n v="866698786"/>
        <n v="948591027"/>
        <n v="929048698"/>
        <n v="942234925"/>
        <n v="254151592"/>
        <n v="684470860"/>
        <n v="611669116"/>
        <n v="110491505"/>
        <n v="529114349"/>
        <n v="606523970"/>
        <n v="300286413"/>
        <n v="420833481"/>
        <n v="533542112"/>
        <n v="711900223"/>
        <n v="201813131"/>
        <n v="553069848"/>
        <n v="48471431"/>
        <n v="292303183"/>
        <n v="424993985"/>
        <n v="328206610"/>
        <n v="381842320"/>
        <n v="194085026"/>
        <n v="581636322"/>
        <n v="242987893"/>
        <n v="534752819"/>
        <n v="135610632"/>
        <n v="961950727"/>
        <n v="219530629"/>
        <n v="534393886"/>
        <n v="843963225"/>
        <n v="914643280"/>
        <n v="699815678"/>
        <n v="513420727"/>
        <n v="384256484"/>
        <n v="466642390"/>
        <n v="844409210"/>
        <n v="4103665"/>
        <n v="925817645"/>
        <n v="529597969"/>
        <n v="142941602"/>
        <n v="142378480"/>
        <n v="526690732"/>
        <n v="878940712"/>
        <n v="225809402"/>
        <n v="120462979"/>
        <n v="872920936"/>
        <n v="105117708"/>
        <n v="239492799"/>
        <n v="657272913"/>
        <n v="21760390"/>
        <n v="295040717"/>
        <n v="178706576"/>
        <n v="22623932"/>
        <n v="948267384"/>
        <n v="576517360"/>
        <n v="144336359"/>
        <n v="301533948"/>
        <n v="894379240"/>
        <n v="169459563"/>
        <n v="252358075"/>
        <n v="97698731"/>
        <n v="506875531"/>
        <n v="440841498"/>
        <n v="403244085"/>
        <n v="851201007"/>
        <n v="132748811"/>
        <n v="73737578"/>
        <n v="646777420"/>
        <n v="204639853"/>
        <n v="928702324"/>
        <n v="122621145"/>
        <n v="78082765"/>
        <n v="170783195"/>
        <n v="231990058"/>
        <n v="461991682"/>
        <n v="812442483"/>
        <n v="757646735"/>
        <n v="262138687"/>
        <n v="547525888"/>
        <n v="167654139"/>
        <n v="192928937"/>
        <n v="502376688"/>
        <n v="385409761"/>
        <n v="804813466"/>
        <n v="715678008"/>
        <n v="258712750"/>
        <n v="872032299"/>
        <n v="729442003"/>
        <n v="449778041"/>
        <n v="796218942"/>
        <n v="900757172"/>
        <n v="577319707"/>
        <n v="35553470"/>
        <n v="506918699"/>
        <n v="521840446"/>
        <n v="257404688"/>
        <n v="719348711"/>
        <n v="711108813"/>
        <n v="694422009"/>
        <n v="783832158"/>
        <n v="66026445"/>
        <n v="343908925"/>
        <n v="848268059"/>
        <n v="213765198"/>
        <n v="519706370"/>
        <n v="7308307"/>
        <n v="938249145"/>
        <n v="894934302"/>
        <n v="62136778"/>
        <n v="104344203"/>
        <n v="326543835"/>
        <n v="618776278"/>
        <n v="481270841"/>
        <n v="728558350"/>
        <n v="385558417"/>
        <n v="852176724"/>
        <n v="370051676"/>
        <n v="449540697"/>
        <n v="467194584"/>
        <n v="761224462"/>
        <n v="863983168"/>
        <n v="877547043"/>
        <n v="763637230"/>
        <n v="527024190"/>
        <n v="842020221"/>
        <n v="254483229"/>
        <n v="922947867"/>
        <n v="17142593"/>
        <n v="283169927"/>
        <n v="800032581"/>
        <n v="721237017"/>
        <n v="98577196"/>
        <n v="333129687"/>
        <n v="301382196"/>
        <n v="93214941"/>
        <n v="468672741"/>
        <n v="233834163"/>
        <n v="116404368"/>
        <n v="441796382"/>
        <n v="405553613"/>
        <n v="339310494"/>
        <n v="305329337"/>
        <n v="314669857"/>
        <n v="957223176"/>
        <n v="286598152"/>
        <n v="253730021"/>
        <n v="429910592"/>
        <n v="797693035"/>
        <n v="598697376"/>
        <n v="390723336"/>
        <n v="997146843"/>
        <n v="777546530"/>
        <n v="756973402"/>
        <n v="78979780"/>
        <n v="233064658"/>
        <n v="908541019"/>
        <n v="619982087"/>
        <n v="5643565"/>
        <n v="256372944"/>
        <n v="807984614"/>
        <n v="437806030"/>
        <n v="557237783"/>
        <n v="136232022"/>
        <n v="351782665"/>
        <n v="683923673"/>
        <n v="420912357"/>
        <n v="492942781"/>
        <n v="704858168"/>
        <n v="508621987"/>
        <n v="800899560"/>
        <n v="649755058"/>
        <n v="812543923"/>
        <n v="676088200"/>
        <n v="451599744"/>
        <n v="93369459"/>
        <n v="875339308"/>
        <n v="309409121"/>
        <n v="66046046"/>
        <n v="897305315"/>
        <n v="868759038"/>
        <n v="266586720"/>
        <n v="872703743"/>
        <n v="363199695"/>
        <n v="983753016"/>
        <n v="734281991"/>
        <n v="447009072"/>
        <n v="988169754"/>
        <n v="120568684"/>
        <n v="608845511"/>
        <n v="665456622"/>
        <n v="61241884"/>
        <n v="597098963"/>
        <n v="674382707"/>
        <n v="360971387"/>
        <n v="327147302"/>
        <n v="570807611"/>
        <n v="418929121"/>
        <n v="34376216"/>
        <n v="435160243"/>
        <n v="982975265"/>
        <n v="282834053"/>
        <n v="326185806"/>
        <n v="72428400"/>
        <n v="49880986"/>
        <n v="650260310"/>
        <n v="880275552"/>
        <n v="599636543"/>
        <n v="156279764"/>
        <n v="975805483"/>
        <n v="536372800"/>
        <n v="205617031"/>
        <n v="754637770"/>
        <n v="663494133"/>
        <n v="74610243"/>
        <n v="951114423"/>
        <n v="171025223"/>
        <n v="275932122"/>
        <n v="253960066"/>
        <n v="545998935"/>
        <n v="33056746"/>
        <n v="915295189"/>
        <n v="620261247"/>
        <n v="807694195"/>
        <n v="214670045"/>
        <n v="66474835"/>
        <n v="696887241"/>
        <n v="177114036"/>
        <n v="905339990"/>
        <n v="720643968"/>
        <n v="572868273"/>
        <n v="211010103"/>
        <n v="842344844"/>
        <n v="822210306"/>
        <n v="41020835"/>
        <n v="854757865"/>
        <n v="581114473"/>
        <n v="496470356"/>
        <n v="662407649"/>
        <n v="794996007"/>
        <n v="606950558"/>
        <n v="388867167"/>
        <n v="573219712"/>
        <n v="106263958"/>
        <n v="738835399"/>
        <n v="963840560"/>
        <n v="369259451"/>
        <n v="206212463"/>
        <n v="517725391"/>
        <n v="58914684"/>
        <n v="796857761"/>
        <n v="455747410"/>
        <n v="595856727"/>
        <n v="882365290"/>
        <n v="973215190"/>
        <n v="275493319"/>
        <n v="280454740"/>
        <n v="513949179"/>
        <n v="530144089"/>
        <n v="789761993"/>
        <n v="734506196"/>
        <n v="821766918"/>
        <n v="824553501"/>
        <n v="88801304"/>
        <n v="975203713"/>
        <n v="717475855"/>
        <n v="62120508"/>
        <n v="295650834"/>
        <n v="796966460"/>
        <n v="487433294"/>
        <n v="752834105"/>
        <n v="461606094"/>
        <n v="270121096"/>
        <n v="901283973"/>
        <n v="55382792"/>
        <n v="125926431"/>
        <n v="1830742"/>
        <n v="759994906"/>
        <n v="429559355"/>
        <n v="332064480"/>
        <n v="321167975"/>
        <n v="918619771"/>
        <n v="485114841"/>
        <n v="573934545"/>
        <n v="714585585"/>
        <n v="820706182"/>
        <n v="305594163"/>
        <n v="718752181"/>
        <n v="447178999"/>
        <n v="234611028"/>
        <n v="244864582"/>
        <n v="882932304"/>
        <n v="129520261"/>
        <n v="267946420"/>
        <n v="988116148"/>
        <n v="599020472"/>
        <n v="87812959"/>
        <n v="80693210"/>
        <n v="49544460"/>
        <n v="582912829"/>
        <n v="336343604"/>
        <n v="480940191"/>
        <n v="560038029"/>
        <n v="149904219"/>
        <n v="826442367"/>
        <n v="833844484"/>
        <n v="528154145"/>
        <n v="576840266"/>
        <n v="23561794"/>
        <n v="87668234"/>
        <n v="465359014"/>
        <n v="424243774"/>
        <n v="749493329"/>
        <n v="998638943"/>
        <n v="320612377"/>
        <n v="718505332"/>
        <n v="472776950"/>
        <n v="96082534"/>
        <n v="399764116"/>
        <n v="159795410"/>
        <n v="228862962"/>
        <n v="917410375"/>
        <n v="914302353"/>
        <n v="903350842"/>
        <n v="920076730"/>
        <n v="56426361"/>
        <n v="868988186"/>
        <n v="2751625"/>
        <n v="238274446"/>
        <n v="827628726"/>
        <n v="812197094"/>
        <n v="325236685"/>
        <n v="536250463"/>
        <n v="490762884"/>
        <n v="672369839"/>
        <n v="605022139"/>
        <n v="68856654"/>
        <n v="954809761"/>
        <n v="839479823"/>
        <n v="587637962"/>
        <n v="507007205"/>
        <n v="135088606"/>
        <n v="531630993"/>
        <n v="724200436"/>
        <n v="279669956"/>
        <n v="212430363"/>
        <n v="318683016"/>
        <n v="442507328"/>
        <n v="194156147"/>
        <n v="316783181"/>
        <n v="54235781"/>
        <n v="848503950"/>
        <n v="533584613"/>
        <n v="908010774"/>
        <n v="792457149"/>
        <n v="625733970"/>
        <n v="446791839"/>
        <n v="825405328"/>
        <n v="169553214"/>
        <n v="204223409"/>
        <n v="227174666"/>
        <n v="919962728"/>
        <n v="533272771"/>
        <n v="767656466"/>
        <n v="375431415"/>
        <n v="950004138"/>
        <n v="274472571"/>
        <n v="780922230"/>
        <n v="266560704"/>
        <n v="363597849"/>
        <n v="395405823"/>
        <n v="740423327"/>
        <n v="728731078"/>
        <n v="936996307"/>
        <n v="934718350"/>
        <n v="36351620"/>
        <n v="661401249"/>
        <n v="843399380"/>
        <n v="717143631"/>
        <n v="564894021"/>
        <n v="984694071"/>
        <n v="325234622"/>
        <n v="842658068"/>
        <n v="577626962"/>
        <n v="971201964"/>
        <n v="714735047"/>
        <n v="501130001"/>
        <n v="908674660"/>
        <n v="31819356"/>
        <n v="867117525"/>
        <n v="101979748"/>
        <n v="530188381"/>
        <n v="573737289"/>
        <n v="219463777"/>
        <n v="315015315"/>
        <n v="119671646"/>
        <n v="108929038"/>
        <n v="398490470"/>
        <n v="325519065"/>
        <n v="552263215"/>
        <n v="892482644"/>
        <n v="600474664"/>
        <n v="291593618"/>
        <n v="992396243"/>
        <n v="396766385"/>
        <n v="876221030"/>
        <n v="919496575"/>
        <n v="133921993"/>
        <n v="638990797"/>
        <n v="380361195"/>
        <n v="959566153"/>
        <n v="914636531"/>
        <n v="983282046"/>
        <n v="313931055"/>
        <n v="611034975"/>
        <n v="468624168"/>
        <n v="638191269"/>
        <n v="29580855"/>
        <n v="81969081"/>
        <n v="789469598"/>
        <n v="722771004"/>
        <n v="727349705"/>
        <n v="370740071"/>
        <n v="89352225"/>
        <n v="943053239"/>
        <n v="484515047"/>
        <n v="74546346"/>
        <n v="343054136"/>
        <n v="356089885"/>
        <n v="536974720"/>
        <n v="169849703"/>
        <n v="74276439"/>
        <n v="566170679"/>
        <n v="8487509"/>
        <n v="336449990"/>
        <n v="897973794"/>
        <n v="563739834"/>
        <n v="815025476"/>
        <n v="200536311"/>
        <n v="223296755"/>
        <n v="523480343"/>
        <n v="709825618"/>
        <n v="228197315"/>
        <n v="281638263"/>
        <n v="659116764"/>
        <n v="40542685"/>
        <n v="832256671"/>
        <n v="238742168"/>
        <n v="143713603"/>
        <n v="600960976"/>
        <n v="764436046"/>
        <n v="623024154"/>
        <n v="663436500"/>
        <n v="895923214"/>
        <n v="219303195"/>
        <n v="860575496"/>
        <n v="75736460"/>
        <n v="971310478"/>
        <n v="144814850"/>
        <n v="838500892"/>
        <n v="915416749"/>
        <n v="590390340"/>
        <n v="45533935"/>
        <n v="704270517"/>
        <n v="922352562"/>
        <n v="740796578"/>
        <n v="572282309"/>
        <n v="951603348"/>
        <n v="851449860"/>
        <n v="116907456"/>
        <n v="15136507"/>
        <n v="280950175"/>
        <n v="662985666"/>
        <n v="102923023"/>
        <n v="596666418"/>
        <n v="447232108"/>
        <n v="680754600"/>
        <n v="864260743"/>
        <n v="870188039"/>
        <n v="341172486"/>
        <n v="52532596"/>
        <n v="217297578"/>
        <n v="625915971"/>
        <n v="33666856"/>
        <n v="702117442"/>
        <n v="309510957"/>
        <n v="72373489"/>
        <n v="111973946"/>
        <n v="683244157"/>
        <n v="329567273"/>
        <n v="928229617"/>
        <n v="765711387"/>
        <n v="22285799"/>
        <n v="566928383"/>
        <n v="993143234"/>
        <n v="947182432"/>
        <n v="419235443"/>
        <n v="345576680"/>
        <n v="231279389"/>
        <n v="682802685"/>
        <n v="307334489"/>
        <n v="204385263"/>
        <n v="75043522"/>
        <n v="336282253"/>
        <n v="312719421"/>
        <n v="795837717"/>
        <n v="484146094"/>
        <n v="767138580"/>
        <n v="63450113"/>
        <n v="434049617"/>
        <n v="551016266"/>
        <n v="163998692"/>
        <n v="136816964"/>
        <n v="711840914"/>
        <n v="609763632"/>
        <n v="703426561"/>
        <n v="514798396"/>
        <n v="542215836"/>
        <n v="313918958"/>
        <n v="333256287"/>
        <n v="837917753"/>
        <n v="653396680"/>
        <n v="481741910"/>
        <n v="475767486"/>
        <n v="739195463"/>
        <n v="359280637"/>
        <n v="1668456"/>
        <n v="761624255"/>
        <n v="261781838"/>
        <n v="924626830"/>
        <n v="255843040"/>
        <n v="601011399"/>
        <n v="535286617"/>
        <n v="626802694"/>
        <n v="936697768"/>
        <n v="586624757"/>
        <n v="45087532"/>
        <n v="756575263"/>
        <n v="968346736"/>
        <n v="506590361"/>
        <n v="844008963"/>
        <n v="61180880"/>
        <n v="331172887"/>
        <n v="85031129"/>
        <n v="510476419"/>
        <n v="824314669"/>
        <n v="768022253"/>
        <n v="874847372"/>
        <n v="479252612"/>
        <n v="859095392"/>
        <n v="355991638"/>
        <n v="566590562"/>
        <n v="59844378"/>
        <n v="417867882"/>
        <n v="665812247"/>
        <n v="131637976"/>
        <n v="716638231"/>
        <n v="600924230"/>
        <n v="877103671"/>
        <n v="131306401"/>
        <n v="740328280"/>
        <n v="506706025"/>
        <n v="265864878"/>
        <n v="735527609"/>
        <n v="319678340"/>
        <n v="971704687"/>
        <n v="334726039"/>
        <n v="522730210"/>
        <n v="582771873"/>
        <n v="372447587"/>
        <n v="26700503"/>
        <n v="788384508"/>
        <n v="302636014"/>
        <n v="605123228"/>
        <n v="25583562"/>
        <n v="330939456"/>
        <n v="885905521"/>
        <n v="491768023"/>
        <n v="137837802"/>
        <n v="753849343"/>
        <n v="855984744"/>
        <n v="684809927"/>
        <n v="373928798"/>
        <n v="365392432"/>
        <n v="58474603"/>
        <n v="496015471"/>
        <n v="102351529"/>
        <n v="501846306"/>
        <n v="710742690"/>
        <n v="420775631"/>
        <n v="296971198"/>
        <n v="462984968"/>
        <n v="675487854"/>
        <n v="862925892"/>
        <n v="288127588"/>
        <n v="122639053"/>
        <n v="749620169"/>
        <n v="854144068"/>
        <n v="380223109"/>
        <n v="190990752"/>
        <n v="567668389"/>
        <n v="232958073"/>
        <n v="281763511"/>
        <n v="913488559"/>
        <n v="822220105"/>
        <n v="539938714"/>
        <n v="670368682"/>
        <n v="503978562"/>
        <n v="394817617"/>
        <n v="693697228"/>
        <n v="366489606"/>
        <n v="113165911"/>
        <n v="315387508"/>
        <n v="456676656"/>
        <n v="994174473"/>
        <n v="410565587"/>
        <n v="923743468"/>
        <n v="105868418"/>
        <n v="466881314"/>
        <n v="502344094"/>
        <n v="163972762"/>
        <n v="620633359"/>
        <n v="620396227"/>
        <n v="177736275"/>
        <n v="247728267"/>
        <n v="97263710"/>
        <n v="425771114"/>
        <n v="870101837"/>
        <n v="348946567"/>
        <n v="834782830"/>
        <n v="872982431"/>
        <n v="930711869"/>
        <n v="839510673"/>
        <n v="399350201"/>
        <n v="829001426"/>
        <n v="422659041"/>
        <n v="790275661"/>
        <n v="551030874"/>
        <n v="987000482"/>
        <n v="852265287"/>
        <n v="921471761"/>
        <n v="451071107"/>
        <n v="33263608"/>
        <n v="413036041"/>
        <n v="722856850"/>
        <n v="785675966"/>
        <n v="978531360"/>
        <n v="275081482"/>
        <n v="679264656"/>
        <n v="898592859"/>
        <n v="682477275"/>
        <n v="62664000"/>
        <n v="237951204"/>
        <n v="960613747"/>
        <n v="680696507"/>
        <n v="318998783"/>
        <n v="409970645"/>
        <n v="693108756"/>
        <n v="399577975"/>
        <n v="86319276"/>
        <n v="60755955"/>
        <n v="949400175"/>
        <n v="734355758"/>
        <n v="298078818"/>
        <n v="410815863"/>
        <n v="632127868"/>
        <n v="82561349"/>
        <n v="236168567"/>
        <n v="458976633"/>
        <n v="266596220"/>
        <n v="364056266"/>
        <n v="680950958"/>
        <n v="422083653"/>
        <n v="962101713"/>
        <n v="398534543"/>
        <n v="202308669"/>
        <n v="958854196"/>
        <n v="605959171"/>
        <n v="500749732"/>
        <n v="202455505"/>
        <n v="50505862"/>
        <n v="992336100"/>
        <n v="698205626"/>
        <n v="900885875"/>
        <n v="717625204"/>
        <n v="97710211"/>
        <n v="791457586"/>
        <n v="620975002"/>
        <n v="191350100"/>
        <n v="99730338"/>
        <n v="380741591"/>
        <n v="914905766"/>
        <n v="726027966"/>
        <n v="919517989"/>
        <n v="318255015"/>
        <n v="262721547"/>
        <n v="346926199"/>
        <n v="982383276"/>
        <n v="685862122"/>
        <n v="844326792"/>
        <n v="806218567"/>
        <n v="490053873"/>
        <n v="293382229"/>
        <n v="841019660"/>
        <n v="965515907"/>
        <n v="247238450"/>
        <n v="741790644"/>
        <n v="64911273"/>
        <n v="797666813"/>
        <n v="561087774"/>
        <n v="866750682"/>
        <n v="940671188"/>
        <n v="363716149"/>
        <n v="360188989"/>
        <n v="128921572"/>
        <n v="258310082"/>
        <n v="104099391"/>
        <n v="389587350"/>
        <n v="127626624"/>
        <n v="767203930"/>
        <n v="881804070"/>
        <n v="832315873"/>
        <n v="717220415"/>
        <n v="75645378"/>
        <n v="896912247"/>
        <n v="612724567"/>
        <n v="296439878"/>
        <n v="402846524"/>
        <n v="631528098"/>
        <n v="588615194"/>
        <n v="557921020"/>
        <n v="206071219"/>
        <n v="254387170"/>
        <n v="146974938"/>
        <n v="229181229"/>
        <n v="227862330"/>
        <n v="948292434"/>
        <n v="247505720"/>
        <n v="7702909"/>
        <n v="307405988"/>
        <n v="493486761"/>
        <n v="421235085"/>
        <n v="795569153"/>
        <n v="875596647"/>
        <n v="737911540"/>
        <n v="140511338"/>
        <n v="549557294"/>
        <n v="677896146"/>
        <n v="543597632"/>
        <n v="87826690"/>
        <n v="203801183"/>
        <n v="395085982"/>
        <n v="4815836"/>
        <n v="232806399"/>
        <n v="260904080"/>
        <n v="81065796"/>
        <n v="585061240"/>
        <n v="391831896"/>
        <n v="9217797"/>
        <n v="426567296"/>
        <n v="842115961"/>
        <n v="336103947"/>
        <n v="302136341"/>
        <n v="622588489"/>
        <n v="293887331"/>
        <n v="763515984"/>
        <n v="110539166"/>
        <n v="443868936"/>
        <n v="854450415"/>
        <n v="856632217"/>
        <n v="747064172"/>
        <n v="604247718"/>
        <n v="164264097"/>
        <n v="352606622"/>
        <n v="533258710"/>
        <n v="473113900"/>
        <n v="67031087"/>
        <n v="627656339"/>
        <n v="713762240"/>
        <n v="289592807"/>
        <n v="815571796"/>
        <n v="390143585"/>
        <n v="26450599"/>
        <n v="925626195"/>
        <n v="764702977"/>
        <n v="791085065"/>
        <n v="139492099"/>
        <n v="961089566"/>
        <n v="481503965"/>
        <n v="475387218"/>
        <n v="952742530"/>
        <n v="207469289"/>
        <n v="649667256"/>
        <n v="863428067"/>
        <n v="758391242"/>
        <n v="647583601"/>
        <n v="336758713"/>
        <n v="358235140"/>
        <n v="491584738"/>
        <n v="577191519"/>
        <n v="781721872"/>
        <n v="940465945"/>
        <n v="604787250"/>
        <n v="375118877"/>
        <n v="90580934"/>
        <n v="544751140"/>
        <n v="392445704"/>
        <n v="783211608"/>
        <n v="174963334"/>
        <n v="949212330"/>
        <n v="484916169"/>
        <n v="538814178"/>
        <n v="594344028"/>
        <n v="753092163"/>
        <n v="934160358"/>
        <n v="341161434"/>
        <n v="128139351"/>
        <n v="458486536"/>
        <n v="913765998"/>
        <n v="86849828"/>
        <n v="938304870"/>
        <n v="986667087"/>
        <n v="79330836"/>
        <n v="155982015"/>
        <n v="190313081"/>
        <n v="785304769"/>
        <n v="957820001"/>
        <n v="59456070"/>
        <n v="506229434"/>
        <n v="899152166"/>
        <n v="897859446"/>
        <n v="687532679"/>
        <n v="51357710"/>
        <n v="743760254"/>
        <n v="49939240"/>
        <n v="534723497"/>
        <n v="304491419"/>
        <n v="395255433"/>
        <n v="941457744"/>
        <n v="771470202"/>
        <n v="736027965"/>
        <n v="413570128"/>
        <n v="709800799"/>
        <n v="325892800"/>
        <n v="377778135"/>
        <n v="216474393"/>
        <n v="807793857"/>
        <n v="764853701"/>
        <n v="243026401"/>
        <n v="86568311"/>
        <n v="119496083"/>
        <n v="439347146"/>
        <n v="155187023"/>
        <n v="102279352"/>
        <n v="862739449"/>
        <n v="141025410"/>
        <n v="372978269"/>
        <n v="670581735"/>
        <n v="546321656"/>
        <n v="388888615"/>
        <n v="833544299"/>
        <n v="570375422"/>
        <n v="775848712"/>
        <n v="301903886"/>
        <n v="488871183"/>
        <n v="799549503"/>
        <n v="422111244"/>
        <n v="300991991"/>
        <n v="530044811"/>
        <n v="188701933"/>
        <n v="531964292"/>
        <n v="561221117"/>
        <n v="864373705"/>
        <n v="880869357"/>
        <n v="298165137"/>
        <n v="209983747"/>
        <n v="73715561"/>
        <n v="281357239"/>
        <n v="626387942"/>
        <n v="975361259"/>
        <n v="58064170"/>
        <n v="533428499"/>
        <n v="609847194"/>
        <n v="769549463"/>
        <n v="698278129"/>
        <n v="78420388"/>
        <n v="883512569"/>
        <n v="837381379"/>
        <n v="743729432"/>
        <n v="979658552"/>
        <n v="732570568"/>
        <n v="637508439"/>
        <n v="514324684"/>
        <n v="311412009"/>
        <n v="532531255"/>
        <n v="469919023"/>
        <n v="128772613"/>
        <n v="231227309"/>
        <n v="221419824"/>
        <n v="569324298"/>
        <n v="413318974"/>
        <n v="212545544"/>
        <n v="636582864"/>
        <n v="80721655"/>
        <n v="536980993"/>
        <n v="957356866"/>
        <n v="602486864"/>
        <n v="537093774"/>
        <n v="169329241"/>
        <n v="45923697"/>
        <n v="86444898"/>
        <n v="316447593"/>
        <n v="280609285"/>
        <n v="181717514"/>
        <n v="300585242"/>
        <n v="53789429"/>
        <n v="577024399"/>
        <n v="756553453"/>
        <n v="671026250"/>
        <n v="988403910"/>
        <n v="62293485"/>
        <n v="591586123"/>
        <n v="35748373"/>
        <n v="769276182"/>
        <n v="84076632"/>
        <n v="944241378"/>
        <n v="241349621"/>
        <n v="453797642"/>
        <n v="264313658"/>
        <n v="242827746"/>
        <n v="978339880"/>
        <n v="569470438"/>
        <n v="809277578"/>
        <n v="809256062"/>
        <n v="755287115"/>
        <n v="186179051"/>
        <n v="240556415"/>
        <n v="828205412"/>
        <n v="750833059"/>
        <n v="724632770"/>
        <n v="710192330"/>
        <n v="598205796"/>
        <n v="545620904"/>
        <n v="345662756"/>
        <n v="759284715"/>
        <n v="580097927"/>
        <n v="203688626"/>
        <n v="6178667"/>
        <n v="868121015"/>
        <n v="851913195"/>
        <n v="460927729"/>
        <n v="455584049"/>
        <n v="444161122"/>
        <n v="468361528"/>
        <n v="915663500"/>
        <n v="683652420"/>
        <n v="487111219"/>
        <n v="177481325"/>
        <n v="45676466"/>
        <n v="423463338"/>
        <n v="719080829"/>
        <n v="227697458"/>
        <n v="827798637"/>
        <n v="759203632"/>
        <n v="787049222"/>
        <n v="824575644"/>
        <n v="843771917"/>
        <n v="588250372"/>
        <n v="324385875"/>
        <n v="355683346"/>
        <n v="417849788"/>
        <n v="330775749"/>
        <n v="627379463"/>
        <n v="643947604"/>
        <n v="674675698"/>
        <n v="415090871"/>
        <n v="420374851"/>
        <n v="42101618"/>
        <n v="682080114"/>
        <n v="42504617"/>
        <n v="122103886"/>
        <n v="750048021"/>
        <n v="968465790"/>
        <n v="985217845"/>
        <n v="173938904"/>
        <n v="666765095"/>
        <n v="137444563"/>
        <n v="82435985"/>
        <n v="21780220"/>
        <n v="97106568"/>
        <n v="844852319"/>
        <n v="431133207"/>
        <n v="711464485"/>
        <n v="668426800"/>
        <n v="268335121"/>
        <n v="721613645"/>
        <n v="201107405"/>
        <n v="634403569"/>
        <n v="599241201"/>
        <n v="642538814"/>
        <n v="821191889"/>
        <n v="700452434"/>
        <n v="394538360"/>
        <n v="224684162"/>
        <n v="665442138"/>
        <n v="394316664"/>
        <n v="401834483"/>
        <n v="542326392"/>
        <n v="822216007"/>
        <n v="993386241"/>
        <n v="396282935"/>
        <n v="836878256"/>
        <n v="967533698"/>
        <n v="675064127"/>
        <n v="295093225"/>
        <n v="923681663"/>
        <n v="464585211"/>
        <n v="490805157"/>
        <n v="993940864"/>
        <n v="586071653"/>
        <n v="881946883"/>
        <n v="157033921"/>
        <n v="368729411"/>
        <n v="175122483"/>
        <n v="803664316"/>
        <n v="97905680"/>
        <n v="446276731"/>
        <n v="318114026"/>
        <n v="480416516"/>
        <n v="776653935"/>
        <n v="768605932"/>
        <n v="38705523"/>
        <n v="104083137"/>
        <n v="680718153"/>
        <n v="500287879"/>
        <n v="738497808"/>
        <n v="785800204"/>
        <n v="491748531"/>
        <n v="591612522"/>
        <n v="273057611"/>
        <n v="901360013"/>
        <n v="453563649"/>
        <n v="355478532"/>
        <n v="940594492"/>
        <n v="7214335"/>
        <n v="208888660"/>
        <n v="217780212"/>
        <n v="673180431"/>
        <n v="815014753"/>
        <n v="593922000"/>
        <n v="906510135"/>
        <n v="967501251"/>
        <n v="643127573"/>
        <n v="933105282"/>
        <n v="133422649"/>
        <n v="74500001"/>
        <n v="807991662"/>
        <n v="934154352"/>
        <n v="126508895"/>
        <n v="668485689"/>
        <n v="990678166"/>
        <n v="311714534"/>
        <n v="729963984"/>
        <n v="982528588"/>
        <n v="461866831"/>
        <n v="581124558"/>
        <n v="310347368"/>
        <n v="929562631"/>
        <n v="177006734"/>
        <n v="329702636"/>
        <n v="279173198"/>
        <n v="38852546"/>
        <n v="247215446"/>
        <n v="288258554"/>
        <n v="993487260"/>
        <n v="723847813"/>
        <n v="925539542"/>
        <n v="692862884"/>
        <n v="321041248"/>
        <n v="658326508"/>
        <n v="153838873"/>
        <n v="804060696"/>
        <n v="345882308"/>
        <n v="892681718"/>
        <n v="574446287"/>
        <n v="313947617"/>
        <n v="950818731"/>
        <n v="267465259"/>
        <n v="425436588"/>
        <n v="34662039"/>
        <n v="237380993"/>
        <n v="300474366"/>
        <n v="414440288"/>
        <n v="669645302"/>
        <n v="508102963"/>
        <n v="777792328"/>
        <n v="759957"/>
        <n v="809971306"/>
        <n v="656674896"/>
        <n v="15764858"/>
        <n v="754949952"/>
        <n v="808794445"/>
        <n v="709718318"/>
        <n v="340449270"/>
        <n v="611809013"/>
        <n v="722249445"/>
        <n v="502549195"/>
        <n v="775230955"/>
        <n v="267056850"/>
        <n v="953566292"/>
        <n v="201270896"/>
        <n v="921397735"/>
        <n v="936214169"/>
        <n v="423156618"/>
        <n v="662531806"/>
        <n v="884381934"/>
        <n v="347096251"/>
        <n v="796973356"/>
        <n v="522802009"/>
        <n v="965121813"/>
        <n v="93482930"/>
        <n v="429929262"/>
        <n v="501552618"/>
        <n v="655933550"/>
        <n v="449371390"/>
        <n v="633845603"/>
        <n v="600786147"/>
        <n v="283340715"/>
        <n v="432055612"/>
        <n v="109613268"/>
        <n v="386289914"/>
        <n v="844045733"/>
        <n v="270028246"/>
        <n v="229963946"/>
        <n v="862682604"/>
        <n v="451507639"/>
        <n v="327612112"/>
        <n v="722370123"/>
        <n v="56948709"/>
        <n v="255844171"/>
        <n v="966549788"/>
        <n v="404379161"/>
        <n v="625287378"/>
        <n v="943830410"/>
        <n v="388752627"/>
        <n v="562393128"/>
        <n v="34227211"/>
        <n v="256904457"/>
        <n v="600894200"/>
        <n v="676553473"/>
        <n v="614567503"/>
        <n v="463423254"/>
        <n v="465790024"/>
        <n v="902196918"/>
        <n v="491931973"/>
        <n v="825804685"/>
        <n v="578792341"/>
        <n v="296279071"/>
        <n v="110714690"/>
        <n v="981655295"/>
        <n v="580770946"/>
        <n v="968633339"/>
        <n v="226863630"/>
        <n v="381042871"/>
        <n v="894404158"/>
        <n v="67197710"/>
        <n v="877212776"/>
        <n v="481756337"/>
        <n v="164215475"/>
        <n v="492145316"/>
        <n v="523582688"/>
        <n v="327013364"/>
        <n v="729505202"/>
        <n v="798424866"/>
        <n v="198416249"/>
        <n v="910308583"/>
        <n v="196549293"/>
        <n v="606522640"/>
        <n v="268560799"/>
        <n v="354450304"/>
        <n v="773819353"/>
        <n v="510699033"/>
        <n v="20362316"/>
        <n v="336984371"/>
        <n v="332008952"/>
        <n v="15829268"/>
        <n v="6975495"/>
        <n v="744867727"/>
        <n v="59840529"/>
        <n v="549134996"/>
        <n v="463419959"/>
        <n v="671787046"/>
        <n v="100495274"/>
        <n v="977290336"/>
        <n v="244754421"/>
        <n v="54092581"/>
        <n v="48131367"/>
        <n v="224073752"/>
        <n v="825095612"/>
        <n v="180698572"/>
        <n v="148160170"/>
        <n v="169864235"/>
        <n v="976789119"/>
        <n v="226392113"/>
        <n v="281045684"/>
        <n v="714988344"/>
        <n v="279450697"/>
        <n v="183426409"/>
        <n v="689247857"/>
        <n v="804038273"/>
        <n v="290971192"/>
        <n v="165254222"/>
        <n v="432094851"/>
        <n v="396810464"/>
        <n v="376945350"/>
        <n v="254374522"/>
        <n v="555382110"/>
        <n v="497483163"/>
        <n v="196785497"/>
        <n v="744003559"/>
        <n v="381094998"/>
        <n v="555715861"/>
        <n v="25918402"/>
        <n v="505743488"/>
        <n v="666267875"/>
        <n v="579536924"/>
        <n v="777992746"/>
        <n v="338457375"/>
        <n v="582624979"/>
        <n v="423730232"/>
        <n v="989455710"/>
        <n v="110015195"/>
        <n v="786930810"/>
        <n v="717666940"/>
        <n v="930816191"/>
        <n v="949986365"/>
        <n v="274445016"/>
        <n v="41359454"/>
        <n v="955904557"/>
        <n v="9780747"/>
        <n v="747067312"/>
        <n v="923530907"/>
        <n v="939664703"/>
        <n v="707899037"/>
        <n v="392790035"/>
        <n v="772426267"/>
        <n v="164641310"/>
        <n v="282522462"/>
        <n v="524107141"/>
        <n v="938793950"/>
        <n v="247030328"/>
        <n v="384914144"/>
        <n v="169981179"/>
        <n v="65997466"/>
        <n v="46822267"/>
        <n v="57264897"/>
        <n v="55291105"/>
        <n v="215370104"/>
        <n v="586460989"/>
        <n v="758880525"/>
        <n v="850570265"/>
        <n v="794596039"/>
        <n v="941700699"/>
        <n v="255215146"/>
        <n v="619850014"/>
        <n v="305148262"/>
        <n v="939260509"/>
        <n v="547132319"/>
        <n v="526139831"/>
        <n v="135642253"/>
        <n v="193355727"/>
        <n v="657167234"/>
        <n v="165563667"/>
        <n v="126353147"/>
        <n v="506939356"/>
        <n v="309942505"/>
        <n v="7318552"/>
        <n v="265889402"/>
        <n v="838487517"/>
        <n v="778489603"/>
        <n v="10934082"/>
        <n v="249336167"/>
        <n v="1827488"/>
        <n v="947446211"/>
        <n v="420838516"/>
        <n v="288641241"/>
        <n v="721292067"/>
        <n v="855530996"/>
        <n v="274284636"/>
        <n v="466022540"/>
        <n v="771715932"/>
        <n v="880721948"/>
        <n v="714119030"/>
        <n v="737120145"/>
        <n v="560683336"/>
        <n v="827906116"/>
        <n v="818514758"/>
        <n v="757839652"/>
        <n v="331722238"/>
        <n v="949538015"/>
        <n v="377745821"/>
        <n v="120381038"/>
        <n v="348264976"/>
        <n v="999351529"/>
        <n v="63303242"/>
        <n v="126184759"/>
        <n v="197570644"/>
        <n v="309373814"/>
        <n v="573861892"/>
        <n v="962251721"/>
        <n v="751503306"/>
        <n v="306579731"/>
        <n v="612313794"/>
        <n v="867972632"/>
        <n v="212184230"/>
        <n v="602325417"/>
        <n v="666601629"/>
        <n v="316041087"/>
        <n v="800680533"/>
        <n v="312759977"/>
        <n v="538512524"/>
        <n v="598583929"/>
        <n v="647826827"/>
        <n v="179532546"/>
        <n v="790819977"/>
        <n v="701408949"/>
        <n v="134845730"/>
        <n v="358218500"/>
        <n v="717067299"/>
        <n v="478857998"/>
        <n v="406836587"/>
        <n v="678546781"/>
        <n v="264240684"/>
        <n v="216066747"/>
        <n v="390749506"/>
        <n v="803873323"/>
        <n v="858331470"/>
        <n v="662030865"/>
        <n v="550137994"/>
        <n v="532469543"/>
        <n v="48771606"/>
        <n v="250515727"/>
        <n v="28995362"/>
        <n v="701267565"/>
        <n v="835550483"/>
        <n v="773420811"/>
        <n v="532587167"/>
        <n v="316648932"/>
        <n v="254730333"/>
        <n v="113055246"/>
        <n v="416014246"/>
        <n v="991907150"/>
        <n v="597793567"/>
        <n v="915341022"/>
        <n v="299463142"/>
        <n v="125392857"/>
        <n v="328827622"/>
        <n v="105781637"/>
        <n v="567334412"/>
        <n v="701274382"/>
        <n v="208704204"/>
        <n v="150157757"/>
        <n v="14018624"/>
        <n v="588324879"/>
        <n v="609723600"/>
        <n v="959908898"/>
        <n v="538277496"/>
        <n v="454812830"/>
        <n v="75818830"/>
        <n v="959261982"/>
        <n v="273049710"/>
        <n v="228360525"/>
        <n v="691813773"/>
        <n v="512435426"/>
        <n v="782785496"/>
        <n v="673790986"/>
        <n v="386649200"/>
        <n v="245262793"/>
        <n v="125415238"/>
        <n v="969042217"/>
        <n v="900149156"/>
        <n v="564569787"/>
        <n v="30606504"/>
        <n v="62019148"/>
        <n v="756616012"/>
        <n v="497461477"/>
        <n v="857789489"/>
        <n v="771087014"/>
        <n v="15087311"/>
        <n v="941690204"/>
        <n v="395904523"/>
        <n v="86614487"/>
        <n v="74758408"/>
        <n v="213753946"/>
        <n v="505170927"/>
        <n v="471142574"/>
        <n v="258765158"/>
        <n v="63641638"/>
        <n v="553774219"/>
        <n v="964273354"/>
        <n v="564250216"/>
        <n v="58509766"/>
        <n v="807287014"/>
        <n v="70154942"/>
        <n v="870982324"/>
        <n v="858160400"/>
        <n v="197184515"/>
        <n v="234938324"/>
        <n v="407721104"/>
        <n v="826803067"/>
        <n v="188754874"/>
        <n v="9358210"/>
        <n v="101206409"/>
        <n v="252465556"/>
        <n v="913004392"/>
        <n v="189899863"/>
        <n v="556812134"/>
        <n v="125319673"/>
        <n v="490298804"/>
        <n v="21470943"/>
        <n v="281208268"/>
        <n v="423317349"/>
        <n v="696247654"/>
        <n v="961610191"/>
        <n v="738194151"/>
        <n v="402093191"/>
        <n v="394447146"/>
        <n v="890660878"/>
        <n v="202122706"/>
        <n v="322285626"/>
        <n v="38422647"/>
        <n v="8590073"/>
        <n v="748176185"/>
        <n v="939238656"/>
        <n v="876234305"/>
        <n v="580251795"/>
        <n v="371508664"/>
        <n v="941640918"/>
        <n v="904452413"/>
        <n v="802502024"/>
        <n v="192208870"/>
        <n v="874884242"/>
        <n v="8507311"/>
        <n v="103348505"/>
        <n v="44020042"/>
        <n v="650193232"/>
        <n v="822729697"/>
        <n v="696144220"/>
        <n v="577679256"/>
        <n v="454473125"/>
        <n v="596659255"/>
        <n v="793373801"/>
        <n v="952440210"/>
        <n v="905121758"/>
        <n v="544147368"/>
        <n v="153351376"/>
        <n v="660338169"/>
        <n v="822827445"/>
        <n v="884488788"/>
        <n v="482854885"/>
        <n v="565313618"/>
        <n v="75359038"/>
        <n v="483029893"/>
        <n v="330644989"/>
        <n v="518826262"/>
        <n v="307328973"/>
        <n v="746382414"/>
        <n v="896649727"/>
        <n v="867445393"/>
        <n v="157230926"/>
        <n v="174833834"/>
        <n v="389283436"/>
        <n v="54731291"/>
        <n v="429506359"/>
        <n v="419760890"/>
        <n v="682025529"/>
        <n v="362436590"/>
        <n v="804925979"/>
        <n v="502087157"/>
        <n v="447779039"/>
        <n v="649881744"/>
        <n v="890302611"/>
        <n v="303452116"/>
        <n v="334024694"/>
        <n v="151586243"/>
        <n v="848525038"/>
        <n v="213378098"/>
        <n v="990560920"/>
        <n v="957165148"/>
        <n v="833256310"/>
        <n v="774767354"/>
        <n v="157175715"/>
        <n v="302762352"/>
        <n v="754830246"/>
        <n v="105425657"/>
        <n v="844190003"/>
        <n v="417687954"/>
        <n v="354088152"/>
        <n v="431454918"/>
        <n v="930813717"/>
        <n v="770591187"/>
        <n v="757592916"/>
        <n v="850085744"/>
        <n v="104483650"/>
        <n v="601050774"/>
        <n v="576795176"/>
        <n v="527206325"/>
        <n v="443084109"/>
        <n v="236046688"/>
        <n v="348038718"/>
        <n v="556776914"/>
        <n v="558098984"/>
        <n v="949799479"/>
        <n v="412403373"/>
        <n v="846420402"/>
        <n v="641579724"/>
        <n v="256687818"/>
        <n v="666135493"/>
        <n v="912042678"/>
        <n v="523307003"/>
        <n v="843915301"/>
        <n v="600449226"/>
        <n v="213205219"/>
        <n v="77627444"/>
        <n v="604469384"/>
        <n v="957975109"/>
        <n v="904970081"/>
        <n v="706031409"/>
        <n v="792776232"/>
        <n v="970852604"/>
        <n v="772724674"/>
        <n v="230466938"/>
        <n v="46670843"/>
        <n v="346282943"/>
        <n v="903996598"/>
        <n v="48964941"/>
        <n v="5209569"/>
        <n v="756894845"/>
        <n v="831453431"/>
        <n v="743583179"/>
        <n v="719469045"/>
        <n v="281718506"/>
        <n v="400502948"/>
        <n v="298136303"/>
        <n v="970303695"/>
        <n v="431023279"/>
        <n v="499411071"/>
        <n v="874582924"/>
        <n v="744593760"/>
        <n v="272264222"/>
        <n v="388561379"/>
        <n v="548730982"/>
        <n v="68280294"/>
        <n v="843600058"/>
        <n v="171777221"/>
        <n v="479460368"/>
        <n v="4417230"/>
        <n v="459201382"/>
        <n v="126420664"/>
        <n v="456145948"/>
        <n v="511755861"/>
        <n v="183490219"/>
        <n v="987786330"/>
        <n v="755744915"/>
        <n v="342657219"/>
        <n v="109186210"/>
        <n v="892053495"/>
        <n v="565940869"/>
        <n v="171393825"/>
        <n v="741028214"/>
        <n v="720788540"/>
        <n v="726607069"/>
        <n v="481645956"/>
        <n v="768412649"/>
        <n v="21608770"/>
        <n v="436466634"/>
        <n v="261988651"/>
        <n v="630038435"/>
        <n v="620956361"/>
        <n v="525673903"/>
        <n v="759678108"/>
        <n v="307147780"/>
        <n v="290757462"/>
        <n v="132539151"/>
        <n v="914611148"/>
        <n v="654101246"/>
        <n v="398267060"/>
        <n v="263065595"/>
        <n v="6752491"/>
        <n v="836838522"/>
        <n v="81148935"/>
        <n v="581950676"/>
        <n v="597698472"/>
        <n v="785431464"/>
        <n v="991561578"/>
        <n v="242262862"/>
        <n v="805441371"/>
        <n v="484725064"/>
        <n v="435998583"/>
        <n v="963367321"/>
        <n v="173399961"/>
        <n v="64892733"/>
        <n v="578781331"/>
        <n v="253498368"/>
        <n v="841889132"/>
        <n v="215919306"/>
        <n v="555082235"/>
        <n v="613372091"/>
        <n v="800027615"/>
        <n v="946289777"/>
        <n v="165383586"/>
        <n v="199109491"/>
        <n v="830129063"/>
        <n v="699711181"/>
        <n v="901841302"/>
        <n v="444190604"/>
        <n v="704250488"/>
        <n v="741467211"/>
        <n v="845976453"/>
        <n v="333127572"/>
        <n v="492918400"/>
        <n v="233272612"/>
        <n v="788106278"/>
        <n v="741375983"/>
        <n v="158700396"/>
        <n v="642473211"/>
        <n v="394919381"/>
        <n v="592106617"/>
        <n v="777386810"/>
        <n v="335464094"/>
        <n v="352435955"/>
        <n v="386315612"/>
        <n v="763609555"/>
        <n v="766407394"/>
        <n v="363285002"/>
        <n v="9114300"/>
        <n v="217919187"/>
        <n v="802691207"/>
        <n v="300722977"/>
        <n v="432021484"/>
        <n v="242853921"/>
        <n v="790393092"/>
        <n v="348318011"/>
        <n v="687926099"/>
        <n v="67209777"/>
        <n v="255927900"/>
        <n v="237562153"/>
        <n v="635748642"/>
        <n v="590984003"/>
        <n v="446120059"/>
        <n v="242838470"/>
        <n v="141573647"/>
        <n v="710491494"/>
        <n v="811956007"/>
        <n v="892038287"/>
        <n v="460865549"/>
        <n v="980286712"/>
        <n v="687564363"/>
        <n v="940266572"/>
        <n v="192781810"/>
        <n v="151570772"/>
        <n v="335718706"/>
        <n v="967386430"/>
        <n v="11295299"/>
        <n v="700058501"/>
        <n v="629836594"/>
        <n v="933059110"/>
        <n v="120457380"/>
        <n v="826973742"/>
        <n v="482543741"/>
        <n v="176222762"/>
        <n v="718232501"/>
        <n v="598377998"/>
        <n v="718767902"/>
        <n v="104490023"/>
        <n v="931903128"/>
        <n v="569079122"/>
        <n v="743682227"/>
        <n v="744373219"/>
        <n v="294503809"/>
        <n v="109266025"/>
        <n v="662989220"/>
        <n v="664315003"/>
        <n v="129506302"/>
        <n v="924040912"/>
        <n v="46797863"/>
        <n v="170123523"/>
        <n v="948438365"/>
        <n v="404150613"/>
        <n v="34130226"/>
        <n v="778341652"/>
        <n v="986967108"/>
        <n v="366358420"/>
        <n v="420739976"/>
        <n v="889085010"/>
        <n v="451138029"/>
        <n v="392368542"/>
        <n v="621510549"/>
        <n v="268405505"/>
        <n v="17072561"/>
        <n v="809614065"/>
        <n v="355247230"/>
        <n v="970179932"/>
        <n v="143782117"/>
        <n v="399531461"/>
        <n v="552405583"/>
        <n v="908046732"/>
        <n v="66714376"/>
        <n v="596923341"/>
        <n v="960449597"/>
        <n v="189081306"/>
        <n v="903481280"/>
        <n v="890318492"/>
        <n v="41784538"/>
        <n v="736928880"/>
        <n v="883329390"/>
        <n v="68950602"/>
        <n v="198363891"/>
        <n v="969541331"/>
        <n v="919654415"/>
        <n v="580242247"/>
        <n v="354728422"/>
        <n v="676319363"/>
        <n v="961831981"/>
        <n v="100264433"/>
        <n v="555522499"/>
        <n v="443973508"/>
        <n v="562586427"/>
        <n v="845277611"/>
        <n v="539641487"/>
        <n v="513815732"/>
        <n v="478604151"/>
        <n v="33594751"/>
        <n v="738174825"/>
        <n v="795311765"/>
        <n v="276008559"/>
        <n v="825010322"/>
        <n v="467841414"/>
        <n v="819479045"/>
        <n v="965644948"/>
        <n v="144352360"/>
        <n v="27988702"/>
        <n v="262911549"/>
        <n v="545673047"/>
        <n v="217568986"/>
        <n v="67107368"/>
        <n v="393858976"/>
        <n v="198335679"/>
        <n v="90601850"/>
        <n v="658326980"/>
        <n v="537521887"/>
        <n v="927583432"/>
        <n v="374895648"/>
        <n v="925159799"/>
        <n v="271461401"/>
        <n v="799719608"/>
        <n v="41035589"/>
        <n v="838153424"/>
        <n v="953439153"/>
        <n v="721822203"/>
        <n v="748608391"/>
        <n v="494672186"/>
        <n v="547380411"/>
        <n v="142605776"/>
        <n v="25972264"/>
        <n v="399588315"/>
        <n v="383229683"/>
        <n v="74614025"/>
        <n v="327328790"/>
        <n v="746872224"/>
        <n v="64456357"/>
        <n v="81498368"/>
        <n v="392190501"/>
        <n v="457123899"/>
        <n v="550594586"/>
        <n v="348591655"/>
        <n v="23985999"/>
        <n v="892875281"/>
        <n v="935714648"/>
        <n v="305303485"/>
        <n v="833296386"/>
        <n v="158304189"/>
        <n v="802088876"/>
        <n v="903001679"/>
        <n v="382278715"/>
        <n v="111392645"/>
        <n v="932589685"/>
        <n v="972428622"/>
        <n v="784328008"/>
        <n v="257586339"/>
        <n v="96104372"/>
        <n v="795714810"/>
        <n v="290011943"/>
        <n v="386788742"/>
        <n v="80149207"/>
        <n v="731411413"/>
        <n v="80429347"/>
        <n v="760130291"/>
        <n v="510835677"/>
        <n v="461675878"/>
        <n v="174625296"/>
        <n v="262785749"/>
        <n v="62724933"/>
        <n v="823998849"/>
        <n v="682734380"/>
        <n v="752352306"/>
        <n v="528747128"/>
        <n v="721154580"/>
        <n v="828471777"/>
        <n v="818088800"/>
        <n v="411380326"/>
        <n v="795560326"/>
        <n v="986854271"/>
        <n v="499816917"/>
        <n v="625651230"/>
        <n v="54043829"/>
        <n v="394386302"/>
        <n v="189397842"/>
        <n v="652428018"/>
        <n v="800047910"/>
        <n v="483024768"/>
        <n v="903375773"/>
        <n v="556345845"/>
        <n v="413993051"/>
        <n v="81563994"/>
        <n v="656387474"/>
        <n v="131682984"/>
        <n v="363651535"/>
        <n v="174453542"/>
        <n v="660681947"/>
        <n v="400996340"/>
        <n v="880548397"/>
        <n v="692934406"/>
        <n v="172161705"/>
        <n v="666033769"/>
        <n v="360093656"/>
        <n v="411531900"/>
        <n v="48323194"/>
        <n v="840316438"/>
        <n v="457250107"/>
        <n v="787970771"/>
        <n v="704149278"/>
        <n v="146068290"/>
        <n v="245309141"/>
        <n v="112752941"/>
        <n v="691955540"/>
        <n v="29289013"/>
        <n v="919570593"/>
        <n v="508139626"/>
        <n v="22939715"/>
        <n v="258831671"/>
        <n v="486687485"/>
        <n v="359412416"/>
        <n v="527005460"/>
        <n v="802815139"/>
        <n v="779440324"/>
        <n v="258758482"/>
        <n v="180113498"/>
        <n v="293263284"/>
        <n v="77112347"/>
        <n v="853402528"/>
        <n v="418330740"/>
        <n v="273442631"/>
        <n v="325802789"/>
        <n v="844252745"/>
        <n v="303021938"/>
        <n v="72496093"/>
        <n v="302995517"/>
        <n v="79104040"/>
        <n v="885948947"/>
        <n v="321800259"/>
        <n v="229770404"/>
        <n v="672710860"/>
        <n v="746114879"/>
        <n v="627584820"/>
        <n v="705446342"/>
        <n v="130741238"/>
        <n v="894921"/>
        <n v="139612789"/>
        <n v="728217456"/>
        <n v="857034108"/>
        <n v="590212625"/>
        <n v="742082111"/>
        <n v="984535903"/>
        <n v="22150365"/>
        <n v="862357043"/>
        <n v="544798090"/>
        <n v="536399691"/>
        <n v="20851629"/>
        <n v="437316053"/>
        <n v="147858758"/>
        <n v="281654787"/>
        <n v="900493888"/>
        <n v="545977137"/>
        <n v="759196811"/>
        <n v="202717733"/>
        <n v="931693559"/>
        <n v="563666327"/>
        <n v="394162382"/>
        <n v="942656359"/>
        <n v="935754456"/>
        <n v="475711203"/>
        <n v="952383149"/>
        <n v="133928758"/>
        <n v="536584783"/>
        <n v="336150608"/>
        <n v="652999055"/>
        <n v="716576434"/>
        <n v="15447086"/>
        <n v="113298775"/>
        <n v="43919263"/>
        <n v="488680309"/>
        <n v="674880736"/>
        <n v="801227547"/>
        <n v="376180406"/>
        <n v="309528570"/>
        <n v="57782975"/>
        <n v="672546494"/>
        <n v="805761085"/>
        <n v="380427813"/>
        <n v="329720299"/>
        <n v="243587919"/>
        <n v="514246525"/>
        <n v="421773020"/>
        <n v="409206828"/>
        <n v="787613810"/>
        <n v="215038643"/>
        <n v="194747626"/>
        <n v="790370097"/>
        <n v="866951616"/>
        <n v="916577954"/>
        <n v="406538868"/>
        <n v="209733115"/>
        <n v="212433491"/>
        <n v="687320422"/>
        <n v="946043399"/>
        <n v="561127028"/>
        <n v="509871127"/>
        <n v="8006740"/>
        <n v="737780045"/>
        <n v="655541829"/>
        <n v="225303584"/>
        <n v="139849807"/>
        <n v="638882000"/>
        <n v="255312649"/>
        <n v="575849950"/>
        <n v="540418090"/>
        <n v="410094830"/>
        <n v="553390567"/>
        <n v="602536003"/>
        <n v="346081022"/>
        <n v="207787763"/>
        <n v="511686088"/>
        <n v="643745187"/>
        <n v="900114788"/>
        <n v="516035467"/>
        <n v="195572040"/>
        <n v="118038711"/>
        <n v="359480447"/>
        <n v="332550519"/>
        <n v="75345218"/>
        <n v="92871480"/>
        <n v="887422629"/>
        <n v="178262536"/>
        <n v="234392725"/>
        <n v="319128070"/>
        <n v="725128885"/>
        <n v="635529670"/>
        <n v="143114804"/>
        <n v="600726742"/>
        <n v="499740854"/>
        <n v="342831656"/>
        <n v="922881556"/>
        <n v="768030363"/>
        <n v="405009779"/>
        <n v="504422027"/>
        <n v="128086960"/>
        <n v="722161480"/>
        <n v="840052836"/>
        <n v="926617488"/>
        <n v="213343518"/>
        <n v="9052794"/>
        <n v="3708695"/>
        <n v="956960667"/>
        <n v="311674771"/>
        <n v="462697928"/>
        <n v="212687695"/>
        <n v="543908956"/>
        <n v="637700595"/>
        <n v="574674638"/>
        <n v="904896985"/>
        <n v="66249050"/>
        <n v="972458752"/>
        <n v="238684493"/>
        <n v="44775441"/>
        <n v="298970874"/>
        <n v="235255097"/>
        <n v="79144862"/>
        <n v="942865004"/>
        <n v="684982134"/>
        <n v="395746493"/>
        <n v="271740031"/>
        <n v="809037906"/>
        <n v="675986961"/>
        <n v="810104163"/>
        <n v="65374783"/>
        <n v="656807258"/>
        <n v="834142460"/>
        <n v="43798322"/>
        <n v="513611430"/>
        <n v="639381444"/>
        <n v="218272075"/>
        <n v="859136057"/>
        <n v="807990242"/>
        <n v="131050069"/>
        <n v="358586957"/>
        <n v="695281"/>
        <n v="960074632"/>
        <n v="26099667"/>
        <n v="346107344"/>
        <n v="128075328"/>
        <n v="590936947"/>
        <n v="44860599"/>
        <n v="91789554"/>
        <n v="331061325"/>
        <n v="282048392"/>
        <n v="717201617"/>
        <n v="244498758"/>
        <n v="808714603"/>
        <n v="779868318"/>
        <n v="672898421"/>
        <n v="304859900"/>
        <n v="618755065"/>
        <n v="400089203"/>
        <n v="76432755"/>
        <n v="391021354"/>
        <n v="468434243"/>
        <n v="666910689"/>
        <n v="880033530"/>
        <n v="295447004"/>
        <n v="591739608"/>
        <n v="760091027"/>
        <n v="303261455"/>
        <n v="939622054"/>
        <n v="525236190"/>
        <n v="907339020"/>
        <n v="165962259"/>
        <n v="979458478"/>
        <n v="284354138"/>
        <n v="870730567"/>
        <n v="307023024"/>
        <n v="484833124"/>
        <n v="381449213"/>
        <n v="685989646"/>
        <n v="884029303"/>
        <n v="601202545"/>
        <n v="802850130"/>
        <n v="254941473"/>
        <n v="450183935"/>
        <n v="876279636"/>
        <n v="284644944"/>
        <n v="348362013"/>
        <n v="537928168"/>
        <n v="996934429"/>
        <n v="898850646"/>
        <n v="60142149"/>
        <n v="68152684"/>
        <n v="736860096"/>
        <n v="371228698"/>
        <n v="941967865"/>
        <n v="718436887"/>
        <n v="899944761"/>
        <n v="279393774"/>
        <n v="368129271"/>
        <n v="109729048"/>
        <n v="233708883"/>
        <n v="453980175"/>
        <n v="696046635"/>
        <n v="24866329"/>
        <n v="274125874"/>
        <n v="9739453"/>
        <n v="969849461"/>
        <n v="782237332"/>
        <n v="403325723"/>
        <n v="220684499"/>
        <n v="867314711"/>
        <n v="853947202"/>
        <n v="454422255"/>
        <n v="763596924"/>
        <n v="986502521"/>
        <n v="108897724"/>
        <n v="961508732"/>
        <n v="684094273"/>
        <n v="408791530"/>
        <n v="821536877"/>
        <n v="502707354"/>
        <n v="866388847"/>
        <n v="858506489"/>
        <n v="2674446"/>
        <n v="554865630"/>
        <n v="251901445"/>
        <n v="626603303"/>
        <n v="219258652"/>
        <n v="463217730"/>
        <n v="523211313"/>
        <n v="917124406"/>
        <n v="261085420"/>
        <n v="118170353"/>
        <n v="279845393"/>
        <n v="100254813"/>
        <n v="729426477"/>
        <n v="486620474"/>
        <n v="268873052"/>
        <n v="292368079"/>
        <n v="844864530"/>
        <n v="663215913"/>
        <n v="984213296"/>
        <n v="559254783"/>
        <n v="603644277"/>
        <n v="714271057"/>
        <n v="610013610"/>
        <n v="588258139"/>
        <n v="260136851"/>
        <n v="367977355"/>
        <n v="529389770"/>
        <n v="680580260"/>
        <n v="161914403"/>
        <n v="354583177"/>
        <n v="868132016"/>
        <n v="607336538"/>
        <n v="181075374"/>
        <n v="299668063"/>
        <n v="192118373"/>
        <n v="782301506"/>
        <n v="168980799"/>
        <n v="396197673"/>
        <n v="549592626"/>
        <n v="506585312"/>
        <n v="706239371"/>
        <n v="961710120"/>
        <n v="827014686"/>
        <n v="643055435"/>
        <n v="192166510"/>
        <n v="169708434"/>
        <n v="204290788"/>
        <n v="806999634"/>
        <n v="177401884"/>
        <n v="438195116"/>
        <n v="824571393"/>
        <n v="83944774"/>
        <n v="277038324"/>
        <n v="825936254"/>
        <n v="794705385"/>
        <n v="912361340"/>
        <n v="277557948"/>
        <n v="829392885"/>
        <n v="452295452"/>
        <n v="435481821"/>
        <n v="998295516"/>
        <n v="33289021"/>
        <n v="919464811"/>
        <n v="963425424"/>
        <n v="399333778"/>
        <n v="860881991"/>
        <n v="457442184"/>
        <n v="104892798"/>
        <n v="660647388"/>
        <n v="693757324"/>
        <n v="177031782"/>
        <n v="684228489"/>
        <n v="731806882"/>
        <n v="182801487"/>
        <n v="373125639"/>
        <n v="468039144"/>
        <n v="669755589"/>
        <n v="363781303"/>
        <n v="961259213"/>
        <n v="223010951"/>
        <n v="73292961"/>
        <n v="934537140"/>
        <n v="516336426"/>
        <n v="630758120"/>
        <n v="513691723"/>
        <n v="225676645"/>
        <n v="244003102"/>
        <n v="453758837"/>
        <n v="125201103"/>
        <n v="679878638"/>
        <n v="298370602"/>
        <n v="15770503"/>
        <n v="48126440"/>
        <n v="723294343"/>
        <n v="761581783"/>
        <n v="873447667"/>
        <n v="796584522"/>
        <n v="537270977"/>
        <n v="18161339"/>
        <n v="760954225"/>
        <n v="924740704"/>
        <n v="678550692"/>
        <n v="724574296"/>
        <n v="143602533"/>
        <n v="823906903"/>
        <n v="212690234"/>
        <n v="437676621"/>
        <n v="871526576"/>
        <n v="935043681"/>
        <n v="44195802"/>
        <n v="181194873"/>
        <n v="223397010"/>
        <n v="194508086"/>
        <n v="486466506"/>
        <n v="59809840"/>
        <n v="667580901"/>
        <n v="199698392"/>
        <n v="518446998"/>
        <n v="155463503"/>
        <n v="966574974"/>
        <n v="616885669"/>
        <n v="433268013"/>
        <n v="378208954"/>
        <n v="233314261"/>
        <n v="903181593"/>
        <n v="679057272"/>
        <n v="121677066"/>
        <n v="809582129"/>
        <n v="600526441"/>
        <n v="698738485"/>
        <n v="621698501"/>
        <n v="748875665"/>
        <n v="738684930"/>
        <n v="593863928"/>
        <n v="767080281"/>
        <n v="105291696"/>
        <n v="692032721"/>
        <n v="9638448"/>
        <n v="720496155"/>
        <n v="453340583"/>
        <n v="999205699"/>
        <n v="922739901"/>
        <n v="699468373"/>
        <n v="369513925"/>
        <n v="151915052"/>
        <n v="355795565"/>
        <n v="582167795"/>
        <n v="672830363"/>
        <n v="677528342"/>
        <n v="218163207"/>
        <n v="817959591"/>
        <n v="684928177"/>
        <n v="997371033"/>
        <n v="521061950"/>
        <n v="301691876"/>
        <n v="554023905"/>
        <n v="271603947"/>
        <n v="562212047"/>
        <n v="154030779"/>
        <n v="571443392"/>
        <n v="906291581"/>
        <n v="504825236"/>
        <n v="669645088"/>
        <n v="965241292"/>
        <n v="896934867"/>
        <n v="429876463"/>
        <n v="386721027"/>
        <n v="49382283"/>
        <n v="747753075"/>
        <n v="409899373"/>
        <n v="687970690"/>
        <n v="357002076"/>
        <n v="328792999"/>
        <n v="43105506"/>
        <n v="482319919"/>
        <n v="751352918"/>
        <n v="314606855"/>
        <n v="159650876"/>
        <n v="871591571"/>
        <n v="464445114"/>
        <n v="994039561"/>
        <n v="722550554"/>
        <n v="345084481"/>
        <n v="132227571"/>
        <n v="692595387"/>
        <n v="587755693"/>
        <n v="379935005"/>
        <n v="669511197"/>
        <n v="822211095"/>
        <n v="541861569"/>
        <n v="33418679"/>
        <n v="138796033"/>
        <n v="925970293"/>
        <n v="695715836"/>
        <n v="192167762"/>
        <n v="401915086"/>
        <n v="278484880"/>
        <n v="186633227"/>
        <n v="531175706"/>
        <n v="1432805"/>
        <n v="911853927"/>
        <n v="858831444"/>
        <n v="776827984"/>
        <n v="992015771"/>
        <n v="483146030"/>
        <n v="169486428"/>
        <n v="189387888"/>
        <n v="854835571"/>
        <n v="479441115"/>
        <n v="772851714"/>
        <n v="355200717"/>
        <n v="990925853"/>
        <n v="80484276"/>
        <n v="624616768"/>
        <n v="645106187"/>
        <n v="844402774"/>
        <n v="216744635"/>
        <n v="901289387"/>
        <n v="442469731"/>
        <n v="68251891"/>
        <n v="110966953"/>
        <n v="362534601"/>
        <n v="817684721"/>
        <n v="442062698"/>
        <n v="198183633"/>
        <n v="341472312"/>
        <n v="445339957"/>
        <n v="664809064"/>
        <n v="765890343"/>
        <n v="937803141"/>
        <n v="898907904"/>
        <n v="399705834"/>
        <n v="306676532"/>
        <n v="259747071"/>
        <n v="172315859"/>
        <n v="549122786"/>
        <n v="473170824"/>
        <n v="641162583"/>
        <n v="528561396"/>
        <n v="576374245"/>
        <n v="478667502"/>
        <n v="914960771"/>
        <n v="38027314"/>
        <n v="285245288"/>
        <n v="815158945"/>
        <n v="432751448"/>
        <n v="296660773"/>
        <n v="287647957"/>
        <n v="130397149"/>
        <n v="609838793"/>
        <n v="255952093"/>
        <n v="597989944"/>
        <n v="542178048"/>
        <n v="840048564"/>
        <n v="959471211"/>
        <n v="974992850"/>
        <n v="436095405"/>
        <n v="955633879"/>
        <n v="935027587"/>
        <n v="516644526"/>
        <n v="329863838"/>
        <n v="50359721"/>
        <n v="44786017"/>
        <n v="530898822"/>
        <n v="828002445"/>
        <n v="228702655"/>
        <n v="235521377"/>
        <n v="819755157"/>
        <n v="407267787"/>
        <n v="4969041"/>
        <n v="29584324"/>
        <n v="401166509"/>
        <n v="76772744"/>
        <n v="373419298"/>
        <n v="158052066"/>
        <n v="851102681"/>
        <n v="935732733"/>
        <n v="171010784"/>
        <n v="451149977"/>
        <n v="962644542"/>
        <n v="629323798"/>
        <n v="468197885"/>
        <n v="126955197"/>
        <n v="804272743"/>
        <n v="646448345"/>
        <n v="467206461"/>
        <n v="873700581"/>
        <n v="683793376"/>
        <n v="20886327"/>
        <n v="578101395"/>
        <n v="282505659"/>
        <n v="48927497"/>
        <n v="448953982"/>
        <n v="313980008"/>
        <n v="765691385"/>
        <n v="296436568"/>
        <n v="710014359"/>
        <n v="920922693"/>
        <n v="730137715"/>
        <n v="376006012"/>
        <n v="870702609"/>
        <n v="255923617"/>
        <n v="381009187"/>
        <n v="187814829"/>
        <n v="838077984"/>
        <n v="657148323"/>
        <n v="311948849"/>
        <n v="612985364"/>
        <n v="33068496"/>
        <n v="109535553"/>
        <n v="335764779"/>
        <n v="167132802"/>
        <n v="782587147"/>
        <n v="559812951"/>
        <n v="994337960"/>
        <n v="646242159"/>
        <n v="330193537"/>
        <n v="929633638"/>
        <n v="872154878"/>
        <n v="946827741"/>
        <n v="692276307"/>
        <n v="531403976"/>
        <n v="227761274"/>
        <n v="704257334"/>
        <n v="783794493"/>
        <n v="543703287"/>
        <n v="622899729"/>
        <n v="88247400"/>
        <n v="26995934"/>
        <n v="222094673"/>
        <n v="534435443"/>
        <n v="476009290"/>
        <n v="932967565"/>
        <n v="488315193"/>
        <n v="608437004"/>
        <n v="651511456"/>
        <n v="61928532"/>
        <n v="482795531"/>
        <n v="585592113"/>
        <n v="742981884"/>
        <n v="279824385"/>
        <n v="265615429"/>
        <n v="638628927"/>
        <n v="698828965"/>
        <n v="147266929"/>
        <n v="61136726"/>
        <n v="192582140"/>
        <n v="878130269"/>
        <n v="777781283"/>
        <n v="427118890"/>
        <n v="397374898"/>
        <n v="780027230"/>
        <n v="151284774"/>
        <n v="647475846"/>
        <n v="367548863"/>
        <n v="350042276"/>
        <n v="331807383"/>
        <n v="322098693"/>
        <n v="259056326"/>
        <n v="426592473"/>
        <n v="183744351"/>
        <n v="50810851"/>
        <n v="654882523"/>
        <n v="57303665"/>
        <n v="244198901"/>
        <n v="105745632"/>
        <n v="67704835"/>
        <n v="952494421"/>
        <n v="240225914"/>
        <n v="441008899"/>
        <n v="309017867"/>
        <n v="106222597"/>
        <n v="715132845"/>
        <n v="107961266"/>
        <n v="992222747"/>
        <n v="746860424"/>
        <n v="200169181"/>
        <n v="812368688"/>
        <n v="405162073"/>
        <n v="703370261"/>
        <n v="418163749"/>
        <n v="508270408"/>
        <n v="818470558"/>
        <n v="335782045"/>
        <n v="212431665"/>
        <n v="943244641"/>
        <n v="128041075"/>
        <n v="29233538"/>
        <n v="846532006"/>
        <n v="983314375"/>
        <n v="234182203"/>
        <n v="942767236"/>
        <n v="817900012"/>
        <n v="936259097"/>
        <n v="645643840"/>
        <n v="728432966"/>
        <n v="911552187"/>
        <n v="588827907"/>
        <n v="16035727"/>
        <n v="899509209"/>
        <n v="334098514"/>
        <n v="644201182"/>
        <n v="223164846"/>
        <n v="17592642"/>
        <n v="686717736"/>
        <n v="572588123"/>
        <n v="221141420"/>
        <n v="293249931"/>
        <n v="261596912"/>
        <n v="826220444"/>
        <n v="121818842"/>
        <n v="759998406"/>
        <n v="582690079"/>
        <n v="707730459"/>
        <n v="223898357"/>
        <n v="301759028"/>
        <n v="774327809"/>
        <n v="191556823"/>
        <n v="397908305"/>
        <n v="616952413"/>
        <n v="547978289"/>
        <n v="501707659"/>
        <n v="406611418"/>
        <n v="16077370"/>
        <n v="412896275"/>
        <n v="306241973"/>
        <n v="244618092"/>
        <n v="266203436"/>
        <n v="612790558"/>
        <n v="968411127"/>
        <n v="291292071"/>
        <n v="763927329"/>
        <n v="598219243"/>
        <n v="21129169"/>
        <n v="478863350"/>
        <n v="465801768"/>
        <n v="540646135"/>
        <n v="119419377"/>
        <n v="782716076"/>
        <n v="321721952"/>
        <n v="330818890"/>
        <n v="571268682"/>
        <n v="995229677"/>
        <n v="241445901"/>
        <n v="277879148"/>
        <n v="814266527"/>
        <n v="926400808"/>
        <n v="87238732"/>
        <n v="500212612"/>
        <n v="387078888"/>
        <n v="980718499"/>
        <n v="694139298"/>
        <n v="499863915"/>
        <n v="934597374"/>
        <n v="619053523"/>
        <n v="308158521"/>
        <n v="456255247"/>
        <n v="489162349"/>
        <n v="245645227"/>
        <n v="219307348"/>
        <n v="120932057"/>
        <n v="415890182"/>
        <n v="955631691"/>
        <n v="607842215"/>
        <n v="156058632"/>
        <n v="158449315"/>
        <n v="735065"/>
        <n v="713828928"/>
        <n v="172877992"/>
        <n v="369381575"/>
        <n v="210406263"/>
        <n v="876216916"/>
        <n v="295682322"/>
        <n v="371142420"/>
        <n v="518915884"/>
        <n v="926002607"/>
        <n v="834478667"/>
        <n v="723431746"/>
        <n v="436593969"/>
        <n v="337682362"/>
        <n v="741568626"/>
        <n v="652862459"/>
        <n v="998752321"/>
        <n v="710131099"/>
        <n v="183697653"/>
        <n v="388129904"/>
        <n v="126238837"/>
        <n v="290965816"/>
        <n v="27198565"/>
        <n v="171703363"/>
        <n v="409989446"/>
        <n v="599797239"/>
        <n v="24757395"/>
        <n v="574901635"/>
        <n v="589094059"/>
        <n v="805420729"/>
        <n v="847601515"/>
        <n v="668226973"/>
        <n v="913730367"/>
        <n v="921708705"/>
        <n v="549894138"/>
        <n v="157826546"/>
        <n v="600471343"/>
        <n v="409183764"/>
        <n v="707708220"/>
        <n v="850215093"/>
        <n v="971077105"/>
        <n v="744442646"/>
        <n v="54474771"/>
        <n v="930899737"/>
        <n v="663702178"/>
        <n v="934424206"/>
        <n v="948883528"/>
        <n v="382079662"/>
        <n v="200545516"/>
        <n v="840468399"/>
        <n v="969029741"/>
        <n v="508746778"/>
        <n v="739411332"/>
        <n v="3816115"/>
        <n v="156648886"/>
        <n v="43787692"/>
        <n v="523976534"/>
        <n v="44902450"/>
        <n v="790391249"/>
        <n v="930170526"/>
        <n v="934687474"/>
        <n v="776956544"/>
        <n v="743758298"/>
        <n v="406401047"/>
        <n v="932995365"/>
        <n v="212106903"/>
        <n v="704101225"/>
        <n v="911205536"/>
        <n v="417089165"/>
        <n v="760479632"/>
        <n v="700293659"/>
        <n v="859532110"/>
        <n v="785496028"/>
        <n v="467301386"/>
        <n v="176770758"/>
        <n v="595680202"/>
        <n v="147534688"/>
        <n v="900456904"/>
        <n v="543580109"/>
        <n v="475998423"/>
        <n v="661870122"/>
        <n v="964074906"/>
        <n v="518406085"/>
        <n v="695447801"/>
        <n v="70992498"/>
        <n v="992552173"/>
        <n v="498794082"/>
        <n v="46729591"/>
        <n v="414415630"/>
        <n v="893095503"/>
        <n v="900259264"/>
        <n v="935349309"/>
        <n v="133479094"/>
        <n v="117450995"/>
        <n v="511778205"/>
        <n v="576280999"/>
        <n v="523429584"/>
        <n v="387908126"/>
        <n v="785578700"/>
        <n v="919543217"/>
        <n v="476788440"/>
        <n v="157500690"/>
        <n v="853740203"/>
        <n v="200706423"/>
        <n v="129117923"/>
        <n v="518813959"/>
        <n v="166902456"/>
        <n v="565277281"/>
        <n v="806393261"/>
        <n v="54519301"/>
        <n v="887871306"/>
        <n v="753052435"/>
        <n v="268424217"/>
        <n v="632742319"/>
        <n v="860663910"/>
        <n v="114607143"/>
        <n v="128877972"/>
        <n v="532704877"/>
        <n v="886640959"/>
        <n v="623575342"/>
        <n v="800954188"/>
        <n v="802418265"/>
        <n v="376092417"/>
        <n v="23435974"/>
        <n v="524608847"/>
        <n v="688516629"/>
        <n v="453656191"/>
        <n v="99404141"/>
        <n v="466150363"/>
        <n v="365348550"/>
        <n v="436456283"/>
        <n v="948586012"/>
        <n v="402738667"/>
        <n v="519478706"/>
        <n v="188446916"/>
        <n v="781083636"/>
        <n v="603175786"/>
        <n v="227936833"/>
        <n v="206373963"/>
        <n v="305720354"/>
        <n v="73607638"/>
        <n v="718195068"/>
        <n v="267895724"/>
        <n v="497837231"/>
        <n v="306590052"/>
        <n v="811940504"/>
        <n v="474173583"/>
        <n v="337589890"/>
        <n v="710960755"/>
        <n v="63506705"/>
        <n v="260853016"/>
        <n v="994777450"/>
        <n v="254207692"/>
        <n v="825826622"/>
        <n v="318126840"/>
        <n v="403033646"/>
        <n v="558451073"/>
        <n v="343407440"/>
        <n v="304071750"/>
        <n v="720504346"/>
        <n v="585230250"/>
        <n v="157315900"/>
        <n v="225736476"/>
        <n v="135044117"/>
        <n v="935902253"/>
        <n v="898544861"/>
      </sharedItems>
    </cacheField>
    <cacheField name="Age" numFmtId="0">
      <sharedItems containsSemiMixedTypes="0" containsString="0" containsNumber="1" containsInteger="1" minValue="17" maxValue="88"/>
    </cacheField>
    <cacheField name="Date of Birth" numFmtId="22">
      <sharedItems containsSemiMixedTypes="0" containsNonDate="0" containsDate="1" containsString="0" minDate="1937-05-24T18:00:00" maxDate="2006-11-26T06:00:00"/>
    </cacheField>
    <cacheField name="Sex" numFmtId="0">
      <sharedItems count="2">
        <s v="Female"/>
        <s v="Male"/>
      </sharedItems>
    </cacheField>
    <cacheField name="Occupation" numFmtId="0">
      <sharedItems/>
    </cacheField>
    <cacheField name="City" numFmtId="0">
      <sharedItems count="22">
        <s v="Lagos"/>
        <s v="Abuja"/>
        <s v="Imo"/>
        <s v="Osun"/>
        <s v="Oyo"/>
        <s v="Kaduna"/>
        <s v="Anambra"/>
        <s v="Kwara"/>
        <s v="Kano"/>
        <s v="Adamawa"/>
        <s v="Delta"/>
        <s v="Sokoto"/>
        <s v="Abia"/>
        <s v="River"/>
        <s v="Edo"/>
        <s v="Bayelsa"/>
        <s v="Kogi"/>
        <s v="Ogun"/>
        <s v="Cross River"/>
        <s v="Plateau"/>
        <s v="Benue"/>
        <s v="Enugu"/>
      </sharedItems>
    </cacheField>
    <cacheField name="Bank Deposit" numFmtId="164">
      <sharedItems containsString="0" containsBlank="1" containsNumber="1" minValue="0" maxValue="3890598.0846000002"/>
    </cacheField>
    <cacheField name="Saving Accounts" numFmtId="164">
      <sharedItems containsSemiMixedTypes="0" containsString="0" containsNumber="1" minValue="0" maxValue="1724118.3614000001"/>
    </cacheField>
    <cacheField name="Full name" numFmtId="0">
      <sharedItems/>
    </cacheField>
    <cacheField name="Account Type" numFmtId="0">
      <sharedItems count="6">
        <s v="Domiciliary"/>
        <s v="Savings"/>
        <s v="Joint"/>
        <s v="Current"/>
        <s v="Fixed Deposit"/>
        <s v="Corporate"/>
      </sharedItems>
    </cacheField>
    <cacheField name="Openning Balance" numFmtId="164">
      <sharedItems containsSemiMixedTypes="0" containsString="0" containsNumber="1" containsInteger="1" minValue="47139" maxValue="5223302592"/>
    </cacheField>
    <cacheField name="Bank Loan" numFmtId="164">
      <sharedItems containsMixedTypes="1" containsNumber="1" containsInteger="1" minValue="0" maxValue="23485920633"/>
    </cacheField>
    <cacheField name="Transaction_Type" numFmtId="164">
      <sharedItems count="6">
        <s v="Cash Withdrawal"/>
        <s v="Money Deposit"/>
        <s v="Money Transfer"/>
        <s v="Loan Payment"/>
        <s v="Checks"/>
        <s v="Online Payment"/>
      </sharedItems>
    </cacheField>
    <cacheField name="Transaction_Medium" numFmtId="164">
      <sharedItems count="9">
        <s v="POS"/>
        <s v="Bank"/>
        <s v="Mobile"/>
        <s v="ACH"/>
        <s v="ATM"/>
        <s v="Internet Banking"/>
        <s v="AFT"/>
        <s v="Informal Services"/>
        <s v="Card"/>
      </sharedItems>
    </cacheField>
    <cacheField name="Transaction_Date" numFmtId="14">
      <sharedItems containsSemiMixedTypes="0" containsNonDate="0" containsDate="1" containsString="0" minDate="2021-01-01T00:00:00" maxDate="2022-05-02T00:00:00"/>
    </cacheField>
    <cacheField name="Balance" numFmtId="164">
      <sharedItems containsSemiMixedTypes="0" containsString="0" containsNumber="1" minValue="-835235.6348" maxValue="3407966.9298"/>
    </cacheField>
    <cacheField name="Reward" numFmtId="164">
      <sharedItems containsSemiMixedTypes="0" containsString="0" containsNumber="1" minValue="-835235.6348" maxValue="3476126.2683959999"/>
    </cacheField>
    <cacheField name="Transaction Month" numFmtId="164">
      <sharedItems count="12">
        <s v="Feb"/>
        <s v="Mar"/>
        <s v="Oct"/>
        <s v="Jan"/>
        <s v="Jun"/>
        <s v="Apr"/>
        <s v="May"/>
        <s v="Dec"/>
        <s v="Sep"/>
        <s v="Aug"/>
        <s v="Nov"/>
        <s v="Jul"/>
      </sharedItems>
    </cacheField>
    <cacheField name="Age_Group" numFmtId="164">
      <sharedItems count="7">
        <s v="20-29 Yrs"/>
        <s v="30-39 Yrs"/>
        <s v="70 Yrs &amp; Above"/>
        <s v="60-69 Yrs"/>
        <s v="50-59 Yrs"/>
        <s v="40-49 Yrs"/>
        <s v="Below 20 Yrs"/>
      </sharedItems>
    </cacheField>
    <cacheField name="Transaction Year" numFmtId="164">
      <sharedItems count="2">
        <s v="2021"/>
        <s v="2022"/>
      </sharedItems>
    </cacheField>
  </cacheFields>
  <extLst>
    <ext xmlns:x14="http://schemas.microsoft.com/office/spreadsheetml/2009/9/main" uri="{725AE2AE-9491-48be-B2B4-4EB974FC3084}">
      <x14:pivotCacheDefinition pivotCacheId="18863483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11">
  <r>
    <s v="NZ78803"/>
    <x v="0"/>
    <n v="23"/>
    <d v="1999-05-25T06:00:00"/>
    <x v="0"/>
    <s v="Computer Systems Analyst II"/>
    <x v="0"/>
    <n v="455923.68640000001"/>
    <n v="228189.80499999999"/>
    <s v="Charles Martin"/>
    <x v="0"/>
    <n v="981889467"/>
    <s v="0"/>
    <x v="0"/>
    <x v="0"/>
    <d v="2021-02-07T00:00:00"/>
    <n v="227733.88140000001"/>
    <n v="227733.88140000001"/>
    <x v="0"/>
    <x v="0"/>
    <x v="0"/>
  </r>
  <r>
    <s v="NZ33202"/>
    <x v="1"/>
    <n v="32"/>
    <d v="1990-05-25T00:00:00"/>
    <x v="0"/>
    <s v="Help Desk Operator"/>
    <x v="0"/>
    <n v="744629.02740000002"/>
    <n v="206014.03090000001"/>
    <s v="Ernest Davis"/>
    <x v="1"/>
    <n v="589896957"/>
    <s v="0"/>
    <x v="1"/>
    <x v="1"/>
    <d v="2021-03-13T00:00:00"/>
    <n v="538614.99650000001"/>
    <n v="538614.99650000001"/>
    <x v="1"/>
    <x v="1"/>
    <x v="0"/>
  </r>
  <r>
    <s v="NZ82919"/>
    <x v="2"/>
    <n v="80"/>
    <d v="1942-05-25T00:00:00"/>
    <x v="0"/>
    <s v="Web Designer IV"/>
    <x v="0"/>
    <n v="128075.88310000001"/>
    <n v="142091.73439999999"/>
    <s v="Nancy Gilbert"/>
    <x v="0"/>
    <n v="49986846"/>
    <s v="0"/>
    <x v="2"/>
    <x v="2"/>
    <d v="2021-10-04T00:00:00"/>
    <n v="-14015.85129999998"/>
    <n v="-14015.85129999998"/>
    <x v="2"/>
    <x v="2"/>
    <x v="0"/>
  </r>
  <r>
    <s v="NZ57563"/>
    <x v="3"/>
    <n v="33"/>
    <d v="1989-05-24T18:00:00"/>
    <x v="0"/>
    <s v="Statistician II"/>
    <x v="0"/>
    <n v="3056394.3531999998"/>
    <n v="737637.1875"/>
    <s v="Willie Owens"/>
    <x v="1"/>
    <n v="487268208"/>
    <s v="0"/>
    <x v="1"/>
    <x v="1"/>
    <d v="2021-01-30T00:00:00"/>
    <n v="2318757.1656999998"/>
    <n v="2318757.1656999998"/>
    <x v="3"/>
    <x v="1"/>
    <x v="0"/>
  </r>
  <r>
    <s v="NZ59334"/>
    <x v="4"/>
    <n v="85"/>
    <d v="1937-05-24T18:00:00"/>
    <x v="0"/>
    <s v="Budget/Accounting Analyst III"/>
    <x v="0"/>
    <n v="549814.1655"/>
    <n v="223400.90669999999"/>
    <s v="William Hart"/>
    <x v="0"/>
    <n v="927737499"/>
    <n v="1955655615"/>
    <x v="3"/>
    <x v="3"/>
    <d v="2021-02-06T00:00:00"/>
    <n v="326413.25880000001"/>
    <n v="326413.25880000001"/>
    <x v="0"/>
    <x v="2"/>
    <x v="0"/>
  </r>
  <r>
    <s v="NZ55460"/>
    <x v="5"/>
    <n v="64"/>
    <d v="1958-05-25T00:00:00"/>
    <x v="0"/>
    <s v="Staff Accountant II"/>
    <x v="0"/>
    <n v="117251.7464"/>
    <n v="24295.652600000001"/>
    <s v="Karen Matthews"/>
    <x v="0"/>
    <n v="2566520795"/>
    <s v="0"/>
    <x v="0"/>
    <x v="4"/>
    <d v="2022-03-29T00:00:00"/>
    <n v="92956.093800000002"/>
    <n v="92956.093800000002"/>
    <x v="1"/>
    <x v="3"/>
    <x v="1"/>
  </r>
  <r>
    <s v="NZ39119"/>
    <x v="6"/>
    <n v="22"/>
    <d v="2000-05-24T12:00:00"/>
    <x v="0"/>
    <s v="Staff Accountant II"/>
    <x v="0"/>
    <n v="566112.05379999999"/>
    <n v="149247.72330000001"/>
    <s v="Jimmy Brown"/>
    <x v="2"/>
    <n v="1736364168"/>
    <s v="0"/>
    <x v="2"/>
    <x v="2"/>
    <d v="2021-06-17T00:00:00"/>
    <n v="416864.33049999998"/>
    <n v="416864.33049999998"/>
    <x v="4"/>
    <x v="0"/>
    <x v="0"/>
  </r>
  <r>
    <s v="NZ73045"/>
    <x v="7"/>
    <n v="37"/>
    <d v="1985-05-24T18:00:00"/>
    <x v="0"/>
    <s v="Account Representative IV"/>
    <x v="0"/>
    <n v="1192558.9731000001"/>
    <n v="432509.25919999997"/>
    <s v="Johnny Coleman"/>
    <x v="3"/>
    <n v="1130181384"/>
    <s v="0"/>
    <x v="1"/>
    <x v="1"/>
    <d v="2021-01-25T00:00:00"/>
    <n v="760049.71390000009"/>
    <n v="775250.70817800006"/>
    <x v="3"/>
    <x v="1"/>
    <x v="0"/>
  </r>
  <r>
    <s v="NZ84955"/>
    <x v="8"/>
    <n v="67"/>
    <d v="1955-05-25T06:00:00"/>
    <x v="0"/>
    <s v="Automation Specialist II"/>
    <x v="0"/>
    <n v="994585.04339999997"/>
    <n v="95929.331600000005"/>
    <s v="Jesse Tucker"/>
    <x v="4"/>
    <n v="1283117979"/>
    <s v="0"/>
    <x v="2"/>
    <x v="5"/>
    <d v="2021-10-30T00:00:00"/>
    <n v="898655.71179999993"/>
    <n v="898655.71179999993"/>
    <x v="2"/>
    <x v="3"/>
    <x v="0"/>
  </r>
  <r>
    <s v="NZ38386"/>
    <x v="9"/>
    <n v="29"/>
    <d v="1993-05-24T18:00:00"/>
    <x v="0"/>
    <s v="Statistician I"/>
    <x v="0"/>
    <n v="463704.67509999999"/>
    <n v="76047.566699999996"/>
    <s v="Martin Martinez"/>
    <x v="0"/>
    <n v="333416498"/>
    <s v="0"/>
    <x v="2"/>
    <x v="5"/>
    <d v="2022-03-24T00:00:00"/>
    <n v="387657.10840000003"/>
    <n v="387657.10840000003"/>
    <x v="1"/>
    <x v="0"/>
    <x v="1"/>
  </r>
  <r>
    <s v="NZ63272"/>
    <x v="10"/>
    <n v="60"/>
    <d v="1962-05-25T00:00:00"/>
    <x v="0"/>
    <s v="Engineer IV"/>
    <x v="0"/>
    <n v="76544.844599999997"/>
    <n v="20411.958600000002"/>
    <s v="Janet Nguyen"/>
    <x v="0"/>
    <n v="1141410144"/>
    <n v="18833663016"/>
    <x v="3"/>
    <x v="6"/>
    <d v="2022-04-23T00:00:00"/>
    <n v="56132.885999999999"/>
    <n v="56132.885999999999"/>
    <x v="5"/>
    <x v="3"/>
    <x v="1"/>
  </r>
  <r>
    <s v="NZ40471"/>
    <x v="11"/>
    <n v="59"/>
    <d v="1963-05-25T06:00:00"/>
    <x v="0"/>
    <s v="Assistant Manager"/>
    <x v="0"/>
    <n v="433178.57169999997"/>
    <n v="255051.73490000001"/>
    <s v="Lisa Barnes"/>
    <x v="3"/>
    <n v="3795687"/>
    <s v="0"/>
    <x v="4"/>
    <x v="7"/>
    <d v="2021-03-24T00:00:00"/>
    <n v="178126.83679999996"/>
    <n v="178126.83679999996"/>
    <x v="1"/>
    <x v="4"/>
    <x v="0"/>
  </r>
  <r>
    <s v="NZ34064"/>
    <x v="12"/>
    <n v="27"/>
    <d v="1995-05-25T06:00:00"/>
    <x v="0"/>
    <s v="Staff Scientist"/>
    <x v="0"/>
    <n v="866277.31940000004"/>
    <n v="199549.52840000001"/>
    <s v="George Palmer"/>
    <x v="0"/>
    <n v="8936475"/>
    <s v="0"/>
    <x v="2"/>
    <x v="2"/>
    <d v="2022-04-27T00:00:00"/>
    <n v="666727.79099999997"/>
    <n v="666727.79099999997"/>
    <x v="5"/>
    <x v="0"/>
    <x v="1"/>
  </r>
  <r>
    <s v="NZ14385"/>
    <x v="13"/>
    <n v="58"/>
    <d v="1964-05-24T12:00:00"/>
    <x v="0"/>
    <s v="Account Representative III"/>
    <x v="0"/>
    <n v="349786.12699999998"/>
    <n v="60476.180399999997"/>
    <s v="Antonio Robinson"/>
    <x v="0"/>
    <n v="682365"/>
    <s v="0"/>
    <x v="5"/>
    <x v="5"/>
    <d v="2021-05-18T00:00:00"/>
    <n v="289309.94659999997"/>
    <n v="289309.94659999997"/>
    <x v="6"/>
    <x v="4"/>
    <x v="0"/>
  </r>
  <r>
    <s v="NZ88784"/>
    <x v="14"/>
    <n v="76"/>
    <d v="1946-05-25T00:00:00"/>
    <x v="0"/>
    <s v="Accounting Assistant I"/>
    <x v="0"/>
    <n v="682905.64910000004"/>
    <n v="251640.3847"/>
    <s v="Doris Palmer"/>
    <x v="0"/>
    <n v="2809815912"/>
    <s v="0"/>
    <x v="0"/>
    <x v="0"/>
    <d v="2021-02-08T00:00:00"/>
    <n v="431265.26440000004"/>
    <n v="431265.26440000004"/>
    <x v="0"/>
    <x v="2"/>
    <x v="0"/>
  </r>
  <r>
    <s v="NZ24185"/>
    <x v="15"/>
    <n v="77"/>
    <d v="1945-05-24T18:00:00"/>
    <x v="0"/>
    <s v="Database Administrator I"/>
    <x v="0"/>
    <n v="2092998.2566"/>
    <n v="599062.61210000003"/>
    <s v="Frank Harper"/>
    <x v="1"/>
    <n v="191841"/>
    <s v="0"/>
    <x v="1"/>
    <x v="4"/>
    <d v="2021-01-26T00:00:00"/>
    <n v="1493935.6444999999"/>
    <n v="1493935.6444999999"/>
    <x v="3"/>
    <x v="2"/>
    <x v="0"/>
  </r>
  <r>
    <s v="NZ74794"/>
    <x v="16"/>
    <n v="43"/>
    <d v="1979-05-25T06:00:00"/>
    <x v="0"/>
    <s v="General Manager"/>
    <x v="0"/>
    <n v="257445.0742"/>
    <n v="46827.904000000002"/>
    <s v="Lillian Nelson"/>
    <x v="0"/>
    <n v="1541727"/>
    <s v="0"/>
    <x v="5"/>
    <x v="8"/>
    <d v="2021-12-21T00:00:00"/>
    <n v="210617.17019999999"/>
    <n v="210617.17019999999"/>
    <x v="7"/>
    <x v="5"/>
    <x v="0"/>
  </r>
  <r>
    <s v="NZ16593"/>
    <x v="17"/>
    <n v="33"/>
    <d v="1989-05-24T18:00:00"/>
    <x v="0"/>
    <s v="Web Developer II"/>
    <x v="0"/>
    <n v="87804.104000000007"/>
    <n v="43935.185599999997"/>
    <s v="Samuel Vasquez"/>
    <x v="0"/>
    <n v="9260775"/>
    <s v="0"/>
    <x v="5"/>
    <x v="2"/>
    <d v="2022-03-04T00:00:00"/>
    <n v="43868.91840000001"/>
    <n v="43868.91840000001"/>
    <x v="1"/>
    <x v="1"/>
    <x v="1"/>
  </r>
  <r>
    <s v="NZ38755"/>
    <x v="18"/>
    <n v="70"/>
    <d v="1952-05-24T12:00:00"/>
    <x v="0"/>
    <s v="Research Assistant III"/>
    <x v="0"/>
    <n v="1027401.6337"/>
    <n v="233995.9639"/>
    <s v="Susan Clark"/>
    <x v="0"/>
    <n v="47734137"/>
    <s v="0"/>
    <x v="0"/>
    <x v="1"/>
    <d v="2021-02-27T00:00:00"/>
    <n v="793405.66980000003"/>
    <n v="793405.66980000003"/>
    <x v="0"/>
    <x v="2"/>
    <x v="0"/>
  </r>
  <r>
    <s v="NZ72250"/>
    <x v="19"/>
    <n v="22"/>
    <d v="2000-05-24T12:00:00"/>
    <x v="0"/>
    <s v="Software Engineer III"/>
    <x v="0"/>
    <n v="235217.94510000001"/>
    <n v="112904.6136"/>
    <s v="Rose Bell"/>
    <x v="4"/>
    <n v="1677844287"/>
    <s v="0"/>
    <x v="5"/>
    <x v="8"/>
    <d v="2022-03-31T00:00:00"/>
    <n v="122313.33150000001"/>
    <n v="122313.33150000001"/>
    <x v="1"/>
    <x v="0"/>
    <x v="1"/>
  </r>
  <r>
    <s v="NZ70068"/>
    <x v="20"/>
    <n v="76"/>
    <d v="1946-05-25T00:00:00"/>
    <x v="0"/>
    <s v="Food Chemist"/>
    <x v="0"/>
    <n v="224401.8112"/>
    <n v="217060.66620000001"/>
    <s v="Anthony Bennett"/>
    <x v="5"/>
    <n v="11131758"/>
    <s v="0"/>
    <x v="5"/>
    <x v="2"/>
    <d v="2021-12-30T00:00:00"/>
    <n v="7341.1449999999895"/>
    <n v="7341.1449999999895"/>
    <x v="7"/>
    <x v="2"/>
    <x v="0"/>
  </r>
  <r>
    <s v="NZ97211"/>
    <x v="21"/>
    <n v="66"/>
    <d v="1956-05-24T12:00:00"/>
    <x v="0"/>
    <s v="Statistician III"/>
    <x v="0"/>
    <n v="271006.10560000001"/>
    <n v="72324.754400000005"/>
    <s v="Alan Bennett"/>
    <x v="0"/>
    <n v="2906465829"/>
    <s v="0"/>
    <x v="2"/>
    <x v="2"/>
    <d v="2021-01-21T00:00:00"/>
    <n v="198681.3512"/>
    <n v="198681.3512"/>
    <x v="3"/>
    <x v="3"/>
    <x v="0"/>
  </r>
  <r>
    <s v="NZ93556"/>
    <x v="22"/>
    <n v="54"/>
    <d v="1968-05-24T12:00:00"/>
    <x v="0"/>
    <s v="Computer Systems Analyst III"/>
    <x v="0"/>
    <n v="600057.97919999994"/>
    <n v="621310.03260000004"/>
    <s v="Rose West"/>
    <x v="0"/>
    <n v="3523455"/>
    <n v="144620706"/>
    <x v="3"/>
    <x v="3"/>
    <d v="2021-04-20T00:00:00"/>
    <n v="-21252.053400000092"/>
    <n v="-21252.053400000092"/>
    <x v="5"/>
    <x v="4"/>
    <x v="0"/>
  </r>
  <r>
    <s v="NZ76839"/>
    <x v="23"/>
    <n v="84"/>
    <d v="1938-05-25T00:00:00"/>
    <x v="0"/>
    <s v="Research Associate"/>
    <x v="0"/>
    <n v="256500.3205"/>
    <n v="186061.38639999999"/>
    <s v="Henry Williamson"/>
    <x v="3"/>
    <n v="786669696"/>
    <s v="0"/>
    <x v="2"/>
    <x v="2"/>
    <d v="2021-02-28T00:00:00"/>
    <n v="70438.934100000013"/>
    <n v="70438.934100000013"/>
    <x v="0"/>
    <x v="2"/>
    <x v="0"/>
  </r>
  <r>
    <s v="NZ59415"/>
    <x v="24"/>
    <n v="81"/>
    <d v="1941-05-24T18:00:00"/>
    <x v="0"/>
    <s v="Geologist I"/>
    <x v="0"/>
    <n v="512980.16019999998"/>
    <n v="597988.30110000004"/>
    <s v="Lori Wilson"/>
    <x v="4"/>
    <n v="1191013461"/>
    <s v="0"/>
    <x v="4"/>
    <x v="1"/>
    <d v="2021-09-30T00:00:00"/>
    <n v="-85008.140900000057"/>
    <n v="-85008.140900000057"/>
    <x v="8"/>
    <x v="2"/>
    <x v="0"/>
  </r>
  <r>
    <s v="NZ97245"/>
    <x v="25"/>
    <n v="20"/>
    <d v="2002-05-25T00:00:00"/>
    <x v="0"/>
    <s v="Automation Specialist IV"/>
    <x v="0"/>
    <n v="0"/>
    <n v="0"/>
    <s v="Robert Harrison"/>
    <x v="0"/>
    <n v="1091376864"/>
    <s v="0"/>
    <x v="5"/>
    <x v="5"/>
    <d v="2021-06-07T00:00:00"/>
    <n v="0"/>
    <n v="0"/>
    <x v="4"/>
    <x v="0"/>
    <x v="0"/>
  </r>
  <r>
    <s v="NZ28776"/>
    <x v="26"/>
    <n v="23"/>
    <d v="1999-05-25T06:00:00"/>
    <x v="0"/>
    <s v="Office Assistant III"/>
    <x v="0"/>
    <n v="93779.226999999999"/>
    <n v="30313.501499999998"/>
    <s v="Diana Walker"/>
    <x v="2"/>
    <n v="1366125"/>
    <n v="78147489"/>
    <x v="3"/>
    <x v="3"/>
    <d v="2022-02-25T00:00:00"/>
    <n v="63465.7255"/>
    <n v="63465.7255"/>
    <x v="0"/>
    <x v="0"/>
    <x v="1"/>
  </r>
  <r>
    <s v="NZ90041"/>
    <x v="27"/>
    <n v="28"/>
    <d v="1994-05-25T00:00:00"/>
    <x v="0"/>
    <s v="General Manager"/>
    <x v="0"/>
    <n v="320943.11040000001"/>
    <n v="60687.424500000001"/>
    <s v="Andrew Diaz"/>
    <x v="2"/>
    <n v="2871222784"/>
    <s v="0"/>
    <x v="0"/>
    <x v="0"/>
    <d v="2021-08-20T00:00:00"/>
    <n v="260255.68590000001"/>
    <n v="260255.68590000001"/>
    <x v="9"/>
    <x v="0"/>
    <x v="0"/>
  </r>
  <r>
    <s v="NZ36167"/>
    <x v="28"/>
    <n v="23"/>
    <d v="1999-05-25T06:00:00"/>
    <x v="0"/>
    <s v="Systems Administrator II"/>
    <x v="0"/>
    <n v="2404549.7596999998"/>
    <n v="292917.8798"/>
    <s v="Evelyn Flores"/>
    <x v="2"/>
    <n v="2042516124"/>
    <s v="0"/>
    <x v="0"/>
    <x v="0"/>
    <d v="2021-06-21T00:00:00"/>
    <n v="2111631.8799000001"/>
    <n v="2111631.8799000001"/>
    <x v="4"/>
    <x v="0"/>
    <x v="0"/>
  </r>
  <r>
    <s v="NZ26937"/>
    <x v="29"/>
    <n v="43"/>
    <d v="1979-05-25T06:00:00"/>
    <x v="0"/>
    <s v="Others"/>
    <x v="0"/>
    <n v="487858.69660000002"/>
    <n v="349985.58669999999"/>
    <s v="Justin Brown"/>
    <x v="0"/>
    <n v="622045008"/>
    <n v="1447905654"/>
    <x v="3"/>
    <x v="3"/>
    <d v="2021-09-13T00:00:00"/>
    <n v="137873.10990000004"/>
    <n v="137873.10990000004"/>
    <x v="8"/>
    <x v="5"/>
    <x v="0"/>
  </r>
  <r>
    <s v="NZ55731"/>
    <x v="30"/>
    <n v="41"/>
    <d v="1981-05-24T18:00:00"/>
    <x v="0"/>
    <s v="Geologist II"/>
    <x v="0"/>
    <n v="136512.0618"/>
    <n v="22650.890299999999"/>
    <s v="Lois Griffin"/>
    <x v="1"/>
    <n v="22787919"/>
    <s v="0"/>
    <x v="4"/>
    <x v="1"/>
    <d v="2021-05-14T00:00:00"/>
    <n v="113861.1715"/>
    <n v="113861.1715"/>
    <x v="6"/>
    <x v="5"/>
    <x v="0"/>
  </r>
  <r>
    <s v="NZ78861"/>
    <x v="31"/>
    <n v="54"/>
    <d v="1968-05-24T12:00:00"/>
    <x v="0"/>
    <s v="Statistician II"/>
    <x v="0"/>
    <n v="108466.2827"/>
    <n v="67179.861399999994"/>
    <s v="Henry Roberts"/>
    <x v="5"/>
    <n v="968370048"/>
    <s v="0"/>
    <x v="0"/>
    <x v="4"/>
    <d v="2022-02-11T00:00:00"/>
    <n v="41286.421300000002"/>
    <n v="41286.421300000002"/>
    <x v="0"/>
    <x v="4"/>
    <x v="1"/>
  </r>
  <r>
    <s v="NZ96489"/>
    <x v="32"/>
    <n v="79"/>
    <d v="1943-05-25T06:00:00"/>
    <x v="0"/>
    <s v="Research Assistant IV"/>
    <x v="0"/>
    <n v="452216.5197"/>
    <n v="394149.29700000002"/>
    <s v="Mark Cox"/>
    <x v="1"/>
    <n v="1130380713"/>
    <s v="0"/>
    <x v="2"/>
    <x v="2"/>
    <d v="2021-02-13T00:00:00"/>
    <n v="58067.222699999984"/>
    <n v="58067.222699999984"/>
    <x v="0"/>
    <x v="2"/>
    <x v="0"/>
  </r>
  <r>
    <s v="NZ48638"/>
    <x v="33"/>
    <n v="71"/>
    <d v="1951-05-25T06:00:00"/>
    <x v="0"/>
    <s v="Payment Adjustment Coordinator"/>
    <x v="0"/>
    <n v="188913.43650000001"/>
    <n v="121444.3521"/>
    <s v="Benjamin Collins"/>
    <x v="2"/>
    <n v="1369218888"/>
    <n v="3455983872"/>
    <x v="3"/>
    <x v="6"/>
    <d v="2021-04-27T00:00:00"/>
    <n v="67469.084400000007"/>
    <n v="67469.084400000007"/>
    <x v="5"/>
    <x v="2"/>
    <x v="0"/>
  </r>
  <r>
    <s v="NZ69752"/>
    <x v="34"/>
    <n v="27"/>
    <d v="1995-05-25T06:00:00"/>
    <x v="0"/>
    <s v="Associate Professor"/>
    <x v="0"/>
    <n v="1264219.1406"/>
    <n v="416295.1286"/>
    <s v="Kevin Williams"/>
    <x v="3"/>
    <n v="915947175"/>
    <s v="0"/>
    <x v="2"/>
    <x v="4"/>
    <d v="2021-10-14T00:00:00"/>
    <n v="847924.0120000001"/>
    <n v="864882.49224000017"/>
    <x v="2"/>
    <x v="0"/>
    <x v="0"/>
  </r>
  <r>
    <s v="NZ31054"/>
    <x v="35"/>
    <n v="28"/>
    <d v="1994-05-25T00:00:00"/>
    <x v="0"/>
    <s v="Accountant I"/>
    <x v="0"/>
    <n v="449340.56640000001"/>
    <n v="217430.9074"/>
    <s v="Mary Bennett"/>
    <x v="0"/>
    <n v="197781426"/>
    <s v="0"/>
    <x v="2"/>
    <x v="2"/>
    <d v="2021-05-30T00:00:00"/>
    <n v="231909.65900000001"/>
    <n v="231909.65900000001"/>
    <x v="6"/>
    <x v="0"/>
    <x v="0"/>
  </r>
  <r>
    <s v="NZ19422"/>
    <x v="36"/>
    <n v="24"/>
    <d v="1998-05-25T00:00:00"/>
    <x v="0"/>
    <s v="Occupational Therapist"/>
    <x v="0"/>
    <n v="425839.20419999998"/>
    <n v="177507.71040000001"/>
    <s v="Stephen Allen"/>
    <x v="0"/>
    <n v="3348432269"/>
    <s v="0"/>
    <x v="0"/>
    <x v="4"/>
    <d v="2022-04-08T00:00:00"/>
    <n v="248331.49379999997"/>
    <n v="248331.49379999997"/>
    <x v="5"/>
    <x v="0"/>
    <x v="1"/>
  </r>
  <r>
    <s v="NZ90914"/>
    <x v="37"/>
    <n v="27"/>
    <d v="1995-05-25T06:00:00"/>
    <x v="0"/>
    <s v="Sales Associate"/>
    <x v="0"/>
    <n v="965288.72880000004"/>
    <n v="540561.68810000003"/>
    <s v="Doris Clark"/>
    <x v="0"/>
    <n v="2836537275"/>
    <s v="0"/>
    <x v="4"/>
    <x v="7"/>
    <d v="2021-05-23T00:00:00"/>
    <n v="424727.04070000001"/>
    <n v="424727.04070000001"/>
    <x v="6"/>
    <x v="0"/>
    <x v="0"/>
  </r>
  <r>
    <s v="NZ47520"/>
    <x v="38"/>
    <n v="61"/>
    <d v="1961-05-24T18:00:00"/>
    <x v="0"/>
    <s v="Professor"/>
    <x v="0"/>
    <n v="204987.25"/>
    <n v="66558.947400000005"/>
    <s v="Brandon Burton"/>
    <x v="4"/>
    <n v="1802147886"/>
    <s v="0"/>
    <x v="4"/>
    <x v="7"/>
    <d v="2021-11-08T00:00:00"/>
    <n v="138428.3026"/>
    <n v="138428.3026"/>
    <x v="10"/>
    <x v="3"/>
    <x v="0"/>
  </r>
  <r>
    <s v="NZ34216"/>
    <x v="39"/>
    <n v="38"/>
    <d v="1984-05-24T12:00:00"/>
    <x v="0"/>
    <s v="Biostatistician II"/>
    <x v="0"/>
    <n v="220857.247"/>
    <n v="241664.32449999999"/>
    <s v="Carl Jordan"/>
    <x v="3"/>
    <n v="1881379944"/>
    <s v="0"/>
    <x v="1"/>
    <x v="4"/>
    <d v="2021-10-18T00:00:00"/>
    <n v="-20807.077499999985"/>
    <n v="-20807.077499999985"/>
    <x v="2"/>
    <x v="1"/>
    <x v="0"/>
  </r>
  <r>
    <s v="NZ55883"/>
    <x v="40"/>
    <n v="79"/>
    <d v="1943-05-25T06:00:00"/>
    <x v="0"/>
    <s v="Accountant II"/>
    <x v="0"/>
    <n v="643768.66709999996"/>
    <n v="397714.29399999999"/>
    <s v="Carolyn Kelly"/>
    <x v="0"/>
    <n v="1830244122"/>
    <s v="0"/>
    <x v="5"/>
    <x v="8"/>
    <d v="2021-06-29T00:00:00"/>
    <n v="246054.37309999997"/>
    <n v="246054.37309999997"/>
    <x v="4"/>
    <x v="2"/>
    <x v="0"/>
  </r>
  <r>
    <s v="NZ72578"/>
    <x v="41"/>
    <n v="47"/>
    <d v="1975-05-25T06:00:00"/>
    <x v="0"/>
    <s v="Quality Engineer"/>
    <x v="0"/>
    <n v="2785992.8933999999"/>
    <n v="949770.30460000003"/>
    <s v="Christopher Cooper"/>
    <x v="2"/>
    <n v="5020622484"/>
    <s v="0"/>
    <x v="0"/>
    <x v="4"/>
    <d v="2021-10-21T00:00:00"/>
    <n v="1836222.5888"/>
    <n v="1836222.5888"/>
    <x v="2"/>
    <x v="5"/>
    <x v="0"/>
  </r>
  <r>
    <s v="NZ60784"/>
    <x v="42"/>
    <n v="71"/>
    <d v="1951-05-25T06:00:00"/>
    <x v="0"/>
    <s v="Chemical Engineer"/>
    <x v="0"/>
    <n v="315905.15970000002"/>
    <n v="401471.8848"/>
    <s v="Peter Marshall"/>
    <x v="1"/>
    <n v="930004416"/>
    <n v="4263476272"/>
    <x v="3"/>
    <x v="6"/>
    <d v="2021-02-20T00:00:00"/>
    <n v="-85566.725099999981"/>
    <n v="-85566.725099999981"/>
    <x v="0"/>
    <x v="2"/>
    <x v="0"/>
  </r>
  <r>
    <s v="NZ31887"/>
    <x v="43"/>
    <n v="56"/>
    <d v="1966-05-25T00:00:00"/>
    <x v="0"/>
    <s v="Human Resources Assistant III"/>
    <x v="0"/>
    <n v="742630.22120000003"/>
    <n v="56411.3341"/>
    <s v="Andrew Ford"/>
    <x v="1"/>
    <n v="11881016"/>
    <n v="774853233"/>
    <x v="5"/>
    <x v="8"/>
    <d v="2021-01-11T00:00:00"/>
    <n v="686218.88710000005"/>
    <n v="686218.88710000005"/>
    <x v="3"/>
    <x v="4"/>
    <x v="0"/>
  </r>
  <r>
    <s v="NZ71984"/>
    <x v="44"/>
    <n v="17"/>
    <d v="2005-05-24T18:00:00"/>
    <x v="0"/>
    <s v="Human Resources Assistant III"/>
    <x v="0"/>
    <n v="1110461.9498000001"/>
    <n v="521388.32500000001"/>
    <s v="Anthony Oliver"/>
    <x v="2"/>
    <n v="1684902877"/>
    <s v="0"/>
    <x v="4"/>
    <x v="1"/>
    <d v="2021-02-13T00:00:00"/>
    <n v="589073.62480000011"/>
    <n v="589073.62480000011"/>
    <x v="0"/>
    <x v="6"/>
    <x v="0"/>
  </r>
  <r>
    <s v="NZ81866"/>
    <x v="45"/>
    <n v="30"/>
    <d v="1992-05-24T12:00:00"/>
    <x v="0"/>
    <s v="Administrative Assistant I"/>
    <x v="0"/>
    <n v="312040.47360000003"/>
    <n v="337705.8026"/>
    <s v="Anna Cole"/>
    <x v="2"/>
    <n v="2812009122"/>
    <s v="0"/>
    <x v="1"/>
    <x v="1"/>
    <d v="2021-11-21T00:00:00"/>
    <n v="-25665.328999999969"/>
    <n v="-25665.328999999969"/>
    <x v="10"/>
    <x v="1"/>
    <x v="0"/>
  </r>
  <r>
    <s v="NZ26303"/>
    <x v="46"/>
    <n v="36"/>
    <d v="1986-05-25T00:00:00"/>
    <x v="0"/>
    <s v="Web Developer IV"/>
    <x v="0"/>
    <n v="2377830.1148000001"/>
    <n v="428349.11070000002"/>
    <s v="Philip Nichols"/>
    <x v="5"/>
    <n v="1595873216"/>
    <s v="0"/>
    <x v="1"/>
    <x v="1"/>
    <d v="2021-07-06T00:00:00"/>
    <n v="1949481.0041"/>
    <n v="1949481.0041"/>
    <x v="11"/>
    <x v="1"/>
    <x v="0"/>
  </r>
  <r>
    <s v="NZ91231"/>
    <x v="47"/>
    <n v="32"/>
    <d v="1990-05-25T00:00:00"/>
    <x v="0"/>
    <s v="Administrative Officer"/>
    <x v="0"/>
    <n v="405062.98560000001"/>
    <n v="275910.21059999999"/>
    <s v="Paula Robinson"/>
    <x v="2"/>
    <n v="1841332436"/>
    <s v="0"/>
    <x v="0"/>
    <x v="4"/>
    <d v="2022-04-29T00:00:00"/>
    <n v="129152.77500000002"/>
    <n v="129152.77500000002"/>
    <x v="5"/>
    <x v="1"/>
    <x v="1"/>
  </r>
  <r>
    <s v="NZ30404"/>
    <x v="48"/>
    <n v="67"/>
    <d v="1955-05-25T06:00:00"/>
    <x v="0"/>
    <s v="Automation Specialist II"/>
    <x v="0"/>
    <n v="292712.12160000001"/>
    <n v="217192.39420000001"/>
    <s v="Angela Welch"/>
    <x v="5"/>
    <n v="892525194"/>
    <s v="0"/>
    <x v="1"/>
    <x v="4"/>
    <d v="2021-01-18T00:00:00"/>
    <n v="75519.727400000003"/>
    <n v="75519.727400000003"/>
    <x v="3"/>
    <x v="3"/>
    <x v="0"/>
  </r>
  <r>
    <s v="NZ57908"/>
    <x v="49"/>
    <n v="56"/>
    <d v="1966-05-25T00:00:00"/>
    <x v="0"/>
    <s v="Occupational Therapist"/>
    <x v="0"/>
    <n v="0"/>
    <n v="0"/>
    <s v="Douglas Weaver"/>
    <x v="1"/>
    <n v="3885975082"/>
    <s v="0"/>
    <x v="0"/>
    <x v="4"/>
    <d v="2021-10-20T00:00:00"/>
    <n v="0"/>
    <n v="0"/>
    <x v="2"/>
    <x v="4"/>
    <x v="0"/>
  </r>
  <r>
    <s v="NZ28425"/>
    <x v="50"/>
    <n v="62"/>
    <d v="1960-05-24T12:00:00"/>
    <x v="0"/>
    <s v="Marketing Manager"/>
    <x v="0"/>
    <n v="119417.9296"/>
    <n v="91498.841199999995"/>
    <s v="Peter Murphy"/>
    <x v="0"/>
    <n v="18514125"/>
    <s v="0"/>
    <x v="2"/>
    <x v="2"/>
    <d v="2021-05-02T00:00:00"/>
    <n v="27919.088400000008"/>
    <n v="27919.088400000008"/>
    <x v="6"/>
    <x v="3"/>
    <x v="0"/>
  </r>
  <r>
    <s v="NZ91317"/>
    <x v="51"/>
    <n v="69"/>
    <d v="1953-05-24T18:00:00"/>
    <x v="0"/>
    <s v="Office Assistant II"/>
    <x v="0"/>
    <n v="199185.61840000001"/>
    <n v="81093.974600000001"/>
    <s v="Barbara Larson"/>
    <x v="1"/>
    <n v="2175072096"/>
    <s v="0"/>
    <x v="2"/>
    <x v="1"/>
    <d v="2021-02-05T00:00:00"/>
    <n v="118091.64380000001"/>
    <n v="118091.64380000001"/>
    <x v="0"/>
    <x v="3"/>
    <x v="0"/>
  </r>
  <r>
    <s v="NZ83420"/>
    <x v="52"/>
    <n v="73"/>
    <d v="1949-05-24T18:00:00"/>
    <x v="0"/>
    <s v="Budget/Accounting Analyst I"/>
    <x v="0"/>
    <n v="556885.56000000006"/>
    <n v="313248.1275"/>
    <s v="Jonathan Carr"/>
    <x v="5"/>
    <n v="4656707328"/>
    <s v="0"/>
    <x v="2"/>
    <x v="2"/>
    <d v="2021-04-09T00:00:00"/>
    <n v="243637.43250000005"/>
    <n v="243637.43250000005"/>
    <x v="5"/>
    <x v="2"/>
    <x v="0"/>
  </r>
  <r>
    <s v="NZ96154"/>
    <x v="53"/>
    <n v="53"/>
    <d v="1969-05-24T18:00:00"/>
    <x v="0"/>
    <s v="Dental Hygienist"/>
    <x v="0"/>
    <n v="257313.48929999999"/>
    <n v="104605.8103"/>
    <s v="Matthew Morris"/>
    <x v="0"/>
    <n v="1229470368"/>
    <s v="0"/>
    <x v="0"/>
    <x v="4"/>
    <d v="2021-06-25T00:00:00"/>
    <n v="152707.679"/>
    <n v="152707.679"/>
    <x v="4"/>
    <x v="4"/>
    <x v="0"/>
  </r>
  <r>
    <s v="NZ78028"/>
    <x v="54"/>
    <n v="79"/>
    <d v="1943-05-25T06:00:00"/>
    <x v="0"/>
    <s v="Staff Accountant III"/>
    <x v="0"/>
    <n v="3179840.7744999998"/>
    <n v="435594.62660000002"/>
    <s v="Louis Hayes"/>
    <x v="0"/>
    <n v="498321588"/>
    <s v="0"/>
    <x v="2"/>
    <x v="4"/>
    <d v="2021-07-03T00:00:00"/>
    <n v="2744246.1478999997"/>
    <n v="2744246.1478999997"/>
    <x v="11"/>
    <x v="2"/>
    <x v="0"/>
  </r>
  <r>
    <s v="NZ67268"/>
    <x v="55"/>
    <n v="79"/>
    <d v="1943-05-25T06:00:00"/>
    <x v="0"/>
    <s v="Health Coach III"/>
    <x v="0"/>
    <n v="23967.847399999999"/>
    <n v="23505.02"/>
    <s v="Peter Simmons"/>
    <x v="0"/>
    <n v="212867655"/>
    <s v="0"/>
    <x v="1"/>
    <x v="1"/>
    <d v="2021-09-03T00:00:00"/>
    <n v="462.82739999999831"/>
    <n v="462.82739999999831"/>
    <x v="8"/>
    <x v="2"/>
    <x v="0"/>
  </r>
  <r>
    <s v="NZ51390"/>
    <x v="56"/>
    <n v="74"/>
    <d v="1948-05-24T12:00:00"/>
    <x v="0"/>
    <s v="Human Resources Assistant IV"/>
    <x v="0"/>
    <n v="435733.3187"/>
    <n v="103486.6632"/>
    <s v="Juan Hamilton"/>
    <x v="1"/>
    <n v="2877675"/>
    <s v="0"/>
    <x v="0"/>
    <x v="4"/>
    <d v="2021-02-23T00:00:00"/>
    <n v="332246.65549999999"/>
    <n v="332246.65549999999"/>
    <x v="0"/>
    <x v="2"/>
    <x v="0"/>
  </r>
  <r>
    <s v="NZ27518"/>
    <x v="57"/>
    <n v="65"/>
    <d v="1957-05-24T18:00:00"/>
    <x v="0"/>
    <s v="VP Marketing"/>
    <x v="0"/>
    <n v="1338614.5495"/>
    <n v="225570.7922"/>
    <s v="Larry Cooper"/>
    <x v="2"/>
    <n v="3368715675"/>
    <s v="0"/>
    <x v="2"/>
    <x v="4"/>
    <d v="2021-05-12T00:00:00"/>
    <n v="1113043.7572999999"/>
    <n v="1113043.7572999999"/>
    <x v="6"/>
    <x v="3"/>
    <x v="0"/>
  </r>
  <r>
    <s v="NZ56121"/>
    <x v="58"/>
    <n v="29"/>
    <d v="1993-05-24T18:00:00"/>
    <x v="0"/>
    <s v="Account Representative IV"/>
    <x v="0"/>
    <n v="2345848.6625999999"/>
    <n v="589221.98759999999"/>
    <s v="Johnny Watkins"/>
    <x v="1"/>
    <n v="21366688"/>
    <s v="0"/>
    <x v="5"/>
    <x v="5"/>
    <d v="2021-04-22T00:00:00"/>
    <n v="1756626.6749999998"/>
    <n v="1756626.6749999998"/>
    <x v="5"/>
    <x v="0"/>
    <x v="0"/>
  </r>
  <r>
    <s v="NZ99221"/>
    <x v="59"/>
    <n v="63"/>
    <d v="1959-05-25T06:00:00"/>
    <x v="0"/>
    <s v="Programmer Analyst IV"/>
    <x v="0"/>
    <n v="1244326.9861000001"/>
    <n v="572390.41359999997"/>
    <s v="Phillip Welch"/>
    <x v="0"/>
    <n v="2211012384"/>
    <s v="0"/>
    <x v="5"/>
    <x v="8"/>
    <d v="2021-12-23T00:00:00"/>
    <n v="671936.57250000013"/>
    <n v="671936.57250000013"/>
    <x v="7"/>
    <x v="3"/>
    <x v="0"/>
  </r>
  <r>
    <s v="NZ89960"/>
    <x v="60"/>
    <n v="17"/>
    <d v="2005-05-24T18:00:00"/>
    <x v="0"/>
    <s v="Design Engineer"/>
    <x v="0"/>
    <n v="392429.76289999997"/>
    <n v="163979.57949999999"/>
    <s v="Ernest Butler"/>
    <x v="0"/>
    <n v="25999182"/>
    <s v="0"/>
    <x v="5"/>
    <x v="2"/>
    <d v="2021-04-23T00:00:00"/>
    <n v="228450.18339999998"/>
    <n v="228450.18339999998"/>
    <x v="5"/>
    <x v="6"/>
    <x v="0"/>
  </r>
  <r>
    <s v="NZ66087"/>
    <x v="61"/>
    <n v="41"/>
    <d v="1981-05-24T18:00:00"/>
    <x v="0"/>
    <s v="Graphic Designer"/>
    <x v="0"/>
    <n v="398694.70809999999"/>
    <n v="166220.51430000001"/>
    <s v="Jean Cooper"/>
    <x v="1"/>
    <n v="1291887207"/>
    <s v="0"/>
    <x v="1"/>
    <x v="1"/>
    <d v="2022-02-14T00:00:00"/>
    <n v="232474.19379999998"/>
    <n v="232474.19379999998"/>
    <x v="0"/>
    <x v="5"/>
    <x v="1"/>
  </r>
  <r>
    <s v="NZ17839"/>
    <x v="62"/>
    <n v="23"/>
    <d v="1999-05-25T06:00:00"/>
    <x v="0"/>
    <s v="Senior Quality Engineer"/>
    <x v="0"/>
    <n v="817996.86560000002"/>
    <n v="124971.74340000001"/>
    <s v="Anthony Alexander"/>
    <x v="1"/>
    <n v="5201924352"/>
    <s v="0"/>
    <x v="2"/>
    <x v="5"/>
    <d v="2021-03-06T00:00:00"/>
    <n v="693025.12219999998"/>
    <n v="693025.12219999998"/>
    <x v="1"/>
    <x v="0"/>
    <x v="0"/>
  </r>
  <r>
    <s v="NZ32885"/>
    <x v="63"/>
    <n v="18"/>
    <d v="2004-05-24T12:00:00"/>
    <x v="0"/>
    <s v="Staff Accountant II"/>
    <x v="0"/>
    <n v="1688758.5895"/>
    <n v="377156.08500000002"/>
    <s v="Roger Hayes"/>
    <x v="1"/>
    <n v="2825726005"/>
    <s v="0"/>
    <x v="1"/>
    <x v="1"/>
    <d v="2021-12-22T00:00:00"/>
    <n v="1311602.5045"/>
    <n v="1311602.5045"/>
    <x v="7"/>
    <x v="6"/>
    <x v="0"/>
  </r>
  <r>
    <s v="NZ34900"/>
    <x v="64"/>
    <n v="84"/>
    <d v="1938-05-25T00:00:00"/>
    <x v="0"/>
    <s v="Accounting Assistant I"/>
    <x v="0"/>
    <n v="2340038.0252"/>
    <n v="936015.21010000003"/>
    <s v="Peter Jones"/>
    <x v="0"/>
    <n v="34363296"/>
    <s v="0"/>
    <x v="5"/>
    <x v="5"/>
    <d v="2021-06-18T00:00:00"/>
    <n v="1404022.8151"/>
    <n v="1404022.8151"/>
    <x v="4"/>
    <x v="2"/>
    <x v="0"/>
  </r>
  <r>
    <s v="NZ38255"/>
    <x v="65"/>
    <n v="33"/>
    <d v="1989-05-24T18:00:00"/>
    <x v="0"/>
    <s v="Staff Accountant I"/>
    <x v="0"/>
    <n v="141038.3744"/>
    <n v="64749.4355"/>
    <s v="Shawn Duncan"/>
    <x v="0"/>
    <n v="16400475"/>
    <n v="892576"/>
    <x v="3"/>
    <x v="6"/>
    <d v="2022-03-30T00:00:00"/>
    <n v="76288.938900000008"/>
    <n v="76288.938900000008"/>
    <x v="1"/>
    <x v="1"/>
    <x v="1"/>
  </r>
  <r>
    <s v="NZ39952"/>
    <x v="66"/>
    <n v="46"/>
    <d v="1976-05-24T12:00:00"/>
    <x v="0"/>
    <s v="Analyst Programmer"/>
    <x v="0"/>
    <n v="475859.82069999998"/>
    <n v="198384.31839999999"/>
    <s v="Andrew Rodriguez"/>
    <x v="5"/>
    <n v="4056581984"/>
    <s v="0"/>
    <x v="1"/>
    <x v="1"/>
    <d v="2021-09-24T00:00:00"/>
    <n v="277475.50229999999"/>
    <n v="277475.50229999999"/>
    <x v="8"/>
    <x v="5"/>
    <x v="0"/>
  </r>
  <r>
    <s v="NZ86823"/>
    <x v="67"/>
    <n v="17"/>
    <d v="2005-05-24T18:00:00"/>
    <x v="0"/>
    <s v="Web Designer II"/>
    <x v="0"/>
    <n v="27001.693800000001"/>
    <n v="15477.756600000001"/>
    <s v="Cynthia Mcdonald"/>
    <x v="5"/>
    <n v="19565175"/>
    <s v="0"/>
    <x v="1"/>
    <x v="1"/>
    <d v="2021-11-04T00:00:00"/>
    <n v="11523.9372"/>
    <n v="11523.9372"/>
    <x v="10"/>
    <x v="6"/>
    <x v="0"/>
  </r>
  <r>
    <s v="NZ89837"/>
    <x v="68"/>
    <n v="76"/>
    <d v="1946-05-25T00:00:00"/>
    <x v="0"/>
    <s v="Speech Pathologist"/>
    <x v="0"/>
    <n v="1218185.0456999999"/>
    <n v="719102.09080000001"/>
    <s v="Douglas West"/>
    <x v="5"/>
    <n v="208356327"/>
    <n v="3694697145"/>
    <x v="3"/>
    <x v="3"/>
    <d v="2021-09-23T00:00:00"/>
    <n v="499082.9548999999"/>
    <n v="499082.9548999999"/>
    <x v="8"/>
    <x v="2"/>
    <x v="0"/>
  </r>
  <r>
    <s v="NZ52692"/>
    <x v="69"/>
    <n v="50"/>
    <d v="1972-05-24T12:00:00"/>
    <x v="0"/>
    <s v="Research Nurse"/>
    <x v="0"/>
    <n v="86604.908200000005"/>
    <n v="67878.6394"/>
    <s v="Nancy James"/>
    <x v="0"/>
    <n v="871438425"/>
    <s v="0"/>
    <x v="2"/>
    <x v="5"/>
    <d v="2021-03-24T00:00:00"/>
    <n v="18726.268800000005"/>
    <n v="18726.268800000005"/>
    <x v="1"/>
    <x v="4"/>
    <x v="0"/>
  </r>
  <r>
    <s v="NZ59778"/>
    <x v="70"/>
    <n v="67"/>
    <d v="1955-05-25T06:00:00"/>
    <x v="0"/>
    <s v="Compensation Analyst"/>
    <x v="0"/>
    <n v="551246.28159999999"/>
    <n v="320686.18640000001"/>
    <s v="Julie Hawkins"/>
    <x v="0"/>
    <n v="1553435577"/>
    <s v="0"/>
    <x v="0"/>
    <x v="4"/>
    <d v="2021-09-06T00:00:00"/>
    <n v="230560.09519999998"/>
    <n v="230560.09519999998"/>
    <x v="8"/>
    <x v="3"/>
    <x v="0"/>
  </r>
  <r>
    <s v="NZ62602"/>
    <x v="71"/>
    <n v="24"/>
    <d v="1998-05-25T00:00:00"/>
    <x v="0"/>
    <s v="Human Resources Assistant II"/>
    <x v="0"/>
    <n v="2316791.3933000001"/>
    <n v="946505.81709999999"/>
    <s v="Ralph Gutierrez"/>
    <x v="0"/>
    <n v="1251566514"/>
    <s v="0"/>
    <x v="0"/>
    <x v="0"/>
    <d v="2022-04-24T00:00:00"/>
    <n v="1370285.5762"/>
    <n v="1370285.5762"/>
    <x v="5"/>
    <x v="0"/>
    <x v="1"/>
  </r>
  <r>
    <s v="NZ84825"/>
    <x v="72"/>
    <n v="68"/>
    <d v="1954-05-25T00:00:00"/>
    <x v="0"/>
    <s v="Accounting Assistant IV"/>
    <x v="0"/>
    <n v="359209.20819999999"/>
    <n v="148579.10079999999"/>
    <s v="Patricia Burke"/>
    <x v="3"/>
    <n v="24459435"/>
    <s v="0"/>
    <x v="0"/>
    <x v="0"/>
    <d v="2022-02-22T00:00:00"/>
    <n v="210630.10740000001"/>
    <n v="210630.10740000001"/>
    <x v="0"/>
    <x v="3"/>
    <x v="1"/>
  </r>
  <r>
    <s v="NZ61531"/>
    <x v="73"/>
    <n v="50"/>
    <d v="1972-05-24T12:00:00"/>
    <x v="0"/>
    <s v="Operator"/>
    <x v="0"/>
    <n v="763141.84"/>
    <n v="430717.25449999998"/>
    <s v="Ann James"/>
    <x v="0"/>
    <n v="458991588"/>
    <s v="0"/>
    <x v="1"/>
    <x v="1"/>
    <d v="2021-06-21T00:00:00"/>
    <n v="332424.58549999999"/>
    <n v="332424.58549999999"/>
    <x v="4"/>
    <x v="4"/>
    <x v="0"/>
  </r>
  <r>
    <s v="NZ22602"/>
    <x v="74"/>
    <n v="41"/>
    <d v="1981-05-24T18:00:00"/>
    <x v="0"/>
    <s v="Software Test Engineer I"/>
    <x v="0"/>
    <n v="672909.66769999999"/>
    <n v="178223.06539999999"/>
    <s v="Julie Crawford"/>
    <x v="0"/>
    <n v="86940945"/>
    <s v="0"/>
    <x v="0"/>
    <x v="4"/>
    <d v="2022-01-18T00:00:00"/>
    <n v="494686.60230000003"/>
    <n v="494686.60230000003"/>
    <x v="3"/>
    <x v="5"/>
    <x v="1"/>
  </r>
  <r>
    <s v="NZ33495"/>
    <x v="75"/>
    <n v="44"/>
    <d v="1978-05-25T00:00:00"/>
    <x v="0"/>
    <s v="Paralegal"/>
    <x v="0"/>
    <n v="136891.3162"/>
    <n v="93195.608099999998"/>
    <s v="Billy Williamson"/>
    <x v="0"/>
    <n v="1114079928"/>
    <s v="0"/>
    <x v="2"/>
    <x v="2"/>
    <d v="2021-04-09T00:00:00"/>
    <n v="43695.708100000003"/>
    <n v="43695.708100000003"/>
    <x v="5"/>
    <x v="5"/>
    <x v="0"/>
  </r>
  <r>
    <s v="NZ57328"/>
    <x v="76"/>
    <n v="54"/>
    <d v="1968-05-24T12:00:00"/>
    <x v="0"/>
    <s v="Administrative Assistant IV"/>
    <x v="0"/>
    <n v="183267.91560000001"/>
    <n v="52385.7952"/>
    <s v="Adam Hughes"/>
    <x v="3"/>
    <n v="514313467"/>
    <s v="0"/>
    <x v="0"/>
    <x v="4"/>
    <d v="2021-08-27T00:00:00"/>
    <n v="130882.12040000001"/>
    <n v="130882.12040000001"/>
    <x v="9"/>
    <x v="4"/>
    <x v="0"/>
  </r>
  <r>
    <s v="NZ21547"/>
    <x v="77"/>
    <n v="26"/>
    <d v="1996-05-24T12:00:00"/>
    <x v="0"/>
    <s v="Statistician III"/>
    <x v="0"/>
    <n v="741521.08799999999"/>
    <n v="182908.535"/>
    <s v="Tina Hunter"/>
    <x v="5"/>
    <n v="2106508248"/>
    <s v="0"/>
    <x v="1"/>
    <x v="1"/>
    <d v="2022-01-13T00:00:00"/>
    <n v="558612.55299999996"/>
    <n v="558612.55299999996"/>
    <x v="3"/>
    <x v="0"/>
    <x v="1"/>
  </r>
  <r>
    <s v="NZ76864"/>
    <x v="78"/>
    <n v="37"/>
    <d v="1985-05-24T18:00:00"/>
    <x v="0"/>
    <s v="Senior Cost Accountant"/>
    <x v="0"/>
    <n v="1756142.5266"/>
    <n v="104684.34020000001"/>
    <s v="Lawrence Williamson"/>
    <x v="2"/>
    <n v="264138798"/>
    <s v="0"/>
    <x v="1"/>
    <x v="4"/>
    <d v="2022-03-17T00:00:00"/>
    <n v="1651458.1864"/>
    <n v="1651458.1864"/>
    <x v="1"/>
    <x v="1"/>
    <x v="1"/>
  </r>
  <r>
    <s v="NZ15069"/>
    <x v="79"/>
    <n v="21"/>
    <d v="2001-05-24T18:00:00"/>
    <x v="0"/>
    <s v="Data Coordiator"/>
    <x v="0"/>
    <n v="393421.82"/>
    <n v="79496.589699999997"/>
    <s v="Kevin Mcdonald"/>
    <x v="0"/>
    <n v="748241676"/>
    <s v="0"/>
    <x v="2"/>
    <x v="2"/>
    <d v="2022-03-02T00:00:00"/>
    <n v="313925.2303"/>
    <n v="313925.2303"/>
    <x v="1"/>
    <x v="0"/>
    <x v="1"/>
  </r>
  <r>
    <s v="NZ63136"/>
    <x v="80"/>
    <n v="28"/>
    <d v="1994-05-25T00:00:00"/>
    <x v="0"/>
    <s v="Account Representative I"/>
    <x v="0"/>
    <n v="1337340.8966999999"/>
    <n v="535644.88370000001"/>
    <s v="Randy Barnes"/>
    <x v="1"/>
    <n v="1161267192"/>
    <s v="0"/>
    <x v="1"/>
    <x v="1"/>
    <d v="2022-04-09T00:00:00"/>
    <n v="801696.01299999992"/>
    <n v="801696.01299999992"/>
    <x v="5"/>
    <x v="0"/>
    <x v="1"/>
  </r>
  <r>
    <s v="NZ42335"/>
    <x v="81"/>
    <n v="70"/>
    <d v="1952-05-24T12:00:00"/>
    <x v="0"/>
    <s v="Automation Specialist IV"/>
    <x v="0"/>
    <n v="433211.8419"/>
    <n v="217439.02069999999"/>
    <s v="Howard Simmons"/>
    <x v="0"/>
    <n v="1393370472"/>
    <n v="553308327"/>
    <x v="3"/>
    <x v="6"/>
    <d v="2022-03-14T00:00:00"/>
    <n v="215772.82120000001"/>
    <n v="215772.82120000001"/>
    <x v="1"/>
    <x v="2"/>
    <x v="1"/>
  </r>
  <r>
    <s v="NZ69783"/>
    <x v="82"/>
    <n v="27"/>
    <d v="1995-05-25T06:00:00"/>
    <x v="0"/>
    <s v="Food Chemist"/>
    <x v="0"/>
    <n v="385891.92099999997"/>
    <n v="211567.48920000001"/>
    <s v="Carolyn Rose"/>
    <x v="3"/>
    <n v="39080448"/>
    <s v="0"/>
    <x v="2"/>
    <x v="2"/>
    <d v="2022-01-30T00:00:00"/>
    <n v="174324.43179999996"/>
    <n v="174324.43179999996"/>
    <x v="3"/>
    <x v="0"/>
    <x v="1"/>
  </r>
  <r>
    <s v="NZ52398"/>
    <x v="83"/>
    <n v="83"/>
    <d v="1939-05-25T06:00:00"/>
    <x v="0"/>
    <s v="Cost Accountant"/>
    <x v="0"/>
    <n v="128258.4816"/>
    <n v="64642.274700000002"/>
    <s v="Dennis Oliver"/>
    <x v="5"/>
    <n v="298478752"/>
    <s v="0"/>
    <x v="2"/>
    <x v="2"/>
    <d v="2022-04-16T00:00:00"/>
    <n v="63616.206899999997"/>
    <n v="63616.206899999997"/>
    <x v="5"/>
    <x v="2"/>
    <x v="1"/>
  </r>
  <r>
    <s v="NZ16848"/>
    <x v="84"/>
    <n v="61"/>
    <d v="1961-05-24T18:00:00"/>
    <x v="0"/>
    <s v="Technical Writer"/>
    <x v="0"/>
    <n v="718547.05160000001"/>
    <n v="322650.8051"/>
    <s v="Martin Chapman"/>
    <x v="0"/>
    <n v="1982193444"/>
    <s v="0"/>
    <x v="1"/>
    <x v="1"/>
    <d v="2021-01-26T00:00:00"/>
    <n v="395896.24650000001"/>
    <n v="395896.24650000001"/>
    <x v="3"/>
    <x v="3"/>
    <x v="0"/>
  </r>
  <r>
    <s v="NZ91662"/>
    <x v="85"/>
    <n v="42"/>
    <d v="1980-05-24T12:00:00"/>
    <x v="0"/>
    <s v="Human Resources Assistant II"/>
    <x v="0"/>
    <n v="685716.26540000003"/>
    <n v="233083.37969999999"/>
    <s v="Stephen Watson"/>
    <x v="3"/>
    <n v="1985535916"/>
    <s v="0"/>
    <x v="1"/>
    <x v="1"/>
    <d v="2021-07-19T00:00:00"/>
    <n v="452632.88570000004"/>
    <n v="452632.88570000004"/>
    <x v="11"/>
    <x v="5"/>
    <x v="0"/>
  </r>
  <r>
    <s v="NZ88872"/>
    <x v="86"/>
    <n v="84"/>
    <d v="1938-05-25T00:00:00"/>
    <x v="0"/>
    <s v="Dental Hygienist"/>
    <x v="0"/>
    <n v="0"/>
    <n v="0"/>
    <s v="Karen Morrison"/>
    <x v="3"/>
    <n v="2550973635"/>
    <n v="841410801"/>
    <x v="3"/>
    <x v="3"/>
    <d v="2021-12-23T00:00:00"/>
    <n v="0"/>
    <n v="0"/>
    <x v="7"/>
    <x v="2"/>
    <x v="0"/>
  </r>
  <r>
    <s v="NZ22736"/>
    <x v="87"/>
    <n v="24"/>
    <d v="1998-05-25T00:00:00"/>
    <x v="0"/>
    <s v="Nurse Practicioner"/>
    <x v="0"/>
    <n v="249992.78539999999"/>
    <n v="52649.082999999999"/>
    <s v="Christopher Diaz"/>
    <x v="4"/>
    <n v="544548984"/>
    <s v="0"/>
    <x v="5"/>
    <x v="2"/>
    <d v="2022-04-22T00:00:00"/>
    <n v="197343.70240000001"/>
    <n v="197343.70240000001"/>
    <x v="5"/>
    <x v="0"/>
    <x v="1"/>
  </r>
  <r>
    <s v="NZ35276"/>
    <x v="88"/>
    <n v="70"/>
    <d v="1952-05-24T12:00:00"/>
    <x v="0"/>
    <s v="Web Designer I"/>
    <x v="0"/>
    <n v="247751.55979999999"/>
    <n v="175453.1501"/>
    <s v="Ralph Cunningham"/>
    <x v="3"/>
    <n v="3473611328"/>
    <n v="1186715376"/>
    <x v="3"/>
    <x v="2"/>
    <d v="2021-03-19T00:00:00"/>
    <n v="72298.409699999989"/>
    <n v="72298.409699999989"/>
    <x v="1"/>
    <x v="2"/>
    <x v="0"/>
  </r>
  <r>
    <s v="NZ98413"/>
    <x v="89"/>
    <n v="35"/>
    <d v="1987-05-25T06:00:00"/>
    <x v="0"/>
    <s v="Project Manager"/>
    <x v="0"/>
    <n v="549847.64560000005"/>
    <n v="181984.973"/>
    <s v="Debra Morgan"/>
    <x v="2"/>
    <n v="8345708"/>
    <s v="0"/>
    <x v="2"/>
    <x v="2"/>
    <d v="2021-06-09T00:00:00"/>
    <n v="367862.67260000005"/>
    <n v="367862.67260000005"/>
    <x v="4"/>
    <x v="1"/>
    <x v="0"/>
  </r>
  <r>
    <s v="NZ45344"/>
    <x v="90"/>
    <n v="42"/>
    <d v="1980-05-24T12:00:00"/>
    <x v="0"/>
    <s v="Systems Administrator III"/>
    <x v="0"/>
    <n v="887296.88219999999"/>
    <n v="327806.90370000002"/>
    <s v="Richard Reynolds"/>
    <x v="0"/>
    <n v="372037974"/>
    <s v="0"/>
    <x v="1"/>
    <x v="1"/>
    <d v="2022-04-04T00:00:00"/>
    <n v="559489.97849999997"/>
    <n v="559489.97849999997"/>
    <x v="5"/>
    <x v="5"/>
    <x v="1"/>
  </r>
  <r>
    <s v="NZ16958"/>
    <x v="91"/>
    <n v="54"/>
    <d v="1968-05-24T12:00:00"/>
    <x v="0"/>
    <s v="Help Desk Operator"/>
    <x v="0"/>
    <n v="177175.27900000001"/>
    <n v="128792.799"/>
    <s v="Janet Morrison"/>
    <x v="4"/>
    <n v="916673625"/>
    <s v="0"/>
    <x v="2"/>
    <x v="2"/>
    <d v="2021-09-30T00:00:00"/>
    <n v="48382.48000000001"/>
    <n v="48382.48000000001"/>
    <x v="8"/>
    <x v="4"/>
    <x v="0"/>
  </r>
  <r>
    <s v="NZ48905"/>
    <x v="92"/>
    <n v="17"/>
    <d v="2005-05-24T18:00:00"/>
    <x v="0"/>
    <s v="Occupational Therapist"/>
    <x v="0"/>
    <n v="160279.89120000001"/>
    <n v="222837.61840000001"/>
    <s v="Jack Gardner"/>
    <x v="2"/>
    <n v="2911206408"/>
    <s v="0"/>
    <x v="1"/>
    <x v="4"/>
    <d v="2021-07-14T00:00:00"/>
    <n v="-62557.727199999994"/>
    <n v="-62557.727199999994"/>
    <x v="11"/>
    <x v="6"/>
    <x v="0"/>
  </r>
  <r>
    <s v="NZ64118"/>
    <x v="93"/>
    <n v="50"/>
    <d v="1972-05-24T12:00:00"/>
    <x v="0"/>
    <s v="Executive Secretary"/>
    <x v="0"/>
    <n v="145886.63070000001"/>
    <n v="65219.905500000001"/>
    <s v="Timothy Carpenter"/>
    <x v="0"/>
    <n v="943969992"/>
    <s v="0"/>
    <x v="1"/>
    <x v="1"/>
    <d v="2021-10-25T00:00:00"/>
    <n v="80666.725200000015"/>
    <n v="80666.725200000015"/>
    <x v="2"/>
    <x v="4"/>
    <x v="0"/>
  </r>
  <r>
    <s v="NZ71401"/>
    <x v="94"/>
    <n v="37"/>
    <d v="1985-05-24T18:00:00"/>
    <x v="0"/>
    <s v="Office Assistant I"/>
    <x v="0"/>
    <n v="369235.44790000003"/>
    <n v="115318.0604"/>
    <s v="Harry Holmes"/>
    <x v="2"/>
    <n v="840894678"/>
    <s v="0"/>
    <x v="0"/>
    <x v="4"/>
    <d v="2021-03-09T00:00:00"/>
    <n v="253917.38750000001"/>
    <n v="253917.38750000001"/>
    <x v="1"/>
    <x v="1"/>
    <x v="0"/>
  </r>
  <r>
    <s v="NZ76081"/>
    <x v="95"/>
    <n v="67"/>
    <d v="1955-05-25T06:00:00"/>
    <x v="0"/>
    <s v="Clinical Specialist"/>
    <x v="0"/>
    <n v="884874.66440000001"/>
    <n v="133071.5361"/>
    <s v="Paula Hart"/>
    <x v="3"/>
    <n v="9107175"/>
    <s v="0"/>
    <x v="2"/>
    <x v="2"/>
    <d v="2022-02-05T00:00:00"/>
    <n v="751803.12829999998"/>
    <n v="766839.19086600002"/>
    <x v="0"/>
    <x v="3"/>
    <x v="1"/>
  </r>
  <r>
    <s v="NZ43584"/>
    <x v="96"/>
    <n v="46"/>
    <d v="1976-05-24T12:00:00"/>
    <x v="0"/>
    <s v="Safety Technician I"/>
    <x v="0"/>
    <n v="147773.07459999999"/>
    <n v="70516.2742"/>
    <s v="Jeffrey Hughes"/>
    <x v="5"/>
    <n v="3231967002"/>
    <s v="0"/>
    <x v="1"/>
    <x v="4"/>
    <d v="2021-06-10T00:00:00"/>
    <n v="77256.800399999993"/>
    <n v="77256.800399999993"/>
    <x v="4"/>
    <x v="5"/>
    <x v="0"/>
  </r>
  <r>
    <s v="NZ35684"/>
    <x v="97"/>
    <n v="45"/>
    <d v="1977-05-24T18:00:00"/>
    <x v="0"/>
    <s v="Software Engineer III"/>
    <x v="0"/>
    <n v="751406.77439999999"/>
    <n v="126486.807"/>
    <s v="Tina Reid"/>
    <x v="3"/>
    <n v="2052252384"/>
    <s v="0"/>
    <x v="2"/>
    <x v="1"/>
    <d v="2021-07-29T00:00:00"/>
    <n v="624919.96739999996"/>
    <n v="637418.36674800003"/>
    <x v="11"/>
    <x v="5"/>
    <x v="0"/>
  </r>
  <r>
    <s v="NZ41076"/>
    <x v="98"/>
    <n v="20"/>
    <d v="2002-05-25T00:00:00"/>
    <x v="0"/>
    <s v="Junior Executive"/>
    <x v="0"/>
    <n v="1564149.2762"/>
    <n v="759609.6753"/>
    <s v="Juan Reyes"/>
    <x v="5"/>
    <n v="1131694802"/>
    <s v="0"/>
    <x v="0"/>
    <x v="4"/>
    <d v="2022-04-12T00:00:00"/>
    <n v="804539.60089999996"/>
    <n v="804539.60089999996"/>
    <x v="5"/>
    <x v="0"/>
    <x v="1"/>
  </r>
  <r>
    <s v="NZ98856"/>
    <x v="99"/>
    <n v="59"/>
    <d v="1963-05-25T06:00:00"/>
    <x v="0"/>
    <s v="Assistant Professor"/>
    <x v="0"/>
    <n v="1199695.6691000001"/>
    <n v="339262.77529999998"/>
    <s v="Benjamin Pierce"/>
    <x v="0"/>
    <n v="884924508"/>
    <s v="0"/>
    <x v="2"/>
    <x v="1"/>
    <d v="2021-06-27T00:00:00"/>
    <n v="860432.89380000008"/>
    <n v="860432.89380000008"/>
    <x v="4"/>
    <x v="4"/>
    <x v="0"/>
  </r>
  <r>
    <s v="NZ77478"/>
    <x v="100"/>
    <n v="24"/>
    <d v="1998-05-25T00:00:00"/>
    <x v="0"/>
    <s v="Help Desk Operator"/>
    <x v="0"/>
    <n v="33252.224099999999"/>
    <n v="36857.465199999999"/>
    <s v="Joan Castillo"/>
    <x v="0"/>
    <n v="1576403136"/>
    <s v="0"/>
    <x v="2"/>
    <x v="2"/>
    <d v="2021-02-12T00:00:00"/>
    <n v="-3605.2410999999993"/>
    <n v="-3605.2410999999993"/>
    <x v="0"/>
    <x v="0"/>
    <x v="0"/>
  </r>
  <r>
    <s v="NZ82740"/>
    <x v="101"/>
    <n v="85"/>
    <d v="1937-05-24T18:00:00"/>
    <x v="0"/>
    <s v="Assistant Professor"/>
    <x v="0"/>
    <n v="372344.35499999998"/>
    <n v="129973.00290000001"/>
    <s v="Russell Gilbert"/>
    <x v="3"/>
    <n v="1010469852"/>
    <s v="0"/>
    <x v="2"/>
    <x v="2"/>
    <d v="2022-04-09T00:00:00"/>
    <n v="242371.35209999996"/>
    <n v="242371.35209999996"/>
    <x v="5"/>
    <x v="2"/>
    <x v="1"/>
  </r>
  <r>
    <s v="NZ38378"/>
    <x v="102"/>
    <n v="51"/>
    <d v="1971-05-25T06:00:00"/>
    <x v="0"/>
    <s v="Accountant IV"/>
    <x v="0"/>
    <n v="92375.972299999994"/>
    <n v="38322.831899999997"/>
    <s v="Thomas Hernandez"/>
    <x v="3"/>
    <n v="1464495984"/>
    <s v="0"/>
    <x v="2"/>
    <x v="2"/>
    <d v="2021-06-27T00:00:00"/>
    <n v="54053.140399999997"/>
    <n v="54053.140399999997"/>
    <x v="4"/>
    <x v="4"/>
    <x v="0"/>
  </r>
  <r>
    <s v="NZ65600"/>
    <x v="103"/>
    <n v="36"/>
    <d v="1986-05-25T00:00:00"/>
    <x v="0"/>
    <s v="Administrative Assistant IV"/>
    <x v="0"/>
    <n v="302540.59629999998"/>
    <n v="153748.94399999999"/>
    <s v="Christopher Evans"/>
    <x v="0"/>
    <n v="1099968213"/>
    <s v="0"/>
    <x v="5"/>
    <x v="8"/>
    <d v="2021-05-28T00:00:00"/>
    <n v="148791.65229999999"/>
    <n v="148791.65229999999"/>
    <x v="6"/>
    <x v="1"/>
    <x v="0"/>
  </r>
  <r>
    <s v="NZ67155"/>
    <x v="104"/>
    <n v="76"/>
    <d v="1946-05-25T00:00:00"/>
    <x v="0"/>
    <s v="Budget/Accounting Analyst III"/>
    <x v="0"/>
    <n v="136205.18549999999"/>
    <n v="134989.06779999999"/>
    <s v="Cynthia Wheeler"/>
    <x v="4"/>
    <n v="128955645"/>
    <n v="7467446735"/>
    <x v="3"/>
    <x v="2"/>
    <d v="2022-01-06T00:00:00"/>
    <n v="1216.1177000000025"/>
    <n v="1216.1177000000025"/>
    <x v="3"/>
    <x v="2"/>
    <x v="1"/>
  </r>
  <r>
    <s v="NZ37683"/>
    <x v="105"/>
    <n v="46"/>
    <d v="1976-05-24T12:00:00"/>
    <x v="0"/>
    <s v="Programmer Analyst I"/>
    <x v="0"/>
    <n v="811487.48659999995"/>
    <n v="205126.0036"/>
    <s v="Chris Hill"/>
    <x v="3"/>
    <n v="15833775"/>
    <s v="0"/>
    <x v="1"/>
    <x v="4"/>
    <d v="2022-01-21T00:00:00"/>
    <n v="606361.48300000001"/>
    <n v="618488.71265999996"/>
    <x v="3"/>
    <x v="5"/>
    <x v="1"/>
  </r>
  <r>
    <s v="NZ90888"/>
    <x v="106"/>
    <n v="33"/>
    <d v="1989-05-24T18:00:00"/>
    <x v="0"/>
    <s v="Professor"/>
    <x v="0"/>
    <n v="1937545.9424999999"/>
    <n v="564090.08010000002"/>
    <s v="Stephen Freeman"/>
    <x v="0"/>
    <n v="4749089751"/>
    <s v="0"/>
    <x v="1"/>
    <x v="1"/>
    <d v="2021-12-07T00:00:00"/>
    <n v="1373455.8624"/>
    <n v="1373455.8624"/>
    <x v="7"/>
    <x v="1"/>
    <x v="0"/>
  </r>
  <r>
    <s v="NZ29085"/>
    <x v="107"/>
    <n v="82"/>
    <d v="1940-05-24T12:00:00"/>
    <x v="0"/>
    <s v="Quality Control Specialist"/>
    <x v="0"/>
    <n v="192492.01060000001"/>
    <n v="103395.7086"/>
    <s v="Robin Clark"/>
    <x v="2"/>
    <n v="50226875"/>
    <s v="0"/>
    <x v="0"/>
    <x v="4"/>
    <d v="2022-01-07T00:00:00"/>
    <n v="89096.302000000011"/>
    <n v="89096.302000000011"/>
    <x v="3"/>
    <x v="2"/>
    <x v="1"/>
  </r>
  <r>
    <s v="NZ40198"/>
    <x v="108"/>
    <n v="51"/>
    <d v="1971-05-25T06:00:00"/>
    <x v="0"/>
    <s v="Civil Engineer"/>
    <x v="0"/>
    <n v="1157818.6137999999"/>
    <n v="263725.35090000002"/>
    <s v="Richard Moore"/>
    <x v="0"/>
    <n v="24661584"/>
    <n v="62218188"/>
    <x v="3"/>
    <x v="6"/>
    <d v="2022-03-06T00:00:00"/>
    <n v="894093.26289999997"/>
    <n v="894093.26289999997"/>
    <x v="1"/>
    <x v="4"/>
    <x v="1"/>
  </r>
  <r>
    <s v="NZ65418"/>
    <x v="109"/>
    <n v="31"/>
    <d v="1991-05-25T06:00:00"/>
    <x v="0"/>
    <s v="Research Associate"/>
    <x v="0"/>
    <n v="95583.926600000006"/>
    <n v="34086.809300000001"/>
    <s v="Joshua Bryant"/>
    <x v="3"/>
    <n v="166230048"/>
    <s v="0"/>
    <x v="1"/>
    <x v="1"/>
    <d v="2021-09-19T00:00:00"/>
    <n v="61497.117300000005"/>
    <n v="61497.117300000005"/>
    <x v="8"/>
    <x v="1"/>
    <x v="0"/>
  </r>
  <r>
    <s v="NZ35725"/>
    <x v="110"/>
    <n v="17"/>
    <d v="2005-05-24T18:00:00"/>
    <x v="0"/>
    <s v="Help Desk Technician"/>
    <x v="0"/>
    <n v="3498983.5485999999"/>
    <n v="986230.74230000004"/>
    <s v="Wayne Hart"/>
    <x v="0"/>
    <n v="1890741909"/>
    <s v="0"/>
    <x v="0"/>
    <x v="4"/>
    <d v="2022-01-05T00:00:00"/>
    <n v="2512752.8062999998"/>
    <n v="2512752.8062999998"/>
    <x v="3"/>
    <x v="6"/>
    <x v="1"/>
  </r>
  <r>
    <s v="NZ49429"/>
    <x v="111"/>
    <n v="65"/>
    <d v="1957-05-24T18:00:00"/>
    <x v="0"/>
    <s v="Accountant III"/>
    <x v="0"/>
    <n v="22023.9097"/>
    <n v="22627.623899999999"/>
    <s v="Karen Simpson"/>
    <x v="0"/>
    <n v="2834185788"/>
    <s v="0"/>
    <x v="1"/>
    <x v="4"/>
    <d v="2022-02-25T00:00:00"/>
    <n v="-603.71419999999853"/>
    <n v="-603.71419999999853"/>
    <x v="0"/>
    <x v="3"/>
    <x v="1"/>
  </r>
  <r>
    <s v="NZ70766"/>
    <x v="112"/>
    <n v="79"/>
    <d v="1943-05-25T06:00:00"/>
    <x v="0"/>
    <s v="Budget/Accounting Analyst II"/>
    <x v="0"/>
    <n v="532750.14040000003"/>
    <n v="260897.49830000001"/>
    <s v="Eugene Morales"/>
    <x v="3"/>
    <n v="1579867328"/>
    <s v="0"/>
    <x v="5"/>
    <x v="5"/>
    <d v="2021-11-15T00:00:00"/>
    <n v="271852.64210000006"/>
    <n v="271852.64210000006"/>
    <x v="10"/>
    <x v="2"/>
    <x v="0"/>
  </r>
  <r>
    <s v="NZ66163"/>
    <x v="113"/>
    <n v="58"/>
    <d v="1964-05-24T12:00:00"/>
    <x v="0"/>
    <s v="Web Designer II"/>
    <x v="0"/>
    <n v="547459.73620000004"/>
    <n v="42985.727400000003"/>
    <s v="Roger Boyd"/>
    <x v="0"/>
    <n v="1080607644"/>
    <n v="4093709004"/>
    <x v="1"/>
    <x v="1"/>
    <d v="2021-07-12T00:00:00"/>
    <n v="504474.00880000007"/>
    <n v="504474.00880000007"/>
    <x v="11"/>
    <x v="4"/>
    <x v="0"/>
  </r>
  <r>
    <s v="NZ98780"/>
    <x v="114"/>
    <n v="19"/>
    <d v="2003-05-25T06:00:00"/>
    <x v="0"/>
    <s v="Web Designer III"/>
    <x v="0"/>
    <n v="2588381.0970999999"/>
    <n v="320561.04359999998"/>
    <s v="Scott Franklin"/>
    <x v="0"/>
    <n v="47726442"/>
    <s v="0"/>
    <x v="5"/>
    <x v="2"/>
    <d v="2021-10-14T00:00:00"/>
    <n v="2267820.0534999999"/>
    <n v="2267820.0534999999"/>
    <x v="2"/>
    <x v="6"/>
    <x v="0"/>
  </r>
  <r>
    <s v="NZ77366"/>
    <x v="115"/>
    <n v="82"/>
    <d v="1940-05-24T12:00:00"/>
    <x v="0"/>
    <s v="Engineer IV"/>
    <x v="0"/>
    <n v="840089.65"/>
    <n v="266617.92580000003"/>
    <s v="Fred Ford"/>
    <x v="3"/>
    <n v="615729324"/>
    <s v="0"/>
    <x v="0"/>
    <x v="4"/>
    <d v="2021-09-21T00:00:00"/>
    <n v="573471.72420000006"/>
    <n v="584941.15868400002"/>
    <x v="8"/>
    <x v="2"/>
    <x v="0"/>
  </r>
  <r>
    <s v="NZ48103"/>
    <x v="116"/>
    <n v="56"/>
    <d v="1966-05-25T00:00:00"/>
    <x v="0"/>
    <s v="Administrative Assistant I"/>
    <x v="0"/>
    <n v="341386.34299999999"/>
    <n v="157911.03169999999"/>
    <s v="Karen Black"/>
    <x v="0"/>
    <n v="3191953812"/>
    <s v="0"/>
    <x v="2"/>
    <x v="1"/>
    <d v="2021-08-14T00:00:00"/>
    <n v="183475.3113"/>
    <n v="183475.3113"/>
    <x v="9"/>
    <x v="4"/>
    <x v="0"/>
  </r>
  <r>
    <s v="NZ78611"/>
    <x v="117"/>
    <n v="73"/>
    <d v="1949-05-24T18:00:00"/>
    <x v="0"/>
    <s v="Database Administrator II"/>
    <x v="0"/>
    <n v="749007.94420000003"/>
    <n v="513425.23499999999"/>
    <s v="David Johnston"/>
    <x v="3"/>
    <n v="524335248"/>
    <s v="0"/>
    <x v="5"/>
    <x v="2"/>
    <d v="2021-10-09T00:00:00"/>
    <n v="235582.70920000004"/>
    <n v="235582.70920000004"/>
    <x v="2"/>
    <x v="2"/>
    <x v="0"/>
  </r>
  <r>
    <s v="NZ77256"/>
    <x v="118"/>
    <n v="34"/>
    <d v="1988-05-24T12:00:00"/>
    <x v="0"/>
    <s v="Health Coach II"/>
    <x v="0"/>
    <n v="868648.41630000004"/>
    <n v="304418.81719999999"/>
    <s v="Joshua Howard"/>
    <x v="1"/>
    <n v="1497064608"/>
    <s v="0"/>
    <x v="5"/>
    <x v="8"/>
    <d v="2022-01-28T00:00:00"/>
    <n v="564229.59909999999"/>
    <n v="564229.59909999999"/>
    <x v="3"/>
    <x v="1"/>
    <x v="1"/>
  </r>
  <r>
    <s v="NZ54417"/>
    <x v="119"/>
    <n v="25"/>
    <d v="1997-05-24T18:00:00"/>
    <x v="0"/>
    <s v="Computer Systems Analyst IV"/>
    <x v="0"/>
    <n v="724809.52919999999"/>
    <n v="353534.71789999999"/>
    <s v="Edward Tucker"/>
    <x v="1"/>
    <n v="697572844"/>
    <s v="0"/>
    <x v="0"/>
    <x v="0"/>
    <d v="2022-03-09T00:00:00"/>
    <n v="371274.8113"/>
    <n v="371274.8113"/>
    <x v="1"/>
    <x v="0"/>
    <x v="1"/>
  </r>
  <r>
    <s v="NZ62447"/>
    <x v="120"/>
    <n v="73"/>
    <d v="1949-05-24T18:00:00"/>
    <x v="0"/>
    <s v="Developer IV"/>
    <x v="0"/>
    <n v="2137439.338"/>
    <n v="1273038.6734"/>
    <s v="Bobby Jenkins"/>
    <x v="5"/>
    <n v="880000704"/>
    <s v="0"/>
    <x v="5"/>
    <x v="2"/>
    <d v="2022-02-10T00:00:00"/>
    <n v="864400.66460000002"/>
    <n v="864400.66460000002"/>
    <x v="0"/>
    <x v="2"/>
    <x v="1"/>
  </r>
  <r>
    <s v="NZ99006"/>
    <x v="121"/>
    <n v="58"/>
    <d v="1964-05-24T12:00:00"/>
    <x v="0"/>
    <s v="Media Manager III"/>
    <x v="0"/>
    <n v="1151166.4894000001"/>
    <n v="126628.3138"/>
    <s v="Andrew Rivera"/>
    <x v="4"/>
    <n v="3408988401"/>
    <s v="0"/>
    <x v="2"/>
    <x v="2"/>
    <d v="2021-04-27T00:00:00"/>
    <n v="1024538.1756000001"/>
    <n v="1024538.1756000001"/>
    <x v="5"/>
    <x v="4"/>
    <x v="0"/>
  </r>
  <r>
    <s v="NZ45589"/>
    <x v="122"/>
    <n v="29"/>
    <d v="1993-05-24T18:00:00"/>
    <x v="0"/>
    <s v="Executive Secretary"/>
    <x v="0"/>
    <n v="1680282.3060000001"/>
    <n v="575408.56310000003"/>
    <s v="Clarence Willis"/>
    <x v="5"/>
    <n v="991137147"/>
    <s v="0"/>
    <x v="5"/>
    <x v="2"/>
    <d v="2021-08-13T00:00:00"/>
    <n v="1104873.7429"/>
    <n v="1104873.7429"/>
    <x v="9"/>
    <x v="0"/>
    <x v="0"/>
  </r>
  <r>
    <s v="NZ30151"/>
    <x v="123"/>
    <n v="45"/>
    <d v="1977-05-24T18:00:00"/>
    <x v="0"/>
    <s v="Statistician II"/>
    <x v="0"/>
    <n v="1133682.3422999999"/>
    <n v="646556.94010000001"/>
    <s v="Harry Lawson"/>
    <x v="0"/>
    <n v="2804773125"/>
    <s v="0"/>
    <x v="0"/>
    <x v="4"/>
    <d v="2021-03-18T00:00:00"/>
    <n v="487125.40219999989"/>
    <n v="487125.40219999989"/>
    <x v="1"/>
    <x v="5"/>
    <x v="0"/>
  </r>
  <r>
    <s v="NZ49907"/>
    <x v="124"/>
    <n v="45"/>
    <d v="1977-05-24T18:00:00"/>
    <x v="0"/>
    <s v="Statistician III"/>
    <x v="0"/>
    <n v="1349926.1949"/>
    <n v="177872.628"/>
    <s v="Roy Lee"/>
    <x v="2"/>
    <n v="2155820544"/>
    <s v="0"/>
    <x v="2"/>
    <x v="1"/>
    <d v="2021-02-21T00:00:00"/>
    <n v="1172053.5669"/>
    <n v="1172053.5669"/>
    <x v="0"/>
    <x v="5"/>
    <x v="0"/>
  </r>
  <r>
    <s v="NZ93572"/>
    <x v="125"/>
    <n v="79"/>
    <d v="1943-05-25T06:00:00"/>
    <x v="0"/>
    <s v="Clinical Specialist"/>
    <x v="0"/>
    <n v="51260.5213"/>
    <n v="8308.1988000000001"/>
    <s v="Lawrence Vasquez"/>
    <x v="3"/>
    <n v="84421463"/>
    <n v="15932791"/>
    <x v="3"/>
    <x v="3"/>
    <d v="2021-04-17T00:00:00"/>
    <n v="42952.322500000002"/>
    <n v="42952.322500000002"/>
    <x v="5"/>
    <x v="2"/>
    <x v="0"/>
  </r>
  <r>
    <s v="NZ72946"/>
    <x v="126"/>
    <n v="32"/>
    <d v="1990-05-25T00:00:00"/>
    <x v="0"/>
    <s v="Geologist I"/>
    <x v="0"/>
    <n v="894793.43429999996"/>
    <n v="427861.53220000002"/>
    <s v="Paul Powell"/>
    <x v="1"/>
    <n v="1356682367"/>
    <n v="5721867072"/>
    <x v="3"/>
    <x v="2"/>
    <d v="2021-03-07T00:00:00"/>
    <n v="466931.90209999995"/>
    <n v="466931.90209999995"/>
    <x v="1"/>
    <x v="1"/>
    <x v="0"/>
  </r>
  <r>
    <s v="NZ22904"/>
    <x v="127"/>
    <n v="66"/>
    <d v="1956-05-24T12:00:00"/>
    <x v="0"/>
    <s v="Analyst Programmer"/>
    <x v="0"/>
    <n v="294532.29210000002"/>
    <n v="242989.141"/>
    <s v="Cynthia Jones"/>
    <x v="1"/>
    <n v="795729405"/>
    <s v="0"/>
    <x v="5"/>
    <x v="5"/>
    <d v="2021-08-26T00:00:00"/>
    <n v="51543.151100000017"/>
    <n v="51543.151100000017"/>
    <x v="9"/>
    <x v="3"/>
    <x v="0"/>
  </r>
  <r>
    <s v="NZ54373"/>
    <x v="128"/>
    <n v="68"/>
    <d v="1954-05-25T00:00:00"/>
    <x v="0"/>
    <s v="Database Administrator III"/>
    <x v="0"/>
    <n v="2146327.1678999998"/>
    <n v="811103.96039999998"/>
    <s v="Jesse Kelly"/>
    <x v="0"/>
    <n v="2841952948"/>
    <s v="0"/>
    <x v="5"/>
    <x v="8"/>
    <d v="2022-03-12T00:00:00"/>
    <n v="1335223.2074999998"/>
    <n v="1335223.2074999998"/>
    <x v="1"/>
    <x v="3"/>
    <x v="1"/>
  </r>
  <r>
    <s v="NZ56621"/>
    <x v="129"/>
    <n v="22"/>
    <d v="2000-05-24T12:00:00"/>
    <x v="0"/>
    <s v="Accountant IV"/>
    <x v="0"/>
    <n v="10157.043600000001"/>
    <n v="6446.3370000000004"/>
    <s v="Heather Hawkins"/>
    <x v="0"/>
    <n v="917821075"/>
    <s v="0"/>
    <x v="0"/>
    <x v="1"/>
    <d v="2021-04-07T00:00:00"/>
    <n v="3710.7066000000004"/>
    <n v="3710.7066000000004"/>
    <x v="5"/>
    <x v="0"/>
    <x v="0"/>
  </r>
  <r>
    <s v="NZ84445"/>
    <x v="130"/>
    <n v="48"/>
    <d v="1974-05-25T00:00:00"/>
    <x v="0"/>
    <s v="Safety Technician II"/>
    <x v="0"/>
    <n v="107355.6088"/>
    <n v="62153.247199999998"/>
    <s v="Jeffrey Little"/>
    <x v="5"/>
    <n v="151080"/>
    <s v="0"/>
    <x v="1"/>
    <x v="4"/>
    <d v="2021-02-17T00:00:00"/>
    <n v="45202.361600000004"/>
    <n v="45202.361600000004"/>
    <x v="0"/>
    <x v="5"/>
    <x v="0"/>
  </r>
  <r>
    <s v="NZ41594"/>
    <x v="131"/>
    <n v="20"/>
    <d v="2002-05-25T00:00:00"/>
    <x v="0"/>
    <s v="VP Product Management"/>
    <x v="0"/>
    <n v="523836.09250000003"/>
    <n v="207361.07449999999"/>
    <s v="Christine Ryan"/>
    <x v="0"/>
    <n v="175867549"/>
    <s v="0"/>
    <x v="2"/>
    <x v="2"/>
    <d v="2022-04-11T00:00:00"/>
    <n v="316475.01800000004"/>
    <n v="316475.01800000004"/>
    <x v="5"/>
    <x v="0"/>
    <x v="1"/>
  </r>
  <r>
    <s v="NZ23112"/>
    <x v="132"/>
    <n v="66"/>
    <d v="1956-05-24T12:00:00"/>
    <x v="0"/>
    <s v="Health Coach II"/>
    <x v="0"/>
    <n v="354800.46120000002"/>
    <n v="62392.0386"/>
    <s v="Barbara Lynch"/>
    <x v="0"/>
    <n v="4647311175"/>
    <s v="0"/>
    <x v="5"/>
    <x v="2"/>
    <d v="2021-07-04T00:00:00"/>
    <n v="292408.42260000005"/>
    <n v="292408.42260000005"/>
    <x v="11"/>
    <x v="3"/>
    <x v="0"/>
  </r>
  <r>
    <s v="NZ72603"/>
    <x v="133"/>
    <n v="52"/>
    <d v="1970-05-25T00:00:00"/>
    <x v="0"/>
    <s v="Human Resources Assistant I"/>
    <x v="0"/>
    <n v="369789.85159999999"/>
    <n v="130488.61040000001"/>
    <s v="Christine Allen"/>
    <x v="3"/>
    <n v="223885116"/>
    <s v="0"/>
    <x v="2"/>
    <x v="1"/>
    <d v="2021-03-01T00:00:00"/>
    <n v="239301.24119999999"/>
    <n v="239301.24119999999"/>
    <x v="1"/>
    <x v="4"/>
    <x v="0"/>
  </r>
  <r>
    <s v="NZ66908"/>
    <x v="134"/>
    <n v="49"/>
    <d v="1973-05-24T18:00:00"/>
    <x v="0"/>
    <s v="Pharmacist"/>
    <x v="0"/>
    <n v="285173.38640000002"/>
    <n v="53376.591099999998"/>
    <s v="Sean Myers"/>
    <x v="3"/>
    <n v="2654272565"/>
    <s v="0"/>
    <x v="2"/>
    <x v="5"/>
    <d v="2022-02-27T00:00:00"/>
    <n v="231796.79530000003"/>
    <n v="231796.79530000003"/>
    <x v="0"/>
    <x v="5"/>
    <x v="1"/>
  </r>
  <r>
    <s v="NZ23903"/>
    <x v="135"/>
    <n v="20"/>
    <d v="2002-05-25T00:00:00"/>
    <x v="0"/>
    <s v="Payment Adjustment Coordinator"/>
    <x v="0"/>
    <n v="916690.98690000002"/>
    <n v="412852.99300000002"/>
    <s v="Jonathan Pierce"/>
    <x v="0"/>
    <n v="4270856535"/>
    <s v="0"/>
    <x v="2"/>
    <x v="2"/>
    <d v="2022-04-10T00:00:00"/>
    <n v="503837.9939"/>
    <n v="503837.9939"/>
    <x v="5"/>
    <x v="0"/>
    <x v="1"/>
  </r>
  <r>
    <s v="NZ39056"/>
    <x v="136"/>
    <n v="22"/>
    <d v="2000-05-24T12:00:00"/>
    <x v="0"/>
    <s v="Marketing Manager"/>
    <x v="0"/>
    <n v="397889.37270000001"/>
    <n v="171502.62549999999"/>
    <s v="Alice Gibson"/>
    <x v="5"/>
    <n v="32774623"/>
    <s v="0"/>
    <x v="1"/>
    <x v="1"/>
    <d v="2022-01-07T00:00:00"/>
    <n v="226386.74720000001"/>
    <n v="226386.74720000001"/>
    <x v="3"/>
    <x v="0"/>
    <x v="1"/>
  </r>
  <r>
    <s v="NZ80022"/>
    <x v="137"/>
    <n v="33"/>
    <d v="1989-05-24T18:00:00"/>
    <x v="0"/>
    <s v="Account Representative III"/>
    <x v="0"/>
    <n v="743986.89249999996"/>
    <n v="109418.6783"/>
    <s v="Linda Brooks"/>
    <x v="0"/>
    <n v="648211968"/>
    <s v="0"/>
    <x v="2"/>
    <x v="2"/>
    <d v="2021-07-13T00:00:00"/>
    <n v="634568.21419999993"/>
    <n v="634568.21419999993"/>
    <x v="11"/>
    <x v="1"/>
    <x v="0"/>
  </r>
  <r>
    <s v="NZ27188"/>
    <x v="138"/>
    <n v="62"/>
    <d v="1960-05-24T12:00:00"/>
    <x v="0"/>
    <s v="Social Worker"/>
    <x v="0"/>
    <n v="2285481.9360000002"/>
    <n v="837428.49560000002"/>
    <s v="Keith Moreno"/>
    <x v="1"/>
    <n v="3053288"/>
    <s v="0"/>
    <x v="5"/>
    <x v="2"/>
    <d v="2021-05-29T00:00:00"/>
    <n v="1448053.4404000002"/>
    <n v="1448053.4404000002"/>
    <x v="6"/>
    <x v="3"/>
    <x v="0"/>
  </r>
  <r>
    <s v="NZ66827"/>
    <x v="139"/>
    <n v="85"/>
    <d v="1937-05-24T18:00:00"/>
    <x v="0"/>
    <s v="Media Manager IV"/>
    <x v="0"/>
    <n v="536225.46429999999"/>
    <n v="170084.01449999999"/>
    <s v="Jason Chavez"/>
    <x v="2"/>
    <n v="2976171424"/>
    <s v="0"/>
    <x v="0"/>
    <x v="0"/>
    <d v="2022-03-25T00:00:00"/>
    <n v="366141.4498"/>
    <n v="366141.4498"/>
    <x v="1"/>
    <x v="2"/>
    <x v="1"/>
  </r>
  <r>
    <s v="NZ64445"/>
    <x v="140"/>
    <n v="83"/>
    <d v="1939-05-25T06:00:00"/>
    <x v="0"/>
    <s v="Assistant Manager"/>
    <x v="0"/>
    <n v="568965.61950000003"/>
    <n v="211172.20370000001"/>
    <s v="Aaron Ferguson"/>
    <x v="0"/>
    <n v="145929"/>
    <s v="0"/>
    <x v="0"/>
    <x v="4"/>
    <d v="2021-05-04T00:00:00"/>
    <n v="357793.41580000002"/>
    <n v="357793.41580000002"/>
    <x v="6"/>
    <x v="2"/>
    <x v="0"/>
  </r>
  <r>
    <s v="NZ98618"/>
    <x v="141"/>
    <n v="46"/>
    <d v="1976-05-24T12:00:00"/>
    <x v="0"/>
    <s v="Geologist IV"/>
    <x v="0"/>
    <n v="355418.81510000001"/>
    <n v="92355.445500000002"/>
    <s v="George Bailey"/>
    <x v="3"/>
    <n v="50230908"/>
    <s v="0"/>
    <x v="4"/>
    <x v="1"/>
    <d v="2021-08-17T00:00:00"/>
    <n v="263063.36959999998"/>
    <n v="263063.36959999998"/>
    <x v="9"/>
    <x v="5"/>
    <x v="0"/>
  </r>
  <r>
    <s v="NZ80436"/>
    <x v="142"/>
    <n v="81"/>
    <d v="1941-05-24T18:00:00"/>
    <x v="0"/>
    <s v="Programmer Analyst II"/>
    <x v="0"/>
    <n v="540168.09080000001"/>
    <n v="267365.0785"/>
    <s v="Willie Garcia"/>
    <x v="1"/>
    <n v="1326964716"/>
    <s v="0"/>
    <x v="1"/>
    <x v="1"/>
    <d v="2021-07-27T00:00:00"/>
    <n v="272803.0123"/>
    <n v="272803.0123"/>
    <x v="11"/>
    <x v="2"/>
    <x v="0"/>
  </r>
  <r>
    <s v="NZ89482"/>
    <x v="143"/>
    <n v="57"/>
    <d v="1965-05-24T18:00:00"/>
    <x v="0"/>
    <s v="Programmer Analyst I"/>
    <x v="0"/>
    <n v="70248.600000000006"/>
    <n v="54878.206299999998"/>
    <s v="Fred Larson"/>
    <x v="1"/>
    <n v="555483885"/>
    <s v="0"/>
    <x v="2"/>
    <x v="2"/>
    <d v="2021-06-02T00:00:00"/>
    <n v="15370.393700000008"/>
    <n v="15370.393700000008"/>
    <x v="4"/>
    <x v="4"/>
    <x v="0"/>
  </r>
  <r>
    <s v="NZ22297"/>
    <x v="144"/>
    <n v="44"/>
    <d v="1978-05-25T00:00:00"/>
    <x v="0"/>
    <s v="Web Developer III"/>
    <x v="0"/>
    <n v="1452744.8495"/>
    <n v="333601.1165"/>
    <s v="Carlos Rogers"/>
    <x v="2"/>
    <n v="765873024"/>
    <s v="0"/>
    <x v="2"/>
    <x v="1"/>
    <d v="2021-08-23T00:00:00"/>
    <n v="1119143.733"/>
    <n v="1119143.733"/>
    <x v="9"/>
    <x v="5"/>
    <x v="0"/>
  </r>
  <r>
    <s v="NZ45324"/>
    <x v="145"/>
    <n v="71"/>
    <d v="1951-05-25T06:00:00"/>
    <x v="0"/>
    <s v="Design Engineer"/>
    <x v="0"/>
    <n v="905498.81370000006"/>
    <n v="159208.58259999999"/>
    <s v="Lisa Medina"/>
    <x v="1"/>
    <n v="4422488"/>
    <n v="762270088"/>
    <x v="3"/>
    <x v="3"/>
    <d v="2022-01-16T00:00:00"/>
    <n v="746290.23110000009"/>
    <n v="746290.23110000009"/>
    <x v="3"/>
    <x v="2"/>
    <x v="1"/>
  </r>
  <r>
    <s v="NZ73608"/>
    <x v="146"/>
    <n v="63"/>
    <d v="1959-05-25T06:00:00"/>
    <x v="0"/>
    <s v="Developer IV"/>
    <x v="0"/>
    <n v="1136736.2074"/>
    <n v="255466.5055"/>
    <s v="Antonio Moreno"/>
    <x v="4"/>
    <n v="1674647457"/>
    <s v="0"/>
    <x v="1"/>
    <x v="4"/>
    <d v="2021-04-10T00:00:00"/>
    <n v="881269.70189999999"/>
    <n v="881269.70189999999"/>
    <x v="5"/>
    <x v="3"/>
    <x v="0"/>
  </r>
  <r>
    <s v="NZ81099"/>
    <x v="147"/>
    <n v="36"/>
    <d v="1986-05-25T00:00:00"/>
    <x v="0"/>
    <s v="Programmer IV"/>
    <x v="0"/>
    <n v="2077135.9165000001"/>
    <n v="528029.81460000004"/>
    <s v="Fred Lynch"/>
    <x v="1"/>
    <n v="3120285969"/>
    <s v="0"/>
    <x v="5"/>
    <x v="8"/>
    <d v="2021-02-27T00:00:00"/>
    <n v="1549106.1019000001"/>
    <n v="1549106.1019000001"/>
    <x v="0"/>
    <x v="1"/>
    <x v="0"/>
  </r>
  <r>
    <s v="NZ80280"/>
    <x v="148"/>
    <n v="21"/>
    <d v="2001-05-24T18:00:00"/>
    <x v="0"/>
    <s v="Statistician II"/>
    <x v="0"/>
    <n v="291883.21779999998"/>
    <n v="86416.572400000005"/>
    <s v="Russell Gibson"/>
    <x v="1"/>
    <n v="360302976"/>
    <n v="530279442"/>
    <x v="3"/>
    <x v="6"/>
    <d v="2021-05-22T00:00:00"/>
    <n v="205466.64539999998"/>
    <n v="205466.64539999998"/>
    <x v="6"/>
    <x v="0"/>
    <x v="0"/>
  </r>
  <r>
    <s v="NZ19657"/>
    <x v="149"/>
    <n v="64"/>
    <d v="1958-05-25T00:00:00"/>
    <x v="0"/>
    <s v="Clinical Specialist"/>
    <x v="0"/>
    <n v="1958573.4375"/>
    <n v="697722.20140000002"/>
    <s v="Jeremy Thomas"/>
    <x v="0"/>
    <n v="22765743"/>
    <s v="0"/>
    <x v="1"/>
    <x v="1"/>
    <d v="2022-04-23T00:00:00"/>
    <n v="1260851.2360999999"/>
    <n v="1260851.2360999999"/>
    <x v="5"/>
    <x v="3"/>
    <x v="1"/>
  </r>
  <r>
    <s v="NZ32319"/>
    <x v="150"/>
    <n v="68"/>
    <d v="1954-05-25T00:00:00"/>
    <x v="0"/>
    <s v="Analyst Programmer"/>
    <x v="0"/>
    <n v="561714.63320000004"/>
    <n v="458435.73820000002"/>
    <s v="Laura Gray"/>
    <x v="0"/>
    <n v="2383079872"/>
    <s v="0"/>
    <x v="2"/>
    <x v="2"/>
    <d v="2022-04-04T00:00:00"/>
    <n v="103278.89500000002"/>
    <n v="103278.89500000002"/>
    <x v="5"/>
    <x v="3"/>
    <x v="1"/>
  </r>
  <r>
    <s v="NZ59881"/>
    <x v="151"/>
    <n v="48"/>
    <d v="1974-05-25T00:00:00"/>
    <x v="0"/>
    <s v="Office Assistant III"/>
    <x v="0"/>
    <n v="949361.04330000002"/>
    <n v="136844.8351"/>
    <s v="Victor Carter"/>
    <x v="0"/>
    <n v="1726116535"/>
    <s v="0"/>
    <x v="1"/>
    <x v="1"/>
    <d v="2022-02-26T00:00:00"/>
    <n v="812516.20819999999"/>
    <n v="812516.20819999999"/>
    <x v="0"/>
    <x v="5"/>
    <x v="1"/>
  </r>
  <r>
    <s v="NZ45192"/>
    <x v="152"/>
    <n v="24"/>
    <d v="1998-05-25T00:00:00"/>
    <x v="0"/>
    <s v="Recruiter"/>
    <x v="0"/>
    <n v="160468.5165"/>
    <n v="88529.664600000004"/>
    <s v="Rebecca Cunningham"/>
    <x v="3"/>
    <n v="4344672768"/>
    <n v="12285275568"/>
    <x v="3"/>
    <x v="3"/>
    <d v="2021-10-20T00:00:00"/>
    <n v="71938.851899999994"/>
    <n v="71938.851899999994"/>
    <x v="2"/>
    <x v="0"/>
    <x v="0"/>
  </r>
  <r>
    <s v="NZ31097"/>
    <x v="153"/>
    <n v="19"/>
    <d v="2003-05-25T06:00:00"/>
    <x v="0"/>
    <s v="Assistant Manager"/>
    <x v="0"/>
    <n v="137999.0484"/>
    <n v="34808.444199999998"/>
    <s v="Antonio Gilbert"/>
    <x v="5"/>
    <n v="26067327"/>
    <s v="0"/>
    <x v="4"/>
    <x v="1"/>
    <d v="2022-04-06T00:00:00"/>
    <n v="103190.6042"/>
    <n v="103190.6042"/>
    <x v="5"/>
    <x v="6"/>
    <x v="1"/>
  </r>
  <r>
    <s v="NZ93864"/>
    <x v="154"/>
    <n v="20"/>
    <d v="2002-05-25T00:00:00"/>
    <x v="0"/>
    <s v="Office Assistant I"/>
    <x v="0"/>
    <n v="1088456.3399"/>
    <n v="286662.75880000001"/>
    <s v="Katherine Gardner"/>
    <x v="3"/>
    <n v="1517601672"/>
    <s v="0"/>
    <x v="0"/>
    <x v="0"/>
    <d v="2021-11-05T00:00:00"/>
    <n v="801793.58110000007"/>
    <n v="817829.45272200007"/>
    <x v="10"/>
    <x v="0"/>
    <x v="0"/>
  </r>
  <r>
    <s v="NZ17448"/>
    <x v="155"/>
    <n v="83"/>
    <d v="1939-05-25T06:00:00"/>
    <x v="0"/>
    <s v="Recruiter"/>
    <x v="0"/>
    <n v="522621.10639999999"/>
    <n v="298121.25719999999"/>
    <s v="Amanda Burke"/>
    <x v="0"/>
    <n v="465252192"/>
    <s v="0"/>
    <x v="2"/>
    <x v="5"/>
    <d v="2022-01-30T00:00:00"/>
    <n v="224499.8492"/>
    <n v="224499.8492"/>
    <x v="3"/>
    <x v="2"/>
    <x v="1"/>
  </r>
  <r>
    <s v="NZ63563"/>
    <x v="156"/>
    <n v="42"/>
    <d v="1980-05-24T12:00:00"/>
    <x v="0"/>
    <s v="Junior Executive"/>
    <x v="0"/>
    <n v="0"/>
    <n v="0"/>
    <s v="Joseph Austin"/>
    <x v="5"/>
    <n v="191377914"/>
    <s v="0"/>
    <x v="4"/>
    <x v="7"/>
    <d v="2022-01-08T00:00:00"/>
    <n v="0"/>
    <n v="0"/>
    <x v="3"/>
    <x v="5"/>
    <x v="1"/>
  </r>
  <r>
    <s v="NZ35242"/>
    <x v="157"/>
    <n v="81"/>
    <d v="1941-05-24T18:00:00"/>
    <x v="0"/>
    <s v="Systems Administrator III"/>
    <x v="0"/>
    <n v="94195.902100000007"/>
    <n v="88295.328599999993"/>
    <s v="Nancy Rogers"/>
    <x v="5"/>
    <n v="1740946608"/>
    <s v="0"/>
    <x v="1"/>
    <x v="1"/>
    <d v="2021-03-10T00:00:00"/>
    <n v="5900.5735000000132"/>
    <n v="5900.5735000000132"/>
    <x v="1"/>
    <x v="2"/>
    <x v="0"/>
  </r>
  <r>
    <s v="NZ39671"/>
    <x v="158"/>
    <n v="42"/>
    <d v="1980-05-24T12:00:00"/>
    <x v="0"/>
    <s v="Software Test Engineer III"/>
    <x v="0"/>
    <n v="129332.3376"/>
    <n v="76867.332699999999"/>
    <s v="Jacqueline Williamson"/>
    <x v="1"/>
    <n v="599806656"/>
    <s v="0"/>
    <x v="0"/>
    <x v="1"/>
    <d v="2021-01-24T00:00:00"/>
    <n v="52465.0049"/>
    <n v="52465.0049"/>
    <x v="3"/>
    <x v="5"/>
    <x v="0"/>
  </r>
  <r>
    <s v="NZ52971"/>
    <x v="159"/>
    <n v="71"/>
    <d v="1951-05-25T06:00:00"/>
    <x v="0"/>
    <s v="Senior Cost Accountant"/>
    <x v="0"/>
    <n v="352259.68339999998"/>
    <n v="194889.71789999999"/>
    <s v="Brian Cook"/>
    <x v="2"/>
    <n v="4048296615"/>
    <n v="15036057054"/>
    <x v="3"/>
    <x v="6"/>
    <d v="2021-09-22T00:00:00"/>
    <n v="157369.96549999999"/>
    <n v="157369.96549999999"/>
    <x v="8"/>
    <x v="2"/>
    <x v="0"/>
  </r>
  <r>
    <s v="NZ33691"/>
    <x v="160"/>
    <n v="78"/>
    <d v="1944-05-24T12:00:00"/>
    <x v="0"/>
    <s v="Software Engineer III"/>
    <x v="0"/>
    <n v="188138.625"/>
    <n v="61145.053099999997"/>
    <s v="Aaron Williams"/>
    <x v="1"/>
    <n v="90437656"/>
    <s v="0"/>
    <x v="0"/>
    <x v="4"/>
    <d v="2022-01-23T00:00:00"/>
    <n v="126993.57190000001"/>
    <n v="126993.57190000001"/>
    <x v="3"/>
    <x v="2"/>
    <x v="1"/>
  </r>
  <r>
    <s v="NZ24037"/>
    <x v="161"/>
    <n v="22"/>
    <d v="2000-05-24T12:00:00"/>
    <x v="0"/>
    <s v="Senior Editor"/>
    <x v="0"/>
    <n v="201141.1194"/>
    <n v="45653.740899999997"/>
    <s v="Joan Martinez"/>
    <x v="5"/>
    <n v="45667083"/>
    <s v="0"/>
    <x v="1"/>
    <x v="4"/>
    <d v="2021-05-17T00:00:00"/>
    <n v="155487.37849999999"/>
    <n v="155487.37849999999"/>
    <x v="6"/>
    <x v="0"/>
    <x v="0"/>
  </r>
  <r>
    <s v="NZ85074"/>
    <x v="162"/>
    <n v="34"/>
    <d v="1988-05-24T12:00:00"/>
    <x v="0"/>
    <s v="Research Assistant III"/>
    <x v="0"/>
    <n v="402601.33760000003"/>
    <n v="251223.2347"/>
    <s v="Angela Oliver"/>
    <x v="3"/>
    <n v="1144409484"/>
    <s v="0"/>
    <x v="5"/>
    <x v="2"/>
    <d v="2021-07-22T00:00:00"/>
    <n v="151378.10290000003"/>
    <n v="151378.10290000003"/>
    <x v="11"/>
    <x v="1"/>
    <x v="0"/>
  </r>
  <r>
    <s v="NZ93006"/>
    <x v="163"/>
    <n v="81"/>
    <d v="1941-05-24T18:00:00"/>
    <x v="0"/>
    <s v="Statistician I"/>
    <x v="0"/>
    <n v="557088.28659999999"/>
    <n v="67066.939400000003"/>
    <s v="Albert Cruz"/>
    <x v="2"/>
    <n v="2199481536"/>
    <s v="0"/>
    <x v="5"/>
    <x v="5"/>
    <d v="2021-09-09T00:00:00"/>
    <n v="490021.34719999996"/>
    <n v="490021.34719999996"/>
    <x v="8"/>
    <x v="2"/>
    <x v="0"/>
  </r>
  <r>
    <s v="NZ55471"/>
    <x v="164"/>
    <n v="77"/>
    <d v="1945-05-24T18:00:00"/>
    <x v="0"/>
    <s v="Software Test Engineer II"/>
    <x v="0"/>
    <n v="449208.342"/>
    <n v="308830.73509999999"/>
    <s v="Kimberly Nelson"/>
    <x v="0"/>
    <n v="270692565"/>
    <s v="0"/>
    <x v="0"/>
    <x v="0"/>
    <d v="2021-12-12T00:00:00"/>
    <n v="140377.60690000001"/>
    <n v="140377.60690000001"/>
    <x v="7"/>
    <x v="2"/>
    <x v="0"/>
  </r>
  <r>
    <s v="NZ40082"/>
    <x v="165"/>
    <n v="17"/>
    <d v="2005-05-24T18:00:00"/>
    <x v="0"/>
    <s v="Paralegal"/>
    <x v="0"/>
    <n v="917484.8517"/>
    <n v="121478.5232"/>
    <s v="Howard Hunter"/>
    <x v="0"/>
    <n v="2127649545"/>
    <s v="0"/>
    <x v="1"/>
    <x v="1"/>
    <d v="2021-10-04T00:00:00"/>
    <n v="796006.32850000006"/>
    <n v="796006.32850000006"/>
    <x v="2"/>
    <x v="6"/>
    <x v="0"/>
  </r>
  <r>
    <s v="NZ73329"/>
    <x v="166"/>
    <n v="31"/>
    <d v="1991-05-25T06:00:00"/>
    <x v="0"/>
    <s v="Engineer II"/>
    <x v="0"/>
    <n v="245076.8064"/>
    <n v="85600.022700000001"/>
    <s v="Kelly Lawrence"/>
    <x v="5"/>
    <n v="279170892"/>
    <s v="0"/>
    <x v="2"/>
    <x v="2"/>
    <d v="2021-07-27T00:00:00"/>
    <n v="159476.7837"/>
    <n v="159476.7837"/>
    <x v="11"/>
    <x v="1"/>
    <x v="0"/>
  </r>
  <r>
    <s v="NZ67788"/>
    <x v="167"/>
    <n v="73"/>
    <d v="1949-05-24T18:00:00"/>
    <x v="0"/>
    <s v="Computer Systems Analyst III"/>
    <x v="0"/>
    <n v="2999025.7461000001"/>
    <n v="333665.19150000002"/>
    <s v="Timothy Reed"/>
    <x v="0"/>
    <n v="351135"/>
    <s v="0"/>
    <x v="0"/>
    <x v="4"/>
    <d v="2021-10-22T00:00:00"/>
    <n v="2665360.5545999999"/>
    <n v="2665360.5545999999"/>
    <x v="2"/>
    <x v="2"/>
    <x v="0"/>
  </r>
  <r>
    <s v="NZ45303"/>
    <x v="168"/>
    <n v="64"/>
    <d v="1958-05-25T00:00:00"/>
    <x v="0"/>
    <s v="Systems Administrator III"/>
    <x v="0"/>
    <n v="559640.53749999998"/>
    <n v="300230.68829999998"/>
    <s v="Sandra George"/>
    <x v="0"/>
    <n v="1864165653"/>
    <s v="0"/>
    <x v="4"/>
    <x v="1"/>
    <d v="2022-04-26T00:00:00"/>
    <n v="259409.8492"/>
    <n v="259409.8492"/>
    <x v="5"/>
    <x v="3"/>
    <x v="1"/>
  </r>
  <r>
    <s v="NZ84879"/>
    <x v="169"/>
    <n v="61"/>
    <d v="1961-05-24T18:00:00"/>
    <x v="0"/>
    <s v="Senior Cost Accountant"/>
    <x v="0"/>
    <n v="645257.48"/>
    <n v="104255.1728"/>
    <s v="Matthew Ramos"/>
    <x v="1"/>
    <n v="4829549568"/>
    <s v="0"/>
    <x v="4"/>
    <x v="7"/>
    <d v="2021-02-20T00:00:00"/>
    <n v="541002.30719999992"/>
    <n v="541002.30719999992"/>
    <x v="0"/>
    <x v="3"/>
    <x v="0"/>
  </r>
  <r>
    <s v="NZ42857"/>
    <x v="170"/>
    <n v="51"/>
    <d v="1971-05-25T06:00:00"/>
    <x v="0"/>
    <s v="Technical Writer"/>
    <x v="0"/>
    <n v="67101.733399999997"/>
    <n v="23182.7582"/>
    <s v="Debra Montgomery"/>
    <x v="1"/>
    <n v="1765790247"/>
    <s v="0"/>
    <x v="2"/>
    <x v="2"/>
    <d v="2021-10-07T00:00:00"/>
    <n v="43918.975200000001"/>
    <n v="43918.975200000001"/>
    <x v="2"/>
    <x v="4"/>
    <x v="0"/>
  </r>
  <r>
    <s v="NZ21808"/>
    <x v="171"/>
    <n v="72"/>
    <d v="1950-05-25T00:00:00"/>
    <x v="0"/>
    <s v="Senior Financial Analyst"/>
    <x v="0"/>
    <n v="259379.0214"/>
    <n v="52646.237000000001"/>
    <s v="Johnny Castillo"/>
    <x v="0"/>
    <n v="1616329624"/>
    <s v="0"/>
    <x v="5"/>
    <x v="5"/>
    <d v="2022-04-15T00:00:00"/>
    <n v="206732.7844"/>
    <n v="206732.7844"/>
    <x v="5"/>
    <x v="2"/>
    <x v="1"/>
  </r>
  <r>
    <s v="NZ29309"/>
    <x v="172"/>
    <n v="48"/>
    <d v="1974-05-25T00:00:00"/>
    <x v="0"/>
    <s v="Office Assistant I"/>
    <x v="0"/>
    <n v="414520.80089999997"/>
    <n v="178562.80650000001"/>
    <s v="Paula Wheeler"/>
    <x v="0"/>
    <n v="172268544"/>
    <s v="0"/>
    <x v="5"/>
    <x v="2"/>
    <d v="2022-02-08T00:00:00"/>
    <n v="235957.99439999997"/>
    <n v="235957.99439999997"/>
    <x v="0"/>
    <x v="5"/>
    <x v="1"/>
  </r>
  <r>
    <s v="NZ92942"/>
    <x v="173"/>
    <n v="60"/>
    <d v="1962-05-25T00:00:00"/>
    <x v="0"/>
    <s v="Web Designer IV"/>
    <x v="0"/>
    <n v="117721.1891"/>
    <n v="52167.682000000001"/>
    <s v="Scott Ross"/>
    <x v="1"/>
    <n v="1455349297"/>
    <n v="11530581986"/>
    <x v="3"/>
    <x v="3"/>
    <d v="2021-08-11T00:00:00"/>
    <n v="65553.507100000003"/>
    <n v="65553.507100000003"/>
    <x v="9"/>
    <x v="3"/>
    <x v="0"/>
  </r>
  <r>
    <s v="NZ48964"/>
    <x v="174"/>
    <n v="33"/>
    <d v="1989-05-24T18:00:00"/>
    <x v="0"/>
    <s v="Help Desk Technician"/>
    <x v="0"/>
    <n v="433338.88"/>
    <n v="110907.66959999999"/>
    <s v="William Carroll"/>
    <x v="3"/>
    <n v="674407972"/>
    <s v="0"/>
    <x v="4"/>
    <x v="7"/>
    <d v="2021-04-04T00:00:00"/>
    <n v="322431.21039999998"/>
    <n v="322431.21039999998"/>
    <x v="5"/>
    <x v="1"/>
    <x v="0"/>
  </r>
  <r>
    <s v="NZ69834"/>
    <x v="175"/>
    <n v="45"/>
    <d v="1977-05-24T18:00:00"/>
    <x v="0"/>
    <s v="Help Desk Technician"/>
    <x v="0"/>
    <n v="27640.079900000001"/>
    <n v="10034.7544"/>
    <s v="Norma Palmer"/>
    <x v="1"/>
    <n v="3288100608"/>
    <n v="942311232"/>
    <x v="3"/>
    <x v="6"/>
    <d v="2021-05-23T00:00:00"/>
    <n v="17605.325499999999"/>
    <n v="17605.325499999999"/>
    <x v="6"/>
    <x v="5"/>
    <x v="0"/>
  </r>
  <r>
    <s v="NZ25035"/>
    <x v="176"/>
    <n v="56"/>
    <d v="1966-05-25T00:00:00"/>
    <x v="0"/>
    <s v="Marketing Manager"/>
    <x v="0"/>
    <n v="304991.23200000002"/>
    <n v="49103.588400000001"/>
    <s v="William Holmes"/>
    <x v="0"/>
    <n v="268391397"/>
    <s v="0"/>
    <x v="0"/>
    <x v="1"/>
    <d v="2021-09-15T00:00:00"/>
    <n v="255887.64360000001"/>
    <n v="255887.64360000001"/>
    <x v="8"/>
    <x v="4"/>
    <x v="0"/>
  </r>
  <r>
    <s v="NZ46502"/>
    <x v="177"/>
    <n v="33"/>
    <d v="1989-05-24T18:00:00"/>
    <x v="0"/>
    <s v="Sales Associate"/>
    <x v="0"/>
    <n v="1055041.2734000001"/>
    <n v="186893.02559999999"/>
    <s v="Steven Greene"/>
    <x v="2"/>
    <n v="1355071446"/>
    <n v="1444612728"/>
    <x v="3"/>
    <x v="6"/>
    <d v="2021-08-28T00:00:00"/>
    <n v="868148.24780000001"/>
    <n v="868148.24780000001"/>
    <x v="9"/>
    <x v="1"/>
    <x v="0"/>
  </r>
  <r>
    <s v="NZ97355"/>
    <x v="178"/>
    <n v="47"/>
    <d v="1975-05-25T06:00:00"/>
    <x v="0"/>
    <s v="Programmer I"/>
    <x v="0"/>
    <n v="157298.68109999999"/>
    <n v="20948.6561"/>
    <s v="Jose Martin"/>
    <x v="2"/>
    <n v="2492479044"/>
    <s v="0"/>
    <x v="1"/>
    <x v="4"/>
    <d v="2021-02-07T00:00:00"/>
    <n v="136350.02499999999"/>
    <n v="136350.02499999999"/>
    <x v="0"/>
    <x v="5"/>
    <x v="0"/>
  </r>
  <r>
    <s v="NZ24335"/>
    <x v="179"/>
    <n v="82"/>
    <d v="1940-05-24T12:00:00"/>
    <x v="0"/>
    <s v="Project Manager"/>
    <x v="0"/>
    <n v="49515.349000000002"/>
    <n v="36011.162900000003"/>
    <s v="Ralph Harvey"/>
    <x v="2"/>
    <n v="2172664938"/>
    <s v="0"/>
    <x v="1"/>
    <x v="1"/>
    <d v="2022-04-03T00:00:00"/>
    <n v="13504.186099999999"/>
    <n v="13504.186099999999"/>
    <x v="5"/>
    <x v="2"/>
    <x v="1"/>
  </r>
  <r>
    <s v="NZ27859"/>
    <x v="180"/>
    <n v="47"/>
    <d v="1975-05-25T06:00:00"/>
    <x v="0"/>
    <s v="Accountant III"/>
    <x v="0"/>
    <n v="1251739.7223"/>
    <n v="271243.12719999999"/>
    <s v="Nicholas Watkins"/>
    <x v="5"/>
    <n v="1492514712"/>
    <s v="0"/>
    <x v="2"/>
    <x v="2"/>
    <d v="2022-01-14T00:00:00"/>
    <n v="980496.59510000004"/>
    <n v="980496.59510000004"/>
    <x v="3"/>
    <x v="5"/>
    <x v="1"/>
  </r>
  <r>
    <s v="NZ53254"/>
    <x v="181"/>
    <n v="36"/>
    <d v="1986-05-25T00:00:00"/>
    <x v="0"/>
    <s v="Accounting Assistant III"/>
    <x v="0"/>
    <n v="717787.70200000005"/>
    <n v="242934.96950000001"/>
    <s v="Phillip Perez"/>
    <x v="3"/>
    <n v="1215043776"/>
    <s v="0"/>
    <x v="5"/>
    <x v="2"/>
    <d v="2021-07-01T00:00:00"/>
    <n v="474852.73250000004"/>
    <n v="474852.73250000004"/>
    <x v="11"/>
    <x v="1"/>
    <x v="0"/>
  </r>
  <r>
    <s v="NZ44084"/>
    <x v="182"/>
    <n v="19"/>
    <d v="2003-05-25T06:00:00"/>
    <x v="0"/>
    <s v="Automation Specialist II"/>
    <x v="0"/>
    <n v="908877.70079999999"/>
    <n v="797373.92429999996"/>
    <s v="Christopher West"/>
    <x v="0"/>
    <n v="841945104"/>
    <s v="0"/>
    <x v="4"/>
    <x v="7"/>
    <d v="2021-10-04T00:00:00"/>
    <n v="111503.77650000004"/>
    <n v="111503.77650000004"/>
    <x v="2"/>
    <x v="6"/>
    <x v="0"/>
  </r>
  <r>
    <s v="NZ84355"/>
    <x v="183"/>
    <n v="64"/>
    <d v="1958-05-25T00:00:00"/>
    <x v="0"/>
    <s v="Computer Systems Analyst IV"/>
    <x v="0"/>
    <n v="1336149.112"/>
    <n v="210588.7187"/>
    <s v="Joseph Gray"/>
    <x v="0"/>
    <n v="1554025296"/>
    <n v="4562527437"/>
    <x v="3"/>
    <x v="2"/>
    <d v="2021-02-24T00:00:00"/>
    <n v="1125560.3932999999"/>
    <n v="1125560.3932999999"/>
    <x v="0"/>
    <x v="3"/>
    <x v="0"/>
  </r>
  <r>
    <s v="NZ66207"/>
    <x v="184"/>
    <n v="81"/>
    <d v="1941-05-24T18:00:00"/>
    <x v="0"/>
    <s v="Dental Hygienist"/>
    <x v="0"/>
    <n v="88598.224499999997"/>
    <n v="52290.324699999997"/>
    <s v="Timothy Long"/>
    <x v="3"/>
    <n v="1748024551"/>
    <s v="0"/>
    <x v="5"/>
    <x v="2"/>
    <d v="2022-03-17T00:00:00"/>
    <n v="36307.899799999999"/>
    <n v="36307.899799999999"/>
    <x v="1"/>
    <x v="2"/>
    <x v="1"/>
  </r>
  <r>
    <s v="NZ40496"/>
    <x v="185"/>
    <n v="58"/>
    <d v="1964-05-24T12:00:00"/>
    <x v="0"/>
    <s v="Staff Accountant III"/>
    <x v="0"/>
    <n v="336228.36869999999"/>
    <n v="90781.659599999999"/>
    <s v="Todd Davis"/>
    <x v="3"/>
    <n v="915894848"/>
    <s v="0"/>
    <x v="5"/>
    <x v="2"/>
    <d v="2022-02-03T00:00:00"/>
    <n v="245446.70909999998"/>
    <n v="245446.70909999998"/>
    <x v="0"/>
    <x v="4"/>
    <x v="1"/>
  </r>
  <r>
    <s v="NZ95525"/>
    <x v="186"/>
    <n v="28"/>
    <d v="1994-05-25T00:00:00"/>
    <x v="0"/>
    <s v="Systems Administrator III"/>
    <x v="0"/>
    <n v="114656.826"/>
    <n v="90510.440700000006"/>
    <s v="Deborah Diaz"/>
    <x v="0"/>
    <n v="2841858918"/>
    <s v="0"/>
    <x v="5"/>
    <x v="2"/>
    <d v="2022-01-12T00:00:00"/>
    <n v="24146.385299999994"/>
    <n v="24146.385299999994"/>
    <x v="3"/>
    <x v="0"/>
    <x v="1"/>
  </r>
  <r>
    <s v="NZ64701"/>
    <x v="187"/>
    <n v="42"/>
    <d v="1980-05-24T12:00:00"/>
    <x v="0"/>
    <s v="Research Assistant I"/>
    <x v="0"/>
    <n v="592875.77359999996"/>
    <n v="88171.268899999995"/>
    <s v="Andrew Cox"/>
    <x v="0"/>
    <n v="1849038048"/>
    <s v="0"/>
    <x v="2"/>
    <x v="2"/>
    <d v="2022-01-04T00:00:00"/>
    <n v="504704.50469999993"/>
    <n v="504704.50469999993"/>
    <x v="3"/>
    <x v="5"/>
    <x v="1"/>
  </r>
  <r>
    <s v="NZ12762"/>
    <x v="188"/>
    <n v="64"/>
    <d v="1958-05-25T00:00:00"/>
    <x v="0"/>
    <s v="Database Administrator II"/>
    <x v="0"/>
    <n v="118423.5952"/>
    <n v="17950.5239"/>
    <s v="Harry Payne"/>
    <x v="0"/>
    <n v="1267241871"/>
    <s v="0"/>
    <x v="0"/>
    <x v="4"/>
    <d v="2021-10-29T00:00:00"/>
    <n v="100473.0713"/>
    <n v="100473.0713"/>
    <x v="2"/>
    <x v="3"/>
    <x v="0"/>
  </r>
  <r>
    <s v="NZ92500"/>
    <x v="189"/>
    <n v="20"/>
    <d v="2002-05-25T00:00:00"/>
    <x v="0"/>
    <s v="Staff Accountant III"/>
    <x v="0"/>
    <n v="1976402.5781"/>
    <n v="340889.9167"/>
    <s v="Mark Pierce"/>
    <x v="0"/>
    <n v="1680609375"/>
    <s v="0"/>
    <x v="4"/>
    <x v="1"/>
    <d v="2021-01-05T00:00:00"/>
    <n v="1635512.6614000001"/>
    <n v="1635512.6614000001"/>
    <x v="3"/>
    <x v="0"/>
    <x v="0"/>
  </r>
  <r>
    <s v="NZ36608"/>
    <x v="190"/>
    <n v="21"/>
    <d v="2001-05-24T18:00:00"/>
    <x v="0"/>
    <s v="Developer IV"/>
    <x v="0"/>
    <n v="616814.99560000002"/>
    <n v="177439.9302"/>
    <s v="Louis James"/>
    <x v="5"/>
    <n v="2093306866"/>
    <s v="0"/>
    <x v="1"/>
    <x v="1"/>
    <d v="2022-02-16T00:00:00"/>
    <n v="439375.06540000002"/>
    <n v="439375.06540000002"/>
    <x v="0"/>
    <x v="0"/>
    <x v="1"/>
  </r>
  <r>
    <s v="NZ15767"/>
    <x v="191"/>
    <n v="31"/>
    <d v="1991-05-25T06:00:00"/>
    <x v="0"/>
    <s v="Environmental Specialist"/>
    <x v="0"/>
    <n v="321318.75229999999"/>
    <n v="105321.14659999999"/>
    <s v="Chris White"/>
    <x v="2"/>
    <n v="582115716"/>
    <s v="0"/>
    <x v="2"/>
    <x v="2"/>
    <d v="2021-01-04T00:00:00"/>
    <n v="215997.60570000001"/>
    <n v="215997.60570000001"/>
    <x v="3"/>
    <x v="1"/>
    <x v="0"/>
  </r>
  <r>
    <s v="NZ17543"/>
    <x v="192"/>
    <n v="26"/>
    <d v="1996-05-24T12:00:00"/>
    <x v="0"/>
    <s v="Nurse"/>
    <x v="0"/>
    <n v="1281296.3389000001"/>
    <n v="155952.0687"/>
    <s v="Thomas Gomez"/>
    <x v="3"/>
    <n v="2661086844"/>
    <s v="0"/>
    <x v="2"/>
    <x v="2"/>
    <d v="2021-03-30T00:00:00"/>
    <n v="1125344.2702000001"/>
    <n v="1147851.1556040002"/>
    <x v="1"/>
    <x v="0"/>
    <x v="0"/>
  </r>
  <r>
    <s v="NZ97391"/>
    <x v="193"/>
    <n v="46"/>
    <d v="1976-05-24T12:00:00"/>
    <x v="0"/>
    <s v="Clinical Specialist"/>
    <x v="0"/>
    <n v="1168651.9853000001"/>
    <n v="647997.37670000002"/>
    <s v="Diane Phillips"/>
    <x v="0"/>
    <n v="1962464367"/>
    <s v="0"/>
    <x v="1"/>
    <x v="1"/>
    <d v="2022-02-26T00:00:00"/>
    <n v="520654.60860000004"/>
    <n v="520654.60860000004"/>
    <x v="0"/>
    <x v="5"/>
    <x v="1"/>
  </r>
  <r>
    <s v="NZ13753"/>
    <x v="194"/>
    <n v="60"/>
    <d v="1962-05-25T00:00:00"/>
    <x v="0"/>
    <s v="Human Resources Manager"/>
    <x v="0"/>
    <n v="36214.181499999999"/>
    <n v="14355.950199999999"/>
    <s v="Joe Moore"/>
    <x v="1"/>
    <n v="1983669912"/>
    <s v="0"/>
    <x v="5"/>
    <x v="2"/>
    <d v="2021-01-11T00:00:00"/>
    <n v="21858.231299999999"/>
    <n v="21858.231299999999"/>
    <x v="3"/>
    <x v="3"/>
    <x v="0"/>
  </r>
  <r>
    <s v="NZ26205"/>
    <x v="195"/>
    <n v="70"/>
    <d v="1952-05-24T12:00:00"/>
    <x v="0"/>
    <s v="Automation Specialist IV"/>
    <x v="0"/>
    <n v="639661.30630000005"/>
    <n v="337824.37770000001"/>
    <s v="Gerald Ramos"/>
    <x v="0"/>
    <n v="863786592"/>
    <s v="0"/>
    <x v="5"/>
    <x v="5"/>
    <d v="2021-06-01T00:00:00"/>
    <n v="301836.92860000004"/>
    <n v="301836.92860000004"/>
    <x v="4"/>
    <x v="2"/>
    <x v="0"/>
  </r>
  <r>
    <s v="NZ77331"/>
    <x v="196"/>
    <n v="84"/>
    <d v="1938-05-25T00:00:00"/>
    <x v="0"/>
    <s v="Marketing Manager"/>
    <x v="0"/>
    <n v="1146054.3744000001"/>
    <n v="268606.49400000001"/>
    <s v="William Rose"/>
    <x v="2"/>
    <n v="2248390718"/>
    <n v="8165904204"/>
    <x v="3"/>
    <x v="6"/>
    <d v="2021-04-12T00:00:00"/>
    <n v="877447.88040000014"/>
    <n v="877447.88040000014"/>
    <x v="5"/>
    <x v="2"/>
    <x v="0"/>
  </r>
  <r>
    <s v="NZ99578"/>
    <x v="197"/>
    <n v="67"/>
    <d v="1955-05-25T06:00:00"/>
    <x v="0"/>
    <s v="Developer I"/>
    <x v="0"/>
    <n v="285198.46879999997"/>
    <n v="108831.7357"/>
    <s v="Dennis Owens"/>
    <x v="3"/>
    <n v="835783476"/>
    <s v="0"/>
    <x v="1"/>
    <x v="1"/>
    <d v="2021-01-30T00:00:00"/>
    <n v="176366.73309999995"/>
    <n v="176366.73309999995"/>
    <x v="3"/>
    <x v="3"/>
    <x v="0"/>
  </r>
  <r>
    <s v="NZ19580"/>
    <x v="198"/>
    <n v="82"/>
    <d v="1940-05-24T12:00:00"/>
    <x v="0"/>
    <s v="Software Test Engineer III"/>
    <x v="0"/>
    <n v="350433.95559999999"/>
    <n v="239445.76850000001"/>
    <s v="Joe Mason"/>
    <x v="5"/>
    <n v="40540308"/>
    <s v="0"/>
    <x v="2"/>
    <x v="2"/>
    <d v="2021-08-01T00:00:00"/>
    <n v="110988.18709999998"/>
    <n v="110988.18709999998"/>
    <x v="9"/>
    <x v="2"/>
    <x v="0"/>
  </r>
  <r>
    <s v="NZ28319"/>
    <x v="199"/>
    <n v="62"/>
    <d v="1960-05-24T12:00:00"/>
    <x v="0"/>
    <s v="Quality Engineer"/>
    <x v="0"/>
    <n v="1194875.5152"/>
    <n v="403706.8173"/>
    <s v="Adam Campbell"/>
    <x v="1"/>
    <n v="1698415956"/>
    <s v="0"/>
    <x v="5"/>
    <x v="2"/>
    <d v="2022-04-19T00:00:00"/>
    <n v="791168.69790000003"/>
    <n v="791168.69790000003"/>
    <x v="5"/>
    <x v="3"/>
    <x v="1"/>
  </r>
  <r>
    <s v="NZ94273"/>
    <x v="200"/>
    <n v="21"/>
    <d v="2001-05-24T18:00:00"/>
    <x v="0"/>
    <s v="Product Engineer"/>
    <x v="0"/>
    <n v="122419.71430000001"/>
    <n v="77124.42"/>
    <s v="Jeffrey Collins"/>
    <x v="1"/>
    <n v="376004169"/>
    <s v="0"/>
    <x v="1"/>
    <x v="4"/>
    <d v="2021-08-17T00:00:00"/>
    <n v="45295.294300000009"/>
    <n v="45295.294300000009"/>
    <x v="9"/>
    <x v="0"/>
    <x v="0"/>
  </r>
  <r>
    <s v="NZ97227"/>
    <x v="201"/>
    <n v="20"/>
    <d v="2002-05-25T00:00:00"/>
    <x v="0"/>
    <s v="Assistant Manager"/>
    <x v="0"/>
    <n v="1609057.2272000001"/>
    <n v="382006.3921"/>
    <s v="Aaron Turner"/>
    <x v="3"/>
    <n v="717246524"/>
    <s v="0"/>
    <x v="0"/>
    <x v="4"/>
    <d v="2022-02-27T00:00:00"/>
    <n v="1227050.8351"/>
    <n v="1251591.8518020001"/>
    <x v="0"/>
    <x v="0"/>
    <x v="1"/>
  </r>
  <r>
    <s v="NZ88639"/>
    <x v="202"/>
    <n v="59"/>
    <d v="1963-05-25T06:00:00"/>
    <x v="0"/>
    <s v="Accountant I"/>
    <x v="0"/>
    <n v="78331.550700000007"/>
    <n v="78074.947400000005"/>
    <s v="Peter Johnston"/>
    <x v="0"/>
    <n v="3256363341"/>
    <n v="11443091814"/>
    <x v="3"/>
    <x v="6"/>
    <d v="2022-04-17T00:00:00"/>
    <n v="256.60330000000249"/>
    <n v="256.60330000000249"/>
    <x v="5"/>
    <x v="4"/>
    <x v="1"/>
  </r>
  <r>
    <s v="NZ43909"/>
    <x v="203"/>
    <n v="79"/>
    <d v="1943-05-25T06:00:00"/>
    <x v="0"/>
    <s v="Nurse"/>
    <x v="0"/>
    <n v="140280.0477"/>
    <n v="109748.5079"/>
    <s v="Timothy Cook"/>
    <x v="0"/>
    <n v="5917632"/>
    <n v="4699422"/>
    <x v="3"/>
    <x v="6"/>
    <d v="2021-04-26T00:00:00"/>
    <n v="30531.539799999999"/>
    <n v="30531.539799999999"/>
    <x v="5"/>
    <x v="2"/>
    <x v="0"/>
  </r>
  <r>
    <s v="NZ31346"/>
    <x v="204"/>
    <n v="42"/>
    <d v="1980-05-24T12:00:00"/>
    <x v="0"/>
    <s v="Marketing Assistant"/>
    <x v="0"/>
    <n v="812470.79350000003"/>
    <n v="179681.04089999999"/>
    <s v="Andrew Moore"/>
    <x v="2"/>
    <n v="541458088"/>
    <s v="0"/>
    <x v="0"/>
    <x v="1"/>
    <d v="2021-01-20T00:00:00"/>
    <n v="632789.75260000001"/>
    <n v="632789.75260000001"/>
    <x v="3"/>
    <x v="5"/>
    <x v="0"/>
  </r>
  <r>
    <s v="NZ57231"/>
    <x v="205"/>
    <n v="54"/>
    <d v="1968-05-24T12:00:00"/>
    <x v="0"/>
    <s v="Human Resources Assistant I"/>
    <x v="0"/>
    <n v="210065.06659999999"/>
    <n v="124557.81200000001"/>
    <s v="Kevin Ward"/>
    <x v="5"/>
    <n v="3118478748"/>
    <n v="11325110181"/>
    <x v="3"/>
    <x v="6"/>
    <d v="2021-10-21T00:00:00"/>
    <n v="85507.254599999986"/>
    <n v="85507.254599999986"/>
    <x v="2"/>
    <x v="4"/>
    <x v="0"/>
  </r>
  <r>
    <s v="NZ60147"/>
    <x v="206"/>
    <n v="60"/>
    <d v="1962-05-25T00:00:00"/>
    <x v="0"/>
    <s v="Senior Developer"/>
    <x v="0"/>
    <n v="303439.38179999997"/>
    <n v="73031.672600000005"/>
    <s v="Albert Burton"/>
    <x v="0"/>
    <n v="222610245"/>
    <s v="0"/>
    <x v="1"/>
    <x v="1"/>
    <d v="2021-02-22T00:00:00"/>
    <n v="230407.70919999998"/>
    <n v="230407.70919999998"/>
    <x v="0"/>
    <x v="3"/>
    <x v="0"/>
  </r>
  <r>
    <s v="NZ87901"/>
    <x v="207"/>
    <n v="42"/>
    <d v="1980-05-24T12:00:00"/>
    <x v="0"/>
    <s v="Systems Administrator I"/>
    <x v="0"/>
    <n v="186230.016"/>
    <n v="27603.426800000001"/>
    <s v="Earl Butler"/>
    <x v="0"/>
    <n v="28916562"/>
    <n v="4116633003"/>
    <x v="3"/>
    <x v="6"/>
    <d v="2022-02-03T00:00:00"/>
    <n v="158626.58919999999"/>
    <n v="158626.58919999999"/>
    <x v="0"/>
    <x v="5"/>
    <x v="1"/>
  </r>
  <r>
    <s v="NZ30260"/>
    <x v="208"/>
    <n v="60"/>
    <d v="1962-05-25T00:00:00"/>
    <x v="0"/>
    <s v="Database Administrator I"/>
    <x v="0"/>
    <n v="119341.1958"/>
    <n v="53040.531499999997"/>
    <s v="Ralph Porter"/>
    <x v="3"/>
    <n v="3321742336"/>
    <n v="159233186"/>
    <x v="3"/>
    <x v="6"/>
    <d v="2021-12-23T00:00:00"/>
    <n v="66300.664300000004"/>
    <n v="66300.664300000004"/>
    <x v="7"/>
    <x v="3"/>
    <x v="0"/>
  </r>
  <r>
    <s v="NZ92239"/>
    <x v="209"/>
    <n v="69"/>
    <d v="1953-05-24T18:00:00"/>
    <x v="0"/>
    <s v="Budget/Accounting Analyst IV"/>
    <x v="0"/>
    <n v="467088.24829999998"/>
    <n v="194702.04879999999"/>
    <s v="Denise Hayes"/>
    <x v="0"/>
    <n v="900612081"/>
    <s v="0"/>
    <x v="2"/>
    <x v="2"/>
    <d v="2021-12-13T00:00:00"/>
    <n v="272386.19949999999"/>
    <n v="272386.19949999999"/>
    <x v="7"/>
    <x v="3"/>
    <x v="0"/>
  </r>
  <r>
    <s v="NZ93571"/>
    <x v="210"/>
    <n v="18"/>
    <d v="2004-05-24T12:00:00"/>
    <x v="0"/>
    <s v="Office Assistant IV"/>
    <x v="0"/>
    <n v="600275.71669999999"/>
    <n v="76391.775899999993"/>
    <s v="Gary Bell"/>
    <x v="1"/>
    <n v="1327365"/>
    <s v="0"/>
    <x v="0"/>
    <x v="1"/>
    <d v="2021-07-02T00:00:00"/>
    <n v="523883.94079999998"/>
    <n v="523883.94079999998"/>
    <x v="11"/>
    <x v="6"/>
    <x v="0"/>
  </r>
  <r>
    <s v="NZ47190"/>
    <x v="211"/>
    <n v="56"/>
    <d v="1966-05-25T00:00:00"/>
    <x v="0"/>
    <s v="Help Desk Operator"/>
    <x v="0"/>
    <n v="208859.6434"/>
    <n v="112415.63159999999"/>
    <s v="Joshua Bennett"/>
    <x v="1"/>
    <n v="1148450163"/>
    <s v="0"/>
    <x v="2"/>
    <x v="2"/>
    <d v="2021-01-04T00:00:00"/>
    <n v="96444.011800000007"/>
    <n v="96444.011800000007"/>
    <x v="3"/>
    <x v="4"/>
    <x v="0"/>
  </r>
  <r>
    <s v="NZ30520"/>
    <x v="212"/>
    <n v="27"/>
    <d v="1995-05-25T06:00:00"/>
    <x v="0"/>
    <s v="Budget/Accounting Analyst III"/>
    <x v="0"/>
    <n v="412040.34889999998"/>
    <n v="251708.17790000001"/>
    <s v="Patrick Howell"/>
    <x v="0"/>
    <n v="1263518976"/>
    <s v="0"/>
    <x v="0"/>
    <x v="4"/>
    <d v="2021-05-16T00:00:00"/>
    <n v="160332.17099999997"/>
    <n v="160332.17099999997"/>
    <x v="6"/>
    <x v="0"/>
    <x v="0"/>
  </r>
  <r>
    <s v="NZ36692"/>
    <x v="213"/>
    <n v="50"/>
    <d v="1972-05-24T12:00:00"/>
    <x v="0"/>
    <s v="Accountant III"/>
    <x v="0"/>
    <n v="223456.29699999999"/>
    <n v="22997.377199999999"/>
    <s v="Juan Perez"/>
    <x v="3"/>
    <n v="2246152608"/>
    <s v="0"/>
    <x v="0"/>
    <x v="0"/>
    <d v="2022-03-28T00:00:00"/>
    <n v="200458.9198"/>
    <n v="200458.9198"/>
    <x v="1"/>
    <x v="4"/>
    <x v="1"/>
  </r>
  <r>
    <s v="NZ59407"/>
    <x v="214"/>
    <n v="30"/>
    <d v="1992-05-24T12:00:00"/>
    <x v="0"/>
    <s v="Web Developer III"/>
    <x v="0"/>
    <n v="338535.57"/>
    <n v="33853.557000000001"/>
    <s v="Jennifer Rice"/>
    <x v="3"/>
    <n v="1682334225"/>
    <s v="0"/>
    <x v="1"/>
    <x v="1"/>
    <d v="2021-05-01T00:00:00"/>
    <n v="304682.01300000004"/>
    <n v="304682.01300000004"/>
    <x v="6"/>
    <x v="1"/>
    <x v="0"/>
  </r>
  <r>
    <s v="NZ49418"/>
    <x v="215"/>
    <n v="35"/>
    <d v="1987-05-25T06:00:00"/>
    <x v="0"/>
    <s v="Accountant III"/>
    <x v="0"/>
    <n v="1044347.8922999999"/>
    <n v="749319.6128"/>
    <s v="Christina Boyd"/>
    <x v="1"/>
    <n v="844981235"/>
    <s v="0"/>
    <x v="2"/>
    <x v="5"/>
    <d v="2021-02-22T00:00:00"/>
    <n v="295028.27949999995"/>
    <n v="295028.27949999995"/>
    <x v="0"/>
    <x v="1"/>
    <x v="0"/>
  </r>
  <r>
    <s v="NZ70365"/>
    <x v="216"/>
    <n v="54"/>
    <d v="1968-05-24T12:00:00"/>
    <x v="0"/>
    <s v="Developer III"/>
    <x v="0"/>
    <n v="852991.31640000001"/>
    <n v="115570.7032"/>
    <s v="George Shaw"/>
    <x v="0"/>
    <n v="39264108"/>
    <s v="0"/>
    <x v="5"/>
    <x v="2"/>
    <d v="2022-03-25T00:00:00"/>
    <n v="737420.61320000002"/>
    <n v="737420.61320000002"/>
    <x v="1"/>
    <x v="4"/>
    <x v="1"/>
  </r>
  <r>
    <s v="NZ21853"/>
    <x v="217"/>
    <n v="84"/>
    <d v="1938-05-25T00:00:00"/>
    <x v="0"/>
    <s v="Web Developer I"/>
    <x v="0"/>
    <n v="361818.94439999998"/>
    <n v="129873.95789999999"/>
    <s v="Joan Miller"/>
    <x v="5"/>
    <n v="2952460728"/>
    <s v="0"/>
    <x v="2"/>
    <x v="2"/>
    <d v="2021-09-23T00:00:00"/>
    <n v="231944.9865"/>
    <n v="231944.9865"/>
    <x v="8"/>
    <x v="2"/>
    <x v="0"/>
  </r>
  <r>
    <s v="NZ45102"/>
    <x v="218"/>
    <n v="67"/>
    <d v="1955-05-25T06:00:00"/>
    <x v="0"/>
    <s v="Junior Executive"/>
    <x v="0"/>
    <n v="627022.95030000003"/>
    <n v="360750.74660000001"/>
    <s v="Bobby Reid"/>
    <x v="5"/>
    <n v="438151168"/>
    <s v="0"/>
    <x v="2"/>
    <x v="1"/>
    <d v="2021-04-21T00:00:00"/>
    <n v="266272.20370000001"/>
    <n v="266272.20370000001"/>
    <x v="5"/>
    <x v="3"/>
    <x v="0"/>
  </r>
  <r>
    <s v="NZ69949"/>
    <x v="219"/>
    <n v="72"/>
    <d v="1950-05-25T00:00:00"/>
    <x v="0"/>
    <s v="Research Associate"/>
    <x v="0"/>
    <n v="779074.22"/>
    <n v="277968.924"/>
    <s v="Joe West"/>
    <x v="3"/>
    <n v="885185664"/>
    <s v="0"/>
    <x v="0"/>
    <x v="1"/>
    <d v="2021-10-27T00:00:00"/>
    <n v="501105.29599999997"/>
    <n v="511127.40191999997"/>
    <x v="2"/>
    <x v="2"/>
    <x v="0"/>
  </r>
  <r>
    <s v="NZ53173"/>
    <x v="220"/>
    <n v="55"/>
    <d v="1967-05-25T06:00:00"/>
    <x v="0"/>
    <s v="Human Resources Assistant IV"/>
    <x v="0"/>
    <n v="459218.95480000001"/>
    <n v="271976.12939999998"/>
    <s v="Jesse Gray"/>
    <x v="4"/>
    <n v="98343504"/>
    <s v="0"/>
    <x v="1"/>
    <x v="1"/>
    <d v="2021-12-21T00:00:00"/>
    <n v="187242.82540000003"/>
    <n v="187242.82540000003"/>
    <x v="7"/>
    <x v="4"/>
    <x v="0"/>
  </r>
  <r>
    <s v="NZ85664"/>
    <x v="221"/>
    <n v="26"/>
    <d v="1996-05-24T12:00:00"/>
    <x v="0"/>
    <s v="Web Developer III"/>
    <x v="0"/>
    <n v="1553625.5386000001"/>
    <n v="589817.83959999995"/>
    <s v="Phyllis Reed"/>
    <x v="0"/>
    <n v="1213686144"/>
    <n v="7960843836"/>
    <x v="3"/>
    <x v="6"/>
    <d v="2022-04-12T00:00:00"/>
    <n v="963807.69900000014"/>
    <n v="963807.69900000014"/>
    <x v="5"/>
    <x v="0"/>
    <x v="1"/>
  </r>
  <r>
    <s v="NZ17528"/>
    <x v="222"/>
    <n v="75"/>
    <d v="1947-05-25T06:00:00"/>
    <x v="0"/>
    <s v="Analog Circuit Design manager"/>
    <x v="0"/>
    <n v="156772.43059999999"/>
    <n v="50689.7526"/>
    <s v="Justin Robinson"/>
    <x v="2"/>
    <n v="1562133906"/>
    <s v="0"/>
    <x v="2"/>
    <x v="5"/>
    <d v="2021-06-30T00:00:00"/>
    <n v="106082.67799999999"/>
    <n v="106082.67799999999"/>
    <x v="4"/>
    <x v="2"/>
    <x v="0"/>
  </r>
  <r>
    <s v="NZ16052"/>
    <x v="223"/>
    <n v="35"/>
    <d v="1987-05-25T06:00:00"/>
    <x v="0"/>
    <s v="Internal Auditor"/>
    <x v="0"/>
    <n v="231379.47719999999"/>
    <n v="46854.344100000002"/>
    <s v="Kimberly Ortiz"/>
    <x v="3"/>
    <n v="320733528"/>
    <s v="0"/>
    <x v="2"/>
    <x v="2"/>
    <d v="2021-07-03T00:00:00"/>
    <n v="184525.13309999998"/>
    <n v="184525.13309999998"/>
    <x v="11"/>
    <x v="1"/>
    <x v="0"/>
  </r>
  <r>
    <s v="NZ50366"/>
    <x v="224"/>
    <n v="46"/>
    <d v="1976-05-24T12:00:00"/>
    <x v="0"/>
    <s v="Software Test Engineer I"/>
    <x v="0"/>
    <n v="567479.90119999996"/>
    <n v="229959.17559999999"/>
    <s v="Harold Gilbert"/>
    <x v="5"/>
    <n v="1098554808"/>
    <s v="0"/>
    <x v="0"/>
    <x v="4"/>
    <d v="2022-04-22T00:00:00"/>
    <n v="337520.72560000001"/>
    <n v="337520.72560000001"/>
    <x v="5"/>
    <x v="5"/>
    <x v="1"/>
  </r>
  <r>
    <s v="NZ22467"/>
    <x v="225"/>
    <n v="51"/>
    <d v="1971-05-25T06:00:00"/>
    <x v="0"/>
    <s v="Engineer III"/>
    <x v="0"/>
    <n v="261295.52249999999"/>
    <n v="269335.3847"/>
    <s v="Kevin Matthews"/>
    <x v="3"/>
    <n v="1431701856"/>
    <s v="0"/>
    <x v="5"/>
    <x v="8"/>
    <d v="2021-06-05T00:00:00"/>
    <n v="-8039.8622000000032"/>
    <n v="-8039.8622000000032"/>
    <x v="4"/>
    <x v="4"/>
    <x v="0"/>
  </r>
  <r>
    <s v="NZ86434"/>
    <x v="226"/>
    <n v="68"/>
    <d v="1954-05-25T00:00:00"/>
    <x v="0"/>
    <s v="Biostatistician III"/>
    <x v="0"/>
    <n v="841209.17980000004"/>
    <n v="229988.3242"/>
    <s v="Matthew Lane"/>
    <x v="0"/>
    <n v="878068815"/>
    <s v="0"/>
    <x v="5"/>
    <x v="5"/>
    <d v="2022-02-11T00:00:00"/>
    <n v="611220.85560000001"/>
    <n v="611220.85560000001"/>
    <x v="0"/>
    <x v="3"/>
    <x v="1"/>
  </r>
  <r>
    <s v="NZ20616"/>
    <x v="227"/>
    <n v="40"/>
    <d v="1982-05-25T00:00:00"/>
    <x v="0"/>
    <s v="Data Coordiator"/>
    <x v="0"/>
    <n v="866009.63639999996"/>
    <n v="353723.69790000003"/>
    <s v="Eugene Austin"/>
    <x v="2"/>
    <n v="342649034"/>
    <s v="0"/>
    <x v="1"/>
    <x v="1"/>
    <d v="2021-04-15T00:00:00"/>
    <n v="512285.93849999993"/>
    <n v="512285.93849999993"/>
    <x v="5"/>
    <x v="5"/>
    <x v="0"/>
  </r>
  <r>
    <s v="NZ66416"/>
    <x v="228"/>
    <n v="73"/>
    <d v="1949-05-24T18:00:00"/>
    <x v="0"/>
    <s v="Registered Nurse"/>
    <x v="0"/>
    <n v="1420246.2904000001"/>
    <n v="235234.1703"/>
    <s v="Billy Wilson"/>
    <x v="0"/>
    <n v="1069079616"/>
    <s v="0"/>
    <x v="0"/>
    <x v="4"/>
    <d v="2021-09-05T00:00:00"/>
    <n v="1185012.1200999999"/>
    <n v="1185012.1200999999"/>
    <x v="8"/>
    <x v="2"/>
    <x v="0"/>
  </r>
  <r>
    <s v="NZ57208"/>
    <x v="229"/>
    <n v="65"/>
    <d v="1957-05-24T18:00:00"/>
    <x v="0"/>
    <s v="Office Assistant II"/>
    <x v="0"/>
    <n v="742185.41029999999"/>
    <n v="176562.00289999999"/>
    <s v="Albert Banks"/>
    <x v="5"/>
    <n v="3128809554"/>
    <n v="11072016"/>
    <x v="3"/>
    <x v="3"/>
    <d v="2021-12-02T00:00:00"/>
    <n v="565623.40740000003"/>
    <n v="565623.40740000003"/>
    <x v="7"/>
    <x v="3"/>
    <x v="0"/>
  </r>
  <r>
    <s v="NZ65151"/>
    <x v="230"/>
    <n v="66"/>
    <d v="1956-05-24T12:00:00"/>
    <x v="0"/>
    <s v="Staff Scientist"/>
    <x v="0"/>
    <n v="964257.43949999998"/>
    <n v="604636.8371"/>
    <s v="Jimmy Hamilton"/>
    <x v="0"/>
    <n v="2096836352"/>
    <s v="0"/>
    <x v="0"/>
    <x v="4"/>
    <d v="2021-08-30T00:00:00"/>
    <n v="359620.60239999997"/>
    <n v="359620.60239999997"/>
    <x v="9"/>
    <x v="3"/>
    <x v="0"/>
  </r>
  <r>
    <s v="NZ74197"/>
    <x v="231"/>
    <n v="52"/>
    <d v="1970-05-25T00:00:00"/>
    <x v="0"/>
    <s v="Associate Professor"/>
    <x v="0"/>
    <n v="0"/>
    <n v="0"/>
    <s v="Victor Hill"/>
    <x v="2"/>
    <n v="788925201"/>
    <s v="0"/>
    <x v="4"/>
    <x v="7"/>
    <d v="2021-05-14T00:00:00"/>
    <n v="0"/>
    <n v="0"/>
    <x v="6"/>
    <x v="4"/>
    <x v="0"/>
  </r>
  <r>
    <s v="NZ89144"/>
    <x v="232"/>
    <n v="17"/>
    <d v="2005-05-24T18:00:00"/>
    <x v="0"/>
    <s v="Cost Accountant"/>
    <x v="0"/>
    <n v="320802.147"/>
    <n v="228098.55220000001"/>
    <s v="Keith Gonzalez"/>
    <x v="3"/>
    <n v="914205838"/>
    <s v="0"/>
    <x v="1"/>
    <x v="1"/>
    <d v="2021-01-16T00:00:00"/>
    <n v="92703.594799999992"/>
    <n v="92703.594799999992"/>
    <x v="3"/>
    <x v="6"/>
    <x v="0"/>
  </r>
  <r>
    <s v="NZ47218"/>
    <x v="233"/>
    <n v="47"/>
    <d v="1975-05-25T06:00:00"/>
    <x v="0"/>
    <s v="Automation Specialist III"/>
    <x v="0"/>
    <n v="812601.79"/>
    <n v="542655.4754"/>
    <s v="Ann Oliver"/>
    <x v="5"/>
    <n v="1401591136"/>
    <s v="0"/>
    <x v="2"/>
    <x v="4"/>
    <d v="2021-02-21T00:00:00"/>
    <n v="269946.31460000004"/>
    <n v="269946.31460000004"/>
    <x v="0"/>
    <x v="5"/>
    <x v="0"/>
  </r>
  <r>
    <s v="NZ94947"/>
    <x v="234"/>
    <n v="28"/>
    <d v="1994-05-25T00:00:00"/>
    <x v="0"/>
    <s v="Assistant Manager"/>
    <x v="0"/>
    <n v="717212.30720000004"/>
    <n v="128291.3515"/>
    <s v="Charles Richards"/>
    <x v="5"/>
    <n v="1527585543"/>
    <s v="0"/>
    <x v="5"/>
    <x v="2"/>
    <d v="2021-09-10T00:00:00"/>
    <n v="588920.95570000005"/>
    <n v="588920.95570000005"/>
    <x v="8"/>
    <x v="0"/>
    <x v="0"/>
  </r>
  <r>
    <s v="NZ88367"/>
    <x v="235"/>
    <n v="40"/>
    <d v="1982-05-25T00:00:00"/>
    <x v="0"/>
    <s v="Computer Systems Analyst III"/>
    <x v="0"/>
    <n v="524488.64"/>
    <n v="183112.09640000001"/>
    <s v="Charles Bryant"/>
    <x v="0"/>
    <n v="226151901"/>
    <n v="446679548"/>
    <x v="3"/>
    <x v="3"/>
    <d v="2022-04-18T00:00:00"/>
    <n v="341376.54359999998"/>
    <n v="341376.54359999998"/>
    <x v="5"/>
    <x v="5"/>
    <x v="1"/>
  </r>
  <r>
    <s v="NZ75034"/>
    <x v="236"/>
    <n v="29"/>
    <d v="1993-05-24T18:00:00"/>
    <x v="0"/>
    <s v="Design Engineer"/>
    <x v="0"/>
    <n v="450709.2096"/>
    <n v="108447.5698"/>
    <s v="Paul White"/>
    <x v="2"/>
    <n v="1114856"/>
    <n v="1095186906"/>
    <x v="3"/>
    <x v="6"/>
    <d v="2021-03-03T00:00:00"/>
    <n v="342261.6398"/>
    <n v="342261.6398"/>
    <x v="1"/>
    <x v="0"/>
    <x v="0"/>
  </r>
  <r>
    <s v="NZ39698"/>
    <x v="237"/>
    <n v="62"/>
    <d v="1960-05-24T12:00:00"/>
    <x v="0"/>
    <s v="Research Assistant IV"/>
    <x v="0"/>
    <n v="333012.00900000002"/>
    <n v="380882.4852"/>
    <s v="Gary Jenkins"/>
    <x v="2"/>
    <n v="3413301276"/>
    <s v="0"/>
    <x v="2"/>
    <x v="2"/>
    <d v="2021-09-21T00:00:00"/>
    <n v="-47870.476199999976"/>
    <n v="-47870.476199999976"/>
    <x v="8"/>
    <x v="3"/>
    <x v="0"/>
  </r>
  <r>
    <s v="NZ15556"/>
    <x v="238"/>
    <n v="24"/>
    <d v="1998-05-25T00:00:00"/>
    <x v="0"/>
    <s v="Operator"/>
    <x v="0"/>
    <n v="550867.60860000004"/>
    <n v="174471.51139999999"/>
    <s v="Paul Meyer"/>
    <x v="2"/>
    <n v="2523859107"/>
    <s v="0"/>
    <x v="5"/>
    <x v="2"/>
    <d v="2021-05-26T00:00:00"/>
    <n v="376396.09720000008"/>
    <n v="376396.09720000008"/>
    <x v="6"/>
    <x v="0"/>
    <x v="0"/>
  </r>
  <r>
    <s v="NZ30509"/>
    <x v="239"/>
    <n v="73"/>
    <d v="1949-05-24T18:00:00"/>
    <x v="0"/>
    <s v="Accountant II"/>
    <x v="0"/>
    <n v="860495.01760000002"/>
    <n v="269621.77220000001"/>
    <s v="Martha Reynolds"/>
    <x v="1"/>
    <n v="381619665"/>
    <n v="8075816396"/>
    <x v="3"/>
    <x v="2"/>
    <d v="2021-02-10T00:00:00"/>
    <n v="590873.24540000001"/>
    <n v="590873.24540000001"/>
    <x v="0"/>
    <x v="2"/>
    <x v="0"/>
  </r>
  <r>
    <s v="NZ65931"/>
    <x v="240"/>
    <n v="63"/>
    <d v="1959-05-25T06:00:00"/>
    <x v="0"/>
    <s v="Compensation Analyst"/>
    <x v="0"/>
    <n v="966281.34329999995"/>
    <n v="396819.53830000001"/>
    <s v="Mary Fox"/>
    <x v="3"/>
    <n v="7324443"/>
    <s v="0"/>
    <x v="5"/>
    <x v="2"/>
    <d v="2021-12-02T00:00:00"/>
    <n v="569461.80499999993"/>
    <n v="580851.04109999991"/>
    <x v="7"/>
    <x v="3"/>
    <x v="0"/>
  </r>
  <r>
    <s v="NZ95431"/>
    <x v="241"/>
    <n v="20"/>
    <d v="2002-05-25T00:00:00"/>
    <x v="0"/>
    <s v="Web Developer III"/>
    <x v="0"/>
    <n v="476645.87650000001"/>
    <n v="357648.76799999998"/>
    <s v="Richard Richards"/>
    <x v="0"/>
    <n v="1141695126"/>
    <s v="0"/>
    <x v="1"/>
    <x v="1"/>
    <d v="2021-03-19T00:00:00"/>
    <n v="118997.10850000003"/>
    <n v="118997.10850000003"/>
    <x v="1"/>
    <x v="0"/>
    <x v="0"/>
  </r>
  <r>
    <s v="NZ33221"/>
    <x v="242"/>
    <n v="26"/>
    <d v="1996-05-24T12:00:00"/>
    <x v="0"/>
    <s v="VP Marketing"/>
    <x v="0"/>
    <n v="1234416.4856"/>
    <n v="496393.0123"/>
    <s v="Christine Stephens"/>
    <x v="0"/>
    <n v="1840059104"/>
    <s v="0"/>
    <x v="2"/>
    <x v="2"/>
    <d v="2021-06-14T00:00:00"/>
    <n v="738023.47329999995"/>
    <n v="738023.47329999995"/>
    <x v="4"/>
    <x v="0"/>
    <x v="0"/>
  </r>
  <r>
    <s v="NZ90271"/>
    <x v="243"/>
    <n v="58"/>
    <d v="1964-05-24T12:00:00"/>
    <x v="0"/>
    <s v="Desktop Support Technician"/>
    <x v="0"/>
    <n v="129195.693"/>
    <n v="19766.940999999999"/>
    <s v="Bruce Smith"/>
    <x v="1"/>
    <n v="3527129856"/>
    <s v="0"/>
    <x v="1"/>
    <x v="1"/>
    <d v="2021-12-10T00:00:00"/>
    <n v="109428.75200000001"/>
    <n v="109428.75200000001"/>
    <x v="7"/>
    <x v="4"/>
    <x v="0"/>
  </r>
  <r>
    <s v="NZ77027"/>
    <x v="244"/>
    <n v="57"/>
    <d v="1965-05-24T18:00:00"/>
    <x v="0"/>
    <s v="Office Assistant II"/>
    <x v="0"/>
    <n v="98391.812699999995"/>
    <n v="15399.3092"/>
    <s v="Brandon Andrews"/>
    <x v="1"/>
    <n v="704954394"/>
    <s v="0"/>
    <x v="1"/>
    <x v="1"/>
    <d v="2022-04-27T00:00:00"/>
    <n v="82992.503499999992"/>
    <n v="82992.503499999992"/>
    <x v="5"/>
    <x v="4"/>
    <x v="1"/>
  </r>
  <r>
    <s v="NZ30005"/>
    <x v="245"/>
    <n v="74"/>
    <d v="1948-05-24T12:00:00"/>
    <x v="0"/>
    <s v="Sales Representative"/>
    <x v="0"/>
    <n v="1597694.6098"/>
    <n v="251878.1636"/>
    <s v="Willie Sullivan"/>
    <x v="0"/>
    <n v="2639847744"/>
    <s v="0"/>
    <x v="5"/>
    <x v="2"/>
    <d v="2021-10-15T00:00:00"/>
    <n v="1345816.4461999999"/>
    <n v="1345816.4461999999"/>
    <x v="2"/>
    <x v="2"/>
    <x v="0"/>
  </r>
  <r>
    <s v="NZ54849"/>
    <x v="246"/>
    <n v="38"/>
    <d v="1984-05-24T12:00:00"/>
    <x v="0"/>
    <s v="Research Assistant II"/>
    <x v="0"/>
    <n v="2113412.2503999998"/>
    <n v="653669.4791"/>
    <s v="Eric Sullivan"/>
    <x v="3"/>
    <n v="1167149225"/>
    <s v="0"/>
    <x v="5"/>
    <x v="8"/>
    <d v="2021-05-15T00:00:00"/>
    <n v="1459742.7712999997"/>
    <n v="1488937.6267259996"/>
    <x v="6"/>
    <x v="1"/>
    <x v="0"/>
  </r>
  <r>
    <s v="NZ34442"/>
    <x v="247"/>
    <n v="84"/>
    <d v="1938-05-25T00:00:00"/>
    <x v="0"/>
    <s v="Biostatistician IV"/>
    <x v="0"/>
    <n v="647719.45620000002"/>
    <n v="438456.24729999999"/>
    <s v="Teresa Graham"/>
    <x v="3"/>
    <n v="512379168"/>
    <n v="4648825188"/>
    <x v="3"/>
    <x v="6"/>
    <d v="2021-08-24T00:00:00"/>
    <n v="209263.20890000003"/>
    <n v="209263.20890000003"/>
    <x v="9"/>
    <x v="2"/>
    <x v="0"/>
  </r>
  <r>
    <s v="NZ95274"/>
    <x v="248"/>
    <n v="44"/>
    <d v="1978-05-25T00:00:00"/>
    <x v="0"/>
    <s v="Administrative Assistant I"/>
    <x v="0"/>
    <n v="329165.37569999998"/>
    <n v="217090.514"/>
    <s v="Theresa Burke"/>
    <x v="3"/>
    <n v="1165089374"/>
    <s v="0"/>
    <x v="4"/>
    <x v="7"/>
    <d v="2021-10-08T00:00:00"/>
    <n v="112074.86169999998"/>
    <n v="112074.86169999998"/>
    <x v="2"/>
    <x v="5"/>
    <x v="0"/>
  </r>
  <r>
    <s v="NZ15664"/>
    <x v="249"/>
    <n v="82"/>
    <d v="1940-05-24T12:00:00"/>
    <x v="0"/>
    <s v="Operator"/>
    <x v="0"/>
    <n v="914049.57920000004"/>
    <n v="276007.12780000002"/>
    <s v="Anne Garrett"/>
    <x v="1"/>
    <n v="2336721876"/>
    <s v="0"/>
    <x v="5"/>
    <x v="8"/>
    <d v="2022-01-07T00:00:00"/>
    <n v="638042.45140000002"/>
    <n v="638042.45140000002"/>
    <x v="3"/>
    <x v="2"/>
    <x v="1"/>
  </r>
  <r>
    <s v="NZ96295"/>
    <x v="250"/>
    <n v="61"/>
    <d v="1961-05-24T18:00:00"/>
    <x v="0"/>
    <s v="Accounting Assistant II"/>
    <x v="0"/>
    <n v="443691.728"/>
    <n v="71372.346799999999"/>
    <s v="Justin Miller"/>
    <x v="3"/>
    <n v="40765887"/>
    <s v="0"/>
    <x v="2"/>
    <x v="2"/>
    <d v="2021-07-22T00:00:00"/>
    <n v="372319.3812"/>
    <n v="372319.3812"/>
    <x v="11"/>
    <x v="3"/>
    <x v="0"/>
  </r>
  <r>
    <s v="NZ29999"/>
    <x v="251"/>
    <n v="36"/>
    <d v="1986-05-25T00:00:00"/>
    <x v="0"/>
    <s v="Clinical Specialist"/>
    <x v="0"/>
    <n v="505423.7856"/>
    <n v="292471.89730000001"/>
    <s v="Kimberly Frazier"/>
    <x v="5"/>
    <n v="1416898098"/>
    <s v="0"/>
    <x v="5"/>
    <x v="8"/>
    <d v="2021-08-20T00:00:00"/>
    <n v="212951.88829999999"/>
    <n v="212951.88829999999"/>
    <x v="9"/>
    <x v="1"/>
    <x v="0"/>
  </r>
  <r>
    <s v="NZ68280"/>
    <x v="252"/>
    <n v="85"/>
    <d v="1937-05-24T18:00:00"/>
    <x v="0"/>
    <s v="Budget/Accounting Analyst IV"/>
    <x v="0"/>
    <n v="635861.07380000001"/>
    <n v="767802.24659999995"/>
    <s v="Patrick Stephens"/>
    <x v="0"/>
    <n v="705010155"/>
    <s v="0"/>
    <x v="1"/>
    <x v="1"/>
    <d v="2021-11-07T00:00:00"/>
    <n v="-131941.17279999994"/>
    <n v="-131941.17279999994"/>
    <x v="10"/>
    <x v="2"/>
    <x v="0"/>
  </r>
  <r>
    <s v="NZ29701"/>
    <x v="253"/>
    <n v="69"/>
    <d v="1953-05-24T18:00:00"/>
    <x v="0"/>
    <s v="Engineer IV"/>
    <x v="0"/>
    <n v="1110950.2893000001"/>
    <n v="243373.432"/>
    <s v="Maria Gardner"/>
    <x v="5"/>
    <n v="3479328"/>
    <s v="0"/>
    <x v="2"/>
    <x v="2"/>
    <d v="2022-03-26T00:00:00"/>
    <n v="867576.85730000003"/>
    <n v="867576.85730000003"/>
    <x v="1"/>
    <x v="3"/>
    <x v="1"/>
  </r>
  <r>
    <s v="NZ28766"/>
    <x v="254"/>
    <n v="45"/>
    <d v="1977-05-24T18:00:00"/>
    <x v="0"/>
    <s v="Teacher"/>
    <x v="0"/>
    <n v="219556.12160000001"/>
    <n v="117898.6297"/>
    <s v="Dorothy Kennedy"/>
    <x v="3"/>
    <n v="1156371888"/>
    <s v="0"/>
    <x v="0"/>
    <x v="0"/>
    <d v="2021-02-20T00:00:00"/>
    <n v="101657.49190000001"/>
    <n v="101657.49190000001"/>
    <x v="0"/>
    <x v="5"/>
    <x v="0"/>
  </r>
  <r>
    <s v="NZ12660"/>
    <x v="255"/>
    <n v="28"/>
    <d v="1994-05-25T00:00:00"/>
    <x v="0"/>
    <s v="Research Associate"/>
    <x v="0"/>
    <n v="553783.57380000001"/>
    <n v="272317.05300000001"/>
    <s v="Beverly Richards"/>
    <x v="2"/>
    <n v="4807458621"/>
    <s v="0"/>
    <x v="2"/>
    <x v="5"/>
    <d v="2022-03-20T00:00:00"/>
    <n v="281466.5208"/>
    <n v="281466.5208"/>
    <x v="1"/>
    <x v="0"/>
    <x v="1"/>
  </r>
  <r>
    <s v="NZ35319"/>
    <x v="256"/>
    <n v="46"/>
    <d v="1976-05-24T12:00:00"/>
    <x v="0"/>
    <s v="Financial Analyst"/>
    <x v="0"/>
    <n v="148409.6257"/>
    <n v="127049.2403"/>
    <s v="Aaron Simpson"/>
    <x v="0"/>
    <n v="497952522"/>
    <s v="0"/>
    <x v="1"/>
    <x v="1"/>
    <d v="2022-04-20T00:00:00"/>
    <n v="21360.385399999999"/>
    <n v="21360.385399999999"/>
    <x v="5"/>
    <x v="5"/>
    <x v="1"/>
  </r>
  <r>
    <s v="NZ19493"/>
    <x v="257"/>
    <n v="38"/>
    <d v="1984-05-24T12:00:00"/>
    <x v="0"/>
    <s v="Safety Technician III"/>
    <x v="0"/>
    <n v="136187.50320000001"/>
    <n v="63554.1682"/>
    <s v="Jeremy Morris"/>
    <x v="1"/>
    <n v="1146159808"/>
    <n v="324998882"/>
    <x v="3"/>
    <x v="3"/>
    <d v="2022-04-02T00:00:00"/>
    <n v="72633.335000000006"/>
    <n v="72633.335000000006"/>
    <x v="5"/>
    <x v="1"/>
    <x v="1"/>
  </r>
  <r>
    <s v="NZ29462"/>
    <x v="258"/>
    <n v="26"/>
    <d v="1996-05-24T12:00:00"/>
    <x v="0"/>
    <s v="VP Accounting"/>
    <x v="0"/>
    <n v="806418.60250000004"/>
    <n v="378680.73540000001"/>
    <s v="Richard Simpson"/>
    <x v="5"/>
    <n v="1501964265"/>
    <s v="0"/>
    <x v="5"/>
    <x v="2"/>
    <d v="2022-02-22T00:00:00"/>
    <n v="427737.86710000003"/>
    <n v="427737.86710000003"/>
    <x v="0"/>
    <x v="0"/>
    <x v="1"/>
  </r>
  <r>
    <s v="NZ67206"/>
    <x v="259"/>
    <n v="25"/>
    <d v="1997-05-24T18:00:00"/>
    <x v="0"/>
    <s v="Web Developer III"/>
    <x v="0"/>
    <n v="308369.86969999998"/>
    <n v="96707.334400000007"/>
    <s v="Matthew Nguyen"/>
    <x v="0"/>
    <n v="1937299364"/>
    <s v="0"/>
    <x v="2"/>
    <x v="2"/>
    <d v="2022-04-29T00:00:00"/>
    <n v="211662.53529999999"/>
    <n v="211662.53529999999"/>
    <x v="5"/>
    <x v="0"/>
    <x v="1"/>
  </r>
  <r>
    <s v="NZ78066"/>
    <x v="260"/>
    <n v="48"/>
    <d v="1974-05-25T00:00:00"/>
    <x v="0"/>
    <s v="Administrative Assistant II"/>
    <x v="0"/>
    <n v="222820.0128"/>
    <n v="33423.001900000003"/>
    <s v="Heather Stewart"/>
    <x v="3"/>
    <n v="964863756"/>
    <n v="5225742522"/>
    <x v="3"/>
    <x v="6"/>
    <d v="2021-01-26T00:00:00"/>
    <n v="189397.01089999999"/>
    <n v="189397.01089999999"/>
    <x v="3"/>
    <x v="5"/>
    <x v="0"/>
  </r>
  <r>
    <s v="NZ82767"/>
    <x v="261"/>
    <n v="72"/>
    <d v="1950-05-25T00:00:00"/>
    <x v="0"/>
    <s v="Director of Sales"/>
    <x v="0"/>
    <n v="323203.73320000002"/>
    <n v="191583.26550000001"/>
    <s v="Denise Wood"/>
    <x v="2"/>
    <n v="361269295"/>
    <s v="0"/>
    <x v="5"/>
    <x v="8"/>
    <d v="2021-03-24T00:00:00"/>
    <n v="131620.46770000001"/>
    <n v="131620.46770000001"/>
    <x v="1"/>
    <x v="2"/>
    <x v="0"/>
  </r>
  <r>
    <s v="NZ95974"/>
    <x v="262"/>
    <n v="22"/>
    <d v="2000-05-24T12:00:00"/>
    <x v="0"/>
    <s v="Office Assistant I"/>
    <x v="0"/>
    <n v="707944.29070000001"/>
    <n v="293291.20620000002"/>
    <s v="Justin Walker"/>
    <x v="5"/>
    <n v="1852244415"/>
    <n v="22665436158"/>
    <x v="3"/>
    <x v="3"/>
    <d v="2021-10-09T00:00:00"/>
    <n v="414653.0845"/>
    <n v="414653.0845"/>
    <x v="2"/>
    <x v="0"/>
    <x v="0"/>
  </r>
  <r>
    <s v="NZ84825"/>
    <x v="263"/>
    <n v="78"/>
    <d v="1944-05-24T12:00:00"/>
    <x v="0"/>
    <s v="Programmer Analyst I"/>
    <x v="0"/>
    <n v="956524.88919999998"/>
    <n v="456290.78379999998"/>
    <s v="Johnny Baker"/>
    <x v="3"/>
    <n v="24459435"/>
    <s v="0"/>
    <x v="0"/>
    <x v="4"/>
    <d v="2021-04-13T00:00:00"/>
    <n v="500234.1054"/>
    <n v="510238.78750800004"/>
    <x v="5"/>
    <x v="2"/>
    <x v="0"/>
  </r>
  <r>
    <s v="NZ47276"/>
    <x v="264"/>
    <n v="24"/>
    <d v="1998-05-25T00:00:00"/>
    <x v="0"/>
    <s v="Senior Financial Analyst"/>
    <x v="0"/>
    <n v="103857.7828"/>
    <n v="31449.434799999999"/>
    <s v="Marie Armstrong"/>
    <x v="1"/>
    <n v="2562803523"/>
    <s v="0"/>
    <x v="4"/>
    <x v="7"/>
    <d v="2022-04-15T00:00:00"/>
    <n v="72408.347999999998"/>
    <n v="72408.347999999998"/>
    <x v="5"/>
    <x v="0"/>
    <x v="1"/>
  </r>
  <r>
    <s v="NZ63334"/>
    <x v="265"/>
    <n v="77"/>
    <d v="1945-05-24T18:00:00"/>
    <x v="0"/>
    <s v="Editor"/>
    <x v="0"/>
    <n v="2080505.7113999999"/>
    <n v="396175.17210000003"/>
    <s v="Eric Mendoza"/>
    <x v="5"/>
    <n v="666775296"/>
    <n v="190207104"/>
    <x v="3"/>
    <x v="3"/>
    <d v="2021-05-10T00:00:00"/>
    <n v="1684330.5392999998"/>
    <n v="1684330.5392999998"/>
    <x v="6"/>
    <x v="2"/>
    <x v="0"/>
  </r>
  <r>
    <s v="NZ77398"/>
    <x v="266"/>
    <n v="59"/>
    <d v="1963-05-25T06:00:00"/>
    <x v="0"/>
    <s v="Office Assistant III"/>
    <x v="0"/>
    <n v="380438.9338"/>
    <n v="79680.821100000001"/>
    <s v="Rose Howard"/>
    <x v="5"/>
    <n v="2231564976"/>
    <s v="0"/>
    <x v="1"/>
    <x v="1"/>
    <d v="2021-01-21T00:00:00"/>
    <n v="300758.1127"/>
    <n v="300758.1127"/>
    <x v="3"/>
    <x v="4"/>
    <x v="0"/>
  </r>
  <r>
    <s v="NZ34968"/>
    <x v="267"/>
    <n v="83"/>
    <d v="1939-05-25T06:00:00"/>
    <x v="0"/>
    <s v="Systems Administrator III"/>
    <x v="0"/>
    <n v="2769328.8"/>
    <n v="466170.348"/>
    <s v="Robert Gibson"/>
    <x v="0"/>
    <n v="1385041875"/>
    <s v="0"/>
    <x v="2"/>
    <x v="2"/>
    <d v="2021-03-03T00:00:00"/>
    <n v="2303158.4519999996"/>
    <n v="2303158.4519999996"/>
    <x v="1"/>
    <x v="2"/>
    <x v="0"/>
  </r>
  <r>
    <s v="NZ31659"/>
    <x v="268"/>
    <n v="63"/>
    <d v="1959-05-25T06:00:00"/>
    <x v="0"/>
    <s v="VP Product Management"/>
    <x v="0"/>
    <n v="696479.15260000003"/>
    <n v="118266.2173"/>
    <s v="Albert Reid"/>
    <x v="0"/>
    <n v="23613504"/>
    <s v="0"/>
    <x v="1"/>
    <x v="4"/>
    <d v="2021-10-17T00:00:00"/>
    <n v="578212.93530000001"/>
    <n v="578212.93530000001"/>
    <x v="2"/>
    <x v="3"/>
    <x v="0"/>
  </r>
  <r>
    <s v="NZ36038"/>
    <x v="269"/>
    <n v="20"/>
    <d v="2002-05-25T00:00:00"/>
    <x v="0"/>
    <s v="Automation Specialist III"/>
    <x v="0"/>
    <n v="104217.46649999999"/>
    <n v="65017.4876"/>
    <s v="Laura Simmons"/>
    <x v="3"/>
    <n v="1269946692"/>
    <s v="0"/>
    <x v="1"/>
    <x v="1"/>
    <d v="2021-10-10T00:00:00"/>
    <n v="39199.978899999995"/>
    <n v="39199.978899999995"/>
    <x v="2"/>
    <x v="0"/>
    <x v="0"/>
  </r>
  <r>
    <s v="NZ50691"/>
    <x v="270"/>
    <n v="40"/>
    <d v="1982-05-25T00:00:00"/>
    <x v="0"/>
    <s v="Web Designer II"/>
    <x v="0"/>
    <n v="1249137.1891000001"/>
    <n v="281428.12699999998"/>
    <s v="Randy Gonzalez"/>
    <x v="0"/>
    <n v="38974608"/>
    <s v="0"/>
    <x v="0"/>
    <x v="4"/>
    <d v="2021-05-30T00:00:00"/>
    <n v="967709.0621000001"/>
    <n v="967709.0621000001"/>
    <x v="6"/>
    <x v="5"/>
    <x v="0"/>
  </r>
  <r>
    <s v="NZ70928"/>
    <x v="271"/>
    <n v="53"/>
    <d v="1969-05-24T18:00:00"/>
    <x v="0"/>
    <s v="Geologist II"/>
    <x v="0"/>
    <n v="1308502.5175999999"/>
    <n v="287037.1128"/>
    <s v="Gary Hanson"/>
    <x v="5"/>
    <n v="1695036306"/>
    <s v="0"/>
    <x v="2"/>
    <x v="1"/>
    <d v="2021-09-05T00:00:00"/>
    <n v="1021465.4047999999"/>
    <n v="1021465.4047999999"/>
    <x v="8"/>
    <x v="4"/>
    <x v="0"/>
  </r>
  <r>
    <s v="NZ62351"/>
    <x v="272"/>
    <n v="45"/>
    <d v="1977-05-24T18:00:00"/>
    <x v="0"/>
    <s v="Budget/Accounting Analyst II"/>
    <x v="0"/>
    <n v="191978.83929999999"/>
    <n v="107605.3545"/>
    <s v="Keith Mason"/>
    <x v="1"/>
    <n v="1238892271"/>
    <s v="0"/>
    <x v="2"/>
    <x v="2"/>
    <d v="2021-07-25T00:00:00"/>
    <n v="84373.484799999991"/>
    <n v="84373.484799999991"/>
    <x v="11"/>
    <x v="5"/>
    <x v="0"/>
  </r>
  <r>
    <s v="NZ17939"/>
    <x v="273"/>
    <n v="42"/>
    <d v="1980-05-24T12:00:00"/>
    <x v="0"/>
    <s v="Senior Developer"/>
    <x v="0"/>
    <n v="77122.460600000006"/>
    <n v="46306.063300000002"/>
    <s v="Jessica Howard"/>
    <x v="0"/>
    <n v="487881453"/>
    <s v="0"/>
    <x v="2"/>
    <x v="2"/>
    <d v="2022-04-09T00:00:00"/>
    <n v="30816.397300000004"/>
    <n v="30816.397300000004"/>
    <x v="5"/>
    <x v="5"/>
    <x v="1"/>
  </r>
  <r>
    <s v="NZ24188"/>
    <x v="274"/>
    <n v="29"/>
    <d v="1993-05-24T18:00:00"/>
    <x v="0"/>
    <s v="Design Engineer"/>
    <x v="0"/>
    <n v="196462.17499999999"/>
    <n v="80109.145499999999"/>
    <s v="Michael Ramirez"/>
    <x v="0"/>
    <n v="2120025"/>
    <s v="0"/>
    <x v="1"/>
    <x v="1"/>
    <d v="2021-08-09T00:00:00"/>
    <n v="116353.02949999999"/>
    <n v="116353.02949999999"/>
    <x v="9"/>
    <x v="0"/>
    <x v="0"/>
  </r>
  <r>
    <s v="NZ52847"/>
    <x v="275"/>
    <n v="78"/>
    <d v="1944-05-24T12:00:00"/>
    <x v="0"/>
    <s v="Librarian"/>
    <x v="0"/>
    <n v="158765.06899999999"/>
    <n v="62526.729099999997"/>
    <s v="Lois Elliott"/>
    <x v="0"/>
    <n v="63765"/>
    <s v="0"/>
    <x v="5"/>
    <x v="2"/>
    <d v="2021-05-28T00:00:00"/>
    <n v="96238.339899999992"/>
    <n v="96238.339899999992"/>
    <x v="6"/>
    <x v="2"/>
    <x v="0"/>
  </r>
  <r>
    <s v="NZ14935"/>
    <x v="276"/>
    <n v="23"/>
    <d v="1999-05-25T06:00:00"/>
    <x v="0"/>
    <s v="Civil Engineer"/>
    <x v="0"/>
    <n v="167320.36439999999"/>
    <n v="54616.363700000002"/>
    <s v="Joe Lawrence"/>
    <x v="2"/>
    <n v="28295463"/>
    <s v="0"/>
    <x v="0"/>
    <x v="4"/>
    <d v="2021-07-04T00:00:00"/>
    <n v="112704.00069999999"/>
    <n v="112704.00069999999"/>
    <x v="11"/>
    <x v="0"/>
    <x v="0"/>
  </r>
  <r>
    <s v="NZ41593"/>
    <x v="277"/>
    <n v="49"/>
    <d v="1973-05-24T18:00:00"/>
    <x v="0"/>
    <s v="Software Engineer IV"/>
    <x v="0"/>
    <n v="3784994.6477999999"/>
    <n v="848030.44640000002"/>
    <s v="Harry Gibson"/>
    <x v="0"/>
    <n v="3179555328"/>
    <s v="0"/>
    <x v="4"/>
    <x v="7"/>
    <d v="2021-10-28T00:00:00"/>
    <n v="2936964.2013999997"/>
    <n v="2936964.2013999997"/>
    <x v="2"/>
    <x v="5"/>
    <x v="0"/>
  </r>
  <r>
    <s v="NZ73002"/>
    <x v="278"/>
    <n v="75"/>
    <d v="1947-05-25T06:00:00"/>
    <x v="0"/>
    <s v="Human Resources Assistant III"/>
    <x v="0"/>
    <n v="170837.1"/>
    <n v="121294.341"/>
    <s v="Billy Gutierrez"/>
    <x v="3"/>
    <n v="309505875"/>
    <s v="0"/>
    <x v="1"/>
    <x v="1"/>
    <d v="2021-07-23T00:00:00"/>
    <n v="49542.759000000005"/>
    <n v="49542.759000000005"/>
    <x v="11"/>
    <x v="2"/>
    <x v="0"/>
  </r>
  <r>
    <s v="NZ28381"/>
    <x v="279"/>
    <n v="57"/>
    <d v="1965-05-24T18:00:00"/>
    <x v="0"/>
    <s v="Database Administrator III"/>
    <x v="0"/>
    <n v="15416.583199999999"/>
    <n v="10945.774100000001"/>
    <s v="Rebecca Hanson"/>
    <x v="0"/>
    <n v="69755625"/>
    <s v="0"/>
    <x v="1"/>
    <x v="4"/>
    <d v="2021-01-18T00:00:00"/>
    <n v="4470.8090999999986"/>
    <n v="4470.8090999999986"/>
    <x v="3"/>
    <x v="4"/>
    <x v="0"/>
  </r>
  <r>
    <s v="NZ36364"/>
    <x v="280"/>
    <n v="26"/>
    <d v="1996-05-24T12:00:00"/>
    <x v="0"/>
    <s v="Product Engineer"/>
    <x v="0"/>
    <n v="278099.946"/>
    <n v="79662.178100000005"/>
    <s v="Kevin Warren"/>
    <x v="3"/>
    <n v="3165084"/>
    <s v="0"/>
    <x v="4"/>
    <x v="7"/>
    <d v="2021-08-09T00:00:00"/>
    <n v="198437.76789999998"/>
    <n v="198437.76789999998"/>
    <x v="9"/>
    <x v="0"/>
    <x v="0"/>
  </r>
  <r>
    <s v="NZ24309"/>
    <x v="281"/>
    <n v="32"/>
    <d v="1990-05-25T00:00:00"/>
    <x v="0"/>
    <s v="Chemical Engineer"/>
    <x v="0"/>
    <n v="215398.6188"/>
    <n v="246037.21549999999"/>
    <s v="Kenneth Hughes"/>
    <x v="0"/>
    <n v="2978504116"/>
    <s v="0"/>
    <x v="2"/>
    <x v="1"/>
    <d v="2021-09-20T00:00:00"/>
    <n v="-30638.596699999995"/>
    <n v="-30638.596699999995"/>
    <x v="8"/>
    <x v="1"/>
    <x v="0"/>
  </r>
  <r>
    <s v="NZ53121"/>
    <x v="282"/>
    <n v="49"/>
    <d v="1973-05-24T18:00:00"/>
    <x v="0"/>
    <s v="Design Engineer"/>
    <x v="0"/>
    <n v="1608492.2486"/>
    <n v="436215.0048"/>
    <s v="Kenneth Lane"/>
    <x v="2"/>
    <n v="147292908"/>
    <s v="0"/>
    <x v="2"/>
    <x v="2"/>
    <d v="2021-11-04T00:00:00"/>
    <n v="1172277.2438000001"/>
    <n v="1172277.2438000001"/>
    <x v="10"/>
    <x v="5"/>
    <x v="0"/>
  </r>
  <r>
    <s v="NZ53908"/>
    <x v="283"/>
    <n v="25"/>
    <d v="1997-05-24T18:00:00"/>
    <x v="0"/>
    <s v="Technical Writer"/>
    <x v="0"/>
    <n v="1143536.6058"/>
    <n v="343060.98180000001"/>
    <s v="Lisa Pierce"/>
    <x v="1"/>
    <n v="1764274176"/>
    <s v="0"/>
    <x v="5"/>
    <x v="8"/>
    <d v="2021-08-01T00:00:00"/>
    <n v="800475.62400000007"/>
    <n v="800475.62400000007"/>
    <x v="9"/>
    <x v="0"/>
    <x v="0"/>
  </r>
  <r>
    <s v="NZ79287"/>
    <x v="284"/>
    <n v="53"/>
    <d v="1969-05-24T18:00:00"/>
    <x v="0"/>
    <s v="Health Coach IV"/>
    <x v="0"/>
    <n v="327707.82770000002"/>
    <n v="114264.91800000001"/>
    <s v="William Bishop"/>
    <x v="3"/>
    <n v="883405117"/>
    <s v="0"/>
    <x v="2"/>
    <x v="1"/>
    <d v="2021-08-04T00:00:00"/>
    <n v="213442.90970000002"/>
    <n v="213442.90970000002"/>
    <x v="9"/>
    <x v="4"/>
    <x v="0"/>
  </r>
  <r>
    <s v="NZ44786"/>
    <x v="285"/>
    <n v="41"/>
    <d v="1981-05-24T18:00:00"/>
    <x v="0"/>
    <s v="Media Manager IV"/>
    <x v="0"/>
    <n v="659087.25300000003"/>
    <n v="267197.53499999997"/>
    <s v="Martha Robinson"/>
    <x v="2"/>
    <n v="4682112"/>
    <s v="0"/>
    <x v="4"/>
    <x v="7"/>
    <d v="2021-09-13T00:00:00"/>
    <n v="391889.71800000005"/>
    <n v="391889.71800000005"/>
    <x v="8"/>
    <x v="5"/>
    <x v="0"/>
  </r>
  <r>
    <s v="NZ96364"/>
    <x v="286"/>
    <n v="28"/>
    <d v="1994-05-25T00:00:00"/>
    <x v="0"/>
    <s v="Mechanical Systems Engineer"/>
    <x v="0"/>
    <n v="28887.890500000001"/>
    <n v="17332.7343"/>
    <s v="Sara Mason"/>
    <x v="3"/>
    <n v="1196080611"/>
    <s v="0"/>
    <x v="4"/>
    <x v="7"/>
    <d v="2021-03-22T00:00:00"/>
    <n v="11555.156200000001"/>
    <n v="11555.156200000001"/>
    <x v="1"/>
    <x v="0"/>
    <x v="0"/>
  </r>
  <r>
    <s v="NZ24235"/>
    <x v="287"/>
    <n v="44"/>
    <d v="1978-05-25T00:00:00"/>
    <x v="0"/>
    <s v="VP Accounting"/>
    <x v="0"/>
    <n v="227310.0845"/>
    <n v="73669.131899999993"/>
    <s v="Ralph Barnes"/>
    <x v="0"/>
    <n v="2101115136"/>
    <s v="0"/>
    <x v="2"/>
    <x v="5"/>
    <d v="2021-03-24T00:00:00"/>
    <n v="153640.95260000002"/>
    <n v="153640.95260000002"/>
    <x v="1"/>
    <x v="5"/>
    <x v="0"/>
  </r>
  <r>
    <s v="NZ35417"/>
    <x v="288"/>
    <n v="84"/>
    <d v="1938-05-25T00:00:00"/>
    <x v="0"/>
    <s v="Information Systems Manager"/>
    <x v="0"/>
    <n v="198962.5465"/>
    <n v="133514.34039999999"/>
    <s v="George Nguyen"/>
    <x v="4"/>
    <n v="187639725"/>
    <s v="0"/>
    <x v="4"/>
    <x v="7"/>
    <d v="2021-11-20T00:00:00"/>
    <n v="65448.20610000001"/>
    <n v="65448.20610000001"/>
    <x v="10"/>
    <x v="2"/>
    <x v="0"/>
  </r>
  <r>
    <s v="NZ25773"/>
    <x v="289"/>
    <n v="49"/>
    <d v="1973-05-24T18:00:00"/>
    <x v="1"/>
    <s v="Design Engineer"/>
    <x v="0"/>
    <n v="964355.02269999997"/>
    <n v="453725.61849999998"/>
    <s v="Larry Coleman"/>
    <x v="0"/>
    <n v="3052734048"/>
    <s v="0"/>
    <x v="1"/>
    <x v="1"/>
    <d v="2022-03-26T00:00:00"/>
    <n v="510629.40419999999"/>
    <n v="510629.40419999999"/>
    <x v="1"/>
    <x v="5"/>
    <x v="1"/>
  </r>
  <r>
    <s v="NZ76695"/>
    <x v="290"/>
    <n v="50"/>
    <d v="1972-05-24T12:00:00"/>
    <x v="1"/>
    <s v="Data Coordiator"/>
    <x v="0"/>
    <n v="107265.8147"/>
    <n v="39493.322699999997"/>
    <s v="Judith Fox"/>
    <x v="0"/>
    <n v="2012185728"/>
    <s v="0"/>
    <x v="2"/>
    <x v="2"/>
    <d v="2021-10-02T00:00:00"/>
    <n v="67772.491999999998"/>
    <n v="67772.491999999998"/>
    <x v="2"/>
    <x v="4"/>
    <x v="0"/>
  </r>
  <r>
    <s v="NZ50159"/>
    <x v="291"/>
    <n v="27"/>
    <d v="1995-05-25T06:00:00"/>
    <x v="1"/>
    <s v="Dental Hygienist"/>
    <x v="0"/>
    <n v="665597.43999999994"/>
    <n v="143633.38389999999"/>
    <s v="Terry Carpenter"/>
    <x v="1"/>
    <n v="2504677728"/>
    <s v="0"/>
    <x v="0"/>
    <x v="4"/>
    <d v="2021-07-26T00:00:00"/>
    <n v="521964.05609999993"/>
    <n v="521964.05609999993"/>
    <x v="11"/>
    <x v="0"/>
    <x v="0"/>
  </r>
  <r>
    <s v="NZ97246"/>
    <x v="292"/>
    <n v="38"/>
    <d v="1984-05-24T12:00:00"/>
    <x v="1"/>
    <s v="Budget/Accounting Analyst III"/>
    <x v="0"/>
    <n v="615087.97880000004"/>
    <n v="243895.75510000001"/>
    <s v="Carol Mason"/>
    <x v="3"/>
    <n v="1142185216"/>
    <s v="0"/>
    <x v="1"/>
    <x v="1"/>
    <d v="2021-05-24T00:00:00"/>
    <n v="371192.22370000003"/>
    <n v="371192.22370000003"/>
    <x v="6"/>
    <x v="1"/>
    <x v="0"/>
  </r>
  <r>
    <s v="NZ53747"/>
    <x v="293"/>
    <n v="24"/>
    <d v="1998-05-25T00:00:00"/>
    <x v="1"/>
    <s v="Research Assistant I"/>
    <x v="0"/>
    <n v="1138431.2893000001"/>
    <n v="403537.55910000001"/>
    <s v="Larry Kelley"/>
    <x v="0"/>
    <n v="1460132973"/>
    <s v="0"/>
    <x v="5"/>
    <x v="2"/>
    <d v="2022-01-07T00:00:00"/>
    <n v="734893.73020000011"/>
    <n v="734893.73020000011"/>
    <x v="3"/>
    <x v="0"/>
    <x v="1"/>
  </r>
  <r>
    <s v="NZ81613"/>
    <x v="294"/>
    <n v="65"/>
    <d v="1957-05-24T18:00:00"/>
    <x v="1"/>
    <s v="Developer IV"/>
    <x v="0"/>
    <n v="674893.23259999999"/>
    <n v="152667.38039999999"/>
    <s v="Jesse Austin"/>
    <x v="0"/>
    <n v="2042628108"/>
    <s v="0"/>
    <x v="4"/>
    <x v="7"/>
    <d v="2021-12-01T00:00:00"/>
    <n v="522225.85219999996"/>
    <n v="522225.85219999996"/>
    <x v="7"/>
    <x v="3"/>
    <x v="0"/>
  </r>
  <r>
    <s v="NZ79604"/>
    <x v="295"/>
    <n v="55"/>
    <d v="1967-05-25T06:00:00"/>
    <x v="1"/>
    <s v="VP Marketing"/>
    <x v="0"/>
    <n v="1638779.8728"/>
    <n v="1025407.9776"/>
    <s v="Matthew Cruz"/>
    <x v="3"/>
    <n v="1104860952"/>
    <s v="0"/>
    <x v="5"/>
    <x v="2"/>
    <d v="2022-01-11T00:00:00"/>
    <n v="613371.89520000003"/>
    <n v="625639.33310400008"/>
    <x v="3"/>
    <x v="4"/>
    <x v="1"/>
  </r>
  <r>
    <s v="NZ53717"/>
    <x v="296"/>
    <n v="63"/>
    <d v="1959-05-25T06:00:00"/>
    <x v="1"/>
    <s v="Budget/Accounting Analyst IV"/>
    <x v="0"/>
    <n v="95126.019400000005"/>
    <n v="38050.407800000001"/>
    <s v="Ronald Foster"/>
    <x v="0"/>
    <n v="1005057837"/>
    <n v="552877731"/>
    <x v="3"/>
    <x v="6"/>
    <d v="2021-10-16T00:00:00"/>
    <n v="57075.611600000004"/>
    <n v="57075.611600000004"/>
    <x v="2"/>
    <x v="3"/>
    <x v="0"/>
  </r>
  <r>
    <s v="NZ74305"/>
    <x v="297"/>
    <n v="53"/>
    <d v="1969-05-24T18:00:00"/>
    <x v="1"/>
    <s v="Director of Sales"/>
    <x v="0"/>
    <n v="1301697.8156000001"/>
    <n v="306295.1556"/>
    <s v="Terry Fox"/>
    <x v="1"/>
    <n v="5501184"/>
    <s v="0"/>
    <x v="2"/>
    <x v="2"/>
    <d v="2022-01-17T00:00:00"/>
    <n v="995402.66000000015"/>
    <n v="995402.66000000015"/>
    <x v="3"/>
    <x v="4"/>
    <x v="1"/>
  </r>
  <r>
    <s v="NZ83150"/>
    <x v="298"/>
    <n v="79"/>
    <d v="1943-05-25T06:00:00"/>
    <x v="1"/>
    <s v="Dental Hygienist"/>
    <x v="0"/>
    <n v="532457.60259999998"/>
    <n v="352361.64880000002"/>
    <s v="George Gilbert"/>
    <x v="0"/>
    <n v="1967152236"/>
    <s v="0"/>
    <x v="2"/>
    <x v="5"/>
    <d v="2022-01-26T00:00:00"/>
    <n v="180095.95379999996"/>
    <n v="180095.95379999996"/>
    <x v="3"/>
    <x v="2"/>
    <x v="1"/>
  </r>
  <r>
    <s v="NZ68220"/>
    <x v="299"/>
    <n v="79"/>
    <d v="1943-05-25T06:00:00"/>
    <x v="1"/>
    <s v="Civil Engineer"/>
    <x v="0"/>
    <n v="403236.864"/>
    <n v="169233.47140000001"/>
    <s v="Phillip Evans"/>
    <x v="5"/>
    <n v="2507127392"/>
    <s v="0"/>
    <x v="1"/>
    <x v="1"/>
    <d v="2021-07-23T00:00:00"/>
    <n v="234003.39259999999"/>
    <n v="234003.39259999999"/>
    <x v="11"/>
    <x v="2"/>
    <x v="0"/>
  </r>
  <r>
    <s v="NZ71090"/>
    <x v="300"/>
    <n v="38"/>
    <d v="1984-05-24T12:00:00"/>
    <x v="1"/>
    <s v="Software Engineer IV"/>
    <x v="0"/>
    <n v="768909.46950000001"/>
    <n v="352445.31829999998"/>
    <s v="Frank James"/>
    <x v="2"/>
    <n v="714113253"/>
    <s v="0"/>
    <x v="0"/>
    <x v="4"/>
    <d v="2021-01-22T00:00:00"/>
    <n v="416464.15120000002"/>
    <n v="416464.15120000002"/>
    <x v="3"/>
    <x v="1"/>
    <x v="0"/>
  </r>
  <r>
    <s v="NZ18081"/>
    <x v="301"/>
    <n v="61"/>
    <d v="1961-05-24T18:00:00"/>
    <x v="1"/>
    <s v="Operator"/>
    <x v="0"/>
    <n v="1298187.4535999999"/>
    <n v="617937.22790000006"/>
    <s v="Samuel White"/>
    <x v="0"/>
    <n v="216600384"/>
    <s v="0"/>
    <x v="0"/>
    <x v="4"/>
    <d v="2021-04-19T00:00:00"/>
    <n v="680250.22569999984"/>
    <n v="680250.22569999984"/>
    <x v="5"/>
    <x v="3"/>
    <x v="0"/>
  </r>
  <r>
    <s v="NZ49616"/>
    <x v="302"/>
    <n v="62"/>
    <d v="1960-05-24T12:00:00"/>
    <x v="1"/>
    <s v="Occupational Therapist"/>
    <x v="0"/>
    <n v="1278524.3036"/>
    <n v="402862.16129999998"/>
    <s v="Randy Shaw"/>
    <x v="0"/>
    <n v="1300233615"/>
    <s v="0"/>
    <x v="2"/>
    <x v="1"/>
    <d v="2022-03-16T00:00:00"/>
    <n v="875662.14229999995"/>
    <n v="875662.14229999995"/>
    <x v="1"/>
    <x v="3"/>
    <x v="1"/>
  </r>
  <r>
    <s v="NZ91448"/>
    <x v="303"/>
    <n v="76"/>
    <d v="1946-05-25T00:00:00"/>
    <x v="1"/>
    <s v="Analog Circuit Design manager"/>
    <x v="0"/>
    <n v="67632.208100000003"/>
    <n v="27278.323899999999"/>
    <s v="Harold Graham"/>
    <x v="3"/>
    <n v="206741449"/>
    <s v="0"/>
    <x v="2"/>
    <x v="5"/>
    <d v="2022-03-21T00:00:00"/>
    <n v="40353.8842"/>
    <n v="40353.8842"/>
    <x v="1"/>
    <x v="2"/>
    <x v="1"/>
  </r>
  <r>
    <s v="NZ98838"/>
    <x v="304"/>
    <n v="49"/>
    <d v="1973-05-24T18:00:00"/>
    <x v="1"/>
    <s v="Engineer IV"/>
    <x v="0"/>
    <n v="1399302.3060000001"/>
    <n v="252617.4075"/>
    <s v="Debra Mendoza"/>
    <x v="0"/>
    <n v="13106016"/>
    <s v="0"/>
    <x v="4"/>
    <x v="7"/>
    <d v="2022-02-13T00:00:00"/>
    <n v="1146684.8985000001"/>
    <n v="1146684.8985000001"/>
    <x v="0"/>
    <x v="5"/>
    <x v="1"/>
  </r>
  <r>
    <s v="NZ62645"/>
    <x v="305"/>
    <n v="41"/>
    <d v="1981-05-24T18:00:00"/>
    <x v="1"/>
    <s v="Office Assistant III"/>
    <x v="0"/>
    <n v="911326.28359999997"/>
    <n v="343470.4523"/>
    <s v="Ruth Kennedy"/>
    <x v="0"/>
    <n v="8275125"/>
    <s v="0"/>
    <x v="2"/>
    <x v="2"/>
    <d v="2022-01-24T00:00:00"/>
    <n v="567855.83129999996"/>
    <n v="567855.83129999996"/>
    <x v="3"/>
    <x v="5"/>
    <x v="1"/>
  </r>
  <r>
    <s v="NZ13907"/>
    <x v="306"/>
    <n v="62"/>
    <d v="1960-05-24T12:00:00"/>
    <x v="1"/>
    <s v="Software Consultant"/>
    <x v="0"/>
    <n v="2021380.9439999999"/>
    <n v="1021939.8964"/>
    <s v="Cheryl Hunter"/>
    <x v="2"/>
    <n v="24059016"/>
    <s v="0"/>
    <x v="5"/>
    <x v="2"/>
    <d v="2021-04-13T00:00:00"/>
    <n v="999441.04759999993"/>
    <n v="999441.04759999993"/>
    <x v="5"/>
    <x v="3"/>
    <x v="0"/>
  </r>
  <r>
    <s v="NZ60929"/>
    <x v="307"/>
    <n v="41"/>
    <d v="1981-05-24T18:00:00"/>
    <x v="1"/>
    <s v="Geologist IV"/>
    <x v="0"/>
    <n v="558283.30279999995"/>
    <n v="147703.299"/>
    <s v="Bobby Gordon"/>
    <x v="3"/>
    <n v="1393121268"/>
    <s v="0"/>
    <x v="0"/>
    <x v="4"/>
    <d v="2021-01-17T00:00:00"/>
    <n v="410580.00379999995"/>
    <n v="410580.00379999995"/>
    <x v="3"/>
    <x v="5"/>
    <x v="0"/>
  </r>
  <r>
    <s v="NZ95576"/>
    <x v="308"/>
    <n v="72"/>
    <d v="1950-05-25T00:00:00"/>
    <x v="1"/>
    <s v="Marketing Manager"/>
    <x v="0"/>
    <n v="618018.80339999998"/>
    <n v="311392.12479999999"/>
    <s v="Christopher Garcia"/>
    <x v="2"/>
    <n v="580844352"/>
    <s v="0"/>
    <x v="1"/>
    <x v="1"/>
    <d v="2021-01-24T00:00:00"/>
    <n v="306626.67859999998"/>
    <n v="306626.67859999998"/>
    <x v="3"/>
    <x v="2"/>
    <x v="0"/>
  </r>
  <r>
    <s v="NZ97969"/>
    <x v="309"/>
    <n v="84"/>
    <d v="1938-05-25T00:00:00"/>
    <x v="1"/>
    <s v="Accountant II"/>
    <x v="0"/>
    <n v="2113374.1949999998"/>
    <n v="445004.83049999998"/>
    <s v="Kenneth Perez"/>
    <x v="5"/>
    <n v="4631247423"/>
    <s v="0"/>
    <x v="5"/>
    <x v="8"/>
    <d v="2021-03-29T00:00:00"/>
    <n v="1668369.3644999999"/>
    <n v="1668369.3644999999"/>
    <x v="1"/>
    <x v="2"/>
    <x v="0"/>
  </r>
  <r>
    <s v="NZ47180"/>
    <x v="310"/>
    <n v="84"/>
    <d v="1938-05-25T00:00:00"/>
    <x v="1"/>
    <s v="Web Designer I"/>
    <x v="0"/>
    <n v="397013.27529999998"/>
    <n v="118282.57580000001"/>
    <s v="Ernest Jenkins"/>
    <x v="0"/>
    <n v="536938894"/>
    <s v="0"/>
    <x v="1"/>
    <x v="1"/>
    <d v="2021-06-10T00:00:00"/>
    <n v="278730.69949999999"/>
    <n v="278730.69949999999"/>
    <x v="4"/>
    <x v="2"/>
    <x v="0"/>
  </r>
  <r>
    <s v="NZ69161"/>
    <x v="311"/>
    <n v="73"/>
    <d v="1949-05-24T18:00:00"/>
    <x v="1"/>
    <s v="Assistant Manager"/>
    <x v="0"/>
    <n v="142521.83100000001"/>
    <n v="54827.528700000003"/>
    <s v="Cheryl Turner"/>
    <x v="0"/>
    <n v="1583903922"/>
    <s v="0"/>
    <x v="5"/>
    <x v="5"/>
    <d v="2021-05-23T00:00:00"/>
    <n v="87694.30230000001"/>
    <n v="87694.30230000001"/>
    <x v="6"/>
    <x v="2"/>
    <x v="0"/>
  </r>
  <r>
    <s v="NZ69349"/>
    <x v="312"/>
    <n v="27"/>
    <d v="1995-05-25T06:00:00"/>
    <x v="1"/>
    <s v="Accountant I"/>
    <x v="0"/>
    <n v="309361.93810000003"/>
    <n v="135307.81159999999"/>
    <s v="Philip Fisher"/>
    <x v="1"/>
    <n v="3506250425"/>
    <s v="0"/>
    <x v="5"/>
    <x v="8"/>
    <d v="2021-04-20T00:00:00"/>
    <n v="174054.12650000004"/>
    <n v="174054.12650000004"/>
    <x v="5"/>
    <x v="0"/>
    <x v="0"/>
  </r>
  <r>
    <s v="NZ99256"/>
    <x v="313"/>
    <n v="55"/>
    <d v="1967-05-25T06:00:00"/>
    <x v="1"/>
    <s v="Sales Associate"/>
    <x v="0"/>
    <n v="691789.79070000001"/>
    <n v="297388.223"/>
    <s v="George Shaw"/>
    <x v="5"/>
    <n v="1498784022"/>
    <s v="0"/>
    <x v="1"/>
    <x v="1"/>
    <d v="2021-02-09T00:00:00"/>
    <n v="394401.56770000001"/>
    <n v="394401.56770000001"/>
    <x v="0"/>
    <x v="4"/>
    <x v="0"/>
  </r>
  <r>
    <s v="NZ58198"/>
    <x v="314"/>
    <n v="33"/>
    <d v="1989-05-24T18:00:00"/>
    <x v="1"/>
    <s v="Associate Professor"/>
    <x v="0"/>
    <n v="463697.40899999999"/>
    <n v="101723.6191"/>
    <s v="Nicole Hall"/>
    <x v="0"/>
    <n v="1501287924"/>
    <s v="0"/>
    <x v="5"/>
    <x v="2"/>
    <d v="2021-03-26T00:00:00"/>
    <n v="361973.78989999997"/>
    <n v="361973.78989999997"/>
    <x v="1"/>
    <x v="1"/>
    <x v="0"/>
  </r>
  <r>
    <s v="NZ38742"/>
    <x v="315"/>
    <n v="48"/>
    <d v="1974-05-25T00:00:00"/>
    <x v="1"/>
    <s v="Administrative Assistant II"/>
    <x v="0"/>
    <n v="111160.22719999999"/>
    <n v="57687.1806"/>
    <s v="Joe Ward"/>
    <x v="2"/>
    <n v="3630625"/>
    <s v="0"/>
    <x v="1"/>
    <x v="1"/>
    <d v="2021-06-22T00:00:00"/>
    <n v="53473.046599999994"/>
    <n v="53473.046599999994"/>
    <x v="4"/>
    <x v="5"/>
    <x v="0"/>
  </r>
  <r>
    <s v="NZ83063"/>
    <x v="316"/>
    <n v="73"/>
    <d v="1949-05-24T18:00:00"/>
    <x v="1"/>
    <s v="Engineer IV"/>
    <x v="0"/>
    <n v="709304.82510000002"/>
    <n v="142284.43059999999"/>
    <s v="Carl Palmer"/>
    <x v="3"/>
    <n v="2900034384"/>
    <s v="0"/>
    <x v="5"/>
    <x v="2"/>
    <d v="2022-04-24T00:00:00"/>
    <n v="567020.39450000005"/>
    <n v="578360.80239000008"/>
    <x v="5"/>
    <x v="2"/>
    <x v="1"/>
  </r>
  <r>
    <s v="NZ93216"/>
    <x v="317"/>
    <n v="76"/>
    <d v="1946-05-25T00:00:00"/>
    <x v="1"/>
    <s v="Administrative Assistant II"/>
    <x v="0"/>
    <n v="763100.63280000002"/>
    <n v="514935.26169999997"/>
    <s v="Ashley Howard"/>
    <x v="0"/>
    <n v="61398259"/>
    <s v="0"/>
    <x v="5"/>
    <x v="2"/>
    <d v="2021-12-06T00:00:00"/>
    <n v="248165.37110000005"/>
    <n v="248165.37110000005"/>
    <x v="7"/>
    <x v="2"/>
    <x v="0"/>
  </r>
  <r>
    <s v="NZ17087"/>
    <x v="318"/>
    <n v="52"/>
    <d v="1970-05-25T00:00:00"/>
    <x v="1"/>
    <s v="General Manager"/>
    <x v="0"/>
    <n v="1407701.3014"/>
    <n v="223710.36900000001"/>
    <s v="Howard Patterson"/>
    <x v="1"/>
    <n v="907483668"/>
    <s v="0"/>
    <x v="5"/>
    <x v="2"/>
    <d v="2021-02-21T00:00:00"/>
    <n v="1183990.9324"/>
    <n v="1183990.9324"/>
    <x v="0"/>
    <x v="4"/>
    <x v="0"/>
  </r>
  <r>
    <s v="NZ25709"/>
    <x v="319"/>
    <n v="18"/>
    <d v="2004-05-24T12:00:00"/>
    <x v="1"/>
    <s v="Research Assistant III"/>
    <x v="0"/>
    <n v="455460.38750000001"/>
    <n v="248252.70300000001"/>
    <s v="George Young"/>
    <x v="5"/>
    <n v="3876912"/>
    <s v="0"/>
    <x v="2"/>
    <x v="5"/>
    <d v="2021-06-23T00:00:00"/>
    <n v="207207.6845"/>
    <n v="207207.6845"/>
    <x v="4"/>
    <x v="6"/>
    <x v="0"/>
  </r>
  <r>
    <s v="NZ19945"/>
    <x v="320"/>
    <n v="55"/>
    <d v="1967-05-25T06:00:00"/>
    <x v="1"/>
    <s v="Director of Sales"/>
    <x v="0"/>
    <n v="832390.54229999997"/>
    <n v="233836.02739999999"/>
    <s v="Fred White"/>
    <x v="1"/>
    <n v="400999872"/>
    <s v="0"/>
    <x v="2"/>
    <x v="5"/>
    <d v="2022-01-05T00:00:00"/>
    <n v="598554.51489999995"/>
    <n v="598554.51489999995"/>
    <x v="3"/>
    <x v="4"/>
    <x v="1"/>
  </r>
  <r>
    <s v="NZ51597"/>
    <x v="321"/>
    <n v="27"/>
    <d v="1995-05-25T06:00:00"/>
    <x v="1"/>
    <s v="Automation Specialist II"/>
    <x v="0"/>
    <n v="188426.91570000001"/>
    <n v="128349.4038"/>
    <s v="Carolyn Thompson"/>
    <x v="3"/>
    <n v="110102322"/>
    <s v="0"/>
    <x v="4"/>
    <x v="1"/>
    <d v="2021-04-19T00:00:00"/>
    <n v="60077.511900000012"/>
    <n v="60077.511900000012"/>
    <x v="5"/>
    <x v="0"/>
    <x v="0"/>
  </r>
  <r>
    <s v="NZ75884"/>
    <x v="322"/>
    <n v="55"/>
    <d v="1967-05-25T06:00:00"/>
    <x v="1"/>
    <s v="Administrative Assistant IV"/>
    <x v="0"/>
    <n v="130151.8406"/>
    <n v="36442.515399999997"/>
    <s v="Kathleen Mitchell"/>
    <x v="0"/>
    <n v="2293632775"/>
    <n v="1459530801"/>
    <x v="3"/>
    <x v="2"/>
    <d v="2021-02-18T00:00:00"/>
    <n v="93709.325199999992"/>
    <n v="93709.325199999992"/>
    <x v="0"/>
    <x v="4"/>
    <x v="0"/>
  </r>
  <r>
    <s v="NZ59205"/>
    <x v="323"/>
    <n v="76"/>
    <d v="1946-05-25T00:00:00"/>
    <x v="1"/>
    <s v="Media Manager I"/>
    <x v="0"/>
    <n v="285189.07150000002"/>
    <n v="138691.9485"/>
    <s v="Carl King"/>
    <x v="2"/>
    <n v="2077712832"/>
    <s v="0"/>
    <x v="5"/>
    <x v="5"/>
    <d v="2022-04-06T00:00:00"/>
    <n v="146497.12300000002"/>
    <n v="146497.12300000002"/>
    <x v="5"/>
    <x v="2"/>
    <x v="1"/>
  </r>
  <r>
    <s v="NZ63929"/>
    <x v="324"/>
    <n v="39"/>
    <d v="1983-05-25T06:00:00"/>
    <x v="1"/>
    <s v="Research Associate"/>
    <x v="0"/>
    <n v="474517.29119999998"/>
    <n v="103981.18030000001"/>
    <s v="Nicholas Chavez"/>
    <x v="0"/>
    <n v="510046875"/>
    <s v="0"/>
    <x v="2"/>
    <x v="4"/>
    <d v="2022-04-09T00:00:00"/>
    <n v="370536.11089999997"/>
    <n v="370536.11089999997"/>
    <x v="5"/>
    <x v="1"/>
    <x v="1"/>
  </r>
  <r>
    <s v="NZ61397"/>
    <x v="325"/>
    <n v="37"/>
    <d v="1985-05-24T18:00:00"/>
    <x v="1"/>
    <s v="Associate Professor"/>
    <x v="0"/>
    <n v="296574.40059999999"/>
    <n v="128009.78780000001"/>
    <s v="Brian Stewart"/>
    <x v="0"/>
    <n v="609702912"/>
    <s v="0"/>
    <x v="0"/>
    <x v="4"/>
    <d v="2021-07-14T00:00:00"/>
    <n v="168564.6128"/>
    <n v="168564.6128"/>
    <x v="11"/>
    <x v="1"/>
    <x v="0"/>
  </r>
  <r>
    <s v="NZ33884"/>
    <x v="326"/>
    <n v="62"/>
    <d v="1960-05-24T12:00:00"/>
    <x v="1"/>
    <s v="Paralegal"/>
    <x v="0"/>
    <n v="503726.77519999997"/>
    <n v="218434.24710000001"/>
    <s v="Phillip Long"/>
    <x v="2"/>
    <n v="2246407533"/>
    <s v="0"/>
    <x v="4"/>
    <x v="7"/>
    <d v="2021-03-01T00:00:00"/>
    <n v="285292.5281"/>
    <n v="285292.5281"/>
    <x v="1"/>
    <x v="3"/>
    <x v="0"/>
  </r>
  <r>
    <s v="NZ44846"/>
    <x v="327"/>
    <n v="57"/>
    <d v="1965-05-24T18:00:00"/>
    <x v="1"/>
    <s v="Budget/Accounting Analyst I"/>
    <x v="0"/>
    <n v="260544.94519999999"/>
    <n v="248111.92319999999"/>
    <s v="Carl Mitchell"/>
    <x v="0"/>
    <n v="3178953364"/>
    <s v="0"/>
    <x v="2"/>
    <x v="5"/>
    <d v="2022-04-18T00:00:00"/>
    <n v="12433.021999999997"/>
    <n v="12433.021999999997"/>
    <x v="5"/>
    <x v="4"/>
    <x v="1"/>
  </r>
  <r>
    <s v="NZ30950"/>
    <x v="328"/>
    <n v="71"/>
    <d v="1951-05-25T06:00:00"/>
    <x v="1"/>
    <s v="Staff Scientist"/>
    <x v="0"/>
    <n v="418166.68190000003"/>
    <n v="127576.2758"/>
    <s v="Bobby Gardner"/>
    <x v="2"/>
    <n v="414234183"/>
    <s v="0"/>
    <x v="0"/>
    <x v="0"/>
    <d v="2021-09-18T00:00:00"/>
    <n v="290590.40610000002"/>
    <n v="290590.40610000002"/>
    <x v="8"/>
    <x v="2"/>
    <x v="0"/>
  </r>
  <r>
    <s v="NZ50596"/>
    <x v="329"/>
    <n v="67"/>
    <d v="1955-05-25T06:00:00"/>
    <x v="1"/>
    <s v="Geologist IV"/>
    <x v="0"/>
    <n v="869859.48080000002"/>
    <n v="155564.5471"/>
    <s v="Lawrence Wilson"/>
    <x v="0"/>
    <n v="844638704"/>
    <s v="0"/>
    <x v="1"/>
    <x v="1"/>
    <d v="2021-02-02T00:00:00"/>
    <n v="714294.93370000005"/>
    <n v="714294.93370000005"/>
    <x v="0"/>
    <x v="3"/>
    <x v="0"/>
  </r>
  <r>
    <s v="NZ33792"/>
    <x v="330"/>
    <n v="81"/>
    <d v="1941-05-24T18:00:00"/>
    <x v="1"/>
    <s v="Database Administrator IV"/>
    <x v="0"/>
    <n v="575717.5"/>
    <n v="277726.12199999997"/>
    <s v="Ann Henry"/>
    <x v="1"/>
    <n v="16954275"/>
    <s v="0"/>
    <x v="5"/>
    <x v="8"/>
    <d v="2021-10-19T00:00:00"/>
    <n v="297991.37800000003"/>
    <n v="297991.37800000003"/>
    <x v="2"/>
    <x v="2"/>
    <x v="0"/>
  </r>
  <r>
    <s v="NZ35253"/>
    <x v="331"/>
    <n v="50"/>
    <d v="1972-05-24T12:00:00"/>
    <x v="1"/>
    <s v="Programmer Analyst IV"/>
    <x v="0"/>
    <n v="86942.183399999994"/>
    <n v="36464.5746"/>
    <s v="Timothy Bradley"/>
    <x v="0"/>
    <n v="1137294444"/>
    <s v="0"/>
    <x v="0"/>
    <x v="4"/>
    <d v="2021-01-03T00:00:00"/>
    <n v="50477.608799999995"/>
    <n v="50477.608799999995"/>
    <x v="3"/>
    <x v="4"/>
    <x v="0"/>
  </r>
  <r>
    <s v="NZ70843"/>
    <x v="332"/>
    <n v="38"/>
    <d v="1984-05-24T12:00:00"/>
    <x v="1"/>
    <s v="Recruiter"/>
    <x v="0"/>
    <n v="144974.24179999999"/>
    <n v="37512.085099999997"/>
    <s v="David Fernandez"/>
    <x v="1"/>
    <n v="1693688832"/>
    <s v="0"/>
    <x v="0"/>
    <x v="4"/>
    <d v="2021-05-23T00:00:00"/>
    <n v="107462.15669999999"/>
    <n v="107462.15669999999"/>
    <x v="6"/>
    <x v="1"/>
    <x v="0"/>
  </r>
  <r>
    <s v="NZ90241"/>
    <x v="333"/>
    <n v="71"/>
    <d v="1951-05-25T06:00:00"/>
    <x v="1"/>
    <s v="Senior Editor"/>
    <x v="0"/>
    <n v="756163.86120000004"/>
    <n v="363493.99060000002"/>
    <s v="Larry Graham"/>
    <x v="3"/>
    <n v="2898843108"/>
    <n v="11214572"/>
    <x v="3"/>
    <x v="6"/>
    <d v="2022-03-22T00:00:00"/>
    <n v="392669.87060000002"/>
    <n v="392669.87060000002"/>
    <x v="1"/>
    <x v="2"/>
    <x v="1"/>
  </r>
  <r>
    <s v="NZ41707"/>
    <x v="334"/>
    <n v="59"/>
    <d v="1963-05-25T06:00:00"/>
    <x v="1"/>
    <s v="Account Representative III"/>
    <x v="0"/>
    <n v="156752.0877"/>
    <n v="57451.118900000001"/>
    <s v="Samuel Gomez"/>
    <x v="4"/>
    <n v="3669223131"/>
    <s v="0"/>
    <x v="5"/>
    <x v="8"/>
    <d v="2022-02-26T00:00:00"/>
    <n v="99300.968800000002"/>
    <n v="99300.968800000002"/>
    <x v="0"/>
    <x v="4"/>
    <x v="1"/>
  </r>
  <r>
    <s v="NZ18812"/>
    <x v="335"/>
    <n v="74"/>
    <d v="1948-05-24T12:00:00"/>
    <x v="1"/>
    <s v="Budget/Accounting Analyst III"/>
    <x v="0"/>
    <n v="475504.32929999998"/>
    <n v="279596.54560000001"/>
    <s v="Randy Spencer"/>
    <x v="0"/>
    <n v="1461740544"/>
    <s v="0"/>
    <x v="2"/>
    <x v="2"/>
    <d v="2021-06-27T00:00:00"/>
    <n v="195907.78369999997"/>
    <n v="195907.78369999997"/>
    <x v="4"/>
    <x v="2"/>
    <x v="0"/>
  </r>
  <r>
    <s v="NZ43437"/>
    <x v="336"/>
    <n v="75"/>
    <d v="1947-05-25T06:00:00"/>
    <x v="1"/>
    <s v="Web Developer IV"/>
    <x v="0"/>
    <n v="1284147.6587"/>
    <n v="786017.82270000002"/>
    <s v="Carolyn Wagner"/>
    <x v="3"/>
    <n v="253693568"/>
    <s v="0"/>
    <x v="0"/>
    <x v="0"/>
    <d v="2021-12-31T00:00:00"/>
    <n v="498129.83600000001"/>
    <n v="498129.83600000001"/>
    <x v="7"/>
    <x v="2"/>
    <x v="0"/>
  </r>
  <r>
    <s v="NZ90860"/>
    <x v="337"/>
    <n v="81"/>
    <d v="1941-05-24T18:00:00"/>
    <x v="1"/>
    <s v="Software Engineer I"/>
    <x v="0"/>
    <n v="859187.78579999995"/>
    <n v="298167.2867"/>
    <s v="Bobby Rice"/>
    <x v="1"/>
    <n v="1311219894"/>
    <s v="0"/>
    <x v="4"/>
    <x v="7"/>
    <d v="2021-07-23T00:00:00"/>
    <n v="561020.4990999999"/>
    <n v="561020.4990999999"/>
    <x v="11"/>
    <x v="2"/>
    <x v="0"/>
  </r>
  <r>
    <s v="NZ38886"/>
    <x v="338"/>
    <n v="81"/>
    <d v="1941-05-24T18:00:00"/>
    <x v="1"/>
    <s v="Accountant II"/>
    <x v="0"/>
    <n v="822927.44689999998"/>
    <n v="249132.11180000001"/>
    <s v="Gary Berry"/>
    <x v="1"/>
    <n v="1098431928"/>
    <s v="0"/>
    <x v="1"/>
    <x v="4"/>
    <d v="2021-10-26T00:00:00"/>
    <n v="573795.33510000003"/>
    <n v="573795.33510000003"/>
    <x v="2"/>
    <x v="2"/>
    <x v="0"/>
  </r>
  <r>
    <s v="NZ33384"/>
    <x v="339"/>
    <n v="59"/>
    <d v="1963-05-25T06:00:00"/>
    <x v="1"/>
    <s v="Administrative Officer"/>
    <x v="0"/>
    <n v="334449.40159999998"/>
    <n v="0"/>
    <s v="Brandon Davis"/>
    <x v="1"/>
    <n v="2076388125"/>
    <s v="0"/>
    <x v="1"/>
    <x v="1"/>
    <d v="2022-01-24T00:00:00"/>
    <n v="334449.40159999998"/>
    <n v="334449.40159999998"/>
    <x v="3"/>
    <x v="4"/>
    <x v="1"/>
  </r>
  <r>
    <s v="NZ74222"/>
    <x v="340"/>
    <n v="19"/>
    <d v="2003-05-25T06:00:00"/>
    <x v="1"/>
    <s v="Programmer III"/>
    <x v="0"/>
    <n v="133990.3878"/>
    <n v="32637.6587"/>
    <s v="Joshua Turner"/>
    <x v="5"/>
    <n v="910583892"/>
    <s v="0"/>
    <x v="2"/>
    <x v="2"/>
    <d v="2021-03-14T00:00:00"/>
    <n v="101352.7291"/>
    <n v="101352.7291"/>
    <x v="1"/>
    <x v="6"/>
    <x v="0"/>
  </r>
  <r>
    <s v="NZ64440"/>
    <x v="341"/>
    <n v="30"/>
    <d v="1992-05-24T12:00:00"/>
    <x v="1"/>
    <s v="Accounting Assistant I"/>
    <x v="0"/>
    <n v="19577.679899999999"/>
    <n v="3719.7592"/>
    <s v="Catherine Bell"/>
    <x v="0"/>
    <n v="25301088"/>
    <s v="0"/>
    <x v="1"/>
    <x v="1"/>
    <d v="2022-02-01T00:00:00"/>
    <n v="15857.920699999999"/>
    <n v="15857.920699999999"/>
    <x v="0"/>
    <x v="1"/>
    <x v="1"/>
  </r>
  <r>
    <s v="NZ55441"/>
    <x v="342"/>
    <n v="78"/>
    <d v="1944-05-24T12:00:00"/>
    <x v="1"/>
    <s v="VP Marketing"/>
    <x v="0"/>
    <n v="192069.95610000001"/>
    <n v="55476.950100000002"/>
    <s v="Brian Rose"/>
    <x v="0"/>
    <n v="1579694733"/>
    <s v="0"/>
    <x v="2"/>
    <x v="2"/>
    <d v="2021-07-26T00:00:00"/>
    <n v="136593.00599999999"/>
    <n v="136593.00599999999"/>
    <x v="11"/>
    <x v="2"/>
    <x v="0"/>
  </r>
  <r>
    <s v="NZ60970"/>
    <x v="343"/>
    <n v="25"/>
    <d v="1997-05-24T18:00:00"/>
    <x v="1"/>
    <s v="Graphic Designer"/>
    <x v="0"/>
    <n v="2379512.821"/>
    <n v="259385.06169999999"/>
    <s v="Adam Fuller"/>
    <x v="4"/>
    <n v="3192059145"/>
    <s v="0"/>
    <x v="0"/>
    <x v="4"/>
    <d v="2021-05-06T00:00:00"/>
    <n v="2120127.7593"/>
    <n v="2120127.7593"/>
    <x v="6"/>
    <x v="0"/>
    <x v="0"/>
  </r>
  <r>
    <s v="NZ84529"/>
    <x v="344"/>
    <n v="23"/>
    <d v="1999-05-25T06:00:00"/>
    <x v="1"/>
    <s v="Operator"/>
    <x v="0"/>
    <n v="211383.9639"/>
    <n v="71354.189899999998"/>
    <s v="Keith Hernandez"/>
    <x v="0"/>
    <n v="465532125"/>
    <n v="818243624"/>
    <x v="3"/>
    <x v="6"/>
    <d v="2021-07-20T00:00:00"/>
    <n v="140029.774"/>
    <n v="140029.774"/>
    <x v="11"/>
    <x v="0"/>
    <x v="0"/>
  </r>
  <r>
    <s v="NZ63865"/>
    <x v="345"/>
    <n v="30"/>
    <d v="1992-05-24T12:00:00"/>
    <x v="1"/>
    <s v="Safety Technician III"/>
    <x v="0"/>
    <n v="227890.45439999999"/>
    <n v="240098.87160000001"/>
    <s v="Aaron Burke"/>
    <x v="2"/>
    <n v="2499628635"/>
    <s v="0"/>
    <x v="4"/>
    <x v="7"/>
    <d v="2022-04-02T00:00:00"/>
    <n v="-12208.417200000025"/>
    <n v="-12208.417200000025"/>
    <x v="5"/>
    <x v="1"/>
    <x v="1"/>
  </r>
  <r>
    <s v="NZ26157"/>
    <x v="346"/>
    <n v="23"/>
    <d v="1999-05-25T06:00:00"/>
    <x v="1"/>
    <s v="Engineer IV"/>
    <x v="0"/>
    <n v="2937041.9703000002"/>
    <n v="1661769.8336"/>
    <s v="Joseph Grant"/>
    <x v="3"/>
    <n v="50428602"/>
    <n v="833551236"/>
    <x v="3"/>
    <x v="6"/>
    <d v="2021-11-01T00:00:00"/>
    <n v="1275272.1367000001"/>
    <n v="1300777.5794340002"/>
    <x v="10"/>
    <x v="0"/>
    <x v="0"/>
  </r>
  <r>
    <s v="NZ20160"/>
    <x v="347"/>
    <n v="58"/>
    <d v="1964-05-24T12:00:00"/>
    <x v="1"/>
    <s v="Engineer III"/>
    <x v="0"/>
    <n v="106528.1311"/>
    <n v="28706.527999999998"/>
    <s v="Joan Duncan"/>
    <x v="0"/>
    <n v="272925312"/>
    <s v="0"/>
    <x v="2"/>
    <x v="2"/>
    <d v="2021-09-20T00:00:00"/>
    <n v="77821.603100000008"/>
    <n v="77821.603100000008"/>
    <x v="8"/>
    <x v="4"/>
    <x v="0"/>
  </r>
  <r>
    <s v="NZ22756"/>
    <x v="348"/>
    <n v="33"/>
    <d v="1989-05-24T18:00:00"/>
    <x v="1"/>
    <s v="Biostatistician I"/>
    <x v="0"/>
    <n v="1818216.1562000001"/>
    <n v="886562.19779999997"/>
    <s v="Mark Mccoy"/>
    <x v="5"/>
    <n v="23413248"/>
    <s v="0"/>
    <x v="1"/>
    <x v="4"/>
    <d v="2021-01-05T00:00:00"/>
    <n v="931653.95840000012"/>
    <n v="931653.95840000012"/>
    <x v="3"/>
    <x v="1"/>
    <x v="0"/>
  </r>
  <r>
    <s v="NZ68024"/>
    <x v="349"/>
    <n v="47"/>
    <d v="1975-05-25T06:00:00"/>
    <x v="1"/>
    <s v="Technical Writer"/>
    <x v="0"/>
    <n v="269460.70069999999"/>
    <n v="121257.3153"/>
    <s v="Martin Shaw"/>
    <x v="0"/>
    <n v="82356126"/>
    <s v="0"/>
    <x v="5"/>
    <x v="2"/>
    <d v="2021-10-10T00:00:00"/>
    <n v="148203.38539999997"/>
    <n v="148203.38539999997"/>
    <x v="2"/>
    <x v="5"/>
    <x v="0"/>
  </r>
  <r>
    <s v="NZ42387"/>
    <x v="350"/>
    <n v="26"/>
    <d v="1996-05-24T12:00:00"/>
    <x v="1"/>
    <s v="Accounting Assistant III"/>
    <x v="0"/>
    <n v="21912.760300000002"/>
    <n v="9501.2358999999997"/>
    <s v="Pamela Carpenter"/>
    <x v="5"/>
    <n v="24595008"/>
    <s v="0"/>
    <x v="1"/>
    <x v="1"/>
    <d v="2021-05-19T00:00:00"/>
    <n v="12411.524400000002"/>
    <n v="12411.524400000002"/>
    <x v="6"/>
    <x v="0"/>
    <x v="0"/>
  </r>
  <r>
    <s v="NZ97632"/>
    <x v="351"/>
    <n v="63"/>
    <d v="1959-05-25T06:00:00"/>
    <x v="1"/>
    <s v="Software Test Engineer II"/>
    <x v="0"/>
    <n v="499696.30119999999"/>
    <n v="367776.47769999999"/>
    <s v="Billy Fields"/>
    <x v="0"/>
    <n v="299285532"/>
    <s v="0"/>
    <x v="2"/>
    <x v="2"/>
    <d v="2021-03-15T00:00:00"/>
    <n v="131919.8235"/>
    <n v="131919.8235"/>
    <x v="1"/>
    <x v="3"/>
    <x v="0"/>
  </r>
  <r>
    <s v="NZ83619"/>
    <x v="352"/>
    <n v="20"/>
    <d v="2002-05-25T00:00:00"/>
    <x v="1"/>
    <s v="Programmer IV"/>
    <x v="0"/>
    <n v="968531.37340000004"/>
    <n v="357956.38860000001"/>
    <s v="Evelyn Reynolds"/>
    <x v="3"/>
    <n v="3068856"/>
    <s v="0"/>
    <x v="5"/>
    <x v="2"/>
    <d v="2021-06-16T00:00:00"/>
    <n v="610574.98479999998"/>
    <n v="622786.48449599999"/>
    <x v="4"/>
    <x v="0"/>
    <x v="0"/>
  </r>
  <r>
    <s v="NZ82060"/>
    <x v="353"/>
    <n v="54"/>
    <d v="1968-05-24T12:00:00"/>
    <x v="1"/>
    <s v="Internal Auditor"/>
    <x v="0"/>
    <n v="194915.47839999999"/>
    <n v="99759.150899999993"/>
    <s v="Theresa Woods"/>
    <x v="5"/>
    <n v="3554163712"/>
    <s v="0"/>
    <x v="0"/>
    <x v="4"/>
    <d v="2021-02-16T00:00:00"/>
    <n v="95156.327499999999"/>
    <n v="95156.327499999999"/>
    <x v="0"/>
    <x v="4"/>
    <x v="0"/>
  </r>
  <r>
    <s v="NZ73501"/>
    <x v="354"/>
    <n v="56"/>
    <d v="1966-05-25T00:00:00"/>
    <x v="1"/>
    <s v="Programmer III"/>
    <x v="0"/>
    <n v="665273.41350000002"/>
    <n v="142584.27480000001"/>
    <s v="Juan Riley"/>
    <x v="5"/>
    <n v="690362112"/>
    <s v="0"/>
    <x v="2"/>
    <x v="5"/>
    <d v="2021-07-10T00:00:00"/>
    <n v="522689.13870000001"/>
    <n v="522689.13870000001"/>
    <x v="11"/>
    <x v="4"/>
    <x v="0"/>
  </r>
  <r>
    <s v="NZ26169"/>
    <x v="355"/>
    <n v="84"/>
    <d v="1938-05-25T00:00:00"/>
    <x v="1"/>
    <s v="Quality Control Specialist"/>
    <x v="0"/>
    <n v="74747.863100000002"/>
    <n v="39677.924500000001"/>
    <s v="George Thomas"/>
    <x v="3"/>
    <n v="332196915"/>
    <s v="0"/>
    <x v="1"/>
    <x v="1"/>
    <d v="2021-08-30T00:00:00"/>
    <n v="35069.938600000001"/>
    <n v="35069.938600000001"/>
    <x v="9"/>
    <x v="2"/>
    <x v="0"/>
  </r>
  <r>
    <s v="NZ90885"/>
    <x v="356"/>
    <n v="22"/>
    <d v="2000-05-24T12:00:00"/>
    <x v="1"/>
    <s v="Clinical Specialist"/>
    <x v="0"/>
    <n v="0"/>
    <n v="0"/>
    <s v="Lillian Gonzalez"/>
    <x v="0"/>
    <n v="7842168"/>
    <s v="0"/>
    <x v="5"/>
    <x v="2"/>
    <d v="2021-10-08T00:00:00"/>
    <n v="0"/>
    <n v="0"/>
    <x v="2"/>
    <x v="0"/>
    <x v="0"/>
  </r>
  <r>
    <s v="NZ47672"/>
    <x v="357"/>
    <n v="38"/>
    <d v="1984-05-24T12:00:00"/>
    <x v="1"/>
    <s v="Business Systems Development Analyst"/>
    <x v="0"/>
    <n v="267320.98119999998"/>
    <n v="132591.20670000001"/>
    <s v="Billy Turner"/>
    <x v="0"/>
    <n v="1028071344"/>
    <s v="0"/>
    <x v="4"/>
    <x v="7"/>
    <d v="2021-03-21T00:00:00"/>
    <n v="134729.77449999997"/>
    <n v="134729.77449999997"/>
    <x v="1"/>
    <x v="1"/>
    <x v="0"/>
  </r>
  <r>
    <s v="NZ65548"/>
    <x v="358"/>
    <n v="38"/>
    <d v="1984-05-24T12:00:00"/>
    <x v="1"/>
    <s v="Structural Analysis Engineer"/>
    <x v="0"/>
    <n v="1034707.968"/>
    <n v="177840.432"/>
    <s v="Juan Cole"/>
    <x v="1"/>
    <n v="360060255"/>
    <s v="0"/>
    <x v="2"/>
    <x v="2"/>
    <d v="2021-06-04T00:00:00"/>
    <n v="856867.53599999996"/>
    <n v="856867.53599999996"/>
    <x v="4"/>
    <x v="1"/>
    <x v="0"/>
  </r>
  <r>
    <s v="NZ26008"/>
    <x v="359"/>
    <n v="45"/>
    <d v="1977-05-24T18:00:00"/>
    <x v="1"/>
    <s v="Assistant Manager"/>
    <x v="0"/>
    <n v="124384.22500000001"/>
    <n v="40097.546199999997"/>
    <s v="Denise Garza"/>
    <x v="3"/>
    <n v="332507877"/>
    <s v="0"/>
    <x v="4"/>
    <x v="7"/>
    <d v="2021-10-25T00:00:00"/>
    <n v="84286.678800000009"/>
    <n v="84286.678800000009"/>
    <x v="2"/>
    <x v="5"/>
    <x v="0"/>
  </r>
  <r>
    <s v="NZ61446"/>
    <x v="360"/>
    <n v="82"/>
    <d v="1940-05-24T12:00:00"/>
    <x v="1"/>
    <s v="Help Desk Technician"/>
    <x v="0"/>
    <n v="298094.80739999999"/>
    <n v="81402.8128"/>
    <s v="Frances Ray"/>
    <x v="1"/>
    <n v="654313016"/>
    <s v="0"/>
    <x v="5"/>
    <x v="5"/>
    <d v="2022-03-19T00:00:00"/>
    <n v="216691.99459999998"/>
    <n v="216691.99459999998"/>
    <x v="1"/>
    <x v="2"/>
    <x v="1"/>
  </r>
  <r>
    <s v="NZ69222"/>
    <x v="361"/>
    <n v="61"/>
    <d v="1961-05-24T18:00:00"/>
    <x v="1"/>
    <s v="Senior Financial Analyst"/>
    <x v="0"/>
    <n v="209516.45689999999"/>
    <n v="248338.62390000001"/>
    <s v="Timothy Richards"/>
    <x v="2"/>
    <n v="514866408"/>
    <n v="77234031"/>
    <x v="3"/>
    <x v="3"/>
    <d v="2021-05-04T00:00:00"/>
    <n v="-38822.167000000016"/>
    <n v="-38822.167000000016"/>
    <x v="6"/>
    <x v="3"/>
    <x v="0"/>
  </r>
  <r>
    <s v="NZ78119"/>
    <x v="362"/>
    <n v="39"/>
    <d v="1983-05-25T06:00:00"/>
    <x v="1"/>
    <s v="Research Assistant II"/>
    <x v="0"/>
    <n v="303063.20150000002"/>
    <n v="38965.268799999998"/>
    <s v="Roy Graham"/>
    <x v="0"/>
    <n v="3456965512"/>
    <s v="0"/>
    <x v="2"/>
    <x v="2"/>
    <d v="2021-09-19T00:00:00"/>
    <n v="264097.9327"/>
    <n v="264097.9327"/>
    <x v="8"/>
    <x v="1"/>
    <x v="0"/>
  </r>
  <r>
    <s v="NZ97733"/>
    <x v="363"/>
    <n v="73"/>
    <d v="1949-05-24T18:00:00"/>
    <x v="1"/>
    <s v="Safety Technician I"/>
    <x v="0"/>
    <n v="289254.17499999999"/>
    <n v="101007.5579"/>
    <s v="Shirley Parker"/>
    <x v="5"/>
    <n v="2369541383"/>
    <s v="0"/>
    <x v="0"/>
    <x v="4"/>
    <d v="2021-02-05T00:00:00"/>
    <n v="188246.61709999997"/>
    <n v="188246.61709999997"/>
    <x v="0"/>
    <x v="2"/>
    <x v="0"/>
  </r>
  <r>
    <s v="NZ54112"/>
    <x v="364"/>
    <n v="84"/>
    <d v="1938-05-25T00:00:00"/>
    <x v="1"/>
    <s v="Engineer III"/>
    <x v="0"/>
    <n v="310706.3665"/>
    <n v="101356.63989999999"/>
    <s v="Albert Wells"/>
    <x v="1"/>
    <n v="2688843576"/>
    <s v="0"/>
    <x v="5"/>
    <x v="2"/>
    <d v="2022-03-05T00:00:00"/>
    <n v="209349.72659999999"/>
    <n v="209349.72659999999"/>
    <x v="1"/>
    <x v="2"/>
    <x v="1"/>
  </r>
  <r>
    <s v="NZ53480"/>
    <x v="365"/>
    <n v="37"/>
    <d v="1985-05-24T18:00:00"/>
    <x v="1"/>
    <s v="Software Test Engineer I"/>
    <x v="0"/>
    <n v="382944.19050000003"/>
    <n v="202242.40059999999"/>
    <s v="Nicole Garrett"/>
    <x v="5"/>
    <n v="1168134825"/>
    <s v="0"/>
    <x v="4"/>
    <x v="7"/>
    <d v="2022-03-09T00:00:00"/>
    <n v="180701.78990000003"/>
    <n v="180701.78990000003"/>
    <x v="1"/>
    <x v="1"/>
    <x v="1"/>
  </r>
  <r>
    <s v="NZ54924"/>
    <x v="366"/>
    <n v="48"/>
    <d v="1974-05-25T00:00:00"/>
    <x v="1"/>
    <s v="Health Coach III"/>
    <x v="0"/>
    <n v="1620762.6377999999"/>
    <n v="638850.60640000005"/>
    <s v="Chris Meyer"/>
    <x v="2"/>
    <n v="2099927595"/>
    <s v="0"/>
    <x v="0"/>
    <x v="0"/>
    <d v="2021-01-29T00:00:00"/>
    <n v="981912.03139999986"/>
    <n v="981912.03139999986"/>
    <x v="3"/>
    <x v="5"/>
    <x v="0"/>
  </r>
  <r>
    <s v="NZ98632"/>
    <x v="367"/>
    <n v="38"/>
    <d v="1984-05-24T12:00:00"/>
    <x v="1"/>
    <s v="Actuary"/>
    <x v="0"/>
    <n v="1637696.3591"/>
    <n v="282767.71669999999"/>
    <s v="Thomas Gonzalez"/>
    <x v="5"/>
    <n v="4409146368"/>
    <s v="0"/>
    <x v="2"/>
    <x v="2"/>
    <d v="2021-05-21T00:00:00"/>
    <n v="1354928.6424"/>
    <n v="1354928.6424"/>
    <x v="6"/>
    <x v="1"/>
    <x v="0"/>
  </r>
  <r>
    <s v="NZ84755"/>
    <x v="368"/>
    <n v="63"/>
    <d v="1959-05-25T06:00:00"/>
    <x v="1"/>
    <s v="Senior Editor"/>
    <x v="0"/>
    <n v="453952.59159999999"/>
    <n v="301474.26899999997"/>
    <s v="Ruby Stewart"/>
    <x v="0"/>
    <n v="394230375"/>
    <s v="0"/>
    <x v="0"/>
    <x v="4"/>
    <d v="2022-02-23T00:00:00"/>
    <n v="152478.32260000001"/>
    <n v="152478.32260000001"/>
    <x v="0"/>
    <x v="3"/>
    <x v="1"/>
  </r>
  <r>
    <s v="NZ92968"/>
    <x v="369"/>
    <n v="84"/>
    <d v="1938-05-25T00:00:00"/>
    <x v="1"/>
    <s v="Engineer IV"/>
    <x v="0"/>
    <n v="197645.50599999999"/>
    <n v="205417.32930000001"/>
    <s v="Andrea Gonzales"/>
    <x v="0"/>
    <n v="2048079316"/>
    <n v="1932345258"/>
    <x v="3"/>
    <x v="2"/>
    <d v="2021-11-08T00:00:00"/>
    <n v="-7771.8233000000182"/>
    <n v="-7771.8233000000182"/>
    <x v="10"/>
    <x v="2"/>
    <x v="0"/>
  </r>
  <r>
    <s v="NZ20371"/>
    <x v="370"/>
    <n v="53"/>
    <d v="1969-05-24T18:00:00"/>
    <x v="1"/>
    <s v="Nurse Practicioner"/>
    <x v="0"/>
    <n v="651520.19519999996"/>
    <n v="378515.93640000001"/>
    <s v="Larry Ward"/>
    <x v="0"/>
    <n v="268794774"/>
    <s v="0"/>
    <x v="1"/>
    <x v="1"/>
    <d v="2021-06-08T00:00:00"/>
    <n v="273004.25879999995"/>
    <n v="273004.25879999995"/>
    <x v="4"/>
    <x v="4"/>
    <x v="0"/>
  </r>
  <r>
    <s v="NZ93672"/>
    <x v="371"/>
    <n v="28"/>
    <d v="1994-05-25T00:00:00"/>
    <x v="1"/>
    <s v="Research Assistant II"/>
    <x v="0"/>
    <n v="342290.01949999999"/>
    <n v="86583.816300000006"/>
    <s v="Laura Burton"/>
    <x v="0"/>
    <n v="78349893"/>
    <s v="0"/>
    <x v="5"/>
    <x v="5"/>
    <d v="2022-02-06T00:00:00"/>
    <n v="255706.20319999999"/>
    <n v="255706.20319999999"/>
    <x v="0"/>
    <x v="0"/>
    <x v="1"/>
  </r>
  <r>
    <s v="NZ98830"/>
    <x v="372"/>
    <n v="34"/>
    <d v="1988-05-24T12:00:00"/>
    <x v="1"/>
    <s v="Staff Scientist"/>
    <x v="0"/>
    <n v="127718.6249"/>
    <n v="169790.64249999999"/>
    <s v="Timothy Price"/>
    <x v="1"/>
    <n v="15231198"/>
    <s v="0"/>
    <x v="1"/>
    <x v="4"/>
    <d v="2021-05-16T00:00:00"/>
    <n v="-42072.017599999992"/>
    <n v="-42072.017599999992"/>
    <x v="6"/>
    <x v="1"/>
    <x v="0"/>
  </r>
  <r>
    <s v="NZ88021"/>
    <x v="373"/>
    <n v="55"/>
    <d v="1967-05-25T06:00:00"/>
    <x v="1"/>
    <s v="Associate Professor"/>
    <x v="0"/>
    <n v="37777.299700000003"/>
    <n v="12248.733899999999"/>
    <s v="George Alexander"/>
    <x v="5"/>
    <n v="381528552"/>
    <s v="0"/>
    <x v="1"/>
    <x v="1"/>
    <d v="2021-02-16T00:00:00"/>
    <n v="25528.565800000004"/>
    <n v="25528.565800000004"/>
    <x v="0"/>
    <x v="4"/>
    <x v="0"/>
  </r>
  <r>
    <s v="NZ62022"/>
    <x v="374"/>
    <n v="21"/>
    <d v="2001-05-24T18:00:00"/>
    <x v="1"/>
    <s v="VP Marketing"/>
    <x v="0"/>
    <n v="0"/>
    <n v="0"/>
    <s v="Robert Dean"/>
    <x v="0"/>
    <n v="4299848"/>
    <s v="0"/>
    <x v="2"/>
    <x v="2"/>
    <d v="2021-11-20T00:00:00"/>
    <n v="0"/>
    <n v="0"/>
    <x v="10"/>
    <x v="0"/>
    <x v="0"/>
  </r>
  <r>
    <s v="NZ79743"/>
    <x v="375"/>
    <n v="69"/>
    <d v="1953-05-24T18:00:00"/>
    <x v="1"/>
    <s v="Systems Administrator II"/>
    <x v="0"/>
    <n v="1866884.4861999999"/>
    <n v="377737.50329999998"/>
    <s v="Donald Coleman"/>
    <x v="3"/>
    <n v="213206395"/>
    <s v="0"/>
    <x v="2"/>
    <x v="5"/>
    <d v="2021-10-18T00:00:00"/>
    <n v="1489146.9828999999"/>
    <n v="1518929.9225580001"/>
    <x v="2"/>
    <x v="3"/>
    <x v="0"/>
  </r>
  <r>
    <s v="NZ74300"/>
    <x v="376"/>
    <n v="36"/>
    <d v="1986-05-25T00:00:00"/>
    <x v="1"/>
    <s v="Computer Systems Analyst II"/>
    <x v="0"/>
    <n v="668835.41760000004"/>
    <n v="343972.50050000002"/>
    <s v="Louis Smith"/>
    <x v="1"/>
    <n v="19327584"/>
    <s v="0"/>
    <x v="2"/>
    <x v="5"/>
    <d v="2022-01-14T00:00:00"/>
    <n v="324862.91710000002"/>
    <n v="324862.91710000002"/>
    <x v="3"/>
    <x v="1"/>
    <x v="1"/>
  </r>
  <r>
    <s v="NZ84211"/>
    <x v="377"/>
    <n v="37"/>
    <d v="1985-05-24T18:00:00"/>
    <x v="1"/>
    <s v="Web Developer IV"/>
    <x v="0"/>
    <n v="674389.1875"/>
    <n v="396217.13540000003"/>
    <s v="Dennis Alexander"/>
    <x v="3"/>
    <n v="1628670144"/>
    <s v="0"/>
    <x v="1"/>
    <x v="1"/>
    <d v="2021-11-12T00:00:00"/>
    <n v="278172.05209999997"/>
    <n v="278172.05209999997"/>
    <x v="10"/>
    <x v="1"/>
    <x v="0"/>
  </r>
  <r>
    <s v="NZ23075"/>
    <x v="378"/>
    <n v="31"/>
    <d v="1991-05-25T06:00:00"/>
    <x v="1"/>
    <s v="Human Resources Manager"/>
    <x v="0"/>
    <n v="329957.29879999999"/>
    <n v="152164.77369999999"/>
    <s v="Jason Watson"/>
    <x v="2"/>
    <n v="35794404"/>
    <n v="1687860504"/>
    <x v="3"/>
    <x v="2"/>
    <d v="2021-05-02T00:00:00"/>
    <n v="177792.5251"/>
    <n v="177792.5251"/>
    <x v="6"/>
    <x v="1"/>
    <x v="0"/>
  </r>
  <r>
    <s v="NZ39582"/>
    <x v="379"/>
    <n v="43"/>
    <d v="1979-05-25T06:00:00"/>
    <x v="1"/>
    <s v="Engineer I"/>
    <x v="0"/>
    <n v="360444.89380000002"/>
    <n v="153789.82130000001"/>
    <s v="Eugene Robinson"/>
    <x v="1"/>
    <n v="1542637707"/>
    <s v="0"/>
    <x v="0"/>
    <x v="0"/>
    <d v="2021-03-15T00:00:00"/>
    <n v="206655.07250000001"/>
    <n v="206655.07250000001"/>
    <x v="1"/>
    <x v="5"/>
    <x v="0"/>
  </r>
  <r>
    <s v="NZ75610"/>
    <x v="380"/>
    <n v="65"/>
    <d v="1957-05-24T18:00:00"/>
    <x v="1"/>
    <s v="Occupational Therapist"/>
    <x v="0"/>
    <n v="1636294.1037999999"/>
    <n v="809650.9094"/>
    <s v="Howard Stephens"/>
    <x v="5"/>
    <n v="1526056392"/>
    <s v="0"/>
    <x v="0"/>
    <x v="0"/>
    <d v="2022-01-07T00:00:00"/>
    <n v="826643.19439999992"/>
    <n v="826643.19439999992"/>
    <x v="3"/>
    <x v="3"/>
    <x v="1"/>
  </r>
  <r>
    <s v="NZ33629"/>
    <x v="381"/>
    <n v="26"/>
    <d v="1996-05-24T12:00:00"/>
    <x v="1"/>
    <s v="Graphic Designer"/>
    <x v="0"/>
    <n v="923978.35719999997"/>
    <n v="256729.557"/>
    <s v="Juan Rivera"/>
    <x v="3"/>
    <n v="4332565518"/>
    <s v="0"/>
    <x v="2"/>
    <x v="2"/>
    <d v="2021-02-26T00:00:00"/>
    <n v="667248.80019999994"/>
    <n v="680593.77620399999"/>
    <x v="0"/>
    <x v="0"/>
    <x v="0"/>
  </r>
  <r>
    <s v="NZ77225"/>
    <x v="382"/>
    <n v="51"/>
    <d v="1971-05-25T06:00:00"/>
    <x v="1"/>
    <s v="Health Coach III"/>
    <x v="0"/>
    <n v="270036.51020000002"/>
    <n v="219513.5502"/>
    <s v="Mildred Hansen"/>
    <x v="2"/>
    <n v="4463422304"/>
    <s v="0"/>
    <x v="0"/>
    <x v="4"/>
    <d v="2021-12-12T00:00:00"/>
    <n v="50522.960000000021"/>
    <n v="50522.960000000021"/>
    <x v="7"/>
    <x v="4"/>
    <x v="0"/>
  </r>
  <r>
    <s v="NZ25291"/>
    <x v="383"/>
    <n v="67"/>
    <d v="1955-05-25T06:00:00"/>
    <x v="1"/>
    <s v="Account Representative IV"/>
    <x v="0"/>
    <n v="2507452.9977000002"/>
    <n v="276331.55489999999"/>
    <s v="Charles Lopez"/>
    <x v="0"/>
    <n v="368356352"/>
    <s v="0"/>
    <x v="2"/>
    <x v="5"/>
    <d v="2021-02-15T00:00:00"/>
    <n v="2231121.4428000003"/>
    <n v="2231121.4428000003"/>
    <x v="0"/>
    <x v="3"/>
    <x v="0"/>
  </r>
  <r>
    <s v="NZ36682"/>
    <x v="384"/>
    <n v="22"/>
    <d v="2000-05-24T12:00:00"/>
    <x v="1"/>
    <s v="Health Coach I"/>
    <x v="0"/>
    <n v="130415.9488"/>
    <n v="84900.782699999996"/>
    <s v="Angela Roberts"/>
    <x v="1"/>
    <n v="1177702296"/>
    <s v="0"/>
    <x v="0"/>
    <x v="0"/>
    <d v="2022-03-03T00:00:00"/>
    <n v="45515.166100000002"/>
    <n v="45515.166100000002"/>
    <x v="1"/>
    <x v="0"/>
    <x v="1"/>
  </r>
  <r>
    <s v="NZ18751"/>
    <x v="385"/>
    <n v="36"/>
    <d v="1986-05-25T00:00:00"/>
    <x v="1"/>
    <s v="Account Representative IV"/>
    <x v="0"/>
    <n v="289123.0368"/>
    <n v="50040.525600000001"/>
    <s v="Howard Carr"/>
    <x v="0"/>
    <n v="190329696"/>
    <s v="0"/>
    <x v="4"/>
    <x v="1"/>
    <d v="2021-12-06T00:00:00"/>
    <n v="239082.51120000001"/>
    <n v="239082.51120000001"/>
    <x v="7"/>
    <x v="1"/>
    <x v="0"/>
  </r>
  <r>
    <s v="NZ45923"/>
    <x v="386"/>
    <n v="73"/>
    <d v="1949-05-24T18:00:00"/>
    <x v="1"/>
    <s v="Budget/Accounting Analyst I"/>
    <x v="0"/>
    <n v="1924837.5447"/>
    <n v="503686.52140000003"/>
    <s v="Jimmy Ray"/>
    <x v="0"/>
    <n v="37825251"/>
    <s v="0"/>
    <x v="0"/>
    <x v="4"/>
    <d v="2022-02-04T00:00:00"/>
    <n v="1421151.0233"/>
    <n v="1421151.0233"/>
    <x v="0"/>
    <x v="2"/>
    <x v="1"/>
  </r>
  <r>
    <s v="NZ50658"/>
    <x v="387"/>
    <n v="60"/>
    <d v="1962-05-25T00:00:00"/>
    <x v="1"/>
    <s v="Software Test Engineer II"/>
    <x v="0"/>
    <n v="0"/>
    <n v="0"/>
    <s v="Phillip Weaver"/>
    <x v="3"/>
    <n v="3482485552"/>
    <n v="247173696"/>
    <x v="3"/>
    <x v="6"/>
    <d v="2021-06-25T00:00:00"/>
    <n v="0"/>
    <n v="0"/>
    <x v="4"/>
    <x v="3"/>
    <x v="0"/>
  </r>
  <r>
    <s v="NZ47104"/>
    <x v="388"/>
    <n v="38"/>
    <d v="1984-05-24T12:00:00"/>
    <x v="1"/>
    <s v="Recruiting Manager"/>
    <x v="0"/>
    <n v="2129776.6274999999"/>
    <n v="281734.23100000003"/>
    <s v="Bobby Wood"/>
    <x v="5"/>
    <n v="1341504306"/>
    <s v="0"/>
    <x v="2"/>
    <x v="2"/>
    <d v="2021-12-07T00:00:00"/>
    <n v="1848042.3964999998"/>
    <n v="1848042.3964999998"/>
    <x v="7"/>
    <x v="1"/>
    <x v="0"/>
  </r>
  <r>
    <s v="NZ25060"/>
    <x v="389"/>
    <n v="31"/>
    <d v="1991-05-25T06:00:00"/>
    <x v="1"/>
    <s v="VP Sales"/>
    <x v="0"/>
    <n v="1913918.6761"/>
    <n v="675321.76859999995"/>
    <s v="Antonio Austin"/>
    <x v="3"/>
    <n v="2228994612"/>
    <n v="10562101524"/>
    <x v="3"/>
    <x v="3"/>
    <d v="2022-02-22T00:00:00"/>
    <n v="1238596.9075000002"/>
    <n v="1263368.8456500003"/>
    <x v="0"/>
    <x v="1"/>
    <x v="1"/>
  </r>
  <r>
    <s v="NZ59974"/>
    <x v="390"/>
    <n v="43"/>
    <d v="1979-05-25T06:00:00"/>
    <x v="1"/>
    <s v="Executive Secretary"/>
    <x v="0"/>
    <n v="1463854.8884999999"/>
    <n v="312885.01429999998"/>
    <s v="Keith Hughes"/>
    <x v="1"/>
    <n v="1291732224"/>
    <s v="0"/>
    <x v="5"/>
    <x v="2"/>
    <d v="2021-10-28T00:00:00"/>
    <n v="1150969.8742"/>
    <n v="1150969.8742"/>
    <x v="2"/>
    <x v="5"/>
    <x v="0"/>
  </r>
  <r>
    <s v="NZ50424"/>
    <x v="391"/>
    <n v="50"/>
    <d v="1972-05-24T12:00:00"/>
    <x v="1"/>
    <s v="Web Developer II"/>
    <x v="0"/>
    <n v="453483.46370000002"/>
    <n v="31743.842499999999"/>
    <s v="John Daniels"/>
    <x v="5"/>
    <n v="20485296"/>
    <s v="0"/>
    <x v="5"/>
    <x v="8"/>
    <d v="2021-11-10T00:00:00"/>
    <n v="421739.62120000005"/>
    <n v="421739.62120000005"/>
    <x v="10"/>
    <x v="4"/>
    <x v="0"/>
  </r>
  <r>
    <s v="NZ55690"/>
    <x v="392"/>
    <n v="54"/>
    <d v="1968-05-24T12:00:00"/>
    <x v="1"/>
    <s v="Programmer Analyst II"/>
    <x v="0"/>
    <n v="93238.895000000004"/>
    <n v="25798.796900000001"/>
    <s v="Michael Henry"/>
    <x v="0"/>
    <n v="850311693"/>
    <s v="0"/>
    <x v="0"/>
    <x v="0"/>
    <d v="2022-04-01T00:00:00"/>
    <n v="67440.098100000003"/>
    <n v="67440.098100000003"/>
    <x v="5"/>
    <x v="4"/>
    <x v="1"/>
  </r>
  <r>
    <s v="NZ77083"/>
    <x v="393"/>
    <n v="81"/>
    <d v="1941-05-24T18:00:00"/>
    <x v="1"/>
    <s v="Research Assistant III"/>
    <x v="0"/>
    <n v="553673.85640000005"/>
    <n v="118725.9403"/>
    <s v="Kelly Price"/>
    <x v="4"/>
    <n v="13792408"/>
    <s v="0"/>
    <x v="1"/>
    <x v="1"/>
    <d v="2021-02-28T00:00:00"/>
    <n v="434947.91610000003"/>
    <n v="434947.91610000003"/>
    <x v="0"/>
    <x v="2"/>
    <x v="0"/>
  </r>
  <r>
    <s v="NZ87284"/>
    <x v="394"/>
    <n v="69"/>
    <d v="1953-05-24T18:00:00"/>
    <x v="1"/>
    <s v="Office Assistant IV"/>
    <x v="0"/>
    <n v="184050.2776"/>
    <n v="63014.441599999998"/>
    <s v="Anne Wright"/>
    <x v="0"/>
    <n v="1190029764"/>
    <s v="0"/>
    <x v="1"/>
    <x v="1"/>
    <d v="2021-03-28T00:00:00"/>
    <n v="121035.83600000001"/>
    <n v="121035.83600000001"/>
    <x v="1"/>
    <x v="3"/>
    <x v="0"/>
  </r>
  <r>
    <s v="NZ15796"/>
    <x v="395"/>
    <n v="17"/>
    <d v="2005-05-24T18:00:00"/>
    <x v="1"/>
    <s v="Developer I"/>
    <x v="0"/>
    <n v="34697.587200000002"/>
    <n v="17439.309000000001"/>
    <s v="Mark Vasquez"/>
    <x v="1"/>
    <n v="41071056"/>
    <s v="0"/>
    <x v="5"/>
    <x v="8"/>
    <d v="2022-01-29T00:00:00"/>
    <n v="17258.278200000001"/>
    <n v="17258.278200000001"/>
    <x v="3"/>
    <x v="6"/>
    <x v="1"/>
  </r>
  <r>
    <s v="NZ76818"/>
    <x v="396"/>
    <n v="29"/>
    <d v="1993-05-24T18:00:00"/>
    <x v="1"/>
    <s v="Account Coordinator"/>
    <x v="0"/>
    <n v="1404992.1436000001"/>
    <n v="780070.8517"/>
    <s v="Judy Fuller"/>
    <x v="3"/>
    <n v="230267664"/>
    <s v="0"/>
    <x v="2"/>
    <x v="4"/>
    <d v="2021-01-26T00:00:00"/>
    <n v="624921.29190000007"/>
    <n v="637419.71773800009"/>
    <x v="3"/>
    <x v="0"/>
    <x v="0"/>
  </r>
  <r>
    <s v="NZ67029"/>
    <x v="397"/>
    <n v="34"/>
    <d v="1988-05-24T12:00:00"/>
    <x v="1"/>
    <s v="Office Assistant III"/>
    <x v="0"/>
    <n v="3243585.6708999998"/>
    <n v="911671.97250000003"/>
    <s v="Timothy Franklin"/>
    <x v="1"/>
    <n v="304782624"/>
    <s v="0"/>
    <x v="5"/>
    <x v="5"/>
    <d v="2022-01-18T00:00:00"/>
    <n v="2331913.6983999996"/>
    <n v="2331913.6983999996"/>
    <x v="3"/>
    <x v="1"/>
    <x v="1"/>
  </r>
  <r>
    <s v="NZ15648"/>
    <x v="398"/>
    <n v="28"/>
    <d v="1994-05-25T00:00:00"/>
    <x v="1"/>
    <s v="Programmer I"/>
    <x v="0"/>
    <n v="1871808.4916999999"/>
    <n v="280771.27380000002"/>
    <s v="Thomas Gibson"/>
    <x v="0"/>
    <n v="744086892"/>
    <s v="0"/>
    <x v="4"/>
    <x v="7"/>
    <d v="2021-04-26T00:00:00"/>
    <n v="1591037.2178999998"/>
    <n v="1591037.2178999998"/>
    <x v="5"/>
    <x v="0"/>
    <x v="0"/>
  </r>
  <r>
    <s v="NZ37241"/>
    <x v="399"/>
    <n v="33"/>
    <d v="1989-05-24T18:00:00"/>
    <x v="1"/>
    <s v="Speech Pathologist"/>
    <x v="0"/>
    <n v="32128.2791"/>
    <n v="28723.808799999999"/>
    <s v="Jeffrey Mason"/>
    <x v="2"/>
    <n v="912430575"/>
    <s v="0"/>
    <x v="5"/>
    <x v="5"/>
    <d v="2021-09-10T00:00:00"/>
    <n v="3404.4703000000009"/>
    <n v="3404.4703000000009"/>
    <x v="8"/>
    <x v="1"/>
    <x v="0"/>
  </r>
  <r>
    <s v="NZ68590"/>
    <x v="400"/>
    <n v="60"/>
    <d v="1962-05-25T00:00:00"/>
    <x v="1"/>
    <s v="Dental Hygienist"/>
    <x v="0"/>
    <n v="657031.98800000001"/>
    <n v="291140.56780000002"/>
    <s v="Russell Reyes"/>
    <x v="5"/>
    <n v="89882988"/>
    <s v="0"/>
    <x v="1"/>
    <x v="1"/>
    <d v="2021-02-26T00:00:00"/>
    <n v="365891.42019999999"/>
    <n v="365891.42019999999"/>
    <x v="0"/>
    <x v="3"/>
    <x v="0"/>
  </r>
  <r>
    <s v="NZ66416"/>
    <x v="401"/>
    <n v="80"/>
    <d v="1942-05-25T00:00:00"/>
    <x v="1"/>
    <s v="Software Engineer I"/>
    <x v="0"/>
    <n v="256292.32329999999"/>
    <n v="78786.158599999995"/>
    <s v="Kathy Carter"/>
    <x v="0"/>
    <n v="1069079616"/>
    <s v="0"/>
    <x v="0"/>
    <x v="1"/>
    <d v="2022-04-14T00:00:00"/>
    <n v="177506.16469999999"/>
    <n v="177506.16469999999"/>
    <x v="5"/>
    <x v="2"/>
    <x v="1"/>
  </r>
  <r>
    <s v="NZ49496"/>
    <x v="402"/>
    <n v="46"/>
    <d v="1976-05-24T12:00:00"/>
    <x v="1"/>
    <s v="Web Designer I"/>
    <x v="0"/>
    <n v="123112.6875"/>
    <n v="58831.4496"/>
    <s v="Fred Reyes"/>
    <x v="3"/>
    <n v="186911361"/>
    <s v="0"/>
    <x v="2"/>
    <x v="2"/>
    <d v="2021-04-14T00:00:00"/>
    <n v="64281.2379"/>
    <n v="64281.2379"/>
    <x v="5"/>
    <x v="5"/>
    <x v="0"/>
  </r>
  <r>
    <s v="NZ56740"/>
    <x v="403"/>
    <n v="39"/>
    <d v="1983-05-25T06:00:00"/>
    <x v="1"/>
    <s v="Budget/Accounting Analyst III"/>
    <x v="0"/>
    <n v="293506.3873"/>
    <n v="172342.39129999999"/>
    <s v="Julie Bennett"/>
    <x v="0"/>
    <n v="326097432"/>
    <s v="0"/>
    <x v="0"/>
    <x v="4"/>
    <d v="2021-09-10T00:00:00"/>
    <n v="121163.99600000001"/>
    <n v="121163.99600000001"/>
    <x v="8"/>
    <x v="1"/>
    <x v="0"/>
  </r>
  <r>
    <s v="NZ84401"/>
    <x v="404"/>
    <n v="50"/>
    <d v="1972-05-24T12:00:00"/>
    <x v="1"/>
    <s v="Statistician IV"/>
    <x v="0"/>
    <n v="404575.5356"/>
    <n v="37062.008900000001"/>
    <s v="Phyllis Lawrence"/>
    <x v="5"/>
    <n v="828470272"/>
    <s v="0"/>
    <x v="1"/>
    <x v="1"/>
    <d v="2021-01-11T00:00:00"/>
    <n v="367513.52669999999"/>
    <n v="367513.52669999999"/>
    <x v="3"/>
    <x v="4"/>
    <x v="0"/>
  </r>
  <r>
    <s v="NZ87264"/>
    <x v="405"/>
    <n v="41"/>
    <d v="1981-05-24T18:00:00"/>
    <x v="1"/>
    <s v="VP Accounting"/>
    <x v="0"/>
    <n v="491904.51899999997"/>
    <n v="255721.552"/>
    <s v="Michael Reed"/>
    <x v="0"/>
    <n v="261310764"/>
    <s v="0"/>
    <x v="1"/>
    <x v="1"/>
    <d v="2021-10-27T00:00:00"/>
    <n v="236182.96699999998"/>
    <n v="236182.96699999998"/>
    <x v="2"/>
    <x v="5"/>
    <x v="0"/>
  </r>
  <r>
    <s v="NZ24573"/>
    <x v="406"/>
    <n v="68"/>
    <d v="1954-05-25T00:00:00"/>
    <x v="1"/>
    <s v="Automation Specialist IV"/>
    <x v="0"/>
    <n v="3049414.7637999998"/>
    <n v="569224.08929999999"/>
    <s v="Frank Fox"/>
    <x v="0"/>
    <n v="1482184704"/>
    <n v="3924892608"/>
    <x v="3"/>
    <x v="6"/>
    <d v="2021-03-20T00:00:00"/>
    <n v="2480190.6744999997"/>
    <n v="2480190.6744999997"/>
    <x v="1"/>
    <x v="3"/>
    <x v="0"/>
  </r>
  <r>
    <s v="NZ12887"/>
    <x v="407"/>
    <n v="25"/>
    <d v="1997-05-24T18:00:00"/>
    <x v="1"/>
    <s v="Media Manager I"/>
    <x v="0"/>
    <n v="189799.41940000001"/>
    <n v="111956.3508"/>
    <s v="Kathleen Johnston"/>
    <x v="1"/>
    <n v="1216076928"/>
    <s v="0"/>
    <x v="0"/>
    <x v="0"/>
    <d v="2022-03-11T00:00:00"/>
    <n v="77843.068600000013"/>
    <n v="77843.068600000013"/>
    <x v="1"/>
    <x v="0"/>
    <x v="1"/>
  </r>
  <r>
    <s v="NZ32848"/>
    <x v="408"/>
    <n v="75"/>
    <d v="1947-05-25T06:00:00"/>
    <x v="1"/>
    <s v="Sales Representative"/>
    <x v="0"/>
    <n v="888439.60820000002"/>
    <n v="108981.9253"/>
    <s v="Roger Riley"/>
    <x v="3"/>
    <n v="303263297"/>
    <n v="4091372219"/>
    <x v="3"/>
    <x v="3"/>
    <d v="2021-10-14T00:00:00"/>
    <n v="779457.68290000001"/>
    <n v="795046.83655800007"/>
    <x v="2"/>
    <x v="2"/>
    <x v="0"/>
  </r>
  <r>
    <s v="NZ38845"/>
    <x v="409"/>
    <n v="21"/>
    <d v="2001-05-24T18:00:00"/>
    <x v="1"/>
    <s v="Junior Executive"/>
    <x v="0"/>
    <n v="343279.51679999998"/>
    <n v="530522.88959999999"/>
    <s v="Ronald Phillips"/>
    <x v="0"/>
    <n v="2017180746"/>
    <s v="0"/>
    <x v="5"/>
    <x v="8"/>
    <d v="2021-07-15T00:00:00"/>
    <n v="-187243.37280000001"/>
    <n v="-187243.37280000001"/>
    <x v="11"/>
    <x v="0"/>
    <x v="0"/>
  </r>
  <r>
    <s v="NZ51488"/>
    <x v="410"/>
    <n v="84"/>
    <d v="1938-05-25T00:00:00"/>
    <x v="1"/>
    <s v="Software Engineer II"/>
    <x v="0"/>
    <n v="1765097.8522999999"/>
    <n v="808626.0246"/>
    <s v="Judy Gomez"/>
    <x v="0"/>
    <n v="1290361501"/>
    <s v="0"/>
    <x v="0"/>
    <x v="0"/>
    <d v="2022-03-06T00:00:00"/>
    <n v="956471.82769999991"/>
    <n v="956471.82769999991"/>
    <x v="1"/>
    <x v="2"/>
    <x v="1"/>
  </r>
  <r>
    <s v="NZ45825"/>
    <x v="411"/>
    <n v="30"/>
    <d v="1992-05-24T12:00:00"/>
    <x v="1"/>
    <s v="Information Systems Manager"/>
    <x v="0"/>
    <n v="389773.14399999997"/>
    <n v="108315.9053"/>
    <s v="Barbara Gomez"/>
    <x v="0"/>
    <n v="4101108704"/>
    <s v="0"/>
    <x v="0"/>
    <x v="4"/>
    <d v="2022-03-21T00:00:00"/>
    <n v="281457.23869999999"/>
    <n v="281457.23869999999"/>
    <x v="1"/>
    <x v="1"/>
    <x v="1"/>
  </r>
  <r>
    <s v="NZ78657"/>
    <x v="412"/>
    <n v="85"/>
    <d v="1937-05-24T18:00:00"/>
    <x v="1"/>
    <s v="Analyst Programmer"/>
    <x v="0"/>
    <n v="195007.8566"/>
    <n v="102196.3049"/>
    <s v="Gary Long"/>
    <x v="3"/>
    <n v="1144306944"/>
    <s v="0"/>
    <x v="4"/>
    <x v="7"/>
    <d v="2021-01-15T00:00:00"/>
    <n v="92811.551699999996"/>
    <n v="92811.551699999996"/>
    <x v="3"/>
    <x v="2"/>
    <x v="0"/>
  </r>
  <r>
    <s v="NZ20946"/>
    <x v="413"/>
    <n v="30"/>
    <d v="1992-05-24T12:00:00"/>
    <x v="1"/>
    <s v="Programmer II"/>
    <x v="0"/>
    <n v="87355.441800000001"/>
    <n v="88086.050900000002"/>
    <s v="Ronald Austin"/>
    <x v="2"/>
    <n v="3782814288"/>
    <s v="0"/>
    <x v="1"/>
    <x v="1"/>
    <d v="2021-05-16T00:00:00"/>
    <n v="-730.60910000000149"/>
    <n v="-730.60910000000149"/>
    <x v="6"/>
    <x v="1"/>
    <x v="0"/>
  </r>
  <r>
    <s v="NZ80677"/>
    <x v="414"/>
    <n v="54"/>
    <d v="1968-05-24T12:00:00"/>
    <x v="1"/>
    <s v="Database Administrator III"/>
    <x v="0"/>
    <n v="598410.21360000002"/>
    <n v="303042.24099999998"/>
    <s v="Joe Miller"/>
    <x v="2"/>
    <n v="82543125"/>
    <s v="0"/>
    <x v="2"/>
    <x v="2"/>
    <d v="2021-06-09T00:00:00"/>
    <n v="295367.97260000004"/>
    <n v="295367.97260000004"/>
    <x v="4"/>
    <x v="4"/>
    <x v="0"/>
  </r>
  <r>
    <s v="NZ84908"/>
    <x v="415"/>
    <n v="60"/>
    <d v="1962-05-25T00:00:00"/>
    <x v="1"/>
    <s v="Help Desk Operator"/>
    <x v="0"/>
    <n v="895456.59400000004"/>
    <n v="359004.15740000003"/>
    <s v="Julia Crawford"/>
    <x v="0"/>
    <n v="1431760512"/>
    <n v="865089008"/>
    <x v="3"/>
    <x v="6"/>
    <d v="2022-03-12T00:00:00"/>
    <n v="536452.43660000002"/>
    <n v="536452.43660000002"/>
    <x v="1"/>
    <x v="3"/>
    <x v="1"/>
  </r>
  <r>
    <s v="NZ90385"/>
    <x v="416"/>
    <n v="21"/>
    <d v="2001-05-24T18:00:00"/>
    <x v="1"/>
    <s v="Accounting Assistant I"/>
    <x v="0"/>
    <n v="248235.07560000001"/>
    <n v="147006.74600000001"/>
    <s v="Lawrence Henry"/>
    <x v="3"/>
    <n v="1916650176"/>
    <s v="0"/>
    <x v="2"/>
    <x v="2"/>
    <d v="2022-04-17T00:00:00"/>
    <n v="101228.3296"/>
    <n v="101228.3296"/>
    <x v="5"/>
    <x v="0"/>
    <x v="1"/>
  </r>
  <r>
    <s v="NZ50412"/>
    <x v="417"/>
    <n v="32"/>
    <d v="1990-05-25T00:00:00"/>
    <x v="1"/>
    <s v="Structural Analysis Engineer"/>
    <x v="0"/>
    <n v="1472296.8108000001"/>
    <n v="317638.08899999998"/>
    <s v="Howard Webb"/>
    <x v="2"/>
    <n v="718223367"/>
    <s v="0"/>
    <x v="2"/>
    <x v="2"/>
    <d v="2021-03-11T00:00:00"/>
    <n v="1154658.7218000002"/>
    <n v="1154658.7218000002"/>
    <x v="1"/>
    <x v="1"/>
    <x v="0"/>
  </r>
  <r>
    <s v="NZ53609"/>
    <x v="418"/>
    <n v="35"/>
    <d v="1987-05-25T06:00:00"/>
    <x v="1"/>
    <s v="Database Administrator III"/>
    <x v="0"/>
    <n v="152238.4522"/>
    <n v="91794.148199999996"/>
    <s v="Donna Fox"/>
    <x v="4"/>
    <n v="227268804"/>
    <s v="0"/>
    <x v="4"/>
    <x v="7"/>
    <d v="2022-02-06T00:00:00"/>
    <n v="60444.304000000004"/>
    <n v="60444.304000000004"/>
    <x v="0"/>
    <x v="1"/>
    <x v="1"/>
  </r>
  <r>
    <s v="NZ56452"/>
    <x v="419"/>
    <n v="40"/>
    <d v="1982-05-25T00:00:00"/>
    <x v="1"/>
    <s v="Staff Accountant IV"/>
    <x v="0"/>
    <n v="797102.07579999999"/>
    <n v="384180.74699999997"/>
    <s v="Eric Evans"/>
    <x v="2"/>
    <n v="1114490562"/>
    <s v="0"/>
    <x v="1"/>
    <x v="1"/>
    <d v="2021-10-31T00:00:00"/>
    <n v="412921.32880000002"/>
    <n v="412921.32880000002"/>
    <x v="2"/>
    <x v="5"/>
    <x v="0"/>
  </r>
  <r>
    <s v="NZ54772"/>
    <x v="420"/>
    <n v="26"/>
    <d v="1996-05-24T12:00:00"/>
    <x v="1"/>
    <s v="Project Manager"/>
    <x v="0"/>
    <n v="49304.064700000003"/>
    <n v="37273.872900000002"/>
    <s v="Roy Hernandez"/>
    <x v="0"/>
    <n v="74534168"/>
    <s v="0"/>
    <x v="1"/>
    <x v="4"/>
    <d v="2022-03-27T00:00:00"/>
    <n v="12030.191800000001"/>
    <n v="12030.191800000001"/>
    <x v="1"/>
    <x v="0"/>
    <x v="1"/>
  </r>
  <r>
    <s v="NZ83499"/>
    <x v="421"/>
    <n v="36"/>
    <d v="1986-05-25T00:00:00"/>
    <x v="1"/>
    <s v="Budget/Accounting Analyst I"/>
    <x v="0"/>
    <n v="247721.87640000001"/>
    <n v="144330.58799999999"/>
    <s v="Raymond Greene"/>
    <x v="0"/>
    <n v="2815723365"/>
    <s v="0"/>
    <x v="2"/>
    <x v="2"/>
    <d v="2021-06-25T00:00:00"/>
    <n v="103391.28840000002"/>
    <n v="103391.28840000002"/>
    <x v="4"/>
    <x v="1"/>
    <x v="0"/>
  </r>
  <r>
    <s v="NZ57469"/>
    <x v="422"/>
    <n v="22"/>
    <d v="2000-05-24T12:00:00"/>
    <x v="1"/>
    <s v="Recruiter"/>
    <x v="0"/>
    <n v="199009.07870000001"/>
    <n v="89006.354000000007"/>
    <s v="Daniel Tucker"/>
    <x v="5"/>
    <n v="2744757939"/>
    <s v="0"/>
    <x v="2"/>
    <x v="2"/>
    <d v="2021-08-22T00:00:00"/>
    <n v="110002.72470000001"/>
    <n v="110002.72470000001"/>
    <x v="9"/>
    <x v="0"/>
    <x v="0"/>
  </r>
  <r>
    <s v="NZ54827"/>
    <x v="423"/>
    <n v="76"/>
    <d v="1946-05-25T00:00:00"/>
    <x v="1"/>
    <s v="Administrative Assistant IV"/>
    <x v="0"/>
    <n v="462110.26799999998"/>
    <n v="137282.75820000001"/>
    <s v="Christopher Cox"/>
    <x v="0"/>
    <n v="4397399808"/>
    <s v="0"/>
    <x v="1"/>
    <x v="1"/>
    <d v="2022-02-26T00:00:00"/>
    <n v="324827.5098"/>
    <n v="324827.5098"/>
    <x v="0"/>
    <x v="2"/>
    <x v="1"/>
  </r>
  <r>
    <s v="NZ79745"/>
    <x v="424"/>
    <n v="66"/>
    <d v="1956-05-24T12:00:00"/>
    <x v="1"/>
    <s v="Human Resources Manager"/>
    <x v="0"/>
    <n v="681503.61600000004"/>
    <n v="142689.81959999999"/>
    <s v="William Gray"/>
    <x v="0"/>
    <n v="3271831452"/>
    <s v="0"/>
    <x v="2"/>
    <x v="2"/>
    <d v="2021-09-11T00:00:00"/>
    <n v="538813.79640000011"/>
    <n v="538813.79640000011"/>
    <x v="8"/>
    <x v="3"/>
    <x v="0"/>
  </r>
  <r>
    <s v="NZ81182"/>
    <x v="425"/>
    <n v="20"/>
    <d v="2002-05-25T00:00:00"/>
    <x v="1"/>
    <s v="Community Outreach Specialist"/>
    <x v="0"/>
    <n v="54931.972099999999"/>
    <n v="21344.994900000002"/>
    <s v="Stephanie Ryan"/>
    <x v="0"/>
    <n v="2453018034"/>
    <s v="0"/>
    <x v="4"/>
    <x v="1"/>
    <d v="2022-04-10T00:00:00"/>
    <n v="33586.977199999994"/>
    <n v="33586.977199999994"/>
    <x v="5"/>
    <x v="0"/>
    <x v="1"/>
  </r>
  <r>
    <s v="NZ90265"/>
    <x v="426"/>
    <n v="59"/>
    <d v="1963-05-25T06:00:00"/>
    <x v="1"/>
    <s v="Accounting Assistant I"/>
    <x v="0"/>
    <n v="254105.5588"/>
    <n v="179850.2677"/>
    <s v="Walter Duncan"/>
    <x v="5"/>
    <n v="854652414"/>
    <s v="0"/>
    <x v="2"/>
    <x v="5"/>
    <d v="2021-01-01T00:00:00"/>
    <n v="74255.291100000002"/>
    <n v="74255.291100000002"/>
    <x v="3"/>
    <x v="4"/>
    <x v="0"/>
  </r>
  <r>
    <s v="NZ26467"/>
    <x v="427"/>
    <n v="18"/>
    <d v="2004-05-24T12:00:00"/>
    <x v="1"/>
    <s v="Quality Engineer"/>
    <x v="0"/>
    <n v="406893.79119999998"/>
    <n v="179033.26809999999"/>
    <s v="David Little"/>
    <x v="3"/>
    <n v="1792784148"/>
    <s v="0"/>
    <x v="1"/>
    <x v="1"/>
    <d v="2022-02-21T00:00:00"/>
    <n v="227860.52309999999"/>
    <n v="227860.52309999999"/>
    <x v="0"/>
    <x v="6"/>
    <x v="1"/>
  </r>
  <r>
    <s v="NZ22943"/>
    <x v="428"/>
    <n v="74"/>
    <d v="1948-05-24T12:00:00"/>
    <x v="1"/>
    <s v="Structural Analysis Engineer"/>
    <x v="0"/>
    <n v="364665.32699999999"/>
    <n v="149780.4284"/>
    <s v="Julia Nichols"/>
    <x v="3"/>
    <n v="52279488"/>
    <s v="0"/>
    <x v="1"/>
    <x v="1"/>
    <d v="2022-04-22T00:00:00"/>
    <n v="214884.89859999999"/>
    <n v="214884.89859999999"/>
    <x v="5"/>
    <x v="2"/>
    <x v="1"/>
  </r>
  <r>
    <s v="NZ76672"/>
    <x v="429"/>
    <n v="50"/>
    <d v="1972-05-24T12:00:00"/>
    <x v="1"/>
    <s v="Computer Systems Analyst IV"/>
    <x v="0"/>
    <n v="95426.122099999993"/>
    <n v="39101.435400000002"/>
    <s v="Margaret Bowman"/>
    <x v="0"/>
    <n v="412588776"/>
    <s v="0"/>
    <x v="5"/>
    <x v="8"/>
    <d v="2022-04-04T00:00:00"/>
    <n v="56324.686699999991"/>
    <n v="56324.686699999991"/>
    <x v="5"/>
    <x v="4"/>
    <x v="1"/>
  </r>
  <r>
    <s v="NZ32278"/>
    <x v="430"/>
    <n v="25"/>
    <d v="1997-05-24T18:00:00"/>
    <x v="1"/>
    <s v="Senior Financial Analyst"/>
    <x v="0"/>
    <n v="118972.18090000001"/>
    <n v="55228.138700000003"/>
    <s v="Terry Stewart"/>
    <x v="3"/>
    <n v="1303557948"/>
    <s v="0"/>
    <x v="2"/>
    <x v="2"/>
    <d v="2022-02-13T00:00:00"/>
    <n v="63744.042200000004"/>
    <n v="63744.042200000004"/>
    <x v="0"/>
    <x v="0"/>
    <x v="1"/>
  </r>
  <r>
    <s v="NZ60926"/>
    <x v="431"/>
    <n v="74"/>
    <d v="1948-05-24T12:00:00"/>
    <x v="1"/>
    <s v="Safety Technician IV"/>
    <x v="0"/>
    <n v="1040579.9975000001"/>
    <n v="110516.77220000001"/>
    <s v="Michael Bailey"/>
    <x v="1"/>
    <n v="1503044928"/>
    <s v="0"/>
    <x v="5"/>
    <x v="5"/>
    <d v="2021-06-12T00:00:00"/>
    <n v="930063.22530000005"/>
    <n v="930063.22530000005"/>
    <x v="4"/>
    <x v="2"/>
    <x v="0"/>
  </r>
  <r>
    <s v="NZ71352"/>
    <x v="432"/>
    <n v="78"/>
    <d v="1944-05-24T12:00:00"/>
    <x v="1"/>
    <s v="VP Accounting"/>
    <x v="0"/>
    <n v="388803.81020000001"/>
    <n v="152281.49230000001"/>
    <s v="Christina Larson"/>
    <x v="5"/>
    <n v="700303616"/>
    <n v="16713932672"/>
    <x v="3"/>
    <x v="6"/>
    <d v="2022-03-19T00:00:00"/>
    <n v="236522.31789999999"/>
    <n v="236522.31789999999"/>
    <x v="1"/>
    <x v="2"/>
    <x v="1"/>
  </r>
  <r>
    <s v="NZ62222"/>
    <x v="433"/>
    <n v="75"/>
    <d v="1947-05-25T06:00:00"/>
    <x v="1"/>
    <s v="Mechanical Systems Engineer"/>
    <x v="0"/>
    <n v="245564.56890000001"/>
    <n v="167388.96179999999"/>
    <s v="Kelly Burton"/>
    <x v="5"/>
    <n v="1090369256"/>
    <s v="0"/>
    <x v="1"/>
    <x v="1"/>
    <d v="2021-03-04T00:00:00"/>
    <n v="78175.607100000023"/>
    <n v="78175.607100000023"/>
    <x v="1"/>
    <x v="2"/>
    <x v="0"/>
  </r>
  <r>
    <s v="NZ27181"/>
    <x v="434"/>
    <n v="62"/>
    <d v="1960-05-24T12:00:00"/>
    <x v="1"/>
    <s v="Quality Control Specialist"/>
    <x v="0"/>
    <n v="550592.00540000002"/>
    <n v="78083.9571"/>
    <s v="Stephen Rose"/>
    <x v="5"/>
    <n v="1067363874"/>
    <s v="0"/>
    <x v="1"/>
    <x v="1"/>
    <d v="2021-08-25T00:00:00"/>
    <n v="472508.04830000002"/>
    <n v="472508.04830000002"/>
    <x v="9"/>
    <x v="3"/>
    <x v="0"/>
  </r>
  <r>
    <s v="NZ78463"/>
    <x v="435"/>
    <n v="54"/>
    <d v="1968-05-24T12:00:00"/>
    <x v="1"/>
    <s v="Environmental Specialist"/>
    <x v="0"/>
    <n v="1908522.1936000001"/>
    <n v="672852.78989999997"/>
    <s v="Wayne Fields"/>
    <x v="1"/>
    <n v="3472552512"/>
    <s v="0"/>
    <x v="1"/>
    <x v="1"/>
    <d v="2021-09-11T00:00:00"/>
    <n v="1235669.4037000001"/>
    <n v="1235669.4037000001"/>
    <x v="8"/>
    <x v="4"/>
    <x v="0"/>
  </r>
  <r>
    <s v="NZ67674"/>
    <x v="436"/>
    <n v="44"/>
    <d v="1978-05-25T00:00:00"/>
    <x v="1"/>
    <s v="Automation Specialist III"/>
    <x v="0"/>
    <n v="59947.954700000002"/>
    <n v="6356.1837999999998"/>
    <s v="Gerald Griffin"/>
    <x v="0"/>
    <n v="72706788"/>
    <s v="0"/>
    <x v="0"/>
    <x v="0"/>
    <d v="2021-04-01T00:00:00"/>
    <n v="53591.770900000003"/>
    <n v="53591.770900000003"/>
    <x v="5"/>
    <x v="5"/>
    <x v="0"/>
  </r>
  <r>
    <s v="NZ61947"/>
    <x v="437"/>
    <n v="71"/>
    <d v="1951-05-25T06:00:00"/>
    <x v="1"/>
    <s v="Database Administrator II"/>
    <x v="0"/>
    <n v="1146047.7124000001"/>
    <n v="332718.8199"/>
    <s v="Earl Little"/>
    <x v="3"/>
    <n v="13626928"/>
    <s v="0"/>
    <x v="1"/>
    <x v="1"/>
    <d v="2021-04-21T00:00:00"/>
    <n v="813328.89250000007"/>
    <n v="829595.47035000008"/>
    <x v="5"/>
    <x v="2"/>
    <x v="0"/>
  </r>
  <r>
    <s v="NZ21788"/>
    <x v="438"/>
    <n v="60"/>
    <d v="1962-05-25T00:00:00"/>
    <x v="1"/>
    <s v="Professor"/>
    <x v="0"/>
    <n v="496487.76189999998"/>
    <n v="339783.81209999998"/>
    <s v="David Graham"/>
    <x v="2"/>
    <n v="896202216"/>
    <n v="1525409886"/>
    <x v="3"/>
    <x v="6"/>
    <d v="2021-06-16T00:00:00"/>
    <n v="156703.9498"/>
    <n v="156703.9498"/>
    <x v="4"/>
    <x v="3"/>
    <x v="0"/>
  </r>
  <r>
    <s v="NZ72913"/>
    <x v="439"/>
    <n v="32"/>
    <d v="1990-05-25T00:00:00"/>
    <x v="1"/>
    <s v="Chemical Engineer"/>
    <x v="0"/>
    <n v="1218779.8700000001"/>
    <n v="629134.16890000005"/>
    <s v="Jennifer Oliver"/>
    <x v="2"/>
    <n v="1012850208"/>
    <s v="0"/>
    <x v="1"/>
    <x v="4"/>
    <d v="2021-03-22T00:00:00"/>
    <n v="589645.70110000006"/>
    <n v="589645.70110000006"/>
    <x v="1"/>
    <x v="1"/>
    <x v="0"/>
  </r>
  <r>
    <s v="NZ56699"/>
    <x v="440"/>
    <n v="74"/>
    <d v="1948-05-24T12:00:00"/>
    <x v="1"/>
    <s v="Developer I"/>
    <x v="0"/>
    <n v="502813.33620000002"/>
    <n v="120675.2007"/>
    <s v="Carol Duncan"/>
    <x v="0"/>
    <n v="1248304512"/>
    <s v="0"/>
    <x v="0"/>
    <x v="0"/>
    <d v="2021-05-06T00:00:00"/>
    <n v="382138.13550000003"/>
    <n v="382138.13550000003"/>
    <x v="6"/>
    <x v="2"/>
    <x v="0"/>
  </r>
  <r>
    <s v="NZ29921"/>
    <x v="441"/>
    <n v="69"/>
    <d v="1953-05-24T18:00:00"/>
    <x v="1"/>
    <s v="Geologist IV"/>
    <x v="0"/>
    <n v="173003.69510000001"/>
    <n v="84444.506299999994"/>
    <s v="Victor Gardner"/>
    <x v="0"/>
    <n v="378710171"/>
    <n v="933761346"/>
    <x v="3"/>
    <x v="6"/>
    <d v="2021-04-05T00:00:00"/>
    <n v="88559.188800000018"/>
    <n v="88559.188800000018"/>
    <x v="5"/>
    <x v="3"/>
    <x v="0"/>
  </r>
  <r>
    <s v="NZ68800"/>
    <x v="442"/>
    <n v="27"/>
    <d v="1995-05-25T06:00:00"/>
    <x v="1"/>
    <s v="Structural Analysis Engineer"/>
    <x v="0"/>
    <n v="332126.04519999999"/>
    <n v="65109.858399999997"/>
    <s v="Johnny Murphy"/>
    <x v="0"/>
    <n v="3710471131"/>
    <s v="0"/>
    <x v="1"/>
    <x v="1"/>
    <d v="2022-02-14T00:00:00"/>
    <n v="267016.18680000002"/>
    <n v="267016.18680000002"/>
    <x v="0"/>
    <x v="0"/>
    <x v="1"/>
  </r>
  <r>
    <s v="NZ45348"/>
    <x v="443"/>
    <n v="65"/>
    <d v="1957-05-24T18:00:00"/>
    <x v="1"/>
    <s v="Senior Developer"/>
    <x v="0"/>
    <n v="166042.8939"/>
    <n v="77868.391600000003"/>
    <s v="Richard Olson"/>
    <x v="2"/>
    <n v="867507975"/>
    <s v="0"/>
    <x v="0"/>
    <x v="1"/>
    <d v="2021-03-19T00:00:00"/>
    <n v="88174.502299999993"/>
    <n v="88174.502299999993"/>
    <x v="1"/>
    <x v="3"/>
    <x v="0"/>
  </r>
  <r>
    <s v="NZ75976"/>
    <x v="444"/>
    <n v="65"/>
    <d v="1957-05-24T18:00:00"/>
    <x v="1"/>
    <s v="GIS Technical Architect"/>
    <x v="0"/>
    <n v="1525936.4456"/>
    <n v="194125.6539"/>
    <s v="Carol Freeman"/>
    <x v="5"/>
    <n v="1295869056"/>
    <s v="0"/>
    <x v="2"/>
    <x v="2"/>
    <d v="2022-04-10T00:00:00"/>
    <n v="1331810.7916999999"/>
    <n v="1331810.7916999999"/>
    <x v="5"/>
    <x v="3"/>
    <x v="1"/>
  </r>
  <r>
    <s v="NZ21564"/>
    <x v="445"/>
    <n v="53"/>
    <d v="1969-05-24T18:00:00"/>
    <x v="1"/>
    <s v="Social Worker"/>
    <x v="0"/>
    <n v="909407.95019999996"/>
    <n v="330336.29330000002"/>
    <s v="Juan Lopez"/>
    <x v="2"/>
    <n v="1557120775"/>
    <s v="0"/>
    <x v="1"/>
    <x v="1"/>
    <d v="2021-11-20T00:00:00"/>
    <n v="579071.65689999994"/>
    <n v="579071.65689999994"/>
    <x v="10"/>
    <x v="4"/>
    <x v="0"/>
  </r>
  <r>
    <s v="NZ32204"/>
    <x v="446"/>
    <n v="46"/>
    <d v="1976-05-24T12:00:00"/>
    <x v="1"/>
    <s v="Pharmacist"/>
    <x v="0"/>
    <n v="78916.104099999997"/>
    <n v="52761.0524"/>
    <s v="Cynthia Snyder"/>
    <x v="0"/>
    <n v="3409821988"/>
    <s v="0"/>
    <x v="1"/>
    <x v="1"/>
    <d v="2021-06-10T00:00:00"/>
    <n v="26155.051699999996"/>
    <n v="26155.051699999996"/>
    <x v="4"/>
    <x v="5"/>
    <x v="0"/>
  </r>
  <r>
    <s v="NZ41735"/>
    <x v="447"/>
    <n v="26"/>
    <d v="1996-05-24T12:00:00"/>
    <x v="1"/>
    <s v="Marketing Manager"/>
    <x v="0"/>
    <n v="115585.7895"/>
    <n v="72984.17"/>
    <s v="Eugene Collins"/>
    <x v="2"/>
    <n v="3249376074"/>
    <s v="0"/>
    <x v="1"/>
    <x v="1"/>
    <d v="2021-03-30T00:00:00"/>
    <n v="42601.619500000001"/>
    <n v="42601.619500000001"/>
    <x v="1"/>
    <x v="0"/>
    <x v="0"/>
  </r>
  <r>
    <s v="NZ35221"/>
    <x v="448"/>
    <n v="74"/>
    <d v="1948-05-24T12:00:00"/>
    <x v="1"/>
    <s v="Associate Professor"/>
    <x v="0"/>
    <n v="73076.617899999997"/>
    <n v="52337.658799999997"/>
    <s v="Keith Weaver"/>
    <x v="3"/>
    <n v="338807392"/>
    <s v="0"/>
    <x v="1"/>
    <x v="1"/>
    <d v="2021-12-04T00:00:00"/>
    <n v="20738.9591"/>
    <n v="20738.9591"/>
    <x v="7"/>
    <x v="2"/>
    <x v="0"/>
  </r>
  <r>
    <s v="NZ24344"/>
    <x v="449"/>
    <n v="36"/>
    <d v="1986-05-25T00:00:00"/>
    <x v="1"/>
    <s v="Database Administrator I"/>
    <x v="0"/>
    <n v="151985.07930000001"/>
    <n v="54675.658000000003"/>
    <s v="Teresa Lawson"/>
    <x v="3"/>
    <n v="20703815"/>
    <s v="0"/>
    <x v="2"/>
    <x v="2"/>
    <d v="2021-03-18T00:00:00"/>
    <n v="97309.421300000016"/>
    <n v="97309.421300000016"/>
    <x v="1"/>
    <x v="1"/>
    <x v="0"/>
  </r>
  <r>
    <s v="NZ86957"/>
    <x v="450"/>
    <n v="48"/>
    <d v="1974-05-25T00:00:00"/>
    <x v="1"/>
    <s v="Marketing Assistant"/>
    <x v="0"/>
    <n v="97403.124800000005"/>
    <n v="18434.823"/>
    <s v="David Larson"/>
    <x v="2"/>
    <n v="4479675"/>
    <s v="0"/>
    <x v="2"/>
    <x v="2"/>
    <d v="2021-09-20T00:00:00"/>
    <n v="78968.301800000001"/>
    <n v="78968.301800000001"/>
    <x v="8"/>
    <x v="5"/>
    <x v="0"/>
  </r>
  <r>
    <s v="NZ88778"/>
    <x v="451"/>
    <n v="46"/>
    <d v="1976-05-24T12:00:00"/>
    <x v="1"/>
    <s v="Office Assistant III"/>
    <x v="0"/>
    <n v="776427.97889999999"/>
    <n v="323312.57380000001"/>
    <s v="Judy Williamson"/>
    <x v="3"/>
    <n v="3094688025"/>
    <s v="0"/>
    <x v="5"/>
    <x v="5"/>
    <d v="2021-12-25T00:00:00"/>
    <n v="453115.40509999997"/>
    <n v="453115.40509999997"/>
    <x v="7"/>
    <x v="5"/>
    <x v="0"/>
  </r>
  <r>
    <s v="NZ58136"/>
    <x v="452"/>
    <n v="28"/>
    <d v="1994-05-25T00:00:00"/>
    <x v="1"/>
    <s v="Software Engineer II"/>
    <x v="0"/>
    <n v="2087859.9498999999"/>
    <n v="711770.4375"/>
    <s v="Christopher Harper"/>
    <x v="3"/>
    <n v="719589"/>
    <n v="124510614"/>
    <x v="3"/>
    <x v="6"/>
    <d v="2021-10-16T00:00:00"/>
    <n v="1376089.5123999999"/>
    <n v="1403611.302648"/>
    <x v="2"/>
    <x v="0"/>
    <x v="0"/>
  </r>
  <r>
    <s v="NZ23172"/>
    <x v="453"/>
    <n v="59"/>
    <d v="1963-05-25T06:00:00"/>
    <x v="1"/>
    <s v="Project Manager"/>
    <x v="0"/>
    <n v="150126.27050000001"/>
    <n v="54707.779199999997"/>
    <s v="Joshua Warren"/>
    <x v="4"/>
    <n v="27923844"/>
    <s v="0"/>
    <x v="1"/>
    <x v="1"/>
    <d v="2021-06-24T00:00:00"/>
    <n v="95418.491300000023"/>
    <n v="95418.491300000023"/>
    <x v="4"/>
    <x v="4"/>
    <x v="0"/>
  </r>
  <r>
    <s v="NZ23640"/>
    <x v="454"/>
    <n v="25"/>
    <d v="1997-05-24T18:00:00"/>
    <x v="1"/>
    <s v="Graphic Designer"/>
    <x v="0"/>
    <n v="116891.7595"/>
    <n v="93055.008499999996"/>
    <s v="Willie Wheeler"/>
    <x v="1"/>
    <n v="39077376"/>
    <s v="0"/>
    <x v="2"/>
    <x v="5"/>
    <d v="2022-01-21T00:00:00"/>
    <n v="23836.751000000004"/>
    <n v="23836.751000000004"/>
    <x v="3"/>
    <x v="0"/>
    <x v="1"/>
  </r>
  <r>
    <s v="NZ27704"/>
    <x v="455"/>
    <n v="51"/>
    <d v="1971-05-25T06:00:00"/>
    <x v="1"/>
    <s v="Systems Administrator IV"/>
    <x v="0"/>
    <n v="490144.28029999998"/>
    <n v="112847.1715"/>
    <s v="James Payne"/>
    <x v="2"/>
    <n v="141549"/>
    <s v="0"/>
    <x v="4"/>
    <x v="7"/>
    <d v="2021-02-16T00:00:00"/>
    <n v="377297.10879999999"/>
    <n v="377297.10879999999"/>
    <x v="0"/>
    <x v="4"/>
    <x v="0"/>
  </r>
  <r>
    <s v="NZ59532"/>
    <x v="456"/>
    <n v="72"/>
    <d v="1950-05-25T00:00:00"/>
    <x v="1"/>
    <s v="Recruiter"/>
    <x v="0"/>
    <n v="1476110.4968000001"/>
    <n v="380338.08120000002"/>
    <s v="Ryan Mason"/>
    <x v="5"/>
    <n v="685113192"/>
    <s v="0"/>
    <x v="1"/>
    <x v="1"/>
    <d v="2021-12-06T00:00:00"/>
    <n v="1095772.4155999999"/>
    <n v="1095772.4155999999"/>
    <x v="7"/>
    <x v="2"/>
    <x v="0"/>
  </r>
  <r>
    <s v="NZ91185"/>
    <x v="457"/>
    <n v="63"/>
    <d v="1959-05-25T06:00:00"/>
    <x v="1"/>
    <s v="Geologist I"/>
    <x v="0"/>
    <n v="143851.72719999999"/>
    <n v="103573.2436"/>
    <s v="Linda Ramos"/>
    <x v="1"/>
    <n v="3903470508"/>
    <s v="0"/>
    <x v="2"/>
    <x v="4"/>
    <d v="2021-06-23T00:00:00"/>
    <n v="40278.483599999992"/>
    <n v="40278.483599999992"/>
    <x v="4"/>
    <x v="3"/>
    <x v="0"/>
  </r>
  <r>
    <s v="NZ70868"/>
    <x v="458"/>
    <n v="37"/>
    <d v="1985-05-24T18:00:00"/>
    <x v="1"/>
    <s v="Marketing Assistant"/>
    <x v="0"/>
    <n v="65263.547599999998"/>
    <n v="46324.804900000003"/>
    <s v="Michelle Little"/>
    <x v="3"/>
    <n v="3880725"/>
    <s v="0"/>
    <x v="0"/>
    <x v="4"/>
    <d v="2021-04-26T00:00:00"/>
    <n v="18938.742699999995"/>
    <n v="18938.742699999995"/>
    <x v="5"/>
    <x v="1"/>
    <x v="0"/>
  </r>
  <r>
    <s v="NZ63354"/>
    <x v="459"/>
    <n v="65"/>
    <d v="1957-05-24T18:00:00"/>
    <x v="1"/>
    <s v="Safety Technician III"/>
    <x v="0"/>
    <n v="674919.71360000002"/>
    <n v="96594.0141"/>
    <s v="Julia Gilbert"/>
    <x v="0"/>
    <n v="1597427793"/>
    <s v="0"/>
    <x v="5"/>
    <x v="5"/>
    <d v="2022-04-05T00:00:00"/>
    <n v="578325.69949999999"/>
    <n v="578325.69949999999"/>
    <x v="5"/>
    <x v="3"/>
    <x v="1"/>
  </r>
  <r>
    <s v="NZ69875"/>
    <x v="460"/>
    <n v="62"/>
    <d v="1960-05-24T12:00:00"/>
    <x v="1"/>
    <s v="Nuclear Power Engineer"/>
    <x v="0"/>
    <n v="396539.88709999999"/>
    <n v="144853.6882"/>
    <s v="Anne Phillips"/>
    <x v="4"/>
    <n v="451992592"/>
    <s v="0"/>
    <x v="1"/>
    <x v="1"/>
    <d v="2021-05-26T00:00:00"/>
    <n v="251686.19889999999"/>
    <n v="251686.19889999999"/>
    <x v="6"/>
    <x v="3"/>
    <x v="0"/>
  </r>
  <r>
    <s v="NZ29679"/>
    <x v="461"/>
    <n v="72"/>
    <d v="1950-05-25T00:00:00"/>
    <x v="1"/>
    <s v="Systems Administrator IV"/>
    <x v="0"/>
    <n v="1181619.7888"/>
    <n v="182613.96739999999"/>
    <s v="Jonathan Gomez"/>
    <x v="0"/>
    <n v="2740966319"/>
    <s v="0"/>
    <x v="0"/>
    <x v="4"/>
    <d v="2021-02-03T00:00:00"/>
    <n v="999005.82140000002"/>
    <n v="999005.82140000002"/>
    <x v="0"/>
    <x v="2"/>
    <x v="0"/>
  </r>
  <r>
    <s v="NZ39781"/>
    <x v="462"/>
    <n v="39"/>
    <d v="1983-05-25T06:00:00"/>
    <x v="1"/>
    <s v="Statistician II"/>
    <x v="0"/>
    <n v="33214.212500000001"/>
    <n v="8293.4881999999998"/>
    <s v="Jack Richardson"/>
    <x v="3"/>
    <n v="535165593"/>
    <s v="0"/>
    <x v="1"/>
    <x v="1"/>
    <d v="2021-05-04T00:00:00"/>
    <n v="24920.724300000002"/>
    <n v="24920.724300000002"/>
    <x v="6"/>
    <x v="1"/>
    <x v="0"/>
  </r>
  <r>
    <s v="NZ96722"/>
    <x v="463"/>
    <n v="31"/>
    <d v="1991-05-25T06:00:00"/>
    <x v="1"/>
    <s v="Internal Auditor"/>
    <x v="0"/>
    <n v="81827.199999999997"/>
    <n v="28247.197800000002"/>
    <s v="Joseph Fuller"/>
    <x v="5"/>
    <n v="1728383013"/>
    <s v="0"/>
    <x v="0"/>
    <x v="1"/>
    <d v="2021-07-12T00:00:00"/>
    <n v="53580.002199999995"/>
    <n v="53580.002199999995"/>
    <x v="11"/>
    <x v="1"/>
    <x v="0"/>
  </r>
  <r>
    <s v="NZ53034"/>
    <x v="464"/>
    <n v="26"/>
    <d v="1996-05-24T12:00:00"/>
    <x v="1"/>
    <s v="Accountant IV"/>
    <x v="0"/>
    <n v="145605.37950000001"/>
    <n v="100277.79180000001"/>
    <s v="Amanda Miller"/>
    <x v="3"/>
    <n v="863091684"/>
    <s v="0"/>
    <x v="2"/>
    <x v="2"/>
    <d v="2021-06-11T00:00:00"/>
    <n v="45327.587700000004"/>
    <n v="45327.587700000004"/>
    <x v="4"/>
    <x v="0"/>
    <x v="0"/>
  </r>
  <r>
    <s v="NZ84388"/>
    <x v="465"/>
    <n v="27"/>
    <d v="1995-05-25T06:00:00"/>
    <x v="1"/>
    <s v="Human Resources Assistant III"/>
    <x v="0"/>
    <n v="364617.9423"/>
    <n v="81565.507199999993"/>
    <s v="Ryan Perkins"/>
    <x v="1"/>
    <n v="2799873657"/>
    <s v="0"/>
    <x v="2"/>
    <x v="2"/>
    <d v="2021-08-14T00:00:00"/>
    <n v="283052.4351"/>
    <n v="283052.4351"/>
    <x v="9"/>
    <x v="0"/>
    <x v="0"/>
  </r>
  <r>
    <s v="NZ43327"/>
    <x v="466"/>
    <n v="36"/>
    <d v="1986-05-25T00:00:00"/>
    <x v="1"/>
    <s v="Health Coach II"/>
    <x v="0"/>
    <n v="0"/>
    <n v="0"/>
    <s v="Carol Carpenter"/>
    <x v="0"/>
    <n v="381201106"/>
    <n v="694032384"/>
    <x v="3"/>
    <x v="6"/>
    <d v="2021-10-23T00:00:00"/>
    <n v="0"/>
    <n v="0"/>
    <x v="2"/>
    <x v="1"/>
    <x v="0"/>
  </r>
  <r>
    <s v="NZ53757"/>
    <x v="467"/>
    <n v="70"/>
    <d v="1952-05-24T12:00:00"/>
    <x v="1"/>
    <s v="Analyst Programmer"/>
    <x v="0"/>
    <n v="85130.64"/>
    <n v="25539.191999999999"/>
    <s v="Shirley Jenkins"/>
    <x v="1"/>
    <n v="1429603869"/>
    <s v="0"/>
    <x v="2"/>
    <x v="4"/>
    <d v="2021-10-20T00:00:00"/>
    <n v="59591.448000000004"/>
    <n v="59591.448000000004"/>
    <x v="2"/>
    <x v="2"/>
    <x v="0"/>
  </r>
  <r>
    <s v="NZ45315"/>
    <x v="468"/>
    <n v="69"/>
    <d v="1953-05-24T18:00:00"/>
    <x v="1"/>
    <s v="Accountant II"/>
    <x v="0"/>
    <n v="659002.46539999999"/>
    <n v="118620.44379999999"/>
    <s v="Gerald Montgomery"/>
    <x v="3"/>
    <n v="754685181"/>
    <s v="0"/>
    <x v="0"/>
    <x v="0"/>
    <d v="2021-01-10T00:00:00"/>
    <n v="540382.02159999998"/>
    <n v="551189.66203200002"/>
    <x v="3"/>
    <x v="3"/>
    <x v="0"/>
  </r>
  <r>
    <s v="NZ70754"/>
    <x v="469"/>
    <n v="59"/>
    <d v="1963-05-25T06:00:00"/>
    <x v="1"/>
    <s v="Statistician IV"/>
    <x v="0"/>
    <n v="1089441.9959"/>
    <n v="601104.39950000006"/>
    <s v="Stephen Perry"/>
    <x v="5"/>
    <n v="202863468"/>
    <s v="0"/>
    <x v="0"/>
    <x v="4"/>
    <d v="2021-06-04T00:00:00"/>
    <n v="488337.59639999992"/>
    <n v="488337.59639999992"/>
    <x v="4"/>
    <x v="4"/>
    <x v="0"/>
  </r>
  <r>
    <s v="NZ70559"/>
    <x v="470"/>
    <n v="85"/>
    <d v="1937-05-24T18:00:00"/>
    <x v="1"/>
    <s v="Budget/Accounting Analyst IV"/>
    <x v="0"/>
    <n v="374674.97979999997"/>
    <n v="337207.48190000001"/>
    <s v="Aaron Russell"/>
    <x v="2"/>
    <n v="568613682"/>
    <s v="0"/>
    <x v="2"/>
    <x v="2"/>
    <d v="2022-04-05T00:00:00"/>
    <n v="37467.497899999958"/>
    <n v="37467.497899999958"/>
    <x v="5"/>
    <x v="2"/>
    <x v="1"/>
  </r>
  <r>
    <s v="NZ86656"/>
    <x v="471"/>
    <n v="64"/>
    <d v="1958-05-25T00:00:00"/>
    <x v="1"/>
    <s v="Media Manager I"/>
    <x v="0"/>
    <n v="502106.33929999999"/>
    <n v="379375.57390000002"/>
    <s v="Judith Matthews"/>
    <x v="2"/>
    <n v="4084760953"/>
    <s v="0"/>
    <x v="1"/>
    <x v="1"/>
    <d v="2021-06-30T00:00:00"/>
    <n v="122730.76539999997"/>
    <n v="122730.76539999997"/>
    <x v="4"/>
    <x v="3"/>
    <x v="0"/>
  </r>
  <r>
    <s v="NZ97660"/>
    <x v="472"/>
    <n v="29"/>
    <d v="1993-05-24T18:00:00"/>
    <x v="1"/>
    <s v="Recruiter"/>
    <x v="0"/>
    <n v="186144.375"/>
    <n v="37333.115899999997"/>
    <s v="Dennis Hanson"/>
    <x v="1"/>
    <n v="833185278"/>
    <s v="0"/>
    <x v="0"/>
    <x v="4"/>
    <d v="2021-01-04T00:00:00"/>
    <n v="148811.2591"/>
    <n v="148811.2591"/>
    <x v="3"/>
    <x v="0"/>
    <x v="0"/>
  </r>
  <r>
    <s v="NZ74203"/>
    <x v="473"/>
    <n v="72"/>
    <d v="1950-05-25T00:00:00"/>
    <x v="1"/>
    <s v="Programmer Analyst II"/>
    <x v="0"/>
    <n v="398822.424"/>
    <n v="93876.662899999996"/>
    <s v="Steven Ryan"/>
    <x v="0"/>
    <n v="1155670464"/>
    <s v="0"/>
    <x v="4"/>
    <x v="7"/>
    <d v="2021-09-28T00:00:00"/>
    <n v="304945.7611"/>
    <n v="304945.7611"/>
    <x v="8"/>
    <x v="2"/>
    <x v="0"/>
  </r>
  <r>
    <s v="NZ35485"/>
    <x v="474"/>
    <n v="64"/>
    <d v="1958-05-25T00:00:00"/>
    <x v="1"/>
    <s v="Programmer III"/>
    <x v="0"/>
    <n v="21065.1175"/>
    <n v="12744.3961"/>
    <s v="Shirley Tucker"/>
    <x v="0"/>
    <n v="333918879"/>
    <s v="0"/>
    <x v="1"/>
    <x v="1"/>
    <d v="2022-03-17T00:00:00"/>
    <n v="8320.7214000000004"/>
    <n v="8320.7214000000004"/>
    <x v="1"/>
    <x v="3"/>
    <x v="1"/>
  </r>
  <r>
    <s v="NZ77723"/>
    <x v="475"/>
    <n v="83"/>
    <d v="1939-05-25T06:00:00"/>
    <x v="1"/>
    <s v="Associate Professor"/>
    <x v="0"/>
    <n v="140284.196"/>
    <n v="29912.906999999999"/>
    <s v="Paul Sims"/>
    <x v="3"/>
    <n v="916446744"/>
    <s v="0"/>
    <x v="2"/>
    <x v="2"/>
    <d v="2021-01-25T00:00:00"/>
    <n v="110371.28899999999"/>
    <n v="110371.28899999999"/>
    <x v="3"/>
    <x v="2"/>
    <x v="0"/>
  </r>
  <r>
    <s v="NZ62715"/>
    <x v="476"/>
    <n v="57"/>
    <d v="1965-05-24T18:00:00"/>
    <x v="1"/>
    <s v="Account Coordinator"/>
    <x v="0"/>
    <n v="253711.48060000001"/>
    <n v="107171.2289"/>
    <s v="Norma Sanchez"/>
    <x v="0"/>
    <n v="1571851008"/>
    <s v="0"/>
    <x v="0"/>
    <x v="4"/>
    <d v="2021-10-04T00:00:00"/>
    <n v="146540.25170000002"/>
    <n v="146540.25170000002"/>
    <x v="2"/>
    <x v="4"/>
    <x v="0"/>
  </r>
  <r>
    <s v="NZ54719"/>
    <x v="477"/>
    <n v="85"/>
    <d v="1937-05-24T18:00:00"/>
    <x v="1"/>
    <s v="Software Engineer I"/>
    <x v="0"/>
    <n v="1239213.4287"/>
    <n v="318922.09749999997"/>
    <s v="Samuel Bradley"/>
    <x v="5"/>
    <n v="1755201305"/>
    <s v="0"/>
    <x v="2"/>
    <x v="2"/>
    <d v="2021-11-20T00:00:00"/>
    <n v="920291.33120000013"/>
    <n v="920291.33120000013"/>
    <x v="10"/>
    <x v="2"/>
    <x v="0"/>
  </r>
  <r>
    <s v="NZ25670"/>
    <x v="478"/>
    <n v="60"/>
    <d v="1962-05-25T00:00:00"/>
    <x v="1"/>
    <s v="Staff Accountant IV"/>
    <x v="0"/>
    <n v="862058.45440000005"/>
    <n v="434013.2757"/>
    <s v="Steve Peters"/>
    <x v="2"/>
    <n v="5970825"/>
    <n v="404115075"/>
    <x v="3"/>
    <x v="2"/>
    <d v="2021-10-07T00:00:00"/>
    <n v="428045.17870000005"/>
    <n v="428045.17870000005"/>
    <x v="2"/>
    <x v="3"/>
    <x v="0"/>
  </r>
  <r>
    <s v="NZ46699"/>
    <x v="479"/>
    <n v="40"/>
    <d v="1982-05-25T00:00:00"/>
    <x v="1"/>
    <s v="Programmer Analyst I"/>
    <x v="0"/>
    <n v="219769.85569999999"/>
    <n v="60560.524299999997"/>
    <s v="Eric Hanson"/>
    <x v="2"/>
    <n v="2901955072"/>
    <s v="0"/>
    <x v="5"/>
    <x v="2"/>
    <d v="2021-03-05T00:00:00"/>
    <n v="159209.3314"/>
    <n v="159209.3314"/>
    <x v="1"/>
    <x v="5"/>
    <x v="0"/>
  </r>
  <r>
    <s v="NZ71996"/>
    <x v="480"/>
    <n v="56"/>
    <d v="1966-05-25T00:00:00"/>
    <x v="1"/>
    <s v="Statistician III"/>
    <x v="0"/>
    <n v="1418542.6740999999"/>
    <n v="163266.2323"/>
    <s v="Jacqueline Hill"/>
    <x v="0"/>
    <n v="2587538044"/>
    <s v="0"/>
    <x v="2"/>
    <x v="5"/>
    <d v="2022-04-05T00:00:00"/>
    <n v="1255276.4417999999"/>
    <n v="1255276.4417999999"/>
    <x v="5"/>
    <x v="4"/>
    <x v="1"/>
  </r>
  <r>
    <s v="NZ71818"/>
    <x v="481"/>
    <n v="42"/>
    <d v="1980-05-24T12:00:00"/>
    <x v="1"/>
    <s v="Software Consultant"/>
    <x v="0"/>
    <n v="264557.54320000001"/>
    <n v="181323.67"/>
    <s v="James Parker"/>
    <x v="5"/>
    <n v="900518528"/>
    <s v="0"/>
    <x v="2"/>
    <x v="2"/>
    <d v="2021-11-21T00:00:00"/>
    <n v="83233.873200000002"/>
    <n v="83233.873200000002"/>
    <x v="10"/>
    <x v="5"/>
    <x v="0"/>
  </r>
  <r>
    <s v="NZ53714"/>
    <x v="482"/>
    <n v="55"/>
    <d v="1967-05-25T06:00:00"/>
    <x v="1"/>
    <s v="Administrative Officer"/>
    <x v="0"/>
    <n v="37979.773399999998"/>
    <n v="52204.924899999998"/>
    <s v="Amy Martinez"/>
    <x v="0"/>
    <n v="84024486"/>
    <s v="0"/>
    <x v="4"/>
    <x v="7"/>
    <d v="2021-10-21T00:00:00"/>
    <n v="-14225.1515"/>
    <n v="-14225.1515"/>
    <x v="2"/>
    <x v="4"/>
    <x v="0"/>
  </r>
  <r>
    <s v="NZ23438"/>
    <x v="483"/>
    <n v="32"/>
    <d v="1990-05-25T00:00:00"/>
    <x v="1"/>
    <s v="Administrative Assistant III"/>
    <x v="0"/>
    <n v="117381.1263"/>
    <n v="116287.71309999999"/>
    <s v="Dorothy Ross"/>
    <x v="0"/>
    <n v="2665308126"/>
    <s v="0"/>
    <x v="0"/>
    <x v="0"/>
    <d v="2021-09-18T00:00:00"/>
    <n v="1093.41320000001"/>
    <n v="1093.41320000001"/>
    <x v="8"/>
    <x v="1"/>
    <x v="0"/>
  </r>
  <r>
    <s v="NZ29284"/>
    <x v="484"/>
    <n v="28"/>
    <d v="1994-05-25T00:00:00"/>
    <x v="1"/>
    <s v="Quality Engineer"/>
    <x v="0"/>
    <n v="98253.570699999997"/>
    <n v="20878.8838"/>
    <s v="Cynthia Rogers"/>
    <x v="0"/>
    <n v="3492373144"/>
    <s v="0"/>
    <x v="1"/>
    <x v="1"/>
    <d v="2021-04-08T00:00:00"/>
    <n v="77374.686900000001"/>
    <n v="77374.686900000001"/>
    <x v="5"/>
    <x v="0"/>
    <x v="0"/>
  </r>
  <r>
    <s v="NZ35349"/>
    <x v="485"/>
    <n v="81"/>
    <d v="1941-05-24T18:00:00"/>
    <x v="1"/>
    <s v="Software Test Engineer IV"/>
    <x v="0"/>
    <n v="528227.02229999995"/>
    <n v="268055.50390000001"/>
    <s v="Carl Knight"/>
    <x v="3"/>
    <n v="1169952999"/>
    <s v="0"/>
    <x v="4"/>
    <x v="7"/>
    <d v="2021-12-04T00:00:00"/>
    <n v="260171.51839999994"/>
    <n v="260171.51839999994"/>
    <x v="7"/>
    <x v="2"/>
    <x v="0"/>
  </r>
  <r>
    <s v="NZ19673"/>
    <x v="486"/>
    <n v="61"/>
    <d v="1961-05-24T18:00:00"/>
    <x v="1"/>
    <s v="Database Administrator III"/>
    <x v="0"/>
    <n v="918754.75529999996"/>
    <n v="198778.04149999999"/>
    <s v="Bobby Fowler"/>
    <x v="0"/>
    <n v="1912658849"/>
    <n v="4120415178"/>
    <x v="1"/>
    <x v="1"/>
    <d v="2021-11-06T00:00:00"/>
    <n v="719976.71380000003"/>
    <n v="719976.71380000003"/>
    <x v="10"/>
    <x v="3"/>
    <x v="0"/>
  </r>
  <r>
    <s v="NZ91152"/>
    <x v="487"/>
    <n v="19"/>
    <d v="2003-05-25T06:00:00"/>
    <x v="1"/>
    <s v="Staff Accountant IV"/>
    <x v="0"/>
    <n v="71388.977400000003"/>
    <n v="32658.5785"/>
    <s v="David Austin"/>
    <x v="5"/>
    <n v="79374204"/>
    <s v="0"/>
    <x v="4"/>
    <x v="7"/>
    <d v="2021-09-12T00:00:00"/>
    <n v="38730.3989"/>
    <n v="38730.3989"/>
    <x v="8"/>
    <x v="6"/>
    <x v="0"/>
  </r>
  <r>
    <s v="NZ57702"/>
    <x v="488"/>
    <n v="22"/>
    <d v="2000-05-24T12:00:00"/>
    <x v="1"/>
    <s v="Account Representative I"/>
    <x v="0"/>
    <n v="861107.96900000004"/>
    <n v="341572.82770000002"/>
    <s v="Bobby Gomez"/>
    <x v="3"/>
    <n v="149346654"/>
    <s v="0"/>
    <x v="1"/>
    <x v="1"/>
    <d v="2021-05-06T00:00:00"/>
    <n v="519535.14130000002"/>
    <n v="529925.84412600007"/>
    <x v="6"/>
    <x v="0"/>
    <x v="0"/>
  </r>
  <r>
    <s v="NZ55475"/>
    <x v="489"/>
    <n v="48"/>
    <d v="1974-05-25T00:00:00"/>
    <x v="1"/>
    <s v="Software Engineer III"/>
    <x v="0"/>
    <n v="1122750.5734000001"/>
    <n v="504017.37699999998"/>
    <s v="Amanda Mitchell"/>
    <x v="0"/>
    <n v="827038107"/>
    <s v="0"/>
    <x v="1"/>
    <x v="1"/>
    <d v="2021-12-06T00:00:00"/>
    <n v="618733.19640000013"/>
    <n v="618733.19640000013"/>
    <x v="7"/>
    <x v="5"/>
    <x v="0"/>
  </r>
  <r>
    <s v="NZ67149"/>
    <x v="490"/>
    <n v="43"/>
    <d v="1979-05-25T06:00:00"/>
    <x v="1"/>
    <s v="Database Administrator I"/>
    <x v="0"/>
    <n v="508775.28240000003"/>
    <n v="100367.4875"/>
    <s v="Bruce Greene"/>
    <x v="5"/>
    <n v="611444757"/>
    <s v="0"/>
    <x v="1"/>
    <x v="1"/>
    <d v="2021-10-31T00:00:00"/>
    <n v="408407.79490000004"/>
    <n v="408407.79490000004"/>
    <x v="2"/>
    <x v="5"/>
    <x v="0"/>
  </r>
  <r>
    <s v="NZ17557"/>
    <x v="491"/>
    <n v="57"/>
    <d v="1965-05-24T18:00:00"/>
    <x v="1"/>
    <s v="Developer II"/>
    <x v="0"/>
    <n v="54596.7572"/>
    <n v="11453.3197"/>
    <s v="Stephanie Bryant"/>
    <x v="0"/>
    <n v="8253007"/>
    <s v="0"/>
    <x v="0"/>
    <x v="4"/>
    <d v="2022-04-14T00:00:00"/>
    <n v="43143.4375"/>
    <n v="43143.4375"/>
    <x v="5"/>
    <x v="4"/>
    <x v="1"/>
  </r>
  <r>
    <s v="NZ48530"/>
    <x v="492"/>
    <n v="80"/>
    <d v="1942-05-25T00:00:00"/>
    <x v="1"/>
    <s v="Accountant I"/>
    <x v="0"/>
    <n v="105428.925"/>
    <n v="64494.387699999999"/>
    <s v="Fred Woods"/>
    <x v="0"/>
    <n v="537970752"/>
    <s v="0"/>
    <x v="5"/>
    <x v="2"/>
    <d v="2021-10-25T00:00:00"/>
    <n v="40934.537300000004"/>
    <n v="40934.537300000004"/>
    <x v="2"/>
    <x v="2"/>
    <x v="0"/>
  </r>
  <r>
    <s v="NZ91720"/>
    <x v="493"/>
    <n v="47"/>
    <d v="1975-05-25T06:00:00"/>
    <x v="1"/>
    <s v="Marketing Assistant"/>
    <x v="0"/>
    <n v="525947.01229999994"/>
    <n v="165164.3279"/>
    <s v="Mildred Willis"/>
    <x v="1"/>
    <n v="5132928768"/>
    <s v="0"/>
    <x v="4"/>
    <x v="7"/>
    <d v="2021-09-02T00:00:00"/>
    <n v="360782.68439999991"/>
    <n v="360782.68439999991"/>
    <x v="8"/>
    <x v="5"/>
    <x v="0"/>
  </r>
  <r>
    <s v="NZ33086"/>
    <x v="494"/>
    <n v="24"/>
    <d v="1998-05-25T00:00:00"/>
    <x v="1"/>
    <s v="Recruiting Manager"/>
    <x v="0"/>
    <n v="506526.40840000001"/>
    <n v="243793.36259999999"/>
    <s v="David Gomez"/>
    <x v="0"/>
    <n v="3082615296"/>
    <s v="0"/>
    <x v="5"/>
    <x v="2"/>
    <d v="2021-11-23T00:00:00"/>
    <n v="262733.04580000002"/>
    <n v="262733.04580000002"/>
    <x v="10"/>
    <x v="0"/>
    <x v="0"/>
  </r>
  <r>
    <s v="NZ32785"/>
    <x v="495"/>
    <n v="35"/>
    <d v="1987-05-25T06:00:00"/>
    <x v="1"/>
    <s v="Health Coach II"/>
    <x v="0"/>
    <n v="640602.90800000005"/>
    <n v="223767.0356"/>
    <s v="Katherine Young"/>
    <x v="1"/>
    <n v="86761116"/>
    <s v="0"/>
    <x v="2"/>
    <x v="4"/>
    <d v="2021-07-18T00:00:00"/>
    <n v="416835.87240000005"/>
    <n v="416835.87240000005"/>
    <x v="11"/>
    <x v="1"/>
    <x v="0"/>
  </r>
  <r>
    <s v="NZ84352"/>
    <x v="496"/>
    <n v="42"/>
    <d v="1980-05-24T12:00:00"/>
    <x v="1"/>
    <s v="GIS Technical Architect"/>
    <x v="0"/>
    <n v="1932207.6063000001"/>
    <n v="436704.17660000001"/>
    <s v="Harold Oliver"/>
    <x v="1"/>
    <n v="87282"/>
    <s v="0"/>
    <x v="0"/>
    <x v="0"/>
    <d v="2021-03-29T00:00:00"/>
    <n v="1495503.4297000002"/>
    <n v="1495503.4297000002"/>
    <x v="1"/>
    <x v="5"/>
    <x v="0"/>
  </r>
  <r>
    <s v="NZ96719"/>
    <x v="497"/>
    <n v="83"/>
    <d v="1939-05-25T06:00:00"/>
    <x v="1"/>
    <s v="Human Resources Assistant I"/>
    <x v="0"/>
    <n v="1099352.8326000001"/>
    <n v="402363.13669999997"/>
    <s v="Phillip Hansen"/>
    <x v="5"/>
    <n v="21443205"/>
    <s v="0"/>
    <x v="1"/>
    <x v="1"/>
    <d v="2021-11-14T00:00:00"/>
    <n v="696989.69590000017"/>
    <n v="696989.69590000017"/>
    <x v="10"/>
    <x v="2"/>
    <x v="0"/>
  </r>
  <r>
    <s v="NZ41646"/>
    <x v="498"/>
    <n v="28"/>
    <d v="1994-05-25T00:00:00"/>
    <x v="1"/>
    <s v="Structural Analysis Engineer"/>
    <x v="0"/>
    <n v="34050.758900000001"/>
    <n v="14641.826300000001"/>
    <s v="Amy Ryan"/>
    <x v="0"/>
    <n v="2088788436"/>
    <s v="0"/>
    <x v="1"/>
    <x v="1"/>
    <d v="2022-04-06T00:00:00"/>
    <n v="19408.9326"/>
    <n v="19408.9326"/>
    <x v="5"/>
    <x v="0"/>
    <x v="1"/>
  </r>
  <r>
    <s v="NZ42511"/>
    <x v="499"/>
    <n v="41"/>
    <d v="1981-05-24T18:00:00"/>
    <x v="1"/>
    <s v="Financial Advisor"/>
    <x v="0"/>
    <n v="254722.4264"/>
    <n v="63336.3871"/>
    <s v="Jesse Richards"/>
    <x v="1"/>
    <n v="2916045816"/>
    <s v="0"/>
    <x v="0"/>
    <x v="4"/>
    <d v="2021-10-02T00:00:00"/>
    <n v="191386.0393"/>
    <n v="191386.0393"/>
    <x v="2"/>
    <x v="5"/>
    <x v="0"/>
  </r>
  <r>
    <s v="NZ44333"/>
    <x v="500"/>
    <n v="76"/>
    <d v="1946-05-25T00:00:00"/>
    <x v="1"/>
    <s v="Software Test Engineer III"/>
    <x v="0"/>
    <n v="180482.6502"/>
    <n v="123056.3524"/>
    <s v="Ronald Reynolds"/>
    <x v="0"/>
    <n v="1792148496"/>
    <s v="0"/>
    <x v="4"/>
    <x v="7"/>
    <d v="2021-02-27T00:00:00"/>
    <n v="57426.2978"/>
    <n v="57426.2978"/>
    <x v="0"/>
    <x v="2"/>
    <x v="0"/>
  </r>
  <r>
    <s v="NZ66490"/>
    <x v="501"/>
    <n v="42"/>
    <d v="1980-05-24T12:00:00"/>
    <x v="1"/>
    <s v="VP Sales"/>
    <x v="0"/>
    <n v="361468.58620000002"/>
    <n v="158013.4105"/>
    <s v="Lori Baker"/>
    <x v="5"/>
    <n v="2911633692"/>
    <s v="0"/>
    <x v="0"/>
    <x v="4"/>
    <d v="2021-08-11T00:00:00"/>
    <n v="203455.17570000002"/>
    <n v="203455.17570000002"/>
    <x v="9"/>
    <x v="5"/>
    <x v="0"/>
  </r>
  <r>
    <s v="NZ30737"/>
    <x v="502"/>
    <n v="80"/>
    <d v="1942-05-25T00:00:00"/>
    <x v="1"/>
    <s v="Accounting Assistant III"/>
    <x v="0"/>
    <n v="572485.41890000005"/>
    <n v="136755.95740000001"/>
    <s v="Clarence Lawrence"/>
    <x v="1"/>
    <n v="3307254027"/>
    <n v="19885789"/>
    <x v="3"/>
    <x v="3"/>
    <d v="2022-04-21T00:00:00"/>
    <n v="435729.46150000003"/>
    <n v="435729.46150000003"/>
    <x v="5"/>
    <x v="2"/>
    <x v="1"/>
  </r>
  <r>
    <s v="NZ26113"/>
    <x v="503"/>
    <n v="19"/>
    <d v="2003-05-25T06:00:00"/>
    <x v="1"/>
    <s v="Quality Control Specialist"/>
    <x v="0"/>
    <n v="451472.91749999998"/>
    <n v="120234.3664"/>
    <s v="Barbara Barnes"/>
    <x v="0"/>
    <n v="2756206776"/>
    <s v="0"/>
    <x v="2"/>
    <x v="2"/>
    <d v="2021-11-11T00:00:00"/>
    <n v="331238.55109999998"/>
    <n v="331238.55109999998"/>
    <x v="10"/>
    <x v="6"/>
    <x v="0"/>
  </r>
  <r>
    <s v="NZ20002"/>
    <x v="504"/>
    <n v="18"/>
    <d v="2004-05-24T12:00:00"/>
    <x v="1"/>
    <s v="Operator"/>
    <x v="0"/>
    <n v="110150.1972"/>
    <n v="88661.246400000004"/>
    <s v="Jeffrey Watson"/>
    <x v="0"/>
    <n v="279877455"/>
    <s v="0"/>
    <x v="1"/>
    <x v="4"/>
    <d v="2021-06-10T00:00:00"/>
    <n v="21488.950799999991"/>
    <n v="21488.950799999991"/>
    <x v="4"/>
    <x v="6"/>
    <x v="0"/>
  </r>
  <r>
    <s v="NZ93310"/>
    <x v="505"/>
    <n v="35"/>
    <d v="1987-05-25T06:00:00"/>
    <x v="1"/>
    <s v="Executive Secretary"/>
    <x v="0"/>
    <n v="1689110.102"/>
    <n v="884436.8173"/>
    <s v="Richard Knight"/>
    <x v="3"/>
    <n v="1225794094"/>
    <s v="0"/>
    <x v="2"/>
    <x v="2"/>
    <d v="2022-03-01T00:00:00"/>
    <n v="804673.28469999996"/>
    <n v="820766.75039399997"/>
    <x v="1"/>
    <x v="1"/>
    <x v="1"/>
  </r>
  <r>
    <s v="NZ57142"/>
    <x v="506"/>
    <n v="47"/>
    <d v="1975-05-25T06:00:00"/>
    <x v="1"/>
    <s v="Information Systems Manager"/>
    <x v="0"/>
    <n v="257863.77540000001"/>
    <n v="130221.2066"/>
    <s v="Robin Hawkins"/>
    <x v="3"/>
    <n v="3413253312"/>
    <s v="0"/>
    <x v="5"/>
    <x v="2"/>
    <d v="2022-04-23T00:00:00"/>
    <n v="127642.56880000001"/>
    <n v="127642.56880000001"/>
    <x v="5"/>
    <x v="5"/>
    <x v="1"/>
  </r>
  <r>
    <s v="NZ91327"/>
    <x v="507"/>
    <n v="53"/>
    <d v="1969-05-24T18:00:00"/>
    <x v="1"/>
    <s v="Administrative Officer"/>
    <x v="0"/>
    <n v="141945.92499999999"/>
    <n v="196878.99799999999"/>
    <s v="Shirley Olson"/>
    <x v="5"/>
    <n v="3027731076"/>
    <s v="0"/>
    <x v="0"/>
    <x v="4"/>
    <d v="2021-07-29T00:00:00"/>
    <n v="-54933.073000000004"/>
    <n v="-54933.073000000004"/>
    <x v="11"/>
    <x v="4"/>
    <x v="0"/>
  </r>
  <r>
    <s v="NZ76422"/>
    <x v="508"/>
    <n v="70"/>
    <d v="1952-05-24T12:00:00"/>
    <x v="1"/>
    <s v="Cost Accountant"/>
    <x v="0"/>
    <n v="125832.4875"/>
    <n v="76036.377800000002"/>
    <s v="Kathleen Smith"/>
    <x v="5"/>
    <n v="4828944"/>
    <s v="0"/>
    <x v="5"/>
    <x v="5"/>
    <d v="2022-03-31T00:00:00"/>
    <n v="49796.109700000001"/>
    <n v="49796.109700000001"/>
    <x v="1"/>
    <x v="2"/>
    <x v="1"/>
  </r>
  <r>
    <s v="NZ71139"/>
    <x v="509"/>
    <n v="49"/>
    <d v="1973-05-24T18:00:00"/>
    <x v="1"/>
    <s v="Technical Writer"/>
    <x v="0"/>
    <n v="2206729.5698000002"/>
    <n v="892479.74129999999"/>
    <s v="Victor Flores"/>
    <x v="2"/>
    <n v="1700208174"/>
    <s v="0"/>
    <x v="1"/>
    <x v="4"/>
    <d v="2022-03-20T00:00:00"/>
    <n v="1314249.8285000003"/>
    <n v="1314249.8285000003"/>
    <x v="1"/>
    <x v="5"/>
    <x v="1"/>
  </r>
  <r>
    <s v="NZ61913"/>
    <x v="510"/>
    <n v="56"/>
    <d v="1966-05-25T00:00:00"/>
    <x v="1"/>
    <s v="Human Resources Manager"/>
    <x v="0"/>
    <n v="208470.98439999999"/>
    <n v="134675.94570000001"/>
    <s v="Larry Green"/>
    <x v="0"/>
    <n v="2434907328"/>
    <s v="0"/>
    <x v="2"/>
    <x v="4"/>
    <d v="2021-07-31T00:00:00"/>
    <n v="73795.038699999976"/>
    <n v="73795.038699999976"/>
    <x v="11"/>
    <x v="4"/>
    <x v="0"/>
  </r>
  <r>
    <s v="NZ47091"/>
    <x v="511"/>
    <n v="63"/>
    <d v="1959-05-25T06:00:00"/>
    <x v="1"/>
    <s v="Software Engineer IV"/>
    <x v="0"/>
    <n v="377600.32069999998"/>
    <n v="262839.43890000001"/>
    <s v="Wayne Taylor"/>
    <x v="2"/>
    <n v="2131295712"/>
    <s v="0"/>
    <x v="0"/>
    <x v="4"/>
    <d v="2021-07-10T00:00:00"/>
    <n v="114760.88179999997"/>
    <n v="114760.88179999997"/>
    <x v="11"/>
    <x v="3"/>
    <x v="0"/>
  </r>
  <r>
    <s v="NZ88064"/>
    <x v="512"/>
    <n v="19"/>
    <d v="2003-05-25T06:00:00"/>
    <x v="1"/>
    <s v="General Manager"/>
    <x v="0"/>
    <n v="1168395.3078999999"/>
    <n v="212728.52499999999"/>
    <s v="Brian Hudson"/>
    <x v="1"/>
    <n v="330956046"/>
    <s v="0"/>
    <x v="2"/>
    <x v="4"/>
    <d v="2021-03-08T00:00:00"/>
    <n v="955666.78289999987"/>
    <n v="955666.78289999987"/>
    <x v="1"/>
    <x v="6"/>
    <x v="0"/>
  </r>
  <r>
    <s v="NZ24921"/>
    <x v="513"/>
    <n v="57"/>
    <d v="1965-05-24T18:00:00"/>
    <x v="1"/>
    <s v="Physical Therapy Assistant"/>
    <x v="0"/>
    <n v="307847.83120000002"/>
    <n v="219803.35149999999"/>
    <s v="Frances Hughes"/>
    <x v="0"/>
    <n v="1618840064"/>
    <s v="0"/>
    <x v="1"/>
    <x v="4"/>
    <d v="2022-02-24T00:00:00"/>
    <n v="88044.479700000025"/>
    <n v="88044.479700000025"/>
    <x v="0"/>
    <x v="4"/>
    <x v="1"/>
  </r>
  <r>
    <s v="NZ25843"/>
    <x v="514"/>
    <n v="80"/>
    <d v="1942-05-25T00:00:00"/>
    <x v="1"/>
    <s v="Accountant III"/>
    <x v="0"/>
    <n v="345042.49790000002"/>
    <n v="123090.7163"/>
    <s v="Frank Rivera"/>
    <x v="3"/>
    <n v="1824584664"/>
    <s v="0"/>
    <x v="5"/>
    <x v="5"/>
    <d v="2022-04-18T00:00:00"/>
    <n v="221951.78160000002"/>
    <n v="221951.78160000002"/>
    <x v="5"/>
    <x v="2"/>
    <x v="1"/>
  </r>
  <r>
    <s v="NZ63877"/>
    <x v="515"/>
    <n v="21"/>
    <d v="2001-05-24T18:00:00"/>
    <x v="1"/>
    <s v="Teacher"/>
    <x v="0"/>
    <n v="60243.15"/>
    <n v="31808.3832"/>
    <s v="Elizabeth Diaz"/>
    <x v="0"/>
    <n v="6375152"/>
    <s v="0"/>
    <x v="1"/>
    <x v="1"/>
    <d v="2022-03-21T00:00:00"/>
    <n v="28434.766800000001"/>
    <n v="28434.766800000001"/>
    <x v="1"/>
    <x v="0"/>
    <x v="1"/>
  </r>
  <r>
    <s v="NZ96715"/>
    <x v="516"/>
    <n v="75"/>
    <d v="1947-05-25T06:00:00"/>
    <x v="1"/>
    <s v="Tax Accountant"/>
    <x v="0"/>
    <n v="952781.8236"/>
    <n v="313458.82539999997"/>
    <s v="Brandon Morrison"/>
    <x v="1"/>
    <n v="5129878047"/>
    <s v="0"/>
    <x v="5"/>
    <x v="8"/>
    <d v="2021-12-21T00:00:00"/>
    <n v="639322.99820000003"/>
    <n v="639322.99820000003"/>
    <x v="7"/>
    <x v="2"/>
    <x v="0"/>
  </r>
  <r>
    <s v="NZ55034"/>
    <x v="517"/>
    <n v="44"/>
    <d v="1978-05-25T00:00:00"/>
    <x v="1"/>
    <s v="Software Engineer II"/>
    <x v="0"/>
    <n v="359436.79"/>
    <n v="166059.79699999999"/>
    <s v="Ann Bradley"/>
    <x v="0"/>
    <n v="1081252224"/>
    <s v="0"/>
    <x v="5"/>
    <x v="2"/>
    <d v="2022-03-19T00:00:00"/>
    <n v="193376.99299999999"/>
    <n v="193376.99299999999"/>
    <x v="1"/>
    <x v="5"/>
    <x v="1"/>
  </r>
  <r>
    <s v="NZ94106"/>
    <x v="518"/>
    <n v="79"/>
    <d v="1943-05-25T06:00:00"/>
    <x v="1"/>
    <s v="Software Engineer I"/>
    <x v="0"/>
    <n v="108209.2"/>
    <n v="88082.288799999995"/>
    <s v="Elizabeth Greene"/>
    <x v="3"/>
    <n v="70540204"/>
    <n v="634789316"/>
    <x v="3"/>
    <x v="3"/>
    <d v="2022-04-16T00:00:00"/>
    <n v="20126.911200000002"/>
    <n v="20126.911200000002"/>
    <x v="5"/>
    <x v="2"/>
    <x v="1"/>
  </r>
  <r>
    <s v="NZ84015"/>
    <x v="519"/>
    <n v="46"/>
    <d v="1976-05-24T12:00:00"/>
    <x v="1"/>
    <s v="Accounting Assistant I"/>
    <x v="0"/>
    <n v="275577.72480000003"/>
    <n v="89759.601800000004"/>
    <s v="Jacqueline Wells"/>
    <x v="2"/>
    <n v="2343237408"/>
    <s v="0"/>
    <x v="5"/>
    <x v="2"/>
    <d v="2021-11-24T00:00:00"/>
    <n v="185818.12300000002"/>
    <n v="185818.12300000002"/>
    <x v="10"/>
    <x v="5"/>
    <x v="0"/>
  </r>
  <r>
    <s v="NZ95415"/>
    <x v="520"/>
    <n v="53"/>
    <d v="1969-05-24T18:00:00"/>
    <x v="1"/>
    <s v="Editor"/>
    <x v="0"/>
    <n v="313186.0833"/>
    <n v="108026.50410000001"/>
    <s v="Sandra Moreno"/>
    <x v="0"/>
    <n v="440500638"/>
    <s v="0"/>
    <x v="4"/>
    <x v="7"/>
    <d v="2021-11-08T00:00:00"/>
    <n v="205159.57919999998"/>
    <n v="205159.57919999998"/>
    <x v="10"/>
    <x v="4"/>
    <x v="0"/>
  </r>
  <r>
    <s v="NZ52319"/>
    <x v="521"/>
    <n v="83"/>
    <d v="1939-05-25T06:00:00"/>
    <x v="1"/>
    <s v="Geologist III"/>
    <x v="0"/>
    <n v="206964.2322"/>
    <n v="277520.2205"/>
    <s v="Ronald Riley"/>
    <x v="3"/>
    <n v="12799976"/>
    <s v="0"/>
    <x v="4"/>
    <x v="1"/>
    <d v="2021-09-03T00:00:00"/>
    <n v="-70555.988299999997"/>
    <n v="-70555.988299999997"/>
    <x v="8"/>
    <x v="2"/>
    <x v="0"/>
  </r>
  <r>
    <s v="NZ81069"/>
    <x v="522"/>
    <n v="39"/>
    <d v="1983-05-25T06:00:00"/>
    <x v="1"/>
    <s v="Account Coordinator"/>
    <x v="0"/>
    <n v="1607891.8751999999"/>
    <n v="233144.32190000001"/>
    <s v="John Snyder"/>
    <x v="5"/>
    <n v="347410784"/>
    <s v="0"/>
    <x v="1"/>
    <x v="4"/>
    <d v="2022-02-28T00:00:00"/>
    <n v="1374747.5532999998"/>
    <n v="1374747.5532999998"/>
    <x v="0"/>
    <x v="1"/>
    <x v="1"/>
  </r>
  <r>
    <s v="NZ39963"/>
    <x v="523"/>
    <n v="72"/>
    <d v="1950-05-25T00:00:00"/>
    <x v="1"/>
    <s v="Compensation Analyst"/>
    <x v="0"/>
    <n v="80368.812600000005"/>
    <n v="87370.807799999995"/>
    <s v="Dorothy Reed"/>
    <x v="2"/>
    <n v="839766816"/>
    <s v="0"/>
    <x v="5"/>
    <x v="2"/>
    <d v="2021-06-17T00:00:00"/>
    <n v="-7001.9951999999903"/>
    <n v="-7001.9951999999903"/>
    <x v="4"/>
    <x v="2"/>
    <x v="0"/>
  </r>
  <r>
    <s v="NZ63480"/>
    <x v="524"/>
    <n v="34"/>
    <d v="1988-05-24T12:00:00"/>
    <x v="1"/>
    <s v="Biostatistician II"/>
    <x v="0"/>
    <n v="228001.87270000001"/>
    <n v="156801.2879"/>
    <s v="Jeffrey Gardner"/>
    <x v="0"/>
    <n v="2510720784"/>
    <s v="0"/>
    <x v="0"/>
    <x v="4"/>
    <d v="2021-06-08T00:00:00"/>
    <n v="71200.584800000011"/>
    <n v="71200.584800000011"/>
    <x v="4"/>
    <x v="1"/>
    <x v="0"/>
  </r>
  <r>
    <s v="NZ39713"/>
    <x v="525"/>
    <n v="17"/>
    <d v="2005-05-24T18:00:00"/>
    <x v="1"/>
    <s v="Software Test Engineer I"/>
    <x v="0"/>
    <n v="1109608.7859"/>
    <n v="635764.73770000006"/>
    <s v="Samuel Cunningham"/>
    <x v="5"/>
    <n v="4029308258"/>
    <s v="0"/>
    <x v="5"/>
    <x v="2"/>
    <d v="2021-09-09T00:00:00"/>
    <n v="473844.04819999996"/>
    <n v="473844.04819999996"/>
    <x v="8"/>
    <x v="6"/>
    <x v="0"/>
  </r>
  <r>
    <s v="NZ91174"/>
    <x v="526"/>
    <n v="63"/>
    <d v="1959-05-25T06:00:00"/>
    <x v="1"/>
    <s v="Recruiter"/>
    <x v="0"/>
    <n v="147522.02009999999"/>
    <n v="46664.436699999998"/>
    <s v="Ernest Fernandez"/>
    <x v="4"/>
    <n v="3079443147"/>
    <n v="13215385756"/>
    <x v="3"/>
    <x v="3"/>
    <d v="2021-01-29T00:00:00"/>
    <n v="100857.5834"/>
    <n v="100857.5834"/>
    <x v="3"/>
    <x v="3"/>
    <x v="0"/>
  </r>
  <r>
    <s v="NZ78396"/>
    <x v="527"/>
    <n v="72"/>
    <d v="1950-05-25T00:00:00"/>
    <x v="1"/>
    <s v="Accounting Assistant IV"/>
    <x v="0"/>
    <n v="1233484.2618"/>
    <n v="174577.81289999999"/>
    <s v="Victor Ellis"/>
    <x v="4"/>
    <n v="2801424"/>
    <s v="0"/>
    <x v="1"/>
    <x v="1"/>
    <d v="2021-08-24T00:00:00"/>
    <n v="1058906.4489"/>
    <n v="1058906.4489"/>
    <x v="9"/>
    <x v="2"/>
    <x v="0"/>
  </r>
  <r>
    <s v="NZ99904"/>
    <x v="528"/>
    <n v="58"/>
    <d v="1964-05-24T12:00:00"/>
    <x v="1"/>
    <s v="Senior Editor"/>
    <x v="0"/>
    <n v="1053001.4828999999"/>
    <n v="295704.81939999998"/>
    <s v="Jonathan Nelson"/>
    <x v="0"/>
    <n v="1304684565"/>
    <s v="0"/>
    <x v="4"/>
    <x v="7"/>
    <d v="2021-02-15T00:00:00"/>
    <n v="757296.66350000002"/>
    <n v="757296.66350000002"/>
    <x v="0"/>
    <x v="4"/>
    <x v="0"/>
  </r>
  <r>
    <s v="NZ57043"/>
    <x v="529"/>
    <n v="40"/>
    <d v="1982-05-25T00:00:00"/>
    <x v="1"/>
    <s v="Account Executive"/>
    <x v="0"/>
    <n v="297694.65600000002"/>
    <n v="192757.2898"/>
    <s v="Tina Franklin"/>
    <x v="3"/>
    <n v="2431639808"/>
    <s v="0"/>
    <x v="0"/>
    <x v="0"/>
    <d v="2021-02-25T00:00:00"/>
    <n v="104937.36620000002"/>
    <n v="104937.36620000002"/>
    <x v="0"/>
    <x v="5"/>
    <x v="0"/>
  </r>
  <r>
    <s v="NZ58620"/>
    <x v="530"/>
    <n v="34"/>
    <d v="1988-05-24T12:00:00"/>
    <x v="1"/>
    <s v="Chemical Engineer"/>
    <x v="0"/>
    <n v="828226.52240000002"/>
    <n v="127330.8254"/>
    <s v="Carol Gonzalez"/>
    <x v="3"/>
    <n v="578253168"/>
    <s v="0"/>
    <x v="5"/>
    <x v="2"/>
    <d v="2021-08-19T00:00:00"/>
    <n v="700895.69700000004"/>
    <n v="714913.61094000004"/>
    <x v="9"/>
    <x v="1"/>
    <x v="0"/>
  </r>
  <r>
    <s v="NZ72516"/>
    <x v="531"/>
    <n v="43"/>
    <d v="1979-05-25T06:00:00"/>
    <x v="1"/>
    <s v="Administrative Officer"/>
    <x v="0"/>
    <n v="281401.57500000001"/>
    <n v="451930.92940000002"/>
    <s v="Emily Sullivan"/>
    <x v="2"/>
    <n v="357179522"/>
    <s v="0"/>
    <x v="2"/>
    <x v="4"/>
    <d v="2021-07-20T00:00:00"/>
    <n v="-170529.35440000001"/>
    <n v="-170529.35440000001"/>
    <x v="11"/>
    <x v="5"/>
    <x v="0"/>
  </r>
  <r>
    <s v="NZ62445"/>
    <x v="532"/>
    <n v="20"/>
    <d v="2002-05-25T00:00:00"/>
    <x v="1"/>
    <s v="Director of Sales"/>
    <x v="0"/>
    <n v="1292973.2356"/>
    <n v="440971.92460000003"/>
    <s v="Stephen Daniels"/>
    <x v="3"/>
    <n v="974322628"/>
    <n v="2138470796"/>
    <x v="3"/>
    <x v="6"/>
    <d v="2021-06-21T00:00:00"/>
    <n v="852001.31099999999"/>
    <n v="869041.33721999999"/>
    <x v="4"/>
    <x v="0"/>
    <x v="0"/>
  </r>
  <r>
    <s v="NZ98982"/>
    <x v="533"/>
    <n v="79"/>
    <d v="1943-05-25T06:00:00"/>
    <x v="1"/>
    <s v="Statistician II"/>
    <x v="0"/>
    <n v="229651.61180000001"/>
    <n v="67033.443499999994"/>
    <s v="Jesse Wright"/>
    <x v="0"/>
    <n v="965075712"/>
    <s v="0"/>
    <x v="1"/>
    <x v="1"/>
    <d v="2021-04-26T00:00:00"/>
    <n v="162618.16830000002"/>
    <n v="162618.16830000002"/>
    <x v="5"/>
    <x v="2"/>
    <x v="0"/>
  </r>
  <r>
    <s v="NZ66679"/>
    <x v="534"/>
    <n v="40"/>
    <d v="1982-05-25T00:00:00"/>
    <x v="1"/>
    <s v="Accounting Assistant IV"/>
    <x v="0"/>
    <n v="1397639.7927999999"/>
    <n v="288362.0969"/>
    <s v="Helen Bradley"/>
    <x v="0"/>
    <n v="10471071"/>
    <n v="221542776"/>
    <x v="3"/>
    <x v="6"/>
    <d v="2021-06-20T00:00:00"/>
    <n v="1109277.6958999999"/>
    <n v="1109277.6958999999"/>
    <x v="4"/>
    <x v="5"/>
    <x v="0"/>
  </r>
  <r>
    <s v="NZ44382"/>
    <x v="535"/>
    <n v="78"/>
    <d v="1944-05-24T12:00:00"/>
    <x v="1"/>
    <s v="VP Sales"/>
    <x v="0"/>
    <n v="99007.560299999997"/>
    <n v="44811.093000000001"/>
    <s v="Ruby Griffin"/>
    <x v="2"/>
    <n v="312246"/>
    <s v="0"/>
    <x v="1"/>
    <x v="1"/>
    <d v="2021-04-26T00:00:00"/>
    <n v="54196.467299999997"/>
    <n v="54196.467299999997"/>
    <x v="5"/>
    <x v="2"/>
    <x v="0"/>
  </r>
  <r>
    <s v="NZ70133"/>
    <x v="536"/>
    <n v="85"/>
    <d v="1937-05-24T18:00:00"/>
    <x v="1"/>
    <s v="Staff Scientist"/>
    <x v="0"/>
    <n v="198995.42879999999"/>
    <n v="68530.2353"/>
    <s v="Alan Bennett"/>
    <x v="0"/>
    <n v="158603634"/>
    <s v="0"/>
    <x v="0"/>
    <x v="4"/>
    <d v="2021-02-24T00:00:00"/>
    <n v="130465.19349999999"/>
    <n v="130465.19349999999"/>
    <x v="0"/>
    <x v="2"/>
    <x v="0"/>
  </r>
  <r>
    <s v="NZ16937"/>
    <x v="537"/>
    <n v="65"/>
    <d v="1957-05-24T18:00:00"/>
    <x v="1"/>
    <s v="Sales Representative"/>
    <x v="0"/>
    <n v="1347664.8441999999"/>
    <n v="564485.30709999998"/>
    <s v="Ryan Young"/>
    <x v="0"/>
    <n v="567075744"/>
    <s v="0"/>
    <x v="0"/>
    <x v="0"/>
    <d v="2022-02-20T00:00:00"/>
    <n v="783179.53709999996"/>
    <n v="783179.53709999996"/>
    <x v="0"/>
    <x v="3"/>
    <x v="1"/>
  </r>
  <r>
    <s v="NZ43476"/>
    <x v="538"/>
    <n v="30"/>
    <d v="1992-05-24T12:00:00"/>
    <x v="1"/>
    <s v="Automation Specialist II"/>
    <x v="0"/>
    <n v="481184.5626"/>
    <n v="246923.65710000001"/>
    <s v="George Reid"/>
    <x v="1"/>
    <n v="1050305028"/>
    <s v="0"/>
    <x v="5"/>
    <x v="2"/>
    <d v="2022-02-03T00:00:00"/>
    <n v="234260.90549999999"/>
    <n v="234260.90549999999"/>
    <x v="0"/>
    <x v="1"/>
    <x v="1"/>
  </r>
  <r>
    <s v="NZ56175"/>
    <x v="539"/>
    <n v="36"/>
    <d v="1986-05-25T00:00:00"/>
    <x v="1"/>
    <s v="Office Assistant IV"/>
    <x v="0"/>
    <n v="521357.75219999999"/>
    <n v="135553.01560000001"/>
    <s v="Maria King"/>
    <x v="5"/>
    <n v="1085072625"/>
    <s v="0"/>
    <x v="5"/>
    <x v="5"/>
    <d v="2022-01-28T00:00:00"/>
    <n v="385804.73659999995"/>
    <n v="385804.73659999995"/>
    <x v="3"/>
    <x v="1"/>
    <x v="1"/>
  </r>
  <r>
    <s v="NZ66158"/>
    <x v="540"/>
    <n v="43"/>
    <d v="1979-05-25T06:00:00"/>
    <x v="1"/>
    <s v="Safety Technician IV"/>
    <x v="0"/>
    <n v="175550.16959999999"/>
    <n v="74023.654800000004"/>
    <s v="Eric Taylor"/>
    <x v="5"/>
    <n v="3058970208"/>
    <s v="0"/>
    <x v="5"/>
    <x v="8"/>
    <d v="2021-03-13T00:00:00"/>
    <n v="101526.51479999999"/>
    <n v="101526.51479999999"/>
    <x v="1"/>
    <x v="5"/>
    <x v="0"/>
  </r>
  <r>
    <s v="NZ51633"/>
    <x v="541"/>
    <n v="67"/>
    <d v="1955-05-25T06:00:00"/>
    <x v="1"/>
    <s v="Sales Representative"/>
    <x v="0"/>
    <n v="339973.41029999999"/>
    <n v="161172.5797"/>
    <s v="Amy Powell"/>
    <x v="0"/>
    <n v="1618938812"/>
    <s v="0"/>
    <x v="1"/>
    <x v="1"/>
    <d v="2021-10-28T00:00:00"/>
    <n v="178800.83059999999"/>
    <n v="178800.83059999999"/>
    <x v="2"/>
    <x v="3"/>
    <x v="0"/>
  </r>
  <r>
    <s v="NZ38702"/>
    <x v="542"/>
    <n v="60"/>
    <d v="1962-05-25T00:00:00"/>
    <x v="1"/>
    <s v="Financial Analyst"/>
    <x v="0"/>
    <n v="605550.5183"/>
    <n v="392268.12329999998"/>
    <s v="Larry Phillips"/>
    <x v="3"/>
    <n v="2636807712"/>
    <s v="0"/>
    <x v="2"/>
    <x v="5"/>
    <d v="2021-08-04T00:00:00"/>
    <n v="213282.39500000002"/>
    <n v="213282.39500000002"/>
    <x v="9"/>
    <x v="3"/>
    <x v="0"/>
  </r>
  <r>
    <s v="NZ56058"/>
    <x v="543"/>
    <n v="41"/>
    <d v="1981-05-24T18:00:00"/>
    <x v="1"/>
    <s v="Research Assistant II"/>
    <x v="0"/>
    <n v="64712.427100000001"/>
    <n v="12700.569799999999"/>
    <s v="Jose Walker"/>
    <x v="3"/>
    <n v="2326303392"/>
    <s v="0"/>
    <x v="5"/>
    <x v="2"/>
    <d v="2021-04-14T00:00:00"/>
    <n v="52011.857300000003"/>
    <n v="52011.857300000003"/>
    <x v="5"/>
    <x v="5"/>
    <x v="0"/>
  </r>
  <r>
    <s v="NZ45804"/>
    <x v="544"/>
    <n v="36"/>
    <d v="1986-05-25T00:00:00"/>
    <x v="1"/>
    <s v="Marketing Assistant"/>
    <x v="0"/>
    <n v="280994.88050000003"/>
    <n v="177152.59330000001"/>
    <s v="Joe Garcia"/>
    <x v="1"/>
    <n v="552145413"/>
    <s v="0"/>
    <x v="1"/>
    <x v="1"/>
    <d v="2021-04-20T00:00:00"/>
    <n v="103842.28720000002"/>
    <n v="103842.28720000002"/>
    <x v="5"/>
    <x v="1"/>
    <x v="0"/>
  </r>
  <r>
    <s v="NZ88761"/>
    <x v="545"/>
    <n v="47"/>
    <d v="1975-05-25T06:00:00"/>
    <x v="1"/>
    <s v="Software Consultant"/>
    <x v="0"/>
    <n v="277273.39919999999"/>
    <n v="109324.9403"/>
    <s v="Anthony Green"/>
    <x v="2"/>
    <n v="2843712768"/>
    <s v="0"/>
    <x v="5"/>
    <x v="5"/>
    <d v="2021-04-18T00:00:00"/>
    <n v="167948.45889999997"/>
    <n v="167948.45889999997"/>
    <x v="5"/>
    <x v="5"/>
    <x v="0"/>
  </r>
  <r>
    <s v="NZ86154"/>
    <x v="546"/>
    <n v="74"/>
    <d v="1948-05-24T12:00:00"/>
    <x v="1"/>
    <s v="Programmer II"/>
    <x v="0"/>
    <n v="856873.58849999995"/>
    <n v="263982.97859999997"/>
    <s v="Jeremy Woods"/>
    <x v="3"/>
    <n v="1073558976"/>
    <s v="0"/>
    <x v="2"/>
    <x v="4"/>
    <d v="2021-02-22T00:00:00"/>
    <n v="592890.60990000004"/>
    <n v="604748.42209800007"/>
    <x v="0"/>
    <x v="2"/>
    <x v="0"/>
  </r>
  <r>
    <s v="NZ16622"/>
    <x v="547"/>
    <n v="18"/>
    <d v="2004-05-24T12:00:00"/>
    <x v="1"/>
    <s v="Registered Nurse"/>
    <x v="0"/>
    <n v="408152.38079999998"/>
    <n v="190213.08369999999"/>
    <s v="Raymond Willis"/>
    <x v="0"/>
    <n v="180788004"/>
    <s v="0"/>
    <x v="5"/>
    <x v="8"/>
    <d v="2022-01-12T00:00:00"/>
    <n v="217939.2971"/>
    <n v="217939.2971"/>
    <x v="3"/>
    <x v="6"/>
    <x v="1"/>
  </r>
  <r>
    <s v="NZ24899"/>
    <x v="548"/>
    <n v="81"/>
    <d v="1941-05-24T18:00:00"/>
    <x v="1"/>
    <s v="Administrative Assistant I"/>
    <x v="0"/>
    <n v="48551.9683"/>
    <n v="31690.000899999999"/>
    <s v="Jesse White"/>
    <x v="0"/>
    <n v="2788074576"/>
    <s v="0"/>
    <x v="5"/>
    <x v="8"/>
    <d v="2022-03-10T00:00:00"/>
    <n v="16861.967400000001"/>
    <n v="16861.967400000001"/>
    <x v="1"/>
    <x v="2"/>
    <x v="1"/>
  </r>
  <r>
    <s v="NZ50848"/>
    <x v="549"/>
    <n v="48"/>
    <d v="1974-05-25T00:00:00"/>
    <x v="1"/>
    <s v="Budget/Accounting Analyst IV"/>
    <x v="0"/>
    <n v="1393358.9922"/>
    <n v="358292.31229999999"/>
    <s v="Joshua Clark"/>
    <x v="0"/>
    <n v="2294607903"/>
    <s v="0"/>
    <x v="1"/>
    <x v="1"/>
    <d v="2021-07-28T00:00:00"/>
    <n v="1035066.6799"/>
    <n v="1035066.6799"/>
    <x v="11"/>
    <x v="5"/>
    <x v="0"/>
  </r>
  <r>
    <s v="NZ56317"/>
    <x v="550"/>
    <n v="45"/>
    <d v="1977-05-24T18:00:00"/>
    <x v="1"/>
    <s v="Database Administrator III"/>
    <x v="0"/>
    <n v="1065811.1322000001"/>
    <n v="955148.18909999996"/>
    <s v="Betty Meyer"/>
    <x v="0"/>
    <n v="3117568896"/>
    <s v="0"/>
    <x v="2"/>
    <x v="5"/>
    <d v="2021-12-28T00:00:00"/>
    <n v="110662.94310000015"/>
    <n v="110662.94310000015"/>
    <x v="7"/>
    <x v="5"/>
    <x v="0"/>
  </r>
  <r>
    <s v="NZ77616"/>
    <x v="551"/>
    <n v="42"/>
    <d v="1980-05-24T12:00:00"/>
    <x v="1"/>
    <s v="Safety Technician IV"/>
    <x v="0"/>
    <n v="432454.76740000001"/>
    <n v="253264.35140000001"/>
    <s v="Katherine Reynolds"/>
    <x v="3"/>
    <n v="2570238279"/>
    <s v="0"/>
    <x v="1"/>
    <x v="4"/>
    <d v="2021-07-26T00:00:00"/>
    <n v="179190.416"/>
    <n v="179190.416"/>
    <x v="11"/>
    <x v="5"/>
    <x v="0"/>
  </r>
  <r>
    <s v="NZ81954"/>
    <x v="552"/>
    <n v="45"/>
    <d v="1977-05-24T18:00:00"/>
    <x v="1"/>
    <s v="Registered Nurse"/>
    <x v="0"/>
    <n v="439854.55920000002"/>
    <n v="249837.38959999999"/>
    <s v="Earl Kennedy"/>
    <x v="3"/>
    <n v="1395359244"/>
    <s v="0"/>
    <x v="4"/>
    <x v="7"/>
    <d v="2021-06-26T00:00:00"/>
    <n v="190017.16960000002"/>
    <n v="190017.16960000002"/>
    <x v="4"/>
    <x v="5"/>
    <x v="0"/>
  </r>
  <r>
    <s v="NZ43465"/>
    <x v="553"/>
    <n v="80"/>
    <d v="1942-05-25T00:00:00"/>
    <x v="1"/>
    <s v="Research Nurse"/>
    <x v="0"/>
    <n v="1895319.0728"/>
    <n v="415136.01630000002"/>
    <s v="Jesse Garrett"/>
    <x v="0"/>
    <n v="99008"/>
    <s v="0"/>
    <x v="2"/>
    <x v="2"/>
    <d v="2022-01-26T00:00:00"/>
    <n v="1480183.0564999999"/>
    <n v="1480183.0564999999"/>
    <x v="3"/>
    <x v="2"/>
    <x v="1"/>
  </r>
  <r>
    <s v="NZ51890"/>
    <x v="554"/>
    <n v="55"/>
    <d v="1967-05-25T06:00:00"/>
    <x v="1"/>
    <s v="Developer II"/>
    <x v="0"/>
    <n v="553397.32279999997"/>
    <n v="282805.11459999997"/>
    <s v="Richard Sanchez"/>
    <x v="5"/>
    <n v="2753080876"/>
    <s v="0"/>
    <x v="0"/>
    <x v="1"/>
    <d v="2021-03-21T00:00:00"/>
    <n v="270592.20819999999"/>
    <n v="270592.20819999999"/>
    <x v="1"/>
    <x v="4"/>
    <x v="0"/>
  </r>
  <r>
    <s v="NZ89708"/>
    <x v="555"/>
    <n v="28"/>
    <d v="1994-05-25T00:00:00"/>
    <x v="1"/>
    <s v="Office Assistant II"/>
    <x v="0"/>
    <n v="435820.84960000002"/>
    <n v="77862.321899999995"/>
    <s v="Jonathan Weaver"/>
    <x v="3"/>
    <n v="1238546619"/>
    <s v="0"/>
    <x v="1"/>
    <x v="1"/>
    <d v="2021-08-10T00:00:00"/>
    <n v="357958.52770000004"/>
    <n v="357958.52770000004"/>
    <x v="9"/>
    <x v="0"/>
    <x v="0"/>
  </r>
  <r>
    <s v="NZ56044"/>
    <x v="556"/>
    <n v="34"/>
    <d v="1988-05-24T12:00:00"/>
    <x v="1"/>
    <s v="Biostatistician IV"/>
    <x v="0"/>
    <n v="447804.61969999998"/>
    <n v="271999.8431"/>
    <s v="Angela Alvarez"/>
    <x v="0"/>
    <n v="4320102798"/>
    <s v="0"/>
    <x v="0"/>
    <x v="1"/>
    <d v="2022-01-11T00:00:00"/>
    <n v="175804.77659999998"/>
    <n v="175804.77659999998"/>
    <x v="3"/>
    <x v="1"/>
    <x v="1"/>
  </r>
  <r>
    <s v="NZ82997"/>
    <x v="557"/>
    <n v="43"/>
    <d v="1979-05-25T06:00:00"/>
    <x v="1"/>
    <s v="Executive Secretary"/>
    <x v="0"/>
    <n v="981482.25890000002"/>
    <n v="592273.77690000006"/>
    <s v="Richard Gomez"/>
    <x v="5"/>
    <n v="2517046875"/>
    <s v="0"/>
    <x v="0"/>
    <x v="4"/>
    <d v="2022-01-07T00:00:00"/>
    <n v="389208.48199999996"/>
    <n v="389208.48199999996"/>
    <x v="3"/>
    <x v="5"/>
    <x v="1"/>
  </r>
  <r>
    <s v="NZ70757"/>
    <x v="558"/>
    <n v="23"/>
    <d v="1999-05-25T06:00:00"/>
    <x v="1"/>
    <s v="VP Quality Control"/>
    <x v="0"/>
    <n v="44044.293599999997"/>
    <n v="18783.595799999999"/>
    <s v="Sandra Schmidt"/>
    <x v="5"/>
    <n v="987643383"/>
    <s v="0"/>
    <x v="0"/>
    <x v="0"/>
    <d v="2021-09-18T00:00:00"/>
    <n v="25260.697799999998"/>
    <n v="25260.697799999998"/>
    <x v="8"/>
    <x v="0"/>
    <x v="0"/>
  </r>
  <r>
    <s v="NZ19165"/>
    <x v="559"/>
    <n v="26"/>
    <d v="1996-05-24T12:00:00"/>
    <x v="1"/>
    <s v="GIS Technical Architect"/>
    <x v="0"/>
    <n v="1325711.6756"/>
    <n v="500651.1152"/>
    <s v="Samuel Ramirez"/>
    <x v="2"/>
    <n v="91768176"/>
    <s v="0"/>
    <x v="1"/>
    <x v="4"/>
    <d v="2021-03-04T00:00:00"/>
    <n v="825060.56039999996"/>
    <n v="825060.56039999996"/>
    <x v="1"/>
    <x v="0"/>
    <x v="0"/>
  </r>
  <r>
    <s v="NZ24180"/>
    <x v="560"/>
    <n v="27"/>
    <d v="1995-05-25T06:00:00"/>
    <x v="1"/>
    <s v="Help Desk Technician"/>
    <x v="0"/>
    <n v="322763.98560000001"/>
    <n v="360356.49690000003"/>
    <s v="Patrick Thomas"/>
    <x v="2"/>
    <n v="2203370813"/>
    <s v="0"/>
    <x v="1"/>
    <x v="1"/>
    <d v="2021-03-25T00:00:00"/>
    <n v="-37592.511300000013"/>
    <n v="-37592.511300000013"/>
    <x v="1"/>
    <x v="0"/>
    <x v="0"/>
  </r>
  <r>
    <s v="NZ32618"/>
    <x v="561"/>
    <n v="65"/>
    <d v="1957-05-24T18:00:00"/>
    <x v="1"/>
    <s v="Statistician III"/>
    <x v="0"/>
    <n v="410491.12050000002"/>
    <n v="55971.671600000001"/>
    <s v="Roy Cunningham"/>
    <x v="0"/>
    <n v="2022760556"/>
    <s v="0"/>
    <x v="0"/>
    <x v="0"/>
    <d v="2021-08-26T00:00:00"/>
    <n v="354519.44890000002"/>
    <n v="354519.44890000002"/>
    <x v="9"/>
    <x v="3"/>
    <x v="0"/>
  </r>
  <r>
    <s v="NZ82705"/>
    <x v="562"/>
    <n v="80"/>
    <d v="1942-05-25T00:00:00"/>
    <x v="1"/>
    <s v="Cost Accountant"/>
    <x v="0"/>
    <n v="342138.31310000003"/>
    <n v="174627.39499999999"/>
    <s v="Kathleen Riley"/>
    <x v="0"/>
    <n v="7805421"/>
    <s v="0"/>
    <x v="2"/>
    <x v="4"/>
    <d v="2021-11-12T00:00:00"/>
    <n v="167510.91810000004"/>
    <n v="167510.91810000004"/>
    <x v="10"/>
    <x v="2"/>
    <x v="0"/>
  </r>
  <r>
    <s v="NZ45633"/>
    <x v="563"/>
    <n v="83"/>
    <d v="1939-05-25T06:00:00"/>
    <x v="1"/>
    <s v="Librarian"/>
    <x v="0"/>
    <n v="163980.2102"/>
    <n v="48829.662600000003"/>
    <s v="Joyce Stevens"/>
    <x v="0"/>
    <n v="178715625"/>
    <s v="0"/>
    <x v="2"/>
    <x v="2"/>
    <d v="2021-07-31T00:00:00"/>
    <n v="115150.54759999999"/>
    <n v="115150.54759999999"/>
    <x v="11"/>
    <x v="2"/>
    <x v="0"/>
  </r>
  <r>
    <s v="NZ73526"/>
    <x v="564"/>
    <n v="74"/>
    <d v="1948-05-24T12:00:00"/>
    <x v="1"/>
    <s v="Assistant Professor"/>
    <x v="0"/>
    <n v="243863.03690000001"/>
    <n v="108722.2706"/>
    <s v="Marilyn Flores"/>
    <x v="5"/>
    <n v="11781484"/>
    <s v="0"/>
    <x v="5"/>
    <x v="5"/>
    <d v="2021-01-19T00:00:00"/>
    <n v="135140.76630000002"/>
    <n v="135140.76630000002"/>
    <x v="3"/>
    <x v="2"/>
    <x v="0"/>
  </r>
  <r>
    <s v="NZ16745"/>
    <x v="565"/>
    <n v="58"/>
    <d v="1964-05-24T12:00:00"/>
    <x v="1"/>
    <s v="Computer Systems Analyst II"/>
    <x v="0"/>
    <n v="992941.98199999996"/>
    <n v="277760.14199999999"/>
    <s v="Patricia Stewart"/>
    <x v="0"/>
    <n v="1441094256"/>
    <s v="0"/>
    <x v="4"/>
    <x v="7"/>
    <d v="2022-04-23T00:00:00"/>
    <n v="715181.84"/>
    <n v="715181.84"/>
    <x v="5"/>
    <x v="4"/>
    <x v="1"/>
  </r>
  <r>
    <s v="NZ81707"/>
    <x v="566"/>
    <n v="72"/>
    <d v="1950-05-25T00:00:00"/>
    <x v="1"/>
    <s v="Software Engineer IV"/>
    <x v="0"/>
    <n v="1963838.8755999999"/>
    <n v="194915.5968"/>
    <s v="Helen Pierce"/>
    <x v="5"/>
    <n v="1291984512"/>
    <s v="0"/>
    <x v="1"/>
    <x v="1"/>
    <d v="2021-07-04T00:00:00"/>
    <n v="1768923.2788"/>
    <n v="1768923.2788"/>
    <x v="11"/>
    <x v="2"/>
    <x v="0"/>
  </r>
  <r>
    <s v="NZ47860"/>
    <x v="567"/>
    <n v="53"/>
    <d v="1969-05-24T18:00:00"/>
    <x v="1"/>
    <s v="Librarian"/>
    <x v="0"/>
    <n v="354828.55410000001"/>
    <n v="92389.321599999996"/>
    <s v="William Wagner"/>
    <x v="3"/>
    <n v="2355338916"/>
    <n v="92587068"/>
    <x v="3"/>
    <x v="3"/>
    <d v="2021-11-27T00:00:00"/>
    <n v="262439.23250000004"/>
    <n v="262439.23250000004"/>
    <x v="10"/>
    <x v="4"/>
    <x v="0"/>
  </r>
  <r>
    <s v="NZ52506"/>
    <x v="568"/>
    <n v="70"/>
    <d v="1952-05-24T12:00:00"/>
    <x v="1"/>
    <s v="Media Manager I"/>
    <x v="0"/>
    <n v="459302.33889999997"/>
    <n v="102417.0135"/>
    <s v="Jesse Hughes"/>
    <x v="0"/>
    <n v="3627077004"/>
    <s v="0"/>
    <x v="5"/>
    <x v="8"/>
    <d v="2021-07-01T00:00:00"/>
    <n v="356885.32539999997"/>
    <n v="356885.32539999997"/>
    <x v="11"/>
    <x v="2"/>
    <x v="0"/>
  </r>
  <r>
    <s v="NZ72150"/>
    <x v="569"/>
    <n v="18"/>
    <d v="2004-05-24T12:00:00"/>
    <x v="1"/>
    <s v="Office Assistant I"/>
    <x v="0"/>
    <n v="654671.20319999999"/>
    <n v="129063.7515"/>
    <s v="Matthew Ross"/>
    <x v="3"/>
    <n v="1168572636"/>
    <n v="289385838"/>
    <x v="3"/>
    <x v="6"/>
    <d v="2021-07-28T00:00:00"/>
    <n v="525607.45169999998"/>
    <n v="536119.60073399998"/>
    <x v="11"/>
    <x v="6"/>
    <x v="0"/>
  </r>
  <r>
    <s v="NZ70877"/>
    <x v="570"/>
    <n v="71"/>
    <d v="1951-05-25T06:00:00"/>
    <x v="1"/>
    <s v="Health Coach III"/>
    <x v="1"/>
    <n v="2066780.5674999999"/>
    <n v="395554.6458"/>
    <s v="Patrick Stone"/>
    <x v="0"/>
    <n v="5246304"/>
    <s v="0"/>
    <x v="5"/>
    <x v="5"/>
    <d v="2021-07-29T00:00:00"/>
    <n v="1671225.9216999998"/>
    <n v="1671225.9216999998"/>
    <x v="11"/>
    <x v="2"/>
    <x v="0"/>
  </r>
  <r>
    <s v="NZ36951"/>
    <x v="571"/>
    <n v="38"/>
    <d v="1984-05-24T12:00:00"/>
    <x v="1"/>
    <s v="Software Consultant"/>
    <x v="1"/>
    <n v="191858.01749999999"/>
    <n v="113272.97349999999"/>
    <s v="Billy Hall"/>
    <x v="0"/>
    <n v="1144092096"/>
    <s v="0"/>
    <x v="5"/>
    <x v="2"/>
    <d v="2021-10-09T00:00:00"/>
    <n v="78585.043999999994"/>
    <n v="78585.043999999994"/>
    <x v="2"/>
    <x v="1"/>
    <x v="0"/>
  </r>
  <r>
    <s v="NZ58356"/>
    <x v="572"/>
    <n v="64"/>
    <d v="1958-05-25T00:00:00"/>
    <x v="1"/>
    <s v="Geologist IV"/>
    <x v="1"/>
    <n v="315547.37680000003"/>
    <n v="115700.70480000001"/>
    <s v="Ralph Parker"/>
    <x v="0"/>
    <n v="1428412608"/>
    <n v="5089393632"/>
    <x v="3"/>
    <x v="3"/>
    <d v="2021-01-02T00:00:00"/>
    <n v="199846.67200000002"/>
    <n v="199846.67200000002"/>
    <x v="3"/>
    <x v="3"/>
    <x v="0"/>
  </r>
  <r>
    <s v="NZ21608"/>
    <x v="573"/>
    <n v="59"/>
    <d v="1963-05-25T06:00:00"/>
    <x v="1"/>
    <s v="Software Consultant"/>
    <x v="1"/>
    <n v="226137.94"/>
    <n v="358926.1384"/>
    <s v="Elizabeth Adams"/>
    <x v="5"/>
    <n v="69789314"/>
    <s v="0"/>
    <x v="1"/>
    <x v="4"/>
    <d v="2021-07-04T00:00:00"/>
    <n v="-132788.19839999999"/>
    <n v="-132788.19839999999"/>
    <x v="11"/>
    <x v="4"/>
    <x v="0"/>
  </r>
  <r>
    <s v="NZ57619"/>
    <x v="574"/>
    <n v="25"/>
    <d v="1997-05-24T18:00:00"/>
    <x v="1"/>
    <s v="Research Assistant IV"/>
    <x v="1"/>
    <n v="873786.28119999997"/>
    <n v="237938.72579999999"/>
    <s v="Michael Carroll"/>
    <x v="5"/>
    <n v="1736696171"/>
    <s v="0"/>
    <x v="1"/>
    <x v="4"/>
    <d v="2021-04-27T00:00:00"/>
    <n v="635847.55539999995"/>
    <n v="635847.55539999995"/>
    <x v="5"/>
    <x v="0"/>
    <x v="0"/>
  </r>
  <r>
    <s v="NZ53190"/>
    <x v="575"/>
    <n v="24"/>
    <d v="1998-05-25T00:00:00"/>
    <x v="1"/>
    <s v="Safety Technician IV"/>
    <x v="1"/>
    <n v="1485828.6366999999"/>
    <n v="607332.45519999997"/>
    <s v="Raymond Mills"/>
    <x v="0"/>
    <n v="4362288"/>
    <s v="0"/>
    <x v="0"/>
    <x v="4"/>
    <d v="2021-05-26T00:00:00"/>
    <n v="878496.18149999995"/>
    <n v="878496.18149999995"/>
    <x v="6"/>
    <x v="0"/>
    <x v="0"/>
  </r>
  <r>
    <s v="NZ81046"/>
    <x v="576"/>
    <n v="29"/>
    <d v="1993-05-24T18:00:00"/>
    <x v="1"/>
    <s v="Quality Control Specialist"/>
    <x v="1"/>
    <n v="1619706.1179"/>
    <n v="306437.94780000002"/>
    <s v="Victor Moreno"/>
    <x v="2"/>
    <n v="856959488"/>
    <s v="0"/>
    <x v="0"/>
    <x v="4"/>
    <d v="2022-03-15T00:00:00"/>
    <n v="1313268.1701"/>
    <n v="1313268.1701"/>
    <x v="1"/>
    <x v="0"/>
    <x v="1"/>
  </r>
  <r>
    <s v="NZ91353"/>
    <x v="577"/>
    <n v="73"/>
    <d v="1949-05-24T18:00:00"/>
    <x v="1"/>
    <s v="Librarian"/>
    <x v="1"/>
    <n v="373578.9705"/>
    <n v="72776.966499999995"/>
    <s v="Keith Wright"/>
    <x v="1"/>
    <n v="3372493575"/>
    <s v="0"/>
    <x v="2"/>
    <x v="4"/>
    <d v="2022-02-15T00:00:00"/>
    <n v="300802.00400000002"/>
    <n v="300802.00400000002"/>
    <x v="0"/>
    <x v="2"/>
    <x v="1"/>
  </r>
  <r>
    <s v="NZ82699"/>
    <x v="578"/>
    <n v="42"/>
    <d v="1980-05-24T12:00:00"/>
    <x v="1"/>
    <s v="Database Administrator III"/>
    <x v="1"/>
    <n v="2150327.79"/>
    <n v="293878.13130000001"/>
    <s v="Daniel Martin"/>
    <x v="0"/>
    <n v="473360384"/>
    <s v="0"/>
    <x v="4"/>
    <x v="7"/>
    <d v="2022-02-12T00:00:00"/>
    <n v="1856449.6587"/>
    <n v="1856449.6587"/>
    <x v="0"/>
    <x v="5"/>
    <x v="1"/>
  </r>
  <r>
    <s v="NZ72590"/>
    <x v="579"/>
    <n v="85"/>
    <d v="1937-05-24T18:00:00"/>
    <x v="1"/>
    <s v="Speech Pathologist"/>
    <x v="1"/>
    <n v="433119.98440000002"/>
    <n v="230904.92610000001"/>
    <s v="Dennis Long"/>
    <x v="3"/>
    <n v="1488079296"/>
    <s v="0"/>
    <x v="4"/>
    <x v="1"/>
    <d v="2021-01-13T00:00:00"/>
    <n v="202215.0583"/>
    <n v="202215.0583"/>
    <x v="3"/>
    <x v="2"/>
    <x v="0"/>
  </r>
  <r>
    <s v="NZ58718"/>
    <x v="580"/>
    <n v="18"/>
    <d v="2004-05-24T12:00:00"/>
    <x v="1"/>
    <s v="Health Coach II"/>
    <x v="1"/>
    <n v="364000.71860000002"/>
    <n v="265214.96799999999"/>
    <s v="Walter Stanley"/>
    <x v="0"/>
    <n v="142307106"/>
    <n v="7226075136"/>
    <x v="3"/>
    <x v="3"/>
    <d v="2021-03-18T00:00:00"/>
    <n v="98785.750600000028"/>
    <n v="98785.750600000028"/>
    <x v="1"/>
    <x v="6"/>
    <x v="0"/>
  </r>
  <r>
    <s v="NZ59872"/>
    <x v="581"/>
    <n v="19"/>
    <d v="2003-05-25T06:00:00"/>
    <x v="1"/>
    <s v="Editor"/>
    <x v="1"/>
    <n v="420132.51069999998"/>
    <n v="140744.39110000001"/>
    <s v="Juan Rose"/>
    <x v="3"/>
    <n v="1942699278"/>
    <s v="0"/>
    <x v="4"/>
    <x v="7"/>
    <d v="2021-03-21T00:00:00"/>
    <n v="279388.11959999998"/>
    <n v="279388.11959999998"/>
    <x v="1"/>
    <x v="6"/>
    <x v="0"/>
  </r>
  <r>
    <s v="NZ62657"/>
    <x v="582"/>
    <n v="44"/>
    <d v="1978-05-25T00:00:00"/>
    <x v="1"/>
    <s v="Senior Cost Accountant"/>
    <x v="1"/>
    <n v="1619690.6292000001"/>
    <n v="260406.0748"/>
    <s v="Shawn Knight"/>
    <x v="1"/>
    <n v="2136195173"/>
    <s v="0"/>
    <x v="1"/>
    <x v="1"/>
    <d v="2022-04-13T00:00:00"/>
    <n v="1359284.5544"/>
    <n v="1359284.5544"/>
    <x v="5"/>
    <x v="5"/>
    <x v="1"/>
  </r>
  <r>
    <s v="NZ96983"/>
    <x v="583"/>
    <n v="53"/>
    <d v="1969-05-24T18:00:00"/>
    <x v="1"/>
    <s v="Staff Accountant III"/>
    <x v="1"/>
    <n v="723632.37490000005"/>
    <n v="436826.86050000001"/>
    <s v="Sharon Wilson"/>
    <x v="1"/>
    <n v="579551148"/>
    <s v="0"/>
    <x v="0"/>
    <x v="0"/>
    <d v="2021-03-27T00:00:00"/>
    <n v="286805.51440000004"/>
    <n v="286805.51440000004"/>
    <x v="1"/>
    <x v="4"/>
    <x v="0"/>
  </r>
  <r>
    <s v="NZ71795"/>
    <x v="584"/>
    <n v="31"/>
    <d v="1991-05-25T06:00:00"/>
    <x v="1"/>
    <s v="Systems Administrator II"/>
    <x v="1"/>
    <n v="3667387.2777"/>
    <n v="1507703.6586"/>
    <s v="John Frazier"/>
    <x v="4"/>
    <n v="1560917501"/>
    <s v="0"/>
    <x v="1"/>
    <x v="4"/>
    <d v="2021-11-03T00:00:00"/>
    <n v="2159683.6190999998"/>
    <n v="2159683.6190999998"/>
    <x v="10"/>
    <x v="1"/>
    <x v="0"/>
  </r>
  <r>
    <s v="NZ77657"/>
    <x v="585"/>
    <n v="52"/>
    <d v="1970-05-25T00:00:00"/>
    <x v="1"/>
    <s v="Senior Sales Associate"/>
    <x v="1"/>
    <n v="1201314.9456"/>
    <n v="119731.05620000001"/>
    <s v="John Spencer"/>
    <x v="1"/>
    <n v="229771566"/>
    <n v="5632121664"/>
    <x v="3"/>
    <x v="6"/>
    <d v="2021-04-13T00:00:00"/>
    <n v="1081583.8894"/>
    <n v="1081583.8894"/>
    <x v="5"/>
    <x v="4"/>
    <x v="0"/>
  </r>
  <r>
    <s v="NZ35211"/>
    <x v="586"/>
    <n v="62"/>
    <d v="1960-05-24T12:00:00"/>
    <x v="1"/>
    <s v="Account Representative III"/>
    <x v="1"/>
    <n v="1485080.7777"/>
    <n v="242423.74950000001"/>
    <s v="Eugene Kelly"/>
    <x v="1"/>
    <n v="1105722112"/>
    <s v="0"/>
    <x v="2"/>
    <x v="5"/>
    <d v="2021-09-27T00:00:00"/>
    <n v="1242657.0282000001"/>
    <n v="1242657.0282000001"/>
    <x v="8"/>
    <x v="3"/>
    <x v="0"/>
  </r>
  <r>
    <s v="NZ96083"/>
    <x v="587"/>
    <n v="78"/>
    <d v="1944-05-24T12:00:00"/>
    <x v="1"/>
    <s v="Programmer IV"/>
    <x v="1"/>
    <n v="367026.66830000002"/>
    <n v="211869.91510000001"/>
    <s v="Ruby Robinson"/>
    <x v="2"/>
    <n v="28761705"/>
    <n v="68106864"/>
    <x v="3"/>
    <x v="2"/>
    <d v="2021-09-27T00:00:00"/>
    <n v="155156.75320000001"/>
    <n v="155156.75320000001"/>
    <x v="8"/>
    <x v="2"/>
    <x v="0"/>
  </r>
  <r>
    <s v="NZ76683"/>
    <x v="588"/>
    <n v="51"/>
    <d v="1971-05-25T06:00:00"/>
    <x v="1"/>
    <s v="Programmer IV"/>
    <x v="1"/>
    <n v="917838.78489999997"/>
    <n v="117279.40029999999"/>
    <s v="Brandon Daniels"/>
    <x v="5"/>
    <n v="861723244"/>
    <s v="0"/>
    <x v="5"/>
    <x v="2"/>
    <d v="2021-11-23T00:00:00"/>
    <n v="800559.38459999999"/>
    <n v="800559.38459999999"/>
    <x v="10"/>
    <x v="4"/>
    <x v="0"/>
  </r>
  <r>
    <s v="NZ79704"/>
    <x v="589"/>
    <n v="56"/>
    <d v="1966-05-25T00:00:00"/>
    <x v="1"/>
    <s v="Accounting Assistant I"/>
    <x v="1"/>
    <n v="412699.0649"/>
    <n v="210771.30809999999"/>
    <s v="Ernest Reynolds"/>
    <x v="0"/>
    <n v="1839574736"/>
    <s v="0"/>
    <x v="2"/>
    <x v="2"/>
    <d v="2022-01-17T00:00:00"/>
    <n v="201927.7568"/>
    <n v="201927.7568"/>
    <x v="3"/>
    <x v="4"/>
    <x v="1"/>
  </r>
  <r>
    <s v="NZ15294"/>
    <x v="590"/>
    <n v="18"/>
    <d v="2004-05-24T12:00:00"/>
    <x v="1"/>
    <s v="Web Designer IV"/>
    <x v="1"/>
    <n v="929108.73560000001"/>
    <n v="890617.08799999999"/>
    <s v="Gloria Gibson"/>
    <x v="2"/>
    <n v="664776801"/>
    <s v="0"/>
    <x v="5"/>
    <x v="8"/>
    <d v="2021-07-04T00:00:00"/>
    <n v="38491.647600000026"/>
    <n v="38491.647600000026"/>
    <x v="11"/>
    <x v="6"/>
    <x v="0"/>
  </r>
  <r>
    <s v="NZ63836"/>
    <x v="591"/>
    <n v="23"/>
    <d v="1999-05-25T06:00:00"/>
    <x v="1"/>
    <s v="VP Quality Control"/>
    <x v="1"/>
    <n v="2195313.2784000002"/>
    <n v="160023.15030000001"/>
    <s v="Arthur Snyder"/>
    <x v="0"/>
    <n v="297847225"/>
    <s v="0"/>
    <x v="2"/>
    <x v="2"/>
    <d v="2021-10-21T00:00:00"/>
    <n v="2035290.1281000001"/>
    <n v="2035290.1281000001"/>
    <x v="2"/>
    <x v="0"/>
    <x v="0"/>
  </r>
  <r>
    <s v="NZ29653"/>
    <x v="592"/>
    <n v="84"/>
    <d v="1938-05-25T00:00:00"/>
    <x v="1"/>
    <s v="Community Outreach Specialist"/>
    <x v="1"/>
    <n v="307164.55239999999"/>
    <n v="221006.79149999999"/>
    <s v="Kathy Allen"/>
    <x v="1"/>
    <n v="2759451408"/>
    <s v="0"/>
    <x v="1"/>
    <x v="4"/>
    <d v="2022-03-19T00:00:00"/>
    <n v="86157.760899999994"/>
    <n v="86157.760899999994"/>
    <x v="1"/>
    <x v="2"/>
    <x v="1"/>
  </r>
  <r>
    <s v="NZ72001"/>
    <x v="593"/>
    <n v="35"/>
    <d v="1987-05-25T06:00:00"/>
    <x v="1"/>
    <s v="Senior Cost Accountant"/>
    <x v="1"/>
    <n v="278287.04389999999"/>
    <n v="269977.62800000003"/>
    <s v="Robert Parker"/>
    <x v="1"/>
    <n v="903497595"/>
    <s v="0"/>
    <x v="2"/>
    <x v="2"/>
    <d v="2022-04-20T00:00:00"/>
    <n v="8309.4158999999636"/>
    <n v="8309.4158999999636"/>
    <x v="5"/>
    <x v="1"/>
    <x v="1"/>
  </r>
  <r>
    <s v="NZ89040"/>
    <x v="594"/>
    <n v="42"/>
    <d v="1980-05-24T12:00:00"/>
    <x v="1"/>
    <s v="Engineer III"/>
    <x v="1"/>
    <n v="93661.625199999995"/>
    <n v="40649.145299999996"/>
    <s v="Paul Simmons"/>
    <x v="0"/>
    <n v="1339621752"/>
    <s v="0"/>
    <x v="1"/>
    <x v="1"/>
    <d v="2021-02-17T00:00:00"/>
    <n v="53012.479899999998"/>
    <n v="53012.479899999998"/>
    <x v="0"/>
    <x v="5"/>
    <x v="0"/>
  </r>
  <r>
    <s v="NZ57163"/>
    <x v="595"/>
    <n v="27"/>
    <d v="1995-05-25T06:00:00"/>
    <x v="1"/>
    <s v="Registered Nurse"/>
    <x v="1"/>
    <n v="673491.82299999997"/>
    <n v="145106.87460000001"/>
    <s v="Michael Alexander"/>
    <x v="3"/>
    <n v="2016482172"/>
    <n v="1076621574"/>
    <x v="3"/>
    <x v="6"/>
    <d v="2022-03-30T00:00:00"/>
    <n v="528384.94839999999"/>
    <n v="538952.64736800001"/>
    <x v="1"/>
    <x v="0"/>
    <x v="1"/>
  </r>
  <r>
    <s v="NZ49684"/>
    <x v="596"/>
    <n v="78"/>
    <d v="1944-05-24T12:00:00"/>
    <x v="1"/>
    <s v="Human Resources Assistant III"/>
    <x v="1"/>
    <n v="155881.10560000001"/>
    <n v="60793.631200000003"/>
    <s v="Phillip Kennedy"/>
    <x v="5"/>
    <n v="695031264"/>
    <s v="0"/>
    <x v="5"/>
    <x v="2"/>
    <d v="2022-02-23T00:00:00"/>
    <n v="95087.474400000006"/>
    <n v="95087.474400000006"/>
    <x v="0"/>
    <x v="2"/>
    <x v="1"/>
  </r>
  <r>
    <s v="NZ36436"/>
    <x v="597"/>
    <n v="23"/>
    <d v="1999-05-25T06:00:00"/>
    <x v="1"/>
    <s v="Statistician I"/>
    <x v="1"/>
    <n v="329191.59110000002"/>
    <n v="88665.156199999998"/>
    <s v="Antonio Ruiz"/>
    <x v="3"/>
    <n v="417677911"/>
    <s v="0"/>
    <x v="1"/>
    <x v="1"/>
    <d v="2021-09-07T00:00:00"/>
    <n v="240526.43490000002"/>
    <n v="240526.43490000002"/>
    <x v="8"/>
    <x v="0"/>
    <x v="0"/>
  </r>
  <r>
    <s v="NZ96496"/>
    <x v="598"/>
    <n v="24"/>
    <d v="1998-05-25T00:00:00"/>
    <x v="1"/>
    <s v="Research Assistant IV"/>
    <x v="1"/>
    <n v="1229634.1177000001"/>
    <n v="549058.36470000003"/>
    <s v="Beverly Sullivan"/>
    <x v="0"/>
    <n v="3157691712"/>
    <n v="9237412968"/>
    <x v="3"/>
    <x v="6"/>
    <d v="2022-04-28T00:00:00"/>
    <n v="680575.75300000003"/>
    <n v="680575.75300000003"/>
    <x v="5"/>
    <x v="0"/>
    <x v="1"/>
  </r>
  <r>
    <s v="NZ41393"/>
    <x v="599"/>
    <n v="34"/>
    <d v="1988-05-24T12:00:00"/>
    <x v="1"/>
    <s v="Safety Technician II"/>
    <x v="1"/>
    <n v="3890598.0846000002"/>
    <n v="482631.15480000002"/>
    <s v="Ronald Reed"/>
    <x v="3"/>
    <n v="8292645"/>
    <s v="0"/>
    <x v="1"/>
    <x v="1"/>
    <d v="2021-10-12T00:00:00"/>
    <n v="3407966.9298"/>
    <n v="3476126.2683959999"/>
    <x v="2"/>
    <x v="1"/>
    <x v="0"/>
  </r>
  <r>
    <s v="NZ92647"/>
    <x v="600"/>
    <n v="54"/>
    <d v="1968-05-24T12:00:00"/>
    <x v="1"/>
    <s v="Administrative Assistant IV"/>
    <x v="1"/>
    <n v="189392.6188"/>
    <n v="22037.079099999999"/>
    <s v="Shawn Simmons"/>
    <x v="1"/>
    <n v="1125056736"/>
    <s v="0"/>
    <x v="5"/>
    <x v="5"/>
    <d v="2022-01-08T00:00:00"/>
    <n v="167355.53969999999"/>
    <n v="167355.53969999999"/>
    <x v="3"/>
    <x v="4"/>
    <x v="1"/>
  </r>
  <r>
    <s v="NZ49190"/>
    <x v="601"/>
    <n v="65"/>
    <d v="1957-05-24T18:00:00"/>
    <x v="1"/>
    <s v="Statistician IV"/>
    <x v="1"/>
    <n v="1141059.618"/>
    <n v="352168.7598"/>
    <s v="Jose Thomas"/>
    <x v="5"/>
    <n v="973920024"/>
    <s v="0"/>
    <x v="5"/>
    <x v="2"/>
    <d v="2021-12-19T00:00:00"/>
    <n v="788890.85820000002"/>
    <n v="788890.85820000002"/>
    <x v="7"/>
    <x v="3"/>
    <x v="0"/>
  </r>
  <r>
    <s v="NZ15747"/>
    <x v="602"/>
    <n v="79"/>
    <d v="1943-05-25T06:00:00"/>
    <x v="1"/>
    <s v="Developer I"/>
    <x v="1"/>
    <n v="550849.92000000004"/>
    <n v="294704.7072"/>
    <s v="Jennifer Bennett"/>
    <x v="5"/>
    <n v="3623061756"/>
    <s v="0"/>
    <x v="2"/>
    <x v="2"/>
    <d v="2021-08-22T00:00:00"/>
    <n v="256145.21280000004"/>
    <n v="256145.21280000004"/>
    <x v="9"/>
    <x v="2"/>
    <x v="0"/>
  </r>
  <r>
    <s v="NZ84566"/>
    <x v="603"/>
    <n v="25"/>
    <d v="1997-05-24T18:00:00"/>
    <x v="1"/>
    <s v="Administrative Assistant I"/>
    <x v="1"/>
    <n v="94983.709199999998"/>
    <n v="29128.337500000001"/>
    <s v="Annie Washington"/>
    <x v="0"/>
    <n v="162603456"/>
    <s v="0"/>
    <x v="2"/>
    <x v="1"/>
    <d v="2021-03-16T00:00:00"/>
    <n v="65855.371699999989"/>
    <n v="65855.371699999989"/>
    <x v="1"/>
    <x v="0"/>
    <x v="0"/>
  </r>
  <r>
    <s v="NZ82494"/>
    <x v="604"/>
    <n v="43"/>
    <d v="1979-05-25T06:00:00"/>
    <x v="1"/>
    <s v="Editor"/>
    <x v="1"/>
    <n v="881345.76"/>
    <n v="501157.39289999998"/>
    <s v="Harold Williams"/>
    <x v="1"/>
    <n v="761105676"/>
    <s v="0"/>
    <x v="1"/>
    <x v="1"/>
    <d v="2021-04-06T00:00:00"/>
    <n v="380188.36710000003"/>
    <n v="380188.36710000003"/>
    <x v="5"/>
    <x v="5"/>
    <x v="0"/>
  </r>
  <r>
    <s v="NZ57498"/>
    <x v="605"/>
    <n v="49"/>
    <d v="1973-05-24T18:00:00"/>
    <x v="1"/>
    <s v="VP Marketing"/>
    <x v="1"/>
    <n v="318996.717"/>
    <n v="142344.76149999999"/>
    <s v="Harold Wood"/>
    <x v="1"/>
    <n v="955329375"/>
    <s v="0"/>
    <x v="5"/>
    <x v="2"/>
    <d v="2021-12-30T00:00:00"/>
    <n v="176651.95550000001"/>
    <n v="176651.95550000001"/>
    <x v="7"/>
    <x v="5"/>
    <x v="0"/>
  </r>
  <r>
    <s v="NZ58811"/>
    <x v="606"/>
    <n v="53"/>
    <d v="1969-05-24T18:00:00"/>
    <x v="1"/>
    <s v="Web Developer I"/>
    <x v="1"/>
    <n v="391066.13520000002"/>
    <n v="150169.3959"/>
    <s v="Frances Austin"/>
    <x v="0"/>
    <n v="349188"/>
    <s v="0"/>
    <x v="0"/>
    <x v="0"/>
    <d v="2021-08-31T00:00:00"/>
    <n v="240896.73930000002"/>
    <n v="240896.73930000002"/>
    <x v="9"/>
    <x v="4"/>
    <x v="0"/>
  </r>
  <r>
    <s v="NZ90414"/>
    <x v="607"/>
    <n v="50"/>
    <d v="1972-05-24T12:00:00"/>
    <x v="1"/>
    <s v="Associate Professor"/>
    <x v="1"/>
    <n v="281503.38890000002"/>
    <n v="66220.320999999996"/>
    <s v="Catherine Weaver"/>
    <x v="0"/>
    <n v="4348413243"/>
    <s v="0"/>
    <x v="1"/>
    <x v="1"/>
    <d v="2021-08-24T00:00:00"/>
    <n v="215283.06790000002"/>
    <n v="215283.06790000002"/>
    <x v="9"/>
    <x v="4"/>
    <x v="0"/>
  </r>
  <r>
    <s v="NZ17683"/>
    <x v="608"/>
    <n v="19"/>
    <d v="2003-05-25T06:00:00"/>
    <x v="1"/>
    <s v="Editor"/>
    <x v="1"/>
    <n v="153198.4834"/>
    <n v="45959.544999999998"/>
    <s v="Stephanie Lopez"/>
    <x v="2"/>
    <n v="1727411296"/>
    <s v="0"/>
    <x v="4"/>
    <x v="1"/>
    <d v="2022-05-01T00:00:00"/>
    <n v="107238.9384"/>
    <n v="107238.9384"/>
    <x v="6"/>
    <x v="6"/>
    <x v="1"/>
  </r>
  <r>
    <s v="NZ65960"/>
    <x v="609"/>
    <n v="27"/>
    <d v="1995-05-25T06:00:00"/>
    <x v="1"/>
    <s v="Database Administrator III"/>
    <x v="1"/>
    <n v="1788480.149"/>
    <n v="940520.92050000001"/>
    <s v="Terry Gibson"/>
    <x v="0"/>
    <n v="3941458092"/>
    <s v="0"/>
    <x v="0"/>
    <x v="4"/>
    <d v="2022-03-16T00:00:00"/>
    <n v="847959.22849999997"/>
    <n v="847959.22849999997"/>
    <x v="1"/>
    <x v="0"/>
    <x v="1"/>
  </r>
  <r>
    <s v="NZ15036"/>
    <x v="610"/>
    <n v="74"/>
    <d v="1948-05-24T12:00:00"/>
    <x v="1"/>
    <s v="Web Designer I"/>
    <x v="1"/>
    <n v="656176.23270000005"/>
    <n v="162254.4866"/>
    <s v="Lawrence Rice"/>
    <x v="5"/>
    <n v="1583417079"/>
    <n v="2096196048"/>
    <x v="3"/>
    <x v="3"/>
    <d v="2022-02-23T00:00:00"/>
    <n v="493921.74610000005"/>
    <n v="493921.74610000005"/>
    <x v="0"/>
    <x v="2"/>
    <x v="1"/>
  </r>
  <r>
    <s v="NZ90735"/>
    <x v="611"/>
    <n v="59"/>
    <d v="1963-05-25T06:00:00"/>
    <x v="1"/>
    <s v="Tax Accountant"/>
    <x v="1"/>
    <n v="1087915.4868999999"/>
    <n v="440605.77220000001"/>
    <s v="Steve Grant"/>
    <x v="1"/>
    <n v="1090519315"/>
    <s v="0"/>
    <x v="5"/>
    <x v="5"/>
    <d v="2021-04-21T00:00:00"/>
    <n v="647309.71469999989"/>
    <n v="647309.71469999989"/>
    <x v="5"/>
    <x v="4"/>
    <x v="0"/>
  </r>
  <r>
    <s v="NZ39658"/>
    <x v="612"/>
    <n v="76"/>
    <d v="1946-05-25T00:00:00"/>
    <x v="1"/>
    <s v="Help Desk Technician"/>
    <x v="1"/>
    <n v="1169129.7"/>
    <n v="414009.45850000001"/>
    <s v="Douglas Olson"/>
    <x v="1"/>
    <n v="1504997775"/>
    <s v="0"/>
    <x v="0"/>
    <x v="4"/>
    <d v="2021-03-15T00:00:00"/>
    <n v="755120.2415"/>
    <n v="755120.2415"/>
    <x v="1"/>
    <x v="2"/>
    <x v="0"/>
  </r>
  <r>
    <s v="NZ37028"/>
    <x v="613"/>
    <n v="38"/>
    <d v="1984-05-24T12:00:00"/>
    <x v="1"/>
    <s v="Media Manager I"/>
    <x v="1"/>
    <n v="484137.84379999997"/>
    <n v="148468.9388"/>
    <s v="Kathleen Carpenter"/>
    <x v="1"/>
    <n v="1053401412"/>
    <s v="0"/>
    <x v="5"/>
    <x v="5"/>
    <d v="2021-09-02T00:00:00"/>
    <n v="335668.90499999997"/>
    <n v="335668.90499999997"/>
    <x v="8"/>
    <x v="1"/>
    <x v="0"/>
  </r>
  <r>
    <s v="NZ93355"/>
    <x v="614"/>
    <n v="63"/>
    <d v="1959-05-25T06:00:00"/>
    <x v="1"/>
    <s v="Dental Hygienist"/>
    <x v="1"/>
    <n v="934240.45189999999"/>
    <n v="660641.46239999996"/>
    <s v="Matthew Marshall"/>
    <x v="0"/>
    <n v="2826584893"/>
    <s v="0"/>
    <x v="0"/>
    <x v="4"/>
    <d v="2021-11-18T00:00:00"/>
    <n v="273598.98950000003"/>
    <n v="273598.98950000003"/>
    <x v="10"/>
    <x v="3"/>
    <x v="0"/>
  </r>
  <r>
    <s v="NZ16961"/>
    <x v="615"/>
    <n v="84"/>
    <d v="1938-05-25T00:00:00"/>
    <x v="1"/>
    <s v="Operator"/>
    <x v="1"/>
    <n v="1090941.385"/>
    <n v="245461.81159999999"/>
    <s v="Christina Crawford"/>
    <x v="5"/>
    <n v="3697403708"/>
    <s v="0"/>
    <x v="2"/>
    <x v="2"/>
    <d v="2021-10-17T00:00:00"/>
    <n v="845479.57339999999"/>
    <n v="845479.57339999999"/>
    <x v="2"/>
    <x v="2"/>
    <x v="0"/>
  </r>
  <r>
    <s v="NZ24103"/>
    <x v="616"/>
    <n v="73"/>
    <d v="1949-05-24T18:00:00"/>
    <x v="1"/>
    <s v="Engineer I"/>
    <x v="1"/>
    <n v="154460.6998"/>
    <n v="107043.7167"/>
    <s v="Anthony King"/>
    <x v="3"/>
    <n v="2381713632"/>
    <n v="201655496"/>
    <x v="3"/>
    <x v="6"/>
    <d v="2021-05-01T00:00:00"/>
    <n v="47416.983099999998"/>
    <n v="47416.983099999998"/>
    <x v="6"/>
    <x v="2"/>
    <x v="0"/>
  </r>
  <r>
    <s v="NZ91417"/>
    <x v="617"/>
    <n v="64"/>
    <d v="1958-05-25T00:00:00"/>
    <x v="1"/>
    <s v="VP Accounting"/>
    <x v="1"/>
    <n v="199916.45540000001"/>
    <n v="76994.8511"/>
    <s v="Jesse Martinez"/>
    <x v="2"/>
    <n v="306246875"/>
    <s v="0"/>
    <x v="2"/>
    <x v="2"/>
    <d v="2022-04-13T00:00:00"/>
    <n v="122921.60430000001"/>
    <n v="122921.60430000001"/>
    <x v="5"/>
    <x v="3"/>
    <x v="1"/>
  </r>
  <r>
    <s v="NZ31444"/>
    <x v="618"/>
    <n v="28"/>
    <d v="1994-05-25T00:00:00"/>
    <x v="1"/>
    <s v="Speech Pathologist"/>
    <x v="1"/>
    <n v="656009.47349999996"/>
    <n v="212782.56"/>
    <s v="Brandon Rose"/>
    <x v="4"/>
    <n v="1305725124"/>
    <s v="0"/>
    <x v="2"/>
    <x v="2"/>
    <d v="2021-12-29T00:00:00"/>
    <n v="443226.91349999997"/>
    <n v="443226.91349999997"/>
    <x v="7"/>
    <x v="0"/>
    <x v="0"/>
  </r>
  <r>
    <s v="NZ89708"/>
    <x v="619"/>
    <n v="70"/>
    <d v="1952-05-24T12:00:00"/>
    <x v="1"/>
    <s v="Account Representative II"/>
    <x v="1"/>
    <n v="991058.21710000001"/>
    <n v="233753.0416"/>
    <s v="Diane Clark"/>
    <x v="3"/>
    <n v="1238546619"/>
    <s v="0"/>
    <x v="0"/>
    <x v="1"/>
    <d v="2022-02-03T00:00:00"/>
    <n v="757305.17550000001"/>
    <n v="772451.27901000006"/>
    <x v="0"/>
    <x v="2"/>
    <x v="1"/>
  </r>
  <r>
    <s v="NZ42415"/>
    <x v="620"/>
    <n v="59"/>
    <d v="1963-05-25T06:00:00"/>
    <x v="1"/>
    <s v="Product Engineer"/>
    <x v="1"/>
    <n v="380570.29499999998"/>
    <n v="258895.00349999999"/>
    <s v="Robert Thomas"/>
    <x v="0"/>
    <n v="1114519653"/>
    <s v="0"/>
    <x v="5"/>
    <x v="8"/>
    <d v="2021-11-28T00:00:00"/>
    <n v="121675.29149999999"/>
    <n v="121675.29149999999"/>
    <x v="10"/>
    <x v="4"/>
    <x v="0"/>
  </r>
  <r>
    <s v="NZ19405"/>
    <x v="621"/>
    <n v="52"/>
    <d v="1970-05-25T00:00:00"/>
    <x v="1"/>
    <s v="Chemical Engineer"/>
    <x v="1"/>
    <n v="37712.044800000003"/>
    <n v="22796.931100000002"/>
    <s v="Kimberly Austin"/>
    <x v="3"/>
    <n v="806943564"/>
    <s v="0"/>
    <x v="1"/>
    <x v="1"/>
    <d v="2021-08-10T00:00:00"/>
    <n v="14915.113700000002"/>
    <n v="14915.113700000002"/>
    <x v="9"/>
    <x v="4"/>
    <x v="0"/>
  </r>
  <r>
    <s v="NZ84197"/>
    <x v="622"/>
    <n v="44"/>
    <d v="1978-05-25T00:00:00"/>
    <x v="1"/>
    <s v="Accountant IV"/>
    <x v="1"/>
    <n v="491522.76289999997"/>
    <n v="86508.006299999994"/>
    <s v="Lillian Moore"/>
    <x v="0"/>
    <n v="5230875"/>
    <s v="0"/>
    <x v="1"/>
    <x v="1"/>
    <d v="2021-01-03T00:00:00"/>
    <n v="405014.75659999996"/>
    <n v="405014.75659999996"/>
    <x v="3"/>
    <x v="5"/>
    <x v="0"/>
  </r>
  <r>
    <s v="NZ97314"/>
    <x v="623"/>
    <n v="49"/>
    <d v="1973-05-24T18:00:00"/>
    <x v="1"/>
    <s v="Staff Accountant IV"/>
    <x v="1"/>
    <n v="589372.98899999994"/>
    <n v="227428.63570000001"/>
    <s v="Sarah Porter"/>
    <x v="5"/>
    <n v="1116669312"/>
    <s v="0"/>
    <x v="5"/>
    <x v="2"/>
    <d v="2022-01-22T00:00:00"/>
    <n v="361944.35329999996"/>
    <n v="361944.35329999996"/>
    <x v="3"/>
    <x v="5"/>
    <x v="1"/>
  </r>
  <r>
    <s v="NZ31020"/>
    <x v="624"/>
    <n v="58"/>
    <d v="1964-05-24T12:00:00"/>
    <x v="1"/>
    <s v="Biostatistician II"/>
    <x v="1"/>
    <n v="337430.36469999998"/>
    <n v="424057.94199999998"/>
    <s v="Amy Mills"/>
    <x v="3"/>
    <n v="1927460646"/>
    <s v="0"/>
    <x v="4"/>
    <x v="7"/>
    <d v="2022-04-15T00:00:00"/>
    <n v="-86627.577300000004"/>
    <n v="-86627.577300000004"/>
    <x v="5"/>
    <x v="4"/>
    <x v="1"/>
  </r>
  <r>
    <s v="NZ20489"/>
    <x v="625"/>
    <n v="61"/>
    <d v="1961-05-24T18:00:00"/>
    <x v="1"/>
    <s v="VP Accounting"/>
    <x v="1"/>
    <n v="240865.25959999999"/>
    <n v="218785.94409999999"/>
    <s v="Jerry Hudson"/>
    <x v="3"/>
    <n v="13628832"/>
    <s v="0"/>
    <x v="0"/>
    <x v="1"/>
    <d v="2021-05-17T00:00:00"/>
    <n v="22079.315499999997"/>
    <n v="22079.315499999997"/>
    <x v="6"/>
    <x v="3"/>
    <x v="0"/>
  </r>
  <r>
    <s v="NZ66583"/>
    <x v="626"/>
    <n v="55"/>
    <d v="1967-05-25T06:00:00"/>
    <x v="1"/>
    <s v="Technical Writer"/>
    <x v="1"/>
    <n v="276501.04940000002"/>
    <n v="54941.117599999998"/>
    <s v="Arthur Hanson"/>
    <x v="3"/>
    <n v="1171254162"/>
    <s v="0"/>
    <x v="2"/>
    <x v="2"/>
    <d v="2021-08-01T00:00:00"/>
    <n v="221559.93180000002"/>
    <n v="221559.93180000002"/>
    <x v="9"/>
    <x v="4"/>
    <x v="0"/>
  </r>
  <r>
    <s v="NZ78943"/>
    <x v="627"/>
    <n v="55"/>
    <d v="1967-05-25T06:00:00"/>
    <x v="1"/>
    <s v="Automation Specialist IV"/>
    <x v="1"/>
    <n v="635126.8247"/>
    <n v="122791.18610000001"/>
    <s v="Ernest Gutierrez"/>
    <x v="1"/>
    <n v="1487990244"/>
    <s v="0"/>
    <x v="2"/>
    <x v="2"/>
    <d v="2021-06-29T00:00:00"/>
    <n v="512335.63860000001"/>
    <n v="512335.63860000001"/>
    <x v="4"/>
    <x v="4"/>
    <x v="0"/>
  </r>
  <r>
    <s v="NZ48525"/>
    <x v="628"/>
    <n v="60"/>
    <d v="1962-05-25T00:00:00"/>
    <x v="1"/>
    <s v="Automation Specialist IV"/>
    <x v="1"/>
    <n v="2847399.6316"/>
    <n v="820159.223"/>
    <s v="Arthur Hicks"/>
    <x v="3"/>
    <n v="1505105463"/>
    <s v="0"/>
    <x v="5"/>
    <x v="5"/>
    <d v="2021-04-28T00:00:00"/>
    <n v="2027240.4086"/>
    <n v="2067785.2167720001"/>
    <x v="5"/>
    <x v="3"/>
    <x v="0"/>
  </r>
  <r>
    <s v="NZ90197"/>
    <x v="629"/>
    <n v="81"/>
    <d v="1941-05-24T18:00:00"/>
    <x v="1"/>
    <s v="Systems Administrator IV"/>
    <x v="1"/>
    <n v="94268.589300000007"/>
    <n v="36351.662799999998"/>
    <s v="Scott Lawrence"/>
    <x v="3"/>
    <n v="316347876"/>
    <s v="0"/>
    <x v="2"/>
    <x v="1"/>
    <d v="2021-03-08T00:00:00"/>
    <n v="57916.926500000009"/>
    <n v="57916.926500000009"/>
    <x v="1"/>
    <x v="2"/>
    <x v="0"/>
  </r>
  <r>
    <s v="NZ79699"/>
    <x v="630"/>
    <n v="51"/>
    <d v="1971-05-25T06:00:00"/>
    <x v="1"/>
    <s v="Media Manager III"/>
    <x v="1"/>
    <n v="1378832.6998999999"/>
    <n v="501866.9633"/>
    <s v="Douglas Gonzalez"/>
    <x v="0"/>
    <n v="597628491"/>
    <n v="2569850892"/>
    <x v="3"/>
    <x v="6"/>
    <d v="2022-04-18T00:00:00"/>
    <n v="876965.73659999995"/>
    <n v="876965.73659999995"/>
    <x v="5"/>
    <x v="4"/>
    <x v="1"/>
  </r>
  <r>
    <s v="NZ53485"/>
    <x v="631"/>
    <n v="70"/>
    <d v="1952-05-24T12:00:00"/>
    <x v="1"/>
    <s v="Business Systems Development Analyst"/>
    <x v="1"/>
    <n v="203854.7628"/>
    <n v="73047.956699999995"/>
    <s v="Heather Day"/>
    <x v="5"/>
    <n v="4325608"/>
    <s v="0"/>
    <x v="2"/>
    <x v="5"/>
    <d v="2022-04-18T00:00:00"/>
    <n v="130806.8061"/>
    <n v="130806.8061"/>
    <x v="5"/>
    <x v="2"/>
    <x v="1"/>
  </r>
  <r>
    <s v="NZ93719"/>
    <x v="632"/>
    <n v="51"/>
    <d v="1971-05-25T06:00:00"/>
    <x v="1"/>
    <s v="Accountant I"/>
    <x v="1"/>
    <n v="687505.09389999998"/>
    <n v="220755.6679"/>
    <s v="Kevin Davis"/>
    <x v="1"/>
    <n v="616240012"/>
    <s v="0"/>
    <x v="1"/>
    <x v="4"/>
    <d v="2021-10-03T00:00:00"/>
    <n v="466749.42599999998"/>
    <n v="466749.42599999998"/>
    <x v="2"/>
    <x v="4"/>
    <x v="0"/>
  </r>
  <r>
    <s v="NZ69382"/>
    <x v="633"/>
    <n v="51"/>
    <d v="1971-05-25T06:00:00"/>
    <x v="1"/>
    <s v="Web Designer II"/>
    <x v="1"/>
    <n v="532977.58290000004"/>
    <n v="145394.79380000001"/>
    <s v="Michael Cunningham"/>
    <x v="4"/>
    <n v="308438512"/>
    <s v="0"/>
    <x v="1"/>
    <x v="1"/>
    <d v="2021-01-10T00:00:00"/>
    <n v="387582.78910000005"/>
    <n v="387582.78910000005"/>
    <x v="3"/>
    <x v="4"/>
    <x v="0"/>
  </r>
  <r>
    <s v="NZ52986"/>
    <x v="634"/>
    <n v="84"/>
    <d v="1938-05-25T00:00:00"/>
    <x v="1"/>
    <s v="Administrative Assistant IV"/>
    <x v="1"/>
    <n v="530390.60640000005"/>
    <n v="141345.6525"/>
    <s v="Lawrence Morgan"/>
    <x v="0"/>
    <n v="4032815072"/>
    <s v="0"/>
    <x v="5"/>
    <x v="2"/>
    <d v="2021-08-03T00:00:00"/>
    <n v="389044.95390000008"/>
    <n v="389044.95390000008"/>
    <x v="9"/>
    <x v="2"/>
    <x v="0"/>
  </r>
  <r>
    <s v="NZ62018"/>
    <x v="635"/>
    <n v="51"/>
    <d v="1971-05-25T06:00:00"/>
    <x v="1"/>
    <s v="Geologist II"/>
    <x v="1"/>
    <n v="1795181.9102"/>
    <n v="806695.66850000003"/>
    <s v="Harry Ward"/>
    <x v="2"/>
    <n v="131067008"/>
    <s v="0"/>
    <x v="0"/>
    <x v="4"/>
    <d v="2021-03-12T00:00:00"/>
    <n v="988486.24170000001"/>
    <n v="988486.24170000001"/>
    <x v="1"/>
    <x v="4"/>
    <x v="0"/>
  </r>
  <r>
    <s v="NZ50748"/>
    <x v="636"/>
    <n v="65"/>
    <d v="1957-05-24T18:00:00"/>
    <x v="1"/>
    <s v="Administrative Assistant II"/>
    <x v="1"/>
    <n v="152857.32"/>
    <n v="70620.0818"/>
    <s v="Ann Spencer"/>
    <x v="3"/>
    <n v="159565952"/>
    <s v="0"/>
    <x v="1"/>
    <x v="1"/>
    <d v="2021-01-19T00:00:00"/>
    <n v="82237.238200000007"/>
    <n v="82237.238200000007"/>
    <x v="3"/>
    <x v="3"/>
    <x v="0"/>
  </r>
  <r>
    <s v="NZ92575"/>
    <x v="637"/>
    <n v="26"/>
    <d v="1996-05-24T12:00:00"/>
    <x v="1"/>
    <s v="Human Resources Assistant II"/>
    <x v="1"/>
    <n v="183434.4846"/>
    <n v="57781.8626"/>
    <s v="Willie Henry"/>
    <x v="1"/>
    <n v="151936068"/>
    <s v="0"/>
    <x v="0"/>
    <x v="4"/>
    <d v="2021-12-10T00:00:00"/>
    <n v="125652.622"/>
    <n v="125652.622"/>
    <x v="7"/>
    <x v="0"/>
    <x v="0"/>
  </r>
  <r>
    <s v="NZ75987"/>
    <x v="638"/>
    <n v="59"/>
    <d v="1963-05-25T06:00:00"/>
    <x v="1"/>
    <s v="Geologist I"/>
    <x v="1"/>
    <n v="871636.94720000005"/>
    <n v="138180.0925"/>
    <s v="Douglas Gomez"/>
    <x v="1"/>
    <n v="320625228"/>
    <s v="0"/>
    <x v="1"/>
    <x v="1"/>
    <d v="2021-05-05T00:00:00"/>
    <n v="733456.85470000003"/>
    <n v="733456.85470000003"/>
    <x v="6"/>
    <x v="4"/>
    <x v="0"/>
  </r>
  <r>
    <s v="NZ94518"/>
    <x v="639"/>
    <n v="34"/>
    <d v="1988-05-24T12:00:00"/>
    <x v="1"/>
    <s v="Software Consultant"/>
    <x v="1"/>
    <n v="590851.31770000001"/>
    <n v="86607.367299999998"/>
    <s v="Kevin Schmidt"/>
    <x v="1"/>
    <n v="616747968"/>
    <s v="0"/>
    <x v="1"/>
    <x v="1"/>
    <d v="2021-08-06T00:00:00"/>
    <n v="504243.95040000003"/>
    <n v="504243.95040000003"/>
    <x v="9"/>
    <x v="1"/>
    <x v="0"/>
  </r>
  <r>
    <s v="NZ26448"/>
    <x v="640"/>
    <n v="28"/>
    <d v="1994-05-25T00:00:00"/>
    <x v="1"/>
    <s v="Geological Engineer"/>
    <x v="1"/>
    <n v="842029.37459999998"/>
    <n v="290414.21289999998"/>
    <s v="Douglas Freeman"/>
    <x v="1"/>
    <n v="3077100096"/>
    <s v="0"/>
    <x v="1"/>
    <x v="1"/>
    <d v="2021-02-18T00:00:00"/>
    <n v="551615.16170000006"/>
    <n v="551615.16170000006"/>
    <x v="0"/>
    <x v="0"/>
    <x v="0"/>
  </r>
  <r>
    <s v="NZ77446"/>
    <x v="641"/>
    <n v="34"/>
    <d v="1988-05-24T12:00:00"/>
    <x v="1"/>
    <s v="Account Representative I"/>
    <x v="1"/>
    <n v="185097.76560000001"/>
    <n v="105814.2227"/>
    <s v="Kimberly Schmidt"/>
    <x v="1"/>
    <n v="702628521"/>
    <s v="0"/>
    <x v="4"/>
    <x v="7"/>
    <d v="2021-04-10T00:00:00"/>
    <n v="79283.542900000015"/>
    <n v="79283.542900000015"/>
    <x v="5"/>
    <x v="1"/>
    <x v="0"/>
  </r>
  <r>
    <s v="NZ70570"/>
    <x v="642"/>
    <n v="80"/>
    <d v="1942-05-25T00:00:00"/>
    <x v="1"/>
    <s v="Human Resources Manager"/>
    <x v="1"/>
    <n v="1838374.2985"/>
    <n v="594795.53249999997"/>
    <s v="Ronald Gutierrez"/>
    <x v="0"/>
    <n v="697027968"/>
    <n v="1821347632"/>
    <x v="3"/>
    <x v="6"/>
    <d v="2021-07-10T00:00:00"/>
    <n v="1243578.7660000001"/>
    <n v="1243578.7660000001"/>
    <x v="11"/>
    <x v="2"/>
    <x v="0"/>
  </r>
  <r>
    <s v="NZ96324"/>
    <x v="643"/>
    <n v="71"/>
    <d v="1951-05-25T06:00:00"/>
    <x v="1"/>
    <s v="Director of Sales"/>
    <x v="1"/>
    <n v="635381.89639999997"/>
    <n v="331559.38"/>
    <s v="Howard Hill"/>
    <x v="1"/>
    <n v="3361207304"/>
    <s v="0"/>
    <x v="4"/>
    <x v="7"/>
    <d v="2021-10-28T00:00:00"/>
    <n v="303822.51639999996"/>
    <n v="303822.51639999996"/>
    <x v="2"/>
    <x v="2"/>
    <x v="0"/>
  </r>
  <r>
    <s v="NZ50034"/>
    <x v="644"/>
    <n v="59"/>
    <d v="1963-05-25T06:00:00"/>
    <x v="1"/>
    <s v="Office Assistant III"/>
    <x v="1"/>
    <n v="354030.89929999999"/>
    <n v="242444.3677"/>
    <s v="Samuel Harvey"/>
    <x v="2"/>
    <n v="117611364"/>
    <s v="0"/>
    <x v="2"/>
    <x v="1"/>
    <d v="2022-01-12T00:00:00"/>
    <n v="111586.53159999999"/>
    <n v="111586.53159999999"/>
    <x v="3"/>
    <x v="4"/>
    <x v="1"/>
  </r>
  <r>
    <s v="NZ16827"/>
    <x v="645"/>
    <n v="49"/>
    <d v="1973-05-24T18:00:00"/>
    <x v="1"/>
    <s v="Internal Auditor"/>
    <x v="1"/>
    <n v="251496.8726"/>
    <n v="182998.26980000001"/>
    <s v="Ronald Fisher"/>
    <x v="2"/>
    <n v="2719122208"/>
    <s v="0"/>
    <x v="5"/>
    <x v="2"/>
    <d v="2021-06-22T00:00:00"/>
    <n v="68498.602799999993"/>
    <n v="68498.602799999993"/>
    <x v="4"/>
    <x v="5"/>
    <x v="0"/>
  </r>
  <r>
    <s v="NZ32064"/>
    <x v="646"/>
    <n v="36"/>
    <d v="1986-05-25T00:00:00"/>
    <x v="1"/>
    <s v="Engineer IV"/>
    <x v="1"/>
    <n v="815830.6335"/>
    <n v="339210.24109999998"/>
    <s v="Evelyn Gilbert"/>
    <x v="5"/>
    <n v="1290608774"/>
    <s v="0"/>
    <x v="5"/>
    <x v="5"/>
    <d v="2021-07-31T00:00:00"/>
    <n v="476620.39240000001"/>
    <n v="476620.39240000001"/>
    <x v="11"/>
    <x v="1"/>
    <x v="0"/>
  </r>
  <r>
    <s v="NZ37063"/>
    <x v="647"/>
    <n v="18"/>
    <d v="2004-05-24T12:00:00"/>
    <x v="1"/>
    <s v="Account Representative II"/>
    <x v="1"/>
    <n v="141515.9981"/>
    <n v="65778.069000000003"/>
    <s v="Harry Fields"/>
    <x v="2"/>
    <n v="1970436204"/>
    <s v="0"/>
    <x v="2"/>
    <x v="2"/>
    <d v="2022-01-05T00:00:00"/>
    <n v="75737.929099999994"/>
    <n v="75737.929099999994"/>
    <x v="3"/>
    <x v="6"/>
    <x v="1"/>
  </r>
  <r>
    <s v="NZ59364"/>
    <x v="648"/>
    <n v="62"/>
    <d v="1960-05-24T12:00:00"/>
    <x v="1"/>
    <s v="Media Manager II"/>
    <x v="1"/>
    <n v="590910.22880000004"/>
    <n v="218525.2922"/>
    <s v="Jacqueline Thompson"/>
    <x v="1"/>
    <n v="3074838"/>
    <s v="0"/>
    <x v="0"/>
    <x v="0"/>
    <d v="2021-04-14T00:00:00"/>
    <n v="372384.93660000002"/>
    <n v="372384.93660000002"/>
    <x v="5"/>
    <x v="3"/>
    <x v="0"/>
  </r>
  <r>
    <s v="NZ65893"/>
    <x v="649"/>
    <n v="20"/>
    <d v="2002-05-25T00:00:00"/>
    <x v="1"/>
    <s v="Automation Specialist II"/>
    <x v="1"/>
    <n v="484750.89559999999"/>
    <n v="299640.68689999997"/>
    <s v="Fred Welch"/>
    <x v="3"/>
    <n v="3260340138"/>
    <s v="0"/>
    <x v="2"/>
    <x v="1"/>
    <d v="2021-02-28T00:00:00"/>
    <n v="185110.20870000002"/>
    <n v="185110.20870000002"/>
    <x v="0"/>
    <x v="0"/>
    <x v="0"/>
  </r>
  <r>
    <s v="NZ70227"/>
    <x v="650"/>
    <n v="67"/>
    <d v="1955-05-25T06:00:00"/>
    <x v="1"/>
    <s v="Geological Engineer"/>
    <x v="1"/>
    <n v="606505.38500000001"/>
    <n v="321804.62190000003"/>
    <s v="George Johnston"/>
    <x v="5"/>
    <n v="17991372"/>
    <s v="0"/>
    <x v="1"/>
    <x v="1"/>
    <d v="2021-08-29T00:00:00"/>
    <n v="284700.76309999998"/>
    <n v="284700.76309999998"/>
    <x v="9"/>
    <x v="3"/>
    <x v="0"/>
  </r>
  <r>
    <s v="NZ80050"/>
    <x v="651"/>
    <n v="46"/>
    <d v="1976-05-24T12:00:00"/>
    <x v="1"/>
    <s v="Assistant Media Planner"/>
    <x v="1"/>
    <n v="372282.66029999999"/>
    <n v="45205.751600000003"/>
    <s v="Eugene Brooks"/>
    <x v="2"/>
    <n v="652490328"/>
    <s v="0"/>
    <x v="0"/>
    <x v="4"/>
    <d v="2021-01-25T00:00:00"/>
    <n v="327076.90869999997"/>
    <n v="327076.90869999997"/>
    <x v="3"/>
    <x v="5"/>
    <x v="0"/>
  </r>
  <r>
    <s v="NZ86054"/>
    <x v="652"/>
    <n v="52"/>
    <d v="1970-05-25T00:00:00"/>
    <x v="1"/>
    <s v="Database Administrator II"/>
    <x v="1"/>
    <n v="457214.44300000003"/>
    <n v="274328.66580000002"/>
    <s v="Bonnie Stone"/>
    <x v="0"/>
    <n v="895812198"/>
    <s v="0"/>
    <x v="1"/>
    <x v="1"/>
    <d v="2021-10-07T00:00:00"/>
    <n v="182885.77720000001"/>
    <n v="182885.77720000001"/>
    <x v="2"/>
    <x v="4"/>
    <x v="0"/>
  </r>
  <r>
    <s v="NZ51774"/>
    <x v="653"/>
    <n v="21"/>
    <d v="2001-05-24T18:00:00"/>
    <x v="1"/>
    <s v="Developer II"/>
    <x v="1"/>
    <n v="328323.97200000001"/>
    <n v="83573.3747"/>
    <s v="Lawrence Ferguson"/>
    <x v="5"/>
    <n v="1410308172"/>
    <s v="0"/>
    <x v="0"/>
    <x v="1"/>
    <d v="2021-07-31T00:00:00"/>
    <n v="244750.59730000002"/>
    <n v="244750.59730000002"/>
    <x v="11"/>
    <x v="0"/>
    <x v="0"/>
  </r>
  <r>
    <s v="NZ20637"/>
    <x v="654"/>
    <n v="73"/>
    <d v="1949-05-24T18:00:00"/>
    <x v="1"/>
    <s v="Senior Cost Accountant"/>
    <x v="1"/>
    <n v="1701548.2150999999"/>
    <n v="743216.38820000004"/>
    <s v="Carlos Wilson"/>
    <x v="1"/>
    <n v="15142125"/>
    <s v="0"/>
    <x v="0"/>
    <x v="4"/>
    <d v="2021-01-30T00:00:00"/>
    <n v="958331.82689999987"/>
    <n v="958331.82689999987"/>
    <x v="3"/>
    <x v="2"/>
    <x v="0"/>
  </r>
  <r>
    <s v="NZ12811"/>
    <x v="655"/>
    <n v="66"/>
    <d v="1956-05-24T12:00:00"/>
    <x v="1"/>
    <s v="Geologist III"/>
    <x v="1"/>
    <n v="1112405.1103000001"/>
    <n v="709354.89509999997"/>
    <s v="Linda Fisher"/>
    <x v="5"/>
    <n v="2027239466"/>
    <s v="0"/>
    <x v="4"/>
    <x v="7"/>
    <d v="2021-08-08T00:00:00"/>
    <n v="403050.21520000009"/>
    <n v="403050.21520000009"/>
    <x v="9"/>
    <x v="3"/>
    <x v="0"/>
  </r>
  <r>
    <s v="NZ64752"/>
    <x v="656"/>
    <n v="67"/>
    <d v="1955-05-25T06:00:00"/>
    <x v="1"/>
    <s v="Dental Hygienist"/>
    <x v="1"/>
    <n v="569217.375"/>
    <n v="49726.829899999997"/>
    <s v="Gregory Rivera"/>
    <x v="5"/>
    <n v="975630816"/>
    <s v="0"/>
    <x v="2"/>
    <x v="4"/>
    <d v="2022-02-08T00:00:00"/>
    <n v="519490.54509999999"/>
    <n v="519490.54509999999"/>
    <x v="0"/>
    <x v="3"/>
    <x v="1"/>
  </r>
  <r>
    <s v="NZ54844"/>
    <x v="657"/>
    <n v="31"/>
    <d v="1991-05-25T06:00:00"/>
    <x v="1"/>
    <s v="Executive Secretary"/>
    <x v="1"/>
    <n v="148572.30350000001"/>
    <n v="34192.7039"/>
    <s v="Larry Weaver"/>
    <x v="2"/>
    <n v="4875234"/>
    <s v="0"/>
    <x v="2"/>
    <x v="2"/>
    <d v="2021-12-07T00:00:00"/>
    <n v="114379.59960000002"/>
    <n v="114379.59960000002"/>
    <x v="7"/>
    <x v="1"/>
    <x v="0"/>
  </r>
  <r>
    <s v="NZ16110"/>
    <x v="658"/>
    <n v="18"/>
    <d v="2004-05-24T12:00:00"/>
    <x v="1"/>
    <s v="Budget/Accounting Analyst IV"/>
    <x v="1"/>
    <n v="930896.89060000004"/>
    <n v="255735.9938"/>
    <s v="Gregory Hill"/>
    <x v="0"/>
    <n v="1941180864"/>
    <n v="3187466184"/>
    <x v="3"/>
    <x v="6"/>
    <d v="2021-05-17T00:00:00"/>
    <n v="675160.89679999999"/>
    <n v="675160.89679999999"/>
    <x v="6"/>
    <x v="6"/>
    <x v="0"/>
  </r>
  <r>
    <s v="NZ54963"/>
    <x v="659"/>
    <n v="62"/>
    <d v="1960-05-24T12:00:00"/>
    <x v="1"/>
    <s v="Technical Writer"/>
    <x v="1"/>
    <n v="442236.12849999999"/>
    <n v="200257.8695"/>
    <s v="Jacqueline Hughes"/>
    <x v="3"/>
    <n v="339789897"/>
    <s v="0"/>
    <x v="0"/>
    <x v="0"/>
    <d v="2021-08-30T00:00:00"/>
    <n v="241978.25899999999"/>
    <n v="241978.25899999999"/>
    <x v="9"/>
    <x v="3"/>
    <x v="0"/>
  </r>
  <r>
    <s v="NZ15581"/>
    <x v="660"/>
    <n v="23"/>
    <d v="1999-05-25T06:00:00"/>
    <x v="1"/>
    <s v="Media Manager IV"/>
    <x v="1"/>
    <n v="1211126.4235"/>
    <n v="454672.41509999998"/>
    <s v="Christina Hunt"/>
    <x v="1"/>
    <n v="352957968"/>
    <n v="882153624"/>
    <x v="3"/>
    <x v="3"/>
    <d v="2021-09-02T00:00:00"/>
    <n v="756454.00840000005"/>
    <n v="756454.00840000005"/>
    <x v="8"/>
    <x v="0"/>
    <x v="0"/>
  </r>
  <r>
    <s v="NZ50588"/>
    <x v="661"/>
    <n v="54"/>
    <d v="1968-05-24T12:00:00"/>
    <x v="1"/>
    <s v="Registered Nurse"/>
    <x v="1"/>
    <n v="105557.72560000001"/>
    <n v="20792.880300000001"/>
    <s v="Nancy Morris"/>
    <x v="1"/>
    <n v="5956384"/>
    <s v="0"/>
    <x v="2"/>
    <x v="1"/>
    <d v="2021-01-15T00:00:00"/>
    <n v="84764.845300000001"/>
    <n v="84764.845300000001"/>
    <x v="3"/>
    <x v="4"/>
    <x v="0"/>
  </r>
  <r>
    <s v="NZ32126"/>
    <x v="662"/>
    <n v="37"/>
    <d v="1985-05-24T18:00:00"/>
    <x v="1"/>
    <s v="Biostatistician I"/>
    <x v="1"/>
    <n v="133076.74299999999"/>
    <n v="90148.761400000003"/>
    <s v="Mildred Hanson"/>
    <x v="4"/>
    <n v="668886348"/>
    <s v="0"/>
    <x v="2"/>
    <x v="2"/>
    <d v="2021-05-22T00:00:00"/>
    <n v="42927.981599999985"/>
    <n v="42927.981599999985"/>
    <x v="6"/>
    <x v="1"/>
    <x v="0"/>
  </r>
  <r>
    <s v="NZ88473"/>
    <x v="663"/>
    <n v="35"/>
    <d v="1987-05-25T06:00:00"/>
    <x v="1"/>
    <s v="Office Assistant I"/>
    <x v="1"/>
    <n v="319805.84740000003"/>
    <n v="79346.423800000004"/>
    <s v="Craig Lee"/>
    <x v="3"/>
    <n v="1545993372"/>
    <s v="0"/>
    <x v="4"/>
    <x v="1"/>
    <d v="2021-10-07T00:00:00"/>
    <n v="240459.42360000004"/>
    <n v="240459.42360000004"/>
    <x v="2"/>
    <x v="1"/>
    <x v="0"/>
  </r>
  <r>
    <s v="NZ32603"/>
    <x v="664"/>
    <n v="39"/>
    <d v="1983-05-25T06:00:00"/>
    <x v="1"/>
    <s v="Research Assistant II"/>
    <x v="1"/>
    <n v="137423.97440000001"/>
    <n v="75153.736000000004"/>
    <s v="Alan Kennedy"/>
    <x v="0"/>
    <n v="2844514374"/>
    <s v="0"/>
    <x v="2"/>
    <x v="2"/>
    <d v="2021-11-28T00:00:00"/>
    <n v="62270.238400000002"/>
    <n v="62270.238400000002"/>
    <x v="10"/>
    <x v="1"/>
    <x v="0"/>
  </r>
  <r>
    <s v="NZ32945"/>
    <x v="665"/>
    <n v="25"/>
    <d v="1997-05-24T18:00:00"/>
    <x v="1"/>
    <s v="Accountant II"/>
    <x v="1"/>
    <n v="177146.4369"/>
    <n v="70553.149900000004"/>
    <s v="Norma Perez"/>
    <x v="3"/>
    <n v="2480044392"/>
    <n v="1895794646"/>
    <x v="3"/>
    <x v="3"/>
    <d v="2021-08-30T00:00:00"/>
    <n v="106593.287"/>
    <n v="106593.287"/>
    <x v="9"/>
    <x v="0"/>
    <x v="0"/>
  </r>
  <r>
    <s v="NZ47332"/>
    <x v="666"/>
    <n v="69"/>
    <d v="1953-05-24T18:00:00"/>
    <x v="1"/>
    <s v="Research Assistant III"/>
    <x v="1"/>
    <n v="893388.78540000005"/>
    <n v="472970.53340000001"/>
    <s v="Wayne Baker"/>
    <x v="0"/>
    <n v="2260484808"/>
    <s v="0"/>
    <x v="1"/>
    <x v="4"/>
    <d v="2021-11-08T00:00:00"/>
    <n v="420418.25200000004"/>
    <n v="420418.25200000004"/>
    <x v="10"/>
    <x v="3"/>
    <x v="0"/>
  </r>
  <r>
    <s v="NZ21667"/>
    <x v="667"/>
    <n v="76"/>
    <d v="1946-05-25T00:00:00"/>
    <x v="1"/>
    <s v="Automation Specialist II"/>
    <x v="1"/>
    <n v="565070.60250000004"/>
    <n v="532673.22129999998"/>
    <s v="Fred Schmidt"/>
    <x v="5"/>
    <n v="3841619712"/>
    <s v="0"/>
    <x v="4"/>
    <x v="1"/>
    <d v="2021-07-12T00:00:00"/>
    <n v="32397.381200000062"/>
    <n v="32397.381200000062"/>
    <x v="11"/>
    <x v="2"/>
    <x v="0"/>
  </r>
  <r>
    <s v="NZ71190"/>
    <x v="668"/>
    <n v="60"/>
    <d v="1962-05-25T00:00:00"/>
    <x v="1"/>
    <s v="Systems Administrator IV"/>
    <x v="1"/>
    <n v="201446.595"/>
    <n v="66016.926999999996"/>
    <s v="Alan Wallace"/>
    <x v="2"/>
    <n v="2810977338"/>
    <s v="0"/>
    <x v="0"/>
    <x v="1"/>
    <d v="2022-02-28T00:00:00"/>
    <n v="135429.66800000001"/>
    <n v="135429.66800000001"/>
    <x v="0"/>
    <x v="3"/>
    <x v="1"/>
  </r>
  <r>
    <s v="NZ17053"/>
    <x v="669"/>
    <n v="66"/>
    <d v="1956-05-24T12:00:00"/>
    <x v="1"/>
    <s v="Media Manager I"/>
    <x v="1"/>
    <n v="359098.53840000002"/>
    <n v="60533.753599999996"/>
    <s v="Jessica Moreno"/>
    <x v="0"/>
    <n v="840453125"/>
    <s v="0"/>
    <x v="5"/>
    <x v="5"/>
    <d v="2022-04-01T00:00:00"/>
    <n v="298564.78480000002"/>
    <n v="298564.78480000002"/>
    <x v="5"/>
    <x v="3"/>
    <x v="1"/>
  </r>
  <r>
    <s v="NZ71301"/>
    <x v="670"/>
    <n v="37"/>
    <d v="1985-05-24T18:00:00"/>
    <x v="1"/>
    <s v="Account Executive"/>
    <x v="1"/>
    <n v="2258828.4032999999"/>
    <n v="234406.7211"/>
    <s v="Timothy Fields"/>
    <x v="0"/>
    <n v="30942074"/>
    <s v="0"/>
    <x v="2"/>
    <x v="2"/>
    <d v="2021-03-19T00:00:00"/>
    <n v="2024421.6821999999"/>
    <n v="2024421.6821999999"/>
    <x v="1"/>
    <x v="1"/>
    <x v="0"/>
  </r>
  <r>
    <s v="NZ33337"/>
    <x v="671"/>
    <n v="20"/>
    <d v="2002-05-25T00:00:00"/>
    <x v="1"/>
    <s v="Product Engineer"/>
    <x v="1"/>
    <n v="234545.7169"/>
    <n v="61257.822500000002"/>
    <s v="George Murray"/>
    <x v="0"/>
    <n v="2910345069"/>
    <s v="0"/>
    <x v="2"/>
    <x v="2"/>
    <d v="2021-01-02T00:00:00"/>
    <n v="173287.89439999999"/>
    <n v="173287.89439999999"/>
    <x v="3"/>
    <x v="0"/>
    <x v="0"/>
  </r>
  <r>
    <s v="NZ23104"/>
    <x v="672"/>
    <n v="39"/>
    <d v="1983-05-25T06:00:00"/>
    <x v="1"/>
    <s v="Developer II"/>
    <x v="1"/>
    <n v="87689.129100000006"/>
    <n v="13198.503500000001"/>
    <s v="Roy Lane"/>
    <x v="0"/>
    <n v="2387554125"/>
    <s v="0"/>
    <x v="5"/>
    <x v="2"/>
    <d v="2021-01-02T00:00:00"/>
    <n v="74490.625599999999"/>
    <n v="74490.625599999999"/>
    <x v="3"/>
    <x v="1"/>
    <x v="0"/>
  </r>
  <r>
    <s v="NZ15455"/>
    <x v="673"/>
    <n v="29"/>
    <d v="1993-05-24T18:00:00"/>
    <x v="1"/>
    <s v="Electrical Engineer"/>
    <x v="1"/>
    <n v="434681.4241"/>
    <n v="135325.34899999999"/>
    <s v="Jacqueline Martin"/>
    <x v="0"/>
    <n v="600798848"/>
    <s v="0"/>
    <x v="2"/>
    <x v="2"/>
    <d v="2021-01-13T00:00:00"/>
    <n v="299356.07510000002"/>
    <n v="299356.07510000002"/>
    <x v="3"/>
    <x v="0"/>
    <x v="0"/>
  </r>
  <r>
    <s v="NZ46745"/>
    <x v="674"/>
    <n v="81"/>
    <d v="1941-05-24T18:00:00"/>
    <x v="1"/>
    <s v="Associate Professor"/>
    <x v="1"/>
    <n v="76925.991999999998"/>
    <n v="21923.9077"/>
    <s v="Jonathan Morris"/>
    <x v="1"/>
    <n v="672064848"/>
    <s v="0"/>
    <x v="4"/>
    <x v="1"/>
    <d v="2021-01-14T00:00:00"/>
    <n v="55002.084300000002"/>
    <n v="55002.084300000002"/>
    <x v="3"/>
    <x v="2"/>
    <x v="0"/>
  </r>
  <r>
    <s v="NZ13491"/>
    <x v="675"/>
    <n v="46"/>
    <d v="1976-05-24T12:00:00"/>
    <x v="1"/>
    <s v="Help Desk Operator"/>
    <x v="1"/>
    <n v="490931.67660000001"/>
    <n v="133457.15479999999"/>
    <s v="Julie Wheeler"/>
    <x v="0"/>
    <n v="66498894"/>
    <s v="0"/>
    <x v="0"/>
    <x v="1"/>
    <d v="2021-12-25T00:00:00"/>
    <n v="357474.52179999999"/>
    <n v="357474.52179999999"/>
    <x v="7"/>
    <x v="5"/>
    <x v="0"/>
  </r>
  <r>
    <s v="NZ59380"/>
    <x v="676"/>
    <n v="64"/>
    <d v="1958-05-25T00:00:00"/>
    <x v="1"/>
    <s v="Internal Auditor"/>
    <x v="1"/>
    <n v="0"/>
    <n v="0"/>
    <s v="Ruby Wallace"/>
    <x v="3"/>
    <n v="3624029448"/>
    <n v="2660428992"/>
    <x v="3"/>
    <x v="6"/>
    <d v="2021-08-10T00:00:00"/>
    <n v="0"/>
    <n v="0"/>
    <x v="9"/>
    <x v="3"/>
    <x v="0"/>
  </r>
  <r>
    <s v="NZ89715"/>
    <x v="677"/>
    <n v="32"/>
    <d v="1990-05-25T00:00:00"/>
    <x v="1"/>
    <s v="Safety Technician III"/>
    <x v="1"/>
    <n v="287770.64980000001"/>
    <n v="53066.858800000002"/>
    <s v="Brandon Roberts"/>
    <x v="3"/>
    <n v="1595849204"/>
    <s v="0"/>
    <x v="5"/>
    <x v="2"/>
    <d v="2022-03-13T00:00:00"/>
    <n v="234703.79100000003"/>
    <n v="234703.79100000003"/>
    <x v="1"/>
    <x v="1"/>
    <x v="1"/>
  </r>
  <r>
    <s v="NZ79266"/>
    <x v="678"/>
    <n v="61"/>
    <d v="1961-05-24T18:00:00"/>
    <x v="1"/>
    <s v="Staff Scientist"/>
    <x v="1"/>
    <n v="99957.673299999995"/>
    <n v="37062.957499999997"/>
    <s v="Scott Mitchell"/>
    <x v="0"/>
    <n v="3490199232"/>
    <n v="3210413024"/>
    <x v="3"/>
    <x v="3"/>
    <d v="2022-01-17T00:00:00"/>
    <n v="62894.715799999998"/>
    <n v="62894.715799999998"/>
    <x v="3"/>
    <x v="3"/>
    <x v="1"/>
  </r>
  <r>
    <s v="NZ23354"/>
    <x v="679"/>
    <n v="28"/>
    <d v="1994-05-25T00:00:00"/>
    <x v="1"/>
    <s v="Account Representative III"/>
    <x v="1"/>
    <n v="1333557.6381999999"/>
    <n v="240797.00330000001"/>
    <s v="Larry Arnold"/>
    <x v="2"/>
    <n v="1173758952"/>
    <s v="0"/>
    <x v="5"/>
    <x v="5"/>
    <d v="2021-12-08T00:00:00"/>
    <n v="1092760.6348999999"/>
    <n v="1092760.6348999999"/>
    <x v="7"/>
    <x v="0"/>
    <x v="0"/>
  </r>
  <r>
    <s v="NZ25922"/>
    <x v="680"/>
    <n v="69"/>
    <d v="1953-05-24T18:00:00"/>
    <x v="1"/>
    <s v="Speech Pathologist"/>
    <x v="1"/>
    <n v="950337.24450000003"/>
    <n v="146365.32070000001"/>
    <s v="Eugene Boyd"/>
    <x v="2"/>
    <n v="1796213664"/>
    <s v="0"/>
    <x v="0"/>
    <x v="4"/>
    <d v="2022-02-02T00:00:00"/>
    <n v="803971.92379999999"/>
    <n v="803971.92379999999"/>
    <x v="0"/>
    <x v="3"/>
    <x v="1"/>
  </r>
  <r>
    <s v="NZ51353"/>
    <x v="681"/>
    <n v="50"/>
    <d v="1972-05-24T12:00:00"/>
    <x v="1"/>
    <s v="General Manager"/>
    <x v="1"/>
    <n v="2211018.0532"/>
    <n v="278424.49560000002"/>
    <s v="Samuel Nichols"/>
    <x v="2"/>
    <n v="362904256"/>
    <s v="0"/>
    <x v="0"/>
    <x v="1"/>
    <d v="2021-04-13T00:00:00"/>
    <n v="1932593.5575999999"/>
    <n v="1932593.5575999999"/>
    <x v="5"/>
    <x v="4"/>
    <x v="0"/>
  </r>
  <r>
    <s v="NZ13486"/>
    <x v="682"/>
    <n v="35"/>
    <d v="1987-05-25T06:00:00"/>
    <x v="1"/>
    <s v="Research Assistant III"/>
    <x v="1"/>
    <n v="2061726.7738000001"/>
    <n v="320999.40460000001"/>
    <s v="Ralph Burns"/>
    <x v="2"/>
    <n v="151820916"/>
    <s v="0"/>
    <x v="0"/>
    <x v="0"/>
    <d v="2021-08-28T00:00:00"/>
    <n v="1740727.3692000001"/>
    <n v="1740727.3692000001"/>
    <x v="9"/>
    <x v="1"/>
    <x v="0"/>
  </r>
  <r>
    <s v="NZ94008"/>
    <x v="683"/>
    <n v="69"/>
    <d v="1953-05-24T18:00:00"/>
    <x v="1"/>
    <s v="Safety Technician IV"/>
    <x v="1"/>
    <n v="1388245.0630999999"/>
    <n v="437981.54100000003"/>
    <s v="Eugene Oliver"/>
    <x v="0"/>
    <n v="1271826864"/>
    <s v="0"/>
    <x v="0"/>
    <x v="1"/>
    <d v="2021-08-18T00:00:00"/>
    <n v="950263.52209999994"/>
    <n v="950263.52209999994"/>
    <x v="9"/>
    <x v="3"/>
    <x v="0"/>
  </r>
  <r>
    <s v="NZ57483"/>
    <x v="684"/>
    <n v="17"/>
    <d v="2005-05-24T18:00:00"/>
    <x v="1"/>
    <s v="Chief Design Engineer"/>
    <x v="1"/>
    <n v="208376.05720000001"/>
    <n v="82971.5573"/>
    <s v="Aaron Williams"/>
    <x v="5"/>
    <n v="2042122752"/>
    <s v="0"/>
    <x v="5"/>
    <x v="5"/>
    <d v="2021-01-25T00:00:00"/>
    <n v="125404.49990000001"/>
    <n v="125404.49990000001"/>
    <x v="3"/>
    <x v="6"/>
    <x v="0"/>
  </r>
  <r>
    <s v="NZ28563"/>
    <x v="685"/>
    <n v="50"/>
    <d v="1972-05-24T12:00:00"/>
    <x v="1"/>
    <s v="Help Desk Operator"/>
    <x v="1"/>
    <n v="922185.41780000005"/>
    <n v="328404.15960000001"/>
    <s v="Thomas Robertson"/>
    <x v="3"/>
    <n v="2917922436"/>
    <s v="0"/>
    <x v="1"/>
    <x v="1"/>
    <d v="2021-05-21T00:00:00"/>
    <n v="593781.25820000004"/>
    <n v="605656.88336400001"/>
    <x v="6"/>
    <x v="4"/>
    <x v="0"/>
  </r>
  <r>
    <s v="NZ48166"/>
    <x v="686"/>
    <n v="75"/>
    <d v="1947-05-25T06:00:00"/>
    <x v="1"/>
    <s v="Project Manager"/>
    <x v="1"/>
    <n v="407298.35889999999"/>
    <n v="118826.49370000001"/>
    <s v="Daniel Fields"/>
    <x v="1"/>
    <n v="3041308659"/>
    <s v="0"/>
    <x v="2"/>
    <x v="2"/>
    <d v="2021-09-09T00:00:00"/>
    <n v="288471.8652"/>
    <n v="288471.8652"/>
    <x v="8"/>
    <x v="2"/>
    <x v="0"/>
  </r>
  <r>
    <s v="NZ77494"/>
    <x v="687"/>
    <n v="71"/>
    <d v="1951-05-25T06:00:00"/>
    <x v="1"/>
    <s v="Nuclear Power Engineer"/>
    <x v="1"/>
    <n v="1114277.6365"/>
    <n v="453748.46710000001"/>
    <s v="Jimmy Harper"/>
    <x v="3"/>
    <n v="989275356"/>
    <s v="0"/>
    <x v="0"/>
    <x v="4"/>
    <d v="2021-10-23T00:00:00"/>
    <n v="660529.16940000001"/>
    <n v="673739.75278800004"/>
    <x v="2"/>
    <x v="2"/>
    <x v="0"/>
  </r>
  <r>
    <s v="NZ99522"/>
    <x v="688"/>
    <n v="85"/>
    <d v="1937-05-24T18:00:00"/>
    <x v="1"/>
    <s v="Teacher"/>
    <x v="1"/>
    <n v="942512.26089999999"/>
    <n v="372569.55249999999"/>
    <s v="Sarah Burke"/>
    <x v="5"/>
    <n v="2348296353"/>
    <n v="13612187214"/>
    <x v="3"/>
    <x v="6"/>
    <d v="2021-08-08T00:00:00"/>
    <n v="569942.7084"/>
    <n v="569942.7084"/>
    <x v="9"/>
    <x v="2"/>
    <x v="0"/>
  </r>
  <r>
    <s v="NZ20899"/>
    <x v="689"/>
    <n v="54"/>
    <d v="1968-05-24T12:00:00"/>
    <x v="1"/>
    <s v="Statistician III"/>
    <x v="1"/>
    <n v="876651.00679999997"/>
    <n v="232087.73449999999"/>
    <s v="Paula King"/>
    <x v="5"/>
    <n v="479814776"/>
    <s v="0"/>
    <x v="4"/>
    <x v="7"/>
    <d v="2021-09-22T00:00:00"/>
    <n v="644563.27229999995"/>
    <n v="644563.27229999995"/>
    <x v="8"/>
    <x v="4"/>
    <x v="0"/>
  </r>
  <r>
    <s v="NZ21388"/>
    <x v="690"/>
    <n v="33"/>
    <d v="1989-05-24T18:00:00"/>
    <x v="1"/>
    <s v="Database Administrator IV"/>
    <x v="1"/>
    <n v="2704170.3546000002"/>
    <n v="1452705.4694999999"/>
    <s v="James Grant"/>
    <x v="2"/>
    <n v="39325536"/>
    <s v="0"/>
    <x v="5"/>
    <x v="2"/>
    <d v="2021-08-18T00:00:00"/>
    <n v="1251464.8851000003"/>
    <n v="1251464.8851000003"/>
    <x v="9"/>
    <x v="1"/>
    <x v="0"/>
  </r>
  <r>
    <s v="NZ36167"/>
    <x v="691"/>
    <n v="65"/>
    <d v="1957-05-24T18:00:00"/>
    <x v="1"/>
    <s v="Help Desk Operator"/>
    <x v="1"/>
    <n v="108528.91009999999"/>
    <n v="23522.213299999999"/>
    <s v="Harry Martin"/>
    <x v="2"/>
    <n v="2042516124"/>
    <s v="0"/>
    <x v="0"/>
    <x v="0"/>
    <d v="2021-06-25T00:00:00"/>
    <n v="85006.696799999991"/>
    <n v="85006.696799999991"/>
    <x v="4"/>
    <x v="3"/>
    <x v="0"/>
  </r>
  <r>
    <s v="NZ15955"/>
    <x v="692"/>
    <n v="57"/>
    <d v="1965-05-24T18:00:00"/>
    <x v="1"/>
    <s v="Web Developer I"/>
    <x v="1"/>
    <n v="984045.53890000004"/>
    <n v="383293.80330000003"/>
    <s v="Clarence Matthews"/>
    <x v="4"/>
    <n v="11367837"/>
    <s v="0"/>
    <x v="4"/>
    <x v="1"/>
    <d v="2021-07-31T00:00:00"/>
    <n v="600751.73560000001"/>
    <n v="600751.73560000001"/>
    <x v="11"/>
    <x v="4"/>
    <x v="0"/>
  </r>
  <r>
    <s v="NZ68013"/>
    <x v="693"/>
    <n v="33"/>
    <d v="1989-05-24T18:00:00"/>
    <x v="1"/>
    <s v="Software Engineer IV"/>
    <x v="1"/>
    <n v="149507.52729999999"/>
    <n v="53822.709799999997"/>
    <s v="Lillian Fisher"/>
    <x v="1"/>
    <n v="4323922155"/>
    <s v="0"/>
    <x v="2"/>
    <x v="4"/>
    <d v="2021-03-04T00:00:00"/>
    <n v="95684.81749999999"/>
    <n v="95684.81749999999"/>
    <x v="1"/>
    <x v="1"/>
    <x v="0"/>
  </r>
  <r>
    <s v="NZ16812"/>
    <x v="694"/>
    <n v="18"/>
    <d v="2004-05-24T12:00:00"/>
    <x v="1"/>
    <s v="Associate Professor"/>
    <x v="1"/>
    <n v="793170.71620000002"/>
    <n v="309872.50550000003"/>
    <s v="Jesse George"/>
    <x v="2"/>
    <n v="1515593222"/>
    <s v="0"/>
    <x v="2"/>
    <x v="2"/>
    <d v="2021-01-04T00:00:00"/>
    <n v="483298.2107"/>
    <n v="483298.2107"/>
    <x v="3"/>
    <x v="6"/>
    <x v="0"/>
  </r>
  <r>
    <s v="NZ68679"/>
    <x v="695"/>
    <n v="22"/>
    <d v="2000-05-24T12:00:00"/>
    <x v="1"/>
    <s v="Biostatistician I"/>
    <x v="1"/>
    <n v="484219.57040000003"/>
    <n v="134562.07010000001"/>
    <s v="Harry Oliver"/>
    <x v="0"/>
    <n v="2140188052"/>
    <s v="0"/>
    <x v="2"/>
    <x v="1"/>
    <d v="2022-02-01T00:00:00"/>
    <n v="349657.50030000001"/>
    <n v="349657.50030000001"/>
    <x v="0"/>
    <x v="0"/>
    <x v="1"/>
  </r>
  <r>
    <s v="NZ78162"/>
    <x v="696"/>
    <n v="23"/>
    <d v="1999-05-25T06:00:00"/>
    <x v="1"/>
    <s v="Data Coordiator"/>
    <x v="1"/>
    <n v="684283.25399999996"/>
    <n v="128077.1675"/>
    <s v="Jacqueline Boyd"/>
    <x v="1"/>
    <n v="2362974976"/>
    <n v="360708096"/>
    <x v="3"/>
    <x v="3"/>
    <d v="2022-04-18T00:00:00"/>
    <n v="556206.08649999998"/>
    <n v="556206.08649999998"/>
    <x v="5"/>
    <x v="0"/>
    <x v="1"/>
  </r>
  <r>
    <s v="NZ94962"/>
    <x v="697"/>
    <n v="73"/>
    <d v="1949-05-24T18:00:00"/>
    <x v="1"/>
    <s v="Health Coach IV"/>
    <x v="1"/>
    <n v="1017631.6578"/>
    <n v="264584.23100000003"/>
    <s v="Samuel Anderson"/>
    <x v="0"/>
    <n v="1371767709"/>
    <s v="0"/>
    <x v="2"/>
    <x v="2"/>
    <d v="2021-05-08T00:00:00"/>
    <n v="753047.42680000002"/>
    <n v="753047.42680000002"/>
    <x v="6"/>
    <x v="2"/>
    <x v="0"/>
  </r>
  <r>
    <s v="NZ88769"/>
    <x v="698"/>
    <n v="75"/>
    <d v="1947-05-25T06:00:00"/>
    <x v="1"/>
    <s v="VP Quality Control"/>
    <x v="1"/>
    <n v="274935.74060000002"/>
    <n v="163641.75279999999"/>
    <s v="Kathleen Bradley"/>
    <x v="5"/>
    <n v="1064689821"/>
    <s v="0"/>
    <x v="2"/>
    <x v="4"/>
    <d v="2021-02-12T00:00:00"/>
    <n v="111293.98780000003"/>
    <n v="111293.98780000003"/>
    <x v="0"/>
    <x v="2"/>
    <x v="0"/>
  </r>
  <r>
    <s v="NZ68824"/>
    <x v="699"/>
    <n v="18"/>
    <d v="2004-05-24T12:00:00"/>
    <x v="1"/>
    <s v="Web Designer II"/>
    <x v="1"/>
    <n v="205810.17679999999"/>
    <n v="29765.934700000002"/>
    <s v="Evelyn Ramirez"/>
    <x v="2"/>
    <n v="4846909968"/>
    <s v="0"/>
    <x v="4"/>
    <x v="7"/>
    <d v="2021-06-21T00:00:00"/>
    <n v="176044.24209999997"/>
    <n v="176044.24209999997"/>
    <x v="4"/>
    <x v="6"/>
    <x v="0"/>
  </r>
  <r>
    <s v="NZ20560"/>
    <x v="700"/>
    <n v="56"/>
    <d v="1966-05-25T00:00:00"/>
    <x v="1"/>
    <s v="Recruiter"/>
    <x v="1"/>
    <n v="1547427.105"/>
    <n v="338370.72700000001"/>
    <s v="Daniel Stewart"/>
    <x v="2"/>
    <n v="1399882176"/>
    <s v="0"/>
    <x v="4"/>
    <x v="7"/>
    <d v="2021-03-27T00:00:00"/>
    <n v="1209056.378"/>
    <n v="1209056.378"/>
    <x v="1"/>
    <x v="4"/>
    <x v="0"/>
  </r>
  <r>
    <s v="NZ16141"/>
    <x v="701"/>
    <n v="29"/>
    <d v="1993-05-24T18:00:00"/>
    <x v="1"/>
    <s v="Database Administrator I"/>
    <x v="1"/>
    <n v="33299.914799999999"/>
    <n v="10562.316699999999"/>
    <s v="Marie Medina"/>
    <x v="0"/>
    <n v="3406209195"/>
    <s v="0"/>
    <x v="2"/>
    <x v="1"/>
    <d v="2022-03-14T00:00:00"/>
    <n v="22737.598099999999"/>
    <n v="22737.598099999999"/>
    <x v="1"/>
    <x v="0"/>
    <x v="1"/>
  </r>
  <r>
    <s v="NZ29174"/>
    <x v="702"/>
    <n v="73"/>
    <d v="1949-05-24T18:00:00"/>
    <x v="1"/>
    <s v="Legal Assistant"/>
    <x v="1"/>
    <n v="39921.318399999996"/>
    <n v="14653.4722"/>
    <s v="Janice Gray"/>
    <x v="4"/>
    <n v="65006535"/>
    <s v="0"/>
    <x v="2"/>
    <x v="2"/>
    <d v="2021-06-01T00:00:00"/>
    <n v="25267.846199999996"/>
    <n v="25267.846199999996"/>
    <x v="4"/>
    <x v="2"/>
    <x v="0"/>
  </r>
  <r>
    <s v="NZ41219"/>
    <x v="703"/>
    <n v="55"/>
    <d v="1967-05-25T06:00:00"/>
    <x v="1"/>
    <s v="Research Assistant II"/>
    <x v="1"/>
    <n v="294751.527"/>
    <n v="51403.649899999997"/>
    <s v="Todd Sims"/>
    <x v="3"/>
    <n v="797824896"/>
    <n v="3986979264"/>
    <x v="3"/>
    <x v="6"/>
    <d v="2021-04-07T00:00:00"/>
    <n v="243347.87710000001"/>
    <n v="243347.87710000001"/>
    <x v="5"/>
    <x v="4"/>
    <x v="0"/>
  </r>
  <r>
    <s v="NZ55634"/>
    <x v="704"/>
    <n v="83"/>
    <d v="1939-05-25T06:00:00"/>
    <x v="1"/>
    <s v="Engineer IV"/>
    <x v="1"/>
    <n v="483549.19150000002"/>
    <n v="76431.968999999997"/>
    <s v="Irene Bell"/>
    <x v="0"/>
    <n v="2135625536"/>
    <s v="0"/>
    <x v="1"/>
    <x v="1"/>
    <d v="2021-08-20T00:00:00"/>
    <n v="407117.22250000003"/>
    <n v="407117.22250000003"/>
    <x v="9"/>
    <x v="2"/>
    <x v="0"/>
  </r>
  <r>
    <s v="NZ35926"/>
    <x v="705"/>
    <n v="78"/>
    <d v="1944-05-24T12:00:00"/>
    <x v="1"/>
    <s v="Research Assistant I"/>
    <x v="1"/>
    <n v="2856010.5"/>
    <n v="265037.77439999999"/>
    <s v="Daniel Crawford"/>
    <x v="0"/>
    <n v="10832175"/>
    <s v="0"/>
    <x v="5"/>
    <x v="5"/>
    <d v="2021-09-12T00:00:00"/>
    <n v="2590972.7256"/>
    <n v="2590972.7256"/>
    <x v="8"/>
    <x v="2"/>
    <x v="0"/>
  </r>
  <r>
    <s v="NZ76287"/>
    <x v="706"/>
    <n v="75"/>
    <d v="1947-05-25T06:00:00"/>
    <x v="1"/>
    <s v="VP Accounting"/>
    <x v="1"/>
    <n v="119123.35309999999"/>
    <n v="159426.7542"/>
    <s v="Joyce Smith"/>
    <x v="5"/>
    <n v="2019681888"/>
    <s v="0"/>
    <x v="0"/>
    <x v="0"/>
    <d v="2021-08-19T00:00:00"/>
    <n v="-40303.401100000003"/>
    <n v="-40303.401100000003"/>
    <x v="9"/>
    <x v="2"/>
    <x v="0"/>
  </r>
  <r>
    <s v="NZ77048"/>
    <x v="707"/>
    <n v="38"/>
    <d v="1984-05-24T12:00:00"/>
    <x v="1"/>
    <s v="Developer III"/>
    <x v="1"/>
    <n v="701987.9852"/>
    <n v="267555.94699999999"/>
    <s v="Annie Morrison"/>
    <x v="5"/>
    <n v="1709204175"/>
    <s v="0"/>
    <x v="5"/>
    <x v="8"/>
    <d v="2021-02-25T00:00:00"/>
    <n v="434432.03820000001"/>
    <n v="434432.03820000001"/>
    <x v="0"/>
    <x v="1"/>
    <x v="0"/>
  </r>
  <r>
    <s v="NZ56930"/>
    <x v="708"/>
    <n v="38"/>
    <d v="1984-05-24T12:00:00"/>
    <x v="1"/>
    <s v="Operator"/>
    <x v="1"/>
    <n v="774807.11659999995"/>
    <n v="218354.7329"/>
    <s v="Phillip Hansen"/>
    <x v="5"/>
    <n v="10012392"/>
    <s v="0"/>
    <x v="4"/>
    <x v="7"/>
    <d v="2022-03-10T00:00:00"/>
    <n v="556452.38369999989"/>
    <n v="556452.38369999989"/>
    <x v="1"/>
    <x v="1"/>
    <x v="1"/>
  </r>
  <r>
    <s v="NZ71913"/>
    <x v="709"/>
    <n v="36"/>
    <d v="1986-05-25T00:00:00"/>
    <x v="1"/>
    <s v="Geologist I"/>
    <x v="1"/>
    <n v="346860.25919999997"/>
    <n v="190897.02119999999"/>
    <s v="Walter Matthews"/>
    <x v="4"/>
    <n v="3740048424"/>
    <s v="0"/>
    <x v="5"/>
    <x v="2"/>
    <d v="2021-02-09T00:00:00"/>
    <n v="155963.23799999998"/>
    <n v="155963.23799999998"/>
    <x v="0"/>
    <x v="1"/>
    <x v="0"/>
  </r>
  <r>
    <s v="NZ33238"/>
    <x v="710"/>
    <n v="22"/>
    <d v="2000-05-24T12:00:00"/>
    <x v="1"/>
    <s v="Teacher"/>
    <x v="1"/>
    <n v="780674.58050000004"/>
    <n v="229271.79790000001"/>
    <s v="Joshua Porter"/>
    <x v="0"/>
    <n v="3431986635"/>
    <s v="0"/>
    <x v="2"/>
    <x v="5"/>
    <d v="2021-08-03T00:00:00"/>
    <n v="551402.78260000004"/>
    <n v="551402.78260000004"/>
    <x v="9"/>
    <x v="0"/>
    <x v="0"/>
  </r>
  <r>
    <s v="NZ93187"/>
    <x v="711"/>
    <n v="71"/>
    <d v="1951-05-25T06:00:00"/>
    <x v="1"/>
    <s v="Junior Executive"/>
    <x v="1"/>
    <n v="97133.478799999997"/>
    <n v="27793.126100000001"/>
    <s v="Billy Oliver"/>
    <x v="2"/>
    <n v="1036451328"/>
    <s v="0"/>
    <x v="1"/>
    <x v="1"/>
    <d v="2021-06-07T00:00:00"/>
    <n v="69340.352699999989"/>
    <n v="69340.352699999989"/>
    <x v="4"/>
    <x v="2"/>
    <x v="0"/>
  </r>
  <r>
    <s v="NZ29277"/>
    <x v="712"/>
    <n v="35"/>
    <d v="1987-05-25T06:00:00"/>
    <x v="1"/>
    <s v="Automation Specialist II"/>
    <x v="1"/>
    <n v="292403.23639999999"/>
    <n v="155982.00229999999"/>
    <s v="Kenneth Hart"/>
    <x v="0"/>
    <n v="780985899"/>
    <s v="0"/>
    <x v="1"/>
    <x v="1"/>
    <d v="2021-03-23T00:00:00"/>
    <n v="136421.2341"/>
    <n v="136421.2341"/>
    <x v="1"/>
    <x v="1"/>
    <x v="0"/>
  </r>
  <r>
    <s v="NZ52032"/>
    <x v="713"/>
    <n v="73"/>
    <d v="1949-05-24T18:00:00"/>
    <x v="0"/>
    <s v="Safety Technician IV"/>
    <x v="1"/>
    <n v="170188.98620000001"/>
    <n v="54500.054400000001"/>
    <s v="Brian Ramos"/>
    <x v="4"/>
    <n v="1242917676"/>
    <s v="0"/>
    <x v="2"/>
    <x v="5"/>
    <d v="2021-09-13T00:00:00"/>
    <n v="115688.93180000002"/>
    <n v="115688.93180000002"/>
    <x v="8"/>
    <x v="2"/>
    <x v="0"/>
  </r>
  <r>
    <s v="NZ17798"/>
    <x v="714"/>
    <n v="56"/>
    <d v="1966-05-25T00:00:00"/>
    <x v="0"/>
    <s v="Electrical Engineer"/>
    <x v="1"/>
    <n v="478878.8308"/>
    <n v="436704.84289999999"/>
    <s v="Judith Tucker"/>
    <x v="1"/>
    <n v="725753184"/>
    <s v="0"/>
    <x v="1"/>
    <x v="1"/>
    <d v="2021-06-23T00:00:00"/>
    <n v="42173.987900000007"/>
    <n v="42173.987900000007"/>
    <x v="4"/>
    <x v="4"/>
    <x v="0"/>
  </r>
  <r>
    <s v="NZ37613"/>
    <x v="715"/>
    <n v="50"/>
    <d v="1972-05-24T12:00:00"/>
    <x v="0"/>
    <s v="Engineer IV"/>
    <x v="1"/>
    <n v="594917.14049999998"/>
    <n v="215129.7144"/>
    <s v="Craig Young"/>
    <x v="0"/>
    <n v="2338196608"/>
    <s v="0"/>
    <x v="2"/>
    <x v="2"/>
    <d v="2021-11-11T00:00:00"/>
    <n v="379787.42609999998"/>
    <n v="379787.42609999998"/>
    <x v="10"/>
    <x v="4"/>
    <x v="0"/>
  </r>
  <r>
    <s v="NZ90967"/>
    <x v="716"/>
    <n v="55"/>
    <d v="1967-05-25T06:00:00"/>
    <x v="0"/>
    <s v="Technical Writer"/>
    <x v="1"/>
    <n v="38471.755100000002"/>
    <n v="8825.8732"/>
    <s v="Janice Foster"/>
    <x v="0"/>
    <n v="486763956"/>
    <s v="0"/>
    <x v="1"/>
    <x v="1"/>
    <d v="2022-02-05T00:00:00"/>
    <n v="29645.8819"/>
    <n v="29645.8819"/>
    <x v="0"/>
    <x v="4"/>
    <x v="1"/>
  </r>
  <r>
    <s v="NZ84868"/>
    <x v="717"/>
    <n v="61"/>
    <d v="1961-05-24T18:00:00"/>
    <x v="0"/>
    <s v="Staff Accountant II"/>
    <x v="1"/>
    <n v="2446251.5723999999"/>
    <n v="253337.83410000001"/>
    <s v="Jack Coleman"/>
    <x v="0"/>
    <n v="546493248"/>
    <s v="0"/>
    <x v="2"/>
    <x v="2"/>
    <d v="2021-11-06T00:00:00"/>
    <n v="2192913.7382999999"/>
    <n v="2192913.7382999999"/>
    <x v="10"/>
    <x v="3"/>
    <x v="0"/>
  </r>
  <r>
    <s v="NZ88698"/>
    <x v="718"/>
    <n v="67"/>
    <d v="1955-05-25T06:00:00"/>
    <x v="0"/>
    <s v="Senior Editor"/>
    <x v="1"/>
    <n v="295345.61290000001"/>
    <n v="86634.713099999994"/>
    <s v="Kathy Wheeler"/>
    <x v="0"/>
    <n v="568741971"/>
    <s v="0"/>
    <x v="1"/>
    <x v="1"/>
    <d v="2021-06-15T00:00:00"/>
    <n v="208710.89980000001"/>
    <n v="208710.89980000001"/>
    <x v="4"/>
    <x v="3"/>
    <x v="0"/>
  </r>
  <r>
    <s v="NZ49213"/>
    <x v="719"/>
    <n v="45"/>
    <d v="1977-05-24T18:00:00"/>
    <x v="0"/>
    <s v="Budget/Accounting Analyst III"/>
    <x v="1"/>
    <n v="359180.22739999997"/>
    <n v="181853.4412"/>
    <s v="Joseph Kennedy"/>
    <x v="1"/>
    <n v="2018674688"/>
    <s v="0"/>
    <x v="5"/>
    <x v="8"/>
    <d v="2021-09-08T00:00:00"/>
    <n v="177326.78619999997"/>
    <n v="177326.78619999997"/>
    <x v="8"/>
    <x v="5"/>
    <x v="0"/>
  </r>
  <r>
    <s v="NZ76215"/>
    <x v="720"/>
    <n v="49"/>
    <d v="1973-05-24T18:00:00"/>
    <x v="0"/>
    <s v="Media Manager III"/>
    <x v="1"/>
    <n v="106097.8688"/>
    <n v="35341.565999999999"/>
    <s v="Peter Weaver"/>
    <x v="0"/>
    <n v="3343318125"/>
    <n v="164253285"/>
    <x v="3"/>
    <x v="3"/>
    <d v="2021-10-01T00:00:00"/>
    <n v="70756.302800000005"/>
    <n v="70756.302800000005"/>
    <x v="2"/>
    <x v="5"/>
    <x v="0"/>
  </r>
  <r>
    <s v="NZ30786"/>
    <x v="721"/>
    <n v="45"/>
    <d v="1977-05-24T18:00:00"/>
    <x v="0"/>
    <s v="Software Consultant"/>
    <x v="1"/>
    <n v="1559547.3581999999"/>
    <n v="633733.94640000002"/>
    <s v="Antonio Ferguson"/>
    <x v="0"/>
    <n v="676956033"/>
    <s v="0"/>
    <x v="1"/>
    <x v="1"/>
    <d v="2022-01-14T00:00:00"/>
    <n v="925813.41179999989"/>
    <n v="925813.41179999989"/>
    <x v="3"/>
    <x v="5"/>
    <x v="1"/>
  </r>
  <r>
    <s v="NZ28379"/>
    <x v="722"/>
    <n v="30"/>
    <d v="1992-05-24T12:00:00"/>
    <x v="0"/>
    <s v="VP Quality Control"/>
    <x v="1"/>
    <n v="1252407.5711999999"/>
    <n v="405478.05410000001"/>
    <s v="Larry Russell"/>
    <x v="3"/>
    <n v="5470024"/>
    <s v="0"/>
    <x v="0"/>
    <x v="0"/>
    <d v="2021-06-27T00:00:00"/>
    <n v="846929.51709999982"/>
    <n v="863868.10744199983"/>
    <x v="4"/>
    <x v="1"/>
    <x v="0"/>
  </r>
  <r>
    <s v="NZ70765"/>
    <x v="723"/>
    <n v="21"/>
    <d v="2001-05-24T18:00:00"/>
    <x v="0"/>
    <s v="Senior Quality Engineer"/>
    <x v="1"/>
    <n v="0"/>
    <n v="0"/>
    <s v="Johnny Duncan"/>
    <x v="3"/>
    <n v="490431277"/>
    <s v="0"/>
    <x v="2"/>
    <x v="2"/>
    <d v="2021-09-15T00:00:00"/>
    <n v="0"/>
    <n v="0"/>
    <x v="8"/>
    <x v="0"/>
    <x v="0"/>
  </r>
  <r>
    <s v="NZ50507"/>
    <x v="724"/>
    <n v="29"/>
    <d v="1993-05-24T18:00:00"/>
    <x v="0"/>
    <s v="Accountant II"/>
    <x v="1"/>
    <n v="405245.56800000003"/>
    <n v="26594.240399999999"/>
    <s v="Jeffrey Carroll"/>
    <x v="5"/>
    <n v="91339992"/>
    <s v="0"/>
    <x v="4"/>
    <x v="1"/>
    <d v="2021-06-27T00:00:00"/>
    <n v="378651.32760000002"/>
    <n v="378651.32760000002"/>
    <x v="4"/>
    <x v="0"/>
    <x v="0"/>
  </r>
  <r>
    <s v="NZ28345"/>
    <x v="725"/>
    <n v="37"/>
    <d v="1985-05-24T18:00:00"/>
    <x v="0"/>
    <s v="Systems Administrator III"/>
    <x v="1"/>
    <n v="467665.08960000001"/>
    <n v="171943.7268"/>
    <s v="Carlos Myers"/>
    <x v="0"/>
    <n v="627011924"/>
    <s v="0"/>
    <x v="2"/>
    <x v="2"/>
    <d v="2021-09-28T00:00:00"/>
    <n v="295721.3628"/>
    <n v="295721.3628"/>
    <x v="8"/>
    <x v="1"/>
    <x v="0"/>
  </r>
  <r>
    <s v="NZ44029"/>
    <x v="726"/>
    <n v="17"/>
    <d v="2005-05-24T18:00:00"/>
    <x v="0"/>
    <s v="Administrative Assistant III"/>
    <x v="1"/>
    <n v="930137.40020000003"/>
    <n v="421098.56849999999"/>
    <s v="Jonathan Harrison"/>
    <x v="3"/>
    <n v="2228151744"/>
    <s v="0"/>
    <x v="2"/>
    <x v="1"/>
    <d v="2021-09-20T00:00:00"/>
    <n v="509038.83170000004"/>
    <n v="519219.60833400005"/>
    <x v="8"/>
    <x v="6"/>
    <x v="0"/>
  </r>
  <r>
    <s v="NZ52634"/>
    <x v="727"/>
    <n v="48"/>
    <d v="1974-05-25T00:00:00"/>
    <x v="0"/>
    <s v="Pharmacist"/>
    <x v="1"/>
    <n v="921893.16830000002"/>
    <n v="284659.38689999998"/>
    <s v="Aaron Edwards"/>
    <x v="0"/>
    <n v="726889531"/>
    <n v="442471308"/>
    <x v="3"/>
    <x v="3"/>
    <d v="2021-09-17T00:00:00"/>
    <n v="637233.78139999998"/>
    <n v="637233.78139999998"/>
    <x v="8"/>
    <x v="5"/>
    <x v="0"/>
  </r>
  <r>
    <s v="NZ70721"/>
    <x v="728"/>
    <n v="38"/>
    <d v="1984-05-24T12:00:00"/>
    <x v="0"/>
    <s v="Account Coordinator"/>
    <x v="1"/>
    <n v="584732.43689999997"/>
    <n v="35983.534599999999"/>
    <s v="Andrew Tucker"/>
    <x v="3"/>
    <n v="655803148"/>
    <s v="0"/>
    <x v="0"/>
    <x v="4"/>
    <d v="2021-03-11T00:00:00"/>
    <n v="548748.90229999996"/>
    <n v="559723.88034599996"/>
    <x v="1"/>
    <x v="1"/>
    <x v="0"/>
  </r>
  <r>
    <s v="NZ95921"/>
    <x v="729"/>
    <n v="40"/>
    <d v="1982-05-25T00:00:00"/>
    <x v="0"/>
    <s v="Technical Writer"/>
    <x v="1"/>
    <n v="604936.99360000005"/>
    <n v="186717.86610000001"/>
    <s v="Jonathan Mendoza"/>
    <x v="0"/>
    <n v="769479228"/>
    <s v="0"/>
    <x v="2"/>
    <x v="4"/>
    <d v="2022-04-11T00:00:00"/>
    <n v="418219.12750000006"/>
    <n v="418219.12750000006"/>
    <x v="5"/>
    <x v="5"/>
    <x v="1"/>
  </r>
  <r>
    <s v="NZ35919"/>
    <x v="730"/>
    <n v="48"/>
    <d v="1974-05-25T00:00:00"/>
    <x v="0"/>
    <s v="Programmer Analyst II"/>
    <x v="1"/>
    <n v="1190649.7464000001"/>
    <n v="163201.12899999999"/>
    <s v="Michael Perkins"/>
    <x v="3"/>
    <n v="3627224064"/>
    <s v="0"/>
    <x v="1"/>
    <x v="1"/>
    <d v="2021-05-30T00:00:00"/>
    <n v="1027448.6174000001"/>
    <n v="1047997.5897480001"/>
    <x v="6"/>
    <x v="5"/>
    <x v="0"/>
  </r>
  <r>
    <s v="NZ60238"/>
    <x v="731"/>
    <n v="70"/>
    <d v="1952-05-24T12:00:00"/>
    <x v="0"/>
    <s v="Systems Administrator III"/>
    <x v="1"/>
    <n v="284288.86479999998"/>
    <n v="218902.4259"/>
    <s v="Amy Webb"/>
    <x v="1"/>
    <n v="1117396764"/>
    <s v="0"/>
    <x v="2"/>
    <x v="2"/>
    <d v="2021-12-17T00:00:00"/>
    <n v="65386.438899999979"/>
    <n v="65386.438899999979"/>
    <x v="7"/>
    <x v="2"/>
    <x v="0"/>
  </r>
  <r>
    <s v="NZ46654"/>
    <x v="732"/>
    <n v="56"/>
    <d v="1966-05-25T00:00:00"/>
    <x v="0"/>
    <s v="Biostatistician IV"/>
    <x v="1"/>
    <n v="2248046.7200000002"/>
    <n v="458785.04489999998"/>
    <s v="Justin Bryant"/>
    <x v="0"/>
    <n v="620860416"/>
    <s v="0"/>
    <x v="0"/>
    <x v="4"/>
    <d v="2021-06-06T00:00:00"/>
    <n v="1789261.6751000001"/>
    <n v="1789261.6751000001"/>
    <x v="4"/>
    <x v="4"/>
    <x v="0"/>
  </r>
  <r>
    <s v="NZ62435"/>
    <x v="733"/>
    <n v="82"/>
    <d v="1940-05-24T12:00:00"/>
    <x v="0"/>
    <s v="Programmer IV"/>
    <x v="1"/>
    <n v="1484654.3922999999"/>
    <n v="539466.01610000001"/>
    <s v="Ruth Stone"/>
    <x v="0"/>
    <n v="517784328"/>
    <s v="0"/>
    <x v="4"/>
    <x v="7"/>
    <d v="2021-05-18T00:00:00"/>
    <n v="945188.37619999994"/>
    <n v="945188.37619999994"/>
    <x v="6"/>
    <x v="2"/>
    <x v="0"/>
  </r>
  <r>
    <s v="NZ84180"/>
    <x v="734"/>
    <n v="69"/>
    <d v="1953-05-24T18:00:00"/>
    <x v="0"/>
    <s v="Physical Therapy Assistant"/>
    <x v="1"/>
    <n v="2609169.92"/>
    <n v="397898.41279999999"/>
    <s v="Jeffrey Parker"/>
    <x v="0"/>
    <n v="27745263"/>
    <s v="0"/>
    <x v="0"/>
    <x v="0"/>
    <d v="2021-11-26T00:00:00"/>
    <n v="2211271.5071999999"/>
    <n v="2211271.5071999999"/>
    <x v="10"/>
    <x v="3"/>
    <x v="0"/>
  </r>
  <r>
    <s v="NZ70814"/>
    <x v="735"/>
    <n v="75"/>
    <d v="1947-05-25T06:00:00"/>
    <x v="0"/>
    <s v="Media Manager III"/>
    <x v="1"/>
    <n v="104336.32670000001"/>
    <n v="25584.1368"/>
    <s v="Nicole Sanchez"/>
    <x v="0"/>
    <n v="5211599844"/>
    <s v="0"/>
    <x v="0"/>
    <x v="0"/>
    <d v="2021-03-07T00:00:00"/>
    <n v="78752.189899999998"/>
    <n v="78752.189899999998"/>
    <x v="1"/>
    <x v="2"/>
    <x v="0"/>
  </r>
  <r>
    <s v="NZ27266"/>
    <x v="736"/>
    <n v="30"/>
    <d v="1992-05-24T12:00:00"/>
    <x v="0"/>
    <s v="Senior Editor"/>
    <x v="1"/>
    <n v="496049.8725"/>
    <n v="51589.186699999998"/>
    <s v="Samuel Young"/>
    <x v="0"/>
    <n v="2150816976"/>
    <s v="0"/>
    <x v="1"/>
    <x v="1"/>
    <d v="2021-12-30T00:00:00"/>
    <n v="444460.68579999998"/>
    <n v="444460.68579999998"/>
    <x v="7"/>
    <x v="1"/>
    <x v="0"/>
  </r>
  <r>
    <s v="NZ36235"/>
    <x v="737"/>
    <n v="21"/>
    <d v="2001-05-24T18:00:00"/>
    <x v="0"/>
    <s v="Database Administrator II"/>
    <x v="1"/>
    <n v="603125.12910000002"/>
    <n v="248286.51149999999"/>
    <s v="Chris Cox"/>
    <x v="0"/>
    <n v="6740547"/>
    <s v="0"/>
    <x v="1"/>
    <x v="1"/>
    <d v="2021-01-10T00:00:00"/>
    <n v="354838.6176"/>
    <n v="354838.6176"/>
    <x v="3"/>
    <x v="0"/>
    <x v="0"/>
  </r>
  <r>
    <s v="NZ34318"/>
    <x v="738"/>
    <n v="36"/>
    <d v="1986-05-25T00:00:00"/>
    <x v="0"/>
    <s v="Accounting Assistant III"/>
    <x v="1"/>
    <n v="1601165.6333000001"/>
    <n v="136357.3314"/>
    <s v="Jimmy Warren"/>
    <x v="2"/>
    <n v="185421504"/>
    <s v="0"/>
    <x v="1"/>
    <x v="4"/>
    <d v="2021-03-14T00:00:00"/>
    <n v="1464808.3019000001"/>
    <n v="1464808.3019000001"/>
    <x v="1"/>
    <x v="1"/>
    <x v="0"/>
  </r>
  <r>
    <s v="NZ55010"/>
    <x v="739"/>
    <n v="66"/>
    <d v="1956-05-24T12:00:00"/>
    <x v="0"/>
    <s v="Occupational Therapist"/>
    <x v="1"/>
    <n v="68399.886700000003"/>
    <n v="50833.552199999998"/>
    <s v="Judith Mason"/>
    <x v="0"/>
    <n v="557186913"/>
    <s v="0"/>
    <x v="1"/>
    <x v="4"/>
    <d v="2021-09-04T00:00:00"/>
    <n v="17566.334500000004"/>
    <n v="17566.334500000004"/>
    <x v="8"/>
    <x v="3"/>
    <x v="0"/>
  </r>
  <r>
    <s v="NZ99855"/>
    <x v="740"/>
    <n v="68"/>
    <d v="1954-05-25T00:00:00"/>
    <x v="0"/>
    <s v="Software Test Engineer I"/>
    <x v="1"/>
    <n v="68640.032399999996"/>
    <n v="49420.823299999996"/>
    <s v="Paul Snyder"/>
    <x v="5"/>
    <n v="437883804"/>
    <n v="8060292702"/>
    <x v="3"/>
    <x v="6"/>
    <d v="2021-06-07T00:00:00"/>
    <n v="19219.2091"/>
    <n v="19219.2091"/>
    <x v="4"/>
    <x v="3"/>
    <x v="0"/>
  </r>
  <r>
    <s v="NZ41835"/>
    <x v="741"/>
    <n v="18"/>
    <d v="2004-05-24T12:00:00"/>
    <x v="0"/>
    <s v="VP Marketing"/>
    <x v="1"/>
    <n v="24813.983199999999"/>
    <n v="13120.393599999999"/>
    <s v="Walter Griffin"/>
    <x v="3"/>
    <n v="37368117"/>
    <s v="0"/>
    <x v="2"/>
    <x v="4"/>
    <d v="2021-11-02T00:00:00"/>
    <n v="11693.589599999999"/>
    <n v="11693.589599999999"/>
    <x v="10"/>
    <x v="6"/>
    <x v="0"/>
  </r>
  <r>
    <s v="NZ95008"/>
    <x v="742"/>
    <n v="29"/>
    <d v="1993-05-24T18:00:00"/>
    <x v="0"/>
    <s v="General Manager"/>
    <x v="1"/>
    <n v="105527.85"/>
    <n v="68561.444099999993"/>
    <s v="Jennifer Alvarez"/>
    <x v="5"/>
    <n v="417117077"/>
    <s v="0"/>
    <x v="0"/>
    <x v="0"/>
    <d v="2021-04-24T00:00:00"/>
    <n v="36966.405900000012"/>
    <n v="36966.405900000012"/>
    <x v="5"/>
    <x v="0"/>
    <x v="0"/>
  </r>
  <r>
    <s v="NZ76171"/>
    <x v="743"/>
    <n v="26"/>
    <d v="1996-05-24T12:00:00"/>
    <x v="0"/>
    <s v="Senior Financial Analyst"/>
    <x v="1"/>
    <n v="606032.72"/>
    <n v="103025.5624"/>
    <s v="Rachel Adams"/>
    <x v="2"/>
    <n v="122710896"/>
    <s v="0"/>
    <x v="0"/>
    <x v="4"/>
    <d v="2021-06-15T00:00:00"/>
    <n v="503007.15759999998"/>
    <n v="503007.15759999998"/>
    <x v="4"/>
    <x v="0"/>
    <x v="0"/>
  </r>
  <r>
    <s v="NZ67173"/>
    <x v="744"/>
    <n v="85"/>
    <d v="1937-05-24T18:00:00"/>
    <x v="0"/>
    <s v="Office Assistant I"/>
    <x v="1"/>
    <n v="1012792.2963"/>
    <n v="466378.5013"/>
    <s v="Margaret Dixon"/>
    <x v="3"/>
    <n v="1697546752"/>
    <s v="0"/>
    <x v="1"/>
    <x v="4"/>
    <d v="2022-03-09T00:00:00"/>
    <n v="546413.79500000004"/>
    <n v="557342.07090000005"/>
    <x v="1"/>
    <x v="2"/>
    <x v="1"/>
  </r>
  <r>
    <s v="NZ72327"/>
    <x v="745"/>
    <n v="55"/>
    <d v="1967-05-25T06:00:00"/>
    <x v="0"/>
    <s v="Product Engineer"/>
    <x v="1"/>
    <n v="622135.22519999999"/>
    <n v="182723.4198"/>
    <s v="Gregory Cunningham"/>
    <x v="3"/>
    <n v="1426087768"/>
    <s v="0"/>
    <x v="0"/>
    <x v="1"/>
    <d v="2022-03-05T00:00:00"/>
    <n v="439411.80539999995"/>
    <n v="439411.80539999995"/>
    <x v="1"/>
    <x v="4"/>
    <x v="1"/>
  </r>
  <r>
    <s v="NZ64291"/>
    <x v="746"/>
    <n v="76"/>
    <d v="1946-05-25T00:00:00"/>
    <x v="0"/>
    <s v="Accounting Assistant IV"/>
    <x v="1"/>
    <n v="650421.08030000003"/>
    <n v="518191.14520000003"/>
    <s v="Kelly Gonzalez"/>
    <x v="0"/>
    <n v="369720576"/>
    <s v="0"/>
    <x v="0"/>
    <x v="0"/>
    <d v="2022-04-19T00:00:00"/>
    <n v="132229.9351"/>
    <n v="132229.9351"/>
    <x v="5"/>
    <x v="2"/>
    <x v="1"/>
  </r>
  <r>
    <s v="NZ50172"/>
    <x v="747"/>
    <n v="69"/>
    <d v="1953-05-24T18:00:00"/>
    <x v="0"/>
    <s v="Senior Quality Engineer"/>
    <x v="1"/>
    <n v="295130.1654"/>
    <n v="52561.277099999999"/>
    <s v="Thomas Jones"/>
    <x v="5"/>
    <n v="1581820672"/>
    <s v="0"/>
    <x v="1"/>
    <x v="1"/>
    <d v="2021-09-17T00:00:00"/>
    <n v="242568.88829999999"/>
    <n v="242568.88829999999"/>
    <x v="8"/>
    <x v="3"/>
    <x v="0"/>
  </r>
  <r>
    <s v="NZ87267"/>
    <x v="748"/>
    <n v="34"/>
    <d v="1988-05-24T12:00:00"/>
    <x v="0"/>
    <s v="Structural Engineer"/>
    <x v="1"/>
    <n v="1013382"/>
    <n v="96473.966400000005"/>
    <s v="Russell Watson"/>
    <x v="2"/>
    <n v="1383406674"/>
    <s v="0"/>
    <x v="5"/>
    <x v="2"/>
    <d v="2022-03-19T00:00:00"/>
    <n v="916908.03359999997"/>
    <n v="916908.03359999997"/>
    <x v="1"/>
    <x v="1"/>
    <x v="1"/>
  </r>
  <r>
    <s v="NZ70825"/>
    <x v="749"/>
    <n v="37"/>
    <d v="1985-05-24T18:00:00"/>
    <x v="0"/>
    <s v="Food Chemist"/>
    <x v="1"/>
    <n v="81662.323600000003"/>
    <n v="25142.458500000001"/>
    <s v="Carlos Hudson"/>
    <x v="2"/>
    <n v="28088118"/>
    <s v="0"/>
    <x v="0"/>
    <x v="4"/>
    <d v="2022-01-03T00:00:00"/>
    <n v="56519.865100000003"/>
    <n v="56519.865100000003"/>
    <x v="3"/>
    <x v="1"/>
    <x v="1"/>
  </r>
  <r>
    <s v="NZ81391"/>
    <x v="750"/>
    <n v="59"/>
    <d v="1963-05-25T06:00:00"/>
    <x v="0"/>
    <s v="Compensation Analyst"/>
    <x v="1"/>
    <n v="321400.45799999998"/>
    <n v="94176.805399999997"/>
    <s v="Brandon Patterson"/>
    <x v="0"/>
    <n v="4027181082"/>
    <s v="0"/>
    <x v="5"/>
    <x v="2"/>
    <d v="2021-03-31T00:00:00"/>
    <n v="227223.65259999997"/>
    <n v="227223.65259999997"/>
    <x v="1"/>
    <x v="4"/>
    <x v="0"/>
  </r>
  <r>
    <s v="NZ52334"/>
    <x v="751"/>
    <n v="63"/>
    <d v="1959-05-25T06:00:00"/>
    <x v="0"/>
    <s v="Statistician III"/>
    <x v="1"/>
    <n v="168330.37340000001"/>
    <n v="14733.0743"/>
    <s v="Anne Weaver"/>
    <x v="0"/>
    <n v="2712000403"/>
    <s v="0"/>
    <x v="5"/>
    <x v="8"/>
    <d v="2022-03-29T00:00:00"/>
    <n v="153597.2991"/>
    <n v="153597.2991"/>
    <x v="1"/>
    <x v="3"/>
    <x v="1"/>
  </r>
  <r>
    <s v="NZ31862"/>
    <x v="752"/>
    <n v="75"/>
    <d v="1947-05-25T06:00:00"/>
    <x v="0"/>
    <s v="Project Manager"/>
    <x v="1"/>
    <n v="2134158.4345999998"/>
    <n v="1096077.7058999999"/>
    <s v="Joe Garcia"/>
    <x v="0"/>
    <n v="1135304352"/>
    <s v="0"/>
    <x v="4"/>
    <x v="7"/>
    <d v="2021-03-09T00:00:00"/>
    <n v="1038080.7286999999"/>
    <n v="1038080.7286999999"/>
    <x v="1"/>
    <x v="2"/>
    <x v="0"/>
  </r>
  <r>
    <s v="NZ36571"/>
    <x v="753"/>
    <n v="61"/>
    <d v="1961-05-24T18:00:00"/>
    <x v="0"/>
    <s v="Associate Professor"/>
    <x v="1"/>
    <n v="367693.54710000003"/>
    <n v="96444.209099999993"/>
    <s v="Clarence Burton"/>
    <x v="5"/>
    <n v="773858475"/>
    <s v="0"/>
    <x v="5"/>
    <x v="2"/>
    <d v="2021-07-30T00:00:00"/>
    <n v="271249.33800000005"/>
    <n v="271249.33800000005"/>
    <x v="11"/>
    <x v="3"/>
    <x v="0"/>
  </r>
  <r>
    <s v="NZ21309"/>
    <x v="754"/>
    <n v="27"/>
    <d v="1995-05-25T06:00:00"/>
    <x v="0"/>
    <s v="Food Chemist"/>
    <x v="1"/>
    <n v="2662747.8673999999"/>
    <n v="1326814.4339000001"/>
    <s v="Sean Thompson"/>
    <x v="0"/>
    <n v="662704935"/>
    <s v="0"/>
    <x v="5"/>
    <x v="5"/>
    <d v="2021-12-22T00:00:00"/>
    <n v="1335933.4334999998"/>
    <n v="1335933.4334999998"/>
    <x v="7"/>
    <x v="0"/>
    <x v="0"/>
  </r>
  <r>
    <s v="NZ70083"/>
    <x v="755"/>
    <n v="23"/>
    <d v="1999-05-25T06:00:00"/>
    <x v="0"/>
    <s v="Web Developer I"/>
    <x v="1"/>
    <n v="74432.027499999997"/>
    <n v="55824.020600000003"/>
    <s v="Joseph Arnold"/>
    <x v="5"/>
    <n v="924876506"/>
    <s v="0"/>
    <x v="2"/>
    <x v="4"/>
    <d v="2022-04-01T00:00:00"/>
    <n v="18608.006899999993"/>
    <n v="18608.006899999993"/>
    <x v="5"/>
    <x v="0"/>
    <x v="1"/>
  </r>
  <r>
    <s v="NZ86953"/>
    <x v="756"/>
    <n v="58"/>
    <d v="1964-05-24T12:00:00"/>
    <x v="0"/>
    <s v="Technical Writer"/>
    <x v="1"/>
    <n v="77019.887199999997"/>
    <n v="31433.379499999999"/>
    <s v="Joshua Allen"/>
    <x v="3"/>
    <n v="1926086712"/>
    <s v="0"/>
    <x v="2"/>
    <x v="2"/>
    <d v="2021-05-20T00:00:00"/>
    <n v="45586.507700000002"/>
    <n v="45586.507700000002"/>
    <x v="6"/>
    <x v="4"/>
    <x v="0"/>
  </r>
  <r>
    <s v="NZ76794"/>
    <x v="757"/>
    <n v="84"/>
    <d v="1938-05-25T00:00:00"/>
    <x v="0"/>
    <s v="Administrative Assistant II"/>
    <x v="1"/>
    <n v="313284.24"/>
    <n v="23433.661199999999"/>
    <s v="Russell Mason"/>
    <x v="5"/>
    <n v="1119564685"/>
    <n v="5567825416"/>
    <x v="3"/>
    <x v="2"/>
    <d v="2021-03-14T00:00:00"/>
    <n v="289850.57880000002"/>
    <n v="289850.57880000002"/>
    <x v="1"/>
    <x v="2"/>
    <x v="0"/>
  </r>
  <r>
    <s v="NZ25593"/>
    <x v="758"/>
    <n v="57"/>
    <d v="1965-05-24T18:00:00"/>
    <x v="0"/>
    <s v="Compensation Analyst"/>
    <x v="1"/>
    <n v="349048.33419999998"/>
    <n v="154240.88589999999"/>
    <s v="Nicholas Meyer"/>
    <x v="5"/>
    <n v="14792526"/>
    <s v="0"/>
    <x v="5"/>
    <x v="8"/>
    <d v="2022-03-08T00:00:00"/>
    <n v="194807.44829999999"/>
    <n v="194807.44829999999"/>
    <x v="1"/>
    <x v="4"/>
    <x v="1"/>
  </r>
  <r>
    <s v="NZ52252"/>
    <x v="759"/>
    <n v="58"/>
    <d v="1964-05-24T12:00:00"/>
    <x v="0"/>
    <s v="Safety Technician III"/>
    <x v="1"/>
    <n v="0"/>
    <n v="0"/>
    <s v="Jane Hicks"/>
    <x v="0"/>
    <n v="2530500777"/>
    <n v="361591425"/>
    <x v="3"/>
    <x v="3"/>
    <d v="2021-10-01T00:00:00"/>
    <n v="0"/>
    <n v="0"/>
    <x v="2"/>
    <x v="4"/>
    <x v="0"/>
  </r>
  <r>
    <s v="NZ36108"/>
    <x v="760"/>
    <n v="22"/>
    <d v="2000-05-24T12:00:00"/>
    <x v="0"/>
    <s v="Senior Quality Engineer"/>
    <x v="1"/>
    <n v="193003.45850000001"/>
    <n v="18255.515100000001"/>
    <s v="Joshua Powell"/>
    <x v="3"/>
    <n v="3322484514"/>
    <s v="0"/>
    <x v="4"/>
    <x v="7"/>
    <d v="2021-05-15T00:00:00"/>
    <n v="174747.94340000002"/>
    <n v="174747.94340000002"/>
    <x v="6"/>
    <x v="0"/>
    <x v="0"/>
  </r>
  <r>
    <s v="NZ38266"/>
    <x v="761"/>
    <n v="31"/>
    <d v="1991-05-25T06:00:00"/>
    <x v="0"/>
    <s v="Statistician I"/>
    <x v="1"/>
    <n v="1769348.3625"/>
    <n v="536905.71"/>
    <s v="Brian Robinson"/>
    <x v="5"/>
    <n v="3565540539"/>
    <s v="0"/>
    <x v="2"/>
    <x v="5"/>
    <d v="2022-03-11T00:00:00"/>
    <n v="1232442.6525000001"/>
    <n v="1232442.6525000001"/>
    <x v="1"/>
    <x v="1"/>
    <x v="1"/>
  </r>
  <r>
    <s v="NZ81185"/>
    <x v="762"/>
    <n v="73"/>
    <d v="1949-05-24T18:00:00"/>
    <x v="0"/>
    <s v="Food Chemist"/>
    <x v="1"/>
    <n v="1051950.5253000001"/>
    <n v="624309.7683"/>
    <s v="Nicholas Mitchell"/>
    <x v="3"/>
    <n v="3430755072"/>
    <s v="0"/>
    <x v="2"/>
    <x v="2"/>
    <d v="2021-11-21T00:00:00"/>
    <n v="427640.7570000001"/>
    <n v="427640.7570000001"/>
    <x v="10"/>
    <x v="2"/>
    <x v="0"/>
  </r>
  <r>
    <s v="NZ53269"/>
    <x v="763"/>
    <n v="50"/>
    <d v="1972-05-24T12:00:00"/>
    <x v="0"/>
    <s v="Administrative Assistant IV"/>
    <x v="1"/>
    <n v="1052777.804"/>
    <n v="161425.92989999999"/>
    <s v="Chris Ortiz"/>
    <x v="3"/>
    <n v="1069180713"/>
    <s v="0"/>
    <x v="1"/>
    <x v="1"/>
    <d v="2021-12-02T00:00:00"/>
    <n v="891351.87410000002"/>
    <n v="909178.91158200009"/>
    <x v="7"/>
    <x v="4"/>
    <x v="0"/>
  </r>
  <r>
    <s v="NZ76385"/>
    <x v="764"/>
    <n v="42"/>
    <d v="1980-05-24T12:00:00"/>
    <x v="0"/>
    <s v="Web Designer II"/>
    <x v="1"/>
    <n v="72449.063800000004"/>
    <n v="13914.9452"/>
    <s v="Nicholas Garrett"/>
    <x v="0"/>
    <n v="978623366"/>
    <s v="0"/>
    <x v="4"/>
    <x v="7"/>
    <d v="2022-03-14T00:00:00"/>
    <n v="58534.118600000002"/>
    <n v="58534.118600000002"/>
    <x v="1"/>
    <x v="5"/>
    <x v="1"/>
  </r>
  <r>
    <s v="NZ97275"/>
    <x v="765"/>
    <n v="19"/>
    <d v="2003-05-25T06:00:00"/>
    <x v="0"/>
    <s v="Human Resources Assistant I"/>
    <x v="1"/>
    <n v="111178.8112"/>
    <n v="67359.535799999998"/>
    <s v="Billy Hamilton"/>
    <x v="0"/>
    <n v="1401158304"/>
    <s v="0"/>
    <x v="2"/>
    <x v="2"/>
    <d v="2021-10-19T00:00:00"/>
    <n v="43819.275399999999"/>
    <n v="43819.275399999999"/>
    <x v="2"/>
    <x v="6"/>
    <x v="0"/>
  </r>
  <r>
    <s v="NZ28503"/>
    <x v="766"/>
    <n v="26"/>
    <d v="1996-05-24T12:00:00"/>
    <x v="0"/>
    <s v="Database Administrator IV"/>
    <x v="1"/>
    <n v="110588.5214"/>
    <n v="127074.4029"/>
    <s v="Amy Spencer"/>
    <x v="0"/>
    <n v="2571202197"/>
    <s v="0"/>
    <x v="4"/>
    <x v="1"/>
    <d v="2021-02-12T00:00:00"/>
    <n v="-16485.881500000003"/>
    <n v="-16485.881500000003"/>
    <x v="0"/>
    <x v="0"/>
    <x v="0"/>
  </r>
  <r>
    <s v="NZ86966"/>
    <x v="767"/>
    <n v="32"/>
    <d v="1990-05-25T00:00:00"/>
    <x v="0"/>
    <s v="Accountant II"/>
    <x v="1"/>
    <n v="670840.54119999998"/>
    <n v="93765.212"/>
    <s v="Laura Dean"/>
    <x v="3"/>
    <n v="4710523488"/>
    <s v="0"/>
    <x v="4"/>
    <x v="1"/>
    <d v="2022-02-25T00:00:00"/>
    <n v="577075.32920000004"/>
    <n v="588616.835784"/>
    <x v="0"/>
    <x v="1"/>
    <x v="1"/>
  </r>
  <r>
    <s v="NZ47625"/>
    <x v="768"/>
    <n v="41"/>
    <d v="1981-05-24T18:00:00"/>
    <x v="0"/>
    <s v="Biostatistician III"/>
    <x v="1"/>
    <n v="164323.5987"/>
    <n v="64064.862800000003"/>
    <s v="Gloria Williamson"/>
    <x v="5"/>
    <n v="1530748128"/>
    <s v="0"/>
    <x v="5"/>
    <x v="2"/>
    <d v="2022-03-17T00:00:00"/>
    <n v="100258.7359"/>
    <n v="100258.7359"/>
    <x v="1"/>
    <x v="5"/>
    <x v="1"/>
  </r>
  <r>
    <s v="NZ36748"/>
    <x v="769"/>
    <n v="43"/>
    <d v="1979-05-25T06:00:00"/>
    <x v="0"/>
    <s v="Programmer Analyst I"/>
    <x v="1"/>
    <n v="39778.775900000001"/>
    <n v="6978.1412"/>
    <s v="Rebecca Martinez"/>
    <x v="1"/>
    <n v="2311779425"/>
    <s v="0"/>
    <x v="5"/>
    <x v="8"/>
    <d v="2021-01-06T00:00:00"/>
    <n v="32800.634700000002"/>
    <n v="32800.634700000002"/>
    <x v="3"/>
    <x v="5"/>
    <x v="0"/>
  </r>
  <r>
    <s v="NZ78182"/>
    <x v="770"/>
    <n v="53"/>
    <d v="1969-05-24T18:00:00"/>
    <x v="0"/>
    <s v="Safety Technician III"/>
    <x v="1"/>
    <n v="748509.9375"/>
    <n v="373656.16080000001"/>
    <s v="Dennis Day"/>
    <x v="5"/>
    <n v="839946624"/>
    <s v="0"/>
    <x v="4"/>
    <x v="1"/>
    <d v="2021-12-20T00:00:00"/>
    <n v="374853.77669999999"/>
    <n v="374853.77669999999"/>
    <x v="7"/>
    <x v="4"/>
    <x v="0"/>
  </r>
  <r>
    <s v="NZ57502"/>
    <x v="771"/>
    <n v="43"/>
    <d v="1979-05-25T06:00:00"/>
    <x v="0"/>
    <s v="Staff Accountant I"/>
    <x v="1"/>
    <n v="204450.82800000001"/>
    <n v="35877.822699999997"/>
    <s v="Kevin Weaver"/>
    <x v="5"/>
    <n v="3217926351"/>
    <s v="0"/>
    <x v="1"/>
    <x v="4"/>
    <d v="2021-08-25T00:00:00"/>
    <n v="168573.00530000002"/>
    <n v="168573.00530000002"/>
    <x v="9"/>
    <x v="5"/>
    <x v="0"/>
  </r>
  <r>
    <s v="NZ34060"/>
    <x v="772"/>
    <n v="71"/>
    <d v="1951-05-25T06:00:00"/>
    <x v="0"/>
    <s v="Budget/Accounting Analyst I"/>
    <x v="1"/>
    <n v="312542.57199999999"/>
    <n v="26913.3881"/>
    <s v="Carlos Armstrong"/>
    <x v="3"/>
    <n v="3608002112"/>
    <s v="0"/>
    <x v="0"/>
    <x v="4"/>
    <d v="2021-12-04T00:00:00"/>
    <n v="285629.1839"/>
    <n v="285629.1839"/>
    <x v="7"/>
    <x v="2"/>
    <x v="0"/>
  </r>
  <r>
    <s v="NZ76903"/>
    <x v="773"/>
    <n v="19"/>
    <d v="2003-05-25T06:00:00"/>
    <x v="0"/>
    <s v="Analog Circuit Design manager"/>
    <x v="1"/>
    <n v="396416.2499"/>
    <n v="189398.8749"/>
    <s v="Virginia Gardner"/>
    <x v="0"/>
    <n v="420527646"/>
    <s v="0"/>
    <x v="2"/>
    <x v="2"/>
    <d v="2022-03-26T00:00:00"/>
    <n v="207017.375"/>
    <n v="207017.375"/>
    <x v="1"/>
    <x v="6"/>
    <x v="1"/>
  </r>
  <r>
    <s v="NZ35620"/>
    <x v="774"/>
    <n v="52"/>
    <d v="1970-05-25T00:00:00"/>
    <x v="0"/>
    <s v="Senior Financial Analyst"/>
    <x v="1"/>
    <n v="319150.1949"/>
    <n v="62104.902800000003"/>
    <s v="Howard Cox"/>
    <x v="3"/>
    <n v="210907648"/>
    <s v="0"/>
    <x v="0"/>
    <x v="4"/>
    <d v="2021-02-04T00:00:00"/>
    <n v="257045.29209999999"/>
    <n v="257045.29209999999"/>
    <x v="0"/>
    <x v="4"/>
    <x v="0"/>
  </r>
  <r>
    <s v="NZ28314"/>
    <x v="775"/>
    <n v="52"/>
    <d v="1970-05-25T00:00:00"/>
    <x v="0"/>
    <s v="Statistician II"/>
    <x v="1"/>
    <n v="55923.374600000003"/>
    <n v="65492.485399999998"/>
    <s v="Amy White"/>
    <x v="0"/>
    <n v="782343936"/>
    <s v="0"/>
    <x v="0"/>
    <x v="4"/>
    <d v="2021-10-09T00:00:00"/>
    <n v="-9569.1107999999949"/>
    <n v="-9569.1107999999949"/>
    <x v="2"/>
    <x v="4"/>
    <x v="0"/>
  </r>
  <r>
    <s v="NZ25120"/>
    <x v="776"/>
    <n v="58"/>
    <d v="1964-05-24T12:00:00"/>
    <x v="0"/>
    <s v="Marketing Assistant"/>
    <x v="1"/>
    <n v="60794.495999999999"/>
    <n v="34044.917800000003"/>
    <s v="Anna Duncan"/>
    <x v="2"/>
    <n v="473610064"/>
    <s v="0"/>
    <x v="0"/>
    <x v="0"/>
    <d v="2021-02-26T00:00:00"/>
    <n v="26749.578199999996"/>
    <n v="26749.578199999996"/>
    <x v="0"/>
    <x v="4"/>
    <x v="0"/>
  </r>
  <r>
    <s v="NZ69069"/>
    <x v="777"/>
    <n v="85"/>
    <d v="1937-05-24T18:00:00"/>
    <x v="0"/>
    <s v="Internal Auditor"/>
    <x v="1"/>
    <n v="173410.99170000001"/>
    <n v="94741.615000000005"/>
    <s v="Sharon Cook"/>
    <x v="1"/>
    <n v="102452224"/>
    <s v="0"/>
    <x v="0"/>
    <x v="4"/>
    <d v="2021-03-09T00:00:00"/>
    <n v="78669.376700000008"/>
    <n v="78669.376700000008"/>
    <x v="1"/>
    <x v="2"/>
    <x v="0"/>
  </r>
  <r>
    <s v="NZ55336"/>
    <x v="778"/>
    <n v="38"/>
    <d v="1984-05-24T12:00:00"/>
    <x v="0"/>
    <s v="Research Assistant I"/>
    <x v="1"/>
    <n v="244297.86379999999"/>
    <n v="61208.695500000002"/>
    <s v="Robin Brown"/>
    <x v="1"/>
    <n v="4097823288"/>
    <s v="0"/>
    <x v="0"/>
    <x v="0"/>
    <d v="2021-10-09T00:00:00"/>
    <n v="183089.16829999999"/>
    <n v="183089.16829999999"/>
    <x v="2"/>
    <x v="1"/>
    <x v="0"/>
  </r>
  <r>
    <s v="NZ67420"/>
    <x v="779"/>
    <n v="61"/>
    <d v="1961-05-24T18:00:00"/>
    <x v="0"/>
    <s v="Structural Analysis Engineer"/>
    <x v="1"/>
    <n v="1713018.7154999999"/>
    <n v="382273.65019999997"/>
    <s v="Joshua Meyer"/>
    <x v="5"/>
    <n v="670099567"/>
    <s v="0"/>
    <x v="0"/>
    <x v="4"/>
    <d v="2021-10-18T00:00:00"/>
    <n v="1330745.0652999999"/>
    <n v="1330745.0652999999"/>
    <x v="2"/>
    <x v="3"/>
    <x v="0"/>
  </r>
  <r>
    <s v="NZ70604"/>
    <x v="780"/>
    <n v="21"/>
    <d v="2001-05-24T18:00:00"/>
    <x v="0"/>
    <s v="Automation Specialist II"/>
    <x v="1"/>
    <n v="207162.4319"/>
    <n v="115792.8961"/>
    <s v="Joan Williams"/>
    <x v="5"/>
    <n v="495037683"/>
    <s v="0"/>
    <x v="1"/>
    <x v="1"/>
    <d v="2021-06-22T00:00:00"/>
    <n v="91369.535799999998"/>
    <n v="91369.535799999998"/>
    <x v="4"/>
    <x v="0"/>
    <x v="0"/>
  </r>
  <r>
    <s v="NZ65149"/>
    <x v="781"/>
    <n v="75"/>
    <d v="1947-05-25T06:00:00"/>
    <x v="0"/>
    <s v="Senior Developer"/>
    <x v="1"/>
    <n v="52990.536800000002"/>
    <n v="20368.691299999999"/>
    <s v="Ruby Harper"/>
    <x v="1"/>
    <n v="960596847"/>
    <s v="0"/>
    <x v="1"/>
    <x v="1"/>
    <d v="2022-02-05T00:00:00"/>
    <n v="32621.845500000003"/>
    <n v="32621.845500000003"/>
    <x v="0"/>
    <x v="2"/>
    <x v="1"/>
  </r>
  <r>
    <s v="NZ96211"/>
    <x v="782"/>
    <n v="47"/>
    <d v="1975-05-25T06:00:00"/>
    <x v="0"/>
    <s v="Environmental Tech"/>
    <x v="1"/>
    <n v="266295.04560000001"/>
    <n v="303148.37780000002"/>
    <s v="Cynthia Edwards"/>
    <x v="0"/>
    <n v="465503896"/>
    <s v="0"/>
    <x v="1"/>
    <x v="4"/>
    <d v="2022-02-13T00:00:00"/>
    <n v="-36853.332200000004"/>
    <n v="-36853.332200000004"/>
    <x v="0"/>
    <x v="5"/>
    <x v="1"/>
  </r>
  <r>
    <s v="NZ63683"/>
    <x v="783"/>
    <n v="31"/>
    <d v="1991-05-25T06:00:00"/>
    <x v="0"/>
    <s v="Web Designer II"/>
    <x v="1"/>
    <n v="572524.48510000005"/>
    <n v="100191.7849"/>
    <s v="Ralph Foster"/>
    <x v="4"/>
    <n v="10106784"/>
    <s v="0"/>
    <x v="2"/>
    <x v="2"/>
    <d v="2021-12-07T00:00:00"/>
    <n v="472332.70020000008"/>
    <n v="472332.70020000008"/>
    <x v="7"/>
    <x v="1"/>
    <x v="0"/>
  </r>
  <r>
    <s v="NZ20426"/>
    <x v="784"/>
    <n v="59"/>
    <d v="1963-05-25T06:00:00"/>
    <x v="0"/>
    <s v="Nurse"/>
    <x v="1"/>
    <n v="407859.6"/>
    <n v="199688.06020000001"/>
    <s v="Jennifer Sims"/>
    <x v="0"/>
    <n v="499326914"/>
    <s v="0"/>
    <x v="1"/>
    <x v="1"/>
    <d v="2022-01-09T00:00:00"/>
    <n v="208171.53979999997"/>
    <n v="208171.53979999997"/>
    <x v="3"/>
    <x v="4"/>
    <x v="1"/>
  </r>
  <r>
    <s v="NZ61862"/>
    <x v="785"/>
    <n v="18"/>
    <d v="2004-05-24T12:00:00"/>
    <x v="0"/>
    <s v="Registered Nurse"/>
    <x v="1"/>
    <n v="620185.11809999996"/>
    <n v="234582.3008"/>
    <s v="Annie Price"/>
    <x v="5"/>
    <n v="280091007"/>
    <s v="0"/>
    <x v="5"/>
    <x v="2"/>
    <d v="2022-04-18T00:00:00"/>
    <n v="385602.8173"/>
    <n v="385602.8173"/>
    <x v="5"/>
    <x v="6"/>
    <x v="1"/>
  </r>
  <r>
    <s v="NZ96019"/>
    <x v="786"/>
    <n v="49"/>
    <d v="1973-05-24T18:00:00"/>
    <x v="0"/>
    <s v="Web Designer III"/>
    <x v="1"/>
    <n v="1988033.0019"/>
    <n v="783688.37179999996"/>
    <s v="Joseph Morrison"/>
    <x v="0"/>
    <n v="258591243"/>
    <s v="0"/>
    <x v="2"/>
    <x v="2"/>
    <d v="2021-01-06T00:00:00"/>
    <n v="1204344.6301000002"/>
    <n v="1204344.6301000002"/>
    <x v="3"/>
    <x v="5"/>
    <x v="0"/>
  </r>
  <r>
    <s v="NZ15278"/>
    <x v="787"/>
    <n v="84"/>
    <d v="1938-05-25T00:00:00"/>
    <x v="0"/>
    <s v="Actuary"/>
    <x v="1"/>
    <n v="303177.13780000003"/>
    <n v="81560.594700000001"/>
    <s v="Jason Allen"/>
    <x v="1"/>
    <n v="607651956"/>
    <s v="0"/>
    <x v="1"/>
    <x v="1"/>
    <d v="2021-09-20T00:00:00"/>
    <n v="221616.54310000001"/>
    <n v="221616.54310000001"/>
    <x v="8"/>
    <x v="2"/>
    <x v="0"/>
  </r>
  <r>
    <s v="NZ19235"/>
    <x v="788"/>
    <n v="23"/>
    <d v="1999-05-25T06:00:00"/>
    <x v="0"/>
    <s v="Systems Administrator IV"/>
    <x v="1"/>
    <n v="149314.45019999999"/>
    <n v="53879.383300000001"/>
    <s v="Kathryn Johnson"/>
    <x v="0"/>
    <n v="837693396"/>
    <s v="0"/>
    <x v="2"/>
    <x v="1"/>
    <d v="2021-01-27T00:00:00"/>
    <n v="95435.066899999991"/>
    <n v="95435.066899999991"/>
    <x v="3"/>
    <x v="0"/>
    <x v="0"/>
  </r>
  <r>
    <s v="NZ70950"/>
    <x v="789"/>
    <n v="51"/>
    <d v="1971-05-25T06:00:00"/>
    <x v="0"/>
    <s v="Software Engineer III"/>
    <x v="1"/>
    <n v="665784.05420000001"/>
    <n v="290972.2904"/>
    <s v="Roger Hernandez"/>
    <x v="0"/>
    <n v="255576672"/>
    <n v="174909072"/>
    <x v="3"/>
    <x v="6"/>
    <d v="2021-12-17T00:00:00"/>
    <n v="374811.76380000002"/>
    <n v="374811.76380000002"/>
    <x v="7"/>
    <x v="4"/>
    <x v="0"/>
  </r>
  <r>
    <s v="NZ62941"/>
    <x v="790"/>
    <n v="60"/>
    <d v="1962-05-25T00:00:00"/>
    <x v="0"/>
    <s v="Systems Administrator II"/>
    <x v="1"/>
    <n v="125695.2531"/>
    <n v="51954.037900000003"/>
    <s v="Joyce Castillo"/>
    <x v="5"/>
    <n v="511043928"/>
    <s v="0"/>
    <x v="5"/>
    <x v="5"/>
    <d v="2021-05-17T00:00:00"/>
    <n v="73741.215200000006"/>
    <n v="73741.215200000006"/>
    <x v="6"/>
    <x v="3"/>
    <x v="0"/>
  </r>
  <r>
    <s v="NZ31198"/>
    <x v="791"/>
    <n v="50"/>
    <d v="1972-05-24T12:00:00"/>
    <x v="0"/>
    <s v="Nurse"/>
    <x v="1"/>
    <n v="193153.03109999999"/>
    <n v="60174.5982"/>
    <s v="Kevin Perez"/>
    <x v="3"/>
    <n v="1021320441"/>
    <s v="0"/>
    <x v="1"/>
    <x v="1"/>
    <d v="2021-05-06T00:00:00"/>
    <n v="132978.43289999999"/>
    <n v="132978.43289999999"/>
    <x v="6"/>
    <x v="4"/>
    <x v="0"/>
  </r>
  <r>
    <s v="NZ99892"/>
    <x v="792"/>
    <n v="79"/>
    <d v="1943-05-25T06:00:00"/>
    <x v="0"/>
    <s v="Health Coach IV"/>
    <x v="1"/>
    <n v="758995.41209999996"/>
    <n v="306509.38010000001"/>
    <s v="Ruby Oliver"/>
    <x v="2"/>
    <n v="47448225"/>
    <s v="0"/>
    <x v="4"/>
    <x v="7"/>
    <d v="2022-03-06T00:00:00"/>
    <n v="452486.03199999995"/>
    <n v="452486.03199999995"/>
    <x v="1"/>
    <x v="2"/>
    <x v="1"/>
  </r>
  <r>
    <s v="NZ43480"/>
    <x v="793"/>
    <n v="31"/>
    <d v="1991-05-25T06:00:00"/>
    <x v="0"/>
    <s v="Nurse"/>
    <x v="1"/>
    <n v="1340823.2175"/>
    <n v="885755.94369999995"/>
    <s v="Douglas Gibson"/>
    <x v="3"/>
    <n v="13522208"/>
    <s v="0"/>
    <x v="0"/>
    <x v="1"/>
    <d v="2022-04-15T00:00:00"/>
    <n v="455067.27380000008"/>
    <n v="455067.27380000008"/>
    <x v="5"/>
    <x v="1"/>
    <x v="1"/>
  </r>
  <r>
    <s v="NZ71904"/>
    <x v="794"/>
    <n v="49"/>
    <d v="1973-05-24T18:00:00"/>
    <x v="0"/>
    <s v="Social Worker"/>
    <x v="1"/>
    <n v="1429313.7320000001"/>
    <n v="438288.84649999999"/>
    <s v="Philip Jackson"/>
    <x v="0"/>
    <n v="7593417"/>
    <n v="78656823"/>
    <x v="3"/>
    <x v="6"/>
    <d v="2022-02-09T00:00:00"/>
    <n v="991024.88550000009"/>
    <n v="991024.88550000009"/>
    <x v="0"/>
    <x v="5"/>
    <x v="1"/>
  </r>
  <r>
    <s v="NZ43915"/>
    <x v="795"/>
    <n v="19"/>
    <d v="2003-05-25T06:00:00"/>
    <x v="0"/>
    <s v="VP Marketing"/>
    <x v="1"/>
    <n v="1532568.0026"/>
    <n v="951687.34990000003"/>
    <s v="Ryan Carr"/>
    <x v="5"/>
    <n v="727405728"/>
    <s v="0"/>
    <x v="1"/>
    <x v="4"/>
    <d v="2022-04-06T00:00:00"/>
    <n v="580880.65269999998"/>
    <n v="580880.65269999998"/>
    <x v="5"/>
    <x v="6"/>
    <x v="1"/>
  </r>
  <r>
    <s v="NZ14313"/>
    <x v="796"/>
    <n v="26"/>
    <d v="1996-05-24T12:00:00"/>
    <x v="0"/>
    <s v="Media Manager IV"/>
    <x v="1"/>
    <n v="103871.6332"/>
    <n v="133711.12059999999"/>
    <s v="Aaron Marshall"/>
    <x v="0"/>
    <n v="1609410825"/>
    <s v="0"/>
    <x v="2"/>
    <x v="2"/>
    <d v="2021-04-05T00:00:00"/>
    <n v="-29839.487399999998"/>
    <n v="-29839.487399999998"/>
    <x v="5"/>
    <x v="0"/>
    <x v="0"/>
  </r>
  <r>
    <s v="NZ14968"/>
    <x v="797"/>
    <n v="38"/>
    <d v="1984-05-24T12:00:00"/>
    <x v="0"/>
    <s v="Media Manager III"/>
    <x v="1"/>
    <n v="369716.66320000001"/>
    <n v="188455.5748"/>
    <s v="Jesse Hughes"/>
    <x v="0"/>
    <n v="1332805287"/>
    <s v="0"/>
    <x v="4"/>
    <x v="7"/>
    <d v="2022-02-13T00:00:00"/>
    <n v="181261.08840000001"/>
    <n v="181261.08840000001"/>
    <x v="0"/>
    <x v="1"/>
    <x v="1"/>
  </r>
  <r>
    <s v="NZ48318"/>
    <x v="798"/>
    <n v="53"/>
    <d v="1969-05-24T18:00:00"/>
    <x v="0"/>
    <s v="Accounting Assistant IV"/>
    <x v="1"/>
    <n v="88823.512600000002"/>
    <n v="24284.013200000001"/>
    <s v="Michelle Martin"/>
    <x v="1"/>
    <n v="3119775642"/>
    <s v="0"/>
    <x v="2"/>
    <x v="2"/>
    <d v="2021-09-26T00:00:00"/>
    <n v="64539.499400000001"/>
    <n v="64539.499400000001"/>
    <x v="8"/>
    <x v="4"/>
    <x v="0"/>
  </r>
  <r>
    <s v="NZ94851"/>
    <x v="799"/>
    <n v="76"/>
    <d v="1946-05-25T00:00:00"/>
    <x v="0"/>
    <s v="Geologist I"/>
    <x v="1"/>
    <n v="96969.337899999999"/>
    <n v="124259.28019999999"/>
    <s v="Cynthia Hudson"/>
    <x v="5"/>
    <n v="1289598597"/>
    <s v="0"/>
    <x v="1"/>
    <x v="1"/>
    <d v="2021-11-19T00:00:00"/>
    <n v="-27289.942299999995"/>
    <n v="-27289.942299999995"/>
    <x v="10"/>
    <x v="2"/>
    <x v="0"/>
  </r>
  <r>
    <s v="NZ90107"/>
    <x v="800"/>
    <n v="29"/>
    <d v="1993-05-24T18:00:00"/>
    <x v="0"/>
    <s v="Media Manager IV"/>
    <x v="1"/>
    <n v="507310.62680000003"/>
    <n v="145851.8052"/>
    <s v="Kelly Richards"/>
    <x v="1"/>
    <n v="1845170514"/>
    <s v="0"/>
    <x v="5"/>
    <x v="2"/>
    <d v="2021-07-31T00:00:00"/>
    <n v="361458.82160000002"/>
    <n v="361458.82160000002"/>
    <x v="11"/>
    <x v="0"/>
    <x v="0"/>
  </r>
  <r>
    <s v="NZ98898"/>
    <x v="801"/>
    <n v="52"/>
    <d v="1970-05-25T00:00:00"/>
    <x v="0"/>
    <s v="Project Manager"/>
    <x v="1"/>
    <n v="738171.45499999996"/>
    <n v="132558.95850000001"/>
    <s v="Eric Armstrong"/>
    <x v="0"/>
    <n v="1364554989"/>
    <s v="0"/>
    <x v="5"/>
    <x v="2"/>
    <d v="2021-06-24T00:00:00"/>
    <n v="605612.49649999989"/>
    <n v="605612.49649999989"/>
    <x v="4"/>
    <x v="4"/>
    <x v="0"/>
  </r>
  <r>
    <s v="NZ41873"/>
    <x v="802"/>
    <n v="65"/>
    <d v="1957-05-24T18:00:00"/>
    <x v="0"/>
    <s v="Human Resources Assistant I"/>
    <x v="1"/>
    <n v="613776.6764"/>
    <n v="136354.7009"/>
    <s v="Christopher Wright"/>
    <x v="3"/>
    <n v="3237984288"/>
    <s v="0"/>
    <x v="2"/>
    <x v="5"/>
    <d v="2021-01-29T00:00:00"/>
    <n v="477421.9755"/>
    <n v="477421.9755"/>
    <x v="3"/>
    <x v="3"/>
    <x v="0"/>
  </r>
  <r>
    <s v="NZ12706"/>
    <x v="803"/>
    <n v="25"/>
    <d v="1997-05-24T18:00:00"/>
    <x v="0"/>
    <s v="Director of Sales"/>
    <x v="1"/>
    <n v="277509.67200000002"/>
    <n v="70386.544099999999"/>
    <s v="Evelyn Peterson"/>
    <x v="2"/>
    <n v="1276463108"/>
    <s v="0"/>
    <x v="1"/>
    <x v="1"/>
    <d v="2021-04-20T00:00:00"/>
    <n v="207123.12790000002"/>
    <n v="207123.12790000002"/>
    <x v="5"/>
    <x v="0"/>
    <x v="0"/>
  </r>
  <r>
    <s v="NZ56106"/>
    <x v="804"/>
    <n v="42"/>
    <d v="1980-05-24T12:00:00"/>
    <x v="0"/>
    <s v="Research Assistant II"/>
    <x v="1"/>
    <n v="3808500.2610999998"/>
    <n v="1724118.3614000001"/>
    <s v="Craig Hansen"/>
    <x v="0"/>
    <n v="594048"/>
    <s v="0"/>
    <x v="2"/>
    <x v="1"/>
    <d v="2021-02-19T00:00:00"/>
    <n v="2084381.8996999997"/>
    <n v="2084381.8996999997"/>
    <x v="0"/>
    <x v="5"/>
    <x v="0"/>
  </r>
  <r>
    <s v="NZ23592"/>
    <x v="805"/>
    <n v="66"/>
    <d v="1956-05-24T12:00:00"/>
    <x v="0"/>
    <s v="Cost Accountant"/>
    <x v="1"/>
    <n v="239846.50440000001"/>
    <n v="109893.3075"/>
    <s v="Ralph Morgan"/>
    <x v="3"/>
    <n v="14864976"/>
    <s v="0"/>
    <x v="2"/>
    <x v="2"/>
    <d v="2021-12-06T00:00:00"/>
    <n v="129953.19690000001"/>
    <n v="129953.19690000001"/>
    <x v="7"/>
    <x v="3"/>
    <x v="0"/>
  </r>
  <r>
    <s v="NZ85558"/>
    <x v="806"/>
    <n v="38"/>
    <d v="1984-05-24T12:00:00"/>
    <x v="0"/>
    <s v="Health Coach IV"/>
    <x v="1"/>
    <n v="463600.46250000002"/>
    <n v="58413.658300000003"/>
    <s v="Daniel Morrison"/>
    <x v="2"/>
    <n v="672753382"/>
    <s v="0"/>
    <x v="1"/>
    <x v="1"/>
    <d v="2021-06-30T00:00:00"/>
    <n v="405186.80420000001"/>
    <n v="405186.80420000001"/>
    <x v="4"/>
    <x v="1"/>
    <x v="0"/>
  </r>
  <r>
    <s v="NZ99607"/>
    <x v="807"/>
    <n v="47"/>
    <d v="1975-05-25T06:00:00"/>
    <x v="0"/>
    <s v="Design Engineer"/>
    <x v="1"/>
    <n v="2181586.3916000002"/>
    <n v="593637.31110000005"/>
    <s v="Eric Jordan"/>
    <x v="0"/>
    <n v="1915104453"/>
    <s v="0"/>
    <x v="0"/>
    <x v="0"/>
    <d v="2022-01-13T00:00:00"/>
    <n v="1587949.0805000002"/>
    <n v="1587949.0805000002"/>
    <x v="3"/>
    <x v="5"/>
    <x v="1"/>
  </r>
  <r>
    <s v="NZ91954"/>
    <x v="808"/>
    <n v="28"/>
    <d v="1994-05-25T00:00:00"/>
    <x v="0"/>
    <s v="Project Manager"/>
    <x v="1"/>
    <n v="607089.96429999999"/>
    <n v="270462.97830000002"/>
    <s v="Jose Berry"/>
    <x v="0"/>
    <n v="1159166437"/>
    <s v="0"/>
    <x v="1"/>
    <x v="1"/>
    <d v="2022-03-12T00:00:00"/>
    <n v="336626.98599999998"/>
    <n v="336626.98599999998"/>
    <x v="1"/>
    <x v="0"/>
    <x v="1"/>
  </r>
  <r>
    <s v="NZ24079"/>
    <x v="809"/>
    <n v="34"/>
    <d v="1988-05-24T12:00:00"/>
    <x v="0"/>
    <s v="VP Accounting"/>
    <x v="1"/>
    <n v="1510274.8419999999"/>
    <n v="725329.36490000004"/>
    <s v="Terry Bowman"/>
    <x v="0"/>
    <n v="720707328"/>
    <s v="0"/>
    <x v="5"/>
    <x v="8"/>
    <d v="2021-09-10T00:00:00"/>
    <n v="784945.4770999999"/>
    <n v="784945.4770999999"/>
    <x v="8"/>
    <x v="1"/>
    <x v="0"/>
  </r>
  <r>
    <s v="NZ21504"/>
    <x v="810"/>
    <n v="18"/>
    <d v="2004-05-24T12:00:00"/>
    <x v="0"/>
    <s v="VP Quality Control"/>
    <x v="1"/>
    <n v="1011369.9547"/>
    <n v="411133.64669999998"/>
    <s v="Benjamin Greene"/>
    <x v="0"/>
    <n v="20009952"/>
    <s v="0"/>
    <x v="0"/>
    <x v="0"/>
    <d v="2021-02-15T00:00:00"/>
    <n v="600236.30799999996"/>
    <n v="600236.30799999996"/>
    <x v="0"/>
    <x v="6"/>
    <x v="0"/>
  </r>
  <r>
    <s v="NZ54922"/>
    <x v="811"/>
    <n v="18"/>
    <d v="2004-05-24T12:00:00"/>
    <x v="0"/>
    <s v="Human Resources Assistant IV"/>
    <x v="1"/>
    <n v="661146.89709999994"/>
    <n v="203526.0313"/>
    <s v="Fred Baker"/>
    <x v="3"/>
    <n v="24408888"/>
    <s v="0"/>
    <x v="4"/>
    <x v="7"/>
    <d v="2022-03-13T00:00:00"/>
    <n v="457620.86579999991"/>
    <n v="457620.86579999991"/>
    <x v="1"/>
    <x v="6"/>
    <x v="1"/>
  </r>
  <r>
    <s v="NZ78256"/>
    <x v="812"/>
    <n v="82"/>
    <d v="1940-05-24T12:00:00"/>
    <x v="0"/>
    <s v="Biostatistician IV"/>
    <x v="1"/>
    <n v="638236.75769999996"/>
    <n v="217056.97870000001"/>
    <s v="Larry Johnston"/>
    <x v="0"/>
    <n v="3545542935"/>
    <s v="0"/>
    <x v="1"/>
    <x v="1"/>
    <d v="2021-01-24T00:00:00"/>
    <n v="421179.77899999998"/>
    <n v="421179.77899999998"/>
    <x v="3"/>
    <x v="2"/>
    <x v="0"/>
  </r>
  <r>
    <s v="NZ87324"/>
    <x v="813"/>
    <n v="69"/>
    <d v="1953-05-24T18:00:00"/>
    <x v="0"/>
    <s v="Statistician II"/>
    <x v="1"/>
    <n v="509618.03980000003"/>
    <n v="180326.38329999999"/>
    <s v="Lisa Fernandez"/>
    <x v="0"/>
    <n v="102526035"/>
    <s v="0"/>
    <x v="2"/>
    <x v="5"/>
    <d v="2022-02-12T00:00:00"/>
    <n v="329291.65650000004"/>
    <n v="329291.65650000004"/>
    <x v="0"/>
    <x v="3"/>
    <x v="1"/>
  </r>
  <r>
    <s v="NZ87243"/>
    <x v="814"/>
    <n v="83"/>
    <d v="1939-05-25T06:00:00"/>
    <x v="0"/>
    <s v="Registered Nurse"/>
    <x v="1"/>
    <n v="705779.69819999998"/>
    <n v="181088.212"/>
    <s v="Stephen Bell"/>
    <x v="0"/>
    <n v="1033267941"/>
    <s v="0"/>
    <x v="2"/>
    <x v="1"/>
    <d v="2021-08-06T00:00:00"/>
    <n v="524691.48619999993"/>
    <n v="524691.48619999993"/>
    <x v="9"/>
    <x v="2"/>
    <x v="0"/>
  </r>
  <r>
    <s v="NZ71551"/>
    <x v="815"/>
    <n v="55"/>
    <d v="1967-05-25T06:00:00"/>
    <x v="0"/>
    <s v="Junior Executive"/>
    <x v="1"/>
    <n v="1166846.9345"/>
    <n v="363970.60340000002"/>
    <s v="Daniel Jordan"/>
    <x v="2"/>
    <n v="1441484352"/>
    <s v="0"/>
    <x v="5"/>
    <x v="2"/>
    <d v="2021-08-08T00:00:00"/>
    <n v="802876.33109999995"/>
    <n v="802876.33109999995"/>
    <x v="9"/>
    <x v="4"/>
    <x v="0"/>
  </r>
  <r>
    <s v="NZ57665"/>
    <x v="816"/>
    <n v="18"/>
    <d v="2004-05-24T12:00:00"/>
    <x v="0"/>
    <s v="Programmer I"/>
    <x v="1"/>
    <n v="2434167.7776000001"/>
    <n v="668783.21889999998"/>
    <s v="Aaron Wilson"/>
    <x v="0"/>
    <n v="3874372675"/>
    <s v="0"/>
    <x v="1"/>
    <x v="1"/>
    <d v="2021-05-13T00:00:00"/>
    <n v="1765384.5587000002"/>
    <n v="1765384.5587000002"/>
    <x v="6"/>
    <x v="6"/>
    <x v="0"/>
  </r>
  <r>
    <s v="NZ65318"/>
    <x v="817"/>
    <n v="32"/>
    <d v="1990-05-25T00:00:00"/>
    <x v="0"/>
    <s v="Office Assistant III"/>
    <x v="1"/>
    <n v="2569398.6094999998"/>
    <n v="359536.12709999998"/>
    <s v="Edward Wilson"/>
    <x v="4"/>
    <n v="902624008"/>
    <s v="0"/>
    <x v="0"/>
    <x v="1"/>
    <d v="2021-12-06T00:00:00"/>
    <n v="2209862.4823999996"/>
    <n v="2209862.4823999996"/>
    <x v="7"/>
    <x v="1"/>
    <x v="0"/>
  </r>
  <r>
    <s v="NZ94783"/>
    <x v="818"/>
    <n v="38"/>
    <d v="1984-05-24T12:00:00"/>
    <x v="0"/>
    <s v="Office Assistant II"/>
    <x v="1"/>
    <n v="656372.92150000005"/>
    <n v="141350.1177"/>
    <s v="Earl Wagner"/>
    <x v="5"/>
    <n v="863987391"/>
    <s v="0"/>
    <x v="1"/>
    <x v="1"/>
    <d v="2021-02-06T00:00:00"/>
    <n v="515022.80380000005"/>
    <n v="515022.80380000005"/>
    <x v="0"/>
    <x v="1"/>
    <x v="0"/>
  </r>
  <r>
    <s v="NZ67880"/>
    <x v="819"/>
    <n v="60"/>
    <d v="1962-05-25T00:00:00"/>
    <x v="0"/>
    <s v="Human Resources Manager"/>
    <x v="1"/>
    <n v="535094.20319999999"/>
    <n v="124934.3364"/>
    <s v="Arthur Vasquez"/>
    <x v="5"/>
    <n v="4826965"/>
    <s v="0"/>
    <x v="2"/>
    <x v="1"/>
    <d v="2021-10-20T00:00:00"/>
    <n v="410159.86679999996"/>
    <n v="410159.86679999996"/>
    <x v="2"/>
    <x v="3"/>
    <x v="0"/>
  </r>
  <r>
    <s v="NZ72103"/>
    <x v="820"/>
    <n v="69"/>
    <d v="1953-05-24T18:00:00"/>
    <x v="0"/>
    <s v="Statistician I"/>
    <x v="1"/>
    <n v="408104.6128"/>
    <n v="90023.076400000005"/>
    <s v="Sarah Hill"/>
    <x v="2"/>
    <n v="2515127356"/>
    <n v="3372505962"/>
    <x v="3"/>
    <x v="3"/>
    <d v="2022-02-12T00:00:00"/>
    <n v="318081.53639999998"/>
    <n v="318081.53639999998"/>
    <x v="0"/>
    <x v="3"/>
    <x v="1"/>
  </r>
  <r>
    <s v="NZ58197"/>
    <x v="821"/>
    <n v="25"/>
    <d v="1997-05-24T18:00:00"/>
    <x v="0"/>
    <s v="Software Test Engineer IV"/>
    <x v="1"/>
    <n v="37028.9804"/>
    <n v="22362.6"/>
    <s v="Willie Hanson"/>
    <x v="5"/>
    <n v="1781504307"/>
    <s v="0"/>
    <x v="2"/>
    <x v="1"/>
    <d v="2021-11-02T00:00:00"/>
    <n v="14666.380400000002"/>
    <n v="14666.380400000002"/>
    <x v="10"/>
    <x v="0"/>
    <x v="0"/>
  </r>
  <r>
    <s v="NZ40901"/>
    <x v="822"/>
    <n v="39"/>
    <d v="1983-05-25T06:00:00"/>
    <x v="0"/>
    <s v="Account Executive"/>
    <x v="1"/>
    <n v="1572704.6484000001"/>
    <n v="605843.38769999996"/>
    <s v="Todd Lawrence"/>
    <x v="4"/>
    <n v="3733015719"/>
    <s v="0"/>
    <x v="1"/>
    <x v="1"/>
    <d v="2022-04-03T00:00:00"/>
    <n v="966861.2607000001"/>
    <n v="966861.2607000001"/>
    <x v="5"/>
    <x v="1"/>
    <x v="1"/>
  </r>
  <r>
    <s v="NZ76632"/>
    <x v="823"/>
    <n v="32"/>
    <d v="1990-05-25T00:00:00"/>
    <x v="0"/>
    <s v="Business Systems Development Analyst"/>
    <x v="1"/>
    <n v="410883.31550000003"/>
    <n v="303742.37819999998"/>
    <s v="Ralph Jacobs"/>
    <x v="5"/>
    <n v="2533681916"/>
    <s v="0"/>
    <x v="5"/>
    <x v="2"/>
    <d v="2021-06-01T00:00:00"/>
    <n v="107140.93730000005"/>
    <n v="107140.93730000005"/>
    <x v="4"/>
    <x v="1"/>
    <x v="0"/>
  </r>
  <r>
    <s v="NZ98980"/>
    <x v="824"/>
    <n v="42"/>
    <d v="1980-05-24T12:00:00"/>
    <x v="0"/>
    <s v="Software Engineer II"/>
    <x v="1"/>
    <n v="403053.6629"/>
    <n v="117057.0744"/>
    <s v="Christine Robertson"/>
    <x v="1"/>
    <n v="3800272"/>
    <s v="0"/>
    <x v="2"/>
    <x v="5"/>
    <d v="2021-12-10T00:00:00"/>
    <n v="285996.58850000001"/>
    <n v="285996.58850000001"/>
    <x v="7"/>
    <x v="5"/>
    <x v="0"/>
  </r>
  <r>
    <s v="NZ23783"/>
    <x v="825"/>
    <n v="27"/>
    <d v="1995-05-25T06:00:00"/>
    <x v="0"/>
    <s v="Office Assistant II"/>
    <x v="1"/>
    <n v="226872.98929999999"/>
    <n v="112199.0056"/>
    <s v="Doris Stewart"/>
    <x v="3"/>
    <n v="1568576073"/>
    <s v="0"/>
    <x v="1"/>
    <x v="1"/>
    <d v="2021-12-27T00:00:00"/>
    <n v="114673.98369999998"/>
    <n v="114673.98369999998"/>
    <x v="7"/>
    <x v="0"/>
    <x v="0"/>
  </r>
  <r>
    <s v="NZ71580"/>
    <x v="826"/>
    <n v="56"/>
    <d v="1966-05-25T00:00:00"/>
    <x v="0"/>
    <s v="Research Assistant IV"/>
    <x v="1"/>
    <n v="585929.2476"/>
    <n v="282214.51689999999"/>
    <s v="Evelyn Hamilton"/>
    <x v="1"/>
    <n v="1225629704"/>
    <s v="0"/>
    <x v="2"/>
    <x v="2"/>
    <d v="2021-02-13T00:00:00"/>
    <n v="303714.73070000001"/>
    <n v="303714.73070000001"/>
    <x v="0"/>
    <x v="4"/>
    <x v="0"/>
  </r>
  <r>
    <s v="NZ13675"/>
    <x v="827"/>
    <n v="34"/>
    <d v="1988-05-24T12:00:00"/>
    <x v="0"/>
    <s v="Accountant I"/>
    <x v="1"/>
    <n v="519403.26510000002"/>
    <n v="179262.46900000001"/>
    <s v="Fred Ray"/>
    <x v="1"/>
    <n v="567423657"/>
    <s v="0"/>
    <x v="1"/>
    <x v="1"/>
    <d v="2021-08-24T00:00:00"/>
    <n v="340140.79610000004"/>
    <n v="340140.79610000004"/>
    <x v="9"/>
    <x v="1"/>
    <x v="0"/>
  </r>
  <r>
    <s v="NZ14696"/>
    <x v="828"/>
    <n v="29"/>
    <d v="1993-05-24T18:00:00"/>
    <x v="0"/>
    <s v="Budget/Accounting Analyst II"/>
    <x v="1"/>
    <n v="205426.24299999999"/>
    <n v="36406.831599999998"/>
    <s v="Martin Weaver"/>
    <x v="5"/>
    <n v="1775195136"/>
    <s v="0"/>
    <x v="0"/>
    <x v="1"/>
    <d v="2021-03-17T00:00:00"/>
    <n v="169019.41139999998"/>
    <n v="169019.41139999998"/>
    <x v="1"/>
    <x v="0"/>
    <x v="0"/>
  </r>
  <r>
    <s v="NZ51161"/>
    <x v="829"/>
    <n v="46"/>
    <d v="1976-05-24T12:00:00"/>
    <x v="0"/>
    <s v="Office Assistant I"/>
    <x v="1"/>
    <n v="1133099.2649999999"/>
    <n v="618955.47349999996"/>
    <s v="David Grant"/>
    <x v="0"/>
    <n v="3711545847"/>
    <s v="0"/>
    <x v="0"/>
    <x v="4"/>
    <d v="2021-03-13T00:00:00"/>
    <n v="514143.79149999993"/>
    <n v="514143.79149999993"/>
    <x v="1"/>
    <x v="5"/>
    <x v="0"/>
  </r>
  <r>
    <s v="NZ39167"/>
    <x v="830"/>
    <n v="82"/>
    <d v="1940-05-24T12:00:00"/>
    <x v="0"/>
    <s v="Safety Technician IV"/>
    <x v="1"/>
    <n v="59044.118600000002"/>
    <n v="30440.523399999998"/>
    <s v="Kathy Ellis"/>
    <x v="1"/>
    <n v="11427039"/>
    <s v="0"/>
    <x v="1"/>
    <x v="4"/>
    <d v="2021-09-20T00:00:00"/>
    <n v="28603.595200000003"/>
    <n v="28603.595200000003"/>
    <x v="8"/>
    <x v="2"/>
    <x v="0"/>
  </r>
  <r>
    <s v="NZ44323"/>
    <x v="831"/>
    <n v="30"/>
    <d v="1992-05-24T12:00:00"/>
    <x v="0"/>
    <s v="Administrative Assistant III"/>
    <x v="1"/>
    <n v="897649.48030000005"/>
    <n v="424949.11479999998"/>
    <s v="Matthew Owens"/>
    <x v="3"/>
    <n v="2783251284"/>
    <s v="0"/>
    <x v="1"/>
    <x v="1"/>
    <d v="2021-10-25T00:00:00"/>
    <n v="472700.36550000007"/>
    <n v="472700.36550000007"/>
    <x v="2"/>
    <x v="1"/>
    <x v="0"/>
  </r>
  <r>
    <s v="NZ35995"/>
    <x v="832"/>
    <n v="21"/>
    <d v="2001-05-24T18:00:00"/>
    <x v="0"/>
    <s v="Software Test Engineer IV"/>
    <x v="1"/>
    <n v="834515.64069999999"/>
    <n v="388708.60110000003"/>
    <s v="Lillian Ellis"/>
    <x v="0"/>
    <n v="2034949322"/>
    <s v="0"/>
    <x v="1"/>
    <x v="1"/>
    <d v="2021-02-11T00:00:00"/>
    <n v="445807.03959999996"/>
    <n v="445807.03959999996"/>
    <x v="0"/>
    <x v="0"/>
    <x v="0"/>
  </r>
  <r>
    <s v="NZ54434"/>
    <x v="833"/>
    <n v="24"/>
    <d v="1998-05-25T00:00:00"/>
    <x v="0"/>
    <s v="Biostatistician II"/>
    <x v="1"/>
    <n v="2542970.7294999999"/>
    <n v="1038705.7364000001"/>
    <s v="Scott Phillips"/>
    <x v="3"/>
    <n v="1844297088"/>
    <n v="1098051012"/>
    <x v="3"/>
    <x v="3"/>
    <d v="2021-12-06T00:00:00"/>
    <n v="1504264.9930999998"/>
    <n v="1534350.2929619998"/>
    <x v="7"/>
    <x v="0"/>
    <x v="0"/>
  </r>
  <r>
    <s v="NZ56267"/>
    <x v="834"/>
    <n v="73"/>
    <d v="1949-05-24T18:00:00"/>
    <x v="0"/>
    <s v="Internal Auditor"/>
    <x v="1"/>
    <n v="260575.3083"/>
    <n v="123090.81230000001"/>
    <s v="Lori Webb"/>
    <x v="3"/>
    <n v="851947008"/>
    <s v="0"/>
    <x v="1"/>
    <x v="1"/>
    <d v="2021-02-17T00:00:00"/>
    <n v="137484.49599999998"/>
    <n v="137484.49599999998"/>
    <x v="0"/>
    <x v="2"/>
    <x v="0"/>
  </r>
  <r>
    <s v="NZ41616"/>
    <x v="835"/>
    <n v="48"/>
    <d v="1974-05-25T00:00:00"/>
    <x v="0"/>
    <s v="Design Engineer"/>
    <x v="1"/>
    <n v="1781157.8022"/>
    <n v="187942.8578"/>
    <s v="Todd Russell"/>
    <x v="3"/>
    <n v="570849216"/>
    <s v="0"/>
    <x v="5"/>
    <x v="2"/>
    <d v="2021-06-21T00:00:00"/>
    <n v="1593214.9443999999"/>
    <n v="1625079.2432879999"/>
    <x v="4"/>
    <x v="5"/>
    <x v="0"/>
  </r>
  <r>
    <s v="NZ17926"/>
    <x v="836"/>
    <n v="28"/>
    <d v="1994-05-25T00:00:00"/>
    <x v="0"/>
    <s v="Systems Administrator I"/>
    <x v="1"/>
    <n v="76787.306599999996"/>
    <n v="94169.160600000003"/>
    <s v="Ralph Long"/>
    <x v="1"/>
    <n v="1780286688"/>
    <s v="0"/>
    <x v="1"/>
    <x v="1"/>
    <d v="2021-07-24T00:00:00"/>
    <n v="-17381.854000000007"/>
    <n v="-17381.854000000007"/>
    <x v="11"/>
    <x v="0"/>
    <x v="0"/>
  </r>
  <r>
    <s v="NZ62378"/>
    <x v="837"/>
    <n v="48"/>
    <d v="1974-05-25T00:00:00"/>
    <x v="0"/>
    <s v="Accounting Assistant III"/>
    <x v="1"/>
    <n v="1689560.4273000001"/>
    <n v="510194.03460000001"/>
    <s v="Bobby Spencer"/>
    <x v="3"/>
    <n v="1580770731"/>
    <s v="0"/>
    <x v="2"/>
    <x v="5"/>
    <d v="2021-11-07T00:00:00"/>
    <n v="1179366.3927000002"/>
    <n v="1202953.7205540002"/>
    <x v="10"/>
    <x v="5"/>
    <x v="0"/>
  </r>
  <r>
    <s v="NZ91469"/>
    <x v="838"/>
    <n v="41"/>
    <d v="1981-05-24T18:00:00"/>
    <x v="0"/>
    <s v="Help Desk Operator"/>
    <x v="1"/>
    <n v="660940.81920000003"/>
    <n v="79312.898300000001"/>
    <s v="John Torres"/>
    <x v="1"/>
    <n v="499911489"/>
    <s v="0"/>
    <x v="4"/>
    <x v="7"/>
    <d v="2021-12-25T00:00:00"/>
    <n v="581627.92090000003"/>
    <n v="581627.92090000003"/>
    <x v="7"/>
    <x v="5"/>
    <x v="0"/>
  </r>
  <r>
    <s v="NZ15735"/>
    <x v="839"/>
    <n v="46"/>
    <d v="1976-05-24T12:00:00"/>
    <x v="1"/>
    <s v="Compensation Analyst"/>
    <x v="2"/>
    <n v="1005529.0752"/>
    <n v="279034.31839999999"/>
    <s v="John Moreno"/>
    <x v="5"/>
    <n v="922255796"/>
    <s v="0"/>
    <x v="0"/>
    <x v="4"/>
    <d v="2021-05-21T00:00:00"/>
    <n v="726494.75679999997"/>
    <n v="726494.75679999997"/>
    <x v="6"/>
    <x v="5"/>
    <x v="0"/>
  </r>
  <r>
    <s v="NZ71164"/>
    <x v="840"/>
    <n v="80"/>
    <d v="1942-05-25T00:00:00"/>
    <x v="1"/>
    <s v="Registered Nurse"/>
    <x v="2"/>
    <n v="228419.99770000001"/>
    <n v="50252.3995"/>
    <s v="Judith Jacobs"/>
    <x v="0"/>
    <n v="353372166"/>
    <s v="0"/>
    <x v="5"/>
    <x v="8"/>
    <d v="2021-12-03T00:00:00"/>
    <n v="178167.59820000001"/>
    <n v="178167.59820000001"/>
    <x v="7"/>
    <x v="2"/>
    <x v="0"/>
  </r>
  <r>
    <s v="NZ92223"/>
    <x v="841"/>
    <n v="30"/>
    <d v="1992-05-24T12:00:00"/>
    <x v="1"/>
    <s v="Web Designer IV"/>
    <x v="2"/>
    <n v="419517.80300000001"/>
    <n v="104556.7448"/>
    <s v="Paula Shaw"/>
    <x v="0"/>
    <n v="599874912"/>
    <s v="0"/>
    <x v="1"/>
    <x v="1"/>
    <d v="2021-01-12T00:00:00"/>
    <n v="314961.05820000003"/>
    <n v="314961.05820000003"/>
    <x v="3"/>
    <x v="1"/>
    <x v="0"/>
  </r>
  <r>
    <s v="NZ78351"/>
    <x v="842"/>
    <n v="66"/>
    <d v="1956-05-24T12:00:00"/>
    <x v="1"/>
    <s v="Health Coach III"/>
    <x v="2"/>
    <n v="192729.76800000001"/>
    <n v="223391.32199999999"/>
    <s v="Amy Sims"/>
    <x v="1"/>
    <n v="2540499255"/>
    <s v="0"/>
    <x v="2"/>
    <x v="2"/>
    <d v="2021-09-13T00:00:00"/>
    <n v="-30661.553999999975"/>
    <n v="-30661.553999999975"/>
    <x v="8"/>
    <x v="3"/>
    <x v="0"/>
  </r>
  <r>
    <s v="NZ23054"/>
    <x v="843"/>
    <n v="59"/>
    <d v="1963-05-25T06:00:00"/>
    <x v="1"/>
    <s v="Payment Adjustment Coordinator"/>
    <x v="2"/>
    <n v="110338.45570000001"/>
    <n v="28086.152399999999"/>
    <s v="Laura Griffin"/>
    <x v="3"/>
    <n v="1781669226"/>
    <s v="0"/>
    <x v="0"/>
    <x v="0"/>
    <d v="2022-04-28T00:00:00"/>
    <n v="82252.3033"/>
    <n v="82252.3033"/>
    <x v="5"/>
    <x v="4"/>
    <x v="1"/>
  </r>
  <r>
    <s v="NZ85021"/>
    <x v="844"/>
    <n v="33"/>
    <d v="1989-05-24T18:00:00"/>
    <x v="1"/>
    <s v="Structural Analysis Engineer"/>
    <x v="2"/>
    <n v="52344.548799999997"/>
    <n v="11676.8609"/>
    <s v="Stephanie Morris"/>
    <x v="3"/>
    <n v="2552960256"/>
    <s v="0"/>
    <x v="0"/>
    <x v="4"/>
    <d v="2021-04-09T00:00:00"/>
    <n v="40667.687899999997"/>
    <n v="40667.687899999997"/>
    <x v="5"/>
    <x v="1"/>
    <x v="0"/>
  </r>
  <r>
    <s v="NZ15919"/>
    <x v="845"/>
    <n v="83"/>
    <d v="1939-05-25T06:00:00"/>
    <x v="1"/>
    <s v="Financial Advisor"/>
    <x v="2"/>
    <n v="821290.21160000004"/>
    <n v="305644.71169999999"/>
    <s v="Harry Medina"/>
    <x v="2"/>
    <n v="3270533511"/>
    <s v="0"/>
    <x v="1"/>
    <x v="1"/>
    <d v="2021-12-30T00:00:00"/>
    <n v="515645.49990000005"/>
    <n v="515645.49990000005"/>
    <x v="7"/>
    <x v="2"/>
    <x v="0"/>
  </r>
  <r>
    <s v="NZ71338"/>
    <x v="846"/>
    <n v="61"/>
    <d v="1961-05-24T18:00:00"/>
    <x v="1"/>
    <s v="Engineer II"/>
    <x v="2"/>
    <n v="492769.95189999999"/>
    <n v="138770.3768"/>
    <s v="Martin Scott"/>
    <x v="0"/>
    <n v="50793897"/>
    <s v="0"/>
    <x v="4"/>
    <x v="7"/>
    <d v="2021-07-09T00:00:00"/>
    <n v="353999.57510000002"/>
    <n v="353999.57510000002"/>
    <x v="11"/>
    <x v="3"/>
    <x v="0"/>
  </r>
  <r>
    <s v="NZ56539"/>
    <x v="847"/>
    <n v="22"/>
    <d v="2000-05-24T12:00:00"/>
    <x v="1"/>
    <s v="VP Accounting"/>
    <x v="2"/>
    <n v="1748950.0216999999"/>
    <n v="569658.00710000005"/>
    <s v="Justin Murphy"/>
    <x v="2"/>
    <n v="1457045538"/>
    <s v="0"/>
    <x v="4"/>
    <x v="7"/>
    <d v="2021-01-06T00:00:00"/>
    <n v="1179292.0145999999"/>
    <n v="1179292.0145999999"/>
    <x v="3"/>
    <x v="0"/>
    <x v="0"/>
  </r>
  <r>
    <s v="NZ50985"/>
    <x v="848"/>
    <n v="58"/>
    <d v="1964-05-24T12:00:00"/>
    <x v="1"/>
    <s v="Physical Therapy Assistant"/>
    <x v="2"/>
    <n v="491151.70289999997"/>
    <n v="55021.424899999998"/>
    <s v="Louise Hunt"/>
    <x v="1"/>
    <n v="1870683375"/>
    <s v="0"/>
    <x v="5"/>
    <x v="5"/>
    <d v="2022-01-07T00:00:00"/>
    <n v="436130.27799999999"/>
    <n v="436130.27799999999"/>
    <x v="3"/>
    <x v="4"/>
    <x v="1"/>
  </r>
  <r>
    <s v="NZ78744"/>
    <x v="849"/>
    <n v="22"/>
    <d v="2000-05-24T12:00:00"/>
    <x v="1"/>
    <s v="Physical Therapy Assistant"/>
    <x v="2"/>
    <n v="114548.5646"/>
    <n v="108984.7772"/>
    <s v="Denise Gordon"/>
    <x v="0"/>
    <n v="642286443"/>
    <s v="0"/>
    <x v="2"/>
    <x v="2"/>
    <d v="2022-02-23T00:00:00"/>
    <n v="5563.7874000000011"/>
    <n v="5563.7874000000011"/>
    <x v="0"/>
    <x v="0"/>
    <x v="1"/>
  </r>
  <r>
    <s v="NZ29870"/>
    <x v="850"/>
    <n v="84"/>
    <d v="1938-05-25T00:00:00"/>
    <x v="1"/>
    <s v="Safety Technician III"/>
    <x v="2"/>
    <n v="497932.0416"/>
    <n v="349634.89010000002"/>
    <s v="Nicholas Ray"/>
    <x v="3"/>
    <n v="1852401825"/>
    <s v="0"/>
    <x v="1"/>
    <x v="1"/>
    <d v="2022-04-02T00:00:00"/>
    <n v="148297.15149999998"/>
    <n v="148297.15149999998"/>
    <x v="5"/>
    <x v="2"/>
    <x v="1"/>
  </r>
  <r>
    <s v="NZ31075"/>
    <x v="851"/>
    <n v="21"/>
    <d v="2001-05-24T18:00:00"/>
    <x v="1"/>
    <s v="Assistant Media Planner"/>
    <x v="2"/>
    <n v="597364.28339999996"/>
    <n v="113641.4434"/>
    <s v="Bobby Williamson"/>
    <x v="1"/>
    <n v="471737721"/>
    <s v="0"/>
    <x v="2"/>
    <x v="2"/>
    <d v="2021-09-11T00:00:00"/>
    <n v="483722.83999999997"/>
    <n v="483722.83999999997"/>
    <x v="8"/>
    <x v="0"/>
    <x v="0"/>
  </r>
  <r>
    <s v="NZ12704"/>
    <x v="852"/>
    <n v="56"/>
    <d v="1966-05-25T00:00:00"/>
    <x v="1"/>
    <s v="Geological Engineer"/>
    <x v="2"/>
    <n v="283788.23839999997"/>
    <n v="87837.352700000003"/>
    <s v="Peter Chapman"/>
    <x v="0"/>
    <n v="458109846"/>
    <s v="0"/>
    <x v="2"/>
    <x v="1"/>
    <d v="2021-03-15T00:00:00"/>
    <n v="195950.88569999998"/>
    <n v="195950.88569999998"/>
    <x v="1"/>
    <x v="4"/>
    <x v="0"/>
  </r>
  <r>
    <s v="NZ84870"/>
    <x v="853"/>
    <n v="57"/>
    <d v="1965-05-24T18:00:00"/>
    <x v="1"/>
    <s v="Financial Analyst"/>
    <x v="2"/>
    <n v="188987.84529999999"/>
    <n v="66145.745800000004"/>
    <s v="Christopher Gonzales"/>
    <x v="1"/>
    <n v="1306410676"/>
    <s v="0"/>
    <x v="4"/>
    <x v="1"/>
    <d v="2022-04-27T00:00:00"/>
    <n v="122842.09949999998"/>
    <n v="122842.09949999998"/>
    <x v="5"/>
    <x v="4"/>
    <x v="1"/>
  </r>
  <r>
    <s v="NZ53584"/>
    <x v="854"/>
    <n v="84"/>
    <d v="1938-05-25T00:00:00"/>
    <x v="1"/>
    <s v="Account Executive"/>
    <x v="2"/>
    <n v="165213.86050000001"/>
    <n v="41566.849600000001"/>
    <s v="Sandra Knight"/>
    <x v="1"/>
    <n v="555123249"/>
    <s v="0"/>
    <x v="1"/>
    <x v="1"/>
    <d v="2021-07-24T00:00:00"/>
    <n v="123647.01090000001"/>
    <n v="123647.01090000001"/>
    <x v="11"/>
    <x v="2"/>
    <x v="0"/>
  </r>
  <r>
    <s v="NZ32999"/>
    <x v="855"/>
    <n v="84"/>
    <d v="1938-05-25T00:00:00"/>
    <x v="1"/>
    <s v="Electrical Engineer"/>
    <x v="2"/>
    <n v="2264886.4004000002"/>
    <n v="719976.0834"/>
    <s v="Margaret Washington"/>
    <x v="0"/>
    <n v="3281073156"/>
    <n v="863241705"/>
    <x v="3"/>
    <x v="2"/>
    <d v="2021-08-12T00:00:00"/>
    <n v="1544910.3170000003"/>
    <n v="1544910.3170000003"/>
    <x v="9"/>
    <x v="2"/>
    <x v="0"/>
  </r>
  <r>
    <s v="NZ85245"/>
    <x v="856"/>
    <n v="83"/>
    <d v="1939-05-25T06:00:00"/>
    <x v="1"/>
    <s v="Biostatistician I"/>
    <x v="2"/>
    <n v="253960.00779999999"/>
    <n v="44136.497900000002"/>
    <s v="Richard Young"/>
    <x v="3"/>
    <n v="20016825"/>
    <n v="64634085"/>
    <x v="3"/>
    <x v="6"/>
    <d v="2021-05-11T00:00:00"/>
    <n v="209823.5099"/>
    <n v="209823.5099"/>
    <x v="6"/>
    <x v="2"/>
    <x v="0"/>
  </r>
  <r>
    <s v="NZ51947"/>
    <x v="857"/>
    <n v="26"/>
    <d v="1996-05-24T12:00:00"/>
    <x v="1"/>
    <s v="Editor"/>
    <x v="2"/>
    <n v="26910.570199999998"/>
    <n v="14935.3665"/>
    <s v="Jean Watson"/>
    <x v="1"/>
    <n v="1488512025"/>
    <s v="0"/>
    <x v="1"/>
    <x v="1"/>
    <d v="2021-07-15T00:00:00"/>
    <n v="11975.203699999998"/>
    <n v="11975.203699999998"/>
    <x v="11"/>
    <x v="0"/>
    <x v="0"/>
  </r>
  <r>
    <s v="NZ86703"/>
    <x v="858"/>
    <n v="40"/>
    <d v="1982-05-25T00:00:00"/>
    <x v="1"/>
    <s v="Safety Technician I"/>
    <x v="2"/>
    <n v="1395620.0352"/>
    <n v="116883.1779"/>
    <s v="John Lane"/>
    <x v="2"/>
    <n v="714220416"/>
    <s v="0"/>
    <x v="5"/>
    <x v="8"/>
    <d v="2021-12-05T00:00:00"/>
    <n v="1278736.8573"/>
    <n v="1278736.8573"/>
    <x v="7"/>
    <x v="5"/>
    <x v="0"/>
  </r>
  <r>
    <s v="NZ15640"/>
    <x v="859"/>
    <n v="45"/>
    <d v="1977-05-24T18:00:00"/>
    <x v="1"/>
    <s v="Librarian"/>
    <x v="2"/>
    <n v="1193658.0863999999"/>
    <n v="226244.11730000001"/>
    <s v="Steve Dean"/>
    <x v="0"/>
    <n v="989684388"/>
    <s v="0"/>
    <x v="0"/>
    <x v="4"/>
    <d v="2021-07-23T00:00:00"/>
    <n v="967413.96909999987"/>
    <n v="967413.96909999987"/>
    <x v="11"/>
    <x v="5"/>
    <x v="0"/>
  </r>
  <r>
    <s v="NZ27490"/>
    <x v="860"/>
    <n v="64"/>
    <d v="1958-05-25T00:00:00"/>
    <x v="1"/>
    <s v="Geologist I"/>
    <x v="2"/>
    <n v="1056916.3733999999"/>
    <n v="424009.9804"/>
    <s v="Harold Hall"/>
    <x v="2"/>
    <n v="652566856"/>
    <s v="0"/>
    <x v="5"/>
    <x v="5"/>
    <d v="2021-08-09T00:00:00"/>
    <n v="632906.39299999992"/>
    <n v="632906.39299999992"/>
    <x v="9"/>
    <x v="3"/>
    <x v="0"/>
  </r>
  <r>
    <s v="NZ89151"/>
    <x v="861"/>
    <n v="51"/>
    <d v="1971-05-25T06:00:00"/>
    <x v="1"/>
    <s v="Geologist III"/>
    <x v="2"/>
    <n v="317246.66879999998"/>
    <n v="115869.3888"/>
    <s v="Jason Sims"/>
    <x v="0"/>
    <n v="1606626615"/>
    <s v="0"/>
    <x v="5"/>
    <x v="2"/>
    <d v="2021-11-18T00:00:00"/>
    <n v="201377.27999999997"/>
    <n v="201377.27999999997"/>
    <x v="10"/>
    <x v="4"/>
    <x v="0"/>
  </r>
  <r>
    <s v="NZ29257"/>
    <x v="862"/>
    <n v="79"/>
    <d v="1943-05-25T06:00:00"/>
    <x v="1"/>
    <s v="Financial Analyst"/>
    <x v="2"/>
    <n v="1340974.7858"/>
    <n v="376317.64850000001"/>
    <s v="Nicholas Fox"/>
    <x v="3"/>
    <n v="1490427932"/>
    <n v="894827388"/>
    <x v="3"/>
    <x v="6"/>
    <d v="2021-01-03T00:00:00"/>
    <n v="964657.13729999994"/>
    <n v="983950.28004599991"/>
    <x v="3"/>
    <x v="2"/>
    <x v="0"/>
  </r>
  <r>
    <s v="NZ87450"/>
    <x v="863"/>
    <n v="56"/>
    <d v="1966-05-25T00:00:00"/>
    <x v="1"/>
    <s v="Nurse Practicioner"/>
    <x v="2"/>
    <n v="133212.4829"/>
    <n v="83853.752399999998"/>
    <s v="Jeffrey Allen"/>
    <x v="2"/>
    <n v="5976875"/>
    <s v="0"/>
    <x v="1"/>
    <x v="1"/>
    <d v="2021-02-03T00:00:00"/>
    <n v="49358.730500000005"/>
    <n v="49358.730500000005"/>
    <x v="0"/>
    <x v="4"/>
    <x v="0"/>
  </r>
  <r>
    <s v="NZ99962"/>
    <x v="864"/>
    <n v="71"/>
    <d v="1951-05-25T06:00:00"/>
    <x v="1"/>
    <s v="Technical Writer"/>
    <x v="2"/>
    <n v="24209.921999999999"/>
    <n v="9006.0910000000003"/>
    <s v="Aaron Russell"/>
    <x v="4"/>
    <n v="1404128544"/>
    <s v="0"/>
    <x v="1"/>
    <x v="1"/>
    <d v="2021-02-12T00:00:00"/>
    <n v="15203.830999999998"/>
    <n v="15203.830999999998"/>
    <x v="0"/>
    <x v="2"/>
    <x v="0"/>
  </r>
  <r>
    <s v="NZ62312"/>
    <x v="865"/>
    <n v="19"/>
    <d v="2003-05-25T06:00:00"/>
    <x v="1"/>
    <s v="Clinical Specialist"/>
    <x v="2"/>
    <n v="669212.77119999996"/>
    <n v="210003.28510000001"/>
    <s v="Kevin Diaz"/>
    <x v="0"/>
    <n v="2281408308"/>
    <s v="0"/>
    <x v="0"/>
    <x v="4"/>
    <d v="2022-04-10T00:00:00"/>
    <n v="459209.48609999998"/>
    <n v="459209.48609999998"/>
    <x v="5"/>
    <x v="6"/>
    <x v="1"/>
  </r>
  <r>
    <s v="NZ92840"/>
    <x v="866"/>
    <n v="48"/>
    <d v="1974-05-25T00:00:00"/>
    <x v="1"/>
    <s v="VP Quality Control"/>
    <x v="2"/>
    <n v="1735991.7341"/>
    <n v="271014.53690000001"/>
    <s v="Thomas Washington"/>
    <x v="1"/>
    <n v="2680229532"/>
    <s v="0"/>
    <x v="2"/>
    <x v="5"/>
    <d v="2021-12-10T00:00:00"/>
    <n v="1464977.1972000001"/>
    <n v="1464977.1972000001"/>
    <x v="7"/>
    <x v="5"/>
    <x v="0"/>
  </r>
  <r>
    <s v="NZ71064"/>
    <x v="867"/>
    <n v="54"/>
    <d v="1968-05-24T12:00:00"/>
    <x v="1"/>
    <s v="Developer I"/>
    <x v="2"/>
    <n v="827479.83470000001"/>
    <n v="770161.7193"/>
    <s v="Donald Jordan"/>
    <x v="3"/>
    <n v="805364224"/>
    <s v="0"/>
    <x v="0"/>
    <x v="4"/>
    <d v="2021-10-02T00:00:00"/>
    <n v="57318.11540000001"/>
    <n v="57318.11540000001"/>
    <x v="2"/>
    <x v="4"/>
    <x v="0"/>
  </r>
  <r>
    <s v="NZ23121"/>
    <x v="868"/>
    <n v="47"/>
    <d v="1975-05-25T06:00:00"/>
    <x v="1"/>
    <s v="Automation Specialist IV"/>
    <x v="2"/>
    <n v="249977.32190000001"/>
    <n v="226021.1618"/>
    <s v="Walter Scott"/>
    <x v="3"/>
    <n v="1623883275"/>
    <s v="0"/>
    <x v="2"/>
    <x v="2"/>
    <d v="2021-05-29T00:00:00"/>
    <n v="23956.160100000008"/>
    <n v="23956.160100000008"/>
    <x v="6"/>
    <x v="5"/>
    <x v="0"/>
  </r>
  <r>
    <s v="NZ92064"/>
    <x v="869"/>
    <n v="82"/>
    <d v="1940-05-24T12:00:00"/>
    <x v="1"/>
    <s v="Cost Accountant"/>
    <x v="2"/>
    <n v="572741.07339999999"/>
    <n v="156634.0773"/>
    <s v="Frank Ferguson"/>
    <x v="2"/>
    <n v="16972732"/>
    <s v="0"/>
    <x v="5"/>
    <x v="8"/>
    <d v="2021-04-04T00:00:00"/>
    <n v="416106.99609999999"/>
    <n v="416106.99609999999"/>
    <x v="5"/>
    <x v="2"/>
    <x v="0"/>
  </r>
  <r>
    <s v="NZ70183"/>
    <x v="870"/>
    <n v="31"/>
    <d v="1991-05-25T06:00:00"/>
    <x v="1"/>
    <s v="Pharmacist"/>
    <x v="2"/>
    <n v="92758.868000000002"/>
    <n v="50481.1152"/>
    <s v="Marie Mason"/>
    <x v="3"/>
    <n v="758073572"/>
    <n v="6475207348"/>
    <x v="3"/>
    <x v="3"/>
    <d v="2021-11-12T00:00:00"/>
    <n v="42277.752800000002"/>
    <n v="42277.752800000002"/>
    <x v="10"/>
    <x v="1"/>
    <x v="0"/>
  </r>
  <r>
    <s v="NZ49261"/>
    <x v="871"/>
    <n v="52"/>
    <d v="1970-05-25T00:00:00"/>
    <x v="1"/>
    <s v="Office Assistant III"/>
    <x v="2"/>
    <n v="694245.60219999996"/>
    <n v="827309.34259999997"/>
    <s v="Ralph Burns"/>
    <x v="1"/>
    <n v="4476138777"/>
    <s v="0"/>
    <x v="2"/>
    <x v="1"/>
    <d v="2021-12-15T00:00:00"/>
    <n v="-133063.74040000001"/>
    <n v="-133063.74040000001"/>
    <x v="7"/>
    <x v="4"/>
    <x v="0"/>
  </r>
  <r>
    <s v="NZ19327"/>
    <x v="872"/>
    <n v="79"/>
    <d v="1943-05-25T06:00:00"/>
    <x v="1"/>
    <s v="Technical Writer"/>
    <x v="2"/>
    <n v="118553.71120000001"/>
    <n v="44416.761100000003"/>
    <s v="Michael Edwards"/>
    <x v="0"/>
    <n v="420853675"/>
    <s v="0"/>
    <x v="0"/>
    <x v="4"/>
    <d v="2021-09-16T00:00:00"/>
    <n v="74136.950100000002"/>
    <n v="74136.950100000002"/>
    <x v="8"/>
    <x v="2"/>
    <x v="0"/>
  </r>
  <r>
    <s v="NZ80870"/>
    <x v="873"/>
    <n v="84"/>
    <d v="1938-05-25T00:00:00"/>
    <x v="1"/>
    <s v="Statistician III"/>
    <x v="2"/>
    <n v="178854.71"/>
    <n v="27436.3125"/>
    <s v="Jennifer Alvarez"/>
    <x v="0"/>
    <n v="1529114688"/>
    <s v="0"/>
    <x v="0"/>
    <x v="1"/>
    <d v="2021-02-03T00:00:00"/>
    <n v="151418.39749999999"/>
    <n v="151418.39749999999"/>
    <x v="0"/>
    <x v="2"/>
    <x v="0"/>
  </r>
  <r>
    <s v="NZ97262"/>
    <x v="874"/>
    <n v="55"/>
    <d v="1967-05-25T06:00:00"/>
    <x v="1"/>
    <s v="Software Engineer IV"/>
    <x v="2"/>
    <n v="879489.48100000003"/>
    <n v="97762.199099999998"/>
    <s v="Lillian Gonzales"/>
    <x v="0"/>
    <n v="439253264"/>
    <s v="0"/>
    <x v="1"/>
    <x v="4"/>
    <d v="2021-02-10T00:00:00"/>
    <n v="781727.28190000006"/>
    <n v="781727.28190000006"/>
    <x v="0"/>
    <x v="4"/>
    <x v="0"/>
  </r>
  <r>
    <s v="NZ46289"/>
    <x v="875"/>
    <n v="74"/>
    <d v="1948-05-24T12:00:00"/>
    <x v="1"/>
    <s v="Marketing Assistant"/>
    <x v="2"/>
    <n v="296923.21850000002"/>
    <n v="120496.2898"/>
    <s v="Steve Woods"/>
    <x v="0"/>
    <n v="2617711764"/>
    <s v="0"/>
    <x v="0"/>
    <x v="4"/>
    <d v="2022-03-27T00:00:00"/>
    <n v="176426.92870000002"/>
    <n v="176426.92870000002"/>
    <x v="1"/>
    <x v="2"/>
    <x v="1"/>
  </r>
  <r>
    <s v="NZ42515"/>
    <x v="876"/>
    <n v="68"/>
    <d v="1954-05-25T00:00:00"/>
    <x v="1"/>
    <s v="Structural Analysis Engineer"/>
    <x v="2"/>
    <n v="48562.804900000003"/>
    <n v="46477.953500000003"/>
    <s v="Peter Diaz"/>
    <x v="0"/>
    <n v="2524887072"/>
    <s v="0"/>
    <x v="5"/>
    <x v="5"/>
    <d v="2021-12-19T00:00:00"/>
    <n v="2084.8513999999996"/>
    <n v="2084.8513999999996"/>
    <x v="7"/>
    <x v="3"/>
    <x v="0"/>
  </r>
  <r>
    <s v="NZ60609"/>
    <x v="877"/>
    <n v="36"/>
    <d v="1986-05-25T00:00:00"/>
    <x v="1"/>
    <s v="Automation Specialist III"/>
    <x v="2"/>
    <n v="836531.26410000003"/>
    <n v="772573.68389999995"/>
    <s v="Tammy Pierce"/>
    <x v="3"/>
    <n v="1393045632"/>
    <s v="0"/>
    <x v="5"/>
    <x v="2"/>
    <d v="2021-11-10T00:00:00"/>
    <n v="63957.580200000084"/>
    <n v="63957.580200000084"/>
    <x v="10"/>
    <x v="1"/>
    <x v="0"/>
  </r>
  <r>
    <s v="NZ45334"/>
    <x v="878"/>
    <n v="69"/>
    <d v="1953-05-24T18:00:00"/>
    <x v="1"/>
    <s v="Health Coach II"/>
    <x v="2"/>
    <n v="749893.65839999996"/>
    <n v="590612.44839999999"/>
    <s v="Tammy Bryant"/>
    <x v="3"/>
    <n v="737220288"/>
    <s v="0"/>
    <x v="5"/>
    <x v="5"/>
    <d v="2021-08-13T00:00:00"/>
    <n v="159281.20999999996"/>
    <n v="159281.20999999996"/>
    <x v="9"/>
    <x v="3"/>
    <x v="0"/>
  </r>
  <r>
    <s v="NZ45293"/>
    <x v="879"/>
    <n v="51"/>
    <d v="1971-05-25T06:00:00"/>
    <x v="1"/>
    <s v="Staff Accountant III"/>
    <x v="2"/>
    <n v="118377.03449999999"/>
    <n v="39853.601600000002"/>
    <s v="Wayne Woods"/>
    <x v="5"/>
    <n v="474285056"/>
    <s v="0"/>
    <x v="2"/>
    <x v="1"/>
    <d v="2022-03-03T00:00:00"/>
    <n v="78523.432899999985"/>
    <n v="78523.432899999985"/>
    <x v="1"/>
    <x v="4"/>
    <x v="1"/>
  </r>
  <r>
    <s v="NZ35529"/>
    <x v="880"/>
    <n v="45"/>
    <d v="1977-05-24T18:00:00"/>
    <x v="1"/>
    <s v="Systems Administrator IV"/>
    <x v="2"/>
    <n v="997276.07750000001"/>
    <n v="156823.56640000001"/>
    <s v="Joe Anderson"/>
    <x v="3"/>
    <n v="1197332928"/>
    <n v="4385540984"/>
    <x v="3"/>
    <x v="2"/>
    <d v="2022-02-21T00:00:00"/>
    <n v="840452.5111"/>
    <n v="857261.56132199999"/>
    <x v="0"/>
    <x v="5"/>
    <x v="1"/>
  </r>
  <r>
    <s v="NZ70935"/>
    <x v="881"/>
    <n v="67"/>
    <d v="1955-05-25T06:00:00"/>
    <x v="1"/>
    <s v="Software Engineer III"/>
    <x v="2"/>
    <n v="132716.33960000001"/>
    <n v="87052.087899999999"/>
    <s v="Amy Hawkins"/>
    <x v="0"/>
    <n v="761719106"/>
    <s v="0"/>
    <x v="1"/>
    <x v="1"/>
    <d v="2022-03-29T00:00:00"/>
    <n v="45664.251700000008"/>
    <n v="45664.251700000008"/>
    <x v="1"/>
    <x v="3"/>
    <x v="1"/>
  </r>
  <r>
    <s v="NZ23455"/>
    <x v="882"/>
    <n v="81"/>
    <d v="1941-05-24T18:00:00"/>
    <x v="1"/>
    <s v="Help Desk Technician"/>
    <x v="2"/>
    <n v="1043861.98"/>
    <n v="798554.41469999996"/>
    <s v="Jennifer Mcdonald"/>
    <x v="0"/>
    <n v="2319260559"/>
    <s v="0"/>
    <x v="4"/>
    <x v="7"/>
    <d v="2021-09-03T00:00:00"/>
    <n v="245307.56530000002"/>
    <n v="245307.56530000002"/>
    <x v="8"/>
    <x v="2"/>
    <x v="0"/>
  </r>
  <r>
    <s v="NZ46268"/>
    <x v="883"/>
    <n v="18"/>
    <d v="2004-05-24T12:00:00"/>
    <x v="1"/>
    <s v="Speech Pathologist"/>
    <x v="2"/>
    <n v="305496.55060000002"/>
    <n v="275526.9523"/>
    <s v="Keith Hansen"/>
    <x v="0"/>
    <n v="2820562368"/>
    <s v="0"/>
    <x v="2"/>
    <x v="1"/>
    <d v="2021-12-06T00:00:00"/>
    <n v="29969.598300000012"/>
    <n v="29969.598300000012"/>
    <x v="7"/>
    <x v="6"/>
    <x v="0"/>
  </r>
  <r>
    <s v="NZ20154"/>
    <x v="884"/>
    <n v="26"/>
    <d v="1996-05-24T12:00:00"/>
    <x v="1"/>
    <s v="Account Executive"/>
    <x v="2"/>
    <n v="135237.78030000001"/>
    <n v="87793.706600000005"/>
    <s v="Heather Welch"/>
    <x v="3"/>
    <n v="47612214"/>
    <s v="0"/>
    <x v="1"/>
    <x v="4"/>
    <d v="2021-06-22T00:00:00"/>
    <n v="47444.073700000008"/>
    <n v="47444.073700000008"/>
    <x v="4"/>
    <x v="0"/>
    <x v="0"/>
  </r>
  <r>
    <s v="NZ44531"/>
    <x v="885"/>
    <n v="44"/>
    <d v="1978-05-25T00:00:00"/>
    <x v="1"/>
    <s v="Assistant Manager"/>
    <x v="2"/>
    <n v="800525.17260000005"/>
    <n v="305079.26360000001"/>
    <s v="Stephanie Grant"/>
    <x v="3"/>
    <n v="21986695"/>
    <s v="0"/>
    <x v="0"/>
    <x v="4"/>
    <d v="2021-01-12T00:00:00"/>
    <n v="495445.90900000004"/>
    <n v="495445.90900000004"/>
    <x v="3"/>
    <x v="5"/>
    <x v="0"/>
  </r>
  <r>
    <s v="NZ59198"/>
    <x v="886"/>
    <n v="56"/>
    <d v="1966-05-25T00:00:00"/>
    <x v="1"/>
    <s v="Web Designer III"/>
    <x v="2"/>
    <n v="2232448.4062000001"/>
    <n v="732957.46070000005"/>
    <s v="Gregory Gonzalez"/>
    <x v="2"/>
    <n v="30705444"/>
    <s v="0"/>
    <x v="0"/>
    <x v="0"/>
    <d v="2022-01-12T00:00:00"/>
    <n v="1499490.9454999999"/>
    <n v="1499490.9454999999"/>
    <x v="3"/>
    <x v="4"/>
    <x v="1"/>
  </r>
  <r>
    <s v="NZ48400"/>
    <x v="887"/>
    <n v="35"/>
    <d v="1987-05-25T06:00:00"/>
    <x v="1"/>
    <s v="Database Administrator III"/>
    <x v="2"/>
    <n v="300043.58620000002"/>
    <n v="315565.84110000002"/>
    <s v="Kathleen Reed"/>
    <x v="5"/>
    <n v="2019901422"/>
    <s v="0"/>
    <x v="2"/>
    <x v="2"/>
    <d v="2022-05-01T00:00:00"/>
    <n v="-15522.2549"/>
    <n v="-15522.2549"/>
    <x v="6"/>
    <x v="1"/>
    <x v="1"/>
  </r>
  <r>
    <s v="NZ83250"/>
    <x v="888"/>
    <n v="76"/>
    <d v="1946-05-25T00:00:00"/>
    <x v="1"/>
    <s v="Administrative Assistant IV"/>
    <x v="2"/>
    <n v="198561.71230000001"/>
    <n v="49013.391100000001"/>
    <s v="Carl Shaw"/>
    <x v="0"/>
    <n v="129372999"/>
    <s v="0"/>
    <x v="0"/>
    <x v="4"/>
    <d v="2021-04-25T00:00:00"/>
    <n v="149548.32120000001"/>
    <n v="149548.32120000001"/>
    <x v="5"/>
    <x v="2"/>
    <x v="0"/>
  </r>
  <r>
    <s v="NZ80931"/>
    <x v="889"/>
    <n v="72"/>
    <d v="1950-05-25T00:00:00"/>
    <x v="1"/>
    <s v="Administrative Assistant IV"/>
    <x v="2"/>
    <n v="253759.06770000001"/>
    <n v="167218.47529999999"/>
    <s v="Kenneth Grant"/>
    <x v="2"/>
    <n v="919231716"/>
    <s v="0"/>
    <x v="2"/>
    <x v="1"/>
    <d v="2021-04-06T00:00:00"/>
    <n v="86540.592400000023"/>
    <n v="86540.592400000023"/>
    <x v="5"/>
    <x v="2"/>
    <x v="0"/>
  </r>
  <r>
    <s v="NZ67225"/>
    <x v="890"/>
    <n v="45"/>
    <d v="1977-05-24T18:00:00"/>
    <x v="1"/>
    <s v="Accountant II"/>
    <x v="2"/>
    <n v="1995533.9364"/>
    <n v="811248.91720000003"/>
    <s v="Mark Medina"/>
    <x v="3"/>
    <n v="2313962784"/>
    <s v="0"/>
    <x v="1"/>
    <x v="4"/>
    <d v="2022-01-24T00:00:00"/>
    <n v="1184285.0192"/>
    <n v="1207970.7195840001"/>
    <x v="3"/>
    <x v="5"/>
    <x v="1"/>
  </r>
  <r>
    <s v="NZ77948"/>
    <x v="891"/>
    <n v="31"/>
    <d v="1991-05-25T06:00:00"/>
    <x v="1"/>
    <s v="Electrical Engineer"/>
    <x v="2"/>
    <n v="159081.75"/>
    <n v="131719.68900000001"/>
    <s v="Emily Garza"/>
    <x v="3"/>
    <n v="1688417004"/>
    <s v="0"/>
    <x v="4"/>
    <x v="1"/>
    <d v="2021-11-23T00:00:00"/>
    <n v="27362.060999999987"/>
    <n v="27362.060999999987"/>
    <x v="10"/>
    <x v="1"/>
    <x v="0"/>
  </r>
  <r>
    <s v="NZ46043"/>
    <x v="892"/>
    <n v="38"/>
    <d v="1984-05-24T12:00:00"/>
    <x v="1"/>
    <s v="Assistant Manager"/>
    <x v="2"/>
    <n v="149576.5148"/>
    <n v="42485.219299999997"/>
    <s v="Julia Duncan"/>
    <x v="5"/>
    <n v="984973597"/>
    <s v="0"/>
    <x v="0"/>
    <x v="4"/>
    <d v="2021-06-22T00:00:00"/>
    <n v="107091.29550000001"/>
    <n v="107091.29550000001"/>
    <x v="4"/>
    <x v="1"/>
    <x v="0"/>
  </r>
  <r>
    <s v="NZ34342"/>
    <x v="893"/>
    <n v="48"/>
    <d v="1974-05-25T00:00:00"/>
    <x v="1"/>
    <s v="Analog Circuit Design manager"/>
    <x v="2"/>
    <n v="153656.18609999999"/>
    <n v="47612.0766"/>
    <s v="Richard Hawkins"/>
    <x v="0"/>
    <n v="1094220864"/>
    <s v="0"/>
    <x v="5"/>
    <x v="2"/>
    <d v="2021-05-12T00:00:00"/>
    <n v="106044.10949999999"/>
    <n v="106044.10949999999"/>
    <x v="6"/>
    <x v="5"/>
    <x v="0"/>
  </r>
  <r>
    <s v="NZ30407"/>
    <x v="894"/>
    <n v="30"/>
    <d v="1992-05-24T12:00:00"/>
    <x v="1"/>
    <s v="Developer I"/>
    <x v="2"/>
    <n v="530781.48"/>
    <n v="641714.80929999996"/>
    <s v="Kimberly Garza"/>
    <x v="0"/>
    <n v="1410274404"/>
    <s v="0"/>
    <x v="0"/>
    <x v="4"/>
    <d v="2021-09-03T00:00:00"/>
    <n v="-110933.32929999998"/>
    <n v="-110933.32929999998"/>
    <x v="8"/>
    <x v="1"/>
    <x v="0"/>
  </r>
  <r>
    <s v="NZ81334"/>
    <x v="895"/>
    <n v="47"/>
    <d v="1975-05-25T06:00:00"/>
    <x v="1"/>
    <s v="Accounting Assistant I"/>
    <x v="2"/>
    <n v="517296.3432"/>
    <n v="324275.31959999999"/>
    <s v="Joshua Moreno"/>
    <x v="5"/>
    <n v="1864172646"/>
    <n v="5224433256"/>
    <x v="3"/>
    <x v="6"/>
    <d v="2022-02-24T00:00:00"/>
    <n v="193021.02360000001"/>
    <n v="193021.02360000001"/>
    <x v="0"/>
    <x v="5"/>
    <x v="1"/>
  </r>
  <r>
    <s v="NZ51561"/>
    <x v="896"/>
    <n v="78"/>
    <d v="1944-05-24T12:00:00"/>
    <x v="1"/>
    <s v="Accountant III"/>
    <x v="2"/>
    <n v="611071.69880000001"/>
    <n v="197699.6673"/>
    <s v="Jean Reed"/>
    <x v="0"/>
    <n v="1412186763"/>
    <s v="0"/>
    <x v="0"/>
    <x v="1"/>
    <d v="2021-05-11T00:00:00"/>
    <n v="413372.03150000004"/>
    <n v="413372.03150000004"/>
    <x v="6"/>
    <x v="2"/>
    <x v="0"/>
  </r>
  <r>
    <s v="NZ66045"/>
    <x v="897"/>
    <n v="50"/>
    <d v="1972-05-24T12:00:00"/>
    <x v="1"/>
    <s v="Systems Administrator IV"/>
    <x v="2"/>
    <n v="317381.34470000002"/>
    <n v="189894.26980000001"/>
    <s v="Barbara Butler"/>
    <x v="0"/>
    <n v="894848232"/>
    <s v="0"/>
    <x v="1"/>
    <x v="1"/>
    <d v="2021-05-27T00:00:00"/>
    <n v="127487.07490000001"/>
    <n v="127487.07490000001"/>
    <x v="6"/>
    <x v="4"/>
    <x v="0"/>
  </r>
  <r>
    <s v="NZ36600"/>
    <x v="898"/>
    <n v="63"/>
    <d v="1959-05-25T06:00:00"/>
    <x v="1"/>
    <s v="Recruiting Manager"/>
    <x v="2"/>
    <n v="122771.6522"/>
    <n v="119813.2991"/>
    <s v="Melissa Rivera"/>
    <x v="0"/>
    <n v="2219818125"/>
    <s v="0"/>
    <x v="0"/>
    <x v="4"/>
    <d v="2022-03-13T00:00:00"/>
    <n v="2958.353099999993"/>
    <n v="2958.353099999993"/>
    <x v="1"/>
    <x v="3"/>
    <x v="1"/>
  </r>
  <r>
    <s v="NZ34748"/>
    <x v="899"/>
    <n v="26"/>
    <d v="1996-05-24T12:00:00"/>
    <x v="1"/>
    <s v="Media Manager II"/>
    <x v="2"/>
    <n v="115980.8263"/>
    <n v="55758.329299999998"/>
    <s v="Michelle Davis"/>
    <x v="5"/>
    <n v="523629225"/>
    <n v="445105269"/>
    <x v="3"/>
    <x v="6"/>
    <d v="2022-03-18T00:00:00"/>
    <n v="60222.497000000003"/>
    <n v="60222.497000000003"/>
    <x v="1"/>
    <x v="0"/>
    <x v="1"/>
  </r>
  <r>
    <s v="NZ13011"/>
    <x v="900"/>
    <n v="47"/>
    <d v="1975-05-25T06:00:00"/>
    <x v="1"/>
    <s v="Budget/Accounting Analyst II"/>
    <x v="2"/>
    <n v="79273.686400000006"/>
    <n v="52963.392599999999"/>
    <s v="Jesse Frazier"/>
    <x v="1"/>
    <n v="1847256459"/>
    <s v="0"/>
    <x v="1"/>
    <x v="1"/>
    <d v="2021-12-16T00:00:00"/>
    <n v="26310.293800000007"/>
    <n v="26310.293800000007"/>
    <x v="7"/>
    <x v="5"/>
    <x v="0"/>
  </r>
  <r>
    <s v="NZ21018"/>
    <x v="901"/>
    <n v="48"/>
    <d v="1974-05-25T00:00:00"/>
    <x v="1"/>
    <s v="Account Representative I"/>
    <x v="2"/>
    <n v="634924.33920000005"/>
    <n v="168784.05350000001"/>
    <s v="Nicole Burke"/>
    <x v="3"/>
    <n v="3053480248"/>
    <s v="0"/>
    <x v="5"/>
    <x v="2"/>
    <d v="2021-07-26T00:00:00"/>
    <n v="466140.28570000001"/>
    <n v="466140.28570000001"/>
    <x v="11"/>
    <x v="5"/>
    <x v="0"/>
  </r>
  <r>
    <s v="NZ16285"/>
    <x v="902"/>
    <n v="83"/>
    <d v="1939-05-25T06:00:00"/>
    <x v="1"/>
    <s v="Associate Professor"/>
    <x v="2"/>
    <n v="540484.33750000002"/>
    <n v="320430.0001"/>
    <s v="Gloria Hall"/>
    <x v="5"/>
    <n v="1626521268"/>
    <s v="0"/>
    <x v="1"/>
    <x v="4"/>
    <d v="2021-05-23T00:00:00"/>
    <n v="220054.33740000002"/>
    <n v="220054.33740000002"/>
    <x v="6"/>
    <x v="2"/>
    <x v="0"/>
  </r>
  <r>
    <s v="NZ46880"/>
    <x v="903"/>
    <n v="52"/>
    <d v="1970-05-25T00:00:00"/>
    <x v="1"/>
    <s v="Chemical Engineer"/>
    <x v="2"/>
    <n v="158143.35819999999"/>
    <n v="39745.300999999999"/>
    <s v="Billy Wright"/>
    <x v="0"/>
    <n v="2042718895"/>
    <s v="0"/>
    <x v="5"/>
    <x v="2"/>
    <d v="2021-05-02T00:00:00"/>
    <n v="118398.05719999998"/>
    <n v="118398.05719999998"/>
    <x v="6"/>
    <x v="4"/>
    <x v="0"/>
  </r>
  <r>
    <s v="NZ38737"/>
    <x v="904"/>
    <n v="61"/>
    <d v="1961-05-24T18:00:00"/>
    <x v="1"/>
    <s v="Payment Adjustment Coordinator"/>
    <x v="2"/>
    <n v="1030232.5568"/>
    <n v="539458.94149999996"/>
    <s v="Larry Snyder"/>
    <x v="3"/>
    <n v="231029022"/>
    <s v="0"/>
    <x v="1"/>
    <x v="1"/>
    <d v="2021-10-26T00:00:00"/>
    <n v="490773.61530000006"/>
    <n v="490773.61530000006"/>
    <x v="2"/>
    <x v="3"/>
    <x v="0"/>
  </r>
  <r>
    <s v="NZ33767"/>
    <x v="905"/>
    <n v="81"/>
    <d v="1941-05-24T18:00:00"/>
    <x v="1"/>
    <s v="Recruiting Manager"/>
    <x v="2"/>
    <n v="252864.88099999999"/>
    <n v="283297.39120000001"/>
    <s v="Raymond Murphy"/>
    <x v="2"/>
    <n v="841161132"/>
    <s v="0"/>
    <x v="1"/>
    <x v="4"/>
    <d v="2021-11-22T00:00:00"/>
    <n v="-30432.510200000019"/>
    <n v="-30432.510200000019"/>
    <x v="10"/>
    <x v="2"/>
    <x v="0"/>
  </r>
  <r>
    <s v="NZ77741"/>
    <x v="906"/>
    <n v="79"/>
    <d v="1943-05-25T06:00:00"/>
    <x v="1"/>
    <s v="Human Resources Assistant II"/>
    <x v="2"/>
    <n v="730384.02119999996"/>
    <n v="144603.76079999999"/>
    <s v="Ruth Bishop"/>
    <x v="1"/>
    <n v="25623492"/>
    <s v="0"/>
    <x v="4"/>
    <x v="7"/>
    <d v="2021-06-29T00:00:00"/>
    <n v="585780.26040000003"/>
    <n v="585780.26040000003"/>
    <x v="4"/>
    <x v="2"/>
    <x v="0"/>
  </r>
  <r>
    <s v="NZ67270"/>
    <x v="907"/>
    <n v="28"/>
    <d v="1994-05-25T00:00:00"/>
    <x v="1"/>
    <s v="Associate Professor"/>
    <x v="2"/>
    <n v="636897.33200000005"/>
    <n v="210324.2352"/>
    <s v="James Gardner"/>
    <x v="0"/>
    <n v="666055308"/>
    <n v="1339052736"/>
    <x v="3"/>
    <x v="6"/>
    <d v="2021-07-19T00:00:00"/>
    <n v="426573.09680000006"/>
    <n v="426573.09680000006"/>
    <x v="11"/>
    <x v="0"/>
    <x v="0"/>
  </r>
  <r>
    <s v="NZ48221"/>
    <x v="908"/>
    <n v="41"/>
    <d v="1981-05-24T18:00:00"/>
    <x v="1"/>
    <s v="Legal Assistant"/>
    <x v="2"/>
    <n v="14079.1828"/>
    <n v="11615.325800000001"/>
    <s v="Joyce Gilbert"/>
    <x v="0"/>
    <n v="4223826334"/>
    <s v="0"/>
    <x v="0"/>
    <x v="4"/>
    <d v="2021-10-14T00:00:00"/>
    <n v="2463.857"/>
    <n v="2463.857"/>
    <x v="2"/>
    <x v="5"/>
    <x v="0"/>
  </r>
  <r>
    <s v="NZ71712"/>
    <x v="909"/>
    <n v="31"/>
    <d v="1991-05-25T06:00:00"/>
    <x v="1"/>
    <s v="Administrative Assistant I"/>
    <x v="2"/>
    <n v="1016709.9064"/>
    <n v="93171.931299999997"/>
    <s v="Phillip Ward"/>
    <x v="1"/>
    <n v="832589706"/>
    <s v="0"/>
    <x v="2"/>
    <x v="1"/>
    <d v="2021-05-08T00:00:00"/>
    <n v="923537.97509999992"/>
    <n v="923537.97509999992"/>
    <x v="6"/>
    <x v="1"/>
    <x v="0"/>
  </r>
  <r>
    <s v="NZ94561"/>
    <x v="910"/>
    <n v="67"/>
    <d v="1955-05-25T06:00:00"/>
    <x v="1"/>
    <s v="Associate Professor"/>
    <x v="2"/>
    <n v="374513.1936"/>
    <n v="297799.7219"/>
    <s v="Lisa Butler"/>
    <x v="1"/>
    <n v="12912192"/>
    <n v="921744224"/>
    <x v="3"/>
    <x v="2"/>
    <d v="2021-11-19T00:00:00"/>
    <n v="76713.471699999995"/>
    <n v="76713.471699999995"/>
    <x v="10"/>
    <x v="3"/>
    <x v="0"/>
  </r>
  <r>
    <s v="NZ45135"/>
    <x v="911"/>
    <n v="35"/>
    <d v="1987-05-25T06:00:00"/>
    <x v="1"/>
    <s v="Design Engineer"/>
    <x v="2"/>
    <n v="269723.6972"/>
    <n v="48044.533600000002"/>
    <s v="Jason Bradley"/>
    <x v="3"/>
    <n v="1512273612"/>
    <s v="0"/>
    <x v="4"/>
    <x v="7"/>
    <d v="2021-10-12T00:00:00"/>
    <n v="221679.1636"/>
    <n v="221679.1636"/>
    <x v="2"/>
    <x v="1"/>
    <x v="0"/>
  </r>
  <r>
    <s v="NZ48432"/>
    <x v="912"/>
    <n v="32"/>
    <d v="1990-05-25T00:00:00"/>
    <x v="1"/>
    <s v="Administrative Assistant I"/>
    <x v="2"/>
    <n v="235700.9215"/>
    <n v="102929.9437"/>
    <s v="Christina Evans"/>
    <x v="5"/>
    <n v="2247360128"/>
    <s v="0"/>
    <x v="4"/>
    <x v="7"/>
    <d v="2021-03-06T00:00:00"/>
    <n v="132770.97779999999"/>
    <n v="132770.97779999999"/>
    <x v="1"/>
    <x v="1"/>
    <x v="0"/>
  </r>
  <r>
    <s v="NZ26793"/>
    <x v="913"/>
    <n v="44"/>
    <d v="1978-05-25T00:00:00"/>
    <x v="1"/>
    <s v="Account Representative II"/>
    <x v="2"/>
    <n v="713832.78269999998"/>
    <n v="132798.6213"/>
    <s v="Phyllis Berry"/>
    <x v="2"/>
    <n v="4280208032"/>
    <s v="0"/>
    <x v="2"/>
    <x v="2"/>
    <d v="2021-03-30T00:00:00"/>
    <n v="581034.16139999998"/>
    <n v="581034.16139999998"/>
    <x v="1"/>
    <x v="5"/>
    <x v="0"/>
  </r>
  <r>
    <s v="NZ45884"/>
    <x v="914"/>
    <n v="62"/>
    <d v="1960-05-24T12:00:00"/>
    <x v="1"/>
    <s v="Web Designer II"/>
    <x v="2"/>
    <n v="537536.43610000005"/>
    <n v="321145.24400000001"/>
    <s v="Sharon Johnston"/>
    <x v="3"/>
    <n v="48889536"/>
    <s v="0"/>
    <x v="1"/>
    <x v="1"/>
    <d v="2021-02-09T00:00:00"/>
    <n v="216391.19210000004"/>
    <n v="216391.19210000004"/>
    <x v="0"/>
    <x v="3"/>
    <x v="0"/>
  </r>
  <r>
    <s v="NZ29107"/>
    <x v="915"/>
    <n v="78"/>
    <d v="1944-05-24T12:00:00"/>
    <x v="1"/>
    <s v="General Manager"/>
    <x v="2"/>
    <n v="919850.40040000004"/>
    <n v="195279.71609999999"/>
    <s v="Clarence Reed"/>
    <x v="0"/>
    <n v="851945875"/>
    <s v="0"/>
    <x v="0"/>
    <x v="0"/>
    <d v="2022-02-19T00:00:00"/>
    <n v="724570.68430000008"/>
    <n v="724570.68430000008"/>
    <x v="0"/>
    <x v="2"/>
    <x v="1"/>
  </r>
  <r>
    <s v="NZ88607"/>
    <x v="916"/>
    <n v="67"/>
    <d v="1955-05-25T06:00:00"/>
    <x v="1"/>
    <s v="Nuclear Power Engineer"/>
    <x v="2"/>
    <n v="351614.29359999998"/>
    <n v="134676.4515"/>
    <s v="Carolyn Snyder"/>
    <x v="2"/>
    <n v="956821294"/>
    <s v="0"/>
    <x v="2"/>
    <x v="2"/>
    <d v="2022-04-10T00:00:00"/>
    <n v="216937.84209999998"/>
    <n v="216937.84209999998"/>
    <x v="5"/>
    <x v="3"/>
    <x v="1"/>
  </r>
  <r>
    <s v="NZ55044"/>
    <x v="917"/>
    <n v="31"/>
    <d v="1991-05-25T06:00:00"/>
    <x v="1"/>
    <s v="Automation Specialist III"/>
    <x v="2"/>
    <n v="882077.91059999994"/>
    <n v="367252.43800000002"/>
    <s v="Ernest Stewart"/>
    <x v="2"/>
    <n v="978506763"/>
    <s v="0"/>
    <x v="2"/>
    <x v="2"/>
    <d v="2021-07-02T00:00:00"/>
    <n v="514825.47259999992"/>
    <n v="514825.47259999992"/>
    <x v="11"/>
    <x v="1"/>
    <x v="0"/>
  </r>
  <r>
    <s v="NZ24529"/>
    <x v="918"/>
    <n v="76"/>
    <d v="1946-05-25T00:00:00"/>
    <x v="1"/>
    <s v="Associate Professor"/>
    <x v="2"/>
    <n v="1065754.4324"/>
    <n v="280356.10720000003"/>
    <s v="Karen Meyer"/>
    <x v="3"/>
    <n v="1647935576"/>
    <n v="19256600128"/>
    <x v="3"/>
    <x v="6"/>
    <d v="2021-11-09T00:00:00"/>
    <n v="785398.32520000008"/>
    <n v="801106.29170400009"/>
    <x v="10"/>
    <x v="2"/>
    <x v="0"/>
  </r>
  <r>
    <s v="NZ35689"/>
    <x v="919"/>
    <n v="56"/>
    <d v="1966-05-25T00:00:00"/>
    <x v="1"/>
    <s v="Media Manager IV"/>
    <x v="2"/>
    <n v="152556.65960000001"/>
    <n v="108042.2322"/>
    <s v="Lillian Arnold"/>
    <x v="0"/>
    <n v="123401696"/>
    <s v="0"/>
    <x v="0"/>
    <x v="0"/>
    <d v="2021-06-10T00:00:00"/>
    <n v="44514.427400000015"/>
    <n v="44514.427400000015"/>
    <x v="4"/>
    <x v="4"/>
    <x v="0"/>
  </r>
  <r>
    <s v="NZ27026"/>
    <x v="920"/>
    <n v="76"/>
    <d v="1946-05-25T00:00:00"/>
    <x v="1"/>
    <s v="VP Product Management"/>
    <x v="2"/>
    <n v="990980.39890000003"/>
    <n v="333090.7586"/>
    <s v="Charles Powell"/>
    <x v="3"/>
    <n v="903985332"/>
    <n v="72179822"/>
    <x v="3"/>
    <x v="2"/>
    <d v="2021-08-02T00:00:00"/>
    <n v="657889.64030000009"/>
    <n v="671047.43310600007"/>
    <x v="9"/>
    <x v="2"/>
    <x v="0"/>
  </r>
  <r>
    <s v="NZ22303"/>
    <x v="921"/>
    <n v="40"/>
    <d v="1982-05-25T00:00:00"/>
    <x v="1"/>
    <s v="Data Coordiator"/>
    <x v="2"/>
    <n v="679198.45990000002"/>
    <n v="233046.96090000001"/>
    <s v="Matthew Morris"/>
    <x v="3"/>
    <n v="218440625"/>
    <s v="0"/>
    <x v="5"/>
    <x v="8"/>
    <d v="2022-02-01T00:00:00"/>
    <n v="446151.49900000001"/>
    <n v="446151.49900000001"/>
    <x v="0"/>
    <x v="5"/>
    <x v="1"/>
  </r>
  <r>
    <s v="NZ97501"/>
    <x v="922"/>
    <n v="51"/>
    <d v="1971-05-25T06:00:00"/>
    <x v="1"/>
    <s v="Research Assistant III"/>
    <x v="2"/>
    <n v="878001.60580000002"/>
    <n v="278378.15620000003"/>
    <s v="Patrick Lee"/>
    <x v="0"/>
    <n v="4333654875"/>
    <s v="0"/>
    <x v="4"/>
    <x v="1"/>
    <d v="2021-05-26T00:00:00"/>
    <n v="599623.44959999993"/>
    <n v="599623.44959999993"/>
    <x v="6"/>
    <x v="4"/>
    <x v="0"/>
  </r>
  <r>
    <s v="NZ96627"/>
    <x v="923"/>
    <n v="43"/>
    <d v="1979-05-25T06:00:00"/>
    <x v="1"/>
    <s v="Human Resources Assistant IV"/>
    <x v="2"/>
    <n v="687073.57490000001"/>
    <n v="85884.196899999995"/>
    <s v="Raymond Grant"/>
    <x v="5"/>
    <n v="745714452"/>
    <s v="0"/>
    <x v="2"/>
    <x v="2"/>
    <d v="2021-10-27T00:00:00"/>
    <n v="601189.37800000003"/>
    <n v="601189.37800000003"/>
    <x v="2"/>
    <x v="5"/>
    <x v="0"/>
  </r>
  <r>
    <s v="NZ46447"/>
    <x v="924"/>
    <n v="73"/>
    <d v="1949-05-24T18:00:00"/>
    <x v="1"/>
    <s v="Senior Quality Engineer"/>
    <x v="2"/>
    <n v="437447.4841"/>
    <n v="97829.164600000004"/>
    <s v="Doris Lynch"/>
    <x v="5"/>
    <n v="3655960014"/>
    <s v="0"/>
    <x v="4"/>
    <x v="1"/>
    <d v="2021-12-11T00:00:00"/>
    <n v="339618.31949999998"/>
    <n v="339618.31949999998"/>
    <x v="7"/>
    <x v="2"/>
    <x v="0"/>
  </r>
  <r>
    <s v="NZ57999"/>
    <x v="925"/>
    <n v="53"/>
    <d v="1969-05-24T18:00:00"/>
    <x v="1"/>
    <s v="Environmental Tech"/>
    <x v="2"/>
    <n v="288823.42119999998"/>
    <n v="78559.970600000001"/>
    <s v="Samuel Barnes"/>
    <x v="0"/>
    <n v="3800183499"/>
    <s v="0"/>
    <x v="1"/>
    <x v="1"/>
    <d v="2021-07-04T00:00:00"/>
    <n v="210263.45059999998"/>
    <n v="210263.45059999998"/>
    <x v="11"/>
    <x v="4"/>
    <x v="0"/>
  </r>
  <r>
    <s v="NZ69386"/>
    <x v="926"/>
    <n v="39"/>
    <d v="1983-05-25T06:00:00"/>
    <x v="1"/>
    <s v="Web Developer II"/>
    <x v="2"/>
    <n v="980086.5673"/>
    <n v="443739.19380000001"/>
    <s v="Douglas Sullivan"/>
    <x v="0"/>
    <n v="103516876"/>
    <s v="0"/>
    <x v="5"/>
    <x v="2"/>
    <d v="2021-03-31T00:00:00"/>
    <n v="536347.37349999999"/>
    <n v="536347.37349999999"/>
    <x v="1"/>
    <x v="1"/>
    <x v="0"/>
  </r>
  <r>
    <s v="NZ35821"/>
    <x v="927"/>
    <n v="41"/>
    <d v="1981-05-24T18:00:00"/>
    <x v="1"/>
    <s v="Geologist I"/>
    <x v="2"/>
    <n v="38406.799299999999"/>
    <n v="25028.430899999999"/>
    <s v="Carlos Little"/>
    <x v="0"/>
    <n v="12535308"/>
    <s v="0"/>
    <x v="0"/>
    <x v="4"/>
    <d v="2022-01-08T00:00:00"/>
    <n v="13378.368399999999"/>
    <n v="13378.368399999999"/>
    <x v="3"/>
    <x v="5"/>
    <x v="1"/>
  </r>
  <r>
    <s v="NZ94339"/>
    <x v="928"/>
    <n v="59"/>
    <d v="1963-05-25T06:00:00"/>
    <x v="1"/>
    <s v="Geologist IV"/>
    <x v="2"/>
    <n v="137449.45079999999"/>
    <n v="52943.492200000001"/>
    <s v="Frank Arnold"/>
    <x v="0"/>
    <n v="860073984"/>
    <s v="0"/>
    <x v="0"/>
    <x v="4"/>
    <d v="2022-02-18T00:00:00"/>
    <n v="84505.958599999984"/>
    <n v="84505.958599999984"/>
    <x v="0"/>
    <x v="4"/>
    <x v="1"/>
  </r>
  <r>
    <s v="NZ26959"/>
    <x v="929"/>
    <n v="69"/>
    <d v="1953-05-24T18:00:00"/>
    <x v="1"/>
    <s v="Analyst Programmer"/>
    <x v="2"/>
    <n v="191149.272"/>
    <n v="173076.97719999999"/>
    <s v="Ronald Scott"/>
    <x v="0"/>
    <n v="1523638842"/>
    <s v="0"/>
    <x v="5"/>
    <x v="2"/>
    <d v="2021-08-07T00:00:00"/>
    <n v="18072.294800000003"/>
    <n v="18072.294800000003"/>
    <x v="9"/>
    <x v="3"/>
    <x v="0"/>
  </r>
  <r>
    <s v="NZ31886"/>
    <x v="930"/>
    <n v="25"/>
    <d v="1997-05-24T18:00:00"/>
    <x v="1"/>
    <s v="Accounting Assistant IV"/>
    <x v="2"/>
    <n v="1029868.1335999999"/>
    <n v="349792.53580000001"/>
    <s v="Eugene Ryan"/>
    <x v="0"/>
    <n v="313666932"/>
    <s v="0"/>
    <x v="1"/>
    <x v="1"/>
    <d v="2021-07-28T00:00:00"/>
    <n v="680075.59779999987"/>
    <n v="680075.59779999987"/>
    <x v="11"/>
    <x v="0"/>
    <x v="0"/>
  </r>
  <r>
    <s v="NZ39614"/>
    <x v="931"/>
    <n v="39"/>
    <d v="1983-05-25T06:00:00"/>
    <x v="1"/>
    <s v="Geologist II"/>
    <x v="2"/>
    <n v="200417.34169999999"/>
    <n v="103952.7311"/>
    <s v="Stephanie Jordan"/>
    <x v="3"/>
    <n v="693426888"/>
    <s v="0"/>
    <x v="0"/>
    <x v="4"/>
    <d v="2022-02-01T00:00:00"/>
    <n v="96464.610599999985"/>
    <n v="96464.610599999985"/>
    <x v="0"/>
    <x v="1"/>
    <x v="1"/>
  </r>
  <r>
    <s v="NZ61104"/>
    <x v="932"/>
    <n v="23"/>
    <d v="1999-05-25T06:00:00"/>
    <x v="1"/>
    <s v="Software Consultant"/>
    <x v="2"/>
    <n v="641482.78960000002"/>
    <n v="344635.15740000003"/>
    <s v="Julia Spencer"/>
    <x v="2"/>
    <n v="1991279056"/>
    <s v="0"/>
    <x v="2"/>
    <x v="2"/>
    <d v="2021-12-22T00:00:00"/>
    <n v="296847.63219999999"/>
    <n v="296847.63219999999"/>
    <x v="7"/>
    <x v="0"/>
    <x v="0"/>
  </r>
  <r>
    <s v="NZ71119"/>
    <x v="933"/>
    <n v="52"/>
    <d v="1970-05-25T00:00:00"/>
    <x v="1"/>
    <s v="Human Resources Assistant III"/>
    <x v="2"/>
    <n v="173531.57070000001"/>
    <n v="50588.475100000003"/>
    <s v="Billy Burke"/>
    <x v="0"/>
    <n v="116733045"/>
    <n v="1369673318"/>
    <x v="3"/>
    <x v="6"/>
    <d v="2022-03-16T00:00:00"/>
    <n v="122943.0956"/>
    <n v="122943.0956"/>
    <x v="1"/>
    <x v="4"/>
    <x v="1"/>
  </r>
  <r>
    <s v="NZ69736"/>
    <x v="934"/>
    <n v="39"/>
    <d v="1983-05-25T06:00:00"/>
    <x v="1"/>
    <s v="Account Representative I"/>
    <x v="2"/>
    <n v="941649.19660000002"/>
    <n v="362411.03950000001"/>
    <s v="Fred Castillo"/>
    <x v="5"/>
    <n v="835364853"/>
    <s v="0"/>
    <x v="1"/>
    <x v="1"/>
    <d v="2021-08-26T00:00:00"/>
    <n v="579238.15709999995"/>
    <n v="579238.15709999995"/>
    <x v="9"/>
    <x v="1"/>
    <x v="0"/>
  </r>
  <r>
    <s v="NZ19481"/>
    <x v="935"/>
    <n v="37"/>
    <d v="1985-05-24T18:00:00"/>
    <x v="1"/>
    <s v="Junior Executive"/>
    <x v="3"/>
    <n v="941401.34950000001"/>
    <n v="365816.28529999999"/>
    <s v="Beverly Carter"/>
    <x v="1"/>
    <n v="86385432"/>
    <s v="0"/>
    <x v="5"/>
    <x v="8"/>
    <d v="2021-03-24T00:00:00"/>
    <n v="575585.06420000002"/>
    <n v="575585.06420000002"/>
    <x v="1"/>
    <x v="1"/>
    <x v="0"/>
  </r>
  <r>
    <s v="NZ72909"/>
    <x v="936"/>
    <n v="40"/>
    <d v="1982-05-25T00:00:00"/>
    <x v="1"/>
    <s v="Senior Developer"/>
    <x v="3"/>
    <n v="609698.13119999995"/>
    <n v="279851.44219999999"/>
    <s v="John Warren"/>
    <x v="3"/>
    <n v="572042925"/>
    <s v="0"/>
    <x v="0"/>
    <x v="1"/>
    <d v="2021-12-28T00:00:00"/>
    <n v="329846.68899999995"/>
    <n v="329846.68899999995"/>
    <x v="7"/>
    <x v="5"/>
    <x v="0"/>
  </r>
  <r>
    <s v="NZ83525"/>
    <x v="937"/>
    <n v="60"/>
    <d v="1962-05-25T00:00:00"/>
    <x v="1"/>
    <s v="Automation Specialist III"/>
    <x v="3"/>
    <n v="623735.05920000002"/>
    <n v="269907.17109999998"/>
    <s v="Judith Burke"/>
    <x v="2"/>
    <n v="1227239013"/>
    <s v="0"/>
    <x v="1"/>
    <x v="1"/>
    <d v="2021-05-21T00:00:00"/>
    <n v="353827.88810000004"/>
    <n v="353827.88810000004"/>
    <x v="6"/>
    <x v="3"/>
    <x v="0"/>
  </r>
  <r>
    <s v="NZ66192"/>
    <x v="938"/>
    <n v="44"/>
    <d v="1978-05-25T00:00:00"/>
    <x v="1"/>
    <s v="Internal Auditor"/>
    <x v="3"/>
    <n v="202809.74400000001"/>
    <n v="101709.0866"/>
    <s v="Heather Fowler"/>
    <x v="4"/>
    <n v="803675453"/>
    <s v="0"/>
    <x v="2"/>
    <x v="4"/>
    <d v="2021-02-05T00:00:00"/>
    <n v="101100.65740000001"/>
    <n v="101100.65740000001"/>
    <x v="0"/>
    <x v="5"/>
    <x v="0"/>
  </r>
  <r>
    <s v="NZ58912"/>
    <x v="939"/>
    <n v="28"/>
    <d v="1994-05-25T00:00:00"/>
    <x v="1"/>
    <s v="Systems Administrator II"/>
    <x v="3"/>
    <n v="153872.47169999999"/>
    <n v="151325.617"/>
    <s v="Kenneth Kelley"/>
    <x v="0"/>
    <n v="850646811"/>
    <n v="794809057"/>
    <x v="3"/>
    <x v="6"/>
    <d v="2022-02-25T00:00:00"/>
    <n v="2546.8546999999962"/>
    <n v="2546.8546999999962"/>
    <x v="0"/>
    <x v="0"/>
    <x v="1"/>
  </r>
  <r>
    <s v="NZ56629"/>
    <x v="940"/>
    <n v="41"/>
    <d v="1981-05-24T18:00:00"/>
    <x v="1"/>
    <s v="VP Sales"/>
    <x v="3"/>
    <n v="508649.83020000003"/>
    <n v="354622.06469999999"/>
    <s v="Kathryn Campbell"/>
    <x v="3"/>
    <n v="1023219657"/>
    <n v="3496661548"/>
    <x v="3"/>
    <x v="6"/>
    <d v="2022-01-31T00:00:00"/>
    <n v="154027.76550000004"/>
    <n v="154027.76550000004"/>
    <x v="3"/>
    <x v="5"/>
    <x v="1"/>
  </r>
  <r>
    <s v="NZ47675"/>
    <x v="941"/>
    <n v="58"/>
    <d v="1964-05-24T12:00:00"/>
    <x v="1"/>
    <s v="Web Developer II"/>
    <x v="3"/>
    <n v="213337.18"/>
    <n v="60222.038200000003"/>
    <s v="Jessica Morris"/>
    <x v="2"/>
    <n v="416971968"/>
    <s v="0"/>
    <x v="2"/>
    <x v="5"/>
    <d v="2021-04-18T00:00:00"/>
    <n v="153115.14179999998"/>
    <n v="153115.14179999998"/>
    <x v="5"/>
    <x v="4"/>
    <x v="0"/>
  </r>
  <r>
    <s v="NZ39571"/>
    <x v="942"/>
    <n v="21"/>
    <d v="2001-05-24T18:00:00"/>
    <x v="1"/>
    <s v="Senior Editor"/>
    <x v="3"/>
    <n v="425498.087"/>
    <n v="145323.962"/>
    <s v="Steven Wilson"/>
    <x v="2"/>
    <n v="1103930742"/>
    <s v="0"/>
    <x v="1"/>
    <x v="1"/>
    <d v="2022-01-27T00:00:00"/>
    <n v="280174.125"/>
    <n v="280174.125"/>
    <x v="3"/>
    <x v="0"/>
    <x v="1"/>
  </r>
  <r>
    <s v="NZ89128"/>
    <x v="943"/>
    <n v="26"/>
    <d v="1996-05-24T12:00:00"/>
    <x v="1"/>
    <s v="Internal Auditor"/>
    <x v="3"/>
    <n v="514861.52149999997"/>
    <n v="154035.28260000001"/>
    <s v="Dorothy Harris"/>
    <x v="1"/>
    <n v="330687"/>
    <s v="0"/>
    <x v="4"/>
    <x v="7"/>
    <d v="2021-11-30T00:00:00"/>
    <n v="360826.2389"/>
    <n v="360826.2389"/>
    <x v="10"/>
    <x v="0"/>
    <x v="0"/>
  </r>
  <r>
    <s v="NZ99278"/>
    <x v="944"/>
    <n v="78"/>
    <d v="1944-05-24T12:00:00"/>
    <x v="1"/>
    <s v="Safety Technician II"/>
    <x v="3"/>
    <n v="2380126.6118999999"/>
    <n v="537973.82319999998"/>
    <s v="Louis Schmidt"/>
    <x v="2"/>
    <n v="8939504"/>
    <s v="0"/>
    <x v="2"/>
    <x v="2"/>
    <d v="2021-09-02T00:00:00"/>
    <n v="1842152.7886999999"/>
    <n v="1842152.7886999999"/>
    <x v="8"/>
    <x v="2"/>
    <x v="0"/>
  </r>
  <r>
    <s v="NZ37844"/>
    <x v="945"/>
    <n v="76"/>
    <d v="1946-05-25T00:00:00"/>
    <x v="1"/>
    <s v="Payment Adjustment Coordinator"/>
    <x v="3"/>
    <n v="151010.29139999999"/>
    <n v="122548.69070000001"/>
    <s v="Rebecca Torres"/>
    <x v="1"/>
    <n v="2737187128"/>
    <s v="0"/>
    <x v="2"/>
    <x v="5"/>
    <d v="2021-01-13T00:00:00"/>
    <n v="28461.600699999981"/>
    <n v="28461.600699999981"/>
    <x v="3"/>
    <x v="2"/>
    <x v="0"/>
  </r>
  <r>
    <s v="NZ63630"/>
    <x v="946"/>
    <n v="59"/>
    <d v="1963-05-25T06:00:00"/>
    <x v="1"/>
    <s v="Sales Associate"/>
    <x v="3"/>
    <n v="513784.674"/>
    <n v="270329.78230000002"/>
    <s v="Paul Porter"/>
    <x v="3"/>
    <n v="889495893"/>
    <s v="0"/>
    <x v="2"/>
    <x v="1"/>
    <d v="2021-05-25T00:00:00"/>
    <n v="243454.89169999998"/>
    <n v="243454.89169999998"/>
    <x v="6"/>
    <x v="4"/>
    <x v="0"/>
  </r>
  <r>
    <s v="NZ51146"/>
    <x v="947"/>
    <n v="74"/>
    <d v="1948-05-24T12:00:00"/>
    <x v="1"/>
    <s v="Financial Advisor"/>
    <x v="3"/>
    <n v="855084.96120000002"/>
    <n v="133476.67689999999"/>
    <s v="Donald Wagner"/>
    <x v="0"/>
    <n v="1818520275"/>
    <s v="0"/>
    <x v="0"/>
    <x v="1"/>
    <d v="2021-07-08T00:00:00"/>
    <n v="721608.28430000006"/>
    <n v="721608.28430000006"/>
    <x v="11"/>
    <x v="2"/>
    <x v="0"/>
  </r>
  <r>
    <s v="NZ76489"/>
    <x v="948"/>
    <n v="40"/>
    <d v="1982-05-25T00:00:00"/>
    <x v="1"/>
    <s v="Computer Systems Analyst II"/>
    <x v="3"/>
    <n v="207152.25"/>
    <n v="97444.418399999995"/>
    <s v="Shirley Henry"/>
    <x v="0"/>
    <n v="2883727"/>
    <s v="0"/>
    <x v="1"/>
    <x v="4"/>
    <d v="2022-02-08T00:00:00"/>
    <n v="109707.8316"/>
    <n v="109707.8316"/>
    <x v="0"/>
    <x v="5"/>
    <x v="1"/>
  </r>
  <r>
    <s v="NZ29286"/>
    <x v="949"/>
    <n v="62"/>
    <d v="1960-05-24T12:00:00"/>
    <x v="1"/>
    <s v="Sales Representative"/>
    <x v="3"/>
    <n v="476277.94679999998"/>
    <n v="341354.27639999997"/>
    <s v="Ruby Gonzalez"/>
    <x v="3"/>
    <n v="159194754"/>
    <s v="0"/>
    <x v="5"/>
    <x v="8"/>
    <d v="2021-12-07T00:00:00"/>
    <n v="134923.6704"/>
    <n v="134923.6704"/>
    <x v="7"/>
    <x v="3"/>
    <x v="0"/>
  </r>
  <r>
    <s v="NZ46908"/>
    <x v="950"/>
    <n v="21"/>
    <d v="2001-05-24T18:00:00"/>
    <x v="1"/>
    <s v="Help Desk Technician"/>
    <x v="3"/>
    <n v="307762.402"/>
    <n v="234087.08549999999"/>
    <s v="Donald Butler"/>
    <x v="1"/>
    <n v="2440426077"/>
    <s v="0"/>
    <x v="5"/>
    <x v="5"/>
    <d v="2021-03-30T00:00:00"/>
    <n v="73675.316500000015"/>
    <n v="73675.316500000015"/>
    <x v="1"/>
    <x v="0"/>
    <x v="0"/>
  </r>
  <r>
    <s v="NZ34775"/>
    <x v="951"/>
    <n v="51"/>
    <d v="1971-05-25T06:00:00"/>
    <x v="1"/>
    <s v="Accountant III"/>
    <x v="3"/>
    <n v="1011443.268"/>
    <n v="210004.15030000001"/>
    <s v="Andrew Hamilton"/>
    <x v="1"/>
    <n v="45258798"/>
    <s v="0"/>
    <x v="4"/>
    <x v="7"/>
    <d v="2022-01-20T00:00:00"/>
    <n v="801439.11770000006"/>
    <n v="801439.11770000006"/>
    <x v="3"/>
    <x v="4"/>
    <x v="1"/>
  </r>
  <r>
    <s v="NZ30192"/>
    <x v="952"/>
    <n v="37"/>
    <d v="1985-05-24T18:00:00"/>
    <x v="1"/>
    <s v="Sales Representative"/>
    <x v="3"/>
    <n v="627661.98809999996"/>
    <n v="386775.49530000001"/>
    <s v="Shawn Garza"/>
    <x v="1"/>
    <n v="318829056"/>
    <s v="0"/>
    <x v="1"/>
    <x v="1"/>
    <d v="2021-03-23T00:00:00"/>
    <n v="240886.49279999995"/>
    <n v="240886.49279999995"/>
    <x v="1"/>
    <x v="1"/>
    <x v="0"/>
  </r>
  <r>
    <s v="NZ23568"/>
    <x v="953"/>
    <n v="43"/>
    <d v="1979-05-25T06:00:00"/>
    <x v="1"/>
    <s v="Media Manager II"/>
    <x v="3"/>
    <n v="1166648.1713"/>
    <n v="389467.5098"/>
    <s v="Stephen Jordan"/>
    <x v="3"/>
    <n v="56371968"/>
    <s v="0"/>
    <x v="1"/>
    <x v="1"/>
    <d v="2022-03-06T00:00:00"/>
    <n v="777180.66150000005"/>
    <n v="792724.27473000006"/>
    <x v="1"/>
    <x v="5"/>
    <x v="1"/>
  </r>
  <r>
    <s v="NZ72037"/>
    <x v="954"/>
    <n v="33"/>
    <d v="1989-05-24T18:00:00"/>
    <x v="1"/>
    <s v="Software Engineer III"/>
    <x v="3"/>
    <n v="484808.7034"/>
    <n v="249833.88769999999"/>
    <s v="Lawrence Harrison"/>
    <x v="5"/>
    <n v="705899264"/>
    <s v="0"/>
    <x v="5"/>
    <x v="2"/>
    <d v="2022-04-19T00:00:00"/>
    <n v="234974.81570000001"/>
    <n v="234974.81570000001"/>
    <x v="5"/>
    <x v="1"/>
    <x v="1"/>
  </r>
  <r>
    <s v="NZ86489"/>
    <x v="955"/>
    <n v="32"/>
    <d v="1990-05-25T00:00:00"/>
    <x v="1"/>
    <s v="Health Coach III"/>
    <x v="3"/>
    <n v="350343.25819999998"/>
    <n v="192916.28760000001"/>
    <s v="Lawrence Jenkins"/>
    <x v="0"/>
    <n v="12435192"/>
    <s v="0"/>
    <x v="5"/>
    <x v="2"/>
    <d v="2021-05-08T00:00:00"/>
    <n v="157426.97059999997"/>
    <n v="157426.97059999997"/>
    <x v="6"/>
    <x v="1"/>
    <x v="0"/>
  </r>
  <r>
    <s v="NZ64905"/>
    <x v="956"/>
    <n v="80"/>
    <d v="1942-05-25T00:00:00"/>
    <x v="1"/>
    <s v="Database Administrator IV"/>
    <x v="3"/>
    <n v="160756.04740000001"/>
    <n v="181743.64240000001"/>
    <s v="Amy Gomez"/>
    <x v="2"/>
    <n v="4670258004"/>
    <n v="1176441072"/>
    <x v="3"/>
    <x v="6"/>
    <d v="2021-06-16T00:00:00"/>
    <n v="-20987.595000000001"/>
    <n v="-20987.595000000001"/>
    <x v="4"/>
    <x v="2"/>
    <x v="0"/>
  </r>
  <r>
    <s v="NZ52037"/>
    <x v="957"/>
    <n v="38"/>
    <d v="1984-05-24T12:00:00"/>
    <x v="1"/>
    <s v="Geologist II"/>
    <x v="3"/>
    <n v="1769278.68"/>
    <n v="487849.10800000001"/>
    <s v="Daniel Flores"/>
    <x v="2"/>
    <n v="1649527136"/>
    <s v="0"/>
    <x v="5"/>
    <x v="8"/>
    <d v="2022-01-28T00:00:00"/>
    <n v="1281429.5719999999"/>
    <n v="1281429.5719999999"/>
    <x v="3"/>
    <x v="1"/>
    <x v="1"/>
  </r>
  <r>
    <s v="NZ96585"/>
    <x v="958"/>
    <n v="47"/>
    <d v="1975-05-25T06:00:00"/>
    <x v="1"/>
    <s v="Marketing Assistant"/>
    <x v="3"/>
    <n v="3123544.4654999999"/>
    <n v="1712270.2842999999"/>
    <s v="Michael Patterson"/>
    <x v="3"/>
    <n v="9242337"/>
    <s v="0"/>
    <x v="1"/>
    <x v="4"/>
    <d v="2021-10-12T00:00:00"/>
    <n v="1411274.1812"/>
    <n v="1439499.6648240001"/>
    <x v="2"/>
    <x v="5"/>
    <x v="0"/>
  </r>
  <r>
    <s v="NZ53005"/>
    <x v="959"/>
    <n v="77"/>
    <d v="1945-05-24T18:00:00"/>
    <x v="1"/>
    <s v="Desktop Support Technician"/>
    <x v="3"/>
    <n v="391405.92349999998"/>
    <n v="37946.472600000001"/>
    <s v="Bobby Lee"/>
    <x v="5"/>
    <n v="82561554"/>
    <s v="0"/>
    <x v="0"/>
    <x v="4"/>
    <d v="2021-12-14T00:00:00"/>
    <n v="353459.4509"/>
    <n v="353459.4509"/>
    <x v="7"/>
    <x v="2"/>
    <x v="0"/>
  </r>
  <r>
    <s v="NZ29216"/>
    <x v="960"/>
    <n v="47"/>
    <d v="1975-05-25T06:00:00"/>
    <x v="1"/>
    <s v="Nurse Practicioner"/>
    <x v="3"/>
    <n v="1282034.4867"/>
    <n v="572699.43240000005"/>
    <s v="Willie Wagner"/>
    <x v="5"/>
    <n v="2430199824"/>
    <s v="0"/>
    <x v="5"/>
    <x v="8"/>
    <d v="2021-03-19T00:00:00"/>
    <n v="709335.05429999996"/>
    <n v="709335.05429999996"/>
    <x v="1"/>
    <x v="5"/>
    <x v="0"/>
  </r>
  <r>
    <s v="NZ98400"/>
    <x v="961"/>
    <n v="36"/>
    <d v="1986-05-25T00:00:00"/>
    <x v="1"/>
    <s v="Systems Administrator IV"/>
    <x v="3"/>
    <n v="66334.720300000001"/>
    <n v="37557.157800000001"/>
    <s v="Patrick Butler"/>
    <x v="1"/>
    <n v="941583252"/>
    <s v="0"/>
    <x v="4"/>
    <x v="7"/>
    <d v="2021-03-02T00:00:00"/>
    <n v="28777.5625"/>
    <n v="28777.5625"/>
    <x v="1"/>
    <x v="1"/>
    <x v="0"/>
  </r>
  <r>
    <s v="NZ55647"/>
    <x v="962"/>
    <n v="55"/>
    <d v="1967-05-25T06:00:00"/>
    <x v="1"/>
    <s v="Engineer II"/>
    <x v="3"/>
    <n v="301089.9902"/>
    <n v="113900.14019999999"/>
    <s v="Margaret Dixon"/>
    <x v="0"/>
    <n v="3650615394"/>
    <s v="0"/>
    <x v="2"/>
    <x v="2"/>
    <d v="2021-11-19T00:00:00"/>
    <n v="187189.85"/>
    <n v="187189.85"/>
    <x v="10"/>
    <x v="4"/>
    <x v="0"/>
  </r>
  <r>
    <s v="NZ80791"/>
    <x v="963"/>
    <n v="24"/>
    <d v="1998-05-25T00:00:00"/>
    <x v="1"/>
    <s v="Environmental Specialist"/>
    <x v="3"/>
    <n v="1236148.3373"/>
    <n v="170534.3327"/>
    <s v="Carlos Martin"/>
    <x v="0"/>
    <n v="1652934528"/>
    <s v="0"/>
    <x v="1"/>
    <x v="1"/>
    <d v="2021-05-15T00:00:00"/>
    <n v="1065614.0046000001"/>
    <n v="1065614.0046000001"/>
    <x v="6"/>
    <x v="0"/>
    <x v="0"/>
  </r>
  <r>
    <s v="NZ45638"/>
    <x v="964"/>
    <n v="64"/>
    <d v="1958-05-25T00:00:00"/>
    <x v="1"/>
    <s v="Web Designer I"/>
    <x v="3"/>
    <n v="963625.90599999996"/>
    <n v="541771.8983"/>
    <s v="Kathy Patterson"/>
    <x v="5"/>
    <n v="1314259089"/>
    <s v="0"/>
    <x v="1"/>
    <x v="4"/>
    <d v="2021-03-01T00:00:00"/>
    <n v="421854.00769999996"/>
    <n v="421854.00769999996"/>
    <x v="1"/>
    <x v="3"/>
    <x v="0"/>
  </r>
  <r>
    <s v="NZ79442"/>
    <x v="965"/>
    <n v="83"/>
    <d v="1939-05-25T06:00:00"/>
    <x v="1"/>
    <s v="Research Assistant II"/>
    <x v="3"/>
    <n v="868683.63970000006"/>
    <n v="149828.00390000001"/>
    <s v="Julia Foster"/>
    <x v="0"/>
    <n v="418988259"/>
    <s v="0"/>
    <x v="1"/>
    <x v="1"/>
    <d v="2022-03-21T00:00:00"/>
    <n v="718855.63580000005"/>
    <n v="718855.63580000005"/>
    <x v="1"/>
    <x v="2"/>
    <x v="1"/>
  </r>
  <r>
    <s v="NZ49489"/>
    <x v="966"/>
    <n v="41"/>
    <d v="1981-05-24T18:00:00"/>
    <x v="1"/>
    <s v="Assistant Manager"/>
    <x v="3"/>
    <n v="1182517.8378000001"/>
    <n v="169617.40239999999"/>
    <s v="Raymond King"/>
    <x v="3"/>
    <n v="14822472"/>
    <s v="0"/>
    <x v="4"/>
    <x v="7"/>
    <d v="2022-03-08T00:00:00"/>
    <n v="1012900.4354000001"/>
    <n v="1033158.4441080001"/>
    <x v="1"/>
    <x v="5"/>
    <x v="1"/>
  </r>
  <r>
    <s v="NZ56276"/>
    <x v="967"/>
    <n v="22"/>
    <d v="2000-05-24T12:00:00"/>
    <x v="1"/>
    <s v="Paralegal"/>
    <x v="3"/>
    <n v="2709947.0175999999"/>
    <n v="585630.10869999998"/>
    <s v="Lawrence Morales"/>
    <x v="5"/>
    <n v="1106345856"/>
    <s v="0"/>
    <x v="5"/>
    <x v="2"/>
    <d v="2022-01-23T00:00:00"/>
    <n v="2124316.9089000002"/>
    <n v="2124316.9089000002"/>
    <x v="3"/>
    <x v="0"/>
    <x v="1"/>
  </r>
  <r>
    <s v="NZ73125"/>
    <x v="968"/>
    <n v="70"/>
    <d v="1952-05-24T12:00:00"/>
    <x v="1"/>
    <s v="Web Developer III"/>
    <x v="3"/>
    <n v="549058.65110000002"/>
    <n v="193966.5141"/>
    <s v="Jose Fox"/>
    <x v="1"/>
    <n v="1701962112"/>
    <s v="0"/>
    <x v="5"/>
    <x v="2"/>
    <d v="2021-08-03T00:00:00"/>
    <n v="355092.13699999999"/>
    <n v="355092.13699999999"/>
    <x v="9"/>
    <x v="2"/>
    <x v="0"/>
  </r>
  <r>
    <s v="NZ91334"/>
    <x v="969"/>
    <n v="66"/>
    <d v="1956-05-24T12:00:00"/>
    <x v="1"/>
    <s v="Human Resources Assistant II"/>
    <x v="3"/>
    <n v="826021.00769999996"/>
    <n v="441629.21149999998"/>
    <s v="Doris Anderson"/>
    <x v="1"/>
    <n v="291252561"/>
    <s v="0"/>
    <x v="1"/>
    <x v="1"/>
    <d v="2021-12-03T00:00:00"/>
    <n v="384391.79619999998"/>
    <n v="384391.79619999998"/>
    <x v="7"/>
    <x v="3"/>
    <x v="0"/>
  </r>
  <r>
    <s v="NZ34903"/>
    <x v="970"/>
    <n v="71"/>
    <d v="1951-05-25T06:00:00"/>
    <x v="1"/>
    <s v="Media Manager IV"/>
    <x v="3"/>
    <n v="178265.14290000001"/>
    <n v="75294.362099999998"/>
    <s v="Jane Montgomery"/>
    <x v="0"/>
    <n v="1128729437"/>
    <s v="0"/>
    <x v="2"/>
    <x v="4"/>
    <d v="2021-01-16T00:00:00"/>
    <n v="102970.78080000001"/>
    <n v="102970.78080000001"/>
    <x v="3"/>
    <x v="2"/>
    <x v="0"/>
  </r>
  <r>
    <s v="NZ33951"/>
    <x v="971"/>
    <n v="63"/>
    <d v="1959-05-25T06:00:00"/>
    <x v="1"/>
    <s v="Research Assistant I"/>
    <x v="3"/>
    <n v="1073972.8570999999"/>
    <n v="181444.88800000001"/>
    <s v="Annie James"/>
    <x v="0"/>
    <n v="1230950424"/>
    <s v="0"/>
    <x v="1"/>
    <x v="1"/>
    <d v="2021-02-12T00:00:00"/>
    <n v="892527.96909999987"/>
    <n v="892527.96909999987"/>
    <x v="0"/>
    <x v="3"/>
    <x v="0"/>
  </r>
  <r>
    <s v="NZ59922"/>
    <x v="972"/>
    <n v="85"/>
    <d v="1937-05-24T18:00:00"/>
    <x v="1"/>
    <s v="Software Consultant"/>
    <x v="3"/>
    <n v="951121.85309999995"/>
    <n v="301822.66810000001"/>
    <s v="Samuel Carr"/>
    <x v="3"/>
    <n v="1815933924"/>
    <s v="0"/>
    <x v="0"/>
    <x v="0"/>
    <d v="2022-03-20T00:00:00"/>
    <n v="649299.18499999994"/>
    <n v="662285.16869999992"/>
    <x v="1"/>
    <x v="2"/>
    <x v="1"/>
  </r>
  <r>
    <s v="NZ49852"/>
    <x v="973"/>
    <n v="25"/>
    <d v="1997-05-24T18:00:00"/>
    <x v="1"/>
    <s v="Recruiting Manager"/>
    <x v="3"/>
    <n v="443776.82909999997"/>
    <n v="173072.9633"/>
    <s v="Shawn Alvarez"/>
    <x v="0"/>
    <n v="291262818"/>
    <s v="0"/>
    <x v="5"/>
    <x v="2"/>
    <d v="2022-04-18T00:00:00"/>
    <n v="270703.86579999997"/>
    <n v="270703.86579999997"/>
    <x v="5"/>
    <x v="0"/>
    <x v="1"/>
  </r>
  <r>
    <s v="NZ94530"/>
    <x v="974"/>
    <n v="68"/>
    <d v="1954-05-25T00:00:00"/>
    <x v="1"/>
    <s v="Programmer III"/>
    <x v="3"/>
    <n v="528116.25120000006"/>
    <n v="211564.6428"/>
    <s v="Melissa Young"/>
    <x v="4"/>
    <n v="2188883088"/>
    <n v="14240139552"/>
    <x v="3"/>
    <x v="6"/>
    <d v="2021-03-04T00:00:00"/>
    <n v="316551.60840000003"/>
    <n v="316551.60840000003"/>
    <x v="1"/>
    <x v="3"/>
    <x v="0"/>
  </r>
  <r>
    <s v="NZ82642"/>
    <x v="975"/>
    <n v="64"/>
    <d v="1958-05-25T00:00:00"/>
    <x v="1"/>
    <s v="Assistant Professor"/>
    <x v="3"/>
    <n v="204249.00520000001"/>
    <n v="50869.563600000001"/>
    <s v="Michelle Elliott"/>
    <x v="0"/>
    <n v="131150237"/>
    <s v="0"/>
    <x v="5"/>
    <x v="5"/>
    <d v="2021-02-14T00:00:00"/>
    <n v="153379.44160000002"/>
    <n v="153379.44160000002"/>
    <x v="0"/>
    <x v="3"/>
    <x v="0"/>
  </r>
  <r>
    <s v="NZ94086"/>
    <x v="976"/>
    <n v="60"/>
    <d v="1962-05-25T00:00:00"/>
    <x v="1"/>
    <s v="Human Resources Assistant II"/>
    <x v="3"/>
    <n v="167605.97260000001"/>
    <n v="84228.2552"/>
    <s v="Joshua Williams"/>
    <x v="0"/>
    <n v="319199244"/>
    <s v="0"/>
    <x v="5"/>
    <x v="5"/>
    <d v="2021-08-03T00:00:00"/>
    <n v="83377.717400000009"/>
    <n v="83377.717400000009"/>
    <x v="9"/>
    <x v="3"/>
    <x v="0"/>
  </r>
  <r>
    <s v="NZ60913"/>
    <x v="977"/>
    <n v="61"/>
    <d v="1961-05-24T18:00:00"/>
    <x v="1"/>
    <s v="Software Test Engineer I"/>
    <x v="3"/>
    <n v="1505541.4702999999"/>
    <n v="298160.38069999998"/>
    <s v="Edward Jackson"/>
    <x v="3"/>
    <n v="1460477408"/>
    <s v="0"/>
    <x v="1"/>
    <x v="4"/>
    <d v="2021-02-07T00:00:00"/>
    <n v="1207381.0896000001"/>
    <n v="1231528.7113920001"/>
    <x v="0"/>
    <x v="3"/>
    <x v="0"/>
  </r>
  <r>
    <s v="NZ52376"/>
    <x v="978"/>
    <n v="65"/>
    <d v="1957-05-24T18:00:00"/>
    <x v="1"/>
    <s v="Staff Accountant III"/>
    <x v="3"/>
    <n v="1357515.5592"/>
    <n v="436548.42460000003"/>
    <s v="Joshua Phillips"/>
    <x v="2"/>
    <n v="265014945"/>
    <s v="0"/>
    <x v="5"/>
    <x v="5"/>
    <d v="2021-12-21T00:00:00"/>
    <n v="920967.13459999999"/>
    <n v="920967.13459999999"/>
    <x v="7"/>
    <x v="3"/>
    <x v="0"/>
  </r>
  <r>
    <s v="NZ77317"/>
    <x v="979"/>
    <n v="71"/>
    <d v="1951-05-25T06:00:00"/>
    <x v="1"/>
    <s v="Research Nurse"/>
    <x v="3"/>
    <n v="258168.25339999999"/>
    <n v="78349.900899999993"/>
    <s v="Jimmy Thompson"/>
    <x v="5"/>
    <n v="359386368"/>
    <n v="15463784144"/>
    <x v="3"/>
    <x v="6"/>
    <d v="2021-07-30T00:00:00"/>
    <n v="179818.35249999998"/>
    <n v="179818.35249999998"/>
    <x v="11"/>
    <x v="2"/>
    <x v="0"/>
  </r>
  <r>
    <s v="NZ38595"/>
    <x v="980"/>
    <n v="27"/>
    <d v="1995-05-25T06:00:00"/>
    <x v="1"/>
    <s v="Quality Control Specialist"/>
    <x v="3"/>
    <n v="383742.53379999998"/>
    <n v="130472.4615"/>
    <s v="Irene Simmons"/>
    <x v="0"/>
    <n v="268015125"/>
    <s v="0"/>
    <x v="2"/>
    <x v="2"/>
    <d v="2021-12-05T00:00:00"/>
    <n v="253270.07229999997"/>
    <n v="253270.07229999997"/>
    <x v="7"/>
    <x v="0"/>
    <x v="0"/>
  </r>
  <r>
    <s v="NZ33084"/>
    <x v="981"/>
    <n v="84"/>
    <d v="1938-05-25T00:00:00"/>
    <x v="1"/>
    <s v="Office Assistant II"/>
    <x v="3"/>
    <n v="32527.755000000001"/>
    <n v="25501.759900000001"/>
    <s v="Billy Perez"/>
    <x v="3"/>
    <n v="1242777536"/>
    <s v="0"/>
    <x v="0"/>
    <x v="4"/>
    <d v="2021-08-21T00:00:00"/>
    <n v="7025.9951000000001"/>
    <n v="7025.9951000000001"/>
    <x v="9"/>
    <x v="2"/>
    <x v="0"/>
  </r>
  <r>
    <s v="NZ30713"/>
    <x v="982"/>
    <n v="84"/>
    <d v="1938-05-25T00:00:00"/>
    <x v="1"/>
    <s v="Paralegal"/>
    <x v="3"/>
    <n v="41045.709300000002"/>
    <n v="53435.432699999998"/>
    <s v="Sara Phillips"/>
    <x v="5"/>
    <n v="2426223525"/>
    <s v="0"/>
    <x v="5"/>
    <x v="2"/>
    <d v="2021-08-27T00:00:00"/>
    <n v="-12389.723399999995"/>
    <n v="-12389.723399999995"/>
    <x v="9"/>
    <x v="2"/>
    <x v="0"/>
  </r>
  <r>
    <s v="NZ15083"/>
    <x v="983"/>
    <n v="71"/>
    <d v="1951-05-25T06:00:00"/>
    <x v="1"/>
    <s v="Staff Accountant I"/>
    <x v="3"/>
    <n v="1620094.6987000001"/>
    <n v="773983.59750000003"/>
    <s v="Jack Scott"/>
    <x v="5"/>
    <n v="140152038"/>
    <s v="0"/>
    <x v="4"/>
    <x v="7"/>
    <d v="2021-03-19T00:00:00"/>
    <n v="846111.10120000003"/>
    <n v="846111.10120000003"/>
    <x v="1"/>
    <x v="2"/>
    <x v="0"/>
  </r>
  <r>
    <s v="NZ96593"/>
    <x v="984"/>
    <n v="61"/>
    <d v="1961-05-24T18:00:00"/>
    <x v="1"/>
    <s v="Nuclear Power Engineer"/>
    <x v="3"/>
    <n v="139422.32509999999"/>
    <n v="56955.502999999997"/>
    <s v="Christine Black"/>
    <x v="3"/>
    <n v="889495425"/>
    <s v="0"/>
    <x v="5"/>
    <x v="8"/>
    <d v="2021-07-09T00:00:00"/>
    <n v="82466.82209999999"/>
    <n v="82466.82209999999"/>
    <x v="11"/>
    <x v="3"/>
    <x v="0"/>
  </r>
  <r>
    <s v="NZ80461"/>
    <x v="985"/>
    <n v="33"/>
    <d v="1989-05-24T18:00:00"/>
    <x v="1"/>
    <s v="Automation Specialist IV"/>
    <x v="3"/>
    <n v="350286.78330000001"/>
    <n v="188024.9056"/>
    <s v="Justin Bailey"/>
    <x v="0"/>
    <n v="588736812"/>
    <s v="0"/>
    <x v="0"/>
    <x v="1"/>
    <d v="2022-04-20T00:00:00"/>
    <n v="162261.87770000001"/>
    <n v="162261.87770000001"/>
    <x v="5"/>
    <x v="1"/>
    <x v="1"/>
  </r>
  <r>
    <s v="NZ62329"/>
    <x v="986"/>
    <n v="35"/>
    <d v="1987-05-25T06:00:00"/>
    <x v="1"/>
    <s v="Biostatistician IV"/>
    <x v="3"/>
    <n v="1145916.7542000001"/>
    <n v="660587.30530000001"/>
    <s v="Wayne Harrison"/>
    <x v="0"/>
    <n v="33952278"/>
    <s v="0"/>
    <x v="2"/>
    <x v="5"/>
    <d v="2021-05-31T00:00:00"/>
    <n v="485329.44890000008"/>
    <n v="485329.44890000008"/>
    <x v="6"/>
    <x v="1"/>
    <x v="0"/>
  </r>
  <r>
    <s v="NZ62031"/>
    <x v="987"/>
    <n v="61"/>
    <d v="1961-05-24T18:00:00"/>
    <x v="1"/>
    <s v="Software Engineer I"/>
    <x v="3"/>
    <n v="1112801.5404999999"/>
    <n v="324567.11599999998"/>
    <s v="Gregory Reed"/>
    <x v="0"/>
    <n v="3068505312"/>
    <s v="0"/>
    <x v="0"/>
    <x v="1"/>
    <d v="2021-10-31T00:00:00"/>
    <n v="788234.42449999996"/>
    <n v="788234.42449999996"/>
    <x v="2"/>
    <x v="3"/>
    <x v="0"/>
  </r>
  <r>
    <s v="NZ95777"/>
    <x v="988"/>
    <n v="26"/>
    <d v="1996-05-24T12:00:00"/>
    <x v="1"/>
    <s v="Associate Professor"/>
    <x v="3"/>
    <n v="556830.61"/>
    <n v="290498.52919999999"/>
    <s v="Jennifer Bailey"/>
    <x v="0"/>
    <n v="791217"/>
    <s v="0"/>
    <x v="5"/>
    <x v="2"/>
    <d v="2021-02-18T00:00:00"/>
    <n v="266332.0808"/>
    <n v="266332.0808"/>
    <x v="0"/>
    <x v="0"/>
    <x v="0"/>
  </r>
  <r>
    <s v="NZ62228"/>
    <x v="989"/>
    <n v="19"/>
    <d v="2003-05-25T06:00:00"/>
    <x v="1"/>
    <s v="Accounting Assistant II"/>
    <x v="3"/>
    <n v="94157.697"/>
    <n v="32955.194000000003"/>
    <s v="Walter Sanchez"/>
    <x v="5"/>
    <n v="4075713664"/>
    <s v="0"/>
    <x v="5"/>
    <x v="2"/>
    <d v="2021-12-13T00:00:00"/>
    <n v="61202.502999999997"/>
    <n v="61202.502999999997"/>
    <x v="7"/>
    <x v="6"/>
    <x v="0"/>
  </r>
  <r>
    <s v="NZ31180"/>
    <x v="990"/>
    <n v="77"/>
    <d v="1945-05-24T18:00:00"/>
    <x v="1"/>
    <s v="Accounting Assistant III"/>
    <x v="3"/>
    <n v="2006627.3835"/>
    <n v="436441.4559"/>
    <s v="John Gonzalez"/>
    <x v="0"/>
    <n v="672969222"/>
    <s v="0"/>
    <x v="5"/>
    <x v="5"/>
    <d v="2022-03-05T00:00:00"/>
    <n v="1570185.9276000001"/>
    <n v="1570185.9276000001"/>
    <x v="1"/>
    <x v="2"/>
    <x v="1"/>
  </r>
  <r>
    <s v="NZ59076"/>
    <x v="991"/>
    <n v="58"/>
    <d v="1964-05-24T12:00:00"/>
    <x v="1"/>
    <s v="Programmer I"/>
    <x v="3"/>
    <n v="169677.15839999999"/>
    <n v="68295.056299999997"/>
    <s v="Anna Shaw"/>
    <x v="5"/>
    <n v="1842602868"/>
    <s v="0"/>
    <x v="0"/>
    <x v="4"/>
    <d v="2021-10-21T00:00:00"/>
    <n v="101382.10209999999"/>
    <n v="101382.10209999999"/>
    <x v="2"/>
    <x v="4"/>
    <x v="0"/>
  </r>
  <r>
    <s v="NZ48448"/>
    <x v="992"/>
    <n v="49"/>
    <d v="1973-05-24T18:00:00"/>
    <x v="1"/>
    <s v="Nuclear Power Engineer"/>
    <x v="3"/>
    <n v="47282.744100000004"/>
    <n v="41720.068299999999"/>
    <s v="Janet Castillo"/>
    <x v="1"/>
    <n v="2759250624"/>
    <s v="0"/>
    <x v="2"/>
    <x v="2"/>
    <d v="2021-05-01T00:00:00"/>
    <n v="5562.6758000000045"/>
    <n v="5562.6758000000045"/>
    <x v="6"/>
    <x v="5"/>
    <x v="0"/>
  </r>
  <r>
    <s v="NZ67517"/>
    <x v="993"/>
    <n v="73"/>
    <d v="1949-05-24T18:00:00"/>
    <x v="1"/>
    <s v="Financial Advisor"/>
    <x v="3"/>
    <n v="204597.05290000001"/>
    <n v="272234.43160000001"/>
    <s v="Janet Frazier"/>
    <x v="0"/>
    <n v="742801514"/>
    <s v="0"/>
    <x v="0"/>
    <x v="4"/>
    <d v="2021-10-16T00:00:00"/>
    <n v="-67637.378700000001"/>
    <n v="-67637.378700000001"/>
    <x v="2"/>
    <x v="2"/>
    <x v="0"/>
  </r>
  <r>
    <s v="NZ38403"/>
    <x v="994"/>
    <n v="49"/>
    <d v="1973-05-24T18:00:00"/>
    <x v="1"/>
    <s v="Electrical Engineer"/>
    <x v="3"/>
    <n v="762328.24699999997"/>
    <n v="65591.992899999997"/>
    <s v="Ralph Wright"/>
    <x v="3"/>
    <n v="465756633"/>
    <s v="0"/>
    <x v="0"/>
    <x v="4"/>
    <d v="2022-01-08T00:00:00"/>
    <n v="696736.25410000002"/>
    <n v="710670.97918200004"/>
    <x v="3"/>
    <x v="5"/>
    <x v="1"/>
  </r>
  <r>
    <s v="NZ73340"/>
    <x v="995"/>
    <n v="35"/>
    <d v="1987-05-25T06:00:00"/>
    <x v="1"/>
    <s v="Software Engineer II"/>
    <x v="3"/>
    <n v="442275.47139999998"/>
    <n v="537088.27549999999"/>
    <s v="Gary Baker"/>
    <x v="2"/>
    <n v="622651392"/>
    <s v="0"/>
    <x v="1"/>
    <x v="1"/>
    <d v="2022-03-22T00:00:00"/>
    <n v="-94812.804100000008"/>
    <n v="-94812.804100000008"/>
    <x v="1"/>
    <x v="1"/>
    <x v="1"/>
  </r>
  <r>
    <s v="NZ32922"/>
    <x v="996"/>
    <n v="65"/>
    <d v="1957-05-24T18:00:00"/>
    <x v="1"/>
    <s v="Biostatistician III"/>
    <x v="3"/>
    <n v="74293.469800000006"/>
    <n v="14035.2001"/>
    <s v="Melissa Miller"/>
    <x v="0"/>
    <n v="310190769"/>
    <s v="0"/>
    <x v="1"/>
    <x v="1"/>
    <d v="2021-03-05T00:00:00"/>
    <n v="60258.269700000004"/>
    <n v="60258.269700000004"/>
    <x v="1"/>
    <x v="3"/>
    <x v="0"/>
  </r>
  <r>
    <s v="NZ35875"/>
    <x v="997"/>
    <n v="34"/>
    <d v="1988-05-24T12:00:00"/>
    <x v="1"/>
    <s v="Software Engineer III"/>
    <x v="3"/>
    <n v="3384843.5617999998"/>
    <n v="1241535.0725"/>
    <s v="Timothy Hunter"/>
    <x v="3"/>
    <n v="196216482"/>
    <n v="15207829824"/>
    <x v="3"/>
    <x v="6"/>
    <d v="2021-05-28T00:00:00"/>
    <n v="2143308.4892999995"/>
    <n v="2186174.6590859997"/>
    <x v="6"/>
    <x v="1"/>
    <x v="0"/>
  </r>
  <r>
    <s v="NZ12702"/>
    <x v="998"/>
    <n v="56"/>
    <d v="1966-05-25T00:00:00"/>
    <x v="1"/>
    <s v="Account Executive"/>
    <x v="3"/>
    <n v="2419115.1727"/>
    <n v="714332.35290000006"/>
    <s v="Earl Freeman"/>
    <x v="0"/>
    <n v="112254768"/>
    <s v="0"/>
    <x v="2"/>
    <x v="4"/>
    <d v="2021-12-10T00:00:00"/>
    <n v="1704782.8197999999"/>
    <n v="1704782.8197999999"/>
    <x v="7"/>
    <x v="4"/>
    <x v="0"/>
  </r>
  <r>
    <s v="NZ78167"/>
    <x v="999"/>
    <n v="36"/>
    <d v="1986-05-25T00:00:00"/>
    <x v="1"/>
    <s v="Database Administrator II"/>
    <x v="3"/>
    <n v="80407.613800000006"/>
    <n v="37910.700900000003"/>
    <s v="Kathy Larson"/>
    <x v="5"/>
    <n v="985776318"/>
    <s v="0"/>
    <x v="2"/>
    <x v="2"/>
    <d v="2021-05-22T00:00:00"/>
    <n v="42496.912900000003"/>
    <n v="42496.912900000003"/>
    <x v="6"/>
    <x v="1"/>
    <x v="0"/>
  </r>
  <r>
    <s v="NZ31616"/>
    <x v="1000"/>
    <n v="27"/>
    <d v="1995-05-25T06:00:00"/>
    <x v="1"/>
    <s v="Administrative Officer"/>
    <x v="3"/>
    <n v="2036733.0375000001"/>
    <n v="773673.69649999996"/>
    <s v="Michael Owens"/>
    <x v="1"/>
    <n v="901612892"/>
    <n v="1976426928"/>
    <x v="3"/>
    <x v="6"/>
    <d v="2022-02-08T00:00:00"/>
    <n v="1263059.341"/>
    <n v="1263059.341"/>
    <x v="0"/>
    <x v="0"/>
    <x v="1"/>
  </r>
  <r>
    <s v="NZ33044"/>
    <x v="1001"/>
    <n v="58"/>
    <d v="1964-05-24T12:00:00"/>
    <x v="1"/>
    <s v="Structural Analysis Engineer"/>
    <x v="3"/>
    <n v="702159.57640000002"/>
    <n v="172530.63879999999"/>
    <s v="Arthur Fields"/>
    <x v="1"/>
    <n v="11407648"/>
    <n v="15030108"/>
    <x v="3"/>
    <x v="3"/>
    <d v="2021-03-04T00:00:00"/>
    <n v="529628.93760000006"/>
    <n v="529628.93760000006"/>
    <x v="1"/>
    <x v="4"/>
    <x v="0"/>
  </r>
  <r>
    <s v="NZ27430"/>
    <x v="1002"/>
    <n v="66"/>
    <d v="1956-05-24T12:00:00"/>
    <x v="1"/>
    <s v="Automation Specialist III"/>
    <x v="3"/>
    <n v="1933423.9510999999"/>
    <n v="1053435.8470000001"/>
    <s v="Carlos Ray"/>
    <x v="0"/>
    <n v="1565654796"/>
    <s v="0"/>
    <x v="0"/>
    <x v="1"/>
    <d v="2022-01-09T00:00:00"/>
    <n v="879988.10409999988"/>
    <n v="879988.10409999988"/>
    <x v="3"/>
    <x v="3"/>
    <x v="1"/>
  </r>
  <r>
    <s v="NZ37643"/>
    <x v="1003"/>
    <n v="70"/>
    <d v="1952-05-24T12:00:00"/>
    <x v="1"/>
    <s v="Developer II"/>
    <x v="3"/>
    <n v="321683.0857"/>
    <n v="37268.162400000001"/>
    <s v="Margaret Romero"/>
    <x v="5"/>
    <n v="70386822"/>
    <s v="0"/>
    <x v="5"/>
    <x v="5"/>
    <d v="2021-10-16T00:00:00"/>
    <n v="284414.92330000002"/>
    <n v="284414.92330000002"/>
    <x v="2"/>
    <x v="2"/>
    <x v="0"/>
  </r>
  <r>
    <s v="NZ42566"/>
    <x v="1004"/>
    <n v="25"/>
    <d v="1997-05-24T18:00:00"/>
    <x v="1"/>
    <s v="Marketing Manager"/>
    <x v="3"/>
    <n v="34566.958100000003"/>
    <n v="5757.8675999999996"/>
    <s v="Thomas Evans"/>
    <x v="0"/>
    <n v="1685690409"/>
    <s v="0"/>
    <x v="4"/>
    <x v="7"/>
    <d v="2021-11-27T00:00:00"/>
    <n v="28809.090500000006"/>
    <n v="28809.090500000006"/>
    <x v="10"/>
    <x v="0"/>
    <x v="0"/>
  </r>
  <r>
    <s v="NZ40048"/>
    <x v="1005"/>
    <n v="64"/>
    <d v="1958-05-25T00:00:00"/>
    <x v="1"/>
    <s v="Recruiting Manager"/>
    <x v="3"/>
    <n v="1206148.1292999999"/>
    <n v="266637.82819999999"/>
    <s v="Ryan Shaw"/>
    <x v="1"/>
    <n v="1016453516"/>
    <s v="0"/>
    <x v="0"/>
    <x v="0"/>
    <d v="2021-02-06T00:00:00"/>
    <n v="939510.30109999992"/>
    <n v="939510.30109999992"/>
    <x v="0"/>
    <x v="3"/>
    <x v="0"/>
  </r>
  <r>
    <s v="NZ40136"/>
    <x v="1006"/>
    <n v="46"/>
    <d v="1976-05-24T12:00:00"/>
    <x v="1"/>
    <s v="Health Coach IV"/>
    <x v="3"/>
    <n v="224120.4584"/>
    <n v="102052.47410000001"/>
    <s v="Katherine Larson"/>
    <x v="5"/>
    <n v="260826748"/>
    <s v="0"/>
    <x v="0"/>
    <x v="4"/>
    <d v="2022-02-19T00:00:00"/>
    <n v="122067.9843"/>
    <n v="122067.9843"/>
    <x v="0"/>
    <x v="5"/>
    <x v="1"/>
  </r>
  <r>
    <s v="NZ33047"/>
    <x v="1007"/>
    <n v="30"/>
    <d v="1992-05-24T12:00:00"/>
    <x v="1"/>
    <s v="Developer IV"/>
    <x v="3"/>
    <n v="2632942.2157999999"/>
    <n v="712403.72820000001"/>
    <s v="Earl Schmidt"/>
    <x v="0"/>
    <n v="33791767"/>
    <s v="0"/>
    <x v="1"/>
    <x v="4"/>
    <d v="2022-01-11T00:00:00"/>
    <n v="1920538.4875999999"/>
    <n v="1920538.4875999999"/>
    <x v="3"/>
    <x v="1"/>
    <x v="1"/>
  </r>
  <r>
    <s v="NZ84488"/>
    <x v="1008"/>
    <n v="63"/>
    <d v="1959-05-25T06:00:00"/>
    <x v="1"/>
    <s v="Web Developer I"/>
    <x v="3"/>
    <n v="27280.613799999999"/>
    <n v="14479.7104"/>
    <s v="Brenda Montgomery"/>
    <x v="3"/>
    <n v="40812018"/>
    <s v="0"/>
    <x v="4"/>
    <x v="7"/>
    <d v="2022-04-01T00:00:00"/>
    <n v="12800.903399999999"/>
    <n v="12800.903399999999"/>
    <x v="5"/>
    <x v="3"/>
    <x v="1"/>
  </r>
  <r>
    <s v="NZ34576"/>
    <x v="1009"/>
    <n v="46"/>
    <d v="1976-05-24T12:00:00"/>
    <x v="1"/>
    <s v="Media Manager III"/>
    <x v="3"/>
    <n v="964879.39769999997"/>
    <n v="317756.04570000002"/>
    <s v="Bobby Martin"/>
    <x v="0"/>
    <n v="1336248402"/>
    <s v="0"/>
    <x v="1"/>
    <x v="1"/>
    <d v="2021-11-08T00:00:00"/>
    <n v="647123.35199999996"/>
    <n v="647123.35199999996"/>
    <x v="10"/>
    <x v="5"/>
    <x v="0"/>
  </r>
  <r>
    <s v="NZ74692"/>
    <x v="1010"/>
    <n v="49"/>
    <d v="1973-05-24T18:00:00"/>
    <x v="1"/>
    <s v="Geologist I"/>
    <x v="3"/>
    <n v="300687.9583"/>
    <n v="93473.477799999993"/>
    <s v="Steven Owens"/>
    <x v="2"/>
    <n v="345819232"/>
    <n v="2862007104"/>
    <x v="3"/>
    <x v="6"/>
    <d v="2021-10-29T00:00:00"/>
    <n v="207214.48050000001"/>
    <n v="207214.48050000001"/>
    <x v="2"/>
    <x v="5"/>
    <x v="0"/>
  </r>
  <r>
    <s v="NZ57160"/>
    <x v="1011"/>
    <n v="61"/>
    <d v="1961-05-24T18:00:00"/>
    <x v="1"/>
    <s v="Systems Administrator I"/>
    <x v="3"/>
    <n v="1591120.1725000001"/>
    <n v="452631.8175"/>
    <s v="Antonio Stephens"/>
    <x v="5"/>
    <n v="2642176064"/>
    <s v="0"/>
    <x v="5"/>
    <x v="5"/>
    <d v="2021-07-31T00:00:00"/>
    <n v="1138488.355"/>
    <n v="1138488.355"/>
    <x v="11"/>
    <x v="3"/>
    <x v="0"/>
  </r>
  <r>
    <s v="NZ94590"/>
    <x v="1012"/>
    <n v="79"/>
    <d v="1943-05-25T06:00:00"/>
    <x v="1"/>
    <s v="Assistant Media Planner"/>
    <x v="3"/>
    <n v="794956.82779999997"/>
    <n v="231097.3088"/>
    <s v="Eugene Scott"/>
    <x v="1"/>
    <n v="1260306582"/>
    <s v="0"/>
    <x v="1"/>
    <x v="1"/>
    <d v="2021-03-28T00:00:00"/>
    <n v="563859.51899999997"/>
    <n v="563859.51899999997"/>
    <x v="1"/>
    <x v="2"/>
    <x v="0"/>
  </r>
  <r>
    <s v="NZ25143"/>
    <x v="1013"/>
    <n v="73"/>
    <d v="1949-05-24T18:00:00"/>
    <x v="1"/>
    <s v="Developer I"/>
    <x v="3"/>
    <n v="789183.24040000001"/>
    <n v="292636.10889999999"/>
    <s v="Samuel Bailey"/>
    <x v="0"/>
    <n v="954338706"/>
    <n v="3929785065"/>
    <x v="3"/>
    <x v="6"/>
    <d v="2021-10-10T00:00:00"/>
    <n v="496547.13150000002"/>
    <n v="496547.13150000002"/>
    <x v="2"/>
    <x v="2"/>
    <x v="0"/>
  </r>
  <r>
    <s v="NZ65635"/>
    <x v="1014"/>
    <n v="76"/>
    <d v="1946-05-25T00:00:00"/>
    <x v="1"/>
    <s v="Community Outreach Specialist"/>
    <x v="3"/>
    <n v="619711.85430000001"/>
    <n v="346802.5577"/>
    <s v="Alan Cook"/>
    <x v="3"/>
    <n v="3800134976"/>
    <n v="18748735488"/>
    <x v="3"/>
    <x v="2"/>
    <d v="2021-04-22T00:00:00"/>
    <n v="272909.2966"/>
    <n v="272909.2966"/>
    <x v="5"/>
    <x v="2"/>
    <x v="0"/>
  </r>
  <r>
    <s v="NZ73212"/>
    <x v="1015"/>
    <n v="46"/>
    <d v="1976-05-24T12:00:00"/>
    <x v="1"/>
    <s v="GIS Technical Architect"/>
    <x v="3"/>
    <n v="602427.99589999998"/>
    <n v="98781.686499999996"/>
    <s v="Sean Morris"/>
    <x v="4"/>
    <n v="629734275"/>
    <s v="0"/>
    <x v="0"/>
    <x v="0"/>
    <d v="2021-12-20T00:00:00"/>
    <n v="503646.30939999997"/>
    <n v="503646.30939999997"/>
    <x v="7"/>
    <x v="5"/>
    <x v="0"/>
  </r>
  <r>
    <s v="NZ80089"/>
    <x v="1016"/>
    <n v="39"/>
    <d v="1983-05-25T06:00:00"/>
    <x v="1"/>
    <s v="Paralegal"/>
    <x v="3"/>
    <n v="372862.00089999998"/>
    <n v="124959.1571"/>
    <s v="Jesse Rice"/>
    <x v="3"/>
    <n v="57690282"/>
    <s v="0"/>
    <x v="4"/>
    <x v="7"/>
    <d v="2022-01-24T00:00:00"/>
    <n v="247902.84379999997"/>
    <n v="247902.84379999997"/>
    <x v="3"/>
    <x v="1"/>
    <x v="1"/>
  </r>
  <r>
    <s v="NZ69719"/>
    <x v="1017"/>
    <n v="56"/>
    <d v="1966-05-25T00:00:00"/>
    <x v="1"/>
    <s v="Automation Specialist IV"/>
    <x v="3"/>
    <n v="117731.25260000001"/>
    <n v="21087.4385"/>
    <s v="Larry Marshall"/>
    <x v="0"/>
    <n v="876873175"/>
    <s v="0"/>
    <x v="4"/>
    <x v="1"/>
    <d v="2021-09-04T00:00:00"/>
    <n v="96643.814100000003"/>
    <n v="96643.814100000003"/>
    <x v="8"/>
    <x v="4"/>
    <x v="0"/>
  </r>
  <r>
    <s v="NZ42900"/>
    <x v="1018"/>
    <n v="82"/>
    <d v="1940-05-24T12:00:00"/>
    <x v="1"/>
    <s v="Pharmacist"/>
    <x v="3"/>
    <n v="82101.240000000005"/>
    <n v="33387.837599999999"/>
    <s v="Fred Armstrong"/>
    <x v="0"/>
    <n v="111602892"/>
    <s v="0"/>
    <x v="1"/>
    <x v="1"/>
    <d v="2021-08-27T00:00:00"/>
    <n v="48713.402400000006"/>
    <n v="48713.402400000006"/>
    <x v="9"/>
    <x v="2"/>
    <x v="0"/>
  </r>
  <r>
    <s v="NZ86031"/>
    <x v="1019"/>
    <n v="65"/>
    <d v="1957-05-24T18:00:00"/>
    <x v="1"/>
    <s v="Budget/Accounting Analyst I"/>
    <x v="3"/>
    <n v="399400.3211"/>
    <n v="61842.630400000002"/>
    <s v="Martin Lawson"/>
    <x v="2"/>
    <n v="3164875374"/>
    <s v="0"/>
    <x v="1"/>
    <x v="1"/>
    <d v="2021-03-20T00:00:00"/>
    <n v="337557.69069999998"/>
    <n v="337557.69069999998"/>
    <x v="1"/>
    <x v="3"/>
    <x v="0"/>
  </r>
  <r>
    <s v="NZ48913"/>
    <x v="1020"/>
    <n v="61"/>
    <d v="1961-05-24T18:00:00"/>
    <x v="1"/>
    <s v="Mechanical Systems Engineer"/>
    <x v="3"/>
    <n v="132191.31210000001"/>
    <n v="20663.5893"/>
    <s v="George Watson"/>
    <x v="3"/>
    <n v="2465131625"/>
    <s v="0"/>
    <x v="0"/>
    <x v="1"/>
    <d v="2021-12-24T00:00:00"/>
    <n v="111527.72280000002"/>
    <n v="111527.72280000002"/>
    <x v="7"/>
    <x v="3"/>
    <x v="0"/>
  </r>
  <r>
    <s v="NZ72898"/>
    <x v="1021"/>
    <n v="32"/>
    <d v="1990-05-25T00:00:00"/>
    <x v="1"/>
    <s v="Safety Technician II"/>
    <x v="3"/>
    <n v="999829.19770000002"/>
    <n v="169196.448"/>
    <s v="Eric Nichols"/>
    <x v="3"/>
    <n v="1047953233"/>
    <s v="0"/>
    <x v="0"/>
    <x v="1"/>
    <d v="2021-02-16T00:00:00"/>
    <n v="830632.74970000004"/>
    <n v="847245.40469400003"/>
    <x v="0"/>
    <x v="1"/>
    <x v="0"/>
  </r>
  <r>
    <s v="NZ51069"/>
    <x v="1022"/>
    <n v="45"/>
    <d v="1977-05-24T18:00:00"/>
    <x v="1"/>
    <s v="Civil Engineer"/>
    <x v="3"/>
    <n v="801883.53"/>
    <n v="326481.15149999998"/>
    <s v="Jacqueline Watkins"/>
    <x v="5"/>
    <n v="1528130625"/>
    <s v="0"/>
    <x v="1"/>
    <x v="1"/>
    <d v="2022-01-07T00:00:00"/>
    <n v="475402.37850000005"/>
    <n v="475402.37850000005"/>
    <x v="3"/>
    <x v="5"/>
    <x v="1"/>
  </r>
  <r>
    <s v="NZ70193"/>
    <x v="1023"/>
    <n v="17"/>
    <d v="2005-05-24T18:00:00"/>
    <x v="1"/>
    <s v="Structural Analysis Engineer"/>
    <x v="3"/>
    <n v="822290.11659999995"/>
    <n v="240779.31959999999"/>
    <s v="Albert Bryant"/>
    <x v="1"/>
    <n v="253515328"/>
    <s v="0"/>
    <x v="4"/>
    <x v="7"/>
    <d v="2021-03-21T00:00:00"/>
    <n v="581510.79700000002"/>
    <n v="581510.79700000002"/>
    <x v="1"/>
    <x v="6"/>
    <x v="0"/>
  </r>
  <r>
    <s v="NZ95299"/>
    <x v="1024"/>
    <n v="68"/>
    <d v="1954-05-25T00:00:00"/>
    <x v="1"/>
    <s v="Data Coordiator"/>
    <x v="3"/>
    <n v="925053.09180000005"/>
    <n v="383897.0331"/>
    <s v="Nicholas Watson"/>
    <x v="0"/>
    <n v="28369035"/>
    <s v="0"/>
    <x v="0"/>
    <x v="0"/>
    <d v="2021-10-27T00:00:00"/>
    <n v="541156.05870000005"/>
    <n v="541156.05870000005"/>
    <x v="2"/>
    <x v="3"/>
    <x v="0"/>
  </r>
  <r>
    <s v="NZ47871"/>
    <x v="1025"/>
    <n v="35"/>
    <d v="1987-05-25T06:00:00"/>
    <x v="1"/>
    <s v="Recruiting Manager"/>
    <x v="3"/>
    <n v="288932.89809999999"/>
    <n v="72197.553799999994"/>
    <s v="Donna Moreno"/>
    <x v="5"/>
    <n v="1696256991"/>
    <s v="0"/>
    <x v="0"/>
    <x v="0"/>
    <d v="2021-01-12T00:00:00"/>
    <n v="216735.3443"/>
    <n v="216735.3443"/>
    <x v="3"/>
    <x v="1"/>
    <x v="0"/>
  </r>
  <r>
    <s v="NZ81572"/>
    <x v="1026"/>
    <n v="23"/>
    <d v="1999-05-25T06:00:00"/>
    <x v="1"/>
    <s v="Help Desk Technician"/>
    <x v="4"/>
    <n v="1307269.4084999999"/>
    <n v="238310.3714"/>
    <s v="Samuel Hudson"/>
    <x v="0"/>
    <n v="942781875"/>
    <s v="0"/>
    <x v="2"/>
    <x v="5"/>
    <d v="2021-04-25T00:00:00"/>
    <n v="1068959.0370999998"/>
    <n v="1068959.0370999998"/>
    <x v="5"/>
    <x v="0"/>
    <x v="0"/>
  </r>
  <r>
    <s v="NZ30719"/>
    <x v="1027"/>
    <n v="78"/>
    <d v="1944-05-24T12:00:00"/>
    <x v="1"/>
    <s v="Food Chemist"/>
    <x v="4"/>
    <n v="998011.902"/>
    <n v="136672.18549999999"/>
    <s v="Richard Wilson"/>
    <x v="3"/>
    <n v="2534762307"/>
    <n v="140675535"/>
    <x v="3"/>
    <x v="6"/>
    <d v="2021-05-24T00:00:00"/>
    <n v="861339.71649999998"/>
    <n v="878566.51083000004"/>
    <x v="6"/>
    <x v="2"/>
    <x v="0"/>
  </r>
  <r>
    <s v="NZ21526"/>
    <x v="1028"/>
    <n v="48"/>
    <d v="1974-05-25T00:00:00"/>
    <x v="1"/>
    <s v="Web Developer I"/>
    <x v="4"/>
    <n v="2830536.6074999999"/>
    <n v="369795.91159999999"/>
    <s v="Martin Stephens"/>
    <x v="0"/>
    <n v="124795755"/>
    <s v="0"/>
    <x v="1"/>
    <x v="1"/>
    <d v="2021-08-21T00:00:00"/>
    <n v="2460740.6958999997"/>
    <n v="2460740.6958999997"/>
    <x v="9"/>
    <x v="5"/>
    <x v="0"/>
  </r>
  <r>
    <s v="NZ80690"/>
    <x v="1029"/>
    <n v="49"/>
    <d v="1973-05-24T18:00:00"/>
    <x v="1"/>
    <s v="Systems Administrator III"/>
    <x v="4"/>
    <n v="202406.3186"/>
    <n v="80786.521900000007"/>
    <s v="Nicholas Gilbert"/>
    <x v="1"/>
    <n v="1103647116"/>
    <s v="0"/>
    <x v="2"/>
    <x v="5"/>
    <d v="2021-08-28T00:00:00"/>
    <n v="121619.79669999999"/>
    <n v="121619.79669999999"/>
    <x v="9"/>
    <x v="5"/>
    <x v="0"/>
  </r>
  <r>
    <s v="NZ69214"/>
    <x v="1030"/>
    <n v="58"/>
    <d v="1964-05-24T12:00:00"/>
    <x v="1"/>
    <s v="Database Administrator II"/>
    <x v="4"/>
    <n v="127319.24129999999"/>
    <n v="80997.505600000004"/>
    <s v="Joshua Porter"/>
    <x v="3"/>
    <n v="1383666648"/>
    <s v="0"/>
    <x v="2"/>
    <x v="5"/>
    <d v="2021-10-16T00:00:00"/>
    <n v="46321.73569999999"/>
    <n v="46321.73569999999"/>
    <x v="2"/>
    <x v="4"/>
    <x v="0"/>
  </r>
  <r>
    <s v="NZ65802"/>
    <x v="1031"/>
    <n v="71"/>
    <d v="1951-05-25T06:00:00"/>
    <x v="1"/>
    <s v="Analog Circuit Design manager"/>
    <x v="4"/>
    <n v="89494.093599999993"/>
    <n v="17675.083500000001"/>
    <s v="Judith Schmidt"/>
    <x v="5"/>
    <n v="54579525"/>
    <s v="0"/>
    <x v="0"/>
    <x v="1"/>
    <d v="2021-07-29T00:00:00"/>
    <n v="71819.010099999985"/>
    <n v="71819.010099999985"/>
    <x v="11"/>
    <x v="2"/>
    <x v="0"/>
  </r>
  <r>
    <s v="NZ57417"/>
    <x v="1032"/>
    <n v="65"/>
    <d v="1957-05-24T18:00:00"/>
    <x v="1"/>
    <s v="Senior Financial Analyst"/>
    <x v="4"/>
    <n v="1003542.576"/>
    <n v="322175.03639999998"/>
    <s v="Jacqueline Stephens"/>
    <x v="2"/>
    <n v="939280951"/>
    <s v="0"/>
    <x v="0"/>
    <x v="1"/>
    <d v="2022-02-04T00:00:00"/>
    <n v="681367.53960000002"/>
    <n v="681367.53960000002"/>
    <x v="0"/>
    <x v="3"/>
    <x v="1"/>
  </r>
  <r>
    <s v="NZ40338"/>
    <x v="1033"/>
    <n v="36"/>
    <d v="1986-05-25T00:00:00"/>
    <x v="1"/>
    <s v="Engineer IV"/>
    <x v="4"/>
    <n v="233951.10399999999"/>
    <n v="103246.3162"/>
    <s v="Denise Payne"/>
    <x v="3"/>
    <n v="1811361435"/>
    <s v="0"/>
    <x v="1"/>
    <x v="1"/>
    <d v="2021-07-19T00:00:00"/>
    <n v="130704.78779999999"/>
    <n v="130704.78779999999"/>
    <x v="11"/>
    <x v="1"/>
    <x v="0"/>
  </r>
  <r>
    <s v="NZ36400"/>
    <x v="1034"/>
    <n v="61"/>
    <d v="1961-05-24T18:00:00"/>
    <x v="1"/>
    <s v="Structural Analysis Engineer"/>
    <x v="4"/>
    <n v="2112808.8108000001"/>
    <n v="442493.92070000002"/>
    <s v="Timothy Perry"/>
    <x v="3"/>
    <n v="3859969783"/>
    <s v="0"/>
    <x v="2"/>
    <x v="1"/>
    <d v="2021-10-31T00:00:00"/>
    <n v="1670314.8901"/>
    <n v="1703721.187902"/>
    <x v="2"/>
    <x v="3"/>
    <x v="0"/>
  </r>
  <r>
    <s v="NZ38724"/>
    <x v="1035"/>
    <n v="26"/>
    <d v="1996-05-24T12:00:00"/>
    <x v="1"/>
    <s v="Biostatistician IV"/>
    <x v="4"/>
    <n v="269465.4706"/>
    <n v="50265.674299999999"/>
    <s v="Kevin Ward"/>
    <x v="0"/>
    <n v="1083869544"/>
    <s v="0"/>
    <x v="1"/>
    <x v="1"/>
    <d v="2022-03-24T00:00:00"/>
    <n v="219199.79629999999"/>
    <n v="219199.79629999999"/>
    <x v="1"/>
    <x v="0"/>
    <x v="1"/>
  </r>
  <r>
    <s v="NZ83985"/>
    <x v="1036"/>
    <n v="78"/>
    <d v="1944-05-24T12:00:00"/>
    <x v="1"/>
    <s v="Health Coach I"/>
    <x v="4"/>
    <n v="239051.29440000001"/>
    <n v="31988.158800000001"/>
    <s v="Thomas Burton"/>
    <x v="5"/>
    <n v="1192288125"/>
    <s v="0"/>
    <x v="5"/>
    <x v="5"/>
    <d v="2021-08-10T00:00:00"/>
    <n v="207063.13560000001"/>
    <n v="207063.13560000001"/>
    <x v="9"/>
    <x v="2"/>
    <x v="0"/>
  </r>
  <r>
    <s v="NZ16810"/>
    <x v="1037"/>
    <n v="36"/>
    <d v="1986-05-25T00:00:00"/>
    <x v="1"/>
    <s v="Computer Systems Analyst II"/>
    <x v="4"/>
    <n v="1728292.5673"/>
    <n v="302826.91509999998"/>
    <s v="Carol Jones"/>
    <x v="1"/>
    <n v="626973984"/>
    <s v="0"/>
    <x v="4"/>
    <x v="7"/>
    <d v="2021-06-29T00:00:00"/>
    <n v="1425465.6521999999"/>
    <n v="1425465.6521999999"/>
    <x v="4"/>
    <x v="1"/>
    <x v="0"/>
  </r>
  <r>
    <s v="NZ14543"/>
    <x v="1038"/>
    <n v="66"/>
    <d v="1956-05-24T12:00:00"/>
    <x v="1"/>
    <s v="Web Designer IV"/>
    <x v="4"/>
    <n v="629275.49899999995"/>
    <n v="252028.82010000001"/>
    <s v="Tammy Harrison"/>
    <x v="0"/>
    <n v="268503696"/>
    <s v="0"/>
    <x v="2"/>
    <x v="2"/>
    <d v="2021-04-10T00:00:00"/>
    <n v="377246.67889999994"/>
    <n v="377246.67889999994"/>
    <x v="5"/>
    <x v="3"/>
    <x v="0"/>
  </r>
  <r>
    <s v="NZ57917"/>
    <x v="1039"/>
    <n v="20"/>
    <d v="2002-05-25T00:00:00"/>
    <x v="1"/>
    <s v="Marketing Manager"/>
    <x v="4"/>
    <n v="439865.4411"/>
    <n v="203635.5477"/>
    <s v="Thomas Martinez"/>
    <x v="1"/>
    <n v="266528745"/>
    <s v="0"/>
    <x v="2"/>
    <x v="2"/>
    <d v="2022-03-15T00:00:00"/>
    <n v="236229.8934"/>
    <n v="236229.8934"/>
    <x v="1"/>
    <x v="0"/>
    <x v="1"/>
  </r>
  <r>
    <s v="NZ94872"/>
    <x v="1040"/>
    <n v="76"/>
    <d v="1946-05-25T00:00:00"/>
    <x v="1"/>
    <s v="Programmer I"/>
    <x v="4"/>
    <n v="268682.99849999999"/>
    <n v="100717.7412"/>
    <s v="Howard Frazier"/>
    <x v="4"/>
    <n v="597496116"/>
    <s v="0"/>
    <x v="0"/>
    <x v="4"/>
    <d v="2021-07-24T00:00:00"/>
    <n v="167965.2573"/>
    <n v="167965.2573"/>
    <x v="11"/>
    <x v="2"/>
    <x v="0"/>
  </r>
  <r>
    <s v="NZ83107"/>
    <x v="1041"/>
    <n v="33"/>
    <d v="1989-05-24T18:00:00"/>
    <x v="1"/>
    <s v="Data Coordiator"/>
    <x v="4"/>
    <n v="914994.54399999999"/>
    <n v="160092.49369999999"/>
    <s v="Brian Lawrence"/>
    <x v="0"/>
    <n v="1550164702"/>
    <s v="0"/>
    <x v="5"/>
    <x v="5"/>
    <d v="2021-03-14T00:00:00"/>
    <n v="754902.0503"/>
    <n v="754902.0503"/>
    <x v="1"/>
    <x v="1"/>
    <x v="0"/>
  </r>
  <r>
    <s v="NZ74615"/>
    <x v="1042"/>
    <n v="40"/>
    <d v="1982-05-25T00:00:00"/>
    <x v="1"/>
    <s v="Operator"/>
    <x v="4"/>
    <n v="430835.277"/>
    <n v="146313.3664"/>
    <s v="Johnny Butler"/>
    <x v="0"/>
    <n v="23638758"/>
    <s v="0"/>
    <x v="1"/>
    <x v="1"/>
    <d v="2021-04-15T00:00:00"/>
    <n v="284521.9106"/>
    <n v="284521.9106"/>
    <x v="5"/>
    <x v="5"/>
    <x v="0"/>
  </r>
  <r>
    <s v="NZ31252"/>
    <x v="1043"/>
    <n v="40"/>
    <d v="1982-05-25T00:00:00"/>
    <x v="1"/>
    <s v="Budget/Accounting Analyst IV"/>
    <x v="4"/>
    <n v="135917.43239999999"/>
    <n v="142349.2395"/>
    <s v="Benjamin Alvarez"/>
    <x v="1"/>
    <n v="3045440937"/>
    <n v="843582432"/>
    <x v="3"/>
    <x v="2"/>
    <d v="2022-01-26T00:00:00"/>
    <n v="-6431.8071000000054"/>
    <n v="-6431.8071000000054"/>
    <x v="3"/>
    <x v="5"/>
    <x v="1"/>
  </r>
  <r>
    <s v="NZ32146"/>
    <x v="1044"/>
    <n v="40"/>
    <d v="1982-05-25T00:00:00"/>
    <x v="1"/>
    <s v="Accounting Assistant IV"/>
    <x v="4"/>
    <n v="93762.032800000001"/>
    <n v="67737.058300000004"/>
    <s v="Paula Hawkins"/>
    <x v="5"/>
    <n v="1937309766"/>
    <s v="0"/>
    <x v="2"/>
    <x v="2"/>
    <d v="2022-03-19T00:00:00"/>
    <n v="26024.974499999997"/>
    <n v="26024.974499999997"/>
    <x v="1"/>
    <x v="5"/>
    <x v="1"/>
  </r>
  <r>
    <s v="NZ86149"/>
    <x v="1045"/>
    <n v="33"/>
    <d v="1989-05-24T18:00:00"/>
    <x v="1"/>
    <s v="Geologist III"/>
    <x v="4"/>
    <n v="327206.38079999998"/>
    <n v="216447.0209"/>
    <s v="Charles Day"/>
    <x v="3"/>
    <n v="2291316928"/>
    <s v="0"/>
    <x v="0"/>
    <x v="4"/>
    <d v="2021-07-11T00:00:00"/>
    <n v="110759.35989999998"/>
    <n v="110759.35989999998"/>
    <x v="11"/>
    <x v="1"/>
    <x v="0"/>
  </r>
  <r>
    <s v="NZ49489"/>
    <x v="1046"/>
    <n v="68"/>
    <d v="1954-05-25T00:00:00"/>
    <x v="1"/>
    <s v="Accountant III"/>
    <x v="4"/>
    <n v="90992.644"/>
    <n v="50586.991499999996"/>
    <s v="Fred Jordan"/>
    <x v="3"/>
    <n v="14822472"/>
    <s v="0"/>
    <x v="1"/>
    <x v="1"/>
    <d v="2021-05-14T00:00:00"/>
    <n v="40405.652500000004"/>
    <n v="40405.652500000004"/>
    <x v="6"/>
    <x v="3"/>
    <x v="0"/>
  </r>
  <r>
    <s v="NZ32172"/>
    <x v="1047"/>
    <n v="66"/>
    <d v="1956-05-24T12:00:00"/>
    <x v="1"/>
    <s v="Automation Specialist IV"/>
    <x v="4"/>
    <n v="311874.1728"/>
    <n v="83507.800900000002"/>
    <s v="Ralph Weaver"/>
    <x v="0"/>
    <n v="1073215488"/>
    <s v="0"/>
    <x v="2"/>
    <x v="1"/>
    <d v="2021-09-23T00:00:00"/>
    <n v="228366.3719"/>
    <n v="228366.3719"/>
    <x v="8"/>
    <x v="3"/>
    <x v="0"/>
  </r>
  <r>
    <s v="NZ37324"/>
    <x v="1048"/>
    <n v="28"/>
    <d v="1994-05-25T00:00:00"/>
    <x v="1"/>
    <s v="Compensation Analyst"/>
    <x v="4"/>
    <n v="136113.77600000001"/>
    <n v="47415.836900000002"/>
    <s v="Louise Barnes"/>
    <x v="4"/>
    <n v="1809489787"/>
    <s v="0"/>
    <x v="5"/>
    <x v="8"/>
    <d v="2021-03-11T00:00:00"/>
    <n v="88697.939100000018"/>
    <n v="88697.939100000018"/>
    <x v="1"/>
    <x v="0"/>
    <x v="0"/>
  </r>
  <r>
    <s v="NZ59612"/>
    <x v="1049"/>
    <n v="78"/>
    <d v="1944-05-24T12:00:00"/>
    <x v="1"/>
    <s v="Paralegal"/>
    <x v="4"/>
    <n v="52060.334600000002"/>
    <n v="27099.263500000001"/>
    <s v="Aaron Stone"/>
    <x v="0"/>
    <n v="1690871749"/>
    <s v="0"/>
    <x v="5"/>
    <x v="5"/>
    <d v="2021-10-16T00:00:00"/>
    <n v="24961.071100000001"/>
    <n v="24961.071100000001"/>
    <x v="2"/>
    <x v="2"/>
    <x v="0"/>
  </r>
  <r>
    <s v="NZ37311"/>
    <x v="1050"/>
    <n v="60"/>
    <d v="1962-05-25T00:00:00"/>
    <x v="1"/>
    <s v="Actuary"/>
    <x v="4"/>
    <n v="2001516.8241000001"/>
    <n v="147384.42069999999"/>
    <s v="Ryan Ray"/>
    <x v="3"/>
    <n v="1175738895"/>
    <s v="0"/>
    <x v="1"/>
    <x v="4"/>
    <d v="2022-01-12T00:00:00"/>
    <n v="1854132.4034000002"/>
    <n v="1891215.0514680003"/>
    <x v="3"/>
    <x v="3"/>
    <x v="1"/>
  </r>
  <r>
    <s v="NZ29049"/>
    <x v="1051"/>
    <n v="75"/>
    <d v="1947-05-25T06:00:00"/>
    <x v="1"/>
    <s v="Software Test Engineer I"/>
    <x v="4"/>
    <n v="2098819.5030999999"/>
    <n v="424345.83049999998"/>
    <s v="Henry Grant"/>
    <x v="3"/>
    <n v="41112576"/>
    <s v="0"/>
    <x v="0"/>
    <x v="0"/>
    <d v="2021-08-17T00:00:00"/>
    <n v="1674473.6725999999"/>
    <n v="1707963.1460519999"/>
    <x v="9"/>
    <x v="2"/>
    <x v="0"/>
  </r>
  <r>
    <s v="NZ90272"/>
    <x v="1052"/>
    <n v="50"/>
    <d v="1972-05-24T12:00:00"/>
    <x v="1"/>
    <s v="Software Test Engineer I"/>
    <x v="4"/>
    <n v="3252169.6068000002"/>
    <n v="941053.33299999998"/>
    <s v="Larry Pierce"/>
    <x v="0"/>
    <n v="1755225084"/>
    <s v="0"/>
    <x v="1"/>
    <x v="4"/>
    <d v="2022-03-01T00:00:00"/>
    <n v="2311116.2738000001"/>
    <n v="2311116.2738000001"/>
    <x v="1"/>
    <x v="4"/>
    <x v="1"/>
  </r>
  <r>
    <s v="NZ22264"/>
    <x v="1053"/>
    <n v="57"/>
    <d v="1965-05-24T18:00:00"/>
    <x v="1"/>
    <s v="Nurse Practicioner"/>
    <x v="4"/>
    <n v="2774465.9076999999"/>
    <n v="164360.76519999999"/>
    <s v="Earl Jordan"/>
    <x v="1"/>
    <n v="166539672"/>
    <s v="0"/>
    <x v="1"/>
    <x v="1"/>
    <d v="2021-11-12T00:00:00"/>
    <n v="2610105.1425000001"/>
    <n v="2610105.1425000001"/>
    <x v="10"/>
    <x v="4"/>
    <x v="0"/>
  </r>
  <r>
    <s v="NZ40950"/>
    <x v="1054"/>
    <n v="56"/>
    <d v="1966-05-25T00:00:00"/>
    <x v="1"/>
    <s v="Senior Financial Analyst"/>
    <x v="4"/>
    <n v="64132.442600000002"/>
    <n v="72986.857300000003"/>
    <s v="Mildred Patterson"/>
    <x v="2"/>
    <n v="429407792"/>
    <s v="0"/>
    <x v="1"/>
    <x v="1"/>
    <d v="2022-03-27T00:00:00"/>
    <n v="-8854.4147000000012"/>
    <n v="-8854.4147000000012"/>
    <x v="1"/>
    <x v="4"/>
    <x v="1"/>
  </r>
  <r>
    <s v="NZ87140"/>
    <x v="1055"/>
    <n v="41"/>
    <d v="1981-05-24T18:00:00"/>
    <x v="1"/>
    <s v="Statistician II"/>
    <x v="4"/>
    <n v="1061383.8977999999"/>
    <n v="148593.7457"/>
    <s v="Martin Carpenter"/>
    <x v="0"/>
    <n v="18303156"/>
    <s v="0"/>
    <x v="0"/>
    <x v="0"/>
    <d v="2021-03-29T00:00:00"/>
    <n v="912790.15209999995"/>
    <n v="912790.15209999995"/>
    <x v="1"/>
    <x v="5"/>
    <x v="0"/>
  </r>
  <r>
    <s v="NZ97338"/>
    <x v="1056"/>
    <n v="76"/>
    <d v="1946-05-25T00:00:00"/>
    <x v="1"/>
    <s v="Chief Design Engineer"/>
    <x v="4"/>
    <n v="720791.31559999997"/>
    <n v="484396.19770000002"/>
    <s v="Bobby Smith"/>
    <x v="1"/>
    <n v="271079424"/>
    <s v="0"/>
    <x v="2"/>
    <x v="5"/>
    <d v="2022-03-03T00:00:00"/>
    <n v="236395.11789999995"/>
    <n v="236395.11789999995"/>
    <x v="1"/>
    <x v="2"/>
    <x v="1"/>
  </r>
  <r>
    <s v="NZ80718"/>
    <x v="1057"/>
    <n v="67"/>
    <d v="1955-05-25T06:00:00"/>
    <x v="1"/>
    <s v="Assistant Manager"/>
    <x v="4"/>
    <n v="303726.32990000001"/>
    <n v="66819.792600000001"/>
    <s v="Juan Torres"/>
    <x v="1"/>
    <n v="1505271825"/>
    <s v="0"/>
    <x v="4"/>
    <x v="7"/>
    <d v="2021-02-25T00:00:00"/>
    <n v="236906.53730000003"/>
    <n v="236906.53730000003"/>
    <x v="0"/>
    <x v="3"/>
    <x v="0"/>
  </r>
  <r>
    <s v="NZ37323"/>
    <x v="1058"/>
    <n v="79"/>
    <d v="1943-05-25T06:00:00"/>
    <x v="1"/>
    <s v="Quality Control Specialist"/>
    <x v="4"/>
    <n v="579578.98499999999"/>
    <n v="0"/>
    <s v="Diane Watson"/>
    <x v="0"/>
    <n v="1882044363"/>
    <s v="0"/>
    <x v="4"/>
    <x v="7"/>
    <d v="2021-05-28T00:00:00"/>
    <n v="579578.98499999999"/>
    <n v="579578.98499999999"/>
    <x v="6"/>
    <x v="2"/>
    <x v="0"/>
  </r>
  <r>
    <s v="NZ31625"/>
    <x v="1059"/>
    <n v="84"/>
    <d v="1938-05-25T00:00:00"/>
    <x v="1"/>
    <s v="Automation Specialist II"/>
    <x v="4"/>
    <n v="0"/>
    <n v="0"/>
    <s v="Matthew Ross"/>
    <x v="2"/>
    <n v="2304572911"/>
    <s v="0"/>
    <x v="2"/>
    <x v="2"/>
    <d v="2021-11-03T00:00:00"/>
    <n v="0"/>
    <n v="0"/>
    <x v="10"/>
    <x v="2"/>
    <x v="0"/>
  </r>
  <r>
    <s v="NZ56584"/>
    <x v="1060"/>
    <n v="55"/>
    <d v="1967-05-25T06:00:00"/>
    <x v="1"/>
    <s v="Software Engineer III"/>
    <x v="4"/>
    <n v="241112.03479999999"/>
    <n v="49600.19"/>
    <s v="Marie Peterson"/>
    <x v="4"/>
    <n v="277568265"/>
    <s v="0"/>
    <x v="2"/>
    <x v="2"/>
    <d v="2021-12-21T00:00:00"/>
    <n v="191511.84479999999"/>
    <n v="191511.84479999999"/>
    <x v="7"/>
    <x v="4"/>
    <x v="0"/>
  </r>
  <r>
    <s v="NZ58524"/>
    <x v="1061"/>
    <n v="75"/>
    <d v="1947-05-25T06:00:00"/>
    <x v="1"/>
    <s v="Media Manager IV"/>
    <x v="4"/>
    <n v="1360829.7302999999"/>
    <n v="829877.42460000003"/>
    <s v="Sarah Stephens"/>
    <x v="5"/>
    <n v="2955613617"/>
    <s v="0"/>
    <x v="2"/>
    <x v="2"/>
    <d v="2021-11-14T00:00:00"/>
    <n v="530952.30569999991"/>
    <n v="530952.30569999991"/>
    <x v="10"/>
    <x v="2"/>
    <x v="0"/>
  </r>
  <r>
    <s v="NZ87800"/>
    <x v="1062"/>
    <n v="49"/>
    <d v="1973-05-24T18:00:00"/>
    <x v="1"/>
    <s v="Internal Auditor"/>
    <x v="4"/>
    <n v="1808858.5390999999"/>
    <n v="808666.17039999994"/>
    <s v="John Banks"/>
    <x v="0"/>
    <n v="4206836574"/>
    <s v="0"/>
    <x v="1"/>
    <x v="1"/>
    <d v="2021-07-21T00:00:00"/>
    <n v="1000192.3687"/>
    <n v="1000192.3687"/>
    <x v="11"/>
    <x v="5"/>
    <x v="0"/>
  </r>
  <r>
    <s v="NZ46155"/>
    <x v="1063"/>
    <n v="82"/>
    <d v="1940-05-24T12:00:00"/>
    <x v="1"/>
    <s v="Computer Systems Analyst II"/>
    <x v="4"/>
    <n v="39035.570699999997"/>
    <n v="4864.4327000000003"/>
    <s v="Kevin Ellis"/>
    <x v="2"/>
    <n v="450195681"/>
    <n v="610026255"/>
    <x v="3"/>
    <x v="2"/>
    <d v="2022-01-10T00:00:00"/>
    <n v="34171.137999999999"/>
    <n v="34171.137999999999"/>
    <x v="3"/>
    <x v="2"/>
    <x v="1"/>
  </r>
  <r>
    <s v="NZ58182"/>
    <x v="1064"/>
    <n v="43"/>
    <d v="1979-05-25T06:00:00"/>
    <x v="1"/>
    <s v="Nuclear Power Engineer"/>
    <x v="4"/>
    <n v="1020703.0569"/>
    <n v="283888.99979999999"/>
    <s v="Helen Meyer"/>
    <x v="0"/>
    <n v="1265775"/>
    <s v="0"/>
    <x v="0"/>
    <x v="0"/>
    <d v="2021-07-24T00:00:00"/>
    <n v="736814.05709999998"/>
    <n v="736814.05709999998"/>
    <x v="11"/>
    <x v="5"/>
    <x v="0"/>
  </r>
  <r>
    <s v="NZ46352"/>
    <x v="1065"/>
    <n v="39"/>
    <d v="1983-05-25T06:00:00"/>
    <x v="1"/>
    <s v="Chief Design Engineer"/>
    <x v="4"/>
    <n v="76733.376099999994"/>
    <n v="66617.539499999999"/>
    <s v="Jessica Martin"/>
    <x v="0"/>
    <n v="785096704"/>
    <n v="4653841192"/>
    <x v="3"/>
    <x v="3"/>
    <d v="2021-08-16T00:00:00"/>
    <n v="10115.836599999995"/>
    <n v="10115.836599999995"/>
    <x v="9"/>
    <x v="1"/>
    <x v="0"/>
  </r>
  <r>
    <s v="NZ29786"/>
    <x v="1066"/>
    <n v="17"/>
    <d v="2005-05-24T18:00:00"/>
    <x v="1"/>
    <s v="Database Administrator II"/>
    <x v="4"/>
    <n v="348646.35019999999"/>
    <n v="103131.05319999999"/>
    <s v="Michael Rodriguez"/>
    <x v="0"/>
    <n v="622067128"/>
    <s v="0"/>
    <x v="0"/>
    <x v="0"/>
    <d v="2022-02-03T00:00:00"/>
    <n v="245515.29699999999"/>
    <n v="245515.29699999999"/>
    <x v="0"/>
    <x v="6"/>
    <x v="1"/>
  </r>
  <r>
    <s v="NZ74978"/>
    <x v="1067"/>
    <n v="52"/>
    <d v="1970-05-25T00:00:00"/>
    <x v="1"/>
    <s v="Office Assistant III"/>
    <x v="4"/>
    <n v="205369.66709999999"/>
    <n v="19000.186900000001"/>
    <s v="Justin Hart"/>
    <x v="1"/>
    <n v="779041065"/>
    <s v="0"/>
    <x v="2"/>
    <x v="5"/>
    <d v="2021-08-22T00:00:00"/>
    <n v="186369.48019999999"/>
    <n v="186369.48019999999"/>
    <x v="9"/>
    <x v="4"/>
    <x v="0"/>
  </r>
  <r>
    <s v="NZ54095"/>
    <x v="1068"/>
    <n v="57"/>
    <d v="1965-05-24T18:00:00"/>
    <x v="1"/>
    <s v="Accountant III"/>
    <x v="4"/>
    <n v="334596.5699"/>
    <n v="28738.636900000001"/>
    <s v="Louis Rodriguez"/>
    <x v="5"/>
    <n v="873549567"/>
    <s v="0"/>
    <x v="5"/>
    <x v="5"/>
    <d v="2022-03-11T00:00:00"/>
    <n v="305857.93300000002"/>
    <n v="305857.93300000002"/>
    <x v="1"/>
    <x v="4"/>
    <x v="1"/>
  </r>
  <r>
    <s v="NZ41611"/>
    <x v="1069"/>
    <n v="56"/>
    <d v="1966-05-25T00:00:00"/>
    <x v="1"/>
    <s v="Payment Adjustment Coordinator"/>
    <x v="4"/>
    <n v="472841.79619999998"/>
    <n v="119213.44680000001"/>
    <s v="Jack Wood"/>
    <x v="2"/>
    <n v="2165516451"/>
    <s v="0"/>
    <x v="5"/>
    <x v="5"/>
    <d v="2021-07-03T00:00:00"/>
    <n v="353628.34939999995"/>
    <n v="353628.34939999995"/>
    <x v="11"/>
    <x v="4"/>
    <x v="0"/>
  </r>
  <r>
    <s v="NZ27808"/>
    <x v="1070"/>
    <n v="30"/>
    <d v="1992-05-24T12:00:00"/>
    <x v="1"/>
    <s v="Media Manager IV"/>
    <x v="4"/>
    <n v="535215.68759999995"/>
    <n v="141072.2831"/>
    <s v="Virginia Richardson"/>
    <x v="3"/>
    <n v="2124332351"/>
    <s v="0"/>
    <x v="1"/>
    <x v="1"/>
    <d v="2021-10-18T00:00:00"/>
    <n v="394143.40449999995"/>
    <n v="394143.40449999995"/>
    <x v="2"/>
    <x v="1"/>
    <x v="0"/>
  </r>
  <r>
    <s v="NZ60054"/>
    <x v="1071"/>
    <n v="45"/>
    <d v="1977-05-24T18:00:00"/>
    <x v="1"/>
    <s v="Accountant IV"/>
    <x v="4"/>
    <n v="88257.434800000003"/>
    <n v="32164.931799999998"/>
    <s v="Harold Ryan"/>
    <x v="5"/>
    <n v="4498296075"/>
    <s v="0"/>
    <x v="2"/>
    <x v="5"/>
    <d v="2021-10-01T00:00:00"/>
    <n v="56092.503000000004"/>
    <n v="56092.503000000004"/>
    <x v="2"/>
    <x v="5"/>
    <x v="0"/>
  </r>
  <r>
    <s v="NZ24875"/>
    <x v="1072"/>
    <n v="56"/>
    <d v="1966-05-25T00:00:00"/>
    <x v="1"/>
    <s v="Account Representative II"/>
    <x v="4"/>
    <n v="0"/>
    <n v="0"/>
    <s v="Thomas Hanson"/>
    <x v="2"/>
    <n v="381351168"/>
    <s v="0"/>
    <x v="2"/>
    <x v="2"/>
    <d v="2021-03-21T00:00:00"/>
    <n v="0"/>
    <n v="0"/>
    <x v="1"/>
    <x v="4"/>
    <x v="0"/>
  </r>
  <r>
    <s v="NZ15970"/>
    <x v="1073"/>
    <n v="65"/>
    <d v="1957-05-24T18:00:00"/>
    <x v="1"/>
    <s v="Account Representative II"/>
    <x v="4"/>
    <n v="943481.73899999994"/>
    <n v="458017.4988"/>
    <s v="Doris Hill"/>
    <x v="1"/>
    <n v="33179703"/>
    <s v="0"/>
    <x v="4"/>
    <x v="7"/>
    <d v="2021-01-26T00:00:00"/>
    <n v="485464.24019999994"/>
    <n v="485464.24019999994"/>
    <x v="3"/>
    <x v="3"/>
    <x v="0"/>
  </r>
  <r>
    <s v="NZ23721"/>
    <x v="1074"/>
    <n v="63"/>
    <d v="1959-05-25T06:00:00"/>
    <x v="1"/>
    <s v="Research Assistant I"/>
    <x v="4"/>
    <n v="845860.82380000001"/>
    <n v="622404.84349999996"/>
    <s v="Lisa Garrett"/>
    <x v="1"/>
    <n v="1410274164"/>
    <s v="0"/>
    <x v="0"/>
    <x v="4"/>
    <d v="2021-08-09T00:00:00"/>
    <n v="223455.98030000005"/>
    <n v="223455.98030000005"/>
    <x v="9"/>
    <x v="3"/>
    <x v="0"/>
  </r>
  <r>
    <s v="NZ17023"/>
    <x v="1075"/>
    <n v="27"/>
    <d v="1995-05-25T06:00:00"/>
    <x v="1"/>
    <s v="Research Assistant IV"/>
    <x v="4"/>
    <n v="1042355.5968000001"/>
    <n v="389208.13439999998"/>
    <s v="Frank Franklin"/>
    <x v="2"/>
    <n v="331067712"/>
    <s v="0"/>
    <x v="2"/>
    <x v="1"/>
    <d v="2021-11-25T00:00:00"/>
    <n v="653147.46240000008"/>
    <n v="653147.46240000008"/>
    <x v="10"/>
    <x v="0"/>
    <x v="0"/>
  </r>
  <r>
    <s v="NZ22626"/>
    <x v="1076"/>
    <n v="73"/>
    <d v="1949-05-24T18:00:00"/>
    <x v="1"/>
    <s v="Web Developer I"/>
    <x v="4"/>
    <n v="0"/>
    <n v="0"/>
    <s v="Gregory Johnston"/>
    <x v="0"/>
    <n v="4554013191"/>
    <s v="0"/>
    <x v="5"/>
    <x v="2"/>
    <d v="2021-02-18T00:00:00"/>
    <n v="0"/>
    <n v="0"/>
    <x v="0"/>
    <x v="2"/>
    <x v="0"/>
  </r>
  <r>
    <s v="NZ57357"/>
    <x v="1077"/>
    <n v="48"/>
    <d v="1974-05-25T00:00:00"/>
    <x v="1"/>
    <s v="Software Engineer II"/>
    <x v="4"/>
    <n v="298830.63"/>
    <n v="167643.9834"/>
    <s v="Emily Bishop"/>
    <x v="3"/>
    <n v="108265002"/>
    <s v="0"/>
    <x v="2"/>
    <x v="5"/>
    <d v="2021-11-02T00:00:00"/>
    <n v="131186.64660000001"/>
    <n v="131186.64660000001"/>
    <x v="10"/>
    <x v="5"/>
    <x v="0"/>
  </r>
  <r>
    <s v="NZ93272"/>
    <x v="1078"/>
    <n v="29"/>
    <d v="1993-05-24T18:00:00"/>
    <x v="1"/>
    <s v="Database Administrator II"/>
    <x v="4"/>
    <n v="594521.88439999998"/>
    <n v="251797.50399999999"/>
    <s v="Harold Young"/>
    <x v="1"/>
    <n v="7578987"/>
    <s v="0"/>
    <x v="5"/>
    <x v="5"/>
    <d v="2021-07-25T00:00:00"/>
    <n v="342724.38040000002"/>
    <n v="342724.38040000002"/>
    <x v="11"/>
    <x v="0"/>
    <x v="0"/>
  </r>
  <r>
    <s v="NZ86268"/>
    <x v="1079"/>
    <n v="31"/>
    <d v="1991-05-25T06:00:00"/>
    <x v="1"/>
    <s v="Recruiter"/>
    <x v="4"/>
    <n v="1620734.08"/>
    <n v="361322.40399999998"/>
    <s v="William Berry"/>
    <x v="0"/>
    <n v="910826644"/>
    <s v="0"/>
    <x v="4"/>
    <x v="7"/>
    <d v="2021-04-29T00:00:00"/>
    <n v="1259411.676"/>
    <n v="1259411.676"/>
    <x v="5"/>
    <x v="1"/>
    <x v="0"/>
  </r>
  <r>
    <s v="NZ82367"/>
    <x v="1080"/>
    <n v="69"/>
    <d v="1953-05-24T18:00:00"/>
    <x v="1"/>
    <s v="Senior Cost Accountant"/>
    <x v="4"/>
    <n v="87414.653999999995"/>
    <n v="23835.639299999999"/>
    <s v="Johnny Gray"/>
    <x v="0"/>
    <n v="3299382948"/>
    <s v="0"/>
    <x v="1"/>
    <x v="1"/>
    <d v="2021-07-09T00:00:00"/>
    <n v="63579.0147"/>
    <n v="63579.0147"/>
    <x v="11"/>
    <x v="3"/>
    <x v="0"/>
  </r>
  <r>
    <s v="NZ19935"/>
    <x v="1081"/>
    <n v="45"/>
    <d v="1977-05-24T18:00:00"/>
    <x v="1"/>
    <s v="Automation Specialist II"/>
    <x v="4"/>
    <n v="215573.82070000001"/>
    <n v="272161.9486"/>
    <s v="Aaron Stephens"/>
    <x v="0"/>
    <n v="1771927488"/>
    <s v="0"/>
    <x v="5"/>
    <x v="8"/>
    <d v="2021-02-26T00:00:00"/>
    <n v="-56588.127899999992"/>
    <n v="-56588.127899999992"/>
    <x v="0"/>
    <x v="5"/>
    <x v="0"/>
  </r>
  <r>
    <s v="NZ24753"/>
    <x v="1082"/>
    <n v="66"/>
    <d v="1956-05-24T12:00:00"/>
    <x v="1"/>
    <s v="Computer Systems Analyst IV"/>
    <x v="4"/>
    <n v="1208603.8293999999"/>
    <n v="160854.18239999999"/>
    <s v="Phillip Mcdonald"/>
    <x v="0"/>
    <n v="1404640666"/>
    <s v="0"/>
    <x v="2"/>
    <x v="4"/>
    <d v="2021-04-29T00:00:00"/>
    <n v="1047749.6469999999"/>
    <n v="1047749.6469999999"/>
    <x v="5"/>
    <x v="3"/>
    <x v="0"/>
  </r>
  <r>
    <s v="NZ86529"/>
    <x v="1083"/>
    <n v="69"/>
    <d v="1953-05-24T18:00:00"/>
    <x v="1"/>
    <s v="Marketing Manager"/>
    <x v="4"/>
    <n v="672473.82990000001"/>
    <n v="339719.36869999999"/>
    <s v="Frank Howell"/>
    <x v="3"/>
    <n v="665841792"/>
    <s v="0"/>
    <x v="1"/>
    <x v="4"/>
    <d v="2021-10-31T00:00:00"/>
    <n v="332754.46120000002"/>
    <n v="332754.46120000002"/>
    <x v="2"/>
    <x v="3"/>
    <x v="0"/>
  </r>
  <r>
    <s v="NZ65488"/>
    <x v="1084"/>
    <n v="42"/>
    <d v="1980-05-24T12:00:00"/>
    <x v="1"/>
    <s v="VP Product Management"/>
    <x v="4"/>
    <n v="700948.82810000004"/>
    <n v="302809.89370000002"/>
    <s v="Dennis Palmer"/>
    <x v="2"/>
    <n v="919815624"/>
    <s v="0"/>
    <x v="2"/>
    <x v="2"/>
    <d v="2021-01-30T00:00:00"/>
    <n v="398138.93440000003"/>
    <n v="398138.93440000003"/>
    <x v="3"/>
    <x v="5"/>
    <x v="0"/>
  </r>
  <r>
    <s v="NZ23033"/>
    <x v="1085"/>
    <n v="72"/>
    <d v="1950-05-25T00:00:00"/>
    <x v="1"/>
    <s v="Sales Associate"/>
    <x v="4"/>
    <n v="333646.22340000002"/>
    <n v="323160.19919999997"/>
    <s v="Jessica King"/>
    <x v="5"/>
    <n v="756329184"/>
    <s v="0"/>
    <x v="1"/>
    <x v="1"/>
    <d v="2021-11-09T00:00:00"/>
    <n v="10486.024200000043"/>
    <n v="10486.024200000043"/>
    <x v="10"/>
    <x v="2"/>
    <x v="0"/>
  </r>
  <r>
    <s v="NZ77518"/>
    <x v="1086"/>
    <n v="38"/>
    <d v="1984-05-24T12:00:00"/>
    <x v="1"/>
    <s v="Automation Specialist IV"/>
    <x v="4"/>
    <n v="19275.2513"/>
    <n v="5698.7699000000002"/>
    <s v="Mark Ward"/>
    <x v="2"/>
    <n v="1408552212"/>
    <s v="0"/>
    <x v="1"/>
    <x v="1"/>
    <d v="2022-04-27T00:00:00"/>
    <n v="13576.481400000001"/>
    <n v="13576.481400000001"/>
    <x v="5"/>
    <x v="1"/>
    <x v="1"/>
  </r>
  <r>
    <s v="NZ23889"/>
    <x v="1087"/>
    <n v="84"/>
    <d v="1938-05-25T00:00:00"/>
    <x v="1"/>
    <s v="Office Assistant III"/>
    <x v="4"/>
    <n v="2350808.6850000001"/>
    <n v="1426470.7101"/>
    <s v="Daniel Johnson"/>
    <x v="0"/>
    <n v="5769288"/>
    <s v="0"/>
    <x v="1"/>
    <x v="1"/>
    <d v="2021-08-08T00:00:00"/>
    <n v="924337.97490000003"/>
    <n v="924337.97490000003"/>
    <x v="9"/>
    <x v="2"/>
    <x v="0"/>
  </r>
  <r>
    <s v="NZ48477"/>
    <x v="1088"/>
    <n v="33"/>
    <d v="1989-05-24T18:00:00"/>
    <x v="1"/>
    <s v="Project Manager"/>
    <x v="4"/>
    <n v="167557.2237"/>
    <n v="46245.793700000002"/>
    <s v="Mary Peters"/>
    <x v="1"/>
    <n v="796928704"/>
    <s v="0"/>
    <x v="2"/>
    <x v="5"/>
    <d v="2021-02-09T00:00:00"/>
    <n v="121311.43"/>
    <n v="121311.43"/>
    <x v="0"/>
    <x v="1"/>
    <x v="0"/>
  </r>
  <r>
    <s v="NZ70927"/>
    <x v="1089"/>
    <n v="65"/>
    <d v="1957-05-24T18:00:00"/>
    <x v="1"/>
    <s v="Analyst Programmer"/>
    <x v="4"/>
    <n v="86682.998000000007"/>
    <n v="25658.167399999998"/>
    <s v="Terry Hayes"/>
    <x v="0"/>
    <n v="3089892"/>
    <s v="0"/>
    <x v="0"/>
    <x v="1"/>
    <d v="2021-03-29T00:00:00"/>
    <n v="61024.830600000008"/>
    <n v="61024.830600000008"/>
    <x v="1"/>
    <x v="3"/>
    <x v="0"/>
  </r>
  <r>
    <s v="NZ49606"/>
    <x v="1090"/>
    <n v="41"/>
    <d v="1981-05-24T18:00:00"/>
    <x v="1"/>
    <s v="Account Representative II"/>
    <x v="4"/>
    <n v="531829.43200000003"/>
    <n v="436849.18979999999"/>
    <s v="Walter Parker"/>
    <x v="0"/>
    <n v="727111056"/>
    <s v="0"/>
    <x v="2"/>
    <x v="2"/>
    <d v="2021-12-19T00:00:00"/>
    <n v="94980.242200000037"/>
    <n v="94980.242200000037"/>
    <x v="7"/>
    <x v="5"/>
    <x v="0"/>
  </r>
  <r>
    <s v="NZ92467"/>
    <x v="1091"/>
    <n v="24"/>
    <d v="1998-05-25T00:00:00"/>
    <x v="1"/>
    <s v="Budget/Accounting Analyst I"/>
    <x v="4"/>
    <n v="1065152.1461"/>
    <n v="405047.65289999999"/>
    <s v="Charles Rose"/>
    <x v="0"/>
    <n v="8926983"/>
    <s v="0"/>
    <x v="4"/>
    <x v="1"/>
    <d v="2022-03-03T00:00:00"/>
    <n v="660104.49320000003"/>
    <n v="660104.49320000003"/>
    <x v="1"/>
    <x v="0"/>
    <x v="1"/>
  </r>
  <r>
    <s v="NZ64241"/>
    <x v="1092"/>
    <n v="37"/>
    <d v="1985-05-24T18:00:00"/>
    <x v="1"/>
    <s v="Recruiter"/>
    <x v="4"/>
    <n v="268653.24209999997"/>
    <n v="102576.6924"/>
    <s v="Ralph Chapman"/>
    <x v="3"/>
    <n v="179780604"/>
    <s v="0"/>
    <x v="2"/>
    <x v="1"/>
    <d v="2022-01-05T00:00:00"/>
    <n v="166076.54969999997"/>
    <n v="166076.54969999997"/>
    <x v="3"/>
    <x v="1"/>
    <x v="1"/>
  </r>
  <r>
    <s v="NZ65273"/>
    <x v="1093"/>
    <n v="26"/>
    <d v="1996-05-24T12:00:00"/>
    <x v="1"/>
    <s v="Safety Technician III"/>
    <x v="4"/>
    <n v="1447898.55"/>
    <n v="395276.30410000001"/>
    <s v="Walter Carr"/>
    <x v="3"/>
    <n v="1682296875"/>
    <s v="0"/>
    <x v="5"/>
    <x v="5"/>
    <d v="2021-02-28T00:00:00"/>
    <n v="1052622.2459"/>
    <n v="1073674.6908179999"/>
    <x v="0"/>
    <x v="0"/>
    <x v="0"/>
  </r>
  <r>
    <s v="NZ62324"/>
    <x v="1094"/>
    <n v="42"/>
    <d v="1980-05-24T12:00:00"/>
    <x v="1"/>
    <s v="Research Assistant III"/>
    <x v="4"/>
    <n v="46434.060299999997"/>
    <n v="9286.8120999999992"/>
    <s v="Donna Meyer"/>
    <x v="5"/>
    <n v="1197705984"/>
    <s v="0"/>
    <x v="2"/>
    <x v="2"/>
    <d v="2021-07-21T00:00:00"/>
    <n v="37147.248200000002"/>
    <n v="37147.248200000002"/>
    <x v="11"/>
    <x v="5"/>
    <x v="0"/>
  </r>
  <r>
    <s v="NZ93115"/>
    <x v="1095"/>
    <n v="42"/>
    <d v="1980-05-24T12:00:00"/>
    <x v="1"/>
    <s v="Librarian"/>
    <x v="4"/>
    <n v="461900.11300000001"/>
    <n v="227027.0692"/>
    <s v="Sean Fernandez"/>
    <x v="1"/>
    <n v="20602656"/>
    <s v="0"/>
    <x v="2"/>
    <x v="1"/>
    <d v="2021-03-26T00:00:00"/>
    <n v="234873.04380000001"/>
    <n v="234873.04380000001"/>
    <x v="1"/>
    <x v="5"/>
    <x v="0"/>
  </r>
  <r>
    <s v="NZ86812"/>
    <x v="1096"/>
    <n v="27"/>
    <d v="1995-05-25T06:00:00"/>
    <x v="1"/>
    <s v="Social Worker"/>
    <x v="4"/>
    <n v="698949.38879999996"/>
    <n v="335137.27100000001"/>
    <s v="Andrew Long"/>
    <x v="3"/>
    <n v="36603424"/>
    <s v="0"/>
    <x v="1"/>
    <x v="1"/>
    <d v="2021-03-11T00:00:00"/>
    <n v="363812.11779999995"/>
    <n v="363812.11779999995"/>
    <x v="1"/>
    <x v="0"/>
    <x v="0"/>
  </r>
  <r>
    <s v="NZ13570"/>
    <x v="1097"/>
    <n v="29"/>
    <d v="1993-05-24T18:00:00"/>
    <x v="1"/>
    <s v="Senior Editor"/>
    <x v="4"/>
    <n v="865205.86120000004"/>
    <n v="492563.70890000003"/>
    <s v="Karen Ray"/>
    <x v="2"/>
    <n v="878494734"/>
    <s v="0"/>
    <x v="1"/>
    <x v="4"/>
    <d v="2021-09-11T00:00:00"/>
    <n v="372642.15230000002"/>
    <n v="372642.15230000002"/>
    <x v="8"/>
    <x v="0"/>
    <x v="0"/>
  </r>
  <r>
    <s v="NZ17524"/>
    <x v="1098"/>
    <n v="67"/>
    <d v="1955-05-25T06:00:00"/>
    <x v="1"/>
    <s v="Budget/Accounting Analyst II"/>
    <x v="4"/>
    <n v="122186.4273"/>
    <n v="72812.002800000002"/>
    <s v="Jack White"/>
    <x v="3"/>
    <n v="1197089013"/>
    <s v="0"/>
    <x v="2"/>
    <x v="5"/>
    <d v="2021-08-19T00:00:00"/>
    <n v="49374.424499999994"/>
    <n v="49374.424499999994"/>
    <x v="9"/>
    <x v="3"/>
    <x v="0"/>
  </r>
  <r>
    <s v="NZ53604"/>
    <x v="1099"/>
    <n v="74"/>
    <d v="1948-05-24T12:00:00"/>
    <x v="1"/>
    <s v="Media Manager III"/>
    <x v="4"/>
    <n v="519934.04310000001"/>
    <n v="159495.26"/>
    <s v="Eric Castillo"/>
    <x v="2"/>
    <n v="3440416"/>
    <s v="0"/>
    <x v="1"/>
    <x v="1"/>
    <d v="2021-04-25T00:00:00"/>
    <n v="360438.7831"/>
    <n v="360438.7831"/>
    <x v="5"/>
    <x v="2"/>
    <x v="0"/>
  </r>
  <r>
    <s v="NZ43567"/>
    <x v="1100"/>
    <n v="30"/>
    <d v="1992-05-24T12:00:00"/>
    <x v="1"/>
    <s v="Systems Administrator IV"/>
    <x v="4"/>
    <n v="162594.16469999999"/>
    <n v="138713.14679999999"/>
    <s v="Gary Griffin"/>
    <x v="2"/>
    <n v="502407136"/>
    <s v="0"/>
    <x v="0"/>
    <x v="4"/>
    <d v="2022-02-24T00:00:00"/>
    <n v="23881.017900000006"/>
    <n v="23881.017900000006"/>
    <x v="0"/>
    <x v="1"/>
    <x v="1"/>
  </r>
  <r>
    <s v="NZ40674"/>
    <x v="1101"/>
    <n v="66"/>
    <d v="1956-05-24T12:00:00"/>
    <x v="1"/>
    <s v="Statistician IV"/>
    <x v="4"/>
    <n v="1512888.5918000001"/>
    <n v="604555.08409999998"/>
    <s v="Anthony Murray"/>
    <x v="3"/>
    <n v="63218115"/>
    <n v="3093010515"/>
    <x v="3"/>
    <x v="3"/>
    <d v="2021-11-20T00:00:00"/>
    <n v="908333.50770000007"/>
    <n v="926500.17785400013"/>
    <x v="10"/>
    <x v="3"/>
    <x v="0"/>
  </r>
  <r>
    <s v="NZ76306"/>
    <x v="1102"/>
    <n v="34"/>
    <d v="1988-05-24T12:00:00"/>
    <x v="1"/>
    <s v="Web Developer I"/>
    <x v="4"/>
    <n v="1536138.3914000001"/>
    <n v="777078.12760000001"/>
    <s v="Joshua Webb"/>
    <x v="5"/>
    <n v="61901372"/>
    <s v="0"/>
    <x v="2"/>
    <x v="5"/>
    <d v="2021-03-22T00:00:00"/>
    <n v="759060.26380000007"/>
    <n v="759060.26380000007"/>
    <x v="1"/>
    <x v="1"/>
    <x v="0"/>
  </r>
  <r>
    <s v="NZ49091"/>
    <x v="1103"/>
    <n v="54"/>
    <d v="1968-05-24T12:00:00"/>
    <x v="1"/>
    <s v="Senior Financial Analyst"/>
    <x v="4"/>
    <n v="2168648.4714000002"/>
    <n v="398157.61859999999"/>
    <s v="Jose Jacobs"/>
    <x v="0"/>
    <n v="1312744482"/>
    <s v="0"/>
    <x v="2"/>
    <x v="5"/>
    <d v="2022-03-26T00:00:00"/>
    <n v="1770490.8528000002"/>
    <n v="1770490.8528000002"/>
    <x v="1"/>
    <x v="4"/>
    <x v="1"/>
  </r>
  <r>
    <s v="NZ39191"/>
    <x v="1104"/>
    <n v="28"/>
    <d v="1994-05-25T00:00:00"/>
    <x v="1"/>
    <s v="Pharmacist"/>
    <x v="4"/>
    <n v="803847.89569999999"/>
    <n v="359052.0601"/>
    <s v="Ernest Gomez"/>
    <x v="1"/>
    <n v="198314874"/>
    <s v="0"/>
    <x v="2"/>
    <x v="1"/>
    <d v="2021-08-02T00:00:00"/>
    <n v="444795.83559999999"/>
    <n v="444795.83559999999"/>
    <x v="9"/>
    <x v="0"/>
    <x v="0"/>
  </r>
  <r>
    <s v="NZ59714"/>
    <x v="1105"/>
    <n v="52"/>
    <d v="1970-05-25T00:00:00"/>
    <x v="1"/>
    <s v="Analyst Programmer"/>
    <x v="4"/>
    <n v="1061350.9871"/>
    <n v="368647.6666"/>
    <s v="Walter Banks"/>
    <x v="1"/>
    <n v="928620948"/>
    <s v="0"/>
    <x v="4"/>
    <x v="7"/>
    <d v="2021-12-11T00:00:00"/>
    <n v="692703.32050000003"/>
    <n v="692703.32050000003"/>
    <x v="7"/>
    <x v="4"/>
    <x v="0"/>
  </r>
  <r>
    <s v="NZ90097"/>
    <x v="1106"/>
    <n v="23"/>
    <d v="1999-05-25T06:00:00"/>
    <x v="1"/>
    <s v="Web Designer IV"/>
    <x v="4"/>
    <n v="541630.83629999997"/>
    <n v="154816.14739999999"/>
    <s v="Joseph Bradley"/>
    <x v="2"/>
    <n v="1070856"/>
    <s v="0"/>
    <x v="4"/>
    <x v="7"/>
    <d v="2021-08-24T00:00:00"/>
    <n v="386814.68889999995"/>
    <n v="386814.68889999995"/>
    <x v="9"/>
    <x v="0"/>
    <x v="0"/>
  </r>
  <r>
    <s v="NZ93185"/>
    <x v="1107"/>
    <n v="65"/>
    <d v="1957-05-24T18:00:00"/>
    <x v="1"/>
    <s v="Graphic Designer"/>
    <x v="4"/>
    <n v="582515.42850000004"/>
    <n v="113076.52439999999"/>
    <s v="Douglas Gilbert"/>
    <x v="0"/>
    <n v="62546715"/>
    <s v="0"/>
    <x v="4"/>
    <x v="7"/>
    <d v="2021-01-05T00:00:00"/>
    <n v="469438.90410000004"/>
    <n v="469438.90410000004"/>
    <x v="3"/>
    <x v="3"/>
    <x v="0"/>
  </r>
  <r>
    <s v="NZ79565"/>
    <x v="1108"/>
    <n v="35"/>
    <d v="1987-05-25T06:00:00"/>
    <x v="1"/>
    <s v="Nuclear Power Engineer"/>
    <x v="4"/>
    <n v="53855.785799999998"/>
    <n v="10275.4933"/>
    <s v="Patricia Elliott"/>
    <x v="3"/>
    <n v="221208064"/>
    <s v="0"/>
    <x v="5"/>
    <x v="2"/>
    <d v="2021-08-01T00:00:00"/>
    <n v="43580.292499999996"/>
    <n v="43580.292499999996"/>
    <x v="9"/>
    <x v="1"/>
    <x v="0"/>
  </r>
  <r>
    <s v="NZ40619"/>
    <x v="1109"/>
    <n v="19"/>
    <d v="2003-05-25T06:00:00"/>
    <x v="1"/>
    <s v="Administrative Assistant II"/>
    <x v="4"/>
    <n v="90680.459499999997"/>
    <n v="76916.904899999994"/>
    <s v="Joseph Butler"/>
    <x v="3"/>
    <n v="3940185795"/>
    <s v="0"/>
    <x v="0"/>
    <x v="4"/>
    <d v="2021-06-03T00:00:00"/>
    <n v="13763.554600000003"/>
    <n v="13763.554600000003"/>
    <x v="4"/>
    <x v="6"/>
    <x v="0"/>
  </r>
  <r>
    <s v="NZ66272"/>
    <x v="1110"/>
    <n v="45"/>
    <d v="1977-05-24T18:00:00"/>
    <x v="1"/>
    <s v="Statistician IV"/>
    <x v="4"/>
    <n v="781992.09380000003"/>
    <n v="286209.10629999998"/>
    <s v="Dennis Baker"/>
    <x v="3"/>
    <n v="26439849"/>
    <s v="0"/>
    <x v="2"/>
    <x v="2"/>
    <d v="2021-03-25T00:00:00"/>
    <n v="495782.98750000005"/>
    <n v="495782.98750000005"/>
    <x v="1"/>
    <x v="5"/>
    <x v="0"/>
  </r>
  <r>
    <s v="NZ49463"/>
    <x v="1111"/>
    <n v="39"/>
    <d v="1983-05-25T06:00:00"/>
    <x v="1"/>
    <s v="Human Resources Assistant IV"/>
    <x v="4"/>
    <n v="217372.23319999999"/>
    <n v="314274.4866"/>
    <s v="Jeffrey Morgan"/>
    <x v="3"/>
    <n v="262631424"/>
    <s v="0"/>
    <x v="5"/>
    <x v="2"/>
    <d v="2021-10-31T00:00:00"/>
    <n v="-96902.253400000016"/>
    <n v="-96902.253400000016"/>
    <x v="2"/>
    <x v="1"/>
    <x v="0"/>
  </r>
  <r>
    <s v="NZ22951"/>
    <x v="1112"/>
    <n v="31"/>
    <d v="1991-05-25T06:00:00"/>
    <x v="1"/>
    <s v="Pharmacist"/>
    <x v="5"/>
    <n v="115235.2154"/>
    <n v="87621.842300000004"/>
    <s v="Jose Stewart"/>
    <x v="3"/>
    <n v="785866599"/>
    <s v="0"/>
    <x v="5"/>
    <x v="2"/>
    <d v="2021-11-10T00:00:00"/>
    <n v="27613.373099999997"/>
    <n v="27613.373099999997"/>
    <x v="10"/>
    <x v="1"/>
    <x v="0"/>
  </r>
  <r>
    <s v="NZ25908"/>
    <x v="1113"/>
    <n v="67"/>
    <d v="1955-05-25T06:00:00"/>
    <x v="1"/>
    <s v="Teacher"/>
    <x v="5"/>
    <n v="1354185.493"/>
    <n v="237654.3854"/>
    <s v="Joe Henderson"/>
    <x v="1"/>
    <n v="1569382912"/>
    <n v="72396864"/>
    <x v="3"/>
    <x v="6"/>
    <d v="2022-04-14T00:00:00"/>
    <n v="1116531.1076"/>
    <n v="1116531.1076"/>
    <x v="5"/>
    <x v="3"/>
    <x v="1"/>
  </r>
  <r>
    <s v="NZ78342"/>
    <x v="1114"/>
    <n v="77"/>
    <d v="1945-05-24T18:00:00"/>
    <x v="1"/>
    <s v="Graphic Designer"/>
    <x v="5"/>
    <n v="303143.84450000001"/>
    <n v="107399.53350000001"/>
    <s v="Roy Hughes"/>
    <x v="2"/>
    <n v="1235226986"/>
    <s v="0"/>
    <x v="1"/>
    <x v="1"/>
    <d v="2021-01-27T00:00:00"/>
    <n v="195744.31099999999"/>
    <n v="195744.31099999999"/>
    <x v="3"/>
    <x v="2"/>
    <x v="0"/>
  </r>
  <r>
    <s v="NZ27001"/>
    <x v="1115"/>
    <n v="58"/>
    <d v="1964-05-24T12:00:00"/>
    <x v="1"/>
    <s v="Nuclear Power Engineer"/>
    <x v="5"/>
    <n v="1335604.4582"/>
    <n v="719171.63139999995"/>
    <s v="Jimmy Palmer"/>
    <x v="1"/>
    <n v="1741567751"/>
    <s v="0"/>
    <x v="5"/>
    <x v="2"/>
    <d v="2021-08-22T00:00:00"/>
    <n v="616432.82680000004"/>
    <n v="616432.82680000004"/>
    <x v="9"/>
    <x v="4"/>
    <x v="0"/>
  </r>
  <r>
    <s v="NZ94165"/>
    <x v="1116"/>
    <n v="28"/>
    <d v="1994-05-25T00:00:00"/>
    <x v="1"/>
    <s v="Senior Developer"/>
    <x v="5"/>
    <n v="1045397.5207"/>
    <n v="210911.6441"/>
    <s v="Matthew Gonzalez"/>
    <x v="1"/>
    <n v="3122129664"/>
    <s v="0"/>
    <x v="5"/>
    <x v="5"/>
    <d v="2022-01-15T00:00:00"/>
    <n v="834485.87659999996"/>
    <n v="834485.87659999996"/>
    <x v="3"/>
    <x v="0"/>
    <x v="1"/>
  </r>
  <r>
    <s v="NZ35589"/>
    <x v="1117"/>
    <n v="73"/>
    <d v="1949-05-24T18:00:00"/>
    <x v="1"/>
    <s v="Graphic Designer"/>
    <x v="5"/>
    <n v="397157.76"/>
    <n v="63301.372799999997"/>
    <s v="Annie Knight"/>
    <x v="2"/>
    <n v="870197328"/>
    <s v="0"/>
    <x v="5"/>
    <x v="5"/>
    <d v="2021-11-23T00:00:00"/>
    <n v="333856.3872"/>
    <n v="333856.3872"/>
    <x v="10"/>
    <x v="2"/>
    <x v="0"/>
  </r>
  <r>
    <s v="NZ80508"/>
    <x v="1118"/>
    <n v="75"/>
    <d v="1947-05-25T06:00:00"/>
    <x v="1"/>
    <s v="Computer Systems Analyst III"/>
    <x v="5"/>
    <n v="75793.008300000001"/>
    <n v="73050.023199999996"/>
    <s v="Lori Hernandez"/>
    <x v="3"/>
    <n v="1903819209"/>
    <s v="0"/>
    <x v="4"/>
    <x v="7"/>
    <d v="2021-11-09T00:00:00"/>
    <n v="2742.9851000000053"/>
    <n v="2742.9851000000053"/>
    <x v="10"/>
    <x v="2"/>
    <x v="0"/>
  </r>
  <r>
    <s v="NZ68640"/>
    <x v="1119"/>
    <n v="66"/>
    <d v="1956-05-24T12:00:00"/>
    <x v="1"/>
    <s v="Health Coach IV"/>
    <x v="5"/>
    <n v="299267.2193"/>
    <n v="169299.74119999999"/>
    <s v="Benjamin Freeman"/>
    <x v="5"/>
    <n v="75923904"/>
    <s v="0"/>
    <x v="5"/>
    <x v="8"/>
    <d v="2021-12-03T00:00:00"/>
    <n v="129967.47810000001"/>
    <n v="129967.47810000001"/>
    <x v="7"/>
    <x v="3"/>
    <x v="0"/>
  </r>
  <r>
    <s v="NZ86610"/>
    <x v="1120"/>
    <n v="72"/>
    <d v="1950-05-25T00:00:00"/>
    <x v="1"/>
    <s v="Web Developer II"/>
    <x v="5"/>
    <n v="902647.6446"/>
    <n v="431125.96409999998"/>
    <s v="Katherine Oliver"/>
    <x v="2"/>
    <n v="5223302592"/>
    <s v="0"/>
    <x v="5"/>
    <x v="2"/>
    <d v="2021-03-16T00:00:00"/>
    <n v="471521.68050000002"/>
    <n v="471521.68050000002"/>
    <x v="1"/>
    <x v="2"/>
    <x v="0"/>
  </r>
  <r>
    <s v="NZ69834"/>
    <x v="1121"/>
    <n v="59"/>
    <d v="1963-05-25T06:00:00"/>
    <x v="1"/>
    <s v="Research Assistant II"/>
    <x v="5"/>
    <n v="160456.61300000001"/>
    <n v="79100.773499999996"/>
    <s v="Diana Wilson"/>
    <x v="1"/>
    <n v="3288100608"/>
    <n v="942311232"/>
    <x v="2"/>
    <x v="5"/>
    <d v="2021-09-01T00:00:00"/>
    <n v="81355.839500000016"/>
    <n v="81355.839500000016"/>
    <x v="8"/>
    <x v="4"/>
    <x v="0"/>
  </r>
  <r>
    <s v="NZ85541"/>
    <x v="1122"/>
    <n v="36"/>
    <d v="1986-05-25T00:00:00"/>
    <x v="1"/>
    <s v="Budget/Accounting Analyst I"/>
    <x v="5"/>
    <n v="319263.39270000003"/>
    <n v="116636.0059"/>
    <s v="Carlos Black"/>
    <x v="0"/>
    <n v="1092187008"/>
    <s v="0"/>
    <x v="0"/>
    <x v="0"/>
    <d v="2022-02-15T00:00:00"/>
    <n v="202627.38680000004"/>
    <n v="202627.38680000004"/>
    <x v="0"/>
    <x v="1"/>
    <x v="1"/>
  </r>
  <r>
    <s v="NZ52119"/>
    <x v="1123"/>
    <n v="33"/>
    <d v="1989-05-24T18:00:00"/>
    <x v="1"/>
    <s v="Structural Analysis Engineer"/>
    <x v="5"/>
    <n v="2178976.8149999999"/>
    <n v="324812.81060000003"/>
    <s v="Russell Thompson"/>
    <x v="3"/>
    <n v="2053197"/>
    <s v="0"/>
    <x v="2"/>
    <x v="2"/>
    <d v="2021-07-31T00:00:00"/>
    <n v="1854164.0044"/>
    <n v="1891247.284488"/>
    <x v="11"/>
    <x v="1"/>
    <x v="0"/>
  </r>
  <r>
    <s v="NZ45614"/>
    <x v="1124"/>
    <n v="71"/>
    <d v="1951-05-25T06:00:00"/>
    <x v="1"/>
    <s v="Analog Circuit Design manager"/>
    <x v="5"/>
    <n v="686320.3443"/>
    <n v="111022.4086"/>
    <s v="Douglas Vasquez"/>
    <x v="1"/>
    <n v="2063145784"/>
    <s v="0"/>
    <x v="2"/>
    <x v="5"/>
    <d v="2021-06-18T00:00:00"/>
    <n v="575297.93570000003"/>
    <n v="575297.93570000003"/>
    <x v="4"/>
    <x v="2"/>
    <x v="0"/>
  </r>
  <r>
    <s v="NZ47240"/>
    <x v="1125"/>
    <n v="33"/>
    <d v="1989-05-24T18:00:00"/>
    <x v="1"/>
    <s v="Systems Administrator II"/>
    <x v="5"/>
    <n v="195130.6379"/>
    <n v="76491.210099999997"/>
    <s v="Ronald Fernandez"/>
    <x v="0"/>
    <n v="3270292179"/>
    <s v="0"/>
    <x v="4"/>
    <x v="7"/>
    <d v="2022-02-01T00:00:00"/>
    <n v="118639.4278"/>
    <n v="118639.4278"/>
    <x v="0"/>
    <x v="1"/>
    <x v="1"/>
  </r>
  <r>
    <s v="NZ40932"/>
    <x v="1126"/>
    <n v="56"/>
    <d v="1966-05-25T00:00:00"/>
    <x v="1"/>
    <s v="Media Manager IV"/>
    <x v="5"/>
    <n v="221234.78950000001"/>
    <n v="46284.646699999998"/>
    <s v="Antonio Matthews"/>
    <x v="5"/>
    <n v="152280516"/>
    <s v="0"/>
    <x v="1"/>
    <x v="4"/>
    <d v="2021-06-11T00:00:00"/>
    <n v="174950.14280000003"/>
    <n v="174950.14280000003"/>
    <x v="4"/>
    <x v="4"/>
    <x v="0"/>
  </r>
  <r>
    <s v="NZ43964"/>
    <x v="1127"/>
    <n v="28"/>
    <d v="1994-05-25T00:00:00"/>
    <x v="1"/>
    <s v="General Manager"/>
    <x v="5"/>
    <n v="2365411.6727999998"/>
    <n v="246315.59570000001"/>
    <s v="Ashley Burns"/>
    <x v="4"/>
    <n v="752901632"/>
    <s v="0"/>
    <x v="0"/>
    <x v="4"/>
    <d v="2021-05-02T00:00:00"/>
    <n v="2119096.0770999999"/>
    <n v="2119096.0770999999"/>
    <x v="6"/>
    <x v="0"/>
    <x v="0"/>
  </r>
  <r>
    <s v="NZ62132"/>
    <x v="1128"/>
    <n v="59"/>
    <d v="1963-05-25T06:00:00"/>
    <x v="1"/>
    <s v="Web Designer III"/>
    <x v="5"/>
    <n v="567228.21409999998"/>
    <n v="249666.3579"/>
    <s v="Ralph Garcia"/>
    <x v="4"/>
    <n v="2485293525"/>
    <s v="0"/>
    <x v="2"/>
    <x v="2"/>
    <d v="2021-05-20T00:00:00"/>
    <n v="317561.85619999998"/>
    <n v="317561.85619999998"/>
    <x v="6"/>
    <x v="4"/>
    <x v="0"/>
  </r>
  <r>
    <s v="NZ45563"/>
    <x v="1129"/>
    <n v="82"/>
    <d v="1940-05-24T12:00:00"/>
    <x v="1"/>
    <s v="Database Administrator IV"/>
    <x v="5"/>
    <n v="0"/>
    <n v="0"/>
    <s v="Brian Morgan"/>
    <x v="3"/>
    <n v="13216392"/>
    <s v="0"/>
    <x v="4"/>
    <x v="1"/>
    <d v="2022-03-29T00:00:00"/>
    <n v="0"/>
    <n v="0"/>
    <x v="1"/>
    <x v="2"/>
    <x v="1"/>
  </r>
  <r>
    <s v="NZ17085"/>
    <x v="1130"/>
    <n v="44"/>
    <d v="1978-05-25T00:00:00"/>
    <x v="1"/>
    <s v="Dental Hygienist"/>
    <x v="5"/>
    <n v="2031820.3091"/>
    <n v="1218924.2664000001"/>
    <s v="Evelyn Murray"/>
    <x v="3"/>
    <n v="106018176"/>
    <s v="0"/>
    <x v="4"/>
    <x v="7"/>
    <d v="2021-08-20T00:00:00"/>
    <n v="812896.04269999987"/>
    <n v="829153.9635539999"/>
    <x v="9"/>
    <x v="5"/>
    <x v="0"/>
  </r>
  <r>
    <s v="NZ58923"/>
    <x v="1131"/>
    <n v="58"/>
    <d v="1964-05-24T12:00:00"/>
    <x v="1"/>
    <s v="Director of Sales"/>
    <x v="5"/>
    <n v="593952.75959999999"/>
    <n v="145880.59239999999"/>
    <s v="Donald White"/>
    <x v="1"/>
    <n v="71704224"/>
    <s v="0"/>
    <x v="1"/>
    <x v="1"/>
    <d v="2021-09-03T00:00:00"/>
    <n v="448072.16720000003"/>
    <n v="448072.16720000003"/>
    <x v="8"/>
    <x v="4"/>
    <x v="0"/>
  </r>
  <r>
    <s v="NZ77099"/>
    <x v="1132"/>
    <n v="63"/>
    <d v="1959-05-25T06:00:00"/>
    <x v="1"/>
    <s v="Human Resources Manager"/>
    <x v="5"/>
    <n v="478134.74800000002"/>
    <n v="125510.3714"/>
    <s v="Philip Bryant"/>
    <x v="3"/>
    <n v="1709989743"/>
    <s v="0"/>
    <x v="5"/>
    <x v="5"/>
    <d v="2021-10-23T00:00:00"/>
    <n v="352624.37660000002"/>
    <n v="352624.37660000002"/>
    <x v="2"/>
    <x v="3"/>
    <x v="0"/>
  </r>
  <r>
    <s v="NZ19265"/>
    <x v="1133"/>
    <n v="75"/>
    <d v="1947-05-25T06:00:00"/>
    <x v="1"/>
    <s v="Registered Nurse"/>
    <x v="5"/>
    <n v="822783.55900000001"/>
    <n v="282233.89520000003"/>
    <s v="Benjamin Price"/>
    <x v="4"/>
    <n v="1639750827"/>
    <n v="514321281"/>
    <x v="3"/>
    <x v="3"/>
    <d v="2021-05-25T00:00:00"/>
    <n v="540549.66379999998"/>
    <n v="540549.66379999998"/>
    <x v="6"/>
    <x v="2"/>
    <x v="0"/>
  </r>
  <r>
    <s v="NZ62569"/>
    <x v="1134"/>
    <n v="80"/>
    <d v="1942-05-25T00:00:00"/>
    <x v="1"/>
    <s v="VP Quality Control"/>
    <x v="5"/>
    <n v="103753.7865"/>
    <n v="71536.446899999995"/>
    <s v="Peter Reid"/>
    <x v="3"/>
    <n v="841284432"/>
    <s v="0"/>
    <x v="4"/>
    <x v="7"/>
    <d v="2021-08-19T00:00:00"/>
    <n v="32217.339600000007"/>
    <n v="32217.339600000007"/>
    <x v="9"/>
    <x v="2"/>
    <x v="0"/>
  </r>
  <r>
    <s v="NZ57724"/>
    <x v="1135"/>
    <n v="27"/>
    <d v="1995-05-25T06:00:00"/>
    <x v="1"/>
    <s v="Media Manager III"/>
    <x v="5"/>
    <n v="225722.82"/>
    <n v="188576.08929999999"/>
    <s v="Kathy Gilbert"/>
    <x v="0"/>
    <n v="21843402"/>
    <s v="0"/>
    <x v="4"/>
    <x v="7"/>
    <d v="2022-04-03T00:00:00"/>
    <n v="37146.730700000015"/>
    <n v="37146.730700000015"/>
    <x v="5"/>
    <x v="0"/>
    <x v="1"/>
  </r>
  <r>
    <s v="NZ83055"/>
    <x v="1136"/>
    <n v="21"/>
    <d v="2001-05-24T18:00:00"/>
    <x v="1"/>
    <s v="Data Coordiator"/>
    <x v="5"/>
    <n v="449282.42249999999"/>
    <n v="31824.171600000001"/>
    <s v="Stephen Kim"/>
    <x v="0"/>
    <n v="2016243636"/>
    <n v="2153253564"/>
    <x v="3"/>
    <x v="2"/>
    <d v="2021-10-28T00:00:00"/>
    <n v="417458.25089999998"/>
    <n v="417458.25089999998"/>
    <x v="2"/>
    <x v="0"/>
    <x v="0"/>
  </r>
  <r>
    <s v="NZ85295"/>
    <x v="1137"/>
    <n v="74"/>
    <d v="1948-05-24T12:00:00"/>
    <x v="1"/>
    <s v="Developer II"/>
    <x v="5"/>
    <n v="79099.254000000001"/>
    <n v="29633.561099999999"/>
    <s v="Sandra Austin"/>
    <x v="0"/>
    <n v="746075112"/>
    <s v="0"/>
    <x v="2"/>
    <x v="5"/>
    <d v="2021-08-13T00:00:00"/>
    <n v="49465.692900000002"/>
    <n v="49465.692900000002"/>
    <x v="9"/>
    <x v="2"/>
    <x v="0"/>
  </r>
  <r>
    <s v="NZ48488"/>
    <x v="1138"/>
    <n v="47"/>
    <d v="1975-05-25T06:00:00"/>
    <x v="1"/>
    <s v="Safety Technician I"/>
    <x v="5"/>
    <n v="48331.6152"/>
    <n v="40066.208599999998"/>
    <s v="Mark Nelson"/>
    <x v="3"/>
    <n v="1126837344"/>
    <s v="0"/>
    <x v="5"/>
    <x v="8"/>
    <d v="2021-07-06T00:00:00"/>
    <n v="8265.4066000000021"/>
    <n v="8265.4066000000021"/>
    <x v="11"/>
    <x v="5"/>
    <x v="0"/>
  </r>
  <r>
    <s v="NZ18498"/>
    <x v="1139"/>
    <n v="46"/>
    <d v="1976-05-24T12:00:00"/>
    <x v="1"/>
    <s v="Database Administrator III"/>
    <x v="5"/>
    <n v="253946.58960000001"/>
    <n v="103475.19899999999"/>
    <s v="Arthur Duncan"/>
    <x v="3"/>
    <n v="446844745"/>
    <s v="0"/>
    <x v="5"/>
    <x v="2"/>
    <d v="2021-12-23T00:00:00"/>
    <n v="150471.39060000001"/>
    <n v="150471.39060000001"/>
    <x v="7"/>
    <x v="5"/>
    <x v="0"/>
  </r>
  <r>
    <s v="NZ18304"/>
    <x v="1140"/>
    <n v="38"/>
    <d v="1984-05-24T12:00:00"/>
    <x v="1"/>
    <s v="Web Designer II"/>
    <x v="5"/>
    <n v="259142.87520000001"/>
    <n v="163827.9958"/>
    <s v="Ruby Russell"/>
    <x v="0"/>
    <n v="4359658464"/>
    <s v="0"/>
    <x v="2"/>
    <x v="5"/>
    <d v="2021-08-02T00:00:00"/>
    <n v="95314.879400000005"/>
    <n v="95314.879400000005"/>
    <x v="9"/>
    <x v="1"/>
    <x v="0"/>
  </r>
  <r>
    <s v="NZ19583"/>
    <x v="1141"/>
    <n v="85"/>
    <d v="1937-05-24T18:00:00"/>
    <x v="1"/>
    <s v="Product Engineer"/>
    <x v="5"/>
    <n v="265216.00089999998"/>
    <n v="263367.5257"/>
    <s v="Jack Morrison"/>
    <x v="5"/>
    <n v="1235565"/>
    <s v="0"/>
    <x v="0"/>
    <x v="4"/>
    <d v="2022-01-27T00:00:00"/>
    <n v="1848.4751999999862"/>
    <n v="1848.4751999999862"/>
    <x v="3"/>
    <x v="2"/>
    <x v="1"/>
  </r>
  <r>
    <s v="NZ63200"/>
    <x v="1142"/>
    <n v="28"/>
    <d v="1994-05-25T00:00:00"/>
    <x v="1"/>
    <s v="Quality Engineer"/>
    <x v="5"/>
    <n v="108607.09450000001"/>
    <n v="19700.821800000002"/>
    <s v="Carolyn Alexander"/>
    <x v="5"/>
    <n v="2058642575"/>
    <s v="0"/>
    <x v="5"/>
    <x v="2"/>
    <d v="2021-09-22T00:00:00"/>
    <n v="88906.272700000001"/>
    <n v="88906.272700000001"/>
    <x v="8"/>
    <x v="0"/>
    <x v="0"/>
  </r>
  <r>
    <s v="NZ54473"/>
    <x v="1143"/>
    <n v="61"/>
    <d v="1961-05-24T18:00:00"/>
    <x v="1"/>
    <s v="Senior Editor"/>
    <x v="5"/>
    <n v="744626.91370000003"/>
    <n v="479563.75270000001"/>
    <s v="Mark Richards"/>
    <x v="0"/>
    <n v="2112424275"/>
    <s v="0"/>
    <x v="2"/>
    <x v="2"/>
    <d v="2021-03-20T00:00:00"/>
    <n v="265063.16100000002"/>
    <n v="265063.16100000002"/>
    <x v="1"/>
    <x v="3"/>
    <x v="0"/>
  </r>
  <r>
    <s v="NZ24422"/>
    <x v="1144"/>
    <n v="31"/>
    <d v="1991-05-25T06:00:00"/>
    <x v="1"/>
    <s v="Office Assistant II"/>
    <x v="5"/>
    <n v="351609.97649999999"/>
    <n v="61420.476900000001"/>
    <s v="Louise Olson"/>
    <x v="1"/>
    <n v="1903591872"/>
    <s v="0"/>
    <x v="4"/>
    <x v="1"/>
    <d v="2021-07-21T00:00:00"/>
    <n v="290189.49959999998"/>
    <n v="290189.49959999998"/>
    <x v="11"/>
    <x v="1"/>
    <x v="0"/>
  </r>
  <r>
    <s v="NZ21170"/>
    <x v="1145"/>
    <n v="52"/>
    <d v="1970-05-25T00:00:00"/>
    <x v="1"/>
    <s v="Human Resources Assistant II"/>
    <x v="5"/>
    <n v="309304.55229999998"/>
    <n v="78185.3174"/>
    <s v="Chris Barnes"/>
    <x v="1"/>
    <n v="202295223"/>
    <s v="0"/>
    <x v="2"/>
    <x v="2"/>
    <d v="2021-04-22T00:00:00"/>
    <n v="231119.23489999998"/>
    <n v="231119.23489999998"/>
    <x v="5"/>
    <x v="4"/>
    <x v="0"/>
  </r>
  <r>
    <s v="NZ80417"/>
    <x v="1146"/>
    <n v="76"/>
    <d v="1946-05-25T00:00:00"/>
    <x v="1"/>
    <s v="Assistant Professor"/>
    <x v="5"/>
    <n v="257214.804"/>
    <n v="76064.626199999999"/>
    <s v="Wayne Stephens"/>
    <x v="5"/>
    <n v="3211197624"/>
    <s v="0"/>
    <x v="1"/>
    <x v="1"/>
    <d v="2022-01-09T00:00:00"/>
    <n v="181150.1778"/>
    <n v="181150.1778"/>
    <x v="3"/>
    <x v="2"/>
    <x v="1"/>
  </r>
  <r>
    <s v="NZ84835"/>
    <x v="1147"/>
    <n v="60"/>
    <d v="1962-05-25T00:00:00"/>
    <x v="1"/>
    <s v="Database Administrator I"/>
    <x v="5"/>
    <n v="31217.838899999999"/>
    <n v="21988.217000000001"/>
    <s v="Mark Rose"/>
    <x v="1"/>
    <n v="2338808661"/>
    <s v="0"/>
    <x v="1"/>
    <x v="4"/>
    <d v="2021-02-20T00:00:00"/>
    <n v="9229.6218999999983"/>
    <n v="9229.6218999999983"/>
    <x v="0"/>
    <x v="3"/>
    <x v="0"/>
  </r>
  <r>
    <s v="NZ34917"/>
    <x v="1148"/>
    <n v="50"/>
    <d v="1972-05-24T12:00:00"/>
    <x v="1"/>
    <s v="Account Coordinator"/>
    <x v="5"/>
    <n v="1344990.0972"/>
    <n v="525303.87879999995"/>
    <s v="Eric Thompson"/>
    <x v="3"/>
    <n v="896515425"/>
    <s v="0"/>
    <x v="2"/>
    <x v="2"/>
    <d v="2021-06-30T00:00:00"/>
    <n v="819686.21840000001"/>
    <n v="836079.94276800007"/>
    <x v="4"/>
    <x v="4"/>
    <x v="0"/>
  </r>
  <r>
    <s v="NZ28663"/>
    <x v="1149"/>
    <n v="82"/>
    <d v="1940-05-24T12:00:00"/>
    <x v="1"/>
    <s v="Engineer I"/>
    <x v="5"/>
    <n v="1020310.1626"/>
    <n v="429217.01549999998"/>
    <s v="Howard Clark"/>
    <x v="5"/>
    <n v="1852282173"/>
    <s v="0"/>
    <x v="2"/>
    <x v="1"/>
    <d v="2021-08-26T00:00:00"/>
    <n v="591093.14710000006"/>
    <n v="591093.14710000006"/>
    <x v="9"/>
    <x v="2"/>
    <x v="0"/>
  </r>
  <r>
    <s v="NZ69570"/>
    <x v="1150"/>
    <n v="41"/>
    <d v="1981-05-24T18:00:00"/>
    <x v="1"/>
    <s v="Junior Executive"/>
    <x v="5"/>
    <n v="1356428.6447999999"/>
    <n v="176932.89369999999"/>
    <s v="Timothy Holmes"/>
    <x v="4"/>
    <n v="2285075625"/>
    <s v="0"/>
    <x v="1"/>
    <x v="1"/>
    <d v="2022-03-02T00:00:00"/>
    <n v="1179495.7511"/>
    <n v="1179495.7511"/>
    <x v="1"/>
    <x v="5"/>
    <x v="1"/>
  </r>
  <r>
    <s v="NZ47326"/>
    <x v="1151"/>
    <n v="52"/>
    <d v="1970-05-25T00:00:00"/>
    <x v="1"/>
    <s v="Web Designer III"/>
    <x v="5"/>
    <n v="1621386.2444"/>
    <n v="585679.36710000003"/>
    <s v="Keith Ray"/>
    <x v="1"/>
    <n v="1657516758"/>
    <s v="0"/>
    <x v="1"/>
    <x v="1"/>
    <d v="2021-04-24T00:00:00"/>
    <n v="1035706.8772999999"/>
    <n v="1035706.8772999999"/>
    <x v="5"/>
    <x v="4"/>
    <x v="0"/>
  </r>
  <r>
    <s v="NZ33915"/>
    <x v="1152"/>
    <n v="62"/>
    <d v="1960-05-24T12:00:00"/>
    <x v="1"/>
    <s v="Administrative Assistant III"/>
    <x v="5"/>
    <n v="805006.72149999999"/>
    <n v="712214.54890000005"/>
    <s v="Irene Willis"/>
    <x v="1"/>
    <n v="2685688602"/>
    <s v="0"/>
    <x v="0"/>
    <x v="4"/>
    <d v="2022-02-07T00:00:00"/>
    <n v="92792.172599999933"/>
    <n v="92792.172599999933"/>
    <x v="0"/>
    <x v="3"/>
    <x v="1"/>
  </r>
  <r>
    <s v="NZ65691"/>
    <x v="1153"/>
    <n v="28"/>
    <d v="1994-05-25T00:00:00"/>
    <x v="1"/>
    <s v="VP Marketing"/>
    <x v="5"/>
    <n v="218097.36110000001"/>
    <n v="114366.671"/>
    <s v="Ruby Butler"/>
    <x v="0"/>
    <n v="1331808784"/>
    <s v="0"/>
    <x v="5"/>
    <x v="8"/>
    <d v="2021-07-11T00:00:00"/>
    <n v="103730.69010000001"/>
    <n v="103730.69010000001"/>
    <x v="11"/>
    <x v="0"/>
    <x v="0"/>
  </r>
  <r>
    <s v="NZ94167"/>
    <x v="1154"/>
    <n v="84"/>
    <d v="1938-05-25T00:00:00"/>
    <x v="1"/>
    <s v="Database Administrator III"/>
    <x v="5"/>
    <n v="364749.76890000002"/>
    <n v="138695.34599999999"/>
    <s v="Ashley Robertson"/>
    <x v="4"/>
    <n v="3026532096"/>
    <s v="0"/>
    <x v="4"/>
    <x v="7"/>
    <d v="2021-05-08T00:00:00"/>
    <n v="226054.42290000003"/>
    <n v="226054.42290000003"/>
    <x v="6"/>
    <x v="2"/>
    <x v="0"/>
  </r>
  <r>
    <s v="NZ52571"/>
    <x v="1155"/>
    <n v="75"/>
    <d v="1947-05-25T06:00:00"/>
    <x v="1"/>
    <s v="Actuary"/>
    <x v="5"/>
    <n v="44438.0671"/>
    <n v="29329.124299999999"/>
    <s v="Marilyn Coleman"/>
    <x v="2"/>
    <n v="1467885"/>
    <s v="0"/>
    <x v="5"/>
    <x v="8"/>
    <d v="2021-04-29T00:00:00"/>
    <n v="15108.942800000001"/>
    <n v="15108.942800000001"/>
    <x v="5"/>
    <x v="2"/>
    <x v="0"/>
  </r>
  <r>
    <s v="NZ60030"/>
    <x v="1156"/>
    <n v="29"/>
    <d v="1993-05-24T18:00:00"/>
    <x v="1"/>
    <s v="Software Engineer III"/>
    <x v="5"/>
    <n v="1209655.584"/>
    <n v="299657.71870000003"/>
    <s v="Ronald Larson"/>
    <x v="4"/>
    <n v="1640757888"/>
    <s v="0"/>
    <x v="5"/>
    <x v="2"/>
    <d v="2021-04-03T00:00:00"/>
    <n v="909997.86529999995"/>
    <n v="909997.86529999995"/>
    <x v="5"/>
    <x v="0"/>
    <x v="0"/>
  </r>
  <r>
    <s v="NZ81264"/>
    <x v="1157"/>
    <n v="40"/>
    <d v="1982-05-25T00:00:00"/>
    <x v="1"/>
    <s v="Budget/Accounting Analyst IV"/>
    <x v="5"/>
    <n v="1119262.6048000001"/>
    <n v="116403.3109"/>
    <s v="Frank Turner"/>
    <x v="0"/>
    <n v="453808628"/>
    <s v="0"/>
    <x v="4"/>
    <x v="7"/>
    <d v="2021-02-03T00:00:00"/>
    <n v="1002859.2939"/>
    <n v="1002859.2939"/>
    <x v="0"/>
    <x v="5"/>
    <x v="0"/>
  </r>
  <r>
    <s v="NZ39449"/>
    <x v="1158"/>
    <n v="35"/>
    <d v="1987-05-25T06:00:00"/>
    <x v="1"/>
    <s v="Programmer II"/>
    <x v="5"/>
    <n v="1816438.3584"/>
    <n v="475358.49119999999"/>
    <s v="Timothy Dixon"/>
    <x v="3"/>
    <n v="8804448"/>
    <s v="0"/>
    <x v="0"/>
    <x v="1"/>
    <d v="2022-03-22T00:00:00"/>
    <n v="1341079.8672"/>
    <n v="1367901.4645440001"/>
    <x v="1"/>
    <x v="1"/>
    <x v="1"/>
  </r>
  <r>
    <s v="NZ32711"/>
    <x v="1159"/>
    <n v="17"/>
    <d v="2005-05-24T18:00:00"/>
    <x v="1"/>
    <s v="Administrative Assistant II"/>
    <x v="5"/>
    <n v="1070724.1255999999"/>
    <n v="508795.98310000001"/>
    <s v="Samuel Thompson"/>
    <x v="3"/>
    <n v="29506649"/>
    <s v="0"/>
    <x v="0"/>
    <x v="4"/>
    <d v="2021-03-10T00:00:00"/>
    <n v="561928.14249999984"/>
    <n v="573166.70534999983"/>
    <x v="1"/>
    <x v="6"/>
    <x v="0"/>
  </r>
  <r>
    <s v="NZ56244"/>
    <x v="1160"/>
    <n v="26"/>
    <d v="1996-05-24T12:00:00"/>
    <x v="1"/>
    <s v="Accounting Assistant IV"/>
    <x v="5"/>
    <n v="189166.6501"/>
    <n v="97219.253800000006"/>
    <s v="Clarence Butler"/>
    <x v="5"/>
    <n v="685561344"/>
    <s v="0"/>
    <x v="2"/>
    <x v="4"/>
    <d v="2021-11-15T00:00:00"/>
    <n v="91947.396299999993"/>
    <n v="91947.396299999993"/>
    <x v="10"/>
    <x v="0"/>
    <x v="0"/>
  </r>
  <r>
    <s v="NZ89010"/>
    <x v="1161"/>
    <n v="21"/>
    <d v="2001-05-24T18:00:00"/>
    <x v="1"/>
    <s v="Computer Systems Analyst IV"/>
    <x v="5"/>
    <n v="1167758.9820000001"/>
    <n v="441589.53100000002"/>
    <s v="Ruth Hughes"/>
    <x v="0"/>
    <n v="2925054153"/>
    <s v="0"/>
    <x v="4"/>
    <x v="7"/>
    <d v="2021-01-20T00:00:00"/>
    <n v="726169.45100000012"/>
    <n v="726169.45100000012"/>
    <x v="3"/>
    <x v="0"/>
    <x v="0"/>
  </r>
  <r>
    <s v="NZ94614"/>
    <x v="1162"/>
    <n v="49"/>
    <d v="1973-05-24T18:00:00"/>
    <x v="1"/>
    <s v="Project Manager"/>
    <x v="5"/>
    <n v="413340.1997"/>
    <n v="176358.4852"/>
    <s v="Doris Griffin"/>
    <x v="0"/>
    <n v="3684617181"/>
    <s v="0"/>
    <x v="5"/>
    <x v="2"/>
    <d v="2021-04-17T00:00:00"/>
    <n v="236981.7145"/>
    <n v="236981.7145"/>
    <x v="5"/>
    <x v="5"/>
    <x v="0"/>
  </r>
  <r>
    <s v="NZ30423"/>
    <x v="1163"/>
    <n v="49"/>
    <d v="1973-05-24T18:00:00"/>
    <x v="1"/>
    <s v="Software Engineer IV"/>
    <x v="5"/>
    <n v="2680738.3133"/>
    <n v="361899.67229999998"/>
    <s v="Albert Fox"/>
    <x v="2"/>
    <n v="441119119"/>
    <s v="0"/>
    <x v="0"/>
    <x v="1"/>
    <d v="2022-03-02T00:00:00"/>
    <n v="2318838.6409999998"/>
    <n v="2318838.6409999998"/>
    <x v="1"/>
    <x v="5"/>
    <x v="1"/>
  </r>
  <r>
    <s v="NZ97304"/>
    <x v="1164"/>
    <n v="75"/>
    <d v="1947-05-25T06:00:00"/>
    <x v="1"/>
    <s v="Senior Cost Accountant"/>
    <x v="5"/>
    <n v="1188540.5891"/>
    <n v="410431.28259999998"/>
    <s v="Aaron Palmer"/>
    <x v="1"/>
    <n v="1916659458"/>
    <s v="0"/>
    <x v="2"/>
    <x v="2"/>
    <d v="2021-03-21T00:00:00"/>
    <n v="778109.30649999995"/>
    <n v="778109.30649999995"/>
    <x v="1"/>
    <x v="2"/>
    <x v="0"/>
  </r>
  <r>
    <s v="NZ93705"/>
    <x v="1165"/>
    <n v="78"/>
    <d v="1944-05-24T12:00:00"/>
    <x v="1"/>
    <s v="Sales Associate"/>
    <x v="5"/>
    <n v="154279.1048"/>
    <n v="45145.606899999999"/>
    <s v="Philip Fuller"/>
    <x v="0"/>
    <n v="965453676"/>
    <s v="0"/>
    <x v="2"/>
    <x v="5"/>
    <d v="2021-11-01T00:00:00"/>
    <n v="109133.4979"/>
    <n v="109133.4979"/>
    <x v="10"/>
    <x v="2"/>
    <x v="0"/>
  </r>
  <r>
    <s v="NZ46444"/>
    <x v="1166"/>
    <n v="59"/>
    <d v="1963-05-25T06:00:00"/>
    <x v="1"/>
    <s v="Product Engineer"/>
    <x v="5"/>
    <n v="328315.7647"/>
    <n v="228611.4509"/>
    <s v="Jeffrey Fuller"/>
    <x v="5"/>
    <n v="522797568"/>
    <s v="0"/>
    <x v="5"/>
    <x v="8"/>
    <d v="2021-11-11T00:00:00"/>
    <n v="99704.313800000004"/>
    <n v="99704.313800000004"/>
    <x v="10"/>
    <x v="4"/>
    <x v="0"/>
  </r>
  <r>
    <s v="NZ14819"/>
    <x v="1167"/>
    <n v="79"/>
    <d v="1943-05-25T06:00:00"/>
    <x v="1"/>
    <s v="Operator"/>
    <x v="5"/>
    <n v="1528432.2"/>
    <n v="675057.55500000005"/>
    <s v="Russell Wagner"/>
    <x v="3"/>
    <n v="1235703744"/>
    <s v="0"/>
    <x v="2"/>
    <x v="2"/>
    <d v="2021-08-25T00:00:00"/>
    <n v="853374.6449999999"/>
    <n v="870442.13789999997"/>
    <x v="9"/>
    <x v="2"/>
    <x v="0"/>
  </r>
  <r>
    <s v="NZ86466"/>
    <x v="1168"/>
    <n v="61"/>
    <d v="1961-05-24T18:00:00"/>
    <x v="1"/>
    <s v="Financial Analyst"/>
    <x v="5"/>
    <n v="1486770.7986999999"/>
    <n v="438798.30060000002"/>
    <s v="Craig Baker"/>
    <x v="0"/>
    <n v="412837035"/>
    <s v="0"/>
    <x v="1"/>
    <x v="1"/>
    <d v="2022-01-21T00:00:00"/>
    <n v="1047972.4981"/>
    <n v="1047972.4981"/>
    <x v="3"/>
    <x v="3"/>
    <x v="1"/>
  </r>
  <r>
    <s v="NZ94600"/>
    <x v="1169"/>
    <n v="37"/>
    <d v="1985-05-24T18:00:00"/>
    <x v="1"/>
    <s v="Registered Nurse"/>
    <x v="5"/>
    <n v="379435.56689999998"/>
    <n v="104755.5101"/>
    <s v="Kelly Evans"/>
    <x v="1"/>
    <n v="3684946626"/>
    <s v="0"/>
    <x v="0"/>
    <x v="4"/>
    <d v="2021-01-13T00:00:00"/>
    <n v="274680.05679999996"/>
    <n v="274680.05679999996"/>
    <x v="3"/>
    <x v="1"/>
    <x v="0"/>
  </r>
  <r>
    <s v="NZ76341"/>
    <x v="1170"/>
    <n v="47"/>
    <d v="1975-05-25T06:00:00"/>
    <x v="1"/>
    <s v="Associate Professor"/>
    <x v="5"/>
    <n v="946880.84820000001"/>
    <n v="231128.39600000001"/>
    <s v="Bobby Wright"/>
    <x v="3"/>
    <n v="790647"/>
    <s v="0"/>
    <x v="5"/>
    <x v="2"/>
    <d v="2021-07-04T00:00:00"/>
    <n v="715752.45219999994"/>
    <n v="730067.50124399993"/>
    <x v="11"/>
    <x v="5"/>
    <x v="0"/>
  </r>
  <r>
    <s v="NZ31753"/>
    <x v="1171"/>
    <n v="77"/>
    <d v="1945-05-24T18:00:00"/>
    <x v="1"/>
    <s v="Database Administrator II"/>
    <x v="5"/>
    <n v="697496.01560000004"/>
    <n v="238939.5134"/>
    <s v="Craig Ryan"/>
    <x v="3"/>
    <n v="1108798129"/>
    <s v="0"/>
    <x v="4"/>
    <x v="7"/>
    <d v="2021-08-12T00:00:00"/>
    <n v="458556.50220000005"/>
    <n v="458556.50220000005"/>
    <x v="9"/>
    <x v="2"/>
    <x v="0"/>
  </r>
  <r>
    <s v="NZ13711"/>
    <x v="1172"/>
    <n v="17"/>
    <d v="2005-05-24T18:00:00"/>
    <x v="1"/>
    <s v="Dental Hygienist"/>
    <x v="5"/>
    <n v="180850.8872"/>
    <n v="159826.97150000001"/>
    <s v="Cynthia Jacobs"/>
    <x v="5"/>
    <n v="51068556"/>
    <s v="0"/>
    <x v="0"/>
    <x v="4"/>
    <d v="2021-04-21T00:00:00"/>
    <n v="21023.915699999983"/>
    <n v="21023.915699999983"/>
    <x v="5"/>
    <x v="6"/>
    <x v="0"/>
  </r>
  <r>
    <s v="NZ40382"/>
    <x v="1173"/>
    <n v="17"/>
    <d v="2005-05-24T18:00:00"/>
    <x v="1"/>
    <s v="Programmer Analyst III"/>
    <x v="5"/>
    <n v="548661.4425"/>
    <n v="347012.22529999999"/>
    <s v="George Watkins"/>
    <x v="2"/>
    <n v="2724058944"/>
    <s v="0"/>
    <x v="0"/>
    <x v="4"/>
    <d v="2021-12-23T00:00:00"/>
    <n v="201649.21720000001"/>
    <n v="201649.21720000001"/>
    <x v="7"/>
    <x v="6"/>
    <x v="0"/>
  </r>
  <r>
    <s v="NZ25425"/>
    <x v="1174"/>
    <n v="46"/>
    <d v="1976-05-24T12:00:00"/>
    <x v="1"/>
    <s v="Programmer Analyst IV"/>
    <x v="5"/>
    <n v="135583.48329999999"/>
    <n v="59093.933299999997"/>
    <s v="Michelle Morales"/>
    <x v="4"/>
    <n v="2027351268"/>
    <s v="0"/>
    <x v="1"/>
    <x v="4"/>
    <d v="2021-01-22T00:00:00"/>
    <n v="76489.549999999988"/>
    <n v="76489.549999999988"/>
    <x v="3"/>
    <x v="5"/>
    <x v="0"/>
  </r>
  <r>
    <s v="NZ50912"/>
    <x v="1175"/>
    <n v="82"/>
    <d v="1940-05-24T12:00:00"/>
    <x v="1"/>
    <s v="Junior Executive"/>
    <x v="5"/>
    <n v="1221609.5094000001"/>
    <n v="807664.12320000003"/>
    <s v="Russell Watkins"/>
    <x v="4"/>
    <n v="216483057"/>
    <n v="2716170408"/>
    <x v="3"/>
    <x v="2"/>
    <d v="2021-01-05T00:00:00"/>
    <n v="413945.38620000007"/>
    <n v="413945.38620000007"/>
    <x v="3"/>
    <x v="2"/>
    <x v="0"/>
  </r>
  <r>
    <s v="NZ59219"/>
    <x v="1176"/>
    <n v="56"/>
    <d v="1966-05-25T00:00:00"/>
    <x v="1"/>
    <s v="Help Desk Operator"/>
    <x v="5"/>
    <n v="325521.19140000001"/>
    <n v="86670.017200000002"/>
    <s v="Jeremy Freeman"/>
    <x v="5"/>
    <n v="1742585152"/>
    <s v="0"/>
    <x v="2"/>
    <x v="2"/>
    <d v="2021-12-03T00:00:00"/>
    <n v="238851.17420000001"/>
    <n v="238851.17420000001"/>
    <x v="7"/>
    <x v="4"/>
    <x v="0"/>
  </r>
  <r>
    <s v="NZ45574"/>
    <x v="1177"/>
    <n v="42"/>
    <d v="1980-05-24T12:00:00"/>
    <x v="1"/>
    <s v="Programmer II"/>
    <x v="5"/>
    <n v="445903.56719999999"/>
    <n v="192216.28769999999"/>
    <s v="Roy Young"/>
    <x v="0"/>
    <n v="801048696"/>
    <s v="0"/>
    <x v="2"/>
    <x v="2"/>
    <d v="2021-02-12T00:00:00"/>
    <n v="253687.2795"/>
    <n v="253687.2795"/>
    <x v="0"/>
    <x v="5"/>
    <x v="0"/>
  </r>
  <r>
    <s v="NZ24886"/>
    <x v="1178"/>
    <n v="69"/>
    <d v="1953-05-24T18:00:00"/>
    <x v="1"/>
    <s v="Automation Specialist III"/>
    <x v="5"/>
    <n v="351795.14079999999"/>
    <n v="340068.6361"/>
    <s v="Raymond Palmer"/>
    <x v="3"/>
    <n v="2711225601"/>
    <s v="0"/>
    <x v="5"/>
    <x v="5"/>
    <d v="2021-03-17T00:00:00"/>
    <n v="11726.50469999999"/>
    <n v="11726.50469999999"/>
    <x v="1"/>
    <x v="3"/>
    <x v="0"/>
  </r>
  <r>
    <s v="NZ39027"/>
    <x v="1179"/>
    <n v="42"/>
    <d v="1980-05-24T12:00:00"/>
    <x v="1"/>
    <s v="Senior Quality Engineer"/>
    <x v="5"/>
    <n v="2845491.6694999998"/>
    <n v="435192.84360000002"/>
    <s v="Samuel Hicks"/>
    <x v="0"/>
    <n v="1654635264"/>
    <s v="0"/>
    <x v="1"/>
    <x v="1"/>
    <d v="2022-03-13T00:00:00"/>
    <n v="2410298.8258999996"/>
    <n v="2410298.8258999996"/>
    <x v="1"/>
    <x v="5"/>
    <x v="1"/>
  </r>
  <r>
    <s v="NZ79088"/>
    <x v="1180"/>
    <n v="26"/>
    <d v="1996-05-24T12:00:00"/>
    <x v="1"/>
    <s v="Automation Specialist II"/>
    <x v="5"/>
    <n v="226244.0583"/>
    <n v="138353.99359999999"/>
    <s v="Norma Knight"/>
    <x v="0"/>
    <n v="134574348"/>
    <s v="0"/>
    <x v="1"/>
    <x v="1"/>
    <d v="2022-01-29T00:00:00"/>
    <n v="87890.064700000017"/>
    <n v="87890.064700000017"/>
    <x v="3"/>
    <x v="0"/>
    <x v="1"/>
  </r>
  <r>
    <s v="NZ85414"/>
    <x v="1181"/>
    <n v="31"/>
    <d v="1991-05-25T06:00:00"/>
    <x v="1"/>
    <s v="Electrical Engineer"/>
    <x v="5"/>
    <n v="191567.3806"/>
    <n v="160072.4045"/>
    <s v="Rebecca Williams"/>
    <x v="3"/>
    <n v="13251224"/>
    <s v="0"/>
    <x v="1"/>
    <x v="1"/>
    <d v="2021-05-22T00:00:00"/>
    <n v="31494.9761"/>
    <n v="31494.9761"/>
    <x v="6"/>
    <x v="1"/>
    <x v="0"/>
  </r>
  <r>
    <s v="NZ92115"/>
    <x v="1182"/>
    <n v="21"/>
    <d v="2001-05-24T18:00:00"/>
    <x v="1"/>
    <s v="Research Assistant IV"/>
    <x v="5"/>
    <n v="343870.89549999998"/>
    <n v="71046.717199999999"/>
    <s v="Michael Harris"/>
    <x v="2"/>
    <n v="1403875971"/>
    <s v="0"/>
    <x v="1"/>
    <x v="1"/>
    <d v="2022-04-02T00:00:00"/>
    <n v="272824.17829999997"/>
    <n v="272824.17829999997"/>
    <x v="5"/>
    <x v="0"/>
    <x v="1"/>
  </r>
  <r>
    <s v="NZ35674"/>
    <x v="1183"/>
    <n v="57"/>
    <d v="1965-05-24T18:00:00"/>
    <x v="1"/>
    <s v="Administrative Officer"/>
    <x v="5"/>
    <n v="464391.25420000002"/>
    <n v="460521.32699999999"/>
    <s v="Amy Sullivan"/>
    <x v="0"/>
    <n v="1217196288"/>
    <s v="0"/>
    <x v="1"/>
    <x v="1"/>
    <d v="2021-09-28T00:00:00"/>
    <n v="3869.9272000000346"/>
    <n v="3869.9272000000346"/>
    <x v="8"/>
    <x v="4"/>
    <x v="0"/>
  </r>
  <r>
    <s v="NZ36189"/>
    <x v="1184"/>
    <n v="77"/>
    <d v="1945-05-24T18:00:00"/>
    <x v="1"/>
    <s v="Staff Accountant III"/>
    <x v="5"/>
    <n v="83150.494699999996"/>
    <n v="12407.499900000001"/>
    <s v="Cheryl Duncan"/>
    <x v="3"/>
    <n v="718982433"/>
    <s v="0"/>
    <x v="5"/>
    <x v="2"/>
    <d v="2021-12-23T00:00:00"/>
    <n v="70742.9948"/>
    <n v="70742.9948"/>
    <x v="7"/>
    <x v="2"/>
    <x v="0"/>
  </r>
  <r>
    <s v="NZ47130"/>
    <x v="1185"/>
    <n v="60"/>
    <d v="1962-05-25T00:00:00"/>
    <x v="1"/>
    <s v="Accounting Assistant IV"/>
    <x v="5"/>
    <n v="181819.9711"/>
    <n v="34011.029900000001"/>
    <s v="Patrick Payne"/>
    <x v="1"/>
    <n v="504754635"/>
    <s v="0"/>
    <x v="5"/>
    <x v="5"/>
    <d v="2021-03-06T00:00:00"/>
    <n v="147808.9412"/>
    <n v="147808.9412"/>
    <x v="1"/>
    <x v="3"/>
    <x v="0"/>
  </r>
  <r>
    <s v="NZ68544"/>
    <x v="1186"/>
    <n v="31"/>
    <d v="1991-05-25T06:00:00"/>
    <x v="1"/>
    <s v="Systems Administrator I"/>
    <x v="5"/>
    <n v="260002.58850000001"/>
    <n v="224468.9014"/>
    <s v="Robin Hudson"/>
    <x v="0"/>
    <n v="503143424"/>
    <s v="0"/>
    <x v="1"/>
    <x v="1"/>
    <d v="2021-11-23T00:00:00"/>
    <n v="35533.68710000001"/>
    <n v="35533.68710000001"/>
    <x v="10"/>
    <x v="1"/>
    <x v="0"/>
  </r>
  <r>
    <s v="NZ92423"/>
    <x v="1187"/>
    <n v="50"/>
    <d v="1972-05-24T12:00:00"/>
    <x v="1"/>
    <s v="Assistant Professor"/>
    <x v="5"/>
    <n v="284761.27990000002"/>
    <n v="152892.5723"/>
    <s v="Christine Dixon"/>
    <x v="2"/>
    <n v="466661475"/>
    <s v="0"/>
    <x v="1"/>
    <x v="1"/>
    <d v="2021-10-25T00:00:00"/>
    <n v="131868.70760000002"/>
    <n v="131868.70760000002"/>
    <x v="2"/>
    <x v="4"/>
    <x v="0"/>
  </r>
  <r>
    <s v="NZ99483"/>
    <x v="1188"/>
    <n v="81"/>
    <d v="1941-05-24T18:00:00"/>
    <x v="1"/>
    <s v="Mechanical Systems Engineer"/>
    <x v="5"/>
    <n v="1009283.7929"/>
    <n v="431784.22259999998"/>
    <s v="Phillip Gonzales"/>
    <x v="1"/>
    <n v="1484336"/>
    <s v="0"/>
    <x v="1"/>
    <x v="1"/>
    <d v="2021-02-14T00:00:00"/>
    <n v="577499.57030000002"/>
    <n v="577499.57030000002"/>
    <x v="0"/>
    <x v="2"/>
    <x v="0"/>
  </r>
  <r>
    <s v="NZ88663"/>
    <x v="1189"/>
    <n v="43"/>
    <d v="1979-05-25T06:00:00"/>
    <x v="1"/>
    <s v="Systems Administrator II"/>
    <x v="5"/>
    <n v="2463156.6540000001"/>
    <n v="371744.49359999999"/>
    <s v="Larry Austin"/>
    <x v="3"/>
    <n v="840366292"/>
    <n v="720377864"/>
    <x v="3"/>
    <x v="3"/>
    <d v="2021-07-29T00:00:00"/>
    <n v="2091412.1604000002"/>
    <n v="2133240.4036080004"/>
    <x v="11"/>
    <x v="5"/>
    <x v="0"/>
  </r>
  <r>
    <s v="NZ91167"/>
    <x v="1190"/>
    <n v="40"/>
    <d v="1982-05-25T00:00:00"/>
    <x v="1"/>
    <s v="Editor"/>
    <x v="5"/>
    <n v="130298.1269"/>
    <n v="41616.432000000001"/>
    <s v="Jack Griffin"/>
    <x v="3"/>
    <n v="245839902"/>
    <s v="0"/>
    <x v="4"/>
    <x v="1"/>
    <d v="2022-02-08T00:00:00"/>
    <n v="88681.694900000002"/>
    <n v="88681.694900000002"/>
    <x v="0"/>
    <x v="5"/>
    <x v="1"/>
  </r>
  <r>
    <s v="NZ69892"/>
    <x v="1191"/>
    <n v="45"/>
    <d v="1977-05-24T18:00:00"/>
    <x v="1"/>
    <s v="Structural Analysis Engineer"/>
    <x v="6"/>
    <n v="58475.92"/>
    <n v="34734.696499999998"/>
    <s v="Emily Ruiz"/>
    <x v="5"/>
    <n v="601752375"/>
    <s v="0"/>
    <x v="4"/>
    <x v="7"/>
    <d v="2022-03-05T00:00:00"/>
    <n v="23741.2235"/>
    <n v="23741.2235"/>
    <x v="1"/>
    <x v="5"/>
    <x v="1"/>
  </r>
  <r>
    <s v="NZ22504"/>
    <x v="1192"/>
    <n v="75"/>
    <d v="1947-05-25T06:00:00"/>
    <x v="1"/>
    <s v="Staff Accountant II"/>
    <x v="6"/>
    <n v="506306.83130000002"/>
    <n v="319668.23469999997"/>
    <s v="Anne Richards"/>
    <x v="0"/>
    <n v="875213856"/>
    <s v="0"/>
    <x v="5"/>
    <x v="2"/>
    <d v="2022-01-01T00:00:00"/>
    <n v="186638.59660000005"/>
    <n v="186638.59660000005"/>
    <x v="3"/>
    <x v="2"/>
    <x v="1"/>
  </r>
  <r>
    <s v="NZ86286"/>
    <x v="1193"/>
    <n v="54"/>
    <d v="1968-05-24T12:00:00"/>
    <x v="1"/>
    <s v="Geologist II"/>
    <x v="6"/>
    <n v="826638.74549999996"/>
    <n v="609559.24300000002"/>
    <s v="Ruth Sims"/>
    <x v="0"/>
    <n v="558030528"/>
    <s v="0"/>
    <x v="5"/>
    <x v="5"/>
    <d v="2022-02-19T00:00:00"/>
    <n v="217079.50249999994"/>
    <n v="217079.50249999994"/>
    <x v="0"/>
    <x v="4"/>
    <x v="1"/>
  </r>
  <r>
    <s v="NZ15060"/>
    <x v="1194"/>
    <n v="43"/>
    <d v="1979-05-25T06:00:00"/>
    <x v="1"/>
    <s v="Human Resources Assistant IV"/>
    <x v="6"/>
    <n v="380432.81199999998"/>
    <n v="190216.40599999999"/>
    <s v="Kevin Medina"/>
    <x v="3"/>
    <n v="3962190141"/>
    <s v="0"/>
    <x v="2"/>
    <x v="2"/>
    <d v="2021-06-07T00:00:00"/>
    <n v="190216.40599999999"/>
    <n v="190216.40599999999"/>
    <x v="4"/>
    <x v="5"/>
    <x v="0"/>
  </r>
  <r>
    <s v="NZ35322"/>
    <x v="1195"/>
    <n v="64"/>
    <d v="1958-05-25T00:00:00"/>
    <x v="1"/>
    <s v="Internal Auditor"/>
    <x v="6"/>
    <n v="1048812.5915999999"/>
    <n v="496243.73550000001"/>
    <s v="Carlos Watkins"/>
    <x v="0"/>
    <n v="3036542018"/>
    <s v="0"/>
    <x v="0"/>
    <x v="4"/>
    <d v="2021-06-06T00:00:00"/>
    <n v="552568.85609999998"/>
    <n v="552568.85609999998"/>
    <x v="4"/>
    <x v="3"/>
    <x v="0"/>
  </r>
  <r>
    <s v="NZ95810"/>
    <x v="1196"/>
    <n v="29"/>
    <d v="1993-05-24T18:00:00"/>
    <x v="1"/>
    <s v="Budget/Accounting Analyst I"/>
    <x v="6"/>
    <n v="111513.2314"/>
    <n v="87816.669699999999"/>
    <s v="Chris Walker"/>
    <x v="0"/>
    <n v="2205266274"/>
    <s v="0"/>
    <x v="1"/>
    <x v="1"/>
    <d v="2021-08-06T00:00:00"/>
    <n v="23696.561700000006"/>
    <n v="23696.561700000006"/>
    <x v="9"/>
    <x v="0"/>
    <x v="0"/>
  </r>
  <r>
    <s v="NZ75766"/>
    <x v="1197"/>
    <n v="57"/>
    <d v="1965-05-24T18:00:00"/>
    <x v="1"/>
    <s v="Quality Engineer"/>
    <x v="6"/>
    <n v="200745.02280000001"/>
    <n v="223624.05110000001"/>
    <s v="Joshua Little"/>
    <x v="3"/>
    <n v="397676175"/>
    <s v="0"/>
    <x v="1"/>
    <x v="1"/>
    <d v="2021-05-31T00:00:00"/>
    <n v="-22879.028300000005"/>
    <n v="-22879.028300000005"/>
    <x v="6"/>
    <x v="4"/>
    <x v="0"/>
  </r>
  <r>
    <s v="NZ17593"/>
    <x v="1198"/>
    <n v="53"/>
    <d v="1969-05-24T18:00:00"/>
    <x v="1"/>
    <s v="Statistician III"/>
    <x v="6"/>
    <n v="252870.48310000001"/>
    <n v="35321.5913"/>
    <s v="Catherine Garrett"/>
    <x v="5"/>
    <n v="899651189"/>
    <s v="0"/>
    <x v="5"/>
    <x v="5"/>
    <d v="2021-01-16T00:00:00"/>
    <n v="217548.89180000001"/>
    <n v="217548.89180000001"/>
    <x v="3"/>
    <x v="4"/>
    <x v="0"/>
  </r>
  <r>
    <s v="NZ28531"/>
    <x v="1199"/>
    <n v="48"/>
    <d v="1974-05-25T00:00:00"/>
    <x v="1"/>
    <s v="Nurse Practicioner"/>
    <x v="6"/>
    <n v="782142.51639999996"/>
    <n v="157044.36350000001"/>
    <s v="Nicholas Gonzales"/>
    <x v="2"/>
    <n v="30993921"/>
    <n v="1198037844"/>
    <x v="3"/>
    <x v="2"/>
    <d v="2022-02-06T00:00:00"/>
    <n v="625098.15289999999"/>
    <n v="625098.15289999999"/>
    <x v="0"/>
    <x v="5"/>
    <x v="1"/>
  </r>
  <r>
    <s v="NZ28190"/>
    <x v="1200"/>
    <n v="41"/>
    <d v="1981-05-24T18:00:00"/>
    <x v="1"/>
    <s v="Staff Accountant II"/>
    <x v="6"/>
    <n v="265391.67869999999"/>
    <n v="165798.0717"/>
    <s v="Diana Ross"/>
    <x v="3"/>
    <n v="435974115"/>
    <s v="0"/>
    <x v="5"/>
    <x v="8"/>
    <d v="2021-10-06T00:00:00"/>
    <n v="99593.606999999989"/>
    <n v="99593.606999999989"/>
    <x v="2"/>
    <x v="5"/>
    <x v="0"/>
  </r>
  <r>
    <s v="NZ61793"/>
    <x v="1201"/>
    <n v="77"/>
    <d v="1945-05-24T18:00:00"/>
    <x v="1"/>
    <s v="Accounting Assistant III"/>
    <x v="6"/>
    <n v="431263.65659999999"/>
    <n v="177499.04180000001"/>
    <s v="Jeffrey Edwards"/>
    <x v="3"/>
    <n v="39060846"/>
    <s v="0"/>
    <x v="0"/>
    <x v="1"/>
    <d v="2021-01-20T00:00:00"/>
    <n v="253764.61479999998"/>
    <n v="253764.61479999998"/>
    <x v="3"/>
    <x v="2"/>
    <x v="0"/>
  </r>
  <r>
    <s v="NZ99980"/>
    <x v="1202"/>
    <n v="34"/>
    <d v="1988-05-24T12:00:00"/>
    <x v="1"/>
    <s v="Developer I"/>
    <x v="6"/>
    <n v="1347837.6466000001"/>
    <n v="1051691.2627999999"/>
    <s v="Jose Sanders"/>
    <x v="5"/>
    <n v="892002519"/>
    <s v="0"/>
    <x v="4"/>
    <x v="1"/>
    <d v="2021-01-28T00:00:00"/>
    <n v="296146.38380000019"/>
    <n v="296146.38380000019"/>
    <x v="3"/>
    <x v="1"/>
    <x v="0"/>
  </r>
  <r>
    <s v="NZ59517"/>
    <x v="1203"/>
    <n v="46"/>
    <d v="1976-05-24T12:00:00"/>
    <x v="1"/>
    <s v="Occupational Therapist"/>
    <x v="6"/>
    <n v="86326.2745"/>
    <n v="42546.521000000001"/>
    <s v="Benjamin Gonzales"/>
    <x v="4"/>
    <n v="56445"/>
    <s v="0"/>
    <x v="2"/>
    <x v="2"/>
    <d v="2021-10-06T00:00:00"/>
    <n v="43779.753499999999"/>
    <n v="43779.753499999999"/>
    <x v="2"/>
    <x v="5"/>
    <x v="0"/>
  </r>
  <r>
    <s v="NZ38633"/>
    <x v="1204"/>
    <n v="24"/>
    <d v="1998-05-25T00:00:00"/>
    <x v="1"/>
    <s v="Sales Representative"/>
    <x v="6"/>
    <n v="183586.557"/>
    <n v="165820.11600000001"/>
    <s v="Mildred Young"/>
    <x v="0"/>
    <n v="2640592811"/>
    <s v="0"/>
    <x v="2"/>
    <x v="1"/>
    <d v="2022-04-05T00:00:00"/>
    <n v="17766.440999999992"/>
    <n v="17766.440999999992"/>
    <x v="5"/>
    <x v="0"/>
    <x v="1"/>
  </r>
  <r>
    <s v="NZ25223"/>
    <x v="1205"/>
    <n v="72"/>
    <d v="1950-05-25T00:00:00"/>
    <x v="1"/>
    <s v="Civil Engineer"/>
    <x v="6"/>
    <n v="162718.23360000001"/>
    <n v="97834.338000000003"/>
    <s v="Anna Holmes"/>
    <x v="0"/>
    <n v="193487424"/>
    <s v="0"/>
    <x v="0"/>
    <x v="0"/>
    <d v="2021-04-18T00:00:00"/>
    <n v="64883.895600000003"/>
    <n v="64883.895600000003"/>
    <x v="5"/>
    <x v="2"/>
    <x v="0"/>
  </r>
  <r>
    <s v="NZ38628"/>
    <x v="1206"/>
    <n v="72"/>
    <d v="1950-05-25T00:00:00"/>
    <x v="1"/>
    <s v="Account Representative I"/>
    <x v="6"/>
    <n v="267545.783"/>
    <n v="236464.9325"/>
    <s v="Christine Graham"/>
    <x v="2"/>
    <n v="1101366882"/>
    <s v="0"/>
    <x v="5"/>
    <x v="2"/>
    <d v="2021-07-28T00:00:00"/>
    <n v="31080.8505"/>
    <n v="31080.8505"/>
    <x v="11"/>
    <x v="2"/>
    <x v="0"/>
  </r>
  <r>
    <s v="NZ90240"/>
    <x v="1207"/>
    <n v="35"/>
    <d v="1987-05-25T06:00:00"/>
    <x v="1"/>
    <s v="Software Consultant"/>
    <x v="6"/>
    <n v="788559.56070000003"/>
    <n v="265646.00199999998"/>
    <s v="Jason Green"/>
    <x v="4"/>
    <n v="97988765"/>
    <s v="0"/>
    <x v="5"/>
    <x v="5"/>
    <d v="2021-01-29T00:00:00"/>
    <n v="522913.55870000005"/>
    <n v="522913.55870000005"/>
    <x v="3"/>
    <x v="1"/>
    <x v="0"/>
  </r>
  <r>
    <s v="NZ78763"/>
    <x v="1208"/>
    <n v="18"/>
    <d v="2004-05-24T12:00:00"/>
    <x v="1"/>
    <s v="Environmental Tech"/>
    <x v="6"/>
    <n v="1829962.9916999999"/>
    <n v="624865.4118"/>
    <s v="Margaret Sullivan"/>
    <x v="3"/>
    <n v="356648292"/>
    <n v="58257914"/>
    <x v="3"/>
    <x v="3"/>
    <d v="2021-03-09T00:00:00"/>
    <n v="1205097.5798999998"/>
    <n v="1229199.5314979998"/>
    <x v="1"/>
    <x v="6"/>
    <x v="0"/>
  </r>
  <r>
    <s v="NZ37011"/>
    <x v="1209"/>
    <n v="55"/>
    <d v="1967-05-25T06:00:00"/>
    <x v="1"/>
    <s v="Software Engineer II"/>
    <x v="6"/>
    <n v="540423.01379999996"/>
    <n v="60741.760199999997"/>
    <s v="Ashley Howell"/>
    <x v="1"/>
    <n v="15656736"/>
    <s v="0"/>
    <x v="1"/>
    <x v="1"/>
    <d v="2022-03-06T00:00:00"/>
    <n v="479681.25359999994"/>
    <n v="479681.25359999994"/>
    <x v="1"/>
    <x v="4"/>
    <x v="1"/>
  </r>
  <r>
    <s v="NZ83165"/>
    <x v="1210"/>
    <n v="84"/>
    <d v="1938-05-25T00:00:00"/>
    <x v="1"/>
    <s v="Budget/Accounting Analyst II"/>
    <x v="6"/>
    <n v="0"/>
    <n v="0"/>
    <s v="Anthony Howard"/>
    <x v="5"/>
    <n v="20612163"/>
    <n v="112104993"/>
    <x v="3"/>
    <x v="3"/>
    <d v="2021-03-03T00:00:00"/>
    <n v="0"/>
    <n v="0"/>
    <x v="1"/>
    <x v="2"/>
    <x v="0"/>
  </r>
  <r>
    <s v="NZ95786"/>
    <x v="1211"/>
    <n v="51"/>
    <d v="1971-05-25T06:00:00"/>
    <x v="1"/>
    <s v="Administrative Assistant III"/>
    <x v="6"/>
    <n v="141104.53760000001"/>
    <n v="145355.3118"/>
    <s v="Angela Green"/>
    <x v="1"/>
    <n v="2073959638"/>
    <s v="0"/>
    <x v="2"/>
    <x v="2"/>
    <d v="2022-01-16T00:00:00"/>
    <n v="-4250.7741999999853"/>
    <n v="-4250.7741999999853"/>
    <x v="3"/>
    <x v="4"/>
    <x v="1"/>
  </r>
  <r>
    <s v="NZ74667"/>
    <x v="1212"/>
    <n v="36"/>
    <d v="1986-05-25T00:00:00"/>
    <x v="1"/>
    <s v="Structural Engineer"/>
    <x v="6"/>
    <n v="361203.04080000002"/>
    <n v="174982.8064"/>
    <s v="Earl Alexander"/>
    <x v="0"/>
    <n v="402319764"/>
    <s v="0"/>
    <x v="1"/>
    <x v="1"/>
    <d v="2022-03-23T00:00:00"/>
    <n v="186220.23440000002"/>
    <n v="186220.23440000002"/>
    <x v="1"/>
    <x v="1"/>
    <x v="1"/>
  </r>
  <r>
    <s v="NZ45732"/>
    <x v="1213"/>
    <n v="20"/>
    <d v="2002-05-25T00:00:00"/>
    <x v="1"/>
    <s v="Database Administrator III"/>
    <x v="6"/>
    <n v="562156.09900000005"/>
    <n v="136214.74710000001"/>
    <s v="Robin Watkins"/>
    <x v="1"/>
    <n v="361853125"/>
    <s v="0"/>
    <x v="1"/>
    <x v="1"/>
    <d v="2021-11-14T00:00:00"/>
    <n v="425941.35190000001"/>
    <n v="425941.35190000001"/>
    <x v="10"/>
    <x v="0"/>
    <x v="0"/>
  </r>
  <r>
    <s v="NZ27394"/>
    <x v="1214"/>
    <n v="77"/>
    <d v="1945-05-24T18:00:00"/>
    <x v="1"/>
    <s v="Human Resources Assistant I"/>
    <x v="6"/>
    <n v="1102267.5048"/>
    <n v="574097.65870000003"/>
    <s v="Jerry Morrison"/>
    <x v="1"/>
    <n v="1472301668"/>
    <n v="4314616368"/>
    <x v="3"/>
    <x v="3"/>
    <d v="2022-03-20T00:00:00"/>
    <n v="528169.84609999997"/>
    <n v="528169.84609999997"/>
    <x v="1"/>
    <x v="2"/>
    <x v="1"/>
  </r>
  <r>
    <s v="NZ64879"/>
    <x v="1215"/>
    <n v="49"/>
    <d v="1973-05-24T18:00:00"/>
    <x v="1"/>
    <s v="Accountant I"/>
    <x v="6"/>
    <n v="688411.85250000004"/>
    <n v="323321.52169999998"/>
    <s v="Adam Nichols"/>
    <x v="0"/>
    <n v="193779175"/>
    <s v="0"/>
    <x v="0"/>
    <x v="4"/>
    <d v="2021-11-21T00:00:00"/>
    <n v="365090.33080000005"/>
    <n v="365090.33080000005"/>
    <x v="10"/>
    <x v="5"/>
    <x v="0"/>
  </r>
  <r>
    <s v="NZ67930"/>
    <x v="1216"/>
    <n v="73"/>
    <d v="1949-05-24T18:00:00"/>
    <x v="1"/>
    <s v="Software Test Engineer III"/>
    <x v="6"/>
    <n v="165720.26680000001"/>
    <n v="73915.779299999995"/>
    <s v="Joseph Burton"/>
    <x v="0"/>
    <n v="360682794"/>
    <s v="0"/>
    <x v="0"/>
    <x v="1"/>
    <d v="2021-12-07T00:00:00"/>
    <n v="91804.487500000017"/>
    <n v="91804.487500000017"/>
    <x v="7"/>
    <x v="2"/>
    <x v="0"/>
  </r>
  <r>
    <s v="NZ70122"/>
    <x v="1217"/>
    <n v="54"/>
    <d v="1968-05-24T12:00:00"/>
    <x v="1"/>
    <s v="Administrative Officer"/>
    <x v="6"/>
    <n v="272917.58100000001"/>
    <n v="68229.395199999999"/>
    <s v="Jimmy Willis"/>
    <x v="2"/>
    <n v="13818123"/>
    <s v="0"/>
    <x v="1"/>
    <x v="1"/>
    <d v="2021-10-07T00:00:00"/>
    <n v="204688.18580000001"/>
    <n v="204688.18580000001"/>
    <x v="2"/>
    <x v="4"/>
    <x v="0"/>
  </r>
  <r>
    <s v="NZ50904"/>
    <x v="1218"/>
    <n v="79"/>
    <d v="1943-05-25T06:00:00"/>
    <x v="1"/>
    <s v="Sales Associate"/>
    <x v="6"/>
    <n v="648147.53520000004"/>
    <n v="185213.06839999999"/>
    <s v="Chris Reyes"/>
    <x v="0"/>
    <n v="2046557529"/>
    <n v="431480314"/>
    <x v="3"/>
    <x v="3"/>
    <d v="2021-07-06T00:00:00"/>
    <n v="462934.46680000005"/>
    <n v="462934.46680000005"/>
    <x v="11"/>
    <x v="2"/>
    <x v="0"/>
  </r>
  <r>
    <s v="NZ36415"/>
    <x v="1219"/>
    <n v="26"/>
    <d v="1996-05-24T12:00:00"/>
    <x v="1"/>
    <s v="Statistician IV"/>
    <x v="6"/>
    <n v="228238.25659999999"/>
    <n v="72249.213699999993"/>
    <s v="Norma Stone"/>
    <x v="2"/>
    <n v="484083738"/>
    <s v="0"/>
    <x v="5"/>
    <x v="2"/>
    <d v="2022-04-27T00:00:00"/>
    <n v="155989.0429"/>
    <n v="155989.0429"/>
    <x v="5"/>
    <x v="0"/>
    <x v="1"/>
  </r>
  <r>
    <s v="NZ46401"/>
    <x v="1220"/>
    <n v="32"/>
    <d v="1990-05-25T00:00:00"/>
    <x v="1"/>
    <s v="Structural Analysis Engineer"/>
    <x v="6"/>
    <n v="1151114.1039"/>
    <n v="402389.45199999999"/>
    <s v="Jose West"/>
    <x v="0"/>
    <n v="1156571724"/>
    <s v="0"/>
    <x v="1"/>
    <x v="4"/>
    <d v="2021-11-30T00:00:00"/>
    <n v="748724.65189999994"/>
    <n v="748724.65189999994"/>
    <x v="10"/>
    <x v="1"/>
    <x v="0"/>
  </r>
  <r>
    <s v="NZ59595"/>
    <x v="1221"/>
    <n v="74"/>
    <d v="1948-05-24T12:00:00"/>
    <x v="1"/>
    <s v="Database Administrator I"/>
    <x v="6"/>
    <n v="0"/>
    <n v="0"/>
    <s v="Joe Knight"/>
    <x v="0"/>
    <n v="617206284"/>
    <s v="0"/>
    <x v="5"/>
    <x v="2"/>
    <d v="2021-08-04T00:00:00"/>
    <n v="0"/>
    <n v="0"/>
    <x v="9"/>
    <x v="2"/>
    <x v="0"/>
  </r>
  <r>
    <s v="NZ25691"/>
    <x v="1222"/>
    <n v="49"/>
    <d v="1973-05-24T18:00:00"/>
    <x v="1"/>
    <s v="Senior Quality Engineer"/>
    <x v="6"/>
    <n v="136811.36040000001"/>
    <n v="71888.151199999993"/>
    <s v="Bruce Vasquez"/>
    <x v="2"/>
    <n v="2925429"/>
    <s v="0"/>
    <x v="2"/>
    <x v="2"/>
    <d v="2021-06-15T00:00:00"/>
    <n v="64923.209200000012"/>
    <n v="64923.209200000012"/>
    <x v="4"/>
    <x v="5"/>
    <x v="0"/>
  </r>
  <r>
    <s v="NZ77703"/>
    <x v="1223"/>
    <n v="71"/>
    <d v="1951-05-25T06:00:00"/>
    <x v="1"/>
    <s v="Speech Pathologist"/>
    <x v="6"/>
    <n v="342379.3"/>
    <n v="133994.80790000001"/>
    <s v="Jack Allen"/>
    <x v="3"/>
    <n v="1966272"/>
    <s v="0"/>
    <x v="1"/>
    <x v="1"/>
    <d v="2021-08-18T00:00:00"/>
    <n v="208384.49209999997"/>
    <n v="208384.49209999997"/>
    <x v="9"/>
    <x v="2"/>
    <x v="0"/>
  </r>
  <r>
    <s v="NZ90486"/>
    <x v="1224"/>
    <n v="37"/>
    <d v="1985-05-24T18:00:00"/>
    <x v="1"/>
    <s v="Recruiting Manager"/>
    <x v="6"/>
    <n v="355410.5368"/>
    <n v="112479.61139999999"/>
    <s v="Arthur Arnold"/>
    <x v="3"/>
    <n v="2367224377"/>
    <s v="0"/>
    <x v="2"/>
    <x v="1"/>
    <d v="2021-01-27T00:00:00"/>
    <n v="242930.92540000001"/>
    <n v="242930.92540000001"/>
    <x v="3"/>
    <x v="1"/>
    <x v="0"/>
  </r>
  <r>
    <s v="NZ68727"/>
    <x v="1225"/>
    <n v="59"/>
    <d v="1963-05-25T06:00:00"/>
    <x v="1"/>
    <s v="Community Outreach Specialist"/>
    <x v="6"/>
    <n v="391853.14189999999"/>
    <n v="31293.060799999999"/>
    <s v="Eric Ward"/>
    <x v="1"/>
    <n v="1574807991"/>
    <s v="0"/>
    <x v="2"/>
    <x v="2"/>
    <d v="2021-08-02T00:00:00"/>
    <n v="360560.08110000001"/>
    <n v="360560.08110000001"/>
    <x v="9"/>
    <x v="4"/>
    <x v="0"/>
  </r>
  <r>
    <s v="NZ51003"/>
    <x v="1226"/>
    <n v="58"/>
    <d v="1964-05-24T12:00:00"/>
    <x v="1"/>
    <s v="Software Engineer IV"/>
    <x v="6"/>
    <n v="889337.23199999996"/>
    <n v="523374.96100000001"/>
    <s v="Eric Davis"/>
    <x v="0"/>
    <n v="2874796281"/>
    <s v="0"/>
    <x v="1"/>
    <x v="1"/>
    <d v="2021-10-12T00:00:00"/>
    <n v="365962.27099999995"/>
    <n v="365962.27099999995"/>
    <x v="2"/>
    <x v="4"/>
    <x v="0"/>
  </r>
  <r>
    <s v="NZ96321"/>
    <x v="1227"/>
    <n v="61"/>
    <d v="1961-05-24T18:00:00"/>
    <x v="1"/>
    <s v="Programmer IV"/>
    <x v="6"/>
    <n v="444257.94790000003"/>
    <n v="148663.87909999999"/>
    <s v="Virginia Scott"/>
    <x v="4"/>
    <n v="69314128"/>
    <s v="0"/>
    <x v="2"/>
    <x v="5"/>
    <d v="2021-09-04T00:00:00"/>
    <n v="295594.06880000001"/>
    <n v="295594.06880000001"/>
    <x v="8"/>
    <x v="3"/>
    <x v="0"/>
  </r>
  <r>
    <s v="NZ82874"/>
    <x v="1228"/>
    <n v="64"/>
    <d v="1958-05-25T00:00:00"/>
    <x v="1"/>
    <s v="Human Resources Assistant I"/>
    <x v="6"/>
    <n v="289579.71000000002"/>
    <n v="65651.857099999994"/>
    <s v="Bonnie Romero"/>
    <x v="3"/>
    <n v="2657504241"/>
    <s v="0"/>
    <x v="1"/>
    <x v="1"/>
    <d v="2021-02-20T00:00:00"/>
    <n v="223927.85290000003"/>
    <n v="223927.85290000003"/>
    <x v="0"/>
    <x v="3"/>
    <x v="0"/>
  </r>
  <r>
    <s v="NZ76613"/>
    <x v="1229"/>
    <n v="38"/>
    <d v="1984-05-24T12:00:00"/>
    <x v="1"/>
    <s v="Staff Accountant III"/>
    <x v="6"/>
    <n v="995012.69839999999"/>
    <n v="168867.8694"/>
    <s v="Walter Mccoy"/>
    <x v="3"/>
    <n v="893842572"/>
    <n v="28392273"/>
    <x v="3"/>
    <x v="6"/>
    <d v="2021-02-03T00:00:00"/>
    <n v="826144.82900000003"/>
    <n v="842667.72558000009"/>
    <x v="0"/>
    <x v="1"/>
    <x v="0"/>
  </r>
  <r>
    <s v="NZ35165"/>
    <x v="1230"/>
    <n v="46"/>
    <d v="1976-05-24T12:00:00"/>
    <x v="1"/>
    <s v="Desktop Support Technician"/>
    <x v="6"/>
    <n v="1313496.6739000001"/>
    <n v="548432.45180000004"/>
    <s v="David Russell"/>
    <x v="2"/>
    <n v="2491858668"/>
    <s v="0"/>
    <x v="4"/>
    <x v="7"/>
    <d v="2021-07-11T00:00:00"/>
    <n v="765064.22210000001"/>
    <n v="765064.22210000001"/>
    <x v="11"/>
    <x v="5"/>
    <x v="0"/>
  </r>
  <r>
    <s v="NZ26254"/>
    <x v="1231"/>
    <n v="74"/>
    <d v="1948-05-24T12:00:00"/>
    <x v="1"/>
    <s v="Senior Developer"/>
    <x v="6"/>
    <n v="966718.76650000003"/>
    <n v="376850.71919999999"/>
    <s v="Annie Powell"/>
    <x v="3"/>
    <n v="1054044268"/>
    <s v="0"/>
    <x v="1"/>
    <x v="1"/>
    <d v="2021-06-12T00:00:00"/>
    <n v="589868.04729999998"/>
    <n v="601665.40824599995"/>
    <x v="4"/>
    <x v="2"/>
    <x v="0"/>
  </r>
  <r>
    <s v="NZ59891"/>
    <x v="1232"/>
    <n v="23"/>
    <d v="1999-05-25T06:00:00"/>
    <x v="1"/>
    <s v="Safety Technician II"/>
    <x v="6"/>
    <n v="428170.12900000002"/>
    <n v="84981.846099999995"/>
    <s v="Antonio Arnold"/>
    <x v="3"/>
    <n v="2677239873"/>
    <s v="0"/>
    <x v="5"/>
    <x v="5"/>
    <d v="2021-06-18T00:00:00"/>
    <n v="343188.28289999999"/>
    <n v="343188.28289999999"/>
    <x v="4"/>
    <x v="0"/>
    <x v="0"/>
  </r>
  <r>
    <s v="NZ28717"/>
    <x v="1233"/>
    <n v="29"/>
    <d v="1993-05-24T18:00:00"/>
    <x v="1"/>
    <s v="Web Developer I"/>
    <x v="6"/>
    <n v="267088.4362"/>
    <n v="322509.2867"/>
    <s v="Jean Crawford"/>
    <x v="3"/>
    <n v="33123888"/>
    <s v="0"/>
    <x v="2"/>
    <x v="1"/>
    <d v="2021-01-09T00:00:00"/>
    <n v="-55420.8505"/>
    <n v="-55420.8505"/>
    <x v="3"/>
    <x v="0"/>
    <x v="0"/>
  </r>
  <r>
    <s v="NZ76373"/>
    <x v="1234"/>
    <n v="82"/>
    <d v="1940-05-24T12:00:00"/>
    <x v="1"/>
    <s v="Editor"/>
    <x v="6"/>
    <n v="1879473.2509999999"/>
    <n v="238979.38029999999"/>
    <s v="Billy Schmidt"/>
    <x v="3"/>
    <n v="1465409556"/>
    <s v="0"/>
    <x v="2"/>
    <x v="2"/>
    <d v="2022-01-16T00:00:00"/>
    <n v="1640493.8706999999"/>
    <n v="1673303.7481139998"/>
    <x v="3"/>
    <x v="2"/>
    <x v="1"/>
  </r>
  <r>
    <s v="NZ48252"/>
    <x v="1235"/>
    <n v="78"/>
    <d v="1944-05-24T12:00:00"/>
    <x v="1"/>
    <s v="Health Coach II"/>
    <x v="6"/>
    <n v="97927.531000000003"/>
    <n v="34510.157800000001"/>
    <s v="Tammy Kennedy"/>
    <x v="0"/>
    <n v="807296544"/>
    <s v="0"/>
    <x v="5"/>
    <x v="5"/>
    <d v="2022-02-01T00:00:00"/>
    <n v="63417.373200000002"/>
    <n v="63417.373200000002"/>
    <x v="0"/>
    <x v="2"/>
    <x v="1"/>
  </r>
  <r>
    <s v="NZ71679"/>
    <x v="1236"/>
    <n v="64"/>
    <d v="1958-05-25T00:00:00"/>
    <x v="1"/>
    <s v="Staff Accountant IV"/>
    <x v="6"/>
    <n v="72128.928899999999"/>
    <n v="22322.978800000001"/>
    <s v="Brandon Little"/>
    <x v="2"/>
    <n v="334310168"/>
    <n v="1385634776"/>
    <x v="3"/>
    <x v="6"/>
    <d v="2022-04-28T00:00:00"/>
    <n v="49805.950100000002"/>
    <n v="49805.950100000002"/>
    <x v="5"/>
    <x v="3"/>
    <x v="1"/>
  </r>
  <r>
    <s v="NZ47388"/>
    <x v="1237"/>
    <n v="29"/>
    <d v="1993-05-24T18:00:00"/>
    <x v="1"/>
    <s v="Budget/Accounting Analyst III"/>
    <x v="6"/>
    <n v="102705.9771"/>
    <n v="48435.205099999999"/>
    <s v="Laura Taylor"/>
    <x v="5"/>
    <n v="3508502624"/>
    <s v="0"/>
    <x v="0"/>
    <x v="4"/>
    <d v="2021-01-10T00:00:00"/>
    <n v="54270.772000000004"/>
    <n v="54270.772000000004"/>
    <x v="3"/>
    <x v="0"/>
    <x v="0"/>
  </r>
  <r>
    <s v="NZ40475"/>
    <x v="1238"/>
    <n v="30"/>
    <d v="1992-05-24T12:00:00"/>
    <x v="1"/>
    <s v="Financial Advisor"/>
    <x v="6"/>
    <n v="1961308.544"/>
    <n v="328594.61609999998"/>
    <s v="Shawn Dean"/>
    <x v="3"/>
    <n v="532609728"/>
    <s v="0"/>
    <x v="2"/>
    <x v="4"/>
    <d v="2021-03-24T00:00:00"/>
    <n v="1632713.9279"/>
    <n v="1665368.206458"/>
    <x v="1"/>
    <x v="1"/>
    <x v="0"/>
  </r>
  <r>
    <s v="NZ33193"/>
    <x v="1239"/>
    <n v="33"/>
    <d v="1989-05-24T18:00:00"/>
    <x v="1"/>
    <s v="Environmental Specialist"/>
    <x v="6"/>
    <n v="175922.72229999999"/>
    <n v="90704.562900000004"/>
    <s v="Andrea Anderson"/>
    <x v="0"/>
    <n v="801573696"/>
    <s v="0"/>
    <x v="5"/>
    <x v="2"/>
    <d v="2022-01-18T00:00:00"/>
    <n v="85218.15939999999"/>
    <n v="85218.15939999999"/>
    <x v="3"/>
    <x v="1"/>
    <x v="1"/>
  </r>
  <r>
    <s v="NZ92034"/>
    <x v="1240"/>
    <n v="38"/>
    <d v="1984-05-24T12:00:00"/>
    <x v="1"/>
    <s v="Financial Analyst"/>
    <x v="6"/>
    <n v="206363.598"/>
    <n v="30129.085299999999"/>
    <s v="Walter Andrews"/>
    <x v="3"/>
    <n v="1860494976"/>
    <s v="0"/>
    <x v="5"/>
    <x v="2"/>
    <d v="2022-03-11T00:00:00"/>
    <n v="176234.51269999999"/>
    <n v="176234.51269999999"/>
    <x v="1"/>
    <x v="1"/>
    <x v="1"/>
  </r>
  <r>
    <s v="NZ15739"/>
    <x v="1241"/>
    <n v="58"/>
    <d v="1964-05-24T12:00:00"/>
    <x v="1"/>
    <s v="Automation Specialist II"/>
    <x v="6"/>
    <n v="0"/>
    <n v="0"/>
    <s v="Anthony Parker"/>
    <x v="5"/>
    <n v="2055683328"/>
    <s v="0"/>
    <x v="1"/>
    <x v="1"/>
    <d v="2022-01-14T00:00:00"/>
    <n v="0"/>
    <n v="0"/>
    <x v="3"/>
    <x v="4"/>
    <x v="1"/>
  </r>
  <r>
    <s v="NZ53772"/>
    <x v="1242"/>
    <n v="21"/>
    <d v="2001-05-24T18:00:00"/>
    <x v="1"/>
    <s v="Recruiting Manager"/>
    <x v="6"/>
    <n v="353911.49119999999"/>
    <n v="178176.13010000001"/>
    <s v="Andrew Collins"/>
    <x v="0"/>
    <n v="2494974825"/>
    <s v="0"/>
    <x v="0"/>
    <x v="4"/>
    <d v="2021-04-30T00:00:00"/>
    <n v="175735.36109999998"/>
    <n v="175735.36109999998"/>
    <x v="5"/>
    <x v="0"/>
    <x v="0"/>
  </r>
  <r>
    <s v="NZ32752"/>
    <x v="1243"/>
    <n v="28"/>
    <d v="1994-05-25T00:00:00"/>
    <x v="1"/>
    <s v="Sales Associate"/>
    <x v="6"/>
    <n v="259910.3965"/>
    <n v="108849.2215"/>
    <s v="Christopher Sanchez"/>
    <x v="0"/>
    <n v="92351201"/>
    <n v="1450442043"/>
    <x v="2"/>
    <x v="2"/>
    <d v="2021-02-18T00:00:00"/>
    <n v="151061.17499999999"/>
    <n v="151061.17499999999"/>
    <x v="0"/>
    <x v="0"/>
    <x v="0"/>
  </r>
  <r>
    <s v="NZ76365"/>
    <x v="1244"/>
    <n v="56"/>
    <d v="1966-05-25T00:00:00"/>
    <x v="1"/>
    <s v="Financial Analyst"/>
    <x v="6"/>
    <n v="303466.7574"/>
    <n v="194575.7444"/>
    <s v="Jean Stevens"/>
    <x v="3"/>
    <n v="269309495"/>
    <s v="0"/>
    <x v="2"/>
    <x v="5"/>
    <d v="2022-01-17T00:00:00"/>
    <n v="108891.01300000001"/>
    <n v="108891.01300000001"/>
    <x v="3"/>
    <x v="4"/>
    <x v="1"/>
  </r>
  <r>
    <s v="NZ22908"/>
    <x v="1245"/>
    <n v="40"/>
    <d v="1982-05-25T00:00:00"/>
    <x v="1"/>
    <s v="Administrative Officer"/>
    <x v="6"/>
    <n v="444066.53759999998"/>
    <n v="132289.5362"/>
    <s v="Thomas Dean"/>
    <x v="1"/>
    <n v="1207096233"/>
    <n v="3556593509"/>
    <x v="3"/>
    <x v="6"/>
    <d v="2021-01-29T00:00:00"/>
    <n v="311777.00139999995"/>
    <n v="311777.00139999995"/>
    <x v="3"/>
    <x v="5"/>
    <x v="0"/>
  </r>
  <r>
    <s v="NZ77195"/>
    <x v="1246"/>
    <n v="28"/>
    <d v="1994-05-25T00:00:00"/>
    <x v="1"/>
    <s v="Senior Developer"/>
    <x v="6"/>
    <n v="1708745.4258999999"/>
    <n v="427186.35649999999"/>
    <s v="Scott Johnson"/>
    <x v="0"/>
    <n v="175192752"/>
    <s v="0"/>
    <x v="5"/>
    <x v="5"/>
    <d v="2021-01-09T00:00:00"/>
    <n v="1281559.0693999999"/>
    <n v="1281559.0693999999"/>
    <x v="3"/>
    <x v="0"/>
    <x v="0"/>
  </r>
  <r>
    <s v="NZ41463"/>
    <x v="1247"/>
    <n v="77"/>
    <d v="1945-05-24T18:00:00"/>
    <x v="1"/>
    <s v="Cost Accountant"/>
    <x v="6"/>
    <n v="518507.00910000002"/>
    <n v="43208.917399999998"/>
    <s v="John Carr"/>
    <x v="1"/>
    <n v="5116098"/>
    <s v="0"/>
    <x v="2"/>
    <x v="5"/>
    <d v="2021-03-12T00:00:00"/>
    <n v="475298.09170000005"/>
    <n v="475298.09170000005"/>
    <x v="1"/>
    <x v="2"/>
    <x v="0"/>
  </r>
  <r>
    <s v="NZ97484"/>
    <x v="1248"/>
    <n v="57"/>
    <d v="1965-05-24T18:00:00"/>
    <x v="1"/>
    <s v="Data Coordiator"/>
    <x v="6"/>
    <n v="379581.89230000001"/>
    <n v="67720.096900000004"/>
    <s v="Patricia Mitchell"/>
    <x v="0"/>
    <n v="3979148964"/>
    <s v="0"/>
    <x v="0"/>
    <x v="4"/>
    <d v="2022-04-18T00:00:00"/>
    <n v="311861.7954"/>
    <n v="311861.7954"/>
    <x v="5"/>
    <x v="4"/>
    <x v="1"/>
  </r>
  <r>
    <s v="NZ13419"/>
    <x v="1249"/>
    <n v="53"/>
    <d v="1969-05-24T18:00:00"/>
    <x v="1"/>
    <s v="Database Administrator IV"/>
    <x v="6"/>
    <n v="175782.17970000001"/>
    <n v="215821.454"/>
    <s v="Lori Oliver"/>
    <x v="3"/>
    <n v="2029295525"/>
    <s v="0"/>
    <x v="4"/>
    <x v="1"/>
    <d v="2021-08-03T00:00:00"/>
    <n v="-40039.27429999999"/>
    <n v="-40039.27429999999"/>
    <x v="9"/>
    <x v="4"/>
    <x v="0"/>
  </r>
  <r>
    <s v="NZ94895"/>
    <x v="1250"/>
    <n v="80"/>
    <d v="1942-05-25T00:00:00"/>
    <x v="1"/>
    <s v="Engineer I"/>
    <x v="6"/>
    <n v="321886.022"/>
    <n v="29469.220300000001"/>
    <s v="Todd Peters"/>
    <x v="5"/>
    <n v="1600731"/>
    <s v="0"/>
    <x v="0"/>
    <x v="4"/>
    <d v="2021-10-21T00:00:00"/>
    <n v="292416.80170000001"/>
    <n v="292416.80170000001"/>
    <x v="2"/>
    <x v="2"/>
    <x v="0"/>
  </r>
  <r>
    <s v="NZ65408"/>
    <x v="1251"/>
    <n v="79"/>
    <d v="1943-05-25T06:00:00"/>
    <x v="1"/>
    <s v="Account Representative I"/>
    <x v="6"/>
    <n v="26319.362300000001"/>
    <n v="26276.215800000002"/>
    <s v="Edward Taylor"/>
    <x v="4"/>
    <n v="1516228896"/>
    <s v="0"/>
    <x v="2"/>
    <x v="2"/>
    <d v="2021-04-27T00:00:00"/>
    <n v="43.146499999998923"/>
    <n v="43.146499999998923"/>
    <x v="5"/>
    <x v="2"/>
    <x v="0"/>
  </r>
  <r>
    <s v="NZ28236"/>
    <x v="1252"/>
    <n v="22"/>
    <d v="2000-05-24T12:00:00"/>
    <x v="1"/>
    <s v="Programmer Analyst IV"/>
    <x v="6"/>
    <n v="140632.74220000001"/>
    <n v="111084.9054"/>
    <s v="Barbara Rice"/>
    <x v="0"/>
    <n v="23549097"/>
    <s v="0"/>
    <x v="2"/>
    <x v="4"/>
    <d v="2022-01-01T00:00:00"/>
    <n v="29547.836800000005"/>
    <n v="29547.836800000005"/>
    <x v="3"/>
    <x v="0"/>
    <x v="1"/>
  </r>
  <r>
    <s v="NZ95154"/>
    <x v="1253"/>
    <n v="24"/>
    <d v="1998-05-25T00:00:00"/>
    <x v="1"/>
    <s v="Marketing Manager"/>
    <x v="6"/>
    <n v="65946.867700000003"/>
    <n v="52604.573900000003"/>
    <s v="Sean Chavez"/>
    <x v="5"/>
    <n v="62120595"/>
    <s v="0"/>
    <x v="1"/>
    <x v="1"/>
    <d v="2021-03-12T00:00:00"/>
    <n v="13342.293799999999"/>
    <n v="13342.293799999999"/>
    <x v="1"/>
    <x v="0"/>
    <x v="0"/>
  </r>
  <r>
    <s v="NZ45185"/>
    <x v="1254"/>
    <n v="47"/>
    <d v="1975-05-25T06:00:00"/>
    <x v="1"/>
    <s v="Analog Circuit Design manager"/>
    <x v="6"/>
    <n v="2266816.1627000002"/>
    <n v="620166.68599999999"/>
    <s v="Timothy Washington"/>
    <x v="0"/>
    <n v="67931919"/>
    <s v="0"/>
    <x v="1"/>
    <x v="1"/>
    <d v="2021-05-27T00:00:00"/>
    <n v="1646649.4767000002"/>
    <n v="1646649.4767000002"/>
    <x v="6"/>
    <x v="5"/>
    <x v="0"/>
  </r>
  <r>
    <s v="NZ47710"/>
    <x v="1255"/>
    <n v="55"/>
    <d v="1967-05-25T06:00:00"/>
    <x v="1"/>
    <s v="Technical Writer"/>
    <x v="6"/>
    <n v="688654.24800000002"/>
    <n v="95773.107300000003"/>
    <s v="Billy Ford"/>
    <x v="0"/>
    <n v="3398025736"/>
    <s v="0"/>
    <x v="5"/>
    <x v="5"/>
    <d v="2021-12-03T00:00:00"/>
    <n v="592881.14069999999"/>
    <n v="592881.14069999999"/>
    <x v="7"/>
    <x v="4"/>
    <x v="0"/>
  </r>
  <r>
    <s v="NZ70297"/>
    <x v="1256"/>
    <n v="85"/>
    <d v="1937-05-24T18:00:00"/>
    <x v="1"/>
    <s v="Physical Therapy Assistant"/>
    <x v="6"/>
    <n v="0"/>
    <n v="0"/>
    <s v="Anna Henry"/>
    <x v="3"/>
    <n v="177985983"/>
    <n v="9316630101"/>
    <x v="3"/>
    <x v="6"/>
    <d v="2021-07-12T00:00:00"/>
    <n v="0"/>
    <n v="0"/>
    <x v="11"/>
    <x v="2"/>
    <x v="0"/>
  </r>
  <r>
    <s v="NZ40216"/>
    <x v="1257"/>
    <n v="32"/>
    <d v="1990-05-25T00:00:00"/>
    <x v="1"/>
    <s v="Senior Financial Analyst"/>
    <x v="6"/>
    <n v="972181.04139999999"/>
    <n v="206329.91250000001"/>
    <s v="Irene Wood"/>
    <x v="3"/>
    <n v="568265324"/>
    <s v="0"/>
    <x v="1"/>
    <x v="1"/>
    <d v="2022-01-25T00:00:00"/>
    <n v="765851.12890000001"/>
    <n v="781168.15147799999"/>
    <x v="3"/>
    <x v="1"/>
    <x v="1"/>
  </r>
  <r>
    <s v="NZ85690"/>
    <x v="1258"/>
    <n v="24"/>
    <d v="1998-05-25T00:00:00"/>
    <x v="1"/>
    <s v="Compensation Analyst"/>
    <x v="6"/>
    <n v="424789.33539999998"/>
    <n v="140851.20069999999"/>
    <s v="Antonio Owens"/>
    <x v="1"/>
    <n v="4884439656"/>
    <s v="0"/>
    <x v="1"/>
    <x v="1"/>
    <d v="2021-03-28T00:00:00"/>
    <n v="283938.1347"/>
    <n v="283938.1347"/>
    <x v="1"/>
    <x v="0"/>
    <x v="0"/>
  </r>
  <r>
    <s v="NZ33307"/>
    <x v="1259"/>
    <n v="57"/>
    <d v="1965-05-24T18:00:00"/>
    <x v="1"/>
    <s v="Speech Pathologist"/>
    <x v="6"/>
    <n v="2311699.7467999998"/>
    <n v="297538.1287"/>
    <s v="Martin Morrison"/>
    <x v="5"/>
    <n v="1574461749"/>
    <s v="0"/>
    <x v="1"/>
    <x v="1"/>
    <d v="2021-05-12T00:00:00"/>
    <n v="2014161.6180999998"/>
    <n v="2014161.6180999998"/>
    <x v="6"/>
    <x v="4"/>
    <x v="0"/>
  </r>
  <r>
    <s v="NZ73297"/>
    <x v="1260"/>
    <n v="28"/>
    <d v="1994-05-25T00:00:00"/>
    <x v="1"/>
    <s v="Recruiter"/>
    <x v="6"/>
    <n v="426926.00780000002"/>
    <n v="92197.850600000005"/>
    <s v="Christine Butler"/>
    <x v="0"/>
    <n v="1250631525"/>
    <s v="0"/>
    <x v="1"/>
    <x v="1"/>
    <d v="2021-06-12T00:00:00"/>
    <n v="334728.15720000002"/>
    <n v="334728.15720000002"/>
    <x v="4"/>
    <x v="0"/>
    <x v="0"/>
  </r>
  <r>
    <s v="NZ35375"/>
    <x v="1261"/>
    <n v="46"/>
    <d v="1976-05-24T12:00:00"/>
    <x v="1"/>
    <s v="Help Desk Operator"/>
    <x v="6"/>
    <n v="1785745.0633"/>
    <n v="1176170.3925999999"/>
    <s v="Bobby Mitchell"/>
    <x v="3"/>
    <n v="2319034911"/>
    <s v="0"/>
    <x v="2"/>
    <x v="4"/>
    <d v="2022-04-24T00:00:00"/>
    <n v="609574.67070000013"/>
    <n v="621766.16411400016"/>
    <x v="5"/>
    <x v="5"/>
    <x v="1"/>
  </r>
  <r>
    <s v="NZ60474"/>
    <x v="1262"/>
    <n v="29"/>
    <d v="1993-05-24T18:00:00"/>
    <x v="1"/>
    <s v="Civil Engineer"/>
    <x v="6"/>
    <n v="1385972.0031999999"/>
    <n v="337404.65980000002"/>
    <s v="Ryan Gray"/>
    <x v="2"/>
    <n v="2093263354"/>
    <s v="0"/>
    <x v="2"/>
    <x v="5"/>
    <d v="2021-12-10T00:00:00"/>
    <n v="1048567.3433999999"/>
    <n v="1048567.3433999999"/>
    <x v="7"/>
    <x v="0"/>
    <x v="0"/>
  </r>
  <r>
    <s v="NZ30675"/>
    <x v="1263"/>
    <n v="24"/>
    <d v="1998-05-25T00:00:00"/>
    <x v="1"/>
    <s v="Biostatistician II"/>
    <x v="6"/>
    <n v="370857.62479999999"/>
    <n v="113859.7971"/>
    <s v="Terry Lee"/>
    <x v="2"/>
    <n v="3369053817"/>
    <s v="0"/>
    <x v="1"/>
    <x v="1"/>
    <d v="2021-09-06T00:00:00"/>
    <n v="256997.82769999999"/>
    <n v="256997.82769999999"/>
    <x v="8"/>
    <x v="0"/>
    <x v="0"/>
  </r>
  <r>
    <s v="NZ51261"/>
    <x v="1264"/>
    <n v="85"/>
    <d v="1937-05-24T18:00:00"/>
    <x v="1"/>
    <s v="Project Manager"/>
    <x v="6"/>
    <n v="1063704.1424"/>
    <n v="232610.0191"/>
    <s v="Timothy Larson"/>
    <x v="4"/>
    <n v="1305858528"/>
    <s v="0"/>
    <x v="5"/>
    <x v="2"/>
    <d v="2022-04-28T00:00:00"/>
    <n v="831094.12329999998"/>
    <n v="831094.12329999998"/>
    <x v="5"/>
    <x v="2"/>
    <x v="1"/>
  </r>
  <r>
    <s v="NZ75661"/>
    <x v="1265"/>
    <n v="38"/>
    <d v="1984-05-24T12:00:00"/>
    <x v="1"/>
    <s v="Paralegal"/>
    <x v="6"/>
    <n v="1472790.5216999999"/>
    <n v="1076595.2893000001"/>
    <s v="Katherine Howell"/>
    <x v="2"/>
    <n v="1699363629"/>
    <n v="994804785"/>
    <x v="3"/>
    <x v="2"/>
    <d v="2021-09-08T00:00:00"/>
    <n v="396195.23239999986"/>
    <n v="396195.23239999986"/>
    <x v="8"/>
    <x v="1"/>
    <x v="0"/>
  </r>
  <r>
    <s v="NZ66161"/>
    <x v="1266"/>
    <n v="20"/>
    <d v="2002-05-25T00:00:00"/>
    <x v="1"/>
    <s v="Data Coordiator"/>
    <x v="6"/>
    <n v="307345.99550000002"/>
    <n v="71442.263000000006"/>
    <s v="Justin Spencer"/>
    <x v="2"/>
    <n v="748535025"/>
    <s v="0"/>
    <x v="1"/>
    <x v="4"/>
    <d v="2021-08-26T00:00:00"/>
    <n v="235903.73250000001"/>
    <n v="235903.73250000001"/>
    <x v="9"/>
    <x v="0"/>
    <x v="0"/>
  </r>
  <r>
    <s v="NZ94695"/>
    <x v="1267"/>
    <n v="69"/>
    <d v="1953-05-24T18:00:00"/>
    <x v="1"/>
    <s v="Accounting Assistant I"/>
    <x v="6"/>
    <n v="1030675.8147"/>
    <n v="165774.2445"/>
    <s v="Sarah Nichols"/>
    <x v="3"/>
    <n v="43960509"/>
    <s v="0"/>
    <x v="0"/>
    <x v="4"/>
    <d v="2021-05-11T00:00:00"/>
    <n v="864901.57019999996"/>
    <n v="882199.60160399997"/>
    <x v="6"/>
    <x v="3"/>
    <x v="0"/>
  </r>
  <r>
    <s v="NZ88225"/>
    <x v="1268"/>
    <n v="23"/>
    <d v="1999-05-25T06:00:00"/>
    <x v="1"/>
    <s v="Technical Writer"/>
    <x v="6"/>
    <n v="511215.37609999999"/>
    <n v="341783.99430000002"/>
    <s v="Marie Burns"/>
    <x v="3"/>
    <n v="3790535385"/>
    <s v="0"/>
    <x v="0"/>
    <x v="4"/>
    <d v="2021-11-07T00:00:00"/>
    <n v="169431.38179999997"/>
    <n v="169431.38179999997"/>
    <x v="10"/>
    <x v="0"/>
    <x v="0"/>
  </r>
  <r>
    <s v="NZ31800"/>
    <x v="1269"/>
    <n v="81"/>
    <d v="1941-05-24T18:00:00"/>
    <x v="1"/>
    <s v="Software Test Engineer I"/>
    <x v="6"/>
    <n v="15830.3565"/>
    <n v="13609.4506"/>
    <s v="Patrick Sims"/>
    <x v="3"/>
    <n v="1058069664"/>
    <s v="0"/>
    <x v="0"/>
    <x v="4"/>
    <d v="2022-01-02T00:00:00"/>
    <n v="2220.9058999999997"/>
    <n v="2220.9058999999997"/>
    <x v="3"/>
    <x v="2"/>
    <x v="1"/>
  </r>
  <r>
    <s v="NZ53122"/>
    <x v="1270"/>
    <n v="35"/>
    <d v="1987-05-25T06:00:00"/>
    <x v="1"/>
    <s v="Software Engineer I"/>
    <x v="7"/>
    <n v="3466323.3481999999"/>
    <n v="1566778.1534"/>
    <s v="Martin Marshall"/>
    <x v="3"/>
    <n v="768765024"/>
    <s v="0"/>
    <x v="5"/>
    <x v="2"/>
    <d v="2022-03-20T00:00:00"/>
    <n v="1899545.1947999999"/>
    <n v="1937536.0986959999"/>
    <x v="1"/>
    <x v="1"/>
    <x v="1"/>
  </r>
  <r>
    <s v="NZ32547"/>
    <x v="1271"/>
    <n v="64"/>
    <d v="1958-05-25T00:00:00"/>
    <x v="1"/>
    <s v="Database Administrator II"/>
    <x v="8"/>
    <n v="1776637.4155999999"/>
    <n v="1225362.3496000001"/>
    <s v="Julie Fox"/>
    <x v="0"/>
    <n v="12393966"/>
    <s v="0"/>
    <x v="2"/>
    <x v="2"/>
    <d v="2021-06-07T00:00:00"/>
    <n v="551275.06599999988"/>
    <n v="551275.06599999988"/>
    <x v="4"/>
    <x v="3"/>
    <x v="0"/>
  </r>
  <r>
    <s v="NZ25041"/>
    <x v="1272"/>
    <n v="19"/>
    <d v="2003-05-25T06:00:00"/>
    <x v="1"/>
    <s v="Physical Therapy Assistant"/>
    <x v="9"/>
    <n v="147698.37150000001"/>
    <n v="61895.922200000001"/>
    <s v="Brian Richardson"/>
    <x v="1"/>
    <n v="2458362775"/>
    <s v="0"/>
    <x v="2"/>
    <x v="5"/>
    <d v="2021-04-16T00:00:00"/>
    <n v="85802.449300000007"/>
    <n v="85802.449300000007"/>
    <x v="5"/>
    <x v="6"/>
    <x v="0"/>
  </r>
  <r>
    <s v="NZ53299"/>
    <x v="1273"/>
    <n v="56"/>
    <d v="1966-05-25T00:00:00"/>
    <x v="1"/>
    <s v="Assistant Professor"/>
    <x v="10"/>
    <n v="1419823.5911000001"/>
    <n v="205328.33470000001"/>
    <s v="Andrew Gray"/>
    <x v="0"/>
    <n v="6536936"/>
    <s v="0"/>
    <x v="0"/>
    <x v="4"/>
    <d v="2021-07-30T00:00:00"/>
    <n v="1214495.2564000001"/>
    <n v="1214495.2564000001"/>
    <x v="11"/>
    <x v="4"/>
    <x v="0"/>
  </r>
  <r>
    <s v="NZ65057"/>
    <x v="1274"/>
    <n v="33"/>
    <d v="1989-05-24T18:00:00"/>
    <x v="1"/>
    <s v="Geologist IV"/>
    <x v="11"/>
    <n v="144206.47510000001"/>
    <n v="152555.27100000001"/>
    <s v="Jeffrey Black"/>
    <x v="1"/>
    <n v="3352562421"/>
    <s v="0"/>
    <x v="1"/>
    <x v="4"/>
    <d v="2021-07-09T00:00:00"/>
    <n v="-8348.7958999999973"/>
    <n v="-8348.7958999999973"/>
    <x v="11"/>
    <x v="1"/>
    <x v="0"/>
  </r>
  <r>
    <s v="NZ69809"/>
    <x v="1275"/>
    <n v="40"/>
    <d v="1982-05-25T00:00:00"/>
    <x v="1"/>
    <s v="Programmer Analyst II"/>
    <x v="12"/>
    <n v="3170634.0778000001"/>
    <n v="497267.8003"/>
    <s v="Arthur Mitchell"/>
    <x v="2"/>
    <n v="969489915"/>
    <s v="0"/>
    <x v="5"/>
    <x v="2"/>
    <d v="2021-10-25T00:00:00"/>
    <n v="2673366.2774999999"/>
    <n v="2673366.2774999999"/>
    <x v="2"/>
    <x v="5"/>
    <x v="0"/>
  </r>
  <r>
    <s v="NZ44868"/>
    <x v="1276"/>
    <n v="28"/>
    <d v="1994-05-25T00:00:00"/>
    <x v="1"/>
    <s v="Business Systems Development Analyst"/>
    <x v="12"/>
    <n v="785365.13370000001"/>
    <n v="263127.29550000001"/>
    <s v="Keith Gordon"/>
    <x v="5"/>
    <n v="1828329568"/>
    <s v="0"/>
    <x v="0"/>
    <x v="1"/>
    <d v="2021-01-18T00:00:00"/>
    <n v="522237.8382"/>
    <n v="522237.8382"/>
    <x v="3"/>
    <x v="0"/>
    <x v="0"/>
  </r>
  <r>
    <s v="NZ24384"/>
    <x v="1277"/>
    <n v="36"/>
    <d v="1986-05-25T00:00:00"/>
    <x v="1"/>
    <s v="Research Nurse"/>
    <x v="10"/>
    <n v="554546.13890000002"/>
    <n v="266182.14669999998"/>
    <s v="Donald Allen"/>
    <x v="0"/>
    <n v="634427904"/>
    <s v="0"/>
    <x v="2"/>
    <x v="2"/>
    <d v="2021-09-17T00:00:00"/>
    <n v="288363.99220000004"/>
    <n v="288363.99220000004"/>
    <x v="8"/>
    <x v="1"/>
    <x v="0"/>
  </r>
  <r>
    <s v="NZ43475"/>
    <x v="1278"/>
    <n v="55"/>
    <d v="1967-05-25T06:00:00"/>
    <x v="1"/>
    <s v="Systems Administrator I"/>
    <x v="13"/>
    <n v="291375.61190000002"/>
    <n v="29866.000199999999"/>
    <s v="Raymond Williams"/>
    <x v="0"/>
    <n v="206725552"/>
    <s v="0"/>
    <x v="4"/>
    <x v="1"/>
    <d v="2021-07-29T00:00:00"/>
    <n v="261509.61170000001"/>
    <n v="261509.61170000001"/>
    <x v="11"/>
    <x v="4"/>
    <x v="0"/>
  </r>
  <r>
    <s v="NZ56967"/>
    <x v="1279"/>
    <n v="18"/>
    <d v="2004-05-24T12:00:00"/>
    <x v="1"/>
    <s v="Systems Administrator I"/>
    <x v="14"/>
    <n v="810074.56519999995"/>
    <n v="451327.25780000002"/>
    <s v="Eugene Henderson"/>
    <x v="0"/>
    <n v="18516375"/>
    <s v="0"/>
    <x v="2"/>
    <x v="5"/>
    <d v="2022-03-18T00:00:00"/>
    <n v="358747.30739999993"/>
    <n v="358747.30739999993"/>
    <x v="1"/>
    <x v="6"/>
    <x v="1"/>
  </r>
  <r>
    <s v="NZ63000"/>
    <x v="1280"/>
    <n v="50"/>
    <d v="1972-05-24T12:00:00"/>
    <x v="1"/>
    <s v="Account Representative III"/>
    <x v="7"/>
    <n v="693314.74"/>
    <n v="402636.11560000002"/>
    <s v="Donna Hayes"/>
    <x v="2"/>
    <n v="244571616"/>
    <s v="0"/>
    <x v="2"/>
    <x v="2"/>
    <d v="2022-03-23T00:00:00"/>
    <n v="290678.62439999997"/>
    <n v="290678.62439999997"/>
    <x v="1"/>
    <x v="4"/>
    <x v="1"/>
  </r>
  <r>
    <s v="NZ46205"/>
    <x v="1281"/>
    <n v="51"/>
    <d v="1971-05-25T06:00:00"/>
    <x v="1"/>
    <s v="Web Developer III"/>
    <x v="15"/>
    <n v="175088.8823"/>
    <n v="72661.886199999994"/>
    <s v="Eugene Myers"/>
    <x v="5"/>
    <n v="311296875"/>
    <s v="0"/>
    <x v="2"/>
    <x v="2"/>
    <d v="2021-08-03T00:00:00"/>
    <n v="102426.9961"/>
    <n v="102426.9961"/>
    <x v="9"/>
    <x v="4"/>
    <x v="0"/>
  </r>
  <r>
    <s v="NZ20659"/>
    <x v="1282"/>
    <n v="32"/>
    <d v="1990-05-25T00:00:00"/>
    <x v="1"/>
    <s v="Programmer II"/>
    <x v="16"/>
    <n v="843027.10219999996"/>
    <n v="123682.4694"/>
    <s v="Joseph Fuller"/>
    <x v="3"/>
    <n v="205039918"/>
    <n v="325697115"/>
    <x v="3"/>
    <x v="6"/>
    <d v="2022-01-14T00:00:00"/>
    <n v="719344.63280000002"/>
    <n v="733731.525456"/>
    <x v="3"/>
    <x v="1"/>
    <x v="1"/>
  </r>
  <r>
    <s v="NZ35166"/>
    <x v="1283"/>
    <n v="72"/>
    <d v="1950-05-25T00:00:00"/>
    <x v="1"/>
    <s v="Analog Circuit Design manager"/>
    <x v="12"/>
    <n v="1333928.0305999999"/>
    <n v="226767.76519999999"/>
    <s v="Bruce Hicks"/>
    <x v="2"/>
    <n v="2921335263"/>
    <s v="0"/>
    <x v="1"/>
    <x v="1"/>
    <d v="2021-05-08T00:00:00"/>
    <n v="1107160.2653999999"/>
    <n v="1107160.2653999999"/>
    <x v="6"/>
    <x v="2"/>
    <x v="0"/>
  </r>
  <r>
    <s v="NZ76509"/>
    <x v="1284"/>
    <n v="63"/>
    <d v="1959-05-25T06:00:00"/>
    <x v="1"/>
    <s v="Geologist II"/>
    <x v="17"/>
    <n v="657336.86690000002"/>
    <n v="430668.9817"/>
    <s v="Richard Grant"/>
    <x v="1"/>
    <n v="41855328"/>
    <s v="0"/>
    <x v="0"/>
    <x v="1"/>
    <d v="2021-01-24T00:00:00"/>
    <n v="226667.88520000002"/>
    <n v="226667.88520000002"/>
    <x v="3"/>
    <x v="3"/>
    <x v="0"/>
  </r>
  <r>
    <s v="NZ24266"/>
    <x v="1285"/>
    <n v="48"/>
    <d v="1974-05-25T00:00:00"/>
    <x v="1"/>
    <s v="Electrical Engineer"/>
    <x v="12"/>
    <n v="1468580.2057"/>
    <n v="593881.92779999995"/>
    <s v="Juan Howell"/>
    <x v="0"/>
    <n v="163043727"/>
    <n v="10723530202"/>
    <x v="3"/>
    <x v="6"/>
    <d v="2021-11-11T00:00:00"/>
    <n v="874698.2779000001"/>
    <n v="874698.2779000001"/>
    <x v="10"/>
    <x v="5"/>
    <x v="0"/>
  </r>
  <r>
    <s v="NZ15214"/>
    <x v="1286"/>
    <n v="83"/>
    <d v="1939-05-25T06:00:00"/>
    <x v="1"/>
    <s v="Office Assistant II"/>
    <x v="18"/>
    <n v="30355.174299999999"/>
    <n v="15045.608099999999"/>
    <s v="Mark Owens"/>
    <x v="2"/>
    <n v="363268633"/>
    <s v="0"/>
    <x v="2"/>
    <x v="2"/>
    <d v="2022-01-07T00:00:00"/>
    <n v="15309.566199999999"/>
    <n v="15309.566199999999"/>
    <x v="3"/>
    <x v="2"/>
    <x v="1"/>
  </r>
  <r>
    <s v="NZ47238"/>
    <x v="1287"/>
    <n v="51"/>
    <d v="1971-05-25T06:00:00"/>
    <x v="1"/>
    <s v="Web Developer III"/>
    <x v="18"/>
    <n v="1125389.6675"/>
    <n v="198783.7824"/>
    <s v="Helen Jenkins"/>
    <x v="0"/>
    <n v="1869600942"/>
    <s v="0"/>
    <x v="4"/>
    <x v="7"/>
    <d v="2021-04-24T00:00:00"/>
    <n v="926605.88509999996"/>
    <n v="926605.88509999996"/>
    <x v="5"/>
    <x v="4"/>
    <x v="0"/>
  </r>
  <r>
    <s v="NZ59125"/>
    <x v="1288"/>
    <n v="74"/>
    <d v="1948-05-24T12:00:00"/>
    <x v="1"/>
    <s v="Accountant IV"/>
    <x v="19"/>
    <n v="489630.61709999997"/>
    <n v="259335.38889999999"/>
    <s v="Diane Riley"/>
    <x v="2"/>
    <n v="3276026988"/>
    <s v="0"/>
    <x v="1"/>
    <x v="1"/>
    <d v="2022-04-12T00:00:00"/>
    <n v="230295.22819999998"/>
    <n v="230295.22819999998"/>
    <x v="5"/>
    <x v="2"/>
    <x v="1"/>
  </r>
  <r>
    <s v="NZ62022"/>
    <x v="1289"/>
    <n v="55"/>
    <d v="1967-05-25T06:00:00"/>
    <x v="1"/>
    <s v="Account Coordinator"/>
    <x v="13"/>
    <n v="849591.13390000002"/>
    <n v="356604.69959999999"/>
    <s v="Annie Dunn"/>
    <x v="0"/>
    <n v="4299848"/>
    <s v="0"/>
    <x v="2"/>
    <x v="2"/>
    <d v="2021-04-24T00:00:00"/>
    <n v="492986.43430000002"/>
    <n v="492986.43430000002"/>
    <x v="5"/>
    <x v="4"/>
    <x v="0"/>
  </r>
  <r>
    <s v="NZ70540"/>
    <x v="1290"/>
    <n v="40"/>
    <d v="1982-05-25T00:00:00"/>
    <x v="1"/>
    <s v="Computer Systems Analyst III"/>
    <x v="13"/>
    <n v="1542257.9987999999"/>
    <n v="359860.1997"/>
    <s v="Peter Foster"/>
    <x v="3"/>
    <n v="2349213324"/>
    <s v="0"/>
    <x v="1"/>
    <x v="4"/>
    <d v="2022-03-20T00:00:00"/>
    <n v="1182397.7990999999"/>
    <n v="1206045.755082"/>
    <x v="1"/>
    <x v="5"/>
    <x v="1"/>
  </r>
  <r>
    <s v="NZ60299"/>
    <x v="1291"/>
    <n v="73"/>
    <d v="1949-05-24T18:00:00"/>
    <x v="1"/>
    <s v="Human Resources Manager"/>
    <x v="10"/>
    <n v="412333.43770000001"/>
    <n v="114310.26"/>
    <s v="Ann Stephens"/>
    <x v="1"/>
    <n v="4976751"/>
    <s v="0"/>
    <x v="5"/>
    <x v="2"/>
    <d v="2021-03-28T00:00:00"/>
    <n v="298023.1777"/>
    <n v="298023.1777"/>
    <x v="1"/>
    <x v="2"/>
    <x v="0"/>
  </r>
  <r>
    <s v="NZ26575"/>
    <x v="1292"/>
    <n v="81"/>
    <d v="1941-05-24T18:00:00"/>
    <x v="1"/>
    <s v="Desktop Support Technician"/>
    <x v="9"/>
    <n v="976955.68969999999"/>
    <n v="270976.65710000001"/>
    <s v="John Flores"/>
    <x v="3"/>
    <n v="910944"/>
    <s v="0"/>
    <x v="5"/>
    <x v="2"/>
    <d v="2022-02-08T00:00:00"/>
    <n v="705979.03260000004"/>
    <n v="720098.61325200007"/>
    <x v="0"/>
    <x v="2"/>
    <x v="1"/>
  </r>
  <r>
    <s v="NZ95034"/>
    <x v="1293"/>
    <n v="37"/>
    <d v="1985-05-24T18:00:00"/>
    <x v="1"/>
    <s v="Geologist I"/>
    <x v="12"/>
    <n v="86517.214600000007"/>
    <n v="27809.1047"/>
    <s v="Catherine Robinson"/>
    <x v="3"/>
    <n v="80380188"/>
    <s v="0"/>
    <x v="0"/>
    <x v="4"/>
    <d v="2022-02-19T00:00:00"/>
    <n v="58708.10990000001"/>
    <n v="58708.10990000001"/>
    <x v="0"/>
    <x v="1"/>
    <x v="1"/>
  </r>
  <r>
    <s v="NZ87900"/>
    <x v="1294"/>
    <n v="42"/>
    <d v="1980-05-24T12:00:00"/>
    <x v="1"/>
    <s v="Pharmacist"/>
    <x v="14"/>
    <n v="593330.55050000001"/>
    <n v="281832.01150000002"/>
    <s v="Karen Black"/>
    <x v="2"/>
    <n v="179875053"/>
    <s v="0"/>
    <x v="0"/>
    <x v="4"/>
    <d v="2021-09-07T00:00:00"/>
    <n v="311498.53899999999"/>
    <n v="311498.53899999999"/>
    <x v="8"/>
    <x v="5"/>
    <x v="0"/>
  </r>
  <r>
    <s v="NZ33992"/>
    <x v="1295"/>
    <n v="38"/>
    <d v="1984-05-24T12:00:00"/>
    <x v="1"/>
    <s v="Geologist III"/>
    <x v="15"/>
    <n v="671936.60160000005"/>
    <n v="132520.82980000001"/>
    <s v="Chris Hunter"/>
    <x v="0"/>
    <n v="872236476"/>
    <s v="0"/>
    <x v="0"/>
    <x v="4"/>
    <d v="2022-02-17T00:00:00"/>
    <n v="539415.77179999999"/>
    <n v="539415.77179999999"/>
    <x v="0"/>
    <x v="1"/>
    <x v="1"/>
  </r>
  <r>
    <s v="NZ42280"/>
    <x v="1296"/>
    <n v="53"/>
    <d v="1969-05-24T18:00:00"/>
    <x v="1"/>
    <s v="Professor"/>
    <x v="12"/>
    <n v="600265.16590000002"/>
    <n v="107419.5454"/>
    <s v="Carolyn Hunt"/>
    <x v="0"/>
    <n v="3508529736"/>
    <s v="0"/>
    <x v="5"/>
    <x v="5"/>
    <d v="2021-10-30T00:00:00"/>
    <n v="492845.62050000002"/>
    <n v="492845.62050000002"/>
    <x v="2"/>
    <x v="4"/>
    <x v="0"/>
  </r>
  <r>
    <s v="NZ62889"/>
    <x v="1297"/>
    <n v="66"/>
    <d v="1956-05-24T12:00:00"/>
    <x v="1"/>
    <s v="Structural Analysis Engineer"/>
    <x v="14"/>
    <n v="470678.84509999998"/>
    <n v="202689.8014"/>
    <s v="Ronald Payne"/>
    <x v="2"/>
    <n v="2036261577"/>
    <s v="0"/>
    <x v="0"/>
    <x v="4"/>
    <d v="2021-10-16T00:00:00"/>
    <n v="267989.04369999998"/>
    <n v="267989.04369999998"/>
    <x v="2"/>
    <x v="3"/>
    <x v="0"/>
  </r>
  <r>
    <s v="NZ42043"/>
    <x v="1298"/>
    <n v="63"/>
    <d v="1959-05-25T06:00:00"/>
    <x v="1"/>
    <s v="Research Assistant III"/>
    <x v="20"/>
    <n v="61344.464699999997"/>
    <n v="9802.5951000000005"/>
    <s v="Susan Thompson"/>
    <x v="3"/>
    <n v="1385006896"/>
    <s v="0"/>
    <x v="4"/>
    <x v="7"/>
    <d v="2021-04-08T00:00:00"/>
    <n v="51541.869599999998"/>
    <n v="51541.869599999998"/>
    <x v="5"/>
    <x v="3"/>
    <x v="0"/>
  </r>
  <r>
    <s v="NZ31340"/>
    <x v="1299"/>
    <n v="52"/>
    <d v="1970-05-25T00:00:00"/>
    <x v="1"/>
    <s v="Geologist I"/>
    <x v="17"/>
    <n v="914288.18330000003"/>
    <n v="309004.69549999997"/>
    <s v="Craig Morgan"/>
    <x v="0"/>
    <n v="1978669056"/>
    <s v="0"/>
    <x v="1"/>
    <x v="1"/>
    <d v="2021-02-05T00:00:00"/>
    <n v="605283.4878"/>
    <n v="605283.4878"/>
    <x v="0"/>
    <x v="4"/>
    <x v="0"/>
  </r>
  <r>
    <s v="NZ61025"/>
    <x v="1300"/>
    <n v="20"/>
    <d v="2002-05-25T00:00:00"/>
    <x v="1"/>
    <s v="Staff Accountant I"/>
    <x v="19"/>
    <n v="1224257.625"/>
    <n v="349158.2746"/>
    <s v="Daniel Burke"/>
    <x v="0"/>
    <n v="1245893747"/>
    <s v="0"/>
    <x v="5"/>
    <x v="2"/>
    <d v="2022-02-17T00:00:00"/>
    <n v="875099.3504"/>
    <n v="875099.3504"/>
    <x v="0"/>
    <x v="0"/>
    <x v="1"/>
  </r>
  <r>
    <s v="NZ78424"/>
    <x v="1301"/>
    <n v="50"/>
    <d v="1972-05-24T12:00:00"/>
    <x v="1"/>
    <s v="Engineer III"/>
    <x v="11"/>
    <n v="289060.89299999998"/>
    <n v="76154.406199999998"/>
    <s v="Shawn Lane"/>
    <x v="3"/>
    <n v="1557296328"/>
    <s v="0"/>
    <x v="4"/>
    <x v="7"/>
    <d v="2021-03-13T00:00:00"/>
    <n v="212906.48679999998"/>
    <n v="212906.48679999998"/>
    <x v="1"/>
    <x v="4"/>
    <x v="0"/>
  </r>
  <r>
    <s v="NZ75515"/>
    <x v="1302"/>
    <n v="68"/>
    <d v="1954-05-25T00:00:00"/>
    <x v="1"/>
    <s v="Nuclear Power Engineer"/>
    <x v="17"/>
    <n v="442832.36410000001"/>
    <n v="349116.6777"/>
    <s v="Karen White"/>
    <x v="0"/>
    <n v="3012584367"/>
    <s v="0"/>
    <x v="0"/>
    <x v="4"/>
    <d v="2022-03-21T00:00:00"/>
    <n v="93715.686400000006"/>
    <n v="93715.686400000006"/>
    <x v="1"/>
    <x v="3"/>
    <x v="1"/>
  </r>
  <r>
    <s v="NZ93676"/>
    <x v="1303"/>
    <n v="32"/>
    <d v="1990-05-25T00:00:00"/>
    <x v="1"/>
    <s v="Administrative Assistant III"/>
    <x v="15"/>
    <n v="663468.69019999995"/>
    <n v="80112.716"/>
    <s v="Charles Thompson"/>
    <x v="2"/>
    <n v="2101343972"/>
    <s v="0"/>
    <x v="5"/>
    <x v="2"/>
    <d v="2022-04-14T00:00:00"/>
    <n v="583355.97419999994"/>
    <n v="583355.97419999994"/>
    <x v="5"/>
    <x v="1"/>
    <x v="1"/>
  </r>
  <r>
    <s v="NZ51542"/>
    <x v="1304"/>
    <n v="36"/>
    <d v="1986-05-25T00:00:00"/>
    <x v="1"/>
    <s v="Administrative Assistant II"/>
    <x v="15"/>
    <n v="196577.7893"/>
    <n v="152893.83609999999"/>
    <s v="Sara Mason"/>
    <x v="1"/>
    <n v="499992768"/>
    <s v="0"/>
    <x v="2"/>
    <x v="2"/>
    <d v="2021-03-04T00:00:00"/>
    <n v="43683.953200000018"/>
    <n v="43683.953200000018"/>
    <x v="1"/>
    <x v="1"/>
    <x v="0"/>
  </r>
  <r>
    <s v="NZ35748"/>
    <x v="1305"/>
    <n v="56"/>
    <d v="1966-05-25T00:00:00"/>
    <x v="1"/>
    <s v="Structural Engineer"/>
    <x v="10"/>
    <n v="124497.1008"/>
    <n v="62995.533000000003"/>
    <s v="John Bennett"/>
    <x v="0"/>
    <n v="646646814"/>
    <s v="0"/>
    <x v="2"/>
    <x v="5"/>
    <d v="2021-02-08T00:00:00"/>
    <n v="61501.567799999997"/>
    <n v="61501.567799999997"/>
    <x v="0"/>
    <x v="4"/>
    <x v="0"/>
  </r>
  <r>
    <s v="NZ38949"/>
    <x v="1306"/>
    <n v="29"/>
    <d v="1993-05-24T18:00:00"/>
    <x v="1"/>
    <s v="Chief Design Engineer"/>
    <x v="10"/>
    <n v="508705.42560000002"/>
    <n v="105907.2071"/>
    <s v="Diane Fuller"/>
    <x v="0"/>
    <n v="694335675"/>
    <s v="0"/>
    <x v="5"/>
    <x v="2"/>
    <d v="2022-03-21T00:00:00"/>
    <n v="402798.21850000002"/>
    <n v="402798.21850000002"/>
    <x v="1"/>
    <x v="0"/>
    <x v="1"/>
  </r>
  <r>
    <s v="NZ72147"/>
    <x v="1307"/>
    <n v="36"/>
    <d v="1986-05-25T00:00:00"/>
    <x v="1"/>
    <s v="Database Administrator II"/>
    <x v="13"/>
    <n v="521012.08899999998"/>
    <n v="169230.99429999999"/>
    <s v="Stephen Bennett"/>
    <x v="0"/>
    <n v="1102494211"/>
    <s v="0"/>
    <x v="2"/>
    <x v="2"/>
    <d v="2021-09-24T00:00:00"/>
    <n v="351781.09470000002"/>
    <n v="351781.09470000002"/>
    <x v="8"/>
    <x v="1"/>
    <x v="0"/>
  </r>
  <r>
    <s v="NZ42259"/>
    <x v="1308"/>
    <n v="66"/>
    <d v="1956-05-24T12:00:00"/>
    <x v="1"/>
    <s v="Quality Engineer"/>
    <x v="13"/>
    <n v="0"/>
    <n v="0"/>
    <s v="Barbara Smith"/>
    <x v="2"/>
    <n v="31172103"/>
    <s v="0"/>
    <x v="1"/>
    <x v="1"/>
    <d v="2021-06-11T00:00:00"/>
    <n v="0"/>
    <n v="0"/>
    <x v="4"/>
    <x v="3"/>
    <x v="0"/>
  </r>
  <r>
    <s v="NZ59059"/>
    <x v="1309"/>
    <n v="55"/>
    <d v="1967-05-25T06:00:00"/>
    <x v="1"/>
    <s v="Nuclear Power Engineer"/>
    <x v="12"/>
    <n v="500375.94079999998"/>
    <n v="214795.5258"/>
    <s v="Ryan Weaver"/>
    <x v="0"/>
    <n v="1303341309"/>
    <s v="0"/>
    <x v="2"/>
    <x v="2"/>
    <d v="2021-04-24T00:00:00"/>
    <n v="285580.41499999998"/>
    <n v="285580.41499999998"/>
    <x v="5"/>
    <x v="4"/>
    <x v="0"/>
  </r>
  <r>
    <s v="NZ27091"/>
    <x v="1310"/>
    <n v="57"/>
    <d v="1965-05-24T18:00:00"/>
    <x v="1"/>
    <s v="Analyst Programmer"/>
    <x v="9"/>
    <n v="1268649.1731"/>
    <n v="231573.14480000001"/>
    <s v="Eugene Boyd"/>
    <x v="1"/>
    <n v="245119056"/>
    <s v="0"/>
    <x v="5"/>
    <x v="8"/>
    <d v="2021-01-14T00:00:00"/>
    <n v="1037076.0283"/>
    <n v="1037076.0283"/>
    <x v="3"/>
    <x v="4"/>
    <x v="0"/>
  </r>
  <r>
    <s v="NZ31048"/>
    <x v="1311"/>
    <n v="30"/>
    <d v="1992-05-24T12:00:00"/>
    <x v="1"/>
    <s v="Account Representative III"/>
    <x v="15"/>
    <n v="26828.577799999999"/>
    <n v="23402.1018"/>
    <s v="Nicholas Payne"/>
    <x v="5"/>
    <n v="2384596736"/>
    <s v="0"/>
    <x v="4"/>
    <x v="1"/>
    <d v="2021-05-12T00:00:00"/>
    <n v="3426.4759999999987"/>
    <n v="3426.4759999999987"/>
    <x v="6"/>
    <x v="1"/>
    <x v="0"/>
  </r>
  <r>
    <s v="NZ17042"/>
    <x v="1312"/>
    <n v="48"/>
    <d v="1974-05-25T00:00:00"/>
    <x v="1"/>
    <s v="Account Representative III"/>
    <x v="14"/>
    <n v="33293.547200000001"/>
    <n v="6943.0138999999999"/>
    <s v="Earl Ramos"/>
    <x v="0"/>
    <n v="133671384"/>
    <s v="0"/>
    <x v="0"/>
    <x v="1"/>
    <d v="2022-04-22T00:00:00"/>
    <n v="26350.533300000003"/>
    <n v="26350.533300000003"/>
    <x v="5"/>
    <x v="5"/>
    <x v="1"/>
  </r>
  <r>
    <s v="NZ20398"/>
    <x v="1313"/>
    <n v="69"/>
    <d v="1953-05-24T18:00:00"/>
    <x v="1"/>
    <s v="Media Manager I"/>
    <x v="18"/>
    <n v="30902.147400000002"/>
    <n v="13107.032800000001"/>
    <s v="Margaret Rivera"/>
    <x v="2"/>
    <n v="323014668"/>
    <s v="0"/>
    <x v="2"/>
    <x v="2"/>
    <d v="2021-07-07T00:00:00"/>
    <n v="17795.114600000001"/>
    <n v="17795.114600000001"/>
    <x v="11"/>
    <x v="3"/>
    <x v="0"/>
  </r>
  <r>
    <s v="NZ34130"/>
    <x v="1314"/>
    <n v="80"/>
    <d v="1942-05-25T00:00:00"/>
    <x v="1"/>
    <s v="Safety Technician II"/>
    <x v="14"/>
    <n v="273568.24650000001"/>
    <n v="140555.64660000001"/>
    <s v="Julie Burton"/>
    <x v="1"/>
    <n v="1466538885"/>
    <s v="0"/>
    <x v="1"/>
    <x v="1"/>
    <d v="2022-03-17T00:00:00"/>
    <n v="133012.5999"/>
    <n v="133012.5999"/>
    <x v="1"/>
    <x v="2"/>
    <x v="1"/>
  </r>
  <r>
    <s v="NZ22385"/>
    <x v="1315"/>
    <n v="67"/>
    <d v="1955-05-25T06:00:00"/>
    <x v="1"/>
    <s v="Web Developer III"/>
    <x v="17"/>
    <n v="603889.37699999998"/>
    <n v="313159.7769"/>
    <s v="Anthony Campbell"/>
    <x v="2"/>
    <n v="1109537754"/>
    <s v="0"/>
    <x v="2"/>
    <x v="5"/>
    <d v="2021-02-03T00:00:00"/>
    <n v="290729.60009999998"/>
    <n v="290729.60009999998"/>
    <x v="0"/>
    <x v="3"/>
    <x v="0"/>
  </r>
  <r>
    <s v="NZ40311"/>
    <x v="1316"/>
    <n v="42"/>
    <d v="1980-05-24T12:00:00"/>
    <x v="1"/>
    <s v="Editor"/>
    <x v="16"/>
    <n v="310841.15999999997"/>
    <n v="85481.319000000003"/>
    <s v="Jennifer Butler"/>
    <x v="1"/>
    <n v="1552371711"/>
    <s v="0"/>
    <x v="2"/>
    <x v="2"/>
    <d v="2021-12-18T00:00:00"/>
    <n v="225359.84099999996"/>
    <n v="225359.84099999996"/>
    <x v="7"/>
    <x v="5"/>
    <x v="0"/>
  </r>
  <r>
    <s v="NZ90911"/>
    <x v="1317"/>
    <n v="38"/>
    <d v="1984-05-24T12:00:00"/>
    <x v="1"/>
    <s v="Systems Administrator II"/>
    <x v="12"/>
    <n v="1339990.6266999999"/>
    <n v="575586.88280000002"/>
    <s v="Shawn Fields"/>
    <x v="2"/>
    <n v="920053248"/>
    <s v="0"/>
    <x v="2"/>
    <x v="5"/>
    <d v="2021-04-03T00:00:00"/>
    <n v="764403.74389999988"/>
    <n v="764403.74389999988"/>
    <x v="5"/>
    <x v="1"/>
    <x v="0"/>
  </r>
  <r>
    <s v="NZ16203"/>
    <x v="1318"/>
    <n v="37"/>
    <d v="1985-05-24T18:00:00"/>
    <x v="1"/>
    <s v="Programmer Analyst II"/>
    <x v="7"/>
    <n v="187124.1667"/>
    <n v="102625.9102"/>
    <s v="Pamela Bailey"/>
    <x v="0"/>
    <n v="453775872"/>
    <s v="0"/>
    <x v="2"/>
    <x v="1"/>
    <d v="2021-11-01T00:00:00"/>
    <n v="84498.256500000003"/>
    <n v="84498.256500000003"/>
    <x v="10"/>
    <x v="1"/>
    <x v="0"/>
  </r>
  <r>
    <s v="NZ71359"/>
    <x v="1319"/>
    <n v="33"/>
    <d v="1989-05-24T18:00:00"/>
    <x v="1"/>
    <s v="Software Test Engineer IV"/>
    <x v="13"/>
    <n v="414811.81109999999"/>
    <n v="381286.85649999999"/>
    <s v="Heather Mendoza"/>
    <x v="4"/>
    <n v="567517548"/>
    <s v="0"/>
    <x v="1"/>
    <x v="1"/>
    <d v="2022-02-03T00:00:00"/>
    <n v="33524.954599999997"/>
    <n v="33524.954599999997"/>
    <x v="0"/>
    <x v="1"/>
    <x v="1"/>
  </r>
  <r>
    <s v="NZ34739"/>
    <x v="1320"/>
    <n v="57"/>
    <d v="1965-05-24T18:00:00"/>
    <x v="1"/>
    <s v="Marketing Assistant"/>
    <x v="12"/>
    <n v="1348164.8662"/>
    <n v="626896.66280000005"/>
    <s v="Jesse Cox"/>
    <x v="0"/>
    <n v="7433522"/>
    <s v="0"/>
    <x v="1"/>
    <x v="1"/>
    <d v="2021-01-24T00:00:00"/>
    <n v="721268.2034"/>
    <n v="721268.2034"/>
    <x v="3"/>
    <x v="4"/>
    <x v="0"/>
  </r>
  <r>
    <s v="NZ69225"/>
    <x v="1321"/>
    <n v="79"/>
    <d v="1943-05-25T06:00:00"/>
    <x v="1"/>
    <s v="Web Developer I"/>
    <x v="20"/>
    <n v="128811.0056"/>
    <n v="124256.6164"/>
    <s v="Cynthia Gibson"/>
    <x v="5"/>
    <n v="2008071"/>
    <s v="0"/>
    <x v="2"/>
    <x v="2"/>
    <d v="2021-02-01T00:00:00"/>
    <n v="4554.3892000000051"/>
    <n v="4554.3892000000051"/>
    <x v="0"/>
    <x v="2"/>
    <x v="0"/>
  </r>
  <r>
    <s v="NZ74305"/>
    <x v="1322"/>
    <n v="51"/>
    <d v="1971-05-25T06:00:00"/>
    <x v="1"/>
    <s v="Mechanical Systems Engineer"/>
    <x v="13"/>
    <n v="521113.40279999998"/>
    <n v="108275.78479999999"/>
    <s v="Mary Fowler"/>
    <x v="1"/>
    <n v="5501184"/>
    <s v="0"/>
    <x v="2"/>
    <x v="2"/>
    <d v="2022-04-29T00:00:00"/>
    <n v="412837.61800000002"/>
    <n v="412837.61800000002"/>
    <x v="5"/>
    <x v="4"/>
    <x v="1"/>
  </r>
  <r>
    <s v="NZ80593"/>
    <x v="1323"/>
    <n v="35"/>
    <d v="1987-05-25T06:00:00"/>
    <x v="1"/>
    <s v="Librarian"/>
    <x v="21"/>
    <n v="373370.77439999999"/>
    <n v="57965.812700000002"/>
    <s v="John Murray"/>
    <x v="0"/>
    <n v="2473655733"/>
    <s v="0"/>
    <x v="4"/>
    <x v="7"/>
    <d v="2022-01-25T00:00:00"/>
    <n v="315404.96169999999"/>
    <n v="315404.96169999999"/>
    <x v="3"/>
    <x v="1"/>
    <x v="1"/>
  </r>
  <r>
    <s v="NZ56438"/>
    <x v="1324"/>
    <n v="75"/>
    <d v="1947-05-25T06:00:00"/>
    <x v="1"/>
    <s v="Systems Administrator I"/>
    <x v="10"/>
    <n v="1974608.1407000001"/>
    <n v="737187.0392"/>
    <s v="Harold Crawford"/>
    <x v="2"/>
    <n v="822316884"/>
    <s v="0"/>
    <x v="1"/>
    <x v="1"/>
    <d v="2021-10-28T00:00:00"/>
    <n v="1237421.1015000001"/>
    <n v="1237421.1015000001"/>
    <x v="2"/>
    <x v="2"/>
    <x v="0"/>
  </r>
  <r>
    <s v="NZ17984"/>
    <x v="1325"/>
    <n v="49"/>
    <d v="1973-05-24T18:00:00"/>
    <x v="1"/>
    <s v="Statistician II"/>
    <x v="10"/>
    <n v="632728.67989999999"/>
    <n v="334543.48479999998"/>
    <s v="Jonathan Larson"/>
    <x v="3"/>
    <n v="1584247392"/>
    <s v="0"/>
    <x v="0"/>
    <x v="1"/>
    <d v="2021-04-22T00:00:00"/>
    <n v="298185.19510000001"/>
    <n v="298185.19510000001"/>
    <x v="5"/>
    <x v="5"/>
    <x v="0"/>
  </r>
  <r>
    <s v="NZ82834"/>
    <x v="1326"/>
    <n v="37"/>
    <d v="1985-05-24T18:00:00"/>
    <x v="1"/>
    <s v="Automation Specialist III"/>
    <x v="15"/>
    <n v="831510.27599999995"/>
    <n v="392687.43359999999"/>
    <s v="Irene Parker"/>
    <x v="5"/>
    <n v="1650506319"/>
    <s v="0"/>
    <x v="1"/>
    <x v="1"/>
    <d v="2021-08-16T00:00:00"/>
    <n v="438822.84239999996"/>
    <n v="438822.84239999996"/>
    <x v="9"/>
    <x v="1"/>
    <x v="0"/>
  </r>
  <r>
    <s v="NZ37041"/>
    <x v="1327"/>
    <n v="56"/>
    <d v="1966-05-25T00:00:00"/>
    <x v="1"/>
    <s v="Financial Advisor"/>
    <x v="12"/>
    <n v="1363870.1865999999"/>
    <n v="296896.91139999998"/>
    <s v="Steven Welch"/>
    <x v="0"/>
    <n v="15119395"/>
    <s v="0"/>
    <x v="1"/>
    <x v="1"/>
    <d v="2021-08-28T00:00:00"/>
    <n v="1066973.2752"/>
    <n v="1066973.2752"/>
    <x v="9"/>
    <x v="4"/>
    <x v="0"/>
  </r>
  <r>
    <s v="NZ31057"/>
    <x v="1328"/>
    <n v="30"/>
    <d v="1992-05-24T12:00:00"/>
    <x v="1"/>
    <s v="Chief Design Engineer"/>
    <x v="8"/>
    <n v="1036987.5754"/>
    <n v="479606.7536"/>
    <s v="Fred Cook"/>
    <x v="4"/>
    <n v="1462472616"/>
    <s v="0"/>
    <x v="4"/>
    <x v="7"/>
    <d v="2021-08-31T00:00:00"/>
    <n v="557380.82180000003"/>
    <n v="557380.82180000003"/>
    <x v="9"/>
    <x v="1"/>
    <x v="0"/>
  </r>
  <r>
    <s v="NZ91488"/>
    <x v="1329"/>
    <n v="65"/>
    <d v="1957-05-24T18:00:00"/>
    <x v="1"/>
    <s v="Budget/Accounting Analyst IV"/>
    <x v="14"/>
    <n v="162136.2151"/>
    <n v="130994.88"/>
    <s v="Richard Armstrong"/>
    <x v="5"/>
    <n v="4870568844"/>
    <s v="0"/>
    <x v="5"/>
    <x v="2"/>
    <d v="2021-02-25T00:00:00"/>
    <n v="31141.335099999997"/>
    <n v="31141.335099999997"/>
    <x v="0"/>
    <x v="3"/>
    <x v="0"/>
  </r>
  <r>
    <s v="NZ42982"/>
    <x v="1330"/>
    <n v="74"/>
    <d v="1948-05-24T12:00:00"/>
    <x v="1"/>
    <s v="Staff Accountant III"/>
    <x v="20"/>
    <n v="621905.51729999995"/>
    <n v="197378.5379"/>
    <s v="Philip Hansen"/>
    <x v="2"/>
    <n v="315314025"/>
    <s v="0"/>
    <x v="1"/>
    <x v="1"/>
    <d v="2021-09-19T00:00:00"/>
    <n v="424526.97939999995"/>
    <n v="424526.97939999995"/>
    <x v="8"/>
    <x v="2"/>
    <x v="0"/>
  </r>
  <r>
    <s v="NZ50683"/>
    <x v="1331"/>
    <n v="55"/>
    <d v="1967-05-25T06:00:00"/>
    <x v="1"/>
    <s v="Developer II"/>
    <x v="9"/>
    <n v="418230.266"/>
    <n v="95454.907800000001"/>
    <s v="Maria Larson"/>
    <x v="2"/>
    <n v="1717317316"/>
    <s v="0"/>
    <x v="4"/>
    <x v="1"/>
    <d v="2022-03-15T00:00:00"/>
    <n v="322775.35820000002"/>
    <n v="322775.35820000002"/>
    <x v="1"/>
    <x v="4"/>
    <x v="1"/>
  </r>
  <r>
    <s v="NZ44974"/>
    <x v="1332"/>
    <n v="52"/>
    <d v="1970-05-25T00:00:00"/>
    <x v="1"/>
    <s v="Engineer III"/>
    <x v="9"/>
    <n v="1049952.7988"/>
    <n v="475060.61060000001"/>
    <s v="Clarence Chavez"/>
    <x v="5"/>
    <n v="464857952"/>
    <s v="0"/>
    <x v="2"/>
    <x v="1"/>
    <d v="2021-10-26T00:00:00"/>
    <n v="574892.18819999998"/>
    <n v="574892.18819999998"/>
    <x v="2"/>
    <x v="4"/>
    <x v="0"/>
  </r>
  <r>
    <s v="NZ60303"/>
    <x v="1333"/>
    <n v="76"/>
    <d v="1946-05-25T00:00:00"/>
    <x v="1"/>
    <s v="Developer IV"/>
    <x v="13"/>
    <n v="317919.56880000001"/>
    <n v="130580.7876"/>
    <s v="Douglas Washington"/>
    <x v="2"/>
    <n v="691985229"/>
    <s v="0"/>
    <x v="4"/>
    <x v="7"/>
    <d v="2021-08-13T00:00:00"/>
    <n v="187338.78120000003"/>
    <n v="187338.78120000003"/>
    <x v="9"/>
    <x v="2"/>
    <x v="0"/>
  </r>
  <r>
    <s v="NZ63717"/>
    <x v="1334"/>
    <n v="64"/>
    <d v="1958-05-25T00:00:00"/>
    <x v="1"/>
    <s v="Programmer Analyst IV"/>
    <x v="19"/>
    <n v="469279.74349999998"/>
    <n v="446849.76260000002"/>
    <s v="Rebecca Murray"/>
    <x v="2"/>
    <n v="3570442304"/>
    <s v="0"/>
    <x v="0"/>
    <x v="4"/>
    <d v="2021-12-26T00:00:00"/>
    <n v="22429.980899999966"/>
    <n v="22429.980899999966"/>
    <x v="7"/>
    <x v="3"/>
    <x v="0"/>
  </r>
  <r>
    <s v="NZ19447"/>
    <x v="1335"/>
    <n v="31"/>
    <d v="1991-05-25T06:00:00"/>
    <x v="1"/>
    <s v="Professor"/>
    <x v="11"/>
    <n v="456995.63520000002"/>
    <n v="148523.5814"/>
    <s v="Anna Wilson"/>
    <x v="3"/>
    <n v="143843288"/>
    <n v="283138004"/>
    <x v="3"/>
    <x v="3"/>
    <d v="2021-09-17T00:00:00"/>
    <n v="308472.05379999999"/>
    <n v="308472.05379999999"/>
    <x v="8"/>
    <x v="1"/>
    <x v="0"/>
  </r>
  <r>
    <s v="NZ18560"/>
    <x v="1336"/>
    <n v="76"/>
    <d v="1946-05-25T00:00:00"/>
    <x v="1"/>
    <s v="Office Assistant III"/>
    <x v="19"/>
    <n v="99189.09"/>
    <n v="18052.414400000001"/>
    <s v="Robert Foster"/>
    <x v="5"/>
    <n v="935601975"/>
    <s v="0"/>
    <x v="1"/>
    <x v="1"/>
    <d v="2021-10-30T00:00:00"/>
    <n v="81136.675599999988"/>
    <n v="81136.675599999988"/>
    <x v="2"/>
    <x v="2"/>
    <x v="0"/>
  </r>
  <r>
    <s v="NZ46044"/>
    <x v="1337"/>
    <n v="58"/>
    <d v="1964-05-24T12:00:00"/>
    <x v="1"/>
    <s v="Media Manager I"/>
    <x v="17"/>
    <n v="1207014.5959999999"/>
    <n v="536222.65460000001"/>
    <s v="Henry Stanley"/>
    <x v="4"/>
    <n v="27204288"/>
    <s v="0"/>
    <x v="0"/>
    <x v="4"/>
    <d v="2021-03-21T00:00:00"/>
    <n v="670791.94139999989"/>
    <n v="670791.94139999989"/>
    <x v="1"/>
    <x v="4"/>
    <x v="0"/>
  </r>
  <r>
    <s v="NZ24265"/>
    <x v="1338"/>
    <n v="69"/>
    <d v="1953-05-24T18:00:00"/>
    <x v="1"/>
    <s v="Account Executive"/>
    <x v="15"/>
    <n v="363898.11430000002"/>
    <n v="43162.359700000001"/>
    <s v="Lois Foster"/>
    <x v="0"/>
    <n v="2220875988"/>
    <s v="0"/>
    <x v="0"/>
    <x v="0"/>
    <d v="2021-05-03T00:00:00"/>
    <n v="320735.75459999999"/>
    <n v="320735.75459999999"/>
    <x v="6"/>
    <x v="3"/>
    <x v="0"/>
  </r>
  <r>
    <s v="NZ33515"/>
    <x v="1339"/>
    <n v="70"/>
    <d v="1952-05-24T12:00:00"/>
    <x v="1"/>
    <s v="Developer II"/>
    <x v="13"/>
    <n v="1312115.5397999999"/>
    <n v="837675.34660000005"/>
    <s v="Anne Hunter"/>
    <x v="4"/>
    <n v="646878976"/>
    <s v="0"/>
    <x v="0"/>
    <x v="1"/>
    <d v="2022-01-14T00:00:00"/>
    <n v="474440.19319999986"/>
    <n v="474440.19319999986"/>
    <x v="3"/>
    <x v="2"/>
    <x v="1"/>
  </r>
  <r>
    <s v="NZ64051"/>
    <x v="1340"/>
    <n v="50"/>
    <d v="1972-05-24T12:00:00"/>
    <x v="1"/>
    <s v="Junior Executive"/>
    <x v="17"/>
    <n v="61603.089899999999"/>
    <n v="32837.579299999998"/>
    <s v="Rebecca Bowman"/>
    <x v="2"/>
    <n v="545801004"/>
    <n v="9858129456"/>
    <x v="3"/>
    <x v="6"/>
    <d v="2021-01-12T00:00:00"/>
    <n v="28765.510600000001"/>
    <n v="28765.510600000001"/>
    <x v="3"/>
    <x v="4"/>
    <x v="0"/>
  </r>
  <r>
    <s v="NZ94271"/>
    <x v="1341"/>
    <n v="76"/>
    <d v="1946-05-25T00:00:00"/>
    <x v="1"/>
    <s v="Biostatistician I"/>
    <x v="17"/>
    <n v="390366.07740000001"/>
    <n v="71054.512300000002"/>
    <s v="Linda Long"/>
    <x v="1"/>
    <n v="28140406"/>
    <s v="0"/>
    <x v="0"/>
    <x v="4"/>
    <d v="2022-01-17T00:00:00"/>
    <n v="319311.56510000001"/>
    <n v="319311.56510000001"/>
    <x v="3"/>
    <x v="2"/>
    <x v="1"/>
  </r>
  <r>
    <s v="NZ84384"/>
    <x v="1342"/>
    <n v="35"/>
    <d v="1987-05-25T06:00:00"/>
    <x v="1"/>
    <s v="Registered Nurse"/>
    <x v="13"/>
    <n v="477508.08110000001"/>
    <n v="211602.709"/>
    <s v="Carolyn Wilson"/>
    <x v="3"/>
    <n v="2041705952"/>
    <s v="0"/>
    <x v="0"/>
    <x v="0"/>
    <d v="2022-01-19T00:00:00"/>
    <n v="265905.37210000004"/>
    <n v="265905.37210000004"/>
    <x v="3"/>
    <x v="1"/>
    <x v="1"/>
  </r>
  <r>
    <s v="NZ89378"/>
    <x v="1343"/>
    <n v="82"/>
    <d v="1940-05-24T12:00:00"/>
    <x v="1"/>
    <s v="Programmer Analyst II"/>
    <x v="12"/>
    <n v="279570.07650000002"/>
    <n v="137243.4921"/>
    <s v="Bruce Ford"/>
    <x v="1"/>
    <n v="837355008"/>
    <s v="0"/>
    <x v="5"/>
    <x v="8"/>
    <d v="2022-02-12T00:00:00"/>
    <n v="142326.58440000002"/>
    <n v="142326.58440000002"/>
    <x v="0"/>
    <x v="2"/>
    <x v="1"/>
  </r>
  <r>
    <s v="NZ69251"/>
    <x v="1344"/>
    <n v="37"/>
    <d v="1985-05-24T18:00:00"/>
    <x v="1"/>
    <s v="Research Assistant IV"/>
    <x v="17"/>
    <n v="104154.63710000001"/>
    <n v="25081.562600000001"/>
    <s v="Jesse Murphy"/>
    <x v="3"/>
    <n v="2543768178"/>
    <n v="3904154694"/>
    <x v="3"/>
    <x v="6"/>
    <d v="2021-07-05T00:00:00"/>
    <n v="79073.074500000002"/>
    <n v="79073.074500000002"/>
    <x v="11"/>
    <x v="1"/>
    <x v="0"/>
  </r>
  <r>
    <s v="NZ67799"/>
    <x v="1345"/>
    <n v="73"/>
    <d v="1949-05-24T18:00:00"/>
    <x v="1"/>
    <s v="Junior Executive"/>
    <x v="21"/>
    <n v="1137025.7206999999"/>
    <n v="409599.97979999997"/>
    <s v="Anthony Anderson"/>
    <x v="3"/>
    <n v="1179511389"/>
    <n v="364573407"/>
    <x v="3"/>
    <x v="6"/>
    <d v="2022-01-10T00:00:00"/>
    <n v="727425.74089999998"/>
    <n v="741974.255718"/>
    <x v="3"/>
    <x v="2"/>
    <x v="1"/>
  </r>
  <r>
    <s v="NZ92735"/>
    <x v="1346"/>
    <n v="78"/>
    <d v="1944-05-24T12:00:00"/>
    <x v="1"/>
    <s v="Programmer III"/>
    <x v="13"/>
    <n v="519093.78840000002"/>
    <n v="131672.57070000001"/>
    <s v="Donald Fields"/>
    <x v="2"/>
    <n v="9211496"/>
    <s v="0"/>
    <x v="1"/>
    <x v="4"/>
    <d v="2022-03-23T00:00:00"/>
    <n v="387421.21770000004"/>
    <n v="387421.21770000004"/>
    <x v="1"/>
    <x v="2"/>
    <x v="1"/>
  </r>
  <r>
    <s v="NZ81435"/>
    <x v="1347"/>
    <n v="19"/>
    <d v="2003-05-25T06:00:00"/>
    <x v="1"/>
    <s v="Product Engineer"/>
    <x v="17"/>
    <n v="243600.03260000001"/>
    <n v="54417.428800000002"/>
    <s v="Ashley Coleman"/>
    <x v="2"/>
    <n v="3296786955"/>
    <s v="0"/>
    <x v="2"/>
    <x v="2"/>
    <d v="2021-12-11T00:00:00"/>
    <n v="189182.60380000001"/>
    <n v="189182.60380000001"/>
    <x v="7"/>
    <x v="6"/>
    <x v="0"/>
  </r>
  <r>
    <s v="NZ65162"/>
    <x v="1348"/>
    <n v="74"/>
    <d v="1948-05-24T12:00:00"/>
    <x v="1"/>
    <s v="Pharmacist"/>
    <x v="17"/>
    <n v="672373.89789999998"/>
    <n v="344690.5012"/>
    <s v="Anne Garcia"/>
    <x v="0"/>
    <n v="2252018348"/>
    <s v="0"/>
    <x v="1"/>
    <x v="1"/>
    <d v="2021-02-08T00:00:00"/>
    <n v="327683.39669999998"/>
    <n v="327683.39669999998"/>
    <x v="0"/>
    <x v="2"/>
    <x v="0"/>
  </r>
  <r>
    <s v="NZ66671"/>
    <x v="1349"/>
    <n v="54"/>
    <d v="1968-05-24T12:00:00"/>
    <x v="1"/>
    <s v="Programmer IV"/>
    <x v="12"/>
    <n v="1498393.7693"/>
    <n v="265135.63030000002"/>
    <s v="Adam Murphy"/>
    <x v="0"/>
    <n v="295262976"/>
    <s v="0"/>
    <x v="5"/>
    <x v="8"/>
    <d v="2022-02-24T00:00:00"/>
    <n v="1233258.139"/>
    <n v="1233258.139"/>
    <x v="0"/>
    <x v="4"/>
    <x v="1"/>
  </r>
  <r>
    <s v="NZ87876"/>
    <x v="1350"/>
    <n v="70"/>
    <d v="1952-05-24T12:00:00"/>
    <x v="1"/>
    <s v="Software Test Engineer II"/>
    <x v="7"/>
    <n v="251604.01490000001"/>
    <n v="177662.4768"/>
    <s v="Joshua Walker"/>
    <x v="2"/>
    <n v="41005584"/>
    <s v="0"/>
    <x v="2"/>
    <x v="2"/>
    <d v="2022-01-25T00:00:00"/>
    <n v="73941.538100000005"/>
    <n v="73941.538100000005"/>
    <x v="3"/>
    <x v="2"/>
    <x v="1"/>
  </r>
  <r>
    <s v="NZ98364"/>
    <x v="1351"/>
    <n v="76"/>
    <d v="1946-05-25T00:00:00"/>
    <x v="1"/>
    <s v="Research Assistant IV"/>
    <x v="15"/>
    <n v="98532.891099999993"/>
    <n v="60967.2264"/>
    <s v="Aaron Gray"/>
    <x v="3"/>
    <n v="1408467456"/>
    <s v="0"/>
    <x v="1"/>
    <x v="1"/>
    <d v="2021-03-28T00:00:00"/>
    <n v="37565.664699999994"/>
    <n v="37565.664699999994"/>
    <x v="1"/>
    <x v="2"/>
    <x v="0"/>
  </r>
  <r>
    <s v="NZ54504"/>
    <x v="1352"/>
    <n v="20"/>
    <d v="2002-05-25T00:00:00"/>
    <x v="1"/>
    <s v="Payment Adjustment Coordinator"/>
    <x v="17"/>
    <n v="0"/>
    <n v="0"/>
    <s v="Jack Spencer"/>
    <x v="0"/>
    <n v="1622156533"/>
    <n v="1103688855"/>
    <x v="3"/>
    <x v="6"/>
    <d v="2022-04-25T00:00:00"/>
    <n v="0"/>
    <n v="0"/>
    <x v="5"/>
    <x v="0"/>
    <x v="1"/>
  </r>
  <r>
    <s v="NZ21838"/>
    <x v="1353"/>
    <n v="34"/>
    <d v="1988-05-24T12:00:00"/>
    <x v="1"/>
    <s v="Programmer IV"/>
    <x v="12"/>
    <n v="480535.3849"/>
    <n v="254617.01300000001"/>
    <s v="Chris Gutierrez"/>
    <x v="3"/>
    <n v="986905467"/>
    <s v="0"/>
    <x v="5"/>
    <x v="8"/>
    <d v="2021-08-09T00:00:00"/>
    <n v="225918.3719"/>
    <n v="225918.3719"/>
    <x v="9"/>
    <x v="1"/>
    <x v="0"/>
  </r>
  <r>
    <s v="NZ22162"/>
    <x v="1354"/>
    <n v="46"/>
    <d v="1976-05-24T12:00:00"/>
    <x v="1"/>
    <s v="Research Assistant III"/>
    <x v="10"/>
    <n v="324404.48369999998"/>
    <n v="99435.441699999996"/>
    <s v="Adam Spencer"/>
    <x v="0"/>
    <n v="265344066"/>
    <s v="0"/>
    <x v="2"/>
    <x v="2"/>
    <d v="2021-03-31T00:00:00"/>
    <n v="224969.04199999999"/>
    <n v="224969.04199999999"/>
    <x v="1"/>
    <x v="5"/>
    <x v="0"/>
  </r>
  <r>
    <s v="NZ48902"/>
    <x v="1355"/>
    <n v="48"/>
    <d v="1974-05-25T00:00:00"/>
    <x v="1"/>
    <s v="Community Outreach Specialist"/>
    <x v="21"/>
    <n v="363948.2267"/>
    <n v="199727.68539999999"/>
    <s v="Virginia Allen"/>
    <x v="2"/>
    <n v="718028125"/>
    <s v="0"/>
    <x v="5"/>
    <x v="5"/>
    <d v="2022-02-04T00:00:00"/>
    <n v="164220.54130000001"/>
    <n v="164220.54130000001"/>
    <x v="0"/>
    <x v="5"/>
    <x v="1"/>
  </r>
  <r>
    <s v="NZ59366"/>
    <x v="1356"/>
    <n v="65"/>
    <d v="1957-05-24T18:00:00"/>
    <x v="1"/>
    <s v="Desktop Support Technician"/>
    <x v="10"/>
    <n v="1136002.8595"/>
    <n v="169383.11290000001"/>
    <s v="Carl Thompson"/>
    <x v="3"/>
    <n v="3416811117"/>
    <s v="0"/>
    <x v="2"/>
    <x v="5"/>
    <d v="2022-02-14T00:00:00"/>
    <n v="966619.74659999995"/>
    <n v="985952.14153199992"/>
    <x v="0"/>
    <x v="3"/>
    <x v="1"/>
  </r>
  <r>
    <s v="NZ17019"/>
    <x v="1357"/>
    <n v="43"/>
    <d v="1979-05-25T06:00:00"/>
    <x v="1"/>
    <s v="Paralegal"/>
    <x v="8"/>
    <n v="298804.88319999998"/>
    <n v="72797.544500000004"/>
    <s v="Victor Jenkins"/>
    <x v="2"/>
    <n v="2412511164"/>
    <s v="0"/>
    <x v="0"/>
    <x v="0"/>
    <d v="2022-02-09T00:00:00"/>
    <n v="226007.33869999996"/>
    <n v="226007.33869999996"/>
    <x v="0"/>
    <x v="5"/>
    <x v="1"/>
  </r>
  <r>
    <s v="NZ25396"/>
    <x v="1358"/>
    <n v="71"/>
    <d v="1951-05-25T06:00:00"/>
    <x v="1"/>
    <s v="Staff Accountant I"/>
    <x v="20"/>
    <n v="439429.26380000002"/>
    <n v="72191.950500000006"/>
    <s v="Anthony Berry"/>
    <x v="3"/>
    <n v="617503392"/>
    <s v="0"/>
    <x v="2"/>
    <x v="5"/>
    <d v="2021-09-10T00:00:00"/>
    <n v="367237.31330000004"/>
    <n v="367237.31330000004"/>
    <x v="8"/>
    <x v="2"/>
    <x v="0"/>
  </r>
  <r>
    <s v="NZ90177"/>
    <x v="1359"/>
    <n v="44"/>
    <d v="1978-05-25T00:00:00"/>
    <x v="1"/>
    <s v="Account Representative I"/>
    <x v="16"/>
    <n v="1157055.6483"/>
    <n v="232527.58689999999"/>
    <s v="Annie West"/>
    <x v="3"/>
    <n v="1314970944"/>
    <s v="0"/>
    <x v="0"/>
    <x v="4"/>
    <d v="2022-03-01T00:00:00"/>
    <n v="924528.06140000001"/>
    <n v="943018.62262799998"/>
    <x v="1"/>
    <x v="5"/>
    <x v="1"/>
  </r>
  <r>
    <s v="NZ62564"/>
    <x v="1360"/>
    <n v="78"/>
    <d v="1944-05-24T12:00:00"/>
    <x v="1"/>
    <s v="Database Administrator II"/>
    <x v="14"/>
    <n v="638808.8652"/>
    <n v="301280.08799999999"/>
    <s v="Karen Bradley"/>
    <x v="2"/>
    <n v="365561235"/>
    <s v="0"/>
    <x v="5"/>
    <x v="8"/>
    <d v="2021-04-28T00:00:00"/>
    <n v="337528.77720000001"/>
    <n v="337528.77720000001"/>
    <x v="5"/>
    <x v="2"/>
    <x v="0"/>
  </r>
  <r>
    <s v="NZ28537"/>
    <x v="1361"/>
    <n v="74"/>
    <d v="1948-05-24T12:00:00"/>
    <x v="1"/>
    <s v="Payment Adjustment Coordinator"/>
    <x v="8"/>
    <n v="258024.28159999999"/>
    <n v="56705.336300000003"/>
    <s v="Carolyn Tucker"/>
    <x v="1"/>
    <n v="621829923"/>
    <s v="0"/>
    <x v="2"/>
    <x v="2"/>
    <d v="2022-01-14T00:00:00"/>
    <n v="201318.94529999999"/>
    <n v="201318.94529999999"/>
    <x v="3"/>
    <x v="2"/>
    <x v="1"/>
  </r>
  <r>
    <s v="NZ97714"/>
    <x v="1362"/>
    <n v="34"/>
    <d v="1988-05-24T12:00:00"/>
    <x v="1"/>
    <s v="Recruiter"/>
    <x v="10"/>
    <n v="365701.59179999999"/>
    <n v="75225.459000000003"/>
    <s v="Annie Reyes"/>
    <x v="0"/>
    <n v="86055552"/>
    <s v="0"/>
    <x v="5"/>
    <x v="5"/>
    <d v="2021-07-17T00:00:00"/>
    <n v="290476.13280000002"/>
    <n v="290476.13280000002"/>
    <x v="11"/>
    <x v="1"/>
    <x v="0"/>
  </r>
  <r>
    <s v="NZ24817"/>
    <x v="1363"/>
    <n v="50"/>
    <d v="1972-05-24T12:00:00"/>
    <x v="1"/>
    <s v="Registered Nurse"/>
    <x v="18"/>
    <n v="99197.925399999993"/>
    <n v="99406.763200000001"/>
    <s v="Jeffrey Hunt"/>
    <x v="0"/>
    <n v="13065472"/>
    <s v="0"/>
    <x v="5"/>
    <x v="8"/>
    <d v="2021-06-21T00:00:00"/>
    <n v="-208.83780000000843"/>
    <n v="-208.83780000000843"/>
    <x v="4"/>
    <x v="4"/>
    <x v="0"/>
  </r>
  <r>
    <s v="NZ47171"/>
    <x v="1364"/>
    <n v="30"/>
    <d v="1992-05-24T12:00:00"/>
    <x v="1"/>
    <s v="Financial Analyst"/>
    <x v="16"/>
    <n v="519994.30829999998"/>
    <n v="162398.2224"/>
    <s v="Michael Little"/>
    <x v="3"/>
    <n v="3201866624"/>
    <s v="0"/>
    <x v="0"/>
    <x v="4"/>
    <d v="2022-03-27T00:00:00"/>
    <n v="357596.08589999995"/>
    <n v="357596.08589999995"/>
    <x v="1"/>
    <x v="1"/>
    <x v="1"/>
  </r>
  <r>
    <s v="NZ28225"/>
    <x v="1365"/>
    <n v="73"/>
    <d v="1949-05-24T18:00:00"/>
    <x v="1"/>
    <s v="Community Outreach Specialist"/>
    <x v="13"/>
    <n v="75457.276700000002"/>
    <n v="43700.077499999999"/>
    <s v="Jose Stanley"/>
    <x v="5"/>
    <n v="26400064"/>
    <s v="0"/>
    <x v="2"/>
    <x v="2"/>
    <d v="2021-03-01T00:00:00"/>
    <n v="31757.199200000003"/>
    <n v="31757.199200000003"/>
    <x v="1"/>
    <x v="2"/>
    <x v="0"/>
  </r>
  <r>
    <s v="NZ86179"/>
    <x v="1366"/>
    <n v="80"/>
    <d v="1942-05-25T00:00:00"/>
    <x v="1"/>
    <s v="Web Developer I"/>
    <x v="18"/>
    <n v="272673.22899999999"/>
    <n v="48750.6682"/>
    <s v="Keith Smith"/>
    <x v="3"/>
    <n v="2670038982"/>
    <s v="0"/>
    <x v="5"/>
    <x v="5"/>
    <d v="2021-03-05T00:00:00"/>
    <n v="223922.56079999998"/>
    <n v="223922.56079999998"/>
    <x v="1"/>
    <x v="2"/>
    <x v="0"/>
  </r>
  <r>
    <s v="NZ70182"/>
    <x v="1367"/>
    <n v="51"/>
    <d v="1971-05-25T06:00:00"/>
    <x v="1"/>
    <s v="Recruiting Manager"/>
    <x v="11"/>
    <n v="230097.35019999999"/>
    <n v="163888.69330000001"/>
    <s v="Mildred Greene"/>
    <x v="1"/>
    <n v="729975675"/>
    <s v="0"/>
    <x v="5"/>
    <x v="2"/>
    <d v="2021-12-02T00:00:00"/>
    <n v="66208.656899999973"/>
    <n v="66208.656899999973"/>
    <x v="7"/>
    <x v="4"/>
    <x v="0"/>
  </r>
  <r>
    <s v="NZ90131"/>
    <x v="1368"/>
    <n v="69"/>
    <d v="1953-05-24T18:00:00"/>
    <x v="1"/>
    <s v="Research Assistant II"/>
    <x v="12"/>
    <n v="160834.7213"/>
    <n v="75032.893899999995"/>
    <s v="Sean Larson"/>
    <x v="2"/>
    <n v="157581375"/>
    <s v="0"/>
    <x v="5"/>
    <x v="5"/>
    <d v="2022-04-13T00:00:00"/>
    <n v="85801.827400000009"/>
    <n v="85801.827400000009"/>
    <x v="5"/>
    <x v="3"/>
    <x v="1"/>
  </r>
  <r>
    <s v="NZ13509"/>
    <x v="1369"/>
    <n v="63"/>
    <d v="1959-05-25T06:00:00"/>
    <x v="1"/>
    <s v="Professor"/>
    <x v="7"/>
    <n v="624483.3726"/>
    <n v="133223.1195"/>
    <s v="Richard Henry"/>
    <x v="0"/>
    <n v="89675551"/>
    <n v="9895652532"/>
    <x v="3"/>
    <x v="3"/>
    <d v="2021-10-10T00:00:00"/>
    <n v="491260.25309999997"/>
    <n v="491260.25309999997"/>
    <x v="2"/>
    <x v="3"/>
    <x v="0"/>
  </r>
  <r>
    <s v="NZ51370"/>
    <x v="1370"/>
    <n v="36"/>
    <d v="1986-05-25T00:00:00"/>
    <x v="1"/>
    <s v="Software Test Engineer I"/>
    <x v="13"/>
    <n v="116399.8642"/>
    <n v="67077.020699999994"/>
    <s v="Lisa Johnston"/>
    <x v="5"/>
    <n v="12622211"/>
    <s v="0"/>
    <x v="2"/>
    <x v="2"/>
    <d v="2021-08-14T00:00:00"/>
    <n v="49322.843500000003"/>
    <n v="49322.843500000003"/>
    <x v="9"/>
    <x v="1"/>
    <x v="0"/>
  </r>
  <r>
    <s v="NZ46584"/>
    <x v="1371"/>
    <n v="54"/>
    <d v="1968-05-24T12:00:00"/>
    <x v="1"/>
    <s v="Computer Systems Analyst I"/>
    <x v="7"/>
    <n v="30560.824700000001"/>
    <n v="30442.230500000001"/>
    <s v="Joshua Green"/>
    <x v="5"/>
    <n v="494129664"/>
    <s v="0"/>
    <x v="2"/>
    <x v="5"/>
    <d v="2021-12-11T00:00:00"/>
    <n v="118.59419999999955"/>
    <n v="118.59419999999955"/>
    <x v="7"/>
    <x v="4"/>
    <x v="0"/>
  </r>
  <r>
    <s v="NZ54576"/>
    <x v="1372"/>
    <n v="49"/>
    <d v="1973-05-24T18:00:00"/>
    <x v="1"/>
    <s v="Help Desk Technician"/>
    <x v="11"/>
    <n v="515950.016"/>
    <n v="391700.8285"/>
    <s v="Steve Price"/>
    <x v="1"/>
    <n v="524020965"/>
    <s v="0"/>
    <x v="1"/>
    <x v="1"/>
    <d v="2021-01-15T00:00:00"/>
    <n v="124249.1875"/>
    <n v="124249.1875"/>
    <x v="3"/>
    <x v="5"/>
    <x v="0"/>
  </r>
  <r>
    <s v="NZ75584"/>
    <x v="1373"/>
    <n v="54"/>
    <d v="1968-05-24T12:00:00"/>
    <x v="1"/>
    <s v="Occupational Therapist"/>
    <x v="18"/>
    <n v="1893592.3169"/>
    <n v="573815.85360000003"/>
    <s v="Jerry Mitchell"/>
    <x v="3"/>
    <n v="16797375"/>
    <s v="0"/>
    <x v="2"/>
    <x v="2"/>
    <d v="2021-07-19T00:00:00"/>
    <n v="1319776.4632999999"/>
    <n v="1346171.992566"/>
    <x v="11"/>
    <x v="4"/>
    <x v="0"/>
  </r>
  <r>
    <s v="NZ65820"/>
    <x v="1374"/>
    <n v="64"/>
    <d v="1958-05-25T00:00:00"/>
    <x v="1"/>
    <s v="Web Developer I"/>
    <x v="7"/>
    <n v="527832.84349999996"/>
    <n v="171867.52340000001"/>
    <s v="Sharon Warren"/>
    <x v="0"/>
    <n v="209173888"/>
    <s v="0"/>
    <x v="1"/>
    <x v="1"/>
    <d v="2021-07-11T00:00:00"/>
    <n v="355965.32009999995"/>
    <n v="355965.32009999995"/>
    <x v="11"/>
    <x v="3"/>
    <x v="0"/>
  </r>
  <r>
    <s v="NZ64186"/>
    <x v="1375"/>
    <n v="54"/>
    <d v="1968-05-24T12:00:00"/>
    <x v="1"/>
    <s v="Tax Accountant"/>
    <x v="8"/>
    <n v="600544.06469999999"/>
    <n v="374116.71"/>
    <s v="Lois Oliver"/>
    <x v="3"/>
    <n v="155456352"/>
    <s v="0"/>
    <x v="4"/>
    <x v="1"/>
    <d v="2021-12-03T00:00:00"/>
    <n v="226427.35469999997"/>
    <n v="226427.35469999997"/>
    <x v="7"/>
    <x v="4"/>
    <x v="0"/>
  </r>
  <r>
    <s v="NZ33290"/>
    <x v="1376"/>
    <n v="78"/>
    <d v="1944-05-24T12:00:00"/>
    <x v="1"/>
    <s v="Web Developer III"/>
    <x v="8"/>
    <n v="298332.57020000002"/>
    <n v="103907.05130000001"/>
    <s v="Sharon Lee"/>
    <x v="3"/>
    <n v="6148989"/>
    <s v="0"/>
    <x v="2"/>
    <x v="2"/>
    <d v="2022-03-05T00:00:00"/>
    <n v="194425.51890000002"/>
    <n v="194425.51890000002"/>
    <x v="1"/>
    <x v="2"/>
    <x v="1"/>
  </r>
  <r>
    <s v="NZ45186"/>
    <x v="1377"/>
    <n v="70"/>
    <d v="1952-05-24T12:00:00"/>
    <x v="1"/>
    <s v="Software Test Engineer IV"/>
    <x v="15"/>
    <n v="264490.45970000001"/>
    <n v="215806.2836"/>
    <s v="Rebecca Hamilton"/>
    <x v="5"/>
    <n v="961903578"/>
    <s v="0"/>
    <x v="0"/>
    <x v="4"/>
    <d v="2021-12-31T00:00:00"/>
    <n v="48684.176100000012"/>
    <n v="48684.176100000012"/>
    <x v="7"/>
    <x v="2"/>
    <x v="0"/>
  </r>
  <r>
    <s v="NZ86593"/>
    <x v="1378"/>
    <n v="28"/>
    <d v="1994-05-25T00:00:00"/>
    <x v="1"/>
    <s v="Accountant III"/>
    <x v="11"/>
    <n v="1962821.3085"/>
    <n v="204912.97630000001"/>
    <s v="Gerald Owens"/>
    <x v="5"/>
    <n v="933156975"/>
    <s v="0"/>
    <x v="2"/>
    <x v="5"/>
    <d v="2021-01-20T00:00:00"/>
    <n v="1757908.3322000001"/>
    <n v="1757908.3322000001"/>
    <x v="3"/>
    <x v="0"/>
    <x v="0"/>
  </r>
  <r>
    <s v="NZ89861"/>
    <x v="1379"/>
    <n v="35"/>
    <d v="1987-05-25T06:00:00"/>
    <x v="1"/>
    <s v="VP Marketing"/>
    <x v="8"/>
    <n v="687595.13280000002"/>
    <n v="507980.00420000002"/>
    <s v="Mary Austin"/>
    <x v="2"/>
    <n v="4017978999"/>
    <s v="0"/>
    <x v="0"/>
    <x v="4"/>
    <d v="2021-11-16T00:00:00"/>
    <n v="179615.1286"/>
    <n v="179615.1286"/>
    <x v="10"/>
    <x v="1"/>
    <x v="0"/>
  </r>
  <r>
    <s v="NZ68221"/>
    <x v="1380"/>
    <n v="74"/>
    <d v="1948-05-24T12:00:00"/>
    <x v="1"/>
    <s v="Health Coach I"/>
    <x v="15"/>
    <n v="150917.76670000001"/>
    <n v="40993.8586"/>
    <s v="Beverly Griffin"/>
    <x v="0"/>
    <n v="3841426688"/>
    <s v="0"/>
    <x v="0"/>
    <x v="1"/>
    <d v="2021-02-25T00:00:00"/>
    <n v="109923.9081"/>
    <n v="109923.9081"/>
    <x v="0"/>
    <x v="2"/>
    <x v="0"/>
  </r>
  <r>
    <s v="NZ83697"/>
    <x v="1381"/>
    <n v="65"/>
    <d v="1957-05-24T18:00:00"/>
    <x v="1"/>
    <s v="Social Worker"/>
    <x v="17"/>
    <n v="1492857.1073"/>
    <n v="400821.90830000001"/>
    <s v="Jack Sanchez"/>
    <x v="5"/>
    <n v="1224837504"/>
    <s v="0"/>
    <x v="0"/>
    <x v="4"/>
    <d v="2022-01-19T00:00:00"/>
    <n v="1092035.199"/>
    <n v="1092035.199"/>
    <x v="3"/>
    <x v="3"/>
    <x v="1"/>
  </r>
  <r>
    <s v="NZ30193"/>
    <x v="1382"/>
    <n v="76"/>
    <d v="1946-05-25T00:00:00"/>
    <x v="1"/>
    <s v="Human Resources Assistant II"/>
    <x v="15"/>
    <n v="336146.63040000002"/>
    <n v="92029.477499999994"/>
    <s v="Robin Moore"/>
    <x v="3"/>
    <n v="643855872"/>
    <n v="17552016"/>
    <x v="3"/>
    <x v="6"/>
    <d v="2021-01-22T00:00:00"/>
    <n v="244117.15290000004"/>
    <n v="244117.15290000004"/>
    <x v="3"/>
    <x v="2"/>
    <x v="0"/>
  </r>
  <r>
    <s v="NZ34623"/>
    <x v="1383"/>
    <n v="85"/>
    <d v="1937-05-24T18:00:00"/>
    <x v="1"/>
    <s v="Product Engineer"/>
    <x v="11"/>
    <n v="144554.6299"/>
    <n v="43564.409"/>
    <s v="Dorothy Reyes"/>
    <x v="1"/>
    <n v="30376368"/>
    <s v="0"/>
    <x v="2"/>
    <x v="5"/>
    <d v="2021-11-24T00:00:00"/>
    <n v="100990.2209"/>
    <n v="100990.2209"/>
    <x v="10"/>
    <x v="2"/>
    <x v="0"/>
  </r>
  <r>
    <s v="NZ66931"/>
    <x v="1384"/>
    <n v="65"/>
    <d v="1957-05-24T18:00:00"/>
    <x v="1"/>
    <s v="Programmer I"/>
    <x v="13"/>
    <n v="1436044.5288"/>
    <n v="717475.19979999994"/>
    <s v="Jacqueline Moreno"/>
    <x v="0"/>
    <n v="19243008"/>
    <s v="0"/>
    <x v="5"/>
    <x v="2"/>
    <d v="2021-06-02T00:00:00"/>
    <n v="718569.32900000003"/>
    <n v="718569.32900000003"/>
    <x v="4"/>
    <x v="3"/>
    <x v="0"/>
  </r>
  <r>
    <s v="NZ72258"/>
    <x v="1385"/>
    <n v="60"/>
    <d v="1962-05-25T00:00:00"/>
    <x v="1"/>
    <s v="Senior Quality Engineer"/>
    <x v="7"/>
    <n v="806858.37250000006"/>
    <n v="340952.17979999998"/>
    <s v="Craig Hall"/>
    <x v="3"/>
    <n v="2501930925"/>
    <n v="1603655328"/>
    <x v="3"/>
    <x v="3"/>
    <d v="2021-08-29T00:00:00"/>
    <n v="465906.19270000007"/>
    <n v="465906.19270000007"/>
    <x v="9"/>
    <x v="3"/>
    <x v="0"/>
  </r>
  <r>
    <s v="NZ50993"/>
    <x v="1386"/>
    <n v="25"/>
    <d v="1997-05-24T18:00:00"/>
    <x v="1"/>
    <s v="Programmer IV"/>
    <x v="15"/>
    <n v="321916.53350000002"/>
    <n v="80479.133400000006"/>
    <s v="Kenneth Clark"/>
    <x v="2"/>
    <n v="239229984"/>
    <s v="0"/>
    <x v="1"/>
    <x v="1"/>
    <d v="2021-05-23T00:00:00"/>
    <n v="241437.40010000003"/>
    <n v="241437.40010000003"/>
    <x v="6"/>
    <x v="0"/>
    <x v="0"/>
  </r>
  <r>
    <s v="NZ74213"/>
    <x v="1387"/>
    <n v="63"/>
    <d v="1959-05-25T06:00:00"/>
    <x v="1"/>
    <s v="Senior Editor"/>
    <x v="13"/>
    <n v="3017361.2059999998"/>
    <n v="508084.69339999999"/>
    <s v="Martin Baker"/>
    <x v="1"/>
    <n v="16159671"/>
    <s v="0"/>
    <x v="1"/>
    <x v="4"/>
    <d v="2021-02-27T00:00:00"/>
    <n v="2509276.5126"/>
    <n v="2509276.5126"/>
    <x v="0"/>
    <x v="3"/>
    <x v="0"/>
  </r>
  <r>
    <s v="NZ17406"/>
    <x v="1388"/>
    <n v="82"/>
    <d v="1940-05-24T12:00:00"/>
    <x v="1"/>
    <s v="Operator"/>
    <x v="18"/>
    <n v="26021.940999999999"/>
    <n v="14769.209800000001"/>
    <s v="Jesse Lane"/>
    <x v="3"/>
    <n v="336518026"/>
    <s v="0"/>
    <x v="5"/>
    <x v="8"/>
    <d v="2021-11-15T00:00:00"/>
    <n v="11252.731199999998"/>
    <n v="11252.731199999998"/>
    <x v="10"/>
    <x v="2"/>
    <x v="0"/>
  </r>
  <r>
    <s v="NZ87099"/>
    <x v="1389"/>
    <n v="80"/>
    <d v="1942-05-25T00:00:00"/>
    <x v="1"/>
    <s v="Health Coach I"/>
    <x v="8"/>
    <n v="173284.94750000001"/>
    <n v="62382.581100000003"/>
    <s v="Emily Stewart"/>
    <x v="5"/>
    <n v="303730875"/>
    <s v="0"/>
    <x v="0"/>
    <x v="1"/>
    <d v="2021-05-11T00:00:00"/>
    <n v="110902.3664"/>
    <n v="110902.3664"/>
    <x v="6"/>
    <x v="2"/>
    <x v="0"/>
  </r>
  <r>
    <s v="NZ25757"/>
    <x v="1390"/>
    <n v="81"/>
    <d v="1941-05-24T18:00:00"/>
    <x v="1"/>
    <s v="Staff Scientist"/>
    <x v="17"/>
    <n v="361688.54790000001"/>
    <n v="110656.2227"/>
    <s v="William Griffin"/>
    <x v="1"/>
    <n v="1697911668"/>
    <s v="0"/>
    <x v="2"/>
    <x v="4"/>
    <d v="2021-05-29T00:00:00"/>
    <n v="251032.32520000002"/>
    <n v="251032.32520000002"/>
    <x v="6"/>
    <x v="2"/>
    <x v="0"/>
  </r>
  <r>
    <s v="NZ23792"/>
    <x v="1391"/>
    <n v="68"/>
    <d v="1954-05-25T00:00:00"/>
    <x v="1"/>
    <s v="Dental Hygienist"/>
    <x v="20"/>
    <n v="169559.4748"/>
    <n v="70947.253899999996"/>
    <s v="Terry Graham"/>
    <x v="5"/>
    <n v="408458439"/>
    <s v="0"/>
    <x v="0"/>
    <x v="4"/>
    <d v="2021-06-27T00:00:00"/>
    <n v="98612.2209"/>
    <n v="98612.2209"/>
    <x v="4"/>
    <x v="3"/>
    <x v="0"/>
  </r>
  <r>
    <s v="NZ29986"/>
    <x v="1392"/>
    <n v="66"/>
    <d v="1956-05-24T12:00:00"/>
    <x v="1"/>
    <s v="Administrative Officer"/>
    <x v="7"/>
    <n v="507996.3812"/>
    <n v="74814.012499999997"/>
    <s v="Phillip Morales"/>
    <x v="2"/>
    <n v="850148079"/>
    <s v="0"/>
    <x v="1"/>
    <x v="1"/>
    <d v="2022-04-04T00:00:00"/>
    <n v="433182.36869999999"/>
    <n v="433182.36869999999"/>
    <x v="5"/>
    <x v="3"/>
    <x v="1"/>
  </r>
  <r>
    <s v="NZ36995"/>
    <x v="1393"/>
    <n v="52"/>
    <d v="1970-05-25T00:00:00"/>
    <x v="1"/>
    <s v="Accounting Assistant III"/>
    <x v="18"/>
    <n v="99616.373999999996"/>
    <n v="23741.9025"/>
    <s v="Heather Palmer"/>
    <x v="0"/>
    <n v="946436076"/>
    <s v="0"/>
    <x v="5"/>
    <x v="2"/>
    <d v="2022-03-23T00:00:00"/>
    <n v="75874.4715"/>
    <n v="75874.4715"/>
    <x v="1"/>
    <x v="4"/>
    <x v="1"/>
  </r>
  <r>
    <s v="NZ78689"/>
    <x v="1394"/>
    <n v="84"/>
    <d v="1938-05-25T00:00:00"/>
    <x v="1"/>
    <s v="Nurse"/>
    <x v="15"/>
    <n v="686462.45299999998"/>
    <n v="311374.03690000001"/>
    <s v="Albert Adams"/>
    <x v="0"/>
    <n v="32432715"/>
    <s v="0"/>
    <x v="1"/>
    <x v="1"/>
    <d v="2021-08-24T00:00:00"/>
    <n v="375088.41609999997"/>
    <n v="375088.41609999997"/>
    <x v="9"/>
    <x v="2"/>
    <x v="0"/>
  </r>
  <r>
    <s v="NZ69060"/>
    <x v="1395"/>
    <n v="62"/>
    <d v="1960-05-24T12:00:00"/>
    <x v="1"/>
    <s v="Pharmacist"/>
    <x v="20"/>
    <n v="537082.87679999997"/>
    <n v="90707.330300000001"/>
    <s v="Frank Ramirez"/>
    <x v="0"/>
    <n v="14819715"/>
    <s v="0"/>
    <x v="0"/>
    <x v="0"/>
    <d v="2021-09-11T00:00:00"/>
    <n v="446375.54649999994"/>
    <n v="446375.54649999994"/>
    <x v="8"/>
    <x v="3"/>
    <x v="0"/>
  </r>
  <r>
    <s v="NZ28975"/>
    <x v="1396"/>
    <n v="53"/>
    <d v="1969-05-24T18:00:00"/>
    <x v="1"/>
    <s v="Executive Secretary"/>
    <x v="8"/>
    <n v="136662.31340000001"/>
    <n v="43300.375099999997"/>
    <s v="Carl Webb"/>
    <x v="0"/>
    <n v="3423548136"/>
    <s v="0"/>
    <x v="1"/>
    <x v="1"/>
    <d v="2022-02-14T00:00:00"/>
    <n v="93361.938300000009"/>
    <n v="93361.938300000009"/>
    <x v="0"/>
    <x v="4"/>
    <x v="1"/>
  </r>
  <r>
    <s v="NZ76281"/>
    <x v="1397"/>
    <n v="17"/>
    <d v="2005-05-24T18:00:00"/>
    <x v="1"/>
    <s v="Account Representative I"/>
    <x v="13"/>
    <n v="195027.48"/>
    <n v="109410.4163"/>
    <s v="Ann Hill"/>
    <x v="0"/>
    <n v="724843008"/>
    <s v="0"/>
    <x v="1"/>
    <x v="1"/>
    <d v="2022-02-18T00:00:00"/>
    <n v="85617.063700000013"/>
    <n v="85617.063700000013"/>
    <x v="0"/>
    <x v="6"/>
    <x v="1"/>
  </r>
  <r>
    <s v="NZ93906"/>
    <x v="1398"/>
    <n v="79"/>
    <d v="1943-05-25T06:00:00"/>
    <x v="1"/>
    <s v="Sales Associate"/>
    <x v="9"/>
    <n v="1142056.3452000001"/>
    <n v="216616.26089999999"/>
    <s v="Clarence Sullivan"/>
    <x v="0"/>
    <n v="3043044375"/>
    <s v="0"/>
    <x v="1"/>
    <x v="4"/>
    <d v="2022-03-31T00:00:00"/>
    <n v="925440.0843000001"/>
    <n v="925440.0843000001"/>
    <x v="1"/>
    <x v="2"/>
    <x v="1"/>
  </r>
  <r>
    <s v="NZ27796"/>
    <x v="1399"/>
    <n v="39"/>
    <d v="1983-05-25T06:00:00"/>
    <x v="1"/>
    <s v="Assistant Media Planner"/>
    <x v="14"/>
    <n v="495892.86310000002"/>
    <n v="177980.45670000001"/>
    <s v="Wanda Wagner"/>
    <x v="0"/>
    <n v="1495409955"/>
    <s v="0"/>
    <x v="1"/>
    <x v="1"/>
    <d v="2021-08-03T00:00:00"/>
    <n v="317912.40639999998"/>
    <n v="317912.40639999998"/>
    <x v="9"/>
    <x v="1"/>
    <x v="0"/>
  </r>
  <r>
    <s v="NZ12649"/>
    <x v="1400"/>
    <n v="85"/>
    <d v="1937-05-24T18:00:00"/>
    <x v="1"/>
    <s v="Accountant IV"/>
    <x v="8"/>
    <n v="3180324.8018999998"/>
    <n v="344771.51669999998"/>
    <s v="Gary Mccoy"/>
    <x v="5"/>
    <n v="2981987904"/>
    <s v="0"/>
    <x v="0"/>
    <x v="4"/>
    <d v="2021-08-31T00:00:00"/>
    <n v="2835553.2851999998"/>
    <n v="2835553.2851999998"/>
    <x v="9"/>
    <x v="2"/>
    <x v="0"/>
  </r>
  <r>
    <s v="NZ27626"/>
    <x v="1401"/>
    <n v="75"/>
    <d v="1947-05-25T06:00:00"/>
    <x v="1"/>
    <s v="Research Assistant II"/>
    <x v="10"/>
    <n v="215160.7708"/>
    <n v="86868.647599999997"/>
    <s v="Jose Anderson"/>
    <x v="0"/>
    <n v="114869952"/>
    <s v="0"/>
    <x v="2"/>
    <x v="2"/>
    <d v="2021-03-17T00:00:00"/>
    <n v="128292.1232"/>
    <n v="128292.1232"/>
    <x v="1"/>
    <x v="2"/>
    <x v="0"/>
  </r>
  <r>
    <s v="NZ32752"/>
    <x v="1402"/>
    <n v="51"/>
    <d v="1971-05-25T06:00:00"/>
    <x v="1"/>
    <s v="Accounting Assistant II"/>
    <x v="12"/>
    <n v="263951.92660000001"/>
    <n v="64772.023300000001"/>
    <s v="Adam Simpson"/>
    <x v="0"/>
    <n v="92351201"/>
    <n v="1450442043"/>
    <x v="3"/>
    <x v="6"/>
    <d v="2022-03-01T00:00:00"/>
    <n v="199179.90330000001"/>
    <n v="199179.90330000001"/>
    <x v="1"/>
    <x v="4"/>
    <x v="1"/>
  </r>
  <r>
    <s v="NZ90506"/>
    <x v="1403"/>
    <n v="22"/>
    <d v="2000-05-24T12:00:00"/>
    <x v="1"/>
    <s v="Assistant Professor"/>
    <x v="20"/>
    <n v="214791.36110000001"/>
    <n v="162054.4296"/>
    <s v="Joan Ortiz"/>
    <x v="1"/>
    <n v="950921125"/>
    <s v="0"/>
    <x v="2"/>
    <x v="2"/>
    <d v="2021-03-15T00:00:00"/>
    <n v="52736.931500000006"/>
    <n v="52736.931500000006"/>
    <x v="1"/>
    <x v="0"/>
    <x v="0"/>
  </r>
  <r>
    <s v="NZ66755"/>
    <x v="1404"/>
    <n v="65"/>
    <d v="1957-05-24T18:00:00"/>
    <x v="1"/>
    <s v="Web Designer II"/>
    <x v="7"/>
    <n v="453440.06030000001"/>
    <n v="640543.74829999998"/>
    <s v="Raymond King"/>
    <x v="5"/>
    <n v="630665178"/>
    <s v="0"/>
    <x v="4"/>
    <x v="7"/>
    <d v="2021-04-24T00:00:00"/>
    <n v="-187103.68799999997"/>
    <n v="-187103.68799999997"/>
    <x v="5"/>
    <x v="3"/>
    <x v="0"/>
  </r>
  <r>
    <s v="NZ21443"/>
    <x v="1405"/>
    <n v="26"/>
    <d v="1996-05-24T12:00:00"/>
    <x v="1"/>
    <s v="VP Sales"/>
    <x v="13"/>
    <n v="870403.2"/>
    <n v="454350.47039999999"/>
    <s v="Anna West"/>
    <x v="0"/>
    <n v="1963249464"/>
    <s v="0"/>
    <x v="5"/>
    <x v="2"/>
    <d v="2021-08-24T00:00:00"/>
    <n v="416052.72959999996"/>
    <n v="416052.72959999996"/>
    <x v="9"/>
    <x v="0"/>
    <x v="0"/>
  </r>
  <r>
    <s v="NZ66784"/>
    <x v="1406"/>
    <n v="40"/>
    <d v="1982-05-25T00:00:00"/>
    <x v="1"/>
    <s v="Paralegal"/>
    <x v="13"/>
    <n v="346256.74849999999"/>
    <n v="129413.4598"/>
    <s v="Pamela Bailey"/>
    <x v="5"/>
    <n v="906354834"/>
    <s v="0"/>
    <x v="4"/>
    <x v="7"/>
    <d v="2022-01-20T00:00:00"/>
    <n v="216843.28869999998"/>
    <n v="216843.28869999998"/>
    <x v="3"/>
    <x v="5"/>
    <x v="1"/>
  </r>
  <r>
    <s v="NZ83407"/>
    <x v="1407"/>
    <n v="65"/>
    <d v="1957-05-24T18:00:00"/>
    <x v="1"/>
    <s v="Tax Accountant"/>
    <x v="19"/>
    <n v="310811.17540000001"/>
    <n v="149754.4754"/>
    <s v="Bruce Peterson"/>
    <x v="2"/>
    <n v="22559391"/>
    <s v="0"/>
    <x v="2"/>
    <x v="2"/>
    <d v="2021-05-19T00:00:00"/>
    <n v="161056.70000000001"/>
    <n v="161056.70000000001"/>
    <x v="6"/>
    <x v="3"/>
    <x v="0"/>
  </r>
  <r>
    <s v="NZ93375"/>
    <x v="1408"/>
    <n v="60"/>
    <d v="1962-05-25T00:00:00"/>
    <x v="1"/>
    <s v="Internal Auditor"/>
    <x v="17"/>
    <n v="685540.12879999995"/>
    <n v="227246.3714"/>
    <s v="Anne Johnston"/>
    <x v="5"/>
    <n v="3001142931"/>
    <n v="1571582471"/>
    <x v="3"/>
    <x v="6"/>
    <d v="2022-01-27T00:00:00"/>
    <n v="458293.75739999994"/>
    <n v="458293.75739999994"/>
    <x v="3"/>
    <x v="3"/>
    <x v="1"/>
  </r>
  <r>
    <s v="NZ30869"/>
    <x v="1409"/>
    <n v="65"/>
    <d v="1957-05-24T18:00:00"/>
    <x v="1"/>
    <s v="GIS Technical Architect"/>
    <x v="18"/>
    <n v="414346.9951"/>
    <n v="143391.9938"/>
    <s v="Scott Hudson"/>
    <x v="0"/>
    <n v="3861799146"/>
    <s v="0"/>
    <x v="1"/>
    <x v="4"/>
    <d v="2022-04-18T00:00:00"/>
    <n v="270955.0013"/>
    <n v="270955.0013"/>
    <x v="5"/>
    <x v="3"/>
    <x v="1"/>
  </r>
  <r>
    <s v="NZ78750"/>
    <x v="1410"/>
    <n v="18"/>
    <d v="2004-05-24T12:00:00"/>
    <x v="1"/>
    <s v="Social Worker"/>
    <x v="13"/>
    <n v="210336.2268"/>
    <n v="99924.114300000001"/>
    <s v="Louis Brooks"/>
    <x v="0"/>
    <n v="922572189"/>
    <n v="1888511592"/>
    <x v="3"/>
    <x v="3"/>
    <d v="2021-06-23T00:00:00"/>
    <n v="110412.1125"/>
    <n v="110412.1125"/>
    <x v="4"/>
    <x v="6"/>
    <x v="0"/>
  </r>
  <r>
    <s v="NZ60533"/>
    <x v="1411"/>
    <n v="73"/>
    <d v="1949-05-24T18:00:00"/>
    <x v="1"/>
    <s v="Research Assistant IV"/>
    <x v="12"/>
    <n v="1015970.5096"/>
    <n v="466664.57500000001"/>
    <s v="Willie Greene"/>
    <x v="0"/>
    <n v="246954708"/>
    <n v="238560062"/>
    <x v="3"/>
    <x v="3"/>
    <d v="2021-02-13T00:00:00"/>
    <n v="549305.93460000004"/>
    <n v="549305.93460000004"/>
    <x v="0"/>
    <x v="2"/>
    <x v="0"/>
  </r>
  <r>
    <s v="NZ68708"/>
    <x v="1412"/>
    <n v="66"/>
    <d v="1956-05-24T12:00:00"/>
    <x v="1"/>
    <s v="Database Administrator IV"/>
    <x v="8"/>
    <n v="367935.50790000003"/>
    <n v="108454.54700000001"/>
    <s v="Juan Evans"/>
    <x v="5"/>
    <n v="2239891836"/>
    <s v="0"/>
    <x v="5"/>
    <x v="5"/>
    <d v="2021-12-16T00:00:00"/>
    <n v="259480.96090000001"/>
    <n v="259480.96090000001"/>
    <x v="7"/>
    <x v="3"/>
    <x v="0"/>
  </r>
  <r>
    <s v="NZ54599"/>
    <x v="1413"/>
    <n v="39"/>
    <d v="1983-05-25T06:00:00"/>
    <x v="1"/>
    <s v="Statistician III"/>
    <x v="12"/>
    <n v="984888"/>
    <n v="194351.23199999999"/>
    <s v="Robert Sims"/>
    <x v="3"/>
    <n v="2618162703"/>
    <s v="0"/>
    <x v="5"/>
    <x v="5"/>
    <d v="2021-06-20T00:00:00"/>
    <n v="790536.76800000004"/>
    <n v="806347.50336000009"/>
    <x v="4"/>
    <x v="1"/>
    <x v="0"/>
  </r>
  <r>
    <s v="NZ94062"/>
    <x v="1414"/>
    <n v="50"/>
    <d v="1972-05-24T12:00:00"/>
    <x v="1"/>
    <s v="Social Worker"/>
    <x v="17"/>
    <n v="963737.05359999998"/>
    <n v="486543.37070000003"/>
    <s v="Jonathan Gonzales"/>
    <x v="5"/>
    <n v="855008506"/>
    <s v="0"/>
    <x v="0"/>
    <x v="1"/>
    <d v="2021-06-10T00:00:00"/>
    <n v="477193.68289999996"/>
    <n v="477193.68289999996"/>
    <x v="4"/>
    <x v="4"/>
    <x v="0"/>
  </r>
  <r>
    <s v="NZ91267"/>
    <x v="1415"/>
    <n v="32"/>
    <d v="1990-05-25T00:00:00"/>
    <x v="1"/>
    <s v="Engineer III"/>
    <x v="8"/>
    <n v="580085.14339999994"/>
    <n v="496253.48389999999"/>
    <s v="Irene Reynolds"/>
    <x v="3"/>
    <n v="3534677757"/>
    <s v="0"/>
    <x v="5"/>
    <x v="5"/>
    <d v="2021-11-19T00:00:00"/>
    <n v="83831.659499999951"/>
    <n v="83831.659499999951"/>
    <x v="10"/>
    <x v="1"/>
    <x v="0"/>
  </r>
  <r>
    <s v="NZ41887"/>
    <x v="1416"/>
    <n v="69"/>
    <d v="1953-05-24T18:00:00"/>
    <x v="1"/>
    <s v="Systems Administrator II"/>
    <x v="9"/>
    <n v="47898.397100000002"/>
    <n v="30212.8351"/>
    <s v="Lisa Miller"/>
    <x v="3"/>
    <n v="3186857184"/>
    <s v="0"/>
    <x v="0"/>
    <x v="4"/>
    <d v="2021-08-31T00:00:00"/>
    <n v="17685.562000000002"/>
    <n v="17685.562000000002"/>
    <x v="9"/>
    <x v="3"/>
    <x v="0"/>
  </r>
  <r>
    <s v="NZ17259"/>
    <x v="1417"/>
    <n v="67"/>
    <d v="1955-05-25T06:00:00"/>
    <x v="1"/>
    <s v="Automation Specialist I"/>
    <x v="13"/>
    <n v="207515.07579999999"/>
    <n v="198231.50659999999"/>
    <s v="Jeffrey Campbell"/>
    <x v="0"/>
    <n v="1314891843"/>
    <s v="0"/>
    <x v="1"/>
    <x v="4"/>
    <d v="2021-02-10T00:00:00"/>
    <n v="9283.5691999999981"/>
    <n v="9283.5691999999981"/>
    <x v="0"/>
    <x v="3"/>
    <x v="0"/>
  </r>
  <r>
    <s v="NZ85846"/>
    <x v="1418"/>
    <n v="68"/>
    <d v="1954-05-25T00:00:00"/>
    <x v="1"/>
    <s v="Office Assistant II"/>
    <x v="12"/>
    <n v="244487.12530000001"/>
    <n v="79094.888900000005"/>
    <s v="Howard Reed"/>
    <x v="1"/>
    <n v="57359088"/>
    <s v="0"/>
    <x v="2"/>
    <x v="2"/>
    <d v="2022-03-08T00:00:00"/>
    <n v="165392.23639999999"/>
    <n v="165392.23639999999"/>
    <x v="1"/>
    <x v="3"/>
    <x v="1"/>
  </r>
  <r>
    <s v="NZ49334"/>
    <x v="1419"/>
    <n v="50"/>
    <d v="1972-05-24T12:00:00"/>
    <x v="1"/>
    <s v="Database Administrator III"/>
    <x v="11"/>
    <n v="218455.09109999999"/>
    <n v="214604.3572"/>
    <s v="Norma Little"/>
    <x v="3"/>
    <n v="114353961"/>
    <s v="0"/>
    <x v="0"/>
    <x v="0"/>
    <d v="2022-02-14T00:00:00"/>
    <n v="3850.733899999992"/>
    <n v="3850.733899999992"/>
    <x v="0"/>
    <x v="4"/>
    <x v="1"/>
  </r>
  <r>
    <s v="NZ18901"/>
    <x v="1420"/>
    <n v="62"/>
    <d v="1960-05-24T12:00:00"/>
    <x v="1"/>
    <s v="Software Test Engineer III"/>
    <x v="18"/>
    <n v="557439.61320000002"/>
    <n v="169785.04250000001"/>
    <s v="Joe Wells"/>
    <x v="1"/>
    <n v="19011993"/>
    <s v="0"/>
    <x v="4"/>
    <x v="1"/>
    <d v="2021-12-10T00:00:00"/>
    <n v="387654.57070000004"/>
    <n v="387654.57070000004"/>
    <x v="7"/>
    <x v="3"/>
    <x v="0"/>
  </r>
  <r>
    <s v="NZ52253"/>
    <x v="1421"/>
    <n v="84"/>
    <d v="1938-05-25T00:00:00"/>
    <x v="1"/>
    <s v="Software Engineer IV"/>
    <x v="18"/>
    <n v="490080.0307"/>
    <n v="216022.1188"/>
    <s v="Terry Tucker"/>
    <x v="0"/>
    <n v="183254625"/>
    <s v="0"/>
    <x v="4"/>
    <x v="7"/>
    <d v="2022-04-28T00:00:00"/>
    <n v="274057.91190000001"/>
    <n v="274057.91190000001"/>
    <x v="5"/>
    <x v="2"/>
    <x v="1"/>
  </r>
  <r>
    <s v="NZ33562"/>
    <x v="1422"/>
    <n v="29"/>
    <d v="1993-05-24T18:00:00"/>
    <x v="1"/>
    <s v="VP Accounting"/>
    <x v="14"/>
    <n v="588831.43599999999"/>
    <n v="122324.9822"/>
    <s v="Craig Myers"/>
    <x v="0"/>
    <n v="3714984"/>
    <s v="0"/>
    <x v="2"/>
    <x v="2"/>
    <d v="2022-02-15T00:00:00"/>
    <n v="466506.45380000002"/>
    <n v="466506.45380000002"/>
    <x v="0"/>
    <x v="0"/>
    <x v="1"/>
  </r>
  <r>
    <s v="NZ38340"/>
    <x v="1423"/>
    <n v="26"/>
    <d v="1996-05-24T12:00:00"/>
    <x v="1"/>
    <s v="Developer IV"/>
    <x v="14"/>
    <n v="529324.30079999997"/>
    <n v="106261.85340000001"/>
    <s v="John Cruz"/>
    <x v="1"/>
    <n v="287146496"/>
    <s v="0"/>
    <x v="2"/>
    <x v="5"/>
    <d v="2021-10-16T00:00:00"/>
    <n v="423062.44739999995"/>
    <n v="423062.44739999995"/>
    <x v="2"/>
    <x v="0"/>
    <x v="0"/>
  </r>
  <r>
    <s v="NZ77399"/>
    <x v="1424"/>
    <n v="60"/>
    <d v="1962-05-25T00:00:00"/>
    <x v="1"/>
    <s v="Cost Accountant"/>
    <x v="8"/>
    <n v="564498.4632"/>
    <n v="384459.4853"/>
    <s v="Christine Bell"/>
    <x v="3"/>
    <n v="1685488086"/>
    <n v="479366238"/>
    <x v="3"/>
    <x v="2"/>
    <d v="2021-10-17T00:00:00"/>
    <n v="180038.9779"/>
    <n v="180038.9779"/>
    <x v="2"/>
    <x v="3"/>
    <x v="0"/>
  </r>
  <r>
    <s v="NZ40107"/>
    <x v="1425"/>
    <n v="30"/>
    <d v="1992-05-24T12:00:00"/>
    <x v="1"/>
    <s v="Biostatistician III"/>
    <x v="16"/>
    <n v="336511.16440000001"/>
    <n v="37977.688600000001"/>
    <s v="Frank Bennett"/>
    <x v="1"/>
    <n v="3083498187"/>
    <s v="0"/>
    <x v="5"/>
    <x v="2"/>
    <d v="2021-06-24T00:00:00"/>
    <n v="298533.47580000001"/>
    <n v="298533.47580000001"/>
    <x v="4"/>
    <x v="1"/>
    <x v="0"/>
  </r>
  <r>
    <s v="NZ80350"/>
    <x v="1426"/>
    <n v="58"/>
    <d v="1964-05-24T12:00:00"/>
    <x v="1"/>
    <s v="Research Nurse"/>
    <x v="21"/>
    <n v="423245.4106"/>
    <n v="52905.676299999999"/>
    <s v="Louis Harper"/>
    <x v="5"/>
    <n v="8271471"/>
    <s v="0"/>
    <x v="2"/>
    <x v="2"/>
    <d v="2021-03-25T00:00:00"/>
    <n v="370339.73430000001"/>
    <n v="370339.73430000001"/>
    <x v="1"/>
    <x v="4"/>
    <x v="0"/>
  </r>
  <r>
    <s v="NZ89040"/>
    <x v="1427"/>
    <n v="21"/>
    <d v="2001-05-24T18:00:00"/>
    <x v="1"/>
    <s v="Accounting Assistant II"/>
    <x v="14"/>
    <n v="1115098.0911000001"/>
    <n v="721419.98239999998"/>
    <s v="Cheryl Stewart"/>
    <x v="0"/>
    <n v="1339621752"/>
    <s v="0"/>
    <x v="0"/>
    <x v="4"/>
    <d v="2021-01-01T00:00:00"/>
    <n v="393678.1087000001"/>
    <n v="393678.1087000001"/>
    <x v="3"/>
    <x v="0"/>
    <x v="0"/>
  </r>
  <r>
    <s v="NZ43704"/>
    <x v="1428"/>
    <n v="55"/>
    <d v="1967-05-25T06:00:00"/>
    <x v="1"/>
    <s v="Analyst Programmer"/>
    <x v="14"/>
    <n v="370436.76510000002"/>
    <n v="264528.2867"/>
    <s v="Edward Gordon"/>
    <x v="0"/>
    <n v="153481104"/>
    <s v="0"/>
    <x v="2"/>
    <x v="1"/>
    <d v="2021-04-27T00:00:00"/>
    <n v="105908.47840000002"/>
    <n v="105908.47840000002"/>
    <x v="5"/>
    <x v="4"/>
    <x v="0"/>
  </r>
  <r>
    <s v="NZ61248"/>
    <x v="1429"/>
    <n v="17"/>
    <d v="2005-05-24T18:00:00"/>
    <x v="1"/>
    <s v="Office Assistant I"/>
    <x v="21"/>
    <n v="1503846.7811"/>
    <n v="659812.77520000003"/>
    <s v="Roy Snyder"/>
    <x v="2"/>
    <n v="752198139"/>
    <s v="0"/>
    <x v="0"/>
    <x v="0"/>
    <d v="2021-12-11T00:00:00"/>
    <n v="844034.00589999999"/>
    <n v="844034.00589999999"/>
    <x v="7"/>
    <x v="6"/>
    <x v="0"/>
  </r>
  <r>
    <s v="NZ64411"/>
    <x v="1430"/>
    <n v="22"/>
    <d v="2000-05-24T12:00:00"/>
    <x v="1"/>
    <s v="Desktop Support Technician"/>
    <x v="8"/>
    <n v="82899.339699999997"/>
    <n v="58746.1253"/>
    <s v="Norma Washington"/>
    <x v="3"/>
    <n v="2304261549"/>
    <s v="0"/>
    <x v="0"/>
    <x v="1"/>
    <d v="2021-07-18T00:00:00"/>
    <n v="24153.214399999997"/>
    <n v="24153.214399999997"/>
    <x v="11"/>
    <x v="0"/>
    <x v="0"/>
  </r>
  <r>
    <s v="NZ34886"/>
    <x v="1431"/>
    <n v="85"/>
    <d v="1937-05-24T18:00:00"/>
    <x v="1"/>
    <s v="Systems Administrator IV"/>
    <x v="7"/>
    <n v="217504.27600000001"/>
    <n v="127208.92939999999"/>
    <s v="Howard Coleman"/>
    <x v="0"/>
    <n v="2248508925"/>
    <s v="0"/>
    <x v="5"/>
    <x v="2"/>
    <d v="2021-07-03T00:00:00"/>
    <n v="90295.346600000019"/>
    <n v="90295.346600000019"/>
    <x v="11"/>
    <x v="2"/>
    <x v="0"/>
  </r>
  <r>
    <s v="NZ58643"/>
    <x v="1432"/>
    <n v="20"/>
    <d v="2002-05-25T00:00:00"/>
    <x v="1"/>
    <s v="Health Coach III"/>
    <x v="12"/>
    <n v="1459002.1133999999"/>
    <n v="304819.2108"/>
    <s v="Paul Cruz"/>
    <x v="4"/>
    <n v="3419662455"/>
    <s v="0"/>
    <x v="2"/>
    <x v="2"/>
    <d v="2021-03-03T00:00:00"/>
    <n v="1154182.9025999999"/>
    <n v="1154182.9025999999"/>
    <x v="1"/>
    <x v="0"/>
    <x v="0"/>
  </r>
  <r>
    <s v="NZ73492"/>
    <x v="1433"/>
    <n v="17"/>
    <d v="2005-05-24T18:00:00"/>
    <x v="1"/>
    <s v="Operator"/>
    <x v="15"/>
    <n v="1667275.463"/>
    <n v="612547.61199999996"/>
    <s v="Eugene Jordan"/>
    <x v="1"/>
    <n v="3976669164"/>
    <s v="0"/>
    <x v="0"/>
    <x v="4"/>
    <d v="2021-05-28T00:00:00"/>
    <n v="1054727.851"/>
    <n v="1054727.851"/>
    <x v="6"/>
    <x v="6"/>
    <x v="0"/>
  </r>
  <r>
    <s v="NZ71718"/>
    <x v="1434"/>
    <n v="21"/>
    <d v="2001-05-24T18:00:00"/>
    <x v="1"/>
    <s v="Social Worker"/>
    <x v="18"/>
    <n v="2220189.2829999998"/>
    <n v="1195123.1673000001"/>
    <s v="Larry Mcdonald"/>
    <x v="2"/>
    <n v="39235647"/>
    <s v="0"/>
    <x v="4"/>
    <x v="7"/>
    <d v="2021-06-11T00:00:00"/>
    <n v="1025066.1156999997"/>
    <n v="1025066.1156999997"/>
    <x v="4"/>
    <x v="0"/>
    <x v="0"/>
  </r>
  <r>
    <s v="NZ96775"/>
    <x v="1435"/>
    <n v="29"/>
    <d v="1993-05-24T18:00:00"/>
    <x v="1"/>
    <s v="GIS Technical Architect"/>
    <x v="8"/>
    <n v="556187.69350000005"/>
    <n v="65208.212299999999"/>
    <s v="Diane James"/>
    <x v="5"/>
    <n v="162714816"/>
    <s v="0"/>
    <x v="5"/>
    <x v="5"/>
    <d v="2021-02-16T00:00:00"/>
    <n v="490979.48120000004"/>
    <n v="490979.48120000004"/>
    <x v="0"/>
    <x v="0"/>
    <x v="0"/>
  </r>
  <r>
    <s v="NZ24501"/>
    <x v="1436"/>
    <n v="41"/>
    <d v="1981-05-24T18:00:00"/>
    <x v="1"/>
    <s v="Statistician I"/>
    <x v="14"/>
    <n v="459149.48590000003"/>
    <n v="103575.5817"/>
    <s v="Brian Kelley"/>
    <x v="0"/>
    <n v="3532108284"/>
    <s v="0"/>
    <x v="5"/>
    <x v="2"/>
    <d v="2021-03-24T00:00:00"/>
    <n v="355573.90420000005"/>
    <n v="355573.90420000005"/>
    <x v="1"/>
    <x v="5"/>
    <x v="0"/>
  </r>
  <r>
    <s v="NZ35800"/>
    <x v="1437"/>
    <n v="42"/>
    <d v="1980-05-24T12:00:00"/>
    <x v="1"/>
    <s v="Developer I"/>
    <x v="8"/>
    <n v="1098166.0018"/>
    <n v="280382.80900000001"/>
    <s v="Larry Kelley"/>
    <x v="0"/>
    <n v="1542544794"/>
    <s v="0"/>
    <x v="0"/>
    <x v="1"/>
    <d v="2021-03-15T00:00:00"/>
    <n v="817783.19279999996"/>
    <n v="817783.19279999996"/>
    <x v="1"/>
    <x v="5"/>
    <x v="0"/>
  </r>
  <r>
    <s v="NZ36106"/>
    <x v="1438"/>
    <n v="24"/>
    <d v="1998-05-25T00:00:00"/>
    <x v="1"/>
    <s v="Environmental Tech"/>
    <x v="12"/>
    <n v="1390316.9824000001"/>
    <n v="415070.36119999998"/>
    <s v="Albert George"/>
    <x v="0"/>
    <n v="1666898688"/>
    <s v="0"/>
    <x v="2"/>
    <x v="5"/>
    <d v="2021-07-15T00:00:00"/>
    <n v="975246.62120000017"/>
    <n v="975246.62120000017"/>
    <x v="11"/>
    <x v="0"/>
    <x v="0"/>
  </r>
  <r>
    <s v="NZ85859"/>
    <x v="1439"/>
    <n v="51"/>
    <d v="1971-05-25T06:00:00"/>
    <x v="1"/>
    <s v="Editor"/>
    <x v="21"/>
    <n v="1484238.1680000001"/>
    <n v="549910.24120000005"/>
    <s v="John Coleman"/>
    <x v="1"/>
    <n v="2307648"/>
    <s v="0"/>
    <x v="4"/>
    <x v="7"/>
    <d v="2021-02-10T00:00:00"/>
    <n v="934327.92680000002"/>
    <n v="934327.92680000002"/>
    <x v="0"/>
    <x v="4"/>
    <x v="0"/>
  </r>
  <r>
    <s v="NZ69939"/>
    <x v="1440"/>
    <n v="75"/>
    <d v="1947-05-25T06:00:00"/>
    <x v="1"/>
    <s v="Junior Executive"/>
    <x v="11"/>
    <n v="923024.77590000001"/>
    <n v="356023.84210000001"/>
    <s v="Susan Dixon"/>
    <x v="4"/>
    <n v="1358312328"/>
    <s v="0"/>
    <x v="5"/>
    <x v="2"/>
    <d v="2021-10-10T00:00:00"/>
    <n v="567000.9338"/>
    <n v="567000.9338"/>
    <x v="2"/>
    <x v="2"/>
    <x v="0"/>
  </r>
  <r>
    <s v="NZ59827"/>
    <x v="1441"/>
    <n v="38"/>
    <d v="1984-05-24T12:00:00"/>
    <x v="1"/>
    <s v="Biostatistician III"/>
    <x v="21"/>
    <n v="513488.66200000001"/>
    <n v="328068.4705"/>
    <s v="Lisa Carroll"/>
    <x v="2"/>
    <n v="1668155391"/>
    <s v="0"/>
    <x v="2"/>
    <x v="5"/>
    <d v="2021-07-27T00:00:00"/>
    <n v="185420.19150000002"/>
    <n v="185420.19150000002"/>
    <x v="11"/>
    <x v="1"/>
    <x v="0"/>
  </r>
  <r>
    <s v="NZ83513"/>
    <x v="1442"/>
    <n v="53"/>
    <d v="1969-05-24T18:00:00"/>
    <x v="1"/>
    <s v="Information Systems Manager"/>
    <x v="10"/>
    <n v="687194.2476"/>
    <n v="88288.099000000002"/>
    <s v="Howard White"/>
    <x v="1"/>
    <n v="549580896"/>
    <s v="0"/>
    <x v="2"/>
    <x v="5"/>
    <d v="2022-01-28T00:00:00"/>
    <n v="598906.14859999996"/>
    <n v="598906.14859999996"/>
    <x v="3"/>
    <x v="4"/>
    <x v="1"/>
  </r>
  <r>
    <s v="NZ65519"/>
    <x v="1443"/>
    <n v="34"/>
    <d v="1988-05-24T12:00:00"/>
    <x v="1"/>
    <s v="Chemical Engineer"/>
    <x v="13"/>
    <n v="133610.01190000001"/>
    <n v="178097.1974"/>
    <s v="Sara Daniels"/>
    <x v="0"/>
    <n v="1858659453"/>
    <s v="0"/>
    <x v="1"/>
    <x v="1"/>
    <d v="2021-10-04T00:00:00"/>
    <n v="-44487.185499999992"/>
    <n v="-44487.185499999992"/>
    <x v="2"/>
    <x v="1"/>
    <x v="0"/>
  </r>
  <r>
    <s v="NZ40866"/>
    <x v="1444"/>
    <n v="69"/>
    <d v="1953-05-24T18:00:00"/>
    <x v="1"/>
    <s v="Executive Secretary"/>
    <x v="8"/>
    <n v="423833.18119999999"/>
    <n v="87160.047099999996"/>
    <s v="Randy Garrett"/>
    <x v="3"/>
    <n v="354749472"/>
    <s v="0"/>
    <x v="2"/>
    <x v="5"/>
    <d v="2021-08-31T00:00:00"/>
    <n v="336673.13410000002"/>
    <n v="336673.13410000002"/>
    <x v="9"/>
    <x v="3"/>
    <x v="0"/>
  </r>
  <r>
    <s v="NZ97223"/>
    <x v="1445"/>
    <n v="36"/>
    <d v="1986-05-25T00:00:00"/>
    <x v="1"/>
    <s v="Chief Design Engineer"/>
    <x v="10"/>
    <n v="207011.52299999999"/>
    <n v="70116.806200000006"/>
    <s v="Irene Barnes"/>
    <x v="0"/>
    <n v="3976011"/>
    <s v="0"/>
    <x v="1"/>
    <x v="1"/>
    <d v="2021-11-22T00:00:00"/>
    <n v="136894.71679999999"/>
    <n v="136894.71679999999"/>
    <x v="10"/>
    <x v="1"/>
    <x v="0"/>
  </r>
  <r>
    <s v="NZ50261"/>
    <x v="1446"/>
    <n v="82"/>
    <d v="1940-05-24T12:00:00"/>
    <x v="1"/>
    <s v="Account Representative II"/>
    <x v="8"/>
    <n v="261207.09659999999"/>
    <n v="96877.102599999998"/>
    <s v="Jean Richards"/>
    <x v="1"/>
    <n v="1966455"/>
    <s v="0"/>
    <x v="5"/>
    <x v="2"/>
    <d v="2021-04-29T00:00:00"/>
    <n v="164329.99400000001"/>
    <n v="164329.99400000001"/>
    <x v="5"/>
    <x v="2"/>
    <x v="0"/>
  </r>
  <r>
    <s v="NZ84771"/>
    <x v="1447"/>
    <n v="34"/>
    <d v="1988-05-24T12:00:00"/>
    <x v="1"/>
    <s v="Help Desk Operator"/>
    <x v="17"/>
    <n v="1724818.2966"/>
    <n v="1168238.2748"/>
    <s v="Maria Clark"/>
    <x v="1"/>
    <n v="2918612416"/>
    <s v="0"/>
    <x v="2"/>
    <x v="2"/>
    <d v="2021-05-17T00:00:00"/>
    <n v="556580.02179999999"/>
    <n v="556580.02179999999"/>
    <x v="6"/>
    <x v="1"/>
    <x v="0"/>
  </r>
  <r>
    <s v="NZ50427"/>
    <x v="1448"/>
    <n v="81"/>
    <d v="1941-05-24T18:00:00"/>
    <x v="1"/>
    <s v="Analog Circuit Design manager"/>
    <x v="10"/>
    <n v="581438.60580000002"/>
    <n v="287978.76419999998"/>
    <s v="Terry Diaz"/>
    <x v="5"/>
    <n v="269208192"/>
    <s v="0"/>
    <x v="2"/>
    <x v="2"/>
    <d v="2021-06-09T00:00:00"/>
    <n v="293459.84160000004"/>
    <n v="293459.84160000004"/>
    <x v="4"/>
    <x v="2"/>
    <x v="0"/>
  </r>
  <r>
    <s v="NZ20615"/>
    <x v="1449"/>
    <n v="20"/>
    <d v="2002-05-25T00:00:00"/>
    <x v="1"/>
    <s v="Junior Executive"/>
    <x v="10"/>
    <n v="65074.833299999998"/>
    <n v="47173.114999999998"/>
    <s v="William Hernandez"/>
    <x v="3"/>
    <n v="850484583"/>
    <s v="0"/>
    <x v="0"/>
    <x v="4"/>
    <d v="2022-04-08T00:00:00"/>
    <n v="17901.7183"/>
    <n v="17901.7183"/>
    <x v="5"/>
    <x v="0"/>
    <x v="1"/>
  </r>
  <r>
    <s v="NZ33219"/>
    <x v="1450"/>
    <n v="50"/>
    <d v="1972-05-24T12:00:00"/>
    <x v="1"/>
    <s v="Structural Analysis Engineer"/>
    <x v="13"/>
    <n v="179229.07430000001"/>
    <n v="55760.1564"/>
    <s v="Donna Hamilton"/>
    <x v="5"/>
    <n v="1095196455"/>
    <s v="0"/>
    <x v="0"/>
    <x v="1"/>
    <d v="2021-09-16T00:00:00"/>
    <n v="123468.9179"/>
    <n v="123468.9179"/>
    <x v="8"/>
    <x v="4"/>
    <x v="0"/>
  </r>
  <r>
    <s v="NZ37456"/>
    <x v="1451"/>
    <n v="62"/>
    <d v="1960-05-24T12:00:00"/>
    <x v="1"/>
    <s v="Dental Hygienist"/>
    <x v="8"/>
    <n v="146937.25649999999"/>
    <n v="137574.27780000001"/>
    <s v="Karen Thomas"/>
    <x v="0"/>
    <n v="8600536"/>
    <s v="0"/>
    <x v="1"/>
    <x v="1"/>
    <d v="2021-12-24T00:00:00"/>
    <n v="9362.9786999999778"/>
    <n v="9362.9786999999778"/>
    <x v="7"/>
    <x v="3"/>
    <x v="0"/>
  </r>
  <r>
    <s v="NZ56981"/>
    <x v="1452"/>
    <n v="66"/>
    <d v="1956-05-24T12:00:00"/>
    <x v="1"/>
    <s v="Developer II"/>
    <x v="7"/>
    <n v="534604.29330000002"/>
    <n v="44365.213400000001"/>
    <s v="Lawrence Watkins"/>
    <x v="3"/>
    <n v="1476507252"/>
    <s v="0"/>
    <x v="0"/>
    <x v="4"/>
    <d v="2021-11-10T00:00:00"/>
    <n v="490239.07990000001"/>
    <n v="490239.07990000001"/>
    <x v="10"/>
    <x v="3"/>
    <x v="0"/>
  </r>
  <r>
    <s v="NZ52278"/>
    <x v="1453"/>
    <n v="48"/>
    <d v="1974-05-25T00:00:00"/>
    <x v="1"/>
    <s v="Executive Secretary"/>
    <x v="19"/>
    <n v="2064017.3759999999"/>
    <n v="440667.70980000001"/>
    <s v="Tina Smith"/>
    <x v="0"/>
    <n v="3397842"/>
    <n v="65715111"/>
    <x v="3"/>
    <x v="3"/>
    <d v="2021-02-18T00:00:00"/>
    <n v="1623349.6661999999"/>
    <n v="1623349.6661999999"/>
    <x v="0"/>
    <x v="5"/>
    <x v="0"/>
  </r>
  <r>
    <s v="NZ57365"/>
    <x v="1454"/>
    <n v="60"/>
    <d v="1962-05-25T00:00:00"/>
    <x v="1"/>
    <s v="Web Developer IV"/>
    <x v="19"/>
    <n v="222362.1752"/>
    <n v="38569.014499999997"/>
    <s v="Larry Baker"/>
    <x v="3"/>
    <n v="2022285603"/>
    <s v="0"/>
    <x v="2"/>
    <x v="1"/>
    <d v="2022-02-22T00:00:00"/>
    <n v="183793.16070000001"/>
    <n v="183793.16070000001"/>
    <x v="0"/>
    <x v="3"/>
    <x v="1"/>
  </r>
  <r>
    <s v="NZ27926"/>
    <x v="1455"/>
    <n v="54"/>
    <d v="1968-05-24T12:00:00"/>
    <x v="1"/>
    <s v="Geologist I"/>
    <x v="17"/>
    <n v="634688.83089999994"/>
    <n v="187532.58660000001"/>
    <s v="Samuel Gilbert"/>
    <x v="0"/>
    <n v="829378125"/>
    <s v="0"/>
    <x v="2"/>
    <x v="2"/>
    <d v="2021-09-22T00:00:00"/>
    <n v="447156.2442999999"/>
    <n v="447156.2442999999"/>
    <x v="8"/>
    <x v="4"/>
    <x v="0"/>
  </r>
  <r>
    <s v="NZ75973"/>
    <x v="1456"/>
    <n v="24"/>
    <d v="1998-05-25T00:00:00"/>
    <x v="1"/>
    <s v="Software Consultant"/>
    <x v="20"/>
    <n v="262988.53529999999"/>
    <n v="51169.557399999998"/>
    <s v="Randy Wheeler"/>
    <x v="5"/>
    <n v="3355268049"/>
    <s v="0"/>
    <x v="5"/>
    <x v="5"/>
    <d v="2021-12-27T00:00:00"/>
    <n v="211818.9779"/>
    <n v="211818.9779"/>
    <x v="7"/>
    <x v="0"/>
    <x v="0"/>
  </r>
  <r>
    <s v="NZ53799"/>
    <x v="1457"/>
    <n v="70"/>
    <d v="1952-05-24T12:00:00"/>
    <x v="1"/>
    <s v="Administrative Officer"/>
    <x v="16"/>
    <n v="646178.74269999994"/>
    <n v="173083.59179999999"/>
    <s v="Theresa Crawford"/>
    <x v="0"/>
    <n v="2617513472"/>
    <s v="0"/>
    <x v="1"/>
    <x v="1"/>
    <d v="2021-04-19T00:00:00"/>
    <n v="473095.15089999995"/>
    <n v="473095.15089999995"/>
    <x v="5"/>
    <x v="2"/>
    <x v="0"/>
  </r>
  <r>
    <s v="NZ89996"/>
    <x v="1458"/>
    <n v="43"/>
    <d v="1979-05-25T06:00:00"/>
    <x v="1"/>
    <s v="Project Manager"/>
    <x v="19"/>
    <n v="2834869.9852999998"/>
    <n v="1549728.9253"/>
    <s v="Ralph Campbell"/>
    <x v="3"/>
    <n v="845608491"/>
    <s v="0"/>
    <x v="2"/>
    <x v="1"/>
    <d v="2021-06-28T00:00:00"/>
    <n v="1285141.0599999998"/>
    <n v="1310843.8811999999"/>
    <x v="4"/>
    <x v="5"/>
    <x v="0"/>
  </r>
  <r>
    <s v="NZ46069"/>
    <x v="1459"/>
    <n v="34"/>
    <d v="1988-05-24T12:00:00"/>
    <x v="1"/>
    <s v="Help Desk Technician"/>
    <x v="15"/>
    <n v="190187.83840000001"/>
    <n v="180981.64449999999"/>
    <s v="Sean Peters"/>
    <x v="2"/>
    <n v="1165907925"/>
    <s v="0"/>
    <x v="2"/>
    <x v="2"/>
    <d v="2021-11-15T00:00:00"/>
    <n v="9206.1939000000129"/>
    <n v="9206.1939000000129"/>
    <x v="10"/>
    <x v="1"/>
    <x v="0"/>
  </r>
  <r>
    <s v="NZ62166"/>
    <x v="1460"/>
    <n v="27"/>
    <d v="1995-05-25T06:00:00"/>
    <x v="1"/>
    <s v="Account Representative II"/>
    <x v="9"/>
    <n v="355267.55920000002"/>
    <n v="219547.36799999999"/>
    <s v="Jonathan Rodriguez"/>
    <x v="0"/>
    <n v="2568076461"/>
    <s v="0"/>
    <x v="5"/>
    <x v="2"/>
    <d v="2021-11-28T00:00:00"/>
    <n v="135720.19120000003"/>
    <n v="135720.19120000003"/>
    <x v="10"/>
    <x v="0"/>
    <x v="0"/>
  </r>
  <r>
    <s v="NZ13004"/>
    <x v="1461"/>
    <n v="44"/>
    <d v="1978-05-25T00:00:00"/>
    <x v="1"/>
    <s v="Design Engineer"/>
    <x v="11"/>
    <n v="43137.3387"/>
    <n v="29260.2762"/>
    <s v="Andrea Freeman"/>
    <x v="0"/>
    <n v="358008"/>
    <s v="0"/>
    <x v="1"/>
    <x v="4"/>
    <d v="2022-04-01T00:00:00"/>
    <n v="13877.0625"/>
    <n v="13877.0625"/>
    <x v="5"/>
    <x v="5"/>
    <x v="1"/>
  </r>
  <r>
    <s v="NZ78694"/>
    <x v="1462"/>
    <n v="57"/>
    <d v="1965-05-24T18:00:00"/>
    <x v="1"/>
    <s v="Geologist I"/>
    <x v="19"/>
    <n v="302699.02620000002"/>
    <n v="211889.31830000001"/>
    <s v="Rebecca Harper"/>
    <x v="5"/>
    <n v="2463943008"/>
    <s v="0"/>
    <x v="2"/>
    <x v="2"/>
    <d v="2022-03-13T00:00:00"/>
    <n v="90809.707900000009"/>
    <n v="90809.707900000009"/>
    <x v="1"/>
    <x v="4"/>
    <x v="1"/>
  </r>
  <r>
    <s v="NZ32423"/>
    <x v="1463"/>
    <n v="72"/>
    <d v="1950-05-25T00:00:00"/>
    <x v="1"/>
    <s v="Web Designer I"/>
    <x v="15"/>
    <n v="224109.8615"/>
    <n v="69437.3177"/>
    <s v="Philip Cunningham"/>
    <x v="0"/>
    <n v="907853856"/>
    <s v="0"/>
    <x v="5"/>
    <x v="5"/>
    <d v="2021-07-05T00:00:00"/>
    <n v="154672.54379999998"/>
    <n v="154672.54379999998"/>
    <x v="11"/>
    <x v="2"/>
    <x v="0"/>
  </r>
  <r>
    <s v="NZ65833"/>
    <x v="1464"/>
    <n v="71"/>
    <d v="1951-05-25T06:00:00"/>
    <x v="1"/>
    <s v="Teacher"/>
    <x v="8"/>
    <n v="177967.69029999999"/>
    <n v="88633.7448"/>
    <s v="Philip Robinson"/>
    <x v="4"/>
    <n v="289834314"/>
    <s v="0"/>
    <x v="0"/>
    <x v="0"/>
    <d v="2022-01-13T00:00:00"/>
    <n v="89333.945499999987"/>
    <n v="89333.945499999987"/>
    <x v="3"/>
    <x v="2"/>
    <x v="1"/>
  </r>
  <r>
    <s v="NZ95042"/>
    <x v="1465"/>
    <n v="32"/>
    <d v="1990-05-25T00:00:00"/>
    <x v="1"/>
    <s v="Database Administrator III"/>
    <x v="12"/>
    <n v="859353.80539999995"/>
    <n v="260285.04680000001"/>
    <s v="Jeremy Sullivan"/>
    <x v="2"/>
    <n v="723763287"/>
    <s v="0"/>
    <x v="5"/>
    <x v="8"/>
    <d v="2021-01-21T00:00:00"/>
    <n v="599068.75859999994"/>
    <n v="599068.75859999994"/>
    <x v="3"/>
    <x v="1"/>
    <x v="0"/>
  </r>
  <r>
    <s v="NZ86889"/>
    <x v="1466"/>
    <n v="51"/>
    <d v="1971-05-25T06:00:00"/>
    <x v="1"/>
    <s v="Registered Nurse"/>
    <x v="13"/>
    <n v="600552.83869999996"/>
    <n v="91260.4804"/>
    <s v="Anne Hill"/>
    <x v="0"/>
    <n v="460023075"/>
    <s v="0"/>
    <x v="0"/>
    <x v="0"/>
    <d v="2021-12-04T00:00:00"/>
    <n v="509292.35829999996"/>
    <n v="509292.35829999996"/>
    <x v="7"/>
    <x v="4"/>
    <x v="0"/>
  </r>
  <r>
    <s v="NZ48157"/>
    <x v="1467"/>
    <n v="54"/>
    <d v="1968-05-24T12:00:00"/>
    <x v="1"/>
    <s v="Account Representative III"/>
    <x v="10"/>
    <n v="151853.66279999999"/>
    <n v="165788.46950000001"/>
    <s v="Elizabeth Lane"/>
    <x v="0"/>
    <n v="3461250147"/>
    <s v="0"/>
    <x v="0"/>
    <x v="0"/>
    <d v="2022-01-20T00:00:00"/>
    <n v="-13934.806700000016"/>
    <n v="-13934.806700000016"/>
    <x v="3"/>
    <x v="4"/>
    <x v="1"/>
  </r>
  <r>
    <s v="NZ48642"/>
    <x v="1468"/>
    <n v="65"/>
    <d v="1957-05-24T18:00:00"/>
    <x v="1"/>
    <s v="Human Resources Assistant I"/>
    <x v="14"/>
    <n v="222029.978"/>
    <n v="130076.05319999999"/>
    <s v="Samuel Boyd"/>
    <x v="2"/>
    <n v="27092849"/>
    <s v="0"/>
    <x v="0"/>
    <x v="1"/>
    <d v="2021-04-18T00:00:00"/>
    <n v="91953.924800000008"/>
    <n v="91953.924800000008"/>
    <x v="5"/>
    <x v="3"/>
    <x v="0"/>
  </r>
  <r>
    <s v="NZ32434"/>
    <x v="1469"/>
    <n v="20"/>
    <d v="2002-05-25T00:00:00"/>
    <x v="1"/>
    <s v="Programmer Analyst IV"/>
    <x v="17"/>
    <n v="136175.34899999999"/>
    <n v="91289.858999999997"/>
    <s v="Janet Gordon"/>
    <x v="1"/>
    <n v="27539456"/>
    <s v="0"/>
    <x v="2"/>
    <x v="4"/>
    <d v="2021-01-29T00:00:00"/>
    <n v="44885.489999999991"/>
    <n v="44885.489999999991"/>
    <x v="3"/>
    <x v="0"/>
    <x v="0"/>
  </r>
  <r>
    <s v="NZ47852"/>
    <x v="1470"/>
    <n v="47"/>
    <d v="1975-05-25T06:00:00"/>
    <x v="1"/>
    <s v="Statistician I"/>
    <x v="8"/>
    <m/>
    <n v="0"/>
    <s v="Lisa Cunningham"/>
    <x v="3"/>
    <n v="117097785"/>
    <s v="0"/>
    <x v="0"/>
    <x v="4"/>
    <d v="2021-11-18T00:00:00"/>
    <n v="0"/>
    <n v="0"/>
    <x v="10"/>
    <x v="5"/>
    <x v="0"/>
  </r>
  <r>
    <s v="NZ43809"/>
    <x v="1471"/>
    <n v="39"/>
    <d v="1983-05-25T06:00:00"/>
    <x v="1"/>
    <s v="Assistant Professor"/>
    <x v="13"/>
    <n v="157256.3933"/>
    <n v="106283.63129999999"/>
    <s v="Kenneth Myers"/>
    <x v="0"/>
    <n v="3386740425"/>
    <s v="0"/>
    <x v="2"/>
    <x v="2"/>
    <d v="2021-03-18T00:00:00"/>
    <n v="50972.762000000002"/>
    <n v="50972.762000000002"/>
    <x v="1"/>
    <x v="1"/>
    <x v="0"/>
  </r>
  <r>
    <s v="NZ74791"/>
    <x v="1472"/>
    <n v="70"/>
    <d v="1952-05-24T12:00:00"/>
    <x v="1"/>
    <s v="Environmental Tech"/>
    <x v="8"/>
    <n v="279591.24420000002"/>
    <n v="232569.08040000001"/>
    <s v="Gloria Carpenter"/>
    <x v="5"/>
    <n v="405234666"/>
    <s v="0"/>
    <x v="1"/>
    <x v="1"/>
    <d v="2021-08-19T00:00:00"/>
    <n v="47022.163800000009"/>
    <n v="47022.163800000009"/>
    <x v="9"/>
    <x v="2"/>
    <x v="0"/>
  </r>
  <r>
    <s v="NZ77134"/>
    <x v="1473"/>
    <n v="66"/>
    <d v="1956-05-24T12:00:00"/>
    <x v="1"/>
    <s v="Engineer II"/>
    <x v="12"/>
    <n v="947081.61459999997"/>
    <n v="439233.25900000002"/>
    <s v="Steve Hill"/>
    <x v="3"/>
    <n v="3256753608"/>
    <s v="0"/>
    <x v="1"/>
    <x v="1"/>
    <d v="2022-02-16T00:00:00"/>
    <n v="507848.35559999995"/>
    <n v="518005.32271199994"/>
    <x v="0"/>
    <x v="3"/>
    <x v="1"/>
  </r>
  <r>
    <s v="NZ50968"/>
    <x v="1474"/>
    <n v="80"/>
    <d v="1942-05-25T00:00:00"/>
    <x v="1"/>
    <s v="Community Outreach Specialist"/>
    <x v="8"/>
    <n v="316130.57539999997"/>
    <n v="172291.1636"/>
    <s v="Roger Spencer"/>
    <x v="0"/>
    <n v="4755330342"/>
    <s v="0"/>
    <x v="1"/>
    <x v="4"/>
    <d v="2021-12-27T00:00:00"/>
    <n v="143839.41179999997"/>
    <n v="143839.41179999997"/>
    <x v="7"/>
    <x v="2"/>
    <x v="0"/>
  </r>
  <r>
    <s v="NZ60465"/>
    <x v="1475"/>
    <n v="27"/>
    <d v="1995-05-25T06:00:00"/>
    <x v="1"/>
    <s v="Computer Systems Analyst III"/>
    <x v="18"/>
    <n v="501098.17009999999"/>
    <n v="63106.040500000003"/>
    <s v="Kevin Perkins"/>
    <x v="4"/>
    <n v="298461735"/>
    <s v="0"/>
    <x v="5"/>
    <x v="5"/>
    <d v="2021-07-31T00:00:00"/>
    <n v="437992.12959999999"/>
    <n v="437992.12959999999"/>
    <x v="11"/>
    <x v="0"/>
    <x v="0"/>
  </r>
  <r>
    <s v="NZ53894"/>
    <x v="1476"/>
    <n v="78"/>
    <d v="1944-05-24T12:00:00"/>
    <x v="1"/>
    <s v="Web Developer III"/>
    <x v="7"/>
    <n v="1026866.9375999999"/>
    <n v="482969.74969999999"/>
    <s v="Tina Gutierrez"/>
    <x v="2"/>
    <n v="2129593312"/>
    <s v="0"/>
    <x v="4"/>
    <x v="7"/>
    <d v="2021-12-03T00:00:00"/>
    <n v="543897.18790000002"/>
    <n v="543897.18790000002"/>
    <x v="7"/>
    <x v="2"/>
    <x v="0"/>
  </r>
  <r>
    <s v="NZ34939"/>
    <x v="1477"/>
    <n v="44"/>
    <d v="1978-05-25T00:00:00"/>
    <x v="1"/>
    <s v="Human Resources Manager"/>
    <x v="7"/>
    <n v="417648.81719999999"/>
    <n v="229010.76809999999"/>
    <s v="Roy Armstrong"/>
    <x v="0"/>
    <n v="1314669712"/>
    <s v="0"/>
    <x v="2"/>
    <x v="2"/>
    <d v="2021-06-18T00:00:00"/>
    <n v="188638.0491"/>
    <n v="188638.0491"/>
    <x v="4"/>
    <x v="5"/>
    <x v="0"/>
  </r>
  <r>
    <s v="NZ72540"/>
    <x v="1478"/>
    <n v="28"/>
    <d v="1994-05-25T00:00:00"/>
    <x v="1"/>
    <s v="Professor"/>
    <x v="9"/>
    <n v="172941.2911"/>
    <n v="21713.7399"/>
    <s v="Johnny Torres"/>
    <x v="2"/>
    <n v="3183204297"/>
    <s v="0"/>
    <x v="2"/>
    <x v="5"/>
    <d v="2021-02-12T00:00:00"/>
    <n v="151227.55119999999"/>
    <n v="151227.55119999999"/>
    <x v="0"/>
    <x v="0"/>
    <x v="0"/>
  </r>
  <r>
    <s v="NZ45691"/>
    <x v="1479"/>
    <n v="68"/>
    <d v="1954-05-25T00:00:00"/>
    <x v="1"/>
    <s v="Programmer III"/>
    <x v="15"/>
    <n v="255155.37760000001"/>
    <n v="131136.43489999999"/>
    <s v="Joan Montgomery"/>
    <x v="0"/>
    <n v="536462829"/>
    <n v="5411343168"/>
    <x v="3"/>
    <x v="3"/>
    <d v="2021-04-21T00:00:00"/>
    <n v="124018.94270000001"/>
    <n v="124018.94270000001"/>
    <x v="5"/>
    <x v="3"/>
    <x v="0"/>
  </r>
  <r>
    <s v="NZ68508"/>
    <x v="1480"/>
    <n v="67"/>
    <d v="1955-05-25T06:00:00"/>
    <x v="1"/>
    <s v="Programmer Analyst III"/>
    <x v="14"/>
    <n v="1159087.3330000001"/>
    <n v="556799.31129999994"/>
    <s v="Timothy Wheeler"/>
    <x v="3"/>
    <n v="9791808"/>
    <n v="782160252"/>
    <x v="3"/>
    <x v="6"/>
    <d v="2021-11-24T00:00:00"/>
    <n v="602288.02170000016"/>
    <n v="614333.78213400021"/>
    <x v="10"/>
    <x v="3"/>
    <x v="0"/>
  </r>
  <r>
    <s v="NZ41456"/>
    <x v="1481"/>
    <n v="74"/>
    <d v="1948-05-24T12:00:00"/>
    <x v="1"/>
    <s v="Internal Auditor"/>
    <x v="13"/>
    <n v="905790.5098"/>
    <n v="386110.10389999999"/>
    <s v="Jonathan Bryant"/>
    <x v="3"/>
    <n v="1522557057"/>
    <s v="0"/>
    <x v="1"/>
    <x v="1"/>
    <d v="2021-10-30T00:00:00"/>
    <n v="519680.40590000001"/>
    <n v="530074.01401799999"/>
    <x v="2"/>
    <x v="2"/>
    <x v="0"/>
  </r>
  <r>
    <s v="NZ19548"/>
    <x v="1482"/>
    <n v="26"/>
    <d v="1996-05-24T12:00:00"/>
    <x v="1"/>
    <s v="Human Resources Assistant IV"/>
    <x v="12"/>
    <n v="199546.75"/>
    <n v="191085.96780000001"/>
    <s v="Emily Bryant"/>
    <x v="2"/>
    <n v="88444068"/>
    <s v="0"/>
    <x v="2"/>
    <x v="2"/>
    <d v="2021-05-15T00:00:00"/>
    <n v="8460.7821999999869"/>
    <n v="8460.7821999999869"/>
    <x v="6"/>
    <x v="0"/>
    <x v="0"/>
  </r>
  <r>
    <s v="NZ19308"/>
    <x v="1483"/>
    <n v="49"/>
    <d v="1973-05-24T18:00:00"/>
    <x v="1"/>
    <s v="Biostatistician III"/>
    <x v="8"/>
    <n v="611167.11300000001"/>
    <n v="282495.02110000001"/>
    <s v="Earl Carter"/>
    <x v="0"/>
    <n v="2064972448"/>
    <n v="8752689792"/>
    <x v="3"/>
    <x v="6"/>
    <d v="2022-03-30T00:00:00"/>
    <n v="328672.0919"/>
    <n v="328672.0919"/>
    <x v="1"/>
    <x v="5"/>
    <x v="1"/>
  </r>
  <r>
    <s v="NZ21947"/>
    <x v="1484"/>
    <n v="24"/>
    <d v="1998-05-25T00:00:00"/>
    <x v="1"/>
    <s v="Automation Specialist II"/>
    <x v="19"/>
    <n v="854088.27520000003"/>
    <n v="393636.43689999997"/>
    <s v="Patricia Hudson"/>
    <x v="2"/>
    <n v="2746551296"/>
    <s v="0"/>
    <x v="5"/>
    <x v="5"/>
    <d v="2021-05-16T00:00:00"/>
    <n v="460451.83830000006"/>
    <n v="460451.83830000006"/>
    <x v="6"/>
    <x v="0"/>
    <x v="0"/>
  </r>
  <r>
    <s v="NZ50934"/>
    <x v="1485"/>
    <n v="36"/>
    <d v="1986-05-25T00:00:00"/>
    <x v="1"/>
    <s v="Budget/Accounting Analyst IV"/>
    <x v="7"/>
    <n v="6602.0402999999997"/>
    <n v="5359.3032999999996"/>
    <s v="Timothy Diaz"/>
    <x v="0"/>
    <n v="1058112"/>
    <n v="1077036768"/>
    <x v="3"/>
    <x v="6"/>
    <d v="2021-07-13T00:00:00"/>
    <n v="1242.7370000000001"/>
    <n v="1242.7370000000001"/>
    <x v="11"/>
    <x v="1"/>
    <x v="0"/>
  </r>
  <r>
    <s v="NZ79787"/>
    <x v="1486"/>
    <n v="39"/>
    <d v="1983-05-25T06:00:00"/>
    <x v="1"/>
    <s v="Assistant Media Planner"/>
    <x v="10"/>
    <n v="58857.680899999999"/>
    <n v="21707.5108"/>
    <s v="Rebecca Simmons"/>
    <x v="0"/>
    <n v="644323797"/>
    <n v="1716121056"/>
    <x v="3"/>
    <x v="3"/>
    <d v="2021-04-04T00:00:00"/>
    <n v="37150.170100000003"/>
    <n v="37150.170100000003"/>
    <x v="5"/>
    <x v="1"/>
    <x v="0"/>
  </r>
  <r>
    <s v="NZ51180"/>
    <x v="1487"/>
    <n v="30"/>
    <d v="1992-05-24T12:00:00"/>
    <x v="1"/>
    <s v="General Manager"/>
    <x v="10"/>
    <n v="473855.636"/>
    <n v="47159.918100000003"/>
    <s v="Charles Cole"/>
    <x v="3"/>
    <n v="14494704"/>
    <s v="0"/>
    <x v="0"/>
    <x v="4"/>
    <d v="2021-11-07T00:00:00"/>
    <n v="426695.71789999999"/>
    <n v="426695.71789999999"/>
    <x v="10"/>
    <x v="1"/>
    <x v="0"/>
  </r>
  <r>
    <s v="NZ46964"/>
    <x v="1488"/>
    <n v="47"/>
    <d v="1975-05-25T06:00:00"/>
    <x v="1"/>
    <s v="Administrative Assistant III"/>
    <x v="10"/>
    <n v="322752.22979999997"/>
    <n v="86011.373399999997"/>
    <s v="Lawrence Evans"/>
    <x v="2"/>
    <n v="711769968"/>
    <s v="0"/>
    <x v="5"/>
    <x v="8"/>
    <d v="2021-08-15T00:00:00"/>
    <n v="236740.85639999999"/>
    <n v="236740.85639999999"/>
    <x v="9"/>
    <x v="5"/>
    <x v="0"/>
  </r>
  <r>
    <s v="NZ39526"/>
    <x v="1489"/>
    <n v="24"/>
    <d v="1998-05-25T00:00:00"/>
    <x v="1"/>
    <s v="Desktop Support Technician"/>
    <x v="15"/>
    <n v="617206.19640000002"/>
    <n v="420341.46669999999"/>
    <s v="Lawrence Perry"/>
    <x v="0"/>
    <n v="590124045"/>
    <s v="0"/>
    <x v="5"/>
    <x v="8"/>
    <d v="2021-03-10T00:00:00"/>
    <n v="196864.72970000003"/>
    <n v="196864.72970000003"/>
    <x v="1"/>
    <x v="0"/>
    <x v="0"/>
  </r>
  <r>
    <s v="NZ20755"/>
    <x v="1490"/>
    <n v="83"/>
    <d v="1939-05-25T06:00:00"/>
    <x v="1"/>
    <s v="Budget/Accounting Analyst III"/>
    <x v="10"/>
    <n v="837966.40590000001"/>
    <n v="402223.87479999999"/>
    <s v="Shawn Rice"/>
    <x v="4"/>
    <n v="2411467968"/>
    <n v="953558424"/>
    <x v="3"/>
    <x v="3"/>
    <d v="2021-04-22T00:00:00"/>
    <n v="435742.53110000002"/>
    <n v="435742.53110000002"/>
    <x v="5"/>
    <x v="2"/>
    <x v="0"/>
  </r>
  <r>
    <s v="NZ49649"/>
    <x v="1491"/>
    <n v="45"/>
    <d v="1977-05-24T18:00:00"/>
    <x v="1"/>
    <s v="Senior Sales Associate"/>
    <x v="16"/>
    <n v="136948.9748"/>
    <n v="41263.321499999998"/>
    <s v="Sean Diaz"/>
    <x v="2"/>
    <n v="62223125"/>
    <s v="0"/>
    <x v="2"/>
    <x v="1"/>
    <d v="2021-06-02T00:00:00"/>
    <n v="95685.653300000005"/>
    <n v="95685.653300000005"/>
    <x v="4"/>
    <x v="5"/>
    <x v="0"/>
  </r>
  <r>
    <s v="NZ70426"/>
    <x v="1492"/>
    <n v="76"/>
    <d v="1946-05-25T00:00:00"/>
    <x v="1"/>
    <s v="Geologist I"/>
    <x v="13"/>
    <n v="135130.50750000001"/>
    <n v="98342.391699999993"/>
    <s v="Peter Fernandez"/>
    <x v="0"/>
    <n v="816454548"/>
    <s v="0"/>
    <x v="1"/>
    <x v="1"/>
    <d v="2021-08-17T00:00:00"/>
    <n v="36788.115800000014"/>
    <n v="36788.115800000014"/>
    <x v="9"/>
    <x v="2"/>
    <x v="0"/>
  </r>
  <r>
    <s v="NZ73731"/>
    <x v="1493"/>
    <n v="19"/>
    <d v="2003-05-25T06:00:00"/>
    <x v="1"/>
    <s v="Community Outreach Specialist"/>
    <x v="20"/>
    <n v="275056.6361"/>
    <n v="76726.324800000002"/>
    <s v="Annie Lewis"/>
    <x v="5"/>
    <n v="1482136215"/>
    <s v="0"/>
    <x v="2"/>
    <x v="1"/>
    <d v="2021-04-07T00:00:00"/>
    <n v="198330.3113"/>
    <n v="198330.3113"/>
    <x v="5"/>
    <x v="6"/>
    <x v="0"/>
  </r>
  <r>
    <s v="NZ24057"/>
    <x v="1494"/>
    <n v="46"/>
    <d v="1976-05-24T12:00:00"/>
    <x v="1"/>
    <s v="Account Representative IV"/>
    <x v="8"/>
    <n v="421648.79700000002"/>
    <n v="241583.13769999999"/>
    <s v="Paula Ross"/>
    <x v="0"/>
    <n v="20549412"/>
    <n v="1886976729"/>
    <x v="3"/>
    <x v="6"/>
    <d v="2021-08-24T00:00:00"/>
    <n v="180065.65930000003"/>
    <n v="180065.65930000003"/>
    <x v="9"/>
    <x v="5"/>
    <x v="0"/>
  </r>
  <r>
    <s v="NZ16798"/>
    <x v="1495"/>
    <n v="17"/>
    <d v="2005-05-24T18:00:00"/>
    <x v="1"/>
    <s v="Senior Financial Analyst"/>
    <x v="17"/>
    <n v="460917.09350000002"/>
    <n v="293608.49619999999"/>
    <s v="Helen Brooks"/>
    <x v="0"/>
    <n v="2650283631"/>
    <n v="4786899444"/>
    <x v="3"/>
    <x v="6"/>
    <d v="2021-07-03T00:00:00"/>
    <n v="167308.59730000002"/>
    <n v="167308.59730000002"/>
    <x v="11"/>
    <x v="6"/>
    <x v="0"/>
  </r>
  <r>
    <s v="NZ86901"/>
    <x v="1496"/>
    <n v="37"/>
    <d v="1985-05-24T18:00:00"/>
    <x v="1"/>
    <s v="Programmer I"/>
    <x v="21"/>
    <n v="106658.24000000001"/>
    <n v="99658.793000000005"/>
    <s v="Angela Ramos"/>
    <x v="1"/>
    <n v="1241248525"/>
    <s v="0"/>
    <x v="1"/>
    <x v="1"/>
    <d v="2021-01-14T00:00:00"/>
    <n v="6999.4470000000001"/>
    <n v="6999.4470000000001"/>
    <x v="3"/>
    <x v="1"/>
    <x v="0"/>
  </r>
  <r>
    <s v="NZ67594"/>
    <x v="1497"/>
    <n v="34"/>
    <d v="1988-05-24T12:00:00"/>
    <x v="1"/>
    <s v="Professor"/>
    <x v="12"/>
    <n v="150965.01060000001"/>
    <n v="73337.213099999994"/>
    <s v="Lillian Harris"/>
    <x v="2"/>
    <n v="1302725226"/>
    <s v="0"/>
    <x v="0"/>
    <x v="4"/>
    <d v="2021-02-01T00:00:00"/>
    <n v="77627.797500000015"/>
    <n v="77627.797500000015"/>
    <x v="0"/>
    <x v="1"/>
    <x v="0"/>
  </r>
  <r>
    <s v="NZ44723"/>
    <x v="1498"/>
    <n v="48"/>
    <d v="1974-05-25T00:00:00"/>
    <x v="1"/>
    <s v="Web Designer II"/>
    <x v="10"/>
    <n v="292189.20980000001"/>
    <n v="171961.94380000001"/>
    <s v="Patrick Howard"/>
    <x v="5"/>
    <n v="622177479"/>
    <s v="0"/>
    <x v="1"/>
    <x v="1"/>
    <d v="2022-03-22T00:00:00"/>
    <n v="120227.266"/>
    <n v="120227.266"/>
    <x v="1"/>
    <x v="5"/>
    <x v="1"/>
  </r>
  <r>
    <s v="NZ72283"/>
    <x v="1499"/>
    <n v="47"/>
    <d v="1975-05-25T06:00:00"/>
    <x v="1"/>
    <s v="Web Developer II"/>
    <x v="19"/>
    <n v="197265.75049999999"/>
    <n v="85081.575899999996"/>
    <s v="Nicholas Rodriguez"/>
    <x v="0"/>
    <n v="741284196"/>
    <s v="0"/>
    <x v="1"/>
    <x v="1"/>
    <d v="2022-02-11T00:00:00"/>
    <n v="112184.1746"/>
    <n v="112184.1746"/>
    <x v="0"/>
    <x v="5"/>
    <x v="1"/>
  </r>
  <r>
    <s v="NZ25477"/>
    <x v="1500"/>
    <n v="55"/>
    <d v="1967-05-25T06:00:00"/>
    <x v="1"/>
    <s v="Graphic Designer"/>
    <x v="12"/>
    <n v="15516.823700000001"/>
    <n v="18906.652900000001"/>
    <s v="Jerry Burton"/>
    <x v="5"/>
    <n v="137063355"/>
    <s v="0"/>
    <x v="2"/>
    <x v="2"/>
    <d v="2022-04-25T00:00:00"/>
    <n v="-3389.8292000000001"/>
    <n v="-3389.8292000000001"/>
    <x v="5"/>
    <x v="4"/>
    <x v="1"/>
  </r>
  <r>
    <s v="NZ63930"/>
    <x v="1501"/>
    <n v="18"/>
    <d v="2004-05-24T12:00:00"/>
    <x v="1"/>
    <s v="Marketing Manager"/>
    <x v="13"/>
    <n v="340347.54090000002"/>
    <n v="114620.2686"/>
    <s v="Paul Welch"/>
    <x v="0"/>
    <n v="566971488"/>
    <s v="0"/>
    <x v="1"/>
    <x v="1"/>
    <d v="2022-03-21T00:00:00"/>
    <n v="225727.27230000001"/>
    <n v="225727.27230000001"/>
    <x v="1"/>
    <x v="6"/>
    <x v="1"/>
  </r>
  <r>
    <s v="NZ45303"/>
    <x v="1502"/>
    <n v="69"/>
    <d v="1953-05-24T18:00:00"/>
    <x v="1"/>
    <s v="Biostatistician IV"/>
    <x v="20"/>
    <n v="126886.3272"/>
    <n v="22289.698100000001"/>
    <s v="Heather Nguyen"/>
    <x v="0"/>
    <n v="1864165653"/>
    <s v="0"/>
    <x v="5"/>
    <x v="5"/>
    <d v="2022-01-16T00:00:00"/>
    <n v="104596.62909999999"/>
    <n v="104596.62909999999"/>
    <x v="3"/>
    <x v="3"/>
    <x v="1"/>
  </r>
  <r>
    <s v="NZ70209"/>
    <x v="1503"/>
    <n v="55"/>
    <d v="1967-05-25T06:00:00"/>
    <x v="1"/>
    <s v="Environmental Specialist"/>
    <x v="13"/>
    <n v="80956.107699999993"/>
    <n v="61526.641799999998"/>
    <s v="Philip Williamson"/>
    <x v="4"/>
    <n v="1094287425"/>
    <s v="0"/>
    <x v="0"/>
    <x v="1"/>
    <d v="2021-02-16T00:00:00"/>
    <n v="19429.465899999996"/>
    <n v="19429.465899999996"/>
    <x v="0"/>
    <x v="4"/>
    <x v="0"/>
  </r>
  <r>
    <s v="NZ15798"/>
    <x v="1504"/>
    <n v="36"/>
    <d v="1986-05-25T00:00:00"/>
    <x v="1"/>
    <s v="Graphic Designer"/>
    <x v="16"/>
    <n v="3210117.9989"/>
    <n v="708475.08700000006"/>
    <s v="Terry Harrison"/>
    <x v="3"/>
    <n v="98374083"/>
    <s v="0"/>
    <x v="0"/>
    <x v="4"/>
    <d v="2021-09-26T00:00:00"/>
    <n v="2501642.9118999997"/>
    <n v="2551675.7701379997"/>
    <x v="8"/>
    <x v="1"/>
    <x v="0"/>
  </r>
  <r>
    <s v="NZ33945"/>
    <x v="1505"/>
    <n v="71"/>
    <d v="1951-05-25T06:00:00"/>
    <x v="1"/>
    <s v="Staff Accountant IV"/>
    <x v="21"/>
    <n v="815334.42960000003"/>
    <n v="406707.99780000001"/>
    <s v="George Jones"/>
    <x v="3"/>
    <n v="69401205"/>
    <s v="0"/>
    <x v="5"/>
    <x v="8"/>
    <d v="2021-10-30T00:00:00"/>
    <n v="408626.43180000002"/>
    <n v="408626.43180000002"/>
    <x v="2"/>
    <x v="2"/>
    <x v="0"/>
  </r>
  <r>
    <s v="NZ52609"/>
    <x v="1506"/>
    <n v="69"/>
    <d v="1953-05-24T18:00:00"/>
    <x v="1"/>
    <s v="Research Nurse"/>
    <x v="8"/>
    <n v="545505.68030000001"/>
    <n v="286478.4669"/>
    <s v="Justin Rice"/>
    <x v="5"/>
    <n v="841115052"/>
    <s v="0"/>
    <x v="1"/>
    <x v="1"/>
    <d v="2021-04-30T00:00:00"/>
    <n v="259027.21340000001"/>
    <n v="259027.21340000001"/>
    <x v="5"/>
    <x v="3"/>
    <x v="0"/>
  </r>
  <r>
    <s v="NZ21386"/>
    <x v="1507"/>
    <n v="25"/>
    <d v="1997-05-24T18:00:00"/>
    <x v="1"/>
    <s v="Statistician III"/>
    <x v="19"/>
    <n v="446223.12339999998"/>
    <n v="253157.25200000001"/>
    <s v="Frank Owens"/>
    <x v="2"/>
    <n v="111158784"/>
    <s v="0"/>
    <x v="1"/>
    <x v="1"/>
    <d v="2021-02-18T00:00:00"/>
    <n v="193065.87139999997"/>
    <n v="193065.87139999997"/>
    <x v="0"/>
    <x v="0"/>
    <x v="0"/>
  </r>
  <r>
    <s v="NZ71938"/>
    <x v="1508"/>
    <n v="46"/>
    <d v="1976-05-24T12:00:00"/>
    <x v="1"/>
    <s v="Web Designer II"/>
    <x v="11"/>
    <n v="154325.5024"/>
    <n v="84364.607999999993"/>
    <s v="Thomas Peters"/>
    <x v="0"/>
    <n v="3158795574"/>
    <s v="0"/>
    <x v="2"/>
    <x v="2"/>
    <d v="2022-01-04T00:00:00"/>
    <n v="69960.894400000005"/>
    <n v="69960.894400000005"/>
    <x v="3"/>
    <x v="5"/>
    <x v="1"/>
  </r>
  <r>
    <s v="NZ70392"/>
    <x v="1509"/>
    <n v="17"/>
    <d v="2005-05-24T18:00:00"/>
    <x v="1"/>
    <s v="Web Developer IV"/>
    <x v="12"/>
    <n v="410358.75020000001"/>
    <n v="249553.76199999999"/>
    <s v="Andrea Spencer"/>
    <x v="2"/>
    <n v="2458758015"/>
    <s v="0"/>
    <x v="2"/>
    <x v="4"/>
    <d v="2021-02-07T00:00:00"/>
    <n v="160804.98820000002"/>
    <n v="160804.98820000002"/>
    <x v="0"/>
    <x v="6"/>
    <x v="0"/>
  </r>
  <r>
    <s v="NZ43081"/>
    <x v="1510"/>
    <n v="51"/>
    <d v="1971-05-25T06:00:00"/>
    <x v="1"/>
    <s v="Senior Editor"/>
    <x v="10"/>
    <n v="149967.92449999999"/>
    <n v="112149.9261"/>
    <s v="Mark Long"/>
    <x v="0"/>
    <n v="11389152"/>
    <n v="4664507904"/>
    <x v="4"/>
    <x v="1"/>
    <d v="2021-06-05T00:00:00"/>
    <n v="37817.998399999997"/>
    <n v="37817.998399999997"/>
    <x v="4"/>
    <x v="4"/>
    <x v="0"/>
  </r>
  <r>
    <s v="NZ15088"/>
    <x v="1511"/>
    <n v="73"/>
    <d v="1949-05-24T18:00:00"/>
    <x v="1"/>
    <s v="Recruiter"/>
    <x v="17"/>
    <n v="2214193.38"/>
    <n v="1141100.3740000001"/>
    <s v="Philip Watkins"/>
    <x v="0"/>
    <n v="674544423"/>
    <s v="0"/>
    <x v="0"/>
    <x v="0"/>
    <d v="2022-03-10T00:00:00"/>
    <n v="1073093.0059999998"/>
    <n v="1073093.0059999998"/>
    <x v="1"/>
    <x v="2"/>
    <x v="1"/>
  </r>
  <r>
    <s v="NZ47424"/>
    <x v="1512"/>
    <n v="45"/>
    <d v="1977-05-24T18:00:00"/>
    <x v="1"/>
    <s v="Office Assistant I"/>
    <x v="16"/>
    <n v="1241580.5839"/>
    <n v="500401.3175"/>
    <s v="Louis Ramirez"/>
    <x v="2"/>
    <n v="445693908"/>
    <s v="0"/>
    <x v="4"/>
    <x v="1"/>
    <d v="2021-11-28T00:00:00"/>
    <n v="741179.26639999996"/>
    <n v="741179.26639999996"/>
    <x v="10"/>
    <x v="5"/>
    <x v="0"/>
  </r>
  <r>
    <s v="NZ84491"/>
    <x v="1513"/>
    <n v="48"/>
    <d v="1974-05-25T00:00:00"/>
    <x v="1"/>
    <s v="Analog Circuit Design manager"/>
    <x v="11"/>
    <n v="827446.84609999997"/>
    <n v="399309.83279999997"/>
    <s v="Craig Wagner"/>
    <x v="4"/>
    <n v="23771232"/>
    <s v="0"/>
    <x v="5"/>
    <x v="5"/>
    <d v="2022-03-07T00:00:00"/>
    <n v="428137.01329999999"/>
    <n v="428137.01329999999"/>
    <x v="1"/>
    <x v="5"/>
    <x v="1"/>
  </r>
  <r>
    <s v="NZ28276"/>
    <x v="1514"/>
    <n v="68"/>
    <d v="1954-05-25T00:00:00"/>
    <x v="1"/>
    <s v="Media Manager I"/>
    <x v="19"/>
    <n v="90353.829899999997"/>
    <n v="24274.5245"/>
    <s v="Frank Moreno"/>
    <x v="1"/>
    <n v="1170737883"/>
    <s v="0"/>
    <x v="1"/>
    <x v="1"/>
    <d v="2022-01-24T00:00:00"/>
    <n v="66079.305399999997"/>
    <n v="66079.305399999997"/>
    <x v="3"/>
    <x v="3"/>
    <x v="1"/>
  </r>
  <r>
    <s v="NZ72682"/>
    <x v="1515"/>
    <n v="75"/>
    <d v="1947-05-25T06:00:00"/>
    <x v="1"/>
    <s v="Senior Developer"/>
    <x v="12"/>
    <n v="63984.192900000002"/>
    <n v="49267.828600000001"/>
    <s v="Sara Day"/>
    <x v="3"/>
    <n v="289247024"/>
    <s v="0"/>
    <x v="0"/>
    <x v="0"/>
    <d v="2022-01-06T00:00:00"/>
    <n v="14716.364300000001"/>
    <n v="14716.364300000001"/>
    <x v="3"/>
    <x v="2"/>
    <x v="1"/>
  </r>
  <r>
    <s v="NZ87992"/>
    <x v="1516"/>
    <n v="56"/>
    <d v="1966-05-25T00:00:00"/>
    <x v="1"/>
    <s v="Staff Scientist"/>
    <x v="21"/>
    <n v="1904110.5555"/>
    <n v="412736.07669999998"/>
    <s v="Henry Mills"/>
    <x v="0"/>
    <n v="2765164437"/>
    <s v="0"/>
    <x v="4"/>
    <x v="7"/>
    <d v="2021-12-28T00:00:00"/>
    <n v="1491374.4788000002"/>
    <n v="1491374.4788000002"/>
    <x v="7"/>
    <x v="4"/>
    <x v="0"/>
  </r>
  <r>
    <s v="NZ85219"/>
    <x v="1517"/>
    <n v="72"/>
    <d v="1950-05-25T00:00:00"/>
    <x v="1"/>
    <s v="Nuclear Power Engineer"/>
    <x v="13"/>
    <m/>
    <n v="0"/>
    <s v="Joshua Pierce"/>
    <x v="5"/>
    <n v="1115586483"/>
    <s v="0"/>
    <x v="1"/>
    <x v="4"/>
    <d v="2021-10-06T00:00:00"/>
    <n v="0"/>
    <n v="0"/>
    <x v="2"/>
    <x v="2"/>
    <x v="0"/>
  </r>
  <r>
    <s v="NZ39352"/>
    <x v="1518"/>
    <n v="70"/>
    <d v="1952-05-24T12:00:00"/>
    <x v="1"/>
    <s v="Software Engineer IV"/>
    <x v="21"/>
    <n v="237131.9798"/>
    <n v="154474.54689999999"/>
    <s v="Eugene Fuller"/>
    <x v="0"/>
    <n v="3847088"/>
    <s v="0"/>
    <x v="5"/>
    <x v="8"/>
    <d v="2021-03-02T00:00:00"/>
    <n v="82657.432900000014"/>
    <n v="82657.432900000014"/>
    <x v="1"/>
    <x v="2"/>
    <x v="0"/>
  </r>
  <r>
    <s v="NZ13219"/>
    <x v="1519"/>
    <n v="27"/>
    <d v="1995-05-25T06:00:00"/>
    <x v="1"/>
    <s v="Chief Design Engineer"/>
    <x v="20"/>
    <n v="948718.03500000003"/>
    <n v="239203.4406"/>
    <s v="Robert Powell"/>
    <x v="0"/>
    <n v="2901638025"/>
    <s v="0"/>
    <x v="2"/>
    <x v="2"/>
    <d v="2021-12-31T00:00:00"/>
    <n v="709514.59440000006"/>
    <n v="709514.59440000006"/>
    <x v="7"/>
    <x v="0"/>
    <x v="0"/>
  </r>
  <r>
    <s v="NZ19117"/>
    <x v="1520"/>
    <n v="69"/>
    <d v="1953-05-24T18:00:00"/>
    <x v="1"/>
    <s v="Electrical Engineer"/>
    <x v="18"/>
    <n v="260867.38430000001"/>
    <n v="70013.439899999998"/>
    <s v="Justin Long"/>
    <x v="0"/>
    <n v="1056664155"/>
    <n v="5740046647"/>
    <x v="3"/>
    <x v="3"/>
    <d v="2021-07-17T00:00:00"/>
    <n v="190853.94440000001"/>
    <n v="190853.94440000001"/>
    <x v="11"/>
    <x v="3"/>
    <x v="0"/>
  </r>
  <r>
    <s v="NZ35485"/>
    <x v="1521"/>
    <n v="48"/>
    <d v="1974-05-25T00:00:00"/>
    <x v="1"/>
    <s v="Developer IV"/>
    <x v="10"/>
    <n v="238841.5012"/>
    <n v="96893.654500000004"/>
    <s v="Judith Day"/>
    <x v="0"/>
    <n v="333918879"/>
    <s v="0"/>
    <x v="2"/>
    <x v="2"/>
    <d v="2021-05-04T00:00:00"/>
    <n v="141947.84669999999"/>
    <n v="141947.84669999999"/>
    <x v="6"/>
    <x v="5"/>
    <x v="0"/>
  </r>
  <r>
    <s v="NZ56356"/>
    <x v="1522"/>
    <n v="54"/>
    <d v="1968-05-24T12:00:00"/>
    <x v="1"/>
    <s v="Accounting Assistant I"/>
    <x v="17"/>
    <n v="1485047.9295000001"/>
    <n v="307756.6433"/>
    <s v="John Howell"/>
    <x v="3"/>
    <n v="392435568"/>
    <s v="0"/>
    <x v="0"/>
    <x v="0"/>
    <d v="2021-11-27T00:00:00"/>
    <n v="1177291.2862"/>
    <n v="1200837.1119240001"/>
    <x v="10"/>
    <x v="4"/>
    <x v="0"/>
  </r>
  <r>
    <s v="NZ50738"/>
    <x v="1523"/>
    <n v="18"/>
    <d v="2004-05-24T12:00:00"/>
    <x v="1"/>
    <s v="Account Coordinator"/>
    <x v="10"/>
    <n v="63685.813199999997"/>
    <n v="43186.9421"/>
    <s v="Nicole Hayes"/>
    <x v="5"/>
    <n v="225213912"/>
    <s v="0"/>
    <x v="2"/>
    <x v="1"/>
    <d v="2022-04-21T00:00:00"/>
    <n v="20498.871099999997"/>
    <n v="20498.871099999997"/>
    <x v="5"/>
    <x v="6"/>
    <x v="1"/>
  </r>
  <r>
    <s v="NZ75060"/>
    <x v="1524"/>
    <n v="60"/>
    <d v="1962-05-25T00:00:00"/>
    <x v="1"/>
    <s v="Systems Administrator III"/>
    <x v="12"/>
    <n v="229116.19500000001"/>
    <n v="60715.791700000002"/>
    <s v="Mary Young"/>
    <x v="0"/>
    <n v="242230661"/>
    <n v="224641419"/>
    <x v="3"/>
    <x v="6"/>
    <d v="2021-07-20T00:00:00"/>
    <n v="168400.40330000001"/>
    <n v="168400.40330000001"/>
    <x v="11"/>
    <x v="3"/>
    <x v="0"/>
  </r>
  <r>
    <s v="NZ94996"/>
    <x v="1525"/>
    <n v="51"/>
    <d v="1971-05-25T06:00:00"/>
    <x v="1"/>
    <s v="Budget/Accounting Analyst I"/>
    <x v="17"/>
    <n v="176252.2622"/>
    <n v="57485.353199999998"/>
    <s v="Clarence Foster"/>
    <x v="0"/>
    <n v="1943898551"/>
    <s v="0"/>
    <x v="0"/>
    <x v="0"/>
    <d v="2021-06-24T00:00:00"/>
    <n v="118766.909"/>
    <n v="118766.909"/>
    <x v="4"/>
    <x v="4"/>
    <x v="0"/>
  </r>
  <r>
    <s v="NZ83086"/>
    <x v="1526"/>
    <n v="77"/>
    <d v="1945-05-24T18:00:00"/>
    <x v="1"/>
    <s v="Engineer II"/>
    <x v="19"/>
    <n v="519360.19309999997"/>
    <n v="80527.6011"/>
    <s v="Matthew Garza"/>
    <x v="0"/>
    <n v="958196736"/>
    <s v="0"/>
    <x v="1"/>
    <x v="1"/>
    <d v="2021-03-05T00:00:00"/>
    <n v="438832.59199999995"/>
    <n v="438832.59199999995"/>
    <x v="1"/>
    <x v="2"/>
    <x v="0"/>
  </r>
  <r>
    <s v="NZ43946"/>
    <x v="1527"/>
    <n v="62"/>
    <d v="1960-05-24T12:00:00"/>
    <x v="1"/>
    <s v="Structural Analysis Engineer"/>
    <x v="18"/>
    <n v="1028685.153"/>
    <n v="633949.01969999995"/>
    <s v="Brandon Reid"/>
    <x v="0"/>
    <n v="2792960976"/>
    <s v="0"/>
    <x v="4"/>
    <x v="7"/>
    <d v="2021-03-08T00:00:00"/>
    <n v="394736.1333000001"/>
    <n v="394736.1333000001"/>
    <x v="1"/>
    <x v="3"/>
    <x v="0"/>
  </r>
  <r>
    <s v="NZ92305"/>
    <x v="1528"/>
    <n v="25"/>
    <d v="1997-05-24T18:00:00"/>
    <x v="1"/>
    <s v="Programmer I"/>
    <x v="11"/>
    <n v="2048428.6684000001"/>
    <n v="479426.12959999999"/>
    <s v="Paul Perry"/>
    <x v="3"/>
    <n v="274699152"/>
    <s v="0"/>
    <x v="0"/>
    <x v="0"/>
    <d v="2021-02-03T00:00:00"/>
    <n v="1569002.5388000002"/>
    <n v="1600382.5895760003"/>
    <x v="0"/>
    <x v="0"/>
    <x v="0"/>
  </r>
  <r>
    <s v="NZ86039"/>
    <x v="1529"/>
    <n v="85"/>
    <d v="1937-05-24T18:00:00"/>
    <x v="1"/>
    <s v="Computer Systems Analyst II"/>
    <x v="21"/>
    <n v="955300.50280000002"/>
    <n v="207918.34469999999"/>
    <s v="Wayne Johnston"/>
    <x v="0"/>
    <n v="163857918"/>
    <s v="0"/>
    <x v="5"/>
    <x v="8"/>
    <d v="2021-10-27T00:00:00"/>
    <n v="747382.1581"/>
    <n v="747382.1581"/>
    <x v="2"/>
    <x v="2"/>
    <x v="0"/>
  </r>
  <r>
    <s v="NZ34425"/>
    <x v="1530"/>
    <n v="79"/>
    <d v="1943-05-25T06:00:00"/>
    <x v="1"/>
    <s v="GIS Technical Architect"/>
    <x v="13"/>
    <n v="340772.8247"/>
    <n v="138580.94870000001"/>
    <s v="Jack Rodriguez"/>
    <x v="3"/>
    <n v="719099289"/>
    <n v="1724888697"/>
    <x v="3"/>
    <x v="6"/>
    <d v="2021-09-17T00:00:00"/>
    <n v="202191.87599999999"/>
    <n v="202191.87599999999"/>
    <x v="8"/>
    <x v="2"/>
    <x v="0"/>
  </r>
  <r>
    <s v="NZ24774"/>
    <x v="1531"/>
    <n v="19"/>
    <d v="2003-05-25T06:00:00"/>
    <x v="1"/>
    <s v="Engineer IV"/>
    <x v="15"/>
    <n v="585083.66"/>
    <n v="218528.747"/>
    <s v="Ann Fernandez"/>
    <x v="1"/>
    <n v="816834375"/>
    <s v="0"/>
    <x v="4"/>
    <x v="1"/>
    <d v="2021-05-04T00:00:00"/>
    <n v="366554.91300000006"/>
    <n v="366554.91300000006"/>
    <x v="6"/>
    <x v="6"/>
    <x v="0"/>
  </r>
  <r>
    <s v="NZ32150"/>
    <x v="1532"/>
    <n v="69"/>
    <d v="1953-05-24T18:00:00"/>
    <x v="1"/>
    <s v="Accounting Assistant I"/>
    <x v="13"/>
    <n v="358100.58880000003"/>
    <n v="162841.53090000001"/>
    <s v="Benjamin Crawford"/>
    <x v="0"/>
    <n v="523113472"/>
    <s v="0"/>
    <x v="1"/>
    <x v="1"/>
    <d v="2022-03-15T00:00:00"/>
    <n v="195259.05790000001"/>
    <n v="195259.05790000001"/>
    <x v="1"/>
    <x v="3"/>
    <x v="1"/>
  </r>
  <r>
    <s v="NZ47099"/>
    <x v="1533"/>
    <n v="45"/>
    <d v="1977-05-24T18:00:00"/>
    <x v="1"/>
    <s v="VP Quality Control"/>
    <x v="13"/>
    <n v="153777.14540000001"/>
    <n v="96286.075800000006"/>
    <s v="Jeffrey Martin"/>
    <x v="2"/>
    <n v="1136044728"/>
    <s v="0"/>
    <x v="0"/>
    <x v="4"/>
    <d v="2021-06-17T00:00:00"/>
    <n v="57491.069600000003"/>
    <n v="57491.069600000003"/>
    <x v="4"/>
    <x v="5"/>
    <x v="0"/>
  </r>
  <r>
    <s v="NZ52181"/>
    <x v="1534"/>
    <n v="63"/>
    <d v="1959-05-25T06:00:00"/>
    <x v="1"/>
    <s v="Human Resources Assistant III"/>
    <x v="19"/>
    <n v="666451.20889999997"/>
    <n v="120599.3092"/>
    <s v="Christine Mason"/>
    <x v="5"/>
    <n v="4393889175"/>
    <s v="0"/>
    <x v="0"/>
    <x v="4"/>
    <d v="2021-07-03T00:00:00"/>
    <n v="545851.89969999995"/>
    <n v="545851.89969999995"/>
    <x v="11"/>
    <x v="3"/>
    <x v="0"/>
  </r>
  <r>
    <s v="NZ24755"/>
    <x v="1535"/>
    <n v="71"/>
    <d v="1951-05-25T06:00:00"/>
    <x v="1"/>
    <s v="Biostatistician III"/>
    <x v="12"/>
    <n v="1020279.1817"/>
    <n v="513823.93229999999"/>
    <s v="Gregory Jackson"/>
    <x v="0"/>
    <n v="14779479"/>
    <s v="0"/>
    <x v="1"/>
    <x v="1"/>
    <d v="2021-02-11T00:00:00"/>
    <n v="506455.24939999997"/>
    <n v="506455.24939999997"/>
    <x v="0"/>
    <x v="2"/>
    <x v="0"/>
  </r>
  <r>
    <s v="NZ46652"/>
    <x v="1536"/>
    <n v="53"/>
    <d v="1969-05-24T18:00:00"/>
    <x v="1"/>
    <s v="Actuary"/>
    <x v="17"/>
    <n v="740926.48670000001"/>
    <n v="690433.71869999997"/>
    <s v="Donna Frazier"/>
    <x v="0"/>
    <n v="1072658691"/>
    <n v="2686250268"/>
    <x v="3"/>
    <x v="6"/>
    <d v="2021-05-21T00:00:00"/>
    <n v="50492.76800000004"/>
    <n v="50492.76800000004"/>
    <x v="6"/>
    <x v="4"/>
    <x v="0"/>
  </r>
  <r>
    <s v="NZ89076"/>
    <x v="1537"/>
    <n v="75"/>
    <d v="1947-05-25T06:00:00"/>
    <x v="1"/>
    <s v="Web Developer III"/>
    <x v="10"/>
    <n v="1030505.47"/>
    <n v="427659.77"/>
    <s v="Jonathan Harper"/>
    <x v="0"/>
    <n v="252503568"/>
    <s v="0"/>
    <x v="2"/>
    <x v="5"/>
    <d v="2021-03-01T00:00:00"/>
    <n v="602845.69999999995"/>
    <n v="602845.69999999995"/>
    <x v="1"/>
    <x v="2"/>
    <x v="0"/>
  </r>
  <r>
    <s v="NZ75924"/>
    <x v="1538"/>
    <n v="63"/>
    <d v="1959-05-25T06:00:00"/>
    <x v="1"/>
    <s v="Budget/Accounting Analyst II"/>
    <x v="21"/>
    <n v="310314.51730000001"/>
    <n v="40738.7264"/>
    <s v="Kevin Cunningham"/>
    <x v="2"/>
    <n v="24717024"/>
    <s v="0"/>
    <x v="2"/>
    <x v="1"/>
    <d v="2021-04-11T00:00:00"/>
    <n v="269575.79090000002"/>
    <n v="269575.79090000002"/>
    <x v="5"/>
    <x v="3"/>
    <x v="0"/>
  </r>
  <r>
    <s v="NZ58727"/>
    <x v="1539"/>
    <n v="27"/>
    <d v="1995-05-25T06:00:00"/>
    <x v="1"/>
    <s v="Biostatistician II"/>
    <x v="15"/>
    <n v="784168.26639999996"/>
    <n v="228626.9227"/>
    <s v="Julie Stanley"/>
    <x v="0"/>
    <n v="5948436"/>
    <s v="0"/>
    <x v="1"/>
    <x v="1"/>
    <d v="2022-03-08T00:00:00"/>
    <n v="555541.34369999997"/>
    <n v="555541.34369999997"/>
    <x v="1"/>
    <x v="0"/>
    <x v="1"/>
  </r>
  <r>
    <s v="NZ62400"/>
    <x v="1540"/>
    <n v="37"/>
    <d v="1985-05-24T18:00:00"/>
    <x v="1"/>
    <s v="Analog Circuit Design manager"/>
    <x v="12"/>
    <n v="2069961.0974999999"/>
    <n v="786446.29350000003"/>
    <s v="Brandon George"/>
    <x v="3"/>
    <n v="966710724"/>
    <s v="0"/>
    <x v="4"/>
    <x v="1"/>
    <d v="2021-07-16T00:00:00"/>
    <n v="1283514.804"/>
    <n v="1309185.10008"/>
    <x v="11"/>
    <x v="1"/>
    <x v="0"/>
  </r>
  <r>
    <s v="NZ19589"/>
    <x v="1541"/>
    <n v="59"/>
    <d v="1963-05-25T06:00:00"/>
    <x v="1"/>
    <s v="Analog Circuit Design manager"/>
    <x v="14"/>
    <n v="391486.783"/>
    <n v="34330.379399999998"/>
    <s v="Jimmy Berry"/>
    <x v="2"/>
    <n v="3226685"/>
    <s v="0"/>
    <x v="4"/>
    <x v="7"/>
    <d v="2021-10-26T00:00:00"/>
    <n v="357156.40360000002"/>
    <n v="357156.40360000002"/>
    <x v="2"/>
    <x v="4"/>
    <x v="0"/>
  </r>
  <r>
    <s v="NZ58447"/>
    <x v="1542"/>
    <n v="69"/>
    <d v="1953-05-24T18:00:00"/>
    <x v="1"/>
    <s v="Dental Hygienist"/>
    <x v="20"/>
    <n v="1719012.0016999999"/>
    <n v="408324.22070000001"/>
    <s v="Jack Willis"/>
    <x v="0"/>
    <n v="2662768401"/>
    <s v="0"/>
    <x v="0"/>
    <x v="4"/>
    <d v="2021-01-27T00:00:00"/>
    <n v="1310687.781"/>
    <n v="1310687.781"/>
    <x v="3"/>
    <x v="3"/>
    <x v="0"/>
  </r>
  <r>
    <s v="NZ67912"/>
    <x v="1543"/>
    <n v="60"/>
    <d v="1962-05-25T00:00:00"/>
    <x v="1"/>
    <s v="Librarian"/>
    <x v="17"/>
    <n v="862135.02370000002"/>
    <n v="256386.55929999999"/>
    <s v="Harold Butler"/>
    <x v="1"/>
    <n v="2743814427"/>
    <s v="0"/>
    <x v="5"/>
    <x v="2"/>
    <d v="2021-11-11T00:00:00"/>
    <n v="605748.46440000006"/>
    <n v="605748.46440000006"/>
    <x v="10"/>
    <x v="3"/>
    <x v="0"/>
  </r>
  <r>
    <s v="NZ87062"/>
    <x v="1544"/>
    <n v="67"/>
    <d v="1955-05-25T06:00:00"/>
    <x v="1"/>
    <s v="Administrative Assistant III"/>
    <x v="21"/>
    <n v="170981.82139999999"/>
    <n v="51535.932500000003"/>
    <s v="George Simmons"/>
    <x v="5"/>
    <n v="708791175"/>
    <s v="0"/>
    <x v="2"/>
    <x v="2"/>
    <d v="2021-12-02T00:00:00"/>
    <n v="119445.88889999999"/>
    <n v="119445.88889999999"/>
    <x v="7"/>
    <x v="3"/>
    <x v="0"/>
  </r>
  <r>
    <s v="NZ96193"/>
    <x v="1545"/>
    <n v="47"/>
    <d v="1975-05-25T06:00:00"/>
    <x v="1"/>
    <s v="General Manager"/>
    <x v="8"/>
    <n v="229477.32610000001"/>
    <n v="87840.434699999998"/>
    <s v="Louise Morrison"/>
    <x v="0"/>
    <n v="372753381"/>
    <n v="756748224"/>
    <x v="2"/>
    <x v="2"/>
    <d v="2021-05-11T00:00:00"/>
    <n v="141636.89140000002"/>
    <n v="141636.89140000002"/>
    <x v="6"/>
    <x v="5"/>
    <x v="0"/>
  </r>
  <r>
    <s v="NZ58253"/>
    <x v="1546"/>
    <n v="51"/>
    <d v="1971-05-25T06:00:00"/>
    <x v="1"/>
    <s v="Accounting Assistant I"/>
    <x v="8"/>
    <n v="2720079.9"/>
    <n v="1348615.6144000001"/>
    <s v="Daniel Gomez"/>
    <x v="0"/>
    <n v="3105475464"/>
    <s v="0"/>
    <x v="0"/>
    <x v="4"/>
    <d v="2022-04-21T00:00:00"/>
    <n v="1371464.2855999998"/>
    <n v="1371464.2855999998"/>
    <x v="5"/>
    <x v="4"/>
    <x v="1"/>
  </r>
  <r>
    <s v="NZ61230"/>
    <x v="1547"/>
    <n v="25"/>
    <d v="1997-05-24T18:00:00"/>
    <x v="1"/>
    <s v="Recruiter"/>
    <x v="13"/>
    <n v="350878.55849999998"/>
    <n v="190084.6452"/>
    <s v="Cheryl Clark"/>
    <x v="0"/>
    <n v="609509376"/>
    <n v="165029704"/>
    <x v="3"/>
    <x v="6"/>
    <d v="2021-07-30T00:00:00"/>
    <n v="160793.91329999999"/>
    <n v="160793.91329999999"/>
    <x v="11"/>
    <x v="0"/>
    <x v="0"/>
  </r>
  <r>
    <s v="NZ18734"/>
    <x v="1548"/>
    <n v="28"/>
    <d v="1994-05-25T00:00:00"/>
    <x v="1"/>
    <s v="Systems Administrator I"/>
    <x v="16"/>
    <n v="650368.82109999994"/>
    <n v="355684.4656"/>
    <s v="Todd Miller"/>
    <x v="0"/>
    <n v="12547353"/>
    <s v="0"/>
    <x v="4"/>
    <x v="7"/>
    <d v="2021-06-09T00:00:00"/>
    <n v="294684.35549999995"/>
    <n v="294684.35549999995"/>
    <x v="4"/>
    <x v="0"/>
    <x v="0"/>
  </r>
  <r>
    <s v="NZ67150"/>
    <x v="1549"/>
    <n v="74"/>
    <d v="1948-05-24T12:00:00"/>
    <x v="1"/>
    <s v="Business Systems Development Analyst"/>
    <x v="7"/>
    <n v="290795.53200000001"/>
    <n v="44346.318599999999"/>
    <s v="Amanda Diaz"/>
    <x v="0"/>
    <n v="5039073"/>
    <n v="35997024"/>
    <x v="3"/>
    <x v="3"/>
    <d v="2021-01-20T00:00:00"/>
    <n v="246449.21340000001"/>
    <n v="246449.21340000001"/>
    <x v="3"/>
    <x v="2"/>
    <x v="0"/>
  </r>
  <r>
    <s v="NZ23784"/>
    <x v="1550"/>
    <n v="30"/>
    <d v="1992-05-24T12:00:00"/>
    <x v="1"/>
    <s v="Account Coordinator"/>
    <x v="17"/>
    <n v="226675.84390000001"/>
    <n v="56240.114800000003"/>
    <s v="Craig Hudson"/>
    <x v="0"/>
    <n v="595386792"/>
    <s v="0"/>
    <x v="5"/>
    <x v="2"/>
    <d v="2021-11-05T00:00:00"/>
    <n v="170435.7291"/>
    <n v="170435.7291"/>
    <x v="10"/>
    <x v="1"/>
    <x v="0"/>
  </r>
  <r>
    <s v="NZ83760"/>
    <x v="1551"/>
    <n v="34"/>
    <d v="1988-05-24T12:00:00"/>
    <x v="1"/>
    <s v="Financial Advisor"/>
    <x v="10"/>
    <n v="762603.37749999994"/>
    <n v="400790.44170000002"/>
    <s v="Carlos Marshall"/>
    <x v="2"/>
    <n v="2804978325"/>
    <s v="0"/>
    <x v="2"/>
    <x v="2"/>
    <d v="2022-01-13T00:00:00"/>
    <n v="361812.93579999992"/>
    <n v="361812.93579999992"/>
    <x v="3"/>
    <x v="1"/>
    <x v="1"/>
  </r>
  <r>
    <s v="NZ59583"/>
    <x v="1552"/>
    <n v="49"/>
    <d v="1973-05-24T18:00:00"/>
    <x v="1"/>
    <s v="Editor"/>
    <x v="11"/>
    <n v="426895.02490000002"/>
    <n v="122822.7635"/>
    <s v="Bobby Brooks"/>
    <x v="3"/>
    <n v="24472266"/>
    <s v="0"/>
    <x v="0"/>
    <x v="1"/>
    <d v="2021-09-08T00:00:00"/>
    <n v="304072.26140000002"/>
    <n v="304072.26140000002"/>
    <x v="8"/>
    <x v="5"/>
    <x v="0"/>
  </r>
  <r>
    <s v="NZ80847"/>
    <x v="1553"/>
    <n v="28"/>
    <d v="1994-05-25T00:00:00"/>
    <x v="1"/>
    <s v="Director of Sales"/>
    <x v="8"/>
    <n v="123393.78170000001"/>
    <n v="73656.595799999996"/>
    <s v="Martin Snyder"/>
    <x v="2"/>
    <n v="305092972"/>
    <s v="0"/>
    <x v="1"/>
    <x v="4"/>
    <d v="2021-02-20T00:00:00"/>
    <n v="49737.185900000011"/>
    <n v="49737.185900000011"/>
    <x v="0"/>
    <x v="0"/>
    <x v="0"/>
  </r>
  <r>
    <s v="NZ56474"/>
    <x v="1554"/>
    <n v="83"/>
    <d v="1939-05-25T06:00:00"/>
    <x v="1"/>
    <s v="Accounting Assistant II"/>
    <x v="15"/>
    <n v="1685740.6991999999"/>
    <n v="948229.1433"/>
    <s v="Roy West"/>
    <x v="3"/>
    <n v="1031636724"/>
    <s v="0"/>
    <x v="4"/>
    <x v="7"/>
    <d v="2021-01-14T00:00:00"/>
    <n v="737511.55589999992"/>
    <n v="752261.78701799992"/>
    <x v="3"/>
    <x v="2"/>
    <x v="0"/>
  </r>
  <r>
    <s v="NZ96087"/>
    <x v="1555"/>
    <n v="30"/>
    <d v="1992-05-24T12:00:00"/>
    <x v="1"/>
    <s v="Tax Accountant"/>
    <x v="11"/>
    <n v="1309431.5622"/>
    <n v="285210.56219999999"/>
    <s v="Jason Garcia"/>
    <x v="1"/>
    <n v="1357965"/>
    <s v="0"/>
    <x v="5"/>
    <x v="2"/>
    <d v="2021-01-17T00:00:00"/>
    <n v="1024221"/>
    <n v="1024221"/>
    <x v="3"/>
    <x v="1"/>
    <x v="0"/>
  </r>
  <r>
    <s v="NZ58319"/>
    <x v="1556"/>
    <n v="21"/>
    <d v="2001-05-24T18:00:00"/>
    <x v="1"/>
    <s v="VP Accounting"/>
    <x v="12"/>
    <n v="1936626.2784"/>
    <n v="245467.38080000001"/>
    <s v="Jeffrey Gardner"/>
    <x v="5"/>
    <n v="2247736716"/>
    <s v="0"/>
    <x v="0"/>
    <x v="1"/>
    <d v="2021-04-06T00:00:00"/>
    <n v="1691158.8976"/>
    <n v="1691158.8976"/>
    <x v="5"/>
    <x v="0"/>
    <x v="0"/>
  </r>
  <r>
    <s v="NZ83362"/>
    <x v="1557"/>
    <n v="60"/>
    <d v="1962-05-25T00:00:00"/>
    <x v="1"/>
    <s v="Developer I"/>
    <x v="21"/>
    <n v="123081.3422"/>
    <n v="42295.224900000001"/>
    <s v="Wanda Gonzales"/>
    <x v="3"/>
    <n v="442529913"/>
    <s v="0"/>
    <x v="1"/>
    <x v="4"/>
    <d v="2021-12-19T00:00:00"/>
    <n v="80786.117299999998"/>
    <n v="80786.117299999998"/>
    <x v="7"/>
    <x v="3"/>
    <x v="0"/>
  </r>
  <r>
    <s v="NZ73374"/>
    <x v="1558"/>
    <n v="53"/>
    <d v="1969-05-24T18:00:00"/>
    <x v="1"/>
    <s v="Staff Accountant II"/>
    <x v="10"/>
    <n v="394022.58730000001"/>
    <n v="276559.25"/>
    <s v="William Long"/>
    <x v="3"/>
    <n v="3168418032"/>
    <s v="0"/>
    <x v="5"/>
    <x v="2"/>
    <d v="2022-01-04T00:00:00"/>
    <n v="117463.33730000001"/>
    <n v="117463.33730000001"/>
    <x v="3"/>
    <x v="4"/>
    <x v="1"/>
  </r>
  <r>
    <s v="NZ15624"/>
    <x v="1559"/>
    <n v="45"/>
    <d v="1977-05-24T18:00:00"/>
    <x v="1"/>
    <s v="Editor"/>
    <x v="17"/>
    <n v="1492675.3714999999"/>
    <n v="373931.52370000002"/>
    <s v="Carlos Kelly"/>
    <x v="3"/>
    <n v="4914095169"/>
    <s v="0"/>
    <x v="4"/>
    <x v="7"/>
    <d v="2021-03-29T00:00:00"/>
    <n v="1118743.8477999999"/>
    <n v="1141118.7247559999"/>
    <x v="1"/>
    <x v="5"/>
    <x v="0"/>
  </r>
  <r>
    <s v="NZ70347"/>
    <x v="1560"/>
    <n v="74"/>
    <d v="1948-05-24T12:00:00"/>
    <x v="1"/>
    <s v="Safety Technician IV"/>
    <x v="13"/>
    <n v="250481.40729999999"/>
    <n v="232264.57769999999"/>
    <s v="Wanda Murray"/>
    <x v="0"/>
    <n v="50180067"/>
    <s v="0"/>
    <x v="1"/>
    <x v="1"/>
    <d v="2021-11-18T00:00:00"/>
    <n v="18216.829599999997"/>
    <n v="18216.829599999997"/>
    <x v="10"/>
    <x v="2"/>
    <x v="0"/>
  </r>
  <r>
    <s v="NZ21399"/>
    <x v="1561"/>
    <n v="65"/>
    <d v="1957-05-24T18:00:00"/>
    <x v="1"/>
    <s v="Product Engineer"/>
    <x v="18"/>
    <n v="1392924.8885999999"/>
    <n v="330016.05050000001"/>
    <s v="Scott Wells"/>
    <x v="0"/>
    <n v="426387"/>
    <s v="0"/>
    <x v="5"/>
    <x v="5"/>
    <d v="2021-04-07T00:00:00"/>
    <n v="1062908.8380999998"/>
    <n v="1062908.8380999998"/>
    <x v="5"/>
    <x v="3"/>
    <x v="0"/>
  </r>
  <r>
    <s v="NZ70647"/>
    <x v="1562"/>
    <n v="32"/>
    <d v="1990-05-25T00:00:00"/>
    <x v="1"/>
    <s v="Financial Analyst"/>
    <x v="19"/>
    <n v="195183.25709999999"/>
    <n v="99887.902199999997"/>
    <s v="Joshua Green"/>
    <x v="0"/>
    <n v="2155945204"/>
    <s v="0"/>
    <x v="4"/>
    <x v="7"/>
    <d v="2022-04-07T00:00:00"/>
    <n v="95295.354899999991"/>
    <n v="95295.354899999991"/>
    <x v="5"/>
    <x v="1"/>
    <x v="1"/>
  </r>
  <r>
    <s v="NZ96098"/>
    <x v="1563"/>
    <n v="81"/>
    <d v="1941-05-24T18:00:00"/>
    <x v="1"/>
    <s v="Systems Administrator II"/>
    <x v="14"/>
    <n v="166547.67360000001"/>
    <n v="38909.700199999999"/>
    <s v="Anna Warren"/>
    <x v="0"/>
    <n v="5100663022"/>
    <s v="0"/>
    <x v="0"/>
    <x v="0"/>
    <d v="2022-02-27T00:00:00"/>
    <n v="127637.97340000002"/>
    <n v="127637.97340000002"/>
    <x v="0"/>
    <x v="2"/>
    <x v="1"/>
  </r>
  <r>
    <s v="NZ82914"/>
    <x v="1564"/>
    <n v="81"/>
    <d v="1941-05-24T18:00:00"/>
    <x v="1"/>
    <s v="Web Designer IV"/>
    <x v="12"/>
    <n v="86494.073699999994"/>
    <n v="77788.863700000002"/>
    <s v="Justin Rice"/>
    <x v="1"/>
    <n v="2553927552"/>
    <s v="0"/>
    <x v="2"/>
    <x v="2"/>
    <d v="2021-09-09T00:00:00"/>
    <n v="8705.2099999999919"/>
    <n v="8705.2099999999919"/>
    <x v="8"/>
    <x v="2"/>
    <x v="0"/>
  </r>
  <r>
    <s v="NZ96031"/>
    <x v="1565"/>
    <n v="80"/>
    <d v="1942-05-25T00:00:00"/>
    <x v="1"/>
    <s v="Librarian"/>
    <x v="21"/>
    <n v="415274.03739999997"/>
    <n v="58540.243300000002"/>
    <s v="Craig James"/>
    <x v="2"/>
    <n v="2558724012"/>
    <s v="0"/>
    <x v="5"/>
    <x v="8"/>
    <d v="2021-01-16T00:00:00"/>
    <n v="356733.79409999994"/>
    <n v="356733.79409999994"/>
    <x v="3"/>
    <x v="2"/>
    <x v="0"/>
  </r>
  <r>
    <s v="NZ77117"/>
    <x v="1566"/>
    <n v="41"/>
    <d v="1981-05-24T18:00:00"/>
    <x v="1"/>
    <s v="Biostatistician III"/>
    <x v="18"/>
    <n v="213338.1845"/>
    <n v="39376.133500000004"/>
    <s v="Anthony Wagner"/>
    <x v="5"/>
    <n v="409208415"/>
    <s v="0"/>
    <x v="2"/>
    <x v="2"/>
    <d v="2022-04-08T00:00:00"/>
    <n v="173962.05100000001"/>
    <n v="173962.05100000001"/>
    <x v="5"/>
    <x v="5"/>
    <x v="1"/>
  </r>
  <r>
    <s v="NZ95121"/>
    <x v="1567"/>
    <n v="17"/>
    <d v="2005-05-24T18:00:00"/>
    <x v="1"/>
    <s v="Recruiter"/>
    <x v="19"/>
    <n v="977415.20550000004"/>
    <n v="140688.55230000001"/>
    <s v="Chris Ross"/>
    <x v="3"/>
    <n v="502195616"/>
    <s v="0"/>
    <x v="4"/>
    <x v="1"/>
    <d v="2021-09-12T00:00:00"/>
    <n v="836726.65320000006"/>
    <n v="853461.18626400002"/>
    <x v="8"/>
    <x v="6"/>
    <x v="0"/>
  </r>
  <r>
    <s v="NZ33616"/>
    <x v="1568"/>
    <n v="67"/>
    <d v="1955-05-25T06:00:00"/>
    <x v="1"/>
    <s v="Database Administrator III"/>
    <x v="16"/>
    <n v="1771992.8332"/>
    <n v="622462.4449"/>
    <s v="George George"/>
    <x v="1"/>
    <n v="700084476"/>
    <s v="0"/>
    <x v="2"/>
    <x v="2"/>
    <d v="2022-04-24T00:00:00"/>
    <n v="1149530.3883"/>
    <n v="1149530.3883"/>
    <x v="5"/>
    <x v="3"/>
    <x v="1"/>
  </r>
  <r>
    <s v="NZ19321"/>
    <x v="1569"/>
    <n v="43"/>
    <d v="1979-05-25T06:00:00"/>
    <x v="1"/>
    <s v="Engineer II"/>
    <x v="9"/>
    <n v="1086576.2220000001"/>
    <n v="366385.87689999997"/>
    <s v="Stephen Perkins"/>
    <x v="0"/>
    <n v="1927271775"/>
    <s v="0"/>
    <x v="5"/>
    <x v="5"/>
    <d v="2021-05-28T00:00:00"/>
    <n v="720190.34510000004"/>
    <n v="720190.34510000004"/>
    <x v="6"/>
    <x v="5"/>
    <x v="0"/>
  </r>
  <r>
    <s v="NZ80616"/>
    <x v="1570"/>
    <n v="25"/>
    <d v="1997-05-24T18:00:00"/>
    <x v="1"/>
    <s v="Research Assistant IV"/>
    <x v="8"/>
    <n v="135513.2592"/>
    <n v="41406.8292"/>
    <s v="Mary Jenkins"/>
    <x v="0"/>
    <n v="2235955104"/>
    <s v="0"/>
    <x v="5"/>
    <x v="8"/>
    <d v="2021-06-03T00:00:00"/>
    <n v="94106.43"/>
    <n v="94106.43"/>
    <x v="4"/>
    <x v="0"/>
    <x v="0"/>
  </r>
  <r>
    <s v="NZ66999"/>
    <x v="1571"/>
    <n v="60"/>
    <d v="1962-05-25T00:00:00"/>
    <x v="1"/>
    <s v="Chemical Engineer"/>
    <x v="10"/>
    <n v="40303.493999999999"/>
    <n v="6018.6550999999999"/>
    <s v="Heather Ryan"/>
    <x v="1"/>
    <n v="8543962"/>
    <s v="0"/>
    <x v="5"/>
    <x v="2"/>
    <d v="2021-02-06T00:00:00"/>
    <n v="34284.838900000002"/>
    <n v="34284.838900000002"/>
    <x v="0"/>
    <x v="3"/>
    <x v="0"/>
  </r>
  <r>
    <s v="NZ74286"/>
    <x v="1572"/>
    <n v="85"/>
    <d v="1937-05-24T18:00:00"/>
    <x v="1"/>
    <s v="Human Resources Manager"/>
    <x v="8"/>
    <n v="671422.5"/>
    <n v="83659.243499999997"/>
    <s v="Russell Holmes"/>
    <x v="0"/>
    <n v="3156259011"/>
    <s v="0"/>
    <x v="1"/>
    <x v="4"/>
    <d v="2021-01-11T00:00:00"/>
    <n v="587763.25650000002"/>
    <n v="587763.25650000002"/>
    <x v="3"/>
    <x v="2"/>
    <x v="0"/>
  </r>
  <r>
    <s v="NZ42851"/>
    <x v="1573"/>
    <n v="61"/>
    <d v="1961-05-24T18:00:00"/>
    <x v="1"/>
    <s v="Registered Nurse"/>
    <x v="17"/>
    <n v="66531.737399999998"/>
    <n v="43035.085800000001"/>
    <s v="Tammy Kim"/>
    <x v="0"/>
    <n v="3303089692"/>
    <s v="0"/>
    <x v="5"/>
    <x v="2"/>
    <d v="2021-07-04T00:00:00"/>
    <n v="23496.651599999997"/>
    <n v="23496.651599999997"/>
    <x v="11"/>
    <x v="3"/>
    <x v="0"/>
  </r>
  <r>
    <s v="NZ26283"/>
    <x v="1574"/>
    <n v="30"/>
    <d v="1992-05-24T12:00:00"/>
    <x v="1"/>
    <s v="Automation Specialist III"/>
    <x v="10"/>
    <n v="304826.37079999998"/>
    <n v="98429.418399999995"/>
    <s v="Roger Greene"/>
    <x v="5"/>
    <n v="656598272"/>
    <s v="0"/>
    <x v="0"/>
    <x v="0"/>
    <d v="2021-01-29T00:00:00"/>
    <n v="206396.95239999998"/>
    <n v="206396.95239999998"/>
    <x v="3"/>
    <x v="1"/>
    <x v="0"/>
  </r>
  <r>
    <s v="NZ55928"/>
    <x v="1575"/>
    <n v="47"/>
    <d v="1975-05-25T06:00:00"/>
    <x v="1"/>
    <s v="Legal Assistant"/>
    <x v="8"/>
    <n v="598631.92059999995"/>
    <n v="85868.277600000001"/>
    <s v="Justin Moore"/>
    <x v="1"/>
    <n v="4447326378"/>
    <s v="0"/>
    <x v="2"/>
    <x v="2"/>
    <d v="2022-03-18T00:00:00"/>
    <n v="512763.64299999992"/>
    <n v="512763.64299999992"/>
    <x v="1"/>
    <x v="5"/>
    <x v="1"/>
  </r>
  <r>
    <s v="NZ36046"/>
    <x v="1576"/>
    <n v="51"/>
    <d v="1971-05-25T06:00:00"/>
    <x v="1"/>
    <s v="Help Desk Technician"/>
    <x v="20"/>
    <n v="888786.19620000001"/>
    <n v="242257.72320000001"/>
    <s v="Thomas Ortiz"/>
    <x v="3"/>
    <n v="721941675"/>
    <s v="0"/>
    <x v="4"/>
    <x v="7"/>
    <d v="2021-08-26T00:00:00"/>
    <n v="646528.473"/>
    <n v="659459.04246000003"/>
    <x v="9"/>
    <x v="4"/>
    <x v="0"/>
  </r>
  <r>
    <s v="NZ95672"/>
    <x v="1577"/>
    <n v="62"/>
    <d v="1960-05-24T12:00:00"/>
    <x v="1"/>
    <s v="Software Engineer IV"/>
    <x v="8"/>
    <n v="2939594.2039999999"/>
    <n v="644540.55469999998"/>
    <s v="Brandon Nelson"/>
    <x v="2"/>
    <n v="622197912"/>
    <s v="0"/>
    <x v="5"/>
    <x v="5"/>
    <d v="2021-07-28T00:00:00"/>
    <n v="2295053.6492999997"/>
    <n v="2295053.6492999997"/>
    <x v="11"/>
    <x v="3"/>
    <x v="0"/>
  </r>
  <r>
    <s v="NZ23356"/>
    <x v="1578"/>
    <n v="21"/>
    <d v="2001-05-24T18:00:00"/>
    <x v="1"/>
    <s v="Health Coach III"/>
    <x v="17"/>
    <n v="1571606.9868000001"/>
    <n v="1021790.105"/>
    <s v="Jason Freeman"/>
    <x v="5"/>
    <n v="19378575"/>
    <s v="0"/>
    <x v="0"/>
    <x v="0"/>
    <d v="2021-01-18T00:00:00"/>
    <n v="549816.88180000009"/>
    <n v="549816.88180000009"/>
    <x v="3"/>
    <x v="0"/>
    <x v="0"/>
  </r>
  <r>
    <s v="NZ48741"/>
    <x v="1579"/>
    <n v="46"/>
    <d v="1976-05-24T12:00:00"/>
    <x v="1"/>
    <s v="Programmer Analyst I"/>
    <x v="8"/>
    <n v="1251600.7572000001"/>
    <n v="614675.03850000002"/>
    <s v="Earl Powell"/>
    <x v="2"/>
    <n v="2151559228"/>
    <s v="0"/>
    <x v="2"/>
    <x v="2"/>
    <d v="2021-07-04T00:00:00"/>
    <n v="636925.71870000008"/>
    <n v="636925.71870000008"/>
    <x v="11"/>
    <x v="5"/>
    <x v="0"/>
  </r>
  <r>
    <s v="NZ70337"/>
    <x v="1580"/>
    <n v="53"/>
    <d v="1969-05-24T18:00:00"/>
    <x v="1"/>
    <s v="Geologist III"/>
    <x v="15"/>
    <n v="495105.89039999997"/>
    <n v="214820.94469999999"/>
    <s v="Mary Price"/>
    <x v="0"/>
    <n v="515672325"/>
    <s v="0"/>
    <x v="2"/>
    <x v="2"/>
    <d v="2021-12-17T00:00:00"/>
    <n v="280284.94569999998"/>
    <n v="280284.94569999998"/>
    <x v="7"/>
    <x v="4"/>
    <x v="0"/>
  </r>
  <r>
    <s v="NZ37253"/>
    <x v="1581"/>
    <n v="20"/>
    <d v="2002-05-25T00:00:00"/>
    <x v="1"/>
    <s v="Accounting Assistant II"/>
    <x v="11"/>
    <n v="103800.53079999999"/>
    <n v="55348.554199999999"/>
    <s v="Rebecca Walker"/>
    <x v="0"/>
    <n v="22153536"/>
    <s v="0"/>
    <x v="2"/>
    <x v="2"/>
    <d v="2021-12-15T00:00:00"/>
    <n v="48451.976599999995"/>
    <n v="48451.976599999995"/>
    <x v="7"/>
    <x v="0"/>
    <x v="0"/>
  </r>
  <r>
    <s v="NZ46536"/>
    <x v="1582"/>
    <n v="38"/>
    <d v="1984-05-24T12:00:00"/>
    <x v="1"/>
    <s v="Accountant I"/>
    <x v="7"/>
    <n v="1724459.0049000001"/>
    <n v="181237.26010000001"/>
    <s v="Harold Knight"/>
    <x v="0"/>
    <n v="1368518688"/>
    <s v="0"/>
    <x v="5"/>
    <x v="2"/>
    <d v="2022-04-28T00:00:00"/>
    <n v="1543221.7448"/>
    <n v="1543221.7448"/>
    <x v="5"/>
    <x v="1"/>
    <x v="1"/>
  </r>
  <r>
    <s v="NZ16568"/>
    <x v="1583"/>
    <n v="19"/>
    <d v="2003-05-25T06:00:00"/>
    <x v="1"/>
    <s v="Account Executive"/>
    <x v="10"/>
    <n v="450175.6532"/>
    <n v="231735.28020000001"/>
    <s v="Jose Peters"/>
    <x v="0"/>
    <n v="1427347293"/>
    <s v="0"/>
    <x v="4"/>
    <x v="7"/>
    <d v="2021-08-26T00:00:00"/>
    <n v="218440.37299999999"/>
    <n v="218440.37299999999"/>
    <x v="9"/>
    <x v="6"/>
    <x v="0"/>
  </r>
  <r>
    <s v="NZ46000"/>
    <x v="1584"/>
    <n v="84"/>
    <d v="1938-05-25T00:00:00"/>
    <x v="1"/>
    <s v="Food Chemist"/>
    <x v="17"/>
    <n v="965827.89"/>
    <n v="874267.40599999996"/>
    <s v="Jennifer Fisher"/>
    <x v="0"/>
    <n v="955223568"/>
    <s v="0"/>
    <x v="2"/>
    <x v="1"/>
    <d v="2022-02-24T00:00:00"/>
    <n v="91560.484000000055"/>
    <n v="91560.484000000055"/>
    <x v="0"/>
    <x v="2"/>
    <x v="1"/>
  </r>
  <r>
    <s v="NZ74432"/>
    <x v="1585"/>
    <n v="24"/>
    <d v="1998-05-25T00:00:00"/>
    <x v="1"/>
    <s v="Computer Systems Analyst IV"/>
    <x v="18"/>
    <n v="94179.543099999995"/>
    <n v="26792.456200000001"/>
    <s v="Peter Riley"/>
    <x v="5"/>
    <n v="393650348"/>
    <n v="16615824"/>
    <x v="3"/>
    <x v="2"/>
    <d v="2021-06-29T00:00:00"/>
    <n v="67387.086899999995"/>
    <n v="67387.086899999995"/>
    <x v="4"/>
    <x v="0"/>
    <x v="0"/>
  </r>
  <r>
    <s v="NZ89391"/>
    <x v="1586"/>
    <n v="45"/>
    <d v="1977-05-24T18:00:00"/>
    <x v="1"/>
    <s v="Programmer Analyst II"/>
    <x v="10"/>
    <n v="1373494.4495999999"/>
    <n v="202361.51560000001"/>
    <s v="Eric Harrison"/>
    <x v="4"/>
    <n v="1384428903"/>
    <s v="0"/>
    <x v="2"/>
    <x v="5"/>
    <d v="2021-09-24T00:00:00"/>
    <n v="1171132.9339999999"/>
    <n v="1171132.9339999999"/>
    <x v="8"/>
    <x v="5"/>
    <x v="0"/>
  </r>
  <r>
    <s v="NZ92033"/>
    <x v="1587"/>
    <n v="34"/>
    <d v="1988-05-24T12:00:00"/>
    <x v="1"/>
    <s v="Programmer Analyst IV"/>
    <x v="7"/>
    <n v="410333.53590000002"/>
    <n v="195736.98759999999"/>
    <s v="Steven Miller"/>
    <x v="0"/>
    <n v="1411664112"/>
    <s v="0"/>
    <x v="0"/>
    <x v="0"/>
    <d v="2021-02-28T00:00:00"/>
    <n v="214596.54830000002"/>
    <n v="214596.54830000002"/>
    <x v="0"/>
    <x v="1"/>
    <x v="0"/>
  </r>
  <r>
    <s v="NZ60682"/>
    <x v="1588"/>
    <n v="73"/>
    <d v="1949-05-24T18:00:00"/>
    <x v="1"/>
    <s v="Human Resources Assistant I"/>
    <x v="9"/>
    <n v="269797.10600000003"/>
    <n v="168226.4308"/>
    <s v="Randy Watson"/>
    <x v="0"/>
    <n v="4076068728"/>
    <s v="0"/>
    <x v="1"/>
    <x v="1"/>
    <d v="2021-02-14T00:00:00"/>
    <n v="101570.67520000003"/>
    <n v="101570.67520000003"/>
    <x v="0"/>
    <x v="2"/>
    <x v="0"/>
  </r>
  <r>
    <s v="NZ37935"/>
    <x v="1589"/>
    <n v="28"/>
    <d v="1994-05-25T00:00:00"/>
    <x v="1"/>
    <s v="Accounting Assistant I"/>
    <x v="11"/>
    <n v="160532.3559"/>
    <n v="115654.1194"/>
    <s v="Joshua Castillo"/>
    <x v="2"/>
    <n v="184463565"/>
    <s v="0"/>
    <x v="0"/>
    <x v="4"/>
    <d v="2021-01-13T00:00:00"/>
    <n v="44878.236499999999"/>
    <n v="44878.236499999999"/>
    <x v="3"/>
    <x v="0"/>
    <x v="0"/>
  </r>
  <r>
    <s v="NZ25889"/>
    <x v="1590"/>
    <n v="82"/>
    <d v="1940-05-24T12:00:00"/>
    <x v="1"/>
    <s v="Research Associate"/>
    <x v="7"/>
    <n v="28379.405699999999"/>
    <n v="20010.158299999999"/>
    <s v="Michelle Rose"/>
    <x v="3"/>
    <n v="2305045952"/>
    <s v="0"/>
    <x v="0"/>
    <x v="4"/>
    <d v="2022-03-14T00:00:00"/>
    <n v="8369.2474000000002"/>
    <n v="8369.2474000000002"/>
    <x v="1"/>
    <x v="2"/>
    <x v="1"/>
  </r>
  <r>
    <s v="NZ99015"/>
    <x v="1591"/>
    <n v="31"/>
    <d v="1991-05-25T06:00:00"/>
    <x v="1"/>
    <s v="Developer I"/>
    <x v="16"/>
    <n v="964151.39850000001"/>
    <n v="203962.74950000001"/>
    <s v="Kelly Sullivan"/>
    <x v="3"/>
    <n v="10278576"/>
    <s v="0"/>
    <x v="5"/>
    <x v="2"/>
    <d v="2022-04-30T00:00:00"/>
    <n v="760188.64899999998"/>
    <n v="775392.42197999998"/>
    <x v="5"/>
    <x v="1"/>
    <x v="1"/>
  </r>
  <r>
    <s v="NZ94544"/>
    <x v="1592"/>
    <n v="50"/>
    <d v="1972-05-24T12:00:00"/>
    <x v="1"/>
    <s v="Programmer I"/>
    <x v="21"/>
    <n v="269765.951"/>
    <n v="165883.9479"/>
    <s v="Ryan Perry"/>
    <x v="0"/>
    <n v="3383542404"/>
    <s v="0"/>
    <x v="1"/>
    <x v="1"/>
    <d v="2021-08-21T00:00:00"/>
    <n v="103882.0031"/>
    <n v="103882.0031"/>
    <x v="9"/>
    <x v="4"/>
    <x v="0"/>
  </r>
  <r>
    <s v="NZ54095"/>
    <x v="1593"/>
    <n v="56"/>
    <d v="1966-05-25T00:00:00"/>
    <x v="1"/>
    <s v="Marketing Manager"/>
    <x v="17"/>
    <n v="515252.11290000001"/>
    <n v="182421.17360000001"/>
    <s v="Betty Davis"/>
    <x v="5"/>
    <n v="873549567"/>
    <s v="0"/>
    <x v="1"/>
    <x v="1"/>
    <d v="2022-01-14T00:00:00"/>
    <n v="332830.93929999997"/>
    <n v="332830.93929999997"/>
    <x v="3"/>
    <x v="4"/>
    <x v="1"/>
  </r>
  <r>
    <s v="NZ67285"/>
    <x v="1594"/>
    <n v="82"/>
    <d v="1940-05-24T12:00:00"/>
    <x v="1"/>
    <s v="Biostatistician IV"/>
    <x v="16"/>
    <n v="160695.22560000001"/>
    <n v="119075.16220000001"/>
    <s v="Angela Williams"/>
    <x v="0"/>
    <n v="1126689642"/>
    <n v="901801474"/>
    <x v="3"/>
    <x v="6"/>
    <d v="2021-08-18T00:00:00"/>
    <n v="41620.063399999999"/>
    <n v="41620.063399999999"/>
    <x v="9"/>
    <x v="2"/>
    <x v="0"/>
  </r>
  <r>
    <s v="NZ72586"/>
    <x v="1595"/>
    <n v="37"/>
    <d v="1985-05-24T18:00:00"/>
    <x v="1"/>
    <s v="Office Assistant III"/>
    <x v="15"/>
    <n v="1032296.8323"/>
    <n v="470234.31829999998"/>
    <s v="Carl Ross"/>
    <x v="0"/>
    <n v="4014126675"/>
    <s v="0"/>
    <x v="2"/>
    <x v="2"/>
    <d v="2021-12-22T00:00:00"/>
    <n v="562062.51399999997"/>
    <n v="562062.51399999997"/>
    <x v="7"/>
    <x v="1"/>
    <x v="0"/>
  </r>
  <r>
    <s v="NZ53599"/>
    <x v="1596"/>
    <n v="24"/>
    <d v="1998-05-25T00:00:00"/>
    <x v="1"/>
    <s v="Actuary"/>
    <x v="18"/>
    <n v="784312.32819999999"/>
    <n v="125489.9725"/>
    <s v="Samuel Jackson"/>
    <x v="2"/>
    <n v="26707692"/>
    <s v="0"/>
    <x v="0"/>
    <x v="0"/>
    <d v="2021-08-25T00:00:00"/>
    <n v="658822.35569999996"/>
    <n v="658822.35569999996"/>
    <x v="9"/>
    <x v="0"/>
    <x v="0"/>
  </r>
  <r>
    <s v="NZ47886"/>
    <x v="1597"/>
    <n v="56"/>
    <d v="1966-05-25T00:00:00"/>
    <x v="1"/>
    <s v="Health Coach I"/>
    <x v="8"/>
    <n v="2570251.9040000001"/>
    <n v="305859.97659999999"/>
    <s v="Jeffrey Wagner"/>
    <x v="3"/>
    <n v="1265642091"/>
    <s v="0"/>
    <x v="0"/>
    <x v="1"/>
    <d v="2021-08-22T00:00:00"/>
    <n v="2264391.9273999999"/>
    <n v="2309679.7659479999"/>
    <x v="9"/>
    <x v="4"/>
    <x v="0"/>
  </r>
  <r>
    <s v="NZ30891"/>
    <x v="1598"/>
    <n v="40"/>
    <d v="1982-05-25T00:00:00"/>
    <x v="1"/>
    <s v="Geologist II"/>
    <x v="10"/>
    <n v="1048157.4937"/>
    <n v="234685.01930000001"/>
    <s v="Virginia Garza"/>
    <x v="3"/>
    <n v="2764658952"/>
    <s v="0"/>
    <x v="0"/>
    <x v="4"/>
    <d v="2021-10-03T00:00:00"/>
    <n v="813472.47439999995"/>
    <n v="829741.92388799996"/>
    <x v="2"/>
    <x v="5"/>
    <x v="0"/>
  </r>
  <r>
    <s v="NZ14614"/>
    <x v="1599"/>
    <n v="83"/>
    <d v="1939-05-25T06:00:00"/>
    <x v="1"/>
    <s v="Administrative Assistant II"/>
    <x v="8"/>
    <n v="447927.90370000002"/>
    <n v="65913.441500000001"/>
    <s v="Harry Walker"/>
    <x v="1"/>
    <n v="1309873644"/>
    <s v="0"/>
    <x v="0"/>
    <x v="1"/>
    <d v="2021-04-01T00:00:00"/>
    <n v="382014.46220000001"/>
    <n v="382014.46220000001"/>
    <x v="5"/>
    <x v="2"/>
    <x v="0"/>
  </r>
  <r>
    <s v="NZ38016"/>
    <x v="1600"/>
    <n v="28"/>
    <d v="1994-05-25T00:00:00"/>
    <x v="1"/>
    <s v="Teacher"/>
    <x v="16"/>
    <n v="975039.79119999998"/>
    <n v="295077.83159999998"/>
    <s v="Harry Thomas"/>
    <x v="5"/>
    <n v="7570368"/>
    <s v="0"/>
    <x v="2"/>
    <x v="2"/>
    <d v="2021-10-23T00:00:00"/>
    <n v="679961.95959999994"/>
    <n v="679961.95959999994"/>
    <x v="2"/>
    <x v="0"/>
    <x v="0"/>
  </r>
  <r>
    <s v="NZ89099"/>
    <x v="1601"/>
    <n v="41"/>
    <d v="1981-05-24T18:00:00"/>
    <x v="1"/>
    <s v="Automation Specialist III"/>
    <x v="21"/>
    <n v="192955.96280000001"/>
    <n v="59707.128100000002"/>
    <s v="Michelle Anderson"/>
    <x v="1"/>
    <n v="2544943604"/>
    <s v="0"/>
    <x v="5"/>
    <x v="2"/>
    <d v="2022-01-19T00:00:00"/>
    <n v="133248.83470000001"/>
    <n v="133248.83470000001"/>
    <x v="3"/>
    <x v="5"/>
    <x v="1"/>
  </r>
  <r>
    <s v="NZ14072"/>
    <x v="1602"/>
    <n v="20"/>
    <d v="2002-05-25T00:00:00"/>
    <x v="1"/>
    <s v="Senior Developer"/>
    <x v="18"/>
    <n v="353151.11200000002"/>
    <n v="56504.177900000002"/>
    <s v="Rebecca Snyder"/>
    <x v="3"/>
    <n v="338407524"/>
    <s v="0"/>
    <x v="2"/>
    <x v="2"/>
    <d v="2021-08-24T00:00:00"/>
    <n v="296646.93410000001"/>
    <n v="296646.93410000001"/>
    <x v="9"/>
    <x v="0"/>
    <x v="0"/>
  </r>
  <r>
    <s v="NZ92174"/>
    <x v="1603"/>
    <n v="53"/>
    <d v="1969-05-24T18:00:00"/>
    <x v="1"/>
    <s v="Junior Executive"/>
    <x v="14"/>
    <n v="2695701.3975"/>
    <n v="1368697.4561999999"/>
    <s v="Daniel Thompson"/>
    <x v="4"/>
    <n v="3548702856"/>
    <s v="0"/>
    <x v="5"/>
    <x v="2"/>
    <d v="2022-01-02T00:00:00"/>
    <n v="1327003.9413000001"/>
    <n v="1327003.9413000001"/>
    <x v="3"/>
    <x v="4"/>
    <x v="1"/>
  </r>
  <r>
    <s v="NZ44023"/>
    <x v="1604"/>
    <n v="45"/>
    <d v="1977-05-24T18:00:00"/>
    <x v="1"/>
    <s v="Web Developer II"/>
    <x v="17"/>
    <n v="268319.47159999999"/>
    <n v="81317.227599999998"/>
    <s v="Susan Webb"/>
    <x v="1"/>
    <n v="770952652"/>
    <s v="0"/>
    <x v="1"/>
    <x v="1"/>
    <d v="2021-01-15T00:00:00"/>
    <n v="187002.24400000001"/>
    <n v="187002.24400000001"/>
    <x v="3"/>
    <x v="5"/>
    <x v="0"/>
  </r>
  <r>
    <s v="NZ74738"/>
    <x v="1605"/>
    <n v="70"/>
    <d v="1952-05-24T12:00:00"/>
    <x v="1"/>
    <s v="Geologist I"/>
    <x v="16"/>
    <n v="51067.138500000001"/>
    <n v="5471.4790999999996"/>
    <s v="Howard Larson"/>
    <x v="3"/>
    <n v="3081710775"/>
    <s v="0"/>
    <x v="5"/>
    <x v="8"/>
    <d v="2021-08-27T00:00:00"/>
    <n v="45595.659400000004"/>
    <n v="45595.659400000004"/>
    <x v="9"/>
    <x v="2"/>
    <x v="0"/>
  </r>
  <r>
    <s v="NZ73333"/>
    <x v="1606"/>
    <n v="35"/>
    <d v="1987-05-25T06:00:00"/>
    <x v="1"/>
    <s v="Marketing Assistant"/>
    <x v="13"/>
    <n v="2844789.7913000002"/>
    <n v="386732.26250000001"/>
    <s v="Clarence Carr"/>
    <x v="1"/>
    <n v="3372874284"/>
    <s v="0"/>
    <x v="5"/>
    <x v="5"/>
    <d v="2021-01-19T00:00:00"/>
    <n v="2458057.5288"/>
    <n v="2458057.5288"/>
    <x v="3"/>
    <x v="1"/>
    <x v="0"/>
  </r>
  <r>
    <s v="NZ27949"/>
    <x v="1607"/>
    <n v="17"/>
    <d v="2005-05-24T18:00:00"/>
    <x v="1"/>
    <s v="Systems Administrator II"/>
    <x v="7"/>
    <n v="1312646.5286000001"/>
    <n v="845800.93709999998"/>
    <s v="Cheryl Hunter"/>
    <x v="2"/>
    <n v="262626"/>
    <s v="0"/>
    <x v="2"/>
    <x v="2"/>
    <d v="2021-02-13T00:00:00"/>
    <n v="466845.5915000001"/>
    <n v="466845.5915000001"/>
    <x v="0"/>
    <x v="6"/>
    <x v="0"/>
  </r>
  <r>
    <s v="NZ62101"/>
    <x v="1608"/>
    <n v="66"/>
    <d v="1956-05-24T12:00:00"/>
    <x v="1"/>
    <s v="Staff Scientist"/>
    <x v="12"/>
    <n v="687188.31819999998"/>
    <n v="89457.193599999999"/>
    <s v="Frank Alvarez"/>
    <x v="3"/>
    <n v="605613568"/>
    <s v="0"/>
    <x v="1"/>
    <x v="1"/>
    <d v="2022-02-08T00:00:00"/>
    <n v="597731.12459999998"/>
    <n v="609685.74709199998"/>
    <x v="0"/>
    <x v="3"/>
    <x v="1"/>
  </r>
  <r>
    <s v="NZ37255"/>
    <x v="1609"/>
    <n v="49"/>
    <d v="1973-05-24T18:00:00"/>
    <x v="1"/>
    <s v="Account Executive"/>
    <x v="12"/>
    <n v="429505.9866"/>
    <n v="217638.7366"/>
    <s v="Pamela Oliver"/>
    <x v="5"/>
    <n v="3418781928"/>
    <s v="0"/>
    <x v="1"/>
    <x v="1"/>
    <d v="2021-06-16T00:00:00"/>
    <n v="211867.25"/>
    <n v="211867.25"/>
    <x v="4"/>
    <x v="5"/>
    <x v="0"/>
  </r>
  <r>
    <s v="NZ42481"/>
    <x v="1610"/>
    <n v="58"/>
    <d v="1964-05-24T12:00:00"/>
    <x v="1"/>
    <s v="Media Manager IV"/>
    <x v="18"/>
    <n v="1119155.4080000001"/>
    <n v="654609.43469999998"/>
    <s v="Diane Mccoy"/>
    <x v="5"/>
    <n v="3503916"/>
    <s v="0"/>
    <x v="0"/>
    <x v="4"/>
    <d v="2021-02-05T00:00:00"/>
    <n v="464545.97330000007"/>
    <n v="464545.97330000007"/>
    <x v="0"/>
    <x v="4"/>
    <x v="0"/>
  </r>
  <r>
    <s v="NZ47890"/>
    <x v="1611"/>
    <n v="47"/>
    <d v="1975-05-25T06:00:00"/>
    <x v="1"/>
    <s v="Geological Engineer"/>
    <x v="21"/>
    <n v="677452.09699999995"/>
    <n v="354791.34110000002"/>
    <s v="Jessica Thompson"/>
    <x v="0"/>
    <n v="2619576"/>
    <s v="0"/>
    <x v="2"/>
    <x v="4"/>
    <d v="2021-09-01T00:00:00"/>
    <n v="322660.75589999993"/>
    <n v="322660.75589999993"/>
    <x v="8"/>
    <x v="5"/>
    <x v="0"/>
  </r>
  <r>
    <s v="NZ99910"/>
    <x v="1612"/>
    <n v="84"/>
    <d v="1938-05-25T00:00:00"/>
    <x v="1"/>
    <s v="Health Coach IV"/>
    <x v="16"/>
    <n v="127418.4813"/>
    <n v="46915.771099999998"/>
    <s v="Scott Hughes"/>
    <x v="0"/>
    <n v="34775949"/>
    <n v="4049603376"/>
    <x v="3"/>
    <x v="6"/>
    <d v="2021-09-24T00:00:00"/>
    <n v="80502.710200000001"/>
    <n v="80502.710200000001"/>
    <x v="8"/>
    <x v="2"/>
    <x v="0"/>
  </r>
  <r>
    <s v="NZ34868"/>
    <x v="1613"/>
    <n v="47"/>
    <d v="1975-05-25T06:00:00"/>
    <x v="1"/>
    <s v="VP Marketing"/>
    <x v="13"/>
    <n v="114627.1208"/>
    <n v="28791.635600000001"/>
    <s v="Anne Johnson"/>
    <x v="0"/>
    <n v="390449943"/>
    <s v="0"/>
    <x v="1"/>
    <x v="1"/>
    <d v="2021-02-28T00:00:00"/>
    <n v="85835.485199999996"/>
    <n v="85835.485199999996"/>
    <x v="0"/>
    <x v="5"/>
    <x v="0"/>
  </r>
  <r>
    <s v="NZ63534"/>
    <x v="1614"/>
    <n v="21"/>
    <d v="2001-05-24T18:00:00"/>
    <x v="1"/>
    <s v="Computer Systems Analyst IV"/>
    <x v="11"/>
    <n v="77182.185599999997"/>
    <n v="67482.957599999994"/>
    <s v="Heather Perez"/>
    <x v="2"/>
    <n v="1600202175"/>
    <s v="0"/>
    <x v="2"/>
    <x v="5"/>
    <d v="2021-07-07T00:00:00"/>
    <n v="9699.2280000000028"/>
    <n v="9699.2280000000028"/>
    <x v="11"/>
    <x v="0"/>
    <x v="0"/>
  </r>
  <r>
    <s v="NZ14766"/>
    <x v="1615"/>
    <n v="81"/>
    <d v="1941-05-24T18:00:00"/>
    <x v="1"/>
    <s v="Media Manager III"/>
    <x v="13"/>
    <n v="1169638.9892"/>
    <n v="775409.08990000002"/>
    <s v="Lillian Garrett"/>
    <x v="0"/>
    <n v="268215696"/>
    <s v="0"/>
    <x v="0"/>
    <x v="4"/>
    <d v="2021-04-30T00:00:00"/>
    <n v="394229.89929999993"/>
    <n v="394229.89929999993"/>
    <x v="5"/>
    <x v="2"/>
    <x v="0"/>
  </r>
  <r>
    <s v="NZ95185"/>
    <x v="1616"/>
    <n v="51"/>
    <d v="1971-05-25T06:00:00"/>
    <x v="1"/>
    <s v="Environmental Specialist"/>
    <x v="20"/>
    <n v="458924.739"/>
    <n v="173080.18729999999"/>
    <s v="Lisa Wells"/>
    <x v="0"/>
    <n v="3338739657"/>
    <s v="0"/>
    <x v="1"/>
    <x v="1"/>
    <d v="2021-11-30T00:00:00"/>
    <n v="285844.55170000001"/>
    <n v="285844.55170000001"/>
    <x v="10"/>
    <x v="4"/>
    <x v="0"/>
  </r>
  <r>
    <s v="NZ81583"/>
    <x v="1617"/>
    <n v="80"/>
    <d v="1942-05-25T00:00:00"/>
    <x v="1"/>
    <s v="Geologist III"/>
    <x v="17"/>
    <n v="1019190.5226"/>
    <n v="387958.53619999997"/>
    <s v="Harold Hart"/>
    <x v="3"/>
    <n v="258577758"/>
    <s v="0"/>
    <x v="5"/>
    <x v="2"/>
    <d v="2021-09-23T00:00:00"/>
    <n v="631231.98640000005"/>
    <n v="643856.62612800009"/>
    <x v="8"/>
    <x v="2"/>
    <x v="0"/>
  </r>
  <r>
    <s v="NZ21979"/>
    <x v="1618"/>
    <n v="49"/>
    <d v="1973-05-24T18:00:00"/>
    <x v="1"/>
    <s v="Safety Technician I"/>
    <x v="14"/>
    <n v="495285.81060000003"/>
    <n v="193503.04259999999"/>
    <s v="Richard Edwards"/>
    <x v="1"/>
    <n v="112479913"/>
    <s v="0"/>
    <x v="2"/>
    <x v="4"/>
    <d v="2021-01-08T00:00:00"/>
    <n v="301782.76800000004"/>
    <n v="301782.76800000004"/>
    <x v="3"/>
    <x v="5"/>
    <x v="0"/>
  </r>
  <r>
    <s v="NZ52909"/>
    <x v="1619"/>
    <n v="23"/>
    <d v="1999-05-25T06:00:00"/>
    <x v="1"/>
    <s v="Research Associate"/>
    <x v="21"/>
    <n v="737355.66619999998"/>
    <n v="329551.4829"/>
    <s v="Martha Jenkins"/>
    <x v="2"/>
    <n v="2355895311"/>
    <s v="0"/>
    <x v="4"/>
    <x v="7"/>
    <d v="2021-07-21T00:00:00"/>
    <n v="407804.18329999998"/>
    <n v="407804.18329999998"/>
    <x v="11"/>
    <x v="0"/>
    <x v="0"/>
  </r>
  <r>
    <s v="NZ93338"/>
    <x v="1620"/>
    <n v="28"/>
    <d v="1994-05-25T00:00:00"/>
    <x v="1"/>
    <s v="Account Executive"/>
    <x v="9"/>
    <n v="886831.7844"/>
    <n v="116815.1271"/>
    <s v="Billy Evans"/>
    <x v="0"/>
    <n v="91056082"/>
    <s v="0"/>
    <x v="5"/>
    <x v="2"/>
    <d v="2022-01-25T00:00:00"/>
    <n v="770016.65729999996"/>
    <n v="770016.65729999996"/>
    <x v="3"/>
    <x v="0"/>
    <x v="1"/>
  </r>
  <r>
    <s v="NZ33338"/>
    <x v="1621"/>
    <n v="62"/>
    <d v="1960-05-24T12:00:00"/>
    <x v="1"/>
    <s v="Account Representative I"/>
    <x v="16"/>
    <n v="331611.65840000001"/>
    <n v="174618.5226"/>
    <s v="Ruby Davis"/>
    <x v="2"/>
    <n v="1740993408"/>
    <s v="0"/>
    <x v="5"/>
    <x v="8"/>
    <d v="2021-05-23T00:00:00"/>
    <n v="156993.13580000002"/>
    <n v="156993.13580000002"/>
    <x v="6"/>
    <x v="3"/>
    <x v="0"/>
  </r>
  <r>
    <s v="NZ59337"/>
    <x v="1622"/>
    <n v="64"/>
    <d v="1958-05-25T00:00:00"/>
    <x v="1"/>
    <s v="Budget/Accounting Analyst II"/>
    <x v="16"/>
    <n v="286537.86570000002"/>
    <n v="120345.90360000001"/>
    <s v="Ruth Flores"/>
    <x v="0"/>
    <n v="362144202"/>
    <s v="0"/>
    <x v="1"/>
    <x v="1"/>
    <d v="2021-10-07T00:00:00"/>
    <n v="166191.9621"/>
    <n v="166191.9621"/>
    <x v="2"/>
    <x v="3"/>
    <x v="0"/>
  </r>
  <r>
    <s v="NZ80089"/>
    <x v="1623"/>
    <n v="37"/>
    <d v="1985-05-24T18:00:00"/>
    <x v="1"/>
    <s v="Engineer IV"/>
    <x v="7"/>
    <n v="955895.97369999997"/>
    <n v="384211.65720000002"/>
    <s v="Steve Coleman"/>
    <x v="3"/>
    <n v="57690282"/>
    <s v="0"/>
    <x v="2"/>
    <x v="5"/>
    <d v="2022-04-22T00:00:00"/>
    <n v="571684.31649999996"/>
    <n v="583118.00283000001"/>
    <x v="5"/>
    <x v="1"/>
    <x v="1"/>
  </r>
  <r>
    <s v="NZ53125"/>
    <x v="1624"/>
    <n v="33"/>
    <d v="1989-05-24T18:00:00"/>
    <x v="1"/>
    <s v="Computer Systems Analyst II"/>
    <x v="18"/>
    <n v="829387.32510000002"/>
    <n v="150565.69899999999"/>
    <s v="Teresa Ryan"/>
    <x v="0"/>
    <n v="88541193"/>
    <s v="0"/>
    <x v="2"/>
    <x v="2"/>
    <d v="2021-08-10T00:00:00"/>
    <n v="678821.62609999999"/>
    <n v="678821.62609999999"/>
    <x v="9"/>
    <x v="1"/>
    <x v="0"/>
  </r>
  <r>
    <s v="NZ53006"/>
    <x v="1625"/>
    <n v="19"/>
    <d v="2003-05-25T06:00:00"/>
    <x v="1"/>
    <s v="Geologist II"/>
    <x v="17"/>
    <n v="148859.66880000001"/>
    <n v="58163.314100000003"/>
    <s v="Jesse Matthews"/>
    <x v="2"/>
    <n v="252612864"/>
    <s v="0"/>
    <x v="4"/>
    <x v="7"/>
    <d v="2021-10-10T00:00:00"/>
    <n v="90696.354700000011"/>
    <n v="90696.354700000011"/>
    <x v="2"/>
    <x v="6"/>
    <x v="0"/>
  </r>
  <r>
    <s v="NZ51619"/>
    <x v="1626"/>
    <n v="25"/>
    <d v="1997-05-24T18:00:00"/>
    <x v="1"/>
    <s v="Assistant Media Planner"/>
    <x v="8"/>
    <n v="185439.74650000001"/>
    <n v="199507.58929999999"/>
    <s v="Peter Jones"/>
    <x v="2"/>
    <n v="426222384"/>
    <s v="0"/>
    <x v="4"/>
    <x v="1"/>
    <d v="2021-05-08T00:00:00"/>
    <n v="-14067.842799999984"/>
    <n v="-14067.842799999984"/>
    <x v="6"/>
    <x v="0"/>
    <x v="0"/>
  </r>
  <r>
    <s v="NZ31637"/>
    <x v="1627"/>
    <n v="34"/>
    <d v="1988-05-24T12:00:00"/>
    <x v="1"/>
    <s v="Computer Systems Analyst II"/>
    <x v="21"/>
    <n v="383486.66009999998"/>
    <n v="201931.48310000001"/>
    <s v="Joe Harper"/>
    <x v="3"/>
    <n v="820951455"/>
    <s v="0"/>
    <x v="2"/>
    <x v="2"/>
    <d v="2021-03-01T00:00:00"/>
    <n v="181555.17699999997"/>
    <n v="181555.17699999997"/>
    <x v="1"/>
    <x v="1"/>
    <x v="0"/>
  </r>
  <r>
    <s v="NZ81366"/>
    <x v="1628"/>
    <n v="64"/>
    <d v="1958-05-25T00:00:00"/>
    <x v="1"/>
    <s v="Accountant II"/>
    <x v="9"/>
    <n v="879980.85120000003"/>
    <n v="434270.55009999999"/>
    <s v="Charles Hicks"/>
    <x v="2"/>
    <n v="1298508926"/>
    <s v="0"/>
    <x v="4"/>
    <x v="1"/>
    <d v="2021-01-09T00:00:00"/>
    <n v="445710.30110000004"/>
    <n v="445710.30110000004"/>
    <x v="3"/>
    <x v="3"/>
    <x v="0"/>
  </r>
  <r>
    <s v="NZ94833"/>
    <x v="1629"/>
    <n v="84"/>
    <d v="1938-05-25T00:00:00"/>
    <x v="1"/>
    <s v="Web Designer III"/>
    <x v="10"/>
    <n v="403463.42570000002"/>
    <n v="121873.77959999999"/>
    <s v="Ernest Sims"/>
    <x v="1"/>
    <n v="749111188"/>
    <s v="0"/>
    <x v="2"/>
    <x v="1"/>
    <d v="2021-02-22T00:00:00"/>
    <n v="281589.64610000001"/>
    <n v="281589.64610000001"/>
    <x v="0"/>
    <x v="2"/>
    <x v="0"/>
  </r>
  <r>
    <s v="NZ55262"/>
    <x v="1630"/>
    <n v="31"/>
    <d v="1991-05-25T06:00:00"/>
    <x v="1"/>
    <s v="Biostatistician I"/>
    <x v="13"/>
    <n v="1109558.5231000001"/>
    <n v="106223.9115"/>
    <s v="Samuel Riley"/>
    <x v="0"/>
    <n v="3499334111"/>
    <s v="0"/>
    <x v="1"/>
    <x v="1"/>
    <d v="2021-07-25T00:00:00"/>
    <n v="1003334.6116000001"/>
    <n v="1003334.6116000001"/>
    <x v="11"/>
    <x v="1"/>
    <x v="0"/>
  </r>
  <r>
    <s v="NZ67868"/>
    <x v="1631"/>
    <n v="43"/>
    <d v="1979-05-25T06:00:00"/>
    <x v="1"/>
    <s v="Engineer IV"/>
    <x v="12"/>
    <n v="86611.900500000003"/>
    <n v="48821.760699999999"/>
    <s v="Jeffrey Ramirez"/>
    <x v="3"/>
    <n v="14284608"/>
    <s v="0"/>
    <x v="0"/>
    <x v="4"/>
    <d v="2021-04-28T00:00:00"/>
    <n v="37790.139800000004"/>
    <n v="37790.139800000004"/>
    <x v="5"/>
    <x v="5"/>
    <x v="0"/>
  </r>
  <r>
    <s v="NZ35234"/>
    <x v="1632"/>
    <n v="44"/>
    <d v="1978-05-25T00:00:00"/>
    <x v="1"/>
    <s v="Structural Analysis Engineer"/>
    <x v="13"/>
    <n v="890641.95880000002"/>
    <n v="152246.48869999999"/>
    <s v="Teresa Nelson"/>
    <x v="0"/>
    <n v="15329408"/>
    <s v="0"/>
    <x v="0"/>
    <x v="1"/>
    <d v="2021-05-22T00:00:00"/>
    <n v="738395.47010000004"/>
    <n v="738395.47010000004"/>
    <x v="6"/>
    <x v="5"/>
    <x v="0"/>
  </r>
  <r>
    <s v="NZ59038"/>
    <x v="1633"/>
    <n v="22"/>
    <d v="2000-05-24T12:00:00"/>
    <x v="1"/>
    <s v="Community Outreach Specialist"/>
    <x v="20"/>
    <n v="349580.77600000001"/>
    <n v="231479.16250000001"/>
    <s v="Jesse Ferguson"/>
    <x v="0"/>
    <n v="810068658"/>
    <n v="413468341"/>
    <x v="3"/>
    <x v="6"/>
    <d v="2021-11-03T00:00:00"/>
    <n v="118101.61350000001"/>
    <n v="118101.61350000001"/>
    <x v="10"/>
    <x v="0"/>
    <x v="0"/>
  </r>
  <r>
    <s v="NZ68883"/>
    <x v="1634"/>
    <n v="48"/>
    <d v="1974-05-25T00:00:00"/>
    <x v="1"/>
    <s v="Account Coordinator"/>
    <x v="9"/>
    <n v="1234872.7644"/>
    <n v="630804.72950000002"/>
    <s v="Daniel Ray"/>
    <x v="2"/>
    <n v="475305012"/>
    <s v="0"/>
    <x v="4"/>
    <x v="7"/>
    <d v="2021-05-08T00:00:00"/>
    <n v="604068.03489999997"/>
    <n v="604068.03489999997"/>
    <x v="6"/>
    <x v="5"/>
    <x v="0"/>
  </r>
  <r>
    <s v="NZ46116"/>
    <x v="1635"/>
    <n v="62"/>
    <d v="1960-05-24T12:00:00"/>
    <x v="1"/>
    <s v="Nurse Practicioner"/>
    <x v="16"/>
    <n v="673238.00329999998"/>
    <n v="114157.7484"/>
    <s v="David Stevens"/>
    <x v="3"/>
    <n v="1743542703"/>
    <s v="0"/>
    <x v="5"/>
    <x v="5"/>
    <d v="2021-04-15T00:00:00"/>
    <n v="559080.25489999994"/>
    <n v="570261.85999799997"/>
    <x v="5"/>
    <x v="3"/>
    <x v="0"/>
  </r>
  <r>
    <s v="NZ49363"/>
    <x v="1636"/>
    <n v="45"/>
    <d v="1977-05-24T18:00:00"/>
    <x v="1"/>
    <s v="Systems Administrator I"/>
    <x v="19"/>
    <n v="689154.21389999997"/>
    <n v="142753.37289999999"/>
    <s v="Debra Moreno"/>
    <x v="1"/>
    <n v="3241998375"/>
    <s v="0"/>
    <x v="1"/>
    <x v="1"/>
    <d v="2021-10-29T00:00:00"/>
    <n v="546400.84100000001"/>
    <n v="546400.84100000001"/>
    <x v="2"/>
    <x v="5"/>
    <x v="0"/>
  </r>
  <r>
    <s v="NZ26127"/>
    <x v="1637"/>
    <n v="23"/>
    <d v="1999-05-25T06:00:00"/>
    <x v="1"/>
    <s v="Media Manager IV"/>
    <x v="21"/>
    <n v="1752305.1555999999"/>
    <n v="819634.56640000001"/>
    <s v="Eugene Sanchez"/>
    <x v="2"/>
    <n v="15693993"/>
    <s v="0"/>
    <x v="2"/>
    <x v="5"/>
    <d v="2021-08-13T00:00:00"/>
    <n v="932670.58919999993"/>
    <n v="932670.58919999993"/>
    <x v="9"/>
    <x v="0"/>
    <x v="0"/>
  </r>
  <r>
    <s v="NZ35484"/>
    <x v="1638"/>
    <n v="73"/>
    <d v="1949-05-24T18:00:00"/>
    <x v="1"/>
    <s v="Statistician IV"/>
    <x v="12"/>
    <n v="2101187.0482000001"/>
    <n v="486516.46419999999"/>
    <s v="Brandon Shaw"/>
    <x v="3"/>
    <n v="2089556352"/>
    <s v="0"/>
    <x v="2"/>
    <x v="1"/>
    <d v="2021-07-04T00:00:00"/>
    <n v="1614670.584"/>
    <n v="1646963.9956800002"/>
    <x v="11"/>
    <x v="2"/>
    <x v="0"/>
  </r>
  <r>
    <s v="NZ69088"/>
    <x v="1639"/>
    <n v="38"/>
    <d v="1984-05-24T12:00:00"/>
    <x v="1"/>
    <s v="Account Coordinator"/>
    <x v="15"/>
    <n v="430063.79859999998"/>
    <n v="284050.20240000001"/>
    <s v="Victor Ryan"/>
    <x v="0"/>
    <n v="122753346"/>
    <n v="5646514278"/>
    <x v="3"/>
    <x v="6"/>
    <d v="2021-09-30T00:00:00"/>
    <n v="146013.59619999997"/>
    <n v="146013.59619999997"/>
    <x v="8"/>
    <x v="1"/>
    <x v="0"/>
  </r>
  <r>
    <s v="NZ56739"/>
    <x v="1640"/>
    <n v="58"/>
    <d v="1964-05-24T12:00:00"/>
    <x v="1"/>
    <s v="Web Developer IV"/>
    <x v="13"/>
    <n v="645661.42799999996"/>
    <n v="287684.2745"/>
    <s v="Carol Collins"/>
    <x v="0"/>
    <n v="1805472952"/>
    <s v="0"/>
    <x v="1"/>
    <x v="4"/>
    <d v="2021-10-20T00:00:00"/>
    <n v="357977.15349999996"/>
    <n v="357977.15349999996"/>
    <x v="2"/>
    <x v="4"/>
    <x v="0"/>
  </r>
  <r>
    <s v="NZ53925"/>
    <x v="1641"/>
    <n v="80"/>
    <d v="1942-05-25T00:00:00"/>
    <x v="1"/>
    <s v="Desktop Support Technician"/>
    <x v="15"/>
    <n v="436494.57339999999"/>
    <n v="119688.48020000001"/>
    <s v="Gary King"/>
    <x v="1"/>
    <n v="1189387776"/>
    <s v="0"/>
    <x v="4"/>
    <x v="7"/>
    <d v="2021-03-19T00:00:00"/>
    <n v="316806.0932"/>
    <n v="316806.0932"/>
    <x v="1"/>
    <x v="2"/>
    <x v="0"/>
  </r>
  <r>
    <s v="NZ87283"/>
    <x v="1642"/>
    <n v="69"/>
    <d v="1953-05-24T18:00:00"/>
    <x v="1"/>
    <s v="Professor"/>
    <x v="17"/>
    <n v="1860597.1538"/>
    <n v="818662.74769999995"/>
    <s v="Richard Knight"/>
    <x v="0"/>
    <n v="699834639"/>
    <n v="31841085"/>
    <x v="3"/>
    <x v="6"/>
    <d v="2021-11-21T00:00:00"/>
    <n v="1041934.4061"/>
    <n v="1041934.4061"/>
    <x v="10"/>
    <x v="3"/>
    <x v="0"/>
  </r>
  <r>
    <s v="NZ15167"/>
    <x v="1643"/>
    <n v="61"/>
    <d v="1961-05-24T18:00:00"/>
    <x v="1"/>
    <s v="Accountant I"/>
    <x v="21"/>
    <n v="3145143.4161999999"/>
    <n v="703861.40590000001"/>
    <s v="Brian Garza"/>
    <x v="3"/>
    <n v="2189041336"/>
    <s v="0"/>
    <x v="5"/>
    <x v="5"/>
    <d v="2021-02-12T00:00:00"/>
    <n v="2441282.0102999997"/>
    <n v="2490107.6505059996"/>
    <x v="0"/>
    <x v="3"/>
    <x v="0"/>
  </r>
  <r>
    <s v="NZ95869"/>
    <x v="1644"/>
    <n v="67"/>
    <d v="1955-05-25T06:00:00"/>
    <x v="1"/>
    <s v="Web Designer II"/>
    <x v="20"/>
    <n v="764881.33019999997"/>
    <n v="196319.54139999999"/>
    <s v="Nicole Scott"/>
    <x v="3"/>
    <n v="718153074"/>
    <s v="0"/>
    <x v="5"/>
    <x v="8"/>
    <d v="2022-02-14T00:00:00"/>
    <n v="568561.78879999998"/>
    <n v="579933.02457599994"/>
    <x v="0"/>
    <x v="3"/>
    <x v="1"/>
  </r>
  <r>
    <s v="NZ86491"/>
    <x v="1645"/>
    <n v="23"/>
    <d v="1999-05-25T06:00:00"/>
    <x v="1"/>
    <s v="Media Manager II"/>
    <x v="8"/>
    <n v="95899.266300000003"/>
    <n v="31921.713800000001"/>
    <s v="Michael Sims"/>
    <x v="0"/>
    <n v="20884224"/>
    <s v="0"/>
    <x v="2"/>
    <x v="1"/>
    <d v="2022-01-19T00:00:00"/>
    <n v="63977.552500000005"/>
    <n v="63977.552500000005"/>
    <x v="3"/>
    <x v="0"/>
    <x v="1"/>
  </r>
  <r>
    <s v="NZ76462"/>
    <x v="1646"/>
    <n v="21"/>
    <d v="2001-05-24T18:00:00"/>
    <x v="1"/>
    <s v="Environmental Tech"/>
    <x v="20"/>
    <n v="254470.01310000001"/>
    <n v="242841.00709999999"/>
    <s v="Irene Thomas"/>
    <x v="2"/>
    <n v="171662004"/>
    <s v="0"/>
    <x v="2"/>
    <x v="2"/>
    <d v="2021-07-05T00:00:00"/>
    <n v="11629.006000000023"/>
    <n v="11629.006000000023"/>
    <x v="11"/>
    <x v="0"/>
    <x v="0"/>
  </r>
  <r>
    <s v="NZ62606"/>
    <x v="1647"/>
    <n v="41"/>
    <d v="1981-05-24T18:00:00"/>
    <x v="1"/>
    <s v="Administrative Officer"/>
    <x v="17"/>
    <n v="113314.3392"/>
    <n v="76245.770199999999"/>
    <s v="Terry Bennett"/>
    <x v="0"/>
    <n v="70434"/>
    <n v="4108031424"/>
    <x v="3"/>
    <x v="3"/>
    <d v="2021-03-11T00:00:00"/>
    <n v="37068.569000000003"/>
    <n v="37068.569000000003"/>
    <x v="1"/>
    <x v="5"/>
    <x v="0"/>
  </r>
  <r>
    <s v="NZ13182"/>
    <x v="1648"/>
    <n v="63"/>
    <d v="1959-05-25T06:00:00"/>
    <x v="1"/>
    <s v="Paralegal"/>
    <x v="7"/>
    <n v="88035.771599999993"/>
    <n v="78037.423299999995"/>
    <s v="Anthony Moore"/>
    <x v="2"/>
    <n v="976988922"/>
    <s v="0"/>
    <x v="5"/>
    <x v="8"/>
    <d v="2021-01-01T00:00:00"/>
    <n v="9998.3482999999978"/>
    <n v="9998.3482999999978"/>
    <x v="3"/>
    <x v="3"/>
    <x v="0"/>
  </r>
  <r>
    <s v="NZ51766"/>
    <x v="1649"/>
    <n v="22"/>
    <d v="2000-05-24T12:00:00"/>
    <x v="1"/>
    <s v="Food Chemist"/>
    <x v="13"/>
    <n v="1711330.1525000001"/>
    <n v="451747.28"/>
    <s v="Scott Patterson"/>
    <x v="3"/>
    <n v="3252078"/>
    <n v="459902124"/>
    <x v="3"/>
    <x v="6"/>
    <d v="2021-06-22T00:00:00"/>
    <n v="1259582.8725000001"/>
    <n v="1284774.5299500001"/>
    <x v="4"/>
    <x v="0"/>
    <x v="0"/>
  </r>
  <r>
    <s v="NZ18821"/>
    <x v="1650"/>
    <n v="80"/>
    <d v="1942-05-25T00:00:00"/>
    <x v="1"/>
    <s v="Health Coach IV"/>
    <x v="17"/>
    <n v="417528.26500000001"/>
    <n v="244800.0336"/>
    <s v="Frances Hunt"/>
    <x v="1"/>
    <n v="231444"/>
    <s v="0"/>
    <x v="1"/>
    <x v="1"/>
    <d v="2021-11-15T00:00:00"/>
    <n v="172728.23140000002"/>
    <n v="172728.23140000002"/>
    <x v="10"/>
    <x v="2"/>
    <x v="0"/>
  </r>
  <r>
    <s v="NZ81423"/>
    <x v="1651"/>
    <n v="61"/>
    <d v="1961-05-24T18:00:00"/>
    <x v="1"/>
    <s v="Paralegal"/>
    <x v="12"/>
    <n v="745869.05779999995"/>
    <n v="233155.2513"/>
    <s v="Joe Carroll"/>
    <x v="0"/>
    <n v="4098549"/>
    <s v="0"/>
    <x v="4"/>
    <x v="7"/>
    <d v="2022-02-04T00:00:00"/>
    <n v="512713.80649999995"/>
    <n v="512713.80649999995"/>
    <x v="0"/>
    <x v="3"/>
    <x v="1"/>
  </r>
  <r>
    <s v="NZ93695"/>
    <x v="1652"/>
    <n v="48"/>
    <d v="1974-05-25T00:00:00"/>
    <x v="1"/>
    <s v="Nuclear Power Engineer"/>
    <x v="12"/>
    <n v="869732.47479999997"/>
    <n v="57619.7765"/>
    <s v="Fred Fernandez"/>
    <x v="0"/>
    <n v="8722155"/>
    <s v="0"/>
    <x v="0"/>
    <x v="4"/>
    <d v="2022-01-09T00:00:00"/>
    <n v="812112.69829999993"/>
    <n v="812112.69829999993"/>
    <x v="3"/>
    <x v="5"/>
    <x v="1"/>
  </r>
  <r>
    <s v="NZ15006"/>
    <x v="1653"/>
    <n v="28"/>
    <d v="1994-05-25T00:00:00"/>
    <x v="1"/>
    <s v="Human Resources Manager"/>
    <x v="12"/>
    <n v="1120917.3700000001"/>
    <n v="437157.77429999999"/>
    <s v="Ann Harper"/>
    <x v="0"/>
    <n v="1168812344"/>
    <s v="0"/>
    <x v="5"/>
    <x v="2"/>
    <d v="2021-08-12T00:00:00"/>
    <n v="683759.59570000018"/>
    <n v="683759.59570000018"/>
    <x v="9"/>
    <x v="0"/>
    <x v="0"/>
  </r>
  <r>
    <s v="NZ60181"/>
    <x v="1654"/>
    <n v="20"/>
    <d v="2002-05-25T00:00:00"/>
    <x v="1"/>
    <s v="Safety Technician III"/>
    <x v="10"/>
    <n v="676425.1128"/>
    <n v="138861.5232"/>
    <s v="Richard Matthews"/>
    <x v="5"/>
    <n v="13071168"/>
    <s v="0"/>
    <x v="2"/>
    <x v="2"/>
    <d v="2022-03-27T00:00:00"/>
    <n v="537563.58960000006"/>
    <n v="537563.58960000006"/>
    <x v="1"/>
    <x v="0"/>
    <x v="1"/>
  </r>
  <r>
    <s v="NZ70737"/>
    <x v="1655"/>
    <n v="50"/>
    <d v="1972-05-24T12:00:00"/>
    <x v="1"/>
    <s v="Senior Developer"/>
    <x v="20"/>
    <n v="2065707.8034000001"/>
    <n v="405935.60320000001"/>
    <s v="Phillip Howell"/>
    <x v="2"/>
    <n v="2534848512"/>
    <s v="0"/>
    <x v="0"/>
    <x v="0"/>
    <d v="2021-11-23T00:00:00"/>
    <n v="1659772.2002000001"/>
    <n v="1659772.2002000001"/>
    <x v="10"/>
    <x v="4"/>
    <x v="0"/>
  </r>
  <r>
    <s v="NZ31739"/>
    <x v="1656"/>
    <n v="35"/>
    <d v="1987-05-25T06:00:00"/>
    <x v="1"/>
    <s v="Health Coach I"/>
    <x v="18"/>
    <n v="103372.7286"/>
    <n v="64771.519800000002"/>
    <s v="Anna Bennett"/>
    <x v="1"/>
    <n v="802255423"/>
    <s v="0"/>
    <x v="1"/>
    <x v="1"/>
    <d v="2022-03-17T00:00:00"/>
    <n v="38601.2088"/>
    <n v="38601.2088"/>
    <x v="1"/>
    <x v="1"/>
    <x v="1"/>
  </r>
  <r>
    <s v="NZ85022"/>
    <x v="1657"/>
    <n v="72"/>
    <d v="1950-05-25T00:00:00"/>
    <x v="1"/>
    <s v="Programmer Analyst IV"/>
    <x v="17"/>
    <n v="363561.04800000001"/>
    <n v="73439.331699999995"/>
    <s v="Mary Johnston"/>
    <x v="0"/>
    <n v="5145077925"/>
    <n v="1236855483"/>
    <x v="3"/>
    <x v="2"/>
    <d v="2021-12-20T00:00:00"/>
    <n v="290121.71630000003"/>
    <n v="290121.71630000003"/>
    <x v="7"/>
    <x v="2"/>
    <x v="0"/>
  </r>
  <r>
    <s v="NZ40556"/>
    <x v="1658"/>
    <n v="44"/>
    <d v="1978-05-25T00:00:00"/>
    <x v="1"/>
    <s v="Computer Systems Analyst IV"/>
    <x v="19"/>
    <n v="696707.00719999999"/>
    <n v="396851.54979999998"/>
    <s v="Lawrence Mitchell"/>
    <x v="3"/>
    <n v="423974628"/>
    <s v="0"/>
    <x v="2"/>
    <x v="2"/>
    <d v="2022-02-18T00:00:00"/>
    <n v="299855.45740000001"/>
    <n v="299855.45740000001"/>
    <x v="0"/>
    <x v="5"/>
    <x v="1"/>
  </r>
  <r>
    <s v="NZ52284"/>
    <x v="1659"/>
    <n v="50"/>
    <d v="1972-05-24T12:00:00"/>
    <x v="1"/>
    <s v="Account Representative IV"/>
    <x v="21"/>
    <n v="95358.503400000001"/>
    <n v="55398.749600000003"/>
    <s v="Catherine Carter"/>
    <x v="5"/>
    <n v="285493065"/>
    <s v="0"/>
    <x v="2"/>
    <x v="2"/>
    <d v="2021-10-05T00:00:00"/>
    <n v="39959.753799999999"/>
    <n v="39959.753799999999"/>
    <x v="2"/>
    <x v="4"/>
    <x v="0"/>
  </r>
  <r>
    <s v="NZ88518"/>
    <x v="1660"/>
    <n v="23"/>
    <d v="1999-05-25T06:00:00"/>
    <x v="1"/>
    <s v="Account Coordinator"/>
    <x v="19"/>
    <m/>
    <n v="0"/>
    <s v="Patrick Perez"/>
    <x v="0"/>
    <n v="1021813056"/>
    <s v="0"/>
    <x v="5"/>
    <x v="2"/>
    <d v="2021-02-03T00:00:00"/>
    <n v="0"/>
    <n v="0"/>
    <x v="0"/>
    <x v="0"/>
    <x v="0"/>
  </r>
  <r>
    <s v="NZ62450"/>
    <x v="1661"/>
    <n v="83"/>
    <d v="1939-05-25T06:00:00"/>
    <x v="1"/>
    <s v="Web Designer III"/>
    <x v="16"/>
    <n v="150843.39189999999"/>
    <n v="34951.517599999999"/>
    <s v="Donald Hanson"/>
    <x v="0"/>
    <n v="2347071685"/>
    <n v="2604046934"/>
    <x v="3"/>
    <x v="3"/>
    <d v="2021-09-25T00:00:00"/>
    <n v="115891.8743"/>
    <n v="115891.8743"/>
    <x v="8"/>
    <x v="2"/>
    <x v="0"/>
  </r>
  <r>
    <s v="NZ99234"/>
    <x v="1662"/>
    <n v="37"/>
    <d v="1985-05-24T18:00:00"/>
    <x v="1"/>
    <s v="Speech Pathologist"/>
    <x v="7"/>
    <n v="173962.4705"/>
    <n v="101356.0289"/>
    <s v="Barbara Duncan"/>
    <x v="5"/>
    <n v="172604838"/>
    <s v="0"/>
    <x v="2"/>
    <x v="2"/>
    <d v="2022-01-16T00:00:00"/>
    <n v="72606.441599999991"/>
    <n v="72606.441599999991"/>
    <x v="3"/>
    <x v="1"/>
    <x v="1"/>
  </r>
  <r>
    <s v="NZ86236"/>
    <x v="1663"/>
    <n v="44"/>
    <d v="1978-05-25T00:00:00"/>
    <x v="1"/>
    <s v="Administrative Assistant II"/>
    <x v="12"/>
    <n v="439061.30300000001"/>
    <n v="112033.005"/>
    <s v="Lisa Marshall"/>
    <x v="3"/>
    <n v="3103753664"/>
    <s v="0"/>
    <x v="1"/>
    <x v="1"/>
    <d v="2021-04-05T00:00:00"/>
    <n v="327028.29800000001"/>
    <n v="327028.29800000001"/>
    <x v="5"/>
    <x v="5"/>
    <x v="0"/>
  </r>
  <r>
    <s v="NZ35064"/>
    <x v="1664"/>
    <n v="77"/>
    <d v="1945-05-24T18:00:00"/>
    <x v="1"/>
    <s v="Developer I"/>
    <x v="15"/>
    <n v="935505.52410000004"/>
    <n v="582011.59210000001"/>
    <s v="Jason Stone"/>
    <x v="5"/>
    <n v="604085933"/>
    <n v="450600965"/>
    <x v="3"/>
    <x v="3"/>
    <d v="2022-01-18T00:00:00"/>
    <n v="353493.93200000003"/>
    <n v="353493.93200000003"/>
    <x v="3"/>
    <x v="2"/>
    <x v="1"/>
  </r>
  <r>
    <s v="NZ79892"/>
    <x v="1665"/>
    <n v="76"/>
    <d v="1946-05-25T00:00:00"/>
    <x v="1"/>
    <s v="GIS Technical Architect"/>
    <x v="10"/>
    <n v="503727.82130000001"/>
    <n v="119260.9653"/>
    <s v="Jesse Perry"/>
    <x v="3"/>
    <n v="37133184"/>
    <s v="0"/>
    <x v="0"/>
    <x v="4"/>
    <d v="2022-03-24T00:00:00"/>
    <n v="384466.85600000003"/>
    <n v="384466.85600000003"/>
    <x v="1"/>
    <x v="2"/>
    <x v="1"/>
  </r>
  <r>
    <s v="NZ81288"/>
    <x v="1666"/>
    <n v="80"/>
    <d v="1942-05-25T00:00:00"/>
    <x v="1"/>
    <s v="Pharmacist"/>
    <x v="10"/>
    <n v="793479.62800000003"/>
    <n v="451291.53840000002"/>
    <s v="Jeremy Sullivan"/>
    <x v="5"/>
    <n v="753847686"/>
    <s v="0"/>
    <x v="0"/>
    <x v="4"/>
    <d v="2021-09-06T00:00:00"/>
    <n v="342188.08960000001"/>
    <n v="342188.08960000001"/>
    <x v="8"/>
    <x v="2"/>
    <x v="0"/>
  </r>
  <r>
    <s v="NZ91861"/>
    <x v="1667"/>
    <n v="34"/>
    <d v="1988-05-24T12:00:00"/>
    <x v="1"/>
    <s v="Systems Administrator III"/>
    <x v="18"/>
    <n v="346491.25939999998"/>
    <n v="193836.29879999999"/>
    <s v="Russell Gutierrez"/>
    <x v="2"/>
    <n v="702200664"/>
    <s v="0"/>
    <x v="0"/>
    <x v="1"/>
    <d v="2021-07-13T00:00:00"/>
    <n v="152654.96059999999"/>
    <n v="152654.96059999999"/>
    <x v="11"/>
    <x v="1"/>
    <x v="0"/>
  </r>
  <r>
    <s v="NZ58749"/>
    <x v="1668"/>
    <n v="32"/>
    <d v="1990-05-25T00:00:00"/>
    <x v="1"/>
    <s v="Systems Administrator II"/>
    <x v="21"/>
    <n v="360033.20439999999"/>
    <n v="286874.4572"/>
    <s v="Kathleen Ford"/>
    <x v="2"/>
    <n v="3644896032"/>
    <s v="0"/>
    <x v="2"/>
    <x v="2"/>
    <d v="2021-02-15T00:00:00"/>
    <n v="73158.747199999983"/>
    <n v="73158.747199999983"/>
    <x v="0"/>
    <x v="1"/>
    <x v="0"/>
  </r>
  <r>
    <s v="NZ90409"/>
    <x v="1669"/>
    <n v="54"/>
    <d v="1968-05-24T12:00:00"/>
    <x v="1"/>
    <s v="Associate Professor"/>
    <x v="10"/>
    <n v="782700.6557"/>
    <n v="443391.59480000002"/>
    <s v="Barbara Riley"/>
    <x v="3"/>
    <n v="4606504"/>
    <s v="0"/>
    <x v="0"/>
    <x v="4"/>
    <d v="2021-04-12T00:00:00"/>
    <n v="339309.06089999998"/>
    <n v="339309.06089999998"/>
    <x v="5"/>
    <x v="4"/>
    <x v="0"/>
  </r>
  <r>
    <s v="NZ30571"/>
    <x v="1670"/>
    <n v="25"/>
    <d v="1997-05-24T18:00:00"/>
    <x v="1"/>
    <s v="Database Administrator IV"/>
    <x v="17"/>
    <n v="1188019.3470999999"/>
    <n v="458113.93530000001"/>
    <s v="Walter Arnold"/>
    <x v="3"/>
    <n v="1502799599"/>
    <s v="0"/>
    <x v="4"/>
    <x v="7"/>
    <d v="2021-04-18T00:00:00"/>
    <n v="729905.41179999989"/>
    <n v="744503.52003599994"/>
    <x v="5"/>
    <x v="0"/>
    <x v="0"/>
  </r>
  <r>
    <s v="NZ50411"/>
    <x v="1671"/>
    <n v="26"/>
    <d v="1996-05-24T12:00:00"/>
    <x v="1"/>
    <s v="Geologist II"/>
    <x v="17"/>
    <n v="655045.49210000003"/>
    <n v="577519.77839999995"/>
    <s v="Stephanie Baker"/>
    <x v="3"/>
    <n v="150898038"/>
    <s v="0"/>
    <x v="1"/>
    <x v="1"/>
    <d v="2022-03-03T00:00:00"/>
    <n v="77525.71370000008"/>
    <n v="77525.71370000008"/>
    <x v="1"/>
    <x v="0"/>
    <x v="1"/>
  </r>
  <r>
    <s v="NZ91035"/>
    <x v="1672"/>
    <n v="35"/>
    <d v="1987-05-25T06:00:00"/>
    <x v="1"/>
    <s v="Programmer IV"/>
    <x v="18"/>
    <n v="398228.09240000002"/>
    <n v="292751.46250000002"/>
    <s v="Jesse Daniels"/>
    <x v="0"/>
    <n v="31697223"/>
    <s v="0"/>
    <x v="2"/>
    <x v="2"/>
    <d v="2021-06-21T00:00:00"/>
    <n v="105476.6299"/>
    <n v="105476.6299"/>
    <x v="4"/>
    <x v="1"/>
    <x v="0"/>
  </r>
  <r>
    <s v="NZ18979"/>
    <x v="1673"/>
    <n v="70"/>
    <d v="1952-05-24T12:00:00"/>
    <x v="1"/>
    <s v="Help Desk Operator"/>
    <x v="21"/>
    <n v="1268890.9723"/>
    <n v="252097.5442"/>
    <s v="Randy Gardner"/>
    <x v="1"/>
    <n v="1493168448"/>
    <s v="0"/>
    <x v="0"/>
    <x v="4"/>
    <d v="2022-03-04T00:00:00"/>
    <n v="1016793.4281"/>
    <n v="1016793.4281"/>
    <x v="1"/>
    <x v="2"/>
    <x v="1"/>
  </r>
  <r>
    <s v="NZ70050"/>
    <x v="1674"/>
    <n v="33"/>
    <d v="1989-05-24T18:00:00"/>
    <x v="1"/>
    <s v="Sales Representative"/>
    <x v="14"/>
    <n v="384533.63150000002"/>
    <n v="145980.36009999999"/>
    <s v="Carlos Ryan"/>
    <x v="5"/>
    <n v="3885505169"/>
    <s v="0"/>
    <x v="1"/>
    <x v="1"/>
    <d v="2022-04-14T00:00:00"/>
    <n v="238553.27140000003"/>
    <n v="238553.27140000003"/>
    <x v="5"/>
    <x v="1"/>
    <x v="1"/>
  </r>
  <r>
    <s v="NZ25277"/>
    <x v="1675"/>
    <n v="37"/>
    <d v="1985-05-24T18:00:00"/>
    <x v="1"/>
    <s v="Automation Specialist III"/>
    <x v="20"/>
    <n v="2646971.3144"/>
    <n v="675570.29070000001"/>
    <s v="Todd Mccoy"/>
    <x v="5"/>
    <n v="2478665603"/>
    <s v="0"/>
    <x v="5"/>
    <x v="8"/>
    <d v="2022-01-04T00:00:00"/>
    <n v="1971401.0237"/>
    <n v="1971401.0237"/>
    <x v="3"/>
    <x v="1"/>
    <x v="1"/>
  </r>
  <r>
    <s v="NZ72496"/>
    <x v="1676"/>
    <n v="19"/>
    <d v="2003-05-25T06:00:00"/>
    <x v="1"/>
    <s v="Software Test Engineer I"/>
    <x v="21"/>
    <n v="1006135.4502"/>
    <n v="239267.27970000001"/>
    <s v="Jack Watkins"/>
    <x v="0"/>
    <n v="1102636272"/>
    <s v="0"/>
    <x v="2"/>
    <x v="2"/>
    <d v="2021-07-22T00:00:00"/>
    <n v="766868.17050000001"/>
    <n v="766868.17050000001"/>
    <x v="11"/>
    <x v="6"/>
    <x v="0"/>
  </r>
  <r>
    <s v="NZ28755"/>
    <x v="1677"/>
    <n v="54"/>
    <d v="1968-05-24T12:00:00"/>
    <x v="1"/>
    <s v="Human Resources Assistant IV"/>
    <x v="9"/>
    <n v="206792.29560000001"/>
    <n v="61857.869299999998"/>
    <s v="Amanda Myers"/>
    <x v="4"/>
    <n v="9832512"/>
    <s v="0"/>
    <x v="0"/>
    <x v="4"/>
    <d v="2021-06-21T00:00:00"/>
    <n v="144934.42630000002"/>
    <n v="144934.42630000002"/>
    <x v="4"/>
    <x v="4"/>
    <x v="0"/>
  </r>
  <r>
    <s v="NZ39612"/>
    <x v="1678"/>
    <n v="43"/>
    <d v="1979-05-25T06:00:00"/>
    <x v="1"/>
    <s v="Programmer II"/>
    <x v="21"/>
    <n v="334392.31660000002"/>
    <n v="103761.43670000001"/>
    <s v="Deborah Freeman"/>
    <x v="0"/>
    <n v="2460454656"/>
    <s v="0"/>
    <x v="2"/>
    <x v="2"/>
    <d v="2021-11-11T00:00:00"/>
    <n v="230630.8799"/>
    <n v="230630.8799"/>
    <x v="10"/>
    <x v="5"/>
    <x v="0"/>
  </r>
  <r>
    <s v="NZ50255"/>
    <x v="1679"/>
    <n v="76"/>
    <d v="1946-05-25T00:00:00"/>
    <x v="1"/>
    <s v="Human Resources Assistant I"/>
    <x v="17"/>
    <n v="60890.809600000001"/>
    <n v="21852.189299999998"/>
    <s v="Angela Lynch"/>
    <x v="4"/>
    <n v="318018591"/>
    <s v="0"/>
    <x v="1"/>
    <x v="1"/>
    <d v="2022-02-01T00:00:00"/>
    <n v="39038.620300000002"/>
    <n v="39038.620300000002"/>
    <x v="0"/>
    <x v="2"/>
    <x v="1"/>
  </r>
  <r>
    <s v="NZ79142"/>
    <x v="1680"/>
    <n v="52"/>
    <d v="1970-05-25T00:00:00"/>
    <x v="1"/>
    <s v="Programmer Analyst III"/>
    <x v="14"/>
    <n v="2262409.2903999998"/>
    <n v="147297.28570000001"/>
    <s v="Larry Gibson"/>
    <x v="0"/>
    <n v="3433182304"/>
    <s v="0"/>
    <x v="1"/>
    <x v="4"/>
    <d v="2021-06-19T00:00:00"/>
    <n v="2115112.0046999999"/>
    <n v="2115112.0046999999"/>
    <x v="4"/>
    <x v="4"/>
    <x v="0"/>
  </r>
  <r>
    <s v="NZ94482"/>
    <x v="1681"/>
    <n v="59"/>
    <d v="1963-05-25T06:00:00"/>
    <x v="1"/>
    <s v="Staff Scientist"/>
    <x v="15"/>
    <n v="154796.16"/>
    <n v="33528.848299999998"/>
    <s v="Ann White"/>
    <x v="2"/>
    <n v="1032151572"/>
    <n v="2271164904"/>
    <x v="3"/>
    <x v="6"/>
    <d v="2021-05-26T00:00:00"/>
    <n v="121267.31170000001"/>
    <n v="121267.31170000001"/>
    <x v="6"/>
    <x v="4"/>
    <x v="0"/>
  </r>
  <r>
    <s v="NZ13115"/>
    <x v="1682"/>
    <n v="24"/>
    <d v="1998-05-25T00:00:00"/>
    <x v="1"/>
    <s v="Biostatistician II"/>
    <x v="7"/>
    <n v="220878.09729999999"/>
    <n v="33298.1296"/>
    <s v="Sean Weaver"/>
    <x v="3"/>
    <n v="1273199132"/>
    <s v="0"/>
    <x v="5"/>
    <x v="2"/>
    <d v="2022-02-05T00:00:00"/>
    <n v="187579.96769999998"/>
    <n v="187579.96769999998"/>
    <x v="0"/>
    <x v="0"/>
    <x v="1"/>
  </r>
  <r>
    <s v="NZ61906"/>
    <x v="1683"/>
    <n v="24"/>
    <d v="1998-05-25T00:00:00"/>
    <x v="1"/>
    <s v="Budget/Accounting Analyst II"/>
    <x v="12"/>
    <n v="580517.06180000002"/>
    <n v="161019.33100000001"/>
    <s v="Carlos Cook"/>
    <x v="0"/>
    <n v="1807243392"/>
    <s v="0"/>
    <x v="0"/>
    <x v="0"/>
    <d v="2021-07-07T00:00:00"/>
    <n v="419497.73080000002"/>
    <n v="419497.73080000002"/>
    <x v="11"/>
    <x v="0"/>
    <x v="0"/>
  </r>
  <r>
    <s v="NZ70317"/>
    <x v="1684"/>
    <n v="43"/>
    <d v="1979-05-25T06:00:00"/>
    <x v="1"/>
    <s v="Automation Specialist II"/>
    <x v="15"/>
    <n v="557125.87439999997"/>
    <n v="75324.923999999999"/>
    <s v="Steven Alexander"/>
    <x v="5"/>
    <n v="724426395"/>
    <s v="0"/>
    <x v="0"/>
    <x v="0"/>
    <d v="2021-11-27T00:00:00"/>
    <n v="481800.95039999997"/>
    <n v="481800.95039999997"/>
    <x v="10"/>
    <x v="5"/>
    <x v="0"/>
  </r>
  <r>
    <s v="NZ57459"/>
    <x v="1685"/>
    <n v="81"/>
    <d v="1941-05-24T18:00:00"/>
    <x v="1"/>
    <s v="Senior Editor"/>
    <x v="21"/>
    <n v="265852.33"/>
    <n v="51020.1898"/>
    <s v="Roy Knight"/>
    <x v="0"/>
    <n v="34239672"/>
    <s v="0"/>
    <x v="4"/>
    <x v="7"/>
    <d v="2022-02-10T00:00:00"/>
    <n v="214832.14020000002"/>
    <n v="214832.14020000002"/>
    <x v="0"/>
    <x v="2"/>
    <x v="1"/>
  </r>
  <r>
    <s v="NZ54314"/>
    <x v="1686"/>
    <n v="46"/>
    <d v="1976-05-24T12:00:00"/>
    <x v="1"/>
    <s v="Software Consultant"/>
    <x v="21"/>
    <n v="1998613.0027000001"/>
    <n v="276626.20880000002"/>
    <s v="Chris Hall"/>
    <x v="1"/>
    <n v="293419065"/>
    <s v="0"/>
    <x v="2"/>
    <x v="2"/>
    <d v="2021-03-28T00:00:00"/>
    <n v="1721986.7938999999"/>
    <n v="1721986.7938999999"/>
    <x v="1"/>
    <x v="5"/>
    <x v="0"/>
  </r>
  <r>
    <s v="NZ32055"/>
    <x v="1687"/>
    <n v="75"/>
    <d v="1947-05-25T06:00:00"/>
    <x v="1"/>
    <s v="Financial Analyst"/>
    <x v="18"/>
    <n v="2100661.0432000002"/>
    <n v="997420.12159999995"/>
    <s v="Alan Cole"/>
    <x v="5"/>
    <n v="735010368"/>
    <s v="0"/>
    <x v="2"/>
    <x v="2"/>
    <d v="2021-01-28T00:00:00"/>
    <n v="1103240.9216000002"/>
    <n v="1103240.9216000002"/>
    <x v="3"/>
    <x v="2"/>
    <x v="0"/>
  </r>
  <r>
    <s v="NZ20451"/>
    <x v="1688"/>
    <n v="77"/>
    <d v="1945-05-24T18:00:00"/>
    <x v="1"/>
    <s v="Engineer II"/>
    <x v="17"/>
    <n v="642034.66119999997"/>
    <n v="272338.4731"/>
    <s v="Clarence Price"/>
    <x v="5"/>
    <n v="1814745075"/>
    <s v="0"/>
    <x v="1"/>
    <x v="1"/>
    <d v="2021-03-08T00:00:00"/>
    <n v="369696.18809999997"/>
    <n v="369696.18809999997"/>
    <x v="1"/>
    <x v="2"/>
    <x v="0"/>
  </r>
  <r>
    <s v="NZ16245"/>
    <x v="1689"/>
    <n v="48"/>
    <d v="1974-05-25T00:00:00"/>
    <x v="1"/>
    <s v="Web Developer IV"/>
    <x v="12"/>
    <n v="56422.657200000001"/>
    <n v="36755.330999999998"/>
    <s v="Anthony Ferguson"/>
    <x v="2"/>
    <n v="87756875"/>
    <s v="0"/>
    <x v="2"/>
    <x v="2"/>
    <d v="2021-08-30T00:00:00"/>
    <n v="19667.326200000003"/>
    <n v="19667.326200000003"/>
    <x v="9"/>
    <x v="5"/>
    <x v="0"/>
  </r>
  <r>
    <s v="NZ50658"/>
    <x v="1690"/>
    <n v="41"/>
    <d v="1981-05-24T18:00:00"/>
    <x v="1"/>
    <s v="Nuclear Power Engineer"/>
    <x v="12"/>
    <n v="1553973.855"/>
    <n v="199288.2501"/>
    <s v="Adam Thompson"/>
    <x v="3"/>
    <n v="3482485552"/>
    <n v="247173696"/>
    <x v="0"/>
    <x v="4"/>
    <d v="2021-02-14T00:00:00"/>
    <n v="1354685.6048999999"/>
    <n v="1381779.316998"/>
    <x v="0"/>
    <x v="5"/>
    <x v="0"/>
  </r>
  <r>
    <s v="NZ69120"/>
    <x v="1691"/>
    <n v="85"/>
    <d v="1937-05-24T18:00:00"/>
    <x v="1"/>
    <s v="Social Worker"/>
    <x v="21"/>
    <n v="653231.9682"/>
    <n v="376189.03240000003"/>
    <s v="Mary Lynch"/>
    <x v="0"/>
    <n v="1827695619"/>
    <s v="0"/>
    <x v="0"/>
    <x v="1"/>
    <d v="2022-01-31T00:00:00"/>
    <n v="277042.93579999998"/>
    <n v="277042.93579999998"/>
    <x v="3"/>
    <x v="2"/>
    <x v="1"/>
  </r>
  <r>
    <s v="NZ94313"/>
    <x v="1692"/>
    <n v="65"/>
    <d v="1957-05-24T18:00:00"/>
    <x v="1"/>
    <s v="Staff Accountant II"/>
    <x v="16"/>
    <n v="589706.0906"/>
    <n v="101662.0077"/>
    <s v="Robert Washington"/>
    <x v="0"/>
    <n v="327967488"/>
    <n v="1066131374"/>
    <x v="3"/>
    <x v="3"/>
    <d v="2022-03-31T00:00:00"/>
    <n v="488044.08289999998"/>
    <n v="488044.08289999998"/>
    <x v="1"/>
    <x v="3"/>
    <x v="1"/>
  </r>
  <r>
    <s v="NZ48640"/>
    <x v="1693"/>
    <n v="77"/>
    <d v="1945-05-24T18:00:00"/>
    <x v="1"/>
    <s v="Software Test Engineer IV"/>
    <x v="11"/>
    <n v="23935.0753"/>
    <n v="14381.678900000001"/>
    <s v="Norma Hunter"/>
    <x v="1"/>
    <n v="910934424"/>
    <s v="0"/>
    <x v="0"/>
    <x v="4"/>
    <d v="2021-11-16T00:00:00"/>
    <n v="9553.3963999999996"/>
    <n v="9553.3963999999996"/>
    <x v="10"/>
    <x v="2"/>
    <x v="0"/>
  </r>
  <r>
    <s v="NZ16744"/>
    <x v="1694"/>
    <n v="81"/>
    <d v="1941-05-24T18:00:00"/>
    <x v="1"/>
    <s v="Systems Administrator IV"/>
    <x v="16"/>
    <n v="1042672.6539"/>
    <n v="524354.58990000002"/>
    <s v="Stephen Carr"/>
    <x v="0"/>
    <n v="2150604463"/>
    <s v="0"/>
    <x v="1"/>
    <x v="1"/>
    <d v="2022-02-10T00:00:00"/>
    <n v="518318.06400000001"/>
    <n v="518318.06400000001"/>
    <x v="0"/>
    <x v="2"/>
    <x v="1"/>
  </r>
  <r>
    <s v="NZ63102"/>
    <x v="1695"/>
    <n v="80"/>
    <d v="1942-05-25T00:00:00"/>
    <x v="1"/>
    <s v="Staff Accountant IV"/>
    <x v="19"/>
    <n v="250159.57399999999"/>
    <n v="135256.73329999999"/>
    <s v="Jerry Graham"/>
    <x v="2"/>
    <n v="1335392567"/>
    <s v="0"/>
    <x v="0"/>
    <x v="4"/>
    <d v="2021-01-30T00:00:00"/>
    <n v="114902.8407"/>
    <n v="114902.8407"/>
    <x v="3"/>
    <x v="2"/>
    <x v="0"/>
  </r>
  <r>
    <s v="NZ76383"/>
    <x v="1696"/>
    <n v="31"/>
    <d v="1991-05-25T06:00:00"/>
    <x v="1"/>
    <s v="Data Coordiator"/>
    <x v="14"/>
    <n v="802404.79079999996"/>
    <n v="213274.69390000001"/>
    <s v="Jose Williamson"/>
    <x v="5"/>
    <n v="90996096"/>
    <s v="0"/>
    <x v="5"/>
    <x v="2"/>
    <d v="2022-02-05T00:00:00"/>
    <n v="589130.0969"/>
    <n v="589130.0969"/>
    <x v="0"/>
    <x v="1"/>
    <x v="1"/>
  </r>
  <r>
    <s v="NZ68011"/>
    <x v="1697"/>
    <n v="22"/>
    <d v="2000-05-24T12:00:00"/>
    <x v="1"/>
    <s v="Automation Specialist IV"/>
    <x v="20"/>
    <n v="91350.741200000004"/>
    <n v="9460.4328999999998"/>
    <s v="Charles Martinez"/>
    <x v="1"/>
    <n v="1531466244"/>
    <s v="0"/>
    <x v="4"/>
    <x v="7"/>
    <d v="2021-08-11T00:00:00"/>
    <n v="81890.308300000004"/>
    <n v="81890.308300000004"/>
    <x v="9"/>
    <x v="0"/>
    <x v="0"/>
  </r>
  <r>
    <s v="NZ89369"/>
    <x v="1698"/>
    <n v="75"/>
    <d v="1947-05-25T06:00:00"/>
    <x v="1"/>
    <s v="Human Resources Assistant IV"/>
    <x v="10"/>
    <n v="629108.14489999996"/>
    <n v="96169.398000000001"/>
    <s v="Gary Wheeler"/>
    <x v="5"/>
    <n v="2297629152"/>
    <s v="0"/>
    <x v="5"/>
    <x v="5"/>
    <d v="2021-10-20T00:00:00"/>
    <n v="532938.74689999991"/>
    <n v="532938.74689999991"/>
    <x v="2"/>
    <x v="2"/>
    <x v="0"/>
  </r>
  <r>
    <s v="NZ50054"/>
    <x v="1699"/>
    <n v="57"/>
    <d v="1965-05-24T18:00:00"/>
    <x v="1"/>
    <s v="Safety Technician I"/>
    <x v="7"/>
    <n v="358650.44410000002"/>
    <n v="180436.53330000001"/>
    <s v="Robert Dixon"/>
    <x v="0"/>
    <n v="447161124"/>
    <s v="0"/>
    <x v="1"/>
    <x v="4"/>
    <d v="2021-01-16T00:00:00"/>
    <n v="178213.91080000001"/>
    <n v="178213.91080000001"/>
    <x v="3"/>
    <x v="4"/>
    <x v="0"/>
  </r>
  <r>
    <s v="NZ52128"/>
    <x v="1700"/>
    <n v="75"/>
    <d v="1947-05-25T06:00:00"/>
    <x v="1"/>
    <s v="Software Test Engineer II"/>
    <x v="12"/>
    <n v="428657.45130000002"/>
    <n v="382765.88880000002"/>
    <s v="Joshua Stephens"/>
    <x v="0"/>
    <n v="789510456"/>
    <s v="0"/>
    <x v="2"/>
    <x v="2"/>
    <d v="2021-01-18T00:00:00"/>
    <n v="45891.5625"/>
    <n v="45891.5625"/>
    <x v="3"/>
    <x v="2"/>
    <x v="0"/>
  </r>
  <r>
    <s v="NZ68936"/>
    <x v="1701"/>
    <n v="45"/>
    <d v="1977-05-24T18:00:00"/>
    <x v="1"/>
    <s v="Staff Scientist"/>
    <x v="16"/>
    <n v="2027877.9347999999"/>
    <n v="246092.7997"/>
    <s v="Martin Jordan"/>
    <x v="0"/>
    <n v="754342933"/>
    <s v="0"/>
    <x v="0"/>
    <x v="4"/>
    <d v="2022-03-12T00:00:00"/>
    <n v="1781785.1350999998"/>
    <n v="1781785.1350999998"/>
    <x v="1"/>
    <x v="5"/>
    <x v="1"/>
  </r>
  <r>
    <s v="NZ29699"/>
    <x v="1702"/>
    <n v="75"/>
    <d v="1947-05-25T06:00:00"/>
    <x v="1"/>
    <s v="Automation Specialist II"/>
    <x v="10"/>
    <n v="1215970.9824000001"/>
    <n v="486780.64169999998"/>
    <s v="Martin Phillips"/>
    <x v="3"/>
    <n v="2444075456"/>
    <s v="0"/>
    <x v="5"/>
    <x v="2"/>
    <d v="2021-06-10T00:00:00"/>
    <n v="729190.34070000006"/>
    <n v="743774.14751400007"/>
    <x v="4"/>
    <x v="2"/>
    <x v="0"/>
  </r>
  <r>
    <s v="NZ31887"/>
    <x v="1703"/>
    <n v="50"/>
    <d v="1972-05-24T12:00:00"/>
    <x v="1"/>
    <s v="Budget/Accounting Analyst IV"/>
    <x v="13"/>
    <n v="490797.26400000002"/>
    <n v="218063.0882"/>
    <s v="Tammy Welch"/>
    <x v="1"/>
    <n v="11881016"/>
    <n v="774853233"/>
    <x v="3"/>
    <x v="6"/>
    <d v="2021-04-03T00:00:00"/>
    <n v="272734.17580000003"/>
    <n v="272734.17580000003"/>
    <x v="5"/>
    <x v="4"/>
    <x v="0"/>
  </r>
  <r>
    <s v="NZ72414"/>
    <x v="1704"/>
    <n v="31"/>
    <d v="1991-05-25T06:00:00"/>
    <x v="1"/>
    <s v="Human Resources Assistant I"/>
    <x v="14"/>
    <n v="678377.58799999999"/>
    <n v="413153.83419999998"/>
    <s v="Mark Garza"/>
    <x v="3"/>
    <n v="483398784"/>
    <s v="0"/>
    <x v="0"/>
    <x v="4"/>
    <d v="2021-07-28T00:00:00"/>
    <n v="265223.75380000001"/>
    <n v="265223.75380000001"/>
    <x v="11"/>
    <x v="1"/>
    <x v="0"/>
  </r>
  <r>
    <s v="NZ87901"/>
    <x v="1705"/>
    <n v="60"/>
    <d v="1962-05-25T00:00:00"/>
    <x v="1"/>
    <s v="Dental Hygienist"/>
    <x v="10"/>
    <n v="878322.56"/>
    <n v="222191.86919999999"/>
    <s v="Jesse Frazier"/>
    <x v="0"/>
    <n v="28916562"/>
    <n v="4116633003"/>
    <x v="2"/>
    <x v="2"/>
    <d v="2021-08-10T00:00:00"/>
    <n v="656130.6908000001"/>
    <n v="656130.6908000001"/>
    <x v="9"/>
    <x v="3"/>
    <x v="0"/>
  </r>
  <r>
    <s v="NZ31525"/>
    <x v="1706"/>
    <n v="81"/>
    <d v="1941-05-24T18:00:00"/>
    <x v="1"/>
    <s v="Web Designer I"/>
    <x v="10"/>
    <n v="84598.858999999997"/>
    <n v="33107.195299999999"/>
    <s v="Joshua Wheeler"/>
    <x v="3"/>
    <n v="25215264"/>
    <s v="0"/>
    <x v="1"/>
    <x v="1"/>
    <d v="2021-05-24T00:00:00"/>
    <n v="51491.663699999997"/>
    <n v="51491.663699999997"/>
    <x v="6"/>
    <x v="2"/>
    <x v="0"/>
  </r>
  <r>
    <s v="NZ55021"/>
    <x v="1707"/>
    <n v="49"/>
    <d v="1973-05-24T18:00:00"/>
    <x v="1"/>
    <s v="Geologist IV"/>
    <x v="12"/>
    <n v="1290257.1784000001"/>
    <n v="571138.62009999994"/>
    <s v="Patricia George"/>
    <x v="2"/>
    <n v="776860119"/>
    <s v="0"/>
    <x v="1"/>
    <x v="1"/>
    <d v="2021-11-21T00:00:00"/>
    <n v="719118.55830000015"/>
    <n v="719118.55830000015"/>
    <x v="10"/>
    <x v="5"/>
    <x v="0"/>
  </r>
  <r>
    <s v="NZ87256"/>
    <x v="1708"/>
    <n v="32"/>
    <d v="1990-05-25T00:00:00"/>
    <x v="1"/>
    <s v="Administrative Assistant IV"/>
    <x v="20"/>
    <n v="786746.11739999999"/>
    <n v="313488.06829999998"/>
    <s v="Brandon Fox"/>
    <x v="1"/>
    <n v="2601840444"/>
    <s v="0"/>
    <x v="5"/>
    <x v="5"/>
    <d v="2021-07-11T00:00:00"/>
    <n v="473258.0491"/>
    <n v="473258.0491"/>
    <x v="11"/>
    <x v="1"/>
    <x v="0"/>
  </r>
  <r>
    <s v="NZ96624"/>
    <x v="1709"/>
    <n v="58"/>
    <d v="1964-05-24T12:00:00"/>
    <x v="1"/>
    <s v="Budget/Accounting Analyst IV"/>
    <x v="21"/>
    <n v="181465.92"/>
    <n v="100940.41800000001"/>
    <s v="Tina West"/>
    <x v="3"/>
    <n v="1089250792"/>
    <s v="0"/>
    <x v="0"/>
    <x v="4"/>
    <d v="2021-01-21T00:00:00"/>
    <n v="80525.502000000008"/>
    <n v="80525.502000000008"/>
    <x v="3"/>
    <x v="4"/>
    <x v="0"/>
  </r>
  <r>
    <s v="NZ33681"/>
    <x v="1710"/>
    <n v="69"/>
    <d v="1953-05-24T18:00:00"/>
    <x v="1"/>
    <s v="Biostatistician II"/>
    <x v="21"/>
    <n v="540814.56999999995"/>
    <n v="139151.5889"/>
    <s v="Jennifer Tucker"/>
    <x v="1"/>
    <n v="32984784"/>
    <s v="0"/>
    <x v="2"/>
    <x v="4"/>
    <d v="2021-05-09T00:00:00"/>
    <n v="401662.98109999998"/>
    <n v="401662.98109999998"/>
    <x v="6"/>
    <x v="3"/>
    <x v="0"/>
  </r>
  <r>
    <s v="NZ34780"/>
    <x v="1711"/>
    <n v="35"/>
    <d v="1987-05-25T06:00:00"/>
    <x v="1"/>
    <s v="Internal Auditor"/>
    <x v="14"/>
    <n v="1241571.3757"/>
    <n v="344253.88140000001"/>
    <s v="Lawrence Berry"/>
    <x v="5"/>
    <n v="1620074976"/>
    <s v="0"/>
    <x v="0"/>
    <x v="1"/>
    <d v="2021-10-18T00:00:00"/>
    <n v="897317.4942999999"/>
    <n v="897317.4942999999"/>
    <x v="2"/>
    <x v="1"/>
    <x v="0"/>
  </r>
  <r>
    <s v="NZ36717"/>
    <x v="1712"/>
    <n v="70"/>
    <d v="1952-05-24T12:00:00"/>
    <x v="1"/>
    <s v="Engineer III"/>
    <x v="8"/>
    <n v="670053.70799999998"/>
    <n v="203845.22810000001"/>
    <s v="Mary Mills"/>
    <x v="0"/>
    <n v="3281788224"/>
    <n v="2196210608"/>
    <x v="3"/>
    <x v="2"/>
    <d v="2021-04-16T00:00:00"/>
    <n v="466208.47989999998"/>
    <n v="466208.47989999998"/>
    <x v="5"/>
    <x v="2"/>
    <x v="0"/>
  </r>
  <r>
    <s v="NZ68596"/>
    <x v="1713"/>
    <n v="81"/>
    <d v="1941-05-24T18:00:00"/>
    <x v="1"/>
    <s v="Environmental Tech"/>
    <x v="9"/>
    <n v="2192804.8752000001"/>
    <n v="497671.36729999998"/>
    <s v="Terry Flores"/>
    <x v="3"/>
    <n v="42235024"/>
    <s v="0"/>
    <x v="1"/>
    <x v="1"/>
    <d v="2021-10-27T00:00:00"/>
    <n v="1695133.5079000001"/>
    <n v="1729036.178058"/>
    <x v="2"/>
    <x v="2"/>
    <x v="0"/>
  </r>
  <r>
    <s v="NZ98821"/>
    <x v="1714"/>
    <n v="69"/>
    <d v="1953-05-24T18:00:00"/>
    <x v="1"/>
    <s v="Automation Specialist I"/>
    <x v="13"/>
    <n v="1195910.2796"/>
    <n v="409375.54609999998"/>
    <s v="Charles Tucker"/>
    <x v="5"/>
    <n v="791605056"/>
    <s v="0"/>
    <x v="2"/>
    <x v="2"/>
    <d v="2021-04-22T00:00:00"/>
    <n v="786534.73350000009"/>
    <n v="786534.73350000009"/>
    <x v="5"/>
    <x v="3"/>
    <x v="0"/>
  </r>
  <r>
    <s v="NZ48435"/>
    <x v="1715"/>
    <n v="80"/>
    <d v="1942-05-25T00:00:00"/>
    <x v="1"/>
    <s v="Teacher"/>
    <x v="10"/>
    <n v="466271.68920000002"/>
    <n v="209822.26019999999"/>
    <s v="Carlos Castillo"/>
    <x v="4"/>
    <n v="1287789237"/>
    <s v="0"/>
    <x v="2"/>
    <x v="2"/>
    <d v="2021-01-06T00:00:00"/>
    <n v="256449.42900000003"/>
    <n v="256449.42900000003"/>
    <x v="3"/>
    <x v="2"/>
    <x v="0"/>
  </r>
  <r>
    <s v="NZ48208"/>
    <x v="1716"/>
    <n v="51"/>
    <d v="1971-05-25T06:00:00"/>
    <x v="1"/>
    <s v="Accounting Assistant II"/>
    <x v="9"/>
    <n v="1667444.1677999999"/>
    <n v="274495.08100000001"/>
    <s v="Arthur Burns"/>
    <x v="0"/>
    <n v="5203283475"/>
    <n v="352774026"/>
    <x v="3"/>
    <x v="3"/>
    <d v="2022-01-30T00:00:00"/>
    <n v="1392949.0867999999"/>
    <n v="1392949.0867999999"/>
    <x v="3"/>
    <x v="4"/>
    <x v="1"/>
  </r>
  <r>
    <s v="NZ27009"/>
    <x v="1717"/>
    <n v="83"/>
    <d v="1939-05-25T06:00:00"/>
    <x v="1"/>
    <s v="Research Nurse"/>
    <x v="10"/>
    <n v="141670.89780000001"/>
    <n v="55027.959199999998"/>
    <s v="Antonio Hernandez"/>
    <x v="2"/>
    <n v="674027424"/>
    <s v="0"/>
    <x v="0"/>
    <x v="4"/>
    <d v="2022-01-26T00:00:00"/>
    <n v="86642.938600000009"/>
    <n v="86642.938600000009"/>
    <x v="3"/>
    <x v="2"/>
    <x v="1"/>
  </r>
  <r>
    <s v="NZ34695"/>
    <x v="1718"/>
    <n v="37"/>
    <d v="1985-05-24T18:00:00"/>
    <x v="1"/>
    <s v="Developer IV"/>
    <x v="18"/>
    <n v="12299.1675"/>
    <n v="12899.0216"/>
    <s v="Raymond Warren"/>
    <x v="0"/>
    <n v="861274624"/>
    <s v="0"/>
    <x v="2"/>
    <x v="4"/>
    <d v="2021-10-08T00:00:00"/>
    <n v="-599.85410000000047"/>
    <n v="-599.85410000000047"/>
    <x v="2"/>
    <x v="1"/>
    <x v="0"/>
  </r>
  <r>
    <s v="NZ46105"/>
    <x v="1719"/>
    <n v="28"/>
    <d v="1994-05-25T00:00:00"/>
    <x v="1"/>
    <s v="Research Associate"/>
    <x v="16"/>
    <n v="518662.84879999998"/>
    <n v="259987.20499999999"/>
    <s v="Richard Bishop"/>
    <x v="1"/>
    <n v="4561000353"/>
    <s v="0"/>
    <x v="2"/>
    <x v="5"/>
    <d v="2022-04-29T00:00:00"/>
    <n v="258675.64379999999"/>
    <n v="258675.64379999999"/>
    <x v="5"/>
    <x v="0"/>
    <x v="1"/>
  </r>
  <r>
    <s v="NZ42840"/>
    <x v="1720"/>
    <n v="33"/>
    <d v="1989-05-24T18:00:00"/>
    <x v="1"/>
    <s v="Web Developer II"/>
    <x v="9"/>
    <n v="1057007.9421000001"/>
    <n v="320877.41100000002"/>
    <s v="Frank Daniels"/>
    <x v="0"/>
    <n v="4062747"/>
    <s v="0"/>
    <x v="5"/>
    <x v="2"/>
    <d v="2021-07-08T00:00:00"/>
    <n v="736130.53110000002"/>
    <n v="736130.53110000002"/>
    <x v="11"/>
    <x v="1"/>
    <x v="0"/>
  </r>
  <r>
    <s v="NZ47563"/>
    <x v="1721"/>
    <n v="56"/>
    <d v="1966-05-25T00:00:00"/>
    <x v="1"/>
    <s v="Accounting Assistant III"/>
    <x v="21"/>
    <n v="993806.11040000001"/>
    <n v="430047.00780000002"/>
    <s v="Linda Palmer"/>
    <x v="1"/>
    <n v="5148095744"/>
    <s v="0"/>
    <x v="0"/>
    <x v="4"/>
    <d v="2021-05-21T00:00:00"/>
    <n v="563759.10259999998"/>
    <n v="563759.10259999998"/>
    <x v="6"/>
    <x v="4"/>
    <x v="0"/>
  </r>
  <r>
    <s v="NZ69409"/>
    <x v="1722"/>
    <n v="44"/>
    <d v="1978-05-25T00:00:00"/>
    <x v="1"/>
    <s v="Web Developer I"/>
    <x v="13"/>
    <n v="157897.6128"/>
    <n v="64909.649100000002"/>
    <s v="Beverly Black"/>
    <x v="1"/>
    <n v="4059683126"/>
    <s v="0"/>
    <x v="5"/>
    <x v="2"/>
    <d v="2021-08-31T00:00:00"/>
    <n v="92987.963699999993"/>
    <n v="92987.963699999993"/>
    <x v="9"/>
    <x v="5"/>
    <x v="0"/>
  </r>
  <r>
    <s v="NZ35876"/>
    <x v="1723"/>
    <n v="35"/>
    <d v="1987-05-25T06:00:00"/>
    <x v="1"/>
    <s v="Software Test Engineer III"/>
    <x v="17"/>
    <n v="571620.95250000001"/>
    <n v="49247.3436"/>
    <s v="Shawn Gardner"/>
    <x v="2"/>
    <n v="724313396"/>
    <s v="0"/>
    <x v="1"/>
    <x v="4"/>
    <d v="2021-11-11T00:00:00"/>
    <n v="522373.60889999999"/>
    <n v="522373.60889999999"/>
    <x v="10"/>
    <x v="1"/>
    <x v="0"/>
  </r>
  <r>
    <s v="NZ47039"/>
    <x v="1724"/>
    <n v="58"/>
    <d v="1964-05-24T12:00:00"/>
    <x v="1"/>
    <s v="Electrical Engineer"/>
    <x v="19"/>
    <n v="193911.29399999999"/>
    <n v="78399.413400000005"/>
    <s v="Rose Cook"/>
    <x v="1"/>
    <n v="1216273212"/>
    <s v="0"/>
    <x v="0"/>
    <x v="4"/>
    <d v="2021-03-18T00:00:00"/>
    <n v="115511.88059999999"/>
    <n v="115511.88059999999"/>
    <x v="1"/>
    <x v="4"/>
    <x v="0"/>
  </r>
  <r>
    <s v="NZ78545"/>
    <x v="1725"/>
    <n v="33"/>
    <d v="1989-05-24T18:00:00"/>
    <x v="1"/>
    <s v="Developer II"/>
    <x v="9"/>
    <n v="505712.97850000003"/>
    <n v="104848.5839"/>
    <s v="Adam Cook"/>
    <x v="1"/>
    <n v="1604527104"/>
    <s v="0"/>
    <x v="4"/>
    <x v="7"/>
    <d v="2021-03-08T00:00:00"/>
    <n v="400864.3946"/>
    <n v="400864.3946"/>
    <x v="1"/>
    <x v="1"/>
    <x v="0"/>
  </r>
  <r>
    <s v="NZ40048"/>
    <x v="1726"/>
    <n v="54"/>
    <d v="1968-05-24T12:00:00"/>
    <x v="1"/>
    <s v="Systems Administrator II"/>
    <x v="16"/>
    <n v="880868.88859999995"/>
    <n v="220217.22210000001"/>
    <s v="Frank Walker"/>
    <x v="1"/>
    <n v="1016453516"/>
    <s v="0"/>
    <x v="2"/>
    <x v="1"/>
    <d v="2022-01-03T00:00:00"/>
    <n v="660651.66649999993"/>
    <n v="660651.66649999993"/>
    <x v="3"/>
    <x v="4"/>
    <x v="1"/>
  </r>
  <r>
    <s v="NZ98674"/>
    <x v="1727"/>
    <n v="46"/>
    <d v="1976-05-24T12:00:00"/>
    <x v="1"/>
    <s v="Clinical Specialist"/>
    <x v="10"/>
    <n v="78922.9035"/>
    <n v="59770.945599999999"/>
    <s v="Thomas Robertson"/>
    <x v="1"/>
    <n v="884053876"/>
    <s v="0"/>
    <x v="0"/>
    <x v="0"/>
    <d v="2021-08-20T00:00:00"/>
    <n v="19151.957900000001"/>
    <n v="19151.957900000001"/>
    <x v="9"/>
    <x v="5"/>
    <x v="0"/>
  </r>
  <r>
    <s v="NZ64345"/>
    <x v="1728"/>
    <n v="73"/>
    <d v="1949-05-24T18:00:00"/>
    <x v="1"/>
    <s v="Web Designer II"/>
    <x v="17"/>
    <n v="96217.429900000003"/>
    <n v="13215.406000000001"/>
    <s v="Christopher Lewis"/>
    <x v="0"/>
    <n v="1723527168"/>
    <s v="0"/>
    <x v="5"/>
    <x v="8"/>
    <d v="2021-02-11T00:00:00"/>
    <n v="83002.0239"/>
    <n v="83002.0239"/>
    <x v="0"/>
    <x v="2"/>
    <x v="0"/>
  </r>
  <r>
    <s v="NZ54908"/>
    <x v="1729"/>
    <n v="45"/>
    <d v="1977-05-24T18:00:00"/>
    <x v="1"/>
    <s v="Account Representative II"/>
    <x v="8"/>
    <n v="550649.79599999997"/>
    <n v="78989.763800000001"/>
    <s v="Brian Payne"/>
    <x v="3"/>
    <n v="1158932241"/>
    <n v="4797114995"/>
    <x v="3"/>
    <x v="6"/>
    <d v="2021-01-06T00:00:00"/>
    <n v="471660.03219999996"/>
    <n v="471660.03219999996"/>
    <x v="3"/>
    <x v="5"/>
    <x v="0"/>
  </r>
  <r>
    <s v="NZ67912"/>
    <x v="1730"/>
    <n v="33"/>
    <d v="1989-05-24T18:00:00"/>
    <x v="1"/>
    <s v="Recruiter"/>
    <x v="15"/>
    <n v="243778.09729999999"/>
    <n v="41313.972300000001"/>
    <s v="Stephen Hamilton"/>
    <x v="1"/>
    <n v="2743814427"/>
    <s v="0"/>
    <x v="0"/>
    <x v="0"/>
    <d v="2021-07-14T00:00:00"/>
    <n v="202464.125"/>
    <n v="202464.125"/>
    <x v="11"/>
    <x v="1"/>
    <x v="0"/>
  </r>
  <r>
    <s v="NZ88327"/>
    <x v="1731"/>
    <n v="22"/>
    <d v="2000-05-24T12:00:00"/>
    <x v="1"/>
    <s v="Project Manager"/>
    <x v="15"/>
    <n v="1100932.8840000001"/>
    <n v="682089.08459999994"/>
    <s v="Roger Williams"/>
    <x v="3"/>
    <n v="1680357489"/>
    <s v="0"/>
    <x v="0"/>
    <x v="4"/>
    <d v="2021-05-14T00:00:00"/>
    <n v="418843.79940000013"/>
    <n v="418843.79940000013"/>
    <x v="6"/>
    <x v="0"/>
    <x v="0"/>
  </r>
  <r>
    <s v="NZ50377"/>
    <x v="1732"/>
    <n v="62"/>
    <d v="1960-05-24T12:00:00"/>
    <x v="1"/>
    <s v="Quality Control Specialist"/>
    <x v="17"/>
    <n v="137954.6894"/>
    <n v="55299.7857"/>
    <s v="Judy Burton"/>
    <x v="2"/>
    <n v="107610468"/>
    <s v="0"/>
    <x v="1"/>
    <x v="1"/>
    <d v="2021-01-09T00:00:00"/>
    <n v="82654.903699999995"/>
    <n v="82654.903699999995"/>
    <x v="3"/>
    <x v="3"/>
    <x v="0"/>
  </r>
  <r>
    <s v="NZ77629"/>
    <x v="1733"/>
    <n v="71"/>
    <d v="1951-05-25T06:00:00"/>
    <x v="1"/>
    <s v="Accountant II"/>
    <x v="17"/>
    <n v="1373913.5861"/>
    <n v="170975.9129"/>
    <s v="Roger Mitchell"/>
    <x v="0"/>
    <n v="3481704564"/>
    <s v="0"/>
    <x v="5"/>
    <x v="8"/>
    <d v="2022-02-08T00:00:00"/>
    <n v="1202937.6732000001"/>
    <n v="1202937.6732000001"/>
    <x v="0"/>
    <x v="2"/>
    <x v="1"/>
  </r>
  <r>
    <s v="NZ26204"/>
    <x v="1734"/>
    <n v="31"/>
    <d v="1991-05-25T06:00:00"/>
    <x v="1"/>
    <s v="Staff Accountant IV"/>
    <x v="13"/>
    <n v="469244.54090000002"/>
    <n v="140263.31390000001"/>
    <s v="Joseph Burns"/>
    <x v="0"/>
    <n v="643185"/>
    <s v="0"/>
    <x v="1"/>
    <x v="1"/>
    <d v="2021-07-06T00:00:00"/>
    <n v="328981.22700000001"/>
    <n v="328981.22700000001"/>
    <x v="11"/>
    <x v="1"/>
    <x v="0"/>
  </r>
  <r>
    <s v="NZ76764"/>
    <x v="1735"/>
    <n v="17"/>
    <d v="2005-05-24T18:00:00"/>
    <x v="1"/>
    <s v="Web Designer II"/>
    <x v="17"/>
    <n v="147745.296"/>
    <n v="45669.712599999999"/>
    <s v="Earl Weaver"/>
    <x v="0"/>
    <n v="298532438"/>
    <s v="0"/>
    <x v="1"/>
    <x v="1"/>
    <d v="2021-10-17T00:00:00"/>
    <n v="102075.5834"/>
    <n v="102075.5834"/>
    <x v="2"/>
    <x v="6"/>
    <x v="0"/>
  </r>
  <r>
    <s v="NZ37319"/>
    <x v="1736"/>
    <n v="27"/>
    <d v="1995-05-25T06:00:00"/>
    <x v="1"/>
    <s v="Health Coach IV"/>
    <x v="12"/>
    <n v="249304.356"/>
    <n v="201372.6256"/>
    <s v="Marilyn Washington"/>
    <x v="3"/>
    <n v="2379070848"/>
    <s v="0"/>
    <x v="5"/>
    <x v="5"/>
    <d v="2021-08-26T00:00:00"/>
    <n v="47931.7304"/>
    <n v="47931.7304"/>
    <x v="9"/>
    <x v="0"/>
    <x v="0"/>
  </r>
  <r>
    <s v="NZ71842"/>
    <x v="1737"/>
    <n v="73"/>
    <d v="1949-05-24T18:00:00"/>
    <x v="1"/>
    <s v="Media Manager III"/>
    <x v="9"/>
    <n v="59107.815000000002"/>
    <n v="61763.383500000004"/>
    <s v="Mark Vasquez"/>
    <x v="3"/>
    <n v="549201408"/>
    <n v="183537816"/>
    <x v="3"/>
    <x v="3"/>
    <d v="2021-09-21T00:00:00"/>
    <n v="-2655.5685000000012"/>
    <n v="-2655.5685000000012"/>
    <x v="8"/>
    <x v="2"/>
    <x v="0"/>
  </r>
  <r>
    <s v="NZ59107"/>
    <x v="1738"/>
    <n v="17"/>
    <d v="2005-05-24T18:00:00"/>
    <x v="1"/>
    <s v="Senior Financial Analyst"/>
    <x v="12"/>
    <n v="254260.92430000001"/>
    <n v="193907.41020000001"/>
    <s v="Raymond Mccoy"/>
    <x v="3"/>
    <n v="16586145"/>
    <s v="0"/>
    <x v="2"/>
    <x v="2"/>
    <d v="2021-11-10T00:00:00"/>
    <n v="60353.5141"/>
    <n v="60353.5141"/>
    <x v="10"/>
    <x v="6"/>
    <x v="0"/>
  </r>
  <r>
    <s v="NZ84095"/>
    <x v="1739"/>
    <n v="48"/>
    <d v="1974-05-25T00:00:00"/>
    <x v="1"/>
    <s v="Research Associate"/>
    <x v="12"/>
    <n v="1153249.4531"/>
    <n v="326415.72519999999"/>
    <s v="Jeremy Bowman"/>
    <x v="5"/>
    <n v="2809186575"/>
    <s v="0"/>
    <x v="1"/>
    <x v="4"/>
    <d v="2021-02-24T00:00:00"/>
    <n v="826833.72790000006"/>
    <n v="826833.72790000006"/>
    <x v="0"/>
    <x v="5"/>
    <x v="0"/>
  </r>
  <r>
    <s v="NZ15396"/>
    <x v="1740"/>
    <n v="79"/>
    <d v="1943-05-25T06:00:00"/>
    <x v="1"/>
    <s v="Software Engineer I"/>
    <x v="15"/>
    <n v="100838.15519999999"/>
    <n v="74694.929799999998"/>
    <s v="Sara Thompson"/>
    <x v="1"/>
    <n v="9522975"/>
    <n v="552450375"/>
    <x v="3"/>
    <x v="3"/>
    <d v="2021-01-17T00:00:00"/>
    <n v="26143.225399999996"/>
    <n v="26143.225399999996"/>
    <x v="3"/>
    <x v="2"/>
    <x v="0"/>
  </r>
  <r>
    <s v="NZ93663"/>
    <x v="1741"/>
    <n v="75"/>
    <d v="1947-05-25T06:00:00"/>
    <x v="1"/>
    <s v="Quality Control Specialist"/>
    <x v="21"/>
    <n v="200763.0876"/>
    <n v="97003.318799999994"/>
    <s v="Jeremy Alexander"/>
    <x v="0"/>
    <n v="2996414876"/>
    <s v="0"/>
    <x v="0"/>
    <x v="4"/>
    <d v="2021-12-06T00:00:00"/>
    <n v="103759.76880000001"/>
    <n v="103759.76880000001"/>
    <x v="7"/>
    <x v="2"/>
    <x v="0"/>
  </r>
  <r>
    <s v="NZ36468"/>
    <x v="1742"/>
    <n v="55"/>
    <d v="1967-05-25T06:00:00"/>
    <x v="1"/>
    <s v="Teacher"/>
    <x v="16"/>
    <n v="1246515.5488"/>
    <n v="230339.02710000001"/>
    <s v="Teresa Campbell"/>
    <x v="3"/>
    <n v="59075445"/>
    <s v="0"/>
    <x v="2"/>
    <x v="2"/>
    <d v="2022-04-07T00:00:00"/>
    <n v="1016176.5216999999"/>
    <n v="1036500.052134"/>
    <x v="5"/>
    <x v="4"/>
    <x v="1"/>
  </r>
  <r>
    <s v="NZ79472"/>
    <x v="1743"/>
    <n v="77"/>
    <d v="1945-05-24T18:00:00"/>
    <x v="1"/>
    <s v="Web Developer III"/>
    <x v="10"/>
    <n v="111414.82339999999"/>
    <n v="23659.2654"/>
    <s v="Willie Richards"/>
    <x v="5"/>
    <n v="947106945"/>
    <s v="0"/>
    <x v="5"/>
    <x v="2"/>
    <d v="2021-02-18T00:00:00"/>
    <n v="87755.55799999999"/>
    <n v="87755.55799999999"/>
    <x v="0"/>
    <x v="2"/>
    <x v="0"/>
  </r>
  <r>
    <s v="NZ72498"/>
    <x v="1744"/>
    <n v="51"/>
    <d v="1971-05-25T06:00:00"/>
    <x v="1"/>
    <s v="Biostatistician IV"/>
    <x v="14"/>
    <n v="286280.41239999997"/>
    <n v="116189.7317"/>
    <s v="Gary Morgan"/>
    <x v="3"/>
    <n v="3568081125"/>
    <s v="0"/>
    <x v="2"/>
    <x v="2"/>
    <d v="2021-10-11T00:00:00"/>
    <n v="170090.68069999997"/>
    <n v="170090.68069999997"/>
    <x v="2"/>
    <x v="4"/>
    <x v="0"/>
  </r>
  <r>
    <s v="NZ39354"/>
    <x v="1745"/>
    <n v="47"/>
    <d v="1975-05-25T06:00:00"/>
    <x v="1"/>
    <s v="Senior Developer"/>
    <x v="14"/>
    <n v="259129.27119999999"/>
    <n v="192653.9755"/>
    <s v="Kathleen Scott"/>
    <x v="0"/>
    <n v="2461731675"/>
    <s v="0"/>
    <x v="2"/>
    <x v="2"/>
    <d v="2021-02-06T00:00:00"/>
    <n v="66475.295699999988"/>
    <n v="66475.295699999988"/>
    <x v="0"/>
    <x v="5"/>
    <x v="0"/>
  </r>
  <r>
    <s v="NZ82540"/>
    <x v="1746"/>
    <n v="60"/>
    <d v="1962-05-25T00:00:00"/>
    <x v="1"/>
    <s v="Database Administrator I"/>
    <x v="11"/>
    <n v="676061.15830000001"/>
    <n v="92927.679199999999"/>
    <s v="Shawn Welch"/>
    <x v="2"/>
    <n v="373315242"/>
    <s v="0"/>
    <x v="5"/>
    <x v="2"/>
    <d v="2022-02-28T00:00:00"/>
    <n v="583133.4791"/>
    <n v="583133.4791"/>
    <x v="0"/>
    <x v="3"/>
    <x v="1"/>
  </r>
  <r>
    <s v="NZ70008"/>
    <x v="1747"/>
    <n v="82"/>
    <d v="1940-05-24T12:00:00"/>
    <x v="1"/>
    <s v="Associate Professor"/>
    <x v="13"/>
    <n v="721992.52890000003"/>
    <n v="192996.07190000001"/>
    <s v="Brian Torres"/>
    <x v="0"/>
    <n v="39277602"/>
    <s v="0"/>
    <x v="2"/>
    <x v="2"/>
    <d v="2022-04-11T00:00:00"/>
    <n v="528996.45700000005"/>
    <n v="528996.45700000005"/>
    <x v="5"/>
    <x v="2"/>
    <x v="1"/>
  </r>
  <r>
    <s v="NZ58185"/>
    <x v="1748"/>
    <n v="39"/>
    <d v="1983-05-25T06:00:00"/>
    <x v="1"/>
    <s v="Librarian"/>
    <x v="10"/>
    <n v="1643958.5188"/>
    <n v="524301.40139999997"/>
    <s v="Willie Shaw"/>
    <x v="2"/>
    <n v="1546195182"/>
    <n v="261803178"/>
    <x v="3"/>
    <x v="6"/>
    <d v="2021-01-15T00:00:00"/>
    <n v="1119657.1173999999"/>
    <n v="1119657.1173999999"/>
    <x v="3"/>
    <x v="1"/>
    <x v="0"/>
  </r>
  <r>
    <s v="NZ29475"/>
    <x v="1749"/>
    <n v="34"/>
    <d v="1988-05-24T12:00:00"/>
    <x v="1"/>
    <s v="Tax Accountant"/>
    <x v="17"/>
    <n v="1690117.4161"/>
    <n v="327416.53940000001"/>
    <s v="Peter Adams"/>
    <x v="0"/>
    <n v="636760509"/>
    <s v="0"/>
    <x v="0"/>
    <x v="0"/>
    <d v="2022-01-31T00:00:00"/>
    <n v="1362700.8766999999"/>
    <n v="1362700.8766999999"/>
    <x v="3"/>
    <x v="1"/>
    <x v="1"/>
  </r>
  <r>
    <s v="NZ85299"/>
    <x v="1750"/>
    <n v="74"/>
    <d v="1948-05-24T12:00:00"/>
    <x v="1"/>
    <s v="Quality Control Specialist"/>
    <x v="21"/>
    <n v="1588226.8177"/>
    <n v="493118.81030000001"/>
    <s v="Victor Nichols"/>
    <x v="5"/>
    <n v="1588741406"/>
    <s v="0"/>
    <x v="2"/>
    <x v="5"/>
    <d v="2022-04-24T00:00:00"/>
    <n v="1095108.0074"/>
    <n v="1095108.0074"/>
    <x v="5"/>
    <x v="2"/>
    <x v="1"/>
  </r>
  <r>
    <s v="NZ40540"/>
    <x v="1751"/>
    <n v="66"/>
    <d v="1956-05-24T12:00:00"/>
    <x v="1"/>
    <s v="Media Manager I"/>
    <x v="7"/>
    <n v="1848766.4717999999"/>
    <n v="831249.88729999994"/>
    <s v="Joshua Frazier"/>
    <x v="0"/>
    <n v="363137958"/>
    <s v="0"/>
    <x v="5"/>
    <x v="2"/>
    <d v="2021-03-22T00:00:00"/>
    <n v="1017516.5845"/>
    <n v="1017516.5845"/>
    <x v="1"/>
    <x v="3"/>
    <x v="0"/>
  </r>
  <r>
    <s v="NZ18810"/>
    <x v="1752"/>
    <n v="72"/>
    <d v="1950-05-25T00:00:00"/>
    <x v="1"/>
    <s v="Sales Associate"/>
    <x v="10"/>
    <n v="94217.515199999994"/>
    <n v="85298.257100000003"/>
    <s v="Heather Shaw"/>
    <x v="3"/>
    <n v="337314816"/>
    <s v="0"/>
    <x v="5"/>
    <x v="8"/>
    <d v="2022-04-25T00:00:00"/>
    <n v="8919.2580999999918"/>
    <n v="8919.2580999999918"/>
    <x v="5"/>
    <x v="2"/>
    <x v="1"/>
  </r>
  <r>
    <s v="NZ87362"/>
    <x v="1753"/>
    <n v="40"/>
    <d v="1982-05-25T00:00:00"/>
    <x v="1"/>
    <s v="Internal Auditor"/>
    <x v="10"/>
    <n v="500037.87349999999"/>
    <n v="284824.20449999999"/>
    <s v="Antonio Collins"/>
    <x v="0"/>
    <n v="635142848"/>
    <s v="0"/>
    <x v="2"/>
    <x v="1"/>
    <d v="2022-03-06T00:00:00"/>
    <n v="215213.66899999999"/>
    <n v="215213.66899999999"/>
    <x v="1"/>
    <x v="5"/>
    <x v="1"/>
  </r>
  <r>
    <s v="NZ97689"/>
    <x v="1754"/>
    <n v="66"/>
    <d v="1956-05-24T12:00:00"/>
    <x v="1"/>
    <s v="Physical Therapy Assistant"/>
    <x v="19"/>
    <n v="695971.47900000005"/>
    <n v="293623.24290000001"/>
    <s v="Bobby Adams"/>
    <x v="5"/>
    <n v="1076555181"/>
    <s v="0"/>
    <x v="2"/>
    <x v="1"/>
    <d v="2021-07-29T00:00:00"/>
    <n v="402348.23610000004"/>
    <n v="402348.23610000004"/>
    <x v="11"/>
    <x v="3"/>
    <x v="0"/>
  </r>
  <r>
    <s v="NZ42163"/>
    <x v="1755"/>
    <n v="83"/>
    <d v="1939-05-25T06:00:00"/>
    <x v="1"/>
    <s v="Office Assistant II"/>
    <x v="11"/>
    <n v="593465.25"/>
    <n v="155123.5901"/>
    <s v="Katherine Williams"/>
    <x v="2"/>
    <n v="1660621155"/>
    <s v="0"/>
    <x v="0"/>
    <x v="4"/>
    <d v="2021-09-02T00:00:00"/>
    <n v="438341.65989999997"/>
    <n v="438341.65989999997"/>
    <x v="8"/>
    <x v="2"/>
    <x v="0"/>
  </r>
  <r>
    <s v="NZ29637"/>
    <x v="1756"/>
    <n v="83"/>
    <d v="1939-05-25T06:00:00"/>
    <x v="1"/>
    <s v="Account Executive"/>
    <x v="12"/>
    <n v="527117.15460000001"/>
    <n v="122920.1768"/>
    <s v="Maria Welch"/>
    <x v="5"/>
    <n v="1015743744"/>
    <s v="0"/>
    <x v="5"/>
    <x v="2"/>
    <d v="2021-11-03T00:00:00"/>
    <n v="404196.97779999999"/>
    <n v="404196.97779999999"/>
    <x v="10"/>
    <x v="2"/>
    <x v="0"/>
  </r>
  <r>
    <s v="NZ90057"/>
    <x v="1757"/>
    <n v="51"/>
    <d v="1971-05-25T06:00:00"/>
    <x v="1"/>
    <s v="Editor"/>
    <x v="20"/>
    <n v="283791.87359999999"/>
    <n v="75553.770900000003"/>
    <s v="Russell Peterson"/>
    <x v="2"/>
    <n v="1250075806"/>
    <s v="0"/>
    <x v="2"/>
    <x v="2"/>
    <d v="2022-03-19T00:00:00"/>
    <n v="208238.10269999999"/>
    <n v="208238.10269999999"/>
    <x v="1"/>
    <x v="4"/>
    <x v="1"/>
  </r>
  <r>
    <s v="NZ35744"/>
    <x v="1758"/>
    <n v="80"/>
    <d v="1942-05-25T00:00:00"/>
    <x v="1"/>
    <s v="Safety Technician I"/>
    <x v="12"/>
    <n v="425301.01929999999"/>
    <n v="298431.56270000001"/>
    <s v="Andrea Oliver"/>
    <x v="0"/>
    <n v="9872184"/>
    <s v="0"/>
    <x v="5"/>
    <x v="5"/>
    <d v="2021-09-10T00:00:00"/>
    <n v="126869.45659999998"/>
    <n v="126869.45659999998"/>
    <x v="8"/>
    <x v="2"/>
    <x v="0"/>
  </r>
  <r>
    <s v="NZ17070"/>
    <x v="1759"/>
    <n v="68"/>
    <d v="1954-05-25T00:00:00"/>
    <x v="1"/>
    <s v="Physical Therapy Assistant"/>
    <x v="12"/>
    <n v="268710.52779999998"/>
    <n v="119698.326"/>
    <s v="Douglas Flores"/>
    <x v="3"/>
    <n v="75941856"/>
    <s v="0"/>
    <x v="1"/>
    <x v="4"/>
    <d v="2021-05-29T00:00:00"/>
    <n v="149012.20179999998"/>
    <n v="149012.20179999998"/>
    <x v="6"/>
    <x v="3"/>
    <x v="0"/>
  </r>
  <r>
    <s v="NZ68120"/>
    <x v="1760"/>
    <n v="32"/>
    <d v="1990-05-25T00:00:00"/>
    <x v="1"/>
    <s v="Account Executive"/>
    <x v="20"/>
    <n v="593455.89410000003"/>
    <n v="448352.66729999997"/>
    <s v="Lisa Owens"/>
    <x v="5"/>
    <n v="914716257"/>
    <s v="0"/>
    <x v="0"/>
    <x v="4"/>
    <d v="2021-01-06T00:00:00"/>
    <n v="145103.22680000006"/>
    <n v="145103.22680000006"/>
    <x v="3"/>
    <x v="1"/>
    <x v="0"/>
  </r>
  <r>
    <s v="NZ65897"/>
    <x v="1761"/>
    <n v="47"/>
    <d v="1975-05-25T06:00:00"/>
    <x v="1"/>
    <s v="Biostatistician IV"/>
    <x v="9"/>
    <n v="489210.02539999998"/>
    <n v="167729.15160000001"/>
    <s v="Lawrence Medina"/>
    <x v="0"/>
    <n v="191335584"/>
    <s v="0"/>
    <x v="1"/>
    <x v="1"/>
    <d v="2022-03-25T00:00:00"/>
    <n v="321480.87379999994"/>
    <n v="321480.87379999994"/>
    <x v="1"/>
    <x v="5"/>
    <x v="1"/>
  </r>
  <r>
    <s v="NZ93026"/>
    <x v="1762"/>
    <n v="31"/>
    <d v="1991-05-25T06:00:00"/>
    <x v="1"/>
    <s v="Programmer Analyst I"/>
    <x v="17"/>
    <n v="258202.48680000001"/>
    <n v="288060.08350000001"/>
    <s v="Amy Spencer"/>
    <x v="0"/>
    <n v="2116641072"/>
    <s v="0"/>
    <x v="0"/>
    <x v="4"/>
    <d v="2022-01-06T00:00:00"/>
    <n v="-29857.596699999995"/>
    <n v="-29857.596699999995"/>
    <x v="3"/>
    <x v="1"/>
    <x v="1"/>
  </r>
  <r>
    <s v="NZ72422"/>
    <x v="1763"/>
    <n v="23"/>
    <d v="1999-05-25T06:00:00"/>
    <x v="1"/>
    <s v="Research Associate"/>
    <x v="16"/>
    <n v="770470.04929999996"/>
    <n v="352976.09169999999"/>
    <s v="Jose Fernandez"/>
    <x v="5"/>
    <n v="272444368"/>
    <s v="0"/>
    <x v="1"/>
    <x v="1"/>
    <d v="2021-07-10T00:00:00"/>
    <n v="417493.95759999997"/>
    <n v="417493.95759999997"/>
    <x v="11"/>
    <x v="0"/>
    <x v="0"/>
  </r>
  <r>
    <s v="NZ70450"/>
    <x v="1764"/>
    <n v="32"/>
    <d v="1990-05-25T00:00:00"/>
    <x v="1"/>
    <s v="Chief Design Engineer"/>
    <x v="21"/>
    <n v="30171.759699999999"/>
    <n v="11964.6633"/>
    <s v="Ernest Nguyen"/>
    <x v="0"/>
    <n v="5475375"/>
    <s v="0"/>
    <x v="5"/>
    <x v="8"/>
    <d v="2021-07-28T00:00:00"/>
    <n v="18207.096399999999"/>
    <n v="18207.096399999999"/>
    <x v="11"/>
    <x v="1"/>
    <x v="0"/>
  </r>
  <r>
    <s v="NZ93267"/>
    <x v="1765"/>
    <n v="68"/>
    <d v="1954-05-25T00:00:00"/>
    <x v="1"/>
    <s v="Recruiter"/>
    <x v="9"/>
    <n v="524300.79929999996"/>
    <n v="163667.92860000001"/>
    <s v="Carl Bailey"/>
    <x v="3"/>
    <n v="1916307393"/>
    <n v="13970290516"/>
    <x v="3"/>
    <x v="6"/>
    <d v="2021-11-22T00:00:00"/>
    <n v="360632.87069999997"/>
    <n v="360632.87069999997"/>
    <x v="10"/>
    <x v="3"/>
    <x v="0"/>
  </r>
  <r>
    <s v="NZ73281"/>
    <x v="1766"/>
    <n v="68"/>
    <d v="1954-05-25T00:00:00"/>
    <x v="1"/>
    <s v="Programmer Analyst III"/>
    <x v="13"/>
    <n v="435466.02240000002"/>
    <n v="252896.89249999999"/>
    <s v="John Chapman"/>
    <x v="0"/>
    <n v="1487850312"/>
    <s v="0"/>
    <x v="5"/>
    <x v="5"/>
    <d v="2021-04-23T00:00:00"/>
    <n v="182569.12990000003"/>
    <n v="182569.12990000003"/>
    <x v="5"/>
    <x v="3"/>
    <x v="0"/>
  </r>
  <r>
    <s v="NZ60309"/>
    <x v="1767"/>
    <n v="41"/>
    <d v="1981-05-24T18:00:00"/>
    <x v="1"/>
    <s v="Account Coordinator"/>
    <x v="15"/>
    <n v="223047.8285"/>
    <n v="141843.29699999999"/>
    <s v="Norma Gibson"/>
    <x v="0"/>
    <n v="1414626304"/>
    <s v="0"/>
    <x v="5"/>
    <x v="2"/>
    <d v="2021-09-20T00:00:00"/>
    <n v="81204.531500000012"/>
    <n v="81204.531500000012"/>
    <x v="8"/>
    <x v="5"/>
    <x v="0"/>
  </r>
  <r>
    <s v="NZ20476"/>
    <x v="1768"/>
    <n v="52"/>
    <d v="1970-05-25T00:00:00"/>
    <x v="1"/>
    <s v="Administrative Assistant II"/>
    <x v="20"/>
    <n v="424422"/>
    <n v="119517.2352"/>
    <s v="Jeremy Fowler"/>
    <x v="0"/>
    <n v="193812255"/>
    <s v="0"/>
    <x v="0"/>
    <x v="0"/>
    <d v="2021-10-17T00:00:00"/>
    <n v="304904.7648"/>
    <n v="304904.7648"/>
    <x v="2"/>
    <x v="4"/>
    <x v="0"/>
  </r>
  <r>
    <s v="NZ56906"/>
    <x v="1769"/>
    <n v="48"/>
    <d v="1974-05-25T00:00:00"/>
    <x v="1"/>
    <s v="Human Resources Assistant IV"/>
    <x v="14"/>
    <n v="279791.28480000002"/>
    <n v="118656.012"/>
    <s v="Carlos Miller"/>
    <x v="0"/>
    <n v="433058697"/>
    <s v="0"/>
    <x v="4"/>
    <x v="7"/>
    <d v="2022-03-17T00:00:00"/>
    <n v="161135.27280000004"/>
    <n v="161135.27280000004"/>
    <x v="1"/>
    <x v="5"/>
    <x v="1"/>
  </r>
  <r>
    <s v="NZ64775"/>
    <x v="1770"/>
    <n v="30"/>
    <d v="1992-05-24T12:00:00"/>
    <x v="1"/>
    <s v="Computer Systems Analyst I"/>
    <x v="19"/>
    <n v="181593.10370000001"/>
    <n v="37144.043899999997"/>
    <s v="Lawrence Rose"/>
    <x v="0"/>
    <n v="1096468656"/>
    <s v="0"/>
    <x v="1"/>
    <x v="1"/>
    <d v="2021-11-14T00:00:00"/>
    <n v="144449.05980000002"/>
    <n v="144449.05980000002"/>
    <x v="10"/>
    <x v="1"/>
    <x v="0"/>
  </r>
  <r>
    <s v="NZ58635"/>
    <x v="1771"/>
    <n v="35"/>
    <d v="1987-05-25T06:00:00"/>
    <x v="1"/>
    <s v="Research Assistant I"/>
    <x v="11"/>
    <n v="65615.312699999995"/>
    <n v="63848.746599999999"/>
    <s v="Henry Chapman"/>
    <x v="0"/>
    <n v="235976832"/>
    <s v="0"/>
    <x v="5"/>
    <x v="5"/>
    <d v="2021-01-25T00:00:00"/>
    <n v="1766.5660999999964"/>
    <n v="1766.5660999999964"/>
    <x v="3"/>
    <x v="1"/>
    <x v="0"/>
  </r>
  <r>
    <s v="NZ54309"/>
    <x v="1772"/>
    <n v="34"/>
    <d v="1988-05-24T12:00:00"/>
    <x v="1"/>
    <s v="Accountant IV"/>
    <x v="9"/>
    <n v="247701.74479999999"/>
    <n v="104650.0429"/>
    <s v="Terry Ray"/>
    <x v="0"/>
    <n v="1447364284"/>
    <s v="0"/>
    <x v="0"/>
    <x v="0"/>
    <d v="2022-03-21T00:00:00"/>
    <n v="143051.70189999999"/>
    <n v="143051.70189999999"/>
    <x v="1"/>
    <x v="1"/>
    <x v="1"/>
  </r>
  <r>
    <s v="NZ78530"/>
    <x v="1773"/>
    <n v="42"/>
    <d v="1980-05-24T12:00:00"/>
    <x v="1"/>
    <s v="Human Resources Assistant IV"/>
    <x v="10"/>
    <n v="1980490.1669000001"/>
    <n v="809800.42379999999"/>
    <s v="Johnny White"/>
    <x v="1"/>
    <n v="13942152"/>
    <s v="0"/>
    <x v="2"/>
    <x v="4"/>
    <d v="2022-02-20T00:00:00"/>
    <n v="1170689.7431000001"/>
    <n v="1170689.7431000001"/>
    <x v="0"/>
    <x v="5"/>
    <x v="1"/>
  </r>
  <r>
    <s v="NZ56377"/>
    <x v="1774"/>
    <n v="64"/>
    <d v="1958-05-25T00:00:00"/>
    <x v="1"/>
    <s v="Assistant Media Planner"/>
    <x v="21"/>
    <n v="426703.08559999999"/>
    <n v="295926.49180000002"/>
    <s v="Christina Perry"/>
    <x v="0"/>
    <n v="25970208"/>
    <s v="0"/>
    <x v="2"/>
    <x v="2"/>
    <d v="2021-07-02T00:00:00"/>
    <n v="130776.59379999997"/>
    <n v="130776.59379999997"/>
    <x v="11"/>
    <x v="3"/>
    <x v="0"/>
  </r>
  <r>
    <s v="NZ59374"/>
    <x v="1775"/>
    <n v="66"/>
    <d v="1956-05-24T12:00:00"/>
    <x v="1"/>
    <s v="Accounting Assistant III"/>
    <x v="19"/>
    <n v="914948.32669999998"/>
    <n v="433544.74560000002"/>
    <s v="Steven Kelly"/>
    <x v="3"/>
    <n v="996679672"/>
    <s v="0"/>
    <x v="4"/>
    <x v="1"/>
    <d v="2021-03-01T00:00:00"/>
    <n v="481403.58109999995"/>
    <n v="481403.58109999995"/>
    <x v="1"/>
    <x v="3"/>
    <x v="0"/>
  </r>
  <r>
    <s v="NZ54321"/>
    <x v="1776"/>
    <n v="83"/>
    <d v="1939-05-25T06:00:00"/>
    <x v="1"/>
    <s v="Associate Professor"/>
    <x v="13"/>
    <n v="1526188.7468999999"/>
    <n v="164289.7298"/>
    <s v="Maria Phillips"/>
    <x v="4"/>
    <n v="727734784"/>
    <s v="0"/>
    <x v="2"/>
    <x v="5"/>
    <d v="2021-03-19T00:00:00"/>
    <n v="1361899.0170999998"/>
    <n v="1361899.0170999998"/>
    <x v="1"/>
    <x v="2"/>
    <x v="0"/>
  </r>
  <r>
    <s v="NZ38977"/>
    <x v="1777"/>
    <n v="32"/>
    <d v="1990-05-25T00:00:00"/>
    <x v="1"/>
    <s v="Software Test Engineer IV"/>
    <x v="12"/>
    <n v="1031441.2192000001"/>
    <n v="260365.2335"/>
    <s v="Matthew James"/>
    <x v="1"/>
    <n v="852517575"/>
    <s v="0"/>
    <x v="2"/>
    <x v="1"/>
    <d v="2021-11-02T00:00:00"/>
    <n v="771075.98570000008"/>
    <n v="771075.98570000008"/>
    <x v="10"/>
    <x v="1"/>
    <x v="0"/>
  </r>
  <r>
    <s v="NZ14959"/>
    <x v="1778"/>
    <n v="25"/>
    <d v="1997-05-24T18:00:00"/>
    <x v="1"/>
    <s v="Database Administrator I"/>
    <x v="12"/>
    <n v="1580167.6085000001"/>
    <n v="732073.62430000002"/>
    <s v="Juan Garza"/>
    <x v="5"/>
    <n v="3820432"/>
    <s v="0"/>
    <x v="0"/>
    <x v="4"/>
    <d v="2021-07-16T00:00:00"/>
    <n v="848093.98420000006"/>
    <n v="848093.98420000006"/>
    <x v="11"/>
    <x v="0"/>
    <x v="0"/>
  </r>
  <r>
    <s v="NZ57450"/>
    <x v="1779"/>
    <n v="70"/>
    <d v="1952-05-24T12:00:00"/>
    <x v="1"/>
    <s v="Computer Systems Analyst III"/>
    <x v="20"/>
    <n v="868454.28630000004"/>
    <n v="305199.64919999999"/>
    <s v="Ernest Knight"/>
    <x v="0"/>
    <n v="1683086121"/>
    <s v="0"/>
    <x v="0"/>
    <x v="4"/>
    <d v="2021-06-13T00:00:00"/>
    <n v="563254.63710000005"/>
    <n v="563254.63710000005"/>
    <x v="4"/>
    <x v="2"/>
    <x v="0"/>
  </r>
  <r>
    <s v="NZ51347"/>
    <x v="1780"/>
    <n v="57"/>
    <d v="1965-05-24T18:00:00"/>
    <x v="1"/>
    <s v="Database Administrator III"/>
    <x v="21"/>
    <n v="152384.26939999999"/>
    <n v="67766.180999999997"/>
    <s v="Timothy Harrison"/>
    <x v="0"/>
    <n v="1437831988"/>
    <s v="0"/>
    <x v="2"/>
    <x v="2"/>
    <d v="2021-02-10T00:00:00"/>
    <n v="84618.088399999993"/>
    <n v="84618.088399999993"/>
    <x v="0"/>
    <x v="4"/>
    <x v="0"/>
  </r>
  <r>
    <s v="NZ45403"/>
    <x v="1781"/>
    <n v="79"/>
    <d v="1943-05-25T06:00:00"/>
    <x v="1"/>
    <s v="Biostatistician III"/>
    <x v="13"/>
    <n v="1515691.2408"/>
    <n v="359584.68060000002"/>
    <s v="Brian Stevens"/>
    <x v="1"/>
    <n v="129574885"/>
    <n v="1509138125"/>
    <x v="3"/>
    <x v="6"/>
    <d v="2022-01-17T00:00:00"/>
    <n v="1156106.5601999999"/>
    <n v="1156106.5601999999"/>
    <x v="3"/>
    <x v="2"/>
    <x v="1"/>
  </r>
  <r>
    <s v="NZ40870"/>
    <x v="1782"/>
    <n v="40"/>
    <d v="1982-05-25T00:00:00"/>
    <x v="1"/>
    <s v="Community Outreach Specialist"/>
    <x v="13"/>
    <n v="182978.33900000001"/>
    <n v="100663.85799999999"/>
    <s v="Eugene Castillo"/>
    <x v="1"/>
    <n v="1897180032"/>
    <s v="0"/>
    <x v="1"/>
    <x v="4"/>
    <d v="2021-07-26T00:00:00"/>
    <n v="82314.481000000014"/>
    <n v="82314.481000000014"/>
    <x v="11"/>
    <x v="5"/>
    <x v="0"/>
  </r>
  <r>
    <s v="NZ67593"/>
    <x v="1783"/>
    <n v="66"/>
    <d v="1956-05-24T12:00:00"/>
    <x v="1"/>
    <s v="Database Administrator III"/>
    <x v="17"/>
    <n v="302800.11180000001"/>
    <n v="206962.05230000001"/>
    <s v="Christopher Roberts"/>
    <x v="3"/>
    <n v="1723766772"/>
    <s v="0"/>
    <x v="1"/>
    <x v="1"/>
    <d v="2021-06-01T00:00:00"/>
    <n v="95838.059500000003"/>
    <n v="95838.059500000003"/>
    <x v="4"/>
    <x v="3"/>
    <x v="0"/>
  </r>
  <r>
    <s v="NZ34196"/>
    <x v="1784"/>
    <n v="53"/>
    <d v="1969-05-24T18:00:00"/>
    <x v="1"/>
    <s v="Human Resources Assistant II"/>
    <x v="17"/>
    <n v="2114375.8443"/>
    <n v="1349469.2889"/>
    <s v="Roy George"/>
    <x v="2"/>
    <n v="692063232"/>
    <s v="0"/>
    <x v="0"/>
    <x v="4"/>
    <d v="2021-07-25T00:00:00"/>
    <n v="764906.55539999995"/>
    <n v="764906.55539999995"/>
    <x v="11"/>
    <x v="4"/>
    <x v="0"/>
  </r>
  <r>
    <s v="NZ62295"/>
    <x v="1785"/>
    <n v="26"/>
    <d v="1996-05-24T12:00:00"/>
    <x v="1"/>
    <s v="Data Coordiator"/>
    <x v="12"/>
    <n v="1506675.7120000001"/>
    <n v="435052.61180000001"/>
    <s v="Alan Sims"/>
    <x v="0"/>
    <n v="1731461942"/>
    <s v="0"/>
    <x v="5"/>
    <x v="5"/>
    <d v="2021-05-28T00:00:00"/>
    <n v="1071623.1002"/>
    <n v="1071623.1002"/>
    <x v="6"/>
    <x v="0"/>
    <x v="0"/>
  </r>
  <r>
    <s v="NZ67115"/>
    <x v="1786"/>
    <n v="18"/>
    <d v="2004-05-24T12:00:00"/>
    <x v="1"/>
    <s v="Dental Hygienist"/>
    <x v="12"/>
    <n v="992388.86399999994"/>
    <n v="325718.94959999999"/>
    <s v="James Ross"/>
    <x v="3"/>
    <n v="3073101696"/>
    <s v="0"/>
    <x v="0"/>
    <x v="4"/>
    <d v="2021-10-15T00:00:00"/>
    <n v="666669.91439999989"/>
    <n v="680003.31268799992"/>
    <x v="2"/>
    <x v="6"/>
    <x v="0"/>
  </r>
  <r>
    <s v="NZ29589"/>
    <x v="1787"/>
    <n v="46"/>
    <d v="1976-05-24T12:00:00"/>
    <x v="1"/>
    <s v="Social Worker"/>
    <x v="7"/>
    <n v="2140190.2903999998"/>
    <n v="430644.70010000002"/>
    <s v="Gary Taylor"/>
    <x v="5"/>
    <n v="1043509632"/>
    <s v="0"/>
    <x v="1"/>
    <x v="4"/>
    <d v="2021-09-12T00:00:00"/>
    <n v="1709545.5902999998"/>
    <n v="1709545.5902999998"/>
    <x v="8"/>
    <x v="5"/>
    <x v="0"/>
  </r>
  <r>
    <s v="NZ95645"/>
    <x v="1788"/>
    <n v="64"/>
    <d v="1958-05-25T00:00:00"/>
    <x v="1"/>
    <s v="Computer Systems Analyst II"/>
    <x v="7"/>
    <n v="380147.71159999998"/>
    <n v="183999.75649999999"/>
    <s v="Nicholas Griffin"/>
    <x v="0"/>
    <n v="154270545"/>
    <s v="0"/>
    <x v="0"/>
    <x v="1"/>
    <d v="2021-02-02T00:00:00"/>
    <n v="196147.95509999999"/>
    <n v="196147.95509999999"/>
    <x v="0"/>
    <x v="3"/>
    <x v="0"/>
  </r>
  <r>
    <s v="NZ15990"/>
    <x v="1789"/>
    <n v="51"/>
    <d v="1971-05-25T06:00:00"/>
    <x v="1"/>
    <s v="Media Manager III"/>
    <x v="19"/>
    <n v="1002810.1648"/>
    <n v="239480.61790000001"/>
    <s v="Marilyn Campbell"/>
    <x v="0"/>
    <n v="2901411744"/>
    <s v="0"/>
    <x v="1"/>
    <x v="1"/>
    <d v="2021-05-19T00:00:00"/>
    <n v="763329.54689999996"/>
    <n v="763329.54689999996"/>
    <x v="6"/>
    <x v="4"/>
    <x v="0"/>
  </r>
  <r>
    <s v="NZ85060"/>
    <x v="1790"/>
    <n v="43"/>
    <d v="1979-05-25T06:00:00"/>
    <x v="1"/>
    <s v="Web Developer IV"/>
    <x v="7"/>
    <n v="2057795.3085"/>
    <n v="530641.31480000005"/>
    <s v="Clarence Murray"/>
    <x v="0"/>
    <n v="1571674689"/>
    <s v="0"/>
    <x v="0"/>
    <x v="4"/>
    <d v="2021-01-23T00:00:00"/>
    <n v="1527153.9937"/>
    <n v="1527153.9937"/>
    <x v="3"/>
    <x v="5"/>
    <x v="0"/>
  </r>
  <r>
    <s v="NZ93836"/>
    <x v="1791"/>
    <n v="62"/>
    <d v="1960-05-24T12:00:00"/>
    <x v="1"/>
    <s v="Occupational Therapist"/>
    <x v="8"/>
    <n v="103201.6226"/>
    <n v="77183.950400000002"/>
    <s v="Carl Peterson"/>
    <x v="1"/>
    <n v="134185023"/>
    <s v="0"/>
    <x v="5"/>
    <x v="5"/>
    <d v="2022-02-14T00:00:00"/>
    <n v="26017.672200000001"/>
    <n v="26017.672200000001"/>
    <x v="0"/>
    <x v="3"/>
    <x v="1"/>
  </r>
  <r>
    <s v="NZ95957"/>
    <x v="1792"/>
    <n v="51"/>
    <d v="1971-05-25T06:00:00"/>
    <x v="1"/>
    <s v="Business Systems Development Analyst"/>
    <x v="15"/>
    <n v="628660.19839999999"/>
    <n v="352364.04119999998"/>
    <s v="Anna Welch"/>
    <x v="0"/>
    <n v="36119475"/>
    <s v="0"/>
    <x v="4"/>
    <x v="7"/>
    <d v="2021-09-04T00:00:00"/>
    <n v="276296.15720000002"/>
    <n v="276296.15720000002"/>
    <x v="8"/>
    <x v="4"/>
    <x v="0"/>
  </r>
  <r>
    <s v="NZ32424"/>
    <x v="1793"/>
    <n v="68"/>
    <d v="1954-05-25T00:00:00"/>
    <x v="1"/>
    <s v="Actuary"/>
    <x v="19"/>
    <n v="2278565.8838999998"/>
    <n v="1414641.8361"/>
    <s v="Bobby Reed"/>
    <x v="0"/>
    <n v="1175016704"/>
    <s v="0"/>
    <x v="1"/>
    <x v="1"/>
    <d v="2021-01-04T00:00:00"/>
    <n v="863924.04779999983"/>
    <n v="863924.04779999983"/>
    <x v="3"/>
    <x v="3"/>
    <x v="0"/>
  </r>
  <r>
    <s v="NZ38794"/>
    <x v="1794"/>
    <n v="17"/>
    <d v="2005-05-24T18:00:00"/>
    <x v="1"/>
    <s v="Human Resources Assistant II"/>
    <x v="16"/>
    <n v="392769.71470000001"/>
    <n v="38521.645100000002"/>
    <s v="Howard Little"/>
    <x v="0"/>
    <n v="31194065"/>
    <s v="0"/>
    <x v="1"/>
    <x v="1"/>
    <d v="2021-11-20T00:00:00"/>
    <n v="354248.06959999999"/>
    <n v="354248.06959999999"/>
    <x v="10"/>
    <x v="6"/>
    <x v="0"/>
  </r>
  <r>
    <s v="NZ45051"/>
    <x v="1795"/>
    <n v="84"/>
    <d v="1938-05-25T00:00:00"/>
    <x v="1"/>
    <s v="Business Systems Development Analyst"/>
    <x v="15"/>
    <n v="1638584.7075"/>
    <n v="730430.6446"/>
    <s v="Shawn Watkins"/>
    <x v="1"/>
    <n v="658982268"/>
    <s v="0"/>
    <x v="5"/>
    <x v="2"/>
    <d v="2022-01-15T00:00:00"/>
    <n v="908154.06290000002"/>
    <n v="908154.06290000002"/>
    <x v="3"/>
    <x v="2"/>
    <x v="1"/>
  </r>
  <r>
    <s v="NZ78617"/>
    <x v="1796"/>
    <n v="78"/>
    <d v="1944-05-24T12:00:00"/>
    <x v="1"/>
    <s v="Account Coordinator"/>
    <x v="9"/>
    <n v="319216.36099999998"/>
    <n v="63480.526299999998"/>
    <s v="Laura Lawrence"/>
    <x v="0"/>
    <n v="3487116948"/>
    <s v="0"/>
    <x v="4"/>
    <x v="1"/>
    <d v="2021-12-09T00:00:00"/>
    <n v="255735.83469999998"/>
    <n v="255735.83469999998"/>
    <x v="7"/>
    <x v="2"/>
    <x v="0"/>
  </r>
  <r>
    <s v="NZ59614"/>
    <x v="1797"/>
    <n v="25"/>
    <d v="1997-05-24T18:00:00"/>
    <x v="1"/>
    <s v="Occupational Therapist"/>
    <x v="12"/>
    <n v="588292.83169999998"/>
    <n v="284934.38860000001"/>
    <s v="Benjamin Ray"/>
    <x v="3"/>
    <n v="763370256"/>
    <s v="0"/>
    <x v="2"/>
    <x v="2"/>
    <d v="2021-05-21T00:00:00"/>
    <n v="303358.44309999997"/>
    <n v="303358.44309999997"/>
    <x v="6"/>
    <x v="0"/>
    <x v="0"/>
  </r>
  <r>
    <s v="NZ22892"/>
    <x v="1798"/>
    <n v="84"/>
    <d v="1938-05-25T00:00:00"/>
    <x v="1"/>
    <s v="Statistician IV"/>
    <x v="19"/>
    <n v="444874.25069999998"/>
    <n v="89541.053700000004"/>
    <s v="Shawn Howell"/>
    <x v="5"/>
    <n v="1260161244"/>
    <s v="0"/>
    <x v="5"/>
    <x v="5"/>
    <d v="2021-01-04T00:00:00"/>
    <n v="355333.19699999999"/>
    <n v="355333.19699999999"/>
    <x v="3"/>
    <x v="2"/>
    <x v="0"/>
  </r>
  <r>
    <s v="NZ27052"/>
    <x v="1799"/>
    <n v="77"/>
    <d v="1945-05-24T18:00:00"/>
    <x v="1"/>
    <s v="GIS Technical Architect"/>
    <x v="12"/>
    <n v="1305930.6015000001"/>
    <n v="222474.606"/>
    <s v="Frank Cole"/>
    <x v="3"/>
    <n v="64108746"/>
    <s v="0"/>
    <x v="0"/>
    <x v="4"/>
    <d v="2021-06-21T00:00:00"/>
    <n v="1083455.9955000002"/>
    <n v="1105125.1154100003"/>
    <x v="4"/>
    <x v="2"/>
    <x v="0"/>
  </r>
  <r>
    <s v="NZ29371"/>
    <x v="1800"/>
    <n v="30"/>
    <d v="1992-05-24T12:00:00"/>
    <x v="1"/>
    <s v="Assistant Manager"/>
    <x v="16"/>
    <n v="389075.56929999997"/>
    <n v="112189.7515"/>
    <s v="Albert Tucker"/>
    <x v="2"/>
    <n v="37788093"/>
    <s v="0"/>
    <x v="5"/>
    <x v="2"/>
    <d v="2022-02-19T00:00:00"/>
    <n v="276885.81779999996"/>
    <n v="276885.81779999996"/>
    <x v="0"/>
    <x v="1"/>
    <x v="1"/>
  </r>
  <r>
    <s v="NZ89615"/>
    <x v="1801"/>
    <n v="57"/>
    <d v="1965-05-24T18:00:00"/>
    <x v="1"/>
    <s v="Safety Technician I"/>
    <x v="10"/>
    <n v="12788.4411"/>
    <n v="7831.8176999999996"/>
    <s v="Kenneth Walker"/>
    <x v="0"/>
    <n v="292010268"/>
    <s v="0"/>
    <x v="2"/>
    <x v="1"/>
    <d v="2021-06-14T00:00:00"/>
    <n v="4956.6234000000004"/>
    <n v="4956.6234000000004"/>
    <x v="4"/>
    <x v="4"/>
    <x v="0"/>
  </r>
  <r>
    <s v="NZ29124"/>
    <x v="1802"/>
    <n v="49"/>
    <d v="1973-05-24T18:00:00"/>
    <x v="1"/>
    <s v="Safety Technician III"/>
    <x v="16"/>
    <n v="1095366.6979"/>
    <n v="333372.47330000001"/>
    <s v="David Jackson"/>
    <x v="2"/>
    <n v="2799048384"/>
    <s v="0"/>
    <x v="5"/>
    <x v="2"/>
    <d v="2022-02-28T00:00:00"/>
    <n v="761994.22460000007"/>
    <n v="761994.22460000007"/>
    <x v="0"/>
    <x v="5"/>
    <x v="1"/>
  </r>
  <r>
    <s v="NZ79190"/>
    <x v="1803"/>
    <n v="55"/>
    <d v="1967-05-25T06:00:00"/>
    <x v="1"/>
    <s v="Editor"/>
    <x v="17"/>
    <n v="2470522.7954000002"/>
    <n v="397936.5576"/>
    <s v="Brandon Morrison"/>
    <x v="2"/>
    <n v="609866528"/>
    <s v="0"/>
    <x v="5"/>
    <x v="8"/>
    <d v="2021-08-27T00:00:00"/>
    <n v="2072586.2378000002"/>
    <n v="2072586.2378000002"/>
    <x v="9"/>
    <x v="4"/>
    <x v="0"/>
  </r>
  <r>
    <s v="NZ13323"/>
    <x v="1804"/>
    <n v="70"/>
    <d v="1952-05-24T12:00:00"/>
    <x v="1"/>
    <s v="Actuary"/>
    <x v="21"/>
    <n v="87108.718699999998"/>
    <n v="58671.936999999998"/>
    <s v="Mildred Mason"/>
    <x v="5"/>
    <n v="1695480585"/>
    <s v="0"/>
    <x v="5"/>
    <x v="5"/>
    <d v="2022-02-11T00:00:00"/>
    <n v="28436.7817"/>
    <n v="28436.7817"/>
    <x v="0"/>
    <x v="2"/>
    <x v="1"/>
  </r>
  <r>
    <s v="NZ91337"/>
    <x v="1805"/>
    <n v="25"/>
    <d v="1997-05-24T18:00:00"/>
    <x v="1"/>
    <s v="Product Engineer"/>
    <x v="13"/>
    <n v="1529895.3218"/>
    <n v="220393.6159"/>
    <s v="Joseph Ray"/>
    <x v="5"/>
    <n v="3414324225"/>
    <s v="0"/>
    <x v="0"/>
    <x v="0"/>
    <d v="2021-10-26T00:00:00"/>
    <n v="1309501.7058999999"/>
    <n v="1309501.7058999999"/>
    <x v="2"/>
    <x v="0"/>
    <x v="0"/>
  </r>
  <r>
    <s v="NZ14798"/>
    <x v="1806"/>
    <n v="37"/>
    <d v="1985-05-24T18:00:00"/>
    <x v="1"/>
    <s v="Recruiter"/>
    <x v="8"/>
    <n v="1717828.0703"/>
    <n v="447638.40960000001"/>
    <s v="Patrick Edwards"/>
    <x v="5"/>
    <n v="196377777"/>
    <n v="243312676"/>
    <x v="3"/>
    <x v="3"/>
    <d v="2021-03-06T00:00:00"/>
    <n v="1270189.6606999999"/>
    <n v="1270189.6606999999"/>
    <x v="1"/>
    <x v="1"/>
    <x v="0"/>
  </r>
  <r>
    <s v="NZ88994"/>
    <x v="1807"/>
    <n v="26"/>
    <d v="1996-05-24T12:00:00"/>
    <x v="1"/>
    <s v="Geologist II"/>
    <x v="10"/>
    <n v="96516.789600000004"/>
    <n v="66426.261100000003"/>
    <s v="Timothy Johnston"/>
    <x v="0"/>
    <n v="1441582296"/>
    <s v="0"/>
    <x v="2"/>
    <x v="2"/>
    <d v="2021-09-14T00:00:00"/>
    <n v="30090.5285"/>
    <n v="30090.5285"/>
    <x v="8"/>
    <x v="0"/>
    <x v="0"/>
  </r>
  <r>
    <s v="NZ86759"/>
    <x v="1808"/>
    <n v="54"/>
    <d v="1968-05-24T12:00:00"/>
    <x v="1"/>
    <s v="Geologist III"/>
    <x v="14"/>
    <n v="487406.17379999999"/>
    <n v="278721.34580000001"/>
    <s v="Steve Ross"/>
    <x v="5"/>
    <n v="910468772"/>
    <n v="2508489264"/>
    <x v="3"/>
    <x v="6"/>
    <d v="2021-02-06T00:00:00"/>
    <n v="208684.82799999998"/>
    <n v="208684.82799999998"/>
    <x v="0"/>
    <x v="4"/>
    <x v="0"/>
  </r>
  <r>
    <s v="NZ17470"/>
    <x v="1809"/>
    <n v="57"/>
    <d v="1965-05-24T18:00:00"/>
    <x v="1"/>
    <s v="Accounting Assistant I"/>
    <x v="20"/>
    <n v="495556.4068"/>
    <n v="349713.00380000001"/>
    <s v="Carolyn Reid"/>
    <x v="3"/>
    <n v="121124016"/>
    <s v="0"/>
    <x v="2"/>
    <x v="2"/>
    <d v="2022-03-17T00:00:00"/>
    <n v="145843.40299999999"/>
    <n v="145843.40299999999"/>
    <x v="1"/>
    <x v="4"/>
    <x v="1"/>
  </r>
  <r>
    <s v="NZ15466"/>
    <x v="1810"/>
    <n v="70"/>
    <d v="1952-05-24T12:00:00"/>
    <x v="1"/>
    <s v="Office Assistant II"/>
    <x v="8"/>
    <n v="563490.91639999999"/>
    <n v="323394.7868"/>
    <s v="Jose Howell"/>
    <x v="2"/>
    <n v="1212064908"/>
    <s v="0"/>
    <x v="2"/>
    <x v="4"/>
    <d v="2021-03-22T00:00:00"/>
    <n v="240096.12959999999"/>
    <n v="240096.12959999999"/>
    <x v="1"/>
    <x v="2"/>
    <x v="0"/>
  </r>
  <r>
    <s v="NZ40991"/>
    <x v="1811"/>
    <n v="30"/>
    <d v="1992-05-24T12:00:00"/>
    <x v="1"/>
    <s v="Structural Analysis Engineer"/>
    <x v="21"/>
    <n v="150163.54819999999"/>
    <n v="129793.5364"/>
    <s v="Beverly Armstrong"/>
    <x v="5"/>
    <n v="9221616"/>
    <s v="0"/>
    <x v="2"/>
    <x v="4"/>
    <d v="2021-12-13T00:00:00"/>
    <n v="20370.011799999993"/>
    <n v="20370.011799999993"/>
    <x v="7"/>
    <x v="1"/>
    <x v="0"/>
  </r>
  <r>
    <s v="NZ89653"/>
    <x v="1812"/>
    <n v="27"/>
    <d v="1995-05-25T06:00:00"/>
    <x v="1"/>
    <s v="Human Resources Manager"/>
    <x v="11"/>
    <n v="201402.84599999999"/>
    <n v="15435.382"/>
    <s v="Russell Fowler"/>
    <x v="4"/>
    <n v="213803968"/>
    <s v="0"/>
    <x v="4"/>
    <x v="7"/>
    <d v="2021-09-21T00:00:00"/>
    <n v="185967.46399999998"/>
    <n v="185967.46399999998"/>
    <x v="8"/>
    <x v="0"/>
    <x v="0"/>
  </r>
  <r>
    <s v="NZ48333"/>
    <x v="1813"/>
    <n v="48"/>
    <d v="1974-05-25T00:00:00"/>
    <x v="1"/>
    <s v="Geologist I"/>
    <x v="7"/>
    <n v="1572645.2675999999"/>
    <n v="344614.4412"/>
    <s v="Cheryl Garrett"/>
    <x v="1"/>
    <n v="12174414"/>
    <s v="0"/>
    <x v="0"/>
    <x v="0"/>
    <d v="2021-08-20T00:00:00"/>
    <n v="1228030.8263999999"/>
    <n v="1228030.8263999999"/>
    <x v="9"/>
    <x v="5"/>
    <x v="0"/>
  </r>
  <r>
    <s v="NZ82371"/>
    <x v="1814"/>
    <n v="35"/>
    <d v="1987-05-25T06:00:00"/>
    <x v="1"/>
    <s v="Pharmacist"/>
    <x v="20"/>
    <n v="209527.49979999999"/>
    <n v="45600.393499999998"/>
    <s v="Irene Rogers"/>
    <x v="1"/>
    <n v="51443616"/>
    <s v="0"/>
    <x v="1"/>
    <x v="1"/>
    <d v="2021-08-29T00:00:00"/>
    <n v="163927.10629999998"/>
    <n v="163927.10629999998"/>
    <x v="9"/>
    <x v="1"/>
    <x v="0"/>
  </r>
  <r>
    <s v="NZ65980"/>
    <x v="1815"/>
    <n v="84"/>
    <d v="1938-05-25T00:00:00"/>
    <x v="1"/>
    <s v="Clinical Specialist"/>
    <x v="21"/>
    <n v="345229.20539999998"/>
    <n v="75306.777499999997"/>
    <s v="Jane Freeman"/>
    <x v="3"/>
    <n v="115985625"/>
    <s v="0"/>
    <x v="5"/>
    <x v="8"/>
    <d v="2021-07-23T00:00:00"/>
    <n v="269922.42790000001"/>
    <n v="269922.42790000001"/>
    <x v="11"/>
    <x v="2"/>
    <x v="0"/>
  </r>
  <r>
    <s v="NZ77016"/>
    <x v="1816"/>
    <n v="80"/>
    <d v="1942-05-25T00:00:00"/>
    <x v="1"/>
    <s v="Project Manager"/>
    <x v="8"/>
    <n v="290695.75780000002"/>
    <n v="107602.85159999999"/>
    <s v="Pamela Nichols"/>
    <x v="0"/>
    <n v="179434368"/>
    <s v="0"/>
    <x v="4"/>
    <x v="1"/>
    <d v="2022-01-24T00:00:00"/>
    <n v="183092.90620000003"/>
    <n v="183092.90620000003"/>
    <x v="3"/>
    <x v="2"/>
    <x v="1"/>
  </r>
  <r>
    <s v="NZ71997"/>
    <x v="1817"/>
    <n v="61"/>
    <d v="1961-05-24T18:00:00"/>
    <x v="1"/>
    <s v="Editor"/>
    <x v="16"/>
    <n v="212193.81789999999"/>
    <n v="79800.032200000001"/>
    <s v="Benjamin Boyd"/>
    <x v="5"/>
    <n v="461480832"/>
    <s v="0"/>
    <x v="1"/>
    <x v="4"/>
    <d v="2022-01-16T00:00:00"/>
    <n v="132393.78570000001"/>
    <n v="132393.78570000001"/>
    <x v="3"/>
    <x v="3"/>
    <x v="1"/>
  </r>
  <r>
    <s v="NZ30612"/>
    <x v="1818"/>
    <n v="73"/>
    <d v="1949-05-24T18:00:00"/>
    <x v="1"/>
    <s v="Senior Financial Analyst"/>
    <x v="9"/>
    <n v="153203.864"/>
    <n v="22129.447"/>
    <s v="Carlos Griffin"/>
    <x v="3"/>
    <n v="2418008768"/>
    <s v="0"/>
    <x v="2"/>
    <x v="1"/>
    <d v="2021-10-18T00:00:00"/>
    <n v="131074.41700000002"/>
    <n v="131074.41700000002"/>
    <x v="2"/>
    <x v="2"/>
    <x v="0"/>
  </r>
  <r>
    <s v="NZ31796"/>
    <x v="1819"/>
    <n v="83"/>
    <d v="1939-05-25T06:00:00"/>
    <x v="1"/>
    <s v="Software Test Engineer II"/>
    <x v="10"/>
    <n v="501416.0184"/>
    <n v="164750.97750000001"/>
    <s v="Louis Hall"/>
    <x v="1"/>
    <n v="672767796"/>
    <s v="0"/>
    <x v="5"/>
    <x v="8"/>
    <d v="2021-07-07T00:00:00"/>
    <n v="336665.04090000002"/>
    <n v="336665.04090000002"/>
    <x v="11"/>
    <x v="2"/>
    <x v="0"/>
  </r>
  <r>
    <s v="NZ61268"/>
    <x v="1820"/>
    <n v="50"/>
    <d v="1972-05-24T12:00:00"/>
    <x v="1"/>
    <s v="Office Assistant II"/>
    <x v="8"/>
    <n v="146402.0246"/>
    <n v="117810.5704"/>
    <s v="Randy Simpson"/>
    <x v="5"/>
    <n v="562278024"/>
    <s v="0"/>
    <x v="1"/>
    <x v="1"/>
    <d v="2021-11-11T00:00:00"/>
    <n v="28591.454200000007"/>
    <n v="28591.454200000007"/>
    <x v="10"/>
    <x v="4"/>
    <x v="0"/>
  </r>
  <r>
    <s v="NZ98600"/>
    <x v="1821"/>
    <n v="64"/>
    <d v="1958-05-25T00:00:00"/>
    <x v="1"/>
    <s v="Research Nurse"/>
    <x v="21"/>
    <n v="1938117.3588"/>
    <n v="537504.54749999999"/>
    <s v="Samuel Matthews"/>
    <x v="0"/>
    <n v="1764803619"/>
    <s v="0"/>
    <x v="1"/>
    <x v="4"/>
    <d v="2022-01-23T00:00:00"/>
    <n v="1400612.8113000002"/>
    <n v="1400612.8113000002"/>
    <x v="3"/>
    <x v="3"/>
    <x v="1"/>
  </r>
  <r>
    <s v="NZ76028"/>
    <x v="1822"/>
    <n v="55"/>
    <d v="1967-05-25T06:00:00"/>
    <x v="1"/>
    <s v="Systems Administrator I"/>
    <x v="19"/>
    <n v="386699.0932"/>
    <n v="170814.3236"/>
    <s v="Kenneth Freeman"/>
    <x v="0"/>
    <n v="1283702784"/>
    <s v="0"/>
    <x v="1"/>
    <x v="1"/>
    <d v="2021-10-22T00:00:00"/>
    <n v="215884.7696"/>
    <n v="215884.7696"/>
    <x v="2"/>
    <x v="4"/>
    <x v="0"/>
  </r>
  <r>
    <s v="NZ34087"/>
    <x v="1823"/>
    <n v="31"/>
    <d v="1991-05-25T06:00:00"/>
    <x v="1"/>
    <s v="Office Assistant IV"/>
    <x v="13"/>
    <n v="616036.59479999996"/>
    <n v="366958.0148"/>
    <s v="Phyllis Payne"/>
    <x v="3"/>
    <n v="729930928"/>
    <s v="0"/>
    <x v="5"/>
    <x v="5"/>
    <d v="2022-02-24T00:00:00"/>
    <n v="249078.57999999996"/>
    <n v="249078.57999999996"/>
    <x v="0"/>
    <x v="1"/>
    <x v="1"/>
  </r>
  <r>
    <s v="NZ35191"/>
    <x v="1824"/>
    <n v="72"/>
    <d v="1950-05-25T00:00:00"/>
    <x v="1"/>
    <s v="Automation Specialist IV"/>
    <x v="17"/>
    <n v="26183.5242"/>
    <n v="14025.261699999999"/>
    <s v="Sean Palmer"/>
    <x v="1"/>
    <n v="824198144"/>
    <s v="0"/>
    <x v="2"/>
    <x v="5"/>
    <d v="2021-02-07T00:00:00"/>
    <n v="12158.262500000001"/>
    <n v="12158.262500000001"/>
    <x v="0"/>
    <x v="2"/>
    <x v="0"/>
  </r>
  <r>
    <s v="NZ50358"/>
    <x v="1825"/>
    <n v="62"/>
    <d v="1960-05-24T12:00:00"/>
    <x v="1"/>
    <s v="Electrical Engineer"/>
    <x v="7"/>
    <n v="363305.25089999998"/>
    <n v="224185.92310000001"/>
    <s v="Virginia Greene"/>
    <x v="0"/>
    <n v="255803625"/>
    <s v="0"/>
    <x v="0"/>
    <x v="1"/>
    <d v="2021-01-31T00:00:00"/>
    <n v="139119.32779999997"/>
    <n v="139119.32779999997"/>
    <x v="3"/>
    <x v="3"/>
    <x v="0"/>
  </r>
  <r>
    <s v="NZ38974"/>
    <x v="1826"/>
    <n v="75"/>
    <d v="1947-05-25T06:00:00"/>
    <x v="1"/>
    <s v="Internal Auditor"/>
    <x v="19"/>
    <n v="383172.49239999999"/>
    <n v="63598.7333"/>
    <s v="Alice Watson"/>
    <x v="0"/>
    <n v="20454048"/>
    <s v="0"/>
    <x v="2"/>
    <x v="4"/>
    <d v="2021-11-08T00:00:00"/>
    <n v="319573.75909999997"/>
    <n v="319573.75909999997"/>
    <x v="10"/>
    <x v="2"/>
    <x v="0"/>
  </r>
  <r>
    <s v="NZ19395"/>
    <x v="1827"/>
    <n v="78"/>
    <d v="1944-05-24T12:00:00"/>
    <x v="1"/>
    <s v="Human Resources Assistant II"/>
    <x v="7"/>
    <n v="110577.70080000001"/>
    <n v="33403.680399999997"/>
    <s v="Rose Holmes"/>
    <x v="2"/>
    <n v="409124448"/>
    <s v="0"/>
    <x v="5"/>
    <x v="5"/>
    <d v="2021-02-27T00:00:00"/>
    <n v="77174.020400000009"/>
    <n v="77174.020400000009"/>
    <x v="0"/>
    <x v="2"/>
    <x v="0"/>
  </r>
  <r>
    <s v="NZ24003"/>
    <x v="1828"/>
    <n v="56"/>
    <d v="1966-05-25T00:00:00"/>
    <x v="1"/>
    <s v="Automation Specialist IV"/>
    <x v="19"/>
    <n v="685843.30989999999"/>
    <n v="408856.13679999998"/>
    <s v="Judith Dixon"/>
    <x v="0"/>
    <n v="44088512"/>
    <s v="0"/>
    <x v="1"/>
    <x v="1"/>
    <d v="2021-07-02T00:00:00"/>
    <n v="276987.17310000001"/>
    <n v="276987.17310000001"/>
    <x v="11"/>
    <x v="4"/>
    <x v="0"/>
  </r>
  <r>
    <s v="NZ32855"/>
    <x v="1829"/>
    <n v="20"/>
    <d v="2002-05-25T00:00:00"/>
    <x v="1"/>
    <s v="Mechanical Systems Engineer"/>
    <x v="8"/>
    <n v="153113.14110000001"/>
    <n v="64928.847900000001"/>
    <s v="Mark Lawrence"/>
    <x v="0"/>
    <n v="106006794"/>
    <s v="0"/>
    <x v="1"/>
    <x v="4"/>
    <d v="2022-02-12T00:00:00"/>
    <n v="88184.293200000015"/>
    <n v="88184.293200000015"/>
    <x v="0"/>
    <x v="0"/>
    <x v="1"/>
  </r>
  <r>
    <s v="NZ68994"/>
    <x v="1830"/>
    <n v="24"/>
    <d v="1998-05-25T00:00:00"/>
    <x v="1"/>
    <s v="Engineer I"/>
    <x v="15"/>
    <n v="544808.00639999995"/>
    <n v="176381.59210000001"/>
    <s v="Charles Andrews"/>
    <x v="1"/>
    <n v="1894186539"/>
    <s v="0"/>
    <x v="2"/>
    <x v="2"/>
    <d v="2021-01-13T00:00:00"/>
    <n v="368426.41429999995"/>
    <n v="368426.41429999995"/>
    <x v="3"/>
    <x v="0"/>
    <x v="0"/>
  </r>
  <r>
    <s v="NZ98943"/>
    <x v="1831"/>
    <n v="21"/>
    <d v="2001-05-24T18:00:00"/>
    <x v="1"/>
    <s v="Physical Therapy Assistant"/>
    <x v="21"/>
    <n v="375603.20510000002"/>
    <n v="193167.36259999999"/>
    <s v="Lisa Alexander"/>
    <x v="0"/>
    <n v="17020896"/>
    <s v="0"/>
    <x v="5"/>
    <x v="5"/>
    <d v="2022-03-03T00:00:00"/>
    <n v="182435.84250000003"/>
    <n v="182435.84250000003"/>
    <x v="1"/>
    <x v="0"/>
    <x v="1"/>
  </r>
  <r>
    <s v="NZ82550"/>
    <x v="1832"/>
    <n v="33"/>
    <d v="1989-05-24T18:00:00"/>
    <x v="1"/>
    <s v="Database Administrator III"/>
    <x v="10"/>
    <n v="1667020.5374"/>
    <n v="321236.07439999998"/>
    <s v="Carlos Howard"/>
    <x v="0"/>
    <n v="422305353"/>
    <s v="0"/>
    <x v="0"/>
    <x v="4"/>
    <d v="2021-02-20T00:00:00"/>
    <n v="1345784.463"/>
    <n v="1345784.463"/>
    <x v="0"/>
    <x v="1"/>
    <x v="0"/>
  </r>
  <r>
    <s v="NZ62595"/>
    <x v="1833"/>
    <n v="61"/>
    <d v="1961-05-24T18:00:00"/>
    <x v="1"/>
    <s v="Database Administrator II"/>
    <x v="21"/>
    <n v="124295.5894"/>
    <n v="22983.780900000002"/>
    <s v="Annie Lee"/>
    <x v="0"/>
    <n v="3005128"/>
    <s v="0"/>
    <x v="5"/>
    <x v="2"/>
    <d v="2021-11-05T00:00:00"/>
    <n v="101311.8085"/>
    <n v="101311.8085"/>
    <x v="10"/>
    <x v="3"/>
    <x v="0"/>
  </r>
  <r>
    <s v="NZ16655"/>
    <x v="1834"/>
    <n v="50"/>
    <d v="1972-05-24T12:00:00"/>
    <x v="1"/>
    <s v="Office Assistant II"/>
    <x v="11"/>
    <n v="1419528.4879000001"/>
    <n v="246051.60459999999"/>
    <s v="Justin Lynch"/>
    <x v="1"/>
    <n v="1763536068"/>
    <s v="0"/>
    <x v="0"/>
    <x v="4"/>
    <d v="2022-01-12T00:00:00"/>
    <n v="1173476.8833000001"/>
    <n v="1173476.8833000001"/>
    <x v="3"/>
    <x v="4"/>
    <x v="1"/>
  </r>
  <r>
    <s v="NZ75463"/>
    <x v="1835"/>
    <n v="45"/>
    <d v="1977-05-24T18:00:00"/>
    <x v="1"/>
    <s v="Senior Developer"/>
    <x v="18"/>
    <n v="595996.58250000002"/>
    <n v="317308.58049999998"/>
    <s v="Russell Gray"/>
    <x v="3"/>
    <n v="200436795"/>
    <s v="0"/>
    <x v="5"/>
    <x v="2"/>
    <d v="2021-03-16T00:00:00"/>
    <n v="278688.00200000004"/>
    <n v="278688.00200000004"/>
    <x v="1"/>
    <x v="5"/>
    <x v="0"/>
  </r>
  <r>
    <s v="NZ36962"/>
    <x v="1836"/>
    <n v="62"/>
    <d v="1960-05-24T12:00:00"/>
    <x v="1"/>
    <s v="Quality Control Specialist"/>
    <x v="10"/>
    <n v="1274097.8285999999"/>
    <n v="424938.54340000002"/>
    <s v="Eugene Berry"/>
    <x v="3"/>
    <n v="347901312"/>
    <s v="0"/>
    <x v="2"/>
    <x v="4"/>
    <d v="2022-02-01T00:00:00"/>
    <n v="849159.28519999981"/>
    <n v="866142.47090399987"/>
    <x v="0"/>
    <x v="3"/>
    <x v="1"/>
  </r>
  <r>
    <s v="NZ26855"/>
    <x v="1837"/>
    <n v="24"/>
    <d v="1998-05-25T00:00:00"/>
    <x v="1"/>
    <s v="Engineer II"/>
    <x v="9"/>
    <n v="1263252.4375"/>
    <n v="545047.21019999997"/>
    <s v="Margaret Carroll"/>
    <x v="5"/>
    <n v="40981626"/>
    <s v="0"/>
    <x v="5"/>
    <x v="8"/>
    <d v="2021-07-20T00:00:00"/>
    <n v="718205.22730000003"/>
    <n v="718205.22730000003"/>
    <x v="11"/>
    <x v="0"/>
    <x v="0"/>
  </r>
  <r>
    <s v="NZ64096"/>
    <x v="1838"/>
    <n v="70"/>
    <d v="1952-05-24T12:00:00"/>
    <x v="1"/>
    <s v="Speech Pathologist"/>
    <x v="16"/>
    <n v="52572.317799999997"/>
    <n v="27162.3642"/>
    <s v="Rose Garza"/>
    <x v="1"/>
    <n v="43164732"/>
    <s v="0"/>
    <x v="4"/>
    <x v="1"/>
    <d v="2021-07-25T00:00:00"/>
    <n v="25409.953599999997"/>
    <n v="25409.953599999997"/>
    <x v="11"/>
    <x v="2"/>
    <x v="0"/>
  </r>
  <r>
    <s v="NZ38793"/>
    <x v="1839"/>
    <n v="46"/>
    <d v="1976-05-24T12:00:00"/>
    <x v="1"/>
    <s v="Systems Administrator I"/>
    <x v="13"/>
    <n v="29873.716799999998"/>
    <n v="28301.4159"/>
    <s v="Benjamin Wheeler"/>
    <x v="1"/>
    <n v="1369930068"/>
    <s v="0"/>
    <x v="2"/>
    <x v="2"/>
    <d v="2022-01-29T00:00:00"/>
    <n v="1572.3008999999984"/>
    <n v="1572.3008999999984"/>
    <x v="3"/>
    <x v="5"/>
    <x v="1"/>
  </r>
  <r>
    <s v="NZ48073"/>
    <x v="1840"/>
    <n v="41"/>
    <d v="1981-05-24T18:00:00"/>
    <x v="1"/>
    <s v="Developer I"/>
    <x v="8"/>
    <n v="291092.43520000001"/>
    <n v="37529.272599999997"/>
    <s v="Ashley Griffin"/>
    <x v="0"/>
    <n v="143704176"/>
    <s v="0"/>
    <x v="1"/>
    <x v="4"/>
    <d v="2022-01-19T00:00:00"/>
    <n v="253563.16260000001"/>
    <n v="253563.16260000001"/>
    <x v="3"/>
    <x v="5"/>
    <x v="1"/>
  </r>
  <r>
    <s v="NZ21271"/>
    <x v="1841"/>
    <n v="76"/>
    <d v="1946-05-25T00:00:00"/>
    <x v="1"/>
    <s v="Marketing Manager"/>
    <x v="17"/>
    <n v="407035.70199999999"/>
    <n v="199951.78599999999"/>
    <s v="Larry Bowman"/>
    <x v="2"/>
    <n v="770577444"/>
    <s v="0"/>
    <x v="0"/>
    <x v="4"/>
    <d v="2021-08-19T00:00:00"/>
    <n v="207083.916"/>
    <n v="207083.916"/>
    <x v="9"/>
    <x v="2"/>
    <x v="0"/>
  </r>
  <r>
    <s v="NZ70846"/>
    <x v="1842"/>
    <n v="27"/>
    <d v="1995-05-25T06:00:00"/>
    <x v="1"/>
    <s v="Account Representative I"/>
    <x v="13"/>
    <n v="2822698.5865000002"/>
    <n v="1332313.7328000001"/>
    <s v="Paul Wagner"/>
    <x v="3"/>
    <n v="743352336"/>
    <s v="0"/>
    <x v="2"/>
    <x v="2"/>
    <d v="2022-04-09T00:00:00"/>
    <n v="1490384.8537000001"/>
    <n v="1520192.5507740001"/>
    <x v="5"/>
    <x v="0"/>
    <x v="1"/>
  </r>
  <r>
    <s v="NZ91319"/>
    <x v="1843"/>
    <n v="58"/>
    <d v="1964-05-24T12:00:00"/>
    <x v="1"/>
    <s v="Tax Accountant"/>
    <x v="11"/>
    <n v="1586142.6591"/>
    <n v="455092.57530000003"/>
    <s v="Jack Kelly"/>
    <x v="2"/>
    <n v="116319105"/>
    <n v="197453585"/>
    <x v="3"/>
    <x v="2"/>
    <d v="2021-06-04T00:00:00"/>
    <n v="1131050.0838000001"/>
    <n v="1131050.0838000001"/>
    <x v="4"/>
    <x v="4"/>
    <x v="0"/>
  </r>
  <r>
    <s v="NZ47214"/>
    <x v="1844"/>
    <n v="71"/>
    <d v="1951-05-25T06:00:00"/>
    <x v="1"/>
    <s v="Safety Technician I"/>
    <x v="9"/>
    <n v="341798.74890000001"/>
    <n v="98877.495200000005"/>
    <s v="Debra Nichols"/>
    <x v="5"/>
    <n v="3297507674"/>
    <s v="0"/>
    <x v="4"/>
    <x v="7"/>
    <d v="2021-04-26T00:00:00"/>
    <n v="242921.2537"/>
    <n v="242921.2537"/>
    <x v="5"/>
    <x v="2"/>
    <x v="0"/>
  </r>
  <r>
    <s v="NZ42006"/>
    <x v="1845"/>
    <n v="46"/>
    <d v="1976-05-24T12:00:00"/>
    <x v="1"/>
    <s v="Environmental Specialist"/>
    <x v="14"/>
    <n v="494708.98499999999"/>
    <n v="130316.7616"/>
    <s v="Stephen Watkins"/>
    <x v="3"/>
    <n v="296249292"/>
    <s v="0"/>
    <x v="5"/>
    <x v="5"/>
    <d v="2022-01-11T00:00:00"/>
    <n v="364392.22340000002"/>
    <n v="364392.22340000002"/>
    <x v="3"/>
    <x v="5"/>
    <x v="1"/>
  </r>
  <r>
    <s v="NZ13447"/>
    <x v="1846"/>
    <n v="28"/>
    <d v="1994-05-25T00:00:00"/>
    <x v="1"/>
    <s v="Biostatistician IV"/>
    <x v="13"/>
    <n v="448853.20189999999"/>
    <n v="70825.537700000001"/>
    <s v="Lawrence Lopez"/>
    <x v="0"/>
    <n v="84509075"/>
    <s v="0"/>
    <x v="4"/>
    <x v="7"/>
    <d v="2021-02-18T00:00:00"/>
    <n v="378027.6642"/>
    <n v="378027.6642"/>
    <x v="0"/>
    <x v="0"/>
    <x v="0"/>
  </r>
  <r>
    <s v="NZ49045"/>
    <x v="1847"/>
    <n v="37"/>
    <d v="1985-05-24T18:00:00"/>
    <x v="1"/>
    <s v="Payment Adjustment Coordinator"/>
    <x v="13"/>
    <n v="1099013.67"/>
    <n v="120012.2928"/>
    <s v="Daniel Porter"/>
    <x v="0"/>
    <n v="1980962016"/>
    <s v="0"/>
    <x v="4"/>
    <x v="7"/>
    <d v="2021-12-12T00:00:00"/>
    <n v="979001.37719999999"/>
    <n v="979001.37719999999"/>
    <x v="7"/>
    <x v="1"/>
    <x v="0"/>
  </r>
  <r>
    <s v="NZ91852"/>
    <x v="1848"/>
    <n v="34"/>
    <d v="1988-05-24T12:00:00"/>
    <x v="1"/>
    <s v="VP Product Management"/>
    <x v="17"/>
    <n v="721069.2058"/>
    <n v="249117.78039999999"/>
    <s v="Jesse Porter"/>
    <x v="0"/>
    <n v="42726801"/>
    <s v="0"/>
    <x v="2"/>
    <x v="2"/>
    <d v="2021-03-01T00:00:00"/>
    <n v="471951.42540000001"/>
    <n v="471951.42540000001"/>
    <x v="1"/>
    <x v="1"/>
    <x v="0"/>
  </r>
  <r>
    <s v="NZ59471"/>
    <x v="1849"/>
    <n v="26"/>
    <d v="1996-05-24T12:00:00"/>
    <x v="1"/>
    <s v="Statistician I"/>
    <x v="16"/>
    <n v="426296.95880000002"/>
    <n v="125729.183"/>
    <s v="Fred Wilson"/>
    <x v="2"/>
    <n v="3872526991"/>
    <s v="0"/>
    <x v="5"/>
    <x v="2"/>
    <d v="2021-09-17T00:00:00"/>
    <n v="300567.7758"/>
    <n v="300567.7758"/>
    <x v="8"/>
    <x v="0"/>
    <x v="0"/>
  </r>
  <r>
    <s v="NZ89139"/>
    <x v="1850"/>
    <n v="41"/>
    <d v="1981-05-24T18:00:00"/>
    <x v="1"/>
    <s v="Operator"/>
    <x v="17"/>
    <n v="78211.372499999998"/>
    <n v="66917.650299999994"/>
    <s v="Kathleen Stone"/>
    <x v="3"/>
    <n v="10192959"/>
    <s v="0"/>
    <x v="4"/>
    <x v="1"/>
    <d v="2021-03-13T00:00:00"/>
    <n v="11293.722200000004"/>
    <n v="11293.722200000004"/>
    <x v="1"/>
    <x v="5"/>
    <x v="0"/>
  </r>
  <r>
    <s v="NZ30559"/>
    <x v="1851"/>
    <n v="54"/>
    <d v="1968-05-24T12:00:00"/>
    <x v="1"/>
    <s v="Web Developer II"/>
    <x v="14"/>
    <n v="1325449.2082"/>
    <n v="463127.54690000002"/>
    <s v="Maria Robertson"/>
    <x v="2"/>
    <n v="1442049714"/>
    <s v="0"/>
    <x v="0"/>
    <x v="4"/>
    <d v="2021-04-13T00:00:00"/>
    <n v="862321.66130000004"/>
    <n v="862321.66130000004"/>
    <x v="5"/>
    <x v="4"/>
    <x v="0"/>
  </r>
  <r>
    <s v="NZ65594"/>
    <x v="1852"/>
    <n v="53"/>
    <d v="1969-05-24T18:00:00"/>
    <x v="1"/>
    <s v="Human Resources Assistant II"/>
    <x v="20"/>
    <n v="1117595.6063999999"/>
    <n v="277802.33639999997"/>
    <s v="Walter Williams"/>
    <x v="3"/>
    <n v="5604192"/>
    <s v="0"/>
    <x v="0"/>
    <x v="4"/>
    <d v="2021-10-30T00:00:00"/>
    <n v="839793.27"/>
    <n v="856589.13540000003"/>
    <x v="2"/>
    <x v="4"/>
    <x v="0"/>
  </r>
  <r>
    <s v="NZ61272"/>
    <x v="1853"/>
    <n v="80"/>
    <d v="1942-05-25T00:00:00"/>
    <x v="1"/>
    <s v="Occupational Therapist"/>
    <x v="12"/>
    <n v="49572.125200000002"/>
    <n v="30468.720799999999"/>
    <s v="Donald Bennett"/>
    <x v="0"/>
    <n v="1372560924"/>
    <s v="0"/>
    <x v="2"/>
    <x v="2"/>
    <d v="2021-03-18T00:00:00"/>
    <n v="19103.404400000003"/>
    <n v="19103.404400000003"/>
    <x v="1"/>
    <x v="2"/>
    <x v="0"/>
  </r>
  <r>
    <s v="NZ40781"/>
    <x v="1854"/>
    <n v="74"/>
    <d v="1948-05-24T12:00:00"/>
    <x v="1"/>
    <s v="Legal Assistant"/>
    <x v="13"/>
    <n v="745858.45389999996"/>
    <n v="126357.1969"/>
    <s v="Sarah Wagner"/>
    <x v="0"/>
    <n v="947666394"/>
    <s v="0"/>
    <x v="2"/>
    <x v="1"/>
    <d v="2021-07-16T00:00:00"/>
    <n v="619501.25699999998"/>
    <n v="619501.25699999998"/>
    <x v="11"/>
    <x v="2"/>
    <x v="0"/>
  </r>
  <r>
    <s v="NZ87787"/>
    <x v="1855"/>
    <n v="76"/>
    <d v="1946-05-25T00:00:00"/>
    <x v="1"/>
    <s v="Account Representative IV"/>
    <x v="21"/>
    <n v="725322.05119999999"/>
    <n v="375811.72450000001"/>
    <s v="Jose Gibson"/>
    <x v="3"/>
    <n v="73964205"/>
    <s v="0"/>
    <x v="2"/>
    <x v="5"/>
    <d v="2021-12-23T00:00:00"/>
    <n v="349510.32669999998"/>
    <n v="349510.32669999998"/>
    <x v="7"/>
    <x v="2"/>
    <x v="0"/>
  </r>
  <r>
    <s v="NZ88814"/>
    <x v="1856"/>
    <n v="28"/>
    <d v="1994-05-25T00:00:00"/>
    <x v="1"/>
    <s v="Office Assistant II"/>
    <x v="17"/>
    <n v="273886.11580000003"/>
    <n v="171113.61139999999"/>
    <s v="Catherine Walker"/>
    <x v="1"/>
    <n v="1959421728"/>
    <n v="17472947184"/>
    <x v="3"/>
    <x v="6"/>
    <d v="2021-01-22T00:00:00"/>
    <n v="102772.50440000003"/>
    <n v="102772.50440000003"/>
    <x v="3"/>
    <x v="0"/>
    <x v="0"/>
  </r>
  <r>
    <s v="NZ37278"/>
    <x v="1857"/>
    <n v="33"/>
    <d v="1989-05-24T18:00:00"/>
    <x v="1"/>
    <s v="Cost Accountant"/>
    <x v="14"/>
    <n v="419869.96480000002"/>
    <n v="148373.35860000001"/>
    <s v="Brian Richardson"/>
    <x v="2"/>
    <n v="2317313952"/>
    <s v="0"/>
    <x v="2"/>
    <x v="2"/>
    <d v="2022-02-19T00:00:00"/>
    <n v="271496.60620000004"/>
    <n v="271496.60620000004"/>
    <x v="0"/>
    <x v="1"/>
    <x v="1"/>
  </r>
  <r>
    <s v="NZ82515"/>
    <x v="1858"/>
    <n v="53"/>
    <d v="1969-05-24T18:00:00"/>
    <x v="1"/>
    <s v="Automation Specialist III"/>
    <x v="18"/>
    <n v="775590.38130000001"/>
    <n v="236836.0773"/>
    <s v="David Porter"/>
    <x v="0"/>
    <n v="2170400232"/>
    <s v="0"/>
    <x v="2"/>
    <x v="4"/>
    <d v="2021-10-10T00:00:00"/>
    <n v="538754.304"/>
    <n v="538754.304"/>
    <x v="2"/>
    <x v="4"/>
    <x v="0"/>
  </r>
  <r>
    <s v="NZ96807"/>
    <x v="1859"/>
    <n v="23"/>
    <d v="1999-05-25T06:00:00"/>
    <x v="1"/>
    <s v="Statistician I"/>
    <x v="18"/>
    <n v="2077864.55"/>
    <n v="538488.84109999996"/>
    <s v="Edward Bell"/>
    <x v="5"/>
    <n v="16120573"/>
    <n v="780104619"/>
    <x v="3"/>
    <x v="3"/>
    <d v="2021-12-22T00:00:00"/>
    <n v="1539375.7089"/>
    <n v="1539375.7089"/>
    <x v="7"/>
    <x v="0"/>
    <x v="0"/>
  </r>
  <r>
    <s v="NZ97485"/>
    <x v="1860"/>
    <n v="72"/>
    <d v="1950-05-25T00:00:00"/>
    <x v="1"/>
    <s v="Financial Advisor"/>
    <x v="13"/>
    <n v="144824.698"/>
    <n v="79179.858200000002"/>
    <s v="Helen Evans"/>
    <x v="0"/>
    <n v="262422699"/>
    <s v="0"/>
    <x v="5"/>
    <x v="8"/>
    <d v="2022-01-01T00:00:00"/>
    <n v="65644.839800000002"/>
    <n v="65644.839800000002"/>
    <x v="3"/>
    <x v="2"/>
    <x v="1"/>
  </r>
  <r>
    <s v="NZ69891"/>
    <x v="1861"/>
    <n v="43"/>
    <d v="1979-05-25T06:00:00"/>
    <x v="1"/>
    <s v="Teacher"/>
    <x v="18"/>
    <n v="195432.8052"/>
    <n v="111594.32769999999"/>
    <s v="Jonathan Moreno"/>
    <x v="3"/>
    <n v="542901744"/>
    <s v="0"/>
    <x v="2"/>
    <x v="4"/>
    <d v="2021-01-28T00:00:00"/>
    <n v="83838.477500000008"/>
    <n v="83838.477500000008"/>
    <x v="3"/>
    <x v="5"/>
    <x v="0"/>
  </r>
  <r>
    <s v="NZ69031"/>
    <x v="1862"/>
    <n v="44"/>
    <d v="1978-05-25T00:00:00"/>
    <x v="1"/>
    <s v="Assistant Professor"/>
    <x v="8"/>
    <n v="430924.98499999999"/>
    <n v="281220.52590000001"/>
    <s v="Arthur Bell"/>
    <x v="3"/>
    <n v="2259307089"/>
    <s v="0"/>
    <x v="5"/>
    <x v="5"/>
    <d v="2021-07-06T00:00:00"/>
    <n v="149704.45909999998"/>
    <n v="149704.45909999998"/>
    <x v="11"/>
    <x v="5"/>
    <x v="0"/>
  </r>
  <r>
    <s v="NZ36471"/>
    <x v="1863"/>
    <n v="42"/>
    <d v="1980-05-24T12:00:00"/>
    <x v="1"/>
    <s v="Assistant Manager"/>
    <x v="7"/>
    <n v="449101.82760000002"/>
    <n v="146845.85339999999"/>
    <s v="Brian Powell"/>
    <x v="4"/>
    <n v="157380496"/>
    <s v="0"/>
    <x v="2"/>
    <x v="2"/>
    <d v="2021-05-09T00:00:00"/>
    <n v="302255.97420000006"/>
    <n v="302255.97420000006"/>
    <x v="6"/>
    <x v="5"/>
    <x v="0"/>
  </r>
  <r>
    <s v="NZ80021"/>
    <x v="1864"/>
    <n v="46"/>
    <d v="1976-05-24T12:00:00"/>
    <x v="1"/>
    <s v="GIS Technical Architect"/>
    <x v="21"/>
    <n v="635576.56169999996"/>
    <n v="404551.87190000003"/>
    <s v="Brian Flores"/>
    <x v="3"/>
    <n v="746145792"/>
    <s v="0"/>
    <x v="2"/>
    <x v="4"/>
    <d v="2021-06-02T00:00:00"/>
    <n v="231024.68979999993"/>
    <n v="231024.68979999993"/>
    <x v="4"/>
    <x v="5"/>
    <x v="0"/>
  </r>
  <r>
    <s v="NZ92210"/>
    <x v="1865"/>
    <n v="59"/>
    <d v="1963-05-25T06:00:00"/>
    <x v="1"/>
    <s v="Civil Engineer"/>
    <x v="14"/>
    <n v="653857.3125"/>
    <n v="231203.94570000001"/>
    <s v="Joan Mendoza"/>
    <x v="0"/>
    <n v="1530428648"/>
    <s v="0"/>
    <x v="4"/>
    <x v="7"/>
    <d v="2022-03-14T00:00:00"/>
    <n v="422653.36679999996"/>
    <n v="422653.36679999996"/>
    <x v="1"/>
    <x v="4"/>
    <x v="1"/>
  </r>
  <r>
    <s v="NZ63638"/>
    <x v="1866"/>
    <n v="19"/>
    <d v="2003-05-25T06:00:00"/>
    <x v="1"/>
    <s v="Human Resources Manager"/>
    <x v="19"/>
    <n v="221946.10389999999"/>
    <n v="125341.1418"/>
    <s v="Antonio Reed"/>
    <x v="5"/>
    <n v="875321856"/>
    <s v="0"/>
    <x v="0"/>
    <x v="4"/>
    <d v="2022-02-27T00:00:00"/>
    <n v="96604.96209999999"/>
    <n v="96604.96209999999"/>
    <x v="0"/>
    <x v="6"/>
    <x v="1"/>
  </r>
  <r>
    <s v="NZ13898"/>
    <x v="1867"/>
    <n v="69"/>
    <d v="1953-05-24T18:00:00"/>
    <x v="1"/>
    <s v="Health Coach II"/>
    <x v="15"/>
    <n v="498848.11629999999"/>
    <n v="166567.43609999999"/>
    <s v="Sean Pierce"/>
    <x v="1"/>
    <n v="757645824"/>
    <s v="0"/>
    <x v="5"/>
    <x v="5"/>
    <d v="2022-02-01T00:00:00"/>
    <n v="332280.6802"/>
    <n v="332280.6802"/>
    <x v="0"/>
    <x v="3"/>
    <x v="1"/>
  </r>
  <r>
    <s v="NZ15988"/>
    <x v="1868"/>
    <n v="17"/>
    <d v="2005-05-24T18:00:00"/>
    <x v="1"/>
    <s v="Dental Hygienist"/>
    <x v="13"/>
    <n v="402365.31910000002"/>
    <n v="110056.80899999999"/>
    <s v="Russell Ortiz"/>
    <x v="2"/>
    <n v="2081806272"/>
    <s v="0"/>
    <x v="0"/>
    <x v="4"/>
    <d v="2022-01-04T00:00:00"/>
    <n v="292308.51010000001"/>
    <n v="292308.51010000001"/>
    <x v="3"/>
    <x v="6"/>
    <x v="1"/>
  </r>
  <r>
    <s v="NZ49707"/>
    <x v="1869"/>
    <n v="20"/>
    <d v="2002-05-25T00:00:00"/>
    <x v="1"/>
    <s v="Environmental Specialist"/>
    <x v="15"/>
    <n v="1304703.2479000001"/>
    <n v="284175.09100000001"/>
    <s v="Louis Edwards"/>
    <x v="0"/>
    <n v="38502864"/>
    <s v="0"/>
    <x v="4"/>
    <x v="7"/>
    <d v="2022-01-10T00:00:00"/>
    <n v="1020528.1569000001"/>
    <n v="1020528.1569000001"/>
    <x v="3"/>
    <x v="0"/>
    <x v="1"/>
  </r>
  <r>
    <s v="NZ27269"/>
    <x v="1870"/>
    <n v="33"/>
    <d v="1989-05-24T18:00:00"/>
    <x v="1"/>
    <s v="Actuary"/>
    <x v="17"/>
    <n v="532420.81629999995"/>
    <n v="98023.777700000006"/>
    <s v="Louis Black"/>
    <x v="2"/>
    <n v="1371034566"/>
    <s v="0"/>
    <x v="2"/>
    <x v="1"/>
    <d v="2021-12-03T00:00:00"/>
    <n v="434397.03859999997"/>
    <n v="434397.03859999997"/>
    <x v="7"/>
    <x v="1"/>
    <x v="0"/>
  </r>
  <r>
    <s v="NZ83621"/>
    <x v="1871"/>
    <n v="77"/>
    <d v="1945-05-24T18:00:00"/>
    <x v="1"/>
    <s v="Account Representative I"/>
    <x v="16"/>
    <n v="1868783.8455000001"/>
    <n v="546515.45349999995"/>
    <s v="Roger Romero"/>
    <x v="2"/>
    <n v="1638695025"/>
    <s v="0"/>
    <x v="2"/>
    <x v="2"/>
    <d v="2021-04-13T00:00:00"/>
    <n v="1322268.392"/>
    <n v="1322268.392"/>
    <x v="5"/>
    <x v="2"/>
    <x v="0"/>
  </r>
  <r>
    <s v="NZ79163"/>
    <x v="1872"/>
    <n v="52"/>
    <d v="1970-05-25T00:00:00"/>
    <x v="1"/>
    <s v="Structural Analysis Engineer"/>
    <x v="10"/>
    <n v="88271.977499999994"/>
    <n v="46468.891000000003"/>
    <s v="Matthew Rodriguez"/>
    <x v="3"/>
    <n v="635317098"/>
    <s v="0"/>
    <x v="2"/>
    <x v="2"/>
    <d v="2021-02-16T00:00:00"/>
    <n v="41803.08649999999"/>
    <n v="41803.08649999999"/>
    <x v="0"/>
    <x v="4"/>
    <x v="0"/>
  </r>
  <r>
    <s v="NZ22081"/>
    <x v="1873"/>
    <n v="55"/>
    <d v="1967-05-25T06:00:00"/>
    <x v="1"/>
    <s v="Actuary"/>
    <x v="15"/>
    <n v="317542.212"/>
    <n v="71284.155499999993"/>
    <s v="Andrew Mills"/>
    <x v="1"/>
    <n v="1658726424"/>
    <s v="0"/>
    <x v="1"/>
    <x v="1"/>
    <d v="2021-04-23T00:00:00"/>
    <n v="246258.05650000001"/>
    <n v="246258.05650000001"/>
    <x v="5"/>
    <x v="4"/>
    <x v="0"/>
  </r>
  <r>
    <s v="NZ74089"/>
    <x v="1874"/>
    <n v="66"/>
    <d v="1956-05-24T12:00:00"/>
    <x v="0"/>
    <s v="Nurse"/>
    <x v="18"/>
    <n v="778015.33440000005"/>
    <n v="87591.130399999995"/>
    <s v="Randy Peterson"/>
    <x v="0"/>
    <n v="749791536"/>
    <n v="7379551296"/>
    <x v="3"/>
    <x v="6"/>
    <d v="2021-08-08T00:00:00"/>
    <n v="690424.20400000003"/>
    <n v="690424.20400000003"/>
    <x v="9"/>
    <x v="3"/>
    <x v="0"/>
  </r>
  <r>
    <s v="NZ42541"/>
    <x v="1875"/>
    <n v="52"/>
    <d v="1970-05-25T00:00:00"/>
    <x v="0"/>
    <s v="Operator"/>
    <x v="19"/>
    <n v="619174.65839999996"/>
    <n v="78126.753599999996"/>
    <s v="Gerald Moore"/>
    <x v="1"/>
    <n v="796088832"/>
    <s v="0"/>
    <x v="4"/>
    <x v="7"/>
    <d v="2021-02-13T00:00:00"/>
    <n v="541047.9047999999"/>
    <n v="541047.9047999999"/>
    <x v="0"/>
    <x v="4"/>
    <x v="0"/>
  </r>
  <r>
    <s v="NZ18836"/>
    <x v="1876"/>
    <n v="83"/>
    <d v="1939-05-25T06:00:00"/>
    <x v="0"/>
    <s v="Structural Analysis Engineer"/>
    <x v="16"/>
    <n v="913709.35450000002"/>
    <n v="405830.68300000002"/>
    <s v="Adam Fisher"/>
    <x v="0"/>
    <n v="3576994311"/>
    <s v="0"/>
    <x v="1"/>
    <x v="4"/>
    <d v="2022-02-27T00:00:00"/>
    <n v="507878.6715"/>
    <n v="507878.6715"/>
    <x v="0"/>
    <x v="2"/>
    <x v="1"/>
  </r>
  <r>
    <s v="NZ18049"/>
    <x v="1877"/>
    <n v="30"/>
    <d v="1992-05-24T12:00:00"/>
    <x v="0"/>
    <s v="Database Administrator I"/>
    <x v="10"/>
    <n v="826697.10470000003"/>
    <n v="339792.03830000001"/>
    <s v="Nicholas Rice"/>
    <x v="2"/>
    <n v="3967336422"/>
    <s v="0"/>
    <x v="2"/>
    <x v="2"/>
    <d v="2021-10-25T00:00:00"/>
    <n v="486905.06640000001"/>
    <n v="486905.06640000001"/>
    <x v="2"/>
    <x v="1"/>
    <x v="0"/>
  </r>
  <r>
    <s v="NZ26697"/>
    <x v="1878"/>
    <n v="70"/>
    <d v="1952-05-24T12:00:00"/>
    <x v="0"/>
    <s v="Quality Engineer"/>
    <x v="19"/>
    <n v="283729.31479999999"/>
    <n v="88118.735000000001"/>
    <s v="Earl Payne"/>
    <x v="2"/>
    <n v="10079048"/>
    <s v="0"/>
    <x v="5"/>
    <x v="5"/>
    <d v="2022-04-23T00:00:00"/>
    <n v="195610.57980000001"/>
    <n v="195610.57980000001"/>
    <x v="5"/>
    <x v="2"/>
    <x v="1"/>
  </r>
  <r>
    <s v="NZ25680"/>
    <x v="1879"/>
    <n v="47"/>
    <d v="1975-05-25T06:00:00"/>
    <x v="0"/>
    <s v="Programmer III"/>
    <x v="14"/>
    <n v="309048.59029999998"/>
    <n v="277660.84289999999"/>
    <s v="Marie Alvarez"/>
    <x v="3"/>
    <n v="2632489704"/>
    <s v="0"/>
    <x v="1"/>
    <x v="1"/>
    <d v="2022-02-26T00:00:00"/>
    <n v="31387.747399999993"/>
    <n v="31387.747399999993"/>
    <x v="0"/>
    <x v="5"/>
    <x v="1"/>
  </r>
  <r>
    <s v="NZ99553"/>
    <x v="1880"/>
    <n v="48"/>
    <d v="1974-05-25T00:00:00"/>
    <x v="0"/>
    <s v="Community Outreach Specialist"/>
    <x v="20"/>
    <n v="391029.94959999999"/>
    <n v="194913.3903"/>
    <s v="Michael Nichols"/>
    <x v="3"/>
    <n v="2099150625"/>
    <n v="3530715825"/>
    <x v="3"/>
    <x v="6"/>
    <d v="2021-11-20T00:00:00"/>
    <n v="196116.55929999999"/>
    <n v="196116.55929999999"/>
    <x v="10"/>
    <x v="5"/>
    <x v="0"/>
  </r>
  <r>
    <s v="NZ63171"/>
    <x v="1881"/>
    <n v="40"/>
    <d v="1982-05-25T00:00:00"/>
    <x v="0"/>
    <s v="Senior Quality Engineer"/>
    <x v="10"/>
    <n v="429040.49969999999"/>
    <n v="146761.4399"/>
    <s v="Richard Torres"/>
    <x v="0"/>
    <n v="800379216"/>
    <s v="0"/>
    <x v="1"/>
    <x v="1"/>
    <d v="2022-02-02T00:00:00"/>
    <n v="282279.05979999999"/>
    <n v="282279.05979999999"/>
    <x v="0"/>
    <x v="5"/>
    <x v="1"/>
  </r>
  <r>
    <s v="NZ20248"/>
    <x v="1882"/>
    <n v="42"/>
    <d v="1980-05-24T12:00:00"/>
    <x v="0"/>
    <s v="Legal Assistant"/>
    <x v="19"/>
    <n v="1204938.5981000001"/>
    <n v="195445.12520000001"/>
    <s v="Jane Cruz"/>
    <x v="0"/>
    <n v="44822835"/>
    <s v="0"/>
    <x v="2"/>
    <x v="2"/>
    <d v="2022-03-19T00:00:00"/>
    <n v="1009493.4729000001"/>
    <n v="1009493.4729000001"/>
    <x v="1"/>
    <x v="5"/>
    <x v="1"/>
  </r>
  <r>
    <s v="NZ26629"/>
    <x v="1883"/>
    <n v="78"/>
    <d v="1944-05-24T12:00:00"/>
    <x v="0"/>
    <s v="Staff Accountant IV"/>
    <x v="18"/>
    <n v="124273.65059999999"/>
    <n v="36600.891499999998"/>
    <s v="Roger Wright"/>
    <x v="0"/>
    <n v="3121430136"/>
    <s v="0"/>
    <x v="2"/>
    <x v="2"/>
    <d v="2021-02-07T00:00:00"/>
    <n v="87672.759099999996"/>
    <n v="87672.759099999996"/>
    <x v="0"/>
    <x v="2"/>
    <x v="0"/>
  </r>
  <r>
    <s v="NZ48405"/>
    <x v="1884"/>
    <n v="21"/>
    <d v="2001-05-24T18:00:00"/>
    <x v="0"/>
    <s v="Safety Technician IV"/>
    <x v="12"/>
    <n v="979092.97719999996"/>
    <n v="99674.875199999995"/>
    <s v="Ryan Austin"/>
    <x v="2"/>
    <n v="1226088909"/>
    <s v="0"/>
    <x v="2"/>
    <x v="2"/>
    <d v="2021-01-06T00:00:00"/>
    <n v="879418.10199999996"/>
    <n v="879418.10199999996"/>
    <x v="3"/>
    <x v="0"/>
    <x v="0"/>
  </r>
  <r>
    <s v="NZ21502"/>
    <x v="1885"/>
    <n v="80"/>
    <d v="1942-05-25T00:00:00"/>
    <x v="0"/>
    <s v="Computer Systems Analyst III"/>
    <x v="11"/>
    <n v="490114.98060000001"/>
    <n v="278523.92739999999"/>
    <s v="Doris Anderson"/>
    <x v="3"/>
    <n v="13958175"/>
    <n v="8605368"/>
    <x v="3"/>
    <x v="3"/>
    <d v="2021-01-06T00:00:00"/>
    <n v="211591.05320000002"/>
    <n v="211591.05320000002"/>
    <x v="3"/>
    <x v="2"/>
    <x v="0"/>
  </r>
  <r>
    <s v="NZ68750"/>
    <x v="1886"/>
    <n v="73"/>
    <d v="1949-05-24T18:00:00"/>
    <x v="0"/>
    <s v="Software Test Engineer II"/>
    <x v="11"/>
    <m/>
    <n v="0"/>
    <s v="Scott Jones"/>
    <x v="0"/>
    <n v="812439072"/>
    <s v="0"/>
    <x v="1"/>
    <x v="1"/>
    <d v="2021-07-12T00:00:00"/>
    <n v="0"/>
    <n v="0"/>
    <x v="11"/>
    <x v="2"/>
    <x v="0"/>
  </r>
  <r>
    <s v="NZ48810"/>
    <x v="1887"/>
    <n v="35"/>
    <d v="1987-05-25T06:00:00"/>
    <x v="0"/>
    <s v="Programmer III"/>
    <x v="10"/>
    <n v="3245233.1253"/>
    <n v="232278.67230000001"/>
    <s v="Sean Harrison"/>
    <x v="4"/>
    <n v="1048646144"/>
    <n v="57479058"/>
    <x v="3"/>
    <x v="2"/>
    <d v="2021-07-08T00:00:00"/>
    <n v="3012954.4529999997"/>
    <n v="3012954.4529999997"/>
    <x v="11"/>
    <x v="1"/>
    <x v="0"/>
  </r>
  <r>
    <s v="NZ27930"/>
    <x v="1888"/>
    <n v="81"/>
    <d v="1941-05-24T18:00:00"/>
    <x v="0"/>
    <s v="Account Representative I"/>
    <x v="18"/>
    <n v="309035.87310000003"/>
    <n v="61807.174599999998"/>
    <s v="Stephanie Oliver"/>
    <x v="5"/>
    <n v="826512444"/>
    <s v="0"/>
    <x v="5"/>
    <x v="5"/>
    <d v="2021-02-27T00:00:00"/>
    <n v="247228.69850000003"/>
    <n v="247228.69850000003"/>
    <x v="0"/>
    <x v="2"/>
    <x v="0"/>
  </r>
  <r>
    <s v="NZ44199"/>
    <x v="1889"/>
    <n v="49"/>
    <d v="1973-05-24T18:00:00"/>
    <x v="0"/>
    <s v="Account Coordinator"/>
    <x v="18"/>
    <n v="262181.49800000002"/>
    <n v="172880.89079999999"/>
    <s v="Jerry Jackson"/>
    <x v="5"/>
    <n v="21748704"/>
    <s v="0"/>
    <x v="2"/>
    <x v="1"/>
    <d v="2021-11-13T00:00:00"/>
    <n v="89300.607200000028"/>
    <n v="89300.607200000028"/>
    <x v="10"/>
    <x v="5"/>
    <x v="0"/>
  </r>
  <r>
    <s v="NZ19003"/>
    <x v="1890"/>
    <n v="41"/>
    <d v="1981-05-24T18:00:00"/>
    <x v="0"/>
    <s v="Accounting Assistant IV"/>
    <x v="7"/>
    <n v="153125.32130000001"/>
    <n v="84595.024000000005"/>
    <s v="Jeffrey Gutierrez"/>
    <x v="0"/>
    <n v="585543168"/>
    <n v="5152019544"/>
    <x v="3"/>
    <x v="2"/>
    <d v="2021-09-11T00:00:00"/>
    <n v="68530.297300000006"/>
    <n v="68530.297300000006"/>
    <x v="8"/>
    <x v="5"/>
    <x v="0"/>
  </r>
  <r>
    <s v="NZ86705"/>
    <x v="1891"/>
    <n v="40"/>
    <d v="1982-05-25T00:00:00"/>
    <x v="0"/>
    <s v="Civil Engineer"/>
    <x v="14"/>
    <n v="123042.74980000001"/>
    <n v="127706.4669"/>
    <s v="Mildred Austin"/>
    <x v="0"/>
    <n v="204369825"/>
    <s v="0"/>
    <x v="1"/>
    <x v="1"/>
    <d v="2021-12-30T00:00:00"/>
    <n v="-4663.7170999999944"/>
    <n v="-4663.7170999999944"/>
    <x v="7"/>
    <x v="5"/>
    <x v="0"/>
  </r>
  <r>
    <s v="NZ95683"/>
    <x v="1892"/>
    <n v="35"/>
    <d v="1987-05-25T06:00:00"/>
    <x v="0"/>
    <s v="Computer Systems Analyst I"/>
    <x v="20"/>
    <n v="450525.3702"/>
    <n v="169226.53690000001"/>
    <s v="Patrick Richardson"/>
    <x v="1"/>
    <n v="573364736"/>
    <s v="0"/>
    <x v="4"/>
    <x v="1"/>
    <d v="2021-03-18T00:00:00"/>
    <n v="281298.8333"/>
    <n v="281298.8333"/>
    <x v="1"/>
    <x v="1"/>
    <x v="0"/>
  </r>
  <r>
    <s v="NZ47950"/>
    <x v="1893"/>
    <n v="52"/>
    <d v="1970-05-25T00:00:00"/>
    <x v="0"/>
    <s v="Research Associate"/>
    <x v="9"/>
    <n v="3047678.1063999999"/>
    <n v="438710.35159999999"/>
    <s v="Gary Hunt"/>
    <x v="1"/>
    <n v="302672565"/>
    <s v="0"/>
    <x v="0"/>
    <x v="4"/>
    <d v="2021-07-03T00:00:00"/>
    <n v="2608967.7547999998"/>
    <n v="2608967.7547999998"/>
    <x v="11"/>
    <x v="4"/>
    <x v="0"/>
  </r>
  <r>
    <s v="NZ23452"/>
    <x v="1894"/>
    <n v="76"/>
    <d v="1946-05-25T00:00:00"/>
    <x v="0"/>
    <s v="Health Coach III"/>
    <x v="17"/>
    <n v="413197.8199"/>
    <n v="35900.794199999997"/>
    <s v="Ryan Hansen"/>
    <x v="5"/>
    <n v="266915625"/>
    <s v="0"/>
    <x v="2"/>
    <x v="2"/>
    <d v="2021-12-03T00:00:00"/>
    <n v="377297.0257"/>
    <n v="377297.0257"/>
    <x v="7"/>
    <x v="2"/>
    <x v="0"/>
  </r>
  <r>
    <s v="NZ69547"/>
    <x v="1895"/>
    <n v="53"/>
    <d v="1969-05-24T18:00:00"/>
    <x v="0"/>
    <s v="Safety Technician III"/>
    <x v="19"/>
    <n v="773797.13100000005"/>
    <n v="368212.18800000002"/>
    <s v="Betty Hall"/>
    <x v="0"/>
    <n v="913254537"/>
    <s v="0"/>
    <x v="5"/>
    <x v="5"/>
    <d v="2022-03-02T00:00:00"/>
    <n v="405584.94300000003"/>
    <n v="405584.94300000003"/>
    <x v="1"/>
    <x v="4"/>
    <x v="1"/>
  </r>
  <r>
    <s v="NZ85827"/>
    <x v="1896"/>
    <n v="45"/>
    <d v="1977-05-24T18:00:00"/>
    <x v="0"/>
    <s v="Software Engineer IV"/>
    <x v="13"/>
    <n v="448114.79759999999"/>
    <n v="85364.279899999994"/>
    <s v="Gerald Cooper"/>
    <x v="0"/>
    <n v="4399281796"/>
    <n v="1589129496"/>
    <x v="3"/>
    <x v="3"/>
    <d v="2021-01-11T00:00:00"/>
    <n v="362750.51769999997"/>
    <n v="362750.51769999997"/>
    <x v="3"/>
    <x v="5"/>
    <x v="0"/>
  </r>
  <r>
    <s v="NZ44357"/>
    <x v="1897"/>
    <n v="63"/>
    <d v="1959-05-25T06:00:00"/>
    <x v="0"/>
    <s v="Senior Cost Accountant"/>
    <x v="12"/>
    <n v="45857.721700000002"/>
    <n v="41206.438499999997"/>
    <s v="Aaron Vasquez"/>
    <x v="5"/>
    <n v="1089175584"/>
    <n v="1178373768"/>
    <x v="3"/>
    <x v="2"/>
    <d v="2021-05-22T00:00:00"/>
    <n v="4651.2832000000053"/>
    <n v="4651.2832000000053"/>
    <x v="6"/>
    <x v="3"/>
    <x v="0"/>
  </r>
  <r>
    <s v="NZ84018"/>
    <x v="1898"/>
    <n v="23"/>
    <d v="1999-05-25T06:00:00"/>
    <x v="0"/>
    <s v="Data Coordiator"/>
    <x v="17"/>
    <n v="1233460.6203000001"/>
    <n v="196049.07740000001"/>
    <s v="Steven Ferguson"/>
    <x v="0"/>
    <n v="217413757"/>
    <s v="0"/>
    <x v="5"/>
    <x v="2"/>
    <d v="2022-04-21T00:00:00"/>
    <n v="1037411.5429"/>
    <n v="1037411.5429"/>
    <x v="5"/>
    <x v="0"/>
    <x v="1"/>
  </r>
  <r>
    <s v="NZ76909"/>
    <x v="1899"/>
    <n v="64"/>
    <d v="1958-05-25T00:00:00"/>
    <x v="0"/>
    <s v="VP Marketing"/>
    <x v="19"/>
    <n v="2568583.2732000002"/>
    <n v="299423.4216"/>
    <s v="Philip Cox"/>
    <x v="2"/>
    <n v="4029941279"/>
    <s v="0"/>
    <x v="1"/>
    <x v="1"/>
    <d v="2021-07-24T00:00:00"/>
    <n v="2269159.8516000002"/>
    <n v="2269159.8516000002"/>
    <x v="11"/>
    <x v="3"/>
    <x v="0"/>
  </r>
  <r>
    <s v="NZ93882"/>
    <x v="1900"/>
    <n v="70"/>
    <d v="1952-05-24T12:00:00"/>
    <x v="0"/>
    <s v="Statistician III"/>
    <x v="11"/>
    <n v="316284.63699999999"/>
    <n v="240862.91589999999"/>
    <s v="Gloria Ferguson"/>
    <x v="1"/>
    <n v="574172421"/>
    <s v="0"/>
    <x v="5"/>
    <x v="2"/>
    <d v="2021-04-06T00:00:00"/>
    <n v="75421.721099999995"/>
    <n v="75421.721099999995"/>
    <x v="5"/>
    <x v="2"/>
    <x v="0"/>
  </r>
  <r>
    <s v="NZ21000"/>
    <x v="1901"/>
    <n v="76"/>
    <d v="1946-05-25T00:00:00"/>
    <x v="0"/>
    <s v="Office Assistant I"/>
    <x v="7"/>
    <n v="24846.151699999999"/>
    <n v="5310.8648999999996"/>
    <s v="Juan Diaz"/>
    <x v="2"/>
    <n v="2116056096"/>
    <s v="0"/>
    <x v="0"/>
    <x v="4"/>
    <d v="2021-07-20T00:00:00"/>
    <n v="19535.286799999998"/>
    <n v="19535.286799999998"/>
    <x v="11"/>
    <x v="2"/>
    <x v="0"/>
  </r>
  <r>
    <s v="NZ70060"/>
    <x v="1902"/>
    <n v="62"/>
    <d v="1960-05-24T12:00:00"/>
    <x v="0"/>
    <s v="Product Engineer"/>
    <x v="20"/>
    <n v="1843725.8851000001"/>
    <n v="394217.70569999999"/>
    <s v="Albert Hudson"/>
    <x v="5"/>
    <n v="2627236832"/>
    <s v="0"/>
    <x v="2"/>
    <x v="5"/>
    <d v="2021-02-09T00:00:00"/>
    <n v="1449508.1794"/>
    <n v="1449508.1794"/>
    <x v="0"/>
    <x v="3"/>
    <x v="0"/>
  </r>
  <r>
    <s v="NZ76461"/>
    <x v="1903"/>
    <n v="29"/>
    <d v="1993-05-24T18:00:00"/>
    <x v="0"/>
    <s v="Automation Specialist I"/>
    <x v="20"/>
    <n v="1207274.4169999999"/>
    <n v="575839.46140000003"/>
    <s v="Ruth Murphy"/>
    <x v="0"/>
    <n v="2024729784"/>
    <s v="0"/>
    <x v="4"/>
    <x v="7"/>
    <d v="2021-04-04T00:00:00"/>
    <n v="631434.95559999987"/>
    <n v="631434.95559999987"/>
    <x v="5"/>
    <x v="0"/>
    <x v="0"/>
  </r>
  <r>
    <s v="NZ86325"/>
    <x v="1904"/>
    <n v="25"/>
    <d v="1997-05-24T18:00:00"/>
    <x v="0"/>
    <s v="Research Assistant I"/>
    <x v="10"/>
    <n v="1136705.6333000001"/>
    <n v="137194.05489999999"/>
    <s v="Ralph Robertson"/>
    <x v="1"/>
    <n v="2607953376"/>
    <n v="3108766206"/>
    <x v="3"/>
    <x v="3"/>
    <d v="2021-02-20T00:00:00"/>
    <n v="999511.57840000011"/>
    <n v="999511.57840000011"/>
    <x v="0"/>
    <x v="0"/>
    <x v="0"/>
  </r>
  <r>
    <s v="NZ74531"/>
    <x v="1905"/>
    <n v="22"/>
    <d v="2000-05-24T12:00:00"/>
    <x v="0"/>
    <s v="Human Resources Assistant I"/>
    <x v="16"/>
    <n v="108744.40760000001"/>
    <n v="13247.046"/>
    <s v="Laura Nguyen"/>
    <x v="4"/>
    <n v="2167221225"/>
    <n v="0"/>
    <x v="3"/>
    <x v="3"/>
    <d v="2022-02-15T00:00:00"/>
    <n v="95497.361600000004"/>
    <n v="95497.361600000004"/>
    <x v="0"/>
    <x v="0"/>
    <x v="1"/>
  </r>
  <r>
    <s v="NZ35302"/>
    <x v="1906"/>
    <n v="63"/>
    <d v="1959-05-25T06:00:00"/>
    <x v="0"/>
    <s v="Senior Quality Engineer"/>
    <x v="17"/>
    <n v="1131215.0279000001"/>
    <n v="397617.6287"/>
    <s v="Nicholas Ward"/>
    <x v="3"/>
    <n v="2095410048"/>
    <n v="69727056"/>
    <x v="3"/>
    <x v="2"/>
    <d v="2021-01-20T00:00:00"/>
    <n v="733597.3992000001"/>
    <n v="748269.34718400007"/>
    <x v="3"/>
    <x v="3"/>
    <x v="0"/>
  </r>
  <r>
    <s v="NZ63281"/>
    <x v="1907"/>
    <n v="79"/>
    <d v="1943-05-25T06:00:00"/>
    <x v="0"/>
    <s v="Accountant III"/>
    <x v="13"/>
    <n v="1641146.9920999999"/>
    <n v="360590.04330000002"/>
    <s v="Eugene Rodriguez"/>
    <x v="3"/>
    <n v="212559375"/>
    <s v="0"/>
    <x v="4"/>
    <x v="7"/>
    <d v="2021-07-12T00:00:00"/>
    <n v="1280556.9487999999"/>
    <n v="1306168.0877759999"/>
    <x v="11"/>
    <x v="2"/>
    <x v="0"/>
  </r>
  <r>
    <s v="NZ54739"/>
    <x v="1908"/>
    <n v="77"/>
    <d v="1945-05-24T18:00:00"/>
    <x v="0"/>
    <s v="Account Representative I"/>
    <x v="18"/>
    <n v="287081.20299999998"/>
    <n v="123838.9503"/>
    <s v="Timothy Kelly"/>
    <x v="4"/>
    <n v="1365173264"/>
    <s v="0"/>
    <x v="5"/>
    <x v="5"/>
    <d v="2021-08-28T00:00:00"/>
    <n v="163242.25269999998"/>
    <n v="163242.25269999998"/>
    <x v="9"/>
    <x v="2"/>
    <x v="0"/>
  </r>
  <r>
    <s v="NZ78069"/>
    <x v="1909"/>
    <n v="78"/>
    <d v="1944-05-24T12:00:00"/>
    <x v="0"/>
    <s v="Computer Systems Analyst II"/>
    <x v="16"/>
    <n v="53513.7736"/>
    <n v="30324.471699999998"/>
    <s v="Chris Wallace"/>
    <x v="5"/>
    <n v="317499064"/>
    <s v="0"/>
    <x v="2"/>
    <x v="4"/>
    <d v="2021-04-20T00:00:00"/>
    <n v="23189.301900000002"/>
    <n v="23189.301900000002"/>
    <x v="5"/>
    <x v="2"/>
    <x v="0"/>
  </r>
  <r>
    <s v="NZ94420"/>
    <x v="1910"/>
    <n v="41"/>
    <d v="1981-05-24T18:00:00"/>
    <x v="0"/>
    <s v="VP Accounting"/>
    <x v="9"/>
    <n v="174297.34589999999"/>
    <n v="61447.1999"/>
    <s v="Rebecca Harvey"/>
    <x v="0"/>
    <n v="3475068324"/>
    <s v="0"/>
    <x v="2"/>
    <x v="2"/>
    <d v="2021-09-28T00:00:00"/>
    <n v="112850.14599999998"/>
    <n v="112850.14599999998"/>
    <x v="8"/>
    <x v="5"/>
    <x v="0"/>
  </r>
  <r>
    <s v="NZ24672"/>
    <x v="1911"/>
    <n v="59"/>
    <d v="1963-05-25T06:00:00"/>
    <x v="0"/>
    <s v="Electrical Engineer"/>
    <x v="14"/>
    <n v="1023932.0126"/>
    <n v="353931.22820000001"/>
    <s v="Benjamin Wood"/>
    <x v="0"/>
    <n v="2627999136"/>
    <s v="0"/>
    <x v="1"/>
    <x v="1"/>
    <d v="2022-04-22T00:00:00"/>
    <n v="670000.7844"/>
    <n v="670000.7844"/>
    <x v="5"/>
    <x v="4"/>
    <x v="1"/>
  </r>
  <r>
    <s v="NZ45092"/>
    <x v="1912"/>
    <n v="76"/>
    <d v="1946-05-25T00:00:00"/>
    <x v="0"/>
    <s v="Accountant I"/>
    <x v="14"/>
    <n v="149252.54180000001"/>
    <n v="43021.036699999997"/>
    <s v="Craig Stewart"/>
    <x v="1"/>
    <n v="1813926504"/>
    <s v="0"/>
    <x v="0"/>
    <x v="0"/>
    <d v="2021-04-22T00:00:00"/>
    <n v="106231.50510000001"/>
    <n v="106231.50510000001"/>
    <x v="5"/>
    <x v="2"/>
    <x v="0"/>
  </r>
  <r>
    <s v="NZ58104"/>
    <x v="1913"/>
    <n v="71"/>
    <d v="1951-05-25T06:00:00"/>
    <x v="0"/>
    <s v="Programmer Analyst IV"/>
    <x v="7"/>
    <n v="542037.00179999997"/>
    <n v="156643.72070000001"/>
    <s v="Daniel Harris"/>
    <x v="2"/>
    <n v="3556651875"/>
    <n v="985822425"/>
    <x v="3"/>
    <x v="3"/>
    <d v="2022-02-16T00:00:00"/>
    <n v="385393.28109999996"/>
    <n v="385393.28109999996"/>
    <x v="0"/>
    <x v="2"/>
    <x v="1"/>
  </r>
  <r>
    <s v="NZ36665"/>
    <x v="1914"/>
    <n v="81"/>
    <d v="1941-05-24T18:00:00"/>
    <x v="0"/>
    <s v="Staff Accountant III"/>
    <x v="16"/>
    <n v="1279046.5445999999"/>
    <n v="562886.18590000004"/>
    <s v="Ashley Robertson"/>
    <x v="3"/>
    <n v="3828104"/>
    <s v="0"/>
    <x v="5"/>
    <x v="5"/>
    <d v="2021-06-10T00:00:00"/>
    <n v="716160.35869999987"/>
    <n v="730483.56587399985"/>
    <x v="4"/>
    <x v="2"/>
    <x v="0"/>
  </r>
  <r>
    <s v="NZ19399"/>
    <x v="1915"/>
    <n v="24"/>
    <d v="1998-05-25T00:00:00"/>
    <x v="0"/>
    <s v="Health Coach I"/>
    <x v="11"/>
    <n v="764580.53949999996"/>
    <n v="232286.84959999999"/>
    <s v="Marilyn Webb"/>
    <x v="3"/>
    <n v="1242334912"/>
    <s v="0"/>
    <x v="5"/>
    <x v="5"/>
    <d v="2021-03-14T00:00:00"/>
    <n v="532293.6899"/>
    <n v="542939.56369800004"/>
    <x v="1"/>
    <x v="0"/>
    <x v="0"/>
  </r>
  <r>
    <s v="NZ28622"/>
    <x v="1916"/>
    <n v="56"/>
    <d v="1966-05-25T00:00:00"/>
    <x v="0"/>
    <s v="Automation Specialist IV"/>
    <x v="9"/>
    <n v="3363785.3250000002"/>
    <n v="1574475.7845000001"/>
    <s v="Daniel Gomez"/>
    <x v="4"/>
    <n v="4511322"/>
    <s v="0"/>
    <x v="0"/>
    <x v="1"/>
    <d v="2021-06-30T00:00:00"/>
    <n v="1789309.5405000001"/>
    <n v="1789309.5405000001"/>
    <x v="4"/>
    <x v="4"/>
    <x v="0"/>
  </r>
  <r>
    <s v="NZ27091"/>
    <x v="1917"/>
    <n v="64"/>
    <d v="1958-05-25T00:00:00"/>
    <x v="0"/>
    <s v="Web Designer I"/>
    <x v="18"/>
    <n v="533403.6237"/>
    <n v="284601.2623"/>
    <s v="Willie Walker"/>
    <x v="1"/>
    <n v="245119056"/>
    <s v="0"/>
    <x v="1"/>
    <x v="1"/>
    <d v="2021-06-28T00:00:00"/>
    <n v="248802.36139999999"/>
    <n v="248802.36139999999"/>
    <x v="4"/>
    <x v="3"/>
    <x v="0"/>
  </r>
  <r>
    <s v="NZ86944"/>
    <x v="1918"/>
    <n v="85"/>
    <d v="1937-05-24T18:00:00"/>
    <x v="0"/>
    <s v="Data Coordiator"/>
    <x v="10"/>
    <n v="124809.29059999999"/>
    <n v="32508.1976"/>
    <s v="Christina Alvarez"/>
    <x v="0"/>
    <n v="204822528"/>
    <s v="0"/>
    <x v="2"/>
    <x v="5"/>
    <d v="2022-01-13T00:00:00"/>
    <n v="92301.092999999993"/>
    <n v="92301.092999999993"/>
    <x v="3"/>
    <x v="2"/>
    <x v="1"/>
  </r>
  <r>
    <s v="NZ49142"/>
    <x v="1919"/>
    <n v="47"/>
    <d v="1975-05-25T06:00:00"/>
    <x v="0"/>
    <s v="Environmental Tech"/>
    <x v="11"/>
    <n v="745757.7916"/>
    <n v="190667.97150000001"/>
    <s v="Alice Marshall"/>
    <x v="0"/>
    <n v="395808894"/>
    <s v="0"/>
    <x v="1"/>
    <x v="4"/>
    <d v="2021-04-05T00:00:00"/>
    <n v="555089.82010000001"/>
    <n v="555089.82010000001"/>
    <x v="5"/>
    <x v="5"/>
    <x v="0"/>
  </r>
  <r>
    <s v="NZ33984"/>
    <x v="1920"/>
    <n v="62"/>
    <d v="1960-05-24T12:00:00"/>
    <x v="0"/>
    <s v="Programmer Analyst I"/>
    <x v="7"/>
    <n v="2570376.8799000001"/>
    <n v="1173483.3393999999"/>
    <s v="George Cooper"/>
    <x v="1"/>
    <n v="13686118"/>
    <s v="0"/>
    <x v="2"/>
    <x v="1"/>
    <d v="2021-05-08T00:00:00"/>
    <n v="1396893.5405000001"/>
    <n v="1396893.5405000001"/>
    <x v="6"/>
    <x v="3"/>
    <x v="0"/>
  </r>
  <r>
    <s v="NZ56480"/>
    <x v="1921"/>
    <n v="17"/>
    <d v="2005-05-24T18:00:00"/>
    <x v="0"/>
    <s v="Engineer II"/>
    <x v="13"/>
    <n v="203074.46359999999"/>
    <n v="18395.381600000001"/>
    <s v="Lawrence Tucker"/>
    <x v="3"/>
    <n v="546475776"/>
    <s v="0"/>
    <x v="0"/>
    <x v="4"/>
    <d v="2021-07-25T00:00:00"/>
    <n v="184679.08199999999"/>
    <n v="184679.08199999999"/>
    <x v="11"/>
    <x v="6"/>
    <x v="0"/>
  </r>
  <r>
    <s v="NZ46130"/>
    <x v="1922"/>
    <n v="72"/>
    <d v="1950-05-25T00:00:00"/>
    <x v="0"/>
    <s v="Media Manager III"/>
    <x v="12"/>
    <n v="570748.36340000003"/>
    <n v="94543.812900000004"/>
    <s v="Joe Freeman"/>
    <x v="1"/>
    <n v="1280793657"/>
    <s v="0"/>
    <x v="5"/>
    <x v="2"/>
    <d v="2021-08-01T00:00:00"/>
    <n v="476204.55050000001"/>
    <n v="476204.55050000001"/>
    <x v="9"/>
    <x v="2"/>
    <x v="0"/>
  </r>
  <r>
    <s v="NZ29416"/>
    <x v="1923"/>
    <n v="40"/>
    <d v="1982-05-25T00:00:00"/>
    <x v="0"/>
    <s v="Programmer I"/>
    <x v="9"/>
    <n v="382095.46289999998"/>
    <n v="56949.2601"/>
    <s v="Earl Murray"/>
    <x v="3"/>
    <n v="668895744"/>
    <s v="0"/>
    <x v="0"/>
    <x v="4"/>
    <d v="2022-01-24T00:00:00"/>
    <n v="325146.20279999997"/>
    <n v="325146.20279999997"/>
    <x v="3"/>
    <x v="5"/>
    <x v="1"/>
  </r>
  <r>
    <s v="NZ17019"/>
    <x v="1924"/>
    <n v="75"/>
    <d v="1947-05-25T06:00:00"/>
    <x v="0"/>
    <s v="Automation Specialist IV"/>
    <x v="14"/>
    <n v="314626.92239999998"/>
    <n v="51939.231299999999"/>
    <s v="Edward Mendoza"/>
    <x v="2"/>
    <n v="2412511164"/>
    <s v="0"/>
    <x v="2"/>
    <x v="1"/>
    <d v="2021-07-20T00:00:00"/>
    <n v="262687.6911"/>
    <n v="262687.6911"/>
    <x v="11"/>
    <x v="2"/>
    <x v="0"/>
  </r>
  <r>
    <s v="NZ98787"/>
    <x v="1925"/>
    <n v="67"/>
    <d v="1955-05-25T06:00:00"/>
    <x v="0"/>
    <s v="Nurse Practicioner"/>
    <x v="19"/>
    <n v="256902.3"/>
    <n v="56621.266900000002"/>
    <s v="Kathleen Lee"/>
    <x v="1"/>
    <n v="3617314536"/>
    <s v="0"/>
    <x v="0"/>
    <x v="0"/>
    <d v="2021-10-14T00:00:00"/>
    <n v="200281.0331"/>
    <n v="200281.0331"/>
    <x v="2"/>
    <x v="3"/>
    <x v="0"/>
  </r>
  <r>
    <s v="NZ55402"/>
    <x v="1926"/>
    <n v="73"/>
    <d v="1949-05-24T18:00:00"/>
    <x v="0"/>
    <s v="Research Assistant II"/>
    <x v="14"/>
    <n v="156466.45430000001"/>
    <n v="55322.067799999997"/>
    <s v="Roy Tucker"/>
    <x v="0"/>
    <n v="632510424"/>
    <s v="0"/>
    <x v="4"/>
    <x v="1"/>
    <d v="2021-02-21T00:00:00"/>
    <n v="101144.38650000002"/>
    <n v="101144.38650000002"/>
    <x v="0"/>
    <x v="2"/>
    <x v="0"/>
  </r>
  <r>
    <s v="NZ25515"/>
    <x v="1927"/>
    <n v="36"/>
    <d v="1986-05-25T00:00:00"/>
    <x v="0"/>
    <s v="Staff Accountant IV"/>
    <x v="14"/>
    <n v="302394.06849999999"/>
    <n v="69685.633100000006"/>
    <s v="Louis Crawford"/>
    <x v="3"/>
    <n v="1521248256"/>
    <s v="0"/>
    <x v="0"/>
    <x v="4"/>
    <d v="2021-02-08T00:00:00"/>
    <n v="232708.43539999999"/>
    <n v="232708.43539999999"/>
    <x v="0"/>
    <x v="1"/>
    <x v="0"/>
  </r>
  <r>
    <s v="NZ61687"/>
    <x v="1928"/>
    <n v="17"/>
    <d v="2005-05-24T18:00:00"/>
    <x v="0"/>
    <s v="Data Coordiator"/>
    <x v="17"/>
    <n v="910625.49690000003"/>
    <n v="504298.12"/>
    <s v="Ernest Oliver"/>
    <x v="1"/>
    <n v="1913780763"/>
    <s v="0"/>
    <x v="5"/>
    <x v="8"/>
    <d v="2021-08-10T00:00:00"/>
    <n v="406327.37690000003"/>
    <n v="406327.37690000003"/>
    <x v="9"/>
    <x v="6"/>
    <x v="0"/>
  </r>
  <r>
    <s v="NZ71917"/>
    <x v="1929"/>
    <n v="79"/>
    <d v="1943-05-25T06:00:00"/>
    <x v="0"/>
    <s v="Systems Administrator I"/>
    <x v="9"/>
    <n v="914426.93149999995"/>
    <n v="245879.24160000001"/>
    <s v="Peter Reed"/>
    <x v="3"/>
    <n v="2109398829"/>
    <n v="806505549"/>
    <x v="3"/>
    <x v="6"/>
    <d v="2021-09-01T00:00:00"/>
    <n v="668547.68989999988"/>
    <n v="681918.64369799988"/>
    <x v="8"/>
    <x v="2"/>
    <x v="0"/>
  </r>
  <r>
    <s v="NZ15365"/>
    <x v="1930"/>
    <n v="38"/>
    <d v="1984-05-24T12:00:00"/>
    <x v="0"/>
    <s v="Web Developer I"/>
    <x v="17"/>
    <n v="873130.82129999995"/>
    <n v="576086.31510000001"/>
    <s v="Matthew Snyder"/>
    <x v="0"/>
    <n v="552357"/>
    <s v="0"/>
    <x v="1"/>
    <x v="1"/>
    <d v="2021-03-26T00:00:00"/>
    <n v="297044.50619999995"/>
    <n v="297044.50619999995"/>
    <x v="1"/>
    <x v="1"/>
    <x v="0"/>
  </r>
  <r>
    <s v="NZ96933"/>
    <x v="1931"/>
    <n v="72"/>
    <d v="1950-05-25T00:00:00"/>
    <x v="0"/>
    <s v="Assistant Professor"/>
    <x v="18"/>
    <n v="361620.06800000003"/>
    <n v="139046.4614"/>
    <s v="Wayne Bennett"/>
    <x v="2"/>
    <n v="4558598875"/>
    <s v="0"/>
    <x v="1"/>
    <x v="1"/>
    <d v="2022-03-09T00:00:00"/>
    <n v="222573.60660000003"/>
    <n v="222573.60660000003"/>
    <x v="1"/>
    <x v="2"/>
    <x v="1"/>
  </r>
  <r>
    <s v="NZ33489"/>
    <x v="1932"/>
    <n v="35"/>
    <d v="1987-05-25T06:00:00"/>
    <x v="0"/>
    <s v="Technical Writer"/>
    <x v="10"/>
    <n v="49923.510300000002"/>
    <n v="13814.7714"/>
    <s v="Marie Lawrence"/>
    <x v="0"/>
    <n v="59368365"/>
    <s v="0"/>
    <x v="2"/>
    <x v="5"/>
    <d v="2021-06-22T00:00:00"/>
    <n v="36108.738900000004"/>
    <n v="36108.738900000004"/>
    <x v="4"/>
    <x v="1"/>
    <x v="0"/>
  </r>
  <r>
    <s v="NZ54572"/>
    <x v="1933"/>
    <n v="78"/>
    <d v="1944-05-24T12:00:00"/>
    <x v="0"/>
    <s v="Junior Executive"/>
    <x v="16"/>
    <n v="765153.58990000002"/>
    <n v="308192.24339999998"/>
    <s v="Louise Sanders"/>
    <x v="0"/>
    <n v="632463"/>
    <s v="0"/>
    <x v="2"/>
    <x v="1"/>
    <d v="2021-04-30T00:00:00"/>
    <n v="456961.34650000004"/>
    <n v="456961.34650000004"/>
    <x v="5"/>
    <x v="2"/>
    <x v="0"/>
  </r>
  <r>
    <s v="NZ73753"/>
    <x v="1934"/>
    <n v="44"/>
    <d v="1978-05-25T00:00:00"/>
    <x v="0"/>
    <s v="Programmer Analyst II"/>
    <x v="7"/>
    <n v="126048.4863"/>
    <n v="17286.649600000001"/>
    <s v="Ernest Long"/>
    <x v="4"/>
    <n v="275146875"/>
    <s v="0"/>
    <x v="0"/>
    <x v="1"/>
    <d v="2021-07-02T00:00:00"/>
    <n v="108761.8367"/>
    <n v="108761.8367"/>
    <x v="11"/>
    <x v="5"/>
    <x v="0"/>
  </r>
  <r>
    <s v="NZ80645"/>
    <x v="1935"/>
    <n v="63"/>
    <d v="1959-05-25T06:00:00"/>
    <x v="0"/>
    <s v="Safety Technician I"/>
    <x v="13"/>
    <n v="636679.18720000004"/>
    <n v="216815.07459999999"/>
    <s v="Craig Bell"/>
    <x v="2"/>
    <n v="956993466"/>
    <n v="113185116"/>
    <x v="3"/>
    <x v="3"/>
    <d v="2021-01-22T00:00:00"/>
    <n v="419864.11260000005"/>
    <n v="419864.11260000005"/>
    <x v="3"/>
    <x v="3"/>
    <x v="0"/>
  </r>
  <r>
    <s v="NZ48919"/>
    <x v="1936"/>
    <n v="25"/>
    <d v="1997-05-24T18:00:00"/>
    <x v="0"/>
    <s v="Programmer III"/>
    <x v="16"/>
    <n v="556226.55689999997"/>
    <n v="316391.23499999999"/>
    <s v="Justin Alvarez"/>
    <x v="5"/>
    <n v="100901295"/>
    <s v="0"/>
    <x v="2"/>
    <x v="2"/>
    <d v="2021-09-19T00:00:00"/>
    <n v="239835.32189999998"/>
    <n v="239835.32189999998"/>
    <x v="8"/>
    <x v="0"/>
    <x v="0"/>
  </r>
  <r>
    <s v="NZ85232"/>
    <x v="1937"/>
    <n v="64"/>
    <d v="1958-05-25T00:00:00"/>
    <x v="0"/>
    <s v="Junior Executive"/>
    <x v="9"/>
    <n v="61904.566500000001"/>
    <n v="14615.5172"/>
    <s v="Sharon Davis"/>
    <x v="0"/>
    <n v="1283085041"/>
    <s v="0"/>
    <x v="5"/>
    <x v="2"/>
    <d v="2021-11-02T00:00:00"/>
    <n v="47289.049299999999"/>
    <n v="47289.049299999999"/>
    <x v="10"/>
    <x v="3"/>
    <x v="0"/>
  </r>
  <r>
    <s v="NZ98512"/>
    <x v="1938"/>
    <n v="71"/>
    <d v="1951-05-25T06:00:00"/>
    <x v="0"/>
    <s v="Biostatistician IV"/>
    <x v="9"/>
    <n v="175234.70600000001"/>
    <n v="86609.153300000005"/>
    <s v="Ruby Evans"/>
    <x v="1"/>
    <n v="958289381"/>
    <s v="0"/>
    <x v="0"/>
    <x v="4"/>
    <d v="2021-04-30T00:00:00"/>
    <n v="88625.5527"/>
    <n v="88625.5527"/>
    <x v="5"/>
    <x v="2"/>
    <x v="0"/>
  </r>
  <r>
    <s v="NZ54218"/>
    <x v="1939"/>
    <n v="25"/>
    <d v="1997-05-24T18:00:00"/>
    <x v="0"/>
    <s v="Programmer Analyst I"/>
    <x v="7"/>
    <n v="888080.40919999999"/>
    <n v="160488.8168"/>
    <s v="Eugene Spencer"/>
    <x v="0"/>
    <n v="54632704"/>
    <s v="0"/>
    <x v="1"/>
    <x v="4"/>
    <d v="2021-07-24T00:00:00"/>
    <n v="727591.59239999996"/>
    <n v="727591.59239999996"/>
    <x v="11"/>
    <x v="0"/>
    <x v="0"/>
  </r>
  <r>
    <s v="NZ46502"/>
    <x v="1940"/>
    <n v="31"/>
    <d v="1991-05-25T06:00:00"/>
    <x v="0"/>
    <s v="Account Executive"/>
    <x v="18"/>
    <n v="787720.56519999995"/>
    <n v="269920.76250000001"/>
    <s v="Daniel White"/>
    <x v="2"/>
    <n v="1355071446"/>
    <n v="1444612728"/>
    <x v="1"/>
    <x v="1"/>
    <d v="2021-05-05T00:00:00"/>
    <n v="517799.80269999994"/>
    <n v="517799.80269999994"/>
    <x v="6"/>
    <x v="1"/>
    <x v="0"/>
  </r>
  <r>
    <s v="NZ84182"/>
    <x v="1941"/>
    <n v="82"/>
    <d v="1940-05-24T12:00:00"/>
    <x v="0"/>
    <s v="Dental Hygienist"/>
    <x v="15"/>
    <n v="150388.35"/>
    <n v="96334.480200000005"/>
    <s v="Bonnie Brown"/>
    <x v="2"/>
    <n v="84773475"/>
    <s v="0"/>
    <x v="2"/>
    <x v="2"/>
    <d v="2022-03-24T00:00:00"/>
    <n v="54053.8698"/>
    <n v="54053.8698"/>
    <x v="1"/>
    <x v="2"/>
    <x v="1"/>
  </r>
  <r>
    <s v="NZ43922"/>
    <x v="1942"/>
    <n v="28"/>
    <d v="1994-05-25T00:00:00"/>
    <x v="0"/>
    <s v="Structural Analysis Engineer"/>
    <x v="13"/>
    <n v="630755.22380000004"/>
    <n v="632353.13699999999"/>
    <s v="Fred Richardson"/>
    <x v="0"/>
    <n v="1042511248"/>
    <s v="0"/>
    <x v="1"/>
    <x v="1"/>
    <d v="2021-04-14T00:00:00"/>
    <n v="-1597.9131999999518"/>
    <n v="-1597.9131999999518"/>
    <x v="5"/>
    <x v="0"/>
    <x v="0"/>
  </r>
  <r>
    <s v="NZ52344"/>
    <x v="1943"/>
    <n v="32"/>
    <d v="1990-05-25T00:00:00"/>
    <x v="0"/>
    <s v="Web Designer IV"/>
    <x v="17"/>
    <n v="368369.8125"/>
    <n v="76738.799299999999"/>
    <s v="Gregory Roberts"/>
    <x v="3"/>
    <n v="939552768"/>
    <s v="0"/>
    <x v="5"/>
    <x v="2"/>
    <d v="2021-07-05T00:00:00"/>
    <n v="291631.01319999999"/>
    <n v="291631.01319999999"/>
    <x v="11"/>
    <x v="1"/>
    <x v="0"/>
  </r>
  <r>
    <s v="NZ94380"/>
    <x v="1944"/>
    <n v="24"/>
    <d v="1998-05-25T00:00:00"/>
    <x v="0"/>
    <s v="Accounting Assistant III"/>
    <x v="11"/>
    <n v="357947.95990000002"/>
    <n v="91734.570200000002"/>
    <s v="Benjamin Schmidt"/>
    <x v="3"/>
    <n v="3739976772"/>
    <s v="0"/>
    <x v="0"/>
    <x v="4"/>
    <d v="2022-04-02T00:00:00"/>
    <n v="266213.3897"/>
    <n v="266213.3897"/>
    <x v="5"/>
    <x v="0"/>
    <x v="1"/>
  </r>
  <r>
    <s v="NZ13368"/>
    <x v="1945"/>
    <n v="42"/>
    <d v="1980-05-24T12:00:00"/>
    <x v="0"/>
    <s v="Staff Accountant II"/>
    <x v="16"/>
    <n v="681478.10959999997"/>
    <n v="382298.0477"/>
    <s v="Russell Perry"/>
    <x v="0"/>
    <n v="4724446986"/>
    <s v="0"/>
    <x v="4"/>
    <x v="7"/>
    <d v="2022-04-01T00:00:00"/>
    <n v="299180.06189999997"/>
    <n v="299180.06189999997"/>
    <x v="5"/>
    <x v="5"/>
    <x v="1"/>
  </r>
  <r>
    <s v="NZ23466"/>
    <x v="1946"/>
    <n v="76"/>
    <d v="1946-05-25T00:00:00"/>
    <x v="0"/>
    <s v="Accountant I"/>
    <x v="20"/>
    <n v="255292.90919999999"/>
    <n v="97011.305500000002"/>
    <s v="Carolyn Price"/>
    <x v="3"/>
    <n v="2361873012"/>
    <s v="0"/>
    <x v="2"/>
    <x v="1"/>
    <d v="2022-04-07T00:00:00"/>
    <n v="158281.60369999998"/>
    <n v="158281.60369999998"/>
    <x v="5"/>
    <x v="2"/>
    <x v="1"/>
  </r>
  <r>
    <s v="NZ43779"/>
    <x v="1947"/>
    <n v="78"/>
    <d v="1944-05-24T12:00:00"/>
    <x v="0"/>
    <s v="Product Engineer"/>
    <x v="17"/>
    <n v="349744.28159999999"/>
    <n v="72397.066300000006"/>
    <s v="Jessica Black"/>
    <x v="2"/>
    <n v="4326774036"/>
    <s v="0"/>
    <x v="5"/>
    <x v="2"/>
    <d v="2021-02-05T00:00:00"/>
    <n v="277347.21529999998"/>
    <n v="277347.21529999998"/>
    <x v="0"/>
    <x v="2"/>
    <x v="0"/>
  </r>
  <r>
    <s v="NZ14852"/>
    <x v="1948"/>
    <n v="42"/>
    <d v="1980-05-24T12:00:00"/>
    <x v="0"/>
    <s v="Staff Accountant II"/>
    <x v="19"/>
    <n v="48977.7039"/>
    <n v="10674.258400000001"/>
    <s v="Patrick Bowman"/>
    <x v="3"/>
    <n v="25387285"/>
    <s v="0"/>
    <x v="0"/>
    <x v="4"/>
    <d v="2021-10-24T00:00:00"/>
    <n v="38303.445500000002"/>
    <n v="38303.445500000002"/>
    <x v="2"/>
    <x v="5"/>
    <x v="0"/>
  </r>
  <r>
    <s v="NZ73499"/>
    <x v="1949"/>
    <n v="21"/>
    <d v="2001-05-24T18:00:00"/>
    <x v="0"/>
    <s v="Human Resources Assistant III"/>
    <x v="12"/>
    <n v="953947.78520000004"/>
    <n v="550957.84299999999"/>
    <s v="Frank Cruz"/>
    <x v="5"/>
    <n v="2751226374"/>
    <s v="0"/>
    <x v="0"/>
    <x v="1"/>
    <d v="2021-04-20T00:00:00"/>
    <n v="402989.94220000005"/>
    <n v="402989.94220000005"/>
    <x v="5"/>
    <x v="0"/>
    <x v="0"/>
  </r>
  <r>
    <s v="NZ93407"/>
    <x v="1950"/>
    <n v="25"/>
    <d v="1997-05-24T18:00:00"/>
    <x v="0"/>
    <s v="Database Administrator I"/>
    <x v="14"/>
    <n v="982426.13600000006"/>
    <n v="311937.71710000001"/>
    <s v="Henry Little"/>
    <x v="3"/>
    <n v="2740991211"/>
    <s v="0"/>
    <x v="1"/>
    <x v="1"/>
    <d v="2021-04-15T00:00:00"/>
    <n v="670488.41890000005"/>
    <n v="683898.18727800006"/>
    <x v="5"/>
    <x v="0"/>
    <x v="0"/>
  </r>
  <r>
    <s v="NZ34231"/>
    <x v="1951"/>
    <n v="32"/>
    <d v="1990-05-25T00:00:00"/>
    <x v="0"/>
    <s v="Electrical Engineer"/>
    <x v="18"/>
    <n v="161232.6243"/>
    <n v="49307.568899999998"/>
    <s v="Douglas Gardner"/>
    <x v="3"/>
    <n v="3619042014"/>
    <n v="1375931229"/>
    <x v="3"/>
    <x v="3"/>
    <d v="2021-07-30T00:00:00"/>
    <n v="111925.0554"/>
    <n v="111925.0554"/>
    <x v="11"/>
    <x v="1"/>
    <x v="0"/>
  </r>
  <r>
    <s v="NZ14237"/>
    <x v="1952"/>
    <n v="23"/>
    <d v="1999-05-25T06:00:00"/>
    <x v="0"/>
    <s v="VP Marketing"/>
    <x v="10"/>
    <n v="329098.50219999999"/>
    <n v="252054.8107"/>
    <s v="Lillian Simmons"/>
    <x v="4"/>
    <n v="1080752832"/>
    <s v="0"/>
    <x v="2"/>
    <x v="2"/>
    <d v="2021-02-10T00:00:00"/>
    <n v="77043.691499999986"/>
    <n v="77043.691499999986"/>
    <x v="0"/>
    <x v="0"/>
    <x v="0"/>
  </r>
  <r>
    <s v="NZ44048"/>
    <x v="1953"/>
    <n v="47"/>
    <d v="1975-05-25T06:00:00"/>
    <x v="0"/>
    <s v="Assistant Professor"/>
    <x v="9"/>
    <n v="463032.45870000002"/>
    <n v="105835.9906"/>
    <s v="Arthur Garza"/>
    <x v="5"/>
    <n v="2424692436"/>
    <s v="0"/>
    <x v="5"/>
    <x v="8"/>
    <d v="2022-04-15T00:00:00"/>
    <n v="357196.4681"/>
    <n v="357196.4681"/>
    <x v="5"/>
    <x v="5"/>
    <x v="1"/>
  </r>
  <r>
    <s v="NZ59654"/>
    <x v="1954"/>
    <n v="45"/>
    <d v="1977-05-24T18:00:00"/>
    <x v="0"/>
    <s v="Systems Administrator II"/>
    <x v="17"/>
    <n v="506131.9999"/>
    <n v="182808.86489999999"/>
    <s v="Katherine Hudson"/>
    <x v="5"/>
    <n v="1531183134"/>
    <s v="0"/>
    <x v="1"/>
    <x v="1"/>
    <d v="2021-07-09T00:00:00"/>
    <n v="323323.13500000001"/>
    <n v="323323.13500000001"/>
    <x v="11"/>
    <x v="5"/>
    <x v="0"/>
  </r>
  <r>
    <s v="NZ37750"/>
    <x v="1955"/>
    <n v="63"/>
    <d v="1959-05-25T06:00:00"/>
    <x v="0"/>
    <s v="Cost Accountant"/>
    <x v="11"/>
    <n v="516071.88620000001"/>
    <n v="167366.08249999999"/>
    <s v="Steve Scott"/>
    <x v="2"/>
    <n v="136105536"/>
    <s v="0"/>
    <x v="1"/>
    <x v="1"/>
    <d v="2022-05-01T00:00:00"/>
    <n v="348705.80370000005"/>
    <n v="348705.80370000005"/>
    <x v="6"/>
    <x v="3"/>
    <x v="1"/>
  </r>
  <r>
    <s v="NZ56984"/>
    <x v="1956"/>
    <n v="37"/>
    <d v="1985-05-24T18:00:00"/>
    <x v="0"/>
    <s v="Safety Technician III"/>
    <x v="16"/>
    <n v="1626699.6481000001"/>
    <n v="667856.89749999996"/>
    <s v="Edward Mitchell"/>
    <x v="4"/>
    <n v="48321546"/>
    <s v="0"/>
    <x v="2"/>
    <x v="1"/>
    <d v="2021-03-25T00:00:00"/>
    <n v="958842.75060000014"/>
    <n v="958842.75060000014"/>
    <x v="1"/>
    <x v="1"/>
    <x v="0"/>
  </r>
  <r>
    <s v="NZ21887"/>
    <x v="1957"/>
    <n v="36"/>
    <d v="1986-05-25T00:00:00"/>
    <x v="0"/>
    <s v="Geologist IV"/>
    <x v="13"/>
    <n v="1374639.7334"/>
    <n v="291940.81469999999"/>
    <s v="Johnny Spencer"/>
    <x v="0"/>
    <n v="815578624"/>
    <s v="0"/>
    <x v="0"/>
    <x v="0"/>
    <d v="2021-08-08T00:00:00"/>
    <n v="1082698.9187"/>
    <n v="1082698.9187"/>
    <x v="9"/>
    <x v="1"/>
    <x v="0"/>
  </r>
  <r>
    <s v="NZ42846"/>
    <x v="1958"/>
    <n v="77"/>
    <d v="1945-05-24T18:00:00"/>
    <x v="0"/>
    <s v="Graphic Designer"/>
    <x v="20"/>
    <n v="1052953.5126"/>
    <n v="85225.633300000001"/>
    <s v="Willie Scott"/>
    <x v="3"/>
    <n v="267774039"/>
    <s v="0"/>
    <x v="2"/>
    <x v="1"/>
    <d v="2022-02-08T00:00:00"/>
    <n v="967727.87930000003"/>
    <n v="987082.4368860001"/>
    <x v="0"/>
    <x v="2"/>
    <x v="1"/>
  </r>
  <r>
    <s v="NZ41761"/>
    <x v="1959"/>
    <n v="72"/>
    <d v="1950-05-25T00:00:00"/>
    <x v="0"/>
    <s v="Computer Systems Analyst I"/>
    <x v="20"/>
    <n v="1700635.8473"/>
    <n v="639806.78359999997"/>
    <s v="Juan Ramirez"/>
    <x v="0"/>
    <n v="1457334375"/>
    <s v="0"/>
    <x v="5"/>
    <x v="5"/>
    <d v="2021-05-03T00:00:00"/>
    <n v="1060829.0637000001"/>
    <n v="1060829.0637000001"/>
    <x v="6"/>
    <x v="2"/>
    <x v="0"/>
  </r>
  <r>
    <s v="NZ37918"/>
    <x v="1960"/>
    <n v="83"/>
    <d v="1939-05-25T06:00:00"/>
    <x v="0"/>
    <s v="Human Resources Assistant IV"/>
    <x v="9"/>
    <n v="331476.75550000003"/>
    <n v="186396.48269999999"/>
    <s v="Cynthia Jones"/>
    <x v="3"/>
    <n v="629992704"/>
    <s v="0"/>
    <x v="0"/>
    <x v="1"/>
    <d v="2021-06-07T00:00:00"/>
    <n v="145080.27280000004"/>
    <n v="145080.27280000004"/>
    <x v="4"/>
    <x v="2"/>
    <x v="0"/>
  </r>
  <r>
    <s v="NZ13684"/>
    <x v="1961"/>
    <n v="42"/>
    <d v="1980-05-24T12:00:00"/>
    <x v="0"/>
    <s v="Web Designer II"/>
    <x v="9"/>
    <n v="375760.72289999999"/>
    <n v="276331.90240000002"/>
    <s v="Adam Chapman"/>
    <x v="2"/>
    <n v="423851616"/>
    <s v="0"/>
    <x v="2"/>
    <x v="2"/>
    <d v="2021-02-22T00:00:00"/>
    <n v="99428.820499999973"/>
    <n v="99428.820499999973"/>
    <x v="0"/>
    <x v="5"/>
    <x v="0"/>
  </r>
  <r>
    <s v="NZ78532"/>
    <x v="1962"/>
    <n v="24"/>
    <d v="1998-05-25T00:00:00"/>
    <x v="0"/>
    <s v="Community Outreach Specialist"/>
    <x v="14"/>
    <n v="2261814.3300999999"/>
    <n v="431974.68050000002"/>
    <s v="Eric Thompson"/>
    <x v="2"/>
    <n v="11832696"/>
    <s v="0"/>
    <x v="1"/>
    <x v="1"/>
    <d v="2021-01-31T00:00:00"/>
    <n v="1829839.6495999999"/>
    <n v="1829839.6495999999"/>
    <x v="3"/>
    <x v="0"/>
    <x v="0"/>
  </r>
  <r>
    <s v="NZ76099"/>
    <x v="1963"/>
    <n v="47"/>
    <d v="1975-05-25T06:00:00"/>
    <x v="0"/>
    <s v="Health Coach II"/>
    <x v="16"/>
    <n v="106873.10159999999"/>
    <n v="17150.108100000001"/>
    <s v="Samuel Fowler"/>
    <x v="0"/>
    <n v="3848578125"/>
    <s v="0"/>
    <x v="5"/>
    <x v="2"/>
    <d v="2021-02-24T00:00:00"/>
    <n v="89722.993499999997"/>
    <n v="89722.993499999997"/>
    <x v="0"/>
    <x v="5"/>
    <x v="0"/>
  </r>
  <r>
    <s v="NZ91436"/>
    <x v="1964"/>
    <n v="59"/>
    <d v="1963-05-25T06:00:00"/>
    <x v="0"/>
    <s v="Account Representative III"/>
    <x v="11"/>
    <n v="1016581.356"/>
    <n v="306506.24170000001"/>
    <s v="Sean Carr"/>
    <x v="4"/>
    <n v="646911096"/>
    <s v="0"/>
    <x v="1"/>
    <x v="1"/>
    <d v="2021-02-17T00:00:00"/>
    <n v="710075.11430000002"/>
    <n v="710075.11430000002"/>
    <x v="0"/>
    <x v="4"/>
    <x v="0"/>
  </r>
  <r>
    <s v="NZ73620"/>
    <x v="1965"/>
    <n v="30"/>
    <d v="1992-05-24T12:00:00"/>
    <x v="0"/>
    <s v="Environmental Tech"/>
    <x v="19"/>
    <n v="357419.79"/>
    <n v="240571.01250000001"/>
    <s v="Kevin Kelley"/>
    <x v="5"/>
    <n v="138843117"/>
    <s v="0"/>
    <x v="5"/>
    <x v="2"/>
    <d v="2021-11-30T00:00:00"/>
    <n v="116848.77749999997"/>
    <n v="116848.77749999997"/>
    <x v="10"/>
    <x v="1"/>
    <x v="0"/>
  </r>
  <r>
    <s v="NZ80015"/>
    <x v="1966"/>
    <n v="31"/>
    <d v="1991-05-25T06:00:00"/>
    <x v="0"/>
    <s v="Human Resources Manager"/>
    <x v="12"/>
    <n v="816992.11399999994"/>
    <n v="348296.63809999998"/>
    <s v="George Roberts"/>
    <x v="0"/>
    <n v="272202645"/>
    <s v="0"/>
    <x v="5"/>
    <x v="8"/>
    <d v="2021-07-22T00:00:00"/>
    <n v="468695.47589999996"/>
    <n v="468695.47589999996"/>
    <x v="11"/>
    <x v="1"/>
    <x v="0"/>
  </r>
  <r>
    <s v="NZ22819"/>
    <x v="1967"/>
    <n v="20"/>
    <d v="2002-05-25T00:00:00"/>
    <x v="0"/>
    <s v="Information Systems Manager"/>
    <x v="14"/>
    <n v="1927415.8574999999"/>
    <n v="317638.13329999999"/>
    <s v="Robert Stewart"/>
    <x v="0"/>
    <n v="2201801616"/>
    <s v="0"/>
    <x v="2"/>
    <x v="5"/>
    <d v="2022-03-28T00:00:00"/>
    <n v="1609777.7242000001"/>
    <n v="1609777.7242000001"/>
    <x v="1"/>
    <x v="0"/>
    <x v="1"/>
  </r>
  <r>
    <s v="NZ15764"/>
    <x v="1968"/>
    <n v="52"/>
    <d v="1970-05-25T00:00:00"/>
    <x v="0"/>
    <s v="Product Engineer"/>
    <x v="13"/>
    <n v="743620.88329999999"/>
    <n v="221825.89060000001"/>
    <s v="Jane Reynolds"/>
    <x v="5"/>
    <n v="2912407188"/>
    <n v="101637258"/>
    <x v="3"/>
    <x v="3"/>
    <d v="2022-02-25T00:00:00"/>
    <n v="521794.99269999994"/>
    <n v="521794.99269999994"/>
    <x v="0"/>
    <x v="4"/>
    <x v="1"/>
  </r>
  <r>
    <s v="NZ42134"/>
    <x v="1969"/>
    <n v="49"/>
    <d v="1973-05-24T18:00:00"/>
    <x v="0"/>
    <s v="Systems Administrator I"/>
    <x v="14"/>
    <n v="605732.44519999996"/>
    <n v="209987.24770000001"/>
    <s v="Gregory Price"/>
    <x v="0"/>
    <n v="1310763924"/>
    <s v="0"/>
    <x v="2"/>
    <x v="2"/>
    <d v="2021-05-08T00:00:00"/>
    <n v="395745.19749999995"/>
    <n v="395745.19749999995"/>
    <x v="6"/>
    <x v="5"/>
    <x v="0"/>
  </r>
  <r>
    <s v="NZ34859"/>
    <x v="1970"/>
    <n v="81"/>
    <d v="1941-05-24T18:00:00"/>
    <x v="0"/>
    <s v="Social Worker"/>
    <x v="18"/>
    <n v="606812.22589999996"/>
    <n v="118885.6606"/>
    <s v="Charles Porter"/>
    <x v="5"/>
    <n v="1719443752"/>
    <n v="1449724224"/>
    <x v="3"/>
    <x v="6"/>
    <d v="2021-07-04T00:00:00"/>
    <n v="487926.56529999996"/>
    <n v="487926.56529999996"/>
    <x v="11"/>
    <x v="2"/>
    <x v="0"/>
  </r>
  <r>
    <s v="NZ96454"/>
    <x v="1971"/>
    <n v="43"/>
    <d v="1979-05-25T06:00:00"/>
    <x v="0"/>
    <s v="Staff Accountant IV"/>
    <x v="12"/>
    <n v="74733.111999999994"/>
    <n v="29965.276699999999"/>
    <s v="Christopher Woods"/>
    <x v="0"/>
    <n v="912430464"/>
    <s v="0"/>
    <x v="4"/>
    <x v="7"/>
    <d v="2021-06-04T00:00:00"/>
    <n v="44767.835299999992"/>
    <n v="44767.835299999992"/>
    <x v="4"/>
    <x v="5"/>
    <x v="0"/>
  </r>
  <r>
    <s v="NZ50027"/>
    <x v="1972"/>
    <n v="70"/>
    <d v="1952-05-24T12:00:00"/>
    <x v="0"/>
    <s v="Budget/Accounting Analyst III"/>
    <x v="12"/>
    <n v="228896.07699999999"/>
    <n v="134164.82930000001"/>
    <s v="Johnny Garrett"/>
    <x v="3"/>
    <n v="397535351"/>
    <s v="0"/>
    <x v="0"/>
    <x v="0"/>
    <d v="2021-06-11T00:00:00"/>
    <n v="94731.247699999978"/>
    <n v="94731.247699999978"/>
    <x v="4"/>
    <x v="2"/>
    <x v="0"/>
  </r>
  <r>
    <s v="NZ70508"/>
    <x v="1973"/>
    <n v="59"/>
    <d v="1963-05-25T06:00:00"/>
    <x v="0"/>
    <s v="Senior Developer"/>
    <x v="16"/>
    <n v="384271.0477"/>
    <n v="124336.4143"/>
    <s v="Katherine Myers"/>
    <x v="4"/>
    <n v="1055099904"/>
    <s v="0"/>
    <x v="2"/>
    <x v="5"/>
    <d v="2021-05-23T00:00:00"/>
    <n v="259934.63339999999"/>
    <n v="259934.63339999999"/>
    <x v="6"/>
    <x v="4"/>
    <x v="0"/>
  </r>
  <r>
    <s v="NZ95893"/>
    <x v="1974"/>
    <n v="66"/>
    <d v="1956-05-24T12:00:00"/>
    <x v="0"/>
    <s v="Developer II"/>
    <x v="17"/>
    <n v="757522.01470000006"/>
    <n v="231388.54269999999"/>
    <s v="Linda Lane"/>
    <x v="0"/>
    <n v="2366801184"/>
    <s v="0"/>
    <x v="1"/>
    <x v="1"/>
    <d v="2022-03-16T00:00:00"/>
    <n v="526133.47200000007"/>
    <n v="526133.47200000007"/>
    <x v="1"/>
    <x v="3"/>
    <x v="1"/>
  </r>
  <r>
    <s v="NZ63920"/>
    <x v="1975"/>
    <n v="48"/>
    <d v="1974-05-25T00:00:00"/>
    <x v="0"/>
    <s v="Budget/Accounting Analyst I"/>
    <x v="11"/>
    <n v="959454.45310000004"/>
    <n v="73686.101999999999"/>
    <s v="Dennis Berry"/>
    <x v="2"/>
    <n v="642122208"/>
    <n v="6653772216"/>
    <x v="3"/>
    <x v="3"/>
    <d v="2022-04-06T00:00:00"/>
    <n v="885768.35110000009"/>
    <n v="885768.35110000009"/>
    <x v="5"/>
    <x v="5"/>
    <x v="1"/>
  </r>
  <r>
    <s v="NZ81510"/>
    <x v="1976"/>
    <n v="60"/>
    <d v="1962-05-25T00:00:00"/>
    <x v="0"/>
    <s v="Database Administrator II"/>
    <x v="13"/>
    <n v="590538.46950000001"/>
    <n v="267598.2893"/>
    <s v="Anthony Hall"/>
    <x v="0"/>
    <n v="2963772"/>
    <s v="0"/>
    <x v="1"/>
    <x v="1"/>
    <d v="2021-11-26T00:00:00"/>
    <n v="322940.1802"/>
    <n v="322940.1802"/>
    <x v="10"/>
    <x v="3"/>
    <x v="0"/>
  </r>
  <r>
    <s v="NZ79396"/>
    <x v="1977"/>
    <n v="37"/>
    <d v="1985-05-24T18:00:00"/>
    <x v="0"/>
    <s v="Associate Professor"/>
    <x v="14"/>
    <n v="817932.09510000004"/>
    <n v="268068.84080000001"/>
    <s v="Louis Bennett"/>
    <x v="3"/>
    <n v="1500983736"/>
    <n v="95652144"/>
    <x v="3"/>
    <x v="6"/>
    <d v="2021-10-20T00:00:00"/>
    <n v="549863.25430000003"/>
    <n v="560860.519386"/>
    <x v="2"/>
    <x v="1"/>
    <x v="0"/>
  </r>
  <r>
    <s v="NZ47511"/>
    <x v="1978"/>
    <n v="85"/>
    <d v="1937-05-24T18:00:00"/>
    <x v="0"/>
    <s v="Health Coach III"/>
    <x v="12"/>
    <n v="578676.44039999996"/>
    <n v="248593.05710000001"/>
    <s v="Ruby Willis"/>
    <x v="0"/>
    <n v="9431448"/>
    <s v="0"/>
    <x v="2"/>
    <x v="5"/>
    <d v="2021-06-21T00:00:00"/>
    <n v="330083.38329999999"/>
    <n v="330083.38329999999"/>
    <x v="4"/>
    <x v="2"/>
    <x v="0"/>
  </r>
  <r>
    <s v="NZ38076"/>
    <x v="1979"/>
    <n v="85"/>
    <d v="1937-05-24T18:00:00"/>
    <x v="0"/>
    <s v="Librarian"/>
    <x v="14"/>
    <n v="390039.91580000002"/>
    <n v="70959.893400000001"/>
    <s v="Annie Collins"/>
    <x v="4"/>
    <n v="2572686336"/>
    <s v="0"/>
    <x v="5"/>
    <x v="2"/>
    <d v="2021-10-05T00:00:00"/>
    <n v="319080.02240000002"/>
    <n v="319080.02240000002"/>
    <x v="2"/>
    <x v="2"/>
    <x v="0"/>
  </r>
  <r>
    <s v="NZ38822"/>
    <x v="1980"/>
    <n v="31"/>
    <d v="1991-05-25T06:00:00"/>
    <x v="0"/>
    <s v="Systems Administrator IV"/>
    <x v="11"/>
    <n v="1251565.5793000001"/>
    <n v="428967.96720000001"/>
    <s v="John Hart"/>
    <x v="1"/>
    <n v="587155044"/>
    <s v="0"/>
    <x v="4"/>
    <x v="7"/>
    <d v="2021-01-17T00:00:00"/>
    <n v="822597.61210000003"/>
    <n v="822597.61210000003"/>
    <x v="3"/>
    <x v="1"/>
    <x v="0"/>
  </r>
  <r>
    <s v="NZ19004"/>
    <x v="1981"/>
    <n v="83"/>
    <d v="1939-05-25T06:00:00"/>
    <x v="0"/>
    <s v="Senior Financial Analyst"/>
    <x v="17"/>
    <n v="99553.881699999998"/>
    <n v="14100.990100000001"/>
    <s v="Todd Torres"/>
    <x v="5"/>
    <n v="8505625"/>
    <s v="0"/>
    <x v="0"/>
    <x v="4"/>
    <d v="2021-11-10T00:00:00"/>
    <n v="85452.891600000003"/>
    <n v="85452.891600000003"/>
    <x v="10"/>
    <x v="2"/>
    <x v="0"/>
  </r>
  <r>
    <s v="NZ41747"/>
    <x v="1982"/>
    <n v="77"/>
    <d v="1945-05-24T18:00:00"/>
    <x v="0"/>
    <s v="Web Developer II"/>
    <x v="10"/>
    <n v="1646094.2061000001"/>
    <n v="206699.42439999999"/>
    <s v="Harry Weaver"/>
    <x v="0"/>
    <n v="2621099457"/>
    <s v="0"/>
    <x v="0"/>
    <x v="4"/>
    <d v="2021-01-16T00:00:00"/>
    <n v="1439394.7817000002"/>
    <n v="1439394.7817000002"/>
    <x v="3"/>
    <x v="2"/>
    <x v="0"/>
  </r>
  <r>
    <s v="NZ97947"/>
    <x v="1983"/>
    <n v="62"/>
    <d v="1960-05-24T12:00:00"/>
    <x v="0"/>
    <s v="Product Engineer"/>
    <x v="12"/>
    <n v="1238231.25"/>
    <n v="255967.16399999999"/>
    <s v="Gregory Reyes"/>
    <x v="2"/>
    <n v="1423929408"/>
    <s v="0"/>
    <x v="4"/>
    <x v="7"/>
    <d v="2021-08-31T00:00:00"/>
    <n v="982264.08600000001"/>
    <n v="982264.08600000001"/>
    <x v="9"/>
    <x v="3"/>
    <x v="0"/>
  </r>
  <r>
    <s v="NZ74826"/>
    <x v="1984"/>
    <n v="32"/>
    <d v="1990-05-25T00:00:00"/>
    <x v="0"/>
    <s v="Internal Auditor"/>
    <x v="11"/>
    <n v="473972.24249999999"/>
    <n v="149675.44500000001"/>
    <s v="Harry Burke"/>
    <x v="2"/>
    <n v="941004336"/>
    <s v="0"/>
    <x v="5"/>
    <x v="8"/>
    <d v="2022-02-24T00:00:00"/>
    <n v="324296.79749999999"/>
    <n v="324296.79749999999"/>
    <x v="0"/>
    <x v="1"/>
    <x v="1"/>
  </r>
  <r>
    <s v="NZ70343"/>
    <x v="1985"/>
    <n v="60"/>
    <d v="1962-05-25T00:00:00"/>
    <x v="0"/>
    <s v="Cost Accountant"/>
    <x v="10"/>
    <n v="679740.5588"/>
    <n v="239268.67670000001"/>
    <s v="Todd Roberts"/>
    <x v="5"/>
    <n v="3196112256"/>
    <s v="0"/>
    <x v="5"/>
    <x v="2"/>
    <d v="2021-03-14T00:00:00"/>
    <n v="440471.88209999999"/>
    <n v="440471.88209999999"/>
    <x v="1"/>
    <x v="3"/>
    <x v="0"/>
  </r>
  <r>
    <s v="NZ26295"/>
    <x v="1986"/>
    <n v="44"/>
    <d v="1978-05-25T00:00:00"/>
    <x v="0"/>
    <s v="Accounting Assistant I"/>
    <x v="12"/>
    <n v="67339.034599999999"/>
    <n v="20280.932799999999"/>
    <s v="Jean Wallace"/>
    <x v="0"/>
    <n v="1208612097"/>
    <s v="0"/>
    <x v="4"/>
    <x v="7"/>
    <d v="2021-06-06T00:00:00"/>
    <n v="47058.101800000004"/>
    <n v="47058.101800000004"/>
    <x v="4"/>
    <x v="5"/>
    <x v="0"/>
  </r>
  <r>
    <s v="NZ96867"/>
    <x v="1987"/>
    <n v="39"/>
    <d v="1983-05-25T06:00:00"/>
    <x v="0"/>
    <s v="Budget/Accounting Analyst III"/>
    <x v="19"/>
    <n v="390933.73330000002"/>
    <n v="203705.5528"/>
    <s v="Jimmy Ramos"/>
    <x v="1"/>
    <n v="1495172393"/>
    <s v="0"/>
    <x v="4"/>
    <x v="7"/>
    <d v="2022-04-07T00:00:00"/>
    <n v="187228.18050000002"/>
    <n v="187228.18050000002"/>
    <x v="5"/>
    <x v="1"/>
    <x v="1"/>
  </r>
  <r>
    <s v="NZ22592"/>
    <x v="1988"/>
    <n v="78"/>
    <d v="1944-05-24T12:00:00"/>
    <x v="0"/>
    <s v="Marketing Manager"/>
    <x v="16"/>
    <n v="711169.73670000001"/>
    <n v="115946.06600000001"/>
    <s v="Phyllis Knight"/>
    <x v="5"/>
    <n v="466629632"/>
    <s v="0"/>
    <x v="2"/>
    <x v="5"/>
    <d v="2021-04-12T00:00:00"/>
    <n v="595223.67070000002"/>
    <n v="595223.67070000002"/>
    <x v="5"/>
    <x v="2"/>
    <x v="0"/>
  </r>
  <r>
    <s v="NZ19975"/>
    <x v="1989"/>
    <n v="25"/>
    <d v="1997-05-24T18:00:00"/>
    <x v="0"/>
    <s v="Marketing Manager"/>
    <x v="17"/>
    <n v="224955.85339999999"/>
    <n v="41152.250099999997"/>
    <s v="Amanda Rodriguez"/>
    <x v="5"/>
    <n v="44664006"/>
    <s v="0"/>
    <x v="0"/>
    <x v="4"/>
    <d v="2022-01-15T00:00:00"/>
    <n v="183803.60329999999"/>
    <n v="183803.60329999999"/>
    <x v="3"/>
    <x v="0"/>
    <x v="1"/>
  </r>
  <r>
    <s v="NZ23766"/>
    <x v="1990"/>
    <n v="85"/>
    <d v="1937-05-24T18:00:00"/>
    <x v="0"/>
    <s v="Systems Administrator IV"/>
    <x v="7"/>
    <n v="550490.74750000006"/>
    <n v="185976.60389999999"/>
    <s v="Diana Meyer"/>
    <x v="1"/>
    <n v="222977355"/>
    <s v="0"/>
    <x v="1"/>
    <x v="1"/>
    <d v="2021-06-05T00:00:00"/>
    <n v="364514.14360000007"/>
    <n v="364514.14360000007"/>
    <x v="4"/>
    <x v="2"/>
    <x v="0"/>
  </r>
  <r>
    <s v="NZ90516"/>
    <x v="1991"/>
    <n v="84"/>
    <d v="1938-05-25T00:00:00"/>
    <x v="0"/>
    <s v="Office Assistant III"/>
    <x v="17"/>
    <n v="1079135.784"/>
    <n v="299280.32410000003"/>
    <s v="Robin Burns"/>
    <x v="0"/>
    <n v="3746604436"/>
    <n v="5921858812"/>
    <x v="3"/>
    <x v="6"/>
    <d v="2021-08-07T00:00:00"/>
    <n v="779855.4598999999"/>
    <n v="779855.4598999999"/>
    <x v="9"/>
    <x v="2"/>
    <x v="0"/>
  </r>
  <r>
    <s v="NZ68054"/>
    <x v="1992"/>
    <n v="26"/>
    <d v="1996-05-24T12:00:00"/>
    <x v="0"/>
    <s v="Software Test Engineer II"/>
    <x v="9"/>
    <n v="267004.58519999997"/>
    <n v="224363.15979999999"/>
    <s v="Johnny Fields"/>
    <x v="4"/>
    <n v="984580608"/>
    <s v="0"/>
    <x v="5"/>
    <x v="2"/>
    <d v="2022-03-24T00:00:00"/>
    <n v="42641.425399999978"/>
    <n v="42641.425399999978"/>
    <x v="1"/>
    <x v="0"/>
    <x v="1"/>
  </r>
  <r>
    <s v="NZ40294"/>
    <x v="1993"/>
    <n v="67"/>
    <d v="1955-05-25T06:00:00"/>
    <x v="0"/>
    <s v="VP Quality Control"/>
    <x v="19"/>
    <n v="563604.78819999995"/>
    <n v="433715.56160000002"/>
    <s v="Brenda Murray"/>
    <x v="2"/>
    <n v="616362075"/>
    <n v="2874487"/>
    <x v="3"/>
    <x v="3"/>
    <d v="2021-11-30T00:00:00"/>
    <n v="129889.22659999994"/>
    <n v="129889.22659999994"/>
    <x v="10"/>
    <x v="3"/>
    <x v="0"/>
  </r>
  <r>
    <s v="NZ33862"/>
    <x v="1994"/>
    <n v="74"/>
    <d v="1948-05-24T12:00:00"/>
    <x v="0"/>
    <s v="Geologist III"/>
    <x v="11"/>
    <n v="1446402.9513999999"/>
    <n v="341511.80800000002"/>
    <s v="Christina Marshall"/>
    <x v="3"/>
    <n v="2330858838"/>
    <s v="0"/>
    <x v="5"/>
    <x v="5"/>
    <d v="2021-10-14T00:00:00"/>
    <n v="1104891.1433999999"/>
    <n v="1126988.966268"/>
    <x v="2"/>
    <x v="2"/>
    <x v="0"/>
  </r>
  <r>
    <s v="NZ47674"/>
    <x v="1995"/>
    <n v="45"/>
    <d v="1977-05-24T18:00:00"/>
    <x v="0"/>
    <s v="Cost Accountant"/>
    <x v="12"/>
    <n v="470005.07809999998"/>
    <n v="177661.91949999999"/>
    <s v="Gregory West"/>
    <x v="5"/>
    <n v="140323205"/>
    <s v="0"/>
    <x v="2"/>
    <x v="2"/>
    <d v="2021-11-13T00:00:00"/>
    <n v="292343.15859999997"/>
    <n v="292343.15859999997"/>
    <x v="10"/>
    <x v="5"/>
    <x v="0"/>
  </r>
  <r>
    <s v="NZ85411"/>
    <x v="1996"/>
    <n v="28"/>
    <d v="1994-05-25T00:00:00"/>
    <x v="0"/>
    <s v="Help Desk Operator"/>
    <x v="9"/>
    <n v="1227071.6461"/>
    <n v="396252.32"/>
    <s v="Justin Ryan"/>
    <x v="0"/>
    <n v="2884408065"/>
    <s v="0"/>
    <x v="1"/>
    <x v="1"/>
    <d v="2021-02-18T00:00:00"/>
    <n v="830819.32609999995"/>
    <n v="830819.32609999995"/>
    <x v="0"/>
    <x v="0"/>
    <x v="0"/>
  </r>
  <r>
    <s v="NZ46573"/>
    <x v="1997"/>
    <n v="49"/>
    <d v="1973-05-24T18:00:00"/>
    <x v="0"/>
    <s v="Media Manager II"/>
    <x v="14"/>
    <n v="272517.77279999998"/>
    <n v="53287.705999999998"/>
    <s v="Shawn Bennett"/>
    <x v="0"/>
    <n v="412557607"/>
    <s v="0"/>
    <x v="1"/>
    <x v="1"/>
    <d v="2022-05-01T00:00:00"/>
    <n v="219230.06679999997"/>
    <n v="219230.06679999997"/>
    <x v="6"/>
    <x v="5"/>
    <x v="1"/>
  </r>
  <r>
    <s v="NZ42408"/>
    <x v="1998"/>
    <n v="46"/>
    <d v="1976-05-24T12:00:00"/>
    <x v="0"/>
    <s v="Assistant Professor"/>
    <x v="9"/>
    <n v="487782.53399999999"/>
    <n v="128351.4523"/>
    <s v="Melissa Sanders"/>
    <x v="0"/>
    <n v="478098159"/>
    <s v="0"/>
    <x v="5"/>
    <x v="2"/>
    <d v="2021-07-30T00:00:00"/>
    <n v="359431.08169999998"/>
    <n v="359431.08169999998"/>
    <x v="11"/>
    <x v="5"/>
    <x v="0"/>
  </r>
  <r>
    <s v="NZ66682"/>
    <x v="1999"/>
    <n v="21"/>
    <d v="2001-05-24T18:00:00"/>
    <x v="0"/>
    <s v="Research Assistant IV"/>
    <x v="13"/>
    <n v="280450.10920000001"/>
    <n v="55180.4539"/>
    <s v="Victor Williams"/>
    <x v="1"/>
    <n v="660919617"/>
    <s v="0"/>
    <x v="4"/>
    <x v="1"/>
    <d v="2021-07-14T00:00:00"/>
    <n v="225269.65530000001"/>
    <n v="225269.65530000001"/>
    <x v="11"/>
    <x v="0"/>
    <x v="0"/>
  </r>
  <r>
    <s v="NZ40435"/>
    <x v="2000"/>
    <n v="79"/>
    <d v="1943-05-25T06:00:00"/>
    <x v="0"/>
    <s v="Biostatistician III"/>
    <x v="17"/>
    <n v="65617.663199999995"/>
    <n v="32371.380499999999"/>
    <s v="Amy Nguyen"/>
    <x v="3"/>
    <n v="7312368"/>
    <s v="0"/>
    <x v="2"/>
    <x v="2"/>
    <d v="2021-06-17T00:00:00"/>
    <n v="33246.282699999996"/>
    <n v="33246.282699999996"/>
    <x v="4"/>
    <x v="2"/>
    <x v="0"/>
  </r>
  <r>
    <s v="NZ46113"/>
    <x v="2001"/>
    <n v="60"/>
    <d v="1962-05-25T00:00:00"/>
    <x v="0"/>
    <s v="Account Representative IV"/>
    <x v="13"/>
    <n v="892214.74600000004"/>
    <n v="108443.4541"/>
    <s v="Patrick Coleman"/>
    <x v="5"/>
    <n v="3914525124"/>
    <s v="0"/>
    <x v="2"/>
    <x v="2"/>
    <d v="2022-02-02T00:00:00"/>
    <n v="783771.29190000007"/>
    <n v="783771.29190000007"/>
    <x v="0"/>
    <x v="3"/>
    <x v="1"/>
  </r>
  <r>
    <s v="NZ51658"/>
    <x v="2002"/>
    <n v="65"/>
    <d v="1957-05-24T18:00:00"/>
    <x v="0"/>
    <s v="Senior Editor"/>
    <x v="9"/>
    <n v="791771.11040000001"/>
    <n v="164193.53400000001"/>
    <s v="Anna Jordan"/>
    <x v="0"/>
    <n v="3558081891"/>
    <n v="5162925768"/>
    <x v="3"/>
    <x v="6"/>
    <d v="2021-07-18T00:00:00"/>
    <n v="627577.57640000002"/>
    <n v="627577.57640000002"/>
    <x v="11"/>
    <x v="3"/>
    <x v="0"/>
  </r>
  <r>
    <s v="NZ38207"/>
    <x v="2003"/>
    <n v="42"/>
    <d v="1980-05-24T12:00:00"/>
    <x v="0"/>
    <s v="Assistant Professor"/>
    <x v="7"/>
    <n v="599402.15379999997"/>
    <n v="401919.73420000001"/>
    <s v="Keith Larson"/>
    <x v="3"/>
    <n v="87964254"/>
    <s v="0"/>
    <x v="2"/>
    <x v="2"/>
    <d v="2021-05-03T00:00:00"/>
    <n v="197482.41959999996"/>
    <n v="197482.41959999996"/>
    <x v="6"/>
    <x v="5"/>
    <x v="0"/>
  </r>
  <r>
    <s v="NZ21279"/>
    <x v="2004"/>
    <n v="66"/>
    <d v="1956-05-24T12:00:00"/>
    <x v="0"/>
    <s v="Software Test Engineer IV"/>
    <x v="20"/>
    <n v="548877.96640000003"/>
    <n v="183277.5123"/>
    <s v="Amanda Rice"/>
    <x v="3"/>
    <n v="506515625"/>
    <s v="0"/>
    <x v="2"/>
    <x v="2"/>
    <d v="2022-03-31T00:00:00"/>
    <n v="365600.45410000003"/>
    <n v="365600.45410000003"/>
    <x v="1"/>
    <x v="3"/>
    <x v="1"/>
  </r>
  <r>
    <s v="NZ39837"/>
    <x v="2005"/>
    <n v="25"/>
    <d v="1997-05-24T18:00:00"/>
    <x v="0"/>
    <s v="Geologist I"/>
    <x v="7"/>
    <n v="2918088.5487000002"/>
    <n v="534799.37300000002"/>
    <s v="Timothy Austin"/>
    <x v="3"/>
    <n v="172704565"/>
    <s v="0"/>
    <x v="1"/>
    <x v="1"/>
    <d v="2022-03-18T00:00:00"/>
    <n v="2383289.1757"/>
    <n v="2430954.959214"/>
    <x v="1"/>
    <x v="0"/>
    <x v="1"/>
  </r>
  <r>
    <s v="NZ31357"/>
    <x v="2006"/>
    <n v="36"/>
    <d v="1986-05-25T00:00:00"/>
    <x v="0"/>
    <s v="Financial Advisor"/>
    <x v="10"/>
    <n v="60731.764600000002"/>
    <n v="42338.715900000003"/>
    <s v="Catherine Edwards"/>
    <x v="0"/>
    <n v="192479868"/>
    <s v="0"/>
    <x v="0"/>
    <x v="4"/>
    <d v="2021-05-03T00:00:00"/>
    <n v="18393.048699999999"/>
    <n v="18393.048699999999"/>
    <x v="6"/>
    <x v="1"/>
    <x v="0"/>
  </r>
  <r>
    <s v="NZ15092"/>
    <x v="2007"/>
    <n v="39"/>
    <d v="1983-05-25T06:00:00"/>
    <x v="0"/>
    <s v="Human Resources Manager"/>
    <x v="14"/>
    <n v="342515.24939999997"/>
    <n v="317213.31640000001"/>
    <s v="Mildred Hall"/>
    <x v="0"/>
    <n v="210595728"/>
    <s v="0"/>
    <x v="0"/>
    <x v="0"/>
    <d v="2021-07-29T00:00:00"/>
    <n v="25301.932999999961"/>
    <n v="25301.932999999961"/>
    <x v="11"/>
    <x v="1"/>
    <x v="0"/>
  </r>
  <r>
    <s v="NZ96795"/>
    <x v="2008"/>
    <n v="43"/>
    <d v="1979-05-25T06:00:00"/>
    <x v="0"/>
    <s v="Automation Specialist I"/>
    <x v="11"/>
    <n v="47812.3776"/>
    <n v="34317.334000000003"/>
    <s v="Charles Banks"/>
    <x v="0"/>
    <n v="729899199"/>
    <s v="0"/>
    <x v="2"/>
    <x v="2"/>
    <d v="2022-01-09T00:00:00"/>
    <n v="13495.043599999997"/>
    <n v="13495.043599999997"/>
    <x v="3"/>
    <x v="5"/>
    <x v="1"/>
  </r>
  <r>
    <s v="NZ34869"/>
    <x v="2009"/>
    <n v="36"/>
    <d v="1986-05-25T00:00:00"/>
    <x v="0"/>
    <s v="Developer II"/>
    <x v="18"/>
    <n v="127377.0576"/>
    <n v="29860.121800000001"/>
    <s v="Howard Evans"/>
    <x v="1"/>
    <n v="1730520596"/>
    <s v="0"/>
    <x v="1"/>
    <x v="1"/>
    <d v="2021-04-09T00:00:00"/>
    <n v="97516.935800000007"/>
    <n v="97516.935800000007"/>
    <x v="5"/>
    <x v="1"/>
    <x v="0"/>
  </r>
  <r>
    <s v="NZ95665"/>
    <x v="2010"/>
    <n v="83"/>
    <d v="1939-05-25T06:00:00"/>
    <x v="0"/>
    <s v="Design Engineer"/>
    <x v="10"/>
    <n v="211848.57079999999"/>
    <n v="65815.876199999999"/>
    <s v="Jonathan Duncan"/>
    <x v="2"/>
    <n v="8518104"/>
    <n v="57099328"/>
    <x v="3"/>
    <x v="6"/>
    <d v="2021-10-12T00:00:00"/>
    <n v="146032.69459999999"/>
    <n v="146032.69459999999"/>
    <x v="2"/>
    <x v="2"/>
    <x v="0"/>
  </r>
  <r>
    <s v="NZ27334"/>
    <x v="2011"/>
    <n v="24"/>
    <d v="1998-05-25T00:00:00"/>
    <x v="0"/>
    <s v="Clinical Specialist"/>
    <x v="10"/>
    <n v="1654622.9069999999"/>
    <n v="279191.43479999999"/>
    <s v="Harry Watson"/>
    <x v="3"/>
    <n v="329832747"/>
    <s v="0"/>
    <x v="0"/>
    <x v="0"/>
    <d v="2022-02-07T00:00:00"/>
    <n v="1375431.4722"/>
    <n v="1402940.101644"/>
    <x v="0"/>
    <x v="0"/>
    <x v="1"/>
  </r>
  <r>
    <s v="NZ66104"/>
    <x v="2012"/>
    <n v="84"/>
    <d v="1938-05-25T00:00:00"/>
    <x v="0"/>
    <s v="Web Designer IV"/>
    <x v="15"/>
    <n v="385805.4253"/>
    <n v="64701.467199999999"/>
    <s v="Clarence Baker"/>
    <x v="1"/>
    <n v="246327375"/>
    <s v="0"/>
    <x v="0"/>
    <x v="4"/>
    <d v="2022-02-24T00:00:00"/>
    <n v="321103.95809999999"/>
    <n v="321103.95809999999"/>
    <x v="0"/>
    <x v="2"/>
    <x v="1"/>
  </r>
  <r>
    <s v="NZ93947"/>
    <x v="2013"/>
    <n v="70"/>
    <d v="1952-05-24T12:00:00"/>
    <x v="0"/>
    <s v="Statistician IV"/>
    <x v="17"/>
    <n v="153422.33439999999"/>
    <n v="46202.040099999998"/>
    <s v="Thomas Welch"/>
    <x v="3"/>
    <n v="894643017"/>
    <s v="0"/>
    <x v="5"/>
    <x v="2"/>
    <d v="2021-03-19T00:00:00"/>
    <n v="107220.29429999999"/>
    <n v="107220.29429999999"/>
    <x v="1"/>
    <x v="2"/>
    <x v="0"/>
  </r>
  <r>
    <s v="NZ46865"/>
    <x v="2014"/>
    <n v="81"/>
    <d v="1941-05-24T18:00:00"/>
    <x v="0"/>
    <s v="Human Resources Assistant IV"/>
    <x v="15"/>
    <n v="82393.982799999998"/>
    <n v="51358.9159"/>
    <s v="Rose Howell"/>
    <x v="1"/>
    <n v="1423198532"/>
    <s v="0"/>
    <x v="0"/>
    <x v="0"/>
    <d v="2021-06-02T00:00:00"/>
    <n v="31035.066899999998"/>
    <n v="31035.066899999998"/>
    <x v="4"/>
    <x v="2"/>
    <x v="0"/>
  </r>
  <r>
    <s v="NZ18241"/>
    <x v="2015"/>
    <n v="47"/>
    <d v="1975-05-25T06:00:00"/>
    <x v="0"/>
    <s v="Statistician III"/>
    <x v="12"/>
    <n v="447985.60519999999"/>
    <n v="172133.59940000001"/>
    <s v="Beverly Taylor"/>
    <x v="1"/>
    <n v="146037504"/>
    <s v="0"/>
    <x v="1"/>
    <x v="1"/>
    <d v="2022-03-20T00:00:00"/>
    <n v="275852.00579999998"/>
    <n v="275852.00579999998"/>
    <x v="1"/>
    <x v="5"/>
    <x v="1"/>
  </r>
  <r>
    <s v="NZ46155"/>
    <x v="2016"/>
    <n v="38"/>
    <d v="1984-05-24T12:00:00"/>
    <x v="0"/>
    <s v="Web Developer III"/>
    <x v="19"/>
    <n v="32052.294999999998"/>
    <n v="40997.799099999997"/>
    <s v="Ronald Watson"/>
    <x v="2"/>
    <n v="450195681"/>
    <n v="610026255"/>
    <x v="5"/>
    <x v="5"/>
    <d v="2022-04-06T00:00:00"/>
    <n v="-8945.5040999999983"/>
    <n v="-8945.5040999999983"/>
    <x v="5"/>
    <x v="1"/>
    <x v="1"/>
  </r>
  <r>
    <s v="NZ96246"/>
    <x v="2017"/>
    <n v="75"/>
    <d v="1947-05-25T06:00:00"/>
    <x v="0"/>
    <s v="Accounting Assistant IV"/>
    <x v="17"/>
    <n v="541414.86089999997"/>
    <n v="215114.72930000001"/>
    <s v="Alice Hawkins"/>
    <x v="5"/>
    <n v="3420683712"/>
    <n v="834035832"/>
    <x v="3"/>
    <x v="3"/>
    <d v="2022-03-23T00:00:00"/>
    <n v="326300.13159999996"/>
    <n v="326300.13159999996"/>
    <x v="1"/>
    <x v="2"/>
    <x v="1"/>
  </r>
  <r>
    <s v="NZ64778"/>
    <x v="2018"/>
    <n v="44"/>
    <d v="1978-05-25T00:00:00"/>
    <x v="0"/>
    <s v="Legal Assistant"/>
    <x v="14"/>
    <n v="39388.071499999998"/>
    <n v="9392.5401000000002"/>
    <s v="Kevin Little"/>
    <x v="5"/>
    <n v="692719104"/>
    <s v="0"/>
    <x v="1"/>
    <x v="1"/>
    <d v="2021-04-26T00:00:00"/>
    <n v="29995.5314"/>
    <n v="29995.5314"/>
    <x v="5"/>
    <x v="5"/>
    <x v="0"/>
  </r>
  <r>
    <s v="NZ36875"/>
    <x v="2019"/>
    <n v="33"/>
    <d v="1989-05-24T18:00:00"/>
    <x v="0"/>
    <s v="Computer Systems Analyst IV"/>
    <x v="13"/>
    <n v="617153.90399999998"/>
    <n v="248861.5974"/>
    <s v="Carlos Moreno"/>
    <x v="5"/>
    <n v="675439308"/>
    <s v="0"/>
    <x v="0"/>
    <x v="1"/>
    <d v="2021-05-21T00:00:00"/>
    <n v="368292.30660000001"/>
    <n v="368292.30660000001"/>
    <x v="6"/>
    <x v="1"/>
    <x v="0"/>
  </r>
  <r>
    <s v="NZ51758"/>
    <x v="2020"/>
    <n v="28"/>
    <d v="1994-05-25T00:00:00"/>
    <x v="0"/>
    <s v="Accountant I"/>
    <x v="13"/>
    <n v="644225.20279999997"/>
    <n v="258560.6557"/>
    <s v="Diana Daniels"/>
    <x v="2"/>
    <n v="1238951808"/>
    <s v="0"/>
    <x v="2"/>
    <x v="2"/>
    <d v="2021-06-09T00:00:00"/>
    <n v="385664.54709999997"/>
    <n v="385664.54709999997"/>
    <x v="4"/>
    <x v="0"/>
    <x v="0"/>
  </r>
  <r>
    <s v="NZ97061"/>
    <x v="2021"/>
    <n v="53"/>
    <d v="1969-05-24T18:00:00"/>
    <x v="0"/>
    <s v="Social Worker"/>
    <x v="13"/>
    <n v="875102.81869999995"/>
    <n v="536633.29870000004"/>
    <s v="Ashley Greene"/>
    <x v="0"/>
    <n v="843767694"/>
    <s v="0"/>
    <x v="1"/>
    <x v="1"/>
    <d v="2021-11-19T00:00:00"/>
    <n v="338469.5199999999"/>
    <n v="338469.5199999999"/>
    <x v="10"/>
    <x v="4"/>
    <x v="0"/>
  </r>
  <r>
    <s v="NZ99653"/>
    <x v="2022"/>
    <n v="68"/>
    <d v="1954-05-25T00:00:00"/>
    <x v="0"/>
    <s v="Analog Circuit Design manager"/>
    <x v="17"/>
    <n v="924637.87329999998"/>
    <n v="787734.85759999999"/>
    <s v="Steve Sullivan"/>
    <x v="0"/>
    <n v="4087246436"/>
    <s v="0"/>
    <x v="5"/>
    <x v="8"/>
    <d v="2021-06-11T00:00:00"/>
    <n v="136903.01569999999"/>
    <n v="136903.01569999999"/>
    <x v="4"/>
    <x v="3"/>
    <x v="0"/>
  </r>
  <r>
    <s v="NZ63712"/>
    <x v="2023"/>
    <n v="49"/>
    <d v="1973-05-24T18:00:00"/>
    <x v="0"/>
    <s v="Systems Administrator II"/>
    <x v="10"/>
    <n v="77375.926699999996"/>
    <n v="23627.2919"/>
    <s v="Eugene Allen"/>
    <x v="3"/>
    <n v="1695413655"/>
    <s v="0"/>
    <x v="5"/>
    <x v="5"/>
    <d v="2021-03-21T00:00:00"/>
    <n v="53748.6348"/>
    <n v="53748.6348"/>
    <x v="1"/>
    <x v="5"/>
    <x v="0"/>
  </r>
  <r>
    <s v="NZ17734"/>
    <x v="2024"/>
    <n v="49"/>
    <d v="1973-05-24T18:00:00"/>
    <x v="0"/>
    <s v="Automation Specialist IV"/>
    <x v="16"/>
    <n v="188879.37640000001"/>
    <n v="51039.0962"/>
    <s v="Samuel Stevens"/>
    <x v="5"/>
    <n v="972263454"/>
    <s v="0"/>
    <x v="4"/>
    <x v="7"/>
    <d v="2021-12-25T00:00:00"/>
    <n v="137840.28020000001"/>
    <n v="137840.28020000001"/>
    <x v="7"/>
    <x v="5"/>
    <x v="0"/>
  </r>
  <r>
    <s v="NZ65022"/>
    <x v="2025"/>
    <n v="62"/>
    <d v="1960-05-24T12:00:00"/>
    <x v="0"/>
    <s v="Payment Adjustment Coordinator"/>
    <x v="18"/>
    <n v="17503.971799999999"/>
    <n v="15276.193600000001"/>
    <s v="Jerry Rogers"/>
    <x v="2"/>
    <n v="934213644"/>
    <s v="0"/>
    <x v="1"/>
    <x v="4"/>
    <d v="2021-09-11T00:00:00"/>
    <n v="2227.7781999999988"/>
    <n v="2227.7781999999988"/>
    <x v="8"/>
    <x v="3"/>
    <x v="0"/>
  </r>
  <r>
    <s v="NZ33304"/>
    <x v="2026"/>
    <n v="85"/>
    <d v="1937-05-24T18:00:00"/>
    <x v="0"/>
    <s v="Health Coach III"/>
    <x v="17"/>
    <n v="532664.37840000005"/>
    <n v="155537.99849999999"/>
    <s v="Philip Ray"/>
    <x v="0"/>
    <n v="47139"/>
    <s v="0"/>
    <x v="5"/>
    <x v="5"/>
    <d v="2021-10-10T00:00:00"/>
    <n v="377126.37990000006"/>
    <n v="377126.37990000006"/>
    <x v="2"/>
    <x v="2"/>
    <x v="0"/>
  </r>
  <r>
    <s v="NZ84219"/>
    <x v="2027"/>
    <n v="36"/>
    <d v="1986-05-25T00:00:00"/>
    <x v="0"/>
    <s v="Assistant Manager"/>
    <x v="20"/>
    <n v="45080.56"/>
    <n v="15511.5905"/>
    <s v="Justin Ramirez"/>
    <x v="2"/>
    <n v="1353108825"/>
    <s v="0"/>
    <x v="2"/>
    <x v="5"/>
    <d v="2021-09-24T00:00:00"/>
    <n v="29568.969499999999"/>
    <n v="29568.969499999999"/>
    <x v="8"/>
    <x v="1"/>
    <x v="0"/>
  </r>
  <r>
    <s v="NZ80720"/>
    <x v="2028"/>
    <n v="39"/>
    <d v="1983-05-25T06:00:00"/>
    <x v="0"/>
    <s v="VP Product Management"/>
    <x v="12"/>
    <n v="782751.8737"/>
    <n v="136712.6937"/>
    <s v="Joe Green"/>
    <x v="1"/>
    <n v="1808740608"/>
    <s v="0"/>
    <x v="0"/>
    <x v="1"/>
    <d v="2021-11-22T00:00:00"/>
    <n v="646039.17999999993"/>
    <n v="646039.17999999993"/>
    <x v="10"/>
    <x v="1"/>
    <x v="0"/>
  </r>
  <r>
    <s v="NZ97771"/>
    <x v="2029"/>
    <n v="85"/>
    <d v="1937-05-24T18:00:00"/>
    <x v="0"/>
    <s v="Staff Accountant I"/>
    <x v="17"/>
    <n v="348671.71860000002"/>
    <n v="76028.948199999999"/>
    <s v="Larry Ramirez"/>
    <x v="0"/>
    <n v="5031385344"/>
    <s v="0"/>
    <x v="2"/>
    <x v="1"/>
    <d v="2021-01-30T00:00:00"/>
    <n v="272642.77040000004"/>
    <n v="272642.77040000004"/>
    <x v="3"/>
    <x v="2"/>
    <x v="0"/>
  </r>
  <r>
    <s v="NZ86849"/>
    <x v="2030"/>
    <n v="81"/>
    <d v="1941-05-24T18:00:00"/>
    <x v="0"/>
    <s v="Software Engineer I"/>
    <x v="14"/>
    <n v="725666.60120000003"/>
    <n v="506302.24790000002"/>
    <s v="Julia Roberts"/>
    <x v="3"/>
    <n v="22531392"/>
    <s v="0"/>
    <x v="4"/>
    <x v="7"/>
    <d v="2021-09-22T00:00:00"/>
    <n v="219364.35330000002"/>
    <n v="219364.35330000002"/>
    <x v="8"/>
    <x v="2"/>
    <x v="0"/>
  </r>
  <r>
    <s v="NZ65796"/>
    <x v="2031"/>
    <n v="42"/>
    <d v="1980-05-24T12:00:00"/>
    <x v="0"/>
    <s v="Clinical Specialist"/>
    <x v="10"/>
    <n v="2182842.9807000002"/>
    <n v="719634.04070000001"/>
    <s v="Kevin Cruz"/>
    <x v="1"/>
    <n v="14436123"/>
    <s v="0"/>
    <x v="5"/>
    <x v="2"/>
    <d v="2021-05-31T00:00:00"/>
    <n v="1463208.9400000002"/>
    <n v="1463208.9400000002"/>
    <x v="6"/>
    <x v="5"/>
    <x v="0"/>
  </r>
  <r>
    <s v="NZ91899"/>
    <x v="2032"/>
    <n v="58"/>
    <d v="1964-05-24T12:00:00"/>
    <x v="0"/>
    <s v="Financial Analyst"/>
    <x v="20"/>
    <n v="185133.66709999999"/>
    <n v="56465.768499999998"/>
    <s v="Jesse Day"/>
    <x v="4"/>
    <n v="59875578"/>
    <s v="0"/>
    <x v="0"/>
    <x v="0"/>
    <d v="2022-02-20T00:00:00"/>
    <n v="128667.89859999999"/>
    <n v="128667.89859999999"/>
    <x v="0"/>
    <x v="4"/>
    <x v="1"/>
  </r>
  <r>
    <s v="NZ38895"/>
    <x v="2033"/>
    <n v="32"/>
    <d v="1990-05-25T00:00:00"/>
    <x v="0"/>
    <s v="Accountant II"/>
    <x v="12"/>
    <n v="378083.17099999997"/>
    <n v="69349.776199999993"/>
    <s v="Jack Harris"/>
    <x v="3"/>
    <n v="2919258496"/>
    <s v="0"/>
    <x v="2"/>
    <x v="2"/>
    <d v="2022-04-21T00:00:00"/>
    <n v="308733.39480000001"/>
    <n v="308733.39480000001"/>
    <x v="5"/>
    <x v="1"/>
    <x v="1"/>
  </r>
  <r>
    <s v="NZ66163"/>
    <x v="2034"/>
    <n v="38"/>
    <d v="1984-05-24T12:00:00"/>
    <x v="0"/>
    <s v="Research Nurse"/>
    <x v="13"/>
    <n v="712489.37329999998"/>
    <n v="74735.587499999994"/>
    <s v="Larry Ray"/>
    <x v="0"/>
    <n v="1080607644"/>
    <n v="4093709004"/>
    <x v="3"/>
    <x v="6"/>
    <d v="2021-12-06T00:00:00"/>
    <n v="637753.78579999995"/>
    <n v="637753.78579999995"/>
    <x v="7"/>
    <x v="1"/>
    <x v="0"/>
  </r>
  <r>
    <s v="NZ82575"/>
    <x v="2035"/>
    <n v="35"/>
    <d v="1987-05-25T06:00:00"/>
    <x v="0"/>
    <s v="Programmer I"/>
    <x v="10"/>
    <n v="203555.76500000001"/>
    <n v="103732.0178"/>
    <s v="Shirley Cole"/>
    <x v="3"/>
    <n v="13722852"/>
    <s v="0"/>
    <x v="2"/>
    <x v="2"/>
    <d v="2021-07-25T00:00:00"/>
    <n v="99823.747200000013"/>
    <n v="99823.747200000013"/>
    <x v="11"/>
    <x v="1"/>
    <x v="0"/>
  </r>
  <r>
    <s v="NZ69076"/>
    <x v="2036"/>
    <n v="21"/>
    <d v="2001-05-24T18:00:00"/>
    <x v="0"/>
    <s v="VP Product Management"/>
    <x v="17"/>
    <n v="39450.1348"/>
    <n v="13352.353300000001"/>
    <s v="Frances Gilbert"/>
    <x v="1"/>
    <n v="52826778"/>
    <s v="0"/>
    <x v="2"/>
    <x v="2"/>
    <d v="2021-09-18T00:00:00"/>
    <n v="26097.781499999997"/>
    <n v="26097.781499999997"/>
    <x v="8"/>
    <x v="0"/>
    <x v="0"/>
  </r>
  <r>
    <s v="NZ65658"/>
    <x v="2037"/>
    <n v="28"/>
    <d v="1994-05-25T00:00:00"/>
    <x v="0"/>
    <s v="Research Assistant IV"/>
    <x v="10"/>
    <n v="540406.21759999997"/>
    <n v="78123.942299999995"/>
    <s v="Jose King"/>
    <x v="0"/>
    <n v="33764283"/>
    <s v="0"/>
    <x v="1"/>
    <x v="1"/>
    <d v="2021-08-02T00:00:00"/>
    <n v="462282.27529999998"/>
    <n v="462282.27529999998"/>
    <x v="9"/>
    <x v="0"/>
    <x v="0"/>
  </r>
  <r>
    <s v="NZ40646"/>
    <x v="2038"/>
    <n v="63"/>
    <d v="1959-05-25T06:00:00"/>
    <x v="0"/>
    <s v="Biostatistician III"/>
    <x v="10"/>
    <n v="2905686.9289000002"/>
    <n v="820908.81799999997"/>
    <s v="Thomas Burns"/>
    <x v="3"/>
    <n v="1652485824"/>
    <s v="0"/>
    <x v="2"/>
    <x v="4"/>
    <d v="2021-09-03T00:00:00"/>
    <n v="2084778.1109000002"/>
    <n v="2126473.6731180004"/>
    <x v="8"/>
    <x v="3"/>
    <x v="0"/>
  </r>
  <r>
    <s v="NZ38173"/>
    <x v="2039"/>
    <n v="48"/>
    <d v="1974-05-25T00:00:00"/>
    <x v="0"/>
    <s v="Help Desk Technician"/>
    <x v="13"/>
    <n v="30069.1456"/>
    <n v="14274.931200000001"/>
    <s v="Denise Long"/>
    <x v="5"/>
    <n v="23531046"/>
    <s v="0"/>
    <x v="1"/>
    <x v="4"/>
    <d v="2021-12-27T00:00:00"/>
    <n v="15794.214399999999"/>
    <n v="15794.214399999999"/>
    <x v="7"/>
    <x v="5"/>
    <x v="0"/>
  </r>
  <r>
    <s v="NZ80344"/>
    <x v="2040"/>
    <n v="60"/>
    <d v="1962-05-25T00:00:00"/>
    <x v="0"/>
    <s v="Budget/Accounting Analyst I"/>
    <x v="10"/>
    <n v="2340901.8368000002"/>
    <n v="578202.7537"/>
    <s v="William Mcdonald"/>
    <x v="3"/>
    <n v="1388444094"/>
    <s v="0"/>
    <x v="4"/>
    <x v="7"/>
    <d v="2021-01-19T00:00:00"/>
    <n v="1762699.0831000002"/>
    <n v="1797953.0647620002"/>
    <x v="3"/>
    <x v="3"/>
    <x v="0"/>
  </r>
  <r>
    <s v="NZ43923"/>
    <x v="2041"/>
    <n v="84"/>
    <d v="1938-05-25T00:00:00"/>
    <x v="0"/>
    <s v="Developer II"/>
    <x v="13"/>
    <n v="499893.16249999998"/>
    <n v="124924.7573"/>
    <s v="Julie Barnes"/>
    <x v="0"/>
    <n v="3334802688"/>
    <n v="900474156"/>
    <x v="3"/>
    <x v="3"/>
    <d v="2021-12-03T00:00:00"/>
    <n v="374968.40519999998"/>
    <n v="374968.40519999998"/>
    <x v="7"/>
    <x v="2"/>
    <x v="0"/>
  </r>
  <r>
    <s v="NZ68021"/>
    <x v="2042"/>
    <n v="35"/>
    <d v="1987-05-25T06:00:00"/>
    <x v="0"/>
    <s v="Budget/Accounting Analyst I"/>
    <x v="19"/>
    <n v="165852.29209999999"/>
    <n v="62269.996899999998"/>
    <s v="Shawn Hill"/>
    <x v="3"/>
    <n v="1617782706"/>
    <s v="0"/>
    <x v="0"/>
    <x v="4"/>
    <d v="2021-10-11T00:00:00"/>
    <n v="103582.29519999999"/>
    <n v="103582.29519999999"/>
    <x v="2"/>
    <x v="1"/>
    <x v="0"/>
  </r>
  <r>
    <s v="NZ18529"/>
    <x v="2043"/>
    <n v="64"/>
    <d v="1958-05-25T00:00:00"/>
    <x v="0"/>
    <s v="Programmer Analyst IV"/>
    <x v="11"/>
    <n v="651093.05160000001"/>
    <n v="388083.6115"/>
    <s v="Donna Mcdonald"/>
    <x v="3"/>
    <n v="812911632"/>
    <s v="0"/>
    <x v="0"/>
    <x v="4"/>
    <d v="2021-10-25T00:00:00"/>
    <n v="263009.44010000001"/>
    <n v="263009.44010000001"/>
    <x v="2"/>
    <x v="3"/>
    <x v="0"/>
  </r>
  <r>
    <s v="NZ43888"/>
    <x v="2044"/>
    <n v="27"/>
    <d v="1995-05-25T06:00:00"/>
    <x v="0"/>
    <s v="Software Engineer II"/>
    <x v="19"/>
    <n v="209303.4216"/>
    <n v="102887.58199999999"/>
    <s v="Walter Simmons"/>
    <x v="0"/>
    <n v="588470523"/>
    <s v="0"/>
    <x v="0"/>
    <x v="0"/>
    <d v="2021-10-09T00:00:00"/>
    <n v="106415.83960000001"/>
    <n v="106415.83960000001"/>
    <x v="2"/>
    <x v="0"/>
    <x v="0"/>
  </r>
  <r>
    <s v="NZ68353"/>
    <x v="2045"/>
    <n v="79"/>
    <d v="1943-05-25T06:00:00"/>
    <x v="0"/>
    <s v="Professor"/>
    <x v="11"/>
    <n v="114149.55379999999"/>
    <n v="27335.814200000001"/>
    <s v="Lillian Nelson"/>
    <x v="2"/>
    <n v="1069925625"/>
    <s v="0"/>
    <x v="2"/>
    <x v="2"/>
    <d v="2021-12-29T00:00:00"/>
    <n v="86813.739600000001"/>
    <n v="86813.739600000001"/>
    <x v="7"/>
    <x v="2"/>
    <x v="0"/>
  </r>
  <r>
    <s v="NZ35225"/>
    <x v="2046"/>
    <n v="51"/>
    <d v="1971-05-25T06:00:00"/>
    <x v="0"/>
    <s v="Geological Engineer"/>
    <x v="18"/>
    <n v="432786.09710000001"/>
    <n v="160195.4509"/>
    <s v="Joe Gordon"/>
    <x v="3"/>
    <n v="6880896"/>
    <s v="0"/>
    <x v="0"/>
    <x v="4"/>
    <d v="2021-03-27T00:00:00"/>
    <n v="272590.64620000002"/>
    <n v="272590.64620000002"/>
    <x v="1"/>
    <x v="4"/>
    <x v="0"/>
  </r>
  <r>
    <s v="NZ61299"/>
    <x v="2047"/>
    <n v="27"/>
    <d v="1995-05-25T06:00:00"/>
    <x v="0"/>
    <s v="Account Representative III"/>
    <x v="18"/>
    <n v="2140826.2514999998"/>
    <n v="396254.82130000001"/>
    <s v="Kenneth Harper"/>
    <x v="1"/>
    <n v="3862445496"/>
    <n v="3736592496"/>
    <x v="3"/>
    <x v="3"/>
    <d v="2021-08-20T00:00:00"/>
    <n v="1744571.4301999998"/>
    <n v="1744571.4301999998"/>
    <x v="9"/>
    <x v="0"/>
    <x v="0"/>
  </r>
  <r>
    <s v="NZ55454"/>
    <x v="2048"/>
    <n v="19"/>
    <d v="2003-05-25T06:00:00"/>
    <x v="0"/>
    <s v="Financial Advisor"/>
    <x v="17"/>
    <n v="31912.553400000001"/>
    <n v="12012.796899999999"/>
    <s v="Anthony Simmons"/>
    <x v="0"/>
    <n v="1936909314"/>
    <s v="0"/>
    <x v="2"/>
    <x v="1"/>
    <d v="2021-01-21T00:00:00"/>
    <n v="19899.756500000003"/>
    <n v="19899.756500000003"/>
    <x v="3"/>
    <x v="6"/>
    <x v="0"/>
  </r>
  <r>
    <s v="NZ62679"/>
    <x v="2049"/>
    <n v="61"/>
    <d v="1961-05-24T18:00:00"/>
    <x v="0"/>
    <s v="Office Assistant IV"/>
    <x v="9"/>
    <n v="257730.5436"/>
    <n v="82634.855500000005"/>
    <s v="Jason Harvey"/>
    <x v="2"/>
    <n v="3510008128"/>
    <s v="0"/>
    <x v="0"/>
    <x v="1"/>
    <d v="2021-12-23T00:00:00"/>
    <n v="175095.6881"/>
    <n v="175095.6881"/>
    <x v="7"/>
    <x v="3"/>
    <x v="0"/>
  </r>
  <r>
    <s v="NZ39451"/>
    <x v="2050"/>
    <n v="27"/>
    <d v="1995-05-25T06:00:00"/>
    <x v="0"/>
    <s v="Software Engineer III"/>
    <x v="11"/>
    <n v="496839.1213"/>
    <n v="174113.53279999999"/>
    <s v="Debra Murray"/>
    <x v="0"/>
    <n v="917334728"/>
    <s v="0"/>
    <x v="0"/>
    <x v="4"/>
    <d v="2022-04-28T00:00:00"/>
    <n v="322725.58850000001"/>
    <n v="322725.58850000001"/>
    <x v="5"/>
    <x v="0"/>
    <x v="1"/>
  </r>
  <r>
    <s v="NZ53812"/>
    <x v="2051"/>
    <n v="71"/>
    <d v="1951-05-25T06:00:00"/>
    <x v="0"/>
    <s v="Safety Technician III"/>
    <x v="15"/>
    <n v="834989.68519999995"/>
    <n v="256364.40059999999"/>
    <s v="Jesse Dunn"/>
    <x v="3"/>
    <n v="4011448584"/>
    <s v="0"/>
    <x v="0"/>
    <x v="1"/>
    <d v="2021-11-12T00:00:00"/>
    <n v="578625.2845999999"/>
    <n v="590197.79029199993"/>
    <x v="10"/>
    <x v="2"/>
    <x v="0"/>
  </r>
  <r>
    <s v="NZ56891"/>
    <x v="2052"/>
    <n v="59"/>
    <d v="1963-05-25T06:00:00"/>
    <x v="0"/>
    <s v="Software Engineer I"/>
    <x v="18"/>
    <n v="1260515.5758"/>
    <n v="384457.25060000003"/>
    <s v="Brandon Cox"/>
    <x v="3"/>
    <n v="944832456"/>
    <s v="0"/>
    <x v="1"/>
    <x v="4"/>
    <d v="2021-03-31T00:00:00"/>
    <n v="876058.32519999996"/>
    <n v="893579.49170399993"/>
    <x v="1"/>
    <x v="4"/>
    <x v="0"/>
  </r>
  <r>
    <s v="NZ28222"/>
    <x v="2053"/>
    <n v="37"/>
    <d v="1985-05-24T18:00:00"/>
    <x v="0"/>
    <s v="Staff Scientist"/>
    <x v="12"/>
    <n v="972403.54"/>
    <n v="328186.19469999999"/>
    <s v="Raymond Collins"/>
    <x v="5"/>
    <n v="1537445769"/>
    <s v="0"/>
    <x v="2"/>
    <x v="2"/>
    <d v="2021-10-24T00:00:00"/>
    <n v="644217.34530000004"/>
    <n v="644217.34530000004"/>
    <x v="2"/>
    <x v="1"/>
    <x v="0"/>
  </r>
  <r>
    <s v="NZ28199"/>
    <x v="2054"/>
    <n v="28"/>
    <d v="1994-05-25T00:00:00"/>
    <x v="0"/>
    <s v="Research Assistant IV"/>
    <x v="16"/>
    <n v="357572.12650000001"/>
    <n v="99832.860700000005"/>
    <s v="Phyllis Elliott"/>
    <x v="3"/>
    <n v="1596583438"/>
    <s v="0"/>
    <x v="2"/>
    <x v="2"/>
    <d v="2021-02-15T00:00:00"/>
    <n v="257739.26579999999"/>
    <n v="257739.26579999999"/>
    <x v="0"/>
    <x v="0"/>
    <x v="0"/>
  </r>
  <r>
    <s v="NZ43447"/>
    <x v="2055"/>
    <n v="32"/>
    <d v="1990-05-25T00:00:00"/>
    <x v="0"/>
    <s v="Staff Accountant III"/>
    <x v="17"/>
    <n v="202534.1894"/>
    <n v="89353.318899999998"/>
    <s v="Willie Simpson"/>
    <x v="0"/>
    <n v="69441372"/>
    <s v="0"/>
    <x v="5"/>
    <x v="5"/>
    <d v="2021-11-19T00:00:00"/>
    <n v="113180.8705"/>
    <n v="113180.8705"/>
    <x v="10"/>
    <x v="1"/>
    <x v="0"/>
  </r>
  <r>
    <s v="NZ49677"/>
    <x v="2056"/>
    <n v="76"/>
    <d v="1946-05-25T00:00:00"/>
    <x v="0"/>
    <s v="Librarian"/>
    <x v="9"/>
    <n v="446980.03899999999"/>
    <n v="112541.9509"/>
    <s v="James Burton"/>
    <x v="0"/>
    <n v="299904747"/>
    <s v="0"/>
    <x v="2"/>
    <x v="2"/>
    <d v="2021-01-19T00:00:00"/>
    <n v="334438.08809999999"/>
    <n v="334438.08809999999"/>
    <x v="3"/>
    <x v="2"/>
    <x v="0"/>
  </r>
  <r>
    <s v="NZ53489"/>
    <x v="2057"/>
    <n v="33"/>
    <d v="1989-05-24T18:00:00"/>
    <x v="0"/>
    <s v="VP Accounting"/>
    <x v="12"/>
    <n v="39702.855000000003"/>
    <n v="9541.6317999999992"/>
    <s v="Nicholas Porter"/>
    <x v="1"/>
    <n v="451405458"/>
    <s v="0"/>
    <x v="2"/>
    <x v="2"/>
    <d v="2021-03-11T00:00:00"/>
    <n v="30161.223200000004"/>
    <n v="30161.223200000004"/>
    <x v="1"/>
    <x v="1"/>
    <x v="0"/>
  </r>
  <r>
    <s v="NZ26283"/>
    <x v="2058"/>
    <n v="34"/>
    <d v="1988-05-24T12:00:00"/>
    <x v="0"/>
    <s v="Nurse Practicioner"/>
    <x v="10"/>
    <n v="98856.3364"/>
    <n v="13573.7354"/>
    <s v="Howard White"/>
    <x v="5"/>
    <n v="656598272"/>
    <s v="0"/>
    <x v="5"/>
    <x v="5"/>
    <d v="2021-07-18T00:00:00"/>
    <n v="85282.600999999995"/>
    <n v="85282.600999999995"/>
    <x v="11"/>
    <x v="1"/>
    <x v="0"/>
  </r>
  <r>
    <s v="NZ29987"/>
    <x v="2059"/>
    <n v="77"/>
    <d v="1945-05-24T18:00:00"/>
    <x v="0"/>
    <s v="Social Worker"/>
    <x v="17"/>
    <n v="2894745.6971999998"/>
    <n v="463159.31160000002"/>
    <s v="Philip Nelson"/>
    <x v="2"/>
    <n v="9829131"/>
    <s v="0"/>
    <x v="2"/>
    <x v="2"/>
    <d v="2022-01-27T00:00:00"/>
    <n v="2431586.3855999997"/>
    <n v="2431586.3855999997"/>
    <x v="3"/>
    <x v="2"/>
    <x v="1"/>
  </r>
  <r>
    <s v="NZ21305"/>
    <x v="2060"/>
    <n v="27"/>
    <d v="1995-05-25T06:00:00"/>
    <x v="0"/>
    <s v="Office Assistant II"/>
    <x v="14"/>
    <n v="188774.56280000001"/>
    <n v="47567.256999999998"/>
    <s v="Nicole Elliott"/>
    <x v="2"/>
    <n v="32397945"/>
    <s v="0"/>
    <x v="4"/>
    <x v="1"/>
    <d v="2022-03-04T00:00:00"/>
    <n v="141207.30580000003"/>
    <n v="141207.30580000003"/>
    <x v="1"/>
    <x v="0"/>
    <x v="1"/>
  </r>
  <r>
    <s v="NZ50590"/>
    <x v="2061"/>
    <n v="83"/>
    <d v="1939-05-25T06:00:00"/>
    <x v="0"/>
    <s v="Statistician III"/>
    <x v="11"/>
    <n v="1415618.5279999999"/>
    <n v="167777.01070000001"/>
    <s v="Frank Gilbert"/>
    <x v="3"/>
    <n v="1244719872"/>
    <s v="0"/>
    <x v="5"/>
    <x v="8"/>
    <d v="2022-03-19T00:00:00"/>
    <n v="1247841.5172999999"/>
    <n v="1272798.3476459999"/>
    <x v="1"/>
    <x v="2"/>
    <x v="1"/>
  </r>
  <r>
    <s v="NZ93121"/>
    <x v="2062"/>
    <n v="18"/>
    <d v="2004-05-24T12:00:00"/>
    <x v="0"/>
    <s v="Research Nurse"/>
    <x v="9"/>
    <n v="761183.70319999999"/>
    <n v="446450.78940000001"/>
    <s v="Nicholas Turner"/>
    <x v="5"/>
    <n v="3081829292"/>
    <s v="0"/>
    <x v="2"/>
    <x v="5"/>
    <d v="2021-12-31T00:00:00"/>
    <n v="314732.91379999998"/>
    <n v="314732.91379999998"/>
    <x v="7"/>
    <x v="6"/>
    <x v="0"/>
  </r>
  <r>
    <s v="NZ21058"/>
    <x v="2063"/>
    <n v="44"/>
    <d v="1978-05-25T00:00:00"/>
    <x v="0"/>
    <s v="Web Designer II"/>
    <x v="12"/>
    <n v="482275.02350000001"/>
    <n v="513622.9"/>
    <s v="Paula Nichols"/>
    <x v="5"/>
    <n v="75930855"/>
    <s v="0"/>
    <x v="0"/>
    <x v="4"/>
    <d v="2021-12-12T00:00:00"/>
    <n v="-31347.876500000013"/>
    <n v="-31347.876500000013"/>
    <x v="7"/>
    <x v="5"/>
    <x v="0"/>
  </r>
  <r>
    <s v="NZ34637"/>
    <x v="2064"/>
    <n v="77"/>
    <d v="1945-05-24T18:00:00"/>
    <x v="0"/>
    <s v="Accountant IV"/>
    <x v="17"/>
    <n v="533783.80550000002"/>
    <n v="88599.361199999999"/>
    <s v="Jimmy Rogers"/>
    <x v="0"/>
    <n v="422290479"/>
    <s v="0"/>
    <x v="0"/>
    <x v="4"/>
    <d v="2021-07-18T00:00:00"/>
    <n v="445184.44430000003"/>
    <n v="445184.44430000003"/>
    <x v="11"/>
    <x v="2"/>
    <x v="0"/>
  </r>
  <r>
    <s v="NZ31341"/>
    <x v="2065"/>
    <n v="47"/>
    <d v="1975-05-25T06:00:00"/>
    <x v="0"/>
    <s v="Legal Assistant"/>
    <x v="13"/>
    <n v="336806.30479999998"/>
    <n v="100059.53969999999"/>
    <s v="Juan Burton"/>
    <x v="2"/>
    <n v="2045855616"/>
    <s v="0"/>
    <x v="5"/>
    <x v="2"/>
    <d v="2021-09-01T00:00:00"/>
    <n v="236746.76509999999"/>
    <n v="236746.76509999999"/>
    <x v="8"/>
    <x v="5"/>
    <x v="0"/>
  </r>
  <r>
    <s v="NZ96410"/>
    <x v="2066"/>
    <n v="25"/>
    <d v="1997-05-24T18:00:00"/>
    <x v="0"/>
    <s v="Office Assistant III"/>
    <x v="11"/>
    <n v="673120.45629999996"/>
    <n v="272419.61540000001"/>
    <s v="Jeremy Garza"/>
    <x v="3"/>
    <n v="687853125"/>
    <s v="0"/>
    <x v="0"/>
    <x v="0"/>
    <d v="2022-03-08T00:00:00"/>
    <n v="400700.84089999995"/>
    <n v="400700.84089999995"/>
    <x v="1"/>
    <x v="0"/>
    <x v="1"/>
  </r>
  <r>
    <s v="NZ18663"/>
    <x v="2067"/>
    <n v="67"/>
    <d v="1955-05-25T06:00:00"/>
    <x v="0"/>
    <s v="Programmer Analyst IV"/>
    <x v="13"/>
    <n v="1748132.8252999999"/>
    <n v="753084.52190000005"/>
    <s v="Ernest Wood"/>
    <x v="0"/>
    <n v="3126788852"/>
    <s v="0"/>
    <x v="2"/>
    <x v="2"/>
    <d v="2021-04-10T00:00:00"/>
    <n v="995048.30339999986"/>
    <n v="995048.30339999986"/>
    <x v="5"/>
    <x v="3"/>
    <x v="0"/>
  </r>
  <r>
    <s v="NZ61194"/>
    <x v="2068"/>
    <n v="26"/>
    <d v="1996-05-24T12:00:00"/>
    <x v="0"/>
    <s v="Assistant Professor"/>
    <x v="20"/>
    <n v="430087.04129999998"/>
    <n v="64096.842900000003"/>
    <s v="Justin Day"/>
    <x v="0"/>
    <n v="99158688"/>
    <s v="0"/>
    <x v="1"/>
    <x v="1"/>
    <d v="2021-07-26T00:00:00"/>
    <n v="365990.19839999999"/>
    <n v="365990.19839999999"/>
    <x v="11"/>
    <x v="0"/>
    <x v="0"/>
  </r>
  <r>
    <s v="NZ96387"/>
    <x v="2069"/>
    <n v="29"/>
    <d v="1993-05-24T18:00:00"/>
    <x v="0"/>
    <s v="Analog Circuit Design manager"/>
    <x v="13"/>
    <n v="976566.95030000003"/>
    <n v="176792.29269999999"/>
    <s v="Richard Campbell"/>
    <x v="5"/>
    <n v="119065265"/>
    <s v="0"/>
    <x v="1"/>
    <x v="1"/>
    <d v="2021-06-23T00:00:00"/>
    <n v="799774.65760000004"/>
    <n v="799774.65760000004"/>
    <x v="4"/>
    <x v="0"/>
    <x v="0"/>
  </r>
  <r>
    <s v="NZ59876"/>
    <x v="2070"/>
    <n v="25"/>
    <d v="1997-05-24T18:00:00"/>
    <x v="0"/>
    <s v="Biostatistician III"/>
    <x v="17"/>
    <n v="1972356.3862999999"/>
    <n v="326126.83500000002"/>
    <s v="James Cole"/>
    <x v="2"/>
    <n v="69438852"/>
    <s v="0"/>
    <x v="1"/>
    <x v="1"/>
    <d v="2022-02-06T00:00:00"/>
    <n v="1646229.5512999999"/>
    <n v="1646229.5512999999"/>
    <x v="0"/>
    <x v="0"/>
    <x v="1"/>
  </r>
  <r>
    <s v="NZ59368"/>
    <x v="2071"/>
    <n v="44"/>
    <d v="1978-05-25T00:00:00"/>
    <x v="0"/>
    <s v="Staff Scientist"/>
    <x v="9"/>
    <n v="129506.13310000001"/>
    <n v="155033.7844"/>
    <s v="Janet Weaver"/>
    <x v="2"/>
    <n v="1085617592"/>
    <s v="0"/>
    <x v="5"/>
    <x v="5"/>
    <d v="2021-06-18T00:00:00"/>
    <n v="-25527.651299999998"/>
    <n v="-25527.651299999998"/>
    <x v="4"/>
    <x v="5"/>
    <x v="0"/>
  </r>
  <r>
    <s v="NZ59695"/>
    <x v="2072"/>
    <n v="47"/>
    <d v="1975-05-25T06:00:00"/>
    <x v="0"/>
    <s v="Internal Auditor"/>
    <x v="11"/>
    <n v="976553.20900000003"/>
    <n v="471515.90409999999"/>
    <s v="Larry Foster"/>
    <x v="0"/>
    <n v="646087728"/>
    <s v="0"/>
    <x v="4"/>
    <x v="1"/>
    <d v="2022-04-16T00:00:00"/>
    <n v="505037.30490000005"/>
    <n v="505037.30490000005"/>
    <x v="5"/>
    <x v="5"/>
    <x v="1"/>
  </r>
  <r>
    <s v="NZ46101"/>
    <x v="2073"/>
    <n v="17"/>
    <d v="2005-05-24T18:00:00"/>
    <x v="0"/>
    <s v="Biostatistician II"/>
    <x v="16"/>
    <n v="543892.25"/>
    <n v="162036.37909999999"/>
    <s v="Gregory Garrett"/>
    <x v="0"/>
    <n v="409052"/>
    <s v="0"/>
    <x v="0"/>
    <x v="0"/>
    <d v="2021-06-06T00:00:00"/>
    <n v="381855.87089999998"/>
    <n v="381855.87089999998"/>
    <x v="4"/>
    <x v="6"/>
    <x v="0"/>
  </r>
  <r>
    <s v="NZ79357"/>
    <x v="2074"/>
    <n v="40"/>
    <d v="1982-05-25T00:00:00"/>
    <x v="0"/>
    <s v="Structural Analysis Engineer"/>
    <x v="13"/>
    <n v="448672.114"/>
    <n v="101359.1094"/>
    <s v="Phillip Scott"/>
    <x v="0"/>
    <n v="854352495"/>
    <s v="0"/>
    <x v="0"/>
    <x v="4"/>
    <d v="2021-06-27T00:00:00"/>
    <n v="347313.00459999999"/>
    <n v="347313.00459999999"/>
    <x v="4"/>
    <x v="5"/>
    <x v="0"/>
  </r>
  <r>
    <s v="NZ49543"/>
    <x v="2075"/>
    <n v="46"/>
    <d v="1976-05-24T12:00:00"/>
    <x v="0"/>
    <s v="Health Coach III"/>
    <x v="10"/>
    <n v="524154.78470000002"/>
    <n v="130297.4672"/>
    <s v="Doris Rose"/>
    <x v="5"/>
    <n v="1771025256"/>
    <s v="0"/>
    <x v="5"/>
    <x v="5"/>
    <d v="2021-02-05T00:00:00"/>
    <n v="393857.3175"/>
    <n v="393857.3175"/>
    <x v="0"/>
    <x v="5"/>
    <x v="0"/>
  </r>
  <r>
    <s v="NZ99616"/>
    <x v="2076"/>
    <n v="24"/>
    <d v="1998-05-25T00:00:00"/>
    <x v="0"/>
    <s v="Associate Professor"/>
    <x v="15"/>
    <n v="1433363.9357"/>
    <n v="375018.48879999999"/>
    <s v="Timothy Peterson"/>
    <x v="0"/>
    <n v="71863743"/>
    <s v="0"/>
    <x v="0"/>
    <x v="0"/>
    <d v="2021-09-26T00:00:00"/>
    <n v="1058345.4469000001"/>
    <n v="1058345.4469000001"/>
    <x v="8"/>
    <x v="0"/>
    <x v="0"/>
  </r>
  <r>
    <s v="NZ76021"/>
    <x v="2077"/>
    <n v="21"/>
    <d v="2001-05-24T18:00:00"/>
    <x v="0"/>
    <s v="Programmer Analyst IV"/>
    <x v="16"/>
    <n v="268103.61040000001"/>
    <n v="140838.1778"/>
    <s v="Pamela Davis"/>
    <x v="0"/>
    <n v="1306871566"/>
    <s v="0"/>
    <x v="0"/>
    <x v="0"/>
    <d v="2021-07-20T00:00:00"/>
    <n v="127265.4326"/>
    <n v="127265.4326"/>
    <x v="11"/>
    <x v="0"/>
    <x v="0"/>
  </r>
  <r>
    <s v="NZ97419"/>
    <x v="2078"/>
    <n v="66"/>
    <d v="1956-05-24T12:00:00"/>
    <x v="0"/>
    <s v="Recruiter"/>
    <x v="17"/>
    <n v="696871.50490000006"/>
    <n v="300767.39909999998"/>
    <s v="Sarah Gray"/>
    <x v="0"/>
    <n v="92159489"/>
    <s v="0"/>
    <x v="5"/>
    <x v="8"/>
    <d v="2022-02-22T00:00:00"/>
    <n v="396104.10580000008"/>
    <n v="396104.10580000008"/>
    <x v="0"/>
    <x v="3"/>
    <x v="1"/>
  </r>
  <r>
    <s v="NZ50293"/>
    <x v="2079"/>
    <n v="71"/>
    <d v="1951-05-25T06:00:00"/>
    <x v="0"/>
    <s v="Information Systems Manager"/>
    <x v="19"/>
    <n v="480600.22730000003"/>
    <n v="365148.1727"/>
    <s v="Adam Webb"/>
    <x v="1"/>
    <n v="2171529152"/>
    <s v="0"/>
    <x v="0"/>
    <x v="4"/>
    <d v="2021-04-22T00:00:00"/>
    <n v="115452.05460000003"/>
    <n v="115452.05460000003"/>
    <x v="5"/>
    <x v="2"/>
    <x v="0"/>
  </r>
  <r>
    <s v="NZ73388"/>
    <x v="2080"/>
    <n v="22"/>
    <d v="2000-05-24T12:00:00"/>
    <x v="0"/>
    <s v="Programmer Analyst III"/>
    <x v="19"/>
    <n v="64848.760699999999"/>
    <n v="39140.859100000001"/>
    <s v="Marilyn Rivera"/>
    <x v="0"/>
    <n v="1117932354"/>
    <s v="0"/>
    <x v="1"/>
    <x v="1"/>
    <d v="2021-06-08T00:00:00"/>
    <n v="25707.901599999997"/>
    <n v="25707.901599999997"/>
    <x v="4"/>
    <x v="0"/>
    <x v="0"/>
  </r>
  <r>
    <s v="NZ65458"/>
    <x v="2081"/>
    <n v="63"/>
    <d v="1959-05-25T06:00:00"/>
    <x v="0"/>
    <s v="Programmer II"/>
    <x v="14"/>
    <n v="2217834.3679999998"/>
    <n v="838895.84970000002"/>
    <s v="Alan Nichols"/>
    <x v="4"/>
    <n v="237555666"/>
    <s v="0"/>
    <x v="1"/>
    <x v="1"/>
    <d v="2021-08-24T00:00:00"/>
    <n v="1378938.5182999996"/>
    <n v="1378938.5182999996"/>
    <x v="9"/>
    <x v="3"/>
    <x v="0"/>
  </r>
  <r>
    <s v="NZ52011"/>
    <x v="2082"/>
    <n v="23"/>
    <d v="1999-05-25T06:00:00"/>
    <x v="0"/>
    <s v="Paralegal"/>
    <x v="14"/>
    <n v="296190.68"/>
    <n v="42785.352299999999"/>
    <s v="Jack Richardson"/>
    <x v="0"/>
    <n v="3478737626"/>
    <n v="5833559368"/>
    <x v="3"/>
    <x v="6"/>
    <d v="2021-01-20T00:00:00"/>
    <n v="253405.32769999999"/>
    <n v="253405.32769999999"/>
    <x v="3"/>
    <x v="0"/>
    <x v="0"/>
  </r>
  <r>
    <s v="NZ30644"/>
    <x v="2083"/>
    <n v="82"/>
    <d v="1940-05-24T12:00:00"/>
    <x v="0"/>
    <s v="Systems Administrator IV"/>
    <x v="9"/>
    <n v="123840.32520000001"/>
    <n v="62824.393600000003"/>
    <s v="Lori Lopez"/>
    <x v="0"/>
    <n v="2029806891"/>
    <s v="0"/>
    <x v="2"/>
    <x v="2"/>
    <d v="2021-11-08T00:00:00"/>
    <n v="61015.931600000004"/>
    <n v="61015.931600000004"/>
    <x v="10"/>
    <x v="2"/>
    <x v="0"/>
  </r>
  <r>
    <s v="NZ19058"/>
    <x v="2084"/>
    <n v="55"/>
    <d v="1967-05-25T06:00:00"/>
    <x v="0"/>
    <s v="Developer II"/>
    <x v="19"/>
    <n v="185375.785"/>
    <n v="103607.6848"/>
    <s v="Brenda Wells"/>
    <x v="5"/>
    <n v="1805106699"/>
    <n v="73509156"/>
    <x v="3"/>
    <x v="6"/>
    <d v="2022-03-11T00:00:00"/>
    <n v="81768.100200000001"/>
    <n v="81768.100200000001"/>
    <x v="1"/>
    <x v="4"/>
    <x v="1"/>
  </r>
  <r>
    <s v="NZ92294"/>
    <x v="2085"/>
    <n v="63"/>
    <d v="1959-05-25T06:00:00"/>
    <x v="0"/>
    <s v="Engineer III"/>
    <x v="11"/>
    <n v="963526.30480000004"/>
    <n v="854483.32779999997"/>
    <s v="Virginia Willis"/>
    <x v="0"/>
    <n v="3317598438"/>
    <n v="10009549935"/>
    <x v="3"/>
    <x v="2"/>
    <d v="2021-06-12T00:00:00"/>
    <n v="109042.97700000007"/>
    <n v="109042.97700000007"/>
    <x v="4"/>
    <x v="3"/>
    <x v="0"/>
  </r>
  <r>
    <s v="NZ55096"/>
    <x v="2086"/>
    <n v="41"/>
    <d v="1981-05-24T18:00:00"/>
    <x v="0"/>
    <s v="Electrical Engineer"/>
    <x v="17"/>
    <n v="117015.7806"/>
    <n v="23554.144199999999"/>
    <s v="Justin Romero"/>
    <x v="4"/>
    <n v="1787423104"/>
    <s v="0"/>
    <x v="2"/>
    <x v="4"/>
    <d v="2022-01-18T00:00:00"/>
    <n v="93461.636400000003"/>
    <n v="93461.636400000003"/>
    <x v="3"/>
    <x v="5"/>
    <x v="1"/>
  </r>
  <r>
    <s v="NZ14292"/>
    <x v="2087"/>
    <n v="76"/>
    <d v="1946-05-25T00:00:00"/>
    <x v="0"/>
    <s v="Programmer Analyst I"/>
    <x v="13"/>
    <n v="329499.38319999998"/>
    <n v="97608.223100000003"/>
    <s v="Joseph Riley"/>
    <x v="3"/>
    <n v="16280739"/>
    <s v="0"/>
    <x v="2"/>
    <x v="4"/>
    <d v="2021-03-19T00:00:00"/>
    <n v="231891.16009999998"/>
    <n v="231891.16009999998"/>
    <x v="1"/>
    <x v="2"/>
    <x v="0"/>
  </r>
  <r>
    <s v="NZ22525"/>
    <x v="2088"/>
    <n v="41"/>
    <d v="1981-05-24T18:00:00"/>
    <x v="0"/>
    <s v="Biostatistician I"/>
    <x v="18"/>
    <n v="38234.015399999997"/>
    <n v="7799.7390999999998"/>
    <s v="Lillian Bell"/>
    <x v="1"/>
    <n v="1897427686"/>
    <n v="1936000094"/>
    <x v="3"/>
    <x v="6"/>
    <d v="2021-10-31T00:00:00"/>
    <n v="30434.276299999998"/>
    <n v="30434.276299999998"/>
    <x v="2"/>
    <x v="5"/>
    <x v="0"/>
  </r>
  <r>
    <s v="NZ99321"/>
    <x v="2089"/>
    <n v="43"/>
    <d v="1979-05-25T06:00:00"/>
    <x v="0"/>
    <s v="Accountant IV"/>
    <x v="16"/>
    <n v="46348.6394"/>
    <n v="32536.744900000002"/>
    <s v="Jessica Ruiz"/>
    <x v="5"/>
    <n v="1012803968"/>
    <s v="0"/>
    <x v="2"/>
    <x v="2"/>
    <d v="2021-11-08T00:00:00"/>
    <n v="13811.894499999999"/>
    <n v="13811.894499999999"/>
    <x v="10"/>
    <x v="5"/>
    <x v="0"/>
  </r>
  <r>
    <s v="NZ67727"/>
    <x v="2090"/>
    <n v="48"/>
    <d v="1974-05-25T00:00:00"/>
    <x v="0"/>
    <s v="Staff Accountant III"/>
    <x v="17"/>
    <n v="176184.2371"/>
    <n v="66149.172600000005"/>
    <s v="Arthur Ramos"/>
    <x v="0"/>
    <n v="13750926"/>
    <s v="0"/>
    <x v="0"/>
    <x v="0"/>
    <d v="2021-01-24T00:00:00"/>
    <n v="110035.06449999999"/>
    <n v="110035.06449999999"/>
    <x v="3"/>
    <x v="5"/>
    <x v="0"/>
  </r>
  <r>
    <s v="NZ95344"/>
    <x v="2091"/>
    <n v="58"/>
    <d v="1964-05-24T12:00:00"/>
    <x v="0"/>
    <s v="Dental Hygienist"/>
    <x v="13"/>
    <n v="592417.13670000003"/>
    <n v="305050.6152"/>
    <s v="Jonathan Peterson"/>
    <x v="0"/>
    <n v="2114397824"/>
    <s v="0"/>
    <x v="0"/>
    <x v="1"/>
    <d v="2021-02-08T00:00:00"/>
    <n v="287366.52150000003"/>
    <n v="287366.52150000003"/>
    <x v="0"/>
    <x v="4"/>
    <x v="0"/>
  </r>
  <r>
    <s v="NZ52657"/>
    <x v="2092"/>
    <n v="69"/>
    <d v="1953-05-24T18:00:00"/>
    <x v="0"/>
    <s v="Research Assistant III"/>
    <x v="20"/>
    <n v="105668.6603"/>
    <n v="34195.071400000001"/>
    <s v="Jimmy Watson"/>
    <x v="4"/>
    <n v="2731974375"/>
    <n v="2895792375"/>
    <x v="3"/>
    <x v="6"/>
    <d v="2021-07-09T00:00:00"/>
    <n v="71473.588900000002"/>
    <n v="71473.588900000002"/>
    <x v="11"/>
    <x v="3"/>
    <x v="0"/>
  </r>
  <r>
    <s v="NZ88751"/>
    <x v="2093"/>
    <n v="41"/>
    <d v="1981-05-24T18:00:00"/>
    <x v="0"/>
    <s v="Budget/Accounting Analyst IV"/>
    <x v="10"/>
    <n v="437621.19050000003"/>
    <n v="125699.7037"/>
    <s v="Barbara Harper"/>
    <x v="0"/>
    <n v="3258666642"/>
    <n v="1364888448"/>
    <x v="3"/>
    <x v="3"/>
    <d v="2021-08-09T00:00:00"/>
    <n v="311921.48680000001"/>
    <n v="311921.48680000001"/>
    <x v="9"/>
    <x v="5"/>
    <x v="0"/>
  </r>
  <r>
    <s v="NZ25256"/>
    <x v="2094"/>
    <n v="73"/>
    <d v="1949-05-24T18:00:00"/>
    <x v="0"/>
    <s v="Office Assistant III"/>
    <x v="13"/>
    <n v="2737514.2274000002"/>
    <n v="809926.62309999997"/>
    <s v="Wayne Grant"/>
    <x v="0"/>
    <n v="3636740625"/>
    <s v="0"/>
    <x v="0"/>
    <x v="4"/>
    <d v="2021-03-13T00:00:00"/>
    <n v="1927587.6043000002"/>
    <n v="1927587.6043000002"/>
    <x v="1"/>
    <x v="2"/>
    <x v="0"/>
  </r>
  <r>
    <s v="NZ42646"/>
    <x v="2095"/>
    <n v="20"/>
    <d v="2002-05-25T00:00:00"/>
    <x v="0"/>
    <s v="Office Assistant II"/>
    <x v="12"/>
    <n v="255753.3677"/>
    <n v="169395.0877"/>
    <s v="Lawrence Collins"/>
    <x v="0"/>
    <n v="1401116556"/>
    <s v="0"/>
    <x v="2"/>
    <x v="2"/>
    <d v="2021-07-17T00:00:00"/>
    <n v="86358.28"/>
    <n v="86358.28"/>
    <x v="11"/>
    <x v="0"/>
    <x v="0"/>
  </r>
  <r>
    <s v="NZ31656"/>
    <x v="2096"/>
    <n v="24"/>
    <d v="1998-05-25T00:00:00"/>
    <x v="0"/>
    <s v="Structural Engineer"/>
    <x v="20"/>
    <n v="2326151.8251"/>
    <n v="785451.42669999995"/>
    <s v="Victor Stephens"/>
    <x v="1"/>
    <n v="1786658786"/>
    <s v="0"/>
    <x v="2"/>
    <x v="2"/>
    <d v="2022-02-26T00:00:00"/>
    <n v="1540700.3984000001"/>
    <n v="1540700.3984000001"/>
    <x v="0"/>
    <x v="0"/>
    <x v="1"/>
  </r>
  <r>
    <s v="NZ57646"/>
    <x v="2097"/>
    <n v="79"/>
    <d v="1943-05-25T06:00:00"/>
    <x v="0"/>
    <s v="Human Resources Assistant I"/>
    <x v="20"/>
    <n v="904884.79460000002"/>
    <n v="210404.1067"/>
    <s v="Gerald Stone"/>
    <x v="1"/>
    <n v="1145089575"/>
    <s v="0"/>
    <x v="5"/>
    <x v="8"/>
    <d v="2021-01-13T00:00:00"/>
    <n v="694480.68790000002"/>
    <n v="694480.68790000002"/>
    <x v="3"/>
    <x v="2"/>
    <x v="0"/>
  </r>
  <r>
    <s v="NZ56505"/>
    <x v="2098"/>
    <n v="41"/>
    <d v="1981-05-24T18:00:00"/>
    <x v="0"/>
    <s v="Cost Accountant"/>
    <x v="13"/>
    <n v="333106.93930000003"/>
    <n v="302426.03700000001"/>
    <s v="Denise Murray"/>
    <x v="3"/>
    <n v="34363719"/>
    <n v="6084897"/>
    <x v="3"/>
    <x v="6"/>
    <d v="2021-08-04T00:00:00"/>
    <n v="30680.902300000016"/>
    <n v="30680.902300000016"/>
    <x v="9"/>
    <x v="5"/>
    <x v="0"/>
  </r>
  <r>
    <s v="NZ68149"/>
    <x v="2099"/>
    <n v="32"/>
    <d v="1990-05-25T00:00:00"/>
    <x v="0"/>
    <s v="Structural Engineer"/>
    <x v="12"/>
    <n v="504571.63829999999"/>
    <n v="173423.1409"/>
    <s v="Kathy Barnes"/>
    <x v="3"/>
    <n v="282673044"/>
    <s v="0"/>
    <x v="1"/>
    <x v="4"/>
    <d v="2021-09-12T00:00:00"/>
    <n v="331148.49739999999"/>
    <n v="331148.49739999999"/>
    <x v="8"/>
    <x v="1"/>
    <x v="0"/>
  </r>
  <r>
    <s v="NZ49097"/>
    <x v="2100"/>
    <n v="54"/>
    <d v="1968-05-24T12:00:00"/>
    <x v="0"/>
    <s v="Office Assistant III"/>
    <x v="17"/>
    <n v="450061.72519999999"/>
    <n v="223579.05059999999"/>
    <s v="Irene Hall"/>
    <x v="0"/>
    <n v="149870898"/>
    <s v="0"/>
    <x v="1"/>
    <x v="1"/>
    <d v="2021-08-16T00:00:00"/>
    <n v="226482.6746"/>
    <n v="226482.6746"/>
    <x v="9"/>
    <x v="4"/>
    <x v="0"/>
  </r>
  <r>
    <s v="NZ59330"/>
    <x v="2101"/>
    <n v="66"/>
    <d v="1956-05-24T12:00:00"/>
    <x v="0"/>
    <s v="Pharmacist"/>
    <x v="14"/>
    <n v="411362.39669999998"/>
    <n v="223841.3432"/>
    <s v="Margaret Rivera"/>
    <x v="3"/>
    <n v="928978688"/>
    <s v="0"/>
    <x v="2"/>
    <x v="1"/>
    <d v="2022-01-15T00:00:00"/>
    <n v="187521.05349999998"/>
    <n v="187521.05349999998"/>
    <x v="3"/>
    <x v="3"/>
    <x v="1"/>
  </r>
  <r>
    <s v="NZ43846"/>
    <x v="2102"/>
    <n v="49"/>
    <d v="1973-05-24T18:00:00"/>
    <x v="0"/>
    <s v="Developer II"/>
    <x v="9"/>
    <n v="1184493.5155"/>
    <n v="134911.80379999999"/>
    <s v="Jane Parker"/>
    <x v="4"/>
    <n v="2081333232"/>
    <s v="0"/>
    <x v="1"/>
    <x v="1"/>
    <d v="2021-02-26T00:00:00"/>
    <n v="1049581.7116999999"/>
    <n v="1049581.7116999999"/>
    <x v="0"/>
    <x v="5"/>
    <x v="0"/>
  </r>
  <r>
    <s v="NZ20282"/>
    <x v="2103"/>
    <n v="51"/>
    <d v="1971-05-25T06:00:00"/>
    <x v="0"/>
    <s v="Web Developer IV"/>
    <x v="7"/>
    <n v="1980580.4461999999"/>
    <n v="1199179.567"/>
    <s v="Phillip Fox"/>
    <x v="3"/>
    <n v="860878408"/>
    <s v="0"/>
    <x v="0"/>
    <x v="0"/>
    <d v="2021-09-21T00:00:00"/>
    <n v="781400.87919999985"/>
    <n v="797028.89678399987"/>
    <x v="8"/>
    <x v="4"/>
    <x v="0"/>
  </r>
  <r>
    <s v="NZ35812"/>
    <x v="2104"/>
    <n v="72"/>
    <d v="1950-05-25T00:00:00"/>
    <x v="0"/>
    <s v="Assistant Manager"/>
    <x v="9"/>
    <n v="1217834.1943999999"/>
    <n v="839167.43130000005"/>
    <s v="Helen Harrison"/>
    <x v="3"/>
    <n v="16202628"/>
    <s v="0"/>
    <x v="1"/>
    <x v="1"/>
    <d v="2022-02-02T00:00:00"/>
    <n v="378666.76309999987"/>
    <n v="378666.76309999987"/>
    <x v="0"/>
    <x v="2"/>
    <x v="1"/>
  </r>
  <r>
    <s v="NZ85958"/>
    <x v="2105"/>
    <n v="65"/>
    <d v="1957-05-24T18:00:00"/>
    <x v="0"/>
    <s v="Administrative Assistant II"/>
    <x v="13"/>
    <n v="537259.31909999996"/>
    <n v="233017.04180000001"/>
    <s v="Alan Cunningham"/>
    <x v="0"/>
    <n v="3463057017"/>
    <s v="0"/>
    <x v="2"/>
    <x v="2"/>
    <d v="2021-03-16T00:00:00"/>
    <n v="304242.27729999996"/>
    <n v="304242.27729999996"/>
    <x v="1"/>
    <x v="3"/>
    <x v="0"/>
  </r>
  <r>
    <s v="NZ76758"/>
    <x v="2106"/>
    <n v="57"/>
    <d v="1965-05-24T18:00:00"/>
    <x v="0"/>
    <s v="Geological Engineer"/>
    <x v="17"/>
    <n v="75741.152600000001"/>
    <n v="87806.585300000006"/>
    <s v="Carl Kim"/>
    <x v="2"/>
    <n v="1834424768"/>
    <s v="0"/>
    <x v="1"/>
    <x v="1"/>
    <d v="2021-05-16T00:00:00"/>
    <n v="-12065.432700000005"/>
    <n v="-12065.432700000005"/>
    <x v="6"/>
    <x v="4"/>
    <x v="0"/>
  </r>
  <r>
    <s v="NZ54707"/>
    <x v="2107"/>
    <n v="43"/>
    <d v="1979-05-25T06:00:00"/>
    <x v="0"/>
    <s v="Office Assistant IV"/>
    <x v="18"/>
    <n v="1059510.1573000001"/>
    <n v="266864.12089999998"/>
    <s v="Phillip Cox"/>
    <x v="5"/>
    <n v="1025835"/>
    <s v="0"/>
    <x v="2"/>
    <x v="2"/>
    <d v="2021-01-25T00:00:00"/>
    <n v="792646.0364000001"/>
    <n v="792646.0364000001"/>
    <x v="3"/>
    <x v="5"/>
    <x v="0"/>
  </r>
  <r>
    <s v="NZ20255"/>
    <x v="2108"/>
    <n v="65"/>
    <d v="1957-05-24T18:00:00"/>
    <x v="0"/>
    <s v="Geological Engineer"/>
    <x v="9"/>
    <n v="3368735.5392"/>
    <n v="188649.19020000001"/>
    <s v="William Perry"/>
    <x v="0"/>
    <n v="3798075"/>
    <s v="0"/>
    <x v="2"/>
    <x v="2"/>
    <d v="2022-01-29T00:00:00"/>
    <n v="3180086.3489999999"/>
    <n v="3180086.3489999999"/>
    <x v="3"/>
    <x v="3"/>
    <x v="1"/>
  </r>
  <r>
    <s v="NZ61936"/>
    <x v="2109"/>
    <n v="76"/>
    <d v="1946-05-25T00:00:00"/>
    <x v="0"/>
    <s v="Staff Accountant II"/>
    <x v="7"/>
    <n v="2109610.0907000001"/>
    <n v="1112372.3714999999"/>
    <s v="Bobby Flores"/>
    <x v="0"/>
    <n v="180555765"/>
    <n v="4969026015"/>
    <x v="3"/>
    <x v="6"/>
    <d v="2021-12-05T00:00:00"/>
    <n v="997237.71920000017"/>
    <n v="997237.71920000017"/>
    <x v="7"/>
    <x v="2"/>
    <x v="0"/>
  </r>
  <r>
    <s v="NZ91449"/>
    <x v="2110"/>
    <n v="84"/>
    <d v="1938-05-25T00:00:00"/>
    <x v="0"/>
    <s v="Financial Analyst"/>
    <x v="19"/>
    <n v="1589656.9421999999"/>
    <n v="976377.38699999999"/>
    <s v="Ernest Boyd"/>
    <x v="0"/>
    <n v="572411392"/>
    <s v="0"/>
    <x v="2"/>
    <x v="5"/>
    <d v="2021-04-28T00:00:00"/>
    <n v="613279.55519999994"/>
    <n v="613279.55519999994"/>
    <x v="5"/>
    <x v="2"/>
    <x v="0"/>
  </r>
  <r>
    <s v="NZ47894"/>
    <x v="2111"/>
    <n v="47"/>
    <d v="1975-05-25T06:00:00"/>
    <x v="0"/>
    <s v="Accounting Assistant IV"/>
    <x v="11"/>
    <n v="189929.59330000001"/>
    <n v="107263.208"/>
    <s v="Katherine Lawson"/>
    <x v="0"/>
    <n v="21540105"/>
    <n v="363645436"/>
    <x v="3"/>
    <x v="3"/>
    <d v="2021-02-19T00:00:00"/>
    <n v="82666.385300000009"/>
    <n v="82666.385300000009"/>
    <x v="0"/>
    <x v="5"/>
    <x v="0"/>
  </r>
  <r>
    <s v="NZ51913"/>
    <x v="2112"/>
    <n v="30"/>
    <d v="1992-05-24T12:00:00"/>
    <x v="0"/>
    <s v="Administrative Officer"/>
    <x v="17"/>
    <n v="631578.06610000005"/>
    <n v="482477.67450000002"/>
    <s v="Tammy Howard"/>
    <x v="3"/>
    <n v="3775807812"/>
    <s v="0"/>
    <x v="0"/>
    <x v="1"/>
    <d v="2021-04-27T00:00:00"/>
    <n v="149100.39160000003"/>
    <n v="149100.39160000003"/>
    <x v="5"/>
    <x v="1"/>
    <x v="0"/>
  </r>
  <r>
    <s v="NZ51423"/>
    <x v="2113"/>
    <n v="58"/>
    <d v="1964-05-24T12:00:00"/>
    <x v="0"/>
    <s v="Help Desk Operator"/>
    <x v="11"/>
    <n v="817895.51500000001"/>
    <n v="280915.6519"/>
    <s v="Jeremy Lopez"/>
    <x v="0"/>
    <n v="821281125"/>
    <s v="0"/>
    <x v="5"/>
    <x v="8"/>
    <d v="2022-02-10T00:00:00"/>
    <n v="536979.86309999996"/>
    <n v="536979.86309999996"/>
    <x v="0"/>
    <x v="4"/>
    <x v="1"/>
  </r>
  <r>
    <s v="NZ67109"/>
    <x v="2114"/>
    <n v="33"/>
    <d v="1989-05-24T18:00:00"/>
    <x v="0"/>
    <s v="Senior Sales Associate"/>
    <x v="12"/>
    <n v="67947.491200000004"/>
    <n v="28701.0203"/>
    <s v="Billy Ellis"/>
    <x v="1"/>
    <n v="8655808"/>
    <s v="0"/>
    <x v="0"/>
    <x v="4"/>
    <d v="2021-01-10T00:00:00"/>
    <n v="39246.4709"/>
    <n v="39246.4709"/>
    <x v="3"/>
    <x v="1"/>
    <x v="0"/>
  </r>
  <r>
    <s v="NZ50523"/>
    <x v="2115"/>
    <n v="47"/>
    <d v="1975-05-25T06:00:00"/>
    <x v="0"/>
    <s v="Account Representative II"/>
    <x v="7"/>
    <n v="324926.87"/>
    <n v="40940.785600000003"/>
    <s v="Rachel Collins"/>
    <x v="1"/>
    <n v="1532359728"/>
    <n v="645026554"/>
    <x v="3"/>
    <x v="6"/>
    <d v="2021-09-08T00:00:00"/>
    <n v="283986.08439999999"/>
    <n v="283986.08439999999"/>
    <x v="8"/>
    <x v="5"/>
    <x v="0"/>
  </r>
  <r>
    <s v="NZ18504"/>
    <x v="2116"/>
    <n v="35"/>
    <d v="1987-05-25T06:00:00"/>
    <x v="0"/>
    <s v="Junior Executive"/>
    <x v="11"/>
    <n v="22559.040000000001"/>
    <n v="18114.909100000001"/>
    <s v="Kimberly Young"/>
    <x v="1"/>
    <n v="173672184"/>
    <s v="0"/>
    <x v="1"/>
    <x v="1"/>
    <d v="2021-07-16T00:00:00"/>
    <n v="4444.1309000000001"/>
    <n v="4444.1309000000001"/>
    <x v="11"/>
    <x v="1"/>
    <x v="0"/>
  </r>
  <r>
    <s v="NZ41553"/>
    <x v="2117"/>
    <n v="46"/>
    <d v="1976-05-24T12:00:00"/>
    <x v="0"/>
    <s v="Systems Administrator I"/>
    <x v="11"/>
    <n v="744622.59400000004"/>
    <n v="202606.6128"/>
    <s v="Brian Flores"/>
    <x v="3"/>
    <n v="1092858624"/>
    <s v="0"/>
    <x v="0"/>
    <x v="1"/>
    <d v="2022-02-16T00:00:00"/>
    <n v="542015.98120000004"/>
    <n v="552856.30082400003"/>
    <x v="0"/>
    <x v="5"/>
    <x v="1"/>
  </r>
  <r>
    <s v="NZ79491"/>
    <x v="2118"/>
    <n v="56"/>
    <d v="1966-05-25T00:00:00"/>
    <x v="0"/>
    <s v="Systems Administrator IV"/>
    <x v="7"/>
    <n v="699992.06400000001"/>
    <n v="208160.14"/>
    <s v="Anna Reed"/>
    <x v="3"/>
    <n v="1016423499"/>
    <s v="0"/>
    <x v="2"/>
    <x v="2"/>
    <d v="2022-02-27T00:00:00"/>
    <n v="491831.924"/>
    <n v="491831.924"/>
    <x v="0"/>
    <x v="4"/>
    <x v="1"/>
  </r>
  <r>
    <s v="NZ15894"/>
    <x v="2119"/>
    <n v="32"/>
    <d v="1990-05-25T00:00:00"/>
    <x v="0"/>
    <s v="Assistant Manager"/>
    <x v="13"/>
    <n v="1066417.1032"/>
    <n v="182791.79089999999"/>
    <s v="Samuel Alvarez"/>
    <x v="0"/>
    <n v="3432637974"/>
    <s v="0"/>
    <x v="0"/>
    <x v="4"/>
    <d v="2021-12-19T00:00:00"/>
    <n v="883625.31229999999"/>
    <n v="883625.31229999999"/>
    <x v="7"/>
    <x v="1"/>
    <x v="0"/>
  </r>
  <r>
    <s v="NZ69610"/>
    <x v="2120"/>
    <n v="30"/>
    <d v="1992-05-24T12:00:00"/>
    <x v="0"/>
    <s v="Business Systems Development Analyst"/>
    <x v="17"/>
    <n v="36372.038399999998"/>
    <n v="24082.1181"/>
    <s v="Carl Peters"/>
    <x v="3"/>
    <n v="145503585"/>
    <s v="0"/>
    <x v="1"/>
    <x v="1"/>
    <d v="2022-02-03T00:00:00"/>
    <n v="12289.920299999998"/>
    <n v="12289.920299999998"/>
    <x v="0"/>
    <x v="1"/>
    <x v="1"/>
  </r>
  <r>
    <s v="NZ41288"/>
    <x v="2121"/>
    <n v="81"/>
    <d v="1941-05-24T18:00:00"/>
    <x v="0"/>
    <s v="Information Systems Manager"/>
    <x v="7"/>
    <n v="544795.89119999995"/>
    <n v="189588.97010000001"/>
    <s v="Charles Gardner"/>
    <x v="5"/>
    <n v="959268618"/>
    <s v="0"/>
    <x v="1"/>
    <x v="4"/>
    <d v="2021-07-27T00:00:00"/>
    <n v="355206.92109999992"/>
    <n v="355206.92109999992"/>
    <x v="11"/>
    <x v="2"/>
    <x v="0"/>
  </r>
  <r>
    <s v="NZ47522"/>
    <x v="2122"/>
    <n v="65"/>
    <d v="1957-05-24T18:00:00"/>
    <x v="0"/>
    <s v="Librarian"/>
    <x v="10"/>
    <n v="950183.95979999995"/>
    <n v="270691.94199999998"/>
    <s v="Phillip Ramirez"/>
    <x v="5"/>
    <n v="1565455125"/>
    <s v="0"/>
    <x v="5"/>
    <x v="2"/>
    <d v="2021-03-08T00:00:00"/>
    <n v="679492.01780000003"/>
    <n v="679492.01780000003"/>
    <x v="1"/>
    <x v="3"/>
    <x v="0"/>
  </r>
  <r>
    <s v="NZ50994"/>
    <x v="2123"/>
    <n v="48"/>
    <d v="1974-05-25T00:00:00"/>
    <x v="0"/>
    <s v="Accountant II"/>
    <x v="13"/>
    <n v="612080.09770000004"/>
    <n v="509153.99709999998"/>
    <s v="Denise Hayes"/>
    <x v="5"/>
    <n v="18306432"/>
    <n v="444775056"/>
    <x v="3"/>
    <x v="6"/>
    <d v="2021-01-07T00:00:00"/>
    <n v="102926.10060000006"/>
    <n v="102926.10060000006"/>
    <x v="3"/>
    <x v="5"/>
    <x v="0"/>
  </r>
  <r>
    <s v="NZ74796"/>
    <x v="2124"/>
    <n v="40"/>
    <d v="1982-05-25T00:00:00"/>
    <x v="0"/>
    <s v="Chief Design Engineer"/>
    <x v="20"/>
    <n v="46784.322"/>
    <n v="26755.792399999998"/>
    <s v="Peter Porter"/>
    <x v="2"/>
    <n v="775677952"/>
    <s v="0"/>
    <x v="0"/>
    <x v="0"/>
    <d v="2021-08-25T00:00:00"/>
    <n v="20028.529600000002"/>
    <n v="20028.529600000002"/>
    <x v="9"/>
    <x v="5"/>
    <x v="0"/>
  </r>
  <r>
    <s v="NZ82314"/>
    <x v="2125"/>
    <n v="62"/>
    <d v="1960-05-24T12:00:00"/>
    <x v="0"/>
    <s v="Office Assistant IV"/>
    <x v="16"/>
    <n v="505043.45280000003"/>
    <n v="81215.443499999994"/>
    <s v="Roy Hudson"/>
    <x v="3"/>
    <n v="8977199"/>
    <s v="0"/>
    <x v="5"/>
    <x v="5"/>
    <d v="2021-11-03T00:00:00"/>
    <n v="423828.00930000003"/>
    <n v="423828.00930000003"/>
    <x v="10"/>
    <x v="3"/>
    <x v="0"/>
  </r>
  <r>
    <s v="NZ64873"/>
    <x v="2126"/>
    <n v="63"/>
    <d v="1959-05-25T06:00:00"/>
    <x v="0"/>
    <s v="Cost Accountant"/>
    <x v="12"/>
    <n v="160252.62909999999"/>
    <n v="139241.72889999999"/>
    <s v="Joyce Sanders"/>
    <x v="5"/>
    <n v="1013485935"/>
    <s v="0"/>
    <x v="5"/>
    <x v="2"/>
    <d v="2021-07-31T00:00:00"/>
    <n v="21010.900200000004"/>
    <n v="21010.900200000004"/>
    <x v="11"/>
    <x v="3"/>
    <x v="0"/>
  </r>
  <r>
    <s v="NZ76102"/>
    <x v="2127"/>
    <n v="76"/>
    <d v="1946-05-25T00:00:00"/>
    <x v="0"/>
    <s v="Human Resources Assistant II"/>
    <x v="15"/>
    <n v="3760505.4471999998"/>
    <n v="471906.56589999999"/>
    <s v="Johnny Patterson"/>
    <x v="0"/>
    <n v="1395965526"/>
    <s v="0"/>
    <x v="4"/>
    <x v="7"/>
    <d v="2021-03-03T00:00:00"/>
    <n v="3288598.8813"/>
    <n v="3288598.8813"/>
    <x v="1"/>
    <x v="2"/>
    <x v="0"/>
  </r>
  <r>
    <s v="NZ98755"/>
    <x v="2128"/>
    <n v="38"/>
    <d v="1984-05-24T12:00:00"/>
    <x v="0"/>
    <s v="Statistician III"/>
    <x v="17"/>
    <n v="461512.76370000001"/>
    <n v="265160.06060000003"/>
    <s v="Jack Sullivan"/>
    <x v="3"/>
    <n v="924658788"/>
    <s v="0"/>
    <x v="1"/>
    <x v="1"/>
    <d v="2021-03-06T00:00:00"/>
    <n v="196352.70309999998"/>
    <n v="196352.70309999998"/>
    <x v="1"/>
    <x v="1"/>
    <x v="0"/>
  </r>
  <r>
    <s v="NZ93920"/>
    <x v="2129"/>
    <n v="25"/>
    <d v="1997-05-24T18:00:00"/>
    <x v="0"/>
    <s v="Physical Therapy Assistant"/>
    <x v="15"/>
    <n v="37664.3128"/>
    <n v="22403.772300000001"/>
    <s v="Andrew Phillips"/>
    <x v="0"/>
    <n v="1088474742"/>
    <s v="0"/>
    <x v="2"/>
    <x v="4"/>
    <d v="2021-08-15T00:00:00"/>
    <n v="15260.540499999999"/>
    <n v="15260.540499999999"/>
    <x v="9"/>
    <x v="0"/>
    <x v="0"/>
  </r>
  <r>
    <s v="NZ45778"/>
    <x v="2130"/>
    <n v="64"/>
    <d v="1958-05-25T00:00:00"/>
    <x v="0"/>
    <s v="Marketing Manager"/>
    <x v="19"/>
    <n v="578948.64489999996"/>
    <n v="110458.40330000001"/>
    <s v="Thomas Barnes"/>
    <x v="1"/>
    <n v="1820336145"/>
    <s v="0"/>
    <x v="5"/>
    <x v="5"/>
    <d v="2021-01-11T00:00:00"/>
    <n v="468490.24159999995"/>
    <n v="468490.24159999995"/>
    <x v="3"/>
    <x v="3"/>
    <x v="0"/>
  </r>
  <r>
    <s v="NZ24069"/>
    <x v="2131"/>
    <n v="83"/>
    <d v="1939-05-25T06:00:00"/>
    <x v="0"/>
    <s v="Operator"/>
    <x v="12"/>
    <n v="880756.76159999997"/>
    <n v="550252.7868"/>
    <s v="Tina Medina"/>
    <x v="3"/>
    <n v="848322644"/>
    <s v="0"/>
    <x v="2"/>
    <x v="2"/>
    <d v="2021-11-25T00:00:00"/>
    <n v="330503.97479999997"/>
    <n v="330503.97479999997"/>
    <x v="10"/>
    <x v="2"/>
    <x v="0"/>
  </r>
  <r>
    <s v="NZ79795"/>
    <x v="2132"/>
    <n v="19"/>
    <d v="2003-05-25T06:00:00"/>
    <x v="0"/>
    <s v="Speech Pathologist"/>
    <x v="10"/>
    <n v="1838008.1189999999"/>
    <n v="362031.90220000001"/>
    <s v="Jerry Oliver"/>
    <x v="4"/>
    <n v="567725301"/>
    <s v="0"/>
    <x v="4"/>
    <x v="7"/>
    <d v="2022-01-27T00:00:00"/>
    <n v="1475976.2168000001"/>
    <n v="1475976.2168000001"/>
    <x v="3"/>
    <x v="6"/>
    <x v="1"/>
  </r>
  <r>
    <s v="NZ43367"/>
    <x v="2133"/>
    <n v="69"/>
    <d v="1953-05-24T18:00:00"/>
    <x v="0"/>
    <s v="Administrative Assistant I"/>
    <x v="19"/>
    <n v="1156977.9648"/>
    <n v="115945.7203"/>
    <s v="Matthew Webb"/>
    <x v="5"/>
    <n v="761675"/>
    <n v="319085725"/>
    <x v="3"/>
    <x v="6"/>
    <d v="2021-03-22T00:00:00"/>
    <n v="1041032.2444999999"/>
    <n v="1041032.2444999999"/>
    <x v="1"/>
    <x v="3"/>
    <x v="0"/>
  </r>
  <r>
    <s v="NZ41811"/>
    <x v="2134"/>
    <n v="26"/>
    <d v="1996-05-24T12:00:00"/>
    <x v="0"/>
    <s v="Staff Accountant III"/>
    <x v="16"/>
    <n v="81313.251099999994"/>
    <n v="36534.232799999998"/>
    <s v="Brian Smith"/>
    <x v="5"/>
    <n v="2182278304"/>
    <s v="0"/>
    <x v="5"/>
    <x v="8"/>
    <d v="2022-01-21T00:00:00"/>
    <n v="44779.018299999996"/>
    <n v="44779.018299999996"/>
    <x v="3"/>
    <x v="0"/>
    <x v="1"/>
  </r>
  <r>
    <s v="NZ27143"/>
    <x v="2135"/>
    <n v="47"/>
    <d v="1975-05-25T06:00:00"/>
    <x v="0"/>
    <s v="Occupational Therapist"/>
    <x v="11"/>
    <n v="113852.1566"/>
    <n v="110734.3591"/>
    <s v="Frances Bell"/>
    <x v="0"/>
    <n v="5388264"/>
    <s v="0"/>
    <x v="0"/>
    <x v="4"/>
    <d v="2021-05-26T00:00:00"/>
    <n v="3117.7975000000006"/>
    <n v="3117.7975000000006"/>
    <x v="6"/>
    <x v="5"/>
    <x v="0"/>
  </r>
  <r>
    <s v="NZ99412"/>
    <x v="2136"/>
    <n v="36"/>
    <d v="1986-05-25T00:00:00"/>
    <x v="0"/>
    <s v="Help Desk Operator"/>
    <x v="20"/>
    <n v="811860.8702"/>
    <n v="332664.94199999998"/>
    <s v="Gerald Berry"/>
    <x v="1"/>
    <n v="779599808"/>
    <s v="0"/>
    <x v="1"/>
    <x v="4"/>
    <d v="2022-02-19T00:00:00"/>
    <n v="479195.92820000002"/>
    <n v="479195.92820000002"/>
    <x v="0"/>
    <x v="1"/>
    <x v="1"/>
  </r>
  <r>
    <s v="NZ15192"/>
    <x v="2137"/>
    <n v="75"/>
    <d v="1947-05-25T06:00:00"/>
    <x v="0"/>
    <s v="Software Engineer II"/>
    <x v="9"/>
    <n v="1015453.7567"/>
    <n v="469209.66690000001"/>
    <s v="Todd Henderson"/>
    <x v="1"/>
    <n v="2428086928"/>
    <s v="0"/>
    <x v="1"/>
    <x v="4"/>
    <d v="2021-09-12T00:00:00"/>
    <n v="546244.08979999996"/>
    <n v="546244.08979999996"/>
    <x v="8"/>
    <x v="2"/>
    <x v="0"/>
  </r>
  <r>
    <s v="NZ43444"/>
    <x v="2138"/>
    <n v="54"/>
    <d v="1968-05-24T12:00:00"/>
    <x v="0"/>
    <s v="General Manager"/>
    <x v="11"/>
    <n v="1559826.7252"/>
    <n v="428352.41609999997"/>
    <s v="Scott Kelly"/>
    <x v="5"/>
    <n v="740592348"/>
    <s v="0"/>
    <x v="2"/>
    <x v="2"/>
    <d v="2021-11-30T00:00:00"/>
    <n v="1131474.3091"/>
    <n v="1131474.3091"/>
    <x v="10"/>
    <x v="4"/>
    <x v="0"/>
  </r>
  <r>
    <s v="NZ80498"/>
    <x v="2139"/>
    <n v="39"/>
    <d v="1983-05-25T06:00:00"/>
    <x v="0"/>
    <s v="Computer Systems Analyst IV"/>
    <x v="13"/>
    <n v="1418385.1359000001"/>
    <n v="563747.99049999996"/>
    <s v="Jane Bowman"/>
    <x v="1"/>
    <n v="1022088724"/>
    <s v="0"/>
    <x v="2"/>
    <x v="5"/>
    <d v="2022-01-21T00:00:00"/>
    <n v="854637.14540000015"/>
    <n v="854637.14540000015"/>
    <x v="3"/>
    <x v="1"/>
    <x v="1"/>
  </r>
  <r>
    <s v="NZ58681"/>
    <x v="2140"/>
    <n v="29"/>
    <d v="1993-05-24T18:00:00"/>
    <x v="0"/>
    <s v="Health Coach II"/>
    <x v="16"/>
    <n v="2683281.65"/>
    <n v="453282.93589999998"/>
    <s v="Walter Hart"/>
    <x v="2"/>
    <n v="1073656155"/>
    <s v="0"/>
    <x v="4"/>
    <x v="7"/>
    <d v="2021-12-31T00:00:00"/>
    <n v="2229998.7141"/>
    <n v="2229998.7141"/>
    <x v="7"/>
    <x v="0"/>
    <x v="0"/>
  </r>
  <r>
    <s v="NZ66621"/>
    <x v="2141"/>
    <n v="44"/>
    <d v="1978-05-25T00:00:00"/>
    <x v="0"/>
    <s v="Health Coach I"/>
    <x v="15"/>
    <n v="493046.84820000001"/>
    <n v="250145.80910000001"/>
    <s v="Justin Kim"/>
    <x v="4"/>
    <n v="1302962688"/>
    <s v="0"/>
    <x v="0"/>
    <x v="0"/>
    <d v="2022-04-01T00:00:00"/>
    <n v="242901.03909999999"/>
    <n v="242901.03909999999"/>
    <x v="5"/>
    <x v="5"/>
    <x v="1"/>
  </r>
  <r>
    <s v="NZ13283"/>
    <x v="2142"/>
    <n v="53"/>
    <d v="1969-05-24T18:00:00"/>
    <x v="0"/>
    <s v="Automation Specialist IV"/>
    <x v="15"/>
    <n v="103189.393"/>
    <n v="14446.514999999999"/>
    <s v="Earl Peters"/>
    <x v="3"/>
    <n v="2168338491"/>
    <n v="530725888"/>
    <x v="3"/>
    <x v="6"/>
    <d v="2021-11-15T00:00:00"/>
    <n v="88742.877999999997"/>
    <n v="88742.877999999997"/>
    <x v="10"/>
    <x v="4"/>
    <x v="0"/>
  </r>
  <r>
    <s v="NZ50842"/>
    <x v="2143"/>
    <n v="81"/>
    <d v="1941-05-24T18:00:00"/>
    <x v="0"/>
    <s v="Editor"/>
    <x v="15"/>
    <n v="1506304.1902000001"/>
    <n v="129405.2236"/>
    <s v="Ryan Smith"/>
    <x v="3"/>
    <n v="6231625"/>
    <n v="273325675"/>
    <x v="3"/>
    <x v="6"/>
    <d v="2021-01-31T00:00:00"/>
    <n v="1376898.9666000002"/>
    <n v="1404436.9459320002"/>
    <x v="3"/>
    <x v="2"/>
    <x v="0"/>
  </r>
  <r>
    <s v="NZ21281"/>
    <x v="2144"/>
    <n v="61"/>
    <d v="1961-05-24T18:00:00"/>
    <x v="0"/>
    <s v="Programmer I"/>
    <x v="19"/>
    <n v="270551.97560000001"/>
    <n v="197156.08069999999"/>
    <s v="Paula Perkins"/>
    <x v="1"/>
    <n v="2294930313"/>
    <s v="0"/>
    <x v="1"/>
    <x v="1"/>
    <d v="2021-04-15T00:00:00"/>
    <n v="73395.894900000014"/>
    <n v="73395.894900000014"/>
    <x v="5"/>
    <x v="3"/>
    <x v="0"/>
  </r>
  <r>
    <s v="NZ41653"/>
    <x v="2145"/>
    <n v="56"/>
    <d v="1966-05-25T00:00:00"/>
    <x v="0"/>
    <s v="Legal Assistant"/>
    <x v="17"/>
    <n v="122739.52"/>
    <n v="45953.676299999999"/>
    <s v="Ann Gonzales"/>
    <x v="0"/>
    <n v="663911376"/>
    <s v="0"/>
    <x v="2"/>
    <x v="2"/>
    <d v="2021-07-02T00:00:00"/>
    <n v="76785.843699999998"/>
    <n v="76785.843699999998"/>
    <x v="11"/>
    <x v="4"/>
    <x v="0"/>
  </r>
  <r>
    <s v="NZ38267"/>
    <x v="2146"/>
    <n v="37"/>
    <d v="1985-05-24T18:00:00"/>
    <x v="0"/>
    <s v="Sales Associate"/>
    <x v="19"/>
    <n v="49633.476199999997"/>
    <n v="15755.743"/>
    <s v="Carolyn Snyder"/>
    <x v="2"/>
    <n v="2871193488"/>
    <s v="0"/>
    <x v="2"/>
    <x v="2"/>
    <d v="2021-11-26T00:00:00"/>
    <n v="33877.733199999995"/>
    <n v="33877.733199999995"/>
    <x v="10"/>
    <x v="1"/>
    <x v="0"/>
  </r>
  <r>
    <s v="NZ39500"/>
    <x v="2147"/>
    <n v="69"/>
    <d v="1953-05-24T18:00:00"/>
    <x v="0"/>
    <s v="Business Systems Development Analyst"/>
    <x v="17"/>
    <n v="106324.3409"/>
    <n v="78330.084099999993"/>
    <s v="Tammy Dunn"/>
    <x v="1"/>
    <n v="441239833"/>
    <s v="0"/>
    <x v="2"/>
    <x v="2"/>
    <d v="2021-02-18T00:00:00"/>
    <n v="27994.256800000003"/>
    <n v="27994.256800000003"/>
    <x v="0"/>
    <x v="3"/>
    <x v="0"/>
  </r>
  <r>
    <s v="NZ93078"/>
    <x v="2148"/>
    <n v="37"/>
    <d v="1985-05-24T18:00:00"/>
    <x v="0"/>
    <s v="Biostatistician I"/>
    <x v="12"/>
    <n v="352507.06079999998"/>
    <n v="44944.650199999996"/>
    <s v="Diane Lewis"/>
    <x v="3"/>
    <n v="1114965"/>
    <s v="0"/>
    <x v="1"/>
    <x v="4"/>
    <d v="2021-07-03T00:00:00"/>
    <n v="307562.4106"/>
    <n v="307562.4106"/>
    <x v="11"/>
    <x v="1"/>
    <x v="0"/>
  </r>
  <r>
    <s v="NZ82676"/>
    <x v="2149"/>
    <n v="36"/>
    <d v="1986-05-25T00:00:00"/>
    <x v="0"/>
    <s v="Software Engineer I"/>
    <x v="10"/>
    <n v="472148.79509999999"/>
    <n v="109569.7369"/>
    <s v="Eric Chavez"/>
    <x v="0"/>
    <n v="336482496"/>
    <s v="0"/>
    <x v="5"/>
    <x v="2"/>
    <d v="2021-10-20T00:00:00"/>
    <n v="362579.05819999997"/>
    <n v="362579.05819999997"/>
    <x v="2"/>
    <x v="1"/>
    <x v="0"/>
  </r>
  <r>
    <s v="NZ21974"/>
    <x v="2150"/>
    <n v="17"/>
    <d v="2005-05-24T18:00:00"/>
    <x v="0"/>
    <s v="Programmer Analyst IV"/>
    <x v="13"/>
    <n v="507901.82400000002"/>
    <n v="134086.0815"/>
    <s v="Charles Howard"/>
    <x v="1"/>
    <n v="3087720192"/>
    <s v="0"/>
    <x v="0"/>
    <x v="0"/>
    <d v="2021-10-07T00:00:00"/>
    <n v="373815.74250000005"/>
    <n v="373815.74250000005"/>
    <x v="2"/>
    <x v="6"/>
    <x v="0"/>
  </r>
  <r>
    <s v="NZ99500"/>
    <x v="2151"/>
    <n v="53"/>
    <d v="1969-05-24T18:00:00"/>
    <x v="0"/>
    <s v="GIS Technical Architect"/>
    <x v="19"/>
    <n v="248082.59820000001"/>
    <n v="59827.455600000001"/>
    <s v="Mark Shaw"/>
    <x v="1"/>
    <n v="1255181625"/>
    <s v="0"/>
    <x v="5"/>
    <x v="5"/>
    <d v="2021-09-06T00:00:00"/>
    <n v="188255.14260000002"/>
    <n v="188255.14260000002"/>
    <x v="8"/>
    <x v="4"/>
    <x v="0"/>
  </r>
  <r>
    <s v="NZ95530"/>
    <x v="2152"/>
    <n v="76"/>
    <d v="1946-05-25T00:00:00"/>
    <x v="0"/>
    <s v="Account Representative III"/>
    <x v="10"/>
    <n v="855843.87719999999"/>
    <n v="185162.13519999999"/>
    <s v="Donald Martin"/>
    <x v="2"/>
    <n v="1297524484"/>
    <s v="0"/>
    <x v="1"/>
    <x v="1"/>
    <d v="2021-11-10T00:00:00"/>
    <n v="670681.74199999997"/>
    <n v="670681.74199999997"/>
    <x v="10"/>
    <x v="2"/>
    <x v="0"/>
  </r>
  <r>
    <s v="NZ20053"/>
    <x v="2153"/>
    <n v="43"/>
    <d v="1979-05-25T06:00:00"/>
    <x v="0"/>
    <s v="Accounting Assistant I"/>
    <x v="18"/>
    <n v="1675743.2943"/>
    <n v="237955.5478"/>
    <s v="Carol Gibson"/>
    <x v="5"/>
    <n v="9049326"/>
    <s v="0"/>
    <x v="2"/>
    <x v="4"/>
    <d v="2021-09-29T00:00:00"/>
    <n v="1437787.7464999999"/>
    <n v="1437787.7464999999"/>
    <x v="8"/>
    <x v="5"/>
    <x v="0"/>
  </r>
  <r>
    <s v="NZ81182"/>
    <x v="2154"/>
    <n v="78"/>
    <d v="1944-05-24T12:00:00"/>
    <x v="0"/>
    <s v="Project Manager"/>
    <x v="17"/>
    <n v="226275.7978"/>
    <n v="152815.0969"/>
    <s v="Karen Nelson"/>
    <x v="0"/>
    <n v="2453018034"/>
    <s v="0"/>
    <x v="4"/>
    <x v="7"/>
    <d v="2021-06-08T00:00:00"/>
    <n v="73460.700899999996"/>
    <n v="73460.700899999996"/>
    <x v="4"/>
    <x v="2"/>
    <x v="0"/>
  </r>
  <r>
    <s v="NZ21889"/>
    <x v="2155"/>
    <n v="30"/>
    <d v="1992-05-24T12:00:00"/>
    <x v="0"/>
    <s v="Administrative Officer"/>
    <x v="9"/>
    <n v="219305.24040000001"/>
    <n v="92108.201000000001"/>
    <s v="Benjamin Wood"/>
    <x v="3"/>
    <n v="16519104"/>
    <s v="0"/>
    <x v="0"/>
    <x v="4"/>
    <d v="2022-02-09T00:00:00"/>
    <n v="127197.03940000001"/>
    <n v="127197.03940000001"/>
    <x v="0"/>
    <x v="1"/>
    <x v="1"/>
  </r>
  <r>
    <s v="NZ90777"/>
    <x v="2156"/>
    <n v="25"/>
    <d v="1997-05-24T18:00:00"/>
    <x v="0"/>
    <s v="VP Quality Control"/>
    <x v="17"/>
    <n v="871947.69779999997"/>
    <n v="275820.19010000001"/>
    <s v="Douglas Andrews"/>
    <x v="0"/>
    <n v="2207708064"/>
    <s v="0"/>
    <x v="2"/>
    <x v="2"/>
    <d v="2021-07-02T00:00:00"/>
    <n v="596127.50769999996"/>
    <n v="596127.50769999996"/>
    <x v="11"/>
    <x v="0"/>
    <x v="0"/>
  </r>
  <r>
    <s v="NZ60443"/>
    <x v="2157"/>
    <n v="26"/>
    <d v="1996-05-24T12:00:00"/>
    <x v="0"/>
    <s v="Account Representative IV"/>
    <x v="13"/>
    <n v="89287.596799999999"/>
    <n v="19377.622200000002"/>
    <s v="Evelyn Davis"/>
    <x v="1"/>
    <n v="1198340352"/>
    <s v="0"/>
    <x v="0"/>
    <x v="4"/>
    <d v="2021-04-08T00:00:00"/>
    <n v="69909.974600000001"/>
    <n v="69909.974600000001"/>
    <x v="5"/>
    <x v="0"/>
    <x v="0"/>
  </r>
  <r>
    <s v="NZ25459"/>
    <x v="2158"/>
    <n v="80"/>
    <d v="1942-05-25T00:00:00"/>
    <x v="0"/>
    <s v="Health Coach I"/>
    <x v="13"/>
    <n v="322644.27100000001"/>
    <n v="368275.38939999999"/>
    <s v="Aaron Bryant"/>
    <x v="5"/>
    <n v="947116104"/>
    <s v="0"/>
    <x v="4"/>
    <x v="7"/>
    <d v="2022-02-10T00:00:00"/>
    <n v="-45631.118399999978"/>
    <n v="-45631.118399999978"/>
    <x v="0"/>
    <x v="2"/>
    <x v="1"/>
  </r>
  <r>
    <s v="NZ25702"/>
    <x v="2159"/>
    <n v="38"/>
    <d v="1984-05-24T12:00:00"/>
    <x v="0"/>
    <s v="Automation Specialist III"/>
    <x v="13"/>
    <n v="156565.3426"/>
    <n v="104514.7513"/>
    <s v="Michelle Pierce"/>
    <x v="1"/>
    <n v="3020219442"/>
    <s v="0"/>
    <x v="2"/>
    <x v="2"/>
    <d v="2022-04-20T00:00:00"/>
    <n v="52050.5913"/>
    <n v="52050.5913"/>
    <x v="5"/>
    <x v="1"/>
    <x v="1"/>
  </r>
  <r>
    <s v="NZ45882"/>
    <x v="2160"/>
    <n v="27"/>
    <d v="1995-05-25T06:00:00"/>
    <x v="0"/>
    <s v="Compensation Analyst"/>
    <x v="16"/>
    <n v="478960.24329999997"/>
    <n v="236227.92249999999"/>
    <s v="Virginia Edwards"/>
    <x v="1"/>
    <n v="964882461"/>
    <s v="0"/>
    <x v="2"/>
    <x v="1"/>
    <d v="2021-06-05T00:00:00"/>
    <n v="242732.32079999999"/>
    <n v="242732.32079999999"/>
    <x v="4"/>
    <x v="0"/>
    <x v="0"/>
  </r>
  <r>
    <s v="NZ62985"/>
    <x v="2161"/>
    <n v="65"/>
    <d v="1957-05-24T18:00:00"/>
    <x v="0"/>
    <s v="Human Resources Assistant IV"/>
    <x v="12"/>
    <n v="216390.40470000001"/>
    <n v="18547.749"/>
    <s v="Christopher Price"/>
    <x v="1"/>
    <n v="470106304"/>
    <s v="0"/>
    <x v="2"/>
    <x v="1"/>
    <d v="2021-11-28T00:00:00"/>
    <n v="197842.6557"/>
    <n v="197842.6557"/>
    <x v="10"/>
    <x v="3"/>
    <x v="0"/>
  </r>
  <r>
    <s v="NZ87995"/>
    <x v="2162"/>
    <n v="27"/>
    <d v="1995-05-25T06:00:00"/>
    <x v="0"/>
    <s v="Chemical Engineer"/>
    <x v="9"/>
    <n v="2674642.6856999998"/>
    <n v="1166950.2677"/>
    <s v="Louis Thomas"/>
    <x v="0"/>
    <n v="4529243904"/>
    <s v="0"/>
    <x v="0"/>
    <x v="0"/>
    <d v="2021-07-05T00:00:00"/>
    <n v="1507692.4179999998"/>
    <n v="1507692.4179999998"/>
    <x v="11"/>
    <x v="0"/>
    <x v="0"/>
  </r>
  <r>
    <s v="NZ93058"/>
    <x v="2163"/>
    <n v="53"/>
    <d v="1969-05-24T18:00:00"/>
    <x v="0"/>
    <s v="Assistant Media Planner"/>
    <x v="11"/>
    <n v="2262231.9007000001"/>
    <n v="385691.99619999999"/>
    <s v="Russell Hansen"/>
    <x v="3"/>
    <n v="5197125"/>
    <s v="0"/>
    <x v="5"/>
    <x v="2"/>
    <d v="2021-01-21T00:00:00"/>
    <n v="1876539.9045000002"/>
    <n v="1914070.7025900001"/>
    <x v="3"/>
    <x v="4"/>
    <x v="0"/>
  </r>
  <r>
    <s v="NZ31640"/>
    <x v="2164"/>
    <n v="20"/>
    <d v="2002-05-25T00:00:00"/>
    <x v="0"/>
    <s v="Recruiting Manager"/>
    <x v="13"/>
    <n v="54859.2402"/>
    <n v="57497.708400000003"/>
    <s v="Marie Hart"/>
    <x v="3"/>
    <n v="3416269068"/>
    <n v="23485920633"/>
    <x v="3"/>
    <x v="2"/>
    <d v="2021-10-23T00:00:00"/>
    <n v="-2638.468200000003"/>
    <n v="-2638.468200000003"/>
    <x v="2"/>
    <x v="0"/>
    <x v="0"/>
  </r>
  <r>
    <s v="NZ74369"/>
    <x v="2165"/>
    <n v="49"/>
    <d v="1973-05-24T18:00:00"/>
    <x v="0"/>
    <s v="Geological Engineer"/>
    <x v="19"/>
    <n v="859290.27520000003"/>
    <n v="266305.26439999999"/>
    <s v="Cheryl Gordon"/>
    <x v="3"/>
    <n v="69280848"/>
    <s v="0"/>
    <x v="0"/>
    <x v="0"/>
    <d v="2021-11-13T00:00:00"/>
    <n v="592985.01080000005"/>
    <n v="604844.71101600002"/>
    <x v="10"/>
    <x v="5"/>
    <x v="0"/>
  </r>
  <r>
    <s v="NZ78571"/>
    <x v="2166"/>
    <n v="17"/>
    <d v="2005-05-24T18:00:00"/>
    <x v="0"/>
    <s v="Media Manager IV"/>
    <x v="13"/>
    <n v="796059.42760000005"/>
    <n v="299355.37079999998"/>
    <s v="Benjamin Garza"/>
    <x v="3"/>
    <n v="59266748"/>
    <s v="0"/>
    <x v="2"/>
    <x v="2"/>
    <d v="2021-06-03T00:00:00"/>
    <n v="496704.05680000008"/>
    <n v="496704.05680000008"/>
    <x v="4"/>
    <x v="6"/>
    <x v="0"/>
  </r>
  <r>
    <s v="NZ90650"/>
    <x v="2167"/>
    <n v="20"/>
    <d v="2002-05-25T00:00:00"/>
    <x v="0"/>
    <s v="Accountant III"/>
    <x v="20"/>
    <n v="781027.69389999995"/>
    <n v="567065.48529999994"/>
    <s v="Ruth Cook"/>
    <x v="3"/>
    <n v="79425624"/>
    <s v="0"/>
    <x v="4"/>
    <x v="1"/>
    <d v="2021-07-01T00:00:00"/>
    <n v="213962.20860000001"/>
    <n v="213962.20860000001"/>
    <x v="11"/>
    <x v="0"/>
    <x v="0"/>
  </r>
  <r>
    <s v="NZ74203"/>
    <x v="2168"/>
    <n v="70"/>
    <d v="1952-05-24T12:00:00"/>
    <x v="0"/>
    <s v="Web Developer III"/>
    <x v="13"/>
    <n v="599215.26029999997"/>
    <n v="97707.861499999999"/>
    <s v="Todd Elliott"/>
    <x v="0"/>
    <n v="1155670464"/>
    <s v="0"/>
    <x v="5"/>
    <x v="2"/>
    <d v="2021-12-11T00:00:00"/>
    <n v="501507.39879999997"/>
    <n v="501507.39879999997"/>
    <x v="7"/>
    <x v="2"/>
    <x v="0"/>
  </r>
  <r>
    <s v="NZ21262"/>
    <x v="2169"/>
    <n v="27"/>
    <d v="1995-05-25T06:00:00"/>
    <x v="0"/>
    <s v="Accountant IV"/>
    <x v="10"/>
    <n v="502316.837"/>
    <n v="121007.5616"/>
    <s v="Scott Ward"/>
    <x v="0"/>
    <n v="242779896"/>
    <s v="0"/>
    <x v="1"/>
    <x v="4"/>
    <d v="2021-03-06T00:00:00"/>
    <n v="381309.27539999998"/>
    <n v="381309.27539999998"/>
    <x v="1"/>
    <x v="0"/>
    <x v="0"/>
  </r>
  <r>
    <s v="NZ18100"/>
    <x v="2170"/>
    <n v="38"/>
    <d v="1984-05-24T12:00:00"/>
    <x v="0"/>
    <s v="Senior Cost Accountant"/>
    <x v="9"/>
    <n v="309391.56689999998"/>
    <n v="182541.0245"/>
    <s v="Ruby Andrews"/>
    <x v="0"/>
    <n v="3888755416"/>
    <s v="0"/>
    <x v="2"/>
    <x v="1"/>
    <d v="2021-10-14T00:00:00"/>
    <n v="126850.54239999998"/>
    <n v="126850.54239999998"/>
    <x v="2"/>
    <x v="1"/>
    <x v="0"/>
  </r>
  <r>
    <s v="NZ86089"/>
    <x v="2171"/>
    <n v="62"/>
    <d v="1960-05-24T12:00:00"/>
    <x v="0"/>
    <s v="Human Resources Assistant IV"/>
    <x v="20"/>
    <n v="837308.1496"/>
    <n v="319541.59899999999"/>
    <s v="Roger Hamilton"/>
    <x v="2"/>
    <n v="1608976551"/>
    <n v="7255922401"/>
    <x v="3"/>
    <x v="2"/>
    <d v="2022-01-25T00:00:00"/>
    <n v="517766.55060000002"/>
    <n v="517766.55060000002"/>
    <x v="3"/>
    <x v="3"/>
    <x v="1"/>
  </r>
  <r>
    <s v="NZ20140"/>
    <x v="2172"/>
    <n v="39"/>
    <d v="1983-05-25T06:00:00"/>
    <x v="0"/>
    <s v="Design Engineer"/>
    <x v="20"/>
    <n v="827644.32180000003"/>
    <n v="253758.87220000001"/>
    <s v="Alan Wheeler"/>
    <x v="0"/>
    <n v="258076568"/>
    <s v="0"/>
    <x v="1"/>
    <x v="1"/>
    <d v="2021-04-16T00:00:00"/>
    <n v="573885.44960000005"/>
    <n v="573885.44960000005"/>
    <x v="5"/>
    <x v="1"/>
    <x v="0"/>
  </r>
  <r>
    <s v="NZ32917"/>
    <x v="2173"/>
    <n v="49"/>
    <d v="1973-05-24T18:00:00"/>
    <x v="0"/>
    <s v="Assistant Professor"/>
    <x v="13"/>
    <n v="193940.5692"/>
    <n v="131879.5871"/>
    <s v="Anthony Stephens"/>
    <x v="3"/>
    <n v="9729496"/>
    <s v="0"/>
    <x v="5"/>
    <x v="5"/>
    <d v="2021-07-03T00:00:00"/>
    <n v="62060.982099999994"/>
    <n v="62060.982099999994"/>
    <x v="11"/>
    <x v="5"/>
    <x v="0"/>
  </r>
  <r>
    <s v="NZ16415"/>
    <x v="2174"/>
    <n v="18"/>
    <d v="2004-05-24T12:00:00"/>
    <x v="0"/>
    <s v="Business Systems Development Analyst"/>
    <x v="17"/>
    <n v="1531869.0895"/>
    <n v="283495.2536"/>
    <s v="Lawrence Myers"/>
    <x v="0"/>
    <n v="280608596"/>
    <s v="0"/>
    <x v="0"/>
    <x v="0"/>
    <d v="2021-03-15T00:00:00"/>
    <n v="1248373.8359000001"/>
    <n v="1248373.8359000001"/>
    <x v="1"/>
    <x v="6"/>
    <x v="0"/>
  </r>
  <r>
    <s v="NZ18823"/>
    <x v="2175"/>
    <n v="63"/>
    <d v="1959-05-25T06:00:00"/>
    <x v="0"/>
    <s v="Programmer Analyst III"/>
    <x v="12"/>
    <n v="807585.35129999998"/>
    <n v="306661.17719999998"/>
    <s v="Joseph Nichols"/>
    <x v="0"/>
    <n v="312704964"/>
    <s v="0"/>
    <x v="4"/>
    <x v="7"/>
    <d v="2021-09-21T00:00:00"/>
    <n v="500924.1741"/>
    <n v="500924.1741"/>
    <x v="8"/>
    <x v="3"/>
    <x v="0"/>
  </r>
  <r>
    <s v="NZ37670"/>
    <x v="2176"/>
    <n v="27"/>
    <d v="1995-05-25T06:00:00"/>
    <x v="0"/>
    <s v="Sales Associate"/>
    <x v="17"/>
    <n v="1616824.9007000001"/>
    <n v="404752.4498"/>
    <s v="Juan Bailey"/>
    <x v="0"/>
    <n v="1129756224"/>
    <s v="0"/>
    <x v="4"/>
    <x v="7"/>
    <d v="2021-07-27T00:00:00"/>
    <n v="1212072.4509000001"/>
    <n v="1212072.4509000001"/>
    <x v="11"/>
    <x v="0"/>
    <x v="0"/>
  </r>
  <r>
    <s v="NZ20655"/>
    <x v="2177"/>
    <n v="81"/>
    <d v="1941-05-24T18:00:00"/>
    <x v="0"/>
    <s v="Marketing Manager"/>
    <x v="11"/>
    <n v="186137.93590000001"/>
    <n v="122414.7769"/>
    <s v="Pamela Butler"/>
    <x v="0"/>
    <n v="3612576704"/>
    <n v="7048275568"/>
    <x v="3"/>
    <x v="6"/>
    <d v="2021-09-12T00:00:00"/>
    <n v="63723.159000000014"/>
    <n v="63723.159000000014"/>
    <x v="8"/>
    <x v="2"/>
    <x v="0"/>
  </r>
  <r>
    <s v="NZ53058"/>
    <x v="2178"/>
    <n v="55"/>
    <d v="1967-05-25T06:00:00"/>
    <x v="0"/>
    <s v="Staff Accountant I"/>
    <x v="12"/>
    <n v="729409.64399999997"/>
    <n v="178782.9596"/>
    <s v="Christine Carr"/>
    <x v="5"/>
    <n v="3019737897"/>
    <s v="0"/>
    <x v="5"/>
    <x v="8"/>
    <d v="2021-10-03T00:00:00"/>
    <n v="550626.68439999991"/>
    <n v="550626.68439999991"/>
    <x v="2"/>
    <x v="4"/>
    <x v="0"/>
  </r>
  <r>
    <s v="NZ71563"/>
    <x v="2179"/>
    <n v="85"/>
    <d v="1937-05-24T18:00:00"/>
    <x v="0"/>
    <s v="Geological Engineer"/>
    <x v="7"/>
    <n v="599816.80160000001"/>
    <n v="206879.48920000001"/>
    <s v="Gary Reynolds"/>
    <x v="5"/>
    <n v="161123826"/>
    <s v="0"/>
    <x v="1"/>
    <x v="1"/>
    <d v="2021-04-24T00:00:00"/>
    <n v="392937.3124"/>
    <n v="392937.3124"/>
    <x v="5"/>
    <x v="2"/>
    <x v="0"/>
  </r>
  <r>
    <s v="NZ47623"/>
    <x v="2180"/>
    <n v="51"/>
    <d v="1971-05-25T06:00:00"/>
    <x v="0"/>
    <s v="Administrative Officer"/>
    <x v="10"/>
    <n v="489611.49119999999"/>
    <n v="172063.4669"/>
    <s v="Sarah Griffin"/>
    <x v="0"/>
    <n v="2821214592"/>
    <s v="0"/>
    <x v="0"/>
    <x v="4"/>
    <d v="2021-06-11T00:00:00"/>
    <n v="317548.02429999999"/>
    <n v="317548.02429999999"/>
    <x v="4"/>
    <x v="4"/>
    <x v="0"/>
  </r>
  <r>
    <s v="NZ14347"/>
    <x v="2181"/>
    <n v="44"/>
    <d v="1978-05-25T00:00:00"/>
    <x v="0"/>
    <s v="Nurse"/>
    <x v="15"/>
    <n v="1763179.743"/>
    <n v="195798.2666"/>
    <s v="Victor Morrison"/>
    <x v="3"/>
    <n v="3164205312"/>
    <n v="7954946704"/>
    <x v="3"/>
    <x v="3"/>
    <d v="2021-05-08T00:00:00"/>
    <n v="1567381.4764"/>
    <n v="1598729.1059280001"/>
    <x v="6"/>
    <x v="5"/>
    <x v="0"/>
  </r>
  <r>
    <s v="NZ67670"/>
    <x v="2182"/>
    <n v="59"/>
    <d v="1963-05-25T06:00:00"/>
    <x v="0"/>
    <s v="Media Manager IV"/>
    <x v="13"/>
    <n v="97270.637799999997"/>
    <n v="16587.2035"/>
    <s v="Lillian Jackson"/>
    <x v="3"/>
    <n v="1631811456"/>
    <s v="0"/>
    <x v="1"/>
    <x v="1"/>
    <d v="2021-07-29T00:00:00"/>
    <n v="80683.434299999994"/>
    <n v="80683.434299999994"/>
    <x v="11"/>
    <x v="4"/>
    <x v="0"/>
  </r>
  <r>
    <s v="NZ48176"/>
    <x v="2183"/>
    <n v="66"/>
    <d v="1956-05-24T12:00:00"/>
    <x v="0"/>
    <s v="Recruiter"/>
    <x v="12"/>
    <n v="752092.2"/>
    <n v="526163.70310000004"/>
    <s v="Jennifer Barnes"/>
    <x v="5"/>
    <n v="91216944"/>
    <s v="0"/>
    <x v="1"/>
    <x v="4"/>
    <d v="2021-06-12T00:00:00"/>
    <n v="225928.49689999991"/>
    <n v="225928.49689999991"/>
    <x v="4"/>
    <x v="3"/>
    <x v="0"/>
  </r>
  <r>
    <s v="NZ66341"/>
    <x v="2184"/>
    <n v="47"/>
    <d v="1975-05-25T06:00:00"/>
    <x v="0"/>
    <s v="Developer III"/>
    <x v="17"/>
    <n v="227354.43410000001"/>
    <n v="48114.542999999998"/>
    <s v="James Sanchez"/>
    <x v="0"/>
    <n v="336627375"/>
    <s v="0"/>
    <x v="1"/>
    <x v="1"/>
    <d v="2021-11-06T00:00:00"/>
    <n v="179239.89110000001"/>
    <n v="179239.89110000001"/>
    <x v="10"/>
    <x v="5"/>
    <x v="0"/>
  </r>
  <r>
    <s v="NZ43511"/>
    <x v="2185"/>
    <n v="80"/>
    <d v="1942-05-25T00:00:00"/>
    <x v="0"/>
    <s v="Safety Technician I"/>
    <x v="13"/>
    <n v="1755886.4545"/>
    <n v="531125.37860000005"/>
    <s v="Wayne Baker"/>
    <x v="3"/>
    <n v="3255534204"/>
    <s v="0"/>
    <x v="0"/>
    <x v="4"/>
    <d v="2021-11-15T00:00:00"/>
    <n v="1224761.0759000001"/>
    <n v="1249256.2974180002"/>
    <x v="10"/>
    <x v="2"/>
    <x v="0"/>
  </r>
  <r>
    <s v="NZ98233"/>
    <x v="2186"/>
    <n v="51"/>
    <d v="1971-05-25T06:00:00"/>
    <x v="0"/>
    <s v="Senior Developer"/>
    <x v="13"/>
    <n v="476989.0404"/>
    <n v="149745.65030000001"/>
    <s v="Doris Carroll"/>
    <x v="5"/>
    <n v="270186794"/>
    <s v="0"/>
    <x v="2"/>
    <x v="2"/>
    <d v="2022-01-13T00:00:00"/>
    <n v="327243.39009999996"/>
    <n v="327243.39009999996"/>
    <x v="3"/>
    <x v="4"/>
    <x v="1"/>
  </r>
  <r>
    <s v="NZ54557"/>
    <x v="2187"/>
    <n v="63"/>
    <d v="1959-05-25T06:00:00"/>
    <x v="0"/>
    <s v="Teacher"/>
    <x v="11"/>
    <n v="2263283.5414"/>
    <n v="283939.20789999998"/>
    <s v="Clarence Matthews"/>
    <x v="1"/>
    <n v="200034648"/>
    <s v="0"/>
    <x v="1"/>
    <x v="1"/>
    <d v="2021-05-23T00:00:00"/>
    <n v="1979344.3334999999"/>
    <n v="1979344.3334999999"/>
    <x v="6"/>
    <x v="3"/>
    <x v="0"/>
  </r>
  <r>
    <s v="NZ94062"/>
    <x v="2188"/>
    <n v="54"/>
    <d v="1968-05-24T12:00:00"/>
    <x v="0"/>
    <s v="GIS Technical Architect"/>
    <x v="14"/>
    <n v="194535.84940000001"/>
    <n v="67931.918600000005"/>
    <s v="Kathleen Stewart"/>
    <x v="5"/>
    <n v="855008506"/>
    <s v="0"/>
    <x v="1"/>
    <x v="1"/>
    <d v="2021-08-10T00:00:00"/>
    <n v="126603.9308"/>
    <n v="126603.9308"/>
    <x v="9"/>
    <x v="4"/>
    <x v="0"/>
  </r>
  <r>
    <s v="NZ60956"/>
    <x v="2189"/>
    <n v="74"/>
    <d v="1948-05-24T12:00:00"/>
    <x v="0"/>
    <s v="Cost Accountant"/>
    <x v="15"/>
    <n v="3144472.5855"/>
    <n v="1277139.6347000001"/>
    <s v="Michael Bishop"/>
    <x v="1"/>
    <n v="675973792"/>
    <s v="0"/>
    <x v="1"/>
    <x v="1"/>
    <d v="2021-04-02T00:00:00"/>
    <n v="1867332.9508"/>
    <n v="1867332.9508"/>
    <x v="5"/>
    <x v="2"/>
    <x v="0"/>
  </r>
  <r>
    <s v="NZ71573"/>
    <x v="2190"/>
    <n v="65"/>
    <d v="1957-05-24T18:00:00"/>
    <x v="0"/>
    <s v="Research Associate"/>
    <x v="19"/>
    <n v="1827640.0682000001"/>
    <n v="649827.57979999995"/>
    <s v="Carlos King"/>
    <x v="0"/>
    <n v="3999765504"/>
    <s v="0"/>
    <x v="2"/>
    <x v="5"/>
    <d v="2022-01-30T00:00:00"/>
    <n v="1177812.4884000001"/>
    <n v="1177812.4884000001"/>
    <x v="3"/>
    <x v="3"/>
    <x v="1"/>
  </r>
  <r>
    <s v="NZ23132"/>
    <x v="2191"/>
    <n v="73"/>
    <d v="1949-05-24T18:00:00"/>
    <x v="0"/>
    <s v="Web Designer I"/>
    <x v="16"/>
    <n v="93146.241699999999"/>
    <n v="12284.504300000001"/>
    <s v="Carlos Day"/>
    <x v="0"/>
    <n v="814046875"/>
    <s v="0"/>
    <x v="1"/>
    <x v="1"/>
    <d v="2022-03-09T00:00:00"/>
    <n v="80861.737399999998"/>
    <n v="80861.737399999998"/>
    <x v="1"/>
    <x v="2"/>
    <x v="1"/>
  </r>
  <r>
    <s v="NZ61218"/>
    <x v="2192"/>
    <n v="42"/>
    <d v="1980-05-24T12:00:00"/>
    <x v="0"/>
    <s v="Budget/Accounting Analyst II"/>
    <x v="10"/>
    <n v="565013.46100000001"/>
    <n v="275176.82610000001"/>
    <s v="Martha Green"/>
    <x v="0"/>
    <n v="2562845376"/>
    <s v="0"/>
    <x v="0"/>
    <x v="4"/>
    <d v="2021-04-08T00:00:00"/>
    <n v="289836.6349"/>
    <n v="289836.6349"/>
    <x v="5"/>
    <x v="5"/>
    <x v="0"/>
  </r>
  <r>
    <s v="NZ82641"/>
    <x v="2193"/>
    <n v="18"/>
    <d v="2004-05-24T12:00:00"/>
    <x v="0"/>
    <s v="Geologist IV"/>
    <x v="14"/>
    <n v="230628.4026"/>
    <n v="102766.726"/>
    <s v="Clarence Rivera"/>
    <x v="1"/>
    <n v="1881255537"/>
    <s v="0"/>
    <x v="2"/>
    <x v="1"/>
    <d v="2022-04-18T00:00:00"/>
    <n v="127861.67660000001"/>
    <n v="127861.67660000001"/>
    <x v="5"/>
    <x v="6"/>
    <x v="1"/>
  </r>
  <r>
    <s v="NZ54495"/>
    <x v="2194"/>
    <n v="42"/>
    <d v="1980-05-24T12:00:00"/>
    <x v="0"/>
    <s v="Engineer IV"/>
    <x v="10"/>
    <n v="217684.77619999999"/>
    <n v="253034.18470000001"/>
    <s v="Joe Lawrence"/>
    <x v="2"/>
    <n v="1553308875"/>
    <s v="0"/>
    <x v="0"/>
    <x v="4"/>
    <d v="2022-04-03T00:00:00"/>
    <n v="-35349.40850000002"/>
    <n v="-35349.40850000002"/>
    <x v="5"/>
    <x v="5"/>
    <x v="1"/>
  </r>
  <r>
    <s v="NZ54277"/>
    <x v="2195"/>
    <n v="40"/>
    <d v="1982-05-25T00:00:00"/>
    <x v="0"/>
    <s v="Health Coach IV"/>
    <x v="10"/>
    <n v="2426964.8895999999"/>
    <n v="807724.25230000005"/>
    <s v="William Cruz"/>
    <x v="3"/>
    <n v="1615867572"/>
    <s v="0"/>
    <x v="4"/>
    <x v="7"/>
    <d v="2021-05-20T00:00:00"/>
    <n v="1619240.6372999998"/>
    <n v="1651625.4500459998"/>
    <x v="6"/>
    <x v="5"/>
    <x v="0"/>
  </r>
  <r>
    <s v="NZ64632"/>
    <x v="2196"/>
    <n v="36"/>
    <d v="1986-05-25T00:00:00"/>
    <x v="0"/>
    <s v="Actuary"/>
    <x v="19"/>
    <n v="436763.03360000002"/>
    <n v="352549.66119999997"/>
    <s v="Gary Garcia"/>
    <x v="0"/>
    <n v="3372851016"/>
    <s v="0"/>
    <x v="5"/>
    <x v="2"/>
    <d v="2021-10-07T00:00:00"/>
    <n v="84213.372400000051"/>
    <n v="84213.372400000051"/>
    <x v="2"/>
    <x v="1"/>
    <x v="0"/>
  </r>
  <r>
    <s v="NZ43149"/>
    <x v="2197"/>
    <n v="60"/>
    <d v="1962-05-25T00:00:00"/>
    <x v="0"/>
    <s v="Health Coach IV"/>
    <x v="16"/>
    <n v="816157.07010000001"/>
    <n v="343339.29629999999"/>
    <s v="Bobby Franklin"/>
    <x v="3"/>
    <n v="1582714716"/>
    <s v="0"/>
    <x v="0"/>
    <x v="1"/>
    <d v="2021-01-22T00:00:00"/>
    <n v="472817.77380000002"/>
    <n v="472817.77380000002"/>
    <x v="3"/>
    <x v="3"/>
    <x v="0"/>
  </r>
  <r>
    <s v="NZ61166"/>
    <x v="2198"/>
    <n v="48"/>
    <d v="1974-05-25T00:00:00"/>
    <x v="0"/>
    <s v="Computer Systems Analyst I"/>
    <x v="11"/>
    <n v="243942.31690000001"/>
    <n v="180559.37349999999"/>
    <s v="Kenneth Perkins"/>
    <x v="3"/>
    <n v="734751488"/>
    <s v="0"/>
    <x v="5"/>
    <x v="2"/>
    <d v="2021-11-01T00:00:00"/>
    <n v="63382.943400000018"/>
    <n v="63382.943400000018"/>
    <x v="10"/>
    <x v="5"/>
    <x v="0"/>
  </r>
  <r>
    <s v="NZ62950"/>
    <x v="2199"/>
    <n v="48"/>
    <d v="1974-05-25T00:00:00"/>
    <x v="0"/>
    <s v="Budget/Accounting Analyst II"/>
    <x v="13"/>
    <n v="633403.8996"/>
    <n v="342304.24190000002"/>
    <s v="Sarah Andrews"/>
    <x v="3"/>
    <n v="382167072"/>
    <s v="0"/>
    <x v="1"/>
    <x v="1"/>
    <d v="2022-02-13T00:00:00"/>
    <n v="291099.65769999998"/>
    <n v="291099.65769999998"/>
    <x v="0"/>
    <x v="5"/>
    <x v="1"/>
  </r>
  <r>
    <s v="NZ29312"/>
    <x v="2200"/>
    <n v="28"/>
    <d v="1994-05-25T00:00:00"/>
    <x v="0"/>
    <s v="Nurse Practicioner"/>
    <x v="10"/>
    <n v="413381.56790000002"/>
    <n v="41854.883699999998"/>
    <s v="Douglas Hughes"/>
    <x v="0"/>
    <n v="1217520576"/>
    <s v="0"/>
    <x v="5"/>
    <x v="2"/>
    <d v="2021-07-13T00:00:00"/>
    <n v="371526.68420000002"/>
    <n v="371526.68420000002"/>
    <x v="11"/>
    <x v="0"/>
    <x v="0"/>
  </r>
  <r>
    <s v="NZ44913"/>
    <x v="2201"/>
    <n v="42"/>
    <d v="1980-05-24T12:00:00"/>
    <x v="0"/>
    <s v="Web Developer I"/>
    <x v="12"/>
    <n v="42186.425300000003"/>
    <n v="8193.0478999999996"/>
    <s v="Joan Allen"/>
    <x v="1"/>
    <n v="146613192"/>
    <s v="0"/>
    <x v="5"/>
    <x v="2"/>
    <d v="2021-07-28T00:00:00"/>
    <n v="33993.377400000005"/>
    <n v="33993.377400000005"/>
    <x v="11"/>
    <x v="5"/>
    <x v="0"/>
  </r>
  <r>
    <s v="NZ64751"/>
    <x v="2202"/>
    <n v="19"/>
    <d v="2003-05-25T06:00:00"/>
    <x v="0"/>
    <s v="Account Coordinator"/>
    <x v="13"/>
    <n v="213097.67290000001"/>
    <n v="180641.25810000001"/>
    <s v="Keith Banks"/>
    <x v="0"/>
    <n v="2742908025"/>
    <s v="0"/>
    <x v="2"/>
    <x v="4"/>
    <d v="2021-12-19T00:00:00"/>
    <n v="32456.414799999999"/>
    <n v="32456.414799999999"/>
    <x v="7"/>
    <x v="6"/>
    <x v="0"/>
  </r>
  <r>
    <s v="NZ51790"/>
    <x v="2203"/>
    <n v="40"/>
    <d v="1982-05-25T00:00:00"/>
    <x v="0"/>
    <s v="Accounting Assistant IV"/>
    <x v="14"/>
    <n v="2796610.6575000002"/>
    <n v="1042762.8938"/>
    <s v="Russell Cox"/>
    <x v="5"/>
    <n v="13172985"/>
    <s v="0"/>
    <x v="0"/>
    <x v="0"/>
    <d v="2022-01-15T00:00:00"/>
    <n v="1753847.7637000002"/>
    <n v="1753847.7637000002"/>
    <x v="3"/>
    <x v="5"/>
    <x v="1"/>
  </r>
  <r>
    <s v="NZ69109"/>
    <x v="2204"/>
    <n v="37"/>
    <d v="1985-05-24T18:00:00"/>
    <x v="0"/>
    <s v="Biostatistician II"/>
    <x v="13"/>
    <n v="296880.201"/>
    <n v="80097.4758"/>
    <s v="Howard Hunt"/>
    <x v="0"/>
    <n v="3174796812"/>
    <s v="0"/>
    <x v="1"/>
    <x v="1"/>
    <d v="2021-01-22T00:00:00"/>
    <n v="216782.72519999999"/>
    <n v="216782.72519999999"/>
    <x v="3"/>
    <x v="1"/>
    <x v="0"/>
  </r>
  <r>
    <s v="NZ55869"/>
    <x v="2205"/>
    <n v="30"/>
    <d v="1992-05-24T12:00:00"/>
    <x v="0"/>
    <s v="Office Assistant I"/>
    <x v="20"/>
    <n v="1502607.2527000001"/>
    <n v="551212.84860000003"/>
    <s v="Judy Cruz"/>
    <x v="3"/>
    <n v="4386200832"/>
    <s v="0"/>
    <x v="2"/>
    <x v="4"/>
    <d v="2021-08-17T00:00:00"/>
    <n v="951394.40410000004"/>
    <n v="970422.292182"/>
    <x v="9"/>
    <x v="1"/>
    <x v="0"/>
  </r>
  <r>
    <s v="NZ89792"/>
    <x v="2206"/>
    <n v="34"/>
    <d v="1988-05-24T12:00:00"/>
    <x v="0"/>
    <s v="Quality Control Specialist"/>
    <x v="16"/>
    <n v="66858.130900000004"/>
    <n v="62765.9522"/>
    <s v="Kenneth Schmidt"/>
    <x v="0"/>
    <n v="1120505568"/>
    <s v="0"/>
    <x v="2"/>
    <x v="2"/>
    <d v="2021-12-29T00:00:00"/>
    <n v="4092.178700000004"/>
    <n v="4092.178700000004"/>
    <x v="7"/>
    <x v="1"/>
    <x v="0"/>
  </r>
  <r>
    <s v="NZ60063"/>
    <x v="2207"/>
    <n v="22"/>
    <d v="2000-05-24T12:00:00"/>
    <x v="0"/>
    <s v="Software Engineer I"/>
    <x v="16"/>
    <n v="1045776.75"/>
    <n v="679754.88749999995"/>
    <s v="Jennifer Cox"/>
    <x v="2"/>
    <n v="863319868"/>
    <s v="0"/>
    <x v="2"/>
    <x v="2"/>
    <d v="2022-01-16T00:00:00"/>
    <n v="366021.86250000005"/>
    <n v="366021.86250000005"/>
    <x v="3"/>
    <x v="0"/>
    <x v="1"/>
  </r>
  <r>
    <s v="NZ76572"/>
    <x v="2208"/>
    <n v="33"/>
    <d v="1989-05-24T18:00:00"/>
    <x v="0"/>
    <s v="Statistician II"/>
    <x v="12"/>
    <n v="1246002.3314"/>
    <n v="582506.08990000002"/>
    <s v="Ralph Sullivan"/>
    <x v="0"/>
    <n v="576049152"/>
    <s v="0"/>
    <x v="4"/>
    <x v="7"/>
    <d v="2022-03-10T00:00:00"/>
    <n v="663496.2415"/>
    <n v="663496.2415"/>
    <x v="1"/>
    <x v="1"/>
    <x v="1"/>
  </r>
  <r>
    <s v="NZ28199"/>
    <x v="2209"/>
    <n v="63"/>
    <d v="1959-05-25T06:00:00"/>
    <x v="0"/>
    <s v="Chemical Engineer"/>
    <x v="20"/>
    <n v="1032771.0723"/>
    <n v="232169.65489999999"/>
    <s v="Albert Duncan"/>
    <x v="3"/>
    <n v="1596583438"/>
    <s v="0"/>
    <x v="1"/>
    <x v="1"/>
    <d v="2021-10-30T00:00:00"/>
    <n v="800601.41740000003"/>
    <n v="816613.44574800006"/>
    <x v="2"/>
    <x v="3"/>
    <x v="0"/>
  </r>
  <r>
    <s v="NZ48103"/>
    <x v="2210"/>
    <n v="30"/>
    <d v="1992-05-24T12:00:00"/>
    <x v="0"/>
    <s v="Budget/Accounting Analyst III"/>
    <x v="17"/>
    <n v="1114463.8093999999"/>
    <n v="478033.8382"/>
    <s v="Henry Harrison"/>
    <x v="0"/>
    <n v="3191953812"/>
    <s v="0"/>
    <x v="2"/>
    <x v="2"/>
    <d v="2021-11-06T00:00:00"/>
    <n v="636429.97119999991"/>
    <n v="636429.97119999991"/>
    <x v="10"/>
    <x v="1"/>
    <x v="0"/>
  </r>
  <r>
    <s v="NZ67567"/>
    <x v="2211"/>
    <n v="78"/>
    <d v="1944-05-24T12:00:00"/>
    <x v="0"/>
    <s v="Recruiter"/>
    <x v="18"/>
    <n v="311496.33600000001"/>
    <n v="306512.3946"/>
    <s v="Heather Patterson"/>
    <x v="0"/>
    <n v="1412968543"/>
    <n v="3237896011"/>
    <x v="3"/>
    <x v="2"/>
    <d v="2021-09-21T00:00:00"/>
    <n v="4983.9414000000106"/>
    <n v="4983.9414000000106"/>
    <x v="8"/>
    <x v="2"/>
    <x v="0"/>
  </r>
  <r>
    <s v="NZ66556"/>
    <x v="2212"/>
    <n v="79"/>
    <d v="1943-05-25T06:00:00"/>
    <x v="0"/>
    <s v="Accountant IV"/>
    <x v="7"/>
    <n v="667288.86780000001"/>
    <n v="499155.90490000002"/>
    <s v="Frank Adams"/>
    <x v="3"/>
    <n v="3298407138"/>
    <s v="0"/>
    <x v="0"/>
    <x v="4"/>
    <d v="2021-11-28T00:00:00"/>
    <n v="168132.96289999998"/>
    <n v="168132.96289999998"/>
    <x v="10"/>
    <x v="2"/>
    <x v="0"/>
  </r>
  <r>
    <s v="NZ48072"/>
    <x v="2213"/>
    <n v="27"/>
    <d v="1995-05-25T06:00:00"/>
    <x v="0"/>
    <s v="Software Test Engineer IV"/>
    <x v="14"/>
    <n v="173259.1507"/>
    <n v="102197.7889"/>
    <s v="Sean Flores"/>
    <x v="2"/>
    <n v="35515728"/>
    <s v="0"/>
    <x v="5"/>
    <x v="2"/>
    <d v="2021-03-12T00:00:00"/>
    <n v="71061.361799999999"/>
    <n v="71061.361799999999"/>
    <x v="1"/>
    <x v="0"/>
    <x v="0"/>
  </r>
  <r>
    <s v="NZ34612"/>
    <x v="2214"/>
    <n v="28"/>
    <d v="1994-05-25T00:00:00"/>
    <x v="0"/>
    <s v="Social Worker"/>
    <x v="18"/>
    <n v="368643.57500000001"/>
    <n v="213538.75169999999"/>
    <s v="Betty Rose"/>
    <x v="3"/>
    <n v="1220896512"/>
    <s v="0"/>
    <x v="1"/>
    <x v="1"/>
    <d v="2022-03-20T00:00:00"/>
    <n v="155104.82330000002"/>
    <n v="155104.82330000002"/>
    <x v="1"/>
    <x v="0"/>
    <x v="1"/>
  </r>
  <r>
    <s v="NZ61615"/>
    <x v="2215"/>
    <n v="28"/>
    <d v="1994-05-25T00:00:00"/>
    <x v="0"/>
    <s v="Office Assistant II"/>
    <x v="20"/>
    <n v="242511.71299999999"/>
    <n v="79712.545700000002"/>
    <s v="Beverly Arnold"/>
    <x v="5"/>
    <n v="155541456"/>
    <s v="0"/>
    <x v="0"/>
    <x v="0"/>
    <d v="2021-03-16T00:00:00"/>
    <n v="162799.16729999997"/>
    <n v="162799.16729999997"/>
    <x v="1"/>
    <x v="0"/>
    <x v="0"/>
  </r>
  <r>
    <s v="NZ85958"/>
    <x v="2216"/>
    <n v="43"/>
    <d v="1979-05-25T06:00:00"/>
    <x v="0"/>
    <s v="VP Accounting"/>
    <x v="16"/>
    <n v="335672.99570000003"/>
    <n v="293349.00929999998"/>
    <s v="Sean Hart"/>
    <x v="0"/>
    <n v="3463057017"/>
    <s v="0"/>
    <x v="2"/>
    <x v="2"/>
    <d v="2021-01-11T00:00:00"/>
    <n v="42323.986400000053"/>
    <n v="42323.986400000053"/>
    <x v="3"/>
    <x v="5"/>
    <x v="0"/>
  </r>
  <r>
    <s v="NZ23534"/>
    <x v="2217"/>
    <n v="56"/>
    <d v="1966-05-25T00:00:00"/>
    <x v="0"/>
    <s v="Account Coordinator"/>
    <x v="17"/>
    <n v="1152844.4717999999"/>
    <n v="366557.48719999997"/>
    <s v="Douglas Carr"/>
    <x v="2"/>
    <n v="2313443268"/>
    <s v="0"/>
    <x v="2"/>
    <x v="2"/>
    <d v="2021-12-03T00:00:00"/>
    <n v="786286.98459999997"/>
    <n v="786286.98459999997"/>
    <x v="7"/>
    <x v="4"/>
    <x v="0"/>
  </r>
  <r>
    <s v="NZ54595"/>
    <x v="2218"/>
    <n v="30"/>
    <d v="1992-05-24T12:00:00"/>
    <x v="0"/>
    <s v="Internal Auditor"/>
    <x v="9"/>
    <n v="1247148.9284000001"/>
    <n v="285394.08029999997"/>
    <s v="James Gilbert"/>
    <x v="3"/>
    <n v="2623636863"/>
    <s v="0"/>
    <x v="0"/>
    <x v="4"/>
    <d v="2022-01-14T00:00:00"/>
    <n v="961754.84810000006"/>
    <n v="980989.94506200007"/>
    <x v="3"/>
    <x v="1"/>
    <x v="1"/>
  </r>
  <r>
    <s v="NZ34986"/>
    <x v="2219"/>
    <n v="20"/>
    <d v="2002-05-25T00:00:00"/>
    <x v="0"/>
    <s v="Programmer Analyst I"/>
    <x v="14"/>
    <n v="286708.1727"/>
    <n v="106821.916"/>
    <s v="Roger Gonzales"/>
    <x v="0"/>
    <n v="91074645"/>
    <s v="0"/>
    <x v="5"/>
    <x v="8"/>
    <d v="2021-09-11T00:00:00"/>
    <n v="179886.2567"/>
    <n v="179886.2567"/>
    <x v="8"/>
    <x v="0"/>
    <x v="0"/>
  </r>
  <r>
    <s v="NZ95651"/>
    <x v="2220"/>
    <n v="66"/>
    <d v="1956-05-24T12:00:00"/>
    <x v="0"/>
    <s v="Chief Design Engineer"/>
    <x v="13"/>
    <n v="448356.3737"/>
    <n v="378131.88140000001"/>
    <s v="Melissa Gonzales"/>
    <x v="2"/>
    <n v="3735283188"/>
    <s v="0"/>
    <x v="0"/>
    <x v="0"/>
    <d v="2022-02-01T00:00:00"/>
    <n v="70224.492299999984"/>
    <n v="70224.492299999984"/>
    <x v="0"/>
    <x v="3"/>
    <x v="1"/>
  </r>
  <r>
    <s v="NZ18812"/>
    <x v="2221"/>
    <n v="77"/>
    <d v="1945-05-24T18:00:00"/>
    <x v="0"/>
    <s v="Accountant III"/>
    <x v="12"/>
    <n v="73199.447100000005"/>
    <n v="19210.599099999999"/>
    <s v="Brian Lawrence"/>
    <x v="0"/>
    <n v="1461740544"/>
    <s v="0"/>
    <x v="1"/>
    <x v="1"/>
    <d v="2022-05-01T00:00:00"/>
    <n v="53988.848000000005"/>
    <n v="53988.848000000005"/>
    <x v="6"/>
    <x v="2"/>
    <x v="1"/>
  </r>
  <r>
    <s v="NZ96437"/>
    <x v="2222"/>
    <n v="72"/>
    <d v="1950-05-25T00:00:00"/>
    <x v="0"/>
    <s v="Research Assistant I"/>
    <x v="13"/>
    <n v="272225.31599999999"/>
    <n v="239459.28709999999"/>
    <s v="Wanda Patterson"/>
    <x v="3"/>
    <n v="3900582735"/>
    <s v="0"/>
    <x v="1"/>
    <x v="1"/>
    <d v="2021-10-29T00:00:00"/>
    <n v="32766.028900000005"/>
    <n v="32766.028900000005"/>
    <x v="2"/>
    <x v="2"/>
    <x v="0"/>
  </r>
  <r>
    <s v="NZ46886"/>
    <x v="2223"/>
    <n v="60"/>
    <d v="1962-05-25T00:00:00"/>
    <x v="0"/>
    <s v="Administrative Assistant II"/>
    <x v="20"/>
    <n v="295042.59769999998"/>
    <n v="139843.48579999999"/>
    <s v="Judith Burke"/>
    <x v="3"/>
    <n v="963974616"/>
    <s v="0"/>
    <x v="5"/>
    <x v="2"/>
    <d v="2021-11-10T00:00:00"/>
    <n v="155199.11189999999"/>
    <n v="155199.11189999999"/>
    <x v="10"/>
    <x v="3"/>
    <x v="0"/>
  </r>
  <r>
    <s v="NZ75181"/>
    <x v="2224"/>
    <n v="81"/>
    <d v="1941-05-24T18:00:00"/>
    <x v="0"/>
    <s v="Assistant Media Planner"/>
    <x v="13"/>
    <n v="128237.95419999999"/>
    <n v="97061.415500000003"/>
    <s v="Edward Fowler"/>
    <x v="2"/>
    <n v="804082464"/>
    <s v="0"/>
    <x v="5"/>
    <x v="8"/>
    <d v="2021-03-02T00:00:00"/>
    <n v="31176.53869999999"/>
    <n v="31176.53869999999"/>
    <x v="1"/>
    <x v="2"/>
    <x v="0"/>
  </r>
  <r>
    <s v="NZ68777"/>
    <x v="2225"/>
    <n v="76"/>
    <d v="1946-05-25T00:00:00"/>
    <x v="0"/>
    <s v="Senior Financial Analyst"/>
    <x v="18"/>
    <n v="594754.6679"/>
    <n v="301806.35810000001"/>
    <s v="Christine Davis"/>
    <x v="3"/>
    <n v="1849159287"/>
    <s v="0"/>
    <x v="5"/>
    <x v="5"/>
    <d v="2021-02-28T00:00:00"/>
    <n v="292948.30979999999"/>
    <n v="292948.30979999999"/>
    <x v="0"/>
    <x v="2"/>
    <x v="0"/>
  </r>
  <r>
    <s v="NZ85031"/>
    <x v="2226"/>
    <n v="34"/>
    <d v="1988-05-24T12:00:00"/>
    <x v="0"/>
    <s v="Director of Sales"/>
    <x v="12"/>
    <n v="117544.1299"/>
    <n v="91143.099700000006"/>
    <s v="Denise Mason"/>
    <x v="0"/>
    <n v="2345569407"/>
    <s v="0"/>
    <x v="5"/>
    <x v="2"/>
    <d v="2021-04-26T00:00:00"/>
    <n v="26401.030199999994"/>
    <n v="26401.030199999994"/>
    <x v="5"/>
    <x v="1"/>
    <x v="0"/>
  </r>
  <r>
    <s v="NZ19846"/>
    <x v="2227"/>
    <n v="75"/>
    <d v="1947-05-25T06:00:00"/>
    <x v="0"/>
    <s v="Environmental Tech"/>
    <x v="17"/>
    <n v="1146228.6828000001"/>
    <n v="253284.6992"/>
    <s v="Ralph Boyd"/>
    <x v="5"/>
    <n v="975025795"/>
    <s v="0"/>
    <x v="4"/>
    <x v="7"/>
    <d v="2021-01-01T00:00:00"/>
    <n v="892943.98360000004"/>
    <n v="892943.98360000004"/>
    <x v="3"/>
    <x v="2"/>
    <x v="0"/>
  </r>
  <r>
    <s v="NZ45023"/>
    <x v="2228"/>
    <n v="38"/>
    <d v="1984-05-24T12:00:00"/>
    <x v="0"/>
    <s v="Accountant II"/>
    <x v="18"/>
    <n v="2603230.6253"/>
    <n v="547232.31019999995"/>
    <s v="Gerald Harrison"/>
    <x v="0"/>
    <n v="11287008"/>
    <s v="0"/>
    <x v="5"/>
    <x v="2"/>
    <d v="2022-03-06T00:00:00"/>
    <n v="2055998.3151"/>
    <n v="2055998.3151"/>
    <x v="1"/>
    <x v="1"/>
    <x v="1"/>
  </r>
  <r>
    <s v="NZ75623"/>
    <x v="2229"/>
    <n v="72"/>
    <d v="1950-05-25T00:00:00"/>
    <x v="0"/>
    <s v="Speech Pathologist"/>
    <x v="10"/>
    <n v="483072.14970000001"/>
    <n v="130429.4804"/>
    <s v="Anthony Morris"/>
    <x v="5"/>
    <n v="2481909045"/>
    <s v="0"/>
    <x v="5"/>
    <x v="5"/>
    <d v="2021-10-07T00:00:00"/>
    <n v="352642.66930000001"/>
    <n v="352642.66930000001"/>
    <x v="2"/>
    <x v="2"/>
    <x v="0"/>
  </r>
  <r>
    <s v="NZ27463"/>
    <x v="2230"/>
    <n v="49"/>
    <d v="1973-05-24T18:00:00"/>
    <x v="0"/>
    <s v="Accounting Assistant III"/>
    <x v="9"/>
    <n v="180778.1722"/>
    <n v="123690.32829999999"/>
    <s v="Antonio Weaver"/>
    <x v="0"/>
    <n v="44804418"/>
    <s v="0"/>
    <x v="4"/>
    <x v="7"/>
    <d v="2021-09-19T00:00:00"/>
    <n v="57087.843900000007"/>
    <n v="57087.843900000007"/>
    <x v="8"/>
    <x v="5"/>
    <x v="0"/>
  </r>
  <r>
    <s v="NZ28842"/>
    <x v="2231"/>
    <n v="78"/>
    <d v="1944-05-24T12:00:00"/>
    <x v="0"/>
    <s v="Internal Auditor"/>
    <x v="17"/>
    <n v="752220.14709999994"/>
    <n v="398767.30690000003"/>
    <s v="Theresa Cooper"/>
    <x v="3"/>
    <n v="1617665418"/>
    <s v="0"/>
    <x v="1"/>
    <x v="1"/>
    <d v="2022-03-29T00:00:00"/>
    <n v="353452.84019999992"/>
    <n v="353452.84019999992"/>
    <x v="1"/>
    <x v="2"/>
    <x v="1"/>
  </r>
  <r>
    <s v="NZ98793"/>
    <x v="2232"/>
    <n v="72"/>
    <d v="1950-05-25T00:00:00"/>
    <x v="0"/>
    <s v="Human Resources Assistant IV"/>
    <x v="10"/>
    <n v="2640689.2311999998"/>
    <n v="762865.77789999999"/>
    <s v="Johnny Richardson"/>
    <x v="3"/>
    <n v="1684189188"/>
    <s v="0"/>
    <x v="1"/>
    <x v="1"/>
    <d v="2021-02-13T00:00:00"/>
    <n v="1877823.4532999997"/>
    <n v="1915379.9223659998"/>
    <x v="0"/>
    <x v="2"/>
    <x v="0"/>
  </r>
  <r>
    <s v="NZ90203"/>
    <x v="2233"/>
    <n v="60"/>
    <d v="1962-05-25T00:00:00"/>
    <x v="0"/>
    <s v="Research Assistant II"/>
    <x v="13"/>
    <n v="530295.82530000003"/>
    <n v="196918.7683"/>
    <s v="Terry Black"/>
    <x v="0"/>
    <n v="4487291904"/>
    <s v="0"/>
    <x v="0"/>
    <x v="0"/>
    <d v="2021-05-03T00:00:00"/>
    <n v="333377.05700000003"/>
    <n v="333377.05700000003"/>
    <x v="6"/>
    <x v="3"/>
    <x v="0"/>
  </r>
  <r>
    <s v="NZ67265"/>
    <x v="2234"/>
    <n v="80"/>
    <d v="1942-05-25T00:00:00"/>
    <x v="0"/>
    <s v="Media Manager I"/>
    <x v="15"/>
    <n v="561513.28639999998"/>
    <n v="427984.19280000002"/>
    <s v="Beverly Stewart"/>
    <x v="3"/>
    <n v="711531216"/>
    <s v="0"/>
    <x v="2"/>
    <x v="2"/>
    <d v="2021-07-14T00:00:00"/>
    <n v="133529.09359999996"/>
    <n v="133529.09359999996"/>
    <x v="11"/>
    <x v="2"/>
    <x v="0"/>
  </r>
  <r>
    <s v="NZ79950"/>
    <x v="2235"/>
    <n v="67"/>
    <d v="1955-05-25T06:00:00"/>
    <x v="0"/>
    <s v="Recruiting Manager"/>
    <x v="14"/>
    <n v="727295.43839999998"/>
    <n v="234789.94039999999"/>
    <s v="Amanda Watkins"/>
    <x v="1"/>
    <n v="1406144817"/>
    <n v="6295182894"/>
    <x v="3"/>
    <x v="6"/>
    <d v="2021-04-03T00:00:00"/>
    <n v="492505.49800000002"/>
    <n v="492505.49800000002"/>
    <x v="5"/>
    <x v="3"/>
    <x v="0"/>
  </r>
  <r>
    <s v="NZ73867"/>
    <x v="2236"/>
    <n v="79"/>
    <d v="1943-05-25T06:00:00"/>
    <x v="0"/>
    <s v="Database Administrator II"/>
    <x v="9"/>
    <n v="770258.34100000001"/>
    <n v="279828.03019999998"/>
    <s v="Tammy Baker"/>
    <x v="2"/>
    <n v="22472241"/>
    <s v="0"/>
    <x v="2"/>
    <x v="2"/>
    <d v="2021-11-21T00:00:00"/>
    <n v="490430.31080000004"/>
    <n v="490430.31080000004"/>
    <x v="10"/>
    <x v="2"/>
    <x v="0"/>
  </r>
  <r>
    <s v="NZ35314"/>
    <x v="2237"/>
    <n v="31"/>
    <d v="1991-05-25T06:00:00"/>
    <x v="0"/>
    <s v="Information Systems Manager"/>
    <x v="7"/>
    <n v="206388.47690000001"/>
    <n v="60325.6319"/>
    <s v="Richard Price"/>
    <x v="0"/>
    <n v="930278087"/>
    <s v="0"/>
    <x v="5"/>
    <x v="5"/>
    <d v="2021-04-21T00:00:00"/>
    <n v="146062.845"/>
    <n v="146062.845"/>
    <x v="5"/>
    <x v="1"/>
    <x v="0"/>
  </r>
  <r>
    <s v="NZ24725"/>
    <x v="2238"/>
    <n v="73"/>
    <d v="1949-05-24T18:00:00"/>
    <x v="0"/>
    <s v="Civil Engineer"/>
    <x v="17"/>
    <n v="211125.7733"/>
    <n v="56231.547400000003"/>
    <s v="Donald Alexander"/>
    <x v="0"/>
    <n v="1279368948"/>
    <s v="0"/>
    <x v="5"/>
    <x v="5"/>
    <d v="2022-01-25T00:00:00"/>
    <n v="154894.22589999999"/>
    <n v="154894.22589999999"/>
    <x v="3"/>
    <x v="2"/>
    <x v="1"/>
  </r>
  <r>
    <s v="NZ20569"/>
    <x v="2239"/>
    <n v="54"/>
    <d v="1968-05-24T12:00:00"/>
    <x v="0"/>
    <s v="Accountant II"/>
    <x v="14"/>
    <n v="188233.40040000001"/>
    <n v="83504.230899999995"/>
    <s v="Teresa Shaw"/>
    <x v="2"/>
    <n v="873890937"/>
    <s v="0"/>
    <x v="1"/>
    <x v="1"/>
    <d v="2021-06-03T00:00:00"/>
    <n v="104729.16950000002"/>
    <n v="104729.16950000002"/>
    <x v="4"/>
    <x v="4"/>
    <x v="0"/>
  </r>
  <r>
    <s v="NZ69465"/>
    <x v="2240"/>
    <n v="36"/>
    <d v="1986-05-25T00:00:00"/>
    <x v="0"/>
    <s v="Quality Control Specialist"/>
    <x v="12"/>
    <n v="131688.69620000001"/>
    <n v="38355.815699999999"/>
    <s v="Victor Young"/>
    <x v="2"/>
    <n v="811628928"/>
    <n v="4157745312"/>
    <x v="3"/>
    <x v="6"/>
    <d v="2022-02-08T00:00:00"/>
    <n v="93332.880499999999"/>
    <n v="93332.880499999999"/>
    <x v="0"/>
    <x v="1"/>
    <x v="1"/>
  </r>
  <r>
    <s v="NZ79201"/>
    <x v="2241"/>
    <n v="82"/>
    <d v="1940-05-24T12:00:00"/>
    <x v="0"/>
    <s v="Budget/Accounting Analyst IV"/>
    <x v="17"/>
    <n v="163700.5796"/>
    <n v="128132.90820000001"/>
    <s v="Jerry Fernandez"/>
    <x v="1"/>
    <n v="815645376"/>
    <s v="0"/>
    <x v="4"/>
    <x v="7"/>
    <d v="2021-09-08T00:00:00"/>
    <n v="35567.671399999992"/>
    <n v="35567.671399999992"/>
    <x v="8"/>
    <x v="2"/>
    <x v="0"/>
  </r>
  <r>
    <s v="NZ17254"/>
    <x v="2242"/>
    <n v="30"/>
    <d v="1992-05-24T12:00:00"/>
    <x v="0"/>
    <s v="Desktop Support Technician"/>
    <x v="9"/>
    <n v="81825.794999999998"/>
    <n v="45424.178099999997"/>
    <s v="Larry Brooks"/>
    <x v="5"/>
    <n v="1848879183"/>
    <s v="0"/>
    <x v="2"/>
    <x v="2"/>
    <d v="2021-04-22T00:00:00"/>
    <n v="36401.616900000001"/>
    <n v="36401.616900000001"/>
    <x v="5"/>
    <x v="1"/>
    <x v="0"/>
  </r>
  <r>
    <s v="NZ69975"/>
    <x v="2243"/>
    <n v="25"/>
    <d v="1997-05-24T18:00:00"/>
    <x v="0"/>
    <s v="Senior Editor"/>
    <x v="14"/>
    <n v="637259.94839999999"/>
    <n v="227480.90779999999"/>
    <s v="Russell Long"/>
    <x v="1"/>
    <n v="62305625"/>
    <s v="0"/>
    <x v="2"/>
    <x v="5"/>
    <d v="2021-06-22T00:00:00"/>
    <n v="409779.04060000001"/>
    <n v="409779.04060000001"/>
    <x v="4"/>
    <x v="0"/>
    <x v="0"/>
  </r>
  <r>
    <s v="NZ87812"/>
    <x v="2244"/>
    <n v="74"/>
    <d v="1948-05-24T12:00:00"/>
    <x v="0"/>
    <s v="Speech Pathologist"/>
    <x v="18"/>
    <n v="91304.236799999999"/>
    <n v="55999.931900000003"/>
    <s v="Chris Larson"/>
    <x v="5"/>
    <n v="401375631"/>
    <s v="0"/>
    <x v="0"/>
    <x v="0"/>
    <d v="2021-07-02T00:00:00"/>
    <n v="35304.304899999996"/>
    <n v="35304.304899999996"/>
    <x v="11"/>
    <x v="2"/>
    <x v="0"/>
  </r>
  <r>
    <s v="NZ38675"/>
    <x v="2245"/>
    <n v="73"/>
    <d v="1949-05-24T18:00:00"/>
    <x v="0"/>
    <s v="Biostatistician II"/>
    <x v="18"/>
    <n v="1012079.5347"/>
    <n v="551194.08510000003"/>
    <s v="Steve Alvarez"/>
    <x v="3"/>
    <n v="2136245696"/>
    <s v="0"/>
    <x v="0"/>
    <x v="0"/>
    <d v="2021-06-01T00:00:00"/>
    <n v="460885.44959999993"/>
    <n v="460885.44959999993"/>
    <x v="4"/>
    <x v="2"/>
    <x v="0"/>
  </r>
  <r>
    <s v="NZ40533"/>
    <x v="2246"/>
    <n v="71"/>
    <d v="1951-05-25T06:00:00"/>
    <x v="0"/>
    <s v="Computer Systems Analyst III"/>
    <x v="12"/>
    <n v="1863378.0588"/>
    <n v="543041.60569999996"/>
    <s v="Frank Nelson"/>
    <x v="0"/>
    <n v="5653144"/>
    <s v="0"/>
    <x v="2"/>
    <x v="2"/>
    <d v="2021-02-28T00:00:00"/>
    <n v="1320336.4531"/>
    <n v="1320336.4531"/>
    <x v="0"/>
    <x v="2"/>
    <x v="0"/>
  </r>
  <r>
    <s v="NZ36407"/>
    <x v="2247"/>
    <n v="20"/>
    <d v="2002-05-25T00:00:00"/>
    <x v="0"/>
    <s v="Structural Analysis Engineer"/>
    <x v="18"/>
    <n v="1104737.108"/>
    <n v="234756.6354"/>
    <s v="Juan Austin"/>
    <x v="0"/>
    <n v="2032985355"/>
    <s v="0"/>
    <x v="0"/>
    <x v="4"/>
    <d v="2022-04-10T00:00:00"/>
    <n v="869980.47259999998"/>
    <n v="869980.47259999998"/>
    <x v="5"/>
    <x v="0"/>
    <x v="1"/>
  </r>
  <r>
    <s v="NZ99895"/>
    <x v="2248"/>
    <n v="27"/>
    <d v="1995-05-25T06:00:00"/>
    <x v="0"/>
    <s v="Programmer III"/>
    <x v="15"/>
    <n v="0"/>
    <n v="0"/>
    <s v="Phillip Banks"/>
    <x v="5"/>
    <n v="765959616"/>
    <s v="0"/>
    <x v="0"/>
    <x v="0"/>
    <d v="2022-04-02T00:00:00"/>
    <n v="0"/>
    <n v="0"/>
    <x v="5"/>
    <x v="0"/>
    <x v="1"/>
  </r>
  <r>
    <s v="NZ80068"/>
    <x v="2249"/>
    <n v="78"/>
    <d v="1944-05-24T12:00:00"/>
    <x v="0"/>
    <s v="Mechanical Systems Engineer"/>
    <x v="10"/>
    <n v="140517.63879999999"/>
    <n v="134896.9332"/>
    <s v="Ronald Duncan"/>
    <x v="0"/>
    <n v="2290599675"/>
    <s v="0"/>
    <x v="2"/>
    <x v="4"/>
    <d v="2021-12-03T00:00:00"/>
    <n v="5620.7055999999866"/>
    <n v="5620.7055999999866"/>
    <x v="7"/>
    <x v="2"/>
    <x v="0"/>
  </r>
  <r>
    <s v="NZ92008"/>
    <x v="2250"/>
    <n v="55"/>
    <d v="1967-05-25T06:00:00"/>
    <x v="0"/>
    <s v="Geologist IV"/>
    <x v="12"/>
    <n v="1084086.6952"/>
    <n v="140931.27040000001"/>
    <s v="Stephen Schmidt"/>
    <x v="3"/>
    <n v="4390254"/>
    <s v="0"/>
    <x v="2"/>
    <x v="2"/>
    <d v="2022-02-17T00:00:00"/>
    <n v="943155.42479999992"/>
    <n v="962018.53329599998"/>
    <x v="0"/>
    <x v="4"/>
    <x v="1"/>
  </r>
  <r>
    <s v="NZ48804"/>
    <x v="2251"/>
    <n v="26"/>
    <d v="1996-05-24T12:00:00"/>
    <x v="0"/>
    <s v="Account Coordinator"/>
    <x v="14"/>
    <n v="581228.13600000006"/>
    <n v="224547.80319999999"/>
    <s v="Tina Alvarez"/>
    <x v="2"/>
    <n v="2613705644"/>
    <s v="0"/>
    <x v="1"/>
    <x v="1"/>
    <d v="2021-04-09T00:00:00"/>
    <n v="356680.33280000009"/>
    <n v="356680.33280000009"/>
    <x v="5"/>
    <x v="0"/>
    <x v="0"/>
  </r>
  <r>
    <s v="NZ40270"/>
    <x v="2252"/>
    <n v="68"/>
    <d v="1954-05-25T00:00:00"/>
    <x v="0"/>
    <s v="Registered Nurse"/>
    <x v="9"/>
    <n v="569570.55900000001"/>
    <n v="251867.4516"/>
    <s v="Jean Austin"/>
    <x v="3"/>
    <n v="220825605"/>
    <s v="0"/>
    <x v="1"/>
    <x v="1"/>
    <d v="2022-02-24T00:00:00"/>
    <n v="317703.10739999998"/>
    <n v="317703.10739999998"/>
    <x v="0"/>
    <x v="3"/>
    <x v="1"/>
  </r>
  <r>
    <s v="NZ25443"/>
    <x v="2253"/>
    <n v="43"/>
    <d v="1979-05-25T06:00:00"/>
    <x v="0"/>
    <s v="Statistician III"/>
    <x v="7"/>
    <n v="1146381.8051"/>
    <n v="668070.30720000004"/>
    <s v="Margaret Grant"/>
    <x v="2"/>
    <n v="1388249472"/>
    <n v="230104896"/>
    <x v="3"/>
    <x v="6"/>
    <d v="2021-12-22T00:00:00"/>
    <n v="478311.49789999996"/>
    <n v="478311.49789999996"/>
    <x v="7"/>
    <x v="5"/>
    <x v="0"/>
  </r>
  <r>
    <s v="NZ26976"/>
    <x v="2254"/>
    <n v="59"/>
    <d v="1963-05-25T06:00:00"/>
    <x v="0"/>
    <s v="Systems Administrator IV"/>
    <x v="11"/>
    <n v="2323735.3777999999"/>
    <n v="784850.04319999996"/>
    <s v="Joseph Nelson"/>
    <x v="1"/>
    <n v="1241271045"/>
    <s v="0"/>
    <x v="1"/>
    <x v="1"/>
    <d v="2021-12-17T00:00:00"/>
    <n v="1538885.3345999999"/>
    <n v="1538885.3345999999"/>
    <x v="7"/>
    <x v="4"/>
    <x v="0"/>
  </r>
  <r>
    <s v="NZ96601"/>
    <x v="2255"/>
    <n v="43"/>
    <d v="1979-05-25T06:00:00"/>
    <x v="0"/>
    <s v="VP Product Management"/>
    <x v="12"/>
    <n v="153846.13260000001"/>
    <n v="56208.7834"/>
    <s v="Aaron Rice"/>
    <x v="2"/>
    <n v="33534696"/>
    <s v="0"/>
    <x v="2"/>
    <x v="4"/>
    <d v="2021-09-11T00:00:00"/>
    <n v="97637.349200000011"/>
    <n v="97637.349200000011"/>
    <x v="8"/>
    <x v="5"/>
    <x v="0"/>
  </r>
  <r>
    <s v="NZ71100"/>
    <x v="2256"/>
    <n v="82"/>
    <d v="1940-05-24T12:00:00"/>
    <x v="0"/>
    <s v="Web Designer I"/>
    <x v="18"/>
    <n v="219285.1415"/>
    <n v="99416.292499999996"/>
    <s v="Jeremy Hunter"/>
    <x v="0"/>
    <n v="142413"/>
    <n v="57183065"/>
    <x v="3"/>
    <x v="3"/>
    <d v="2021-10-19T00:00:00"/>
    <n v="119868.849"/>
    <n v="119868.849"/>
    <x v="2"/>
    <x v="2"/>
    <x v="0"/>
  </r>
  <r>
    <s v="NZ73969"/>
    <x v="2257"/>
    <n v="73"/>
    <d v="1949-05-24T18:00:00"/>
    <x v="0"/>
    <s v="Software Test Engineer II"/>
    <x v="16"/>
    <n v="137641.65950000001"/>
    <n v="75465.599499999997"/>
    <s v="Andrew Williams"/>
    <x v="2"/>
    <n v="1484771808"/>
    <s v="0"/>
    <x v="2"/>
    <x v="1"/>
    <d v="2022-03-06T00:00:00"/>
    <n v="62176.060000000012"/>
    <n v="62176.060000000012"/>
    <x v="1"/>
    <x v="2"/>
    <x v="1"/>
  </r>
  <r>
    <s v="NZ48658"/>
    <x v="2258"/>
    <n v="27"/>
    <d v="1995-05-25T06:00:00"/>
    <x v="0"/>
    <s v="Associate Professor"/>
    <x v="17"/>
    <n v="153984.33549999999"/>
    <n v="32359.693200000002"/>
    <s v="Deborah Armstrong"/>
    <x v="0"/>
    <n v="132381821"/>
    <s v="0"/>
    <x v="0"/>
    <x v="4"/>
    <d v="2021-06-09T00:00:00"/>
    <n v="121624.64229999998"/>
    <n v="121624.64229999998"/>
    <x v="4"/>
    <x v="0"/>
    <x v="0"/>
  </r>
  <r>
    <s v="NZ38406"/>
    <x v="2259"/>
    <n v="56"/>
    <d v="1966-05-25T00:00:00"/>
    <x v="0"/>
    <s v="Administrative Assistant IV"/>
    <x v="12"/>
    <n v="307856.44919999997"/>
    <n v="147315.01199999999"/>
    <s v="Joyce Nelson"/>
    <x v="0"/>
    <n v="1128232"/>
    <s v="0"/>
    <x v="1"/>
    <x v="1"/>
    <d v="2022-02-04T00:00:00"/>
    <n v="160541.43719999999"/>
    <n v="160541.43719999999"/>
    <x v="0"/>
    <x v="4"/>
    <x v="1"/>
  </r>
  <r>
    <s v="NZ70906"/>
    <x v="2260"/>
    <n v="31"/>
    <d v="1991-05-25T06:00:00"/>
    <x v="0"/>
    <s v="VP Marketing"/>
    <x v="9"/>
    <n v="287835.90779999999"/>
    <n v="251025.3438"/>
    <s v="Kathryn Lane"/>
    <x v="0"/>
    <n v="890410752"/>
    <s v="0"/>
    <x v="0"/>
    <x v="1"/>
    <d v="2022-03-01T00:00:00"/>
    <n v="36810.563999999984"/>
    <n v="36810.563999999984"/>
    <x v="1"/>
    <x v="1"/>
    <x v="1"/>
  </r>
  <r>
    <s v="NZ52716"/>
    <x v="2261"/>
    <n v="61"/>
    <d v="1961-05-24T18:00:00"/>
    <x v="0"/>
    <s v="Project Manager"/>
    <x v="17"/>
    <n v="455464.40759999998"/>
    <n v="66291.908599999995"/>
    <s v="Jack Palmer"/>
    <x v="0"/>
    <n v="506434375"/>
    <s v="0"/>
    <x v="4"/>
    <x v="7"/>
    <d v="2021-11-18T00:00:00"/>
    <n v="389172.49899999995"/>
    <n v="389172.49899999995"/>
    <x v="10"/>
    <x v="3"/>
    <x v="0"/>
  </r>
  <r>
    <s v="NZ52066"/>
    <x v="2262"/>
    <n v="76"/>
    <d v="1946-05-25T00:00:00"/>
    <x v="0"/>
    <s v="Assistant Manager"/>
    <x v="12"/>
    <n v="570860.32460000005"/>
    <n v="124992.2933"/>
    <s v="John Powell"/>
    <x v="0"/>
    <n v="902999899"/>
    <s v="0"/>
    <x v="1"/>
    <x v="4"/>
    <d v="2021-09-05T00:00:00"/>
    <n v="445868.03130000003"/>
    <n v="445868.03130000003"/>
    <x v="8"/>
    <x v="2"/>
    <x v="0"/>
  </r>
  <r>
    <s v="NZ82819"/>
    <x v="2263"/>
    <n v="49"/>
    <d v="1973-05-24T18:00:00"/>
    <x v="0"/>
    <s v="VP Product Management"/>
    <x v="9"/>
    <n v="855645.41280000005"/>
    <n v="259436.07709999999"/>
    <s v="Scott Tucker"/>
    <x v="4"/>
    <n v="2699424"/>
    <n v="299906154"/>
    <x v="3"/>
    <x v="2"/>
    <d v="2021-08-05T00:00:00"/>
    <n v="596209.33570000005"/>
    <n v="596209.33570000005"/>
    <x v="9"/>
    <x v="5"/>
    <x v="0"/>
  </r>
  <r>
    <s v="NZ92553"/>
    <x v="2264"/>
    <n v="23"/>
    <d v="1999-05-25T06:00:00"/>
    <x v="0"/>
    <s v="Safety Technician I"/>
    <x v="13"/>
    <n v="1119286.5142000001"/>
    <n v="401483.20620000002"/>
    <s v="Jose Hall"/>
    <x v="1"/>
    <n v="3452129202"/>
    <s v="0"/>
    <x v="2"/>
    <x v="5"/>
    <d v="2022-02-01T00:00:00"/>
    <n v="717803.30800000008"/>
    <n v="717803.30800000008"/>
    <x v="0"/>
    <x v="0"/>
    <x v="1"/>
  </r>
  <r>
    <s v="NZ21489"/>
    <x v="2265"/>
    <n v="20"/>
    <d v="2002-05-25T00:00:00"/>
    <x v="0"/>
    <s v="Community Outreach Specialist"/>
    <x v="17"/>
    <m/>
    <n v="0"/>
    <s v="Carl Reed"/>
    <x v="2"/>
    <n v="23751045"/>
    <s v="0"/>
    <x v="0"/>
    <x v="0"/>
    <d v="2022-04-29T00:00:00"/>
    <n v="0"/>
    <n v="0"/>
    <x v="5"/>
    <x v="0"/>
    <x v="1"/>
  </r>
  <r>
    <s v="NZ14562"/>
    <x v="2266"/>
    <n v="65"/>
    <d v="1957-05-24T18:00:00"/>
    <x v="0"/>
    <s v="Programmer IV"/>
    <x v="12"/>
    <n v="657037.30500000005"/>
    <n v="229963.05679999999"/>
    <s v="Evelyn Roberts"/>
    <x v="1"/>
    <n v="316685824"/>
    <s v="0"/>
    <x v="5"/>
    <x v="5"/>
    <d v="2021-06-14T00:00:00"/>
    <n v="427074.24820000003"/>
    <n v="427074.24820000003"/>
    <x v="4"/>
    <x v="3"/>
    <x v="0"/>
  </r>
  <r>
    <s v="NZ16101"/>
    <x v="2267"/>
    <n v="26"/>
    <d v="1996-05-24T12:00:00"/>
    <x v="0"/>
    <s v="GIS Technical Architect"/>
    <x v="16"/>
    <n v="63120.436399999999"/>
    <n v="41290.602299999999"/>
    <s v="Lawrence Ruiz"/>
    <x v="3"/>
    <n v="1235454195"/>
    <s v="0"/>
    <x v="1"/>
    <x v="1"/>
    <d v="2021-12-15T00:00:00"/>
    <n v="21829.8341"/>
    <n v="21829.8341"/>
    <x v="7"/>
    <x v="0"/>
    <x v="0"/>
  </r>
  <r>
    <s v="NZ34798"/>
    <x v="2268"/>
    <n v="77"/>
    <d v="1945-05-24T18:00:00"/>
    <x v="0"/>
    <s v="Biostatistician II"/>
    <x v="17"/>
    <n v="310034.07789999997"/>
    <n v="170075.837"/>
    <s v="Eugene Brown"/>
    <x v="0"/>
    <n v="1206176745"/>
    <s v="0"/>
    <x v="1"/>
    <x v="1"/>
    <d v="2021-04-08T00:00:00"/>
    <n v="139958.24089999998"/>
    <n v="139958.24089999998"/>
    <x v="5"/>
    <x v="2"/>
    <x v="0"/>
  </r>
  <r>
    <s v="NZ87256"/>
    <x v="2269"/>
    <n v="46"/>
    <d v="1976-05-24T12:00:00"/>
    <x v="0"/>
    <s v="Mechanical Systems Engineer"/>
    <x v="20"/>
    <n v="190655.68840000001"/>
    <n v="51554.854500000001"/>
    <s v="Susan Fowler"/>
    <x v="1"/>
    <n v="2601840444"/>
    <s v="0"/>
    <x v="0"/>
    <x v="4"/>
    <d v="2021-12-01T00:00:00"/>
    <n v="139100.83390000003"/>
    <n v="139100.83390000003"/>
    <x v="7"/>
    <x v="5"/>
    <x v="0"/>
  </r>
  <r>
    <s v="NZ27629"/>
    <x v="2270"/>
    <n v="37"/>
    <d v="1985-05-24T18:00:00"/>
    <x v="0"/>
    <s v="Dental Hygienist"/>
    <x v="10"/>
    <n v="1204591.4694000001"/>
    <n v="622445.26470000006"/>
    <s v="Phillip Gordon"/>
    <x v="5"/>
    <n v="123963048"/>
    <s v="0"/>
    <x v="2"/>
    <x v="5"/>
    <d v="2021-03-16T00:00:00"/>
    <n v="582146.2047"/>
    <n v="582146.2047"/>
    <x v="1"/>
    <x v="1"/>
    <x v="0"/>
  </r>
  <r>
    <s v="NZ87428"/>
    <x v="2271"/>
    <n v="57"/>
    <d v="1965-05-24T18:00:00"/>
    <x v="0"/>
    <s v="Data Coordiator"/>
    <x v="20"/>
    <n v="96495.5671"/>
    <n v="88817.876300000004"/>
    <s v="Nicholas Barnes"/>
    <x v="3"/>
    <n v="4410824844"/>
    <s v="0"/>
    <x v="1"/>
    <x v="1"/>
    <d v="2022-01-09T00:00:00"/>
    <n v="7677.6907999999967"/>
    <n v="7677.6907999999967"/>
    <x v="3"/>
    <x v="4"/>
    <x v="1"/>
  </r>
  <r>
    <s v="NZ42135"/>
    <x v="2272"/>
    <n v="84"/>
    <d v="1938-05-25T00:00:00"/>
    <x v="0"/>
    <s v="Environmental Tech"/>
    <x v="18"/>
    <n v="51426.537799999998"/>
    <n v="7181.982"/>
    <s v="Norma Little"/>
    <x v="3"/>
    <n v="844067475"/>
    <s v="0"/>
    <x v="0"/>
    <x v="4"/>
    <d v="2021-01-21T00:00:00"/>
    <n v="44244.555800000002"/>
    <n v="44244.555800000002"/>
    <x v="3"/>
    <x v="2"/>
    <x v="0"/>
  </r>
  <r>
    <s v="NZ59202"/>
    <x v="2273"/>
    <n v="27"/>
    <d v="1995-05-25T06:00:00"/>
    <x v="0"/>
    <s v="Business Systems Development Analyst"/>
    <x v="14"/>
    <n v="439503.75559999997"/>
    <n v="151974.1201"/>
    <s v="Matthew Carter"/>
    <x v="0"/>
    <n v="363577725"/>
    <s v="0"/>
    <x v="0"/>
    <x v="4"/>
    <d v="2021-02-15T00:00:00"/>
    <n v="287529.63549999997"/>
    <n v="287529.63549999997"/>
    <x v="0"/>
    <x v="0"/>
    <x v="0"/>
  </r>
  <r>
    <s v="NZ94410"/>
    <x v="2274"/>
    <n v="70"/>
    <d v="1952-05-24T12:00:00"/>
    <x v="0"/>
    <s v="Senior Cost Accountant"/>
    <x v="13"/>
    <n v="89360.506999999998"/>
    <n v="16649.880300000001"/>
    <s v="Jimmy Wheeler"/>
    <x v="0"/>
    <n v="185133564"/>
    <s v="0"/>
    <x v="1"/>
    <x v="1"/>
    <d v="2021-12-01T00:00:00"/>
    <n v="72710.626699999993"/>
    <n v="72710.626699999993"/>
    <x v="7"/>
    <x v="2"/>
    <x v="0"/>
  </r>
  <r>
    <s v="NZ33502"/>
    <x v="2275"/>
    <n v="42"/>
    <d v="1980-05-24T12:00:00"/>
    <x v="0"/>
    <s v="Civil Engineer"/>
    <x v="9"/>
    <n v="45415.827400000002"/>
    <n v="26353.131399999998"/>
    <s v="Denise Hamilton"/>
    <x v="2"/>
    <n v="1026623125"/>
    <s v="0"/>
    <x v="2"/>
    <x v="5"/>
    <d v="2022-01-18T00:00:00"/>
    <n v="19062.696000000004"/>
    <n v="19062.696000000004"/>
    <x v="3"/>
    <x v="5"/>
    <x v="1"/>
  </r>
  <r>
    <s v="NZ46455"/>
    <x v="2276"/>
    <n v="65"/>
    <d v="1957-05-24T18:00:00"/>
    <x v="0"/>
    <s v="Clinical Specialist"/>
    <x v="17"/>
    <n v="605981.98459999997"/>
    <n v="369649.01059999998"/>
    <s v="Stephen Peters"/>
    <x v="0"/>
    <n v="966500864"/>
    <s v="0"/>
    <x v="0"/>
    <x v="4"/>
    <d v="2022-01-28T00:00:00"/>
    <n v="236332.97399999999"/>
    <n v="236332.97399999999"/>
    <x v="3"/>
    <x v="3"/>
    <x v="1"/>
  </r>
  <r>
    <s v="NZ29305"/>
    <x v="2277"/>
    <n v="82"/>
    <d v="1940-05-24T12:00:00"/>
    <x v="0"/>
    <s v="Software Test Engineer II"/>
    <x v="7"/>
    <n v="537205.51509999996"/>
    <n v="93209.869200000001"/>
    <s v="Terry Hanson"/>
    <x v="0"/>
    <n v="2921038209"/>
    <s v="0"/>
    <x v="0"/>
    <x v="4"/>
    <d v="2022-01-06T00:00:00"/>
    <n v="443995.64589999994"/>
    <n v="443995.64589999994"/>
    <x v="3"/>
    <x v="2"/>
    <x v="1"/>
  </r>
  <r>
    <s v="NZ49322"/>
    <x v="2278"/>
    <n v="80"/>
    <d v="1942-05-25T00:00:00"/>
    <x v="0"/>
    <s v="Pharmacist"/>
    <x v="10"/>
    <n v="370664.47840000002"/>
    <n v="195013.12330000001"/>
    <s v="Randy Ross"/>
    <x v="4"/>
    <n v="1049697684"/>
    <s v="0"/>
    <x v="1"/>
    <x v="1"/>
    <d v="2022-02-28T00:00:00"/>
    <n v="175651.35510000002"/>
    <n v="175651.35510000002"/>
    <x v="0"/>
    <x v="2"/>
    <x v="1"/>
  </r>
  <r>
    <s v="NZ72934"/>
    <x v="2279"/>
    <n v="48"/>
    <d v="1974-05-25T00:00:00"/>
    <x v="0"/>
    <s v="Desktop Support Technician"/>
    <x v="15"/>
    <n v="118109.8061"/>
    <n v="51538.824500000002"/>
    <s v="Wanda Morris"/>
    <x v="3"/>
    <n v="1299813132"/>
    <s v="0"/>
    <x v="5"/>
    <x v="5"/>
    <d v="2021-09-24T00:00:00"/>
    <n v="66570.981599999999"/>
    <n v="66570.981599999999"/>
    <x v="8"/>
    <x v="5"/>
    <x v="0"/>
  </r>
  <r>
    <s v="NZ28042"/>
    <x v="2280"/>
    <n v="61"/>
    <d v="1961-05-24T18:00:00"/>
    <x v="0"/>
    <s v="Staff Accountant II"/>
    <x v="10"/>
    <n v="58388.0478"/>
    <n v="64460.404799999997"/>
    <s v="Aaron Reynolds"/>
    <x v="2"/>
    <n v="3040908922"/>
    <s v="0"/>
    <x v="0"/>
    <x v="1"/>
    <d v="2021-07-25T00:00:00"/>
    <n v="-6072.3569999999963"/>
    <n v="-6072.3569999999963"/>
    <x v="11"/>
    <x v="3"/>
    <x v="0"/>
  </r>
  <r>
    <s v="NZ25027"/>
    <x v="2281"/>
    <n v="40"/>
    <d v="1982-05-25T00:00:00"/>
    <x v="0"/>
    <s v="Budget/Accounting Analyst II"/>
    <x v="14"/>
    <n v="322387.40419999999"/>
    <n v="284272.8934"/>
    <s v="Paul Boyd"/>
    <x v="1"/>
    <n v="1445815488"/>
    <s v="0"/>
    <x v="2"/>
    <x v="2"/>
    <d v="2021-08-05T00:00:00"/>
    <n v="38114.510799999989"/>
    <n v="38114.510799999989"/>
    <x v="9"/>
    <x v="5"/>
    <x v="0"/>
  </r>
  <r>
    <s v="NZ48032"/>
    <x v="2282"/>
    <n v="75"/>
    <d v="1947-05-25T06:00:00"/>
    <x v="0"/>
    <s v="Safety Technician II"/>
    <x v="17"/>
    <n v="816460.50650000002"/>
    <n v="303904.74410000001"/>
    <s v="Harold Kelly"/>
    <x v="0"/>
    <n v="1184293632"/>
    <s v="0"/>
    <x v="5"/>
    <x v="5"/>
    <d v="2021-04-09T00:00:00"/>
    <n v="512555.76240000001"/>
    <n v="512555.76240000001"/>
    <x v="5"/>
    <x v="2"/>
    <x v="0"/>
  </r>
  <r>
    <s v="NZ76090"/>
    <x v="2283"/>
    <n v="82"/>
    <d v="1940-05-24T12:00:00"/>
    <x v="0"/>
    <s v="Developer IV"/>
    <x v="12"/>
    <n v="302759.34980000003"/>
    <n v="221230.58199999999"/>
    <s v="Aaron Harvey"/>
    <x v="2"/>
    <n v="11768274"/>
    <s v="0"/>
    <x v="0"/>
    <x v="0"/>
    <d v="2021-04-12T00:00:00"/>
    <n v="81528.767800000031"/>
    <n v="81528.767800000031"/>
    <x v="5"/>
    <x v="2"/>
    <x v="0"/>
  </r>
  <r>
    <s v="NZ61086"/>
    <x v="2284"/>
    <n v="78"/>
    <d v="1944-05-24T12:00:00"/>
    <x v="0"/>
    <s v="Automation Specialist II"/>
    <x v="10"/>
    <n v="156983.1311"/>
    <n v="46813.775500000003"/>
    <s v="Carl Martin"/>
    <x v="0"/>
    <n v="268515982"/>
    <s v="0"/>
    <x v="0"/>
    <x v="0"/>
    <d v="2022-04-12T00:00:00"/>
    <n v="110169.3556"/>
    <n v="110169.3556"/>
    <x v="5"/>
    <x v="2"/>
    <x v="1"/>
  </r>
  <r>
    <s v="NZ73710"/>
    <x v="2285"/>
    <n v="45"/>
    <d v="1977-05-24T18:00:00"/>
    <x v="0"/>
    <s v="Accountant III"/>
    <x v="17"/>
    <n v="1303676.9828000001"/>
    <n v="441091.21870000003"/>
    <s v="Earl Harris"/>
    <x v="3"/>
    <n v="4287794688"/>
    <s v="0"/>
    <x v="1"/>
    <x v="1"/>
    <d v="2021-03-01T00:00:00"/>
    <n v="862585.76410000003"/>
    <n v="879837.47938200005"/>
    <x v="1"/>
    <x v="5"/>
    <x v="0"/>
  </r>
  <r>
    <s v="NZ85584"/>
    <x v="2286"/>
    <n v="20"/>
    <d v="2002-05-25T00:00:00"/>
    <x v="0"/>
    <s v="Research Assistant IV"/>
    <x v="17"/>
    <n v="225096.12100000001"/>
    <n v="51117.758600000001"/>
    <s v="Karen Reynolds"/>
    <x v="3"/>
    <n v="1084660032"/>
    <s v="0"/>
    <x v="0"/>
    <x v="4"/>
    <d v="2021-12-19T00:00:00"/>
    <n v="173978.36240000001"/>
    <n v="173978.36240000001"/>
    <x v="7"/>
    <x v="0"/>
    <x v="0"/>
  </r>
  <r>
    <s v="NZ43853"/>
    <x v="2287"/>
    <n v="23"/>
    <d v="1999-05-25T06:00:00"/>
    <x v="0"/>
    <s v="Programmer Analyst III"/>
    <x v="17"/>
    <n v="1721388.6495999999"/>
    <n v="388016.15850000002"/>
    <s v="Timothy Tucker"/>
    <x v="4"/>
    <n v="532410368"/>
    <s v="0"/>
    <x v="2"/>
    <x v="2"/>
    <d v="2021-10-28T00:00:00"/>
    <n v="1333372.4910999998"/>
    <n v="1333372.4910999998"/>
    <x v="2"/>
    <x v="0"/>
    <x v="0"/>
  </r>
  <r>
    <s v="NZ62970"/>
    <x v="2288"/>
    <n v="73"/>
    <d v="1949-05-24T18:00:00"/>
    <x v="0"/>
    <s v="VP Product Management"/>
    <x v="13"/>
    <n v="250220.1917"/>
    <n v="122177.82799999999"/>
    <s v="Marie Reynolds"/>
    <x v="1"/>
    <n v="2046947112"/>
    <s v="0"/>
    <x v="2"/>
    <x v="1"/>
    <d v="2021-01-10T00:00:00"/>
    <n v="128042.3637"/>
    <n v="128042.3637"/>
    <x v="3"/>
    <x v="2"/>
    <x v="0"/>
  </r>
  <r>
    <s v="NZ18126"/>
    <x v="2289"/>
    <n v="58"/>
    <d v="1964-05-24T12:00:00"/>
    <x v="0"/>
    <s v="Software Test Engineer III"/>
    <x v="14"/>
    <n v="672823.00800000003"/>
    <n v="136734.99840000001"/>
    <s v="Victor Martin"/>
    <x v="5"/>
    <n v="761662542"/>
    <s v="0"/>
    <x v="2"/>
    <x v="2"/>
    <d v="2022-03-16T00:00:00"/>
    <n v="536088.00959999999"/>
    <n v="536088.00959999999"/>
    <x v="1"/>
    <x v="4"/>
    <x v="1"/>
  </r>
  <r>
    <s v="NZ82789"/>
    <x v="2290"/>
    <n v="39"/>
    <d v="1983-05-25T06:00:00"/>
    <x v="0"/>
    <s v="Environmental Specialist"/>
    <x v="10"/>
    <n v="1231355.5563000001"/>
    <n v="560845.62049999996"/>
    <s v="Teresa Gordon"/>
    <x v="3"/>
    <n v="4368298368"/>
    <s v="0"/>
    <x v="4"/>
    <x v="7"/>
    <d v="2022-01-13T00:00:00"/>
    <n v="670509.93580000009"/>
    <n v="683920.13451600017"/>
    <x v="3"/>
    <x v="1"/>
    <x v="1"/>
  </r>
  <r>
    <s v="NZ88500"/>
    <x v="2291"/>
    <n v="20"/>
    <d v="2002-05-25T00:00:00"/>
    <x v="0"/>
    <s v="Biostatistician III"/>
    <x v="12"/>
    <n v="1184816.6979"/>
    <n v="538822.321"/>
    <s v="Judith Frazier"/>
    <x v="5"/>
    <n v="96229965"/>
    <s v="0"/>
    <x v="5"/>
    <x v="5"/>
    <d v="2021-04-13T00:00:00"/>
    <n v="645994.37690000003"/>
    <n v="645994.37690000003"/>
    <x v="5"/>
    <x v="0"/>
    <x v="0"/>
  </r>
  <r>
    <s v="NZ36784"/>
    <x v="2292"/>
    <n v="40"/>
    <d v="1982-05-25T00:00:00"/>
    <x v="0"/>
    <s v="Research Assistant IV"/>
    <x v="20"/>
    <n v="1746173.8382000001"/>
    <n v="852998.19350000005"/>
    <s v="Patricia Carr"/>
    <x v="3"/>
    <n v="376968375"/>
    <s v="0"/>
    <x v="2"/>
    <x v="2"/>
    <d v="2021-06-09T00:00:00"/>
    <n v="893175.64470000006"/>
    <n v="911039.15759400011"/>
    <x v="4"/>
    <x v="5"/>
    <x v="0"/>
  </r>
  <r>
    <s v="NZ32828"/>
    <x v="2293"/>
    <n v="80"/>
    <d v="1942-05-25T00:00:00"/>
    <x v="0"/>
    <s v="Accountant IV"/>
    <x v="13"/>
    <n v="1020870.6159"/>
    <n v="225295.58420000001"/>
    <s v="Ernest Dunn"/>
    <x v="0"/>
    <n v="3785646132"/>
    <s v="0"/>
    <x v="2"/>
    <x v="5"/>
    <d v="2021-12-28T00:00:00"/>
    <n v="795575.03169999993"/>
    <n v="795575.03169999993"/>
    <x v="7"/>
    <x v="2"/>
    <x v="0"/>
  </r>
  <r>
    <s v="NZ71163"/>
    <x v="2294"/>
    <n v="58"/>
    <d v="1964-05-24T12:00:00"/>
    <x v="0"/>
    <s v="Nurse"/>
    <x v="10"/>
    <n v="322882.28710000002"/>
    <n v="298979.35960000003"/>
    <s v="Joshua Gray"/>
    <x v="3"/>
    <n v="874755"/>
    <n v="25484228"/>
    <x v="3"/>
    <x v="3"/>
    <d v="2021-04-20T00:00:00"/>
    <n v="23902.927499999991"/>
    <n v="23902.927499999991"/>
    <x v="5"/>
    <x v="4"/>
    <x v="0"/>
  </r>
  <r>
    <s v="NZ20927"/>
    <x v="2295"/>
    <n v="35"/>
    <d v="1987-05-25T06:00:00"/>
    <x v="0"/>
    <s v="Research Associate"/>
    <x v="17"/>
    <n v="224891.61869999999"/>
    <n v="56944.255100000002"/>
    <s v="Harold Matthews"/>
    <x v="5"/>
    <n v="2341620372"/>
    <s v="0"/>
    <x v="1"/>
    <x v="1"/>
    <d v="2021-07-14T00:00:00"/>
    <n v="167947.36359999998"/>
    <n v="167947.36359999998"/>
    <x v="11"/>
    <x v="1"/>
    <x v="0"/>
  </r>
  <r>
    <s v="NZ59824"/>
    <x v="2296"/>
    <n v="20"/>
    <d v="2002-05-25T00:00:00"/>
    <x v="0"/>
    <s v="Human Resources Manager"/>
    <x v="13"/>
    <n v="558792.33900000004"/>
    <n v="156853.98989999999"/>
    <s v="Annie Henderson"/>
    <x v="0"/>
    <n v="261029196"/>
    <s v="0"/>
    <x v="0"/>
    <x v="0"/>
    <d v="2021-01-16T00:00:00"/>
    <n v="401938.34910000005"/>
    <n v="401938.34910000005"/>
    <x v="3"/>
    <x v="0"/>
    <x v="0"/>
  </r>
  <r>
    <s v="NZ55512"/>
    <x v="2297"/>
    <n v="61"/>
    <d v="1961-05-24T18:00:00"/>
    <x v="0"/>
    <s v="Biostatistician II"/>
    <x v="17"/>
    <n v="1139558.3888000001"/>
    <n v="656109.37540000002"/>
    <s v="Douglas Jacobs"/>
    <x v="0"/>
    <n v="9966675"/>
    <s v="0"/>
    <x v="4"/>
    <x v="7"/>
    <d v="2021-03-26T00:00:00"/>
    <n v="483449.01340000005"/>
    <n v="483449.01340000005"/>
    <x v="1"/>
    <x v="3"/>
    <x v="0"/>
  </r>
  <r>
    <s v="NZ66550"/>
    <x v="2298"/>
    <n v="19"/>
    <d v="2003-05-25T06:00:00"/>
    <x v="0"/>
    <s v="Account Coordinator"/>
    <x v="12"/>
    <n v="246249.978"/>
    <n v="56363.883800000003"/>
    <s v="Douglas Schmidt"/>
    <x v="5"/>
    <n v="919247307"/>
    <s v="0"/>
    <x v="5"/>
    <x v="8"/>
    <d v="2021-12-21T00:00:00"/>
    <n v="189886.09419999999"/>
    <n v="189886.09419999999"/>
    <x v="7"/>
    <x v="6"/>
    <x v="0"/>
  </r>
  <r>
    <s v="NZ47226"/>
    <x v="2299"/>
    <n v="62"/>
    <d v="1960-05-24T12:00:00"/>
    <x v="0"/>
    <s v="Recruiter"/>
    <x v="20"/>
    <n v="171005.23439999999"/>
    <n v="79828.352599999998"/>
    <s v="Ralph Ford"/>
    <x v="3"/>
    <n v="1884764853"/>
    <s v="0"/>
    <x v="0"/>
    <x v="4"/>
    <d v="2021-01-10T00:00:00"/>
    <n v="91176.881799999988"/>
    <n v="91176.881799999988"/>
    <x v="3"/>
    <x v="3"/>
    <x v="0"/>
  </r>
  <r>
    <s v="NZ59220"/>
    <x v="2300"/>
    <n v="50"/>
    <d v="1972-05-24T12:00:00"/>
    <x v="0"/>
    <s v="Accountant I"/>
    <x v="12"/>
    <n v="358570.11959999998"/>
    <n v="85658.417499999996"/>
    <s v="Earl Mccoy"/>
    <x v="5"/>
    <n v="1299323025"/>
    <s v="0"/>
    <x v="2"/>
    <x v="5"/>
    <d v="2021-12-16T00:00:00"/>
    <n v="272911.70209999999"/>
    <n v="272911.70209999999"/>
    <x v="7"/>
    <x v="4"/>
    <x v="0"/>
  </r>
  <r>
    <s v="NZ72265"/>
    <x v="2301"/>
    <n v="67"/>
    <d v="1955-05-25T06:00:00"/>
    <x v="0"/>
    <s v="Web Developer III"/>
    <x v="12"/>
    <n v="420518.01189999998"/>
    <n v="140172.67060000001"/>
    <s v="Johnny Hawkins"/>
    <x v="3"/>
    <n v="2609924044"/>
    <s v="0"/>
    <x v="5"/>
    <x v="2"/>
    <d v="2021-02-06T00:00:00"/>
    <n v="280345.34129999997"/>
    <n v="280345.34129999997"/>
    <x v="0"/>
    <x v="3"/>
    <x v="0"/>
  </r>
  <r>
    <s v="NZ96473"/>
    <x v="2302"/>
    <n v="29"/>
    <d v="1993-05-24T18:00:00"/>
    <x v="0"/>
    <s v="Statistician I"/>
    <x v="16"/>
    <n v="1098831.5252"/>
    <n v="171672.51939999999"/>
    <s v="David Lane"/>
    <x v="0"/>
    <n v="276078131"/>
    <s v="0"/>
    <x v="0"/>
    <x v="1"/>
    <d v="2021-06-02T00:00:00"/>
    <n v="927159.00580000004"/>
    <n v="927159.00580000004"/>
    <x v="4"/>
    <x v="0"/>
    <x v="0"/>
  </r>
  <r>
    <s v="NZ88782"/>
    <x v="2303"/>
    <n v="40"/>
    <d v="1982-05-25T00:00:00"/>
    <x v="0"/>
    <s v="Dental Hygienist"/>
    <x v="20"/>
    <n v="381602.52799999999"/>
    <n v="193079.48809999999"/>
    <s v="Joshua Robertson"/>
    <x v="1"/>
    <n v="3385927272"/>
    <s v="0"/>
    <x v="2"/>
    <x v="1"/>
    <d v="2022-04-28T00:00:00"/>
    <n v="188523.0399"/>
    <n v="188523.0399"/>
    <x v="5"/>
    <x v="5"/>
    <x v="1"/>
  </r>
  <r>
    <s v="NZ56540"/>
    <x v="2304"/>
    <n v="41"/>
    <d v="1981-05-24T18:00:00"/>
    <x v="0"/>
    <s v="Web Designer II"/>
    <x v="10"/>
    <n v="899355.70050000004"/>
    <n v="357650.75530000002"/>
    <s v="Brian Owens"/>
    <x v="0"/>
    <n v="1912459563"/>
    <s v="0"/>
    <x v="2"/>
    <x v="2"/>
    <d v="2021-01-06T00:00:00"/>
    <n v="541704.94519999996"/>
    <n v="541704.94519999996"/>
    <x v="3"/>
    <x v="5"/>
    <x v="0"/>
  </r>
  <r>
    <s v="NZ17499"/>
    <x v="2305"/>
    <n v="51"/>
    <d v="1971-05-25T06:00:00"/>
    <x v="0"/>
    <s v="Human Resources Manager"/>
    <x v="7"/>
    <n v="540636.91590000002"/>
    <n v="429863.8627"/>
    <s v="Betty Fisher"/>
    <x v="0"/>
    <n v="1306407168"/>
    <s v="0"/>
    <x v="2"/>
    <x v="2"/>
    <d v="2021-03-26T00:00:00"/>
    <n v="110773.05320000002"/>
    <n v="110773.05320000002"/>
    <x v="1"/>
    <x v="4"/>
    <x v="0"/>
  </r>
  <r>
    <s v="NZ24649"/>
    <x v="2306"/>
    <n v="32"/>
    <d v="1990-05-25T00:00:00"/>
    <x v="0"/>
    <s v="Accounting Assistant I"/>
    <x v="7"/>
    <n v="323213.56150000001"/>
    <n v="180814.1441"/>
    <s v="Russell Arnold"/>
    <x v="2"/>
    <n v="1723754175"/>
    <s v="0"/>
    <x v="1"/>
    <x v="1"/>
    <d v="2022-02-02T00:00:00"/>
    <n v="142399.41740000001"/>
    <n v="142399.41740000001"/>
    <x v="0"/>
    <x v="1"/>
    <x v="1"/>
  </r>
  <r>
    <s v="NZ31280"/>
    <x v="2307"/>
    <n v="39"/>
    <d v="1983-05-25T06:00:00"/>
    <x v="0"/>
    <s v="Marketing Manager"/>
    <x v="10"/>
    <n v="640243.85530000005"/>
    <n v="96529.073600000003"/>
    <s v="Michael Peters"/>
    <x v="4"/>
    <n v="2307340728"/>
    <n v="6876172944"/>
    <x v="3"/>
    <x v="6"/>
    <d v="2021-02-10T00:00:00"/>
    <n v="543714.78170000005"/>
    <n v="543714.78170000005"/>
    <x v="0"/>
    <x v="1"/>
    <x v="0"/>
  </r>
  <r>
    <s v="NZ61808"/>
    <x v="2308"/>
    <n v="23"/>
    <d v="1999-05-25T06:00:00"/>
    <x v="0"/>
    <s v="Safety Technician II"/>
    <x v="10"/>
    <n v="211212.82870000001"/>
    <n v="161577.81390000001"/>
    <s v="Gary Ellis"/>
    <x v="4"/>
    <n v="12667072"/>
    <s v="0"/>
    <x v="1"/>
    <x v="4"/>
    <d v="2021-07-05T00:00:00"/>
    <n v="49635.014800000004"/>
    <n v="49635.014800000004"/>
    <x v="11"/>
    <x v="0"/>
    <x v="0"/>
  </r>
  <r>
    <s v="NZ43545"/>
    <x v="2309"/>
    <n v="48"/>
    <d v="1974-05-25T00:00:00"/>
    <x v="0"/>
    <s v="Systems Administrator II"/>
    <x v="17"/>
    <n v="962053.56689999998"/>
    <n v="127803.84020000001"/>
    <s v="Todd Lee"/>
    <x v="1"/>
    <n v="617303125"/>
    <s v="0"/>
    <x v="0"/>
    <x v="4"/>
    <d v="2021-03-19T00:00:00"/>
    <n v="834249.7267"/>
    <n v="834249.7267"/>
    <x v="1"/>
    <x v="5"/>
    <x v="0"/>
  </r>
  <r>
    <s v="NZ77434"/>
    <x v="2310"/>
    <n v="83"/>
    <d v="1939-05-25T06:00:00"/>
    <x v="0"/>
    <s v="Staff Accountant III"/>
    <x v="9"/>
    <n v="570531.33499999996"/>
    <n v="168442.5846"/>
    <s v="Marie Fuller"/>
    <x v="0"/>
    <n v="1074969585"/>
    <s v="0"/>
    <x v="0"/>
    <x v="4"/>
    <d v="2022-03-19T00:00:00"/>
    <n v="402088.75039999996"/>
    <n v="402088.75039999996"/>
    <x v="1"/>
    <x v="2"/>
    <x v="1"/>
  </r>
  <r>
    <s v="NZ96588"/>
    <x v="2311"/>
    <n v="79"/>
    <d v="1943-05-25T06:00:00"/>
    <x v="0"/>
    <s v="Senior Cost Accountant"/>
    <x v="10"/>
    <n v="223869.04240000001"/>
    <n v="168088.3394"/>
    <s v="Marilyn Mendoza"/>
    <x v="2"/>
    <n v="2102479101"/>
    <s v="0"/>
    <x v="5"/>
    <x v="5"/>
    <d v="2021-03-11T00:00:00"/>
    <n v="55780.703000000009"/>
    <n v="55780.703000000009"/>
    <x v="1"/>
    <x v="2"/>
    <x v="0"/>
  </r>
  <r>
    <s v="NZ33223"/>
    <x v="2312"/>
    <n v="39"/>
    <d v="1983-05-25T06:00:00"/>
    <x v="0"/>
    <s v="Administrative Assistant III"/>
    <x v="19"/>
    <n v="1848506.2708000001"/>
    <n v="326332.45319999999"/>
    <s v="Scott Andrews"/>
    <x v="3"/>
    <n v="597486105"/>
    <s v="0"/>
    <x v="2"/>
    <x v="4"/>
    <d v="2021-07-25T00:00:00"/>
    <n v="1522173.8176000002"/>
    <n v="1552617.2939520003"/>
    <x v="11"/>
    <x v="1"/>
    <x v="0"/>
  </r>
  <r>
    <s v="NZ24876"/>
    <x v="2313"/>
    <n v="27"/>
    <d v="1995-05-25T06:00:00"/>
    <x v="0"/>
    <s v="Junior Executive"/>
    <x v="15"/>
    <n v="348199.4204"/>
    <n v="98433.297699999996"/>
    <s v="Janet Richards"/>
    <x v="2"/>
    <n v="1447293354"/>
    <s v="0"/>
    <x v="2"/>
    <x v="4"/>
    <d v="2022-01-03T00:00:00"/>
    <n v="249766.12270000001"/>
    <n v="249766.12270000001"/>
    <x v="3"/>
    <x v="0"/>
    <x v="1"/>
  </r>
  <r>
    <s v="NZ63043"/>
    <x v="2314"/>
    <n v="58"/>
    <d v="1964-05-24T12:00:00"/>
    <x v="0"/>
    <s v="Statistician II"/>
    <x v="19"/>
    <n v="641428.50199999998"/>
    <n v="485736.31109999999"/>
    <s v="Phillip Collins"/>
    <x v="1"/>
    <n v="7393815"/>
    <s v="0"/>
    <x v="0"/>
    <x v="4"/>
    <d v="2021-03-29T00:00:00"/>
    <n v="155692.19089999999"/>
    <n v="155692.19089999999"/>
    <x v="1"/>
    <x v="4"/>
    <x v="0"/>
  </r>
  <r>
    <s v="NZ23940"/>
    <x v="2315"/>
    <n v="44"/>
    <d v="1978-05-25T00:00:00"/>
    <x v="0"/>
    <s v="Health Coach II"/>
    <x v="17"/>
    <n v="96693.035999999993"/>
    <n v="64450.303599999999"/>
    <s v="Wanda Robertson"/>
    <x v="0"/>
    <n v="4831673361"/>
    <s v="0"/>
    <x v="0"/>
    <x v="0"/>
    <d v="2021-12-20T00:00:00"/>
    <n v="32242.732399999994"/>
    <n v="32242.732399999994"/>
    <x v="7"/>
    <x v="5"/>
    <x v="0"/>
  </r>
  <r>
    <s v="NZ76462"/>
    <x v="2316"/>
    <n v="37"/>
    <d v="1985-05-24T18:00:00"/>
    <x v="0"/>
    <s v="Business Systems Development Analyst"/>
    <x v="10"/>
    <n v="1394833.0375999999"/>
    <n v="365212.00910000002"/>
    <s v="Adam Woods"/>
    <x v="2"/>
    <n v="171662004"/>
    <s v="0"/>
    <x v="1"/>
    <x v="1"/>
    <d v="2022-01-11T00:00:00"/>
    <n v="1029621.0284999999"/>
    <n v="1029621.0284999999"/>
    <x v="3"/>
    <x v="1"/>
    <x v="1"/>
  </r>
  <r>
    <s v="NZ88808"/>
    <x v="2317"/>
    <n v="64"/>
    <d v="1958-05-25T00:00:00"/>
    <x v="0"/>
    <s v="Developer IV"/>
    <x v="17"/>
    <n v="55301.514900000002"/>
    <n v="71552.398700000005"/>
    <s v="Carl Gutierrez"/>
    <x v="5"/>
    <n v="1353420969"/>
    <s v="0"/>
    <x v="1"/>
    <x v="4"/>
    <d v="2022-02-25T00:00:00"/>
    <n v="-16250.883800000003"/>
    <n v="-16250.883800000003"/>
    <x v="0"/>
    <x v="3"/>
    <x v="1"/>
  </r>
  <r>
    <s v="NZ99978"/>
    <x v="2318"/>
    <n v="18"/>
    <d v="2004-05-24T12:00:00"/>
    <x v="0"/>
    <s v="Structural Engineer"/>
    <x v="18"/>
    <n v="976104.22950000002"/>
    <n v="397786.63449999999"/>
    <s v="Johnny Cruz"/>
    <x v="0"/>
    <n v="442113945"/>
    <s v="0"/>
    <x v="2"/>
    <x v="2"/>
    <d v="2022-04-23T00:00:00"/>
    <n v="578317.59499999997"/>
    <n v="578317.59499999997"/>
    <x v="5"/>
    <x v="6"/>
    <x v="1"/>
  </r>
  <r>
    <s v="NZ25754"/>
    <x v="2319"/>
    <n v="42"/>
    <d v="1980-05-24T12:00:00"/>
    <x v="0"/>
    <s v="Mechanical Systems Engineer"/>
    <x v="11"/>
    <n v="562292.52709999995"/>
    <n v="206173.92660000001"/>
    <s v="Nicole Oliver"/>
    <x v="5"/>
    <n v="4278386"/>
    <s v="0"/>
    <x v="2"/>
    <x v="1"/>
    <d v="2021-06-28T00:00:00"/>
    <n v="356118.60049999994"/>
    <n v="356118.60049999994"/>
    <x v="4"/>
    <x v="5"/>
    <x v="0"/>
  </r>
  <r>
    <s v="NZ88371"/>
    <x v="2320"/>
    <n v="32"/>
    <d v="1990-05-25T00:00:00"/>
    <x v="0"/>
    <s v="Assistant Media Planner"/>
    <x v="12"/>
    <n v="1568405.3218"/>
    <n v="478805.42749999999"/>
    <s v="Eric Burke"/>
    <x v="1"/>
    <n v="75068868"/>
    <n v="4982534508"/>
    <x v="3"/>
    <x v="2"/>
    <d v="2021-11-16T00:00:00"/>
    <n v="1089599.8943"/>
    <n v="1089599.8943"/>
    <x v="10"/>
    <x v="1"/>
    <x v="0"/>
  </r>
  <r>
    <s v="NZ26450"/>
    <x v="2321"/>
    <n v="35"/>
    <d v="1987-05-25T06:00:00"/>
    <x v="0"/>
    <s v="Web Developer I"/>
    <x v="19"/>
    <n v="831504.76289999997"/>
    <n v="138214.56950000001"/>
    <s v="Frank Marshall"/>
    <x v="1"/>
    <n v="208965848"/>
    <s v="0"/>
    <x v="2"/>
    <x v="2"/>
    <d v="2021-08-15T00:00:00"/>
    <n v="693290.19339999999"/>
    <n v="693290.19339999999"/>
    <x v="9"/>
    <x v="1"/>
    <x v="0"/>
  </r>
  <r>
    <s v="NZ86574"/>
    <x v="2322"/>
    <n v="54"/>
    <d v="1968-05-24T12:00:00"/>
    <x v="0"/>
    <s v="Engineer III"/>
    <x v="19"/>
    <n v="242133.59169999999"/>
    <n v="26689.7255"/>
    <s v="Chris Hernandez"/>
    <x v="3"/>
    <n v="1810401666"/>
    <s v="0"/>
    <x v="1"/>
    <x v="4"/>
    <d v="2022-04-08T00:00:00"/>
    <n v="215443.86619999999"/>
    <n v="215443.86619999999"/>
    <x v="5"/>
    <x v="4"/>
    <x v="1"/>
  </r>
  <r>
    <s v="NZ27565"/>
    <x v="2323"/>
    <n v="64"/>
    <d v="1958-05-25T00:00:00"/>
    <x v="0"/>
    <s v="Research Assistant II"/>
    <x v="10"/>
    <n v="231597.84770000001"/>
    <n v="175825.30480000001"/>
    <s v="Matthew Garrett"/>
    <x v="0"/>
    <n v="12418224"/>
    <s v="0"/>
    <x v="4"/>
    <x v="7"/>
    <d v="2021-03-29T00:00:00"/>
    <n v="55772.5429"/>
    <n v="55772.5429"/>
    <x v="1"/>
    <x v="3"/>
    <x v="0"/>
  </r>
  <r>
    <s v="NZ36120"/>
    <x v="2324"/>
    <n v="47"/>
    <d v="1975-05-25T06:00:00"/>
    <x v="0"/>
    <s v="Budget/Accounting Analyst IV"/>
    <x v="17"/>
    <n v="972009.24710000004"/>
    <n v="328123.8983"/>
    <s v="Jason Morgan"/>
    <x v="0"/>
    <n v="395150336"/>
    <s v="0"/>
    <x v="5"/>
    <x v="5"/>
    <d v="2021-09-09T00:00:00"/>
    <n v="643885.34880000004"/>
    <n v="643885.34880000004"/>
    <x v="8"/>
    <x v="5"/>
    <x v="0"/>
  </r>
  <r>
    <s v="NZ98187"/>
    <x v="2325"/>
    <n v="50"/>
    <d v="1972-05-24T12:00:00"/>
    <x v="0"/>
    <s v="Professor"/>
    <x v="14"/>
    <n v="474054.30699999997"/>
    <n v="134802.8897"/>
    <s v="Betty Ray"/>
    <x v="0"/>
    <n v="1281547872"/>
    <s v="0"/>
    <x v="2"/>
    <x v="2"/>
    <d v="2022-02-15T00:00:00"/>
    <n v="339251.41729999997"/>
    <n v="339251.41729999997"/>
    <x v="0"/>
    <x v="4"/>
    <x v="1"/>
  </r>
  <r>
    <s v="NZ39173"/>
    <x v="2326"/>
    <n v="50"/>
    <d v="1972-05-24T12:00:00"/>
    <x v="0"/>
    <s v="Environmental Specialist"/>
    <x v="15"/>
    <n v="344791.35129999998"/>
    <n v="129655.91439999999"/>
    <s v="Nicole Porter"/>
    <x v="2"/>
    <n v="3542963328"/>
    <s v="0"/>
    <x v="4"/>
    <x v="7"/>
    <d v="2021-05-28T00:00:00"/>
    <n v="215135.43689999997"/>
    <n v="215135.43689999997"/>
    <x v="6"/>
    <x v="4"/>
    <x v="0"/>
  </r>
  <r>
    <s v="NZ28884"/>
    <x v="2327"/>
    <n v="48"/>
    <d v="1974-05-25T00:00:00"/>
    <x v="0"/>
    <s v="Human Resources Assistant III"/>
    <x v="12"/>
    <n v="1290644.5824"/>
    <n v="265066.1311"/>
    <s v="Alan Long"/>
    <x v="5"/>
    <n v="366336189"/>
    <s v="0"/>
    <x v="5"/>
    <x v="5"/>
    <d v="2022-03-19T00:00:00"/>
    <n v="1025578.4513"/>
    <n v="1025578.4513"/>
    <x v="1"/>
    <x v="5"/>
    <x v="1"/>
  </r>
  <r>
    <s v="NZ52289"/>
    <x v="2328"/>
    <n v="83"/>
    <d v="1939-05-25T06:00:00"/>
    <x v="0"/>
    <s v="Web Designer III"/>
    <x v="16"/>
    <n v="424237.26510000002"/>
    <n v="67492.292199999996"/>
    <s v="Ralph West"/>
    <x v="5"/>
    <n v="1034535"/>
    <s v="0"/>
    <x v="5"/>
    <x v="5"/>
    <d v="2021-06-04T00:00:00"/>
    <n v="356744.97290000005"/>
    <n v="356744.97290000005"/>
    <x v="4"/>
    <x v="2"/>
    <x v="0"/>
  </r>
  <r>
    <s v="NZ38948"/>
    <x v="2329"/>
    <n v="54"/>
    <d v="1968-05-24T12:00:00"/>
    <x v="0"/>
    <s v="Automation Specialist III"/>
    <x v="10"/>
    <n v="459765.96509999997"/>
    <n v="108492.82580000001"/>
    <s v="Christopher Watson"/>
    <x v="3"/>
    <n v="190836096"/>
    <s v="0"/>
    <x v="4"/>
    <x v="7"/>
    <d v="2021-01-20T00:00:00"/>
    <n v="351273.13929999998"/>
    <n v="351273.13929999998"/>
    <x v="3"/>
    <x v="4"/>
    <x v="0"/>
  </r>
  <r>
    <s v="NZ96568"/>
    <x v="2330"/>
    <n v="38"/>
    <d v="1984-05-24T12:00:00"/>
    <x v="0"/>
    <s v="Cost Accountant"/>
    <x v="18"/>
    <n v="727382.03419999999"/>
    <n v="280225.23690000002"/>
    <s v="Aaron Hawkins"/>
    <x v="1"/>
    <n v="1748894784"/>
    <s v="0"/>
    <x v="4"/>
    <x v="1"/>
    <d v="2021-11-16T00:00:00"/>
    <n v="447156.79729999998"/>
    <n v="447156.79729999998"/>
    <x v="10"/>
    <x v="1"/>
    <x v="0"/>
  </r>
  <r>
    <s v="NZ45617"/>
    <x v="2331"/>
    <n v="40"/>
    <d v="1982-05-25T00:00:00"/>
    <x v="0"/>
    <s v="Statistician III"/>
    <x v="18"/>
    <n v="2178798.9454999999"/>
    <n v="563747.09820000001"/>
    <s v="Kenneth Bailey"/>
    <x v="3"/>
    <n v="31141586"/>
    <s v="0"/>
    <x v="2"/>
    <x v="5"/>
    <d v="2021-09-30T00:00:00"/>
    <n v="1615051.8473"/>
    <n v="1647352.8842460001"/>
    <x v="8"/>
    <x v="5"/>
    <x v="0"/>
  </r>
  <r>
    <s v="NZ75455"/>
    <x v="2332"/>
    <n v="54"/>
    <d v="1968-05-24T12:00:00"/>
    <x v="0"/>
    <s v="Web Designer I"/>
    <x v="18"/>
    <n v="1128622.5569"/>
    <n v="225394.9865"/>
    <s v="Carlos Anderson"/>
    <x v="2"/>
    <n v="32087952"/>
    <s v="0"/>
    <x v="0"/>
    <x v="0"/>
    <d v="2021-06-15T00:00:00"/>
    <n v="903227.57039999997"/>
    <n v="903227.57039999997"/>
    <x v="4"/>
    <x v="4"/>
    <x v="0"/>
  </r>
  <r>
    <s v="NZ80231"/>
    <x v="2333"/>
    <n v="82"/>
    <d v="1940-05-24T12:00:00"/>
    <x v="0"/>
    <s v="Health Coach II"/>
    <x v="19"/>
    <n v="276912.36290000001"/>
    <n v="184869.10140000001"/>
    <s v="Amanda Hill"/>
    <x v="5"/>
    <n v="577448396"/>
    <s v="0"/>
    <x v="1"/>
    <x v="1"/>
    <d v="2021-01-26T00:00:00"/>
    <n v="92043.261499999993"/>
    <n v="92043.261499999993"/>
    <x v="3"/>
    <x v="2"/>
    <x v="0"/>
  </r>
  <r>
    <s v="NZ56102"/>
    <x v="2334"/>
    <n v="79"/>
    <d v="1943-05-25T06:00:00"/>
    <x v="0"/>
    <s v="Accounting Assistant IV"/>
    <x v="11"/>
    <n v="410919.00599999999"/>
    <n v="203562.95370000001"/>
    <s v="Kevin Phillips"/>
    <x v="3"/>
    <n v="1217163519"/>
    <s v="0"/>
    <x v="1"/>
    <x v="1"/>
    <d v="2021-08-14T00:00:00"/>
    <n v="207356.05229999998"/>
    <n v="207356.05229999998"/>
    <x v="9"/>
    <x v="2"/>
    <x v="0"/>
  </r>
  <r>
    <s v="NZ91458"/>
    <x v="2335"/>
    <n v="72"/>
    <d v="1950-05-25T00:00:00"/>
    <x v="0"/>
    <s v="Office Assistant I"/>
    <x v="7"/>
    <n v="603246.71680000005"/>
    <n v="227377.60860000001"/>
    <s v="Howard Mitchell"/>
    <x v="1"/>
    <n v="74221728"/>
    <s v="0"/>
    <x v="2"/>
    <x v="5"/>
    <d v="2021-08-05T00:00:00"/>
    <n v="375869.10820000002"/>
    <n v="375869.10820000002"/>
    <x v="9"/>
    <x v="2"/>
    <x v="0"/>
  </r>
  <r>
    <s v="NZ71868"/>
    <x v="2336"/>
    <n v="73"/>
    <d v="1949-05-24T18:00:00"/>
    <x v="0"/>
    <s v="Community Outreach Specialist"/>
    <x v="17"/>
    <n v="206647.943"/>
    <n v="161400.09469999999"/>
    <s v="Arthur Austin"/>
    <x v="1"/>
    <n v="409671262"/>
    <s v="0"/>
    <x v="1"/>
    <x v="1"/>
    <d v="2021-05-03T00:00:00"/>
    <n v="45247.848300000012"/>
    <n v="45247.848300000012"/>
    <x v="6"/>
    <x v="2"/>
    <x v="0"/>
  </r>
  <r>
    <s v="NZ34367"/>
    <x v="2337"/>
    <n v="63"/>
    <d v="1959-05-25T06:00:00"/>
    <x v="0"/>
    <s v="Environmental Tech"/>
    <x v="15"/>
    <n v="1112826.2709999999"/>
    <n v="267854.69549999997"/>
    <s v="Brian Clark"/>
    <x v="3"/>
    <n v="1212903328"/>
    <s v="0"/>
    <x v="0"/>
    <x v="0"/>
    <d v="2022-01-24T00:00:00"/>
    <n v="844971.57550000004"/>
    <n v="861871.00701000006"/>
    <x v="3"/>
    <x v="3"/>
    <x v="1"/>
  </r>
  <r>
    <s v="NZ60540"/>
    <x v="2338"/>
    <n v="29"/>
    <d v="1993-05-24T18:00:00"/>
    <x v="0"/>
    <s v="Human Resources Assistant III"/>
    <x v="19"/>
    <n v="886280.20649999997"/>
    <n v="360051.33390000003"/>
    <s v="Fred Rivera"/>
    <x v="0"/>
    <n v="1832395635"/>
    <s v="0"/>
    <x v="2"/>
    <x v="1"/>
    <d v="2022-02-16T00:00:00"/>
    <n v="526228.87259999989"/>
    <n v="526228.87259999989"/>
    <x v="0"/>
    <x v="0"/>
    <x v="1"/>
  </r>
  <r>
    <s v="NZ88033"/>
    <x v="2339"/>
    <n v="44"/>
    <d v="1978-05-25T00:00:00"/>
    <x v="0"/>
    <s v="Librarian"/>
    <x v="18"/>
    <n v="270776.16310000001"/>
    <n v="123131.8973"/>
    <s v="Jeffrey Shaw"/>
    <x v="5"/>
    <n v="1235190828"/>
    <s v="0"/>
    <x v="0"/>
    <x v="0"/>
    <d v="2022-03-25T00:00:00"/>
    <n v="147644.26579999999"/>
    <n v="147644.26579999999"/>
    <x v="1"/>
    <x v="5"/>
    <x v="1"/>
  </r>
  <r>
    <s v="NZ79633"/>
    <x v="2340"/>
    <n v="31"/>
    <d v="1991-05-25T06:00:00"/>
    <x v="0"/>
    <s v="Developer I"/>
    <x v="11"/>
    <n v="563684.96640000003"/>
    <n v="78915.895300000004"/>
    <s v="William Moore"/>
    <x v="0"/>
    <n v="154578814"/>
    <s v="0"/>
    <x v="5"/>
    <x v="2"/>
    <d v="2021-09-07T00:00:00"/>
    <n v="484769.07110000006"/>
    <n v="484769.07110000006"/>
    <x v="8"/>
    <x v="1"/>
    <x v="0"/>
  </r>
  <r>
    <s v="NZ82331"/>
    <x v="2341"/>
    <n v="22"/>
    <d v="2000-05-24T12:00:00"/>
    <x v="0"/>
    <s v="Statistician IV"/>
    <x v="17"/>
    <n v="958605.57"/>
    <n v="222460.39929999999"/>
    <s v="Robert Simmons"/>
    <x v="2"/>
    <n v="579924384"/>
    <s v="0"/>
    <x v="5"/>
    <x v="8"/>
    <d v="2021-02-20T00:00:00"/>
    <n v="736145.1706999999"/>
    <n v="736145.1706999999"/>
    <x v="0"/>
    <x v="0"/>
    <x v="0"/>
  </r>
  <r>
    <s v="NZ38441"/>
    <x v="2342"/>
    <n v="20"/>
    <d v="2002-05-25T00:00:00"/>
    <x v="0"/>
    <s v="Biostatistician II"/>
    <x v="16"/>
    <n v="348631.4436"/>
    <n v="401623.42300000001"/>
    <s v="Ronald Turner"/>
    <x v="5"/>
    <n v="2041366901"/>
    <s v="0"/>
    <x v="0"/>
    <x v="1"/>
    <d v="2021-04-22T00:00:00"/>
    <n v="-52991.979400000011"/>
    <n v="-52991.979400000011"/>
    <x v="5"/>
    <x v="0"/>
    <x v="0"/>
  </r>
  <r>
    <s v="NZ73140"/>
    <x v="2343"/>
    <n v="57"/>
    <d v="1965-05-24T18:00:00"/>
    <x v="0"/>
    <s v="Tax Accountant"/>
    <x v="17"/>
    <n v="591197.2659"/>
    <n v="132236.9179"/>
    <s v="Douglas Russell"/>
    <x v="0"/>
    <n v="318803125"/>
    <s v="0"/>
    <x v="1"/>
    <x v="1"/>
    <d v="2021-04-08T00:00:00"/>
    <n v="458960.348"/>
    <n v="458960.348"/>
    <x v="5"/>
    <x v="4"/>
    <x v="0"/>
  </r>
  <r>
    <s v="NZ42138"/>
    <x v="2344"/>
    <n v="48"/>
    <d v="1974-05-25T00:00:00"/>
    <x v="0"/>
    <s v="Biostatistician I"/>
    <x v="20"/>
    <n v="334496.43440000003"/>
    <n v="246379.0901"/>
    <s v="Joe Phillips"/>
    <x v="3"/>
    <n v="3537170343"/>
    <s v="0"/>
    <x v="0"/>
    <x v="0"/>
    <d v="2021-09-21T00:00:00"/>
    <n v="88117.344300000026"/>
    <n v="88117.344300000026"/>
    <x v="8"/>
    <x v="5"/>
    <x v="0"/>
  </r>
  <r>
    <s v="NZ95215"/>
    <x v="2345"/>
    <n v="57"/>
    <d v="1965-05-24T18:00:00"/>
    <x v="0"/>
    <s v="Structural Engineer"/>
    <x v="20"/>
    <n v="405753.40399999998"/>
    <n v="428694.0772"/>
    <s v="Paula Ray"/>
    <x v="3"/>
    <n v="4243943301"/>
    <s v="0"/>
    <x v="2"/>
    <x v="2"/>
    <d v="2021-05-08T00:00:00"/>
    <n v="-22940.673200000019"/>
    <n v="-22940.673200000019"/>
    <x v="6"/>
    <x v="4"/>
    <x v="0"/>
  </r>
  <r>
    <s v="NZ78133"/>
    <x v="2346"/>
    <n v="70"/>
    <d v="1952-05-24T12:00:00"/>
    <x v="0"/>
    <s v="Safety Technician I"/>
    <x v="8"/>
    <n v="468512.75109999999"/>
    <n v="194846.18530000001"/>
    <s v="Wayne George"/>
    <x v="5"/>
    <n v="35709928"/>
    <s v="0"/>
    <x v="1"/>
    <x v="1"/>
    <d v="2021-05-11T00:00:00"/>
    <n v="273666.56579999998"/>
    <n v="273666.56579999998"/>
    <x v="6"/>
    <x v="2"/>
    <x v="0"/>
  </r>
  <r>
    <s v="NZ49223"/>
    <x v="2347"/>
    <n v="84"/>
    <d v="1938-05-25T00:00:00"/>
    <x v="0"/>
    <s v="Administrative Assistant IV"/>
    <x v="8"/>
    <n v="445914.24479999999"/>
    <n v="373280.7905"/>
    <s v="Matthew Brown"/>
    <x v="2"/>
    <n v="32726268"/>
    <s v="0"/>
    <x v="1"/>
    <x v="1"/>
    <d v="2021-11-27T00:00:00"/>
    <n v="72633.454299999983"/>
    <n v="72633.454299999983"/>
    <x v="10"/>
    <x v="2"/>
    <x v="0"/>
  </r>
  <r>
    <s v="NZ45822"/>
    <x v="2348"/>
    <n v="43"/>
    <d v="1979-05-25T06:00:00"/>
    <x v="0"/>
    <s v="Health Coach III"/>
    <x v="8"/>
    <n v="276215.84779999999"/>
    <n v="44684.595999999998"/>
    <s v="Mildred Watson"/>
    <x v="3"/>
    <n v="775961472"/>
    <s v="0"/>
    <x v="1"/>
    <x v="1"/>
    <d v="2022-03-17T00:00:00"/>
    <n v="231531.2518"/>
    <n v="231531.2518"/>
    <x v="1"/>
    <x v="5"/>
    <x v="1"/>
  </r>
  <r>
    <s v="NZ89924"/>
    <x v="2349"/>
    <n v="29"/>
    <d v="1993-05-24T18:00:00"/>
    <x v="0"/>
    <s v="Human Resources Manager"/>
    <x v="8"/>
    <n v="1380431.1129000001"/>
    <n v="353390.36489999999"/>
    <s v="Lillian King"/>
    <x v="3"/>
    <n v="415084375"/>
    <s v="0"/>
    <x v="5"/>
    <x v="8"/>
    <d v="2021-07-13T00:00:00"/>
    <n v="1027040.7480000001"/>
    <n v="1047581.5629600001"/>
    <x v="11"/>
    <x v="0"/>
    <x v="0"/>
  </r>
  <r>
    <s v="NZ49390"/>
    <x v="2350"/>
    <n v="34"/>
    <d v="1988-05-24T12:00:00"/>
    <x v="0"/>
    <s v="Actuary"/>
    <x v="8"/>
    <n v="130522.5788"/>
    <n v="95585.439199999993"/>
    <s v="Joseph Morris"/>
    <x v="3"/>
    <n v="1995228987"/>
    <s v="0"/>
    <x v="5"/>
    <x v="2"/>
    <d v="2021-02-08T00:00:00"/>
    <n v="34937.13960000001"/>
    <n v="34937.13960000001"/>
    <x v="0"/>
    <x v="1"/>
    <x v="0"/>
  </r>
  <r>
    <s v="NZ23636"/>
    <x v="2351"/>
    <n v="24"/>
    <d v="1998-05-25T00:00:00"/>
    <x v="0"/>
    <s v="Web Designer I"/>
    <x v="8"/>
    <n v="287273.49369999999"/>
    <n v="181568.0043"/>
    <s v="Jason Foster"/>
    <x v="1"/>
    <n v="1059639252"/>
    <s v="0"/>
    <x v="1"/>
    <x v="1"/>
    <d v="2021-02-27T00:00:00"/>
    <n v="105705.48939999999"/>
    <n v="105705.48939999999"/>
    <x v="0"/>
    <x v="0"/>
    <x v="0"/>
  </r>
  <r>
    <s v="NZ62637"/>
    <x v="2352"/>
    <n v="70"/>
    <d v="1952-05-24T12:00:00"/>
    <x v="0"/>
    <s v="Statistician IV"/>
    <x v="8"/>
    <n v="214860.89199999999"/>
    <n v="35539.152999999998"/>
    <s v="Victor Black"/>
    <x v="0"/>
    <n v="2318963319"/>
    <s v="0"/>
    <x v="1"/>
    <x v="1"/>
    <d v="2021-09-13T00:00:00"/>
    <n v="179321.739"/>
    <n v="179321.739"/>
    <x v="8"/>
    <x v="2"/>
    <x v="0"/>
  </r>
  <r>
    <s v="NZ65854"/>
    <x v="2353"/>
    <n v="66"/>
    <d v="1956-05-24T12:00:00"/>
    <x v="0"/>
    <s v="Statistician I"/>
    <x v="8"/>
    <n v="615712.77989999996"/>
    <n v="54827.757100000003"/>
    <s v="Jeremy Ortiz"/>
    <x v="1"/>
    <n v="732020163"/>
    <s v="0"/>
    <x v="1"/>
    <x v="1"/>
    <d v="2022-04-01T00:00:00"/>
    <n v="560885.02279999992"/>
    <n v="560885.02279999992"/>
    <x v="5"/>
    <x v="3"/>
    <x v="1"/>
  </r>
  <r>
    <s v="NZ82903"/>
    <x v="2354"/>
    <n v="27"/>
    <d v="1995-05-25T06:00:00"/>
    <x v="0"/>
    <s v="Structural Engineer"/>
    <x v="8"/>
    <n v="217030.905"/>
    <n v="209796.54149999999"/>
    <s v="Joan Allen"/>
    <x v="3"/>
    <n v="823853025"/>
    <s v="0"/>
    <x v="0"/>
    <x v="4"/>
    <d v="2022-03-08T00:00:00"/>
    <n v="7234.3635000000068"/>
    <n v="7234.3635000000068"/>
    <x v="1"/>
    <x v="0"/>
    <x v="1"/>
  </r>
  <r>
    <s v="NZ52186"/>
    <x v="2355"/>
    <n v="63"/>
    <d v="1959-05-25T06:00:00"/>
    <x v="0"/>
    <s v="Food Chemist"/>
    <x v="8"/>
    <n v="576677.74049999996"/>
    <n v="121470.41770000001"/>
    <s v="Christine Bailey"/>
    <x v="0"/>
    <n v="1212938752"/>
    <s v="0"/>
    <x v="2"/>
    <x v="2"/>
    <d v="2021-06-04T00:00:00"/>
    <n v="455207.32279999997"/>
    <n v="455207.32279999997"/>
    <x v="4"/>
    <x v="3"/>
    <x v="0"/>
  </r>
  <r>
    <s v="NZ15111"/>
    <x v="2356"/>
    <n v="27"/>
    <d v="1995-05-25T06:00:00"/>
    <x v="0"/>
    <s v="Staff Accountant I"/>
    <x v="8"/>
    <n v="539509.1581"/>
    <n v="182798.3971"/>
    <s v="Willie Lopez"/>
    <x v="0"/>
    <n v="3462353076"/>
    <s v="0"/>
    <x v="4"/>
    <x v="7"/>
    <d v="2021-12-31T00:00:00"/>
    <n v="356710.761"/>
    <n v="356710.761"/>
    <x v="7"/>
    <x v="0"/>
    <x v="0"/>
  </r>
  <r>
    <s v="NZ13801"/>
    <x v="2357"/>
    <n v="46"/>
    <d v="1976-05-24T12:00:00"/>
    <x v="0"/>
    <s v="Developer I"/>
    <x v="8"/>
    <n v="983146.69949999999"/>
    <n v="180854.9712"/>
    <s v="Jonathan Fisher"/>
    <x v="3"/>
    <n v="1257063462"/>
    <n v="16177442391"/>
    <x v="3"/>
    <x v="6"/>
    <d v="2022-02-13T00:00:00"/>
    <n v="802291.72829999996"/>
    <n v="818337.56286599999"/>
    <x v="0"/>
    <x v="5"/>
    <x v="1"/>
  </r>
  <r>
    <s v="NZ44502"/>
    <x v="2358"/>
    <n v="53"/>
    <d v="1969-05-24T18:00:00"/>
    <x v="0"/>
    <s v="Software Test Engineer I"/>
    <x v="8"/>
    <n v="544267.99639999995"/>
    <n v="498667.1642"/>
    <s v="Dorothy Lane"/>
    <x v="0"/>
    <n v="3676024764"/>
    <s v="0"/>
    <x v="1"/>
    <x v="1"/>
    <d v="2021-11-02T00:00:00"/>
    <n v="45600.832199999946"/>
    <n v="45600.832199999946"/>
    <x v="10"/>
    <x v="4"/>
    <x v="0"/>
  </r>
  <r>
    <s v="NZ66083"/>
    <x v="2359"/>
    <n v="78"/>
    <d v="1944-05-24T12:00:00"/>
    <x v="0"/>
    <s v="Geologist II"/>
    <x v="8"/>
    <n v="378215.14240000001"/>
    <n v="113862.6639"/>
    <s v="David Holmes"/>
    <x v="2"/>
    <n v="344957584"/>
    <s v="0"/>
    <x v="2"/>
    <x v="2"/>
    <d v="2021-02-18T00:00:00"/>
    <n v="264352.47850000003"/>
    <n v="264352.47850000003"/>
    <x v="0"/>
    <x v="2"/>
    <x v="0"/>
  </r>
  <r>
    <s v="NZ31182"/>
    <x v="2360"/>
    <n v="76"/>
    <d v="1946-05-25T00:00:00"/>
    <x v="0"/>
    <s v="Structural Analysis Engineer"/>
    <x v="8"/>
    <n v="451924.44660000002"/>
    <n v="127682.95759999999"/>
    <s v="Tammy Carter"/>
    <x v="1"/>
    <n v="2897441792"/>
    <s v="0"/>
    <x v="4"/>
    <x v="7"/>
    <d v="2021-01-27T00:00:00"/>
    <n v="324241.48900000006"/>
    <n v="324241.48900000006"/>
    <x v="3"/>
    <x v="2"/>
    <x v="0"/>
  </r>
  <r>
    <s v="NZ70495"/>
    <x v="2361"/>
    <n v="69"/>
    <d v="1953-05-24T18:00:00"/>
    <x v="0"/>
    <s v="Environmental Tech"/>
    <x v="8"/>
    <n v="1209300.2024000001"/>
    <n v="552041.12890000001"/>
    <s v="Donald Howell"/>
    <x v="3"/>
    <n v="859189095"/>
    <s v="0"/>
    <x v="1"/>
    <x v="1"/>
    <d v="2021-05-17T00:00:00"/>
    <n v="657259.07350000006"/>
    <n v="670404.25497000013"/>
    <x v="6"/>
    <x v="3"/>
    <x v="0"/>
  </r>
  <r>
    <s v="NZ18899"/>
    <x v="2362"/>
    <n v="54"/>
    <d v="1968-05-24T12:00:00"/>
    <x v="0"/>
    <s v="Automation Specialist III"/>
    <x v="8"/>
    <n v="531819.13829999999"/>
    <n v="111913.2448"/>
    <s v="Amanda Davis"/>
    <x v="5"/>
    <n v="748995072"/>
    <s v="0"/>
    <x v="1"/>
    <x v="1"/>
    <d v="2022-02-16T00:00:00"/>
    <n v="419905.89350000001"/>
    <n v="419905.89350000001"/>
    <x v="0"/>
    <x v="4"/>
    <x v="1"/>
  </r>
  <r>
    <s v="NZ26273"/>
    <x v="2363"/>
    <n v="65"/>
    <d v="1957-05-24T18:00:00"/>
    <x v="0"/>
    <s v="Developer I"/>
    <x v="8"/>
    <n v="131201.57939999999"/>
    <n v="79890.070600000006"/>
    <s v="Anne Burton"/>
    <x v="2"/>
    <n v="426936096"/>
    <s v="0"/>
    <x v="0"/>
    <x v="4"/>
    <d v="2021-07-15T00:00:00"/>
    <n v="51311.508799999981"/>
    <n v="51311.508799999981"/>
    <x v="11"/>
    <x v="3"/>
    <x v="0"/>
  </r>
  <r>
    <s v="NZ30445"/>
    <x v="2364"/>
    <n v="22"/>
    <d v="2000-05-24T12:00:00"/>
    <x v="0"/>
    <s v="Human Resources Assistant I"/>
    <x v="8"/>
    <n v="655907.81129999994"/>
    <n v="162415.26759999999"/>
    <s v="Ernest Montgomery"/>
    <x v="3"/>
    <n v="271874743"/>
    <s v="0"/>
    <x v="4"/>
    <x v="7"/>
    <d v="2021-12-17T00:00:00"/>
    <n v="493492.54369999992"/>
    <n v="493492.54369999992"/>
    <x v="7"/>
    <x v="0"/>
    <x v="0"/>
  </r>
  <r>
    <s v="NZ55587"/>
    <x v="2365"/>
    <n v="68"/>
    <d v="1954-05-25T00:00:00"/>
    <x v="0"/>
    <s v="Analyst Programmer"/>
    <x v="8"/>
    <n v="1457664.192"/>
    <n v="301736.4877"/>
    <s v="Eric Carr"/>
    <x v="3"/>
    <n v="44506683"/>
    <s v="0"/>
    <x v="0"/>
    <x v="0"/>
    <d v="2021-06-01T00:00:00"/>
    <n v="1155927.7043000001"/>
    <n v="1179046.2583860001"/>
    <x v="4"/>
    <x v="3"/>
    <x v="0"/>
  </r>
  <r>
    <s v="NZ20303"/>
    <x v="2366"/>
    <n v="74"/>
    <d v="1948-05-24T12:00:00"/>
    <x v="0"/>
    <s v="Staff Accountant IV"/>
    <x v="8"/>
    <n v="682831.25650000002"/>
    <n v="554874.61670000001"/>
    <s v="Sean Hall"/>
    <x v="5"/>
    <n v="467978868"/>
    <s v="0"/>
    <x v="2"/>
    <x v="5"/>
    <d v="2022-03-10T00:00:00"/>
    <n v="127956.6398"/>
    <n v="127956.6398"/>
    <x v="1"/>
    <x v="2"/>
    <x v="1"/>
  </r>
  <r>
    <s v="NZ52886"/>
    <x v="2367"/>
    <n v="22"/>
    <d v="2000-05-24T12:00:00"/>
    <x v="0"/>
    <s v="Senior Editor"/>
    <x v="8"/>
    <n v="592604.24010000005"/>
    <n v="103965.6562"/>
    <s v="Annie Grant"/>
    <x v="0"/>
    <n v="3210860712"/>
    <s v="0"/>
    <x v="0"/>
    <x v="4"/>
    <d v="2021-08-16T00:00:00"/>
    <n v="488638.58390000009"/>
    <n v="488638.58390000009"/>
    <x v="9"/>
    <x v="0"/>
    <x v="0"/>
  </r>
  <r>
    <s v="NZ60476"/>
    <x v="2368"/>
    <n v="79"/>
    <d v="1943-05-25T06:00:00"/>
    <x v="0"/>
    <s v="Systems Administrator II"/>
    <x v="8"/>
    <n v="548418.29410000006"/>
    <n v="148927.61730000001"/>
    <s v="Gloria Welch"/>
    <x v="3"/>
    <n v="751619064"/>
    <s v="0"/>
    <x v="2"/>
    <x v="2"/>
    <d v="2022-02-12T00:00:00"/>
    <n v="399490.67680000002"/>
    <n v="399490.67680000002"/>
    <x v="0"/>
    <x v="2"/>
    <x v="1"/>
  </r>
  <r>
    <s v="NZ40602"/>
    <x v="2369"/>
    <n v="41"/>
    <d v="1981-05-24T18:00:00"/>
    <x v="0"/>
    <s v="Recruiter"/>
    <x v="8"/>
    <n v="542700.29740000004"/>
    <n v="364055.25429999997"/>
    <s v="Joseph West"/>
    <x v="1"/>
    <n v="18615765"/>
    <s v="0"/>
    <x v="2"/>
    <x v="5"/>
    <d v="2022-04-18T00:00:00"/>
    <n v="178645.04310000007"/>
    <n v="178645.04310000007"/>
    <x v="5"/>
    <x v="5"/>
    <x v="1"/>
  </r>
  <r>
    <s v="NZ52448"/>
    <x v="2370"/>
    <n v="72"/>
    <d v="1950-05-25T00:00:00"/>
    <x v="0"/>
    <s v="Account Coordinator"/>
    <x v="8"/>
    <n v="250162.34179999999"/>
    <n v="120757.977"/>
    <s v="Albert Weaver"/>
    <x v="0"/>
    <n v="20636256"/>
    <s v="0"/>
    <x v="0"/>
    <x v="0"/>
    <d v="2021-05-15T00:00:00"/>
    <n v="129404.3648"/>
    <n v="129404.3648"/>
    <x v="6"/>
    <x v="2"/>
    <x v="0"/>
  </r>
  <r>
    <s v="NZ48116"/>
    <x v="2371"/>
    <n v="18"/>
    <d v="2004-05-24T12:00:00"/>
    <x v="0"/>
    <s v="Biostatistician I"/>
    <x v="8"/>
    <n v="1883360.0796999999"/>
    <n v="398672.3284"/>
    <s v="Patricia Mitchell"/>
    <x v="0"/>
    <n v="4479280644"/>
    <s v="0"/>
    <x v="0"/>
    <x v="1"/>
    <d v="2021-12-12T00:00:00"/>
    <n v="1484687.7512999999"/>
    <n v="1484687.7512999999"/>
    <x v="7"/>
    <x v="6"/>
    <x v="0"/>
  </r>
  <r>
    <s v="NZ95385"/>
    <x v="2372"/>
    <n v="69"/>
    <d v="1953-05-24T18:00:00"/>
    <x v="0"/>
    <s v="Health Coach IV"/>
    <x v="8"/>
    <n v="147842.92249999999"/>
    <n v="73435.691600000006"/>
    <s v="Anthony Gardner"/>
    <x v="5"/>
    <n v="4080547608"/>
    <s v="0"/>
    <x v="2"/>
    <x v="2"/>
    <d v="2021-08-18T00:00:00"/>
    <n v="74407.23089999998"/>
    <n v="74407.23089999998"/>
    <x v="9"/>
    <x v="3"/>
    <x v="0"/>
  </r>
  <r>
    <s v="NZ70122"/>
    <x v="2373"/>
    <n v="85"/>
    <d v="1937-05-24T18:00:00"/>
    <x v="0"/>
    <s v="Staff Accountant II"/>
    <x v="8"/>
    <n v="240122.72320000001"/>
    <n v="57926.512600000002"/>
    <s v="Kelly Moore"/>
    <x v="2"/>
    <n v="13818123"/>
    <s v="0"/>
    <x v="5"/>
    <x v="8"/>
    <d v="2021-03-09T00:00:00"/>
    <n v="182196.21059999999"/>
    <n v="182196.21059999999"/>
    <x v="1"/>
    <x v="2"/>
    <x v="0"/>
  </r>
  <r>
    <s v="NZ36598"/>
    <x v="2374"/>
    <n v="31"/>
    <d v="1991-05-25T06:00:00"/>
    <x v="0"/>
    <s v="Financial Advisor"/>
    <x v="8"/>
    <n v="410132.13050000003"/>
    <n v="122461.9883"/>
    <s v="Eugene Banks"/>
    <x v="2"/>
    <n v="1016454387"/>
    <s v="0"/>
    <x v="5"/>
    <x v="5"/>
    <d v="2021-02-05T00:00:00"/>
    <n v="287670.1422"/>
    <n v="287670.1422"/>
    <x v="0"/>
    <x v="1"/>
    <x v="0"/>
  </r>
  <r>
    <s v="NZ59774"/>
    <x v="2375"/>
    <n v="25"/>
    <d v="1997-05-24T18:00:00"/>
    <x v="0"/>
    <s v="Graphic Designer"/>
    <x v="8"/>
    <n v="1874804.3801"/>
    <n v="579249.90500000003"/>
    <s v="Brian Jacobs"/>
    <x v="3"/>
    <n v="1683532389"/>
    <s v="0"/>
    <x v="2"/>
    <x v="2"/>
    <d v="2021-10-16T00:00:00"/>
    <n v="1295554.4750999999"/>
    <n v="1321465.5646019999"/>
    <x v="2"/>
    <x v="0"/>
    <x v="0"/>
  </r>
  <r>
    <s v="NZ71679"/>
    <x v="2376"/>
    <n v="73"/>
    <d v="1949-05-24T18:00:00"/>
    <x v="0"/>
    <s v="Human Resources Manager"/>
    <x v="8"/>
    <n v="677674.91330000001"/>
    <n v="477418.1692"/>
    <s v="Jonathan Medina"/>
    <x v="2"/>
    <n v="334310168"/>
    <n v="1385634776"/>
    <x v="1"/>
    <x v="1"/>
    <d v="2021-05-06T00:00:00"/>
    <n v="200256.74410000001"/>
    <n v="200256.74410000001"/>
    <x v="6"/>
    <x v="2"/>
    <x v="0"/>
  </r>
  <r>
    <s v="NZ30551"/>
    <x v="2377"/>
    <n v="36"/>
    <d v="1986-05-25T00:00:00"/>
    <x v="0"/>
    <s v="Social Worker"/>
    <x v="8"/>
    <n v="1743380.7948"/>
    <n v="243826.0232"/>
    <s v="Larry Young"/>
    <x v="2"/>
    <n v="3167137536"/>
    <s v="0"/>
    <x v="0"/>
    <x v="4"/>
    <d v="2021-09-01T00:00:00"/>
    <n v="1499554.7716000001"/>
    <n v="1499554.7716000001"/>
    <x v="8"/>
    <x v="1"/>
    <x v="0"/>
  </r>
  <r>
    <s v="NZ56605"/>
    <x v="2378"/>
    <n v="25"/>
    <d v="1997-05-24T18:00:00"/>
    <x v="0"/>
    <s v="Structural Engineer"/>
    <x v="8"/>
    <n v="99660.189899999998"/>
    <n v="18633.832900000001"/>
    <s v="Albert Kim"/>
    <x v="3"/>
    <n v="1140411987"/>
    <n v="7777457945"/>
    <x v="3"/>
    <x v="2"/>
    <d v="2021-07-29T00:00:00"/>
    <n v="81026.356999999989"/>
    <n v="81026.356999999989"/>
    <x v="11"/>
    <x v="0"/>
    <x v="0"/>
  </r>
  <r>
    <s v="NZ15980"/>
    <x v="2379"/>
    <n v="58"/>
    <d v="1964-05-24T12:00:00"/>
    <x v="0"/>
    <s v="Software Test Engineer I"/>
    <x v="8"/>
    <n v="1056468.6558999999"/>
    <n v="251540.1562"/>
    <s v="Justin Bishop"/>
    <x v="4"/>
    <n v="674161488"/>
    <s v="0"/>
    <x v="2"/>
    <x v="2"/>
    <d v="2021-08-21T00:00:00"/>
    <n v="804928.49969999993"/>
    <n v="804928.49969999993"/>
    <x v="9"/>
    <x v="4"/>
    <x v="0"/>
  </r>
  <r>
    <s v="NZ65402"/>
    <x v="2380"/>
    <n v="41"/>
    <d v="1981-05-24T18:00:00"/>
    <x v="0"/>
    <s v="Programmer II"/>
    <x v="8"/>
    <n v="132960.519"/>
    <n v="22381.687399999999"/>
    <s v="Anne Nguyen"/>
    <x v="3"/>
    <n v="441878085"/>
    <s v="0"/>
    <x v="5"/>
    <x v="5"/>
    <d v="2021-05-01T00:00:00"/>
    <n v="110578.8316"/>
    <n v="110578.8316"/>
    <x v="6"/>
    <x v="5"/>
    <x v="0"/>
  </r>
  <r>
    <s v="NZ58778"/>
    <x v="2381"/>
    <n v="20"/>
    <d v="2002-05-25T00:00:00"/>
    <x v="0"/>
    <s v="Web Designer IV"/>
    <x v="8"/>
    <n v="817822.44499999995"/>
    <n v="410835.51059999998"/>
    <s v="Karen Fields"/>
    <x v="5"/>
    <n v="1583304228"/>
    <s v="0"/>
    <x v="1"/>
    <x v="1"/>
    <d v="2021-04-22T00:00:00"/>
    <n v="406986.93439999997"/>
    <n v="406986.93439999997"/>
    <x v="5"/>
    <x v="0"/>
    <x v="0"/>
  </r>
  <r>
    <s v="NZ53486"/>
    <x v="2382"/>
    <n v="78"/>
    <d v="1944-05-24T12:00:00"/>
    <x v="0"/>
    <s v="Computer Systems Analyst II"/>
    <x v="8"/>
    <n v="101502.37119999999"/>
    <n v="99141.850900000005"/>
    <s v="Carolyn Holmes"/>
    <x v="2"/>
    <n v="1303037952"/>
    <s v="0"/>
    <x v="5"/>
    <x v="8"/>
    <d v="2021-03-07T00:00:00"/>
    <n v="2360.5202999999892"/>
    <n v="2360.5202999999892"/>
    <x v="1"/>
    <x v="2"/>
    <x v="0"/>
  </r>
  <r>
    <s v="NZ40402"/>
    <x v="2383"/>
    <n v="27"/>
    <d v="1995-05-25T06:00:00"/>
    <x v="0"/>
    <s v="Account Coordinator"/>
    <x v="8"/>
    <n v="283273.74129999999"/>
    <n v="101488.2654"/>
    <s v="Scott Hunt"/>
    <x v="0"/>
    <n v="238002975"/>
    <s v="0"/>
    <x v="0"/>
    <x v="0"/>
    <d v="2021-04-04T00:00:00"/>
    <n v="181785.47589999999"/>
    <n v="181785.47589999999"/>
    <x v="5"/>
    <x v="0"/>
    <x v="0"/>
  </r>
  <r>
    <s v="NZ22235"/>
    <x v="2384"/>
    <n v="26"/>
    <d v="1996-05-24T12:00:00"/>
    <x v="0"/>
    <s v="Account Representative IV"/>
    <x v="8"/>
    <n v="823333.50210000004"/>
    <n v="87412.355599999995"/>
    <s v="Ryan Hernandez"/>
    <x v="5"/>
    <n v="3489950772"/>
    <s v="0"/>
    <x v="2"/>
    <x v="1"/>
    <d v="2021-09-12T00:00:00"/>
    <n v="735921.14650000003"/>
    <n v="735921.14650000003"/>
    <x v="8"/>
    <x v="0"/>
    <x v="0"/>
  </r>
  <r>
    <s v="NZ23045"/>
    <x v="2385"/>
    <n v="68"/>
    <d v="1954-05-25T00:00:00"/>
    <x v="0"/>
    <s v="Engineer I"/>
    <x v="8"/>
    <n v="501310.5552"/>
    <n v="336945.6778"/>
    <s v="Gregory Brown"/>
    <x v="0"/>
    <n v="1117894349"/>
    <s v="0"/>
    <x v="5"/>
    <x v="2"/>
    <d v="2021-10-10T00:00:00"/>
    <n v="164364.8774"/>
    <n v="164364.8774"/>
    <x v="2"/>
    <x v="3"/>
    <x v="0"/>
  </r>
  <r>
    <s v="NZ32364"/>
    <x v="2386"/>
    <n v="60"/>
    <d v="1962-05-25T00:00:00"/>
    <x v="0"/>
    <s v="Web Developer III"/>
    <x v="8"/>
    <n v="166878.16329999999"/>
    <n v="76303.601599999995"/>
    <s v="Kenneth Moreno"/>
    <x v="2"/>
    <n v="3899986816"/>
    <n v="5568184384"/>
    <x v="3"/>
    <x v="3"/>
    <d v="2022-02-25T00:00:00"/>
    <n v="90574.561699999991"/>
    <n v="90574.561699999991"/>
    <x v="0"/>
    <x v="3"/>
    <x v="1"/>
  </r>
  <r>
    <s v="NZ65265"/>
    <x v="2387"/>
    <n v="84"/>
    <d v="1938-05-25T00:00:00"/>
    <x v="0"/>
    <s v="Paralegal"/>
    <x v="8"/>
    <n v="1600437.1394"/>
    <n v="196231.9423"/>
    <s v="Earl Ortiz"/>
    <x v="2"/>
    <n v="2876127345"/>
    <n v="10927485288"/>
    <x v="3"/>
    <x v="2"/>
    <d v="2021-07-24T00:00:00"/>
    <n v="1404205.1971"/>
    <n v="1404205.1971"/>
    <x v="11"/>
    <x v="2"/>
    <x v="0"/>
  </r>
  <r>
    <s v="NZ65740"/>
    <x v="2388"/>
    <n v="29"/>
    <d v="1993-05-24T18:00:00"/>
    <x v="0"/>
    <s v="Pharmacist"/>
    <x v="8"/>
    <n v="254032.81200000001"/>
    <n v="50565.899700000002"/>
    <s v="Lillian Fisher"/>
    <x v="1"/>
    <n v="2357121921"/>
    <s v="0"/>
    <x v="4"/>
    <x v="7"/>
    <d v="2021-07-06T00:00:00"/>
    <n v="203466.9123"/>
    <n v="203466.9123"/>
    <x v="11"/>
    <x v="0"/>
    <x v="0"/>
  </r>
  <r>
    <s v="NZ52432"/>
    <x v="2389"/>
    <n v="63"/>
    <d v="1959-05-25T06:00:00"/>
    <x v="0"/>
    <s v="Software Consultant"/>
    <x v="8"/>
    <n v="3359892.4997999999"/>
    <n v="452480.2597"/>
    <s v="Fred Cole"/>
    <x v="2"/>
    <n v="139134528"/>
    <n v="327201138"/>
    <x v="3"/>
    <x v="3"/>
    <d v="2021-08-10T00:00:00"/>
    <n v="2907412.2401000001"/>
    <n v="2907412.2401000001"/>
    <x v="9"/>
    <x v="3"/>
    <x v="0"/>
  </r>
  <r>
    <s v="NZ67603"/>
    <x v="2390"/>
    <n v="53"/>
    <d v="1969-05-24T18:00:00"/>
    <x v="0"/>
    <s v="Engineer IV"/>
    <x v="8"/>
    <n v="375968.35200000001"/>
    <n v="144510.13440000001"/>
    <s v="Richard Campbell"/>
    <x v="2"/>
    <n v="231058464"/>
    <s v="0"/>
    <x v="0"/>
    <x v="4"/>
    <d v="2022-02-14T00:00:00"/>
    <n v="231458.2176"/>
    <n v="231458.2176"/>
    <x v="0"/>
    <x v="4"/>
    <x v="1"/>
  </r>
  <r>
    <s v="NZ75964"/>
    <x v="2391"/>
    <n v="56"/>
    <d v="1966-05-25T00:00:00"/>
    <x v="0"/>
    <s v="Senior Financial Analyst"/>
    <x v="8"/>
    <n v="784410.93359999999"/>
    <n v="168818.87479999999"/>
    <s v="Michael Murphy"/>
    <x v="0"/>
    <n v="88221815"/>
    <s v="0"/>
    <x v="1"/>
    <x v="1"/>
    <d v="2021-09-10T00:00:00"/>
    <n v="615592.0588"/>
    <n v="615592.0588"/>
    <x v="8"/>
    <x v="4"/>
    <x v="0"/>
  </r>
  <r>
    <s v="NZ41934"/>
    <x v="2392"/>
    <n v="22"/>
    <d v="2000-05-24T12:00:00"/>
    <x v="0"/>
    <s v="Marketing Assistant"/>
    <x v="8"/>
    <n v="557684.65560000006"/>
    <n v="459139.24200000003"/>
    <s v="Laura Hicks"/>
    <x v="2"/>
    <n v="1995465303"/>
    <s v="0"/>
    <x v="1"/>
    <x v="4"/>
    <d v="2021-09-11T00:00:00"/>
    <n v="98545.413600000029"/>
    <n v="98545.413600000029"/>
    <x v="8"/>
    <x v="0"/>
    <x v="0"/>
  </r>
  <r>
    <s v="NZ17740"/>
    <x v="2393"/>
    <n v="41"/>
    <d v="1981-05-24T18:00:00"/>
    <x v="0"/>
    <s v="Budget/Accounting Analyst IV"/>
    <x v="8"/>
    <n v="1252548.1994"/>
    <n v="379901.3162"/>
    <s v="Julia Cole"/>
    <x v="0"/>
    <n v="1169269416"/>
    <s v="0"/>
    <x v="0"/>
    <x v="1"/>
    <d v="2021-08-23T00:00:00"/>
    <n v="872646.88320000004"/>
    <n v="872646.88320000004"/>
    <x v="9"/>
    <x v="5"/>
    <x v="0"/>
  </r>
  <r>
    <s v="NZ92276"/>
    <x v="2394"/>
    <n v="62"/>
    <d v="1960-05-24T12:00:00"/>
    <x v="0"/>
    <s v="Software Test Engineer II"/>
    <x v="8"/>
    <n v="499909.49040000001"/>
    <n v="365131.26069999998"/>
    <s v="Antonio Fisher"/>
    <x v="3"/>
    <n v="3213749084"/>
    <s v="0"/>
    <x v="5"/>
    <x v="5"/>
    <d v="2021-11-16T00:00:00"/>
    <n v="134778.22970000003"/>
    <n v="134778.22970000003"/>
    <x v="10"/>
    <x v="3"/>
    <x v="0"/>
  </r>
  <r>
    <s v="NZ67391"/>
    <x v="2395"/>
    <n v="47"/>
    <d v="1975-05-25T06:00:00"/>
    <x v="0"/>
    <s v="Account Representative I"/>
    <x v="8"/>
    <n v="1259138.5603"/>
    <n v="160052.4719"/>
    <s v="Eric Cunningham"/>
    <x v="5"/>
    <n v="1578344782"/>
    <s v="0"/>
    <x v="1"/>
    <x v="1"/>
    <d v="2021-12-20T00:00:00"/>
    <n v="1099086.0884"/>
    <n v="1099086.0884"/>
    <x v="7"/>
    <x v="5"/>
    <x v="0"/>
  </r>
  <r>
    <s v="NZ35181"/>
    <x v="2396"/>
    <n v="45"/>
    <d v="1977-05-24T18:00:00"/>
    <x v="0"/>
    <s v="Staff Scientist"/>
    <x v="8"/>
    <n v="616330.92879999999"/>
    <n v="138738.21739999999"/>
    <s v="Wayne Foster"/>
    <x v="2"/>
    <n v="2518794144"/>
    <s v="0"/>
    <x v="5"/>
    <x v="2"/>
    <d v="2021-07-05T00:00:00"/>
    <n v="477592.71140000003"/>
    <n v="477592.71140000003"/>
    <x v="11"/>
    <x v="5"/>
    <x v="0"/>
  </r>
  <r>
    <s v="NZ27469"/>
    <x v="2397"/>
    <n v="45"/>
    <d v="1977-05-24T18:00:00"/>
    <x v="0"/>
    <s v="Physical Therapy Assistant"/>
    <x v="8"/>
    <n v="3085020.8911000001"/>
    <n v="1371926.9375"/>
    <s v="Harold Marshall"/>
    <x v="5"/>
    <n v="3705151632"/>
    <s v="0"/>
    <x v="5"/>
    <x v="8"/>
    <d v="2021-12-26T00:00:00"/>
    <n v="1713093.9536000001"/>
    <n v="1713093.9536000001"/>
    <x v="7"/>
    <x v="5"/>
    <x v="0"/>
  </r>
  <r>
    <s v="NZ45063"/>
    <x v="2398"/>
    <n v="74"/>
    <d v="1948-05-24T12:00:00"/>
    <x v="0"/>
    <s v="Account Representative I"/>
    <x v="8"/>
    <n v="753986.84820000001"/>
    <n v="123003.3447"/>
    <s v="Wayne Alvarez"/>
    <x v="1"/>
    <n v="1419634704"/>
    <s v="0"/>
    <x v="5"/>
    <x v="8"/>
    <d v="2021-06-02T00:00:00"/>
    <n v="630983.50349999999"/>
    <n v="630983.50349999999"/>
    <x v="4"/>
    <x v="2"/>
    <x v="0"/>
  </r>
  <r>
    <s v="NZ25733"/>
    <x v="2399"/>
    <n v="40"/>
    <d v="1982-05-25T00:00:00"/>
    <x v="0"/>
    <s v="Engineer IV"/>
    <x v="8"/>
    <n v="92897.495200000005"/>
    <n v="84624.359800000006"/>
    <s v="Nancy Black"/>
    <x v="5"/>
    <n v="1409287437"/>
    <s v="0"/>
    <x v="0"/>
    <x v="0"/>
    <d v="2021-10-04T00:00:00"/>
    <n v="8273.1353999999992"/>
    <n v="8273.1353999999992"/>
    <x v="2"/>
    <x v="5"/>
    <x v="0"/>
  </r>
  <r>
    <s v="NZ35866"/>
    <x v="2400"/>
    <n v="27"/>
    <d v="1995-05-25T06:00:00"/>
    <x v="0"/>
    <s v="Information Systems Manager"/>
    <x v="8"/>
    <n v="1221003.76"/>
    <n v="742858.68759999995"/>
    <s v="Ann Flores"/>
    <x v="0"/>
    <n v="140915205"/>
    <s v="0"/>
    <x v="0"/>
    <x v="4"/>
    <d v="2021-07-18T00:00:00"/>
    <n v="478145.07240000006"/>
    <n v="478145.07240000006"/>
    <x v="11"/>
    <x v="0"/>
    <x v="0"/>
  </r>
  <r>
    <s v="NZ83479"/>
    <x v="2401"/>
    <n v="45"/>
    <d v="1977-05-24T18:00:00"/>
    <x v="0"/>
    <s v="Research Nurse"/>
    <x v="8"/>
    <n v="90491.874100000001"/>
    <n v="33473.691400000003"/>
    <s v="Julia Weaver"/>
    <x v="0"/>
    <n v="5679744"/>
    <s v="0"/>
    <x v="1"/>
    <x v="1"/>
    <d v="2021-03-10T00:00:00"/>
    <n v="57018.182699999998"/>
    <n v="57018.182699999998"/>
    <x v="1"/>
    <x v="5"/>
    <x v="0"/>
  </r>
  <r>
    <s v="NZ81280"/>
    <x v="2402"/>
    <n v="78"/>
    <d v="1944-05-24T12:00:00"/>
    <x v="0"/>
    <s v="Systems Administrator III"/>
    <x v="8"/>
    <n v="408648.56170000002"/>
    <n v="188218.7199"/>
    <s v="Jean Morgan"/>
    <x v="2"/>
    <n v="30371537"/>
    <s v="0"/>
    <x v="4"/>
    <x v="7"/>
    <d v="2021-03-10T00:00:00"/>
    <n v="220429.84180000002"/>
    <n v="220429.84180000002"/>
    <x v="1"/>
    <x v="2"/>
    <x v="0"/>
  </r>
  <r>
    <s v="NZ67058"/>
    <x v="2403"/>
    <n v="17"/>
    <d v="2005-05-24T18:00:00"/>
    <x v="0"/>
    <s v="Geologist III"/>
    <x v="8"/>
    <n v="347282.57949999999"/>
    <n v="121311.038"/>
    <s v="Dorothy Rice"/>
    <x v="3"/>
    <n v="798401175"/>
    <s v="0"/>
    <x v="5"/>
    <x v="2"/>
    <d v="2022-04-04T00:00:00"/>
    <n v="225971.54149999999"/>
    <n v="225971.54149999999"/>
    <x v="5"/>
    <x v="6"/>
    <x v="1"/>
  </r>
  <r>
    <s v="NZ43081"/>
    <x v="2404"/>
    <n v="72"/>
    <d v="1950-05-25T00:00:00"/>
    <x v="0"/>
    <s v="Office Assistant IV"/>
    <x v="8"/>
    <n v="851935.54429999995"/>
    <n v="218308.48319999999"/>
    <s v="Frank Fox"/>
    <x v="0"/>
    <n v="11389152"/>
    <n v="4664507904"/>
    <x v="3"/>
    <x v="2"/>
    <d v="2021-07-09T00:00:00"/>
    <n v="633627.06109999993"/>
    <n v="633627.06109999993"/>
    <x v="11"/>
    <x v="2"/>
    <x v="0"/>
  </r>
  <r>
    <s v="NZ78041"/>
    <x v="2405"/>
    <n v="31"/>
    <d v="1991-05-25T06:00:00"/>
    <x v="0"/>
    <s v="General Manager"/>
    <x v="8"/>
    <n v="252327.87"/>
    <n v="133397.3339"/>
    <s v="Dennis Chapman"/>
    <x v="0"/>
    <n v="269961138"/>
    <s v="0"/>
    <x v="0"/>
    <x v="0"/>
    <d v="2021-07-14T00:00:00"/>
    <n v="118930.5361"/>
    <n v="118930.5361"/>
    <x v="11"/>
    <x v="1"/>
    <x v="0"/>
  </r>
  <r>
    <s v="NZ86910"/>
    <x v="2406"/>
    <n v="79"/>
    <d v="1943-05-25T06:00:00"/>
    <x v="0"/>
    <s v="Financial Analyst"/>
    <x v="8"/>
    <n v="152112.114"/>
    <n v="78678.679699999993"/>
    <s v="Kenneth Black"/>
    <x v="0"/>
    <n v="3592896034"/>
    <s v="0"/>
    <x v="0"/>
    <x v="4"/>
    <d v="2022-04-22T00:00:00"/>
    <n v="73433.434300000008"/>
    <n v="73433.434300000008"/>
    <x v="5"/>
    <x v="2"/>
    <x v="1"/>
  </r>
  <r>
    <s v="NZ21599"/>
    <x v="2407"/>
    <n v="68"/>
    <d v="1954-05-25T00:00:00"/>
    <x v="0"/>
    <s v="Quality Control Specialist"/>
    <x v="8"/>
    <n v="315419.82439999998"/>
    <n v="57205.686300000001"/>
    <s v="Keith Alvarez"/>
    <x v="0"/>
    <n v="19183293"/>
    <s v="0"/>
    <x v="1"/>
    <x v="1"/>
    <d v="2021-09-21T00:00:00"/>
    <n v="258214.13809999998"/>
    <n v="258214.13809999998"/>
    <x v="8"/>
    <x v="3"/>
    <x v="0"/>
  </r>
  <r>
    <s v="NZ99131"/>
    <x v="2408"/>
    <n v="58"/>
    <d v="1964-05-24T12:00:00"/>
    <x v="0"/>
    <s v="Marketing Manager"/>
    <x v="8"/>
    <n v="572521.48289999994"/>
    <n v="330127.17619999999"/>
    <s v="Kathryn Daniels"/>
    <x v="0"/>
    <n v="31464855"/>
    <s v="0"/>
    <x v="1"/>
    <x v="1"/>
    <d v="2022-03-19T00:00:00"/>
    <n v="242394.30669999996"/>
    <n v="242394.30669999996"/>
    <x v="1"/>
    <x v="4"/>
    <x v="1"/>
  </r>
  <r>
    <s v="NZ82385"/>
    <x v="2409"/>
    <n v="28"/>
    <d v="1994-05-25T00:00:00"/>
    <x v="0"/>
    <s v="Speech Pathologist"/>
    <x v="8"/>
    <n v="370924.28240000003"/>
    <n v="366623.71100000001"/>
    <s v="Mark Henderson"/>
    <x v="2"/>
    <n v="286833792"/>
    <n v="689264796"/>
    <x v="3"/>
    <x v="3"/>
    <d v="2021-10-13T00:00:00"/>
    <n v="4300.5714000000153"/>
    <n v="4300.5714000000153"/>
    <x v="2"/>
    <x v="0"/>
    <x v="0"/>
  </r>
  <r>
    <s v="NZ38237"/>
    <x v="2410"/>
    <n v="31"/>
    <d v="1991-05-25T06:00:00"/>
    <x v="0"/>
    <s v="Budget/Accounting Analyst II"/>
    <x v="8"/>
    <n v="237591.71669999999"/>
    <n v="121171.7755"/>
    <s v="Justin Davis"/>
    <x v="3"/>
    <n v="2187107936"/>
    <s v="0"/>
    <x v="2"/>
    <x v="5"/>
    <d v="2022-03-12T00:00:00"/>
    <n v="116419.94119999999"/>
    <n v="116419.94119999999"/>
    <x v="1"/>
    <x v="1"/>
    <x v="1"/>
  </r>
  <r>
    <s v="NZ67190"/>
    <x v="2411"/>
    <n v="31"/>
    <d v="1991-05-25T06:00:00"/>
    <x v="0"/>
    <s v="Programmer II"/>
    <x v="8"/>
    <n v="1702162.8393000001"/>
    <n v="396576.48729999998"/>
    <s v="Mark Patterson"/>
    <x v="5"/>
    <n v="640259136"/>
    <n v="2484743976"/>
    <x v="3"/>
    <x v="6"/>
    <d v="2021-10-11T00:00:00"/>
    <n v="1305586.3520000002"/>
    <n v="1305586.3520000002"/>
    <x v="2"/>
    <x v="1"/>
    <x v="0"/>
  </r>
  <r>
    <s v="NZ40740"/>
    <x v="2412"/>
    <n v="67"/>
    <d v="1955-05-25T06:00:00"/>
    <x v="0"/>
    <s v="Software Test Engineer II"/>
    <x v="8"/>
    <n v="1242347.2152"/>
    <n v="279528.12339999998"/>
    <s v="Philip Day"/>
    <x v="0"/>
    <n v="1299961908"/>
    <s v="0"/>
    <x v="1"/>
    <x v="1"/>
    <d v="2022-04-14T00:00:00"/>
    <n v="962819.09180000005"/>
    <n v="962819.09180000005"/>
    <x v="5"/>
    <x v="3"/>
    <x v="1"/>
  </r>
  <r>
    <s v="NZ31435"/>
    <x v="2413"/>
    <n v="28"/>
    <d v="1994-05-25T00:00:00"/>
    <x v="0"/>
    <s v="Programmer I"/>
    <x v="8"/>
    <n v="339201.75"/>
    <n v="236084.41800000001"/>
    <s v="Shirley Carr"/>
    <x v="3"/>
    <n v="574501536"/>
    <s v="0"/>
    <x v="4"/>
    <x v="7"/>
    <d v="2021-12-06T00:00:00"/>
    <n v="103117.33199999999"/>
    <n v="103117.33199999999"/>
    <x v="7"/>
    <x v="0"/>
    <x v="0"/>
  </r>
  <r>
    <s v="NZ91822"/>
    <x v="2414"/>
    <n v="17"/>
    <d v="2005-05-24T18:00:00"/>
    <x v="0"/>
    <s v="Computer Systems Analyst II"/>
    <x v="21"/>
    <n v="75106.640799999994"/>
    <n v="37222.341999999997"/>
    <s v="Rebecca Fowler"/>
    <x v="2"/>
    <n v="18446064"/>
    <s v="0"/>
    <x v="5"/>
    <x v="2"/>
    <d v="2022-02-08T00:00:00"/>
    <n v="37884.298799999997"/>
    <n v="37884.298799999997"/>
    <x v="0"/>
    <x v="6"/>
    <x v="1"/>
  </r>
  <r>
    <s v="NZ31953"/>
    <x v="2415"/>
    <n v="27"/>
    <d v="1995-05-25T06:00:00"/>
    <x v="0"/>
    <s v="Account Coordinator"/>
    <x v="21"/>
    <n v="189500.5368"/>
    <n v="186134.11550000001"/>
    <s v="Karen Hayes"/>
    <x v="0"/>
    <n v="180332334"/>
    <n v="2226593538"/>
    <x v="3"/>
    <x v="6"/>
    <d v="2022-01-30T00:00:00"/>
    <n v="3366.4212999999872"/>
    <n v="3366.4212999999872"/>
    <x v="3"/>
    <x v="0"/>
    <x v="1"/>
  </r>
  <r>
    <s v="NZ71789"/>
    <x v="2416"/>
    <n v="44"/>
    <d v="1978-05-25T00:00:00"/>
    <x v="0"/>
    <s v="Software Engineer III"/>
    <x v="21"/>
    <n v="177800.71119999999"/>
    <n v="96817.5193"/>
    <s v="Michelle Garcia"/>
    <x v="1"/>
    <n v="4701708462"/>
    <s v="0"/>
    <x v="4"/>
    <x v="7"/>
    <d v="2021-03-30T00:00:00"/>
    <n v="80983.191899999991"/>
    <n v="80983.191899999991"/>
    <x v="1"/>
    <x v="5"/>
    <x v="0"/>
  </r>
  <r>
    <s v="NZ62555"/>
    <x v="2417"/>
    <n v="83"/>
    <d v="1939-05-25T06:00:00"/>
    <x v="0"/>
    <s v="Community Outreach Specialist"/>
    <x v="21"/>
    <n v="1211730.4657999999"/>
    <n v="113996.7788"/>
    <s v="Jason Woods"/>
    <x v="0"/>
    <n v="344490496"/>
    <n v="1914982944"/>
    <x v="3"/>
    <x v="6"/>
    <d v="2021-02-20T00:00:00"/>
    <n v="1097733.6869999999"/>
    <n v="1097733.6869999999"/>
    <x v="0"/>
    <x v="2"/>
    <x v="0"/>
  </r>
  <r>
    <s v="NZ22605"/>
    <x v="2418"/>
    <n v="69"/>
    <d v="1953-05-24T18:00:00"/>
    <x v="0"/>
    <s v="Human Resources Assistant I"/>
    <x v="21"/>
    <n v="936383.1226"/>
    <n v="170069.58420000001"/>
    <s v="Judy Allen"/>
    <x v="1"/>
    <n v="19850633"/>
    <s v="0"/>
    <x v="4"/>
    <x v="7"/>
    <d v="2022-03-28T00:00:00"/>
    <n v="766313.53839999996"/>
    <n v="766313.53839999996"/>
    <x v="1"/>
    <x v="3"/>
    <x v="1"/>
  </r>
  <r>
    <s v="NZ93388"/>
    <x v="2419"/>
    <n v="43"/>
    <d v="1979-05-25T06:00:00"/>
    <x v="0"/>
    <s v="Geologist IV"/>
    <x v="21"/>
    <n v="226948.5588"/>
    <n v="127718.2877"/>
    <s v="Denise Greene"/>
    <x v="3"/>
    <n v="3418851429"/>
    <s v="0"/>
    <x v="0"/>
    <x v="0"/>
    <d v="2022-01-10T00:00:00"/>
    <n v="99230.271099999998"/>
    <n v="99230.271099999998"/>
    <x v="3"/>
    <x v="5"/>
    <x v="1"/>
  </r>
  <r>
    <s v="NZ76263"/>
    <x v="2420"/>
    <n v="69"/>
    <d v="1953-05-24T18:00:00"/>
    <x v="0"/>
    <s v="Analyst Programmer"/>
    <x v="21"/>
    <n v="54158.914400000001"/>
    <n v="23452.744200000001"/>
    <s v="Cynthia Roberts"/>
    <x v="3"/>
    <n v="749665125"/>
    <s v="0"/>
    <x v="5"/>
    <x v="8"/>
    <d v="2021-10-25T00:00:00"/>
    <n v="30706.1702"/>
    <n v="30706.1702"/>
    <x v="2"/>
    <x v="3"/>
    <x v="0"/>
  </r>
  <r>
    <s v="NZ77110"/>
    <x v="2421"/>
    <n v="65"/>
    <d v="1957-05-24T18:00:00"/>
    <x v="0"/>
    <s v="Teacher"/>
    <x v="21"/>
    <n v="130679.2932"/>
    <n v="30989.661"/>
    <s v="Cynthia Porter"/>
    <x v="5"/>
    <n v="867748992"/>
    <s v="0"/>
    <x v="2"/>
    <x v="5"/>
    <d v="2022-01-29T00:00:00"/>
    <n v="99689.632199999993"/>
    <n v="99689.632199999993"/>
    <x v="3"/>
    <x v="3"/>
    <x v="1"/>
  </r>
  <r>
    <s v="NZ58836"/>
    <x v="2422"/>
    <n v="76"/>
    <d v="1946-05-25T00:00:00"/>
    <x v="0"/>
    <s v="Account Executive"/>
    <x v="21"/>
    <n v="533504.8284"/>
    <n v="184674.74830000001"/>
    <s v="Kevin Cole"/>
    <x v="5"/>
    <n v="2652064986"/>
    <s v="0"/>
    <x v="5"/>
    <x v="5"/>
    <d v="2021-03-16T00:00:00"/>
    <n v="348830.08010000002"/>
    <n v="348830.08010000002"/>
    <x v="1"/>
    <x v="2"/>
    <x v="0"/>
  </r>
  <r>
    <s v="NZ73056"/>
    <x v="2423"/>
    <n v="36"/>
    <d v="1986-05-25T00:00:00"/>
    <x v="0"/>
    <s v="Recruiter"/>
    <x v="21"/>
    <n v="192758.58900000001"/>
    <n v="39899.460800000001"/>
    <s v="Ryan Watson"/>
    <x v="0"/>
    <n v="2272508928"/>
    <s v="0"/>
    <x v="1"/>
    <x v="1"/>
    <d v="2021-03-02T00:00:00"/>
    <n v="152859.12820000001"/>
    <n v="152859.12820000001"/>
    <x v="1"/>
    <x v="1"/>
    <x v="0"/>
  </r>
  <r>
    <s v="NZ21371"/>
    <x v="2424"/>
    <n v="45"/>
    <d v="1977-05-24T18:00:00"/>
    <x v="0"/>
    <s v="Geologist IV"/>
    <x v="21"/>
    <n v="1783850.9893"/>
    <n v="243830.84220000001"/>
    <s v="Terry Chavez"/>
    <x v="0"/>
    <n v="4184349"/>
    <s v="0"/>
    <x v="2"/>
    <x v="1"/>
    <d v="2021-06-08T00:00:00"/>
    <n v="1540020.1470999999"/>
    <n v="1540020.1470999999"/>
    <x v="4"/>
    <x v="5"/>
    <x v="0"/>
  </r>
  <r>
    <s v="NZ73287"/>
    <x v="2425"/>
    <n v="69"/>
    <d v="1953-05-24T18:00:00"/>
    <x v="0"/>
    <s v="Account Coordinator"/>
    <x v="21"/>
    <n v="1324552.5179999999"/>
    <n v="411757.52799999999"/>
    <s v="Steven Jacobs"/>
    <x v="0"/>
    <n v="1148613099"/>
    <s v="0"/>
    <x v="1"/>
    <x v="1"/>
    <d v="2022-01-21T00:00:00"/>
    <n v="912794.99"/>
    <n v="912794.99"/>
    <x v="3"/>
    <x v="3"/>
    <x v="1"/>
  </r>
  <r>
    <s v="NZ90697"/>
    <x v="2426"/>
    <n v="85"/>
    <d v="1937-05-24T18:00:00"/>
    <x v="0"/>
    <s v="Media Manager III"/>
    <x v="21"/>
    <n v="1248443.5349999999"/>
    <n v="231548.92910000001"/>
    <s v="Judy Lawrence"/>
    <x v="2"/>
    <n v="1188361867"/>
    <s v="0"/>
    <x v="0"/>
    <x v="4"/>
    <d v="2021-02-05T00:00:00"/>
    <n v="1016894.6058999998"/>
    <n v="1016894.6058999998"/>
    <x v="0"/>
    <x v="2"/>
    <x v="0"/>
  </r>
  <r>
    <s v="NZ80666"/>
    <x v="2427"/>
    <n v="55"/>
    <d v="1967-05-25T06:00:00"/>
    <x v="0"/>
    <s v="Associate Professor"/>
    <x v="21"/>
    <n v="82808.378700000001"/>
    <n v="55338.840700000001"/>
    <s v="Kenneth Simmons"/>
    <x v="3"/>
    <n v="1568451642"/>
    <s v="0"/>
    <x v="1"/>
    <x v="1"/>
    <d v="2021-07-05T00:00:00"/>
    <n v="27469.538"/>
    <n v="27469.538"/>
    <x v="11"/>
    <x v="4"/>
    <x v="0"/>
  </r>
  <r>
    <s v="NZ71261"/>
    <x v="2428"/>
    <n v="47"/>
    <d v="1975-05-25T06:00:00"/>
    <x v="0"/>
    <s v="Sales Associate"/>
    <x v="21"/>
    <n v="1050537.3458"/>
    <n v="237200.27439999999"/>
    <s v="Lillian Burns"/>
    <x v="0"/>
    <n v="1965880884"/>
    <s v="0"/>
    <x v="0"/>
    <x v="4"/>
    <d v="2021-12-03T00:00:00"/>
    <n v="813337.07140000002"/>
    <n v="813337.07140000002"/>
    <x v="7"/>
    <x v="5"/>
    <x v="0"/>
  </r>
  <r>
    <s v="NZ83694"/>
    <x v="2429"/>
    <n v="79"/>
    <d v="1943-05-25T06:00:00"/>
    <x v="0"/>
    <s v="Systems Administrator IV"/>
    <x v="21"/>
    <n v="397287.48210000002"/>
    <n v="84832.562399999995"/>
    <s v="Harold Hanson"/>
    <x v="0"/>
    <n v="15383192"/>
    <s v="0"/>
    <x v="1"/>
    <x v="1"/>
    <d v="2021-07-29T00:00:00"/>
    <n v="312454.91970000003"/>
    <n v="312454.91970000003"/>
    <x v="11"/>
    <x v="2"/>
    <x v="0"/>
  </r>
  <r>
    <s v="NZ49953"/>
    <x v="2430"/>
    <n v="38"/>
    <d v="1984-05-24T12:00:00"/>
    <x v="0"/>
    <s v="Health Coach IV"/>
    <x v="21"/>
    <n v="511243.39030000003"/>
    <n v="114718.8716"/>
    <s v="Juan Allen"/>
    <x v="3"/>
    <n v="42836355"/>
    <s v="0"/>
    <x v="2"/>
    <x v="2"/>
    <d v="2021-12-25T00:00:00"/>
    <n v="396524.51870000002"/>
    <n v="396524.51870000002"/>
    <x v="7"/>
    <x v="1"/>
    <x v="0"/>
  </r>
  <r>
    <s v="NZ21009"/>
    <x v="2431"/>
    <n v="62"/>
    <d v="1960-05-24T12:00:00"/>
    <x v="0"/>
    <s v="Occupational Therapist"/>
    <x v="21"/>
    <n v="97468.621700000003"/>
    <n v="13862.204"/>
    <s v="Donna Robertson"/>
    <x v="3"/>
    <n v="162116955"/>
    <s v="0"/>
    <x v="2"/>
    <x v="4"/>
    <d v="2021-05-12T00:00:00"/>
    <n v="83606.417700000005"/>
    <n v="83606.417700000005"/>
    <x v="6"/>
    <x v="3"/>
    <x v="0"/>
  </r>
  <r>
    <s v="NZ68422"/>
    <x v="2432"/>
    <n v="58"/>
    <d v="1964-05-24T12:00:00"/>
    <x v="0"/>
    <s v="VP Quality Control"/>
    <x v="21"/>
    <n v="3863355.4955000002"/>
    <n v="1385917.655"/>
    <s v="Harry Burns"/>
    <x v="0"/>
    <n v="75751936"/>
    <s v="0"/>
    <x v="5"/>
    <x v="2"/>
    <d v="2022-01-18T00:00:00"/>
    <n v="2477437.8404999999"/>
    <n v="2477437.8404999999"/>
    <x v="3"/>
    <x v="4"/>
    <x v="1"/>
  </r>
  <r>
    <s v="NZ74106"/>
    <x v="2433"/>
    <n v="56"/>
    <d v="1966-05-25T00:00:00"/>
    <x v="0"/>
    <s v="Database Administrator II"/>
    <x v="21"/>
    <n v="1517817.4696"/>
    <n v="181891.29680000001"/>
    <s v="Gerald Lee"/>
    <x v="3"/>
    <n v="2772530475"/>
    <s v="0"/>
    <x v="2"/>
    <x v="4"/>
    <d v="2021-12-18T00:00:00"/>
    <n v="1335926.1727999998"/>
    <n v="1362644.6962559999"/>
    <x v="7"/>
    <x v="4"/>
    <x v="0"/>
  </r>
  <r>
    <s v="NZ96220"/>
    <x v="2434"/>
    <n v="49"/>
    <d v="1973-05-24T18:00:00"/>
    <x v="0"/>
    <s v="Business Systems Development Analyst"/>
    <x v="21"/>
    <n v="522543.96389999997"/>
    <n v="60404.164599999996"/>
    <s v="Daniel Sims"/>
    <x v="1"/>
    <n v="561291115"/>
    <s v="0"/>
    <x v="0"/>
    <x v="0"/>
    <d v="2021-12-19T00:00:00"/>
    <n v="462139.79929999996"/>
    <n v="462139.79929999996"/>
    <x v="7"/>
    <x v="5"/>
    <x v="0"/>
  </r>
  <r>
    <s v="NZ32518"/>
    <x v="2435"/>
    <n v="44"/>
    <d v="1978-05-25T00:00:00"/>
    <x v="0"/>
    <s v="Administrative Assistant III"/>
    <x v="21"/>
    <n v="505169.74890000001"/>
    <n v="98362.379000000001"/>
    <s v="Jeremy Hamilton"/>
    <x v="0"/>
    <n v="1600464726"/>
    <s v="0"/>
    <x v="0"/>
    <x v="4"/>
    <d v="2021-05-13T00:00:00"/>
    <n v="406807.36989999999"/>
    <n v="406807.36989999999"/>
    <x v="6"/>
    <x v="5"/>
    <x v="0"/>
  </r>
  <r>
    <s v="NZ75932"/>
    <x v="2436"/>
    <n v="22"/>
    <d v="2000-05-24T12:00:00"/>
    <x v="0"/>
    <s v="Programmer III"/>
    <x v="21"/>
    <n v="98975.527300000002"/>
    <n v="20460.630499999999"/>
    <s v="Michael Stone"/>
    <x v="2"/>
    <n v="1498829475"/>
    <s v="0"/>
    <x v="0"/>
    <x v="4"/>
    <d v="2021-11-27T00:00:00"/>
    <n v="78514.896800000002"/>
    <n v="78514.896800000002"/>
    <x v="10"/>
    <x v="0"/>
    <x v="0"/>
  </r>
  <r>
    <s v="NZ14540"/>
    <x v="2437"/>
    <n v="60"/>
    <d v="1962-05-25T00:00:00"/>
    <x v="0"/>
    <s v="Database Administrator I"/>
    <x v="21"/>
    <n v="97662.156000000003"/>
    <n v="48728.275699999998"/>
    <s v="Joan Vasquez"/>
    <x v="0"/>
    <n v="1100749824"/>
    <s v="0"/>
    <x v="1"/>
    <x v="1"/>
    <d v="2021-02-16T00:00:00"/>
    <n v="48933.880300000004"/>
    <n v="48933.880300000004"/>
    <x v="0"/>
    <x v="3"/>
    <x v="0"/>
  </r>
  <r>
    <s v="NZ36643"/>
    <x v="2438"/>
    <n v="57"/>
    <d v="1965-05-24T18:00:00"/>
    <x v="0"/>
    <s v="Database Administrator II"/>
    <x v="21"/>
    <n v="1635153.7601000001"/>
    <n v="540876.39269999997"/>
    <s v="Gerald Richards"/>
    <x v="5"/>
    <n v="9061374"/>
    <s v="0"/>
    <x v="4"/>
    <x v="7"/>
    <d v="2021-12-01T00:00:00"/>
    <n v="1094277.3674000001"/>
    <n v="1094277.3674000001"/>
    <x v="7"/>
    <x v="4"/>
    <x v="0"/>
  </r>
  <r>
    <s v="NZ79465"/>
    <x v="2439"/>
    <n v="59"/>
    <d v="1963-05-25T06:00:00"/>
    <x v="0"/>
    <s v="Developer I"/>
    <x v="21"/>
    <n v="283228.40350000001"/>
    <n v="152025.83739999999"/>
    <s v="Kathryn Brooks"/>
    <x v="0"/>
    <n v="1366042404"/>
    <s v="0"/>
    <x v="1"/>
    <x v="1"/>
    <d v="2021-03-21T00:00:00"/>
    <n v="131202.56610000003"/>
    <n v="131202.56610000003"/>
    <x v="1"/>
    <x v="4"/>
    <x v="0"/>
  </r>
  <r>
    <s v="NZ36967"/>
    <x v="2440"/>
    <n v="79"/>
    <d v="1943-05-25T06:00:00"/>
    <x v="0"/>
    <s v="Engineer I"/>
    <x v="21"/>
    <n v="880569.58550000004"/>
    <n v="185658.15520000001"/>
    <s v="Kevin Harris"/>
    <x v="1"/>
    <n v="265947342"/>
    <s v="0"/>
    <x v="1"/>
    <x v="1"/>
    <d v="2022-03-12T00:00:00"/>
    <n v="694911.43030000001"/>
    <n v="694911.43030000001"/>
    <x v="1"/>
    <x v="2"/>
    <x v="1"/>
  </r>
  <r>
    <s v="NZ88284"/>
    <x v="2441"/>
    <n v="47"/>
    <d v="1975-05-25T06:00:00"/>
    <x v="0"/>
    <s v="Design Engineer"/>
    <x v="21"/>
    <n v="308029.90600000002"/>
    <n v="122358.0181"/>
    <s v="Katherine Watkins"/>
    <x v="2"/>
    <n v="3389802"/>
    <s v="0"/>
    <x v="0"/>
    <x v="4"/>
    <d v="2021-04-26T00:00:00"/>
    <n v="185671.88790000003"/>
    <n v="185671.88790000003"/>
    <x v="5"/>
    <x v="5"/>
    <x v="0"/>
  </r>
  <r>
    <s v="NZ64966"/>
    <x v="2442"/>
    <n v="32"/>
    <d v="1990-05-25T00:00:00"/>
    <x v="0"/>
    <s v="Human Resources Assistant I"/>
    <x v="21"/>
    <n v="383668.25"/>
    <n v="162982.2726"/>
    <s v="Jeremy Alexander"/>
    <x v="0"/>
    <n v="3353063"/>
    <s v="0"/>
    <x v="2"/>
    <x v="2"/>
    <d v="2021-11-24T00:00:00"/>
    <n v="220685.9774"/>
    <n v="220685.9774"/>
    <x v="10"/>
    <x v="1"/>
    <x v="0"/>
  </r>
  <r>
    <s v="NZ86878"/>
    <x v="2443"/>
    <n v="41"/>
    <d v="1981-05-24T18:00:00"/>
    <x v="0"/>
    <s v="Safety Technician IV"/>
    <x v="21"/>
    <n v="850010.84840000002"/>
    <n v="194096.96539999999"/>
    <s v="Bruce Day"/>
    <x v="5"/>
    <n v="559386486"/>
    <n v="214211088"/>
    <x v="3"/>
    <x v="3"/>
    <d v="2022-01-11T00:00:00"/>
    <n v="655913.88300000003"/>
    <n v="655913.88300000003"/>
    <x v="3"/>
    <x v="5"/>
    <x v="1"/>
  </r>
  <r>
    <s v="NZ32903"/>
    <x v="2444"/>
    <n v="85"/>
    <d v="1937-05-24T18:00:00"/>
    <x v="0"/>
    <s v="Programmer II"/>
    <x v="21"/>
    <n v="33627.168799999999"/>
    <n v="20523.081399999999"/>
    <s v="Pamela Jacobs"/>
    <x v="3"/>
    <n v="2898125076"/>
    <s v="0"/>
    <x v="2"/>
    <x v="1"/>
    <d v="2022-03-12T00:00:00"/>
    <n v="13104.0874"/>
    <n v="13104.0874"/>
    <x v="1"/>
    <x v="2"/>
    <x v="1"/>
  </r>
  <r>
    <s v="NZ35560"/>
    <x v="2445"/>
    <n v="30"/>
    <d v="1992-05-24T12:00:00"/>
    <x v="0"/>
    <s v="Associate Professor"/>
    <x v="21"/>
    <n v="474980.56559999997"/>
    <n v="94996.113100000002"/>
    <s v="Timothy Myers"/>
    <x v="5"/>
    <n v="103961088"/>
    <s v="0"/>
    <x v="0"/>
    <x v="4"/>
    <d v="2022-03-12T00:00:00"/>
    <n v="379984.45249999996"/>
    <n v="379984.45249999996"/>
    <x v="1"/>
    <x v="1"/>
    <x v="1"/>
  </r>
  <r>
    <s v="NZ37064"/>
    <x v="2446"/>
    <n v="36"/>
    <d v="1986-05-25T00:00:00"/>
    <x v="0"/>
    <s v="Health Coach II"/>
    <x v="21"/>
    <n v="1699245.6081000001"/>
    <n v="131881.7487"/>
    <s v="Carl Nichols"/>
    <x v="0"/>
    <n v="1406685"/>
    <s v="0"/>
    <x v="1"/>
    <x v="1"/>
    <d v="2022-03-25T00:00:00"/>
    <n v="1567363.8594"/>
    <n v="1567363.8594"/>
    <x v="1"/>
    <x v="1"/>
    <x v="1"/>
  </r>
  <r>
    <s v="NZ87002"/>
    <x v="2447"/>
    <n v="81"/>
    <d v="1941-05-24T18:00:00"/>
    <x v="0"/>
    <s v="Safety Technician III"/>
    <x v="21"/>
    <n v="365564.09210000001"/>
    <n v="170325.78810000001"/>
    <s v="Kathy Torres"/>
    <x v="1"/>
    <n v="1493328636"/>
    <s v="0"/>
    <x v="5"/>
    <x v="2"/>
    <d v="2022-03-04T00:00:00"/>
    <n v="195238.304"/>
    <n v="195238.304"/>
    <x v="1"/>
    <x v="2"/>
    <x v="1"/>
  </r>
  <r>
    <s v="NZ32576"/>
    <x v="2448"/>
    <n v="43"/>
    <d v="1979-05-25T06:00:00"/>
    <x v="0"/>
    <s v="Systems Administrator III"/>
    <x v="21"/>
    <n v="410349.821"/>
    <n v="125879.14230000001"/>
    <s v="Henry Garrett"/>
    <x v="3"/>
    <n v="873325972"/>
    <s v="0"/>
    <x v="5"/>
    <x v="2"/>
    <d v="2021-11-06T00:00:00"/>
    <n v="284470.67869999999"/>
    <n v="284470.67869999999"/>
    <x v="10"/>
    <x v="5"/>
    <x v="0"/>
  </r>
  <r>
    <s v="NZ86610"/>
    <x v="2449"/>
    <n v="70"/>
    <d v="1952-05-24T12:00:00"/>
    <x v="0"/>
    <s v="General Manager"/>
    <x v="21"/>
    <n v="2156888.4909999999"/>
    <n v="1108161.3758"/>
    <s v="Samuel Gonzalez"/>
    <x v="2"/>
    <n v="5223302592"/>
    <s v="0"/>
    <x v="4"/>
    <x v="7"/>
    <d v="2021-06-17T00:00:00"/>
    <n v="1048727.1151999999"/>
    <n v="1048727.1151999999"/>
    <x v="4"/>
    <x v="2"/>
    <x v="0"/>
  </r>
  <r>
    <s v="NZ40038"/>
    <x v="2450"/>
    <n v="24"/>
    <d v="1998-05-25T00:00:00"/>
    <x v="0"/>
    <s v="Account Representative II"/>
    <x v="21"/>
    <n v="63866.9516"/>
    <n v="68713.326100000006"/>
    <s v="Timothy Duncan"/>
    <x v="2"/>
    <n v="10021575"/>
    <s v="0"/>
    <x v="1"/>
    <x v="1"/>
    <d v="2021-08-12T00:00:00"/>
    <n v="-4846.3745000000054"/>
    <n v="-4846.3745000000054"/>
    <x v="9"/>
    <x v="0"/>
    <x v="0"/>
  </r>
  <r>
    <s v="NZ49313"/>
    <x v="2451"/>
    <n v="62"/>
    <d v="1960-05-24T12:00:00"/>
    <x v="0"/>
    <s v="VP Marketing"/>
    <x v="21"/>
    <n v="594355.55039999995"/>
    <n v="295779.2916"/>
    <s v="Patrick Sullivan"/>
    <x v="3"/>
    <n v="24965129"/>
    <s v="0"/>
    <x v="0"/>
    <x v="4"/>
    <d v="2021-05-02T00:00:00"/>
    <n v="298576.25879999995"/>
    <n v="298576.25879999995"/>
    <x v="6"/>
    <x v="3"/>
    <x v="0"/>
  </r>
  <r>
    <s v="NZ85018"/>
    <x v="2452"/>
    <n v="18"/>
    <d v="2004-05-24T12:00:00"/>
    <x v="0"/>
    <s v="Community Outreach Specialist"/>
    <x v="21"/>
    <n v="161814.0919"/>
    <n v="79679.4908"/>
    <s v="Kenneth Cole"/>
    <x v="3"/>
    <n v="262339074"/>
    <s v="0"/>
    <x v="5"/>
    <x v="2"/>
    <d v="2021-11-30T00:00:00"/>
    <n v="82134.6011"/>
    <n v="82134.6011"/>
    <x v="10"/>
    <x v="6"/>
    <x v="0"/>
  </r>
  <r>
    <s v="NZ96476"/>
    <x v="2453"/>
    <n v="25"/>
    <d v="1997-05-24T18:00:00"/>
    <x v="0"/>
    <s v="Automation Specialist III"/>
    <x v="21"/>
    <n v="285012.15220000001"/>
    <n v="157836.2752"/>
    <s v="Ralph Johnston"/>
    <x v="0"/>
    <n v="1369453932"/>
    <s v="0"/>
    <x v="0"/>
    <x v="4"/>
    <d v="2021-05-10T00:00:00"/>
    <n v="127175.87700000001"/>
    <n v="127175.87700000001"/>
    <x v="6"/>
    <x v="0"/>
    <x v="0"/>
  </r>
  <r>
    <s v="NZ68515"/>
    <x v="2454"/>
    <n v="76"/>
    <d v="1946-05-25T00:00:00"/>
    <x v="0"/>
    <s v="Administrative Assistant IV"/>
    <x v="21"/>
    <n v="163502.976"/>
    <n v="34029.056900000003"/>
    <s v="Charles Kelly"/>
    <x v="5"/>
    <n v="4467708063"/>
    <s v="0"/>
    <x v="1"/>
    <x v="1"/>
    <d v="2021-12-18T00:00:00"/>
    <n v="129473.9191"/>
    <n v="129473.9191"/>
    <x v="7"/>
    <x v="2"/>
    <x v="0"/>
  </r>
  <r>
    <s v="NZ73247"/>
    <x v="2455"/>
    <n v="75"/>
    <d v="1947-05-25T06:00:00"/>
    <x v="0"/>
    <s v="Web Designer IV"/>
    <x v="21"/>
    <n v="1769697.6703000001"/>
    <n v="321053.81359999999"/>
    <s v="Bobby Watkins"/>
    <x v="0"/>
    <n v="3144473475"/>
    <s v="0"/>
    <x v="1"/>
    <x v="1"/>
    <d v="2021-04-04T00:00:00"/>
    <n v="1448643.8567000001"/>
    <n v="1448643.8567000001"/>
    <x v="5"/>
    <x v="2"/>
    <x v="0"/>
  </r>
  <r>
    <s v="NZ24135"/>
    <x v="2456"/>
    <n v="26"/>
    <d v="1996-05-24T12:00:00"/>
    <x v="0"/>
    <s v="Media Manager IV"/>
    <x v="21"/>
    <n v="65425.864099999999"/>
    <n v="17939.3498"/>
    <s v="Paul Armstrong"/>
    <x v="2"/>
    <n v="726488534"/>
    <s v="0"/>
    <x v="2"/>
    <x v="1"/>
    <d v="2021-03-26T00:00:00"/>
    <n v="47486.514299999995"/>
    <n v="47486.514299999995"/>
    <x v="1"/>
    <x v="0"/>
    <x v="0"/>
  </r>
  <r>
    <s v="NZ98549"/>
    <x v="2457"/>
    <n v="76"/>
    <d v="1946-05-25T00:00:00"/>
    <x v="0"/>
    <s v="Developer III"/>
    <x v="21"/>
    <n v="211625.76"/>
    <n v="160835.57759999999"/>
    <s v="Angela Ramos"/>
    <x v="3"/>
    <n v="1425266009"/>
    <n v="6445881261"/>
    <x v="3"/>
    <x v="6"/>
    <d v="2021-07-18T00:00:00"/>
    <n v="50790.18240000002"/>
    <n v="50790.18240000002"/>
    <x v="11"/>
    <x v="2"/>
    <x v="0"/>
  </r>
  <r>
    <s v="NZ16521"/>
    <x v="2458"/>
    <n v="68"/>
    <d v="1954-05-25T00:00:00"/>
    <x v="0"/>
    <s v="VP Sales"/>
    <x v="21"/>
    <n v="147432.65179999999"/>
    <n v="60838.020799999998"/>
    <s v="Brandon Harris"/>
    <x v="1"/>
    <n v="1436414592"/>
    <n v="5663541888"/>
    <x v="3"/>
    <x v="3"/>
    <d v="2021-07-01T00:00:00"/>
    <n v="86594.630999999994"/>
    <n v="86594.630999999994"/>
    <x v="11"/>
    <x v="3"/>
    <x v="0"/>
  </r>
  <r>
    <s v="NZ91902"/>
    <x v="2459"/>
    <n v="46"/>
    <d v="1976-05-24T12:00:00"/>
    <x v="0"/>
    <s v="Senior Cost Accountant"/>
    <x v="21"/>
    <n v="573794.83510000003"/>
    <n v="137859.79800000001"/>
    <s v="Lawrence Ray"/>
    <x v="2"/>
    <n v="1062750294"/>
    <s v="0"/>
    <x v="0"/>
    <x v="4"/>
    <d v="2021-05-08T00:00:00"/>
    <n v="435935.03710000002"/>
    <n v="435935.03710000002"/>
    <x v="6"/>
    <x v="5"/>
    <x v="0"/>
  </r>
  <r>
    <s v="NZ87441"/>
    <x v="2460"/>
    <n v="68"/>
    <d v="1954-05-25T00:00:00"/>
    <x v="0"/>
    <s v="Administrative Assistant I"/>
    <x v="21"/>
    <n v="720211.85329999996"/>
    <n v="279467.92090000003"/>
    <s v="Louis Banks"/>
    <x v="3"/>
    <n v="2536498125"/>
    <s v="0"/>
    <x v="1"/>
    <x v="1"/>
    <d v="2021-04-17T00:00:00"/>
    <n v="440743.93239999993"/>
    <n v="440743.93239999993"/>
    <x v="5"/>
    <x v="3"/>
    <x v="0"/>
  </r>
  <r>
    <s v="NZ92250"/>
    <x v="2461"/>
    <n v="51"/>
    <d v="1971-05-25T06:00:00"/>
    <x v="0"/>
    <s v="Software Test Engineer IV"/>
    <x v="21"/>
    <n v="1568622.8733999999"/>
    <n v="171268.00760000001"/>
    <s v="Justin Bowman"/>
    <x v="2"/>
    <n v="351927093"/>
    <s v="0"/>
    <x v="0"/>
    <x v="1"/>
    <d v="2021-10-12T00:00:00"/>
    <n v="1397354.8657999998"/>
    <n v="1397354.8657999998"/>
    <x v="2"/>
    <x v="4"/>
    <x v="0"/>
  </r>
  <r>
    <s v="NZ50174"/>
    <x v="2462"/>
    <n v="23"/>
    <d v="1999-05-25T06:00:00"/>
    <x v="0"/>
    <s v="Computer Systems Analyst I"/>
    <x v="21"/>
    <n v="203097.3413"/>
    <n v="55589.020499999999"/>
    <s v="Clarence Moreno"/>
    <x v="1"/>
    <n v="972728028"/>
    <s v="0"/>
    <x v="0"/>
    <x v="1"/>
    <d v="2021-10-29T00:00:00"/>
    <n v="147508.32079999999"/>
    <n v="147508.32079999999"/>
    <x v="2"/>
    <x v="0"/>
    <x v="0"/>
  </r>
  <r>
    <s v="NZ82994"/>
    <x v="2463"/>
    <n v="26"/>
    <d v="1996-05-24T12:00:00"/>
    <x v="0"/>
    <s v="GIS Technical Architect"/>
    <x v="21"/>
    <n v="853648.4216"/>
    <n v="549815.88630000001"/>
    <s v="Julie Snyder"/>
    <x v="3"/>
    <n v="921168875"/>
    <s v="0"/>
    <x v="1"/>
    <x v="1"/>
    <d v="2021-03-29T00:00:00"/>
    <n v="303832.53529999999"/>
    <n v="303832.53529999999"/>
    <x v="1"/>
    <x v="0"/>
    <x v="0"/>
  </r>
  <r>
    <s v="NZ47036"/>
    <x v="2464"/>
    <n v="55"/>
    <d v="1967-05-25T06:00:00"/>
    <x v="0"/>
    <s v="Biostatistician I"/>
    <x v="21"/>
    <n v="405882"/>
    <n v="118842.2496"/>
    <s v="Daniel Garcia"/>
    <x v="5"/>
    <n v="3439103913"/>
    <s v="0"/>
    <x v="0"/>
    <x v="4"/>
    <d v="2021-02-17T00:00:00"/>
    <n v="287039.75040000002"/>
    <n v="287039.75040000002"/>
    <x v="0"/>
    <x v="4"/>
    <x v="0"/>
  </r>
  <r>
    <s v="NZ76186"/>
    <x v="2465"/>
    <n v="75"/>
    <d v="1947-05-25T06:00:00"/>
    <x v="0"/>
    <s v="Administrative Assistant I"/>
    <x v="21"/>
    <n v="1100759.2109000001"/>
    <n v="525118.59279999998"/>
    <s v="Jimmy Andrews"/>
    <x v="3"/>
    <n v="2175682761"/>
    <s v="0"/>
    <x v="1"/>
    <x v="1"/>
    <d v="2021-07-29T00:00:00"/>
    <n v="575640.61810000008"/>
    <n v="587153.43046200008"/>
    <x v="11"/>
    <x v="2"/>
    <x v="0"/>
  </r>
  <r>
    <s v="NZ60176"/>
    <x v="2466"/>
    <n v="55"/>
    <d v="1967-05-25T06:00:00"/>
    <x v="0"/>
    <s v="Health Coach II"/>
    <x v="21"/>
    <n v="144968.6035"/>
    <n v="32683.830600000001"/>
    <s v="Christopher Murphy"/>
    <x v="3"/>
    <n v="1131185748"/>
    <s v="0"/>
    <x v="2"/>
    <x v="1"/>
    <d v="2021-11-02T00:00:00"/>
    <n v="112284.7729"/>
    <n v="112284.7729"/>
    <x v="10"/>
    <x v="4"/>
    <x v="0"/>
  </r>
  <r>
    <s v="NZ73983"/>
    <x v="2467"/>
    <n v="64"/>
    <d v="1958-05-25T00:00:00"/>
    <x v="0"/>
    <s v="Account Representative III"/>
    <x v="21"/>
    <n v="196999.42850000001"/>
    <n v="54451.527399999999"/>
    <s v="Scott Evans"/>
    <x v="0"/>
    <n v="2032604028"/>
    <s v="0"/>
    <x v="0"/>
    <x v="0"/>
    <d v="2021-06-21T00:00:00"/>
    <n v="142547.90110000002"/>
    <n v="142547.90110000002"/>
    <x v="4"/>
    <x v="3"/>
    <x v="0"/>
  </r>
  <r>
    <s v="NZ15363"/>
    <x v="2468"/>
    <n v="71"/>
    <d v="1951-05-25T06:00:00"/>
    <x v="0"/>
    <s v="Human Resources Manager"/>
    <x v="21"/>
    <n v="92083.785699999993"/>
    <n v="57091.947099999998"/>
    <s v="Walter Warren"/>
    <x v="4"/>
    <n v="146380608"/>
    <s v="0"/>
    <x v="0"/>
    <x v="4"/>
    <d v="2021-02-27T00:00:00"/>
    <n v="34991.838599999995"/>
    <n v="34991.838599999995"/>
    <x v="0"/>
    <x v="2"/>
    <x v="0"/>
  </r>
  <r>
    <s v="NZ73841"/>
    <x v="2469"/>
    <n v="52"/>
    <d v="1970-05-25T00:00:00"/>
    <x v="0"/>
    <s v="Speech Pathologist"/>
    <x v="21"/>
    <n v="681186.57140000002"/>
    <n v="154455.09469999999"/>
    <s v="James Schmidt"/>
    <x v="3"/>
    <n v="2306277597"/>
    <s v="0"/>
    <x v="1"/>
    <x v="1"/>
    <d v="2022-01-07T00:00:00"/>
    <n v="526731.4767"/>
    <n v="537266.10623400006"/>
    <x v="3"/>
    <x v="4"/>
    <x v="1"/>
  </r>
  <r>
    <s v="NZ74150"/>
    <x v="2470"/>
    <n v="70"/>
    <d v="1952-05-24T12:00:00"/>
    <x v="0"/>
    <s v="Software Test Engineer II"/>
    <x v="21"/>
    <n v="630729.90280000004"/>
    <n v="357177.38309999998"/>
    <s v="Adam Robertson"/>
    <x v="2"/>
    <n v="219709746"/>
    <s v="0"/>
    <x v="0"/>
    <x v="4"/>
    <d v="2021-07-21T00:00:00"/>
    <n v="273552.51970000006"/>
    <n v="273552.51970000006"/>
    <x v="11"/>
    <x v="2"/>
    <x v="0"/>
  </r>
  <r>
    <s v="NZ92786"/>
    <x v="2471"/>
    <n v="55"/>
    <d v="1967-05-25T06:00:00"/>
    <x v="0"/>
    <s v="GIS Technical Architect"/>
    <x v="21"/>
    <n v="334083.20309999998"/>
    <n v="145958.2427"/>
    <s v="Craig Ruiz"/>
    <x v="0"/>
    <n v="534345525"/>
    <s v="0"/>
    <x v="1"/>
    <x v="1"/>
    <d v="2021-06-17T00:00:00"/>
    <n v="188124.96039999998"/>
    <n v="188124.96039999998"/>
    <x v="4"/>
    <x v="4"/>
    <x v="0"/>
  </r>
  <r>
    <s v="NZ80929"/>
    <x v="2472"/>
    <n v="19"/>
    <d v="2003-05-25T06:00:00"/>
    <x v="0"/>
    <s v="Librarian"/>
    <x v="21"/>
    <n v="646434.22329999995"/>
    <n v="94171.8992"/>
    <s v="Virginia Harper"/>
    <x v="5"/>
    <n v="2634522624"/>
    <n v="0"/>
    <x v="3"/>
    <x v="3"/>
    <d v="2021-01-16T00:00:00"/>
    <n v="552262.32409999997"/>
    <n v="552262.32409999997"/>
    <x v="3"/>
    <x v="6"/>
    <x v="0"/>
  </r>
  <r>
    <s v="NZ93358"/>
    <x v="2473"/>
    <n v="41"/>
    <d v="1981-05-24T18:00:00"/>
    <x v="0"/>
    <s v="Registered Nurse"/>
    <x v="21"/>
    <n v="756310.00049999997"/>
    <n v="518244.239"/>
    <s v="Andrew Johnson"/>
    <x v="1"/>
    <n v="1382885504"/>
    <s v="0"/>
    <x v="1"/>
    <x v="4"/>
    <d v="2021-06-23T00:00:00"/>
    <n v="238065.76149999996"/>
    <n v="238065.76149999996"/>
    <x v="4"/>
    <x v="5"/>
    <x v="0"/>
  </r>
  <r>
    <s v="NZ33470"/>
    <x v="2474"/>
    <n v="74"/>
    <d v="1948-05-24T12:00:00"/>
    <x v="0"/>
    <s v="Structural Analysis Engineer"/>
    <x v="21"/>
    <n v="2677607.1"/>
    <n v="696177.84600000002"/>
    <s v="Russell Moore"/>
    <x v="1"/>
    <n v="43133832"/>
    <s v="0"/>
    <x v="2"/>
    <x v="5"/>
    <d v="2022-02-16T00:00:00"/>
    <n v="1981429.2540000002"/>
    <n v="1981429.2540000002"/>
    <x v="0"/>
    <x v="2"/>
    <x v="1"/>
  </r>
  <r>
    <s v="NZ86960"/>
    <x v="2475"/>
    <n v="63"/>
    <d v="1959-05-25T06:00:00"/>
    <x v="0"/>
    <s v="Internal Auditor"/>
    <x v="21"/>
    <n v="283112.88870000001"/>
    <n v="365739.90950000001"/>
    <s v="Joyce Johnston"/>
    <x v="0"/>
    <n v="1112588928"/>
    <s v="0"/>
    <x v="2"/>
    <x v="2"/>
    <d v="2021-09-25T00:00:00"/>
    <n v="-82627.020799999998"/>
    <n v="-82627.020799999998"/>
    <x v="8"/>
    <x v="3"/>
    <x v="0"/>
  </r>
  <r>
    <s v="NZ53003"/>
    <x v="2476"/>
    <n v="19"/>
    <d v="2003-05-25T06:00:00"/>
    <x v="0"/>
    <s v="Paralegal"/>
    <x v="21"/>
    <n v="686288.94709999999"/>
    <n v="334493.77250000002"/>
    <s v="John Riley"/>
    <x v="0"/>
    <n v="1325011968"/>
    <s v="0"/>
    <x v="2"/>
    <x v="4"/>
    <d v="2022-02-12T00:00:00"/>
    <n v="351795.17459999997"/>
    <n v="351795.17459999997"/>
    <x v="0"/>
    <x v="6"/>
    <x v="1"/>
  </r>
  <r>
    <s v="NZ33962"/>
    <x v="2477"/>
    <n v="58"/>
    <d v="1964-05-24T12:00:00"/>
    <x v="0"/>
    <s v="VP Quality Control"/>
    <x v="21"/>
    <n v="279314.42229999998"/>
    <n v="150224.0459"/>
    <s v="Theresa Ward"/>
    <x v="0"/>
    <n v="233686908"/>
    <s v="0"/>
    <x v="5"/>
    <x v="2"/>
    <d v="2021-10-09T00:00:00"/>
    <n v="129090.37639999998"/>
    <n v="129090.37639999998"/>
    <x v="2"/>
    <x v="4"/>
    <x v="0"/>
  </r>
  <r>
    <s v="NZ94055"/>
    <x v="2478"/>
    <n v="44"/>
    <d v="1978-05-25T00:00:00"/>
    <x v="0"/>
    <s v="Programmer I"/>
    <x v="21"/>
    <n v="802862.96920000005"/>
    <n v="174051.31520000001"/>
    <s v="Carlos Moore"/>
    <x v="5"/>
    <n v="16294768"/>
    <s v="0"/>
    <x v="0"/>
    <x v="1"/>
    <d v="2022-01-18T00:00:00"/>
    <n v="628811.6540000001"/>
    <n v="628811.6540000001"/>
    <x v="3"/>
    <x v="5"/>
    <x v="1"/>
  </r>
  <r>
    <s v="NZ59398"/>
    <x v="2479"/>
    <n v="25"/>
    <d v="1997-05-24T18:00:00"/>
    <x v="0"/>
    <s v="Actuary"/>
    <x v="21"/>
    <n v="563246.33389999997"/>
    <n v="207411.65669999999"/>
    <s v="Juan Griffin"/>
    <x v="0"/>
    <n v="1178047218"/>
    <s v="0"/>
    <x v="5"/>
    <x v="5"/>
    <d v="2021-03-05T00:00:00"/>
    <n v="355834.67719999998"/>
    <n v="355834.67719999998"/>
    <x v="1"/>
    <x v="0"/>
    <x v="0"/>
  </r>
  <r>
    <s v="NZ52021"/>
    <x v="2480"/>
    <n v="52"/>
    <d v="1970-05-25T00:00:00"/>
    <x v="0"/>
    <s v="Marketing Assistant"/>
    <x v="21"/>
    <n v="838261.60259999998"/>
    <n v="83057.112899999993"/>
    <s v="Daniel Marshall"/>
    <x v="0"/>
    <n v="1156262625"/>
    <s v="0"/>
    <x v="5"/>
    <x v="8"/>
    <d v="2021-08-20T00:00:00"/>
    <n v="755204.48970000003"/>
    <n v="755204.48970000003"/>
    <x v="9"/>
    <x v="4"/>
    <x v="0"/>
  </r>
  <r>
    <s v="NZ40896"/>
    <x v="2481"/>
    <n v="37"/>
    <d v="1985-05-24T18:00:00"/>
    <x v="0"/>
    <s v="Nuclear Power Engineer"/>
    <x v="21"/>
    <n v="1364674.7209999999"/>
    <n v="383050.07689999999"/>
    <s v="Sean Sims"/>
    <x v="0"/>
    <n v="1427628091"/>
    <s v="0"/>
    <x v="5"/>
    <x v="5"/>
    <d v="2021-06-25T00:00:00"/>
    <n v="981624.64409999992"/>
    <n v="981624.64409999992"/>
    <x v="4"/>
    <x v="1"/>
    <x v="0"/>
  </r>
  <r>
    <s v="NZ30766"/>
    <x v="2482"/>
    <n v="35"/>
    <d v="1987-05-25T06:00:00"/>
    <x v="0"/>
    <s v="Biostatistician III"/>
    <x v="21"/>
    <n v="325915.33980000002"/>
    <n v="159730.78529999999"/>
    <s v="Ann Henderson"/>
    <x v="3"/>
    <n v="3389017824"/>
    <s v="0"/>
    <x v="4"/>
    <x v="7"/>
    <d v="2021-01-03T00:00:00"/>
    <n v="166184.55450000003"/>
    <n v="166184.55450000003"/>
    <x v="3"/>
    <x v="1"/>
    <x v="0"/>
  </r>
  <r>
    <s v="NZ64549"/>
    <x v="2483"/>
    <n v="26"/>
    <d v="1996-05-24T12:00:00"/>
    <x v="0"/>
    <s v="General Manager"/>
    <x v="21"/>
    <n v="92513.188899999994"/>
    <n v="63260.284399999997"/>
    <s v="Keith White"/>
    <x v="5"/>
    <n v="2954824576"/>
    <s v="0"/>
    <x v="5"/>
    <x v="5"/>
    <d v="2022-01-05T00:00:00"/>
    <n v="29252.904499999997"/>
    <n v="29252.904499999997"/>
    <x v="3"/>
    <x v="0"/>
    <x v="1"/>
  </r>
  <r>
    <s v="NZ79353"/>
    <x v="2484"/>
    <n v="37"/>
    <d v="1985-05-24T18:00:00"/>
    <x v="0"/>
    <s v="Design Engineer"/>
    <x v="21"/>
    <n v="49719.3249"/>
    <n v="17195.065399999999"/>
    <s v="Adam Howard"/>
    <x v="1"/>
    <n v="1648150889"/>
    <s v="0"/>
    <x v="2"/>
    <x v="2"/>
    <d v="2021-08-01T00:00:00"/>
    <n v="32524.2595"/>
    <n v="32524.2595"/>
    <x v="9"/>
    <x v="1"/>
    <x v="0"/>
  </r>
  <r>
    <s v="NZ83245"/>
    <x v="2485"/>
    <n v="31"/>
    <d v="1991-05-25T06:00:00"/>
    <x v="0"/>
    <s v="Budget/Accounting Analyst III"/>
    <x v="21"/>
    <n v="1072739.0338999999"/>
    <n v="130261.1684"/>
    <s v="Anthony Mcdonald"/>
    <x v="3"/>
    <n v="1970522316"/>
    <s v="0"/>
    <x v="1"/>
    <x v="4"/>
    <d v="2021-12-23T00:00:00"/>
    <n v="942477.86549999996"/>
    <n v="961327.42281000002"/>
    <x v="7"/>
    <x v="1"/>
    <x v="0"/>
  </r>
  <r>
    <s v="NZ94055"/>
    <x v="2486"/>
    <n v="75"/>
    <d v="1947-05-25T06:00:00"/>
    <x v="0"/>
    <s v="Analog Circuit Design manager"/>
    <x v="21"/>
    <n v="469912.37439999997"/>
    <n v="265362.28200000001"/>
    <s v="Roy Ortiz"/>
    <x v="5"/>
    <n v="16294768"/>
    <s v="0"/>
    <x v="0"/>
    <x v="4"/>
    <d v="2021-02-26T00:00:00"/>
    <n v="204550.09239999996"/>
    <n v="204550.09239999996"/>
    <x v="0"/>
    <x v="2"/>
    <x v="0"/>
  </r>
  <r>
    <s v="NZ47775"/>
    <x v="2487"/>
    <n v="77"/>
    <d v="1945-05-24T18:00:00"/>
    <x v="0"/>
    <s v="Staff Scientist"/>
    <x v="3"/>
    <n v="380343.23119999998"/>
    <n v="151405.86319999999"/>
    <s v="Gloria Roberts"/>
    <x v="0"/>
    <n v="137731776"/>
    <s v="0"/>
    <x v="2"/>
    <x v="2"/>
    <d v="2022-02-25T00:00:00"/>
    <n v="228937.36799999999"/>
    <n v="228937.36799999999"/>
    <x v="0"/>
    <x v="2"/>
    <x v="1"/>
  </r>
  <r>
    <s v="NZ46675"/>
    <x v="2488"/>
    <n v="32"/>
    <d v="1990-05-25T00:00:00"/>
    <x v="0"/>
    <s v="Programmer Analyst I"/>
    <x v="3"/>
    <n v="891713.77370000002"/>
    <n v="88823.956399999995"/>
    <s v="Ryan Mitchell"/>
    <x v="0"/>
    <n v="684889128"/>
    <s v="0"/>
    <x v="1"/>
    <x v="1"/>
    <d v="2022-02-15T00:00:00"/>
    <n v="802889.8173"/>
    <n v="802889.8173"/>
    <x v="0"/>
    <x v="1"/>
    <x v="1"/>
  </r>
  <r>
    <s v="NZ77237"/>
    <x v="2489"/>
    <n v="56"/>
    <d v="1966-05-25T00:00:00"/>
    <x v="0"/>
    <s v="Programmer Analyst III"/>
    <x v="3"/>
    <n v="260533.73699999999"/>
    <n v="52270.863100000002"/>
    <s v="Nicholas Vasquez"/>
    <x v="1"/>
    <n v="3837804288"/>
    <s v="0"/>
    <x v="4"/>
    <x v="1"/>
    <d v="2021-05-26T00:00:00"/>
    <n v="208262.87390000001"/>
    <n v="208262.87390000001"/>
    <x v="6"/>
    <x v="4"/>
    <x v="0"/>
  </r>
  <r>
    <s v="NZ38662"/>
    <x v="2490"/>
    <n v="43"/>
    <d v="1979-05-25T06:00:00"/>
    <x v="0"/>
    <s v="Editor"/>
    <x v="3"/>
    <n v="71187.934999999998"/>
    <n v="56978.823199999999"/>
    <s v="Shirley Chavez"/>
    <x v="1"/>
    <n v="853396219"/>
    <s v="0"/>
    <x v="0"/>
    <x v="4"/>
    <d v="2021-02-21T00:00:00"/>
    <n v="14209.111799999999"/>
    <n v="14209.111799999999"/>
    <x v="0"/>
    <x v="5"/>
    <x v="0"/>
  </r>
  <r>
    <s v="NZ85067"/>
    <x v="2491"/>
    <n v="52"/>
    <d v="1970-05-25T00:00:00"/>
    <x v="0"/>
    <s v="Assistant Media Planner"/>
    <x v="3"/>
    <n v="1500152.0682000001"/>
    <n v="234298.55970000001"/>
    <s v="Adam Carter"/>
    <x v="0"/>
    <n v="2976038793"/>
    <s v="0"/>
    <x v="0"/>
    <x v="1"/>
    <d v="2022-02-22T00:00:00"/>
    <n v="1265853.5085"/>
    <n v="1265853.5085"/>
    <x v="0"/>
    <x v="4"/>
    <x v="1"/>
  </r>
  <r>
    <s v="NZ18364"/>
    <x v="2492"/>
    <n v="44"/>
    <d v="1978-05-25T00:00:00"/>
    <x v="0"/>
    <s v="Analyst Programmer"/>
    <x v="3"/>
    <n v="446067.70980000001"/>
    <n v="157381.83809999999"/>
    <s v="Paula Henderson"/>
    <x v="4"/>
    <n v="1393103199"/>
    <s v="0"/>
    <x v="2"/>
    <x v="2"/>
    <d v="2021-05-29T00:00:00"/>
    <n v="288685.87170000002"/>
    <n v="288685.87170000002"/>
    <x v="6"/>
    <x v="5"/>
    <x v="0"/>
  </r>
  <r>
    <s v="NZ61281"/>
    <x v="2493"/>
    <n v="62"/>
    <d v="1960-05-24T12:00:00"/>
    <x v="0"/>
    <s v="Internal Auditor"/>
    <x v="3"/>
    <n v="157233.09"/>
    <n v="46603.887900000002"/>
    <s v="Elizabeth Mendoza"/>
    <x v="1"/>
    <n v="14386059"/>
    <s v="0"/>
    <x v="1"/>
    <x v="1"/>
    <d v="2021-01-22T00:00:00"/>
    <n v="110629.20209999999"/>
    <n v="110629.20209999999"/>
    <x v="3"/>
    <x v="3"/>
    <x v="0"/>
  </r>
  <r>
    <s v="NZ47766"/>
    <x v="2494"/>
    <n v="50"/>
    <d v="1972-05-24T12:00:00"/>
    <x v="0"/>
    <s v="Database Administrator I"/>
    <x v="3"/>
    <n v="506969.44199999998"/>
    <n v="297929.04210000002"/>
    <s v="Robin Woods"/>
    <x v="1"/>
    <n v="271347455"/>
    <s v="0"/>
    <x v="5"/>
    <x v="2"/>
    <d v="2021-10-28T00:00:00"/>
    <n v="209040.39989999996"/>
    <n v="209040.39989999996"/>
    <x v="2"/>
    <x v="4"/>
    <x v="0"/>
  </r>
  <r>
    <s v="NZ31656"/>
    <x v="2495"/>
    <n v="49"/>
    <d v="1973-05-24T18:00:00"/>
    <x v="0"/>
    <s v="Web Developer II"/>
    <x v="3"/>
    <n v="1716590.6758000001"/>
    <n v="476431.93939999997"/>
    <s v="Phillip Fox"/>
    <x v="1"/>
    <n v="1786658786"/>
    <s v="0"/>
    <x v="2"/>
    <x v="1"/>
    <d v="2021-08-13T00:00:00"/>
    <n v="1240158.7364000001"/>
    <n v="1240158.7364000001"/>
    <x v="9"/>
    <x v="5"/>
    <x v="0"/>
  </r>
  <r>
    <s v="NZ50457"/>
    <x v="2496"/>
    <n v="61"/>
    <d v="1961-05-24T18:00:00"/>
    <x v="0"/>
    <s v="Human Resources Assistant IV"/>
    <x v="3"/>
    <n v="836097.32250000001"/>
    <n v="305175.52269999997"/>
    <s v="Daniel Lewis"/>
    <x v="0"/>
    <n v="466313139"/>
    <n v="1518839397"/>
    <x v="3"/>
    <x v="6"/>
    <d v="2021-10-07T00:00:00"/>
    <n v="530921.79980000004"/>
    <n v="530921.79980000004"/>
    <x v="2"/>
    <x v="3"/>
    <x v="0"/>
  </r>
  <r>
    <s v="NZ27672"/>
    <x v="2497"/>
    <n v="68"/>
    <d v="1954-05-25T00:00:00"/>
    <x v="0"/>
    <s v="Assistant Media Planner"/>
    <x v="3"/>
    <n v="166642.0644"/>
    <n v="54675.472300000001"/>
    <s v="Tammy Brooks"/>
    <x v="4"/>
    <n v="939638976"/>
    <s v="0"/>
    <x v="5"/>
    <x v="2"/>
    <d v="2022-03-31T00:00:00"/>
    <n v="111966.59210000001"/>
    <n v="111966.59210000001"/>
    <x v="1"/>
    <x v="3"/>
    <x v="1"/>
  </r>
  <r>
    <s v="NZ46965"/>
    <x v="2498"/>
    <n v="22"/>
    <d v="2000-05-24T12:00:00"/>
    <x v="0"/>
    <s v="Database Administrator I"/>
    <x v="3"/>
    <n v="891613.21"/>
    <n v="426904.40490000002"/>
    <s v="Rachel Snyder"/>
    <x v="2"/>
    <n v="2340745185"/>
    <s v="0"/>
    <x v="1"/>
    <x v="1"/>
    <d v="2022-02-17T00:00:00"/>
    <n v="464708.80509999994"/>
    <n v="464708.80509999994"/>
    <x v="0"/>
    <x v="0"/>
    <x v="1"/>
  </r>
  <r>
    <s v="NZ91806"/>
    <x v="2499"/>
    <n v="84"/>
    <d v="1938-05-25T00:00:00"/>
    <x v="0"/>
    <s v="Geologist III"/>
    <x v="3"/>
    <n v="811897.15509999997"/>
    <n v="215679.5496"/>
    <s v="Keith Davis"/>
    <x v="0"/>
    <n v="390391587"/>
    <s v="0"/>
    <x v="2"/>
    <x v="5"/>
    <d v="2021-11-01T00:00:00"/>
    <n v="596217.60549999995"/>
    <n v="596217.60549999995"/>
    <x v="10"/>
    <x v="2"/>
    <x v="0"/>
  </r>
  <r>
    <s v="NZ41977"/>
    <x v="2500"/>
    <n v="31"/>
    <d v="1991-05-25T06:00:00"/>
    <x v="0"/>
    <s v="Paralegal"/>
    <x v="3"/>
    <n v="1076630.496"/>
    <n v="728744.26699999999"/>
    <s v="Angela Pierce"/>
    <x v="3"/>
    <n v="116049969"/>
    <s v="0"/>
    <x v="0"/>
    <x v="0"/>
    <d v="2022-03-26T00:00:00"/>
    <n v="347886.22900000005"/>
    <n v="347886.22900000005"/>
    <x v="1"/>
    <x v="1"/>
    <x v="1"/>
  </r>
  <r>
    <s v="NZ57611"/>
    <x v="2501"/>
    <n v="20"/>
    <d v="2002-05-25T00:00:00"/>
    <x v="0"/>
    <s v="Clinical Specialist"/>
    <x v="3"/>
    <n v="530450.17520000006"/>
    <n v="198079.4958"/>
    <s v="Louise Wells"/>
    <x v="2"/>
    <n v="513175"/>
    <s v="0"/>
    <x v="1"/>
    <x v="1"/>
    <d v="2021-07-03T00:00:00"/>
    <n v="332370.67940000002"/>
    <n v="332370.67940000002"/>
    <x v="11"/>
    <x v="0"/>
    <x v="0"/>
  </r>
  <r>
    <s v="NZ35051"/>
    <x v="2502"/>
    <n v="80"/>
    <d v="1942-05-25T00:00:00"/>
    <x v="0"/>
    <s v="Sales Representative"/>
    <x v="3"/>
    <n v="1802267.662"/>
    <n v="695274.81359999999"/>
    <s v="Roger Hicks"/>
    <x v="0"/>
    <n v="139498464"/>
    <s v="0"/>
    <x v="1"/>
    <x v="1"/>
    <d v="2021-06-11T00:00:00"/>
    <n v="1106992.8484"/>
    <n v="1106992.8484"/>
    <x v="4"/>
    <x v="2"/>
    <x v="0"/>
  </r>
  <r>
    <s v="NZ62967"/>
    <x v="2503"/>
    <n v="71"/>
    <d v="1951-05-25T06:00:00"/>
    <x v="0"/>
    <s v="Dental Hygienist"/>
    <x v="3"/>
    <n v="441638.95270000002"/>
    <n v="257073.42019999999"/>
    <s v="Jonathan Hanson"/>
    <x v="0"/>
    <n v="954254013"/>
    <s v="0"/>
    <x v="2"/>
    <x v="5"/>
    <d v="2021-09-20T00:00:00"/>
    <n v="184565.53250000003"/>
    <n v="184565.53250000003"/>
    <x v="8"/>
    <x v="2"/>
    <x v="0"/>
  </r>
  <r>
    <s v="NZ35051"/>
    <x v="2504"/>
    <n v="63"/>
    <d v="1959-05-25T06:00:00"/>
    <x v="0"/>
    <s v="VP Quality Control"/>
    <x v="3"/>
    <n v="324112.5736"/>
    <n v="87369.4764"/>
    <s v="Sean Dixon"/>
    <x v="0"/>
    <n v="139498464"/>
    <s v="0"/>
    <x v="0"/>
    <x v="1"/>
    <d v="2021-09-06T00:00:00"/>
    <n v="236743.09720000002"/>
    <n v="236743.09720000002"/>
    <x v="8"/>
    <x v="3"/>
    <x v="0"/>
  </r>
  <r>
    <s v="NZ64425"/>
    <x v="2505"/>
    <n v="34"/>
    <d v="1988-05-24T12:00:00"/>
    <x v="0"/>
    <s v="Speech Pathologist"/>
    <x v="3"/>
    <n v="1052128.7278"/>
    <n v="143074.14739999999"/>
    <s v="Donald Sullivan"/>
    <x v="0"/>
    <n v="709080064"/>
    <s v="0"/>
    <x v="2"/>
    <x v="2"/>
    <d v="2021-11-06T00:00:00"/>
    <n v="909054.58039999998"/>
    <n v="909054.58039999998"/>
    <x v="10"/>
    <x v="1"/>
    <x v="0"/>
  </r>
  <r>
    <s v="NZ51179"/>
    <x v="2506"/>
    <n v="27"/>
    <d v="1995-05-25T06:00:00"/>
    <x v="0"/>
    <s v="Research Assistant II"/>
    <x v="3"/>
    <n v="323812.22389999998"/>
    <n v="143250.66140000001"/>
    <s v="Joe Baker"/>
    <x v="3"/>
    <n v="3586171741"/>
    <s v="0"/>
    <x v="1"/>
    <x v="1"/>
    <d v="2021-03-23T00:00:00"/>
    <n v="180561.56249999997"/>
    <n v="180561.56249999997"/>
    <x v="1"/>
    <x v="0"/>
    <x v="0"/>
  </r>
  <r>
    <s v="NZ94650"/>
    <x v="2507"/>
    <n v="51"/>
    <d v="1971-05-25T06:00:00"/>
    <x v="0"/>
    <s v="Office Assistant II"/>
    <x v="3"/>
    <n v="615891.10400000005"/>
    <n v="227763.50260000001"/>
    <s v="Samuel Myers"/>
    <x v="1"/>
    <n v="11623809"/>
    <s v="0"/>
    <x v="2"/>
    <x v="2"/>
    <d v="2022-03-19T00:00:00"/>
    <n v="388127.60140000004"/>
    <n v="388127.60140000004"/>
    <x v="1"/>
    <x v="4"/>
    <x v="1"/>
  </r>
  <r>
    <s v="NZ61012"/>
    <x v="2508"/>
    <n v="43"/>
    <d v="1979-05-25T06:00:00"/>
    <x v="0"/>
    <s v="Systems Administrator I"/>
    <x v="3"/>
    <n v="282111.05379999999"/>
    <n v="84458.814400000003"/>
    <s v="Alice Peterson"/>
    <x v="2"/>
    <n v="1001791296"/>
    <s v="0"/>
    <x v="2"/>
    <x v="2"/>
    <d v="2021-10-27T00:00:00"/>
    <n v="197652.23939999999"/>
    <n v="197652.23939999999"/>
    <x v="2"/>
    <x v="5"/>
    <x v="0"/>
  </r>
  <r>
    <s v="NZ85850"/>
    <x v="2509"/>
    <n v="54"/>
    <d v="1968-05-24T12:00:00"/>
    <x v="0"/>
    <s v="Human Resources Assistant I"/>
    <x v="3"/>
    <n v="284337.90000000002"/>
    <n v="168017.85"/>
    <s v="Ronald Moreno"/>
    <x v="5"/>
    <n v="2367259964"/>
    <s v="0"/>
    <x v="1"/>
    <x v="1"/>
    <d v="2022-03-04T00:00:00"/>
    <n v="116320.05000000002"/>
    <n v="116320.05000000002"/>
    <x v="1"/>
    <x v="4"/>
    <x v="1"/>
  </r>
  <r>
    <s v="NZ15088"/>
    <x v="2510"/>
    <n v="53"/>
    <d v="1969-05-24T18:00:00"/>
    <x v="0"/>
    <s v="Developer IV"/>
    <x v="3"/>
    <n v="43408.435299999997"/>
    <n v="15960.0329"/>
    <s v="Joseph Young"/>
    <x v="0"/>
    <n v="674544423"/>
    <s v="0"/>
    <x v="1"/>
    <x v="1"/>
    <d v="2021-05-21T00:00:00"/>
    <n v="27448.402399999999"/>
    <n v="27448.402399999999"/>
    <x v="6"/>
    <x v="4"/>
    <x v="0"/>
  </r>
  <r>
    <s v="NZ37853"/>
    <x v="2511"/>
    <n v="17"/>
    <d v="2005-05-24T18:00:00"/>
    <x v="0"/>
    <s v="Electrical Engineer"/>
    <x v="3"/>
    <n v="184556.23389999999"/>
    <n v="86162.0092"/>
    <s v="Brian Stevens"/>
    <x v="1"/>
    <n v="14096736"/>
    <s v="0"/>
    <x v="0"/>
    <x v="4"/>
    <d v="2021-05-02T00:00:00"/>
    <n v="98394.224699999992"/>
    <n v="98394.224699999992"/>
    <x v="6"/>
    <x v="6"/>
    <x v="0"/>
  </r>
  <r>
    <s v="NZ92582"/>
    <x v="2512"/>
    <n v="31"/>
    <d v="1991-05-25T06:00:00"/>
    <x v="0"/>
    <s v="Programmer Analyst III"/>
    <x v="3"/>
    <n v="315219.34080000001"/>
    <n v="55769.575700000001"/>
    <s v="Paula Young"/>
    <x v="3"/>
    <n v="1430554356"/>
    <s v="0"/>
    <x v="2"/>
    <x v="4"/>
    <d v="2021-11-11T00:00:00"/>
    <n v="259449.76510000002"/>
    <n v="259449.76510000002"/>
    <x v="10"/>
    <x v="1"/>
    <x v="0"/>
  </r>
  <r>
    <s v="NZ47756"/>
    <x v="2513"/>
    <n v="84"/>
    <d v="1938-05-25T00:00:00"/>
    <x v="0"/>
    <s v="Account Representative I"/>
    <x v="3"/>
    <n v="454769.73320000002"/>
    <n v="155562.6122"/>
    <s v="Andrew Baker"/>
    <x v="2"/>
    <n v="330149927"/>
    <s v="0"/>
    <x v="1"/>
    <x v="4"/>
    <d v="2021-09-27T00:00:00"/>
    <n v="299207.12100000004"/>
    <n v="299207.12100000004"/>
    <x v="8"/>
    <x v="2"/>
    <x v="0"/>
  </r>
  <r>
    <s v="NZ73662"/>
    <x v="2514"/>
    <n v="56"/>
    <d v="1966-05-25T00:00:00"/>
    <x v="0"/>
    <s v="Paralegal"/>
    <x v="3"/>
    <n v="677419.0808"/>
    <n v="143665.63099999999"/>
    <s v="Arthur Sanders"/>
    <x v="0"/>
    <n v="3578369184"/>
    <s v="0"/>
    <x v="2"/>
    <x v="4"/>
    <d v="2021-01-29T00:00:00"/>
    <n v="533753.44980000006"/>
    <n v="533753.44980000006"/>
    <x v="3"/>
    <x v="4"/>
    <x v="0"/>
  </r>
  <r>
    <s v="NZ83783"/>
    <x v="2515"/>
    <n v="50"/>
    <d v="1972-05-24T12:00:00"/>
    <x v="0"/>
    <s v="Director of Sales"/>
    <x v="3"/>
    <n v="520918.03249999997"/>
    <n v="347071.3578"/>
    <s v="Deborah Moore"/>
    <x v="1"/>
    <n v="34993314"/>
    <s v="0"/>
    <x v="1"/>
    <x v="1"/>
    <d v="2021-03-28T00:00:00"/>
    <n v="173846.67469999997"/>
    <n v="173846.67469999997"/>
    <x v="1"/>
    <x v="4"/>
    <x v="0"/>
  </r>
  <r>
    <s v="NZ63017"/>
    <x v="2516"/>
    <n v="37"/>
    <d v="1985-05-24T18:00:00"/>
    <x v="0"/>
    <s v="Design Engineer"/>
    <x v="3"/>
    <n v="1353471.6592999999"/>
    <n v="782164.1483"/>
    <s v="George Medina"/>
    <x v="2"/>
    <n v="705232352"/>
    <n v="15950335"/>
    <x v="3"/>
    <x v="2"/>
    <d v="2021-10-06T00:00:00"/>
    <n v="571307.51099999994"/>
    <n v="571307.51099999994"/>
    <x v="2"/>
    <x v="1"/>
    <x v="0"/>
  </r>
  <r>
    <s v="NZ15955"/>
    <x v="2517"/>
    <n v="85"/>
    <d v="1937-05-24T18:00:00"/>
    <x v="0"/>
    <s v="Geologist II"/>
    <x v="3"/>
    <n v="197108.9149"/>
    <n v="83559.442800000004"/>
    <s v="Lois Sanchez"/>
    <x v="4"/>
    <n v="11367837"/>
    <s v="0"/>
    <x v="1"/>
    <x v="4"/>
    <d v="2021-02-20T00:00:00"/>
    <n v="113549.4721"/>
    <n v="113549.4721"/>
    <x v="0"/>
    <x v="2"/>
    <x v="0"/>
  </r>
  <r>
    <s v="NZ37741"/>
    <x v="2518"/>
    <n v="50"/>
    <d v="1972-05-24T12:00:00"/>
    <x v="0"/>
    <s v="Accounting Assistant II"/>
    <x v="3"/>
    <n v="1932621.557"/>
    <n v="224774.96580000001"/>
    <s v="Terry Shaw"/>
    <x v="5"/>
    <n v="570397815"/>
    <s v="0"/>
    <x v="2"/>
    <x v="1"/>
    <d v="2021-10-03T00:00:00"/>
    <n v="1707846.5912000001"/>
    <n v="1707846.5912000001"/>
    <x v="2"/>
    <x v="4"/>
    <x v="0"/>
  </r>
  <r>
    <s v="NZ21098"/>
    <x v="2519"/>
    <n v="66"/>
    <d v="1956-05-24T12:00:00"/>
    <x v="0"/>
    <s v="Structural Analysis Engineer"/>
    <x v="3"/>
    <n v="791795.41460000002"/>
    <n v="326869.38909999997"/>
    <s v="Judy Black"/>
    <x v="1"/>
    <n v="2387811309"/>
    <s v="0"/>
    <x v="2"/>
    <x v="2"/>
    <d v="2021-06-28T00:00:00"/>
    <n v="464926.02550000005"/>
    <n v="464926.02550000005"/>
    <x v="4"/>
    <x v="3"/>
    <x v="0"/>
  </r>
  <r>
    <s v="NZ50127"/>
    <x v="2520"/>
    <n v="85"/>
    <d v="1937-05-24T18:00:00"/>
    <x v="0"/>
    <s v="Product Engineer"/>
    <x v="3"/>
    <n v="1425990.3107"/>
    <n v="556405.27590000001"/>
    <s v="Jacqueline Jacobs"/>
    <x v="0"/>
    <n v="969705"/>
    <s v="0"/>
    <x v="1"/>
    <x v="1"/>
    <d v="2021-12-16T00:00:00"/>
    <n v="869585.03480000002"/>
    <n v="869585.03480000002"/>
    <x v="7"/>
    <x v="2"/>
    <x v="0"/>
  </r>
  <r>
    <s v="NZ59951"/>
    <x v="2521"/>
    <n v="60"/>
    <d v="1962-05-25T00:00:00"/>
    <x v="0"/>
    <s v="Automation Specialist IV"/>
    <x v="3"/>
    <n v="1206135.0038999999"/>
    <n v="316865.97560000001"/>
    <s v="Bobby Baker"/>
    <x v="2"/>
    <n v="291468645"/>
    <s v="0"/>
    <x v="2"/>
    <x v="1"/>
    <d v="2021-06-05T00:00:00"/>
    <n v="889269.02829999989"/>
    <n v="889269.02829999989"/>
    <x v="4"/>
    <x v="3"/>
    <x v="0"/>
  </r>
  <r>
    <s v="NZ74437"/>
    <x v="2522"/>
    <n v="45"/>
    <d v="1977-05-24T18:00:00"/>
    <x v="0"/>
    <s v="Database Administrator II"/>
    <x v="3"/>
    <n v="1551055.9975999999"/>
    <n v="840893.9301"/>
    <s v="Ryan Brooks"/>
    <x v="0"/>
    <n v="898353405"/>
    <s v="0"/>
    <x v="5"/>
    <x v="2"/>
    <d v="2021-10-25T00:00:00"/>
    <n v="710162.06749999989"/>
    <n v="710162.06749999989"/>
    <x v="2"/>
    <x v="5"/>
    <x v="0"/>
  </r>
  <r>
    <s v="NZ85232"/>
    <x v="2523"/>
    <n v="73"/>
    <d v="1949-05-24T18:00:00"/>
    <x v="0"/>
    <s v="Accounting Assistant IV"/>
    <x v="3"/>
    <n v="299302.24449999997"/>
    <n v="125706.9427"/>
    <s v="Steve Kennedy"/>
    <x v="0"/>
    <n v="1283085041"/>
    <s v="0"/>
    <x v="0"/>
    <x v="4"/>
    <d v="2022-03-06T00:00:00"/>
    <n v="173595.30179999996"/>
    <n v="173595.30179999996"/>
    <x v="1"/>
    <x v="2"/>
    <x v="1"/>
  </r>
  <r>
    <s v="NZ26284"/>
    <x v="2524"/>
    <n v="69"/>
    <d v="1953-05-24T18:00:00"/>
    <x v="0"/>
    <s v="Staff Accountant IV"/>
    <x v="3"/>
    <n v="243023.25940000001"/>
    <n v="80100.4663"/>
    <s v="Kathleen Bryant"/>
    <x v="2"/>
    <n v="1473398622"/>
    <s v="0"/>
    <x v="4"/>
    <x v="7"/>
    <d v="2021-11-29T00:00:00"/>
    <n v="162922.79310000001"/>
    <n v="162922.79310000001"/>
    <x v="10"/>
    <x v="3"/>
    <x v="0"/>
  </r>
  <r>
    <s v="NZ44815"/>
    <x v="2525"/>
    <n v="76"/>
    <d v="1946-05-25T00:00:00"/>
    <x v="0"/>
    <s v="Statistician IV"/>
    <x v="3"/>
    <n v="25563.149799999999"/>
    <n v="11901.727000000001"/>
    <s v="Carolyn Ross"/>
    <x v="4"/>
    <n v="1106668224"/>
    <s v="0"/>
    <x v="0"/>
    <x v="1"/>
    <d v="2021-01-15T00:00:00"/>
    <n v="13661.422799999998"/>
    <n v="13661.422799999998"/>
    <x v="3"/>
    <x v="2"/>
    <x v="0"/>
  </r>
  <r>
    <s v="NZ66559"/>
    <x v="2526"/>
    <n v="77"/>
    <d v="1945-05-24T18:00:00"/>
    <x v="0"/>
    <s v="Database Administrator III"/>
    <x v="3"/>
    <n v="11363.748"/>
    <n v="4470.9827999999998"/>
    <s v="Edward Evans"/>
    <x v="2"/>
    <n v="3947207719"/>
    <s v="0"/>
    <x v="0"/>
    <x v="0"/>
    <d v="2021-07-10T00:00:00"/>
    <n v="6892.7651999999998"/>
    <n v="6892.7651999999998"/>
    <x v="11"/>
    <x v="2"/>
    <x v="0"/>
  </r>
  <r>
    <s v="NZ98503"/>
    <x v="2527"/>
    <n v="37"/>
    <d v="1985-05-24T18:00:00"/>
    <x v="0"/>
    <s v="Assistant Professor"/>
    <x v="3"/>
    <n v="34504.451699999998"/>
    <n v="8748.9254000000001"/>
    <s v="Rebecca Perkins"/>
    <x v="3"/>
    <n v="890516385"/>
    <s v="0"/>
    <x v="5"/>
    <x v="5"/>
    <d v="2022-04-12T00:00:00"/>
    <n v="25755.526299999998"/>
    <n v="25755.526299999998"/>
    <x v="5"/>
    <x v="1"/>
    <x v="1"/>
  </r>
  <r>
    <s v="NZ73017"/>
    <x v="2528"/>
    <n v="53"/>
    <d v="1969-05-24T18:00:00"/>
    <x v="0"/>
    <s v="Operator"/>
    <x v="3"/>
    <n v="58017.849099999999"/>
    <n v="20257.316500000001"/>
    <s v="Christopher Alvarez"/>
    <x v="4"/>
    <n v="842083584"/>
    <s v="0"/>
    <x v="2"/>
    <x v="2"/>
    <d v="2021-04-13T00:00:00"/>
    <n v="37760.532599999999"/>
    <n v="37760.532599999999"/>
    <x v="5"/>
    <x v="4"/>
    <x v="0"/>
  </r>
  <r>
    <s v="NZ49233"/>
    <x v="2529"/>
    <n v="49"/>
    <d v="1973-05-24T18:00:00"/>
    <x v="0"/>
    <s v="Safety Technician II"/>
    <x v="3"/>
    <n v="388086.429"/>
    <n v="124644.22960000001"/>
    <s v="Joshua Fisher"/>
    <x v="0"/>
    <n v="294392384"/>
    <s v="0"/>
    <x v="2"/>
    <x v="2"/>
    <d v="2021-12-21T00:00:00"/>
    <n v="263442.19939999998"/>
    <n v="263442.19939999998"/>
    <x v="7"/>
    <x v="5"/>
    <x v="0"/>
  </r>
  <r>
    <s v="NZ36801"/>
    <x v="2530"/>
    <n v="80"/>
    <d v="1942-05-25T00:00:00"/>
    <x v="0"/>
    <s v="Structural Analysis Engineer"/>
    <x v="3"/>
    <n v="934865.44270000001"/>
    <n v="326893.3468"/>
    <s v="Randy Harvey"/>
    <x v="1"/>
    <n v="1136845567"/>
    <s v="0"/>
    <x v="0"/>
    <x v="4"/>
    <d v="2021-12-12T00:00:00"/>
    <n v="607972.09590000007"/>
    <n v="607972.09590000007"/>
    <x v="7"/>
    <x v="2"/>
    <x v="0"/>
  </r>
  <r>
    <s v="NZ31493"/>
    <x v="2531"/>
    <n v="61"/>
    <d v="1961-05-24T18:00:00"/>
    <x v="0"/>
    <s v="Senior Sales Associate"/>
    <x v="3"/>
    <n v="65048.480000000003"/>
    <n v="38980.301599999999"/>
    <s v="Anna Montgomery"/>
    <x v="3"/>
    <n v="1796273244"/>
    <s v="0"/>
    <x v="4"/>
    <x v="1"/>
    <d v="2022-01-22T00:00:00"/>
    <n v="26068.178400000004"/>
    <n v="26068.178400000004"/>
    <x v="3"/>
    <x v="3"/>
    <x v="1"/>
  </r>
  <r>
    <s v="NZ26350"/>
    <x v="2532"/>
    <n v="53"/>
    <d v="1969-05-24T18:00:00"/>
    <x v="0"/>
    <s v="Structural Engineer"/>
    <x v="3"/>
    <n v="291710.70429999998"/>
    <n v="362474.07520000002"/>
    <s v="Mildred Burns"/>
    <x v="3"/>
    <n v="1926755496"/>
    <s v="0"/>
    <x v="5"/>
    <x v="2"/>
    <d v="2021-02-13T00:00:00"/>
    <n v="-70763.370900000038"/>
    <n v="-70763.370900000038"/>
    <x v="0"/>
    <x v="4"/>
    <x v="0"/>
  </r>
  <r>
    <s v="NZ55295"/>
    <x v="2533"/>
    <n v="82"/>
    <d v="1940-05-24T12:00:00"/>
    <x v="0"/>
    <s v="VP Quality Control"/>
    <x v="3"/>
    <n v="44965.237999999998"/>
    <n v="18599.968499999999"/>
    <s v="Cheryl Long"/>
    <x v="0"/>
    <n v="2739434516"/>
    <s v="0"/>
    <x v="2"/>
    <x v="2"/>
    <d v="2021-01-15T00:00:00"/>
    <n v="26365.269499999999"/>
    <n v="26365.269499999999"/>
    <x v="3"/>
    <x v="2"/>
    <x v="0"/>
  </r>
  <r>
    <s v="NZ99374"/>
    <x v="2534"/>
    <n v="74"/>
    <d v="1948-05-24T12:00:00"/>
    <x v="0"/>
    <s v="Account Executive"/>
    <x v="3"/>
    <n v="117928.07709999999"/>
    <n v="40485.469700000001"/>
    <s v="Jesse Wallace"/>
    <x v="3"/>
    <n v="362819625"/>
    <s v="0"/>
    <x v="2"/>
    <x v="5"/>
    <d v="2021-05-10T00:00:00"/>
    <n v="77442.607399999994"/>
    <n v="77442.607399999994"/>
    <x v="6"/>
    <x v="2"/>
    <x v="0"/>
  </r>
  <r>
    <s v="NZ50762"/>
    <x v="2535"/>
    <n v="75"/>
    <d v="1947-05-25T06:00:00"/>
    <x v="0"/>
    <s v="Executive Secretary"/>
    <x v="3"/>
    <n v="1209702.5622"/>
    <n v="332242.25300000003"/>
    <s v="Eric Reynolds"/>
    <x v="3"/>
    <n v="2944012544"/>
    <s v="0"/>
    <x v="0"/>
    <x v="4"/>
    <d v="2021-11-11T00:00:00"/>
    <n v="877460.30920000002"/>
    <n v="895009.51538400003"/>
    <x v="10"/>
    <x v="2"/>
    <x v="0"/>
  </r>
  <r>
    <s v="NZ54970"/>
    <x v="2536"/>
    <n v="42"/>
    <d v="1980-05-24T12:00:00"/>
    <x v="0"/>
    <s v="Research Assistant III"/>
    <x v="3"/>
    <n v="54706.1492"/>
    <n v="35709.2886"/>
    <s v="Stephanie Thomas"/>
    <x v="5"/>
    <n v="1281487053"/>
    <s v="0"/>
    <x v="2"/>
    <x v="5"/>
    <d v="2021-01-04T00:00:00"/>
    <n v="18996.8606"/>
    <n v="18996.8606"/>
    <x v="3"/>
    <x v="5"/>
    <x v="0"/>
  </r>
  <r>
    <s v="NZ60293"/>
    <x v="2537"/>
    <n v="27"/>
    <d v="1995-05-25T06:00:00"/>
    <x v="0"/>
    <s v="Programmer IV"/>
    <x v="3"/>
    <n v="721232.97479999997"/>
    <n v="176301.39379999999"/>
    <s v="Earl Perez"/>
    <x v="1"/>
    <n v="1853347932"/>
    <s v="0"/>
    <x v="1"/>
    <x v="1"/>
    <d v="2021-11-19T00:00:00"/>
    <n v="544931.58100000001"/>
    <n v="544931.58100000001"/>
    <x v="10"/>
    <x v="0"/>
    <x v="0"/>
  </r>
  <r>
    <s v="NZ92525"/>
    <x v="2538"/>
    <n v="56"/>
    <d v="1966-05-25T00:00:00"/>
    <x v="0"/>
    <s v="Assistant Media Planner"/>
    <x v="3"/>
    <n v="55118.866000000002"/>
    <n v="64095.366999999998"/>
    <s v="Aaron Day"/>
    <x v="3"/>
    <n v="62681875"/>
    <s v="0"/>
    <x v="5"/>
    <x v="5"/>
    <d v="2021-04-25T00:00:00"/>
    <n v="-8976.5009999999966"/>
    <n v="-8976.5009999999966"/>
    <x v="5"/>
    <x v="4"/>
    <x v="0"/>
  </r>
  <r>
    <s v="NZ47439"/>
    <x v="2539"/>
    <n v="78"/>
    <d v="1944-05-24T12:00:00"/>
    <x v="0"/>
    <s v="Account Representative II"/>
    <x v="3"/>
    <n v="529821.65260000003"/>
    <n v="44730.075799999999"/>
    <s v="Larry Hamilton"/>
    <x v="0"/>
    <n v="1279572321"/>
    <s v="0"/>
    <x v="2"/>
    <x v="2"/>
    <d v="2021-03-22T00:00:00"/>
    <n v="485091.57680000004"/>
    <n v="485091.57680000004"/>
    <x v="1"/>
    <x v="2"/>
    <x v="0"/>
  </r>
  <r>
    <s v="NZ82305"/>
    <x v="2540"/>
    <n v="27"/>
    <d v="1995-05-25T06:00:00"/>
    <x v="0"/>
    <s v="Pharmacist"/>
    <x v="3"/>
    <n v="1993409.7812999999"/>
    <n v="367673.35969999997"/>
    <s v="Harold Parker"/>
    <x v="2"/>
    <n v="13369725"/>
    <s v="0"/>
    <x v="5"/>
    <x v="5"/>
    <d v="2021-05-30T00:00:00"/>
    <n v="1625736.4216"/>
    <n v="1625736.4216"/>
    <x v="6"/>
    <x v="0"/>
    <x v="0"/>
  </r>
  <r>
    <s v="NZ34414"/>
    <x v="2541"/>
    <n v="32"/>
    <d v="1990-05-25T00:00:00"/>
    <x v="0"/>
    <s v="Recruiter"/>
    <x v="3"/>
    <n v="336606.8284"/>
    <n v="128306.60279999999"/>
    <s v="Sarah Wright"/>
    <x v="0"/>
    <n v="301319447"/>
    <s v="0"/>
    <x v="1"/>
    <x v="1"/>
    <d v="2022-03-15T00:00:00"/>
    <n v="208300.22560000001"/>
    <n v="208300.22560000001"/>
    <x v="1"/>
    <x v="1"/>
    <x v="1"/>
  </r>
  <r>
    <s v="NZ73711"/>
    <x v="2542"/>
    <n v="81"/>
    <d v="1941-05-24T18:00:00"/>
    <x v="0"/>
    <s v="Editor"/>
    <x v="3"/>
    <n v="295731.26760000002"/>
    <n v="157464.77989999999"/>
    <s v="Edward Hicks"/>
    <x v="1"/>
    <n v="2747324682"/>
    <s v="0"/>
    <x v="4"/>
    <x v="7"/>
    <d v="2021-12-01T00:00:00"/>
    <n v="138266.48770000003"/>
    <n v="138266.48770000003"/>
    <x v="7"/>
    <x v="2"/>
    <x v="0"/>
  </r>
  <r>
    <s v="NZ75100"/>
    <x v="2543"/>
    <n v="72"/>
    <d v="1950-05-25T00:00:00"/>
    <x v="0"/>
    <s v="Media Manager II"/>
    <x v="3"/>
    <n v="1491077.3991"/>
    <n v="226551.2947"/>
    <s v="Phillip Morrison"/>
    <x v="0"/>
    <n v="1573874452"/>
    <s v="0"/>
    <x v="5"/>
    <x v="5"/>
    <d v="2021-12-17T00:00:00"/>
    <n v="1264526.1044000001"/>
    <n v="1264526.1044000001"/>
    <x v="7"/>
    <x v="2"/>
    <x v="0"/>
  </r>
  <r>
    <s v="NZ29817"/>
    <x v="2544"/>
    <n v="67"/>
    <d v="1955-05-25T06:00:00"/>
    <x v="0"/>
    <s v="Programmer III"/>
    <x v="3"/>
    <n v="840866.84640000004"/>
    <n v="169434.66949999999"/>
    <s v="Tina Snyder"/>
    <x v="0"/>
    <n v="1295580608"/>
    <s v="0"/>
    <x v="1"/>
    <x v="1"/>
    <d v="2021-08-01T00:00:00"/>
    <n v="671432.17690000008"/>
    <n v="671432.17690000008"/>
    <x v="9"/>
    <x v="3"/>
    <x v="0"/>
  </r>
  <r>
    <s v="NZ32670"/>
    <x v="2545"/>
    <n v="68"/>
    <d v="1954-05-25T00:00:00"/>
    <x v="0"/>
    <s v="Engineer II"/>
    <x v="3"/>
    <n v="619282.97129999998"/>
    <n v="301532.8885"/>
    <s v="Aaron Evans"/>
    <x v="3"/>
    <n v="948917457"/>
    <s v="0"/>
    <x v="0"/>
    <x v="1"/>
    <d v="2021-09-02T00:00:00"/>
    <n v="317750.08279999997"/>
    <n v="317750.08279999997"/>
    <x v="8"/>
    <x v="3"/>
    <x v="0"/>
  </r>
  <r>
    <s v="NZ77847"/>
    <x v="2546"/>
    <n v="58"/>
    <d v="1964-05-24T12:00:00"/>
    <x v="0"/>
    <s v="Database Administrator III"/>
    <x v="3"/>
    <n v="151071.076"/>
    <n v="93293.015400000004"/>
    <s v="Carl Price"/>
    <x v="0"/>
    <n v="3113526"/>
    <s v="0"/>
    <x v="5"/>
    <x v="5"/>
    <d v="2022-03-27T00:00:00"/>
    <n v="57778.060599999997"/>
    <n v="57778.060599999997"/>
    <x v="1"/>
    <x v="4"/>
    <x v="1"/>
  </r>
  <r>
    <s v="NZ71063"/>
    <x v="2547"/>
    <n v="76"/>
    <d v="1946-05-25T00:00:00"/>
    <x v="0"/>
    <s v="Financial Advisor"/>
    <x v="3"/>
    <n v="70903.5625"/>
    <n v="35990.648300000001"/>
    <s v="Emily Price"/>
    <x v="0"/>
    <n v="315981666"/>
    <s v="0"/>
    <x v="4"/>
    <x v="7"/>
    <d v="2021-09-30T00:00:00"/>
    <n v="34912.914199999999"/>
    <n v="34912.914199999999"/>
    <x v="8"/>
    <x v="2"/>
    <x v="0"/>
  </r>
  <r>
    <s v="NZ22770"/>
    <x v="2548"/>
    <n v="84"/>
    <d v="1938-05-25T00:00:00"/>
    <x v="0"/>
    <s v="Media Manager II"/>
    <x v="3"/>
    <n v="776817.50600000005"/>
    <n v="249264.5184"/>
    <s v="Beverly Woods"/>
    <x v="3"/>
    <n v="304744125"/>
    <s v="0"/>
    <x v="2"/>
    <x v="2"/>
    <d v="2022-04-06T00:00:00"/>
    <n v="527552.98760000011"/>
    <n v="538104.04735200014"/>
    <x v="5"/>
    <x v="2"/>
    <x v="1"/>
  </r>
  <r>
    <s v="NZ55241"/>
    <x v="2549"/>
    <n v="75"/>
    <d v="1947-05-25T06:00:00"/>
    <x v="0"/>
    <s v="Health Coach IV"/>
    <x v="3"/>
    <n v="311802.69900000002"/>
    <n v="30640.139200000001"/>
    <s v="Bobby Kim"/>
    <x v="0"/>
    <n v="426763392"/>
    <s v="0"/>
    <x v="1"/>
    <x v="1"/>
    <d v="2022-02-13T00:00:00"/>
    <n v="281162.55980000005"/>
    <n v="281162.55980000005"/>
    <x v="0"/>
    <x v="2"/>
    <x v="1"/>
  </r>
  <r>
    <s v="NZ51999"/>
    <x v="2550"/>
    <n v="18"/>
    <d v="2004-05-24T12:00:00"/>
    <x v="0"/>
    <s v="Engineer II"/>
    <x v="3"/>
    <n v="613385.92819999997"/>
    <n v="124239.9523"/>
    <s v="Gary Hanson"/>
    <x v="2"/>
    <n v="53692155"/>
    <n v="492002973"/>
    <x v="3"/>
    <x v="6"/>
    <d v="2022-04-06T00:00:00"/>
    <n v="489145.97589999996"/>
    <n v="489145.97589999996"/>
    <x v="5"/>
    <x v="6"/>
    <x v="1"/>
  </r>
  <r>
    <s v="NZ92044"/>
    <x v="2551"/>
    <n v="34"/>
    <d v="1988-05-24T12:00:00"/>
    <x v="0"/>
    <s v="Accountant III"/>
    <x v="3"/>
    <n v="149999.4681"/>
    <n v="101664.11320000001"/>
    <s v="Joan Day"/>
    <x v="5"/>
    <n v="2915867136"/>
    <s v="0"/>
    <x v="2"/>
    <x v="2"/>
    <d v="2021-06-08T00:00:00"/>
    <n v="48335.354899999991"/>
    <n v="48335.354899999991"/>
    <x v="4"/>
    <x v="1"/>
    <x v="0"/>
  </r>
  <r>
    <s v="NZ56173"/>
    <x v="2552"/>
    <n v="53"/>
    <d v="1969-05-24T18:00:00"/>
    <x v="0"/>
    <s v="Tax Accountant"/>
    <x v="3"/>
    <n v="282744.03629999998"/>
    <n v="98597.920400000003"/>
    <s v="Brandon Chapman"/>
    <x v="0"/>
    <n v="2193727536"/>
    <s v="0"/>
    <x v="2"/>
    <x v="2"/>
    <d v="2022-04-18T00:00:00"/>
    <n v="184146.11589999998"/>
    <n v="184146.11589999998"/>
    <x v="5"/>
    <x v="4"/>
    <x v="1"/>
  </r>
  <r>
    <s v="NZ50214"/>
    <x v="2553"/>
    <n v="31"/>
    <d v="1991-05-25T06:00:00"/>
    <x v="0"/>
    <s v="Health Coach III"/>
    <x v="3"/>
    <n v="354346.83510000003"/>
    <n v="69316.065799999997"/>
    <s v="Joseph Gilbert"/>
    <x v="0"/>
    <n v="2980696544"/>
    <s v="0"/>
    <x v="5"/>
    <x v="2"/>
    <d v="2021-01-23T00:00:00"/>
    <n v="285030.76930000004"/>
    <n v="285030.76930000004"/>
    <x v="3"/>
    <x v="1"/>
    <x v="0"/>
  </r>
  <r>
    <s v="NZ95041"/>
    <x v="2554"/>
    <n v="46"/>
    <d v="1976-05-24T12:00:00"/>
    <x v="0"/>
    <s v="Junior Executive"/>
    <x v="3"/>
    <n v="1084092.5652999999"/>
    <n v="423069.40110000002"/>
    <s v="Sarah Harper"/>
    <x v="2"/>
    <n v="1902457675"/>
    <s v="0"/>
    <x v="2"/>
    <x v="5"/>
    <d v="2022-01-24T00:00:00"/>
    <n v="661023.16419999988"/>
    <n v="661023.16419999988"/>
    <x v="3"/>
    <x v="5"/>
    <x v="1"/>
  </r>
  <r>
    <s v="NZ14040"/>
    <x v="2555"/>
    <n v="38"/>
    <d v="1984-05-24T12:00:00"/>
    <x v="0"/>
    <s v="Geological Engineer"/>
    <x v="3"/>
    <n v="2504280.5685000001"/>
    <n v="874221.58030000003"/>
    <s v="Clarence Frazier"/>
    <x v="4"/>
    <n v="3726410625"/>
    <s v="0"/>
    <x v="2"/>
    <x v="2"/>
    <d v="2021-12-10T00:00:00"/>
    <n v="1630058.9882"/>
    <n v="1630058.9882"/>
    <x v="7"/>
    <x v="1"/>
    <x v="0"/>
  </r>
  <r>
    <s v="NZ54286"/>
    <x v="2556"/>
    <n v="43"/>
    <d v="1979-05-25T06:00:00"/>
    <x v="0"/>
    <s v="Statistician III"/>
    <x v="3"/>
    <n v="231683.18299999999"/>
    <n v="170659.48749999999"/>
    <s v="Aaron Jordan"/>
    <x v="2"/>
    <n v="1937970139"/>
    <s v="0"/>
    <x v="1"/>
    <x v="4"/>
    <d v="2022-01-15T00:00:00"/>
    <n v="61023.695500000002"/>
    <n v="61023.695500000002"/>
    <x v="3"/>
    <x v="5"/>
    <x v="1"/>
  </r>
  <r>
    <s v="NZ18628"/>
    <x v="2557"/>
    <n v="48"/>
    <d v="1974-05-25T00:00:00"/>
    <x v="0"/>
    <s v="Research Assistant I"/>
    <x v="3"/>
    <n v="1599882.9805999999"/>
    <n v="759995.36750000005"/>
    <s v="Gary Howard"/>
    <x v="2"/>
    <n v="93309597"/>
    <s v="0"/>
    <x v="1"/>
    <x v="1"/>
    <d v="2021-05-23T00:00:00"/>
    <n v="839887.61309999984"/>
    <n v="839887.61309999984"/>
    <x v="6"/>
    <x v="5"/>
    <x v="0"/>
  </r>
  <r>
    <s v="NZ41281"/>
    <x v="2558"/>
    <n v="81"/>
    <d v="1941-05-24T18:00:00"/>
    <x v="0"/>
    <s v="Quality Control Specialist"/>
    <x v="3"/>
    <n v="1487333.2515"/>
    <n v="550313.30310000002"/>
    <s v="Harry Ryan"/>
    <x v="4"/>
    <n v="2896390224"/>
    <s v="0"/>
    <x v="0"/>
    <x v="1"/>
    <d v="2022-03-04T00:00:00"/>
    <n v="937019.94839999999"/>
    <n v="937019.94839999999"/>
    <x v="1"/>
    <x v="2"/>
    <x v="1"/>
  </r>
  <r>
    <s v="NZ41067"/>
    <x v="2559"/>
    <n v="18"/>
    <d v="2004-05-24T12:00:00"/>
    <x v="0"/>
    <s v="Accounting Assistant IV"/>
    <x v="3"/>
    <n v="379297.07559999998"/>
    <n v="109926.5561"/>
    <s v="Julia Alexander"/>
    <x v="0"/>
    <n v="2428432508"/>
    <s v="0"/>
    <x v="2"/>
    <x v="2"/>
    <d v="2021-08-04T00:00:00"/>
    <n v="269370.51949999999"/>
    <n v="269370.51949999999"/>
    <x v="9"/>
    <x v="6"/>
    <x v="0"/>
  </r>
  <r>
    <s v="NZ92418"/>
    <x v="2560"/>
    <n v="72"/>
    <d v="1950-05-25T00:00:00"/>
    <x v="0"/>
    <s v="Software Engineer II"/>
    <x v="3"/>
    <n v="449640.35840000003"/>
    <n v="435532.8922"/>
    <s v="Angela Gilbert"/>
    <x v="3"/>
    <n v="3109329888"/>
    <s v="0"/>
    <x v="2"/>
    <x v="1"/>
    <d v="2021-02-06T00:00:00"/>
    <n v="14107.466200000024"/>
    <n v="14107.466200000024"/>
    <x v="0"/>
    <x v="2"/>
    <x v="0"/>
  </r>
  <r>
    <s v="NZ71157"/>
    <x v="2561"/>
    <n v="22"/>
    <d v="2000-05-24T12:00:00"/>
    <x v="0"/>
    <s v="Social Worker"/>
    <x v="3"/>
    <n v="198246.62460000001"/>
    <n v="63213.639600000002"/>
    <s v="Laura Fox"/>
    <x v="1"/>
    <n v="81361422"/>
    <s v="0"/>
    <x v="1"/>
    <x v="1"/>
    <d v="2021-05-21T00:00:00"/>
    <n v="135032.98500000002"/>
    <n v="135032.98500000002"/>
    <x v="6"/>
    <x v="0"/>
    <x v="0"/>
  </r>
  <r>
    <s v="NZ40105"/>
    <x v="2562"/>
    <n v="51"/>
    <d v="1971-05-25T06:00:00"/>
    <x v="0"/>
    <s v="Executive Secretary"/>
    <x v="3"/>
    <n v="933331.00950000004"/>
    <n v="165406.99559999999"/>
    <s v="Peter Sanchez"/>
    <x v="0"/>
    <n v="28227552"/>
    <s v="0"/>
    <x v="0"/>
    <x v="4"/>
    <d v="2022-01-01T00:00:00"/>
    <n v="767924.01390000002"/>
    <n v="767924.01390000002"/>
    <x v="3"/>
    <x v="4"/>
    <x v="1"/>
  </r>
  <r>
    <s v="NZ31565"/>
    <x v="2563"/>
    <n v="42"/>
    <d v="1980-05-24T12:00:00"/>
    <x v="0"/>
    <s v="Paralegal"/>
    <x v="3"/>
    <n v="227109.6911"/>
    <n v="48093.816899999998"/>
    <s v="Janet Hill"/>
    <x v="4"/>
    <n v="2401046544"/>
    <s v="0"/>
    <x v="5"/>
    <x v="5"/>
    <d v="2021-09-13T00:00:00"/>
    <n v="179015.87419999999"/>
    <n v="179015.87419999999"/>
    <x v="8"/>
    <x v="5"/>
    <x v="0"/>
  </r>
  <r>
    <s v="NZ48222"/>
    <x v="2564"/>
    <n v="23"/>
    <d v="1999-05-25T06:00:00"/>
    <x v="0"/>
    <s v="Payment Adjustment Coordinator"/>
    <x v="3"/>
    <n v="1127561.3626000001"/>
    <n v="260927.228"/>
    <s v="Edward Little"/>
    <x v="5"/>
    <n v="186875037"/>
    <s v="0"/>
    <x v="2"/>
    <x v="2"/>
    <d v="2022-03-24T00:00:00"/>
    <n v="866634.13460000011"/>
    <n v="866634.13460000011"/>
    <x v="1"/>
    <x v="0"/>
    <x v="1"/>
  </r>
  <r>
    <s v="NZ21031"/>
    <x v="2565"/>
    <n v="62"/>
    <d v="1960-05-24T12:00:00"/>
    <x v="0"/>
    <s v="Staff Accountant III"/>
    <x v="5"/>
    <n v="94786.285600000003"/>
    <n v="38070.412700000001"/>
    <s v="John Simpson"/>
    <x v="0"/>
    <n v="1269561292"/>
    <s v="0"/>
    <x v="5"/>
    <x v="8"/>
    <d v="2021-05-13T00:00:00"/>
    <n v="56715.872900000002"/>
    <n v="56715.872900000002"/>
    <x v="6"/>
    <x v="3"/>
    <x v="0"/>
  </r>
  <r>
    <s v="NZ41224"/>
    <x v="2566"/>
    <n v="80"/>
    <d v="1942-05-25T00:00:00"/>
    <x v="0"/>
    <s v="Senior Developer"/>
    <x v="5"/>
    <n v="165722.24969999999"/>
    <n v="140532.46770000001"/>
    <s v="Mary Lawrence"/>
    <x v="5"/>
    <n v="3328534356"/>
    <s v="0"/>
    <x v="2"/>
    <x v="2"/>
    <d v="2021-11-10T00:00:00"/>
    <n v="25189.781999999977"/>
    <n v="25189.781999999977"/>
    <x v="10"/>
    <x v="2"/>
    <x v="0"/>
  </r>
  <r>
    <s v="NZ71808"/>
    <x v="2567"/>
    <n v="58"/>
    <d v="1964-05-24T12:00:00"/>
    <x v="0"/>
    <s v="Automation Specialist I"/>
    <x v="5"/>
    <n v="470476.3222"/>
    <n v="61487.994599999998"/>
    <s v="Anne Bennett"/>
    <x v="0"/>
    <n v="662834532"/>
    <s v="0"/>
    <x v="0"/>
    <x v="1"/>
    <d v="2021-02-04T00:00:00"/>
    <n v="408988.32760000002"/>
    <n v="408988.32760000002"/>
    <x v="0"/>
    <x v="4"/>
    <x v="0"/>
  </r>
  <r>
    <s v="NZ50610"/>
    <x v="2568"/>
    <n v="39"/>
    <d v="1983-05-25T06:00:00"/>
    <x v="0"/>
    <s v="Associate Professor"/>
    <x v="5"/>
    <n v="247721.86610000001"/>
    <n v="62844.876100000001"/>
    <s v="Willie Stephens"/>
    <x v="3"/>
    <n v="731547936"/>
    <s v="0"/>
    <x v="5"/>
    <x v="2"/>
    <d v="2021-12-23T00:00:00"/>
    <n v="184876.99000000002"/>
    <n v="184876.99000000002"/>
    <x v="7"/>
    <x v="1"/>
    <x v="0"/>
  </r>
  <r>
    <s v="NZ49380"/>
    <x v="2569"/>
    <n v="61"/>
    <d v="1961-05-24T18:00:00"/>
    <x v="0"/>
    <s v="Software Test Engineer III"/>
    <x v="5"/>
    <n v="101813.10679999999"/>
    <n v="43426.118199999997"/>
    <s v="Chris Richards"/>
    <x v="0"/>
    <n v="12647824"/>
    <s v="0"/>
    <x v="0"/>
    <x v="4"/>
    <d v="2021-12-06T00:00:00"/>
    <n v="58386.988599999997"/>
    <n v="58386.988599999997"/>
    <x v="7"/>
    <x v="3"/>
    <x v="0"/>
  </r>
  <r>
    <s v="NZ53236"/>
    <x v="2570"/>
    <n v="32"/>
    <d v="1990-05-25T00:00:00"/>
    <x v="0"/>
    <s v="Automation Specialist IV"/>
    <x v="5"/>
    <n v="939245.75919999997"/>
    <n v="315602.49449999997"/>
    <s v="Bobby Phillips"/>
    <x v="1"/>
    <n v="2893698816"/>
    <n v="2489959944"/>
    <x v="3"/>
    <x v="6"/>
    <d v="2021-04-30T00:00:00"/>
    <n v="623643.26469999994"/>
    <n v="623643.26469999994"/>
    <x v="5"/>
    <x v="1"/>
    <x v="0"/>
  </r>
  <r>
    <s v="NZ13603"/>
    <x v="2571"/>
    <n v="73"/>
    <d v="1949-05-24T18:00:00"/>
    <x v="0"/>
    <s v="Sales Associate"/>
    <x v="5"/>
    <n v="452590.99780000001"/>
    <n v="178041.31159999999"/>
    <s v="Roy Stewart"/>
    <x v="1"/>
    <n v="3811033044"/>
    <s v="0"/>
    <x v="0"/>
    <x v="4"/>
    <d v="2021-03-19T00:00:00"/>
    <n v="274549.6862"/>
    <n v="274549.6862"/>
    <x v="1"/>
    <x v="2"/>
    <x v="0"/>
  </r>
  <r>
    <s v="NZ90712"/>
    <x v="2572"/>
    <n v="34"/>
    <d v="1988-05-24T12:00:00"/>
    <x v="0"/>
    <s v="Professor"/>
    <x v="5"/>
    <n v="901622.65619999997"/>
    <n v="365193.24070000002"/>
    <s v="Gregory Mason"/>
    <x v="1"/>
    <n v="8480004"/>
    <s v="0"/>
    <x v="5"/>
    <x v="2"/>
    <d v="2021-11-08T00:00:00"/>
    <n v="536429.41549999989"/>
    <n v="536429.41549999989"/>
    <x v="10"/>
    <x v="1"/>
    <x v="0"/>
  </r>
  <r>
    <s v="NZ82261"/>
    <x v="2573"/>
    <n v="71"/>
    <d v="1951-05-25T06:00:00"/>
    <x v="0"/>
    <s v="Legal Assistant"/>
    <x v="5"/>
    <n v="1334851.7516999999"/>
    <n v="447821.2328"/>
    <s v="Martin Gonzalez"/>
    <x v="3"/>
    <n v="2002693404"/>
    <n v="918056579"/>
    <x v="3"/>
    <x v="2"/>
    <d v="2021-08-29T00:00:00"/>
    <n v="887030.51889999991"/>
    <n v="904771.12927799998"/>
    <x v="9"/>
    <x v="2"/>
    <x v="0"/>
  </r>
  <r>
    <s v="NZ79483"/>
    <x v="2574"/>
    <n v="36"/>
    <d v="1986-05-25T00:00:00"/>
    <x v="0"/>
    <s v="Research Nurse"/>
    <x v="5"/>
    <n v="0"/>
    <n v="0"/>
    <s v="Andrew Torres"/>
    <x v="5"/>
    <n v="1658473257"/>
    <s v="0"/>
    <x v="5"/>
    <x v="8"/>
    <d v="2021-07-28T00:00:00"/>
    <n v="0"/>
    <n v="0"/>
    <x v="11"/>
    <x v="1"/>
    <x v="0"/>
  </r>
  <r>
    <s v="NZ50522"/>
    <x v="2575"/>
    <n v="83"/>
    <d v="1939-05-25T06:00:00"/>
    <x v="0"/>
    <s v="Automation Specialist III"/>
    <x v="5"/>
    <n v="224823.62880000001"/>
    <n v="95325.218599999993"/>
    <s v="Heather Phillips"/>
    <x v="2"/>
    <n v="1054228284"/>
    <s v="0"/>
    <x v="2"/>
    <x v="1"/>
    <d v="2022-02-20T00:00:00"/>
    <n v="129498.41020000001"/>
    <n v="129498.41020000001"/>
    <x v="0"/>
    <x v="2"/>
    <x v="1"/>
  </r>
  <r>
    <s v="NZ93181"/>
    <x v="2576"/>
    <n v="24"/>
    <d v="1998-05-25T00:00:00"/>
    <x v="0"/>
    <s v="VP Marketing"/>
    <x v="5"/>
    <n v="624747.13710000005"/>
    <n v="120569.0165"/>
    <s v="Richard Harper"/>
    <x v="0"/>
    <n v="566746992"/>
    <s v="0"/>
    <x v="5"/>
    <x v="8"/>
    <d v="2022-03-31T00:00:00"/>
    <n v="504178.12060000002"/>
    <n v="504178.12060000002"/>
    <x v="1"/>
    <x v="0"/>
    <x v="1"/>
  </r>
  <r>
    <s v="NZ15290"/>
    <x v="2577"/>
    <n v="81"/>
    <d v="1941-05-24T18:00:00"/>
    <x v="0"/>
    <s v="Senior Developer"/>
    <x v="5"/>
    <n v="81534.8318"/>
    <n v="38213.683400000002"/>
    <s v="Harold Butler"/>
    <x v="0"/>
    <n v="2274272964"/>
    <s v="0"/>
    <x v="0"/>
    <x v="1"/>
    <d v="2021-10-27T00:00:00"/>
    <n v="43321.148399999998"/>
    <n v="43321.148399999998"/>
    <x v="2"/>
    <x v="2"/>
    <x v="0"/>
  </r>
  <r>
    <s v="NZ96115"/>
    <x v="2578"/>
    <n v="19"/>
    <d v="2003-05-25T06:00:00"/>
    <x v="0"/>
    <s v="Geological Engineer"/>
    <x v="5"/>
    <n v="61914.635300000002"/>
    <n v="19924.5291"/>
    <s v="Kevin Green"/>
    <x v="5"/>
    <n v="3727893"/>
    <s v="0"/>
    <x v="2"/>
    <x v="2"/>
    <d v="2022-01-20T00:00:00"/>
    <n v="41990.106200000002"/>
    <n v="41990.106200000002"/>
    <x v="3"/>
    <x v="6"/>
    <x v="1"/>
  </r>
  <r>
    <s v="NZ69484"/>
    <x v="2579"/>
    <n v="30"/>
    <d v="1992-05-24T12:00:00"/>
    <x v="0"/>
    <s v="Computer Systems Analyst III"/>
    <x v="5"/>
    <n v="638053.50730000006"/>
    <n v="214811.3474"/>
    <s v="Kenneth Diaz"/>
    <x v="0"/>
    <n v="741227112"/>
    <s v="0"/>
    <x v="1"/>
    <x v="4"/>
    <d v="2021-08-17T00:00:00"/>
    <n v="423242.15990000009"/>
    <n v="423242.15990000009"/>
    <x v="9"/>
    <x v="1"/>
    <x v="0"/>
  </r>
  <r>
    <s v="NZ85936"/>
    <x v="2580"/>
    <n v="39"/>
    <d v="1983-05-25T06:00:00"/>
    <x v="0"/>
    <s v="Administrative Officer"/>
    <x v="5"/>
    <n v="1548129.7485"/>
    <n v="266490.02679999999"/>
    <s v="Teresa Kennedy"/>
    <x v="5"/>
    <n v="99114157"/>
    <s v="0"/>
    <x v="5"/>
    <x v="2"/>
    <d v="2021-07-27T00:00:00"/>
    <n v="1281639.7217000001"/>
    <n v="1281639.7217000001"/>
    <x v="11"/>
    <x v="1"/>
    <x v="0"/>
  </r>
  <r>
    <s v="NZ51266"/>
    <x v="2581"/>
    <n v="72"/>
    <d v="1950-05-25T00:00:00"/>
    <x v="0"/>
    <s v="Programmer Analyst I"/>
    <x v="5"/>
    <n v="98999.733200000002"/>
    <n v="68500.868000000002"/>
    <s v="Annie Morrison"/>
    <x v="2"/>
    <n v="1264953833"/>
    <n v="2984164009"/>
    <x v="3"/>
    <x v="3"/>
    <d v="2021-03-21T00:00:00"/>
    <n v="30498.8652"/>
    <n v="30498.8652"/>
    <x v="1"/>
    <x v="2"/>
    <x v="0"/>
  </r>
  <r>
    <s v="NZ17931"/>
    <x v="2582"/>
    <n v="74"/>
    <d v="1948-05-24T12:00:00"/>
    <x v="0"/>
    <s v="Engineer IV"/>
    <x v="5"/>
    <n v="641260.15240000002"/>
    <n v="396615.01209999999"/>
    <s v="Joseph Thomas"/>
    <x v="2"/>
    <n v="289056276"/>
    <s v="0"/>
    <x v="2"/>
    <x v="2"/>
    <d v="2022-03-19T00:00:00"/>
    <n v="244645.14030000003"/>
    <n v="244645.14030000003"/>
    <x v="1"/>
    <x v="2"/>
    <x v="1"/>
  </r>
  <r>
    <s v="NZ17713"/>
    <x v="2583"/>
    <n v="83"/>
    <d v="1939-05-25T06:00:00"/>
    <x v="0"/>
    <s v="Director of Sales"/>
    <x v="5"/>
    <n v="419185.54129999998"/>
    <n v="109531.62940000001"/>
    <s v="Amy Gomez"/>
    <x v="0"/>
    <n v="759288348"/>
    <n v="6203259972"/>
    <x v="3"/>
    <x v="3"/>
    <d v="2021-02-03T00:00:00"/>
    <n v="309653.91189999995"/>
    <n v="309653.91189999995"/>
    <x v="0"/>
    <x v="2"/>
    <x v="0"/>
  </r>
  <r>
    <s v="NZ24592"/>
    <x v="2584"/>
    <n v="76"/>
    <d v="1946-05-25T00:00:00"/>
    <x v="0"/>
    <s v="Graphic Designer"/>
    <x v="5"/>
    <n v="235281.4785"/>
    <n v="162622.84299999999"/>
    <s v="Joan Williams"/>
    <x v="0"/>
    <n v="1917154008"/>
    <s v="0"/>
    <x v="1"/>
    <x v="1"/>
    <d v="2021-04-18T00:00:00"/>
    <n v="72658.635500000004"/>
    <n v="72658.635500000004"/>
    <x v="5"/>
    <x v="2"/>
    <x v="0"/>
  </r>
  <r>
    <s v="NZ41923"/>
    <x v="2585"/>
    <n v="39"/>
    <d v="1983-05-25T06:00:00"/>
    <x v="0"/>
    <s v="Data Coordiator"/>
    <x v="5"/>
    <n v="1680247.9604"/>
    <n v="424089.98180000001"/>
    <s v="Sean Ellis"/>
    <x v="3"/>
    <n v="1295336172"/>
    <s v="0"/>
    <x v="2"/>
    <x v="4"/>
    <d v="2021-01-14T00:00:00"/>
    <n v="1256157.9786"/>
    <n v="1281281.1381719999"/>
    <x v="3"/>
    <x v="1"/>
    <x v="0"/>
  </r>
  <r>
    <s v="NZ17701"/>
    <x v="2586"/>
    <n v="69"/>
    <d v="1953-05-24T18:00:00"/>
    <x v="0"/>
    <s v="Staff Accountant I"/>
    <x v="5"/>
    <n v="571028.48439999996"/>
    <n v="73548.468800000002"/>
    <s v="Jeremy Burton"/>
    <x v="0"/>
    <n v="82414375"/>
    <s v="0"/>
    <x v="5"/>
    <x v="2"/>
    <d v="2021-02-04T00:00:00"/>
    <n v="497480.01559999993"/>
    <n v="497480.01559999993"/>
    <x v="0"/>
    <x v="3"/>
    <x v="0"/>
  </r>
  <r>
    <s v="NZ56730"/>
    <x v="2587"/>
    <n v="31"/>
    <d v="1991-05-25T06:00:00"/>
    <x v="0"/>
    <s v="Recruiting Manager"/>
    <x v="5"/>
    <n v="1747703.6882"/>
    <n v="325214.59169999999"/>
    <s v="Craig Daniels"/>
    <x v="3"/>
    <n v="975269455"/>
    <s v="0"/>
    <x v="0"/>
    <x v="4"/>
    <d v="2021-08-12T00:00:00"/>
    <n v="1422489.0965"/>
    <n v="1450938.87843"/>
    <x v="9"/>
    <x v="1"/>
    <x v="0"/>
  </r>
  <r>
    <s v="NZ33571"/>
    <x v="2588"/>
    <n v="46"/>
    <d v="1976-05-24T12:00:00"/>
    <x v="0"/>
    <s v="Health Coach III"/>
    <x v="5"/>
    <n v="302004.93"/>
    <n v="166560.2947"/>
    <s v="Ralph Cole"/>
    <x v="3"/>
    <n v="1698311316"/>
    <s v="0"/>
    <x v="1"/>
    <x v="1"/>
    <d v="2021-07-25T00:00:00"/>
    <n v="135444.63529999999"/>
    <n v="135444.63529999999"/>
    <x v="11"/>
    <x v="5"/>
    <x v="0"/>
  </r>
  <r>
    <s v="NZ87824"/>
    <x v="2589"/>
    <n v="82"/>
    <d v="1940-05-24T12:00:00"/>
    <x v="0"/>
    <s v="Quality Engineer"/>
    <x v="5"/>
    <n v="1489199.09"/>
    <n v="285013.1397"/>
    <s v="Carlos Lopez"/>
    <x v="5"/>
    <n v="1592641248"/>
    <s v="0"/>
    <x v="2"/>
    <x v="4"/>
    <d v="2021-12-26T00:00:00"/>
    <n v="1204185.9503000001"/>
    <n v="1204185.9503000001"/>
    <x v="7"/>
    <x v="2"/>
    <x v="0"/>
  </r>
  <r>
    <s v="NZ43851"/>
    <x v="2590"/>
    <n v="50"/>
    <d v="1972-05-24T12:00:00"/>
    <x v="0"/>
    <s v="Computer Systems Analyst III"/>
    <x v="5"/>
    <n v="295854.26089999999"/>
    <n v="122943.8818"/>
    <s v="Lori Bishop"/>
    <x v="0"/>
    <n v="1679438772"/>
    <s v="0"/>
    <x v="1"/>
    <x v="4"/>
    <d v="2021-10-12T00:00:00"/>
    <n v="172910.37909999999"/>
    <n v="172910.37909999999"/>
    <x v="2"/>
    <x v="4"/>
    <x v="0"/>
  </r>
  <r>
    <s v="NZ21698"/>
    <x v="2591"/>
    <n v="42"/>
    <d v="1980-05-24T12:00:00"/>
    <x v="0"/>
    <s v="Engineer I"/>
    <x v="5"/>
    <n v="286374.43890000001"/>
    <n v="72316.777499999997"/>
    <s v="Linda Burke"/>
    <x v="5"/>
    <n v="1026569544"/>
    <s v="0"/>
    <x v="1"/>
    <x v="1"/>
    <d v="2021-06-28T00:00:00"/>
    <n v="214057.66140000001"/>
    <n v="214057.66140000001"/>
    <x v="4"/>
    <x v="5"/>
    <x v="0"/>
  </r>
  <r>
    <s v="NZ64087"/>
    <x v="2592"/>
    <n v="53"/>
    <d v="1969-05-24T18:00:00"/>
    <x v="0"/>
    <s v="Programmer III"/>
    <x v="5"/>
    <n v="102083.14939999999"/>
    <n v="56021.2405"/>
    <s v="Virginia Duncan"/>
    <x v="0"/>
    <n v="1562436"/>
    <s v="0"/>
    <x v="1"/>
    <x v="4"/>
    <d v="2021-01-05T00:00:00"/>
    <n v="46061.908899999995"/>
    <n v="46061.908899999995"/>
    <x v="3"/>
    <x v="4"/>
    <x v="0"/>
  </r>
  <r>
    <s v="NZ83480"/>
    <x v="2593"/>
    <n v="57"/>
    <d v="1965-05-24T18:00:00"/>
    <x v="0"/>
    <s v="Structural Engineer"/>
    <x v="5"/>
    <n v="39461.178200000002"/>
    <n v="27539.119200000001"/>
    <s v="Jerry Fowler"/>
    <x v="0"/>
    <n v="891075654"/>
    <s v="0"/>
    <x v="1"/>
    <x v="4"/>
    <d v="2021-01-17T00:00:00"/>
    <n v="11922.059000000001"/>
    <n v="11922.059000000001"/>
    <x v="3"/>
    <x v="4"/>
    <x v="0"/>
  </r>
  <r>
    <s v="NZ96926"/>
    <x v="2594"/>
    <n v="22"/>
    <d v="2000-05-24T12:00:00"/>
    <x v="0"/>
    <s v="Civil Engineer"/>
    <x v="5"/>
    <n v="348716.03230000002"/>
    <n v="107467.9409"/>
    <s v="Lawrence Myers"/>
    <x v="3"/>
    <n v="8344512"/>
    <s v="0"/>
    <x v="2"/>
    <x v="2"/>
    <d v="2021-10-29T00:00:00"/>
    <n v="241248.09140000003"/>
    <n v="241248.09140000003"/>
    <x v="2"/>
    <x v="0"/>
    <x v="0"/>
  </r>
  <r>
    <s v="NZ80061"/>
    <x v="2595"/>
    <n v="52"/>
    <d v="1970-05-25T00:00:00"/>
    <x v="0"/>
    <s v="Sales Representative"/>
    <x v="5"/>
    <n v="1120243.7760999999"/>
    <n v="546244.24129999999"/>
    <s v="Jonathan Parker"/>
    <x v="0"/>
    <n v="1242342681"/>
    <s v="0"/>
    <x v="5"/>
    <x v="2"/>
    <d v="2022-04-27T00:00:00"/>
    <n v="573999.53479999991"/>
    <n v="573999.53479999991"/>
    <x v="5"/>
    <x v="4"/>
    <x v="1"/>
  </r>
  <r>
    <s v="NZ72739"/>
    <x v="2596"/>
    <n v="31"/>
    <d v="1991-05-25T06:00:00"/>
    <x v="0"/>
    <s v="Accountant I"/>
    <x v="5"/>
    <n v="423507.0551"/>
    <n v="117180.66529999999"/>
    <s v="Douglas Allen"/>
    <x v="0"/>
    <n v="2991184"/>
    <s v="0"/>
    <x v="4"/>
    <x v="7"/>
    <d v="2022-03-17T00:00:00"/>
    <n v="306326.3898"/>
    <n v="306326.3898"/>
    <x v="1"/>
    <x v="1"/>
    <x v="1"/>
  </r>
  <r>
    <s v="NZ18544"/>
    <x v="2597"/>
    <n v="17"/>
    <d v="2005-05-24T18:00:00"/>
    <x v="0"/>
    <s v="Operator"/>
    <x v="5"/>
    <n v="247346.4325"/>
    <n v="162184.1165"/>
    <s v="Tammy Willis"/>
    <x v="3"/>
    <n v="26379504"/>
    <s v="0"/>
    <x v="0"/>
    <x v="4"/>
    <d v="2022-02-14T00:00:00"/>
    <n v="85162.315999999992"/>
    <n v="85162.315999999992"/>
    <x v="0"/>
    <x v="6"/>
    <x v="1"/>
  </r>
  <r>
    <s v="NZ29427"/>
    <x v="2598"/>
    <n v="85"/>
    <d v="1937-05-24T18:00:00"/>
    <x v="0"/>
    <s v="Research Assistant II"/>
    <x v="5"/>
    <n v="49529.075199999999"/>
    <n v="64558.898200000003"/>
    <s v="Aaron Cook"/>
    <x v="2"/>
    <n v="1143264825"/>
    <n v="418199085"/>
    <x v="3"/>
    <x v="3"/>
    <d v="2021-04-15T00:00:00"/>
    <n v="-15029.823000000004"/>
    <n v="-15029.823000000004"/>
    <x v="5"/>
    <x v="2"/>
    <x v="0"/>
  </r>
  <r>
    <s v="NZ65466"/>
    <x v="2599"/>
    <n v="20"/>
    <d v="2002-05-25T00:00:00"/>
    <x v="0"/>
    <s v="Actuary"/>
    <x v="5"/>
    <n v="126186.0621"/>
    <n v="24976.1378"/>
    <s v="Todd Weaver"/>
    <x v="3"/>
    <n v="87229375"/>
    <s v="0"/>
    <x v="0"/>
    <x v="1"/>
    <d v="2021-03-26T00:00:00"/>
    <n v="101209.9243"/>
    <n v="101209.9243"/>
    <x v="1"/>
    <x v="0"/>
    <x v="0"/>
  </r>
  <r>
    <s v="NZ24125"/>
    <x v="2600"/>
    <n v="20"/>
    <d v="2002-05-25T00:00:00"/>
    <x v="0"/>
    <s v="Programmer IV"/>
    <x v="5"/>
    <n v="62216.392699999997"/>
    <n v="38636.3799"/>
    <s v="Anthony Morales"/>
    <x v="5"/>
    <n v="2317310775"/>
    <s v="0"/>
    <x v="4"/>
    <x v="7"/>
    <d v="2021-02-18T00:00:00"/>
    <n v="23580.012799999997"/>
    <n v="23580.012799999997"/>
    <x v="0"/>
    <x v="0"/>
    <x v="0"/>
  </r>
  <r>
    <s v="NZ96714"/>
    <x v="2601"/>
    <n v="18"/>
    <d v="2004-05-24T12:00:00"/>
    <x v="0"/>
    <s v="Environmental Specialist"/>
    <x v="5"/>
    <n v="245247.33689999999"/>
    <n v="168948.1654"/>
    <s v="Mary Martinez"/>
    <x v="3"/>
    <n v="968225664"/>
    <s v="0"/>
    <x v="1"/>
    <x v="1"/>
    <d v="2021-01-06T00:00:00"/>
    <n v="76299.171499999997"/>
    <n v="76299.171499999997"/>
    <x v="3"/>
    <x v="6"/>
    <x v="0"/>
  </r>
  <r>
    <s v="NZ96346"/>
    <x v="2602"/>
    <n v="18"/>
    <d v="2004-05-24T12:00:00"/>
    <x v="0"/>
    <s v="Programmer Analyst II"/>
    <x v="5"/>
    <n v="115188.9547"/>
    <n v="171290.24179999999"/>
    <s v="Joyce Gardner"/>
    <x v="0"/>
    <n v="931574952"/>
    <s v="0"/>
    <x v="2"/>
    <x v="2"/>
    <d v="2021-06-18T00:00:00"/>
    <n v="-56101.287099999987"/>
    <n v="-56101.287099999987"/>
    <x v="4"/>
    <x v="6"/>
    <x v="0"/>
  </r>
  <r>
    <s v="NZ69220"/>
    <x v="2603"/>
    <n v="46"/>
    <d v="1976-05-24T12:00:00"/>
    <x v="0"/>
    <s v="Analyst Programmer"/>
    <x v="5"/>
    <n v="763217.78529999999"/>
    <n v="110708.51390000001"/>
    <s v="Lisa Phillips"/>
    <x v="3"/>
    <n v="5908695"/>
    <s v="0"/>
    <x v="1"/>
    <x v="1"/>
    <d v="2022-01-17T00:00:00"/>
    <n v="652509.27139999997"/>
    <n v="665559.45682800002"/>
    <x v="3"/>
    <x v="5"/>
    <x v="1"/>
  </r>
  <r>
    <s v="NZ85625"/>
    <x v="2604"/>
    <n v="80"/>
    <d v="1942-05-25T00:00:00"/>
    <x v="0"/>
    <s v="Systems Administrator III"/>
    <x v="5"/>
    <n v="172082.8437"/>
    <n v="182025.408"/>
    <s v="Rose Johnson"/>
    <x v="1"/>
    <n v="1261280097"/>
    <s v="0"/>
    <x v="1"/>
    <x v="4"/>
    <d v="2021-06-03T00:00:00"/>
    <n v="-9942.5642999999982"/>
    <n v="-9942.5642999999982"/>
    <x v="4"/>
    <x v="2"/>
    <x v="0"/>
  </r>
  <r>
    <s v="NZ33585"/>
    <x v="2605"/>
    <n v="55"/>
    <d v="1967-05-25T06:00:00"/>
    <x v="0"/>
    <s v="Statistician IV"/>
    <x v="5"/>
    <n v="1317356.9691999999"/>
    <n v="475821.47240000003"/>
    <s v="Jonathan Woods"/>
    <x v="2"/>
    <n v="2476181232"/>
    <s v="0"/>
    <x v="1"/>
    <x v="1"/>
    <d v="2021-11-05T00:00:00"/>
    <n v="841535.49679999985"/>
    <n v="841535.49679999985"/>
    <x v="10"/>
    <x v="4"/>
    <x v="0"/>
  </r>
  <r>
    <s v="NZ61538"/>
    <x v="2606"/>
    <n v="62"/>
    <d v="1960-05-24T12:00:00"/>
    <x v="0"/>
    <s v="Chief Design Engineer"/>
    <x v="5"/>
    <n v="391283.91460000002"/>
    <n v="191832.0876"/>
    <s v="Denise Hamilton"/>
    <x v="0"/>
    <n v="1563607584"/>
    <s v="0"/>
    <x v="0"/>
    <x v="4"/>
    <d v="2022-01-07T00:00:00"/>
    <n v="199451.82700000002"/>
    <n v="199451.82700000002"/>
    <x v="3"/>
    <x v="3"/>
    <x v="1"/>
  </r>
  <r>
    <s v="NZ88769"/>
    <x v="2607"/>
    <n v="36"/>
    <d v="1986-05-25T00:00:00"/>
    <x v="0"/>
    <s v="Technical Writer"/>
    <x v="5"/>
    <n v="1170583.6623"/>
    <n v="366055.3995"/>
    <s v="Bobby Bailey"/>
    <x v="5"/>
    <n v="1064689821"/>
    <s v="0"/>
    <x v="0"/>
    <x v="0"/>
    <d v="2022-01-12T00:00:00"/>
    <n v="804528.26279999991"/>
    <n v="804528.26279999991"/>
    <x v="3"/>
    <x v="1"/>
    <x v="1"/>
  </r>
  <r>
    <s v="NZ87086"/>
    <x v="2608"/>
    <n v="47"/>
    <d v="1975-05-25T06:00:00"/>
    <x v="0"/>
    <s v="Administrative Officer"/>
    <x v="5"/>
    <n v="194305.07060000001"/>
    <n v="71289.860400000005"/>
    <s v="Kenneth Hayes"/>
    <x v="5"/>
    <n v="3526185"/>
    <s v="0"/>
    <x v="0"/>
    <x v="4"/>
    <d v="2021-08-21T00:00:00"/>
    <n v="123015.2102"/>
    <n v="123015.2102"/>
    <x v="9"/>
    <x v="5"/>
    <x v="0"/>
  </r>
  <r>
    <s v="NZ16777"/>
    <x v="2609"/>
    <n v="53"/>
    <d v="1969-05-24T18:00:00"/>
    <x v="0"/>
    <s v="Computer Systems Analyst IV"/>
    <x v="5"/>
    <n v="568679.98210000002"/>
    <n v="159627.14850000001"/>
    <s v="James Lane"/>
    <x v="0"/>
    <n v="1206996375"/>
    <s v="0"/>
    <x v="0"/>
    <x v="0"/>
    <d v="2021-04-05T00:00:00"/>
    <n v="409052.83360000001"/>
    <n v="409052.83360000001"/>
    <x v="5"/>
    <x v="4"/>
    <x v="0"/>
  </r>
  <r>
    <s v="NZ48103"/>
    <x v="2610"/>
    <n v="78"/>
    <d v="1944-05-24T12:00:00"/>
    <x v="0"/>
    <s v="Administrative Assistant IV"/>
    <x v="5"/>
    <n v="323351.54100000003"/>
    <n v="127340.9424"/>
    <s v="Denise Carpenter"/>
    <x v="0"/>
    <n v="3191953812"/>
    <s v="0"/>
    <x v="5"/>
    <x v="8"/>
    <d v="2021-09-18T00:00:00"/>
    <n v="196010.59860000003"/>
    <n v="196010.59860000003"/>
    <x v="8"/>
    <x v="2"/>
    <x v="0"/>
  </r>
  <r>
    <s v="NZ38646"/>
    <x v="2611"/>
    <n v="18"/>
    <d v="2004-05-24T12:00:00"/>
    <x v="0"/>
    <s v="Software Engineer I"/>
    <x v="5"/>
    <n v="79482.761700000003"/>
    <n v="26055.6515"/>
    <s v="Sarah Schmidt"/>
    <x v="1"/>
    <n v="1271871458"/>
    <s v="0"/>
    <x v="5"/>
    <x v="5"/>
    <d v="2021-08-22T00:00:00"/>
    <n v="53427.110200000003"/>
    <n v="53427.110200000003"/>
    <x v="9"/>
    <x v="6"/>
    <x v="0"/>
  </r>
  <r>
    <s v="NZ54363"/>
    <x v="2612"/>
    <n v="75"/>
    <d v="1947-05-25T06:00:00"/>
    <x v="0"/>
    <s v="Sales Associate"/>
    <x v="5"/>
    <n v="247129.87349999999"/>
    <n v="188999.02559999999"/>
    <s v="Joe Owens"/>
    <x v="1"/>
    <n v="494218788"/>
    <s v="0"/>
    <x v="2"/>
    <x v="2"/>
    <d v="2021-07-30T00:00:00"/>
    <n v="58130.847899999993"/>
    <n v="58130.847899999993"/>
    <x v="11"/>
    <x v="2"/>
    <x v="0"/>
  </r>
  <r>
    <s v="NZ32223"/>
    <x v="2613"/>
    <n v="54"/>
    <d v="1968-05-24T12:00:00"/>
    <x v="0"/>
    <s v="Automation Specialist I"/>
    <x v="5"/>
    <n v="97304.564199999993"/>
    <n v="29191.369299999998"/>
    <s v="Cheryl Fox"/>
    <x v="4"/>
    <n v="205230681"/>
    <n v="2147754934"/>
    <x v="3"/>
    <x v="3"/>
    <d v="2021-03-11T00:00:00"/>
    <n v="68113.194900000002"/>
    <n v="68113.194900000002"/>
    <x v="1"/>
    <x v="4"/>
    <x v="0"/>
  </r>
  <r>
    <s v="NZ65968"/>
    <x v="2614"/>
    <n v="37"/>
    <d v="1985-05-24T18:00:00"/>
    <x v="0"/>
    <s v="Speech Pathologist"/>
    <x v="5"/>
    <n v="399816.79399999999"/>
    <n v="214645.44579999999"/>
    <s v="Jimmy Wright"/>
    <x v="1"/>
    <n v="1855994511"/>
    <s v="0"/>
    <x v="5"/>
    <x v="2"/>
    <d v="2022-04-10T00:00:00"/>
    <n v="185171.34820000001"/>
    <n v="185171.34820000001"/>
    <x v="5"/>
    <x v="1"/>
    <x v="1"/>
  </r>
  <r>
    <s v="NZ28392"/>
    <x v="2615"/>
    <n v="28"/>
    <d v="1994-05-25T00:00:00"/>
    <x v="0"/>
    <s v="Account Representative I"/>
    <x v="5"/>
    <n v="142186.31280000001"/>
    <n v="98664.937099999996"/>
    <s v="Sandra Sims"/>
    <x v="1"/>
    <n v="3489275904"/>
    <s v="0"/>
    <x v="5"/>
    <x v="8"/>
    <d v="2021-05-26T00:00:00"/>
    <n v="43521.375700000019"/>
    <n v="43521.375700000019"/>
    <x v="6"/>
    <x v="0"/>
    <x v="0"/>
  </r>
  <r>
    <s v="NZ54629"/>
    <x v="2616"/>
    <n v="24"/>
    <d v="1998-05-25T00:00:00"/>
    <x v="0"/>
    <s v="Statistician IV"/>
    <x v="5"/>
    <n v="274261.1863"/>
    <n v="83681.5527"/>
    <s v="Carolyn Martinez"/>
    <x v="0"/>
    <n v="2548791414"/>
    <s v="0"/>
    <x v="1"/>
    <x v="1"/>
    <d v="2021-09-28T00:00:00"/>
    <n v="190579.6336"/>
    <n v="190579.6336"/>
    <x v="8"/>
    <x v="0"/>
    <x v="0"/>
  </r>
  <r>
    <s v="NZ22373"/>
    <x v="2617"/>
    <n v="57"/>
    <d v="1965-05-24T18:00:00"/>
    <x v="0"/>
    <s v="Developer IV"/>
    <x v="5"/>
    <n v="1756146.0922000001"/>
    <n v="183123.6477"/>
    <s v="Sean Carter"/>
    <x v="0"/>
    <n v="25684542"/>
    <s v="0"/>
    <x v="0"/>
    <x v="4"/>
    <d v="2021-12-09T00:00:00"/>
    <n v="1573022.4445"/>
    <n v="1573022.4445"/>
    <x v="7"/>
    <x v="4"/>
    <x v="0"/>
  </r>
  <r>
    <s v="NZ98223"/>
    <x v="2618"/>
    <n v="47"/>
    <d v="1975-05-25T06:00:00"/>
    <x v="0"/>
    <s v="Media Manager II"/>
    <x v="5"/>
    <n v="1047262.446"/>
    <n v="367705.48100000003"/>
    <s v="Todd Black"/>
    <x v="0"/>
    <n v="909640875"/>
    <s v="0"/>
    <x v="2"/>
    <x v="2"/>
    <d v="2021-01-02T00:00:00"/>
    <n v="679556.96499999997"/>
    <n v="679556.96499999997"/>
    <x v="3"/>
    <x v="5"/>
    <x v="0"/>
  </r>
  <r>
    <s v="NZ98826"/>
    <x v="2619"/>
    <n v="79"/>
    <d v="1943-05-25T06:00:00"/>
    <x v="0"/>
    <s v="Tax Accountant"/>
    <x v="5"/>
    <n v="780884.11199999996"/>
    <n v="269405.01860000001"/>
    <s v="Jeremy Duncan"/>
    <x v="0"/>
    <n v="50620608"/>
    <s v="0"/>
    <x v="2"/>
    <x v="1"/>
    <d v="2021-08-02T00:00:00"/>
    <n v="511479.09339999995"/>
    <n v="511479.09339999995"/>
    <x v="9"/>
    <x v="2"/>
    <x v="0"/>
  </r>
  <r>
    <s v="NZ24058"/>
    <x v="2620"/>
    <n v="31"/>
    <d v="1991-05-25T06:00:00"/>
    <x v="0"/>
    <s v="Recruiting Manager"/>
    <x v="5"/>
    <n v="116082.8901"/>
    <n v="40560.727500000001"/>
    <s v="George Fowler"/>
    <x v="3"/>
    <n v="3049606706"/>
    <s v="0"/>
    <x v="1"/>
    <x v="1"/>
    <d v="2021-05-23T00:00:00"/>
    <n v="75522.162600000011"/>
    <n v="75522.162600000011"/>
    <x v="6"/>
    <x v="1"/>
    <x v="0"/>
  </r>
  <r>
    <s v="NZ68843"/>
    <x v="2621"/>
    <n v="79"/>
    <d v="1943-05-25T06:00:00"/>
    <x v="0"/>
    <s v="Database Administrator II"/>
    <x v="5"/>
    <n v="96740.842799999999"/>
    <n v="41222.347999999998"/>
    <s v="Chris Nelson"/>
    <x v="1"/>
    <n v="824571264"/>
    <s v="0"/>
    <x v="2"/>
    <x v="2"/>
    <d v="2021-09-30T00:00:00"/>
    <n v="55518.4948"/>
    <n v="55518.4948"/>
    <x v="8"/>
    <x v="2"/>
    <x v="0"/>
  </r>
  <r>
    <s v="NZ74969"/>
    <x v="2622"/>
    <n v="64"/>
    <d v="1958-05-25T00:00:00"/>
    <x v="0"/>
    <s v="Research Associate"/>
    <x v="5"/>
    <n v="489242.88"/>
    <n v="104306.58199999999"/>
    <s v="Robert Sanchez"/>
    <x v="3"/>
    <n v="298812481"/>
    <s v="0"/>
    <x v="1"/>
    <x v="1"/>
    <d v="2022-02-01T00:00:00"/>
    <n v="384936.29800000001"/>
    <n v="384936.29800000001"/>
    <x v="0"/>
    <x v="3"/>
    <x v="1"/>
  </r>
  <r>
    <s v="NZ65845"/>
    <x v="2623"/>
    <n v="59"/>
    <d v="1963-05-25T06:00:00"/>
    <x v="0"/>
    <s v="VP Sales"/>
    <x v="5"/>
    <n v="974941.35750000004"/>
    <n v="168469.86660000001"/>
    <s v="Russell Alvarez"/>
    <x v="5"/>
    <n v="2747365632"/>
    <s v="0"/>
    <x v="1"/>
    <x v="1"/>
    <d v="2021-01-17T00:00:00"/>
    <n v="806471.49090000009"/>
    <n v="806471.49090000009"/>
    <x v="3"/>
    <x v="4"/>
    <x v="0"/>
  </r>
  <r>
    <s v="NZ79409"/>
    <x v="2624"/>
    <n v="34"/>
    <d v="1988-05-24T12:00:00"/>
    <x v="0"/>
    <s v="Programmer Analyst I"/>
    <x v="5"/>
    <n v="809741.08380000002"/>
    <n v="447070.5099"/>
    <s v="Jeremy Bryant"/>
    <x v="2"/>
    <n v="4835099808"/>
    <s v="0"/>
    <x v="1"/>
    <x v="1"/>
    <d v="2021-06-12T00:00:00"/>
    <n v="362670.57390000002"/>
    <n v="362670.57390000002"/>
    <x v="4"/>
    <x v="1"/>
    <x v="0"/>
  </r>
  <r>
    <s v="NZ80195"/>
    <x v="2625"/>
    <n v="76"/>
    <d v="1946-05-25T00:00:00"/>
    <x v="0"/>
    <s v="Senior Editor"/>
    <x v="5"/>
    <n v="980906.30980000005"/>
    <n v="456684.24910000002"/>
    <s v="Clarence Cox"/>
    <x v="1"/>
    <n v="527540968"/>
    <s v="0"/>
    <x v="0"/>
    <x v="0"/>
    <d v="2021-07-29T00:00:00"/>
    <n v="524222.06070000003"/>
    <n v="524222.06070000003"/>
    <x v="11"/>
    <x v="2"/>
    <x v="0"/>
  </r>
  <r>
    <s v="NZ77041"/>
    <x v="2626"/>
    <n v="50"/>
    <d v="1972-05-24T12:00:00"/>
    <x v="0"/>
    <s v="Human Resources Assistant I"/>
    <x v="5"/>
    <n v="606081.49509999994"/>
    <n v="65488.286200000002"/>
    <s v="Arthur Fuller"/>
    <x v="2"/>
    <n v="685405728"/>
    <n v="2087280468"/>
    <x v="3"/>
    <x v="6"/>
    <d v="2021-06-24T00:00:00"/>
    <n v="540593.20889999997"/>
    <n v="540593.20889999997"/>
    <x v="4"/>
    <x v="4"/>
    <x v="0"/>
  </r>
  <r>
    <s v="NZ89957"/>
    <x v="2627"/>
    <n v="22"/>
    <d v="2000-05-24T12:00:00"/>
    <x v="0"/>
    <s v="Statistician I"/>
    <x v="5"/>
    <n v="257681.31140000001"/>
    <n v="294010.15210000001"/>
    <s v="Paul Riley"/>
    <x v="0"/>
    <n v="1513720164"/>
    <s v="0"/>
    <x v="2"/>
    <x v="2"/>
    <d v="2021-10-05T00:00:00"/>
    <n v="-36328.840700000001"/>
    <n v="-36328.840700000001"/>
    <x v="2"/>
    <x v="0"/>
    <x v="0"/>
  </r>
  <r>
    <s v="NZ80012"/>
    <x v="2628"/>
    <n v="22"/>
    <d v="2000-05-24T12:00:00"/>
    <x v="0"/>
    <s v="Recruiting Manager"/>
    <x v="5"/>
    <n v="1159374.7339000001"/>
    <n v="326746.65700000001"/>
    <s v="Johnny Bennett"/>
    <x v="5"/>
    <n v="2558127936"/>
    <n v="5146602048"/>
    <x v="3"/>
    <x v="6"/>
    <d v="2021-04-29T00:00:00"/>
    <n v="832628.0769000001"/>
    <n v="832628.0769000001"/>
    <x v="5"/>
    <x v="0"/>
    <x v="0"/>
  </r>
  <r>
    <s v="NZ27011"/>
    <x v="2629"/>
    <n v="29"/>
    <d v="1993-05-24T18:00:00"/>
    <x v="0"/>
    <s v="Assistant Professor"/>
    <x v="5"/>
    <n v="1144704.0115"/>
    <n v="570935.87710000004"/>
    <s v="Alice Chavez"/>
    <x v="0"/>
    <n v="665435692"/>
    <s v="0"/>
    <x v="5"/>
    <x v="2"/>
    <d v="2021-09-09T00:00:00"/>
    <n v="573768.13439999998"/>
    <n v="573768.13439999998"/>
    <x v="8"/>
    <x v="0"/>
    <x v="0"/>
  </r>
  <r>
    <s v="NZ50404"/>
    <x v="2630"/>
    <n v="74"/>
    <d v="1948-05-24T12:00:00"/>
    <x v="0"/>
    <s v="Software Test Engineer II"/>
    <x v="5"/>
    <n v="954905.24430000002"/>
    <n v="288225.48090000002"/>
    <s v="Susan Cole"/>
    <x v="0"/>
    <n v="7522375"/>
    <n v="741729275"/>
    <x v="3"/>
    <x v="2"/>
    <d v="2022-01-08T00:00:00"/>
    <n v="666679.76340000005"/>
    <n v="666679.76340000005"/>
    <x v="3"/>
    <x v="2"/>
    <x v="1"/>
  </r>
  <r>
    <s v="NZ71209"/>
    <x v="2631"/>
    <n v="40"/>
    <d v="1982-05-25T00:00:00"/>
    <x v="0"/>
    <s v="Human Resources Manager"/>
    <x v="5"/>
    <n v="1528492.2912000001"/>
    <n v="567070.64"/>
    <s v="Tina Gutierrez"/>
    <x v="0"/>
    <n v="669598632"/>
    <s v="0"/>
    <x v="2"/>
    <x v="2"/>
    <d v="2021-01-27T00:00:00"/>
    <n v="961421.65120000008"/>
    <n v="961421.65120000008"/>
    <x v="3"/>
    <x v="5"/>
    <x v="0"/>
  </r>
  <r>
    <s v="NZ83308"/>
    <x v="2632"/>
    <n v="65"/>
    <d v="1957-05-24T18:00:00"/>
    <x v="0"/>
    <s v="Media Manager III"/>
    <x v="5"/>
    <n v="1192095.1296000001"/>
    <n v="424731.9583"/>
    <s v="Victor Black"/>
    <x v="0"/>
    <n v="4191455488"/>
    <s v="0"/>
    <x v="2"/>
    <x v="2"/>
    <d v="2021-05-29T00:00:00"/>
    <n v="767363.17130000005"/>
    <n v="767363.17130000005"/>
    <x v="6"/>
    <x v="3"/>
    <x v="0"/>
  </r>
  <r>
    <s v="NZ14471"/>
    <x v="2633"/>
    <n v="28"/>
    <d v="1994-05-25T00:00:00"/>
    <x v="0"/>
    <s v="Geologist III"/>
    <x v="5"/>
    <n v="224557.8186"/>
    <n v="98728.006500000003"/>
    <s v="Peter Perry"/>
    <x v="3"/>
    <n v="1813944132"/>
    <n v="7557332076"/>
    <x v="3"/>
    <x v="2"/>
    <d v="2021-12-09T00:00:00"/>
    <n v="125829.8121"/>
    <n v="125829.8121"/>
    <x v="7"/>
    <x v="0"/>
    <x v="0"/>
  </r>
  <r>
    <s v="NZ50563"/>
    <x v="2634"/>
    <n v="57"/>
    <d v="1965-05-24T18:00:00"/>
    <x v="0"/>
    <s v="Cost Accountant"/>
    <x v="5"/>
    <n v="1280099.9887999999"/>
    <n v="203034.9895"/>
    <s v="Cheryl Allen"/>
    <x v="1"/>
    <n v="1207047744"/>
    <n v="5799787104"/>
    <x v="3"/>
    <x v="2"/>
    <d v="2021-02-03T00:00:00"/>
    <n v="1077064.9993"/>
    <n v="1077064.9993"/>
    <x v="0"/>
    <x v="4"/>
    <x v="0"/>
  </r>
  <r>
    <s v="NZ36809"/>
    <x v="2635"/>
    <n v="34"/>
    <d v="1988-05-24T12:00:00"/>
    <x v="0"/>
    <s v="Accounting Assistant I"/>
    <x v="5"/>
    <n v="559642.34849999996"/>
    <n v="75617.816500000001"/>
    <s v="Bruce Johnston"/>
    <x v="1"/>
    <n v="4179317856"/>
    <s v="0"/>
    <x v="1"/>
    <x v="4"/>
    <d v="2021-02-23T00:00:00"/>
    <n v="484024.53199999995"/>
    <n v="484024.53199999995"/>
    <x v="0"/>
    <x v="1"/>
    <x v="0"/>
  </r>
  <r>
    <s v="NZ52274"/>
    <x v="2636"/>
    <n v="50"/>
    <d v="1972-05-24T12:00:00"/>
    <x v="0"/>
    <s v="Web Designer IV"/>
    <x v="5"/>
    <n v="628956.63269999996"/>
    <n v="309282.58760000003"/>
    <s v="Mark Hicks"/>
    <x v="3"/>
    <n v="958848705"/>
    <n v="491536416"/>
    <x v="3"/>
    <x v="2"/>
    <d v="2021-05-29T00:00:00"/>
    <n v="319674.04509999993"/>
    <n v="319674.04509999993"/>
    <x v="6"/>
    <x v="4"/>
    <x v="0"/>
  </r>
  <r>
    <s v="NZ45419"/>
    <x v="2637"/>
    <n v="81"/>
    <d v="1941-05-24T18:00:00"/>
    <x v="0"/>
    <s v="Senior Developer"/>
    <x v="5"/>
    <n v="182272.43770000001"/>
    <n v="143481.78229999999"/>
    <s v="Kathryn Rose"/>
    <x v="0"/>
    <n v="951444789"/>
    <s v="0"/>
    <x v="2"/>
    <x v="4"/>
    <d v="2022-01-05T00:00:00"/>
    <n v="38790.655400000018"/>
    <n v="38790.655400000018"/>
    <x v="3"/>
    <x v="2"/>
    <x v="1"/>
  </r>
  <r>
    <s v="NZ90597"/>
    <x v="2638"/>
    <n v="46"/>
    <d v="1976-05-24T12:00:00"/>
    <x v="0"/>
    <s v="Account Representative III"/>
    <x v="5"/>
    <n v="1120446.3522000001"/>
    <n v="437538.3309"/>
    <s v="Thomas Jenkins"/>
    <x v="0"/>
    <n v="423137735"/>
    <s v="0"/>
    <x v="5"/>
    <x v="8"/>
    <d v="2021-10-09T00:00:00"/>
    <n v="682908.02130000014"/>
    <n v="682908.02130000014"/>
    <x v="2"/>
    <x v="5"/>
    <x v="0"/>
  </r>
  <r>
    <s v="NZ46035"/>
    <x v="2639"/>
    <n v="55"/>
    <d v="1967-05-25T06:00:00"/>
    <x v="0"/>
    <s v="Programmer III"/>
    <x v="5"/>
    <n v="161117.14300000001"/>
    <n v="43199.534"/>
    <s v="Raymond Marshall"/>
    <x v="3"/>
    <n v="1045002465"/>
    <s v="0"/>
    <x v="1"/>
    <x v="1"/>
    <d v="2021-02-03T00:00:00"/>
    <n v="117917.60900000001"/>
    <n v="117917.60900000001"/>
    <x v="0"/>
    <x v="4"/>
    <x v="0"/>
  </r>
  <r>
    <s v="NZ57481"/>
    <x v="2640"/>
    <n v="37"/>
    <d v="1985-05-24T18:00:00"/>
    <x v="0"/>
    <s v="Geologist II"/>
    <x v="5"/>
    <n v="166278.845"/>
    <n v="96907.310899999997"/>
    <s v="Shirley Gilbert"/>
    <x v="3"/>
    <n v="908782966"/>
    <s v="0"/>
    <x v="2"/>
    <x v="2"/>
    <d v="2021-02-14T00:00:00"/>
    <n v="69371.534100000004"/>
    <n v="69371.534100000004"/>
    <x v="0"/>
    <x v="1"/>
    <x v="0"/>
  </r>
  <r>
    <s v="NZ49839"/>
    <x v="2641"/>
    <n v="45"/>
    <d v="1977-05-24T18:00:00"/>
    <x v="0"/>
    <s v="Geologist II"/>
    <x v="5"/>
    <n v="619039.87479999999"/>
    <n v="261765.43280000001"/>
    <s v="George Martinez"/>
    <x v="4"/>
    <n v="526731264"/>
    <s v="0"/>
    <x v="1"/>
    <x v="4"/>
    <d v="2021-10-30T00:00:00"/>
    <n v="357274.44199999998"/>
    <n v="357274.44199999998"/>
    <x v="2"/>
    <x v="5"/>
    <x v="0"/>
  </r>
  <r>
    <s v="NZ75420"/>
    <x v="2642"/>
    <n v="77"/>
    <d v="1945-05-24T18:00:00"/>
    <x v="0"/>
    <s v="Media Manager III"/>
    <x v="5"/>
    <n v="225281.6715"/>
    <n v="114977.0901"/>
    <s v="Donna Martin"/>
    <x v="0"/>
    <n v="2097128619"/>
    <s v="0"/>
    <x v="4"/>
    <x v="7"/>
    <d v="2021-06-28T00:00:00"/>
    <n v="110304.5814"/>
    <n v="110304.5814"/>
    <x v="4"/>
    <x v="2"/>
    <x v="0"/>
  </r>
  <r>
    <s v="NZ25130"/>
    <x v="2643"/>
    <n v="63"/>
    <d v="1959-05-25T06:00:00"/>
    <x v="0"/>
    <s v="Accountant III"/>
    <x v="5"/>
    <n v="895244.83030000003"/>
    <n v="178073.3787"/>
    <s v="Andrew Martinez"/>
    <x v="2"/>
    <n v="923890188"/>
    <s v="0"/>
    <x v="2"/>
    <x v="1"/>
    <d v="2021-12-14T00:00:00"/>
    <n v="717171.45160000003"/>
    <n v="717171.45160000003"/>
    <x v="7"/>
    <x v="3"/>
    <x v="0"/>
  </r>
  <r>
    <s v="NZ61510"/>
    <x v="2644"/>
    <n v="49"/>
    <d v="1973-05-24T18:00:00"/>
    <x v="0"/>
    <s v="Administrative Assistant III"/>
    <x v="5"/>
    <n v="573777.99239999999"/>
    <n v="125427.1382"/>
    <s v="Gary Rivera"/>
    <x v="1"/>
    <n v="1613496"/>
    <s v="0"/>
    <x v="1"/>
    <x v="1"/>
    <d v="2021-09-08T00:00:00"/>
    <n v="448350.8542"/>
    <n v="448350.8542"/>
    <x v="8"/>
    <x v="5"/>
    <x v="0"/>
  </r>
  <r>
    <s v="NZ39682"/>
    <x v="2645"/>
    <n v="65"/>
    <d v="1957-05-24T18:00:00"/>
    <x v="0"/>
    <s v="Human Resources Assistant II"/>
    <x v="5"/>
    <n v="482897.72759999998"/>
    <n v="83147.953099999999"/>
    <s v="Randy Jacobs"/>
    <x v="2"/>
    <n v="2259361728"/>
    <s v="0"/>
    <x v="0"/>
    <x v="4"/>
    <d v="2022-04-12T00:00:00"/>
    <n v="399749.7745"/>
    <n v="399749.7745"/>
    <x v="5"/>
    <x v="3"/>
    <x v="1"/>
  </r>
  <r>
    <s v="NZ14568"/>
    <x v="2646"/>
    <n v="80"/>
    <d v="1942-05-25T00:00:00"/>
    <x v="0"/>
    <s v="Safety Technician III"/>
    <x v="5"/>
    <n v="3515972.5597999999"/>
    <n v="1173793.9161"/>
    <s v="Scott Hart"/>
    <x v="5"/>
    <n v="5668377"/>
    <s v="0"/>
    <x v="2"/>
    <x v="2"/>
    <d v="2021-12-19T00:00:00"/>
    <n v="2342178.6436999999"/>
    <n v="2342178.6436999999"/>
    <x v="7"/>
    <x v="2"/>
    <x v="0"/>
  </r>
  <r>
    <s v="NZ40714"/>
    <x v="2647"/>
    <n v="70"/>
    <d v="1952-05-24T12:00:00"/>
    <x v="0"/>
    <s v="Paralegal"/>
    <x v="5"/>
    <n v="1058173.9025000001"/>
    <n v="249583.08600000001"/>
    <s v="Ernest Smith"/>
    <x v="0"/>
    <n v="404760252"/>
    <n v="1022752848"/>
    <x v="3"/>
    <x v="6"/>
    <d v="2021-02-22T00:00:00"/>
    <n v="808590.81650000007"/>
    <n v="808590.81650000007"/>
    <x v="0"/>
    <x v="2"/>
    <x v="0"/>
  </r>
  <r>
    <s v="NZ44460"/>
    <x v="2648"/>
    <n v="72"/>
    <d v="1950-05-25T00:00:00"/>
    <x v="0"/>
    <s v="Actuary"/>
    <x v="4"/>
    <n v="52569.960599999999"/>
    <n v="11574.0093"/>
    <s v="Edward Perry"/>
    <x v="0"/>
    <n v="235953245"/>
    <s v="0"/>
    <x v="5"/>
    <x v="2"/>
    <d v="2021-01-08T00:00:00"/>
    <n v="40995.951300000001"/>
    <n v="40995.951300000001"/>
    <x v="3"/>
    <x v="2"/>
    <x v="0"/>
  </r>
  <r>
    <s v="NZ45220"/>
    <x v="2649"/>
    <n v="54"/>
    <d v="1968-05-24T12:00:00"/>
    <x v="0"/>
    <s v="Nurse"/>
    <x v="4"/>
    <n v="1291352.7411"/>
    <n v="431733.98849999998"/>
    <s v="Jeremy Jacobs"/>
    <x v="5"/>
    <n v="616415744"/>
    <s v="0"/>
    <x v="1"/>
    <x v="1"/>
    <d v="2021-11-07T00:00:00"/>
    <n v="859618.75260000001"/>
    <n v="859618.75260000001"/>
    <x v="10"/>
    <x v="4"/>
    <x v="0"/>
  </r>
  <r>
    <s v="NZ76179"/>
    <x v="2650"/>
    <n v="70"/>
    <d v="1952-05-24T12:00:00"/>
    <x v="0"/>
    <s v="Staff Accountant IV"/>
    <x v="4"/>
    <n v="672708.90269999998"/>
    <n v="92280.4712"/>
    <s v="Jesse Wood"/>
    <x v="1"/>
    <n v="1981445376"/>
    <s v="0"/>
    <x v="1"/>
    <x v="4"/>
    <d v="2021-10-13T00:00:00"/>
    <n v="580428.43149999995"/>
    <n v="580428.43149999995"/>
    <x v="2"/>
    <x v="2"/>
    <x v="0"/>
  </r>
  <r>
    <s v="NZ94127"/>
    <x v="2651"/>
    <n v="64"/>
    <d v="1958-05-25T00:00:00"/>
    <x v="0"/>
    <s v="Account Representative II"/>
    <x v="4"/>
    <n v="676238.74159999995"/>
    <n v="333242.64909999998"/>
    <s v="Jeremy Ray"/>
    <x v="0"/>
    <n v="1463324544"/>
    <s v="0"/>
    <x v="2"/>
    <x v="1"/>
    <d v="2021-12-08T00:00:00"/>
    <n v="342996.09249999997"/>
    <n v="342996.09249999997"/>
    <x v="7"/>
    <x v="3"/>
    <x v="0"/>
  </r>
  <r>
    <s v="NZ73185"/>
    <x v="2652"/>
    <n v="50"/>
    <d v="1972-05-24T12:00:00"/>
    <x v="0"/>
    <s v="Accountant I"/>
    <x v="4"/>
    <n v="1453804.3149000001"/>
    <n v="378382.04200000002"/>
    <s v="Howard Jordan"/>
    <x v="4"/>
    <n v="25059615"/>
    <s v="0"/>
    <x v="4"/>
    <x v="1"/>
    <d v="2021-09-22T00:00:00"/>
    <n v="1075422.2729000002"/>
    <n v="1075422.2729000002"/>
    <x v="8"/>
    <x v="4"/>
    <x v="0"/>
  </r>
  <r>
    <s v="NZ27981"/>
    <x v="2653"/>
    <n v="48"/>
    <d v="1974-05-25T00:00:00"/>
    <x v="0"/>
    <s v="Web Developer III"/>
    <x v="4"/>
    <n v="1599208.3126000001"/>
    <n v="351435.77799999999"/>
    <s v="Gerald Dunn"/>
    <x v="3"/>
    <n v="507566468"/>
    <s v="0"/>
    <x v="5"/>
    <x v="2"/>
    <d v="2022-02-23T00:00:00"/>
    <n v="1247772.5346000001"/>
    <n v="1272727.9852920002"/>
    <x v="0"/>
    <x v="5"/>
    <x v="1"/>
  </r>
  <r>
    <s v="NZ82248"/>
    <x v="2654"/>
    <n v="30"/>
    <d v="1992-05-24T12:00:00"/>
    <x v="0"/>
    <s v="Programmer I"/>
    <x v="4"/>
    <n v="370769.9424"/>
    <n v="287852.30070000002"/>
    <s v="Bruce Rose"/>
    <x v="5"/>
    <n v="3905432496"/>
    <s v="0"/>
    <x v="1"/>
    <x v="1"/>
    <d v="2022-02-20T00:00:00"/>
    <n v="82917.641699999978"/>
    <n v="82917.641699999978"/>
    <x v="0"/>
    <x v="1"/>
    <x v="1"/>
  </r>
  <r>
    <s v="NZ49461"/>
    <x v="2655"/>
    <n v="56"/>
    <d v="1966-05-25T00:00:00"/>
    <x v="0"/>
    <s v="Social Worker"/>
    <x v="4"/>
    <n v="199877.04180000001"/>
    <n v="91210.556700000001"/>
    <s v="Earl Davis"/>
    <x v="0"/>
    <n v="2236564512"/>
    <s v="0"/>
    <x v="5"/>
    <x v="8"/>
    <d v="2021-03-27T00:00:00"/>
    <n v="108666.48510000001"/>
    <n v="108666.48510000001"/>
    <x v="1"/>
    <x v="4"/>
    <x v="0"/>
  </r>
  <r>
    <s v="NZ83775"/>
    <x v="2656"/>
    <n v="76"/>
    <d v="1946-05-25T00:00:00"/>
    <x v="0"/>
    <s v="Help Desk Operator"/>
    <x v="4"/>
    <n v="814077.78359999997"/>
    <n v="115318.7006"/>
    <s v="Billy Robertson"/>
    <x v="2"/>
    <n v="214416"/>
    <n v="1622899728"/>
    <x v="3"/>
    <x v="6"/>
    <d v="2021-05-06T00:00:00"/>
    <n v="698759.08299999998"/>
    <n v="698759.08299999998"/>
    <x v="6"/>
    <x v="2"/>
    <x v="0"/>
  </r>
  <r>
    <s v="NZ38878"/>
    <x v="2657"/>
    <n v="28"/>
    <d v="1994-05-25T00:00:00"/>
    <x v="0"/>
    <s v="Media Manager III"/>
    <x v="4"/>
    <n v="60424.783799999997"/>
    <n v="13030.736000000001"/>
    <s v="Mark Duncan"/>
    <x v="0"/>
    <n v="1595799675"/>
    <s v="0"/>
    <x v="5"/>
    <x v="8"/>
    <d v="2021-07-30T00:00:00"/>
    <n v="47394.0478"/>
    <n v="47394.0478"/>
    <x v="11"/>
    <x v="0"/>
    <x v="0"/>
  </r>
  <r>
    <s v="NZ56828"/>
    <x v="2658"/>
    <n v="18"/>
    <d v="2004-05-24T12:00:00"/>
    <x v="0"/>
    <s v="Statistician II"/>
    <x v="4"/>
    <n v="659353.32310000004"/>
    <n v="84035.227499999994"/>
    <s v="Anne Bailey"/>
    <x v="0"/>
    <n v="52253838"/>
    <s v="0"/>
    <x v="0"/>
    <x v="0"/>
    <d v="2022-04-12T00:00:00"/>
    <n v="575318.0956"/>
    <n v="575318.0956"/>
    <x v="5"/>
    <x v="6"/>
    <x v="1"/>
  </r>
  <r>
    <s v="NZ50530"/>
    <x v="2659"/>
    <n v="30"/>
    <d v="1992-05-24T12:00:00"/>
    <x v="0"/>
    <s v="VP Product Management"/>
    <x v="4"/>
    <n v="386551.7536"/>
    <n v="190855.0477"/>
    <s v="Doris James"/>
    <x v="1"/>
    <n v="1502244879"/>
    <s v="0"/>
    <x v="1"/>
    <x v="1"/>
    <d v="2022-03-25T00:00:00"/>
    <n v="195696.7059"/>
    <n v="195696.7059"/>
    <x v="1"/>
    <x v="1"/>
    <x v="1"/>
  </r>
  <r>
    <s v="NZ92265"/>
    <x v="2660"/>
    <n v="35"/>
    <d v="1987-05-25T06:00:00"/>
    <x v="0"/>
    <s v="Financial Advisor"/>
    <x v="4"/>
    <n v="469038.875"/>
    <n v="98288.146299999993"/>
    <s v="Jonathan Hunter"/>
    <x v="0"/>
    <n v="834413176"/>
    <s v="0"/>
    <x v="5"/>
    <x v="5"/>
    <d v="2021-07-24T00:00:00"/>
    <n v="370750.72869999998"/>
    <n v="370750.72869999998"/>
    <x v="11"/>
    <x v="1"/>
    <x v="0"/>
  </r>
  <r>
    <s v="NZ23675"/>
    <x v="2661"/>
    <n v="24"/>
    <d v="1998-05-25T00:00:00"/>
    <x v="0"/>
    <s v="Media Manager I"/>
    <x v="4"/>
    <n v="47024.477800000001"/>
    <n v="24784.6659"/>
    <s v="Willie Price"/>
    <x v="0"/>
    <n v="993077928"/>
    <s v="0"/>
    <x v="1"/>
    <x v="1"/>
    <d v="2022-01-18T00:00:00"/>
    <n v="22239.811900000001"/>
    <n v="22239.811900000001"/>
    <x v="3"/>
    <x v="0"/>
    <x v="1"/>
  </r>
  <r>
    <s v="NZ67526"/>
    <x v="2662"/>
    <n v="47"/>
    <d v="1975-05-25T06:00:00"/>
    <x v="0"/>
    <s v="Technical Writer"/>
    <x v="4"/>
    <n v="481590.33"/>
    <n v="161043.8064"/>
    <s v="Rachel Ellis"/>
    <x v="5"/>
    <n v="1339569024"/>
    <s v="0"/>
    <x v="0"/>
    <x v="1"/>
    <d v="2021-08-12T00:00:00"/>
    <n v="320546.52360000001"/>
    <n v="320546.52360000001"/>
    <x v="9"/>
    <x v="5"/>
    <x v="0"/>
  </r>
  <r>
    <s v="NZ52909"/>
    <x v="2663"/>
    <n v="46"/>
    <d v="1976-05-24T12:00:00"/>
    <x v="0"/>
    <s v="Account Coordinator"/>
    <x v="4"/>
    <n v="41200.183299999997"/>
    <n v="24639.3253"/>
    <s v="Timothy Alexander"/>
    <x v="2"/>
    <n v="2355895311"/>
    <s v="0"/>
    <x v="5"/>
    <x v="2"/>
    <d v="2021-08-31T00:00:00"/>
    <n v="16560.857999999997"/>
    <n v="16560.857999999997"/>
    <x v="9"/>
    <x v="5"/>
    <x v="0"/>
  </r>
  <r>
    <s v="NZ73582"/>
    <x v="2664"/>
    <n v="40"/>
    <d v="1982-05-25T00:00:00"/>
    <x v="0"/>
    <s v="Human Resources Assistant IV"/>
    <x v="4"/>
    <n v="113708.6482"/>
    <n v="47228.754800000002"/>
    <s v="Karen Carr"/>
    <x v="0"/>
    <n v="1551356928"/>
    <s v="0"/>
    <x v="2"/>
    <x v="5"/>
    <d v="2022-04-11T00:00:00"/>
    <n v="66479.893400000001"/>
    <n v="66479.893400000001"/>
    <x v="5"/>
    <x v="5"/>
    <x v="1"/>
  </r>
  <r>
    <s v="NZ91553"/>
    <x v="2665"/>
    <n v="67"/>
    <d v="1955-05-25T06:00:00"/>
    <x v="0"/>
    <s v="Systems Administrator II"/>
    <x v="4"/>
    <n v="434860.50349999999"/>
    <n v="85768.713099999994"/>
    <s v="Alan Taylor"/>
    <x v="2"/>
    <n v="220066392"/>
    <s v="0"/>
    <x v="5"/>
    <x v="2"/>
    <d v="2021-12-19T00:00:00"/>
    <n v="349091.7904"/>
    <n v="349091.7904"/>
    <x v="7"/>
    <x v="3"/>
    <x v="0"/>
  </r>
  <r>
    <s v="NZ88950"/>
    <x v="2666"/>
    <n v="52"/>
    <d v="1970-05-25T00:00:00"/>
    <x v="0"/>
    <s v="Web Designer I"/>
    <x v="4"/>
    <n v="3386869.4081000001"/>
    <n v="741795.45360000001"/>
    <s v="Clarence Hart"/>
    <x v="0"/>
    <n v="1133451693"/>
    <s v="0"/>
    <x v="5"/>
    <x v="5"/>
    <d v="2021-03-26T00:00:00"/>
    <n v="2645073.9545"/>
    <n v="2645073.9545"/>
    <x v="1"/>
    <x v="4"/>
    <x v="0"/>
  </r>
  <r>
    <s v="NZ65738"/>
    <x v="2667"/>
    <n v="53"/>
    <d v="1969-05-24T18:00:00"/>
    <x v="0"/>
    <s v="Computer Systems Analyst IV"/>
    <x v="4"/>
    <n v="254964.46280000001"/>
    <n v="127643.2616"/>
    <s v="Harry Smith"/>
    <x v="5"/>
    <n v="1102745664"/>
    <s v="0"/>
    <x v="0"/>
    <x v="0"/>
    <d v="2022-03-12T00:00:00"/>
    <n v="127321.20120000001"/>
    <n v="127321.20120000001"/>
    <x v="1"/>
    <x v="4"/>
    <x v="1"/>
  </r>
  <r>
    <s v="NZ73702"/>
    <x v="2668"/>
    <n v="25"/>
    <d v="1997-05-24T18:00:00"/>
    <x v="0"/>
    <s v="Database Administrator II"/>
    <x v="4"/>
    <n v="188758.85010000001"/>
    <n v="105704.95600000001"/>
    <s v="Joseph Adams"/>
    <x v="3"/>
    <n v="1838000568"/>
    <s v="0"/>
    <x v="5"/>
    <x v="8"/>
    <d v="2022-04-12T00:00:00"/>
    <n v="83053.894100000005"/>
    <n v="83053.894100000005"/>
    <x v="5"/>
    <x v="0"/>
    <x v="1"/>
  </r>
  <r>
    <s v="NZ57483"/>
    <x v="2669"/>
    <n v="78"/>
    <d v="1944-05-24T12:00:00"/>
    <x v="0"/>
    <s v="Cost Accountant"/>
    <x v="4"/>
    <n v="1579332.6655999999"/>
    <n v="136808.43470000001"/>
    <s v="Gary Stanley"/>
    <x v="5"/>
    <n v="2042122752"/>
    <s v="0"/>
    <x v="1"/>
    <x v="1"/>
    <d v="2021-06-04T00:00:00"/>
    <n v="1442524.2308999998"/>
    <n v="1442524.2308999998"/>
    <x v="4"/>
    <x v="2"/>
    <x v="0"/>
  </r>
  <r>
    <s v="NZ44607"/>
    <x v="2670"/>
    <n v="62"/>
    <d v="1960-05-24T12:00:00"/>
    <x v="0"/>
    <s v="Quality Engineer"/>
    <x v="4"/>
    <n v="2500209.6905999999"/>
    <n v="755271.67740000004"/>
    <s v="Richard Moore"/>
    <x v="4"/>
    <n v="3525632325"/>
    <s v="0"/>
    <x v="4"/>
    <x v="7"/>
    <d v="2021-06-25T00:00:00"/>
    <n v="1744938.0131999999"/>
    <n v="1744938.0131999999"/>
    <x v="4"/>
    <x v="3"/>
    <x v="0"/>
  </r>
  <r>
    <s v="NZ33553"/>
    <x v="2671"/>
    <n v="28"/>
    <d v="1994-05-25T00:00:00"/>
    <x v="0"/>
    <s v="Engineer II"/>
    <x v="4"/>
    <n v="758957.49600000004"/>
    <n v="205332.5007"/>
    <s v="Bruce White"/>
    <x v="3"/>
    <n v="3333785952"/>
    <s v="0"/>
    <x v="5"/>
    <x v="5"/>
    <d v="2021-04-28T00:00:00"/>
    <n v="553624.99530000007"/>
    <n v="564697.49520600005"/>
    <x v="5"/>
    <x v="0"/>
    <x v="0"/>
  </r>
  <r>
    <s v="NZ53170"/>
    <x v="2672"/>
    <n v="32"/>
    <d v="1990-05-25T00:00:00"/>
    <x v="0"/>
    <s v="Web Developer IV"/>
    <x v="4"/>
    <n v="66767.019199999995"/>
    <n v="26633.868900000001"/>
    <s v="Sarah Ruiz"/>
    <x v="1"/>
    <n v="138457242"/>
    <s v="0"/>
    <x v="0"/>
    <x v="4"/>
    <d v="2021-08-09T00:00:00"/>
    <n v="40133.150299999994"/>
    <n v="40133.150299999994"/>
    <x v="9"/>
    <x v="1"/>
    <x v="0"/>
  </r>
  <r>
    <s v="NZ93602"/>
    <x v="2673"/>
    <n v="37"/>
    <d v="1985-05-24T18:00:00"/>
    <x v="0"/>
    <s v="Automation Specialist II"/>
    <x v="4"/>
    <n v="107267.6076"/>
    <n v="108934.0865"/>
    <s v="Benjamin James"/>
    <x v="2"/>
    <n v="10526775"/>
    <s v="0"/>
    <x v="2"/>
    <x v="2"/>
    <d v="2021-04-15T00:00:00"/>
    <n v="-1666.4789000000019"/>
    <n v="-1666.4789000000019"/>
    <x v="5"/>
    <x v="1"/>
    <x v="0"/>
  </r>
  <r>
    <s v="NZ49888"/>
    <x v="2674"/>
    <n v="81"/>
    <d v="1941-05-24T18:00:00"/>
    <x v="0"/>
    <s v="Automation Specialist IV"/>
    <x v="4"/>
    <n v="945239.65989999997"/>
    <n v="110143.8838"/>
    <s v="Henry Holmes"/>
    <x v="1"/>
    <n v="1479567936"/>
    <s v="0"/>
    <x v="2"/>
    <x v="4"/>
    <d v="2021-11-24T00:00:00"/>
    <n v="835095.77610000002"/>
    <n v="835095.77610000002"/>
    <x v="10"/>
    <x v="2"/>
    <x v="0"/>
  </r>
  <r>
    <s v="NZ54797"/>
    <x v="2675"/>
    <n v="20"/>
    <d v="2002-05-25T00:00:00"/>
    <x v="0"/>
    <s v="Geologist III"/>
    <x v="4"/>
    <n v="132877.0165"/>
    <n v="106041.07"/>
    <s v="Timothy Miller"/>
    <x v="1"/>
    <n v="2343134628"/>
    <s v="0"/>
    <x v="0"/>
    <x v="0"/>
    <d v="2021-07-10T00:00:00"/>
    <n v="26835.946499999991"/>
    <n v="26835.946499999991"/>
    <x v="11"/>
    <x v="0"/>
    <x v="0"/>
  </r>
  <r>
    <s v="NZ17319"/>
    <x v="2676"/>
    <n v="26"/>
    <d v="1996-05-24T12:00:00"/>
    <x v="0"/>
    <s v="Engineer III"/>
    <x v="4"/>
    <n v="105060.5484"/>
    <n v="24374.047200000001"/>
    <s v="James Stone"/>
    <x v="0"/>
    <n v="529890136"/>
    <s v="0"/>
    <x v="2"/>
    <x v="1"/>
    <d v="2021-06-07T00:00:00"/>
    <n v="80686.501199999999"/>
    <n v="80686.501199999999"/>
    <x v="4"/>
    <x v="0"/>
    <x v="0"/>
  </r>
  <r>
    <s v="NZ95487"/>
    <x v="2677"/>
    <n v="17"/>
    <d v="2005-05-24T18:00:00"/>
    <x v="0"/>
    <s v="Office Assistant II"/>
    <x v="4"/>
    <n v="1102563.1655999999"/>
    <n v="239807.48850000001"/>
    <s v="Andrew Young"/>
    <x v="2"/>
    <n v="2394513134"/>
    <s v="0"/>
    <x v="4"/>
    <x v="7"/>
    <d v="2021-12-04T00:00:00"/>
    <n v="862755.67709999997"/>
    <n v="862755.67709999997"/>
    <x v="7"/>
    <x v="6"/>
    <x v="0"/>
  </r>
  <r>
    <s v="NZ17854"/>
    <x v="2678"/>
    <n v="79"/>
    <d v="1943-05-25T06:00:00"/>
    <x v="0"/>
    <s v="Community Outreach Specialist"/>
    <x v="4"/>
    <n v="390386.42810000002"/>
    <n v="181221.48929999999"/>
    <s v="Antonio Henderson"/>
    <x v="5"/>
    <n v="1722103069"/>
    <s v="0"/>
    <x v="0"/>
    <x v="4"/>
    <d v="2021-05-27T00:00:00"/>
    <n v="209164.93880000003"/>
    <n v="209164.93880000003"/>
    <x v="6"/>
    <x v="2"/>
    <x v="0"/>
  </r>
  <r>
    <s v="NZ47843"/>
    <x v="2679"/>
    <n v="56"/>
    <d v="1966-05-25T00:00:00"/>
    <x v="0"/>
    <s v="Automation Specialist IV"/>
    <x v="4"/>
    <n v="396706.91840000002"/>
    <n v="55588.556900000003"/>
    <s v="Jeffrey Taylor"/>
    <x v="0"/>
    <n v="73812596"/>
    <s v="0"/>
    <x v="0"/>
    <x v="4"/>
    <d v="2021-09-18T00:00:00"/>
    <n v="341118.3615"/>
    <n v="341118.3615"/>
    <x v="8"/>
    <x v="4"/>
    <x v="0"/>
  </r>
  <r>
    <s v="NZ23199"/>
    <x v="2680"/>
    <n v="20"/>
    <d v="2002-05-25T00:00:00"/>
    <x v="0"/>
    <s v="Administrative Assistant II"/>
    <x v="4"/>
    <n v="504109.23879999999"/>
    <n v="287822.3702"/>
    <s v="Thomas Hernandez"/>
    <x v="4"/>
    <n v="2777663609"/>
    <s v="0"/>
    <x v="0"/>
    <x v="0"/>
    <d v="2021-06-27T00:00:00"/>
    <n v="216286.86859999999"/>
    <n v="216286.86859999999"/>
    <x v="4"/>
    <x v="0"/>
    <x v="0"/>
  </r>
  <r>
    <s v="NZ57420"/>
    <x v="2681"/>
    <n v="29"/>
    <d v="1993-05-24T18:00:00"/>
    <x v="0"/>
    <s v="Nurse"/>
    <x v="4"/>
    <n v="1003245.9456"/>
    <n v="189291.68780000001"/>
    <s v="Timothy Ortiz"/>
    <x v="3"/>
    <n v="35372288"/>
    <s v="0"/>
    <x v="2"/>
    <x v="4"/>
    <d v="2022-04-27T00:00:00"/>
    <n v="813954.25780000002"/>
    <n v="830233.34295600001"/>
    <x v="5"/>
    <x v="0"/>
    <x v="1"/>
  </r>
  <r>
    <s v="NZ65968"/>
    <x v="2682"/>
    <n v="38"/>
    <d v="1984-05-24T12:00:00"/>
    <x v="0"/>
    <s v="Web Designer III"/>
    <x v="4"/>
    <n v="163906.2328"/>
    <n v="61999.314200000001"/>
    <s v="Mark Henry"/>
    <x v="1"/>
    <n v="1855994511"/>
    <s v="0"/>
    <x v="4"/>
    <x v="1"/>
    <d v="2021-07-09T00:00:00"/>
    <n v="101906.9186"/>
    <n v="101906.9186"/>
    <x v="11"/>
    <x v="1"/>
    <x v="0"/>
  </r>
  <r>
    <s v="NZ94566"/>
    <x v="2683"/>
    <n v="70"/>
    <d v="1952-05-24T12:00:00"/>
    <x v="0"/>
    <s v="VP Sales"/>
    <x v="4"/>
    <n v="802754.77469999995"/>
    <n v="378828.09590000001"/>
    <s v="Jonathan Reed"/>
    <x v="3"/>
    <n v="6112316"/>
    <s v="0"/>
    <x v="1"/>
    <x v="1"/>
    <d v="2021-10-16T00:00:00"/>
    <n v="423926.67879999994"/>
    <n v="423926.67879999994"/>
    <x v="2"/>
    <x v="2"/>
    <x v="0"/>
  </r>
  <r>
    <s v="NZ82408"/>
    <x v="2684"/>
    <n v="22"/>
    <d v="2000-05-24T12:00:00"/>
    <x v="0"/>
    <s v="Compensation Analyst"/>
    <x v="4"/>
    <n v="1035073.8355"/>
    <n v="299398.96909999999"/>
    <s v="Todd Miller"/>
    <x v="5"/>
    <n v="1483237184"/>
    <s v="0"/>
    <x v="5"/>
    <x v="5"/>
    <d v="2022-04-29T00:00:00"/>
    <n v="735674.86640000006"/>
    <n v="735674.86640000006"/>
    <x v="5"/>
    <x v="0"/>
    <x v="1"/>
  </r>
  <r>
    <s v="NZ96756"/>
    <x v="2685"/>
    <n v="49"/>
    <d v="1973-05-24T18:00:00"/>
    <x v="0"/>
    <s v="Junior Executive"/>
    <x v="4"/>
    <n v="684295.04879999999"/>
    <n v="534461.09400000004"/>
    <s v="Lawrence Richardson"/>
    <x v="0"/>
    <n v="563332224"/>
    <s v="0"/>
    <x v="2"/>
    <x v="2"/>
    <d v="2021-01-24T00:00:00"/>
    <n v="149833.95479999995"/>
    <n v="149833.95479999995"/>
    <x v="3"/>
    <x v="5"/>
    <x v="0"/>
  </r>
  <r>
    <s v="NZ84558"/>
    <x v="2686"/>
    <n v="77"/>
    <d v="1945-05-24T18:00:00"/>
    <x v="0"/>
    <s v="Budget/Accounting Analyst II"/>
    <x v="4"/>
    <n v="238663.82750000001"/>
    <n v="128275.2506"/>
    <s v="Stephanie Mills"/>
    <x v="3"/>
    <n v="13881582"/>
    <s v="0"/>
    <x v="4"/>
    <x v="1"/>
    <d v="2022-02-16T00:00:00"/>
    <n v="110388.57690000001"/>
    <n v="110388.57690000001"/>
    <x v="0"/>
    <x v="2"/>
    <x v="1"/>
  </r>
  <r>
    <s v="NZ59539"/>
    <x v="2687"/>
    <n v="56"/>
    <d v="1966-05-25T00:00:00"/>
    <x v="0"/>
    <s v="Computer Systems Analyst III"/>
    <x v="4"/>
    <n v="175002.72200000001"/>
    <n v="69377.166100000002"/>
    <s v="Terry Watson"/>
    <x v="1"/>
    <n v="4130151204"/>
    <s v="0"/>
    <x v="2"/>
    <x v="2"/>
    <d v="2021-10-26T00:00:00"/>
    <n v="105625.55590000001"/>
    <n v="105625.55590000001"/>
    <x v="2"/>
    <x v="4"/>
    <x v="0"/>
  </r>
  <r>
    <s v="NZ92195"/>
    <x v="2688"/>
    <n v="64"/>
    <d v="1958-05-25T00:00:00"/>
    <x v="0"/>
    <s v="Nuclear Power Engineer"/>
    <x v="4"/>
    <n v="1553374.7797999999"/>
    <n v="354627.0331"/>
    <s v="James Olson"/>
    <x v="0"/>
    <n v="4706060544"/>
    <s v="0"/>
    <x v="5"/>
    <x v="2"/>
    <d v="2021-06-06T00:00:00"/>
    <n v="1198747.7467"/>
    <n v="1198747.7467"/>
    <x v="4"/>
    <x v="3"/>
    <x v="0"/>
  </r>
  <r>
    <s v="NZ52771"/>
    <x v="2689"/>
    <n v="83"/>
    <d v="1939-05-25T06:00:00"/>
    <x v="0"/>
    <s v="Accounting Assistant II"/>
    <x v="4"/>
    <n v="197430.3824"/>
    <n v="43028.209799999997"/>
    <s v="Jason Cunningham"/>
    <x v="4"/>
    <n v="46499904"/>
    <s v="0"/>
    <x v="0"/>
    <x v="4"/>
    <d v="2021-02-21T00:00:00"/>
    <n v="154402.17259999999"/>
    <n v="154402.17259999999"/>
    <x v="0"/>
    <x v="2"/>
    <x v="0"/>
  </r>
  <r>
    <s v="NZ27105"/>
    <x v="2690"/>
    <n v="41"/>
    <d v="1981-05-24T18:00:00"/>
    <x v="0"/>
    <s v="Civil Engineer"/>
    <x v="4"/>
    <n v="1070891.8248000001"/>
    <n v="571703.24990000005"/>
    <s v="Matthew Wheeler"/>
    <x v="0"/>
    <n v="37071936"/>
    <s v="0"/>
    <x v="4"/>
    <x v="7"/>
    <d v="2021-01-26T00:00:00"/>
    <n v="499188.57490000001"/>
    <n v="499188.57490000001"/>
    <x v="3"/>
    <x v="5"/>
    <x v="0"/>
  </r>
  <r>
    <s v="NZ48107"/>
    <x v="2691"/>
    <n v="75"/>
    <d v="1947-05-25T06:00:00"/>
    <x v="0"/>
    <s v="Mechanical Systems Engineer"/>
    <x v="4"/>
    <n v="1070053.5824"/>
    <n v="173348.68030000001"/>
    <s v="Carol Warren"/>
    <x v="3"/>
    <n v="1571795785"/>
    <s v="0"/>
    <x v="1"/>
    <x v="1"/>
    <d v="2021-09-07T00:00:00"/>
    <n v="896704.90209999995"/>
    <n v="914639.00014199992"/>
    <x v="8"/>
    <x v="2"/>
    <x v="0"/>
  </r>
  <r>
    <s v="NZ32633"/>
    <x v="2692"/>
    <n v="73"/>
    <d v="1949-05-24T18:00:00"/>
    <x v="0"/>
    <s v="Administrative Officer"/>
    <x v="4"/>
    <n v="981961.69149999996"/>
    <n v="341623.64730000001"/>
    <s v="Ruth Weaver"/>
    <x v="2"/>
    <n v="1695165884"/>
    <s v="0"/>
    <x v="0"/>
    <x v="4"/>
    <d v="2021-12-18T00:00:00"/>
    <n v="640338.04419999989"/>
    <n v="640338.04419999989"/>
    <x v="7"/>
    <x v="2"/>
    <x v="0"/>
  </r>
  <r>
    <s v="NZ45460"/>
    <x v="2693"/>
    <n v="49"/>
    <d v="1973-05-24T18:00:00"/>
    <x v="0"/>
    <s v="Staff Accountant IV"/>
    <x v="4"/>
    <n v="1029891.9638"/>
    <n v="368131.5956"/>
    <s v="Larry Gomez"/>
    <x v="2"/>
    <n v="2054531749"/>
    <s v="0"/>
    <x v="1"/>
    <x v="4"/>
    <d v="2021-12-09T00:00:00"/>
    <n v="661760.36820000003"/>
    <n v="661760.36820000003"/>
    <x v="7"/>
    <x v="5"/>
    <x v="0"/>
  </r>
  <r>
    <s v="NZ99554"/>
    <x v="2694"/>
    <n v="21"/>
    <d v="2001-05-24T18:00:00"/>
    <x v="0"/>
    <s v="Automation Specialist III"/>
    <x v="4"/>
    <n v="0"/>
    <n v="0"/>
    <s v="Matthew Morgan"/>
    <x v="0"/>
    <n v="2593706832"/>
    <s v="0"/>
    <x v="4"/>
    <x v="7"/>
    <d v="2021-05-25T00:00:00"/>
    <n v="0"/>
    <n v="0"/>
    <x v="6"/>
    <x v="0"/>
    <x v="0"/>
  </r>
  <r>
    <s v="NZ84942"/>
    <x v="2695"/>
    <n v="52"/>
    <d v="1970-05-25T00:00:00"/>
    <x v="0"/>
    <s v="Assistant Professor"/>
    <x v="4"/>
    <n v="27367.891199999998"/>
    <n v="6393.8235999999997"/>
    <s v="Charles Green"/>
    <x v="5"/>
    <n v="645216"/>
    <s v="0"/>
    <x v="1"/>
    <x v="4"/>
    <d v="2021-04-04T00:00:00"/>
    <n v="20974.067599999998"/>
    <n v="20974.067599999998"/>
    <x v="5"/>
    <x v="4"/>
    <x v="0"/>
  </r>
  <r>
    <s v="NZ30598"/>
    <x v="2696"/>
    <n v="61"/>
    <d v="1961-05-24T18:00:00"/>
    <x v="0"/>
    <s v="VP Quality Control"/>
    <x v="4"/>
    <n v="404394.21240000002"/>
    <n v="310470.39529999997"/>
    <s v="Roger Jacobs"/>
    <x v="1"/>
    <n v="2144627037"/>
    <s v="0"/>
    <x v="0"/>
    <x v="4"/>
    <d v="2021-02-07T00:00:00"/>
    <n v="93923.817100000044"/>
    <n v="93923.817100000044"/>
    <x v="0"/>
    <x v="3"/>
    <x v="0"/>
  </r>
  <r>
    <s v="NZ60265"/>
    <x v="2697"/>
    <n v="60"/>
    <d v="1962-05-25T00:00:00"/>
    <x v="0"/>
    <s v="Software Engineer IV"/>
    <x v="4"/>
    <n v="314269.04889999999"/>
    <n v="27220.1538"/>
    <s v="Nicholas Garcia"/>
    <x v="0"/>
    <n v="8076588"/>
    <s v="0"/>
    <x v="0"/>
    <x v="0"/>
    <d v="2021-11-15T00:00:00"/>
    <n v="287048.89509999997"/>
    <n v="287048.89509999997"/>
    <x v="10"/>
    <x v="3"/>
    <x v="0"/>
  </r>
  <r>
    <s v="NZ72436"/>
    <x v="2698"/>
    <n v="41"/>
    <d v="1981-05-24T18:00:00"/>
    <x v="0"/>
    <s v="Database Administrator I"/>
    <x v="4"/>
    <n v="413171.42450000002"/>
    <n v="338505.44569999998"/>
    <s v="Cynthia Perkins"/>
    <x v="1"/>
    <n v="13370024"/>
    <s v="0"/>
    <x v="2"/>
    <x v="2"/>
    <d v="2022-01-05T00:00:00"/>
    <n v="74665.978800000041"/>
    <n v="74665.978800000041"/>
    <x v="3"/>
    <x v="5"/>
    <x v="1"/>
  </r>
  <r>
    <s v="NZ92018"/>
    <x v="2699"/>
    <n v="78"/>
    <d v="1944-05-24T12:00:00"/>
    <x v="0"/>
    <s v="Nurse Practicioner"/>
    <x v="4"/>
    <n v="186712.06400000001"/>
    <n v="47751.610399999998"/>
    <s v="Angela Tucker"/>
    <x v="1"/>
    <n v="713682819"/>
    <s v="0"/>
    <x v="5"/>
    <x v="2"/>
    <d v="2022-02-21T00:00:00"/>
    <n v="138960.45360000001"/>
    <n v="138960.45360000001"/>
    <x v="0"/>
    <x v="2"/>
    <x v="1"/>
  </r>
  <r>
    <s v="NZ60028"/>
    <x v="2700"/>
    <n v="69"/>
    <d v="1953-05-24T18:00:00"/>
    <x v="0"/>
    <s v="Senior Financial Analyst"/>
    <x v="4"/>
    <n v="143853.26079999999"/>
    <n v="12802.940199999999"/>
    <s v="Jeffrey James"/>
    <x v="0"/>
    <n v="584192364"/>
    <s v="0"/>
    <x v="2"/>
    <x v="1"/>
    <d v="2022-02-18T00:00:00"/>
    <n v="131050.32059999999"/>
    <n v="131050.32059999999"/>
    <x v="0"/>
    <x v="3"/>
    <x v="1"/>
  </r>
  <r>
    <s v="NZ74028"/>
    <x v="2701"/>
    <n v="66"/>
    <d v="1956-05-24T12:00:00"/>
    <x v="0"/>
    <s v="Software Consultant"/>
    <x v="4"/>
    <n v="1508181.3896000001"/>
    <n v="657136.17689999996"/>
    <s v="Frank Nelson"/>
    <x v="3"/>
    <n v="124157088"/>
    <s v="0"/>
    <x v="2"/>
    <x v="2"/>
    <d v="2021-09-24T00:00:00"/>
    <n v="851045.21270000015"/>
    <n v="868066.1169540002"/>
    <x v="8"/>
    <x v="3"/>
    <x v="0"/>
  </r>
  <r>
    <s v="NZ76900"/>
    <x v="2702"/>
    <n v="53"/>
    <d v="1969-05-24T18:00:00"/>
    <x v="0"/>
    <s v="Senior Financial Analyst"/>
    <x v="4"/>
    <n v="302827.01209999999"/>
    <n v="72267.87"/>
    <s v="Rebecca Owens"/>
    <x v="0"/>
    <n v="3840401474"/>
    <s v="0"/>
    <x v="4"/>
    <x v="7"/>
    <d v="2021-06-29T00:00:00"/>
    <n v="230559.1421"/>
    <n v="230559.1421"/>
    <x v="4"/>
    <x v="4"/>
    <x v="0"/>
  </r>
  <r>
    <s v="NZ69189"/>
    <x v="2703"/>
    <n v="50"/>
    <d v="1972-05-24T12:00:00"/>
    <x v="0"/>
    <s v="Graphic Designer"/>
    <x v="4"/>
    <n v="985148.61100000003"/>
    <n v="415800.65509999997"/>
    <s v="Michael Carpenter"/>
    <x v="3"/>
    <n v="1114850457"/>
    <s v="0"/>
    <x v="1"/>
    <x v="1"/>
    <d v="2021-06-23T00:00:00"/>
    <n v="569347.95590000006"/>
    <n v="580734.91501800006"/>
    <x v="4"/>
    <x v="4"/>
    <x v="0"/>
  </r>
  <r>
    <s v="NZ58197"/>
    <x v="2704"/>
    <n v="36"/>
    <d v="1986-05-25T00:00:00"/>
    <x v="0"/>
    <s v="Developer I"/>
    <x v="4"/>
    <n v="101161.4201"/>
    <n v="42541.6057"/>
    <s v="Betty Butler"/>
    <x v="5"/>
    <n v="1781504307"/>
    <s v="0"/>
    <x v="5"/>
    <x v="2"/>
    <d v="2021-06-30T00:00:00"/>
    <n v="58619.814400000003"/>
    <n v="58619.814400000003"/>
    <x v="4"/>
    <x v="1"/>
    <x v="0"/>
  </r>
  <r>
    <s v="NZ17356"/>
    <x v="2705"/>
    <n v="18"/>
    <d v="2004-05-24T12:00:00"/>
    <x v="0"/>
    <s v="Research Assistant IV"/>
    <x v="4"/>
    <n v="1651345.5924"/>
    <n v="542709.14170000004"/>
    <s v="Joshua Riley"/>
    <x v="1"/>
    <n v="36152649"/>
    <n v="615293549"/>
    <x v="3"/>
    <x v="6"/>
    <d v="2021-03-22T00:00:00"/>
    <n v="1108636.4506999999"/>
    <n v="1108636.4506999999"/>
    <x v="1"/>
    <x v="6"/>
    <x v="0"/>
  </r>
  <r>
    <s v="NZ17508"/>
    <x v="2706"/>
    <n v="65"/>
    <d v="1957-05-24T18:00:00"/>
    <x v="0"/>
    <s v="Health Coach II"/>
    <x v="4"/>
    <n v="1247794.6856"/>
    <n v="108429.0554"/>
    <s v="Sean Morrison"/>
    <x v="3"/>
    <n v="41393514"/>
    <s v="0"/>
    <x v="0"/>
    <x v="4"/>
    <d v="2021-07-23T00:00:00"/>
    <n v="1139365.6302"/>
    <n v="1162152.9428040001"/>
    <x v="11"/>
    <x v="3"/>
    <x v="0"/>
  </r>
  <r>
    <s v="NZ69918"/>
    <x v="2707"/>
    <n v="78"/>
    <d v="1944-05-24T12:00:00"/>
    <x v="0"/>
    <s v="Programmer Analyst IV"/>
    <x v="4"/>
    <n v="294577.43040000001"/>
    <n v="95148.51"/>
    <s v="Mary Wright"/>
    <x v="5"/>
    <n v="2129628528"/>
    <s v="0"/>
    <x v="4"/>
    <x v="7"/>
    <d v="2022-04-11T00:00:00"/>
    <n v="199428.9204"/>
    <n v="199428.9204"/>
    <x v="5"/>
    <x v="2"/>
    <x v="1"/>
  </r>
  <r>
    <s v="NZ76782"/>
    <x v="2708"/>
    <n v="35"/>
    <d v="1987-05-25T06:00:00"/>
    <x v="0"/>
    <s v="GIS Technical Architect"/>
    <x v="4"/>
    <n v="609456.52980000002"/>
    <n v="240914.58119999999"/>
    <s v="Sarah Rivera"/>
    <x v="0"/>
    <n v="12506112"/>
    <s v="0"/>
    <x v="5"/>
    <x v="5"/>
    <d v="2022-04-26T00:00:00"/>
    <n v="368541.9486"/>
    <n v="368541.9486"/>
    <x v="5"/>
    <x v="1"/>
    <x v="1"/>
  </r>
  <r>
    <s v="NZ96193"/>
    <x v="2709"/>
    <n v="27"/>
    <d v="1995-05-25T06:00:00"/>
    <x v="0"/>
    <s v="Associate Professor"/>
    <x v="4"/>
    <n v="139803.12460000001"/>
    <n v="58717.312299999998"/>
    <s v="Theresa Mcdonald"/>
    <x v="0"/>
    <n v="372753381"/>
    <n v="756748224"/>
    <x v="3"/>
    <x v="6"/>
    <d v="2021-02-18T00:00:00"/>
    <n v="81085.81230000002"/>
    <n v="81085.81230000002"/>
    <x v="0"/>
    <x v="0"/>
    <x v="0"/>
  </r>
  <r>
    <s v="NZ28733"/>
    <x v="2710"/>
    <n v="71"/>
    <d v="1951-05-25T06:00:00"/>
    <x v="0"/>
    <s v="Systems Administrator II"/>
    <x v="4"/>
    <n v="481042.8702"/>
    <n v="253767.54310000001"/>
    <s v="Sean Robinson"/>
    <x v="1"/>
    <n v="5005416"/>
    <s v="0"/>
    <x v="0"/>
    <x v="0"/>
    <d v="2022-01-02T00:00:00"/>
    <n v="227275.32709999999"/>
    <n v="227275.32709999999"/>
    <x v="3"/>
    <x v="2"/>
    <x v="1"/>
  </r>
  <r>
    <s v="NZ58018"/>
    <x v="2711"/>
    <n v="25"/>
    <d v="1997-05-24T18:00:00"/>
    <x v="0"/>
    <s v="Media Manager III"/>
    <x v="4"/>
    <n v="200786.43969999999"/>
    <n v="47458.612999999998"/>
    <s v="Ashley Powell"/>
    <x v="4"/>
    <n v="33215875"/>
    <n v="717717504"/>
    <x v="3"/>
    <x v="6"/>
    <d v="2021-08-22T00:00:00"/>
    <n v="153327.82669999998"/>
    <n v="153327.82669999998"/>
    <x v="9"/>
    <x v="0"/>
    <x v="0"/>
  </r>
  <r>
    <s v="NZ52234"/>
    <x v="2712"/>
    <n v="43"/>
    <d v="1979-05-25T06:00:00"/>
    <x v="0"/>
    <s v="Geologist III"/>
    <x v="4"/>
    <n v="2093007.3731"/>
    <n v="801171.42989999999"/>
    <s v="Ronald Hill"/>
    <x v="1"/>
    <n v="2575216"/>
    <s v="0"/>
    <x v="2"/>
    <x v="2"/>
    <d v="2022-01-09T00:00:00"/>
    <n v="1291835.9432000001"/>
    <n v="1291835.9432000001"/>
    <x v="3"/>
    <x v="5"/>
    <x v="1"/>
  </r>
  <r>
    <s v="NZ46526"/>
    <x v="2713"/>
    <n v="64"/>
    <d v="1958-05-25T00:00:00"/>
    <x v="0"/>
    <s v="Speech Pathologist"/>
    <x v="4"/>
    <n v="1503762.649"/>
    <n v="989013.12679999997"/>
    <s v="Steven Hall"/>
    <x v="3"/>
    <n v="14343672"/>
    <s v="0"/>
    <x v="2"/>
    <x v="2"/>
    <d v="2021-05-01T00:00:00"/>
    <n v="514749.52220000001"/>
    <n v="525044.512644"/>
    <x v="6"/>
    <x v="3"/>
    <x v="0"/>
  </r>
  <r>
    <s v="NZ35316"/>
    <x v="2714"/>
    <n v="47"/>
    <d v="1975-05-25T06:00:00"/>
    <x v="0"/>
    <s v="Health Coach II"/>
    <x v="4"/>
    <n v="570772.50659999996"/>
    <n v="175137.03760000001"/>
    <s v="Annie Hayes"/>
    <x v="2"/>
    <n v="906779475"/>
    <s v="0"/>
    <x v="4"/>
    <x v="1"/>
    <d v="2021-12-09T00:00:00"/>
    <n v="395635.46899999992"/>
    <n v="395635.46899999992"/>
    <x v="7"/>
    <x v="5"/>
    <x v="0"/>
  </r>
  <r>
    <s v="NZ89530"/>
    <x v="2715"/>
    <n v="72"/>
    <d v="1950-05-25T00:00:00"/>
    <x v="0"/>
    <s v="Engineer IV"/>
    <x v="4"/>
    <n v="677319.48860000004"/>
    <n v="242851.81020000001"/>
    <s v="Mark Harris"/>
    <x v="0"/>
    <n v="501449721"/>
    <n v="321223397"/>
    <x v="3"/>
    <x v="6"/>
    <d v="2021-07-11T00:00:00"/>
    <n v="434467.67840000003"/>
    <n v="434467.67840000003"/>
    <x v="11"/>
    <x v="2"/>
    <x v="0"/>
  </r>
  <r>
    <s v="NZ54677"/>
    <x v="2716"/>
    <n v="59"/>
    <d v="1963-05-25T06:00:00"/>
    <x v="0"/>
    <s v="Help Desk Operator"/>
    <x v="4"/>
    <n v="871132.93839999998"/>
    <n v="364119.51770000003"/>
    <s v="Mark Garrett"/>
    <x v="0"/>
    <n v="625596696"/>
    <s v="0"/>
    <x v="0"/>
    <x v="1"/>
    <d v="2021-08-29T00:00:00"/>
    <n v="507013.42069999996"/>
    <n v="507013.42069999996"/>
    <x v="9"/>
    <x v="4"/>
    <x v="0"/>
  </r>
  <r>
    <s v="NZ40785"/>
    <x v="2717"/>
    <n v="80"/>
    <d v="1942-05-25T00:00:00"/>
    <x v="0"/>
    <s v="Design Engineer"/>
    <x v="4"/>
    <n v="1230159.3293999999"/>
    <n v="447715.97100000002"/>
    <s v="Ruth Reyes"/>
    <x v="0"/>
    <n v="651257984"/>
    <s v="0"/>
    <x v="2"/>
    <x v="1"/>
    <d v="2021-08-16T00:00:00"/>
    <n v="782443.35839999991"/>
    <n v="782443.35839999991"/>
    <x v="9"/>
    <x v="2"/>
    <x v="0"/>
  </r>
  <r>
    <s v="NZ42604"/>
    <x v="2718"/>
    <n v="49"/>
    <d v="1973-05-24T18:00:00"/>
    <x v="0"/>
    <s v="Assistant Professor"/>
    <x v="4"/>
    <n v="1298008.5260000001"/>
    <n v="228166.94089999999"/>
    <s v="Justin Johnson"/>
    <x v="1"/>
    <n v="739902009"/>
    <s v="0"/>
    <x v="1"/>
    <x v="1"/>
    <d v="2021-10-12T00:00:00"/>
    <n v="1069841.5851"/>
    <n v="1069841.5851"/>
    <x v="2"/>
    <x v="5"/>
    <x v="0"/>
  </r>
  <r>
    <s v="NZ70565"/>
    <x v="2719"/>
    <n v="37"/>
    <d v="1985-05-24T18:00:00"/>
    <x v="0"/>
    <s v="General Manager"/>
    <x v="4"/>
    <n v="135602.61120000001"/>
    <n v="32193.9303"/>
    <s v="Peter Martin"/>
    <x v="0"/>
    <n v="2155914628"/>
    <s v="0"/>
    <x v="4"/>
    <x v="7"/>
    <d v="2021-05-06T00:00:00"/>
    <n v="103408.68090000001"/>
    <n v="103408.68090000001"/>
    <x v="6"/>
    <x v="1"/>
    <x v="0"/>
  </r>
  <r>
    <s v="NZ28746"/>
    <x v="2720"/>
    <n v="56"/>
    <d v="1966-05-25T00:00:00"/>
    <x v="0"/>
    <s v="Media Manager II"/>
    <x v="4"/>
    <n v="847815.67819999997"/>
    <n v="207337.10149999999"/>
    <s v="Anne Collins"/>
    <x v="5"/>
    <n v="3748095456"/>
    <s v="0"/>
    <x v="5"/>
    <x v="2"/>
    <d v="2021-01-29T00:00:00"/>
    <n v="640478.57669999998"/>
    <n v="640478.57669999998"/>
    <x v="3"/>
    <x v="4"/>
    <x v="0"/>
  </r>
  <r>
    <s v="NZ26568"/>
    <x v="2721"/>
    <n v="42"/>
    <d v="1980-05-24T12:00:00"/>
    <x v="0"/>
    <s v="Quality Engineer"/>
    <x v="4"/>
    <n v="127040.60249999999"/>
    <n v="43306.729800000001"/>
    <s v="Mary Berry"/>
    <x v="0"/>
    <n v="2622083904"/>
    <s v="0"/>
    <x v="2"/>
    <x v="2"/>
    <d v="2021-09-04T00:00:00"/>
    <n v="83733.872699999993"/>
    <n v="83733.872699999993"/>
    <x v="8"/>
    <x v="5"/>
    <x v="0"/>
  </r>
  <r>
    <s v="NZ65923"/>
    <x v="2722"/>
    <n v="80"/>
    <d v="1942-05-25T00:00:00"/>
    <x v="0"/>
    <s v="Human Resources Assistant III"/>
    <x v="4"/>
    <n v="711965.60210000002"/>
    <n v="445036.85920000001"/>
    <s v="Jimmy Gordon"/>
    <x v="3"/>
    <n v="1681872962"/>
    <s v="0"/>
    <x v="5"/>
    <x v="8"/>
    <d v="2021-02-21T00:00:00"/>
    <n v="266928.74290000001"/>
    <n v="266928.74290000001"/>
    <x v="0"/>
    <x v="2"/>
    <x v="0"/>
  </r>
  <r>
    <s v="NZ97608"/>
    <x v="2723"/>
    <n v="63"/>
    <d v="1959-05-25T06:00:00"/>
    <x v="0"/>
    <s v="Software Test Engineer I"/>
    <x v="4"/>
    <n v="798969.58849999995"/>
    <n v="143760.17430000001"/>
    <s v="Charles Long"/>
    <x v="0"/>
    <n v="1337134344"/>
    <s v="0"/>
    <x v="5"/>
    <x v="5"/>
    <d v="2021-11-28T00:00:00"/>
    <n v="655209.4142"/>
    <n v="655209.4142"/>
    <x v="10"/>
    <x v="3"/>
    <x v="0"/>
  </r>
  <r>
    <s v="NZ23002"/>
    <x v="2724"/>
    <n v="45"/>
    <d v="1977-05-24T18:00:00"/>
    <x v="0"/>
    <s v="Statistician IV"/>
    <x v="4"/>
    <n v="357447.80940000003"/>
    <n v="319627.52500000002"/>
    <s v="Paul Bell"/>
    <x v="0"/>
    <n v="670642875"/>
    <s v="0"/>
    <x v="5"/>
    <x v="5"/>
    <d v="2021-06-27T00:00:00"/>
    <n v="37820.284400000004"/>
    <n v="37820.284400000004"/>
    <x v="4"/>
    <x v="5"/>
    <x v="0"/>
  </r>
  <r>
    <s v="NZ68811"/>
    <x v="2725"/>
    <n v="83"/>
    <d v="1939-05-25T06:00:00"/>
    <x v="0"/>
    <s v="Accounting Assistant II"/>
    <x v="4"/>
    <n v="147943.1324"/>
    <n v="50664.832699999999"/>
    <s v="Brenda Miller"/>
    <x v="2"/>
    <n v="2649136875"/>
    <s v="0"/>
    <x v="1"/>
    <x v="1"/>
    <d v="2021-11-25T00:00:00"/>
    <n v="97278.299700000003"/>
    <n v="97278.299700000003"/>
    <x v="10"/>
    <x v="2"/>
    <x v="0"/>
  </r>
  <r>
    <s v="NZ12601"/>
    <x v="2726"/>
    <n v="60"/>
    <d v="1962-05-25T00:00:00"/>
    <x v="0"/>
    <s v="Senior Developer"/>
    <x v="4"/>
    <n v="560116.24419999996"/>
    <n v="137539.65549999999"/>
    <s v="Gregory Richards"/>
    <x v="3"/>
    <n v="1687811425"/>
    <s v="0"/>
    <x v="1"/>
    <x v="1"/>
    <d v="2021-06-06T00:00:00"/>
    <n v="422576.58869999996"/>
    <n v="422576.58869999996"/>
    <x v="4"/>
    <x v="3"/>
    <x v="0"/>
  </r>
  <r>
    <s v="NZ37323"/>
    <x v="2727"/>
    <n v="53"/>
    <d v="1969-05-24T18:00:00"/>
    <x v="0"/>
    <s v="Automation Specialist II"/>
    <x v="4"/>
    <n v="564711.39859999996"/>
    <n v="290826.37030000001"/>
    <s v="Laura Ellis"/>
    <x v="0"/>
    <n v="1882044363"/>
    <s v="0"/>
    <x v="5"/>
    <x v="8"/>
    <d v="2021-02-18T00:00:00"/>
    <n v="273885.02829999995"/>
    <n v="273885.02829999995"/>
    <x v="0"/>
    <x v="4"/>
    <x v="0"/>
  </r>
  <r>
    <s v="NZ20812"/>
    <x v="2728"/>
    <n v="55"/>
    <d v="1967-05-25T06:00:00"/>
    <x v="0"/>
    <s v="Web Developer I"/>
    <x v="4"/>
    <n v="1712205.9209"/>
    <n v="1087320.3617"/>
    <s v="Gerald Bowman"/>
    <x v="5"/>
    <n v="454928874"/>
    <s v="0"/>
    <x v="0"/>
    <x v="0"/>
    <d v="2021-03-09T00:00:00"/>
    <n v="624885.55920000002"/>
    <n v="624885.55920000002"/>
    <x v="1"/>
    <x v="4"/>
    <x v="0"/>
  </r>
  <r>
    <s v="NZ97314"/>
    <x v="2729"/>
    <n v="63"/>
    <d v="1959-05-25T06:00:00"/>
    <x v="0"/>
    <s v="Associate Professor"/>
    <x v="4"/>
    <n v="361645.82939999999"/>
    <n v="141675.68580000001"/>
    <s v="Kelly Sanchez"/>
    <x v="5"/>
    <n v="1116669312"/>
    <s v="0"/>
    <x v="2"/>
    <x v="1"/>
    <d v="2022-02-20T00:00:00"/>
    <n v="219970.14359999998"/>
    <n v="219970.14359999998"/>
    <x v="0"/>
    <x v="3"/>
    <x v="1"/>
  </r>
  <r>
    <s v="NZ65206"/>
    <x v="2730"/>
    <n v="62"/>
    <d v="1960-05-24T12:00:00"/>
    <x v="0"/>
    <s v="Staff Accountant I"/>
    <x v="4"/>
    <n v="1655020.0607"/>
    <n v="535295.55090000003"/>
    <s v="Jason Edwards"/>
    <x v="5"/>
    <n v="1425340176"/>
    <s v="0"/>
    <x v="5"/>
    <x v="8"/>
    <d v="2021-11-07T00:00:00"/>
    <n v="1119724.5098000001"/>
    <n v="1119724.5098000001"/>
    <x v="10"/>
    <x v="3"/>
    <x v="0"/>
  </r>
  <r>
    <s v="NZ87656"/>
    <x v="2731"/>
    <n v="55"/>
    <d v="1967-05-25T06:00:00"/>
    <x v="0"/>
    <s v="Database Administrator III"/>
    <x v="4"/>
    <n v="2253058.983"/>
    <n v="699355.55680000002"/>
    <s v="Robert Lane"/>
    <x v="3"/>
    <n v="1595123829"/>
    <s v="0"/>
    <x v="2"/>
    <x v="2"/>
    <d v="2022-02-07T00:00:00"/>
    <n v="1553703.4262000001"/>
    <n v="1584777.4947240001"/>
    <x v="0"/>
    <x v="4"/>
    <x v="1"/>
  </r>
  <r>
    <s v="NZ14845"/>
    <x v="2732"/>
    <n v="21"/>
    <d v="2001-05-24T18:00:00"/>
    <x v="0"/>
    <s v="Engineer IV"/>
    <x v="4"/>
    <n v="288545.15950000001"/>
    <n v="163440.2225"/>
    <s v="Susan Carter"/>
    <x v="0"/>
    <n v="883635896"/>
    <s v="0"/>
    <x v="0"/>
    <x v="4"/>
    <d v="2021-11-02T00:00:00"/>
    <n v="125104.93700000001"/>
    <n v="125104.93700000001"/>
    <x v="10"/>
    <x v="0"/>
    <x v="0"/>
  </r>
  <r>
    <s v="NZ28655"/>
    <x v="2733"/>
    <n v="67"/>
    <d v="1955-05-25T06:00:00"/>
    <x v="0"/>
    <s v="Automation Specialist III"/>
    <x v="4"/>
    <m/>
    <n v="0"/>
    <s v="Ruth Bailey"/>
    <x v="0"/>
    <n v="1899420684"/>
    <s v="0"/>
    <x v="0"/>
    <x v="4"/>
    <d v="2021-12-04T00:00:00"/>
    <n v="0"/>
    <n v="0"/>
    <x v="7"/>
    <x v="3"/>
    <x v="0"/>
  </r>
  <r>
    <s v="NZ12731"/>
    <x v="2734"/>
    <n v="20"/>
    <d v="2002-05-25T00:00:00"/>
    <x v="0"/>
    <s v="VP Accounting"/>
    <x v="4"/>
    <n v="141935.63800000001"/>
    <n v="107978.2061"/>
    <s v="Nancy Mitchell"/>
    <x v="1"/>
    <n v="760052996"/>
    <s v="0"/>
    <x v="1"/>
    <x v="1"/>
    <d v="2021-07-20T00:00:00"/>
    <n v="33957.431900000011"/>
    <n v="33957.431900000011"/>
    <x v="11"/>
    <x v="0"/>
    <x v="0"/>
  </r>
  <r>
    <s v="NZ19266"/>
    <x v="2735"/>
    <n v="38"/>
    <d v="1984-05-24T12:00:00"/>
    <x v="0"/>
    <s v="Librarian"/>
    <x v="2"/>
    <n v="1177321.8929000001"/>
    <n v="335708.19410000002"/>
    <s v="Julie Cruz"/>
    <x v="1"/>
    <n v="123010605"/>
    <s v="0"/>
    <x v="2"/>
    <x v="2"/>
    <d v="2021-09-17T00:00:00"/>
    <n v="841613.69880000013"/>
    <n v="841613.69880000013"/>
    <x v="8"/>
    <x v="1"/>
    <x v="0"/>
  </r>
  <r>
    <s v="NZ76975"/>
    <x v="2736"/>
    <n v="48"/>
    <d v="1974-05-25T00:00:00"/>
    <x v="0"/>
    <s v="Social Worker"/>
    <x v="2"/>
    <n v="73467.267999999996"/>
    <n v="60830.897900000004"/>
    <s v="Anthony Sims"/>
    <x v="0"/>
    <n v="1292766612"/>
    <s v="0"/>
    <x v="1"/>
    <x v="4"/>
    <d v="2021-09-30T00:00:00"/>
    <n v="12636.370099999993"/>
    <n v="12636.370099999993"/>
    <x v="8"/>
    <x v="5"/>
    <x v="0"/>
  </r>
  <r>
    <s v="NZ80646"/>
    <x v="2737"/>
    <n v="70"/>
    <d v="1952-05-24T12:00:00"/>
    <x v="0"/>
    <s v="VP Product Management"/>
    <x v="2"/>
    <n v="327401.69040000002"/>
    <n v="122280.72440000001"/>
    <s v="Carolyn Wright"/>
    <x v="3"/>
    <n v="770268492"/>
    <s v="0"/>
    <x v="2"/>
    <x v="2"/>
    <d v="2021-02-24T00:00:00"/>
    <n v="205120.96600000001"/>
    <n v="205120.96600000001"/>
    <x v="0"/>
    <x v="2"/>
    <x v="0"/>
  </r>
  <r>
    <s v="NZ25359"/>
    <x v="2738"/>
    <n v="47"/>
    <d v="1975-05-25T06:00:00"/>
    <x v="0"/>
    <s v="Software Engineer II"/>
    <x v="2"/>
    <n v="856487.30149999994"/>
    <n v="176275.3352"/>
    <s v="Judy Myers"/>
    <x v="3"/>
    <n v="31213872"/>
    <s v="0"/>
    <x v="4"/>
    <x v="7"/>
    <d v="2021-12-27T00:00:00"/>
    <n v="680211.96629999997"/>
    <n v="693816.20562599995"/>
    <x v="7"/>
    <x v="5"/>
    <x v="0"/>
  </r>
  <r>
    <s v="NZ57637"/>
    <x v="2739"/>
    <n v="28"/>
    <d v="1994-05-25T00:00:00"/>
    <x v="0"/>
    <s v="Structural Engineer"/>
    <x v="2"/>
    <n v="235512.87059999999"/>
    <n v="91850.019499999995"/>
    <s v="Jimmy Evans"/>
    <x v="5"/>
    <n v="1882172432"/>
    <s v="0"/>
    <x v="2"/>
    <x v="2"/>
    <d v="2022-04-17T00:00:00"/>
    <n v="143662.8511"/>
    <n v="143662.8511"/>
    <x v="5"/>
    <x v="0"/>
    <x v="1"/>
  </r>
  <r>
    <s v="NZ58373"/>
    <x v="2740"/>
    <n v="50"/>
    <d v="1972-05-24T12:00:00"/>
    <x v="0"/>
    <s v="Automation Specialist I"/>
    <x v="2"/>
    <n v="974755.48450000002"/>
    <n v="395777.43229999999"/>
    <s v="Louis Price"/>
    <x v="1"/>
    <n v="479299525"/>
    <s v="0"/>
    <x v="4"/>
    <x v="7"/>
    <d v="2021-04-12T00:00:00"/>
    <n v="578978.05220000003"/>
    <n v="578978.05220000003"/>
    <x v="5"/>
    <x v="4"/>
    <x v="0"/>
  </r>
  <r>
    <s v="NZ96166"/>
    <x v="2741"/>
    <n v="75"/>
    <d v="1947-05-25T06:00:00"/>
    <x v="0"/>
    <s v="Programmer Analyst IV"/>
    <x v="2"/>
    <n v="229870.476"/>
    <n v="215158.76550000001"/>
    <s v="Wanda Smith"/>
    <x v="4"/>
    <n v="849519216"/>
    <s v="0"/>
    <x v="1"/>
    <x v="1"/>
    <d v="2021-05-28T00:00:00"/>
    <n v="14711.710499999986"/>
    <n v="14711.710499999986"/>
    <x v="6"/>
    <x v="2"/>
    <x v="0"/>
  </r>
  <r>
    <s v="NZ60750"/>
    <x v="2742"/>
    <n v="32"/>
    <d v="1990-05-25T00:00:00"/>
    <x v="0"/>
    <s v="Speech Pathologist"/>
    <x v="2"/>
    <n v="199933.9068"/>
    <n v="152113.64939999999"/>
    <s v="Philip Hanson"/>
    <x v="5"/>
    <n v="1477704375"/>
    <s v="0"/>
    <x v="1"/>
    <x v="1"/>
    <d v="2021-08-09T00:00:00"/>
    <n v="47820.257400000002"/>
    <n v="47820.257400000002"/>
    <x v="9"/>
    <x v="1"/>
    <x v="0"/>
  </r>
  <r>
    <s v="NZ32087"/>
    <x v="2743"/>
    <n v="63"/>
    <d v="1959-05-25T06:00:00"/>
    <x v="0"/>
    <s v="Help Desk Operator"/>
    <x v="2"/>
    <n v="787307.446"/>
    <n v="467620.92680000002"/>
    <s v="Ruth Freeman"/>
    <x v="0"/>
    <n v="997344738"/>
    <s v="0"/>
    <x v="5"/>
    <x v="2"/>
    <d v="2022-03-04T00:00:00"/>
    <n v="319686.51919999998"/>
    <n v="319686.51919999998"/>
    <x v="1"/>
    <x v="3"/>
    <x v="1"/>
  </r>
  <r>
    <s v="NZ76718"/>
    <x v="2744"/>
    <n v="41"/>
    <d v="1981-05-24T18:00:00"/>
    <x v="0"/>
    <s v="Accountant II"/>
    <x v="2"/>
    <n v="202898.00440000001"/>
    <n v="153043.0662"/>
    <s v="Bonnie Simpson"/>
    <x v="3"/>
    <n v="1193192"/>
    <s v="0"/>
    <x v="2"/>
    <x v="2"/>
    <d v="2022-04-27T00:00:00"/>
    <n v="49854.938200000004"/>
    <n v="49854.938200000004"/>
    <x v="5"/>
    <x v="5"/>
    <x v="1"/>
  </r>
  <r>
    <s v="NZ22076"/>
    <x v="2745"/>
    <n v="79"/>
    <d v="1943-05-25T06:00:00"/>
    <x v="0"/>
    <s v="Assistant Manager"/>
    <x v="2"/>
    <n v="395367.35889999999"/>
    <n v="336297.12680000003"/>
    <s v="Johnny Campbell"/>
    <x v="1"/>
    <n v="1680141825"/>
    <s v="0"/>
    <x v="0"/>
    <x v="4"/>
    <d v="2021-08-16T00:00:00"/>
    <n v="59070.232099999965"/>
    <n v="59070.232099999965"/>
    <x v="9"/>
    <x v="2"/>
    <x v="0"/>
  </r>
  <r>
    <s v="NZ45962"/>
    <x v="2746"/>
    <n v="35"/>
    <d v="1987-05-25T06:00:00"/>
    <x v="0"/>
    <s v="Automation Specialist II"/>
    <x v="2"/>
    <n v="1108827.7879999999"/>
    <n v="285111.46189999999"/>
    <s v="Johnny Nelson"/>
    <x v="0"/>
    <n v="4661462533"/>
    <n v="12540402056"/>
    <x v="3"/>
    <x v="3"/>
    <d v="2021-04-15T00:00:00"/>
    <n v="823716.32609999995"/>
    <n v="823716.32609999995"/>
    <x v="5"/>
    <x v="1"/>
    <x v="0"/>
  </r>
  <r>
    <s v="NZ43916"/>
    <x v="2747"/>
    <n v="29"/>
    <d v="1993-05-24T18:00:00"/>
    <x v="0"/>
    <s v="Senior Cost Accountant"/>
    <x v="2"/>
    <n v="329466.04889999999"/>
    <n v="145978.80319999999"/>
    <s v="Paula Spencer"/>
    <x v="0"/>
    <n v="17834592"/>
    <s v="0"/>
    <x v="1"/>
    <x v="1"/>
    <d v="2021-02-11T00:00:00"/>
    <n v="183487.2457"/>
    <n v="183487.2457"/>
    <x v="0"/>
    <x v="0"/>
    <x v="0"/>
  </r>
  <r>
    <s v="NZ44689"/>
    <x v="2748"/>
    <n v="65"/>
    <d v="1957-05-24T18:00:00"/>
    <x v="0"/>
    <s v="Programmer II"/>
    <x v="2"/>
    <n v="734785.45629999996"/>
    <n v="361718.14740000002"/>
    <s v="Anne Mason"/>
    <x v="1"/>
    <n v="997040625"/>
    <s v="0"/>
    <x v="5"/>
    <x v="5"/>
    <d v="2021-08-18T00:00:00"/>
    <n v="373067.30889999995"/>
    <n v="373067.30889999995"/>
    <x v="9"/>
    <x v="3"/>
    <x v="0"/>
  </r>
  <r>
    <s v="NZ19507"/>
    <x v="2749"/>
    <n v="48"/>
    <d v="1974-05-25T00:00:00"/>
    <x v="0"/>
    <s v="Safety Technician I"/>
    <x v="2"/>
    <n v="408574.68569999997"/>
    <n v="237624.1446"/>
    <s v="Debra Mills"/>
    <x v="2"/>
    <n v="3527671199"/>
    <s v="0"/>
    <x v="5"/>
    <x v="8"/>
    <d v="2022-01-17T00:00:00"/>
    <n v="170950.54109999997"/>
    <n v="170950.54109999997"/>
    <x v="3"/>
    <x v="5"/>
    <x v="1"/>
  </r>
  <r>
    <s v="NZ37195"/>
    <x v="2750"/>
    <n v="30"/>
    <d v="1992-05-24T12:00:00"/>
    <x v="0"/>
    <s v="Database Administrator III"/>
    <x v="2"/>
    <n v="1255303.3563999999"/>
    <n v="601830.5649"/>
    <s v="Harry Phillips"/>
    <x v="0"/>
    <n v="779714628"/>
    <s v="0"/>
    <x v="1"/>
    <x v="1"/>
    <d v="2021-08-18T00:00:00"/>
    <n v="653472.79149999993"/>
    <n v="653472.79149999993"/>
    <x v="9"/>
    <x v="1"/>
    <x v="0"/>
  </r>
  <r>
    <s v="NZ64863"/>
    <x v="2751"/>
    <n v="45"/>
    <d v="1977-05-24T18:00:00"/>
    <x v="0"/>
    <s v="Cost Accountant"/>
    <x v="2"/>
    <n v="120010.9716"/>
    <n v="30342.3966"/>
    <s v="Harold Ruiz"/>
    <x v="2"/>
    <n v="2829868638"/>
    <s v="0"/>
    <x v="0"/>
    <x v="0"/>
    <d v="2021-12-16T00:00:00"/>
    <n v="89668.575000000012"/>
    <n v="89668.575000000012"/>
    <x v="7"/>
    <x v="5"/>
    <x v="0"/>
  </r>
  <r>
    <s v="NZ62007"/>
    <x v="2752"/>
    <n v="47"/>
    <d v="1975-05-25T06:00:00"/>
    <x v="0"/>
    <s v="Design Engineer"/>
    <x v="2"/>
    <n v="446124.60749999998"/>
    <n v="203823.18"/>
    <s v="David Rice"/>
    <x v="3"/>
    <n v="3941702328"/>
    <s v="0"/>
    <x v="2"/>
    <x v="4"/>
    <d v="2021-05-07T00:00:00"/>
    <n v="242301.42749999999"/>
    <n v="242301.42749999999"/>
    <x v="6"/>
    <x v="5"/>
    <x v="0"/>
  </r>
  <r>
    <s v="NZ25698"/>
    <x v="2753"/>
    <n v="72"/>
    <d v="1950-05-25T00:00:00"/>
    <x v="0"/>
    <s v="Account Representative I"/>
    <x v="2"/>
    <n v="529249.04240000003"/>
    <n v="144184.60399999999"/>
    <s v="Jesse Peterson"/>
    <x v="2"/>
    <n v="579541248"/>
    <s v="0"/>
    <x v="0"/>
    <x v="4"/>
    <d v="2021-08-17T00:00:00"/>
    <n v="385064.43840000004"/>
    <n v="385064.43840000004"/>
    <x v="9"/>
    <x v="2"/>
    <x v="0"/>
  </r>
  <r>
    <s v="NZ38710"/>
    <x v="2754"/>
    <n v="25"/>
    <d v="1997-05-24T18:00:00"/>
    <x v="0"/>
    <s v="Web Developer IV"/>
    <x v="2"/>
    <n v="720023.67189999996"/>
    <n v="440322.16859999998"/>
    <s v="Steve Peterson"/>
    <x v="1"/>
    <n v="2577526875"/>
    <s v="0"/>
    <x v="0"/>
    <x v="4"/>
    <d v="2022-01-05T00:00:00"/>
    <n v="279701.50329999998"/>
    <n v="279701.50329999998"/>
    <x v="3"/>
    <x v="0"/>
    <x v="1"/>
  </r>
  <r>
    <s v="NZ63706"/>
    <x v="2755"/>
    <n v="76"/>
    <d v="1946-05-25T00:00:00"/>
    <x v="0"/>
    <s v="Web Designer II"/>
    <x v="2"/>
    <n v="423754.21919999999"/>
    <n v="208954.6667"/>
    <s v="Richard Gibson"/>
    <x v="5"/>
    <n v="1345258816"/>
    <s v="0"/>
    <x v="2"/>
    <x v="5"/>
    <d v="2021-05-15T00:00:00"/>
    <n v="214799.55249999999"/>
    <n v="214799.55249999999"/>
    <x v="6"/>
    <x v="2"/>
    <x v="0"/>
  </r>
  <r>
    <s v="NZ25095"/>
    <x v="2756"/>
    <n v="27"/>
    <d v="1995-05-25T06:00:00"/>
    <x v="0"/>
    <s v="Research Assistant IV"/>
    <x v="2"/>
    <n v="473402.12060000002"/>
    <n v="179682.40489999999"/>
    <s v="Frank Brown"/>
    <x v="1"/>
    <n v="591317424"/>
    <s v="0"/>
    <x v="2"/>
    <x v="2"/>
    <d v="2021-03-18T00:00:00"/>
    <n v="293719.71570000006"/>
    <n v="293719.71570000006"/>
    <x v="1"/>
    <x v="0"/>
    <x v="0"/>
  </r>
  <r>
    <s v="NZ87222"/>
    <x v="2757"/>
    <n v="71"/>
    <d v="1951-05-25T06:00:00"/>
    <x v="0"/>
    <s v="Office Assistant III"/>
    <x v="2"/>
    <n v="426063.72"/>
    <n v="159518.2568"/>
    <s v="Jennifer Fields"/>
    <x v="0"/>
    <n v="211934375"/>
    <s v="0"/>
    <x v="2"/>
    <x v="4"/>
    <d v="2021-04-25T00:00:00"/>
    <n v="266545.4632"/>
    <n v="266545.4632"/>
    <x v="5"/>
    <x v="2"/>
    <x v="0"/>
  </r>
  <r>
    <s v="NZ94282"/>
    <x v="2758"/>
    <n v="83"/>
    <d v="1939-05-25T06:00:00"/>
    <x v="0"/>
    <s v="Marketing Assistant"/>
    <x v="2"/>
    <n v="103147.2365"/>
    <n v="26368.184499999999"/>
    <s v="Shawn Wallace"/>
    <x v="2"/>
    <n v="260642532"/>
    <s v="0"/>
    <x v="2"/>
    <x v="2"/>
    <d v="2021-08-28T00:00:00"/>
    <n v="76779.051999999996"/>
    <n v="76779.051999999996"/>
    <x v="9"/>
    <x v="2"/>
    <x v="0"/>
  </r>
  <r>
    <s v="NZ52850"/>
    <x v="2759"/>
    <n v="39"/>
    <d v="1983-05-25T06:00:00"/>
    <x v="0"/>
    <s v="Assistant Professor"/>
    <x v="2"/>
    <n v="1008768.9994"/>
    <n v="186553.17110000001"/>
    <s v="Charles Simmons"/>
    <x v="1"/>
    <n v="1818272904"/>
    <s v="0"/>
    <x v="2"/>
    <x v="1"/>
    <d v="2021-05-23T00:00:00"/>
    <n v="822215.82829999994"/>
    <n v="822215.82829999994"/>
    <x v="6"/>
    <x v="1"/>
    <x v="0"/>
  </r>
  <r>
    <s v="NZ22152"/>
    <x v="2760"/>
    <n v="69"/>
    <d v="1953-05-24T18:00:00"/>
    <x v="0"/>
    <s v="Environmental Specialist"/>
    <x v="2"/>
    <n v="1040645.1445000001"/>
    <n v="371746.42940000002"/>
    <s v="Ruth Hamilton"/>
    <x v="3"/>
    <n v="9639006"/>
    <s v="0"/>
    <x v="5"/>
    <x v="2"/>
    <d v="2022-01-21T00:00:00"/>
    <n v="668898.71510000003"/>
    <n v="682276.68940200005"/>
    <x v="3"/>
    <x v="3"/>
    <x v="1"/>
  </r>
  <r>
    <s v="NZ94938"/>
    <x v="2761"/>
    <n v="70"/>
    <d v="1952-05-24T12:00:00"/>
    <x v="0"/>
    <s v="Marketing Assistant"/>
    <x v="2"/>
    <n v="1563534.9907"/>
    <n v="978422.45669999998"/>
    <s v="Todd Howell"/>
    <x v="2"/>
    <n v="770130804"/>
    <s v="0"/>
    <x v="5"/>
    <x v="5"/>
    <d v="2021-12-12T00:00:00"/>
    <n v="585112.53399999999"/>
    <n v="585112.53399999999"/>
    <x v="7"/>
    <x v="2"/>
    <x v="0"/>
  </r>
  <r>
    <s v="NZ13977"/>
    <x v="2762"/>
    <n v="65"/>
    <d v="1957-05-24T18:00:00"/>
    <x v="0"/>
    <s v="Civil Engineer"/>
    <x v="2"/>
    <n v="1027108.3884000001"/>
    <n v="467720.86290000001"/>
    <s v="Irene Cooper"/>
    <x v="3"/>
    <n v="774077451"/>
    <s v="0"/>
    <x v="0"/>
    <x v="4"/>
    <d v="2021-08-11T00:00:00"/>
    <n v="559387.52549999999"/>
    <n v="570575.27601000003"/>
    <x v="9"/>
    <x v="3"/>
    <x v="0"/>
  </r>
  <r>
    <s v="NZ35589"/>
    <x v="2763"/>
    <n v="59"/>
    <d v="1963-05-25T06:00:00"/>
    <x v="0"/>
    <s v="Research Nurse"/>
    <x v="2"/>
    <n v="106405.88800000001"/>
    <n v="30186.020400000001"/>
    <s v="Alan Wheeler"/>
    <x v="2"/>
    <n v="870197328"/>
    <s v="0"/>
    <x v="0"/>
    <x v="4"/>
    <d v="2021-04-07T00:00:00"/>
    <n v="76219.867599999998"/>
    <n v="76219.867599999998"/>
    <x v="5"/>
    <x v="4"/>
    <x v="0"/>
  </r>
  <r>
    <s v="NZ21106"/>
    <x v="2764"/>
    <n v="70"/>
    <d v="1952-05-24T12:00:00"/>
    <x v="0"/>
    <s v="Actuary"/>
    <x v="2"/>
    <n v="307202.08899999998"/>
    <n v="149465.6317"/>
    <s v="Scott Sanders"/>
    <x v="3"/>
    <n v="397164126"/>
    <s v="0"/>
    <x v="2"/>
    <x v="4"/>
    <d v="2021-10-09T00:00:00"/>
    <n v="157736.45729999998"/>
    <n v="157736.45729999998"/>
    <x v="2"/>
    <x v="2"/>
    <x v="0"/>
  </r>
  <r>
    <s v="NZ78937"/>
    <x v="2765"/>
    <n v="72"/>
    <d v="1950-05-25T00:00:00"/>
    <x v="0"/>
    <s v="VP Product Management"/>
    <x v="2"/>
    <n v="85688.908800000005"/>
    <n v="12050.0028"/>
    <s v="Jeffrey Cook"/>
    <x v="1"/>
    <n v="846016596"/>
    <s v="0"/>
    <x v="5"/>
    <x v="5"/>
    <d v="2021-08-09T00:00:00"/>
    <n v="73638.906000000003"/>
    <n v="73638.906000000003"/>
    <x v="9"/>
    <x v="2"/>
    <x v="0"/>
  </r>
  <r>
    <s v="NZ99246"/>
    <x v="2766"/>
    <n v="52"/>
    <d v="1970-05-25T00:00:00"/>
    <x v="0"/>
    <s v="Database Administrator I"/>
    <x v="2"/>
    <n v="104868.50229999999"/>
    <n v="23815.298599999998"/>
    <s v="Irene Phillips"/>
    <x v="5"/>
    <n v="235695735"/>
    <s v="0"/>
    <x v="4"/>
    <x v="7"/>
    <d v="2021-02-14T00:00:00"/>
    <n v="81053.203699999998"/>
    <n v="81053.203699999998"/>
    <x v="0"/>
    <x v="4"/>
    <x v="0"/>
  </r>
  <r>
    <s v="NZ97635"/>
    <x v="2767"/>
    <n v="50"/>
    <d v="1972-05-24T12:00:00"/>
    <x v="0"/>
    <s v="Speech Pathologist"/>
    <x v="2"/>
    <n v="107038.7331"/>
    <n v="42557.568599999999"/>
    <s v="Christopher Reynolds"/>
    <x v="3"/>
    <n v="2240077312"/>
    <s v="0"/>
    <x v="2"/>
    <x v="1"/>
    <d v="2022-03-16T00:00:00"/>
    <n v="64481.164499999999"/>
    <n v="64481.164499999999"/>
    <x v="1"/>
    <x v="4"/>
    <x v="1"/>
  </r>
  <r>
    <s v="NZ65604"/>
    <x v="2768"/>
    <n v="62"/>
    <d v="1960-05-24T12:00:00"/>
    <x v="0"/>
    <s v="VP Product Management"/>
    <x v="2"/>
    <n v="1225648.6455999999"/>
    <n v="326382.52049999998"/>
    <s v="Michael Barnes"/>
    <x v="0"/>
    <n v="43903872"/>
    <s v="0"/>
    <x v="1"/>
    <x v="4"/>
    <d v="2021-03-15T00:00:00"/>
    <n v="899266.12509999995"/>
    <n v="899266.12509999995"/>
    <x v="1"/>
    <x v="3"/>
    <x v="0"/>
  </r>
  <r>
    <s v="NZ15003"/>
    <x v="2769"/>
    <n v="19"/>
    <d v="2003-05-25T06:00:00"/>
    <x v="0"/>
    <s v="Junior Executive"/>
    <x v="2"/>
    <n v="433660.46500000003"/>
    <n v="197601.89110000001"/>
    <s v="Michelle Stephens"/>
    <x v="2"/>
    <n v="1406717235"/>
    <n v="528083556"/>
    <x v="3"/>
    <x v="6"/>
    <d v="2021-05-30T00:00:00"/>
    <n v="236058.57390000002"/>
    <n v="236058.57390000002"/>
    <x v="6"/>
    <x v="6"/>
    <x v="0"/>
  </r>
  <r>
    <s v="NZ91538"/>
    <x v="2770"/>
    <n v="34"/>
    <d v="1988-05-24T12:00:00"/>
    <x v="0"/>
    <s v="Software Consultant"/>
    <x v="2"/>
    <n v="876584.28009999997"/>
    <n v="274757.3308"/>
    <s v="Justin Jones"/>
    <x v="0"/>
    <n v="4731848226"/>
    <s v="0"/>
    <x v="5"/>
    <x v="2"/>
    <d v="2021-03-31T00:00:00"/>
    <n v="601826.94929999998"/>
    <n v="601826.94929999998"/>
    <x v="1"/>
    <x v="1"/>
    <x v="0"/>
  </r>
  <r>
    <s v="NZ90141"/>
    <x v="2771"/>
    <n v="83"/>
    <d v="1939-05-25T06:00:00"/>
    <x v="0"/>
    <s v="Legal Assistant"/>
    <x v="2"/>
    <n v="1568223.216"/>
    <n v="250915.71460000001"/>
    <s v="John Parker"/>
    <x v="5"/>
    <n v="17723125"/>
    <s v="0"/>
    <x v="4"/>
    <x v="7"/>
    <d v="2021-03-05T00:00:00"/>
    <n v="1317307.5014"/>
    <n v="1317307.5014"/>
    <x v="1"/>
    <x v="2"/>
    <x v="0"/>
  </r>
  <r>
    <s v="NZ44710"/>
    <x v="2772"/>
    <n v="45"/>
    <d v="1977-05-24T18:00:00"/>
    <x v="0"/>
    <s v="VP Sales"/>
    <x v="2"/>
    <n v="260018.70120000001"/>
    <n v="24592.608499999998"/>
    <s v="Keith Price"/>
    <x v="2"/>
    <n v="734873982"/>
    <s v="0"/>
    <x v="4"/>
    <x v="7"/>
    <d v="2021-12-25T00:00:00"/>
    <n v="235426.09270000001"/>
    <n v="235426.09270000001"/>
    <x v="7"/>
    <x v="5"/>
    <x v="0"/>
  </r>
  <r>
    <s v="NZ84144"/>
    <x v="2773"/>
    <n v="31"/>
    <d v="1991-05-25T06:00:00"/>
    <x v="0"/>
    <s v="Engineer III"/>
    <x v="2"/>
    <n v="61042.6224"/>
    <n v="25358.6639"/>
    <s v="Christine Williams"/>
    <x v="0"/>
    <n v="1070023095"/>
    <s v="0"/>
    <x v="2"/>
    <x v="2"/>
    <d v="2021-09-16T00:00:00"/>
    <n v="35683.958500000001"/>
    <n v="35683.958500000001"/>
    <x v="8"/>
    <x v="1"/>
    <x v="0"/>
  </r>
  <r>
    <s v="NZ47499"/>
    <x v="2774"/>
    <n v="44"/>
    <d v="1978-05-25T00:00:00"/>
    <x v="0"/>
    <s v="Account Representative II"/>
    <x v="2"/>
    <n v="73608.210000000006"/>
    <n v="19108.691299999999"/>
    <s v="Jennifer Fields"/>
    <x v="5"/>
    <n v="1699352252"/>
    <s v="0"/>
    <x v="1"/>
    <x v="4"/>
    <d v="2021-08-15T00:00:00"/>
    <n v="54499.518700000008"/>
    <n v="54499.518700000008"/>
    <x v="9"/>
    <x v="5"/>
    <x v="0"/>
  </r>
  <r>
    <s v="NZ21028"/>
    <x v="2775"/>
    <n v="21"/>
    <d v="2001-05-24T18:00:00"/>
    <x v="0"/>
    <s v="Software Test Engineer I"/>
    <x v="2"/>
    <n v="1504666.4680999999"/>
    <n v="130120.5279"/>
    <s v="Kenneth Garcia"/>
    <x v="3"/>
    <n v="1372501908"/>
    <s v="0"/>
    <x v="1"/>
    <x v="1"/>
    <d v="2021-06-15T00:00:00"/>
    <n v="1374545.9401999998"/>
    <n v="1402036.859004"/>
    <x v="4"/>
    <x v="0"/>
    <x v="0"/>
  </r>
  <r>
    <s v="NZ32973"/>
    <x v="2776"/>
    <n v="68"/>
    <d v="1954-05-25T00:00:00"/>
    <x v="0"/>
    <s v="Research Associate"/>
    <x v="2"/>
    <n v="326853.42709999997"/>
    <n v="152986.91750000001"/>
    <s v="Ralph Sanders"/>
    <x v="3"/>
    <n v="15011025"/>
    <n v="94887615"/>
    <x v="3"/>
    <x v="2"/>
    <d v="2021-05-29T00:00:00"/>
    <n v="173866.50959999996"/>
    <n v="173866.50959999996"/>
    <x v="6"/>
    <x v="3"/>
    <x v="0"/>
  </r>
  <r>
    <s v="NZ96247"/>
    <x v="2777"/>
    <n v="75"/>
    <d v="1947-05-25T06:00:00"/>
    <x v="0"/>
    <s v="Cost Accountant"/>
    <x v="2"/>
    <n v="821381.48060000001"/>
    <n v="344331.76280000003"/>
    <s v="Denise Campbell"/>
    <x v="1"/>
    <n v="1822703001"/>
    <s v="0"/>
    <x v="2"/>
    <x v="5"/>
    <d v="2022-02-23T00:00:00"/>
    <n v="477049.71779999998"/>
    <n v="477049.71779999998"/>
    <x v="0"/>
    <x v="2"/>
    <x v="1"/>
  </r>
  <r>
    <s v="NZ42622"/>
    <x v="2778"/>
    <n v="24"/>
    <d v="1998-05-25T00:00:00"/>
    <x v="0"/>
    <s v="Staff Accountant III"/>
    <x v="2"/>
    <n v="419094.98499999999"/>
    <n v="254367.37280000001"/>
    <s v="Carlos Romero"/>
    <x v="0"/>
    <n v="1809871128"/>
    <s v="0"/>
    <x v="5"/>
    <x v="5"/>
    <d v="2021-03-17T00:00:00"/>
    <n v="164727.61219999997"/>
    <n v="164727.61219999997"/>
    <x v="1"/>
    <x v="0"/>
    <x v="0"/>
  </r>
  <r>
    <s v="NZ79955"/>
    <x v="2779"/>
    <n v="43"/>
    <d v="1979-05-25T06:00:00"/>
    <x v="0"/>
    <s v="Paralegal"/>
    <x v="2"/>
    <n v="691698.96360000002"/>
    <n v="359475.4313"/>
    <s v="George Price"/>
    <x v="0"/>
    <n v="1329878865"/>
    <s v="0"/>
    <x v="4"/>
    <x v="7"/>
    <d v="2021-03-14T00:00:00"/>
    <n v="332223.53230000002"/>
    <n v="332223.53230000002"/>
    <x v="1"/>
    <x v="5"/>
    <x v="0"/>
  </r>
  <r>
    <s v="NZ95721"/>
    <x v="2780"/>
    <n v="73"/>
    <d v="1949-05-24T18:00:00"/>
    <x v="0"/>
    <s v="Office Assistant III"/>
    <x v="2"/>
    <n v="336955.03100000002"/>
    <n v="179949.1306"/>
    <s v="Adam Knight"/>
    <x v="5"/>
    <n v="11845197"/>
    <s v="0"/>
    <x v="0"/>
    <x v="0"/>
    <d v="2021-05-26T00:00:00"/>
    <n v="157005.90040000001"/>
    <n v="157005.90040000001"/>
    <x v="6"/>
    <x v="2"/>
    <x v="0"/>
  </r>
  <r>
    <s v="NZ26586"/>
    <x v="2781"/>
    <n v="20"/>
    <d v="2002-05-25T00:00:00"/>
    <x v="0"/>
    <s v="Programmer Analyst II"/>
    <x v="2"/>
    <n v="1393024.7213000001"/>
    <n v="342169.0135"/>
    <s v="Ruth Mitchell"/>
    <x v="3"/>
    <n v="839169408"/>
    <s v="0"/>
    <x v="5"/>
    <x v="8"/>
    <d v="2021-06-13T00:00:00"/>
    <n v="1050855.7078"/>
    <n v="1071872.8219560001"/>
    <x v="4"/>
    <x v="0"/>
    <x v="0"/>
  </r>
  <r>
    <s v="NZ71806"/>
    <x v="2782"/>
    <n v="72"/>
    <d v="1950-05-25T00:00:00"/>
    <x v="0"/>
    <s v="Research Nurse"/>
    <x v="2"/>
    <n v="116331.1568"/>
    <n v="16547.104200000002"/>
    <s v="Diane Montgomery"/>
    <x v="5"/>
    <n v="1579033902"/>
    <s v="0"/>
    <x v="2"/>
    <x v="5"/>
    <d v="2021-03-23T00:00:00"/>
    <n v="99784.052599999995"/>
    <n v="99784.052599999995"/>
    <x v="1"/>
    <x v="2"/>
    <x v="0"/>
  </r>
  <r>
    <s v="NZ29470"/>
    <x v="2783"/>
    <n v="76"/>
    <d v="1946-05-25T00:00:00"/>
    <x v="0"/>
    <s v="Health Coach II"/>
    <x v="2"/>
    <n v="1997338.9987999999"/>
    <n v="641447.57490000001"/>
    <s v="Thomas Palmer"/>
    <x v="5"/>
    <n v="112495635"/>
    <s v="0"/>
    <x v="2"/>
    <x v="2"/>
    <d v="2021-03-26T00:00:00"/>
    <n v="1355891.4238999998"/>
    <n v="1355891.4238999998"/>
    <x v="1"/>
    <x v="2"/>
    <x v="0"/>
  </r>
  <r>
    <s v="NZ98847"/>
    <x v="2784"/>
    <n v="64"/>
    <d v="1958-05-25T00:00:00"/>
    <x v="0"/>
    <s v="VP Accounting"/>
    <x v="2"/>
    <n v="1201703.8319999999"/>
    <n v="202229.5877"/>
    <s v="Thomas Russell"/>
    <x v="1"/>
    <n v="588253566"/>
    <s v="0"/>
    <x v="2"/>
    <x v="1"/>
    <d v="2021-11-17T00:00:00"/>
    <n v="999474.2442999999"/>
    <n v="999474.2442999999"/>
    <x v="10"/>
    <x v="3"/>
    <x v="0"/>
  </r>
  <r>
    <s v="NZ97656"/>
    <x v="2785"/>
    <n v="61"/>
    <d v="1961-05-24T18:00:00"/>
    <x v="0"/>
    <s v="Health Coach III"/>
    <x v="2"/>
    <n v="989380.39049999998"/>
    <n v="227346.98329999999"/>
    <s v="Henry Wood"/>
    <x v="3"/>
    <n v="788621676"/>
    <s v="0"/>
    <x v="0"/>
    <x v="1"/>
    <d v="2022-02-23T00:00:00"/>
    <n v="762033.40720000002"/>
    <n v="777274.07534400001"/>
    <x v="0"/>
    <x v="3"/>
    <x v="1"/>
  </r>
  <r>
    <s v="NZ31177"/>
    <x v="2786"/>
    <n v="18"/>
    <d v="2004-05-24T12:00:00"/>
    <x v="0"/>
    <s v="Developer II"/>
    <x v="2"/>
    <n v="1020976.7557"/>
    <n v="275337.88040000002"/>
    <s v="Betty Phillips"/>
    <x v="2"/>
    <n v="2983161636"/>
    <s v="0"/>
    <x v="5"/>
    <x v="2"/>
    <d v="2021-12-07T00:00:00"/>
    <n v="745638.87529999996"/>
    <n v="745638.87529999996"/>
    <x v="7"/>
    <x v="6"/>
    <x v="0"/>
  </r>
  <r>
    <s v="NZ15625"/>
    <x v="2787"/>
    <n v="51"/>
    <d v="1971-05-25T06:00:00"/>
    <x v="0"/>
    <s v="Database Administrator IV"/>
    <x v="2"/>
    <n v="215052.59450000001"/>
    <n v="96018.077300000004"/>
    <s v="Martha Davis"/>
    <x v="0"/>
    <n v="196620552"/>
    <s v="0"/>
    <x v="1"/>
    <x v="1"/>
    <d v="2021-05-08T00:00:00"/>
    <n v="119034.5172"/>
    <n v="119034.5172"/>
    <x v="6"/>
    <x v="4"/>
    <x v="0"/>
  </r>
  <r>
    <s v="NZ47000"/>
    <x v="2788"/>
    <n v="51"/>
    <d v="1971-05-25T06:00:00"/>
    <x v="0"/>
    <s v="Biostatistician III"/>
    <x v="2"/>
    <n v="936493.67189999996"/>
    <n v="211947.24780000001"/>
    <s v="Dennis Hart"/>
    <x v="1"/>
    <n v="1030729728"/>
    <s v="0"/>
    <x v="2"/>
    <x v="2"/>
    <d v="2021-10-31T00:00:00"/>
    <n v="724546.42409999995"/>
    <n v="724546.42409999995"/>
    <x v="2"/>
    <x v="4"/>
    <x v="0"/>
  </r>
  <r>
    <s v="NZ66918"/>
    <x v="2789"/>
    <n v="71"/>
    <d v="1951-05-25T06:00:00"/>
    <x v="0"/>
    <s v="Payment Adjustment Coordinator"/>
    <x v="2"/>
    <n v="193381.2818"/>
    <n v="108414.3811"/>
    <s v="David Howell"/>
    <x v="3"/>
    <n v="2723796997"/>
    <s v="0"/>
    <x v="0"/>
    <x v="4"/>
    <d v="2021-02-11T00:00:00"/>
    <n v="84966.900699999998"/>
    <n v="84966.900699999998"/>
    <x v="0"/>
    <x v="2"/>
    <x v="0"/>
  </r>
  <r>
    <s v="NZ42885"/>
    <x v="2790"/>
    <n v="54"/>
    <d v="1968-05-24T12:00:00"/>
    <x v="0"/>
    <s v="Programmer Analyst IV"/>
    <x v="2"/>
    <n v="448280.973"/>
    <n v="171841.03959999999"/>
    <s v="Mary Berry"/>
    <x v="3"/>
    <n v="2950975314"/>
    <s v="0"/>
    <x v="4"/>
    <x v="7"/>
    <d v="2021-06-20T00:00:00"/>
    <n v="276439.93339999998"/>
    <n v="276439.93339999998"/>
    <x v="4"/>
    <x v="4"/>
    <x v="0"/>
  </r>
  <r>
    <s v="NZ21206"/>
    <x v="2791"/>
    <n v="75"/>
    <d v="1947-05-25T06:00:00"/>
    <x v="0"/>
    <s v="Accountant I"/>
    <x v="2"/>
    <n v="570888.34259999997"/>
    <n v="258802.71530000001"/>
    <s v="Benjamin Duncan"/>
    <x v="3"/>
    <n v="3723500892"/>
    <s v="0"/>
    <x v="2"/>
    <x v="4"/>
    <d v="2021-10-28T00:00:00"/>
    <n v="312085.62729999993"/>
    <n v="312085.62729999993"/>
    <x v="2"/>
    <x v="2"/>
    <x v="0"/>
  </r>
  <r>
    <s v="NZ93386"/>
    <x v="2792"/>
    <n v="70"/>
    <d v="1952-05-24T12:00:00"/>
    <x v="0"/>
    <s v="Developer IV"/>
    <x v="2"/>
    <n v="683612.2966"/>
    <n v="196678.61970000001"/>
    <s v="Russell Hanson"/>
    <x v="5"/>
    <n v="1339801416"/>
    <s v="0"/>
    <x v="5"/>
    <x v="2"/>
    <d v="2022-01-04T00:00:00"/>
    <n v="486933.67689999996"/>
    <n v="486933.67689999996"/>
    <x v="3"/>
    <x v="2"/>
    <x v="1"/>
  </r>
  <r>
    <s v="NZ72949"/>
    <x v="2793"/>
    <n v="78"/>
    <d v="1944-05-24T12:00:00"/>
    <x v="0"/>
    <s v="Software Engineer III"/>
    <x v="2"/>
    <n v="1424891.0837999999"/>
    <n v="151478.3541"/>
    <s v="Willie Kennedy"/>
    <x v="1"/>
    <n v="4912948222"/>
    <s v="0"/>
    <x v="0"/>
    <x v="4"/>
    <d v="2022-01-26T00:00:00"/>
    <n v="1273412.7297"/>
    <n v="1273412.7297"/>
    <x v="3"/>
    <x v="2"/>
    <x v="1"/>
  </r>
  <r>
    <s v="NZ76617"/>
    <x v="2794"/>
    <n v="78"/>
    <d v="1944-05-24T12:00:00"/>
    <x v="0"/>
    <s v="Software Consultant"/>
    <x v="2"/>
    <n v="0"/>
    <n v="0"/>
    <s v="Patricia George"/>
    <x v="5"/>
    <n v="2664522625"/>
    <s v="0"/>
    <x v="0"/>
    <x v="4"/>
    <d v="2021-02-24T00:00:00"/>
    <n v="0"/>
    <n v="0"/>
    <x v="0"/>
    <x v="2"/>
    <x v="0"/>
  </r>
  <r>
    <s v="NZ45470"/>
    <x v="2795"/>
    <n v="70"/>
    <d v="1952-05-24T12:00:00"/>
    <x v="0"/>
    <s v="VP Accounting"/>
    <x v="2"/>
    <n v="41509.9905"/>
    <n v="7892.0228999999999"/>
    <s v="Donna Reid"/>
    <x v="1"/>
    <n v="14661024"/>
    <s v="0"/>
    <x v="5"/>
    <x v="5"/>
    <d v="2021-08-08T00:00:00"/>
    <n v="33617.967600000004"/>
    <n v="33617.967600000004"/>
    <x v="9"/>
    <x v="2"/>
    <x v="0"/>
  </r>
  <r>
    <s v="NZ27653"/>
    <x v="2796"/>
    <n v="53"/>
    <d v="1969-05-24T18:00:00"/>
    <x v="0"/>
    <s v="Executive Secretary"/>
    <x v="2"/>
    <n v="289365.40159999998"/>
    <n v="82390.221600000004"/>
    <s v="Phillip Green"/>
    <x v="0"/>
    <n v="3301121187"/>
    <s v="0"/>
    <x v="1"/>
    <x v="1"/>
    <d v="2021-06-29T00:00:00"/>
    <n v="206975.18"/>
    <n v="206975.18"/>
    <x v="4"/>
    <x v="4"/>
    <x v="0"/>
  </r>
  <r>
    <s v="NZ53168"/>
    <x v="2797"/>
    <n v="26"/>
    <d v="1996-05-24T12:00:00"/>
    <x v="0"/>
    <s v="VP Accounting"/>
    <x v="2"/>
    <n v="358461.90899999999"/>
    <n v="52535.618699999999"/>
    <s v="Lawrence Powell"/>
    <x v="3"/>
    <n v="967559296"/>
    <s v="0"/>
    <x v="0"/>
    <x v="4"/>
    <d v="2021-01-06T00:00:00"/>
    <n v="305926.29029999999"/>
    <n v="305926.29029999999"/>
    <x v="3"/>
    <x v="0"/>
    <x v="0"/>
  </r>
  <r>
    <s v="NZ22142"/>
    <x v="2798"/>
    <n v="19"/>
    <d v="2003-05-25T06:00:00"/>
    <x v="0"/>
    <s v="Recruiting Manager"/>
    <x v="2"/>
    <n v="169348.06820000001"/>
    <n v="115934.0218"/>
    <s v="Philip Martin"/>
    <x v="4"/>
    <n v="2964410712"/>
    <s v="0"/>
    <x v="0"/>
    <x v="0"/>
    <d v="2022-04-22T00:00:00"/>
    <n v="53414.046400000007"/>
    <n v="53414.046400000007"/>
    <x v="5"/>
    <x v="6"/>
    <x v="1"/>
  </r>
  <r>
    <s v="NZ13072"/>
    <x v="2799"/>
    <n v="79"/>
    <d v="1943-05-25T06:00:00"/>
    <x v="0"/>
    <s v="Accountant II"/>
    <x v="2"/>
    <n v="1523757.9202000001"/>
    <n v="197728.58679999999"/>
    <s v="Bruce Romero"/>
    <x v="3"/>
    <n v="2965133472"/>
    <s v="0"/>
    <x v="1"/>
    <x v="4"/>
    <d v="2021-05-06T00:00:00"/>
    <n v="1326029.3334000001"/>
    <n v="1352549.9200680002"/>
    <x v="6"/>
    <x v="2"/>
    <x v="0"/>
  </r>
  <r>
    <s v="NZ20608"/>
    <x v="2800"/>
    <n v="25"/>
    <d v="1997-05-24T18:00:00"/>
    <x v="0"/>
    <s v="Dental Hygienist"/>
    <x v="2"/>
    <n v="611852.16709999996"/>
    <n v="457697.20549999998"/>
    <s v="Lawrence Gibson"/>
    <x v="3"/>
    <n v="991513235"/>
    <s v="0"/>
    <x v="4"/>
    <x v="1"/>
    <d v="2021-11-04T00:00:00"/>
    <n v="154154.96159999998"/>
    <n v="154154.96159999998"/>
    <x v="10"/>
    <x v="0"/>
    <x v="0"/>
  </r>
  <r>
    <s v="NZ13347"/>
    <x v="2801"/>
    <n v="48"/>
    <d v="1974-05-25T00:00:00"/>
    <x v="0"/>
    <s v="Community Outreach Specialist"/>
    <x v="2"/>
    <n v="191303.25870000001"/>
    <n v="208032.91620000001"/>
    <s v="Timothy Moore"/>
    <x v="0"/>
    <n v="2802866409"/>
    <s v="0"/>
    <x v="1"/>
    <x v="1"/>
    <d v="2022-03-04T00:00:00"/>
    <n v="-16729.657500000001"/>
    <n v="-16729.657500000001"/>
    <x v="1"/>
    <x v="5"/>
    <x v="1"/>
  </r>
  <r>
    <s v="NZ20631"/>
    <x v="2802"/>
    <n v="77"/>
    <d v="1945-05-24T18:00:00"/>
    <x v="0"/>
    <s v="Human Resources Manager"/>
    <x v="2"/>
    <n v="116494.44960000001"/>
    <n v="60689.850400000003"/>
    <s v="Roger Hunter"/>
    <x v="5"/>
    <n v="15656648"/>
    <s v="0"/>
    <x v="2"/>
    <x v="2"/>
    <d v="2021-08-18T00:00:00"/>
    <n v="55804.599200000004"/>
    <n v="55804.599200000004"/>
    <x v="9"/>
    <x v="2"/>
    <x v="0"/>
  </r>
  <r>
    <s v="NZ86081"/>
    <x v="2803"/>
    <n v="74"/>
    <d v="1948-05-24T12:00:00"/>
    <x v="0"/>
    <s v="Environmental Tech"/>
    <x v="2"/>
    <n v="502389.90360000002"/>
    <n v="116349.6618"/>
    <s v="Earl Richardson"/>
    <x v="0"/>
    <n v="5027421696"/>
    <s v="0"/>
    <x v="1"/>
    <x v="1"/>
    <d v="2022-03-11T00:00:00"/>
    <n v="386040.24180000002"/>
    <n v="386040.24180000002"/>
    <x v="1"/>
    <x v="2"/>
    <x v="1"/>
  </r>
  <r>
    <s v="NZ95612"/>
    <x v="2804"/>
    <n v="43"/>
    <d v="1979-05-25T06:00:00"/>
    <x v="0"/>
    <s v="Software Engineer II"/>
    <x v="2"/>
    <n v="370594.47440000001"/>
    <n v="74588.001799999998"/>
    <s v="Ronald Walker"/>
    <x v="1"/>
    <n v="940548804"/>
    <s v="0"/>
    <x v="1"/>
    <x v="1"/>
    <d v="2021-01-15T00:00:00"/>
    <n v="296006.47259999998"/>
    <n v="296006.47259999998"/>
    <x v="3"/>
    <x v="5"/>
    <x v="0"/>
  </r>
  <r>
    <s v="NZ55583"/>
    <x v="2805"/>
    <n v="27"/>
    <d v="1995-05-25T06:00:00"/>
    <x v="0"/>
    <s v="Structural Engineer"/>
    <x v="2"/>
    <n v="222884.56109999999"/>
    <n v="125629.0597"/>
    <s v="Lori Marshall"/>
    <x v="2"/>
    <n v="136956204"/>
    <s v="0"/>
    <x v="2"/>
    <x v="4"/>
    <d v="2021-09-22T00:00:00"/>
    <n v="97255.501399999994"/>
    <n v="97255.501399999994"/>
    <x v="8"/>
    <x v="0"/>
    <x v="0"/>
  </r>
  <r>
    <s v="NZ17897"/>
    <x v="2806"/>
    <n v="68"/>
    <d v="1954-05-25T00:00:00"/>
    <x v="0"/>
    <s v="Structural Engineer"/>
    <x v="2"/>
    <n v="421426.09169999999"/>
    <n v="69584.308199999999"/>
    <s v="Carolyn Black"/>
    <x v="5"/>
    <n v="1244347776"/>
    <s v="0"/>
    <x v="1"/>
    <x v="4"/>
    <d v="2021-01-17T00:00:00"/>
    <n v="351841.78350000002"/>
    <n v="351841.78350000002"/>
    <x v="3"/>
    <x v="3"/>
    <x v="0"/>
  </r>
  <r>
    <s v="NZ24232"/>
    <x v="2807"/>
    <n v="80"/>
    <d v="1942-05-25T00:00:00"/>
    <x v="0"/>
    <s v="Speech Pathologist"/>
    <x v="2"/>
    <n v="1448756.0229"/>
    <n v="382206.1691"/>
    <s v="Adam Reyes"/>
    <x v="0"/>
    <n v="1621005529"/>
    <s v="0"/>
    <x v="2"/>
    <x v="2"/>
    <d v="2021-11-30T00:00:00"/>
    <n v="1066549.8537999999"/>
    <n v="1066549.8537999999"/>
    <x v="10"/>
    <x v="2"/>
    <x v="0"/>
  </r>
  <r>
    <s v="NZ93494"/>
    <x v="2808"/>
    <n v="34"/>
    <d v="1988-05-24T12:00:00"/>
    <x v="0"/>
    <s v="Accounting Assistant IV"/>
    <x v="2"/>
    <n v="168183.13099999999"/>
    <n v="117451.1842"/>
    <s v="Roy Martinez"/>
    <x v="0"/>
    <n v="1895565516"/>
    <s v="0"/>
    <x v="0"/>
    <x v="4"/>
    <d v="2021-08-05T00:00:00"/>
    <n v="50731.946799999991"/>
    <n v="50731.946799999991"/>
    <x v="9"/>
    <x v="1"/>
    <x v="0"/>
  </r>
  <r>
    <s v="NZ81606"/>
    <x v="2809"/>
    <n v="29"/>
    <d v="1993-05-24T18:00:00"/>
    <x v="0"/>
    <s v="Programmer I"/>
    <x v="2"/>
    <n v="77377.408500000005"/>
    <n v="32105.0671"/>
    <s v="Rebecca Burke"/>
    <x v="3"/>
    <n v="2389974528"/>
    <s v="0"/>
    <x v="2"/>
    <x v="2"/>
    <d v="2021-01-22T00:00:00"/>
    <n v="45272.341400000005"/>
    <n v="45272.341400000005"/>
    <x v="3"/>
    <x v="0"/>
    <x v="0"/>
  </r>
  <r>
    <s v="NZ36864"/>
    <x v="2810"/>
    <n v="83"/>
    <d v="1939-05-25T06:00:00"/>
    <x v="0"/>
    <s v="Information Systems Manager"/>
    <x v="2"/>
    <n v="1118146.5284"/>
    <n v="657266.85930000001"/>
    <s v="Bruce Banks"/>
    <x v="0"/>
    <n v="11003772"/>
    <s v="0"/>
    <x v="4"/>
    <x v="7"/>
    <d v="2022-02-16T00:00:00"/>
    <n v="460879.66909999994"/>
    <n v="460879.66909999994"/>
    <x v="0"/>
    <x v="2"/>
    <x v="1"/>
  </r>
  <r>
    <s v="NZ87020"/>
    <x v="2811"/>
    <n v="19"/>
    <d v="2003-05-25T06:00:00"/>
    <x v="0"/>
    <s v="Accounting Assistant I"/>
    <x v="2"/>
    <n v="25861.372899999998"/>
    <n v="34813.386599999998"/>
    <s v="Brenda Wright"/>
    <x v="0"/>
    <n v="4664020224"/>
    <s v="0"/>
    <x v="1"/>
    <x v="1"/>
    <d v="2022-03-12T00:00:00"/>
    <n v="-8952.0136999999995"/>
    <n v="-8952.0136999999995"/>
    <x v="1"/>
    <x v="6"/>
    <x v="1"/>
  </r>
  <r>
    <s v="NZ29396"/>
    <x v="2812"/>
    <n v="76"/>
    <d v="1946-05-25T00:00:00"/>
    <x v="0"/>
    <s v="Community Outreach Specialist"/>
    <x v="2"/>
    <n v="95070.793999999994"/>
    <n v="47565.419399999999"/>
    <s v="Lillian Carroll"/>
    <x v="1"/>
    <n v="529289475"/>
    <s v="0"/>
    <x v="1"/>
    <x v="1"/>
    <d v="2021-03-04T00:00:00"/>
    <n v="47505.374599999996"/>
    <n v="47505.374599999996"/>
    <x v="1"/>
    <x v="2"/>
    <x v="0"/>
  </r>
  <r>
    <s v="NZ59444"/>
    <x v="2813"/>
    <n v="18"/>
    <d v="2004-05-24T12:00:00"/>
    <x v="0"/>
    <s v="Account Coordinator"/>
    <x v="2"/>
    <n v="994183.24719999998"/>
    <n v="277555.18859999999"/>
    <s v="Todd Campbell"/>
    <x v="0"/>
    <n v="844105087"/>
    <s v="0"/>
    <x v="0"/>
    <x v="4"/>
    <d v="2022-04-30T00:00:00"/>
    <n v="716628.05859999999"/>
    <n v="716628.05859999999"/>
    <x v="5"/>
    <x v="6"/>
    <x v="1"/>
  </r>
  <r>
    <s v="NZ46331"/>
    <x v="2814"/>
    <n v="52"/>
    <d v="1970-05-25T00:00:00"/>
    <x v="0"/>
    <s v="Database Administrator I"/>
    <x v="2"/>
    <n v="976917.76"/>
    <n v="226400.69089999999"/>
    <s v="Jeffrey Carroll"/>
    <x v="2"/>
    <n v="1949128192"/>
    <s v="0"/>
    <x v="1"/>
    <x v="1"/>
    <d v="2021-04-30T00:00:00"/>
    <n v="750517.06909999996"/>
    <n v="750517.06909999996"/>
    <x v="5"/>
    <x v="4"/>
    <x v="0"/>
  </r>
  <r>
    <s v="NZ23827"/>
    <x v="2815"/>
    <n v="70"/>
    <d v="1952-05-24T12:00:00"/>
    <x v="0"/>
    <s v="Nuclear Power Engineer"/>
    <x v="2"/>
    <n v="934525.89399999997"/>
    <n v="161495.3425"/>
    <s v="Evelyn Taylor"/>
    <x v="1"/>
    <n v="228548883"/>
    <s v="0"/>
    <x v="1"/>
    <x v="1"/>
    <d v="2021-10-21T00:00:00"/>
    <n v="773030.55149999994"/>
    <n v="773030.55149999994"/>
    <x v="2"/>
    <x v="2"/>
    <x v="0"/>
  </r>
  <r>
    <s v="NZ18163"/>
    <x v="2816"/>
    <n v="24"/>
    <d v="1998-05-25T00:00:00"/>
    <x v="0"/>
    <s v="Web Designer IV"/>
    <x v="2"/>
    <n v="437316.13500000001"/>
    <n v="163640.8763"/>
    <s v="Justin Dean"/>
    <x v="1"/>
    <n v="962956143"/>
    <s v="0"/>
    <x v="2"/>
    <x v="5"/>
    <d v="2021-02-25T00:00:00"/>
    <n v="273675.25870000001"/>
    <n v="273675.25870000001"/>
    <x v="0"/>
    <x v="0"/>
    <x v="0"/>
  </r>
  <r>
    <s v="NZ14715"/>
    <x v="2817"/>
    <n v="36"/>
    <d v="1986-05-25T00:00:00"/>
    <x v="0"/>
    <s v="Software Engineer I"/>
    <x v="2"/>
    <n v="678567.87"/>
    <n v="75959.089900000006"/>
    <s v="Jonathan Riley"/>
    <x v="0"/>
    <n v="1093164396"/>
    <s v="0"/>
    <x v="2"/>
    <x v="2"/>
    <d v="2022-01-25T00:00:00"/>
    <n v="602608.78009999997"/>
    <n v="602608.78009999997"/>
    <x v="3"/>
    <x v="1"/>
    <x v="1"/>
  </r>
  <r>
    <s v="NZ24341"/>
    <x v="2818"/>
    <n v="50"/>
    <d v="1972-05-24T12:00:00"/>
    <x v="0"/>
    <s v="Web Developer IV"/>
    <x v="2"/>
    <n v="958002.58759999997"/>
    <n v="271735.32520000002"/>
    <s v="Kenneth Riley"/>
    <x v="0"/>
    <n v="545999232"/>
    <s v="0"/>
    <x v="5"/>
    <x v="5"/>
    <d v="2021-12-12T00:00:00"/>
    <n v="686267.26239999989"/>
    <n v="686267.26239999989"/>
    <x v="7"/>
    <x v="4"/>
    <x v="0"/>
  </r>
  <r>
    <s v="NZ97044"/>
    <x v="2819"/>
    <n v="81"/>
    <d v="1941-05-24T18:00:00"/>
    <x v="0"/>
    <s v="Chemical Engineer"/>
    <x v="2"/>
    <n v="1024647.7319"/>
    <n v="413930.54070000001"/>
    <s v="Billy Gutierrez"/>
    <x v="2"/>
    <n v="24307773"/>
    <s v="0"/>
    <x v="5"/>
    <x v="2"/>
    <d v="2021-07-10T00:00:00"/>
    <n v="610717.1912"/>
    <n v="610717.1912"/>
    <x v="11"/>
    <x v="2"/>
    <x v="0"/>
  </r>
  <r>
    <s v="NZ52005"/>
    <x v="2820"/>
    <n v="63"/>
    <d v="1959-05-25T06:00:00"/>
    <x v="0"/>
    <s v="Geologist IV"/>
    <x v="2"/>
    <n v="127045.876"/>
    <n v="23471.187300000001"/>
    <s v="Brandon Tucker"/>
    <x v="0"/>
    <n v="309043"/>
    <s v="0"/>
    <x v="2"/>
    <x v="2"/>
    <d v="2022-03-30T00:00:00"/>
    <n v="103574.6887"/>
    <n v="103574.6887"/>
    <x v="1"/>
    <x v="3"/>
    <x v="1"/>
  </r>
  <r>
    <s v="NZ28479"/>
    <x v="2821"/>
    <n v="20"/>
    <d v="2002-05-25T00:00:00"/>
    <x v="0"/>
    <s v="Recruiting Manager"/>
    <x v="2"/>
    <n v="87378.659299999999"/>
    <n v="75066.211800000005"/>
    <s v="Jack Lewis"/>
    <x v="2"/>
    <n v="1702208734"/>
    <s v="0"/>
    <x v="1"/>
    <x v="1"/>
    <d v="2021-07-05T00:00:00"/>
    <n v="12312.447499999995"/>
    <n v="12312.447499999995"/>
    <x v="11"/>
    <x v="0"/>
    <x v="0"/>
  </r>
  <r>
    <s v="NZ70396"/>
    <x v="2822"/>
    <n v="28"/>
    <d v="1994-05-25T00:00:00"/>
    <x v="0"/>
    <s v="Administrative Assistant IV"/>
    <x v="2"/>
    <n v="390050.10139999999"/>
    <n v="135217.36850000001"/>
    <s v="Catherine Bryant"/>
    <x v="0"/>
    <n v="157737216"/>
    <s v="0"/>
    <x v="1"/>
    <x v="1"/>
    <d v="2021-01-29T00:00:00"/>
    <n v="254832.73289999997"/>
    <n v="254832.73289999997"/>
    <x v="3"/>
    <x v="0"/>
    <x v="0"/>
  </r>
  <r>
    <s v="NZ78244"/>
    <x v="2823"/>
    <n v="56"/>
    <d v="1966-05-25T00:00:00"/>
    <x v="0"/>
    <s v="Geologist III"/>
    <x v="2"/>
    <n v="244609.51920000001"/>
    <n v="139343.0779"/>
    <s v="Michael Martin"/>
    <x v="0"/>
    <n v="2732776011"/>
    <s v="0"/>
    <x v="5"/>
    <x v="5"/>
    <d v="2021-07-12T00:00:00"/>
    <n v="105266.44130000001"/>
    <n v="105266.44130000001"/>
    <x v="11"/>
    <x v="4"/>
    <x v="0"/>
  </r>
  <r>
    <s v="NZ96395"/>
    <x v="2824"/>
    <n v="81"/>
    <d v="1941-05-24T18:00:00"/>
    <x v="0"/>
    <s v="Biostatistician I"/>
    <x v="2"/>
    <n v="342667.57299999997"/>
    <n v="177132.77619999999"/>
    <s v="Frances Harrison"/>
    <x v="0"/>
    <n v="433576044"/>
    <s v="0"/>
    <x v="0"/>
    <x v="4"/>
    <d v="2021-07-20T00:00:00"/>
    <n v="165534.79679999998"/>
    <n v="165534.79679999998"/>
    <x v="11"/>
    <x v="2"/>
    <x v="0"/>
  </r>
  <r>
    <s v="NZ97456"/>
    <x v="2825"/>
    <n v="82"/>
    <d v="1940-05-24T12:00:00"/>
    <x v="0"/>
    <s v="Accounting Assistant III"/>
    <x v="2"/>
    <n v="1089957.0275999999"/>
    <n v="657849.61930000002"/>
    <s v="Earl Hall"/>
    <x v="1"/>
    <n v="1842908672"/>
    <s v="0"/>
    <x v="2"/>
    <x v="4"/>
    <d v="2021-12-08T00:00:00"/>
    <n v="432107.40829999989"/>
    <n v="432107.40829999989"/>
    <x v="7"/>
    <x v="2"/>
    <x v="0"/>
  </r>
  <r>
    <s v="NZ38321"/>
    <x v="2826"/>
    <n v="72"/>
    <d v="1950-05-25T00:00:00"/>
    <x v="0"/>
    <s v="Graphic Designer"/>
    <x v="2"/>
    <n v="669180.32990000001"/>
    <n v="144437.6869"/>
    <s v="Adam Gonzalez"/>
    <x v="0"/>
    <n v="1670717664"/>
    <s v="0"/>
    <x v="4"/>
    <x v="7"/>
    <d v="2021-07-19T00:00:00"/>
    <n v="524742.64300000004"/>
    <n v="524742.64300000004"/>
    <x v="11"/>
    <x v="2"/>
    <x v="0"/>
  </r>
  <r>
    <s v="NZ75882"/>
    <x v="2827"/>
    <n v="38"/>
    <d v="1984-05-24T12:00:00"/>
    <x v="0"/>
    <s v="Programmer Analyst II"/>
    <x v="2"/>
    <n v="818115.37919999997"/>
    <n v="310202.08130000002"/>
    <s v="Juan Garcia"/>
    <x v="5"/>
    <n v="2829526752"/>
    <s v="0"/>
    <x v="0"/>
    <x v="0"/>
    <d v="2022-01-06T00:00:00"/>
    <n v="507913.29789999995"/>
    <n v="507913.29789999995"/>
    <x v="3"/>
    <x v="1"/>
    <x v="1"/>
  </r>
  <r>
    <s v="NZ89674"/>
    <x v="2828"/>
    <n v="83"/>
    <d v="1939-05-25T06:00:00"/>
    <x v="0"/>
    <s v="Account Executive"/>
    <x v="2"/>
    <n v="244910.0085"/>
    <n v="253073.67550000001"/>
    <s v="Kevin Walker"/>
    <x v="3"/>
    <n v="250725561"/>
    <s v="0"/>
    <x v="5"/>
    <x v="2"/>
    <d v="2021-06-27T00:00:00"/>
    <n v="-8163.6670000000158"/>
    <n v="-8163.6670000000158"/>
    <x v="4"/>
    <x v="2"/>
    <x v="0"/>
  </r>
  <r>
    <s v="NZ90377"/>
    <x v="2829"/>
    <n v="56"/>
    <d v="1966-05-25T00:00:00"/>
    <x v="0"/>
    <s v="Safety Technician II"/>
    <x v="2"/>
    <n v="2438133.21"/>
    <n v="1422244.3725000001"/>
    <s v="Russell Coleman"/>
    <x v="3"/>
    <n v="532962753"/>
    <s v="0"/>
    <x v="2"/>
    <x v="5"/>
    <d v="2021-10-20T00:00:00"/>
    <n v="1015888.8374999999"/>
    <n v="1036206.6142499999"/>
    <x v="2"/>
    <x v="4"/>
    <x v="0"/>
  </r>
  <r>
    <s v="NZ59637"/>
    <x v="2830"/>
    <n v="84"/>
    <d v="1938-05-25T00:00:00"/>
    <x v="0"/>
    <s v="Systems Administrator III"/>
    <x v="2"/>
    <n v="694986.09369999997"/>
    <n v="151194.9339"/>
    <s v="Matthew Ellis"/>
    <x v="2"/>
    <n v="584212388"/>
    <s v="0"/>
    <x v="0"/>
    <x v="4"/>
    <d v="2021-09-10T00:00:00"/>
    <n v="543791.15980000002"/>
    <n v="543791.15980000002"/>
    <x v="8"/>
    <x v="2"/>
    <x v="0"/>
  </r>
  <r>
    <s v="NZ60221"/>
    <x v="2831"/>
    <n v="24"/>
    <d v="1998-05-25T00:00:00"/>
    <x v="0"/>
    <s v="Sales Representative"/>
    <x v="6"/>
    <n v="774143.80819999997"/>
    <n v="358651.9938"/>
    <s v="Juan Hughes"/>
    <x v="1"/>
    <n v="2221857857"/>
    <s v="0"/>
    <x v="5"/>
    <x v="2"/>
    <d v="2021-06-08T00:00:00"/>
    <n v="415491.81439999997"/>
    <n v="415491.81439999997"/>
    <x v="4"/>
    <x v="0"/>
    <x v="0"/>
  </r>
  <r>
    <s v="NZ73272"/>
    <x v="2832"/>
    <n v="18"/>
    <d v="2004-05-24T12:00:00"/>
    <x v="0"/>
    <s v="Accounting Assistant III"/>
    <x v="6"/>
    <n v="280502.9768"/>
    <n v="198801.54639999999"/>
    <s v="Walter Jenkins"/>
    <x v="1"/>
    <n v="42453408"/>
    <s v="0"/>
    <x v="4"/>
    <x v="1"/>
    <d v="2021-04-15T00:00:00"/>
    <n v="81701.430400000012"/>
    <n v="81701.430400000012"/>
    <x v="5"/>
    <x v="6"/>
    <x v="0"/>
  </r>
  <r>
    <s v="NZ86710"/>
    <x v="2833"/>
    <n v="85"/>
    <d v="1937-05-24T18:00:00"/>
    <x v="0"/>
    <s v="Software Test Engineer I"/>
    <x v="6"/>
    <n v="584228.50899999996"/>
    <n v="333930.29499999998"/>
    <s v="Bobby Warren"/>
    <x v="0"/>
    <n v="1269354429"/>
    <n v="7484371149"/>
    <x v="3"/>
    <x v="2"/>
    <d v="2022-01-20T00:00:00"/>
    <n v="250298.21399999998"/>
    <n v="250298.21399999998"/>
    <x v="3"/>
    <x v="2"/>
    <x v="1"/>
  </r>
  <r>
    <s v="NZ22902"/>
    <x v="2834"/>
    <n v="30"/>
    <d v="1992-05-24T12:00:00"/>
    <x v="0"/>
    <s v="Accountant I"/>
    <x v="6"/>
    <n v="455937.82040000003"/>
    <n v="108104.1355"/>
    <s v="Jose Evans"/>
    <x v="3"/>
    <n v="990931407"/>
    <s v="0"/>
    <x v="0"/>
    <x v="4"/>
    <d v="2022-03-06T00:00:00"/>
    <n v="347833.68489999999"/>
    <n v="347833.68489999999"/>
    <x v="1"/>
    <x v="1"/>
    <x v="1"/>
  </r>
  <r>
    <s v="NZ45041"/>
    <x v="2835"/>
    <n v="29"/>
    <d v="1993-05-24T18:00:00"/>
    <x v="0"/>
    <s v="Desktop Support Technician"/>
    <x v="6"/>
    <n v="1901203.1531"/>
    <n v="914432.34580000001"/>
    <s v="Gerald Richardson"/>
    <x v="2"/>
    <n v="1518860448"/>
    <s v="0"/>
    <x v="5"/>
    <x v="8"/>
    <d v="2022-03-04T00:00:00"/>
    <n v="986770.80729999999"/>
    <n v="986770.80729999999"/>
    <x v="1"/>
    <x v="0"/>
    <x v="1"/>
  </r>
  <r>
    <s v="NZ99691"/>
    <x v="2836"/>
    <n v="59"/>
    <d v="1963-05-25T06:00:00"/>
    <x v="0"/>
    <s v="Geologist III"/>
    <x v="6"/>
    <n v="523535.69650000002"/>
    <n v="390292.17489999998"/>
    <s v="Kathryn Hill"/>
    <x v="3"/>
    <n v="2830762809"/>
    <s v="0"/>
    <x v="2"/>
    <x v="1"/>
    <d v="2022-03-07T00:00:00"/>
    <n v="133243.52160000004"/>
    <n v="133243.52160000004"/>
    <x v="1"/>
    <x v="4"/>
    <x v="1"/>
  </r>
  <r>
    <s v="NZ20725"/>
    <x v="2837"/>
    <n v="73"/>
    <d v="1949-05-24T18:00:00"/>
    <x v="0"/>
    <s v="Computer Systems Analyst IV"/>
    <x v="6"/>
    <n v="167595.375"/>
    <n v="24123.576700000001"/>
    <s v="Linda Butler"/>
    <x v="1"/>
    <n v="947638536"/>
    <s v="0"/>
    <x v="0"/>
    <x v="4"/>
    <d v="2021-08-25T00:00:00"/>
    <n v="143471.79829999999"/>
    <n v="143471.79829999999"/>
    <x v="9"/>
    <x v="2"/>
    <x v="0"/>
  </r>
  <r>
    <s v="NZ19666"/>
    <x v="2838"/>
    <n v="72"/>
    <d v="1950-05-25T00:00:00"/>
    <x v="0"/>
    <s v="Office Assistant I"/>
    <x v="6"/>
    <n v="476404.092"/>
    <n v="157107.4828"/>
    <s v="Robin Myers"/>
    <x v="0"/>
    <n v="711860448"/>
    <s v="0"/>
    <x v="2"/>
    <x v="2"/>
    <d v="2021-02-27T00:00:00"/>
    <n v="319296.60920000001"/>
    <n v="319296.60920000001"/>
    <x v="0"/>
    <x v="2"/>
    <x v="0"/>
  </r>
  <r>
    <s v="NZ78584"/>
    <x v="2839"/>
    <n v="40"/>
    <d v="1982-05-25T00:00:00"/>
    <x v="0"/>
    <s v="Health Coach I"/>
    <x v="6"/>
    <n v="178785.09580000001"/>
    <n v="45084.9372"/>
    <s v="Sean Hernandez"/>
    <x v="0"/>
    <n v="1259545584"/>
    <s v="0"/>
    <x v="1"/>
    <x v="1"/>
    <d v="2022-04-18T00:00:00"/>
    <n v="133700.15860000002"/>
    <n v="133700.15860000002"/>
    <x v="5"/>
    <x v="5"/>
    <x v="1"/>
  </r>
  <r>
    <s v="NZ94927"/>
    <x v="2840"/>
    <n v="18"/>
    <d v="2004-05-24T12:00:00"/>
    <x v="0"/>
    <s v="Safety Technician II"/>
    <x v="6"/>
    <n v="687309.2352"/>
    <n v="70105.542000000001"/>
    <s v="Tina Alexander"/>
    <x v="3"/>
    <n v="261715038"/>
    <s v="0"/>
    <x v="0"/>
    <x v="1"/>
    <d v="2021-06-14T00:00:00"/>
    <n v="617203.69319999998"/>
    <n v="629547.76706400001"/>
    <x v="4"/>
    <x v="6"/>
    <x v="0"/>
  </r>
  <r>
    <s v="NZ99025"/>
    <x v="2841"/>
    <n v="38"/>
    <d v="1984-05-24T12:00:00"/>
    <x v="0"/>
    <s v="Account Representative IV"/>
    <x v="6"/>
    <n v="32563.931400000001"/>
    <n v="9544.1923000000006"/>
    <s v="Amy Williams"/>
    <x v="0"/>
    <n v="47528208"/>
    <s v="0"/>
    <x v="1"/>
    <x v="1"/>
    <d v="2022-02-06T00:00:00"/>
    <n v="23019.739099999999"/>
    <n v="23019.739099999999"/>
    <x v="0"/>
    <x v="1"/>
    <x v="1"/>
  </r>
  <r>
    <s v="NZ88721"/>
    <x v="2842"/>
    <n v="51"/>
    <d v="1971-05-25T06:00:00"/>
    <x v="0"/>
    <s v="Budget/Accounting Analyst I"/>
    <x v="6"/>
    <n v="239453.66020000001"/>
    <n v="44548.358"/>
    <s v="David Harris"/>
    <x v="0"/>
    <n v="2151321795"/>
    <s v="0"/>
    <x v="0"/>
    <x v="0"/>
    <d v="2021-09-26T00:00:00"/>
    <n v="194905.30220000001"/>
    <n v="194905.30220000001"/>
    <x v="8"/>
    <x v="4"/>
    <x v="0"/>
  </r>
  <r>
    <s v="NZ98387"/>
    <x v="2843"/>
    <n v="75"/>
    <d v="1947-05-25T06:00:00"/>
    <x v="0"/>
    <s v="Engineer IV"/>
    <x v="6"/>
    <n v="1112280.662"/>
    <n v="677796.02839999995"/>
    <s v="Raymond Austin"/>
    <x v="5"/>
    <n v="468818091"/>
    <s v="0"/>
    <x v="4"/>
    <x v="7"/>
    <d v="2021-06-11T00:00:00"/>
    <n v="434484.63360000006"/>
    <n v="434484.63360000006"/>
    <x v="4"/>
    <x v="2"/>
    <x v="0"/>
  </r>
  <r>
    <s v="NZ14605"/>
    <x v="2844"/>
    <n v="31"/>
    <d v="1991-05-25T06:00:00"/>
    <x v="0"/>
    <s v="Automation Specialist II"/>
    <x v="6"/>
    <n v="1205689.4959"/>
    <n v="121695.7622"/>
    <s v="Helen Patterson"/>
    <x v="2"/>
    <n v="7801716"/>
    <s v="0"/>
    <x v="5"/>
    <x v="2"/>
    <d v="2021-02-04T00:00:00"/>
    <n v="1083993.7337"/>
    <n v="1083993.7337"/>
    <x v="0"/>
    <x v="1"/>
    <x v="0"/>
  </r>
  <r>
    <s v="NZ49172"/>
    <x v="2845"/>
    <n v="85"/>
    <d v="1937-05-24T18:00:00"/>
    <x v="0"/>
    <s v="Product Engineer"/>
    <x v="6"/>
    <n v="991525.19979999994"/>
    <n v="309851.6249"/>
    <s v="Justin Ferguson"/>
    <x v="0"/>
    <n v="4927485123"/>
    <n v="5920035528"/>
    <x v="3"/>
    <x v="2"/>
    <d v="2021-07-27T00:00:00"/>
    <n v="681673.57489999989"/>
    <n v="681673.57489999989"/>
    <x v="11"/>
    <x v="2"/>
    <x v="0"/>
  </r>
  <r>
    <s v="NZ51348"/>
    <x v="2846"/>
    <n v="30"/>
    <d v="1992-05-24T12:00:00"/>
    <x v="0"/>
    <s v="Accounting Assistant IV"/>
    <x v="6"/>
    <n v="1719422.7483999999"/>
    <n v="274783.22039999999"/>
    <s v="Timothy Scott"/>
    <x v="0"/>
    <n v="216752382"/>
    <s v="0"/>
    <x v="2"/>
    <x v="2"/>
    <d v="2021-08-30T00:00:00"/>
    <n v="1444639.5279999999"/>
    <n v="1444639.5279999999"/>
    <x v="9"/>
    <x v="1"/>
    <x v="0"/>
  </r>
  <r>
    <s v="NZ86832"/>
    <x v="2847"/>
    <n v="57"/>
    <d v="1965-05-24T18:00:00"/>
    <x v="0"/>
    <s v="Human Resources Assistant I"/>
    <x v="6"/>
    <n v="284911.57919999998"/>
    <n v="73869.802200000006"/>
    <s v="Wanda Henderson"/>
    <x v="1"/>
    <n v="1319627958"/>
    <s v="0"/>
    <x v="5"/>
    <x v="8"/>
    <d v="2022-02-06T00:00:00"/>
    <n v="211041.77699999997"/>
    <n v="211041.77699999997"/>
    <x v="0"/>
    <x v="4"/>
    <x v="1"/>
  </r>
  <r>
    <s v="NZ19011"/>
    <x v="2848"/>
    <n v="36"/>
    <d v="1986-05-25T00:00:00"/>
    <x v="0"/>
    <s v="Developer IV"/>
    <x v="6"/>
    <n v="531230.56999999995"/>
    <n v="306891.90029999998"/>
    <s v="Ann Hernandez"/>
    <x v="3"/>
    <n v="45600399"/>
    <s v="0"/>
    <x v="2"/>
    <x v="2"/>
    <d v="2021-09-27T00:00:00"/>
    <n v="224338.66969999997"/>
    <n v="224338.66969999997"/>
    <x v="8"/>
    <x v="1"/>
    <x v="0"/>
  </r>
  <r>
    <s v="NZ70507"/>
    <x v="2849"/>
    <n v="75"/>
    <d v="1947-05-25T06:00:00"/>
    <x v="0"/>
    <s v="Electrical Engineer"/>
    <x v="6"/>
    <n v="70177.954899999997"/>
    <n v="42305.389799999997"/>
    <s v="Michelle Jenkins"/>
    <x v="3"/>
    <n v="1644566275"/>
    <s v="0"/>
    <x v="0"/>
    <x v="4"/>
    <d v="2021-02-24T00:00:00"/>
    <n v="27872.5651"/>
    <n v="27872.5651"/>
    <x v="0"/>
    <x v="2"/>
    <x v="0"/>
  </r>
  <r>
    <s v="NZ15178"/>
    <x v="2850"/>
    <n v="61"/>
    <d v="1961-05-24T18:00:00"/>
    <x v="0"/>
    <s v="Web Designer I"/>
    <x v="6"/>
    <n v="1457194.6137999999"/>
    <n v="145258.32380000001"/>
    <s v="Ronald Burns"/>
    <x v="3"/>
    <n v="1135856925"/>
    <s v="0"/>
    <x v="2"/>
    <x v="2"/>
    <d v="2022-04-03T00:00:00"/>
    <n v="1311936.29"/>
    <n v="1338175.0158000002"/>
    <x v="5"/>
    <x v="3"/>
    <x v="1"/>
  </r>
  <r>
    <s v="NZ64098"/>
    <x v="2851"/>
    <n v="48"/>
    <d v="1974-05-25T00:00:00"/>
    <x v="0"/>
    <s v="Speech Pathologist"/>
    <x v="6"/>
    <n v="0"/>
    <n v="0"/>
    <s v="Andrew Hudson"/>
    <x v="5"/>
    <n v="203317086"/>
    <s v="0"/>
    <x v="2"/>
    <x v="1"/>
    <d v="2021-05-19T00:00:00"/>
    <n v="0"/>
    <n v="0"/>
    <x v="6"/>
    <x v="5"/>
    <x v="0"/>
  </r>
  <r>
    <s v="NZ22846"/>
    <x v="2852"/>
    <n v="23"/>
    <d v="1999-05-25T06:00:00"/>
    <x v="0"/>
    <s v="Nurse"/>
    <x v="6"/>
    <n v="112112.5358"/>
    <n v="30733.458200000001"/>
    <s v="Nicholas Larson"/>
    <x v="0"/>
    <n v="3038296872"/>
    <s v="0"/>
    <x v="2"/>
    <x v="1"/>
    <d v="2022-01-17T00:00:00"/>
    <n v="81379.07759999999"/>
    <n v="81379.07759999999"/>
    <x v="3"/>
    <x v="0"/>
    <x v="1"/>
  </r>
  <r>
    <s v="NZ94102"/>
    <x v="2853"/>
    <n v="42"/>
    <d v="1980-05-24T12:00:00"/>
    <x v="0"/>
    <s v="Software Consultant"/>
    <x v="6"/>
    <n v="729015.72640000004"/>
    <n v="190842.33600000001"/>
    <s v="Louis Weaver"/>
    <x v="3"/>
    <n v="226527"/>
    <s v="0"/>
    <x v="4"/>
    <x v="1"/>
    <d v="2021-06-18T00:00:00"/>
    <n v="538173.39040000003"/>
    <n v="548936.85820800008"/>
    <x v="4"/>
    <x v="5"/>
    <x v="0"/>
  </r>
  <r>
    <s v="NZ57827"/>
    <x v="2854"/>
    <n v="36"/>
    <d v="1986-05-25T00:00:00"/>
    <x v="0"/>
    <s v="Budget/Accounting Analyst I"/>
    <x v="6"/>
    <n v="955530.72"/>
    <n v="186089.60769999999"/>
    <s v="Tina Young"/>
    <x v="0"/>
    <n v="773704017"/>
    <s v="0"/>
    <x v="0"/>
    <x v="0"/>
    <d v="2021-04-25T00:00:00"/>
    <n v="769441.11229999992"/>
    <n v="769441.11229999992"/>
    <x v="5"/>
    <x v="1"/>
    <x v="0"/>
  </r>
  <r>
    <s v="NZ76668"/>
    <x v="2855"/>
    <n v="56"/>
    <d v="1966-05-25T00:00:00"/>
    <x v="0"/>
    <s v="Information Systems Manager"/>
    <x v="6"/>
    <n v="129367.9675"/>
    <n v="27178.2366"/>
    <s v="Maria Gonzales"/>
    <x v="0"/>
    <n v="1473178434"/>
    <s v="0"/>
    <x v="0"/>
    <x v="0"/>
    <d v="2021-11-23T00:00:00"/>
    <n v="102189.7309"/>
    <n v="102189.7309"/>
    <x v="10"/>
    <x v="4"/>
    <x v="0"/>
  </r>
  <r>
    <s v="NZ91691"/>
    <x v="2856"/>
    <n v="44"/>
    <d v="1978-05-25T00:00:00"/>
    <x v="0"/>
    <s v="Dental Hygienist"/>
    <x v="6"/>
    <n v="136148.51"/>
    <n v="109541.8605"/>
    <s v="Norma Washington"/>
    <x v="0"/>
    <n v="3128625545"/>
    <s v="0"/>
    <x v="1"/>
    <x v="1"/>
    <d v="2021-03-09T00:00:00"/>
    <n v="26606.649500000014"/>
    <n v="26606.649500000014"/>
    <x v="1"/>
    <x v="5"/>
    <x v="0"/>
  </r>
  <r>
    <s v="NZ97134"/>
    <x v="2857"/>
    <n v="82"/>
    <d v="1940-05-24T12:00:00"/>
    <x v="0"/>
    <s v="General Manager"/>
    <x v="6"/>
    <n v="2059977.7519"/>
    <n v="252191.2157"/>
    <s v="Chris Patterson"/>
    <x v="0"/>
    <n v="997910982"/>
    <s v="0"/>
    <x v="2"/>
    <x v="1"/>
    <d v="2021-01-29T00:00:00"/>
    <n v="1807786.5362"/>
    <n v="1807786.5362"/>
    <x v="3"/>
    <x v="2"/>
    <x v="0"/>
  </r>
  <r>
    <s v="NZ43700"/>
    <x v="2858"/>
    <n v="66"/>
    <d v="1956-05-24T12:00:00"/>
    <x v="0"/>
    <s v="Office Assistant I"/>
    <x v="6"/>
    <n v="443300.0882"/>
    <n v="93271.528600000005"/>
    <s v="Robert Peters"/>
    <x v="5"/>
    <n v="2793424704"/>
    <n v="7973843976"/>
    <x v="3"/>
    <x v="6"/>
    <d v="2021-03-02T00:00:00"/>
    <n v="350028.55959999998"/>
    <n v="350028.55959999998"/>
    <x v="1"/>
    <x v="3"/>
    <x v="0"/>
  </r>
  <r>
    <s v="NZ58634"/>
    <x v="2859"/>
    <n v="65"/>
    <d v="1957-05-24T18:00:00"/>
    <x v="0"/>
    <s v="Environmental Tech"/>
    <x v="6"/>
    <n v="1021773.4917"/>
    <n v="280987.71019999997"/>
    <s v="Ralph Henderson"/>
    <x v="3"/>
    <n v="283534125"/>
    <n v="3077448"/>
    <x v="3"/>
    <x v="6"/>
    <d v="2022-03-14T00:00:00"/>
    <n v="740785.78150000004"/>
    <n v="755601.49713000003"/>
    <x v="1"/>
    <x v="3"/>
    <x v="1"/>
  </r>
  <r>
    <s v="NZ39108"/>
    <x v="2860"/>
    <n v="84"/>
    <d v="1938-05-25T00:00:00"/>
    <x v="0"/>
    <s v="Database Administrator II"/>
    <x v="6"/>
    <n v="921518.11620000005"/>
    <n v="421301.32789999997"/>
    <s v="Bruce Lopez"/>
    <x v="3"/>
    <n v="221165776"/>
    <s v="0"/>
    <x v="5"/>
    <x v="5"/>
    <d v="2021-08-22T00:00:00"/>
    <n v="500216.78830000007"/>
    <n v="510221.12406600011"/>
    <x v="9"/>
    <x v="2"/>
    <x v="0"/>
  </r>
  <r>
    <s v="NZ54803"/>
    <x v="2861"/>
    <n v="53"/>
    <d v="1969-05-24T18:00:00"/>
    <x v="0"/>
    <s v="Professor"/>
    <x v="6"/>
    <n v="870565.34069999994"/>
    <n v="783508.80669999996"/>
    <s v="Rose Sullivan"/>
    <x v="2"/>
    <n v="530677068"/>
    <s v="0"/>
    <x v="1"/>
    <x v="1"/>
    <d v="2021-06-05T00:00:00"/>
    <n v="87056.533999999985"/>
    <n v="87056.533999999985"/>
    <x v="4"/>
    <x v="4"/>
    <x v="0"/>
  </r>
  <r>
    <s v="NZ29763"/>
    <x v="2862"/>
    <n v="42"/>
    <d v="1980-05-24T12:00:00"/>
    <x v="0"/>
    <s v="Geologist IV"/>
    <x v="6"/>
    <n v="232227.41080000001"/>
    <n v="56868.712500000001"/>
    <s v="Carolyn Peterson"/>
    <x v="0"/>
    <n v="23729314"/>
    <s v="0"/>
    <x v="1"/>
    <x v="1"/>
    <d v="2022-04-12T00:00:00"/>
    <n v="175358.69830000002"/>
    <n v="175358.69830000002"/>
    <x v="5"/>
    <x v="5"/>
    <x v="1"/>
  </r>
  <r>
    <s v="NZ56484"/>
    <x v="2863"/>
    <n v="27"/>
    <d v="1995-05-25T06:00:00"/>
    <x v="0"/>
    <s v="Web Developer II"/>
    <x v="6"/>
    <n v="649525.86540000001"/>
    <n v="61203.645299999996"/>
    <s v="Brandon Martin"/>
    <x v="5"/>
    <n v="2672688312"/>
    <s v="0"/>
    <x v="5"/>
    <x v="8"/>
    <d v="2021-04-18T00:00:00"/>
    <n v="588322.22010000004"/>
    <n v="588322.22010000004"/>
    <x v="5"/>
    <x v="0"/>
    <x v="0"/>
  </r>
  <r>
    <s v="NZ13395"/>
    <x v="2864"/>
    <n v="73"/>
    <d v="1949-05-24T18:00:00"/>
    <x v="0"/>
    <s v="Programmer Analyst II"/>
    <x v="6"/>
    <n v="1067459.0355"/>
    <n v="414853.39789999998"/>
    <s v="Shawn Rodriguez"/>
    <x v="2"/>
    <n v="36451386"/>
    <n v="63118152"/>
    <x v="3"/>
    <x v="3"/>
    <d v="2021-01-01T00:00:00"/>
    <n v="652605.63760000002"/>
    <n v="652605.63760000002"/>
    <x v="3"/>
    <x v="2"/>
    <x v="0"/>
  </r>
  <r>
    <s v="NZ98087"/>
    <x v="2865"/>
    <n v="28"/>
    <d v="1994-05-25T00:00:00"/>
    <x v="0"/>
    <s v="Computer Systems Analyst IV"/>
    <x v="6"/>
    <n v="94039.357099999994"/>
    <n v="62876.160900000003"/>
    <s v="James Fuller"/>
    <x v="0"/>
    <n v="10579548"/>
    <s v="0"/>
    <x v="4"/>
    <x v="7"/>
    <d v="2021-11-11T00:00:00"/>
    <n v="31163.196199999991"/>
    <n v="31163.196199999991"/>
    <x v="10"/>
    <x v="0"/>
    <x v="0"/>
  </r>
  <r>
    <s v="NZ66976"/>
    <x v="2866"/>
    <n v="61"/>
    <d v="1961-05-24T18:00:00"/>
    <x v="0"/>
    <s v="Nuclear Power Engineer"/>
    <x v="6"/>
    <n v="636611.625"/>
    <n v="98089.119200000001"/>
    <s v="Gregory Torres"/>
    <x v="3"/>
    <n v="1564178559"/>
    <s v="0"/>
    <x v="1"/>
    <x v="1"/>
    <d v="2021-01-07T00:00:00"/>
    <n v="538522.50580000004"/>
    <n v="549292.95591600006"/>
    <x v="3"/>
    <x v="3"/>
    <x v="0"/>
  </r>
  <r>
    <s v="NZ77252"/>
    <x v="2867"/>
    <n v="81"/>
    <d v="1941-05-24T18:00:00"/>
    <x v="0"/>
    <s v="Product Engineer"/>
    <x v="6"/>
    <n v="346514.66279999999"/>
    <n v="142071.0117"/>
    <s v="Mary Arnold"/>
    <x v="5"/>
    <n v="48808704"/>
    <s v="0"/>
    <x v="1"/>
    <x v="1"/>
    <d v="2022-04-05T00:00:00"/>
    <n v="204443.65109999999"/>
    <n v="204443.65109999999"/>
    <x v="5"/>
    <x v="2"/>
    <x v="1"/>
  </r>
  <r>
    <s v="NZ26679"/>
    <x v="2868"/>
    <n v="24"/>
    <d v="1998-05-25T00:00:00"/>
    <x v="0"/>
    <s v="Administrative Officer"/>
    <x v="6"/>
    <n v="147575.1292"/>
    <n v="139270.90160000001"/>
    <s v="Norma Austin"/>
    <x v="1"/>
    <n v="1308861696"/>
    <n v="765990528"/>
    <x v="3"/>
    <x v="3"/>
    <d v="2021-05-11T00:00:00"/>
    <n v="8304.2275999999838"/>
    <n v="8304.2275999999838"/>
    <x v="6"/>
    <x v="0"/>
    <x v="0"/>
  </r>
  <r>
    <s v="NZ50738"/>
    <x v="2869"/>
    <n v="66"/>
    <d v="1956-05-24T12:00:00"/>
    <x v="0"/>
    <s v="Statistician I"/>
    <x v="6"/>
    <n v="97134.304799999998"/>
    <n v="38076.647499999999"/>
    <s v="Frances Cox"/>
    <x v="5"/>
    <n v="225213912"/>
    <s v="0"/>
    <x v="5"/>
    <x v="2"/>
    <d v="2021-09-10T00:00:00"/>
    <n v="59057.657299999999"/>
    <n v="59057.657299999999"/>
    <x v="8"/>
    <x v="3"/>
    <x v="0"/>
  </r>
  <r>
    <s v="NZ37820"/>
    <x v="2870"/>
    <n v="80"/>
    <d v="1942-05-25T00:00:00"/>
    <x v="0"/>
    <s v="Staff Accountant II"/>
    <x v="6"/>
    <n v="483785.82"/>
    <n v="258272.51560000001"/>
    <s v="Jessica Austin"/>
    <x v="5"/>
    <n v="1586672672"/>
    <s v="0"/>
    <x v="4"/>
    <x v="7"/>
    <d v="2021-04-07T00:00:00"/>
    <n v="225513.30439999999"/>
    <n v="225513.30439999999"/>
    <x v="5"/>
    <x v="2"/>
    <x v="0"/>
  </r>
  <r>
    <s v="NZ30232"/>
    <x v="2871"/>
    <n v="78"/>
    <d v="1944-05-24T12:00:00"/>
    <x v="0"/>
    <s v="Marketing Manager"/>
    <x v="6"/>
    <n v="54702.285000000003"/>
    <n v="27114.774600000001"/>
    <s v="Kathy Murphy"/>
    <x v="0"/>
    <n v="2828047552"/>
    <s v="0"/>
    <x v="4"/>
    <x v="7"/>
    <d v="2021-12-13T00:00:00"/>
    <n v="27587.510400000003"/>
    <n v="27587.510400000003"/>
    <x v="7"/>
    <x v="2"/>
    <x v="0"/>
  </r>
  <r>
    <s v="NZ31787"/>
    <x v="2872"/>
    <n v="64"/>
    <d v="1958-05-25T00:00:00"/>
    <x v="0"/>
    <s v="VP Accounting"/>
    <x v="6"/>
    <n v="343016.51370000001"/>
    <n v="290972.62880000001"/>
    <s v="Andrew Lawrence"/>
    <x v="3"/>
    <n v="1906600696"/>
    <s v="0"/>
    <x v="1"/>
    <x v="1"/>
    <d v="2021-07-23T00:00:00"/>
    <n v="52043.884900000005"/>
    <n v="52043.884900000005"/>
    <x v="11"/>
    <x v="3"/>
    <x v="0"/>
  </r>
  <r>
    <s v="NZ91520"/>
    <x v="2873"/>
    <n v="49"/>
    <d v="1973-05-24T18:00:00"/>
    <x v="0"/>
    <s v="Programmer Analyst IV"/>
    <x v="6"/>
    <n v="3000645.9155000001"/>
    <n v="1132694.1535"/>
    <s v="Billy Wagner"/>
    <x v="2"/>
    <n v="90295857"/>
    <s v="0"/>
    <x v="2"/>
    <x v="5"/>
    <d v="2022-04-17T00:00:00"/>
    <n v="1867951.7620000001"/>
    <n v="1867951.7620000001"/>
    <x v="5"/>
    <x v="5"/>
    <x v="1"/>
  </r>
  <r>
    <s v="NZ23071"/>
    <x v="2874"/>
    <n v="68"/>
    <d v="1954-05-25T00:00:00"/>
    <x v="0"/>
    <s v="Administrative Assistant I"/>
    <x v="6"/>
    <n v="917482.58530000004"/>
    <n v="388664.60550000001"/>
    <s v="Diane Davis"/>
    <x v="3"/>
    <n v="236893508"/>
    <n v="8429663558"/>
    <x v="3"/>
    <x v="6"/>
    <d v="2021-12-13T00:00:00"/>
    <n v="528817.97980000009"/>
    <n v="539394.33939600014"/>
    <x v="7"/>
    <x v="3"/>
    <x v="0"/>
  </r>
  <r>
    <s v="NZ76060"/>
    <x v="2875"/>
    <n v="47"/>
    <d v="1975-05-25T06:00:00"/>
    <x v="0"/>
    <s v="Statistician III"/>
    <x v="6"/>
    <n v="204193.2213"/>
    <n v="119291.8293"/>
    <s v="Antonio Ray"/>
    <x v="2"/>
    <n v="3755895052"/>
    <s v="0"/>
    <x v="5"/>
    <x v="8"/>
    <d v="2021-01-20T00:00:00"/>
    <n v="84901.392000000007"/>
    <n v="84901.392000000007"/>
    <x v="3"/>
    <x v="5"/>
    <x v="0"/>
  </r>
  <r>
    <s v="NZ67659"/>
    <x v="2876"/>
    <n v="73"/>
    <d v="1949-05-24T18:00:00"/>
    <x v="0"/>
    <s v="Budget/Accounting Analyst III"/>
    <x v="6"/>
    <n v="221793.11470000001"/>
    <n v="220004.46059999999"/>
    <s v="Roger Myers"/>
    <x v="0"/>
    <n v="3806451324"/>
    <s v="0"/>
    <x v="4"/>
    <x v="7"/>
    <d v="2021-03-30T00:00:00"/>
    <n v="1788.6541000000143"/>
    <n v="1788.6541000000143"/>
    <x v="1"/>
    <x v="2"/>
    <x v="0"/>
  </r>
  <r>
    <s v="NZ79637"/>
    <x v="2877"/>
    <n v="18"/>
    <d v="2004-05-24T12:00:00"/>
    <x v="0"/>
    <s v="Human Resources Manager"/>
    <x v="6"/>
    <n v="447626.9056"/>
    <n v="84937.205300000001"/>
    <s v="Jeffrey Hernandez"/>
    <x v="0"/>
    <n v="1876014666"/>
    <s v="0"/>
    <x v="2"/>
    <x v="2"/>
    <d v="2021-07-26T00:00:00"/>
    <n v="362689.70030000003"/>
    <n v="362689.70030000003"/>
    <x v="11"/>
    <x v="6"/>
    <x v="0"/>
  </r>
  <r>
    <s v="NZ59154"/>
    <x v="2878"/>
    <n v="43"/>
    <d v="1979-05-25T06:00:00"/>
    <x v="0"/>
    <s v="Systems Administrator IV"/>
    <x v="6"/>
    <n v="154216.53580000001"/>
    <n v="87132.342699999994"/>
    <s v="Diana Smith"/>
    <x v="0"/>
    <n v="145351008"/>
    <s v="0"/>
    <x v="0"/>
    <x v="4"/>
    <d v="2021-03-20T00:00:00"/>
    <n v="67084.193100000019"/>
    <n v="67084.193100000019"/>
    <x v="1"/>
    <x v="5"/>
    <x v="0"/>
  </r>
  <r>
    <s v="NZ47408"/>
    <x v="2879"/>
    <n v="79"/>
    <d v="1943-05-25T06:00:00"/>
    <x v="0"/>
    <s v="Biostatistician I"/>
    <x v="6"/>
    <n v="32106.0687"/>
    <n v="17078.5118"/>
    <s v="Joe Porter"/>
    <x v="1"/>
    <n v="2226088773"/>
    <s v="0"/>
    <x v="1"/>
    <x v="1"/>
    <d v="2021-04-18T00:00:00"/>
    <n v="15027.5569"/>
    <n v="15027.5569"/>
    <x v="5"/>
    <x v="2"/>
    <x v="0"/>
  </r>
  <r>
    <s v="NZ37142"/>
    <x v="2880"/>
    <n v="36"/>
    <d v="1986-05-25T00:00:00"/>
    <x v="0"/>
    <s v="Accountant II"/>
    <x v="6"/>
    <n v="858197.39720000001"/>
    <n v="168820.58290000001"/>
    <s v="Patrick Ruiz"/>
    <x v="3"/>
    <n v="2609440275"/>
    <s v="0"/>
    <x v="2"/>
    <x v="2"/>
    <d v="2021-08-12T00:00:00"/>
    <n v="689376.81429999997"/>
    <n v="703164.35058600002"/>
    <x v="9"/>
    <x v="1"/>
    <x v="0"/>
  </r>
  <r>
    <s v="NZ23130"/>
    <x v="2881"/>
    <n v="17"/>
    <d v="2005-05-24T18:00:00"/>
    <x v="0"/>
    <s v="Software Test Engineer III"/>
    <x v="6"/>
    <n v="970917.69140000001"/>
    <n v="271856.95360000001"/>
    <s v="Chris Greene"/>
    <x v="0"/>
    <n v="292770144"/>
    <s v="0"/>
    <x v="1"/>
    <x v="1"/>
    <d v="2021-02-26T00:00:00"/>
    <n v="699060.7378"/>
    <n v="699060.7378"/>
    <x v="0"/>
    <x v="6"/>
    <x v="0"/>
  </r>
  <r>
    <s v="NZ93832"/>
    <x v="2882"/>
    <n v="80"/>
    <d v="1942-05-25T00:00:00"/>
    <x v="0"/>
    <s v="Account Representative IV"/>
    <x v="6"/>
    <n v="1312296.5044"/>
    <n v="499085.99339999998"/>
    <s v="Bruce Washington"/>
    <x v="3"/>
    <n v="42638023"/>
    <s v="0"/>
    <x v="5"/>
    <x v="5"/>
    <d v="2021-07-21T00:00:00"/>
    <n v="813210.51099999994"/>
    <n v="829474.72121999995"/>
    <x v="11"/>
    <x v="2"/>
    <x v="0"/>
  </r>
  <r>
    <s v="NZ88113"/>
    <x v="2883"/>
    <n v="41"/>
    <d v="1981-05-24T18:00:00"/>
    <x v="0"/>
    <s v="Accountant III"/>
    <x v="6"/>
    <m/>
    <n v="0"/>
    <s v="William Ryan"/>
    <x v="0"/>
    <n v="11405946"/>
    <s v="0"/>
    <x v="5"/>
    <x v="2"/>
    <d v="2022-03-16T00:00:00"/>
    <n v="0"/>
    <n v="0"/>
    <x v="1"/>
    <x v="5"/>
    <x v="1"/>
  </r>
  <r>
    <s v="NZ15721"/>
    <x v="2884"/>
    <n v="46"/>
    <d v="1976-05-24T12:00:00"/>
    <x v="0"/>
    <s v="Account Executive"/>
    <x v="6"/>
    <n v="137624.61230000001"/>
    <n v="102569.2865"/>
    <s v="Nancy Long"/>
    <x v="2"/>
    <n v="679824639"/>
    <s v="0"/>
    <x v="2"/>
    <x v="1"/>
    <d v="2021-11-25T00:00:00"/>
    <n v="35055.325800000006"/>
    <n v="35055.325800000006"/>
    <x v="10"/>
    <x v="5"/>
    <x v="0"/>
  </r>
  <r>
    <s v="NZ24293"/>
    <x v="2885"/>
    <n v="33"/>
    <d v="1989-05-24T18:00:00"/>
    <x v="0"/>
    <s v="Safety Technician II"/>
    <x v="6"/>
    <n v="1435680.2398000001"/>
    <n v="526487.5148"/>
    <s v="Carl Robinson"/>
    <x v="2"/>
    <n v="681039168"/>
    <s v="0"/>
    <x v="1"/>
    <x v="1"/>
    <d v="2021-08-28T00:00:00"/>
    <n v="909192.72500000009"/>
    <n v="909192.72500000009"/>
    <x v="9"/>
    <x v="1"/>
    <x v="0"/>
  </r>
  <r>
    <s v="NZ56469"/>
    <x v="2886"/>
    <n v="47"/>
    <d v="1975-05-25T06:00:00"/>
    <x v="0"/>
    <s v="Tax Accountant"/>
    <x v="6"/>
    <n v="223771.21170000001"/>
    <n v="46246.0504"/>
    <s v="Rose Myers"/>
    <x v="5"/>
    <n v="1748203264"/>
    <s v="0"/>
    <x v="2"/>
    <x v="2"/>
    <d v="2021-10-22T00:00:00"/>
    <n v="177525.16130000001"/>
    <n v="177525.16130000001"/>
    <x v="2"/>
    <x v="5"/>
    <x v="0"/>
  </r>
  <r>
    <s v="NZ85041"/>
    <x v="2887"/>
    <n v="32"/>
    <d v="1990-05-25T00:00:00"/>
    <x v="0"/>
    <s v="Physical Therapy Assistant"/>
    <x v="6"/>
    <n v="288457.57630000002"/>
    <n v="79108.502399999998"/>
    <s v="Jack Meyer"/>
    <x v="0"/>
    <n v="35841087"/>
    <s v="0"/>
    <x v="5"/>
    <x v="2"/>
    <d v="2021-06-29T00:00:00"/>
    <n v="209349.07390000002"/>
    <n v="209349.07390000002"/>
    <x v="4"/>
    <x v="1"/>
    <x v="0"/>
  </r>
  <r>
    <s v="NZ93701"/>
    <x v="2888"/>
    <n v="79"/>
    <d v="1943-05-25T06:00:00"/>
    <x v="0"/>
    <s v="Web Designer I"/>
    <x v="6"/>
    <n v="413227.37959999999"/>
    <n v="63034.684999999998"/>
    <s v="Bobby Gutierrez"/>
    <x v="0"/>
    <n v="3054748446"/>
    <s v="0"/>
    <x v="5"/>
    <x v="5"/>
    <d v="2021-10-15T00:00:00"/>
    <n v="350192.69459999999"/>
    <n v="350192.69459999999"/>
    <x v="2"/>
    <x v="2"/>
    <x v="0"/>
  </r>
  <r>
    <s v="NZ73558"/>
    <x v="2889"/>
    <n v="43"/>
    <d v="1979-05-25T06:00:00"/>
    <x v="0"/>
    <s v="Research Assistant III"/>
    <x v="6"/>
    <n v="120211.371"/>
    <n v="31254.9565"/>
    <s v="Mary Burns"/>
    <x v="0"/>
    <n v="15770475"/>
    <s v="0"/>
    <x v="1"/>
    <x v="1"/>
    <d v="2021-03-14T00:00:00"/>
    <n v="88956.414499999999"/>
    <n v="88956.414499999999"/>
    <x v="1"/>
    <x v="5"/>
    <x v="0"/>
  </r>
  <r>
    <s v="NZ71209"/>
    <x v="2890"/>
    <n v="83"/>
    <d v="1939-05-25T06:00:00"/>
    <x v="0"/>
    <s v="Statistician III"/>
    <x v="6"/>
    <n v="382718.68680000002"/>
    <n v="155041.78289999999"/>
    <s v="Betty Bennett"/>
    <x v="0"/>
    <n v="669598632"/>
    <s v="0"/>
    <x v="2"/>
    <x v="4"/>
    <d v="2022-04-21T00:00:00"/>
    <n v="227676.90390000003"/>
    <n v="227676.90390000003"/>
    <x v="5"/>
    <x v="2"/>
    <x v="1"/>
  </r>
  <r>
    <s v="NZ30253"/>
    <x v="2891"/>
    <n v="80"/>
    <d v="1942-05-25T00:00:00"/>
    <x v="0"/>
    <s v="Data Coordiator"/>
    <x v="6"/>
    <n v="1013124.648"/>
    <n v="240473.7372"/>
    <s v="Kenneth Alvarez"/>
    <x v="3"/>
    <n v="1147331328"/>
    <s v="0"/>
    <x v="1"/>
    <x v="1"/>
    <d v="2021-07-24T00:00:00"/>
    <n v="772650.91080000007"/>
    <n v="788103.92901600013"/>
    <x v="11"/>
    <x v="2"/>
    <x v="0"/>
  </r>
  <r>
    <s v="NZ63518"/>
    <x v="2892"/>
    <n v="30"/>
    <d v="1992-05-24T12:00:00"/>
    <x v="0"/>
    <s v="Biostatistician III"/>
    <x v="6"/>
    <n v="585623.39529999997"/>
    <n v="144412.23730000001"/>
    <s v="Betty Harris"/>
    <x v="5"/>
    <n v="1410769293"/>
    <s v="0"/>
    <x v="1"/>
    <x v="1"/>
    <d v="2022-03-04T00:00:00"/>
    <n v="441211.15799999994"/>
    <n v="441211.15799999994"/>
    <x v="1"/>
    <x v="1"/>
    <x v="1"/>
  </r>
  <r>
    <s v="NZ83050"/>
    <x v="2893"/>
    <n v="76"/>
    <d v="1946-05-25T00:00:00"/>
    <x v="0"/>
    <s v="Pharmacist"/>
    <x v="6"/>
    <n v="98876.791599999997"/>
    <n v="90388.312300000005"/>
    <s v="Nancy Castillo"/>
    <x v="0"/>
    <n v="827650032"/>
    <s v="0"/>
    <x v="0"/>
    <x v="0"/>
    <d v="2021-07-08T00:00:00"/>
    <n v="8488.4792999999918"/>
    <n v="8488.4792999999918"/>
    <x v="11"/>
    <x v="2"/>
    <x v="0"/>
  </r>
  <r>
    <s v="NZ78031"/>
    <x v="2894"/>
    <n v="22"/>
    <d v="2000-05-24T12:00:00"/>
    <x v="0"/>
    <s v="Budget/Accounting Analyst I"/>
    <x v="6"/>
    <n v="704059.56610000005"/>
    <n v="200144.93299999999"/>
    <s v="Phillip Snyder"/>
    <x v="0"/>
    <n v="1084473621"/>
    <s v="0"/>
    <x v="5"/>
    <x v="2"/>
    <d v="2021-10-07T00:00:00"/>
    <n v="503914.63310000009"/>
    <n v="503914.63310000009"/>
    <x v="2"/>
    <x v="0"/>
    <x v="0"/>
  </r>
  <r>
    <s v="NZ26234"/>
    <x v="2895"/>
    <n v="47"/>
    <d v="1975-05-25T06:00:00"/>
    <x v="0"/>
    <s v="Account Representative IV"/>
    <x v="6"/>
    <n v="1292689.0423999999"/>
    <n v="722446.37609999999"/>
    <s v="Jesse Riley"/>
    <x v="0"/>
    <n v="2387563904"/>
    <s v="0"/>
    <x v="1"/>
    <x v="1"/>
    <d v="2021-04-11T00:00:00"/>
    <n v="570242.66629999992"/>
    <n v="570242.66629999992"/>
    <x v="5"/>
    <x v="5"/>
    <x v="0"/>
  </r>
  <r>
    <s v="NZ49841"/>
    <x v="2896"/>
    <n v="77"/>
    <d v="1945-05-24T18:00:00"/>
    <x v="0"/>
    <s v="Pharmacist"/>
    <x v="6"/>
    <n v="1917355.4106999999"/>
    <n v="789564.19929999998"/>
    <s v="Aaron George"/>
    <x v="5"/>
    <n v="2472803457"/>
    <s v="0"/>
    <x v="5"/>
    <x v="2"/>
    <d v="2021-08-29T00:00:00"/>
    <n v="1127791.2113999999"/>
    <n v="1127791.2113999999"/>
    <x v="9"/>
    <x v="2"/>
    <x v="0"/>
  </r>
  <r>
    <s v="NZ98869"/>
    <x v="2897"/>
    <n v="20"/>
    <d v="2002-05-25T00:00:00"/>
    <x v="0"/>
    <s v="Staff Accountant II"/>
    <x v="6"/>
    <n v="465096.92830000003"/>
    <n v="52068.168299999998"/>
    <s v="Ryan Sanchez"/>
    <x v="5"/>
    <n v="44231616"/>
    <s v="0"/>
    <x v="0"/>
    <x v="1"/>
    <d v="2021-06-27T00:00:00"/>
    <n v="413028.76"/>
    <n v="413028.76"/>
    <x v="4"/>
    <x v="0"/>
    <x v="0"/>
  </r>
  <r>
    <s v="NZ61440"/>
    <x v="2898"/>
    <n v="55"/>
    <d v="1967-05-25T06:00:00"/>
    <x v="0"/>
    <s v="Chemical Engineer"/>
    <x v="6"/>
    <n v="1800941.064"/>
    <n v="343841.20929999999"/>
    <s v="Shawn Robertson"/>
    <x v="2"/>
    <n v="710317416"/>
    <s v="0"/>
    <x v="2"/>
    <x v="2"/>
    <d v="2021-09-07T00:00:00"/>
    <n v="1457099.8547"/>
    <n v="1457099.8547"/>
    <x v="8"/>
    <x v="4"/>
    <x v="0"/>
  </r>
  <r>
    <s v="NZ88027"/>
    <x v="2899"/>
    <n v="19"/>
    <d v="2003-05-25T06:00:00"/>
    <x v="0"/>
    <s v="Analog Circuit Design manager"/>
    <x v="6"/>
    <n v="610078.86250000005"/>
    <n v="598986.51950000005"/>
    <s v="Arthur Bishop"/>
    <x v="2"/>
    <n v="14304768"/>
    <s v="0"/>
    <x v="2"/>
    <x v="2"/>
    <d v="2021-04-05T00:00:00"/>
    <n v="11092.342999999993"/>
    <n v="11092.342999999993"/>
    <x v="5"/>
    <x v="6"/>
    <x v="0"/>
  </r>
  <r>
    <s v="NZ40705"/>
    <x v="2900"/>
    <n v="20"/>
    <d v="2002-05-25T00:00:00"/>
    <x v="0"/>
    <s v="Statistician I"/>
    <x v="6"/>
    <n v="2604860.9230999998"/>
    <n v="948406.18149999995"/>
    <s v="Stephen Washington"/>
    <x v="0"/>
    <n v="2314712544"/>
    <s v="0"/>
    <x v="1"/>
    <x v="4"/>
    <d v="2021-09-26T00:00:00"/>
    <n v="1656454.7415999998"/>
    <n v="1656454.7415999998"/>
    <x v="8"/>
    <x v="0"/>
    <x v="0"/>
  </r>
  <r>
    <s v="NZ33607"/>
    <x v="2901"/>
    <n v="66"/>
    <d v="1956-05-24T12:00:00"/>
    <x v="0"/>
    <s v="Quality Engineer"/>
    <x v="6"/>
    <n v="1628718.42"/>
    <n v="138505.18849999999"/>
    <s v="Bobby Bradley"/>
    <x v="0"/>
    <n v="1297279728"/>
    <s v="0"/>
    <x v="5"/>
    <x v="5"/>
    <d v="2021-12-22T00:00:00"/>
    <n v="1490213.2315"/>
    <n v="1490213.2315"/>
    <x v="7"/>
    <x v="3"/>
    <x v="0"/>
  </r>
  <r>
    <s v="NZ56074"/>
    <x v="2902"/>
    <n v="50"/>
    <d v="1972-05-24T12:00:00"/>
    <x v="0"/>
    <s v="Human Resources Assistant I"/>
    <x v="6"/>
    <n v="385630.11420000001"/>
    <n v="223033.28570000001"/>
    <s v="Paul Hall"/>
    <x v="1"/>
    <n v="1415150244"/>
    <s v="0"/>
    <x v="0"/>
    <x v="0"/>
    <d v="2021-02-21T00:00:00"/>
    <n v="162596.8285"/>
    <n v="162596.8285"/>
    <x v="0"/>
    <x v="4"/>
    <x v="0"/>
  </r>
  <r>
    <s v="NZ51034"/>
    <x v="2903"/>
    <n v="70"/>
    <d v="1952-05-24T12:00:00"/>
    <x v="0"/>
    <s v="Safety Technician IV"/>
    <x v="6"/>
    <n v="969928.76899999997"/>
    <n v="237592.4687"/>
    <s v="Ashley Franklin"/>
    <x v="0"/>
    <n v="2102234076"/>
    <s v="0"/>
    <x v="2"/>
    <x v="2"/>
    <d v="2022-04-17T00:00:00"/>
    <n v="732336.3003"/>
    <n v="732336.3003"/>
    <x v="5"/>
    <x v="2"/>
    <x v="1"/>
  </r>
  <r>
    <s v="NZ57710"/>
    <x v="2904"/>
    <n v="57"/>
    <d v="1965-05-24T18:00:00"/>
    <x v="0"/>
    <s v="Accounting Assistant IV"/>
    <x v="6"/>
    <n v="1200953.2612999999"/>
    <n v="692422.2243"/>
    <s v="Gary Lopez"/>
    <x v="0"/>
    <n v="521091276"/>
    <n v="2055520472"/>
    <x v="3"/>
    <x v="3"/>
    <d v="2022-01-06T00:00:00"/>
    <n v="508531.03699999989"/>
    <n v="508531.03699999989"/>
    <x v="3"/>
    <x v="4"/>
    <x v="1"/>
  </r>
  <r>
    <s v="NZ51772"/>
    <x v="2905"/>
    <n v="24"/>
    <d v="1998-05-25T00:00:00"/>
    <x v="0"/>
    <s v="Quality Engineer"/>
    <x v="6"/>
    <n v="306455.37119999999"/>
    <n v="58711.741499999996"/>
    <s v="Tina Tucker"/>
    <x v="3"/>
    <n v="4330156065"/>
    <s v="0"/>
    <x v="1"/>
    <x v="1"/>
    <d v="2021-05-17T00:00:00"/>
    <n v="247743.62969999999"/>
    <n v="247743.62969999999"/>
    <x v="6"/>
    <x v="0"/>
    <x v="0"/>
  </r>
  <r>
    <s v="NZ45957"/>
    <x v="2906"/>
    <n v="33"/>
    <d v="1989-05-24T18:00:00"/>
    <x v="0"/>
    <s v="Database Administrator II"/>
    <x v="6"/>
    <n v="24720.143800000002"/>
    <n v="35397.344299999997"/>
    <s v="Janet Martinez"/>
    <x v="0"/>
    <n v="2226096"/>
    <s v="0"/>
    <x v="0"/>
    <x v="4"/>
    <d v="2021-11-01T00:00:00"/>
    <n v="-10677.200499999995"/>
    <n v="-10677.200499999995"/>
    <x v="10"/>
    <x v="1"/>
    <x v="0"/>
  </r>
  <r>
    <s v="NZ90745"/>
    <x v="2907"/>
    <n v="30"/>
    <d v="1992-05-24T12:00:00"/>
    <x v="0"/>
    <s v="Software Engineer II"/>
    <x v="6"/>
    <n v="2735303.7266000002"/>
    <n v="518543.74900000001"/>
    <s v="Gerald Harrison"/>
    <x v="2"/>
    <n v="921360384"/>
    <s v="0"/>
    <x v="2"/>
    <x v="1"/>
    <d v="2022-04-09T00:00:00"/>
    <n v="2216759.9776000003"/>
    <n v="2216759.9776000003"/>
    <x v="5"/>
    <x v="1"/>
    <x v="1"/>
  </r>
  <r>
    <s v="NZ63878"/>
    <x v="2908"/>
    <n v="36"/>
    <d v="1986-05-25T00:00:00"/>
    <x v="0"/>
    <s v="GIS Technical Architect"/>
    <x v="6"/>
    <n v="592813.19880000001"/>
    <n v="203354.36369999999"/>
    <s v="Ryan Long"/>
    <x v="4"/>
    <n v="4404393312"/>
    <s v="0"/>
    <x v="5"/>
    <x v="8"/>
    <d v="2021-11-24T00:00:00"/>
    <n v="389458.83510000003"/>
    <n v="389458.83510000003"/>
    <x v="10"/>
    <x v="1"/>
    <x v="0"/>
  </r>
  <r>
    <s v="NZ18267"/>
    <x v="2909"/>
    <n v="77"/>
    <d v="1945-05-24T18:00:00"/>
    <x v="0"/>
    <s v="Accounting Assistant I"/>
    <x v="6"/>
    <n v="2034622.233"/>
    <n v="859062.7206"/>
    <s v="Roger Parker"/>
    <x v="0"/>
    <n v="2140888644"/>
    <s v="0"/>
    <x v="2"/>
    <x v="2"/>
    <d v="2021-04-09T00:00:00"/>
    <n v="1175559.5123999999"/>
    <n v="1175559.5123999999"/>
    <x v="5"/>
    <x v="2"/>
    <x v="0"/>
  </r>
  <r>
    <s v="NZ13792"/>
    <x v="2910"/>
    <n v="63"/>
    <d v="1959-05-25T06:00:00"/>
    <x v="0"/>
    <s v="Administrative Assistant III"/>
    <x v="6"/>
    <n v="126741.6689"/>
    <n v="138701.79819999999"/>
    <s v="Walter Jones"/>
    <x v="0"/>
    <n v="19415682"/>
    <s v="0"/>
    <x v="1"/>
    <x v="4"/>
    <d v="2021-12-06T00:00:00"/>
    <n v="-11960.129299999986"/>
    <n v="-11960.129299999986"/>
    <x v="7"/>
    <x v="3"/>
    <x v="0"/>
  </r>
  <r>
    <s v="NZ67613"/>
    <x v="2911"/>
    <n v="48"/>
    <d v="1974-05-25T00:00:00"/>
    <x v="0"/>
    <s v="Analog Circuit Design manager"/>
    <x v="6"/>
    <n v="71222.105100000001"/>
    <n v="14849.137000000001"/>
    <s v="Samuel Johnston"/>
    <x v="2"/>
    <n v="806190625"/>
    <s v="0"/>
    <x v="5"/>
    <x v="2"/>
    <d v="2021-06-01T00:00:00"/>
    <n v="56372.968099999998"/>
    <n v="56372.968099999998"/>
    <x v="4"/>
    <x v="5"/>
    <x v="0"/>
  </r>
  <r>
    <s v="NZ29266"/>
    <x v="2912"/>
    <n v="50"/>
    <d v="1972-05-24T12:00:00"/>
    <x v="0"/>
    <s v="Chemical Engineer"/>
    <x v="6"/>
    <n v="223021.7941"/>
    <n v="95313.466700000004"/>
    <s v="Bobby Ryan"/>
    <x v="0"/>
    <n v="810568836"/>
    <s v="0"/>
    <x v="1"/>
    <x v="1"/>
    <d v="2021-06-11T00:00:00"/>
    <n v="127708.32739999999"/>
    <n v="127708.32739999999"/>
    <x v="4"/>
    <x v="4"/>
    <x v="0"/>
  </r>
  <r>
    <s v="NZ18649"/>
    <x v="2913"/>
    <n v="73"/>
    <d v="1949-05-24T18:00:00"/>
    <x v="0"/>
    <s v="Business Systems Development Analyst"/>
    <x v="6"/>
    <n v="609009.51989999996"/>
    <n v="109621.7136"/>
    <s v="Stephen Stewart"/>
    <x v="0"/>
    <n v="158091856"/>
    <s v="0"/>
    <x v="0"/>
    <x v="1"/>
    <d v="2021-03-22T00:00:00"/>
    <n v="499387.80629999994"/>
    <n v="499387.80629999994"/>
    <x v="1"/>
    <x v="2"/>
    <x v="0"/>
  </r>
  <r>
    <s v="NZ54314"/>
    <x v="2914"/>
    <n v="34"/>
    <d v="1988-05-24T12:00:00"/>
    <x v="0"/>
    <s v="Marketing Assistant"/>
    <x v="6"/>
    <n v="251158.74660000001"/>
    <n v="166293.52799999999"/>
    <s v="David Miller"/>
    <x v="1"/>
    <n v="293419065"/>
    <s v="0"/>
    <x v="2"/>
    <x v="2"/>
    <d v="2021-08-23T00:00:00"/>
    <n v="84865.218600000022"/>
    <n v="84865.218600000022"/>
    <x v="9"/>
    <x v="1"/>
    <x v="0"/>
  </r>
  <r>
    <s v="NZ52559"/>
    <x v="2915"/>
    <n v="65"/>
    <d v="1957-05-24T18:00:00"/>
    <x v="0"/>
    <s v="Actuary"/>
    <x v="6"/>
    <n v="348082.7328"/>
    <n v="45883.633000000002"/>
    <s v="Shawn Austin"/>
    <x v="5"/>
    <n v="5875968"/>
    <s v="0"/>
    <x v="0"/>
    <x v="1"/>
    <d v="2022-03-15T00:00:00"/>
    <n v="302199.09979999997"/>
    <n v="302199.09979999997"/>
    <x v="1"/>
    <x v="3"/>
    <x v="1"/>
  </r>
  <r>
    <s v="NZ67097"/>
    <x v="2916"/>
    <n v="18"/>
    <d v="2004-05-24T12:00:00"/>
    <x v="0"/>
    <s v="Recruiting Manager"/>
    <x v="6"/>
    <n v="150704.23379999999"/>
    <n v="21098.592700000001"/>
    <s v="Lois Griffin"/>
    <x v="4"/>
    <n v="40206607"/>
    <s v="0"/>
    <x v="1"/>
    <x v="1"/>
    <d v="2021-11-05T00:00:00"/>
    <n v="129605.64109999998"/>
    <n v="129605.64109999998"/>
    <x v="10"/>
    <x v="6"/>
    <x v="0"/>
  </r>
  <r>
    <s v="NZ25976"/>
    <x v="2917"/>
    <n v="64"/>
    <d v="1958-05-25T00:00:00"/>
    <x v="0"/>
    <s v="Human Resources Assistant I"/>
    <x v="6"/>
    <n v="149993.13990000001"/>
    <n v="18320.590700000001"/>
    <s v="Susan Hawkins"/>
    <x v="0"/>
    <n v="1635053217"/>
    <s v="0"/>
    <x v="5"/>
    <x v="5"/>
    <d v="2021-05-31T00:00:00"/>
    <n v="131672.54920000001"/>
    <n v="131672.54920000001"/>
    <x v="6"/>
    <x v="3"/>
    <x v="0"/>
  </r>
  <r>
    <s v="NZ58661"/>
    <x v="2918"/>
    <n v="81"/>
    <d v="1941-05-24T18:00:00"/>
    <x v="0"/>
    <s v="Professor"/>
    <x v="6"/>
    <n v="581539.74840000004"/>
    <n v="292022.42139999999"/>
    <s v="Paul Wallace"/>
    <x v="0"/>
    <n v="26695984"/>
    <s v="0"/>
    <x v="1"/>
    <x v="1"/>
    <d v="2022-04-18T00:00:00"/>
    <n v="289517.32700000005"/>
    <n v="289517.32700000005"/>
    <x v="5"/>
    <x v="2"/>
    <x v="1"/>
  </r>
  <r>
    <s v="NZ66283"/>
    <x v="2919"/>
    <n v="31"/>
    <d v="1991-05-25T06:00:00"/>
    <x v="0"/>
    <s v="Research Assistant II"/>
    <x v="6"/>
    <n v="399326.74040000001"/>
    <n v="80390.778000000006"/>
    <s v="Albert Woods"/>
    <x v="0"/>
    <n v="981736"/>
    <s v="0"/>
    <x v="1"/>
    <x v="4"/>
    <d v="2022-04-02T00:00:00"/>
    <n v="318935.96240000002"/>
    <n v="318935.96240000002"/>
    <x v="5"/>
    <x v="1"/>
    <x v="1"/>
  </r>
  <r>
    <s v="NZ81554"/>
    <x v="2920"/>
    <n v="59"/>
    <d v="1963-05-25T06:00:00"/>
    <x v="0"/>
    <s v="Geologist I"/>
    <x v="6"/>
    <n v="281809.65389999998"/>
    <n v="60248.960500000001"/>
    <s v="Raymond Mills"/>
    <x v="0"/>
    <n v="1819822368"/>
    <s v="0"/>
    <x v="0"/>
    <x v="1"/>
    <d v="2021-09-19T00:00:00"/>
    <n v="221560.69339999999"/>
    <n v="221560.69339999999"/>
    <x v="8"/>
    <x v="4"/>
    <x v="0"/>
  </r>
  <r>
    <s v="NZ79115"/>
    <x v="2921"/>
    <n v="71"/>
    <d v="1951-05-25T06:00:00"/>
    <x v="0"/>
    <s v="Product Engineer"/>
    <x v="6"/>
    <n v="1059118.6684000001"/>
    <n v="333264.03210000001"/>
    <s v="Joshua Gibson"/>
    <x v="0"/>
    <n v="27417792"/>
    <s v="0"/>
    <x v="4"/>
    <x v="7"/>
    <d v="2021-11-07T00:00:00"/>
    <n v="725854.63630000013"/>
    <n v="725854.63630000013"/>
    <x v="10"/>
    <x v="2"/>
    <x v="0"/>
  </r>
  <r>
    <s v="NZ37582"/>
    <x v="2922"/>
    <n v="67"/>
    <d v="1955-05-25T06:00:00"/>
    <x v="0"/>
    <s v="Media Manager I"/>
    <x v="6"/>
    <n v="39648.524899999997"/>
    <n v="21104.144700000001"/>
    <s v="Carl Lewis"/>
    <x v="0"/>
    <n v="3874781092"/>
    <s v="0"/>
    <x v="5"/>
    <x v="2"/>
    <d v="2021-04-27T00:00:00"/>
    <n v="18544.380199999996"/>
    <n v="18544.380199999996"/>
    <x v="5"/>
    <x v="3"/>
    <x v="0"/>
  </r>
  <r>
    <s v="NZ98220"/>
    <x v="2923"/>
    <n v="71"/>
    <d v="1951-05-25T06:00:00"/>
    <x v="0"/>
    <s v="Media Manager I"/>
    <x v="6"/>
    <n v="300310.90549999999"/>
    <n v="144149.2346"/>
    <s v="Arthur Sullivan"/>
    <x v="0"/>
    <n v="33838313"/>
    <s v="0"/>
    <x v="0"/>
    <x v="1"/>
    <d v="2021-02-18T00:00:00"/>
    <n v="156161.6709"/>
    <n v="156161.6709"/>
    <x v="0"/>
    <x v="2"/>
    <x v="0"/>
  </r>
  <r>
    <s v="NZ73319"/>
    <x v="2924"/>
    <n v="27"/>
    <d v="1995-05-25T06:00:00"/>
    <x v="0"/>
    <s v="Help Desk Operator"/>
    <x v="6"/>
    <n v="1033401.5934"/>
    <n v="203054.34820000001"/>
    <s v="Stephen Murray"/>
    <x v="0"/>
    <n v="800856379"/>
    <s v="0"/>
    <x v="5"/>
    <x v="2"/>
    <d v="2021-11-18T00:00:00"/>
    <n v="830347.2452"/>
    <n v="830347.2452"/>
    <x v="10"/>
    <x v="0"/>
    <x v="0"/>
  </r>
  <r>
    <s v="NZ60228"/>
    <x v="2925"/>
    <n v="79"/>
    <d v="1943-05-25T06:00:00"/>
    <x v="0"/>
    <s v="Analog Circuit Design manager"/>
    <x v="6"/>
    <n v="26915.6005"/>
    <n v="10655.930399999999"/>
    <s v="Philip Little"/>
    <x v="0"/>
    <n v="1239555018"/>
    <s v="0"/>
    <x v="5"/>
    <x v="8"/>
    <d v="2022-01-08T00:00:00"/>
    <n v="16259.670100000001"/>
    <n v="16259.670100000001"/>
    <x v="3"/>
    <x v="2"/>
    <x v="1"/>
  </r>
  <r>
    <s v="NZ78049"/>
    <x v="2926"/>
    <n v="31"/>
    <d v="1991-05-25T06:00:00"/>
    <x v="0"/>
    <s v="Civil Engineer"/>
    <x v="6"/>
    <n v="620849.96770000004"/>
    <n v="204564.80290000001"/>
    <s v="Jane Price"/>
    <x v="1"/>
    <n v="430630965"/>
    <s v="0"/>
    <x v="2"/>
    <x v="4"/>
    <d v="2021-08-26T00:00:00"/>
    <n v="416285.16480000003"/>
    <n v="416285.16480000003"/>
    <x v="9"/>
    <x v="1"/>
    <x v="0"/>
  </r>
  <r>
    <s v="NZ19673"/>
    <x v="2927"/>
    <n v="78"/>
    <d v="1944-05-24T12:00:00"/>
    <x v="0"/>
    <s v="Programmer Analyst III"/>
    <x v="6"/>
    <n v="227737.07810000001"/>
    <n v="101668.33839999999"/>
    <s v="Marilyn Stewart"/>
    <x v="0"/>
    <n v="1912658849"/>
    <n v="4120415178"/>
    <x v="3"/>
    <x v="6"/>
    <d v="2022-03-23T00:00:00"/>
    <n v="126068.73970000002"/>
    <n v="126068.73970000002"/>
    <x v="1"/>
    <x v="2"/>
    <x v="1"/>
  </r>
  <r>
    <s v="NZ24996"/>
    <x v="2928"/>
    <n v="79"/>
    <d v="1943-05-25T06:00:00"/>
    <x v="0"/>
    <s v="Accountant III"/>
    <x v="6"/>
    <n v="187826.40299999999"/>
    <n v="70287.238899999997"/>
    <s v="Timothy Stanley"/>
    <x v="0"/>
    <n v="2536016175"/>
    <s v="0"/>
    <x v="2"/>
    <x v="1"/>
    <d v="2022-03-07T00:00:00"/>
    <n v="117539.16409999999"/>
    <n v="117539.16409999999"/>
    <x v="1"/>
    <x v="2"/>
    <x v="1"/>
  </r>
  <r>
    <s v="NZ74622"/>
    <x v="2929"/>
    <n v="45"/>
    <d v="1977-05-24T18:00:00"/>
    <x v="0"/>
    <s v="Accounting Assistant III"/>
    <x v="6"/>
    <n v="284516.14970000001"/>
    <n v="130625.3259"/>
    <s v="Louise Day"/>
    <x v="0"/>
    <n v="3474620512"/>
    <s v="0"/>
    <x v="5"/>
    <x v="2"/>
    <d v="2021-05-25T00:00:00"/>
    <n v="153890.82380000001"/>
    <n v="153890.82380000001"/>
    <x v="6"/>
    <x v="5"/>
    <x v="0"/>
  </r>
  <r>
    <s v="NZ95448"/>
    <x v="2930"/>
    <n v="18"/>
    <d v="2004-05-24T12:00:00"/>
    <x v="0"/>
    <s v="Registered Nurse"/>
    <x v="6"/>
    <n v="246783.28320000001"/>
    <n v="170306.17199999999"/>
    <s v="Juan Kelley"/>
    <x v="5"/>
    <n v="1970793088"/>
    <s v="0"/>
    <x v="2"/>
    <x v="4"/>
    <d v="2021-01-22T00:00:00"/>
    <n v="76477.111200000014"/>
    <n v="76477.111200000014"/>
    <x v="3"/>
    <x v="6"/>
    <x v="0"/>
  </r>
  <r>
    <s v="NZ91194"/>
    <x v="2931"/>
    <n v="85"/>
    <d v="1937-05-24T18:00:00"/>
    <x v="0"/>
    <s v="Marketing Assistant"/>
    <x v="6"/>
    <n v="93106.147599999997"/>
    <n v="32480.308499999999"/>
    <s v="Heather Myers"/>
    <x v="3"/>
    <n v="1904919264"/>
    <n v="13665945168"/>
    <x v="3"/>
    <x v="2"/>
    <d v="2021-09-25T00:00:00"/>
    <n v="60625.839099999997"/>
    <n v="60625.839099999997"/>
    <x v="8"/>
    <x v="2"/>
    <x v="0"/>
  </r>
  <r>
    <s v="NZ68480"/>
    <x v="2932"/>
    <n v="26"/>
    <d v="1996-05-24T12:00:00"/>
    <x v="0"/>
    <s v="Legal Assistant"/>
    <x v="6"/>
    <n v="118416.32279999999"/>
    <n v="51955.161599999999"/>
    <s v="Judith Greene"/>
    <x v="0"/>
    <n v="208231542"/>
    <s v="0"/>
    <x v="2"/>
    <x v="2"/>
    <d v="2021-04-06T00:00:00"/>
    <n v="66461.161200000002"/>
    <n v="66461.161200000002"/>
    <x v="5"/>
    <x v="0"/>
    <x v="0"/>
  </r>
  <r>
    <s v="NZ93058"/>
    <x v="2933"/>
    <n v="29"/>
    <d v="1993-05-24T18:00:00"/>
    <x v="0"/>
    <s v="Marketing Manager"/>
    <x v="6"/>
    <n v="35563.311600000001"/>
    <n v="15534.957700000001"/>
    <s v="Catherine Jackson"/>
    <x v="3"/>
    <n v="5197125"/>
    <s v="0"/>
    <x v="0"/>
    <x v="4"/>
    <d v="2021-07-08T00:00:00"/>
    <n v="20028.353900000002"/>
    <n v="20028.353900000002"/>
    <x v="11"/>
    <x v="0"/>
    <x v="0"/>
  </r>
  <r>
    <s v="NZ52499"/>
    <x v="2934"/>
    <n v="53"/>
    <d v="1969-05-24T18:00:00"/>
    <x v="0"/>
    <s v="Paralegal"/>
    <x v="6"/>
    <n v="628718.29859999998"/>
    <n v="329776.4154"/>
    <s v="Carol Stanley"/>
    <x v="0"/>
    <n v="3133025168"/>
    <s v="0"/>
    <x v="5"/>
    <x v="5"/>
    <d v="2021-02-08T00:00:00"/>
    <n v="298941.88319999998"/>
    <n v="298941.88319999998"/>
    <x v="0"/>
    <x v="4"/>
    <x v="0"/>
  </r>
  <r>
    <s v="NZ38924"/>
    <x v="2935"/>
    <n v="60"/>
    <d v="1962-05-25T00:00:00"/>
    <x v="0"/>
    <s v="Human Resources Manager"/>
    <x v="6"/>
    <n v="292495.85159999999"/>
    <n v="118537.7925"/>
    <s v="Stephen Murphy"/>
    <x v="4"/>
    <n v="1974060396"/>
    <s v="0"/>
    <x v="1"/>
    <x v="4"/>
    <d v="2021-12-10T00:00:00"/>
    <n v="173958.05910000001"/>
    <n v="173958.05910000001"/>
    <x v="7"/>
    <x v="3"/>
    <x v="0"/>
  </r>
  <r>
    <s v="NZ60722"/>
    <x v="2936"/>
    <n v="73"/>
    <d v="1949-05-24T18:00:00"/>
    <x v="0"/>
    <s v="Web Developer II"/>
    <x v="6"/>
    <n v="917669.16310000001"/>
    <n v="78946.5383"/>
    <s v="Samuel Peterson"/>
    <x v="0"/>
    <n v="198017127"/>
    <s v="0"/>
    <x v="1"/>
    <x v="4"/>
    <d v="2021-09-20T00:00:00"/>
    <n v="838722.62479999999"/>
    <n v="838722.62479999999"/>
    <x v="8"/>
    <x v="2"/>
    <x v="0"/>
  </r>
  <r>
    <s v="NZ13248"/>
    <x v="2937"/>
    <n v="47"/>
    <d v="1975-05-25T06:00:00"/>
    <x v="0"/>
    <s v="Database Administrator III"/>
    <x v="6"/>
    <n v="1658877.6377999999"/>
    <n v="226210.587"/>
    <s v="Jerry Frazier"/>
    <x v="3"/>
    <n v="676465625"/>
    <s v="0"/>
    <x v="2"/>
    <x v="2"/>
    <d v="2021-05-31T00:00:00"/>
    <n v="1432667.0507999999"/>
    <n v="1461320.391816"/>
    <x v="6"/>
    <x v="5"/>
    <x v="0"/>
  </r>
  <r>
    <s v="NZ84055"/>
    <x v="2938"/>
    <n v="55"/>
    <d v="1967-05-25T06:00:00"/>
    <x v="0"/>
    <s v="Health Coach III"/>
    <x v="6"/>
    <n v="517758.22080000001"/>
    <n v="47820.724600000001"/>
    <s v="Ralph Young"/>
    <x v="4"/>
    <n v="328563105"/>
    <s v="0"/>
    <x v="2"/>
    <x v="4"/>
    <d v="2021-11-04T00:00:00"/>
    <n v="469937.49619999999"/>
    <n v="469937.49619999999"/>
    <x v="10"/>
    <x v="4"/>
    <x v="0"/>
  </r>
  <r>
    <s v="NZ63160"/>
    <x v="2939"/>
    <n v="65"/>
    <d v="1957-05-24T18:00:00"/>
    <x v="0"/>
    <s v="VP Product Management"/>
    <x v="6"/>
    <n v="532843.85120000003"/>
    <n v="243687.25459999999"/>
    <s v="Roger Ferguson"/>
    <x v="3"/>
    <n v="936506571"/>
    <s v="0"/>
    <x v="2"/>
    <x v="2"/>
    <d v="2021-01-25T00:00:00"/>
    <n v="289156.59660000005"/>
    <n v="289156.59660000005"/>
    <x v="3"/>
    <x v="3"/>
    <x v="0"/>
  </r>
  <r>
    <s v="NZ52133"/>
    <x v="2940"/>
    <n v="72"/>
    <d v="2005-06-08T06:00:00"/>
    <x v="0"/>
    <s v="Farmer"/>
    <x v="12"/>
    <n v="455654.83279999997"/>
    <n v="519036.26"/>
    <s v="EDOSA OSCA"/>
    <x v="0"/>
    <n v="940944033"/>
    <s v="0"/>
    <x v="1"/>
    <x v="1"/>
    <d v="2021-01-10T00:00:00"/>
    <n v="-63381.427200000035"/>
    <n v="-63381.427200000035"/>
    <x v="3"/>
    <x v="2"/>
    <x v="0"/>
  </r>
  <r>
    <s v="NZ95108"/>
    <x v="2941"/>
    <n v="31"/>
    <d v="2006-11-12T00:00:00"/>
    <x v="0"/>
    <s v="Tailor"/>
    <x v="8"/>
    <n v="772856.98569999996"/>
    <n v="801353.93400000001"/>
    <s v="OLAYINKA A"/>
    <x v="0"/>
    <n v="543398676"/>
    <n v="8705693064"/>
    <x v="3"/>
    <x v="3"/>
    <d v="2021-09-03T00:00:00"/>
    <n v="-28496.948300000047"/>
    <n v="-28496.948300000047"/>
    <x v="8"/>
    <x v="1"/>
    <x v="0"/>
  </r>
  <r>
    <s v="NZ99269"/>
    <x v="2942"/>
    <n v="64"/>
    <d v="2003-12-28T00:00:00"/>
    <x v="1"/>
    <s v="Farmer"/>
    <x v="9"/>
    <n v="745845.73950000003"/>
    <n v="183616.9247"/>
    <s v="AYOTUNDE S"/>
    <x v="3"/>
    <n v="722561008"/>
    <s v="0"/>
    <x v="1"/>
    <x v="1"/>
    <d v="2021-07-16T00:00:00"/>
    <n v="562228.81480000005"/>
    <n v="573473.39109600009"/>
    <x v="11"/>
    <x v="3"/>
    <x v="0"/>
  </r>
  <r>
    <s v="NZ35099"/>
    <x v="2943"/>
    <n v="57"/>
    <d v="2002-06-30T18:00:00"/>
    <x v="1"/>
    <s v="Farmer"/>
    <x v="20"/>
    <n v="516853.23989999999"/>
    <n v="368844.68900000001"/>
    <s v="KIENTIMI  "/>
    <x v="0"/>
    <n v="4224987"/>
    <s v="0"/>
    <x v="5"/>
    <x v="8"/>
    <d v="2021-12-09T00:00:00"/>
    <n v="148008.55089999997"/>
    <n v="148008.55089999997"/>
    <x v="7"/>
    <x v="4"/>
    <x v="0"/>
  </r>
  <r>
    <s v="NZ72025"/>
    <x v="2944"/>
    <n v="32"/>
    <d v="1991-05-30T18:00:00"/>
    <x v="0"/>
    <s v="Welder"/>
    <x v="17"/>
    <n v="557613.15610000002"/>
    <n v="800854.83660000004"/>
    <s v="GBENGA OLA"/>
    <x v="1"/>
    <n v="2820117267"/>
    <s v="0"/>
    <x v="4"/>
    <x v="7"/>
    <d v="2021-08-06T00:00:00"/>
    <n v="-243241.68050000002"/>
    <n v="-243241.68050000002"/>
    <x v="9"/>
    <x v="1"/>
    <x v="0"/>
  </r>
  <r>
    <s v="NZ79052"/>
    <x v="2945"/>
    <n v="28"/>
    <d v="1991-04-28T00:00:00"/>
    <x v="0"/>
    <s v="Tailor"/>
    <x v="18"/>
    <n v="717894.24280000001"/>
    <n v="838560.42220000003"/>
    <s v="VICTOR OLU"/>
    <x v="3"/>
    <n v="333079296"/>
    <s v="0"/>
    <x v="1"/>
    <x v="1"/>
    <d v="2021-05-16T00:00:00"/>
    <n v="-120666.17940000002"/>
    <n v="-120666.17940000002"/>
    <x v="6"/>
    <x v="0"/>
    <x v="0"/>
  </r>
  <r>
    <s v="NZ15145"/>
    <x v="2946"/>
    <n v="30"/>
    <d v="2000-06-08T12:00:00"/>
    <x v="1"/>
    <s v="Tailor"/>
    <x v="15"/>
    <n v="539798.33979999996"/>
    <n v="587185.7942"/>
    <s v="ISAAC  EFU"/>
    <x v="2"/>
    <n v="4462867227"/>
    <s v="0"/>
    <x v="5"/>
    <x v="8"/>
    <d v="2021-01-13T00:00:00"/>
    <n v="-47387.454400000046"/>
    <n v="-47387.454400000046"/>
    <x v="3"/>
    <x v="1"/>
    <x v="0"/>
  </r>
  <r>
    <s v="NZ13296"/>
    <x v="2947"/>
    <n v="45"/>
    <d v="2000-03-14T18:00:00"/>
    <x v="1"/>
    <s v="Professor"/>
    <x v="0"/>
    <n v="947121.27480000001"/>
    <n v="328364.20799999998"/>
    <s v="TOLULOPE A"/>
    <x v="0"/>
    <n v="1283803059"/>
    <s v="0"/>
    <x v="2"/>
    <x v="2"/>
    <d v="2021-05-04T00:00:00"/>
    <n v="618757.06680000003"/>
    <n v="618757.06680000003"/>
    <x v="6"/>
    <x v="5"/>
    <x v="0"/>
  </r>
  <r>
    <s v="NZ88703"/>
    <x v="2948"/>
    <n v="88"/>
    <d v="2004-07-05T06:00:00"/>
    <x v="0"/>
    <s v="Farmer"/>
    <x v="1"/>
    <n v="868111.54760000005"/>
    <n v="197222.04920000001"/>
    <s v="EDNNA INTE"/>
    <x v="2"/>
    <n v="24162768"/>
    <s v="0"/>
    <x v="1"/>
    <x v="1"/>
    <d v="2021-06-10T00:00:00"/>
    <n v="670889.49840000004"/>
    <n v="670889.49840000004"/>
    <x v="4"/>
    <x v="2"/>
    <x v="0"/>
  </r>
  <r>
    <s v="NZ70196"/>
    <x v="2949"/>
    <n v="68"/>
    <d v="1999-05-25T18:00:00"/>
    <x v="0"/>
    <s v="Student"/>
    <x v="14"/>
    <n v="53289.8874"/>
    <n v="583454.13950000005"/>
    <s v="PROMISE  C"/>
    <x v="3"/>
    <n v="826308621"/>
    <s v="0"/>
    <x v="1"/>
    <x v="1"/>
    <d v="2021-10-25T00:00:00"/>
    <n v="-530164.25210000004"/>
    <n v="-530164.25210000004"/>
    <x v="2"/>
    <x v="3"/>
    <x v="0"/>
  </r>
  <r>
    <s v="NZ28522"/>
    <x v="2950"/>
    <n v="33"/>
    <d v="1991-01-03T00:00:00"/>
    <x v="1"/>
    <s v="Farmer"/>
    <x v="3"/>
    <n v="319052.35739999998"/>
    <n v="702430.25260000001"/>
    <s v="KPONA LEGB"/>
    <x v="1"/>
    <n v="3741916473"/>
    <s v="0"/>
    <x v="1"/>
    <x v="1"/>
    <d v="2021-10-27T00:00:00"/>
    <n v="-383377.89520000003"/>
    <n v="-383377.89520000003"/>
    <x v="2"/>
    <x v="1"/>
    <x v="0"/>
  </r>
  <r>
    <s v="NZ73301"/>
    <x v="2951"/>
    <n v="40"/>
    <d v="2004-03-17T06:00:00"/>
    <x v="1"/>
    <s v="Student"/>
    <x v="11"/>
    <n v="633522.63009999995"/>
    <n v="606383.92169999995"/>
    <s v="AIRE  MICH"/>
    <x v="0"/>
    <n v="153473229"/>
    <s v="0"/>
    <x v="2"/>
    <x v="4"/>
    <d v="2022-02-02T00:00:00"/>
    <n v="27138.708400000003"/>
    <n v="27138.708400000003"/>
    <x v="0"/>
    <x v="5"/>
    <x v="1"/>
  </r>
  <r>
    <s v="NZ16977"/>
    <x v="2952"/>
    <n v="81"/>
    <d v="2005-05-30T06:00:00"/>
    <x v="0"/>
    <s v="Welder"/>
    <x v="10"/>
    <n v="761403.27720000001"/>
    <n v="419969.9474"/>
    <s v="CHIJIOKE P"/>
    <x v="2"/>
    <n v="1187790032"/>
    <s v="0"/>
    <x v="5"/>
    <x v="2"/>
    <d v="2021-12-20T00:00:00"/>
    <n v="341433.32980000001"/>
    <n v="341433.32980000001"/>
    <x v="7"/>
    <x v="2"/>
    <x v="0"/>
  </r>
  <r>
    <s v="NZ79851"/>
    <x v="2953"/>
    <n v="23"/>
    <d v="1989-04-15T12:00:00"/>
    <x v="0"/>
    <s v="Student"/>
    <x v="19"/>
    <n v="773273.39350000001"/>
    <n v="485560.66859999998"/>
    <s v="ADEDAYO AD"/>
    <x v="0"/>
    <n v="2853754887"/>
    <s v="0"/>
    <x v="5"/>
    <x v="2"/>
    <d v="2022-01-29T00:00:00"/>
    <n v="287712.72490000003"/>
    <n v="287712.72490000003"/>
    <x v="3"/>
    <x v="0"/>
    <x v="1"/>
  </r>
  <r>
    <s v="NZ94129"/>
    <x v="2954"/>
    <n v="30"/>
    <d v="2005-06-28T00:00:00"/>
    <x v="1"/>
    <s v="Welder"/>
    <x v="0"/>
    <n v="853812.49690000003"/>
    <n v="166195.89079999999"/>
    <s v="HALIMAT TO"/>
    <x v="2"/>
    <n v="999276306"/>
    <s v="0"/>
    <x v="1"/>
    <x v="1"/>
    <d v="2021-08-21T00:00:00"/>
    <n v="687616.60609999998"/>
    <n v="687616.60609999998"/>
    <x v="9"/>
    <x v="1"/>
    <x v="0"/>
  </r>
  <r>
    <s v="NZ96915"/>
    <x v="2955"/>
    <n v="77"/>
    <d v="1994-05-07T18:00:00"/>
    <x v="0"/>
    <s v="Professor"/>
    <x v="12"/>
    <n v="499900.05089999997"/>
    <n v="939701.5514"/>
    <s v="EMMANUEL ."/>
    <x v="0"/>
    <n v="1406520402"/>
    <s v="0"/>
    <x v="4"/>
    <x v="7"/>
    <d v="2022-03-23T00:00:00"/>
    <n v="-439801.50050000002"/>
    <n v="-439801.50050000002"/>
    <x v="1"/>
    <x v="2"/>
    <x v="1"/>
  </r>
  <r>
    <s v="NZ49516"/>
    <x v="2956"/>
    <n v="38"/>
    <d v="1999-10-02T06:00:00"/>
    <x v="1"/>
    <s v="Welder"/>
    <x v="1"/>
    <n v="483614.49829999998"/>
    <n v="682296.80610000005"/>
    <s v="PRINCE IFE"/>
    <x v="3"/>
    <n v="1009454781"/>
    <s v="0"/>
    <x v="2"/>
    <x v="4"/>
    <d v="2021-08-02T00:00:00"/>
    <n v="-198682.30780000007"/>
    <n v="-198682.30780000007"/>
    <x v="9"/>
    <x v="1"/>
    <x v="0"/>
  </r>
  <r>
    <s v="NZ44237"/>
    <x v="2957"/>
    <n v="18"/>
    <d v="1989-04-19T18:00:00"/>
    <x v="0"/>
    <s v="Tailor"/>
    <x v="1"/>
    <n v="758526.63879999996"/>
    <n v="857334.64520000003"/>
    <s v="NWORJI JOH"/>
    <x v="2"/>
    <n v="1812166884"/>
    <n v="4086617152"/>
    <x v="3"/>
    <x v="6"/>
    <d v="2022-02-25T00:00:00"/>
    <n v="-98808.006400000071"/>
    <n v="-98808.006400000071"/>
    <x v="0"/>
    <x v="6"/>
    <x v="1"/>
  </r>
  <r>
    <s v="NZ75746"/>
    <x v="2958"/>
    <n v="27"/>
    <d v="1992-07-05T12:00:00"/>
    <x v="0"/>
    <s v="Professor"/>
    <x v="21"/>
    <n v="384041.12199999997"/>
    <n v="372250.36210000003"/>
    <s v="MARTINS  B"/>
    <x v="0"/>
    <n v="3562678656"/>
    <n v="2308525056"/>
    <x v="3"/>
    <x v="6"/>
    <d v="2021-08-16T00:00:00"/>
    <n v="11790.759899999946"/>
    <n v="11790.759899999946"/>
    <x v="9"/>
    <x v="0"/>
    <x v="0"/>
  </r>
  <r>
    <s v="NZ97042"/>
    <x v="2959"/>
    <n v="62"/>
    <d v="1995-12-04T12:00:00"/>
    <x v="1"/>
    <s v="Farmer"/>
    <x v="5"/>
    <n v="828094.07519999996"/>
    <n v="781501.40240000002"/>
    <s v="SAHEED OLA"/>
    <x v="0"/>
    <n v="161007264"/>
    <s v="0"/>
    <x v="1"/>
    <x v="1"/>
    <d v="2022-01-27T00:00:00"/>
    <n v="46592.672799999942"/>
    <n v="46592.672799999942"/>
    <x v="3"/>
    <x v="3"/>
    <x v="1"/>
  </r>
  <r>
    <s v="NZ21229"/>
    <x v="2960"/>
    <n v="18"/>
    <d v="2002-06-12T00:00:00"/>
    <x v="0"/>
    <s v="Farmer"/>
    <x v="14"/>
    <n v="776868.44110000005"/>
    <n v="376088.3884"/>
    <s v="JOSEPH  JA"/>
    <x v="0"/>
    <n v="552316128"/>
    <s v="0"/>
    <x v="0"/>
    <x v="4"/>
    <d v="2022-02-10T00:00:00"/>
    <n v="400780.05270000006"/>
    <n v="400780.05270000006"/>
    <x v="0"/>
    <x v="6"/>
    <x v="1"/>
  </r>
  <r>
    <s v="NZ26777"/>
    <x v="2961"/>
    <n v="25"/>
    <d v="2000-04-18T12:00:00"/>
    <x v="0"/>
    <s v="Welder"/>
    <x v="9"/>
    <n v="623909.2905"/>
    <n v="424797.65460000001"/>
    <s v="PROSPER TO"/>
    <x v="0"/>
    <n v="2635822035"/>
    <s v="0"/>
    <x v="5"/>
    <x v="2"/>
    <d v="2021-08-28T00:00:00"/>
    <n v="199111.63589999999"/>
    <n v="199111.63589999999"/>
    <x v="9"/>
    <x v="0"/>
    <x v="0"/>
  </r>
  <r>
    <s v="NZ39399"/>
    <x v="2962"/>
    <n v="22"/>
    <d v="2006-10-20T12:00:00"/>
    <x v="0"/>
    <s v="Professor"/>
    <x v="14"/>
    <n v="921185.86959999998"/>
    <n v="348546.9731"/>
    <s v="IMMANUEL N"/>
    <x v="2"/>
    <n v="2318176476"/>
    <s v="0"/>
    <x v="5"/>
    <x v="5"/>
    <d v="2021-06-30T00:00:00"/>
    <n v="572638.89650000003"/>
    <n v="572638.89650000003"/>
    <x v="4"/>
    <x v="0"/>
    <x v="0"/>
  </r>
  <r>
    <s v="NZ31161"/>
    <x v="2963"/>
    <n v="54"/>
    <d v="1989-11-27T00:00:00"/>
    <x v="1"/>
    <s v="Student"/>
    <x v="14"/>
    <n v="968587.12170000002"/>
    <n v="586426.59259999997"/>
    <s v="Mustopha o"/>
    <x v="4"/>
    <n v="61488504"/>
    <s v="0"/>
    <x v="5"/>
    <x v="2"/>
    <d v="2021-07-21T00:00:00"/>
    <n v="382160.52910000004"/>
    <n v="382160.52910000004"/>
    <x v="11"/>
    <x v="4"/>
    <x v="0"/>
  </r>
  <r>
    <s v="NZ55955"/>
    <x v="2964"/>
    <n v="80"/>
    <d v="1995-10-08T18:00:00"/>
    <x v="1"/>
    <s v="Welder"/>
    <x v="0"/>
    <n v="74749.571400000001"/>
    <n v="441222.59090000001"/>
    <s v="JOHN CHUKW"/>
    <x v="0"/>
    <n v="4356321697"/>
    <s v="0"/>
    <x v="0"/>
    <x v="4"/>
    <d v="2021-12-10T00:00:00"/>
    <n v="-366473.01949999999"/>
    <n v="-366473.01949999999"/>
    <x v="7"/>
    <x v="2"/>
    <x v="0"/>
  </r>
  <r>
    <s v="NZ41655"/>
    <x v="2965"/>
    <n v="77"/>
    <d v="1989-01-18T00:00:00"/>
    <x v="1"/>
    <s v="Professor"/>
    <x v="13"/>
    <n v="572032.87789999996"/>
    <n v="938814.76919999998"/>
    <s v="FRANKLIN C"/>
    <x v="1"/>
    <n v="264956796"/>
    <s v="0"/>
    <x v="0"/>
    <x v="0"/>
    <d v="2022-01-15T00:00:00"/>
    <n v="-366781.89130000002"/>
    <n v="-366781.89130000002"/>
    <x v="3"/>
    <x v="2"/>
    <x v="1"/>
  </r>
  <r>
    <s v="NZ20167"/>
    <x v="2966"/>
    <n v="64"/>
    <d v="2002-06-02T06:00:00"/>
    <x v="0"/>
    <s v="Professor"/>
    <x v="5"/>
    <n v="73107.456099999996"/>
    <n v="564745.32290000003"/>
    <s v="SAA-AONDO "/>
    <x v="5"/>
    <n v="1774897488"/>
    <s v="0"/>
    <x v="2"/>
    <x v="2"/>
    <d v="2021-03-23T00:00:00"/>
    <n v="-491637.86680000002"/>
    <n v="-491637.86680000002"/>
    <x v="1"/>
    <x v="3"/>
    <x v="0"/>
  </r>
  <r>
    <s v="NZ57474"/>
    <x v="2967"/>
    <n v="73"/>
    <d v="1997-01-06T00:00:00"/>
    <x v="0"/>
    <s v="Professor"/>
    <x v="17"/>
    <n v="296104.03619999997"/>
    <n v="239341.2776"/>
    <s v="OMOLOGE JE"/>
    <x v="1"/>
    <n v="2945104239"/>
    <s v="0"/>
    <x v="4"/>
    <x v="7"/>
    <d v="2021-06-21T00:00:00"/>
    <n v="56762.758599999972"/>
    <n v="56762.758599999972"/>
    <x v="4"/>
    <x v="2"/>
    <x v="0"/>
  </r>
  <r>
    <s v="NZ23817"/>
    <x v="2968"/>
    <n v="80"/>
    <d v="2006-11-26T06:00:00"/>
    <x v="1"/>
    <s v="Tailor"/>
    <x v="18"/>
    <n v="591721.32129999995"/>
    <n v="674317.81270000001"/>
    <s v="MOHAMMED A"/>
    <x v="0"/>
    <n v="796434153"/>
    <s v="0"/>
    <x v="1"/>
    <x v="1"/>
    <d v="2021-12-28T00:00:00"/>
    <n v="-82596.491400000057"/>
    <n v="-82596.491400000057"/>
    <x v="7"/>
    <x v="2"/>
    <x v="0"/>
  </r>
  <r>
    <s v="NZ32579"/>
    <x v="2969"/>
    <n v="20"/>
    <d v="2003-06-10T06:00:00"/>
    <x v="1"/>
    <s v="Professor"/>
    <x v="17"/>
    <n v="213426.36859999999"/>
    <n v="945855.8112"/>
    <s v="EMMANUEL I"/>
    <x v="3"/>
    <n v="1734172818"/>
    <s v="0"/>
    <x v="5"/>
    <x v="5"/>
    <d v="2021-05-18T00:00:00"/>
    <n v="-732429.44259999995"/>
    <n v="-732429.44259999995"/>
    <x v="6"/>
    <x v="0"/>
    <x v="0"/>
  </r>
  <r>
    <s v="NZ26451"/>
    <x v="2970"/>
    <n v="48"/>
    <d v="1998-01-27T18:00:00"/>
    <x v="0"/>
    <s v="Student"/>
    <x v="19"/>
    <n v="813793.20169999998"/>
    <n v="195926.0031"/>
    <s v="MOSES  OJI"/>
    <x v="2"/>
    <n v="5193075"/>
    <s v="0"/>
    <x v="1"/>
    <x v="1"/>
    <d v="2021-06-13T00:00:00"/>
    <n v="617867.1986"/>
    <n v="617867.1986"/>
    <x v="4"/>
    <x v="5"/>
    <x v="0"/>
  </r>
  <r>
    <s v="NZ62770"/>
    <x v="2971"/>
    <n v="77"/>
    <d v="2000-04-14T12:00:00"/>
    <x v="0"/>
    <s v="Professor"/>
    <x v="4"/>
    <n v="693032.68039999995"/>
    <n v="812105.49939999997"/>
    <s v="TOSIN DANI"/>
    <x v="5"/>
    <n v="27189888"/>
    <s v="0"/>
    <x v="0"/>
    <x v="4"/>
    <d v="2022-03-17T00:00:00"/>
    <n v="-119072.81900000002"/>
    <n v="-119072.81900000002"/>
    <x v="1"/>
    <x v="2"/>
    <x v="1"/>
  </r>
  <r>
    <s v="NZ54288"/>
    <x v="2972"/>
    <n v="27"/>
    <d v="1998-11-24T06:00:00"/>
    <x v="1"/>
    <s v="Professor"/>
    <x v="8"/>
    <n v="422389.5061"/>
    <n v="467526.55310000002"/>
    <s v="LEKAN BADE"/>
    <x v="0"/>
    <n v="2918150055"/>
    <s v="0"/>
    <x v="2"/>
    <x v="2"/>
    <d v="2021-03-02T00:00:00"/>
    <n v="-45137.04700000002"/>
    <n v="-45137.04700000002"/>
    <x v="1"/>
    <x v="0"/>
    <x v="0"/>
  </r>
  <r>
    <s v="NZ18657"/>
    <x v="2973"/>
    <n v="65"/>
    <d v="2004-03-08T06:00:00"/>
    <x v="0"/>
    <s v="Tailor"/>
    <x v="9"/>
    <n v="804974.99250000005"/>
    <n v="531122.91540000006"/>
    <s v="FOM BOT MA"/>
    <x v="2"/>
    <n v="1393580304"/>
    <s v="0"/>
    <x v="2"/>
    <x v="2"/>
    <d v="2022-01-17T00:00:00"/>
    <n v="273852.07709999999"/>
    <n v="273852.07709999999"/>
    <x v="3"/>
    <x v="3"/>
    <x v="1"/>
  </r>
  <r>
    <s v="NZ35208"/>
    <x v="2974"/>
    <n v="41"/>
    <d v="1999-07-11T06:00:00"/>
    <x v="1"/>
    <s v="Tailor"/>
    <x v="13"/>
    <n v="466850.91859999998"/>
    <n v="743853.58409999998"/>
    <s v="USMAN  GAM"/>
    <x v="3"/>
    <n v="4702626825"/>
    <s v="0"/>
    <x v="2"/>
    <x v="2"/>
    <d v="2022-01-17T00:00:00"/>
    <n v="-277002.6655"/>
    <n v="-277002.6655"/>
    <x v="3"/>
    <x v="5"/>
    <x v="1"/>
  </r>
  <r>
    <s v="NZ91832"/>
    <x v="2975"/>
    <n v="32"/>
    <d v="2004-01-09T00:00:00"/>
    <x v="0"/>
    <s v="Welder"/>
    <x v="21"/>
    <n v="933509.27439999999"/>
    <n v="223311.49350000001"/>
    <s v="FREEDOM  A"/>
    <x v="4"/>
    <n v="2126369988"/>
    <s v="0"/>
    <x v="2"/>
    <x v="2"/>
    <d v="2022-03-27T00:00:00"/>
    <n v="710197.78090000001"/>
    <n v="710197.78090000001"/>
    <x v="1"/>
    <x v="1"/>
    <x v="1"/>
  </r>
  <r>
    <s v="NZ66871"/>
    <x v="2976"/>
    <n v="24"/>
    <d v="1993-08-30T00:00:00"/>
    <x v="1"/>
    <s v="Farmer"/>
    <x v="1"/>
    <n v="764031.08290000004"/>
    <n v="195542.9589"/>
    <s v="YINA TERSU"/>
    <x v="3"/>
    <n v="689741568"/>
    <n v="488280256"/>
    <x v="3"/>
    <x v="6"/>
    <d v="2022-04-23T00:00:00"/>
    <n v="568488.12400000007"/>
    <n v="579857.8864800001"/>
    <x v="5"/>
    <x v="0"/>
    <x v="1"/>
  </r>
  <r>
    <s v="NZ14559"/>
    <x v="2977"/>
    <n v="51"/>
    <d v="1998-04-02T06:00:00"/>
    <x v="1"/>
    <s v="Farmer"/>
    <x v="5"/>
    <n v="834678.01740000001"/>
    <n v="904789.52060000005"/>
    <s v="FRANKLY AU"/>
    <x v="0"/>
    <n v="2178085707"/>
    <s v="0"/>
    <x v="0"/>
    <x v="1"/>
    <d v="2022-01-05T00:00:00"/>
    <n v="-70111.503200000036"/>
    <n v="-70111.503200000036"/>
    <x v="3"/>
    <x v="4"/>
    <x v="1"/>
  </r>
  <r>
    <s v="NZ47299"/>
    <x v="2978"/>
    <n v="40"/>
    <d v="2006-01-08T18:00:00"/>
    <x v="0"/>
    <s v="Farmer"/>
    <x v="10"/>
    <n v="317498.14150000003"/>
    <n v="929787.42429999996"/>
    <s v="DANIEL IDO"/>
    <x v="3"/>
    <n v="301311498"/>
    <s v="0"/>
    <x v="2"/>
    <x v="4"/>
    <d v="2021-08-01T00:00:00"/>
    <n v="-612289.28279999993"/>
    <n v="-612289.28279999993"/>
    <x v="9"/>
    <x v="5"/>
    <x v="0"/>
  </r>
  <r>
    <s v="NZ51577"/>
    <x v="2979"/>
    <n v="38"/>
    <d v="1996-08-09T12:00:00"/>
    <x v="1"/>
    <s v="Tailor"/>
    <x v="0"/>
    <n v="502154.06410000002"/>
    <n v="811785.19339999999"/>
    <s v="CHUKWUEBUK"/>
    <x v="1"/>
    <n v="57704976"/>
    <s v="0"/>
    <x v="2"/>
    <x v="2"/>
    <d v="2021-10-09T00:00:00"/>
    <n v="-309631.12929999997"/>
    <n v="-309631.12929999997"/>
    <x v="2"/>
    <x v="1"/>
    <x v="0"/>
  </r>
  <r>
    <s v="NZ34987"/>
    <x v="2980"/>
    <n v="40"/>
    <d v="2005-11-03T06:00:00"/>
    <x v="1"/>
    <s v="Student"/>
    <x v="16"/>
    <n v="675231.01240000001"/>
    <n v="512709.47450000001"/>
    <s v="IFEANYI JA"/>
    <x v="0"/>
    <n v="634976892"/>
    <s v="0"/>
    <x v="0"/>
    <x v="4"/>
    <d v="2021-02-02T00:00:00"/>
    <n v="162521.5379"/>
    <n v="162521.5379"/>
    <x v="0"/>
    <x v="5"/>
    <x v="0"/>
  </r>
  <r>
    <s v="NZ91994"/>
    <x v="2981"/>
    <n v="36"/>
    <d v="2003-04-07T06:00:00"/>
    <x v="1"/>
    <s v="Welder"/>
    <x v="14"/>
    <n v="251356.25469999999"/>
    <n v="281327.25880000001"/>
    <s v="ADEJIYAN S"/>
    <x v="3"/>
    <n v="522962607"/>
    <s v="0"/>
    <x v="2"/>
    <x v="2"/>
    <d v="2021-08-14T00:00:00"/>
    <n v="-29971.00410000002"/>
    <n v="-29971.00410000002"/>
    <x v="9"/>
    <x v="1"/>
    <x v="0"/>
  </r>
  <r>
    <s v="NZ36562"/>
    <x v="2982"/>
    <n v="48"/>
    <d v="1998-01-08T06:00:00"/>
    <x v="0"/>
    <s v="Welder"/>
    <x v="5"/>
    <n v="102677.766"/>
    <n v="416380.84499999997"/>
    <s v="HAFEEZ OSH"/>
    <x v="5"/>
    <n v="2734345442"/>
    <s v="0"/>
    <x v="5"/>
    <x v="2"/>
    <d v="2022-04-17T00:00:00"/>
    <n v="-313703.07899999997"/>
    <n v="-313703.07899999997"/>
    <x v="5"/>
    <x v="5"/>
    <x v="1"/>
  </r>
  <r>
    <s v="NZ61034"/>
    <x v="2983"/>
    <n v="20"/>
    <d v="2000-06-30T00:00:00"/>
    <x v="0"/>
    <s v="Student"/>
    <x v="1"/>
    <n v="950404.40170000005"/>
    <n v="367675.54489999998"/>
    <s v="HASSAN SHE"/>
    <x v="2"/>
    <n v="258230368"/>
    <s v="0"/>
    <x v="1"/>
    <x v="4"/>
    <d v="2021-03-17T00:00:00"/>
    <n v="582728.85680000007"/>
    <n v="582728.85680000007"/>
    <x v="1"/>
    <x v="0"/>
    <x v="0"/>
  </r>
  <r>
    <s v="NZ93171"/>
    <x v="2984"/>
    <n v="22"/>
    <d v="1989-12-01T18:00:00"/>
    <x v="1"/>
    <s v="Farmer"/>
    <x v="1"/>
    <n v="820166.86880000005"/>
    <n v="229263.2427"/>
    <s v="ANTHONY  O"/>
    <x v="0"/>
    <n v="12700521"/>
    <s v="0"/>
    <x v="1"/>
    <x v="4"/>
    <d v="2021-02-18T00:00:00"/>
    <n v="590903.62609999999"/>
    <n v="590903.62609999999"/>
    <x v="0"/>
    <x v="0"/>
    <x v="0"/>
  </r>
  <r>
    <s v="NZ73287"/>
    <x v="2985"/>
    <n v="75"/>
    <d v="2003-06-06T12:00:00"/>
    <x v="0"/>
    <s v="Farmer"/>
    <x v="11"/>
    <n v="879406.47759999998"/>
    <n v="227263.85130000001"/>
    <s v="UDOUSORO I"/>
    <x v="0"/>
    <n v="1148613099"/>
    <s v="0"/>
    <x v="5"/>
    <x v="5"/>
    <d v="2021-02-05T00:00:00"/>
    <n v="652142.6263"/>
    <n v="652142.6263"/>
    <x v="0"/>
    <x v="2"/>
    <x v="0"/>
  </r>
  <r>
    <s v="NZ25512"/>
    <x v="2986"/>
    <n v="47"/>
    <d v="2004-03-06T00:00:00"/>
    <x v="1"/>
    <s v="Tailor"/>
    <x v="2"/>
    <n v="712363.39410000003"/>
    <n v="279325.01500000001"/>
    <s v="GIFT LEO J"/>
    <x v="2"/>
    <n v="1703894395"/>
    <n v="5667882222"/>
    <x v="3"/>
    <x v="3"/>
    <d v="2021-04-21T00:00:00"/>
    <n v="433038.37910000002"/>
    <n v="433038.37910000002"/>
    <x v="5"/>
    <x v="5"/>
    <x v="0"/>
  </r>
  <r>
    <s v="NZ80594"/>
    <x v="2987"/>
    <n v="19"/>
    <d v="1992-07-05T00:00:00"/>
    <x v="0"/>
    <s v="Student"/>
    <x v="6"/>
    <n v="80334.912200000006"/>
    <n v="331031.86790000001"/>
    <s v="BENJAMIN J"/>
    <x v="0"/>
    <n v="668022317"/>
    <n v="38642399"/>
    <x v="3"/>
    <x v="2"/>
    <d v="2021-10-15T00:00:00"/>
    <n v="-250696.95569999999"/>
    <n v="-250696.95569999999"/>
    <x v="2"/>
    <x v="6"/>
    <x v="0"/>
  </r>
  <r>
    <s v="NZ76682"/>
    <x v="2988"/>
    <n v="48"/>
    <d v="1999-04-12T06:00:00"/>
    <x v="0"/>
    <s v="Welder"/>
    <x v="8"/>
    <n v="977166.18449999997"/>
    <n v="201883.66450000001"/>
    <s v="EKEFRE BAR"/>
    <x v="5"/>
    <n v="3578207643"/>
    <s v="0"/>
    <x v="5"/>
    <x v="2"/>
    <d v="2021-11-13T00:00:00"/>
    <n v="775282.52"/>
    <n v="775282.52"/>
    <x v="10"/>
    <x v="5"/>
    <x v="0"/>
  </r>
  <r>
    <s v="NZ57973"/>
    <x v="2989"/>
    <n v="42"/>
    <d v="1998-12-23T00:00:00"/>
    <x v="1"/>
    <s v="Professor"/>
    <x v="18"/>
    <n v="314739.71629999997"/>
    <n v="477754.81900000002"/>
    <s v="TOBILOBA J"/>
    <x v="0"/>
    <n v="1654205796"/>
    <s v="0"/>
    <x v="1"/>
    <x v="1"/>
    <d v="2021-03-26T00:00:00"/>
    <n v="-163015.10270000005"/>
    <n v="-163015.10270000005"/>
    <x v="1"/>
    <x v="5"/>
    <x v="0"/>
  </r>
  <r>
    <s v="NZ34297"/>
    <x v="2990"/>
    <n v="22"/>
    <d v="2003-11-24T12:00:00"/>
    <x v="0"/>
    <s v="Student"/>
    <x v="17"/>
    <n v="157483.81690000001"/>
    <n v="992719.45169999998"/>
    <s v="TEMITOPE  "/>
    <x v="0"/>
    <n v="2505587616"/>
    <s v="0"/>
    <x v="2"/>
    <x v="5"/>
    <d v="2021-03-30T00:00:00"/>
    <n v="-835235.6348"/>
    <n v="-835235.6348"/>
    <x v="1"/>
    <x v="0"/>
    <x v="0"/>
  </r>
  <r>
    <s v="NZ71720"/>
    <x v="2991"/>
    <n v="81"/>
    <d v="1991-08-24T18:00:00"/>
    <x v="0"/>
    <s v="Student"/>
    <x v="11"/>
    <n v="924993.89789999998"/>
    <n v="375717.97830000002"/>
    <s v="JESSE OSAM"/>
    <x v="0"/>
    <n v="28616328"/>
    <s v="0"/>
    <x v="4"/>
    <x v="1"/>
    <d v="2022-03-15T00:00:00"/>
    <n v="549275.91959999991"/>
    <n v="549275.91959999991"/>
    <x v="1"/>
    <x v="2"/>
    <x v="1"/>
  </r>
  <r>
    <s v="NZ58212"/>
    <x v="2992"/>
    <n v="61"/>
    <d v="2000-07-06T18:00:00"/>
    <x v="0"/>
    <s v="Professor"/>
    <x v="8"/>
    <n v="184502.8395"/>
    <n v="401667.09570000001"/>
    <s v="UNITY OSAY"/>
    <x v="0"/>
    <n v="16255904"/>
    <s v="0"/>
    <x v="1"/>
    <x v="1"/>
    <d v="2021-12-11T00:00:00"/>
    <n v="-217164.2562"/>
    <n v="-217164.2562"/>
    <x v="7"/>
    <x v="3"/>
    <x v="0"/>
  </r>
  <r>
    <s v="NZ41722"/>
    <x v="2993"/>
    <n v="65"/>
    <d v="1990-03-27T18:00:00"/>
    <x v="0"/>
    <s v="Professor"/>
    <x v="7"/>
    <n v="440661.49969999999"/>
    <n v="654039.50959999999"/>
    <s v="AKINNIYI  "/>
    <x v="3"/>
    <n v="1331398656"/>
    <s v="0"/>
    <x v="1"/>
    <x v="1"/>
    <d v="2021-09-03T00:00:00"/>
    <n v="-213378.0099"/>
    <n v="-213378.0099"/>
    <x v="8"/>
    <x v="3"/>
    <x v="0"/>
  </r>
  <r>
    <s v="NZ22254"/>
    <x v="2994"/>
    <n v="82"/>
    <d v="2004-03-03T06:00:00"/>
    <x v="1"/>
    <s v="Tailor"/>
    <x v="8"/>
    <n v="876029.03709999996"/>
    <n v="664850.51300000004"/>
    <s v="FADI SAMIR"/>
    <x v="3"/>
    <n v="9669135"/>
    <s v="0"/>
    <x v="2"/>
    <x v="2"/>
    <d v="2021-06-07T00:00:00"/>
    <n v="211178.52409999992"/>
    <n v="211178.52409999992"/>
    <x v="4"/>
    <x v="2"/>
    <x v="0"/>
  </r>
  <r>
    <s v="NZ31246"/>
    <x v="2995"/>
    <n v="66"/>
    <d v="2001-03-21T06:00:00"/>
    <x v="1"/>
    <s v="Professor"/>
    <x v="5"/>
    <n v="603390.76359999995"/>
    <n v="640495.93429999996"/>
    <s v="KASSIM SAL"/>
    <x v="5"/>
    <n v="1100149248"/>
    <s v="0"/>
    <x v="1"/>
    <x v="4"/>
    <d v="2021-05-30T00:00:00"/>
    <n v="-37105.170700000017"/>
    <n v="-37105.170700000017"/>
    <x v="6"/>
    <x v="3"/>
    <x v="0"/>
  </r>
  <r>
    <s v="NZ66753"/>
    <x v="2996"/>
    <n v="25"/>
    <d v="1995-07-19T12:00:00"/>
    <x v="0"/>
    <s v="Welder"/>
    <x v="15"/>
    <n v="645771.71380000003"/>
    <n v="811498.19889999996"/>
    <s v="LAWRENCE A"/>
    <x v="1"/>
    <n v="18152544"/>
    <s v="0"/>
    <x v="2"/>
    <x v="4"/>
    <d v="2021-06-03T00:00:00"/>
    <n v="-165726.48509999993"/>
    <n v="-165726.48509999993"/>
    <x v="4"/>
    <x v="0"/>
    <x v="0"/>
  </r>
  <r>
    <s v="NZ78997"/>
    <x v="2997"/>
    <n v="26"/>
    <d v="1996-09-12T18:00:00"/>
    <x v="0"/>
    <s v="Tailor"/>
    <x v="18"/>
    <n v="314807.99320000003"/>
    <n v="104681.1654"/>
    <s v="JUSTICE MA"/>
    <x v="1"/>
    <n v="2713681152"/>
    <s v="0"/>
    <x v="5"/>
    <x v="5"/>
    <d v="2021-02-26T00:00:00"/>
    <n v="210126.82780000003"/>
    <n v="210126.82780000003"/>
    <x v="0"/>
    <x v="0"/>
    <x v="0"/>
  </r>
  <r>
    <s v="NZ75139"/>
    <x v="2998"/>
    <n v="32"/>
    <d v="1996-12-28T18:00:00"/>
    <x v="1"/>
    <s v="Farmer"/>
    <x v="9"/>
    <n v="567856.6348"/>
    <n v="768763.86719999998"/>
    <s v="ROSEMARY O"/>
    <x v="0"/>
    <n v="14671488"/>
    <s v="0"/>
    <x v="2"/>
    <x v="4"/>
    <d v="2021-05-03T00:00:00"/>
    <n v="-200907.23239999998"/>
    <n v="-200907.23239999998"/>
    <x v="6"/>
    <x v="1"/>
    <x v="0"/>
  </r>
  <r>
    <s v="NZ37475"/>
    <x v="2999"/>
    <n v="46"/>
    <d v="1989-01-18T06:00:00"/>
    <x v="1"/>
    <s v="Student"/>
    <x v="12"/>
    <n v="599115.20770000003"/>
    <n v="882908.9632"/>
    <s v="CHUKWUEDOZ"/>
    <x v="2"/>
    <n v="779156224"/>
    <s v="0"/>
    <x v="4"/>
    <x v="7"/>
    <d v="2021-10-07T00:00:00"/>
    <n v="-283793.75549999997"/>
    <n v="-283793.75549999997"/>
    <x v="2"/>
    <x v="5"/>
    <x v="0"/>
  </r>
  <r>
    <s v="NZ34064"/>
    <x v="12"/>
    <n v="27"/>
    <d v="1995-05-25T06:00:00"/>
    <x v="0"/>
    <s v="Staff Scientist"/>
    <x v="0"/>
    <n v="866277.31940000004"/>
    <n v="199549.52840000001"/>
    <s v="George Palmer"/>
    <x v="0"/>
    <n v="8936475"/>
    <s v="0"/>
    <x v="2"/>
    <x v="2"/>
    <d v="2022-04-27T00:00:00"/>
    <n v="666727.79099999997"/>
    <n v="666727.79099999997"/>
    <x v="5"/>
    <x v="0"/>
    <x v="1"/>
  </r>
  <r>
    <s v="NZ14385"/>
    <x v="13"/>
    <n v="58"/>
    <d v="1964-05-24T12:00:00"/>
    <x v="0"/>
    <s v="Account Representative III"/>
    <x v="0"/>
    <n v="349786.12699999998"/>
    <n v="60476.180399999997"/>
    <s v="Antonio Robinson"/>
    <x v="0"/>
    <n v="682365"/>
    <s v="0"/>
    <x v="5"/>
    <x v="5"/>
    <d v="2021-05-18T00:00:00"/>
    <n v="289309.94659999997"/>
    <n v="289309.94659999997"/>
    <x v="6"/>
    <x v="4"/>
    <x v="0"/>
  </r>
  <r>
    <s v="NZ88784"/>
    <x v="14"/>
    <n v="76"/>
    <d v="1946-05-25T00:00:00"/>
    <x v="0"/>
    <s v="Accounting Assistant I"/>
    <x v="0"/>
    <n v="682905.64910000004"/>
    <n v="251640.3847"/>
    <s v="Doris Palmer"/>
    <x v="0"/>
    <n v="2809815912"/>
    <s v="0"/>
    <x v="0"/>
    <x v="0"/>
    <d v="2021-02-08T00:00:00"/>
    <n v="431265.26440000004"/>
    <n v="431265.26440000004"/>
    <x v="0"/>
    <x v="2"/>
    <x v="0"/>
  </r>
  <r>
    <s v="NZ24185"/>
    <x v="15"/>
    <n v="77"/>
    <d v="1945-05-24T18:00:00"/>
    <x v="0"/>
    <s v="Database Administrator I"/>
    <x v="0"/>
    <n v="2092998.2566"/>
    <n v="599062.61210000003"/>
    <s v="Frank Harper"/>
    <x v="1"/>
    <n v="191841"/>
    <s v="0"/>
    <x v="1"/>
    <x v="4"/>
    <d v="2021-01-26T00:00:00"/>
    <n v="1493935.6444999999"/>
    <n v="1493935.6444999999"/>
    <x v="3"/>
    <x v="2"/>
    <x v="0"/>
  </r>
  <r>
    <s v="NZ74794"/>
    <x v="16"/>
    <n v="43"/>
    <d v="1979-05-25T06:00:00"/>
    <x v="0"/>
    <s v="General Manager"/>
    <x v="0"/>
    <n v="257445.0742"/>
    <n v="46827.904000000002"/>
    <s v="Lillian Nelson"/>
    <x v="0"/>
    <n v="1541727"/>
    <s v="0"/>
    <x v="5"/>
    <x v="8"/>
    <d v="2021-12-21T00:00:00"/>
    <n v="210617.17019999999"/>
    <n v="210617.17019999999"/>
    <x v="7"/>
    <x v="5"/>
    <x v="0"/>
  </r>
  <r>
    <s v="NZ16593"/>
    <x v="17"/>
    <n v="33"/>
    <d v="1989-05-24T18:00:00"/>
    <x v="0"/>
    <s v="Web Developer II"/>
    <x v="0"/>
    <n v="87804.104000000007"/>
    <n v="43935.185599999997"/>
    <s v="Samuel Vasquez"/>
    <x v="0"/>
    <n v="9260775"/>
    <s v="0"/>
    <x v="5"/>
    <x v="2"/>
    <d v="2022-03-04T00:00:00"/>
    <n v="43868.91840000001"/>
    <n v="43868.91840000001"/>
    <x v="1"/>
    <x v="1"/>
    <x v="1"/>
  </r>
  <r>
    <s v="NZ75882"/>
    <x v="2827"/>
    <n v="38"/>
    <d v="1984-05-24T12:00:00"/>
    <x v="0"/>
    <s v="Programmer Analyst II"/>
    <x v="2"/>
    <n v="818115.37919999997"/>
    <n v="310202.08130000002"/>
    <s v="Juan Garcia"/>
    <x v="5"/>
    <n v="2829526752"/>
    <s v="0"/>
    <x v="0"/>
    <x v="0"/>
    <d v="2022-01-06T00:00:00"/>
    <n v="507913.29789999995"/>
    <n v="507913.29789999995"/>
    <x v="3"/>
    <x v="1"/>
    <x v="1"/>
  </r>
  <r>
    <s v="NZ89674"/>
    <x v="2828"/>
    <n v="83"/>
    <d v="1939-05-25T06:00:00"/>
    <x v="0"/>
    <s v="Account Executive"/>
    <x v="2"/>
    <n v="244910.0085"/>
    <n v="253073.67550000001"/>
    <s v="Kevin Walker"/>
    <x v="3"/>
    <n v="250725561"/>
    <s v="0"/>
    <x v="5"/>
    <x v="2"/>
    <d v="2021-06-27T00:00:00"/>
    <n v="-8163.6670000000158"/>
    <n v="-8163.6670000000158"/>
    <x v="4"/>
    <x v="2"/>
    <x v="0"/>
  </r>
  <r>
    <s v="NZ90377"/>
    <x v="2829"/>
    <n v="56"/>
    <d v="1966-05-25T00:00:00"/>
    <x v="0"/>
    <s v="Safety Technician II"/>
    <x v="2"/>
    <n v="2438133.21"/>
    <n v="1422244.3725000001"/>
    <s v="Russell Coleman"/>
    <x v="3"/>
    <n v="532962753"/>
    <s v="0"/>
    <x v="2"/>
    <x v="5"/>
    <d v="2021-10-20T00:00:00"/>
    <n v="1015888.8374999999"/>
    <n v="1036206.6142499999"/>
    <x v="2"/>
    <x v="4"/>
    <x v="0"/>
  </r>
  <r>
    <s v="NZ59637"/>
    <x v="2830"/>
    <n v="84"/>
    <d v="1938-05-25T00:00:00"/>
    <x v="0"/>
    <s v="Systems Administrator III"/>
    <x v="2"/>
    <n v="694986.09369999997"/>
    <n v="151194.9339"/>
    <s v="Matthew Ellis"/>
    <x v="2"/>
    <n v="584212388"/>
    <s v="0"/>
    <x v="0"/>
    <x v="4"/>
    <d v="2021-09-10T00:00:00"/>
    <n v="543791.15980000002"/>
    <n v="543791.15980000002"/>
    <x v="8"/>
    <x v="2"/>
    <x v="0"/>
  </r>
  <r>
    <s v="NZ60221"/>
    <x v="2831"/>
    <n v="24"/>
    <d v="1998-05-25T00:00:00"/>
    <x v="0"/>
    <s v="Sales Representative"/>
    <x v="6"/>
    <n v="774143.80819999997"/>
    <n v="358651.9938"/>
    <s v="Juan Hughes"/>
    <x v="1"/>
    <n v="2221857857"/>
    <s v="0"/>
    <x v="5"/>
    <x v="2"/>
    <d v="2021-06-08T00:00:00"/>
    <n v="415491.81439999997"/>
    <n v="415491.81439999997"/>
    <x v="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4FF45B-1746-4731-9050-B6A7C14CB88F}" name="Transaction Typ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6:B53" firstHeaderRow="1" firstDataRow="1" firstDataCol="1"/>
  <pivotFields count="21">
    <pivotField dataField="1" showAll="0"/>
    <pivotField showAll="0"/>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showAll="0">
      <items count="7">
        <item x="5"/>
        <item x="3"/>
        <item x="0"/>
        <item x="4"/>
        <item x="2"/>
        <item x="1"/>
        <item t="default"/>
      </items>
    </pivotField>
    <pivotField numFmtId="164" showAll="0"/>
    <pivotField showAll="0"/>
    <pivotField axis="axisRow" showAll="0" sortType="descending">
      <items count="7">
        <item x="0"/>
        <item x="4"/>
        <item x="3"/>
        <item x="1"/>
        <item x="2"/>
        <item x="5"/>
        <item t="default"/>
      </items>
      <autoSortScope>
        <pivotArea dataOnly="0" outline="0" fieldPosition="0">
          <references count="1">
            <reference field="4294967294" count="1" selected="0">
              <x v="0"/>
            </reference>
          </references>
        </pivotArea>
      </autoSortScope>
    </pivotField>
    <pivotField showAll="0"/>
    <pivotField numFmtId="14" showAll="0"/>
    <pivotField numFmtId="164" showAll="0"/>
    <pivotField numFmtId="164" showAll="0"/>
    <pivotField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13"/>
  </rowFields>
  <rowItems count="7">
    <i>
      <x v="4"/>
    </i>
    <i>
      <x v="3"/>
    </i>
    <i>
      <x/>
    </i>
    <i>
      <x v="5"/>
    </i>
    <i>
      <x v="2"/>
    </i>
    <i>
      <x v="1"/>
    </i>
    <i t="grand">
      <x/>
    </i>
  </rowItems>
  <colItems count="1">
    <i/>
  </colItems>
  <dataFields count="1">
    <dataField name="Count of Customer_id" fld="0" subtotal="count" baseField="0" baseItem="0"/>
  </dataField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A6DAB4-5B1B-4534-B885-DFD200E1EDB0}" name="Loan by Acount Ty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88:B95" firstHeaderRow="1" firstDataRow="1" firstDataCol="1"/>
  <pivotFields count="21">
    <pivotField showAll="0"/>
    <pivotField showAll="0"/>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axis="axisRow" showAll="0" sortType="descending">
      <items count="7">
        <item x="5"/>
        <item x="3"/>
        <item x="0"/>
        <item x="4"/>
        <item x="2"/>
        <item x="1"/>
        <item t="default"/>
      </items>
      <autoSortScope>
        <pivotArea dataOnly="0" outline="0" fieldPosition="0">
          <references count="1">
            <reference field="4294967294" count="1" selected="0">
              <x v="0"/>
            </reference>
          </references>
        </pivotArea>
      </autoSortScope>
    </pivotField>
    <pivotField numFmtId="164" showAll="0"/>
    <pivotField dataField="1" showAll="0"/>
    <pivotField showAll="0"/>
    <pivotField showAll="0"/>
    <pivotField numFmtId="14" showAll="0"/>
    <pivotField numFmtId="164" showAll="0"/>
    <pivotField numFmtId="164" showAll="0"/>
    <pivotField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10"/>
  </rowFields>
  <rowItems count="7">
    <i>
      <x v="2"/>
    </i>
    <i>
      <x v="1"/>
    </i>
    <i>
      <x/>
    </i>
    <i>
      <x v="4"/>
    </i>
    <i>
      <x v="5"/>
    </i>
    <i>
      <x v="3"/>
    </i>
    <i t="grand">
      <x/>
    </i>
  </rowItems>
  <colItems count="1">
    <i/>
  </colItems>
  <dataFields count="1">
    <dataField name="Sum of Bank Loan" fld="12" baseField="4" baseItem="1" numFmtId="164"/>
  </dataFields>
  <formats count="1">
    <format dxfId="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C53B07-66FF-427A-96D5-40B71EDE8908}" name="Savings by 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74:B77" firstHeaderRow="1" firstDataRow="1" firstDataCol="1"/>
  <pivotFields count="21">
    <pivotField showAll="0"/>
    <pivotField showAll="0"/>
    <pivotField showAll="0"/>
    <pivotField numFmtId="22" showAll="0"/>
    <pivotField axis="axisRow" showAll="0">
      <items count="3">
        <item x="0"/>
        <item x="1"/>
        <item t="default"/>
      </items>
    </pivotField>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dataField="1" showAll="0"/>
    <pivotField showAll="0"/>
    <pivotField showAll="0">
      <items count="7">
        <item x="5"/>
        <item x="3"/>
        <item x="0"/>
        <item x="4"/>
        <item x="2"/>
        <item x="1"/>
        <item t="default"/>
      </items>
    </pivotField>
    <pivotField numFmtId="164" showAll="0"/>
    <pivotField showAll="0"/>
    <pivotField showAll="0"/>
    <pivotField showAll="0"/>
    <pivotField numFmtId="14" showAll="0"/>
    <pivotField numFmtId="164" showAll="0"/>
    <pivotField numFmtId="164" showAll="0"/>
    <pivotField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4"/>
  </rowFields>
  <rowItems count="3">
    <i>
      <x/>
    </i>
    <i>
      <x v="1"/>
    </i>
    <i t="grand">
      <x/>
    </i>
  </rowItems>
  <colItems count="1">
    <i/>
  </colItems>
  <dataFields count="1">
    <dataField name="Sum of Saving Accounts" fld="8" baseField="0" baseItem="0"/>
  </dataFields>
  <formats count="3">
    <format dxfId="11">
      <pivotArea collapsedLevelsAreSubtotals="1" fieldPosition="0">
        <references count="1">
          <reference field="4" count="1">
            <x v="0"/>
          </reference>
        </references>
      </pivotArea>
    </format>
    <format dxfId="10">
      <pivotArea collapsedLevelsAreSubtotals="1" fieldPosition="0">
        <references count="1">
          <reference field="4" count="1">
            <x v="1"/>
          </reference>
        </references>
      </pivotArea>
    </format>
    <format dxfId="9">
      <pivotArea outline="0" collapsedLevelsAreSubtotals="1" fieldPosition="0"/>
    </format>
  </format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4" count="1" selected="0">
            <x v="0"/>
          </reference>
        </references>
      </pivotArea>
    </chartFormat>
    <chartFormat chart="5" format="2">
      <pivotArea type="data" outline="0" fieldPosition="0">
        <references count="2">
          <reference field="4294967294" count="1" selected="0">
            <x v="0"/>
          </reference>
          <reference field="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4" count="1" selected="0">
            <x v="0"/>
          </reference>
        </references>
      </pivotArea>
    </chartFormat>
    <chartFormat chart="8"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DB3E12-5ACA-48F9-8AAC-7B369100E7E4}" name="Customer's 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6:B29" firstHeaderRow="1" firstDataRow="1" firstDataCol="1"/>
  <pivotFields count="21">
    <pivotField dataField="1" showAll="0"/>
    <pivotField showAll="0"/>
    <pivotField showAll="0"/>
    <pivotField numFmtId="22" showAll="0"/>
    <pivotField axis="axisRow" showAll="0">
      <items count="3">
        <item x="0"/>
        <item x="1"/>
        <item t="default"/>
      </items>
    </pivotField>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showAll="0">
      <items count="7">
        <item x="5"/>
        <item x="3"/>
        <item x="0"/>
        <item x="4"/>
        <item x="2"/>
        <item x="1"/>
        <item t="default"/>
      </items>
    </pivotField>
    <pivotField numFmtId="164" showAll="0"/>
    <pivotField showAll="0"/>
    <pivotField showAll="0"/>
    <pivotField showAll="0"/>
    <pivotField numFmtId="14" showAll="0"/>
    <pivotField numFmtId="164" showAll="0"/>
    <pivotField numFmtId="164" showAll="0"/>
    <pivotField showAll="0"/>
    <pivotField showAll="0"/>
    <pivotField showAll="0"/>
  </pivotFields>
  <rowFields count="1">
    <field x="4"/>
  </rowFields>
  <rowItems count="3">
    <i>
      <x/>
    </i>
    <i>
      <x v="1"/>
    </i>
    <i t="grand">
      <x/>
    </i>
  </rowItems>
  <colItems count="1">
    <i/>
  </colItems>
  <dataFields count="1">
    <dataField name="Count of Customer_id" fld="0"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57D146-03B1-4F89-BB6C-E6EFB4FDA9A8}" name="Savings by Cit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58:B181" firstHeaderRow="1" firstDataRow="1" firstDataCol="1"/>
  <pivotFields count="21">
    <pivotField showAll="0"/>
    <pivotField showAll="0"/>
    <pivotField showAll="0"/>
    <pivotField numFmtId="22" showAll="0"/>
    <pivotField showAll="0"/>
    <pivotField showAll="0"/>
    <pivotField axis="axisRow" showAll="0">
      <items count="23">
        <item x="12"/>
        <item x="1"/>
        <item x="9"/>
        <item x="6"/>
        <item x="15"/>
        <item x="20"/>
        <item x="18"/>
        <item x="10"/>
        <item x="14"/>
        <item x="21"/>
        <item x="2"/>
        <item x="5"/>
        <item x="8"/>
        <item x="16"/>
        <item x="7"/>
        <item x="0"/>
        <item x="17"/>
        <item x="3"/>
        <item x="4"/>
        <item x="19"/>
        <item x="13"/>
        <item x="11"/>
        <item t="default"/>
      </items>
    </pivotField>
    <pivotField showAll="0"/>
    <pivotField dataField="1" showAll="0"/>
    <pivotField showAll="0"/>
    <pivotField showAll="0">
      <items count="7">
        <item x="5"/>
        <item x="3"/>
        <item x="0"/>
        <item x="4"/>
        <item x="2"/>
        <item x="1"/>
        <item t="default"/>
      </items>
    </pivotField>
    <pivotField numFmtId="164" showAll="0"/>
    <pivotField showAll="0"/>
    <pivotField showAll="0"/>
    <pivotField showAll="0"/>
    <pivotField numFmtId="14" showAll="0"/>
    <pivotField numFmtId="164" showAll="0"/>
    <pivotField numFmtId="164" showAll="0"/>
    <pivotField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6"/>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Saving Accounts" fld="8"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944CA5-65EE-4B97-9683-1D0C457DB84B}" name="Loan By 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30:B153" firstHeaderRow="1" firstDataRow="1" firstDataCol="1"/>
  <pivotFields count="21">
    <pivotField showAll="0"/>
    <pivotField showAll="0"/>
    <pivotField showAll="0"/>
    <pivotField numFmtId="22" showAll="0"/>
    <pivotField showAll="0"/>
    <pivotField showAll="0"/>
    <pivotField axis="axisRow"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showAll="0">
      <items count="7">
        <item x="5"/>
        <item x="3"/>
        <item x="0"/>
        <item x="4"/>
        <item x="2"/>
        <item x="1"/>
        <item t="default"/>
      </items>
    </pivotField>
    <pivotField numFmtId="164" showAll="0"/>
    <pivotField dataField="1" showAll="0"/>
    <pivotField showAll="0"/>
    <pivotField showAll="0"/>
    <pivotField numFmtId="14" showAll="0"/>
    <pivotField numFmtId="164" showAll="0"/>
    <pivotField numFmtId="164" showAll="0"/>
    <pivotField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6"/>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Bank Loan" fld="12" baseField="18" baseItem="1" numFmtId="164"/>
  </dataFields>
  <formats count="1">
    <format dxfId="13">
      <pivotArea outline="0" collapsedLevelsAreSubtotals="1" fieldPosition="0"/>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EDBB31-11FF-4CD7-8DFC-992A4E7FB85E}" name="Monthly Loa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12:B125" firstHeaderRow="1" firstDataRow="1" firstDataCol="1"/>
  <pivotFields count="21">
    <pivotField showAll="0"/>
    <pivotField showAll="0"/>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showAll="0">
      <items count="7">
        <item x="5"/>
        <item x="3"/>
        <item x="0"/>
        <item x="4"/>
        <item x="2"/>
        <item x="1"/>
        <item t="default"/>
      </items>
    </pivotField>
    <pivotField numFmtId="164" showAll="0"/>
    <pivotField dataField="1" showAll="0"/>
    <pivotField showAll="0"/>
    <pivotField showAll="0"/>
    <pivotField numFmtId="14" showAll="0"/>
    <pivotField numFmtId="164" showAll="0"/>
    <pivotField numFmtId="164" showAll="0"/>
    <pivotField axis="axisRow"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18"/>
  </rowFields>
  <rowItems count="13">
    <i>
      <x/>
    </i>
    <i>
      <x v="1"/>
    </i>
    <i>
      <x v="2"/>
    </i>
    <i>
      <x v="3"/>
    </i>
    <i>
      <x v="4"/>
    </i>
    <i>
      <x v="5"/>
    </i>
    <i>
      <x v="6"/>
    </i>
    <i>
      <x v="7"/>
    </i>
    <i>
      <x v="8"/>
    </i>
    <i>
      <x v="9"/>
    </i>
    <i>
      <x v="10"/>
    </i>
    <i>
      <x v="11"/>
    </i>
    <i t="grand">
      <x/>
    </i>
  </rowItems>
  <colItems count="1">
    <i/>
  </colItems>
  <dataFields count="1">
    <dataField name="Sum of Bank Loan" fld="12" baseField="18" baseItem="1" numFmtId="43"/>
  </dataFields>
  <formats count="2">
    <format dxfId="15">
      <pivotArea collapsedLevelsAreSubtotals="1" fieldPosition="0">
        <references count="1">
          <reference field="18" count="0"/>
        </references>
      </pivotArea>
    </format>
    <format dxfId="14">
      <pivotArea outline="0" collapsedLevelsAreSubtotals="1" fieldPosition="0"/>
    </format>
  </formats>
  <conditionalFormats count="4">
    <conditionalFormat priority="4">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2">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F25F67-873D-4AD6-B485-B450046349A4}" name="Customers Age Ran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B13" firstHeaderRow="1" firstDataRow="1" firstDataCol="1"/>
  <pivotFields count="21">
    <pivotField dataField="1" showAll="0"/>
    <pivotField showAll="0"/>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showAll="0">
      <items count="7">
        <item x="5"/>
        <item x="3"/>
        <item x="0"/>
        <item x="4"/>
        <item x="2"/>
        <item x="1"/>
        <item t="default"/>
      </items>
    </pivotField>
    <pivotField numFmtId="164" showAll="0"/>
    <pivotField showAll="0"/>
    <pivotField showAll="0"/>
    <pivotField showAll="0"/>
    <pivotField numFmtId="14" showAll="0"/>
    <pivotField numFmtId="164" showAll="0"/>
    <pivotField numFmtId="164" showAll="0"/>
    <pivotField showAll="0"/>
    <pivotField axis="axisRow" showAll="0" sortType="descending">
      <items count="8">
        <item x="0"/>
        <item x="1"/>
        <item x="5"/>
        <item x="4"/>
        <item x="3"/>
        <item x="2"/>
        <item x="6"/>
        <item t="default"/>
      </items>
      <autoSortScope>
        <pivotArea dataOnly="0" outline="0" fieldPosition="0">
          <references count="1">
            <reference field="4294967294" count="1" selected="0">
              <x v="0"/>
            </reference>
          </references>
        </pivotArea>
      </autoSortScope>
    </pivotField>
    <pivotField showAll="0"/>
  </pivotFields>
  <rowFields count="1">
    <field x="19"/>
  </rowFields>
  <rowItems count="8">
    <i>
      <x v="5"/>
    </i>
    <i>
      <x v="2"/>
    </i>
    <i>
      <x/>
    </i>
    <i>
      <x v="1"/>
    </i>
    <i>
      <x v="3"/>
    </i>
    <i>
      <x v="4"/>
    </i>
    <i>
      <x v="6"/>
    </i>
    <i t="grand">
      <x/>
    </i>
  </rowItems>
  <colItems count="1">
    <i/>
  </colItems>
  <dataFields count="1">
    <dataField name="Count of Customer_id" fld="0" subtotal="count" baseField="19" baseItem="1"/>
  </dataFields>
  <formats count="1">
    <format dxfId="16">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592685-A080-4954-89D7-61A6DF474A32}" name="Account Typ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6:B23" firstHeaderRow="1" firstDataRow="1" firstDataCol="1"/>
  <pivotFields count="21">
    <pivotField dataField="1" showAll="0"/>
    <pivotField showAll="0"/>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axis="axisRow" showAll="0">
      <items count="7">
        <item x="5"/>
        <item x="3"/>
        <item x="0"/>
        <item x="4"/>
        <item x="2"/>
        <item x="1"/>
        <item t="default"/>
      </items>
    </pivotField>
    <pivotField numFmtId="164" showAll="0"/>
    <pivotField showAll="0"/>
    <pivotField showAll="0"/>
    <pivotField showAll="0"/>
    <pivotField numFmtId="14" showAll="0"/>
    <pivotField numFmtId="164" showAll="0"/>
    <pivotField numFmtId="164" showAll="0"/>
    <pivotField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10"/>
  </rowFields>
  <rowItems count="7">
    <i>
      <x/>
    </i>
    <i>
      <x v="1"/>
    </i>
    <i>
      <x v="2"/>
    </i>
    <i>
      <x v="3"/>
    </i>
    <i>
      <x v="4"/>
    </i>
    <i>
      <x v="5"/>
    </i>
    <i t="grand">
      <x/>
    </i>
  </rowItems>
  <colItems count="1">
    <i/>
  </colItems>
  <dataFields count="1">
    <dataField name="Count of Customer_id" fld="0" subtotal="count" baseField="0" baseItem="0"/>
  </dataFields>
  <chartFormats count="21">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0" count="1" selected="0">
            <x v="0"/>
          </reference>
        </references>
      </pivotArea>
    </chartFormat>
    <chartFormat chart="6" format="2">
      <pivotArea type="data" outline="0" fieldPosition="0">
        <references count="2">
          <reference field="4294967294" count="1" selected="0">
            <x v="0"/>
          </reference>
          <reference field="10" count="1" selected="0">
            <x v="2"/>
          </reference>
        </references>
      </pivotArea>
    </chartFormat>
    <chartFormat chart="6" format="3">
      <pivotArea type="data" outline="0" fieldPosition="0">
        <references count="2">
          <reference field="4294967294" count="1" selected="0">
            <x v="0"/>
          </reference>
          <reference field="10" count="1" selected="0">
            <x v="1"/>
          </reference>
        </references>
      </pivotArea>
    </chartFormat>
    <chartFormat chart="6" format="4">
      <pivotArea type="data" outline="0" fieldPosition="0">
        <references count="2">
          <reference field="4294967294" count="1" selected="0">
            <x v="0"/>
          </reference>
          <reference field="10" count="1" selected="0">
            <x v="5"/>
          </reference>
        </references>
      </pivotArea>
    </chartFormat>
    <chartFormat chart="6" format="5">
      <pivotArea type="data" outline="0" fieldPosition="0">
        <references count="2">
          <reference field="4294967294" count="1" selected="0">
            <x v="0"/>
          </reference>
          <reference field="10" count="1" selected="0">
            <x v="4"/>
          </reference>
        </references>
      </pivotArea>
    </chartFormat>
    <chartFormat chart="6" format="6">
      <pivotArea type="data" outline="0" fieldPosition="0">
        <references count="2">
          <reference field="4294967294" count="1" selected="0">
            <x v="0"/>
          </reference>
          <reference field="10" count="1" selected="0">
            <x v="3"/>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10" count="1" selected="0">
            <x v="0"/>
          </reference>
        </references>
      </pivotArea>
    </chartFormat>
    <chartFormat chart="9" format="9">
      <pivotArea type="data" outline="0" fieldPosition="0">
        <references count="2">
          <reference field="4294967294" count="1" selected="0">
            <x v="0"/>
          </reference>
          <reference field="10" count="1" selected="0">
            <x v="1"/>
          </reference>
        </references>
      </pivotArea>
    </chartFormat>
    <chartFormat chart="9" format="10">
      <pivotArea type="data" outline="0" fieldPosition="0">
        <references count="2">
          <reference field="4294967294" count="1" selected="0">
            <x v="0"/>
          </reference>
          <reference field="10" count="1" selected="0">
            <x v="2"/>
          </reference>
        </references>
      </pivotArea>
    </chartFormat>
    <chartFormat chart="9" format="11">
      <pivotArea type="data" outline="0" fieldPosition="0">
        <references count="2">
          <reference field="4294967294" count="1" selected="0">
            <x v="0"/>
          </reference>
          <reference field="10" count="1" selected="0">
            <x v="3"/>
          </reference>
        </references>
      </pivotArea>
    </chartFormat>
    <chartFormat chart="9" format="12">
      <pivotArea type="data" outline="0" fieldPosition="0">
        <references count="2">
          <reference field="4294967294" count="1" selected="0">
            <x v="0"/>
          </reference>
          <reference field="10" count="1" selected="0">
            <x v="4"/>
          </reference>
        </references>
      </pivotArea>
    </chartFormat>
    <chartFormat chart="9" format="13">
      <pivotArea type="data" outline="0" fieldPosition="0">
        <references count="2">
          <reference field="4294967294" count="1" selected="0">
            <x v="0"/>
          </reference>
          <reference field="10" count="1" selected="0">
            <x v="5"/>
          </reference>
        </references>
      </pivotArea>
    </chartFormat>
    <chartFormat chart="10" format="14"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10" count="1" selected="0">
            <x v="0"/>
          </reference>
        </references>
      </pivotArea>
    </chartFormat>
    <chartFormat chart="10" format="16">
      <pivotArea type="data" outline="0" fieldPosition="0">
        <references count="2">
          <reference field="4294967294" count="1" selected="0">
            <x v="0"/>
          </reference>
          <reference field="10" count="1" selected="0">
            <x v="1"/>
          </reference>
        </references>
      </pivotArea>
    </chartFormat>
    <chartFormat chart="10" format="17">
      <pivotArea type="data" outline="0" fieldPosition="0">
        <references count="2">
          <reference field="4294967294" count="1" selected="0">
            <x v="0"/>
          </reference>
          <reference field="10" count="1" selected="0">
            <x v="2"/>
          </reference>
        </references>
      </pivotArea>
    </chartFormat>
    <chartFormat chart="10" format="18">
      <pivotArea type="data" outline="0" fieldPosition="0">
        <references count="2">
          <reference field="4294967294" count="1" selected="0">
            <x v="0"/>
          </reference>
          <reference field="10" count="1" selected="0">
            <x v="3"/>
          </reference>
        </references>
      </pivotArea>
    </chartFormat>
    <chartFormat chart="10" format="19">
      <pivotArea type="data" outline="0" fieldPosition="0">
        <references count="2">
          <reference field="4294967294" count="1" selected="0">
            <x v="0"/>
          </reference>
          <reference field="10" count="1" selected="0">
            <x v="4"/>
          </reference>
        </references>
      </pivotArea>
    </chartFormat>
    <chartFormat chart="10" format="20">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364E72-4F6C-47DF-AB99-25651E8F676C}" name="Loan by 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0:B83" firstHeaderRow="1" firstDataRow="1" firstDataCol="1"/>
  <pivotFields count="21">
    <pivotField showAll="0"/>
    <pivotField showAll="0"/>
    <pivotField showAll="0"/>
    <pivotField numFmtId="22" showAll="0"/>
    <pivotField axis="axisRow" showAll="0">
      <items count="3">
        <item x="0"/>
        <item x="1"/>
        <item t="default"/>
      </items>
    </pivotField>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showAll="0">
      <items count="7">
        <item x="5"/>
        <item x="3"/>
        <item x="0"/>
        <item x="4"/>
        <item x="2"/>
        <item x="1"/>
        <item t="default"/>
      </items>
    </pivotField>
    <pivotField numFmtId="164" showAll="0"/>
    <pivotField dataField="1" showAll="0"/>
    <pivotField showAll="0"/>
    <pivotField showAll="0"/>
    <pivotField numFmtId="14" showAll="0"/>
    <pivotField numFmtId="164" showAll="0"/>
    <pivotField numFmtId="164" showAll="0"/>
    <pivotField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4"/>
  </rowFields>
  <rowItems count="3">
    <i>
      <x/>
    </i>
    <i>
      <x v="1"/>
    </i>
    <i t="grand">
      <x/>
    </i>
  </rowItems>
  <colItems count="1">
    <i/>
  </colItems>
  <dataFields count="1">
    <dataField name="Sum of Bank Loan" fld="12" baseField="4" baseItem="1" numFmtId="164"/>
  </dataFields>
  <formats count="3">
    <format dxfId="19">
      <pivotArea collapsedLevelsAreSubtotals="1" fieldPosition="0">
        <references count="1">
          <reference field="4" count="1">
            <x v="0"/>
          </reference>
        </references>
      </pivotArea>
    </format>
    <format dxfId="18">
      <pivotArea collapsedLevelsAreSubtotals="1" fieldPosition="0">
        <references count="1">
          <reference field="4" count="1">
            <x v="1"/>
          </reference>
        </references>
      </pivotArea>
    </format>
    <format dxfId="17">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1139F5-E98E-4AD3-AA47-D63F6154B606}" name="Transaction Mediu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2:B42" firstHeaderRow="1" firstDataRow="1" firstDataCol="1"/>
  <pivotFields count="21">
    <pivotField dataField="1" showAll="0"/>
    <pivotField showAll="0"/>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showAll="0">
      <items count="7">
        <item x="5"/>
        <item x="3"/>
        <item x="0"/>
        <item x="4"/>
        <item x="2"/>
        <item x="1"/>
        <item t="default"/>
      </items>
    </pivotField>
    <pivotField numFmtId="164" showAll="0"/>
    <pivotField showAll="0"/>
    <pivotField showAll="0"/>
    <pivotField axis="axisRow" showAll="0" sortType="descending">
      <items count="10">
        <item x="3"/>
        <item x="6"/>
        <item x="4"/>
        <item x="1"/>
        <item x="8"/>
        <item x="7"/>
        <item x="5"/>
        <item x="2"/>
        <item x="0"/>
        <item t="default"/>
      </items>
      <autoSortScope>
        <pivotArea dataOnly="0" outline="0" fieldPosition="0">
          <references count="1">
            <reference field="4294967294" count="1" selected="0">
              <x v="0"/>
            </reference>
          </references>
        </pivotArea>
      </autoSortScope>
    </pivotField>
    <pivotField numFmtId="14" showAll="0"/>
    <pivotField numFmtId="164" showAll="0"/>
    <pivotField numFmtId="164" showAll="0"/>
    <pivotField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14"/>
  </rowFields>
  <rowItems count="10">
    <i>
      <x v="3"/>
    </i>
    <i>
      <x v="7"/>
    </i>
    <i>
      <x v="2"/>
    </i>
    <i>
      <x v="6"/>
    </i>
    <i>
      <x v="5"/>
    </i>
    <i>
      <x v="8"/>
    </i>
    <i>
      <x v="1"/>
    </i>
    <i>
      <x v="4"/>
    </i>
    <i>
      <x/>
    </i>
    <i t="grand">
      <x/>
    </i>
  </rowItems>
  <colItems count="1">
    <i/>
  </colItems>
  <dataFields count="1">
    <dataField name="Count of Customer_id"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675EE9A-802E-4682-B7D3-DDA36338EEF1}" name="Loan by Age Ran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0:B108" firstHeaderRow="1" firstDataRow="1" firstDataCol="1"/>
  <pivotFields count="21">
    <pivotField showAll="0"/>
    <pivotField showAll="0"/>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showAll="0">
      <items count="7">
        <item x="5"/>
        <item x="3"/>
        <item x="0"/>
        <item x="4"/>
        <item x="2"/>
        <item x="1"/>
        <item t="default"/>
      </items>
    </pivotField>
    <pivotField numFmtId="164" showAll="0"/>
    <pivotField dataField="1" showAll="0"/>
    <pivotField showAll="0"/>
    <pivotField showAll="0"/>
    <pivotField numFmtId="14" showAll="0"/>
    <pivotField numFmtId="164" showAll="0"/>
    <pivotField numFmtId="164" showAll="0"/>
    <pivotField showAll="0">
      <items count="13">
        <item x="3"/>
        <item x="0"/>
        <item x="1"/>
        <item x="5"/>
        <item x="6"/>
        <item x="4"/>
        <item x="11"/>
        <item x="9"/>
        <item x="8"/>
        <item x="2"/>
        <item x="10"/>
        <item x="7"/>
        <item t="default"/>
      </items>
    </pivotField>
    <pivotField axis="axisRow" showAll="0" sortType="descending">
      <items count="8">
        <item x="0"/>
        <item x="1"/>
        <item x="5"/>
        <item x="4"/>
        <item x="3"/>
        <item x="2"/>
        <item x="6"/>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s>
  <rowFields count="1">
    <field x="19"/>
  </rowFields>
  <rowItems count="8">
    <i>
      <x v="5"/>
    </i>
    <i>
      <x v="4"/>
    </i>
    <i>
      <x/>
    </i>
    <i>
      <x v="2"/>
    </i>
    <i>
      <x v="1"/>
    </i>
    <i>
      <x v="3"/>
    </i>
    <i>
      <x v="6"/>
    </i>
    <i t="grand">
      <x/>
    </i>
  </rowItems>
  <colItems count="1">
    <i/>
  </colItems>
  <dataFields count="1">
    <dataField name="Sum of Bank Loan" fld="12" baseField="4" baseItem="1" numFmtId="164"/>
  </dataFields>
  <formats count="1">
    <format dxfId="2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4D14897-C541-435D-B29E-8A99842064B0}" name="Monthly Saving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58:B71" firstHeaderRow="1" firstDataRow="1" firstDataCol="1"/>
  <pivotFields count="21">
    <pivotField showAll="0"/>
    <pivotField showAll="0"/>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dataField="1" showAll="0"/>
    <pivotField showAll="0"/>
    <pivotField showAll="0">
      <items count="7">
        <item x="5"/>
        <item x="3"/>
        <item x="0"/>
        <item x="4"/>
        <item x="2"/>
        <item x="1"/>
        <item t="default"/>
      </items>
    </pivotField>
    <pivotField numFmtId="164" showAll="0"/>
    <pivotField showAll="0"/>
    <pivotField showAll="0"/>
    <pivotField showAll="0"/>
    <pivotField numFmtId="14" showAll="0"/>
    <pivotField numFmtId="164" showAll="0"/>
    <pivotField numFmtId="164" showAll="0"/>
    <pivotField axis="axisRow"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18"/>
  </rowFields>
  <rowItems count="13">
    <i>
      <x/>
    </i>
    <i>
      <x v="1"/>
    </i>
    <i>
      <x v="2"/>
    </i>
    <i>
      <x v="3"/>
    </i>
    <i>
      <x v="4"/>
    </i>
    <i>
      <x v="5"/>
    </i>
    <i>
      <x v="6"/>
    </i>
    <i>
      <x v="7"/>
    </i>
    <i>
      <x v="8"/>
    </i>
    <i>
      <x v="9"/>
    </i>
    <i>
      <x v="10"/>
    </i>
    <i>
      <x v="11"/>
    </i>
    <i t="grand">
      <x/>
    </i>
  </rowItems>
  <colItems count="1">
    <i/>
  </colItems>
  <dataFields count="1">
    <dataField name="Sum of Saving Accounts" fld="8" baseField="0" baseItem="0"/>
  </dataFields>
  <formats count="1">
    <format dxfId="21">
      <pivotArea collapsedLevelsAreSubtotals="1" fieldPosition="0">
        <references count="1">
          <reference field="18" count="0"/>
        </references>
      </pivotArea>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AAC5CBF-B222-48E6-A6A4-742F777CCA41}" name="Total Savings Ac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23" firstHeaderRow="1" firstDataRow="1" firstDataCol="1"/>
  <pivotFields count="21">
    <pivotField showAll="0"/>
    <pivotField showAll="0">
      <items count="3001">
        <item x="2286"/>
        <item x="2834"/>
        <item x="1366"/>
        <item x="2147"/>
        <item x="2567"/>
        <item x="796"/>
        <item x="1552"/>
        <item x="546"/>
        <item x="136"/>
        <item x="2368"/>
        <item x="597"/>
        <item x="197"/>
        <item x="257"/>
        <item x="2252"/>
        <item x="2887"/>
        <item x="307"/>
        <item x="1826"/>
        <item x="1022"/>
        <item x="2637"/>
        <item x="1806"/>
        <item x="428"/>
        <item x="1217"/>
        <item x="1858"/>
        <item x="67"/>
        <item x="1456"/>
        <item x="1314"/>
        <item x="376"/>
        <item x="1546"/>
        <item x="183"/>
        <item x="1008"/>
        <item x="2208"/>
        <item x="703"/>
        <item x="1712"/>
        <item x="1701"/>
        <item x="2251"/>
        <item x="1905"/>
        <item x="1028"/>
        <item x="1681"/>
        <item x="2505"/>
        <item x="2350"/>
        <item x="1509"/>
        <item x="1550"/>
        <item x="97"/>
        <item x="1933"/>
        <item x="258"/>
        <item x="1632"/>
        <item x="1658"/>
        <item x="740"/>
        <item x="2178"/>
        <item x="1369"/>
        <item x="2459"/>
        <item x="1455"/>
        <item x="2766"/>
        <item x="2791"/>
        <item x="1969"/>
        <item x="398"/>
        <item x="2"/>
        <item x="2771"/>
        <item x="62"/>
        <item x="2466"/>
        <item x="240"/>
        <item x="1452"/>
        <item x="2158"/>
        <item x="2656"/>
        <item x="2801"/>
        <item x="1689"/>
        <item x="1844"/>
        <item x="320"/>
        <item x="1258"/>
        <item x="2154"/>
        <item x="762"/>
        <item x="217"/>
        <item x="323"/>
        <item x="2119"/>
        <item x="2957"/>
        <item x="578"/>
        <item x="2046"/>
        <item x="2860"/>
        <item x="2348"/>
        <item x="167"/>
        <item x="16"/>
        <item x="55"/>
        <item x="844"/>
        <item x="1492"/>
        <item x="2034"/>
        <item x="2288"/>
        <item x="180"/>
        <item x="1052"/>
        <item x="5"/>
        <item x="840"/>
        <item x="2696"/>
        <item x="2856"/>
        <item x="2011"/>
        <item x="1612"/>
        <item x="2755"/>
        <item x="2116"/>
        <item x="105"/>
        <item x="687"/>
        <item x="2638"/>
        <item x="1652"/>
        <item x="658"/>
        <item x="490"/>
        <item x="2676"/>
        <item x="912"/>
        <item x="2429"/>
        <item x="2558"/>
        <item x="2002"/>
        <item x="753"/>
        <item x="1959"/>
        <item x="1416"/>
        <item x="468"/>
        <item x="1359"/>
        <item x="363"/>
        <item x="1192"/>
        <item x="107"/>
        <item x="645"/>
        <item x="2610"/>
        <item x="1700"/>
        <item x="1301"/>
        <item x="1341"/>
        <item x="715"/>
        <item x="504"/>
        <item x="2026"/>
        <item x="1507"/>
        <item x="1983"/>
        <item x="1247"/>
        <item x="1249"/>
        <item x="2541"/>
        <item x="2889"/>
        <item x="2278"/>
        <item x="2180"/>
        <item x="1714"/>
        <item x="2477"/>
        <item x="2264"/>
        <item x="2630"/>
        <item x="2292"/>
        <item x="2891"/>
        <item x="806"/>
        <item x="732"/>
        <item x="1228"/>
        <item x="1179"/>
        <item x="1802"/>
        <item x="2921"/>
        <item x="1955"/>
        <item x="1524"/>
        <item x="2460"/>
        <item x="1466"/>
        <item x="2107"/>
        <item x="287"/>
        <item x="1610"/>
        <item x="2659"/>
        <item x="1805"/>
        <item x="2535"/>
        <item x="568"/>
        <item x="474"/>
        <item x="1104"/>
        <item x="2629"/>
        <item x="950"/>
        <item x="2729"/>
        <item x="1102"/>
        <item x="750"/>
        <item x="1185"/>
        <item x="2085"/>
        <item x="1465"/>
        <item x="620"/>
        <item x="2876"/>
        <item x="2943"/>
        <item x="1742"/>
        <item x="1526"/>
        <item x="544"/>
        <item x="595"/>
        <item x="1408"/>
        <item x="1525"/>
        <item x="2731"/>
        <item x="2186"/>
        <item x="1150"/>
        <item x="854"/>
        <item x="1671"/>
        <item x="519"/>
        <item x="1097"/>
        <item x="2482"/>
        <item x="1458"/>
        <item x="822"/>
        <item x="2335"/>
        <item x="930"/>
        <item x="2713"/>
        <item x="811"/>
        <item x="461"/>
        <item x="2704"/>
        <item x="1653"/>
        <item x="536"/>
        <item x="379"/>
        <item x="1190"/>
        <item x="921"/>
        <item x="2072"/>
        <item x="104"/>
        <item x="1574"/>
        <item x="778"/>
        <item x="2983"/>
        <item x="1667"/>
        <item x="2040"/>
        <item x="1871"/>
        <item x="977"/>
        <item x="2275"/>
        <item x="1523"/>
        <item x="371"/>
        <item x="448"/>
        <item x="17"/>
        <item x="2261"/>
        <item x="495"/>
        <item x="1977"/>
        <item x="1046"/>
        <item x="2015"/>
        <item x="1435"/>
        <item x="1914"/>
        <item x="2734"/>
        <item x="2336"/>
        <item x="2587"/>
        <item x="1822"/>
        <item x="606"/>
        <item x="1986"/>
        <item x="1673"/>
        <item x="2918"/>
        <item x="756"/>
        <item x="473"/>
        <item x="2136"/>
        <item x="2448"/>
        <item x="2974"/>
        <item x="1146"/>
        <item x="337"/>
        <item x="701"/>
        <item x="1325"/>
        <item x="696"/>
        <item x="484"/>
        <item x="2037"/>
        <item x="1662"/>
        <item x="772"/>
        <item x="2230"/>
        <item x="1731"/>
        <item x="993"/>
        <item x="726"/>
        <item x="1638"/>
        <item x="2304"/>
        <item x="2640"/>
        <item x="50"/>
        <item x="2129"/>
        <item x="1793"/>
        <item x="342"/>
        <item x="1155"/>
        <item x="424"/>
        <item x="2138"/>
        <item x="2267"/>
        <item x="1092"/>
        <item x="39"/>
        <item x="2064"/>
        <item x="2066"/>
        <item x="2580"/>
        <item x="33"/>
        <item x="567"/>
        <item x="1173"/>
        <item x="1025"/>
        <item x="1860"/>
        <item x="2041"/>
        <item x="2094"/>
        <item x="249"/>
        <item x="688"/>
        <item x="1257"/>
        <item x="936"/>
        <item x="2419"/>
        <item x="1194"/>
        <item x="813"/>
        <item x="177"/>
        <item x="166"/>
        <item x="929"/>
        <item x="1180"/>
        <item x="1119"/>
        <item x="1661"/>
        <item x="1089"/>
        <item x="2815"/>
        <item x="579"/>
        <item x="566"/>
        <item x="1019"/>
        <item x="2695"/>
        <item x="533"/>
        <item x="693"/>
        <item x="1074"/>
        <item x="2018"/>
        <item x="222"/>
        <item x="2293"/>
        <item x="2231"/>
        <item x="405"/>
        <item x="445"/>
        <item x="1390"/>
        <item x="216"/>
        <item x="587"/>
        <item x="2060"/>
        <item x="1259"/>
        <item x="895"/>
        <item x="331"/>
        <item x="955"/>
        <item x="1295"/>
        <item x="77"/>
        <item x="402"/>
        <item x="2961"/>
        <item x="173"/>
        <item x="959"/>
        <item x="2379"/>
        <item x="1994"/>
        <item x="95"/>
        <item x="1462"/>
        <item x="1682"/>
        <item x="660"/>
        <item x="1123"/>
        <item x="856"/>
        <item x="743"/>
        <item x="1713"/>
        <item x="1302"/>
        <item x="986"/>
        <item x="380"/>
        <item x="1773"/>
        <item x="1944"/>
        <item x="2435"/>
        <item x="121"/>
        <item x="317"/>
        <item x="2503"/>
        <item x="1764"/>
        <item x="2733"/>
        <item x="1627"/>
        <item x="887"/>
        <item x="2739"/>
        <item x="513"/>
        <item x="2741"/>
        <item x="149"/>
        <item x="48"/>
        <item x="2360"/>
        <item x="666"/>
        <item x="1835"/>
        <item x="1950"/>
        <item x="2677"/>
        <item x="1399"/>
        <item x="2344"/>
        <item x="1501"/>
        <item x="278"/>
        <item x="1036"/>
        <item x="1428"/>
        <item x="2588"/>
        <item x="2055"/>
        <item x="757"/>
        <item x="2114"/>
        <item x="1619"/>
        <item x="881"/>
        <item x="2179"/>
        <item x="2949"/>
        <item x="144"/>
        <item x="408"/>
        <item x="739"/>
        <item x="2927"/>
        <item x="2227"/>
        <item x="2377"/>
        <item x="2805"/>
        <item x="1120"/>
        <item x="665"/>
        <item x="1571"/>
        <item x="1937"/>
        <item x="315"/>
        <item x="458"/>
        <item x="118"/>
        <item x="2828"/>
        <item x="2494"/>
        <item x="2778"/>
        <item x="1250"/>
        <item x="341"/>
        <item x="865"/>
        <item x="53"/>
        <item x="2456"/>
        <item x="1687"/>
        <item x="1625"/>
        <item x="1648"/>
        <item x="545"/>
        <item x="1575"/>
        <item x="2854"/>
        <item x="1543"/>
        <item x="1828"/>
        <item x="1328"/>
        <item x="2650"/>
        <item x="988"/>
        <item x="2754"/>
        <item x="2290"/>
        <item x="2246"/>
        <item x="1086"/>
        <item x="70"/>
        <item x="1166"/>
        <item x="2950"/>
        <item x="984"/>
        <item x="2938"/>
        <item x="1953"/>
        <item x="562"/>
        <item x="2616"/>
        <item x="44"/>
        <item x="2146"/>
        <item x="2284"/>
        <item x="1"/>
        <item x="829"/>
        <item x="825"/>
        <item x="2096"/>
        <item x="2551"/>
        <item x="1853"/>
        <item x="336"/>
        <item x="1324"/>
        <item x="2926"/>
        <item x="677"/>
        <item x="2173"/>
        <item x="1596"/>
        <item x="2997"/>
        <item x="611"/>
        <item x="296"/>
        <item x="1539"/>
        <item x="433"/>
        <item x="782"/>
        <item x="1256"/>
        <item x="848"/>
        <item x="2559"/>
        <item x="1056"/>
        <item x="2148"/>
        <item x="2212"/>
        <item x="1015"/>
        <item x="1125"/>
        <item x="1921"/>
        <item x="311"/>
        <item x="2033"/>
        <item x="310"/>
        <item x="2238"/>
        <item x="2471"/>
        <item x="718"/>
        <item x="1973"/>
        <item x="326"/>
        <item x="2010"/>
        <item x="728"/>
        <item x="2112"/>
        <item x="1003"/>
        <item x="2712"/>
        <item x="2910"/>
        <item x="2160"/>
        <item x="1470"/>
        <item x="573"/>
        <item x="1631"/>
        <item x="2720"/>
        <item x="1930"/>
        <item x="1754"/>
        <item x="2512"/>
        <item x="1725"/>
        <item x="1350"/>
        <item x="2526"/>
        <item x="1122"/>
        <item x="2486"/>
        <item x="1093"/>
        <item x="2832"/>
        <item x="478"/>
        <item x="2888"/>
        <item x="1291"/>
        <item x="1761"/>
        <item x="1739"/>
        <item x="2995"/>
        <item x="2935"/>
        <item x="2869"/>
        <item x="2642"/>
        <item x="103"/>
        <item x="2051"/>
        <item x="2833"/>
        <item x="1894"/>
        <item x="2545"/>
        <item x="589"/>
        <item x="238"/>
        <item x="2396"/>
        <item x="890"/>
        <item x="781"/>
        <item x="1438"/>
        <item x="1042"/>
        <item x="133"/>
        <item x="1516"/>
        <item x="74"/>
        <item x="1481"/>
        <item x="1880"/>
        <item x="1542"/>
        <item x="2316"/>
        <item x="2940"/>
        <item x="2679"/>
        <item x="350"/>
        <item x="2404"/>
        <item x="1178"/>
        <item x="329"/>
        <item x="2573"/>
        <item x="628"/>
        <item x="131"/>
        <item x="2413"/>
        <item x="700"/>
        <item x="1471"/>
        <item x="1522"/>
        <item x="1956"/>
        <item x="343"/>
        <item x="2645"/>
        <item x="486"/>
        <item x="1838"/>
        <item x="2857"/>
        <item x="1824"/>
        <item x="2103"/>
        <item x="2602"/>
        <item x="2836"/>
        <item x="202"/>
        <item x="1870"/>
        <item x="1254"/>
        <item x="2098"/>
        <item x="2070"/>
        <item x="1740"/>
        <item x="1078"/>
        <item x="1293"/>
        <item x="1940"/>
        <item x="2908"/>
        <item x="1338"/>
        <item x="2438"/>
        <item x="497"/>
        <item x="2416"/>
        <item x="1227"/>
        <item x="893"/>
        <item x="2233"/>
        <item x="322"/>
        <item x="1593"/>
        <item x="2127"/>
        <item x="1469"/>
        <item x="2400"/>
        <item x="2478"/>
        <item x="1183"/>
        <item x="232"/>
        <item x="2441"/>
        <item x="1477"/>
        <item x="1831"/>
        <item x="2852"/>
        <item x="2728"/>
        <item x="120"/>
        <item x="1205"/>
        <item x="2565"/>
        <item x="2671"/>
        <item x="2968"/>
        <item x="1139"/>
        <item x="1680"/>
        <item x="242"/>
        <item x="1980"/>
        <item x="2574"/>
        <item x="2087"/>
        <item x="1685"/>
        <item x="259"/>
        <item x="1094"/>
        <item x="869"/>
        <item x="958"/>
        <item x="2785"/>
        <item x="2402"/>
        <item x="2412"/>
        <item x="2562"/>
        <item x="1710"/>
        <item x="233"/>
        <item x="2714"/>
        <item x="1929"/>
        <item x="351"/>
        <item x="181"/>
        <item x="1540"/>
        <item x="185"/>
        <item x="292"/>
        <item x="618"/>
        <item x="2480"/>
        <item x="2197"/>
        <item x="2226"/>
        <item x="1446"/>
        <item x="1488"/>
        <item x="1676"/>
        <item x="1576"/>
        <item x="2592"/>
        <item x="2017"/>
        <item x="1987"/>
        <item x="1444"/>
        <item x="193"/>
        <item x="1881"/>
        <item x="2484"/>
        <item x="2744"/>
        <item x="708"/>
        <item x="2882"/>
        <item x="2937"/>
        <item x="1266"/>
        <item x="1380"/>
        <item x="285"/>
        <item x="1698"/>
        <item x="945"/>
        <item x="949"/>
        <item x="2165"/>
        <item x="1216"/>
        <item x="1020"/>
        <item x="629"/>
        <item x="2414"/>
        <item x="771"/>
        <item x="339"/>
        <item x="481"/>
        <item x="1001"/>
        <item x="517"/>
        <item x="2972"/>
        <item x="1061"/>
        <item x="2221"/>
        <item x="1630"/>
        <item x="1315"/>
        <item x="2202"/>
        <item x="1145"/>
        <item x="2838"/>
        <item x="501"/>
        <item x="116"/>
        <item x="2899"/>
        <item x="1584"/>
        <item x="615"/>
        <item x="2752"/>
        <item x="2203"/>
        <item x="1171"/>
        <item x="2256"/>
        <item x="2473"/>
        <item x="1792"/>
        <item x="2250"/>
        <item x="1756"/>
        <item x="1663"/>
        <item x="374"/>
        <item x="494"/>
        <item x="231"/>
        <item x="2196"/>
        <item x="1527"/>
        <item x="1875"/>
        <item x="1603"/>
        <item x="1115"/>
        <item x="2584"/>
        <item x="751"/>
        <item x="2014"/>
        <item x="1316"/>
        <item x="1906"/>
        <item x="2517"/>
        <item x="2281"/>
        <item x="2372"/>
        <item x="724"/>
        <item x="2827"/>
        <item x="663"/>
        <item x="298"/>
        <item x="2354"/>
        <item x="2774"/>
        <item x="1168"/>
        <item x="2697"/>
        <item x="82"/>
        <item x="2447"/>
        <item x="2770"/>
        <item x="709"/>
        <item x="2479"/>
        <item x="2782"/>
        <item x="1467"/>
        <item x="1273"/>
        <item x="22"/>
        <item x="2211"/>
        <item x="2453"/>
        <item x="2996"/>
        <item x="314"/>
        <item x="204"/>
        <item x="1473"/>
        <item x="1432"/>
        <item x="630"/>
        <item x="1231"/>
        <item x="2690"/>
        <item x="1005"/>
        <item x="150"/>
        <item x="2971"/>
        <item x="712"/>
        <item x="1641"/>
        <item x="2633"/>
        <item x="590"/>
        <item x="1004"/>
        <item x="2141"/>
        <item x="1403"/>
        <item x="213"/>
        <item x="1801"/>
        <item x="1167"/>
        <item x="768"/>
        <item x="344"/>
        <item x="1023"/>
        <item x="871"/>
        <item x="425"/>
        <item x="1891"/>
        <item x="2491"/>
        <item x="208"/>
        <item x="2345"/>
        <item x="407"/>
        <item x="2758"/>
        <item x="2234"/>
        <item x="559"/>
        <item x="1677"/>
        <item x="2266"/>
        <item x="2634"/>
        <item x="1778"/>
        <item x="937"/>
        <item x="1360"/>
        <item x="1916"/>
        <item x="922"/>
        <item x="598"/>
        <item x="2263"/>
        <item x="717"/>
        <item x="195"/>
        <item x="318"/>
        <item x="2736"/>
        <item x="1206"/>
        <item x="1196"/>
        <item x="2811"/>
        <item x="1865"/>
        <item x="101"/>
        <item x="1199"/>
        <item x="1920"/>
        <item x="1910"/>
        <item x="294"/>
        <item x="1118"/>
        <item x="2191"/>
        <item x="2454"/>
        <item x="2732"/>
        <item x="2297"/>
        <item x="2794"/>
        <item x="1464"/>
        <item x="560"/>
        <item x="1647"/>
        <item x="90"/>
        <item x="2113"/>
        <item x="2826"/>
        <item x="1520"/>
        <item x="1342"/>
        <item x="975"/>
        <item x="1007"/>
        <item x="894"/>
        <item x="89"/>
        <item x="1551"/>
        <item x="1611"/>
        <item x="2370"/>
        <item x="330"/>
        <item x="1683"/>
        <item x="1873"/>
        <item x="416"/>
        <item x="488"/>
        <item x="275"/>
        <item x="2986"/>
        <item x="1485"/>
        <item x="1002"/>
        <item x="396"/>
        <item x="1618"/>
        <item x="2327"/>
        <item x="3"/>
        <item x="1533"/>
        <item x="2214"/>
        <item x="800"/>
        <item x="1409"/>
        <item x="2669"/>
        <item x="1915"/>
        <item x="2618"/>
        <item x="429"/>
        <item x="1786"/>
        <item x="1417"/>
        <item x="366"/>
        <item x="2059"/>
        <item x="985"/>
        <item x="356"/>
        <item x="2126"/>
        <item x="1666"/>
        <item x="2120"/>
        <item x="2726"/>
        <item x="2601"/>
        <item x="2392"/>
        <item x="2984"/>
        <item x="1024"/>
        <item x="2376"/>
        <item x="113"/>
        <item x="2776"/>
        <item x="798"/>
        <item x="1846"/>
        <item x="348"/>
        <item x="965"/>
        <item x="2071"/>
        <item x="2012"/>
        <item x="1857"/>
        <item x="32"/>
        <item x="1602"/>
        <item x="1198"/>
        <item x="2709"/>
        <item x="832"/>
        <item x="1547"/>
        <item x="2795"/>
        <item x="638"/>
        <item x="451"/>
        <item x="939"/>
        <item x="1378"/>
        <item x="1357"/>
        <item x="2976"/>
        <item x="563"/>
        <item x="1264"/>
        <item x="1968"/>
        <item x="2946"/>
        <item x="1448"/>
        <item x="2382"/>
        <item x="37"/>
        <item x="186"/>
        <item x="1402"/>
        <item x="542"/>
        <item x="2024"/>
        <item x="2524"/>
        <item x="2271"/>
        <item x="1819"/>
        <item x="1640"/>
        <item x="1309"/>
        <item x="117"/>
        <item x="2132"/>
        <item x="2349"/>
        <item x="1558"/>
        <item x="1506"/>
        <item x="636"/>
        <item x="917"/>
        <item x="525"/>
        <item x="487"/>
        <item x="2005"/>
        <item x="221"/>
        <item x="2420"/>
        <item x="2424"/>
        <item x="2812"/>
        <item x="164"/>
        <item x="2564"/>
        <item x="1340"/>
        <item x="2342"/>
        <item x="1476"/>
        <item x="614"/>
        <item x="2708"/>
        <item x="2378"/>
        <item x="526"/>
        <item x="1182"/>
        <item x="176"/>
        <item x="741"/>
        <item x="1474"/>
        <item x="1690"/>
        <item x="1147"/>
        <item x="713"/>
        <item x="2161"/>
        <item x="1811"/>
        <item x="872"/>
        <item x="2295"/>
        <item x="2658"/>
        <item x="1517"/>
        <item x="91"/>
        <item x="471"/>
        <item x="399"/>
        <item x="1397"/>
        <item x="2318"/>
        <item x="2330"/>
        <item x="2611"/>
        <item x="207"/>
        <item x="415"/>
        <item x="2615"/>
        <item x="864"/>
        <item x="175"/>
        <item x="1343"/>
        <item x="1555"/>
        <item x="1049"/>
        <item x="2062"/>
        <item x="1852"/>
        <item x="2855"/>
        <item x="1480"/>
        <item x="135"/>
        <item x="71"/>
        <item x="2798"/>
        <item x="672"/>
        <item x="267"/>
        <item x="288"/>
        <item x="2383"/>
        <item x="2775"/>
        <item x="2128"/>
        <item x="972"/>
        <item x="174"/>
        <item x="1034"/>
        <item x="1949"/>
        <item x="321"/>
        <item x="1284"/>
        <item x="2309"/>
        <item x="537"/>
        <item x="2840"/>
        <item x="1427"/>
        <item x="2663"/>
        <item x="996"/>
        <item x="2614"/>
        <item x="102"/>
        <item x="860"/>
        <item x="933"/>
        <item x="1813"/>
        <item x="1144"/>
        <item x="182"/>
        <item x="2458"/>
        <item x="2265"/>
        <item x="68"/>
        <item x="1624"/>
        <item x="2401"/>
        <item x="281"/>
        <item x="1361"/>
        <item x="1184"/>
        <item x="1908"/>
        <item x="1137"/>
        <item x="404"/>
        <item x="327"/>
        <item x="2522"/>
        <item x="2783"/>
        <item x="1133"/>
        <item x="1032"/>
        <item x="842"/>
        <item x="1762"/>
        <item x="2137"/>
        <item x="2135"/>
        <item x="2312"/>
        <item x="1752"/>
        <item x="2992"/>
        <item x="1106"/>
        <item x="2301"/>
        <item x="1535"/>
        <item x="2049"/>
        <item x="412"/>
        <item x="556"/>
        <item x="2973"/>
        <item x="2793"/>
        <item x="1581"/>
        <item x="2978"/>
        <item x="2600"/>
        <item x="2320"/>
        <item x="1851"/>
        <item x="1735"/>
        <item x="770"/>
        <item x="45"/>
        <item x="1009"/>
        <item x="2823"/>
        <item x="2738"/>
        <item x="210"/>
        <item x="1577"/>
        <item x="447"/>
        <item x="98"/>
        <item x="755"/>
        <item x="2185"/>
        <item x="1545"/>
        <item x="1336"/>
        <item x="1163"/>
        <item x="2254"/>
        <item x="1331"/>
        <item x="2674"/>
        <item x="774"/>
        <item x="1589"/>
        <item x="788"/>
        <item x="683"/>
        <item x="1355"/>
        <item x="2661"/>
        <item x="2544"/>
        <item x="413"/>
        <item x="664"/>
        <item x="882"/>
        <item x="1587"/>
        <item x="1181"/>
        <item x="1617"/>
        <item x="619"/>
        <item x="1297"/>
        <item x="2988"/>
        <item x="964"/>
        <item x="616"/>
        <item x="925"/>
        <item x="2235"/>
        <item x="254"/>
        <item x="834"/>
        <item x="584"/>
        <item x="1348"/>
        <item x="550"/>
        <item x="2807"/>
        <item x="2140"/>
        <item x="2725"/>
        <item x="1699"/>
        <item x="1238"/>
        <item x="651"/>
        <item x="601"/>
        <item x="668"/>
        <item x="2133"/>
        <item x="1113"/>
        <item x="472"/>
        <item x="381"/>
        <item x="1441"/>
        <item x="465"/>
        <item x="2038"/>
        <item x="1406"/>
        <item x="290"/>
        <item x="96"/>
        <item x="2540"/>
        <item x="1626"/>
        <item x="759"/>
        <item x="1339"/>
        <item x="2190"/>
        <item x="2628"/>
        <item x="2684"/>
        <item x="1733"/>
        <item x="1241"/>
        <item x="2808"/>
        <item x="845"/>
        <item x="2294"/>
        <item x="812"/>
        <item x="1568"/>
        <item x="2724"/>
        <item x="1454"/>
        <item x="549"/>
        <item x="215"/>
        <item x="2229"/>
        <item x="1889"/>
        <item x="403"/>
        <item x="789"/>
        <item x="1753"/>
        <item x="2768"/>
        <item x="836"/>
        <item x="1899"/>
        <item x="1931"/>
        <item x="2678"/>
        <item x="2751"/>
        <item x="1031"/>
        <item x="2175"/>
        <item x="773"/>
        <item x="570"/>
        <item x="704"/>
        <item x="1066"/>
        <item x="1453"/>
        <item x="2981"/>
        <item x="2847"/>
        <item x="1497"/>
        <item x="411"/>
        <item x="196"/>
        <item x="1373"/>
        <item x="1085"/>
        <item x="749"/>
        <item x="2593"/>
        <item x="1834"/>
        <item x="2241"/>
        <item x="697"/>
        <item x="2991"/>
        <item x="372"/>
        <item x="2550"/>
        <item x="767"/>
        <item x="1213"/>
        <item x="1352"/>
        <item x="2220"/>
        <item x="2289"/>
        <item x="1803"/>
        <item x="966"/>
        <item x="1386"/>
        <item x="1779"/>
        <item x="1572"/>
        <item x="1912"/>
        <item x="2331"/>
        <item x="2045"/>
        <item x="898"/>
        <item x="15"/>
        <item x="2723"/>
        <item x="434"/>
        <item x="170"/>
        <item x="1900"/>
        <item x="1043"/>
        <item x="1767"/>
        <item x="1449"/>
        <item x="2397"/>
        <item x="1991"/>
        <item x="2578"/>
        <item x="1971"/>
        <item x="1312"/>
        <item x="1239"/>
        <item x="2513"/>
        <item x="820"/>
        <item x="698"/>
        <item x="2539"/>
        <item x="1597"/>
        <item x="1067"/>
        <item x="124"/>
        <item x="2285"/>
        <item x="795"/>
        <item x="2122"/>
        <item x="2228"/>
        <item x="2105"/>
        <item x="983"/>
        <item x="464"/>
        <item x="235"/>
        <item x="1746"/>
        <item x="2589"/>
        <item x="453"/>
        <item x="1904"/>
        <item x="639"/>
        <item x="2097"/>
        <item x="982"/>
        <item x="2445"/>
        <item x="940"/>
        <item x="2963"/>
        <item x="853"/>
        <item x="1962"/>
        <item x="880"/>
        <item x="2722"/>
        <item x="2393"/>
        <item x="2343"/>
        <item x="1292"/>
        <item x="516"/>
        <item x="2837"/>
        <item x="2511"/>
        <item x="387"/>
        <item x="692"/>
        <item x="2841"/>
        <item x="2338"/>
        <item x="56"/>
        <item x="1706"/>
        <item x="839"/>
        <item x="1126"/>
        <item x="2442"/>
        <item x="2641"/>
        <item x="852"/>
        <item x="2022"/>
        <item x="1073"/>
        <item x="634"/>
        <item x="99"/>
        <item x="36"/>
        <item x="2667"/>
        <item x="2956"/>
        <item x="2184"/>
        <item x="1484"/>
        <item x="1570"/>
        <item x="1114"/>
        <item x="123"/>
        <item x="2490"/>
        <item x="2554"/>
        <item x="223"/>
        <item x="868"/>
        <item x="679"/>
        <item x="2189"/>
        <item x="960"/>
        <item x="251"/>
        <item x="2670"/>
        <item x="1433"/>
        <item x="1490"/>
        <item x="2322"/>
        <item x="291"/>
        <item x="2881"/>
        <item x="2054"/>
        <item x="2036"/>
        <item x="31"/>
        <item x="304"/>
        <item x="1521"/>
        <item x="353"/>
        <item x="385"/>
        <item x="162"/>
        <item x="1400"/>
        <item x="1901"/>
        <item x="1646"/>
        <item x="2534"/>
        <item x="2063"/>
        <item x="2817"/>
        <item x="168"/>
        <item x="2931"/>
        <item x="2853"/>
        <item x="1820"/>
        <item x="1414"/>
        <item x="511"/>
        <item x="1129"/>
        <item x="212"/>
        <item x="1741"/>
        <item x="987"/>
        <item x="1051"/>
        <item x="420"/>
        <item x="1604"/>
        <item x="2305"/>
        <item x="1027"/>
        <item x="2042"/>
        <item x="203"/>
        <item x="1966"/>
        <item x="1076"/>
        <item x="1514"/>
        <item x="2016"/>
        <item x="2168"/>
        <item x="1275"/>
        <item x="2086"/>
        <item x="1696"/>
        <item x="1272"/>
        <item x="878"/>
        <item x="1896"/>
        <item x="1021"/>
        <item x="1107"/>
        <item x="640"/>
        <item x="2270"/>
        <item x="1660"/>
        <item x="2405"/>
        <item x="1280"/>
        <item x="674"/>
        <item x="1483"/>
        <item x="2718"/>
        <item x="2786"/>
        <item x="1856"/>
        <item x="198"/>
        <item x="667"/>
        <item x="944"/>
        <item x="2432"/>
        <item x="903"/>
        <item x="1974"/>
        <item x="928"/>
        <item x="2035"/>
        <item x="2599"/>
        <item x="588"/>
        <item x="2303"/>
        <item x="88"/>
        <item x="1812"/>
        <item x="147"/>
        <item x="2100"/>
        <item x="2639"/>
        <item x="1276"/>
        <item x="2563"/>
        <item x="1695"/>
        <item x="94"/>
        <item x="2966"/>
        <item x="997"/>
        <item x="2989"/>
        <item x="334"/>
        <item x="2353"/>
        <item x="1958"/>
        <item x="1411"/>
        <item x="194"/>
        <item x="2244"/>
        <item x="2746"/>
        <item x="410"/>
        <item x="2897"/>
        <item x="2201"/>
        <item x="2790"/>
        <item x="1600"/>
        <item x="2636"/>
        <item x="1678"/>
        <item x="237"/>
        <item x="2363"/>
        <item x="2871"/>
        <item x="2194"/>
        <item x="46"/>
        <item x="2537"/>
        <item x="926"/>
        <item x="2858"/>
        <item x="2217"/>
        <item x="885"/>
        <item x="934"/>
        <item x="2080"/>
        <item x="2106"/>
        <item x="1783"/>
        <item x="2792"/>
        <item x="913"/>
        <item x="1170"/>
        <item x="1111"/>
        <item x="2093"/>
        <item x="2922"/>
        <item x="1362"/>
        <item x="1245"/>
        <item x="2829"/>
        <item x="1620"/>
        <item x="2902"/>
        <item x="1766"/>
        <item x="1240"/>
        <item x="823"/>
        <item x="2748"/>
        <item x="2131"/>
        <item x="467"/>
        <item x="766"/>
        <item x="1744"/>
        <item x="1246"/>
        <item x="1963"/>
        <item x="859"/>
        <item x="282"/>
        <item x="1554"/>
        <item x="436"/>
        <item x="256"/>
        <item x="1011"/>
        <item x="2193"/>
        <item x="942"/>
        <item x="1136"/>
        <item x="905"/>
        <item x="1383"/>
        <item x="1691"/>
        <item x="1229"/>
        <item x="1499"/>
        <item x="581"/>
        <item x="112"/>
        <item x="289"/>
        <item x="1358"/>
        <item x="896"/>
        <item x="1029"/>
        <item x="2727"/>
        <item x="40"/>
        <item x="134"/>
        <item x="2717"/>
        <item x="108"/>
        <item x="1743"/>
        <item x="548"/>
        <item x="2533"/>
        <item x="417"/>
        <item x="1391"/>
        <item x="1815"/>
        <item x="1261"/>
        <item x="1768"/>
        <item x="1909"/>
        <item x="1398"/>
        <item x="1482"/>
        <item x="2613"/>
        <item x="2489"/>
        <item x="263"/>
        <item x="779"/>
        <item x="146"/>
        <item x="469"/>
        <item x="2427"/>
        <item x="1868"/>
        <item x="2624"/>
        <item x="2964"/>
        <item x="1845"/>
        <item x="200"/>
        <item x="2846"/>
        <item x="165"/>
        <item x="2159"/>
        <item x="2474"/>
        <item x="431"/>
        <item x="137"/>
        <item x="2417"/>
        <item x="188"/>
        <item x="1121"/>
        <item x="236"/>
        <item x="333"/>
        <item x="2737"/>
        <item x="409"/>
        <item x="2591"/>
        <item x="190"/>
        <item x="2586"/>
        <item x="617"/>
        <item x="1777"/>
        <item x="1037"/>
        <item x="1996"/>
        <item x="1222"/>
        <item x="1885"/>
        <item x="269"/>
        <item x="2594"/>
        <item x="1919"/>
        <item x="1296"/>
        <item x="626"/>
        <item x="456"/>
        <item x="558"/>
        <item x="745"/>
        <item x="47"/>
        <item x="1749"/>
        <item x="2660"/>
        <item x="1394"/>
        <item x="388"/>
        <item x="359"/>
        <item x="2328"/>
        <item x="911"/>
        <item x="1965"/>
        <item x="2646"/>
        <item x="1405"/>
        <item x="444"/>
        <item x="2426"/>
        <item x="2507"/>
        <item x="1311"/>
        <item x="2960"/>
        <item x="2455"/>
        <item x="1197"/>
        <item x="247"/>
        <item x="2346"/>
        <item x="2357"/>
        <item x="1719"/>
        <item x="1637"/>
        <item x="265"/>
        <item x="1221"/>
        <item x="521"/>
        <item x="1829"/>
        <item x="2824"/>
        <item x="883"/>
        <item x="2043"/>
        <item x="2109"/>
        <item x="2434"/>
        <item x="1087"/>
        <item x="938"/>
        <item x="1827"/>
        <item x="1925"/>
        <item x="1220"/>
        <item x="541"/>
        <item x="2069"/>
        <item x="1334"/>
        <item x="345"/>
        <item x="2255"/>
        <item x="861"/>
        <item x="2373"/>
        <item x="1460"/>
        <item x="1421"/>
        <item x="2547"/>
        <item x="1286"/>
        <item x="10"/>
        <item x="86"/>
        <item x="580"/>
        <item x="1422"/>
        <item x="2803"/>
        <item x="1559"/>
        <item x="2962"/>
        <item x="305"/>
        <item x="888"/>
        <item x="389"/>
        <item x="2653"/>
        <item x="2907"/>
        <item x="125"/>
        <item x="2007"/>
        <item x="2443"/>
        <item x="2649"/>
        <item x="1223"/>
        <item x="2306"/>
        <item x="685"/>
        <item x="406"/>
        <item x="1165"/>
        <item x="76"/>
        <item x="1665"/>
        <item x="586"/>
        <item x="1045"/>
        <item x="2604"/>
        <item x="2980"/>
        <item x="264"/>
        <item x="1059"/>
        <item x="2171"/>
        <item x="793"/>
        <item x="2913"/>
        <item x="2699"/>
        <item x="110"/>
        <item x="2934"/>
        <item x="2001"/>
        <item x="2608"/>
        <item x="1599"/>
        <item x="2802"/>
        <item x="818"/>
        <item x="2576"/>
        <item x="1825"/>
        <item x="1298"/>
        <item x="571"/>
        <item x="383"/>
        <item x="1058"/>
        <item x="1842"/>
        <item x="792"/>
        <item x="1437"/>
        <item x="2542"/>
        <item x="1939"/>
        <item x="2705"/>
        <item x="1729"/>
        <item x="2090"/>
        <item x="1732"/>
        <item x="2572"/>
        <item x="776"/>
        <item x="695"/>
        <item x="1867"/>
        <item x="2321"/>
        <item x="1080"/>
        <item x="266"/>
        <item x="93"/>
        <item x="552"/>
        <item x="2481"/>
        <item x="2381"/>
        <item x="2121"/>
        <item x="1226"/>
        <item x="539"/>
        <item x="2701"/>
        <item x="2181"/>
        <item x="1134"/>
        <item x="2825"/>
        <item x="971"/>
        <item x="1688"/>
        <item x="603"/>
        <item x="1287"/>
        <item x="1068"/>
        <item x="1307"/>
        <item x="847"/>
        <item x="1424"/>
        <item x="1439"/>
        <item x="1890"/>
        <item x="437"/>
        <item x="1010"/>
        <item x="2031"/>
        <item x="855"/>
        <item x="507"/>
        <item x="1655"/>
        <item x="1487"/>
        <item x="2977"/>
        <item x="2920"/>
        <item x="1816"/>
        <item x="2240"/>
        <item x="2083"/>
        <item x="2820"/>
        <item x="2816"/>
        <item x="1304"/>
        <item x="948"/>
        <item x="28"/>
        <item x="656"/>
        <item x="226"/>
        <item x="1392"/>
        <item x="2789"/>
        <item x="857"/>
        <item x="1748"/>
        <item x="889"/>
        <item x="352"/>
        <item x="1376"/>
        <item x="2365"/>
        <item x="877"/>
        <item x="2245"/>
        <item x="2529"/>
        <item x="1664"/>
        <item x="1493"/>
        <item x="1098"/>
        <item x="2407"/>
        <item x="809"/>
        <item x="831"/>
        <item x="332"/>
        <item x="364"/>
        <item x="1544"/>
        <item x="610"/>
        <item x="1364"/>
        <item x="9"/>
        <item x="2118"/>
        <item x="2749"/>
        <item x="439"/>
        <item x="2885"/>
        <item x="2207"/>
        <item x="814"/>
        <item x="1451"/>
        <item x="2068"/>
        <item x="239"/>
        <item x="2222"/>
        <item x="1830"/>
        <item x="2928"/>
        <item x="1643"/>
        <item x="303"/>
        <item x="2279"/>
        <item x="2452"/>
        <item x="2000"/>
        <item x="527"/>
        <item x="2192"/>
        <item x="1162"/>
        <item x="786"/>
        <item x="2225"/>
        <item x="2450"/>
        <item x="2627"/>
        <item x="518"/>
        <item x="2916"/>
        <item x="2485"/>
        <item x="2939"/>
        <item x="1734"/>
        <item x="2842"/>
        <item x="2967"/>
        <item x="375"/>
        <item x="2521"/>
        <item x="179"/>
        <item x="365"/>
        <item x="837"/>
        <item x="1388"/>
        <item x="2374"/>
        <item x="1789"/>
        <item x="2930"/>
        <item x="152"/>
        <item x="710"/>
        <item x="1440"/>
        <item x="169"/>
        <item x="2890"/>
        <item x="1518"/>
        <item x="2958"/>
        <item x="2314"/>
        <item x="228"/>
        <item x="1849"/>
        <item x="1538"/>
        <item x="312"/>
        <item x="2123"/>
        <item x="394"/>
        <item x="1776"/>
        <item x="576"/>
        <item x="2606"/>
        <item x="2076"/>
        <item x="279"/>
        <item x="79"/>
        <item x="2394"/>
        <item x="309"/>
        <item x="1138"/>
        <item x="528"/>
        <item x="661"/>
        <item x="19"/>
        <item x="2631"/>
        <item x="2566"/>
        <item x="2689"/>
        <item x="612"/>
        <item x="1140"/>
        <item x="1609"/>
        <item x="1164"/>
        <item x="1616"/>
        <item x="2951"/>
        <item x="1044"/>
        <item x="632"/>
        <item x="1151"/>
        <item x="283"/>
        <item x="622"/>
        <item x="299"/>
        <item x="2698"/>
        <item x="1105"/>
        <item x="295"/>
        <item x="802"/>
        <item x="602"/>
        <item x="480"/>
        <item x="2157"/>
        <item x="2174"/>
        <item x="699"/>
        <item x="1174"/>
        <item x="1177"/>
        <item x="2465"/>
        <item x="2020"/>
        <item x="2332"/>
        <item x="1636"/>
        <item x="1590"/>
        <item x="1081"/>
        <item x="132"/>
        <item x="1999"/>
        <item x="140"/>
        <item x="875"/>
        <item x="2216"/>
        <item x="2804"/>
        <item x="2557"/>
        <item x="2620"/>
        <item x="787"/>
        <item x="1277"/>
        <item x="243"/>
        <item x="2912"/>
        <item x="1018"/>
        <item x="2693"/>
        <item x="2257"/>
        <item x="1724"/>
        <item x="1075"/>
        <item x="2156"/>
        <item x="1212"/>
        <item x="2013"/>
        <item x="2163"/>
        <item x="489"/>
        <item x="1128"/>
        <item x="111"/>
        <item x="1537"/>
        <item x="2032"/>
        <item x="349"/>
        <item x="262"/>
        <item x="2788"/>
        <item x="1821"/>
        <item x="2603"/>
        <item x="1459"/>
        <item x="1016"/>
        <item x="2406"/>
        <item x="2868"/>
        <item x="1608"/>
        <item x="2044"/>
        <item x="780"/>
        <item x="907"/>
        <item x="669"/>
        <item x="1975"/>
        <item x="286"/>
        <item x="2218"/>
        <item x="1668"/>
        <item x="2523"/>
        <item x="2369"/>
        <item x="1876"/>
        <item x="1486"/>
        <item x="1995"/>
        <item x="1491"/>
        <item x="2092"/>
        <item x="1780"/>
        <item x="1686"/>
        <item x="432"/>
        <item x="1000"/>
        <item x="1781"/>
        <item x="2990"/>
        <item x="2387"/>
        <item x="2681"/>
        <item x="572"/>
        <item x="211"/>
        <item x="1564"/>
        <item x="979"/>
        <item x="2206"/>
        <item x="1141"/>
        <item x="143"/>
        <item x="2525"/>
        <item x="1415"/>
        <item x="1997"/>
        <item x="2167"/>
        <item x="706"/>
        <item x="1670"/>
        <item x="1651"/>
        <item x="649"/>
        <item x="2941"/>
        <item x="1730"/>
        <item x="1837"/>
        <item x="702"/>
        <item x="821"/>
        <item x="763"/>
        <item x="1628"/>
        <item x="870"/>
        <item x="115"/>
        <item x="1946"/>
        <item x="1169"/>
        <item x="1201"/>
        <item x="1131"/>
        <item x="466"/>
        <item x="2809"/>
        <item x="2527"/>
        <item x="736"/>
        <item x="2773"/>
        <item x="500"/>
        <item x="512"/>
        <item x="662"/>
        <item x="1578"/>
        <item x="553"/>
        <item x="1354"/>
        <item x="2259"/>
        <item x="2861"/>
        <item x="2215"/>
        <item x="2929"/>
        <item x="2607"/>
        <item x="325"/>
        <item x="1775"/>
        <item x="577"/>
        <item x="1186"/>
        <item x="1069"/>
        <item x="362"/>
        <item x="653"/>
        <item x="1718"/>
        <item x="2657"/>
        <item x="1872"/>
        <item x="1426"/>
        <item x="1495"/>
        <item x="1215"/>
        <item x="109"/>
        <item x="1990"/>
        <item x="1705"/>
        <item x="61"/>
        <item x="1430"/>
        <item x="506"/>
        <item x="1335"/>
        <item x="293"/>
        <item x="1861"/>
        <item x="2514"/>
        <item x="129"/>
        <item x="1498"/>
        <item x="2780"/>
        <item x="838"/>
        <item x="569"/>
        <item x="156"/>
        <item x="1026"/>
        <item x="2994"/>
        <item x="2706"/>
        <item x="1289"/>
        <item x="1528"/>
        <item x="805"/>
        <item x="106"/>
        <item x="609"/>
        <item x="2553"/>
        <item x="1237"/>
        <item x="2391"/>
        <item x="1633"/>
        <item x="999"/>
        <item x="2765"/>
        <item x="2862"/>
        <item x="2151"/>
        <item x="731"/>
        <item x="2291"/>
        <item x="1918"/>
        <item x="1191"/>
        <item x="1308"/>
        <item x="2310"/>
        <item x="1897"/>
        <item x="2501"/>
        <item x="1319"/>
        <item x="1082"/>
        <item x="244"/>
        <item x="2909"/>
        <item x="522"/>
        <item x="1720"/>
        <item x="744"/>
        <item x="1978"/>
        <item x="462"/>
        <item x="172"/>
        <item x="1862"/>
        <item x="1622"/>
        <item x="2619"/>
        <item x="1211"/>
        <item x="2800"/>
        <item x="1942"/>
        <item x="1591"/>
        <item x="419"/>
        <item x="565"/>
        <item x="1268"/>
        <item x="477"/>
        <item x="2859"/>
        <item x="1791"/>
        <item x="2870"/>
        <item x="671"/>
        <item x="2496"/>
        <item x="4"/>
        <item x="2239"/>
        <item x="1396"/>
        <item x="1418"/>
        <item x="827"/>
        <item x="719"/>
        <item x="801"/>
        <item x="1774"/>
        <item x="2325"/>
        <item x="126"/>
        <item x="1585"/>
        <item x="1176"/>
        <item x="2219"/>
        <item x="2970"/>
        <item x="2388"/>
        <item x="1041"/>
        <item x="1794"/>
        <item x="1072"/>
        <item x="605"/>
        <item x="843"/>
        <item x="947"/>
        <item x="1447"/>
        <item x="280"/>
        <item x="510"/>
        <item x="2399"/>
        <item x="2831"/>
        <item x="49"/>
        <item x="2702"/>
        <item x="459"/>
        <item x="1634"/>
        <item x="784"/>
        <item x="2617"/>
        <item x="1152"/>
        <item x="2390"/>
        <item x="220"/>
        <item x="159"/>
        <item x="684"/>
        <item x="277"/>
        <item x="1374"/>
        <item x="1582"/>
        <item x="995"/>
        <item x="2796"/>
        <item x="2675"/>
        <item x="1877"/>
        <item x="1420"/>
        <item x="2488"/>
        <item x="2787"/>
        <item x="245"/>
        <item x="2302"/>
        <item x="382"/>
        <item x="2822"/>
        <item x="1534"/>
        <item x="427"/>
        <item x="492"/>
        <item x="892"/>
        <item x="891"/>
        <item x="1848"/>
        <item x="957"/>
        <item x="1967"/>
        <item x="2498"/>
        <item x="1033"/>
        <item x="2694"/>
        <item x="721"/>
        <item x="2953"/>
        <item x="2581"/>
        <item x="1412"/>
        <item x="2084"/>
        <item x="625"/>
        <item x="752"/>
        <item x="1148"/>
        <item x="2371"/>
        <item x="803"/>
        <item x="1242"/>
        <item x="2144"/>
        <item x="1047"/>
        <item x="2648"/>
        <item x="1935"/>
        <item x="1847"/>
        <item x="2451"/>
        <item x="998"/>
        <item x="935"/>
        <item x="60"/>
        <item x="2947"/>
        <item x="1395"/>
        <item x="1267"/>
        <item x="171"/>
        <item x="161"/>
        <item x="2237"/>
        <item x="1917"/>
        <item x="139"/>
        <item x="1172"/>
        <item x="1161"/>
        <item x="2258"/>
        <item x="148"/>
        <item x="686"/>
        <item x="2710"/>
        <item x="2213"/>
        <item x="678"/>
        <item x="2280"/>
        <item x="2605"/>
        <item x="1785"/>
        <item x="214"/>
        <item x="1895"/>
        <item x="1269"/>
        <item x="2411"/>
        <item x="1322"/>
        <item x="2223"/>
        <item x="1243"/>
        <item x="2769"/>
        <item x="2582"/>
        <item x="2762"/>
        <item x="2683"/>
        <item x="2652"/>
        <item x="338"/>
        <item x="2721"/>
        <item x="1065"/>
        <item x="1592"/>
        <item x="1062"/>
        <item x="441"/>
        <item x="1750"/>
        <item x="1715"/>
        <item x="475"/>
        <item x="151"/>
        <item x="128"/>
        <item x="2703"/>
        <item x="2088"/>
        <item x="229"/>
        <item x="2849"/>
        <item x="2176"/>
        <item x="791"/>
        <item x="1855"/>
        <item x="2730"/>
        <item x="2210"/>
        <item x="1393"/>
        <item x="2095"/>
        <item x="1368"/>
        <item x="2276"/>
        <item x="2673"/>
        <item x="1541"/>
        <item x="319"/>
        <item x="1349"/>
        <item x="2019"/>
        <item x="714"/>
        <item x="187"/>
        <item x="1726"/>
        <item x="2436"/>
        <item x="2099"/>
        <item x="646"/>
        <item x="2914"/>
        <item x="1607"/>
        <item x="508"/>
        <item x="1384"/>
        <item x="742"/>
        <item x="1951"/>
        <item x="2385"/>
        <item x="722"/>
        <item x="483"/>
        <item x="2878"/>
        <item x="1952"/>
        <item x="2595"/>
        <item x="1274"/>
        <item x="460"/>
        <item x="824"/>
        <item x="2104"/>
        <item x="1787"/>
        <item x="1494"/>
        <item x="230"/>
        <item x="1586"/>
        <item x="1255"/>
        <item x="2307"/>
        <item x="2483"/>
        <item x="2865"/>
        <item x="1263"/>
        <item x="1329"/>
        <item x="2555"/>
        <item x="2530"/>
        <item x="1363"/>
        <item x="2444"/>
        <item x="876"/>
        <item x="1127"/>
        <item x="85"/>
        <item x="1188"/>
        <item x="1461"/>
        <item x="604"/>
        <item x="2187"/>
        <item x="2142"/>
        <item x="2515"/>
        <item x="2300"/>
        <item x="1317"/>
        <item x="1645"/>
        <item x="463"/>
        <item x="1244"/>
        <item x="2182"/>
        <item x="1283"/>
        <item x="862"/>
        <item x="2273"/>
        <item x="443"/>
        <item x="69"/>
        <item x="1992"/>
        <item x="1419"/>
        <item x="2516"/>
        <item x="1017"/>
        <item x="1601"/>
        <item x="2469"/>
        <item x="2493"/>
        <item x="918"/>
        <item x="2457"/>
        <item x="2395"/>
        <item x="924"/>
        <item x="1303"/>
        <item x="746"/>
        <item x="941"/>
        <item x="1745"/>
        <item x="1248"/>
        <item x="920"/>
        <item x="2074"/>
        <item x="769"/>
        <item x="758"/>
        <item x="1225"/>
        <item x="2655"/>
        <item x="435"/>
        <item x="2362"/>
        <item x="2439"/>
        <item x="276"/>
        <item x="206"/>
        <item x="100"/>
        <item x="851"/>
        <item x="2519"/>
        <item x="2269"/>
        <item x="261"/>
        <item x="968"/>
        <item x="2323"/>
        <item x="2772"/>
        <item x="2204"/>
        <item x="1101"/>
        <item x="1927"/>
        <item x="1913"/>
        <item x="2538"/>
        <item x="2959"/>
        <item x="1478"/>
        <item x="224"/>
        <item x="1642"/>
        <item x="2115"/>
        <item x="2504"/>
        <item x="2688"/>
        <item x="2552"/>
        <item x="1347"/>
        <item x="2102"/>
        <item x="927"/>
        <item x="879"/>
        <item x="2437"/>
        <item x="2819"/>
        <item x="369"/>
        <item x="2917"/>
        <item x="2561"/>
        <item x="2347"/>
        <item x="1717"/>
        <item x="1692"/>
        <item x="496"/>
        <item x="952"/>
        <item x="1154"/>
        <item x="2497"/>
        <item x="2711"/>
        <item x="2510"/>
        <item x="1883"/>
        <item x="184"/>
        <item x="302"/>
        <item x="1934"/>
        <item x="2904"/>
        <item x="1271"/>
        <item x="1613"/>
        <item x="1629"/>
        <item x="1595"/>
        <item x="754"/>
        <item x="41"/>
        <item x="2747"/>
        <item x="785"/>
        <item x="2900"/>
        <item x="2111"/>
        <item x="1886"/>
        <item x="2691"/>
        <item x="733"/>
        <item x="438"/>
        <item x="2145"/>
        <item x="1797"/>
        <item x="2408"/>
        <item x="138"/>
        <item x="2872"/>
        <item x="2781"/>
        <item x="1513"/>
        <item x="1372"/>
        <item x="1112"/>
        <item x="711"/>
        <item x="2664"/>
        <item x="2851"/>
        <item x="1210"/>
        <item x="1922"/>
        <item x="858"/>
        <item x="2982"/>
        <item x="368"/>
        <item x="1262"/>
        <item x="783"/>
        <item x="284"/>
        <item x="1048"/>
        <item x="2835"/>
        <item x="1562"/>
        <item x="2389"/>
        <item x="554"/>
        <item x="655"/>
        <item x="1475"/>
        <item x="2740"/>
        <item x="157"/>
        <item x="355"/>
        <item x="119"/>
        <item x="2177"/>
        <item x="826"/>
        <item x="1598"/>
        <item x="648"/>
        <item x="2296"/>
        <item x="992"/>
        <item x="535"/>
        <item x="954"/>
        <item x="1503"/>
        <item x="2975"/>
        <item x="1941"/>
        <item x="2340"/>
        <item x="585"/>
        <item x="557"/>
        <item x="1943"/>
        <item x="1230"/>
        <item x="367"/>
        <item x="1810"/>
        <item x="0"/>
        <item x="2506"/>
        <item x="2993"/>
        <item x="499"/>
        <item x="1840"/>
        <item x="2077"/>
        <item x="401"/>
        <item x="1556"/>
        <item x="52"/>
        <item x="1265"/>
        <item x="114"/>
        <item x="2029"/>
        <item x="2247"/>
        <item x="1375"/>
        <item x="1407"/>
        <item x="2549"/>
        <item x="690"/>
        <item x="914"/>
        <item x="2461"/>
        <item x="2845"/>
        <item x="1345"/>
        <item x="154"/>
        <item x="613"/>
        <item x="2470"/>
        <item x="1209"/>
        <item x="2236"/>
        <item x="962"/>
        <item x="1841"/>
        <item x="691"/>
        <item x="2149"/>
        <item x="2763"/>
        <item x="384"/>
        <item x="642"/>
        <item x="2380"/>
        <item x="358"/>
        <item x="1442"/>
        <item x="1332"/>
        <item x="2666"/>
        <item x="2065"/>
        <item x="2440"/>
        <item x="252"/>
        <item x="199"/>
        <item x="1160"/>
        <item x="227"/>
        <item x="455"/>
        <item x="932"/>
        <item x="530"/>
        <item x="12"/>
        <item x="833"/>
        <item x="1110"/>
        <item x="2337"/>
        <item x="1984"/>
        <item x="1563"/>
        <item x="2209"/>
        <item x="1014"/>
        <item x="42"/>
        <item x="2003"/>
        <item x="1694"/>
        <item x="1305"/>
        <item x="2500"/>
        <item x="514"/>
        <item x="794"/>
        <item x="2886"/>
        <item x="830"/>
        <item x="641"/>
        <item x="735"/>
        <item x="1839"/>
        <item x="1893"/>
        <item x="1887"/>
        <item x="2848"/>
        <item x="976"/>
        <item x="2152"/>
        <item x="2707"/>
        <item x="34"/>
        <item x="1809"/>
        <item x="1947"/>
        <item x="1158"/>
        <item x="2896"/>
        <item x="1103"/>
        <item x="1489"/>
        <item x="1948"/>
        <item x="2875"/>
        <item x="84"/>
        <item x="1818"/>
        <item x="1457"/>
        <item x="2143"/>
        <item x="1736"/>
        <item x="2743"/>
        <item x="2039"/>
        <item x="1040"/>
        <item x="1510"/>
        <item x="13"/>
        <item x="2536"/>
        <item x="1702"/>
        <item x="2030"/>
        <item x="191"/>
        <item x="189"/>
        <item x="2499"/>
        <item x="248"/>
        <item x="582"/>
        <item x="866"/>
        <item x="1251"/>
        <item x="1208"/>
        <item x="2543"/>
        <item x="1580"/>
        <item x="2075"/>
        <item x="540"/>
        <item x="2945"/>
        <item x="1083"/>
        <item x="849"/>
        <item x="482"/>
        <item x="1763"/>
        <item x="1370"/>
        <item x="1204"/>
        <item x="1833"/>
        <item x="1187"/>
        <item x="807"/>
        <item x="1654"/>
        <item x="1807"/>
        <item x="423"/>
        <item x="1771"/>
        <item x="347"/>
        <item x="1567"/>
        <item x="1064"/>
        <item x="1529"/>
        <item x="2164"/>
        <item x="1233"/>
        <item x="1214"/>
        <item x="1850"/>
        <item x="547"/>
        <item x="2779"/>
        <item x="2311"/>
        <item x="2067"/>
        <item x="2903"/>
        <item x="2467"/>
        <item x="390"/>
        <item x="2462"/>
        <item x="797"/>
        <item x="58"/>
        <item x="1035"/>
        <item x="2358"/>
        <item x="1902"/>
        <item x="393"/>
        <item x="2799"/>
        <item x="11"/>
        <item x="720"/>
        <item x="1054"/>
        <item x="1117"/>
        <item x="2662"/>
        <item x="761"/>
        <item x="2596"/>
        <item x="201"/>
        <item x="14"/>
        <item x="1903"/>
        <item x="2502"/>
        <item x="777"/>
        <item x="989"/>
        <item x="260"/>
        <item x="633"/>
        <item x="816"/>
        <item x="2243"/>
        <item x="1843"/>
        <item x="1300"/>
        <item x="1193"/>
        <item x="209"/>
        <item x="1153"/>
        <item x="1770"/>
        <item x="1657"/>
        <item x="1109"/>
        <item x="1560"/>
        <item x="1515"/>
        <item x="1800"/>
        <item x="2577"/>
        <item x="35"/>
        <item x="1615"/>
        <item x="1450"/>
        <item x="2784"/>
        <item x="1760"/>
        <item x="1377"/>
        <item x="1132"/>
        <item x="253"/>
        <item x="1299"/>
        <item x="2570"/>
        <item x="2895"/>
        <item x="1898"/>
        <item x="422"/>
        <item x="2716"/>
        <item x="1365"/>
        <item x="1496"/>
        <item x="1960"/>
        <item x="1549"/>
        <item x="2125"/>
        <item x="2299"/>
        <item x="2719"/>
        <item x="637"/>
        <item x="2969"/>
        <item x="1070"/>
        <item x="2352"/>
        <item x="2403"/>
        <item x="2680"/>
        <item x="2806"/>
        <item x="1644"/>
        <item x="1077"/>
        <item x="43"/>
        <item x="2692"/>
        <item x="370"/>
        <item x="2058"/>
        <item x="158"/>
        <item x="59"/>
        <item x="1095"/>
        <item x="1863"/>
        <item x="2906"/>
        <item x="2932"/>
        <item x="915"/>
        <item x="1306"/>
        <item x="1502"/>
        <item x="1234"/>
        <item x="2195"/>
        <item x="2110"/>
        <item x="1892"/>
        <item x="841"/>
        <item x="57"/>
        <item x="689"/>
        <item x="529"/>
        <item x="906"/>
        <item x="2198"/>
        <item x="2892"/>
        <item x="1911"/>
        <item x="1594"/>
        <item x="1055"/>
        <item x="956"/>
        <item x="624"/>
        <item x="1798"/>
        <item x="1721"/>
        <item x="1531"/>
        <item x="2422"/>
        <item x="509"/>
        <item x="2004"/>
        <item x="2081"/>
        <item x="1012"/>
        <item x="2061"/>
        <item x="775"/>
        <item x="360"/>
        <item x="2464"/>
        <item x="520"/>
        <item x="538"/>
        <item x="1387"/>
        <item x="978"/>
        <item x="418"/>
        <item x="1443"/>
        <item x="1135"/>
        <item x="2025"/>
        <item x="1878"/>
        <item x="400"/>
        <item x="2089"/>
        <item x="1588"/>
        <item x="440"/>
        <item x="2954"/>
        <item x="2183"/>
        <item x="2052"/>
        <item x="2955"/>
        <item x="1709"/>
        <item x="1907"/>
        <item x="2124"/>
        <item x="2326"/>
        <item x="1294"/>
        <item x="1605"/>
        <item x="241"/>
        <item x="1479"/>
        <item x="1351"/>
        <item x="2651"/>
        <item x="354"/>
        <item x="1747"/>
        <item x="2863"/>
        <item x="1866"/>
        <item x="2188"/>
        <item x="970"/>
        <item x="163"/>
        <item x="2942"/>
        <item x="2415"/>
        <item x="122"/>
        <item x="1672"/>
        <item x="493"/>
        <item x="1116"/>
        <item x="430"/>
        <item x="2283"/>
        <item x="1326"/>
        <item x="2298"/>
        <item x="1371"/>
        <item x="2272"/>
        <item x="1203"/>
        <item x="1202"/>
        <item x="2495"/>
        <item x="1970"/>
        <item x="29"/>
        <item x="1367"/>
        <item x="2274"/>
        <item x="2979"/>
        <item x="1923"/>
        <item x="600"/>
        <item x="2745"/>
        <item x="346"/>
        <item x="442"/>
        <item x="2813"/>
        <item x="1318"/>
        <item x="707"/>
        <item x="2612"/>
        <item x="1050"/>
        <item x="2590"/>
        <item x="2760"/>
        <item x="2518"/>
        <item x="2079"/>
        <item x="2750"/>
        <item x="1566"/>
        <item x="2008"/>
        <item x="2635"/>
        <item x="555"/>
        <item x="65"/>
        <item x="1270"/>
        <item x="2364"/>
        <item x="531"/>
        <item x="503"/>
        <item x="2556"/>
        <item x="1278"/>
        <item x="874"/>
        <item x="1716"/>
        <item x="1727"/>
        <item x="2472"/>
        <item x="2073"/>
        <item x="815"/>
        <item x="532"/>
        <item x="2418"/>
        <item x="1235"/>
        <item x="2006"/>
        <item x="1468"/>
        <item x="87"/>
        <item x="627"/>
        <item x="1425"/>
        <item x="2987"/>
        <item x="2421"/>
        <item x="2777"/>
        <item x="218"/>
        <item x="574"/>
        <item x="1679"/>
        <item x="1938"/>
        <item x="2410"/>
        <item x="192"/>
        <item x="142"/>
        <item x="599"/>
        <item x="38"/>
        <item x="1232"/>
        <item x="1565"/>
        <item x="2632"/>
        <item x="1207"/>
        <item x="2078"/>
        <item x="904"/>
        <item x="2425"/>
        <item x="1882"/>
        <item x="1808"/>
        <item x="716"/>
        <item x="991"/>
        <item x="1759"/>
        <item x="2050"/>
        <item x="1130"/>
        <item x="26"/>
        <item x="575"/>
        <item x="2277"/>
        <item x="2844"/>
        <item x="899"/>
        <item x="1614"/>
        <item x="246"/>
        <item x="1859"/>
        <item x="1281"/>
        <item x="1157"/>
        <item x="790"/>
        <item x="73"/>
        <item x="2672"/>
        <item x="2027"/>
        <item x="1548"/>
        <item x="729"/>
        <item x="608"/>
        <item x="902"/>
        <item x="2621"/>
        <item x="2248"/>
        <item x="2108"/>
        <item x="2883"/>
        <item x="973"/>
        <item x="1874"/>
        <item x="395"/>
        <item x="1030"/>
        <item x="502"/>
        <item x="652"/>
        <item x="647"/>
        <item x="234"/>
        <item x="1823"/>
        <item x="1236"/>
        <item x="1790"/>
        <item x="300"/>
        <item x="810"/>
        <item x="1401"/>
        <item x="1765"/>
        <item x="2134"/>
        <item x="969"/>
        <item x="2583"/>
        <item x="306"/>
        <item x="1260"/>
        <item x="2384"/>
        <item x="1998"/>
        <item x="1888"/>
        <item x="1784"/>
        <item x="2756"/>
        <item x="2864"/>
        <item x="373"/>
        <item x="621"/>
        <item x="1755"/>
        <item x="141"/>
        <item x="6"/>
        <item x="1772"/>
        <item x="2873"/>
        <item x="1530"/>
        <item x="2643"/>
        <item x="335"/>
        <item x="738"/>
        <item x="1219"/>
        <item x="386"/>
        <item x="909"/>
        <item x="2130"/>
        <item x="2936"/>
        <item x="2356"/>
        <item x="867"/>
        <item x="75"/>
        <item x="1038"/>
        <item x="505"/>
        <item x="268"/>
        <item x="2575"/>
        <item x="1557"/>
        <item x="850"/>
        <item x="1039"/>
        <item x="2150"/>
        <item x="1656"/>
        <item x="1675"/>
        <item x="1606"/>
        <item x="219"/>
        <item x="2367"/>
        <item x="2569"/>
        <item x="819"/>
        <item x="2282"/>
        <item x="2905"/>
        <item x="725"/>
        <item x="2948"/>
        <item x="80"/>
        <item x="2433"/>
        <item x="21"/>
        <item x="2155"/>
        <item x="1404"/>
        <item x="1124"/>
        <item x="863"/>
        <item x="1063"/>
        <item x="391"/>
        <item x="747"/>
        <item x="1142"/>
        <item x="2366"/>
        <item x="271"/>
        <item x="980"/>
        <item x="2199"/>
        <item x="659"/>
        <item x="2355"/>
        <item x="1738"/>
        <item x="1583"/>
        <item x="1218"/>
        <item x="2398"/>
        <item x="450"/>
        <item x="596"/>
        <item x="897"/>
        <item x="748"/>
        <item x="2668"/>
        <item x="2319"/>
        <item x="1674"/>
        <item x="2475"/>
        <item x="2546"/>
        <item x="357"/>
        <item x="2686"/>
        <item x="452"/>
        <item x="316"/>
        <item x="900"/>
        <item x="2463"/>
        <item x="2654"/>
        <item x="1817"/>
        <item x="817"/>
        <item x="1711"/>
        <item x="23"/>
        <item x="446"/>
        <item x="1013"/>
        <item x="2839"/>
        <item x="675"/>
        <item x="1704"/>
        <item x="2329"/>
        <item x="250"/>
        <item x="828"/>
        <item x="1436"/>
        <item x="392"/>
        <item x="2715"/>
        <item x="64"/>
        <item x="313"/>
        <item x="2308"/>
        <item x="476"/>
        <item x="2101"/>
        <item x="1561"/>
        <item x="1143"/>
        <item x="990"/>
        <item x="1290"/>
        <item x="523"/>
        <item x="561"/>
        <item x="1985"/>
        <item x="1156"/>
        <item x="2324"/>
        <item x="1385"/>
        <item x="1728"/>
        <item x="846"/>
        <item x="2139"/>
        <item x="2952"/>
        <item x="153"/>
        <item x="20"/>
        <item x="2232"/>
        <item x="2944"/>
        <item x="155"/>
        <item x="1964"/>
        <item x="1751"/>
        <item x="1982"/>
        <item x="1697"/>
        <item x="1924"/>
        <item x="1836"/>
        <item x="670"/>
        <item x="1353"/>
        <item x="2047"/>
        <item x="8"/>
        <item x="2923"/>
        <item x="78"/>
        <item x="328"/>
        <item x="1434"/>
        <item x="378"/>
        <item x="723"/>
        <item x="1737"/>
        <item x="994"/>
        <item x="2532"/>
        <item x="449"/>
        <item x="30"/>
        <item x="1100"/>
        <item x="705"/>
        <item x="2999"/>
        <item x="919"/>
        <item x="2334"/>
        <item x="2598"/>
        <item x="1099"/>
        <item x="2767"/>
        <item x="2341"/>
        <item x="2224"/>
        <item x="1650"/>
        <item x="2924"/>
        <item x="2911"/>
        <item x="2162"/>
        <item x="361"/>
        <item x="953"/>
        <item x="225"/>
        <item x="543"/>
        <item x="2585"/>
        <item x="1310"/>
        <item x="1884"/>
        <item x="1423"/>
        <item x="2053"/>
        <item x="2492"/>
        <item x="593"/>
        <item x="2091"/>
        <item x="1981"/>
        <item x="1804"/>
        <item x="1708"/>
        <item x="255"/>
        <item x="2260"/>
        <item x="1796"/>
        <item x="1723"/>
        <item x="498"/>
        <item x="145"/>
        <item x="2528"/>
        <item x="1320"/>
        <item x="2315"/>
        <item x="623"/>
        <item x="1976"/>
        <item x="426"/>
        <item x="657"/>
        <item x="92"/>
        <item x="27"/>
        <item x="1445"/>
        <item x="2901"/>
        <item x="2764"/>
        <item x="2568"/>
        <item x="1788"/>
        <item x="2423"/>
        <item x="1684"/>
        <item x="873"/>
        <item x="2866"/>
        <item x="1088"/>
        <item x="592"/>
        <item x="1854"/>
        <item x="681"/>
        <item x="301"/>
        <item x="961"/>
        <item x="2609"/>
        <item x="491"/>
        <item x="1623"/>
        <item x="730"/>
        <item x="1224"/>
        <item x="2200"/>
        <item x="2375"/>
        <item x="591"/>
        <item x="551"/>
        <item x="2430"/>
        <item x="676"/>
        <item x="963"/>
        <item x="2933"/>
        <item x="2117"/>
        <item x="1989"/>
        <item x="631"/>
        <item x="594"/>
        <item x="83"/>
        <item x="2665"/>
        <item x="1381"/>
        <item x="910"/>
        <item x="2867"/>
        <item x="734"/>
        <item x="2509"/>
        <item x="2242"/>
        <item x="397"/>
        <item x="1511"/>
        <item x="1285"/>
        <item x="886"/>
        <item x="1954"/>
        <item x="799"/>
        <item x="2468"/>
        <item x="2023"/>
        <item x="1346"/>
        <item x="1053"/>
        <item x="308"/>
        <item x="2560"/>
        <item x="2843"/>
        <item x="2814"/>
        <item x="2249"/>
        <item x="2021"/>
        <item x="760"/>
        <item x="340"/>
        <item x="273"/>
        <item x="1337"/>
        <item x="2685"/>
        <item x="2893"/>
        <item x="901"/>
        <item x="18"/>
        <item x="1769"/>
        <item x="1504"/>
        <item x="2877"/>
        <item x="2166"/>
        <item x="1945"/>
        <item x="25"/>
        <item x="2056"/>
        <item x="2700"/>
        <item x="2898"/>
        <item x="1936"/>
        <item x="1323"/>
        <item x="1327"/>
        <item x="1084"/>
        <item x="2879"/>
        <item x="2449"/>
        <item x="2821"/>
        <item x="2894"/>
        <item x="644"/>
        <item x="2626"/>
        <item x="2476"/>
        <item x="178"/>
        <item x="2925"/>
        <item x="81"/>
        <item x="2048"/>
        <item x="2644"/>
        <item x="2170"/>
        <item x="2998"/>
        <item x="1382"/>
        <item x="2761"/>
        <item x="804"/>
        <item x="643"/>
        <item x="51"/>
        <item x="2597"/>
        <item x="377"/>
        <item x="1090"/>
        <item x="127"/>
        <item x="1519"/>
        <item x="1703"/>
        <item x="1536"/>
        <item x="2313"/>
        <item x="1512"/>
        <item x="1928"/>
        <item x="1071"/>
        <item x="1313"/>
        <item x="981"/>
        <item x="1108"/>
        <item x="1707"/>
        <item x="1659"/>
        <item x="1532"/>
        <item x="2339"/>
        <item x="274"/>
        <item x="2169"/>
        <item x="2759"/>
        <item x="2268"/>
        <item x="694"/>
        <item x="2753"/>
        <item x="1413"/>
        <item x="1195"/>
        <item x="2205"/>
        <item x="1879"/>
        <item x="2687"/>
        <item x="765"/>
        <item x="1553"/>
        <item x="324"/>
        <item x="1006"/>
        <item x="1957"/>
        <item x="2965"/>
        <item x="272"/>
        <item x="2880"/>
        <item x="1079"/>
        <item x="931"/>
        <item x="1569"/>
        <item x="1782"/>
        <item x="1505"/>
        <item x="635"/>
        <item x="1356"/>
        <item x="485"/>
        <item x="737"/>
        <item x="2172"/>
        <item x="1722"/>
        <item x="2735"/>
        <item x="1060"/>
        <item x="2028"/>
        <item x="1379"/>
        <item x="607"/>
        <item x="2830"/>
        <item x="2625"/>
        <item x="1508"/>
        <item x="2253"/>
        <item x="1758"/>
        <item x="414"/>
        <item x="1175"/>
        <item x="1096"/>
        <item x="54"/>
        <item x="1795"/>
        <item x="946"/>
        <item x="1639"/>
        <item x="2622"/>
        <item x="270"/>
        <item x="680"/>
        <item x="1635"/>
        <item x="2287"/>
        <item x="1979"/>
        <item x="923"/>
        <item x="1057"/>
        <item x="2446"/>
        <item x="2361"/>
        <item x="1693"/>
        <item x="2409"/>
        <item x="1993"/>
        <item x="297"/>
        <item x="943"/>
        <item x="1579"/>
        <item x="2647"/>
        <item x="1869"/>
        <item x="2431"/>
        <item x="515"/>
        <item x="2915"/>
        <item x="1669"/>
        <item x="1389"/>
        <item x="2531"/>
        <item x="974"/>
        <item x="2009"/>
        <item x="1410"/>
        <item x="2487"/>
        <item x="1932"/>
        <item x="1321"/>
        <item x="1282"/>
        <item x="24"/>
        <item x="808"/>
        <item x="2797"/>
        <item x="1252"/>
        <item x="1431"/>
        <item x="2884"/>
        <item x="1649"/>
        <item x="1988"/>
        <item x="2351"/>
        <item x="1972"/>
        <item x="1814"/>
        <item x="1799"/>
        <item x="2874"/>
        <item x="654"/>
        <item x="727"/>
        <item x="835"/>
        <item x="2057"/>
        <item x="2262"/>
        <item x="524"/>
        <item x="2623"/>
        <item x="534"/>
        <item x="1149"/>
        <item x="7"/>
        <item x="479"/>
        <item x="1472"/>
        <item x="1463"/>
        <item x="1200"/>
        <item x="916"/>
        <item x="2317"/>
        <item x="1159"/>
        <item x="1926"/>
        <item x="2818"/>
        <item x="1429"/>
        <item x="967"/>
        <item x="1333"/>
        <item x="470"/>
        <item x="682"/>
        <item x="2757"/>
        <item x="454"/>
        <item x="2386"/>
        <item x="2153"/>
        <item x="650"/>
        <item x="1253"/>
        <item x="205"/>
        <item x="2359"/>
        <item x="1091"/>
        <item x="2082"/>
        <item x="1961"/>
        <item x="908"/>
        <item x="1832"/>
        <item x="66"/>
        <item x="564"/>
        <item x="457"/>
        <item x="1189"/>
        <item x="63"/>
        <item x="1500"/>
        <item x="1757"/>
        <item x="1330"/>
        <item x="2579"/>
        <item x="1864"/>
        <item x="1621"/>
        <item x="2571"/>
        <item x="130"/>
        <item x="2742"/>
        <item x="951"/>
        <item x="673"/>
        <item x="2919"/>
        <item x="160"/>
        <item x="764"/>
        <item x="1279"/>
        <item x="1344"/>
        <item x="1288"/>
        <item x="2548"/>
        <item x="884"/>
        <item x="2682"/>
        <item x="2985"/>
        <item x="2810"/>
        <item x="2333"/>
        <item x="421"/>
        <item x="2520"/>
        <item x="72"/>
        <item x="2428"/>
        <item x="583"/>
        <item x="2850"/>
        <item x="2508"/>
        <item x="1573"/>
        <item t="default"/>
      </items>
    </pivotField>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dataField="1" showAll="0"/>
    <pivotField showAll="0"/>
    <pivotField axis="axisRow" showAll="0">
      <items count="7">
        <item x="5"/>
        <item x="3"/>
        <item x="0"/>
        <item x="4"/>
        <item x="2"/>
        <item x="1"/>
        <item t="default"/>
      </items>
    </pivotField>
    <pivotField numFmtId="164" showAll="0"/>
    <pivotField showAll="0"/>
    <pivotField showAll="0"/>
    <pivotField showAll="0"/>
    <pivotField numFmtId="14" showAll="0"/>
    <pivotField numFmtId="164" showAll="0"/>
    <pivotField numFmtId="164" showAll="0"/>
    <pivotField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10"/>
  </rowFields>
  <rowItems count="7">
    <i>
      <x/>
    </i>
    <i>
      <x v="1"/>
    </i>
    <i>
      <x v="2"/>
    </i>
    <i>
      <x v="3"/>
    </i>
    <i>
      <x v="4"/>
    </i>
    <i>
      <x v="5"/>
    </i>
    <i t="grand">
      <x/>
    </i>
  </rowItems>
  <colItems count="1">
    <i/>
  </colItems>
  <dataFields count="1">
    <dataField name="Sum of Saving Accounts" fld="8" baseField="0" baseItem="0"/>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640EFFB-3CE5-4300-8B51-01ADA57DFC69}" name="NewTotalDepos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21">
    <pivotField showAll="0"/>
    <pivotField showAll="0">
      <items count="3001">
        <item x="2286"/>
        <item x="2834"/>
        <item x="1366"/>
        <item x="2147"/>
        <item x="2567"/>
        <item x="796"/>
        <item x="1552"/>
        <item x="546"/>
        <item x="136"/>
        <item x="2368"/>
        <item x="597"/>
        <item x="197"/>
        <item x="257"/>
        <item x="2252"/>
        <item x="2887"/>
        <item x="307"/>
        <item x="1826"/>
        <item x="1022"/>
        <item x="2637"/>
        <item x="1806"/>
        <item x="428"/>
        <item x="1217"/>
        <item x="1858"/>
        <item x="67"/>
        <item x="1456"/>
        <item x="1314"/>
        <item x="376"/>
        <item x="1546"/>
        <item x="183"/>
        <item x="1008"/>
        <item x="2208"/>
        <item x="703"/>
        <item x="1712"/>
        <item x="1701"/>
        <item x="2251"/>
        <item x="1905"/>
        <item x="1028"/>
        <item x="1681"/>
        <item x="2505"/>
        <item x="2350"/>
        <item x="1509"/>
        <item x="1550"/>
        <item x="97"/>
        <item x="1933"/>
        <item x="258"/>
        <item x="1632"/>
        <item x="1658"/>
        <item x="740"/>
        <item x="2178"/>
        <item x="1369"/>
        <item x="2459"/>
        <item x="1455"/>
        <item x="2766"/>
        <item x="2791"/>
        <item x="1969"/>
        <item x="398"/>
        <item x="2"/>
        <item x="2771"/>
        <item x="62"/>
        <item x="2466"/>
        <item x="240"/>
        <item x="1452"/>
        <item x="2158"/>
        <item x="2656"/>
        <item x="2801"/>
        <item x="1689"/>
        <item x="1844"/>
        <item x="320"/>
        <item x="1258"/>
        <item x="2154"/>
        <item x="762"/>
        <item x="217"/>
        <item x="323"/>
        <item x="2119"/>
        <item x="2957"/>
        <item x="578"/>
        <item x="2046"/>
        <item x="2860"/>
        <item x="2348"/>
        <item x="167"/>
        <item x="16"/>
        <item x="55"/>
        <item x="844"/>
        <item x="1492"/>
        <item x="2034"/>
        <item x="2288"/>
        <item x="180"/>
        <item x="1052"/>
        <item x="5"/>
        <item x="840"/>
        <item x="2696"/>
        <item x="2856"/>
        <item x="2011"/>
        <item x="1612"/>
        <item x="2755"/>
        <item x="2116"/>
        <item x="105"/>
        <item x="687"/>
        <item x="2638"/>
        <item x="1652"/>
        <item x="658"/>
        <item x="490"/>
        <item x="2676"/>
        <item x="912"/>
        <item x="2429"/>
        <item x="2558"/>
        <item x="2002"/>
        <item x="753"/>
        <item x="1959"/>
        <item x="1416"/>
        <item x="468"/>
        <item x="1359"/>
        <item x="363"/>
        <item x="1192"/>
        <item x="107"/>
        <item x="645"/>
        <item x="2610"/>
        <item x="1700"/>
        <item x="1301"/>
        <item x="1341"/>
        <item x="715"/>
        <item x="504"/>
        <item x="2026"/>
        <item x="1507"/>
        <item x="1983"/>
        <item x="1247"/>
        <item x="1249"/>
        <item x="2541"/>
        <item x="2889"/>
        <item x="2278"/>
        <item x="2180"/>
        <item x="1714"/>
        <item x="2477"/>
        <item x="2264"/>
        <item x="2630"/>
        <item x="2292"/>
        <item x="2891"/>
        <item x="806"/>
        <item x="732"/>
        <item x="1228"/>
        <item x="1179"/>
        <item x="1802"/>
        <item x="2921"/>
        <item x="1955"/>
        <item x="1524"/>
        <item x="2460"/>
        <item x="1466"/>
        <item x="2107"/>
        <item x="287"/>
        <item x="1610"/>
        <item x="2659"/>
        <item x="1805"/>
        <item x="2535"/>
        <item x="568"/>
        <item x="474"/>
        <item x="1104"/>
        <item x="2629"/>
        <item x="950"/>
        <item x="2729"/>
        <item x="1102"/>
        <item x="750"/>
        <item x="1185"/>
        <item x="2085"/>
        <item x="1465"/>
        <item x="620"/>
        <item x="2876"/>
        <item x="2943"/>
        <item x="1742"/>
        <item x="1526"/>
        <item x="544"/>
        <item x="595"/>
        <item x="1408"/>
        <item x="1525"/>
        <item x="2731"/>
        <item x="2186"/>
        <item x="1150"/>
        <item x="854"/>
        <item x="1671"/>
        <item x="519"/>
        <item x="1097"/>
        <item x="2482"/>
        <item x="1458"/>
        <item x="822"/>
        <item x="2335"/>
        <item x="930"/>
        <item x="2713"/>
        <item x="811"/>
        <item x="461"/>
        <item x="2704"/>
        <item x="1653"/>
        <item x="536"/>
        <item x="379"/>
        <item x="1190"/>
        <item x="921"/>
        <item x="2072"/>
        <item x="104"/>
        <item x="1574"/>
        <item x="778"/>
        <item x="2983"/>
        <item x="1667"/>
        <item x="2040"/>
        <item x="1871"/>
        <item x="977"/>
        <item x="2275"/>
        <item x="1523"/>
        <item x="371"/>
        <item x="448"/>
        <item x="17"/>
        <item x="2261"/>
        <item x="495"/>
        <item x="1977"/>
        <item x="1046"/>
        <item x="2015"/>
        <item x="1435"/>
        <item x="1914"/>
        <item x="2734"/>
        <item x="2336"/>
        <item x="2587"/>
        <item x="1822"/>
        <item x="606"/>
        <item x="1986"/>
        <item x="1673"/>
        <item x="2918"/>
        <item x="756"/>
        <item x="473"/>
        <item x="2136"/>
        <item x="2448"/>
        <item x="2974"/>
        <item x="1146"/>
        <item x="337"/>
        <item x="701"/>
        <item x="1325"/>
        <item x="696"/>
        <item x="484"/>
        <item x="2037"/>
        <item x="1662"/>
        <item x="772"/>
        <item x="2230"/>
        <item x="1731"/>
        <item x="993"/>
        <item x="726"/>
        <item x="1638"/>
        <item x="2304"/>
        <item x="2640"/>
        <item x="50"/>
        <item x="2129"/>
        <item x="1793"/>
        <item x="342"/>
        <item x="1155"/>
        <item x="424"/>
        <item x="2138"/>
        <item x="2267"/>
        <item x="1092"/>
        <item x="39"/>
        <item x="2064"/>
        <item x="2066"/>
        <item x="2580"/>
        <item x="33"/>
        <item x="567"/>
        <item x="1173"/>
        <item x="1025"/>
        <item x="1860"/>
        <item x="2041"/>
        <item x="2094"/>
        <item x="249"/>
        <item x="688"/>
        <item x="1257"/>
        <item x="936"/>
        <item x="2419"/>
        <item x="1194"/>
        <item x="813"/>
        <item x="177"/>
        <item x="166"/>
        <item x="929"/>
        <item x="1180"/>
        <item x="1119"/>
        <item x="1661"/>
        <item x="1089"/>
        <item x="2815"/>
        <item x="579"/>
        <item x="566"/>
        <item x="1019"/>
        <item x="2695"/>
        <item x="533"/>
        <item x="693"/>
        <item x="1074"/>
        <item x="2018"/>
        <item x="222"/>
        <item x="2293"/>
        <item x="2231"/>
        <item x="405"/>
        <item x="445"/>
        <item x="1390"/>
        <item x="216"/>
        <item x="587"/>
        <item x="2060"/>
        <item x="1259"/>
        <item x="895"/>
        <item x="331"/>
        <item x="955"/>
        <item x="1295"/>
        <item x="77"/>
        <item x="402"/>
        <item x="2961"/>
        <item x="173"/>
        <item x="959"/>
        <item x="2379"/>
        <item x="1994"/>
        <item x="95"/>
        <item x="1462"/>
        <item x="1682"/>
        <item x="660"/>
        <item x="1123"/>
        <item x="856"/>
        <item x="743"/>
        <item x="1713"/>
        <item x="1302"/>
        <item x="986"/>
        <item x="380"/>
        <item x="1773"/>
        <item x="1944"/>
        <item x="2435"/>
        <item x="121"/>
        <item x="317"/>
        <item x="2503"/>
        <item x="1764"/>
        <item x="2733"/>
        <item x="1627"/>
        <item x="887"/>
        <item x="2739"/>
        <item x="513"/>
        <item x="2741"/>
        <item x="149"/>
        <item x="48"/>
        <item x="2360"/>
        <item x="666"/>
        <item x="1835"/>
        <item x="1950"/>
        <item x="2677"/>
        <item x="1399"/>
        <item x="2344"/>
        <item x="1501"/>
        <item x="278"/>
        <item x="1036"/>
        <item x="1428"/>
        <item x="2588"/>
        <item x="2055"/>
        <item x="757"/>
        <item x="2114"/>
        <item x="1619"/>
        <item x="881"/>
        <item x="2179"/>
        <item x="2949"/>
        <item x="144"/>
        <item x="408"/>
        <item x="739"/>
        <item x="2927"/>
        <item x="2227"/>
        <item x="2377"/>
        <item x="2805"/>
        <item x="1120"/>
        <item x="665"/>
        <item x="1571"/>
        <item x="1937"/>
        <item x="315"/>
        <item x="458"/>
        <item x="118"/>
        <item x="2828"/>
        <item x="2494"/>
        <item x="2778"/>
        <item x="1250"/>
        <item x="341"/>
        <item x="865"/>
        <item x="53"/>
        <item x="2456"/>
        <item x="1687"/>
        <item x="1625"/>
        <item x="1648"/>
        <item x="545"/>
        <item x="1575"/>
        <item x="2854"/>
        <item x="1543"/>
        <item x="1828"/>
        <item x="1328"/>
        <item x="2650"/>
        <item x="988"/>
        <item x="2754"/>
        <item x="2290"/>
        <item x="2246"/>
        <item x="1086"/>
        <item x="70"/>
        <item x="1166"/>
        <item x="2950"/>
        <item x="984"/>
        <item x="2938"/>
        <item x="1953"/>
        <item x="562"/>
        <item x="2616"/>
        <item x="44"/>
        <item x="2146"/>
        <item x="2284"/>
        <item x="1"/>
        <item x="829"/>
        <item x="825"/>
        <item x="2096"/>
        <item x="2551"/>
        <item x="1853"/>
        <item x="336"/>
        <item x="1324"/>
        <item x="2926"/>
        <item x="677"/>
        <item x="2173"/>
        <item x="1596"/>
        <item x="2997"/>
        <item x="611"/>
        <item x="296"/>
        <item x="1539"/>
        <item x="433"/>
        <item x="782"/>
        <item x="1256"/>
        <item x="848"/>
        <item x="2559"/>
        <item x="1056"/>
        <item x="2148"/>
        <item x="2212"/>
        <item x="1015"/>
        <item x="1125"/>
        <item x="1921"/>
        <item x="311"/>
        <item x="2033"/>
        <item x="310"/>
        <item x="2238"/>
        <item x="2471"/>
        <item x="718"/>
        <item x="1973"/>
        <item x="326"/>
        <item x="2010"/>
        <item x="728"/>
        <item x="2112"/>
        <item x="1003"/>
        <item x="2712"/>
        <item x="2910"/>
        <item x="2160"/>
        <item x="1470"/>
        <item x="573"/>
        <item x="1631"/>
        <item x="2720"/>
        <item x="1930"/>
        <item x="1754"/>
        <item x="2512"/>
        <item x="1725"/>
        <item x="1350"/>
        <item x="2526"/>
        <item x="1122"/>
        <item x="2486"/>
        <item x="1093"/>
        <item x="2832"/>
        <item x="478"/>
        <item x="2888"/>
        <item x="1291"/>
        <item x="1761"/>
        <item x="1739"/>
        <item x="2995"/>
        <item x="2935"/>
        <item x="2869"/>
        <item x="2642"/>
        <item x="103"/>
        <item x="2051"/>
        <item x="2833"/>
        <item x="1894"/>
        <item x="2545"/>
        <item x="589"/>
        <item x="238"/>
        <item x="2396"/>
        <item x="890"/>
        <item x="781"/>
        <item x="1438"/>
        <item x="1042"/>
        <item x="133"/>
        <item x="1516"/>
        <item x="74"/>
        <item x="1481"/>
        <item x="1880"/>
        <item x="1542"/>
        <item x="2316"/>
        <item x="2940"/>
        <item x="2679"/>
        <item x="350"/>
        <item x="2404"/>
        <item x="1178"/>
        <item x="329"/>
        <item x="2573"/>
        <item x="628"/>
        <item x="131"/>
        <item x="2413"/>
        <item x="700"/>
        <item x="1471"/>
        <item x="1522"/>
        <item x="1956"/>
        <item x="343"/>
        <item x="2645"/>
        <item x="486"/>
        <item x="1838"/>
        <item x="2857"/>
        <item x="1824"/>
        <item x="2103"/>
        <item x="2602"/>
        <item x="2836"/>
        <item x="202"/>
        <item x="1870"/>
        <item x="1254"/>
        <item x="2098"/>
        <item x="2070"/>
        <item x="1740"/>
        <item x="1078"/>
        <item x="1293"/>
        <item x="1940"/>
        <item x="2908"/>
        <item x="1338"/>
        <item x="2438"/>
        <item x="497"/>
        <item x="2416"/>
        <item x="1227"/>
        <item x="893"/>
        <item x="2233"/>
        <item x="322"/>
        <item x="1593"/>
        <item x="2127"/>
        <item x="1469"/>
        <item x="2400"/>
        <item x="2478"/>
        <item x="1183"/>
        <item x="232"/>
        <item x="2441"/>
        <item x="1477"/>
        <item x="1831"/>
        <item x="2852"/>
        <item x="2728"/>
        <item x="120"/>
        <item x="1205"/>
        <item x="2565"/>
        <item x="2671"/>
        <item x="2968"/>
        <item x="1139"/>
        <item x="1680"/>
        <item x="242"/>
        <item x="1980"/>
        <item x="2574"/>
        <item x="2087"/>
        <item x="1685"/>
        <item x="259"/>
        <item x="1094"/>
        <item x="869"/>
        <item x="958"/>
        <item x="2785"/>
        <item x="2402"/>
        <item x="2412"/>
        <item x="2562"/>
        <item x="1710"/>
        <item x="233"/>
        <item x="2714"/>
        <item x="1929"/>
        <item x="351"/>
        <item x="181"/>
        <item x="1540"/>
        <item x="185"/>
        <item x="292"/>
        <item x="618"/>
        <item x="2480"/>
        <item x="2197"/>
        <item x="2226"/>
        <item x="1446"/>
        <item x="1488"/>
        <item x="1676"/>
        <item x="1576"/>
        <item x="2592"/>
        <item x="2017"/>
        <item x="1987"/>
        <item x="1444"/>
        <item x="193"/>
        <item x="1881"/>
        <item x="2484"/>
        <item x="2744"/>
        <item x="708"/>
        <item x="2882"/>
        <item x="2937"/>
        <item x="1266"/>
        <item x="1380"/>
        <item x="285"/>
        <item x="1698"/>
        <item x="945"/>
        <item x="949"/>
        <item x="2165"/>
        <item x="1216"/>
        <item x="1020"/>
        <item x="629"/>
        <item x="2414"/>
        <item x="771"/>
        <item x="339"/>
        <item x="481"/>
        <item x="1001"/>
        <item x="517"/>
        <item x="2972"/>
        <item x="1061"/>
        <item x="2221"/>
        <item x="1630"/>
        <item x="1315"/>
        <item x="2202"/>
        <item x="1145"/>
        <item x="2838"/>
        <item x="501"/>
        <item x="116"/>
        <item x="2899"/>
        <item x="1584"/>
        <item x="615"/>
        <item x="2752"/>
        <item x="2203"/>
        <item x="1171"/>
        <item x="2256"/>
        <item x="2473"/>
        <item x="1792"/>
        <item x="2250"/>
        <item x="1756"/>
        <item x="1663"/>
        <item x="374"/>
        <item x="494"/>
        <item x="231"/>
        <item x="2196"/>
        <item x="1527"/>
        <item x="1875"/>
        <item x="1603"/>
        <item x="1115"/>
        <item x="2584"/>
        <item x="751"/>
        <item x="2014"/>
        <item x="1316"/>
        <item x="1906"/>
        <item x="2517"/>
        <item x="2281"/>
        <item x="2372"/>
        <item x="724"/>
        <item x="2827"/>
        <item x="663"/>
        <item x="298"/>
        <item x="2354"/>
        <item x="2774"/>
        <item x="1168"/>
        <item x="2697"/>
        <item x="82"/>
        <item x="2447"/>
        <item x="2770"/>
        <item x="709"/>
        <item x="2479"/>
        <item x="2782"/>
        <item x="1467"/>
        <item x="1273"/>
        <item x="22"/>
        <item x="2211"/>
        <item x="2453"/>
        <item x="2996"/>
        <item x="314"/>
        <item x="204"/>
        <item x="1473"/>
        <item x="1432"/>
        <item x="630"/>
        <item x="1231"/>
        <item x="2690"/>
        <item x="1005"/>
        <item x="150"/>
        <item x="2971"/>
        <item x="712"/>
        <item x="1641"/>
        <item x="2633"/>
        <item x="590"/>
        <item x="1004"/>
        <item x="2141"/>
        <item x="1403"/>
        <item x="213"/>
        <item x="1801"/>
        <item x="1167"/>
        <item x="768"/>
        <item x="344"/>
        <item x="1023"/>
        <item x="871"/>
        <item x="425"/>
        <item x="1891"/>
        <item x="2491"/>
        <item x="208"/>
        <item x="2345"/>
        <item x="407"/>
        <item x="2758"/>
        <item x="2234"/>
        <item x="559"/>
        <item x="1677"/>
        <item x="2266"/>
        <item x="2634"/>
        <item x="1778"/>
        <item x="937"/>
        <item x="1360"/>
        <item x="1916"/>
        <item x="922"/>
        <item x="598"/>
        <item x="2263"/>
        <item x="717"/>
        <item x="195"/>
        <item x="318"/>
        <item x="2736"/>
        <item x="1206"/>
        <item x="1196"/>
        <item x="2811"/>
        <item x="1865"/>
        <item x="101"/>
        <item x="1199"/>
        <item x="1920"/>
        <item x="1910"/>
        <item x="294"/>
        <item x="1118"/>
        <item x="2191"/>
        <item x="2454"/>
        <item x="2732"/>
        <item x="2297"/>
        <item x="2794"/>
        <item x="1464"/>
        <item x="560"/>
        <item x="1647"/>
        <item x="90"/>
        <item x="2113"/>
        <item x="2826"/>
        <item x="1520"/>
        <item x="1342"/>
        <item x="975"/>
        <item x="1007"/>
        <item x="894"/>
        <item x="89"/>
        <item x="1551"/>
        <item x="1611"/>
        <item x="2370"/>
        <item x="330"/>
        <item x="1683"/>
        <item x="1873"/>
        <item x="416"/>
        <item x="488"/>
        <item x="275"/>
        <item x="2986"/>
        <item x="1485"/>
        <item x="1002"/>
        <item x="396"/>
        <item x="1618"/>
        <item x="2327"/>
        <item x="3"/>
        <item x="1533"/>
        <item x="2214"/>
        <item x="800"/>
        <item x="1409"/>
        <item x="2669"/>
        <item x="1915"/>
        <item x="2618"/>
        <item x="429"/>
        <item x="1786"/>
        <item x="1417"/>
        <item x="366"/>
        <item x="2059"/>
        <item x="985"/>
        <item x="356"/>
        <item x="2126"/>
        <item x="1666"/>
        <item x="2120"/>
        <item x="2726"/>
        <item x="2601"/>
        <item x="2392"/>
        <item x="2984"/>
        <item x="1024"/>
        <item x="2376"/>
        <item x="113"/>
        <item x="2776"/>
        <item x="798"/>
        <item x="1846"/>
        <item x="348"/>
        <item x="965"/>
        <item x="2071"/>
        <item x="2012"/>
        <item x="1857"/>
        <item x="32"/>
        <item x="1602"/>
        <item x="1198"/>
        <item x="2709"/>
        <item x="832"/>
        <item x="1547"/>
        <item x="2795"/>
        <item x="638"/>
        <item x="451"/>
        <item x="939"/>
        <item x="1378"/>
        <item x="1357"/>
        <item x="2976"/>
        <item x="563"/>
        <item x="1264"/>
        <item x="1968"/>
        <item x="2946"/>
        <item x="1448"/>
        <item x="2382"/>
        <item x="37"/>
        <item x="186"/>
        <item x="1402"/>
        <item x="542"/>
        <item x="2024"/>
        <item x="2524"/>
        <item x="2271"/>
        <item x="1819"/>
        <item x="1640"/>
        <item x="1309"/>
        <item x="117"/>
        <item x="2132"/>
        <item x="2349"/>
        <item x="1558"/>
        <item x="1506"/>
        <item x="636"/>
        <item x="917"/>
        <item x="525"/>
        <item x="487"/>
        <item x="2005"/>
        <item x="221"/>
        <item x="2420"/>
        <item x="2424"/>
        <item x="2812"/>
        <item x="164"/>
        <item x="2564"/>
        <item x="1340"/>
        <item x="2342"/>
        <item x="1476"/>
        <item x="614"/>
        <item x="2708"/>
        <item x="2378"/>
        <item x="526"/>
        <item x="1182"/>
        <item x="176"/>
        <item x="741"/>
        <item x="1474"/>
        <item x="1690"/>
        <item x="1147"/>
        <item x="713"/>
        <item x="2161"/>
        <item x="1811"/>
        <item x="872"/>
        <item x="2295"/>
        <item x="2658"/>
        <item x="1517"/>
        <item x="91"/>
        <item x="471"/>
        <item x="399"/>
        <item x="1397"/>
        <item x="2318"/>
        <item x="2330"/>
        <item x="2611"/>
        <item x="207"/>
        <item x="415"/>
        <item x="2615"/>
        <item x="864"/>
        <item x="175"/>
        <item x="1343"/>
        <item x="1555"/>
        <item x="1049"/>
        <item x="2062"/>
        <item x="1852"/>
        <item x="2855"/>
        <item x="1480"/>
        <item x="135"/>
        <item x="71"/>
        <item x="2798"/>
        <item x="672"/>
        <item x="267"/>
        <item x="288"/>
        <item x="2383"/>
        <item x="2775"/>
        <item x="2128"/>
        <item x="972"/>
        <item x="174"/>
        <item x="1034"/>
        <item x="1949"/>
        <item x="321"/>
        <item x="1284"/>
        <item x="2309"/>
        <item x="537"/>
        <item x="2840"/>
        <item x="1427"/>
        <item x="2663"/>
        <item x="996"/>
        <item x="2614"/>
        <item x="102"/>
        <item x="860"/>
        <item x="933"/>
        <item x="1813"/>
        <item x="1144"/>
        <item x="182"/>
        <item x="2458"/>
        <item x="2265"/>
        <item x="68"/>
        <item x="1624"/>
        <item x="2401"/>
        <item x="281"/>
        <item x="1361"/>
        <item x="1184"/>
        <item x="1908"/>
        <item x="1137"/>
        <item x="404"/>
        <item x="327"/>
        <item x="2522"/>
        <item x="2783"/>
        <item x="1133"/>
        <item x="1032"/>
        <item x="842"/>
        <item x="1762"/>
        <item x="2137"/>
        <item x="2135"/>
        <item x="2312"/>
        <item x="1752"/>
        <item x="2992"/>
        <item x="1106"/>
        <item x="2301"/>
        <item x="1535"/>
        <item x="2049"/>
        <item x="412"/>
        <item x="556"/>
        <item x="2973"/>
        <item x="2793"/>
        <item x="1581"/>
        <item x="2978"/>
        <item x="2600"/>
        <item x="2320"/>
        <item x="1851"/>
        <item x="1735"/>
        <item x="770"/>
        <item x="45"/>
        <item x="1009"/>
        <item x="2823"/>
        <item x="2738"/>
        <item x="210"/>
        <item x="1577"/>
        <item x="447"/>
        <item x="98"/>
        <item x="755"/>
        <item x="2185"/>
        <item x="1545"/>
        <item x="1336"/>
        <item x="1163"/>
        <item x="2254"/>
        <item x="1331"/>
        <item x="2674"/>
        <item x="774"/>
        <item x="1589"/>
        <item x="788"/>
        <item x="683"/>
        <item x="1355"/>
        <item x="2661"/>
        <item x="2544"/>
        <item x="413"/>
        <item x="664"/>
        <item x="882"/>
        <item x="1587"/>
        <item x="1181"/>
        <item x="1617"/>
        <item x="619"/>
        <item x="1297"/>
        <item x="2988"/>
        <item x="964"/>
        <item x="616"/>
        <item x="925"/>
        <item x="2235"/>
        <item x="254"/>
        <item x="834"/>
        <item x="584"/>
        <item x="1348"/>
        <item x="550"/>
        <item x="2807"/>
        <item x="2140"/>
        <item x="2725"/>
        <item x="1699"/>
        <item x="1238"/>
        <item x="651"/>
        <item x="601"/>
        <item x="668"/>
        <item x="2133"/>
        <item x="1113"/>
        <item x="472"/>
        <item x="381"/>
        <item x="1441"/>
        <item x="465"/>
        <item x="2038"/>
        <item x="1406"/>
        <item x="290"/>
        <item x="96"/>
        <item x="2540"/>
        <item x="1626"/>
        <item x="759"/>
        <item x="1339"/>
        <item x="2190"/>
        <item x="2628"/>
        <item x="2684"/>
        <item x="1733"/>
        <item x="1241"/>
        <item x="2808"/>
        <item x="845"/>
        <item x="2294"/>
        <item x="812"/>
        <item x="1568"/>
        <item x="2724"/>
        <item x="1454"/>
        <item x="549"/>
        <item x="215"/>
        <item x="2229"/>
        <item x="1889"/>
        <item x="403"/>
        <item x="789"/>
        <item x="1753"/>
        <item x="2768"/>
        <item x="836"/>
        <item x="1899"/>
        <item x="1931"/>
        <item x="2678"/>
        <item x="2751"/>
        <item x="1031"/>
        <item x="2175"/>
        <item x="773"/>
        <item x="570"/>
        <item x="704"/>
        <item x="1066"/>
        <item x="1453"/>
        <item x="2981"/>
        <item x="2847"/>
        <item x="1497"/>
        <item x="411"/>
        <item x="196"/>
        <item x="1373"/>
        <item x="1085"/>
        <item x="749"/>
        <item x="2593"/>
        <item x="1834"/>
        <item x="2241"/>
        <item x="697"/>
        <item x="2991"/>
        <item x="372"/>
        <item x="2550"/>
        <item x="767"/>
        <item x="1213"/>
        <item x="1352"/>
        <item x="2220"/>
        <item x="2289"/>
        <item x="1803"/>
        <item x="966"/>
        <item x="1386"/>
        <item x="1779"/>
        <item x="1572"/>
        <item x="1912"/>
        <item x="2331"/>
        <item x="2045"/>
        <item x="898"/>
        <item x="15"/>
        <item x="2723"/>
        <item x="434"/>
        <item x="170"/>
        <item x="1900"/>
        <item x="1043"/>
        <item x="1767"/>
        <item x="1449"/>
        <item x="2397"/>
        <item x="1991"/>
        <item x="2578"/>
        <item x="1971"/>
        <item x="1312"/>
        <item x="1239"/>
        <item x="2513"/>
        <item x="820"/>
        <item x="698"/>
        <item x="2539"/>
        <item x="1597"/>
        <item x="1067"/>
        <item x="124"/>
        <item x="2285"/>
        <item x="795"/>
        <item x="2122"/>
        <item x="2228"/>
        <item x="2105"/>
        <item x="983"/>
        <item x="464"/>
        <item x="235"/>
        <item x="1746"/>
        <item x="2589"/>
        <item x="453"/>
        <item x="1904"/>
        <item x="639"/>
        <item x="2097"/>
        <item x="982"/>
        <item x="2445"/>
        <item x="940"/>
        <item x="2963"/>
        <item x="853"/>
        <item x="1962"/>
        <item x="880"/>
        <item x="2722"/>
        <item x="2393"/>
        <item x="2343"/>
        <item x="1292"/>
        <item x="516"/>
        <item x="2837"/>
        <item x="2511"/>
        <item x="387"/>
        <item x="692"/>
        <item x="2841"/>
        <item x="2338"/>
        <item x="56"/>
        <item x="1706"/>
        <item x="839"/>
        <item x="1126"/>
        <item x="2442"/>
        <item x="2641"/>
        <item x="852"/>
        <item x="2022"/>
        <item x="1073"/>
        <item x="634"/>
        <item x="99"/>
        <item x="36"/>
        <item x="2667"/>
        <item x="2956"/>
        <item x="2184"/>
        <item x="1484"/>
        <item x="1570"/>
        <item x="1114"/>
        <item x="123"/>
        <item x="2490"/>
        <item x="2554"/>
        <item x="223"/>
        <item x="868"/>
        <item x="679"/>
        <item x="2189"/>
        <item x="960"/>
        <item x="251"/>
        <item x="2670"/>
        <item x="1433"/>
        <item x="1490"/>
        <item x="2322"/>
        <item x="291"/>
        <item x="2881"/>
        <item x="2054"/>
        <item x="2036"/>
        <item x="31"/>
        <item x="304"/>
        <item x="1521"/>
        <item x="353"/>
        <item x="385"/>
        <item x="162"/>
        <item x="1400"/>
        <item x="1901"/>
        <item x="1646"/>
        <item x="2534"/>
        <item x="2063"/>
        <item x="2817"/>
        <item x="168"/>
        <item x="2931"/>
        <item x="2853"/>
        <item x="1820"/>
        <item x="1414"/>
        <item x="511"/>
        <item x="1129"/>
        <item x="212"/>
        <item x="1741"/>
        <item x="987"/>
        <item x="1051"/>
        <item x="420"/>
        <item x="1604"/>
        <item x="2305"/>
        <item x="1027"/>
        <item x="2042"/>
        <item x="203"/>
        <item x="1966"/>
        <item x="1076"/>
        <item x="1514"/>
        <item x="2016"/>
        <item x="2168"/>
        <item x="1275"/>
        <item x="2086"/>
        <item x="1696"/>
        <item x="1272"/>
        <item x="878"/>
        <item x="1896"/>
        <item x="1021"/>
        <item x="1107"/>
        <item x="640"/>
        <item x="2270"/>
        <item x="1660"/>
        <item x="2405"/>
        <item x="1280"/>
        <item x="674"/>
        <item x="1483"/>
        <item x="2718"/>
        <item x="2786"/>
        <item x="1856"/>
        <item x="198"/>
        <item x="667"/>
        <item x="944"/>
        <item x="2432"/>
        <item x="903"/>
        <item x="1974"/>
        <item x="928"/>
        <item x="2035"/>
        <item x="2599"/>
        <item x="588"/>
        <item x="2303"/>
        <item x="88"/>
        <item x="1812"/>
        <item x="147"/>
        <item x="2100"/>
        <item x="2639"/>
        <item x="1276"/>
        <item x="2563"/>
        <item x="1695"/>
        <item x="94"/>
        <item x="2966"/>
        <item x="997"/>
        <item x="2989"/>
        <item x="334"/>
        <item x="2353"/>
        <item x="1958"/>
        <item x="1411"/>
        <item x="194"/>
        <item x="2244"/>
        <item x="2746"/>
        <item x="410"/>
        <item x="2897"/>
        <item x="2201"/>
        <item x="2790"/>
        <item x="1600"/>
        <item x="2636"/>
        <item x="1678"/>
        <item x="237"/>
        <item x="2363"/>
        <item x="2871"/>
        <item x="2194"/>
        <item x="46"/>
        <item x="2537"/>
        <item x="926"/>
        <item x="2858"/>
        <item x="2217"/>
        <item x="885"/>
        <item x="934"/>
        <item x="2080"/>
        <item x="2106"/>
        <item x="1783"/>
        <item x="2792"/>
        <item x="913"/>
        <item x="1170"/>
        <item x="1111"/>
        <item x="2093"/>
        <item x="2922"/>
        <item x="1362"/>
        <item x="1245"/>
        <item x="2829"/>
        <item x="1620"/>
        <item x="2902"/>
        <item x="1766"/>
        <item x="1240"/>
        <item x="823"/>
        <item x="2748"/>
        <item x="2131"/>
        <item x="467"/>
        <item x="766"/>
        <item x="1744"/>
        <item x="1246"/>
        <item x="1963"/>
        <item x="859"/>
        <item x="282"/>
        <item x="1554"/>
        <item x="436"/>
        <item x="256"/>
        <item x="1011"/>
        <item x="2193"/>
        <item x="942"/>
        <item x="1136"/>
        <item x="905"/>
        <item x="1383"/>
        <item x="1691"/>
        <item x="1229"/>
        <item x="1499"/>
        <item x="581"/>
        <item x="112"/>
        <item x="289"/>
        <item x="1358"/>
        <item x="896"/>
        <item x="1029"/>
        <item x="2727"/>
        <item x="40"/>
        <item x="134"/>
        <item x="2717"/>
        <item x="108"/>
        <item x="1743"/>
        <item x="548"/>
        <item x="2533"/>
        <item x="417"/>
        <item x="1391"/>
        <item x="1815"/>
        <item x="1261"/>
        <item x="1768"/>
        <item x="1909"/>
        <item x="1398"/>
        <item x="1482"/>
        <item x="2613"/>
        <item x="2489"/>
        <item x="263"/>
        <item x="779"/>
        <item x="146"/>
        <item x="469"/>
        <item x="2427"/>
        <item x="1868"/>
        <item x="2624"/>
        <item x="2964"/>
        <item x="1845"/>
        <item x="200"/>
        <item x="2846"/>
        <item x="165"/>
        <item x="2159"/>
        <item x="2474"/>
        <item x="431"/>
        <item x="137"/>
        <item x="2417"/>
        <item x="188"/>
        <item x="1121"/>
        <item x="236"/>
        <item x="333"/>
        <item x="2737"/>
        <item x="409"/>
        <item x="2591"/>
        <item x="190"/>
        <item x="2586"/>
        <item x="617"/>
        <item x="1777"/>
        <item x="1037"/>
        <item x="1996"/>
        <item x="1222"/>
        <item x="1885"/>
        <item x="269"/>
        <item x="2594"/>
        <item x="1919"/>
        <item x="1296"/>
        <item x="626"/>
        <item x="456"/>
        <item x="558"/>
        <item x="745"/>
        <item x="47"/>
        <item x="1749"/>
        <item x="2660"/>
        <item x="1394"/>
        <item x="388"/>
        <item x="359"/>
        <item x="2328"/>
        <item x="911"/>
        <item x="1965"/>
        <item x="2646"/>
        <item x="1405"/>
        <item x="444"/>
        <item x="2426"/>
        <item x="2507"/>
        <item x="1311"/>
        <item x="2960"/>
        <item x="2455"/>
        <item x="1197"/>
        <item x="247"/>
        <item x="2346"/>
        <item x="2357"/>
        <item x="1719"/>
        <item x="1637"/>
        <item x="265"/>
        <item x="1221"/>
        <item x="521"/>
        <item x="1829"/>
        <item x="2824"/>
        <item x="883"/>
        <item x="2043"/>
        <item x="2109"/>
        <item x="2434"/>
        <item x="1087"/>
        <item x="938"/>
        <item x="1827"/>
        <item x="1925"/>
        <item x="1220"/>
        <item x="541"/>
        <item x="2069"/>
        <item x="1334"/>
        <item x="345"/>
        <item x="2255"/>
        <item x="861"/>
        <item x="2373"/>
        <item x="1460"/>
        <item x="1421"/>
        <item x="2547"/>
        <item x="1286"/>
        <item x="10"/>
        <item x="86"/>
        <item x="580"/>
        <item x="1422"/>
        <item x="2803"/>
        <item x="1559"/>
        <item x="2962"/>
        <item x="305"/>
        <item x="888"/>
        <item x="389"/>
        <item x="2653"/>
        <item x="2907"/>
        <item x="125"/>
        <item x="2007"/>
        <item x="2443"/>
        <item x="2649"/>
        <item x="1223"/>
        <item x="2306"/>
        <item x="685"/>
        <item x="406"/>
        <item x="1165"/>
        <item x="76"/>
        <item x="1665"/>
        <item x="586"/>
        <item x="1045"/>
        <item x="2604"/>
        <item x="2980"/>
        <item x="264"/>
        <item x="1059"/>
        <item x="2171"/>
        <item x="793"/>
        <item x="2913"/>
        <item x="2699"/>
        <item x="110"/>
        <item x="2934"/>
        <item x="2001"/>
        <item x="2608"/>
        <item x="1599"/>
        <item x="2802"/>
        <item x="818"/>
        <item x="2576"/>
        <item x="1825"/>
        <item x="1298"/>
        <item x="571"/>
        <item x="383"/>
        <item x="1058"/>
        <item x="1842"/>
        <item x="792"/>
        <item x="1437"/>
        <item x="2542"/>
        <item x="1939"/>
        <item x="2705"/>
        <item x="1729"/>
        <item x="2090"/>
        <item x="1732"/>
        <item x="2572"/>
        <item x="776"/>
        <item x="695"/>
        <item x="1867"/>
        <item x="2321"/>
        <item x="1080"/>
        <item x="266"/>
        <item x="93"/>
        <item x="552"/>
        <item x="2481"/>
        <item x="2381"/>
        <item x="2121"/>
        <item x="1226"/>
        <item x="539"/>
        <item x="2701"/>
        <item x="2181"/>
        <item x="1134"/>
        <item x="2825"/>
        <item x="971"/>
        <item x="1688"/>
        <item x="603"/>
        <item x="1287"/>
        <item x="1068"/>
        <item x="1307"/>
        <item x="847"/>
        <item x="1424"/>
        <item x="1439"/>
        <item x="1890"/>
        <item x="437"/>
        <item x="1010"/>
        <item x="2031"/>
        <item x="855"/>
        <item x="507"/>
        <item x="1655"/>
        <item x="1487"/>
        <item x="2977"/>
        <item x="2920"/>
        <item x="1816"/>
        <item x="2240"/>
        <item x="2083"/>
        <item x="2820"/>
        <item x="2816"/>
        <item x="1304"/>
        <item x="948"/>
        <item x="28"/>
        <item x="656"/>
        <item x="226"/>
        <item x="1392"/>
        <item x="2789"/>
        <item x="857"/>
        <item x="1748"/>
        <item x="889"/>
        <item x="352"/>
        <item x="1376"/>
        <item x="2365"/>
        <item x="877"/>
        <item x="2245"/>
        <item x="2529"/>
        <item x="1664"/>
        <item x="1493"/>
        <item x="1098"/>
        <item x="2407"/>
        <item x="809"/>
        <item x="831"/>
        <item x="332"/>
        <item x="364"/>
        <item x="1544"/>
        <item x="610"/>
        <item x="1364"/>
        <item x="9"/>
        <item x="2118"/>
        <item x="2749"/>
        <item x="439"/>
        <item x="2885"/>
        <item x="2207"/>
        <item x="814"/>
        <item x="1451"/>
        <item x="2068"/>
        <item x="239"/>
        <item x="2222"/>
        <item x="1830"/>
        <item x="2928"/>
        <item x="1643"/>
        <item x="303"/>
        <item x="2279"/>
        <item x="2452"/>
        <item x="2000"/>
        <item x="527"/>
        <item x="2192"/>
        <item x="1162"/>
        <item x="786"/>
        <item x="2225"/>
        <item x="2450"/>
        <item x="2627"/>
        <item x="518"/>
        <item x="2916"/>
        <item x="2485"/>
        <item x="2939"/>
        <item x="1734"/>
        <item x="2842"/>
        <item x="2967"/>
        <item x="375"/>
        <item x="2521"/>
        <item x="179"/>
        <item x="365"/>
        <item x="837"/>
        <item x="1388"/>
        <item x="2374"/>
        <item x="1789"/>
        <item x="2930"/>
        <item x="152"/>
        <item x="710"/>
        <item x="1440"/>
        <item x="169"/>
        <item x="2890"/>
        <item x="1518"/>
        <item x="2958"/>
        <item x="2314"/>
        <item x="228"/>
        <item x="1849"/>
        <item x="1538"/>
        <item x="312"/>
        <item x="2123"/>
        <item x="394"/>
        <item x="1776"/>
        <item x="576"/>
        <item x="2606"/>
        <item x="2076"/>
        <item x="279"/>
        <item x="79"/>
        <item x="2394"/>
        <item x="309"/>
        <item x="1138"/>
        <item x="528"/>
        <item x="661"/>
        <item x="19"/>
        <item x="2631"/>
        <item x="2566"/>
        <item x="2689"/>
        <item x="612"/>
        <item x="1140"/>
        <item x="1609"/>
        <item x="1164"/>
        <item x="1616"/>
        <item x="2951"/>
        <item x="1044"/>
        <item x="632"/>
        <item x="1151"/>
        <item x="283"/>
        <item x="622"/>
        <item x="299"/>
        <item x="2698"/>
        <item x="1105"/>
        <item x="295"/>
        <item x="802"/>
        <item x="602"/>
        <item x="480"/>
        <item x="2157"/>
        <item x="2174"/>
        <item x="699"/>
        <item x="1174"/>
        <item x="1177"/>
        <item x="2465"/>
        <item x="2020"/>
        <item x="2332"/>
        <item x="1636"/>
        <item x="1590"/>
        <item x="1081"/>
        <item x="132"/>
        <item x="1999"/>
        <item x="140"/>
        <item x="875"/>
        <item x="2216"/>
        <item x="2804"/>
        <item x="2557"/>
        <item x="2620"/>
        <item x="787"/>
        <item x="1277"/>
        <item x="243"/>
        <item x="2912"/>
        <item x="1018"/>
        <item x="2693"/>
        <item x="2257"/>
        <item x="1724"/>
        <item x="1075"/>
        <item x="2156"/>
        <item x="1212"/>
        <item x="2013"/>
        <item x="2163"/>
        <item x="489"/>
        <item x="1128"/>
        <item x="111"/>
        <item x="1537"/>
        <item x="2032"/>
        <item x="349"/>
        <item x="262"/>
        <item x="2788"/>
        <item x="1821"/>
        <item x="2603"/>
        <item x="1459"/>
        <item x="1016"/>
        <item x="2406"/>
        <item x="2868"/>
        <item x="1608"/>
        <item x="2044"/>
        <item x="780"/>
        <item x="907"/>
        <item x="669"/>
        <item x="1975"/>
        <item x="286"/>
        <item x="2218"/>
        <item x="1668"/>
        <item x="2523"/>
        <item x="2369"/>
        <item x="1876"/>
        <item x="1486"/>
        <item x="1995"/>
        <item x="1491"/>
        <item x="2092"/>
        <item x="1780"/>
        <item x="1686"/>
        <item x="432"/>
        <item x="1000"/>
        <item x="1781"/>
        <item x="2990"/>
        <item x="2387"/>
        <item x="2681"/>
        <item x="572"/>
        <item x="211"/>
        <item x="1564"/>
        <item x="979"/>
        <item x="2206"/>
        <item x="1141"/>
        <item x="143"/>
        <item x="2525"/>
        <item x="1415"/>
        <item x="1997"/>
        <item x="2167"/>
        <item x="706"/>
        <item x="1670"/>
        <item x="1651"/>
        <item x="649"/>
        <item x="2941"/>
        <item x="1730"/>
        <item x="1837"/>
        <item x="702"/>
        <item x="821"/>
        <item x="763"/>
        <item x="1628"/>
        <item x="870"/>
        <item x="115"/>
        <item x="1946"/>
        <item x="1169"/>
        <item x="1201"/>
        <item x="1131"/>
        <item x="466"/>
        <item x="2809"/>
        <item x="2527"/>
        <item x="736"/>
        <item x="2773"/>
        <item x="500"/>
        <item x="512"/>
        <item x="662"/>
        <item x="1578"/>
        <item x="553"/>
        <item x="1354"/>
        <item x="2259"/>
        <item x="2861"/>
        <item x="2215"/>
        <item x="2929"/>
        <item x="2607"/>
        <item x="325"/>
        <item x="1775"/>
        <item x="577"/>
        <item x="1186"/>
        <item x="1069"/>
        <item x="362"/>
        <item x="653"/>
        <item x="1718"/>
        <item x="2657"/>
        <item x="1872"/>
        <item x="1426"/>
        <item x="1495"/>
        <item x="1215"/>
        <item x="109"/>
        <item x="1990"/>
        <item x="1705"/>
        <item x="61"/>
        <item x="1430"/>
        <item x="506"/>
        <item x="1335"/>
        <item x="293"/>
        <item x="1861"/>
        <item x="2514"/>
        <item x="129"/>
        <item x="1498"/>
        <item x="2780"/>
        <item x="838"/>
        <item x="569"/>
        <item x="156"/>
        <item x="1026"/>
        <item x="2994"/>
        <item x="2706"/>
        <item x="1289"/>
        <item x="1528"/>
        <item x="805"/>
        <item x="106"/>
        <item x="609"/>
        <item x="2553"/>
        <item x="1237"/>
        <item x="2391"/>
        <item x="1633"/>
        <item x="999"/>
        <item x="2765"/>
        <item x="2862"/>
        <item x="2151"/>
        <item x="731"/>
        <item x="2291"/>
        <item x="1918"/>
        <item x="1191"/>
        <item x="1308"/>
        <item x="2310"/>
        <item x="1897"/>
        <item x="2501"/>
        <item x="1319"/>
        <item x="1082"/>
        <item x="244"/>
        <item x="2909"/>
        <item x="522"/>
        <item x="1720"/>
        <item x="744"/>
        <item x="1978"/>
        <item x="462"/>
        <item x="172"/>
        <item x="1862"/>
        <item x="1622"/>
        <item x="2619"/>
        <item x="1211"/>
        <item x="2800"/>
        <item x="1942"/>
        <item x="1591"/>
        <item x="419"/>
        <item x="565"/>
        <item x="1268"/>
        <item x="477"/>
        <item x="2859"/>
        <item x="1791"/>
        <item x="2870"/>
        <item x="671"/>
        <item x="2496"/>
        <item x="4"/>
        <item x="2239"/>
        <item x="1396"/>
        <item x="1418"/>
        <item x="827"/>
        <item x="719"/>
        <item x="801"/>
        <item x="1774"/>
        <item x="2325"/>
        <item x="126"/>
        <item x="1585"/>
        <item x="1176"/>
        <item x="2219"/>
        <item x="2970"/>
        <item x="2388"/>
        <item x="1041"/>
        <item x="1794"/>
        <item x="1072"/>
        <item x="605"/>
        <item x="843"/>
        <item x="947"/>
        <item x="1447"/>
        <item x="280"/>
        <item x="510"/>
        <item x="2399"/>
        <item x="2831"/>
        <item x="49"/>
        <item x="2702"/>
        <item x="459"/>
        <item x="1634"/>
        <item x="784"/>
        <item x="2617"/>
        <item x="1152"/>
        <item x="2390"/>
        <item x="220"/>
        <item x="159"/>
        <item x="684"/>
        <item x="277"/>
        <item x="1374"/>
        <item x="1582"/>
        <item x="995"/>
        <item x="2796"/>
        <item x="2675"/>
        <item x="1877"/>
        <item x="1420"/>
        <item x="2488"/>
        <item x="2787"/>
        <item x="245"/>
        <item x="2302"/>
        <item x="382"/>
        <item x="2822"/>
        <item x="1534"/>
        <item x="427"/>
        <item x="492"/>
        <item x="892"/>
        <item x="891"/>
        <item x="1848"/>
        <item x="957"/>
        <item x="1967"/>
        <item x="2498"/>
        <item x="1033"/>
        <item x="2694"/>
        <item x="721"/>
        <item x="2953"/>
        <item x="2581"/>
        <item x="1412"/>
        <item x="2084"/>
        <item x="625"/>
        <item x="752"/>
        <item x="1148"/>
        <item x="2371"/>
        <item x="803"/>
        <item x="1242"/>
        <item x="2144"/>
        <item x="1047"/>
        <item x="2648"/>
        <item x="1935"/>
        <item x="1847"/>
        <item x="2451"/>
        <item x="998"/>
        <item x="935"/>
        <item x="60"/>
        <item x="2947"/>
        <item x="1395"/>
        <item x="1267"/>
        <item x="171"/>
        <item x="161"/>
        <item x="2237"/>
        <item x="1917"/>
        <item x="139"/>
        <item x="1172"/>
        <item x="1161"/>
        <item x="2258"/>
        <item x="148"/>
        <item x="686"/>
        <item x="2710"/>
        <item x="2213"/>
        <item x="678"/>
        <item x="2280"/>
        <item x="2605"/>
        <item x="1785"/>
        <item x="214"/>
        <item x="1895"/>
        <item x="1269"/>
        <item x="2411"/>
        <item x="1322"/>
        <item x="2223"/>
        <item x="1243"/>
        <item x="2769"/>
        <item x="2582"/>
        <item x="2762"/>
        <item x="2683"/>
        <item x="2652"/>
        <item x="338"/>
        <item x="2721"/>
        <item x="1065"/>
        <item x="1592"/>
        <item x="1062"/>
        <item x="441"/>
        <item x="1750"/>
        <item x="1715"/>
        <item x="475"/>
        <item x="151"/>
        <item x="128"/>
        <item x="2703"/>
        <item x="2088"/>
        <item x="229"/>
        <item x="2849"/>
        <item x="2176"/>
        <item x="791"/>
        <item x="1855"/>
        <item x="2730"/>
        <item x="2210"/>
        <item x="1393"/>
        <item x="2095"/>
        <item x="1368"/>
        <item x="2276"/>
        <item x="2673"/>
        <item x="1541"/>
        <item x="319"/>
        <item x="1349"/>
        <item x="2019"/>
        <item x="714"/>
        <item x="187"/>
        <item x="1726"/>
        <item x="2436"/>
        <item x="2099"/>
        <item x="646"/>
        <item x="2914"/>
        <item x="1607"/>
        <item x="508"/>
        <item x="1384"/>
        <item x="742"/>
        <item x="1951"/>
        <item x="2385"/>
        <item x="722"/>
        <item x="483"/>
        <item x="2878"/>
        <item x="1952"/>
        <item x="2595"/>
        <item x="1274"/>
        <item x="460"/>
        <item x="824"/>
        <item x="2104"/>
        <item x="1787"/>
        <item x="1494"/>
        <item x="230"/>
        <item x="1586"/>
        <item x="1255"/>
        <item x="2307"/>
        <item x="2483"/>
        <item x="2865"/>
        <item x="1263"/>
        <item x="1329"/>
        <item x="2555"/>
        <item x="2530"/>
        <item x="1363"/>
        <item x="2444"/>
        <item x="876"/>
        <item x="1127"/>
        <item x="85"/>
        <item x="1188"/>
        <item x="1461"/>
        <item x="604"/>
        <item x="2187"/>
        <item x="2142"/>
        <item x="2515"/>
        <item x="2300"/>
        <item x="1317"/>
        <item x="1645"/>
        <item x="463"/>
        <item x="1244"/>
        <item x="2182"/>
        <item x="1283"/>
        <item x="862"/>
        <item x="2273"/>
        <item x="443"/>
        <item x="69"/>
        <item x="1992"/>
        <item x="1419"/>
        <item x="2516"/>
        <item x="1017"/>
        <item x="1601"/>
        <item x="2469"/>
        <item x="2493"/>
        <item x="918"/>
        <item x="2457"/>
        <item x="2395"/>
        <item x="924"/>
        <item x="1303"/>
        <item x="746"/>
        <item x="941"/>
        <item x="1745"/>
        <item x="1248"/>
        <item x="920"/>
        <item x="2074"/>
        <item x="769"/>
        <item x="758"/>
        <item x="1225"/>
        <item x="2655"/>
        <item x="435"/>
        <item x="2362"/>
        <item x="2439"/>
        <item x="276"/>
        <item x="206"/>
        <item x="100"/>
        <item x="851"/>
        <item x="2519"/>
        <item x="2269"/>
        <item x="261"/>
        <item x="968"/>
        <item x="2323"/>
        <item x="2772"/>
        <item x="2204"/>
        <item x="1101"/>
        <item x="1927"/>
        <item x="1913"/>
        <item x="2538"/>
        <item x="2959"/>
        <item x="1478"/>
        <item x="224"/>
        <item x="1642"/>
        <item x="2115"/>
        <item x="2504"/>
        <item x="2688"/>
        <item x="2552"/>
        <item x="1347"/>
        <item x="2102"/>
        <item x="927"/>
        <item x="879"/>
        <item x="2437"/>
        <item x="2819"/>
        <item x="369"/>
        <item x="2917"/>
        <item x="2561"/>
        <item x="2347"/>
        <item x="1717"/>
        <item x="1692"/>
        <item x="496"/>
        <item x="952"/>
        <item x="1154"/>
        <item x="2497"/>
        <item x="2711"/>
        <item x="2510"/>
        <item x="1883"/>
        <item x="184"/>
        <item x="302"/>
        <item x="1934"/>
        <item x="2904"/>
        <item x="1271"/>
        <item x="1613"/>
        <item x="1629"/>
        <item x="1595"/>
        <item x="754"/>
        <item x="41"/>
        <item x="2747"/>
        <item x="785"/>
        <item x="2900"/>
        <item x="2111"/>
        <item x="1886"/>
        <item x="2691"/>
        <item x="733"/>
        <item x="438"/>
        <item x="2145"/>
        <item x="1797"/>
        <item x="2408"/>
        <item x="138"/>
        <item x="2872"/>
        <item x="2781"/>
        <item x="1513"/>
        <item x="1372"/>
        <item x="1112"/>
        <item x="711"/>
        <item x="2664"/>
        <item x="2851"/>
        <item x="1210"/>
        <item x="1922"/>
        <item x="858"/>
        <item x="2982"/>
        <item x="368"/>
        <item x="1262"/>
        <item x="783"/>
        <item x="284"/>
        <item x="1048"/>
        <item x="2835"/>
        <item x="1562"/>
        <item x="2389"/>
        <item x="554"/>
        <item x="655"/>
        <item x="1475"/>
        <item x="2740"/>
        <item x="157"/>
        <item x="355"/>
        <item x="119"/>
        <item x="2177"/>
        <item x="826"/>
        <item x="1598"/>
        <item x="648"/>
        <item x="2296"/>
        <item x="992"/>
        <item x="535"/>
        <item x="954"/>
        <item x="1503"/>
        <item x="2975"/>
        <item x="1941"/>
        <item x="2340"/>
        <item x="585"/>
        <item x="557"/>
        <item x="1943"/>
        <item x="1230"/>
        <item x="367"/>
        <item x="1810"/>
        <item x="0"/>
        <item x="2506"/>
        <item x="2993"/>
        <item x="499"/>
        <item x="1840"/>
        <item x="2077"/>
        <item x="401"/>
        <item x="1556"/>
        <item x="52"/>
        <item x="1265"/>
        <item x="114"/>
        <item x="2029"/>
        <item x="2247"/>
        <item x="1375"/>
        <item x="1407"/>
        <item x="2549"/>
        <item x="690"/>
        <item x="914"/>
        <item x="2461"/>
        <item x="2845"/>
        <item x="1345"/>
        <item x="154"/>
        <item x="613"/>
        <item x="2470"/>
        <item x="1209"/>
        <item x="2236"/>
        <item x="962"/>
        <item x="1841"/>
        <item x="691"/>
        <item x="2149"/>
        <item x="2763"/>
        <item x="384"/>
        <item x="642"/>
        <item x="2380"/>
        <item x="358"/>
        <item x="1442"/>
        <item x="1332"/>
        <item x="2666"/>
        <item x="2065"/>
        <item x="2440"/>
        <item x="252"/>
        <item x="199"/>
        <item x="1160"/>
        <item x="227"/>
        <item x="455"/>
        <item x="932"/>
        <item x="530"/>
        <item x="12"/>
        <item x="833"/>
        <item x="1110"/>
        <item x="2337"/>
        <item x="1984"/>
        <item x="1563"/>
        <item x="2209"/>
        <item x="1014"/>
        <item x="42"/>
        <item x="2003"/>
        <item x="1694"/>
        <item x="1305"/>
        <item x="2500"/>
        <item x="514"/>
        <item x="794"/>
        <item x="2886"/>
        <item x="830"/>
        <item x="641"/>
        <item x="735"/>
        <item x="1839"/>
        <item x="1893"/>
        <item x="1887"/>
        <item x="2848"/>
        <item x="976"/>
        <item x="2152"/>
        <item x="2707"/>
        <item x="34"/>
        <item x="1809"/>
        <item x="1947"/>
        <item x="1158"/>
        <item x="2896"/>
        <item x="1103"/>
        <item x="1489"/>
        <item x="1948"/>
        <item x="2875"/>
        <item x="84"/>
        <item x="1818"/>
        <item x="1457"/>
        <item x="2143"/>
        <item x="1736"/>
        <item x="2743"/>
        <item x="2039"/>
        <item x="1040"/>
        <item x="1510"/>
        <item x="13"/>
        <item x="2536"/>
        <item x="1702"/>
        <item x="2030"/>
        <item x="191"/>
        <item x="189"/>
        <item x="2499"/>
        <item x="248"/>
        <item x="582"/>
        <item x="866"/>
        <item x="1251"/>
        <item x="1208"/>
        <item x="2543"/>
        <item x="1580"/>
        <item x="2075"/>
        <item x="540"/>
        <item x="2945"/>
        <item x="1083"/>
        <item x="849"/>
        <item x="482"/>
        <item x="1763"/>
        <item x="1370"/>
        <item x="1204"/>
        <item x="1833"/>
        <item x="1187"/>
        <item x="807"/>
        <item x="1654"/>
        <item x="1807"/>
        <item x="423"/>
        <item x="1771"/>
        <item x="347"/>
        <item x="1567"/>
        <item x="1064"/>
        <item x="1529"/>
        <item x="2164"/>
        <item x="1233"/>
        <item x="1214"/>
        <item x="1850"/>
        <item x="547"/>
        <item x="2779"/>
        <item x="2311"/>
        <item x="2067"/>
        <item x="2903"/>
        <item x="2467"/>
        <item x="390"/>
        <item x="2462"/>
        <item x="797"/>
        <item x="58"/>
        <item x="1035"/>
        <item x="2358"/>
        <item x="1902"/>
        <item x="393"/>
        <item x="2799"/>
        <item x="11"/>
        <item x="720"/>
        <item x="1054"/>
        <item x="1117"/>
        <item x="2662"/>
        <item x="761"/>
        <item x="2596"/>
        <item x="201"/>
        <item x="14"/>
        <item x="1903"/>
        <item x="2502"/>
        <item x="777"/>
        <item x="989"/>
        <item x="260"/>
        <item x="633"/>
        <item x="816"/>
        <item x="2243"/>
        <item x="1843"/>
        <item x="1300"/>
        <item x="1193"/>
        <item x="209"/>
        <item x="1153"/>
        <item x="1770"/>
        <item x="1657"/>
        <item x="1109"/>
        <item x="1560"/>
        <item x="1515"/>
        <item x="1800"/>
        <item x="2577"/>
        <item x="35"/>
        <item x="1615"/>
        <item x="1450"/>
        <item x="2784"/>
        <item x="1760"/>
        <item x="1377"/>
        <item x="1132"/>
        <item x="253"/>
        <item x="1299"/>
        <item x="2570"/>
        <item x="2895"/>
        <item x="1898"/>
        <item x="422"/>
        <item x="2716"/>
        <item x="1365"/>
        <item x="1496"/>
        <item x="1960"/>
        <item x="1549"/>
        <item x="2125"/>
        <item x="2299"/>
        <item x="2719"/>
        <item x="637"/>
        <item x="2969"/>
        <item x="1070"/>
        <item x="2352"/>
        <item x="2403"/>
        <item x="2680"/>
        <item x="2806"/>
        <item x="1644"/>
        <item x="1077"/>
        <item x="43"/>
        <item x="2692"/>
        <item x="370"/>
        <item x="2058"/>
        <item x="158"/>
        <item x="59"/>
        <item x="1095"/>
        <item x="1863"/>
        <item x="2906"/>
        <item x="2932"/>
        <item x="915"/>
        <item x="1306"/>
        <item x="1502"/>
        <item x="1234"/>
        <item x="2195"/>
        <item x="2110"/>
        <item x="1892"/>
        <item x="841"/>
        <item x="57"/>
        <item x="689"/>
        <item x="529"/>
        <item x="906"/>
        <item x="2198"/>
        <item x="2892"/>
        <item x="1911"/>
        <item x="1594"/>
        <item x="1055"/>
        <item x="956"/>
        <item x="624"/>
        <item x="1798"/>
        <item x="1721"/>
        <item x="1531"/>
        <item x="2422"/>
        <item x="509"/>
        <item x="2004"/>
        <item x="2081"/>
        <item x="1012"/>
        <item x="2061"/>
        <item x="775"/>
        <item x="360"/>
        <item x="2464"/>
        <item x="520"/>
        <item x="538"/>
        <item x="1387"/>
        <item x="978"/>
        <item x="418"/>
        <item x="1443"/>
        <item x="1135"/>
        <item x="2025"/>
        <item x="1878"/>
        <item x="400"/>
        <item x="2089"/>
        <item x="1588"/>
        <item x="440"/>
        <item x="2954"/>
        <item x="2183"/>
        <item x="2052"/>
        <item x="2955"/>
        <item x="1709"/>
        <item x="1907"/>
        <item x="2124"/>
        <item x="2326"/>
        <item x="1294"/>
        <item x="1605"/>
        <item x="241"/>
        <item x="1479"/>
        <item x="1351"/>
        <item x="2651"/>
        <item x="354"/>
        <item x="1747"/>
        <item x="2863"/>
        <item x="1866"/>
        <item x="2188"/>
        <item x="970"/>
        <item x="163"/>
        <item x="2942"/>
        <item x="2415"/>
        <item x="122"/>
        <item x="1672"/>
        <item x="493"/>
        <item x="1116"/>
        <item x="430"/>
        <item x="2283"/>
        <item x="1326"/>
        <item x="2298"/>
        <item x="1371"/>
        <item x="2272"/>
        <item x="1203"/>
        <item x="1202"/>
        <item x="2495"/>
        <item x="1970"/>
        <item x="29"/>
        <item x="1367"/>
        <item x="2274"/>
        <item x="2979"/>
        <item x="1923"/>
        <item x="600"/>
        <item x="2745"/>
        <item x="346"/>
        <item x="442"/>
        <item x="2813"/>
        <item x="1318"/>
        <item x="707"/>
        <item x="2612"/>
        <item x="1050"/>
        <item x="2590"/>
        <item x="2760"/>
        <item x="2518"/>
        <item x="2079"/>
        <item x="2750"/>
        <item x="1566"/>
        <item x="2008"/>
        <item x="2635"/>
        <item x="555"/>
        <item x="65"/>
        <item x="1270"/>
        <item x="2364"/>
        <item x="531"/>
        <item x="503"/>
        <item x="2556"/>
        <item x="1278"/>
        <item x="874"/>
        <item x="1716"/>
        <item x="1727"/>
        <item x="2472"/>
        <item x="2073"/>
        <item x="815"/>
        <item x="532"/>
        <item x="2418"/>
        <item x="1235"/>
        <item x="2006"/>
        <item x="1468"/>
        <item x="87"/>
        <item x="627"/>
        <item x="1425"/>
        <item x="2987"/>
        <item x="2421"/>
        <item x="2777"/>
        <item x="218"/>
        <item x="574"/>
        <item x="1679"/>
        <item x="1938"/>
        <item x="2410"/>
        <item x="192"/>
        <item x="142"/>
        <item x="599"/>
        <item x="38"/>
        <item x="1232"/>
        <item x="1565"/>
        <item x="2632"/>
        <item x="1207"/>
        <item x="2078"/>
        <item x="904"/>
        <item x="2425"/>
        <item x="1882"/>
        <item x="1808"/>
        <item x="716"/>
        <item x="991"/>
        <item x="1759"/>
        <item x="2050"/>
        <item x="1130"/>
        <item x="26"/>
        <item x="575"/>
        <item x="2277"/>
        <item x="2844"/>
        <item x="899"/>
        <item x="1614"/>
        <item x="246"/>
        <item x="1859"/>
        <item x="1281"/>
        <item x="1157"/>
        <item x="790"/>
        <item x="73"/>
        <item x="2672"/>
        <item x="2027"/>
        <item x="1548"/>
        <item x="729"/>
        <item x="608"/>
        <item x="902"/>
        <item x="2621"/>
        <item x="2248"/>
        <item x="2108"/>
        <item x="2883"/>
        <item x="973"/>
        <item x="1874"/>
        <item x="395"/>
        <item x="1030"/>
        <item x="502"/>
        <item x="652"/>
        <item x="647"/>
        <item x="234"/>
        <item x="1823"/>
        <item x="1236"/>
        <item x="1790"/>
        <item x="300"/>
        <item x="810"/>
        <item x="1401"/>
        <item x="1765"/>
        <item x="2134"/>
        <item x="969"/>
        <item x="2583"/>
        <item x="306"/>
        <item x="1260"/>
        <item x="2384"/>
        <item x="1998"/>
        <item x="1888"/>
        <item x="1784"/>
        <item x="2756"/>
        <item x="2864"/>
        <item x="373"/>
        <item x="621"/>
        <item x="1755"/>
        <item x="141"/>
        <item x="6"/>
        <item x="1772"/>
        <item x="2873"/>
        <item x="1530"/>
        <item x="2643"/>
        <item x="335"/>
        <item x="738"/>
        <item x="1219"/>
        <item x="386"/>
        <item x="909"/>
        <item x="2130"/>
        <item x="2936"/>
        <item x="2356"/>
        <item x="867"/>
        <item x="75"/>
        <item x="1038"/>
        <item x="505"/>
        <item x="268"/>
        <item x="2575"/>
        <item x="1557"/>
        <item x="850"/>
        <item x="1039"/>
        <item x="2150"/>
        <item x="1656"/>
        <item x="1675"/>
        <item x="1606"/>
        <item x="219"/>
        <item x="2367"/>
        <item x="2569"/>
        <item x="819"/>
        <item x="2282"/>
        <item x="2905"/>
        <item x="725"/>
        <item x="2948"/>
        <item x="80"/>
        <item x="2433"/>
        <item x="21"/>
        <item x="2155"/>
        <item x="1404"/>
        <item x="1124"/>
        <item x="863"/>
        <item x="1063"/>
        <item x="391"/>
        <item x="747"/>
        <item x="1142"/>
        <item x="2366"/>
        <item x="271"/>
        <item x="980"/>
        <item x="2199"/>
        <item x="659"/>
        <item x="2355"/>
        <item x="1738"/>
        <item x="1583"/>
        <item x="1218"/>
        <item x="2398"/>
        <item x="450"/>
        <item x="596"/>
        <item x="897"/>
        <item x="748"/>
        <item x="2668"/>
        <item x="2319"/>
        <item x="1674"/>
        <item x="2475"/>
        <item x="2546"/>
        <item x="357"/>
        <item x="2686"/>
        <item x="452"/>
        <item x="316"/>
        <item x="900"/>
        <item x="2463"/>
        <item x="2654"/>
        <item x="1817"/>
        <item x="817"/>
        <item x="1711"/>
        <item x="23"/>
        <item x="446"/>
        <item x="1013"/>
        <item x="2839"/>
        <item x="675"/>
        <item x="1704"/>
        <item x="2329"/>
        <item x="250"/>
        <item x="828"/>
        <item x="1436"/>
        <item x="392"/>
        <item x="2715"/>
        <item x="64"/>
        <item x="313"/>
        <item x="2308"/>
        <item x="476"/>
        <item x="2101"/>
        <item x="1561"/>
        <item x="1143"/>
        <item x="990"/>
        <item x="1290"/>
        <item x="523"/>
        <item x="561"/>
        <item x="1985"/>
        <item x="1156"/>
        <item x="2324"/>
        <item x="1385"/>
        <item x="1728"/>
        <item x="846"/>
        <item x="2139"/>
        <item x="2952"/>
        <item x="153"/>
        <item x="20"/>
        <item x="2232"/>
        <item x="2944"/>
        <item x="155"/>
        <item x="1964"/>
        <item x="1751"/>
        <item x="1982"/>
        <item x="1697"/>
        <item x="1924"/>
        <item x="1836"/>
        <item x="670"/>
        <item x="1353"/>
        <item x="2047"/>
        <item x="8"/>
        <item x="2923"/>
        <item x="78"/>
        <item x="328"/>
        <item x="1434"/>
        <item x="378"/>
        <item x="723"/>
        <item x="1737"/>
        <item x="994"/>
        <item x="2532"/>
        <item x="449"/>
        <item x="30"/>
        <item x="1100"/>
        <item x="705"/>
        <item x="2999"/>
        <item x="919"/>
        <item x="2334"/>
        <item x="2598"/>
        <item x="1099"/>
        <item x="2767"/>
        <item x="2341"/>
        <item x="2224"/>
        <item x="1650"/>
        <item x="2924"/>
        <item x="2911"/>
        <item x="2162"/>
        <item x="361"/>
        <item x="953"/>
        <item x="225"/>
        <item x="543"/>
        <item x="2585"/>
        <item x="1310"/>
        <item x="1884"/>
        <item x="1423"/>
        <item x="2053"/>
        <item x="2492"/>
        <item x="593"/>
        <item x="2091"/>
        <item x="1981"/>
        <item x="1804"/>
        <item x="1708"/>
        <item x="255"/>
        <item x="2260"/>
        <item x="1796"/>
        <item x="1723"/>
        <item x="498"/>
        <item x="145"/>
        <item x="2528"/>
        <item x="1320"/>
        <item x="2315"/>
        <item x="623"/>
        <item x="1976"/>
        <item x="426"/>
        <item x="657"/>
        <item x="92"/>
        <item x="27"/>
        <item x="1445"/>
        <item x="2901"/>
        <item x="2764"/>
        <item x="2568"/>
        <item x="1788"/>
        <item x="2423"/>
        <item x="1684"/>
        <item x="873"/>
        <item x="2866"/>
        <item x="1088"/>
        <item x="592"/>
        <item x="1854"/>
        <item x="681"/>
        <item x="301"/>
        <item x="961"/>
        <item x="2609"/>
        <item x="491"/>
        <item x="1623"/>
        <item x="730"/>
        <item x="1224"/>
        <item x="2200"/>
        <item x="2375"/>
        <item x="591"/>
        <item x="551"/>
        <item x="2430"/>
        <item x="676"/>
        <item x="963"/>
        <item x="2933"/>
        <item x="2117"/>
        <item x="1989"/>
        <item x="631"/>
        <item x="594"/>
        <item x="83"/>
        <item x="2665"/>
        <item x="1381"/>
        <item x="910"/>
        <item x="2867"/>
        <item x="734"/>
        <item x="2509"/>
        <item x="2242"/>
        <item x="397"/>
        <item x="1511"/>
        <item x="1285"/>
        <item x="886"/>
        <item x="1954"/>
        <item x="799"/>
        <item x="2468"/>
        <item x="2023"/>
        <item x="1346"/>
        <item x="1053"/>
        <item x="308"/>
        <item x="2560"/>
        <item x="2843"/>
        <item x="2814"/>
        <item x="2249"/>
        <item x="2021"/>
        <item x="760"/>
        <item x="340"/>
        <item x="273"/>
        <item x="1337"/>
        <item x="2685"/>
        <item x="2893"/>
        <item x="901"/>
        <item x="18"/>
        <item x="1769"/>
        <item x="1504"/>
        <item x="2877"/>
        <item x="2166"/>
        <item x="1945"/>
        <item x="25"/>
        <item x="2056"/>
        <item x="2700"/>
        <item x="2898"/>
        <item x="1936"/>
        <item x="1323"/>
        <item x="1327"/>
        <item x="1084"/>
        <item x="2879"/>
        <item x="2449"/>
        <item x="2821"/>
        <item x="2894"/>
        <item x="644"/>
        <item x="2626"/>
        <item x="2476"/>
        <item x="178"/>
        <item x="2925"/>
        <item x="81"/>
        <item x="2048"/>
        <item x="2644"/>
        <item x="2170"/>
        <item x="2998"/>
        <item x="1382"/>
        <item x="2761"/>
        <item x="804"/>
        <item x="643"/>
        <item x="51"/>
        <item x="2597"/>
        <item x="377"/>
        <item x="1090"/>
        <item x="127"/>
        <item x="1519"/>
        <item x="1703"/>
        <item x="1536"/>
        <item x="2313"/>
        <item x="1512"/>
        <item x="1928"/>
        <item x="1071"/>
        <item x="1313"/>
        <item x="981"/>
        <item x="1108"/>
        <item x="1707"/>
        <item x="1659"/>
        <item x="1532"/>
        <item x="2339"/>
        <item x="274"/>
        <item x="2169"/>
        <item x="2759"/>
        <item x="2268"/>
        <item x="694"/>
        <item x="2753"/>
        <item x="1413"/>
        <item x="1195"/>
        <item x="2205"/>
        <item x="1879"/>
        <item x="2687"/>
        <item x="765"/>
        <item x="1553"/>
        <item x="324"/>
        <item x="1006"/>
        <item x="1957"/>
        <item x="2965"/>
        <item x="272"/>
        <item x="2880"/>
        <item x="1079"/>
        <item x="931"/>
        <item x="1569"/>
        <item x="1782"/>
        <item x="1505"/>
        <item x="635"/>
        <item x="1356"/>
        <item x="485"/>
        <item x="737"/>
        <item x="2172"/>
        <item x="1722"/>
        <item x="2735"/>
        <item x="1060"/>
        <item x="2028"/>
        <item x="1379"/>
        <item x="607"/>
        <item x="2830"/>
        <item x="2625"/>
        <item x="1508"/>
        <item x="2253"/>
        <item x="1758"/>
        <item x="414"/>
        <item x="1175"/>
        <item x="1096"/>
        <item x="54"/>
        <item x="1795"/>
        <item x="946"/>
        <item x="1639"/>
        <item x="2622"/>
        <item x="270"/>
        <item x="680"/>
        <item x="1635"/>
        <item x="2287"/>
        <item x="1979"/>
        <item x="923"/>
        <item x="1057"/>
        <item x="2446"/>
        <item x="2361"/>
        <item x="1693"/>
        <item x="2409"/>
        <item x="1993"/>
        <item x="297"/>
        <item x="943"/>
        <item x="1579"/>
        <item x="2647"/>
        <item x="1869"/>
        <item x="2431"/>
        <item x="515"/>
        <item x="2915"/>
        <item x="1669"/>
        <item x="1389"/>
        <item x="2531"/>
        <item x="974"/>
        <item x="2009"/>
        <item x="1410"/>
        <item x="2487"/>
        <item x="1932"/>
        <item x="1321"/>
        <item x="1282"/>
        <item x="24"/>
        <item x="808"/>
        <item x="2797"/>
        <item x="1252"/>
        <item x="1431"/>
        <item x="2884"/>
        <item x="1649"/>
        <item x="1988"/>
        <item x="2351"/>
        <item x="1972"/>
        <item x="1814"/>
        <item x="1799"/>
        <item x="2874"/>
        <item x="654"/>
        <item x="727"/>
        <item x="835"/>
        <item x="2057"/>
        <item x="2262"/>
        <item x="524"/>
        <item x="2623"/>
        <item x="534"/>
        <item x="1149"/>
        <item x="7"/>
        <item x="479"/>
        <item x="1472"/>
        <item x="1463"/>
        <item x="1200"/>
        <item x="916"/>
        <item x="2317"/>
        <item x="1159"/>
        <item x="1926"/>
        <item x="2818"/>
        <item x="1429"/>
        <item x="967"/>
        <item x="1333"/>
        <item x="470"/>
        <item x="682"/>
        <item x="2757"/>
        <item x="454"/>
        <item x="2386"/>
        <item x="2153"/>
        <item x="650"/>
        <item x="1253"/>
        <item x="205"/>
        <item x="2359"/>
        <item x="1091"/>
        <item x="2082"/>
        <item x="1961"/>
        <item x="908"/>
        <item x="1832"/>
        <item x="66"/>
        <item x="564"/>
        <item x="457"/>
        <item x="1189"/>
        <item x="63"/>
        <item x="1500"/>
        <item x="1757"/>
        <item x="1330"/>
        <item x="2579"/>
        <item x="1864"/>
        <item x="1621"/>
        <item x="2571"/>
        <item x="130"/>
        <item x="2742"/>
        <item x="951"/>
        <item x="673"/>
        <item x="2919"/>
        <item x="160"/>
        <item x="764"/>
        <item x="1279"/>
        <item x="1344"/>
        <item x="1288"/>
        <item x="2548"/>
        <item x="884"/>
        <item x="2682"/>
        <item x="2985"/>
        <item x="2810"/>
        <item x="2333"/>
        <item x="421"/>
        <item x="2520"/>
        <item x="72"/>
        <item x="2428"/>
        <item x="583"/>
        <item x="2850"/>
        <item x="2508"/>
        <item x="1573"/>
        <item t="default"/>
      </items>
    </pivotField>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dataField="1" showAll="0"/>
    <pivotField showAll="0"/>
    <pivotField showAll="0"/>
    <pivotField axis="axisRow" showAll="0">
      <items count="7">
        <item x="5"/>
        <item x="3"/>
        <item x="0"/>
        <item x="4"/>
        <item x="2"/>
        <item x="1"/>
        <item t="default"/>
      </items>
    </pivotField>
    <pivotField numFmtId="164" showAll="0"/>
    <pivotField showAll="0"/>
    <pivotField showAll="0"/>
    <pivotField showAll="0"/>
    <pivotField numFmtId="14" showAll="0"/>
    <pivotField numFmtId="164" showAll="0"/>
    <pivotField numFmtId="164" showAll="0"/>
    <pivotField showAll="0">
      <items count="13">
        <item x="3"/>
        <item x="0"/>
        <item x="1"/>
        <item x="5"/>
        <item x="6"/>
        <item x="4"/>
        <item x="11"/>
        <item x="9"/>
        <item x="8"/>
        <item x="2"/>
        <item x="10"/>
        <item x="7"/>
        <item t="default"/>
      </items>
    </pivotField>
    <pivotField showAll="0"/>
    <pivotField showAll="0">
      <items count="3">
        <item x="0"/>
        <item x="1"/>
        <item t="default"/>
      </items>
    </pivotField>
  </pivotFields>
  <rowFields count="1">
    <field x="10"/>
  </rowFields>
  <rowItems count="7">
    <i>
      <x/>
    </i>
    <i>
      <x v="1"/>
    </i>
    <i>
      <x v="2"/>
    </i>
    <i>
      <x v="3"/>
    </i>
    <i>
      <x v="4"/>
    </i>
    <i>
      <x v="5"/>
    </i>
    <i t="grand">
      <x/>
    </i>
  </rowItems>
  <colItems count="1">
    <i/>
  </colItems>
  <dataFields count="1">
    <dataField name="Sum of Bank Deposit" fld="7" baseField="1" baseItem="0" numFmtId="164"/>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975644F-FF5D-43FC-A3C5-5C286C44ADE8}"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B48" firstHeaderRow="1" firstDataRow="1" firstDataCol="1"/>
  <pivotFields count="21">
    <pivotField showAll="0"/>
    <pivotField showAll="0">
      <items count="3001">
        <item x="2286"/>
        <item x="2834"/>
        <item x="1366"/>
        <item x="2147"/>
        <item x="2567"/>
        <item x="796"/>
        <item x="1552"/>
        <item x="546"/>
        <item x="136"/>
        <item x="2368"/>
        <item x="597"/>
        <item x="197"/>
        <item x="257"/>
        <item x="2252"/>
        <item x="2887"/>
        <item x="307"/>
        <item x="1826"/>
        <item x="1022"/>
        <item x="2637"/>
        <item x="1806"/>
        <item x="428"/>
        <item x="1217"/>
        <item x="1858"/>
        <item x="67"/>
        <item x="1456"/>
        <item x="1314"/>
        <item x="376"/>
        <item x="1546"/>
        <item x="183"/>
        <item x="1008"/>
        <item x="2208"/>
        <item x="703"/>
        <item x="1712"/>
        <item x="1701"/>
        <item x="2251"/>
        <item x="1905"/>
        <item x="1028"/>
        <item x="1681"/>
        <item x="2505"/>
        <item x="2350"/>
        <item x="1509"/>
        <item x="1550"/>
        <item x="97"/>
        <item x="1933"/>
        <item x="258"/>
        <item x="1632"/>
        <item x="1658"/>
        <item x="740"/>
        <item x="2178"/>
        <item x="1369"/>
        <item x="2459"/>
        <item x="1455"/>
        <item x="2766"/>
        <item x="2791"/>
        <item x="1969"/>
        <item x="398"/>
        <item x="2"/>
        <item x="2771"/>
        <item x="62"/>
        <item x="2466"/>
        <item x="240"/>
        <item x="1452"/>
        <item x="2158"/>
        <item x="2656"/>
        <item x="2801"/>
        <item x="1689"/>
        <item x="1844"/>
        <item x="320"/>
        <item x="1258"/>
        <item x="2154"/>
        <item x="762"/>
        <item x="217"/>
        <item x="323"/>
        <item x="2119"/>
        <item x="2957"/>
        <item x="578"/>
        <item x="2046"/>
        <item x="2860"/>
        <item x="2348"/>
        <item x="167"/>
        <item x="16"/>
        <item x="55"/>
        <item x="844"/>
        <item x="1492"/>
        <item x="2034"/>
        <item x="2288"/>
        <item x="180"/>
        <item x="1052"/>
        <item x="5"/>
        <item x="840"/>
        <item x="2696"/>
        <item x="2856"/>
        <item x="2011"/>
        <item x="1612"/>
        <item x="2755"/>
        <item x="2116"/>
        <item x="105"/>
        <item x="687"/>
        <item x="2638"/>
        <item x="1652"/>
        <item x="658"/>
        <item x="490"/>
        <item x="2676"/>
        <item x="912"/>
        <item x="2429"/>
        <item x="2558"/>
        <item x="2002"/>
        <item x="753"/>
        <item x="1959"/>
        <item x="1416"/>
        <item x="468"/>
        <item x="1359"/>
        <item x="363"/>
        <item x="1192"/>
        <item x="107"/>
        <item x="645"/>
        <item x="2610"/>
        <item x="1700"/>
        <item x="1301"/>
        <item x="1341"/>
        <item x="715"/>
        <item x="504"/>
        <item x="2026"/>
        <item x="1507"/>
        <item x="1983"/>
        <item x="1247"/>
        <item x="1249"/>
        <item x="2541"/>
        <item x="2889"/>
        <item x="2278"/>
        <item x="2180"/>
        <item x="1714"/>
        <item x="2477"/>
        <item x="2264"/>
        <item x="2630"/>
        <item x="2292"/>
        <item x="2891"/>
        <item x="806"/>
        <item x="732"/>
        <item x="1228"/>
        <item x="1179"/>
        <item x="1802"/>
        <item x="2921"/>
        <item x="1955"/>
        <item x="1524"/>
        <item x="2460"/>
        <item x="1466"/>
        <item x="2107"/>
        <item x="287"/>
        <item x="1610"/>
        <item x="2659"/>
        <item x="1805"/>
        <item x="2535"/>
        <item x="568"/>
        <item x="474"/>
        <item x="1104"/>
        <item x="2629"/>
        <item x="950"/>
        <item x="2729"/>
        <item x="1102"/>
        <item x="750"/>
        <item x="1185"/>
        <item x="2085"/>
        <item x="1465"/>
        <item x="620"/>
        <item x="2876"/>
        <item x="2943"/>
        <item x="1742"/>
        <item x="1526"/>
        <item x="544"/>
        <item x="595"/>
        <item x="1408"/>
        <item x="1525"/>
        <item x="2731"/>
        <item x="2186"/>
        <item x="1150"/>
        <item x="854"/>
        <item x="1671"/>
        <item x="519"/>
        <item x="1097"/>
        <item x="2482"/>
        <item x="1458"/>
        <item x="822"/>
        <item x="2335"/>
        <item x="930"/>
        <item x="2713"/>
        <item x="811"/>
        <item x="461"/>
        <item x="2704"/>
        <item x="1653"/>
        <item x="536"/>
        <item x="379"/>
        <item x="1190"/>
        <item x="921"/>
        <item x="2072"/>
        <item x="104"/>
        <item x="1574"/>
        <item x="778"/>
        <item x="2983"/>
        <item x="1667"/>
        <item x="2040"/>
        <item x="1871"/>
        <item x="977"/>
        <item x="2275"/>
        <item x="1523"/>
        <item x="371"/>
        <item x="448"/>
        <item x="17"/>
        <item x="2261"/>
        <item x="495"/>
        <item x="1977"/>
        <item x="1046"/>
        <item x="2015"/>
        <item x="1435"/>
        <item x="1914"/>
        <item x="2734"/>
        <item x="2336"/>
        <item x="2587"/>
        <item x="1822"/>
        <item x="606"/>
        <item x="1986"/>
        <item x="1673"/>
        <item x="2918"/>
        <item x="756"/>
        <item x="473"/>
        <item x="2136"/>
        <item x="2448"/>
        <item x="2974"/>
        <item x="1146"/>
        <item x="337"/>
        <item x="701"/>
        <item x="1325"/>
        <item x="696"/>
        <item x="484"/>
        <item x="2037"/>
        <item x="1662"/>
        <item x="772"/>
        <item x="2230"/>
        <item x="1731"/>
        <item x="993"/>
        <item x="726"/>
        <item x="1638"/>
        <item x="2304"/>
        <item x="2640"/>
        <item x="50"/>
        <item x="2129"/>
        <item x="1793"/>
        <item x="342"/>
        <item x="1155"/>
        <item x="424"/>
        <item x="2138"/>
        <item x="2267"/>
        <item x="1092"/>
        <item x="39"/>
        <item x="2064"/>
        <item x="2066"/>
        <item x="2580"/>
        <item x="33"/>
        <item x="567"/>
        <item x="1173"/>
        <item x="1025"/>
        <item x="1860"/>
        <item x="2041"/>
        <item x="2094"/>
        <item x="249"/>
        <item x="688"/>
        <item x="1257"/>
        <item x="936"/>
        <item x="2419"/>
        <item x="1194"/>
        <item x="813"/>
        <item x="177"/>
        <item x="166"/>
        <item x="929"/>
        <item x="1180"/>
        <item x="1119"/>
        <item x="1661"/>
        <item x="1089"/>
        <item x="2815"/>
        <item x="579"/>
        <item x="566"/>
        <item x="1019"/>
        <item x="2695"/>
        <item x="533"/>
        <item x="693"/>
        <item x="1074"/>
        <item x="2018"/>
        <item x="222"/>
        <item x="2293"/>
        <item x="2231"/>
        <item x="405"/>
        <item x="445"/>
        <item x="1390"/>
        <item x="216"/>
        <item x="587"/>
        <item x="2060"/>
        <item x="1259"/>
        <item x="895"/>
        <item x="331"/>
        <item x="955"/>
        <item x="1295"/>
        <item x="77"/>
        <item x="402"/>
        <item x="2961"/>
        <item x="173"/>
        <item x="959"/>
        <item x="2379"/>
        <item x="1994"/>
        <item x="95"/>
        <item x="1462"/>
        <item x="1682"/>
        <item x="660"/>
        <item x="1123"/>
        <item x="856"/>
        <item x="743"/>
        <item x="1713"/>
        <item x="1302"/>
        <item x="986"/>
        <item x="380"/>
        <item x="1773"/>
        <item x="1944"/>
        <item x="2435"/>
        <item x="121"/>
        <item x="317"/>
        <item x="2503"/>
        <item x="1764"/>
        <item x="2733"/>
        <item x="1627"/>
        <item x="887"/>
        <item x="2739"/>
        <item x="513"/>
        <item x="2741"/>
        <item x="149"/>
        <item x="48"/>
        <item x="2360"/>
        <item x="666"/>
        <item x="1835"/>
        <item x="1950"/>
        <item x="2677"/>
        <item x="1399"/>
        <item x="2344"/>
        <item x="1501"/>
        <item x="278"/>
        <item x="1036"/>
        <item x="1428"/>
        <item x="2588"/>
        <item x="2055"/>
        <item x="757"/>
        <item x="2114"/>
        <item x="1619"/>
        <item x="881"/>
        <item x="2179"/>
        <item x="2949"/>
        <item x="144"/>
        <item x="408"/>
        <item x="739"/>
        <item x="2927"/>
        <item x="2227"/>
        <item x="2377"/>
        <item x="2805"/>
        <item x="1120"/>
        <item x="665"/>
        <item x="1571"/>
        <item x="1937"/>
        <item x="315"/>
        <item x="458"/>
        <item x="118"/>
        <item x="2828"/>
        <item x="2494"/>
        <item x="2778"/>
        <item x="1250"/>
        <item x="341"/>
        <item x="865"/>
        <item x="53"/>
        <item x="2456"/>
        <item x="1687"/>
        <item x="1625"/>
        <item x="1648"/>
        <item x="545"/>
        <item x="1575"/>
        <item x="2854"/>
        <item x="1543"/>
        <item x="1828"/>
        <item x="1328"/>
        <item x="2650"/>
        <item x="988"/>
        <item x="2754"/>
        <item x="2290"/>
        <item x="2246"/>
        <item x="1086"/>
        <item x="70"/>
        <item x="1166"/>
        <item x="2950"/>
        <item x="984"/>
        <item x="2938"/>
        <item x="1953"/>
        <item x="562"/>
        <item x="2616"/>
        <item x="44"/>
        <item x="2146"/>
        <item x="2284"/>
        <item x="1"/>
        <item x="829"/>
        <item x="825"/>
        <item x="2096"/>
        <item x="2551"/>
        <item x="1853"/>
        <item x="336"/>
        <item x="1324"/>
        <item x="2926"/>
        <item x="677"/>
        <item x="2173"/>
        <item x="1596"/>
        <item x="2997"/>
        <item x="611"/>
        <item x="296"/>
        <item x="1539"/>
        <item x="433"/>
        <item x="782"/>
        <item x="1256"/>
        <item x="848"/>
        <item x="2559"/>
        <item x="1056"/>
        <item x="2148"/>
        <item x="2212"/>
        <item x="1015"/>
        <item x="1125"/>
        <item x="1921"/>
        <item x="311"/>
        <item x="2033"/>
        <item x="310"/>
        <item x="2238"/>
        <item x="2471"/>
        <item x="718"/>
        <item x="1973"/>
        <item x="326"/>
        <item x="2010"/>
        <item x="728"/>
        <item x="2112"/>
        <item x="1003"/>
        <item x="2712"/>
        <item x="2910"/>
        <item x="2160"/>
        <item x="1470"/>
        <item x="573"/>
        <item x="1631"/>
        <item x="2720"/>
        <item x="1930"/>
        <item x="1754"/>
        <item x="2512"/>
        <item x="1725"/>
        <item x="1350"/>
        <item x="2526"/>
        <item x="1122"/>
        <item x="2486"/>
        <item x="1093"/>
        <item x="2832"/>
        <item x="478"/>
        <item x="2888"/>
        <item x="1291"/>
        <item x="1761"/>
        <item x="1739"/>
        <item x="2995"/>
        <item x="2935"/>
        <item x="2869"/>
        <item x="2642"/>
        <item x="103"/>
        <item x="2051"/>
        <item x="2833"/>
        <item x="1894"/>
        <item x="2545"/>
        <item x="589"/>
        <item x="238"/>
        <item x="2396"/>
        <item x="890"/>
        <item x="781"/>
        <item x="1438"/>
        <item x="1042"/>
        <item x="133"/>
        <item x="1516"/>
        <item x="74"/>
        <item x="1481"/>
        <item x="1880"/>
        <item x="1542"/>
        <item x="2316"/>
        <item x="2940"/>
        <item x="2679"/>
        <item x="350"/>
        <item x="2404"/>
        <item x="1178"/>
        <item x="329"/>
        <item x="2573"/>
        <item x="628"/>
        <item x="131"/>
        <item x="2413"/>
        <item x="700"/>
        <item x="1471"/>
        <item x="1522"/>
        <item x="1956"/>
        <item x="343"/>
        <item x="2645"/>
        <item x="486"/>
        <item x="1838"/>
        <item x="2857"/>
        <item x="1824"/>
        <item x="2103"/>
        <item x="2602"/>
        <item x="2836"/>
        <item x="202"/>
        <item x="1870"/>
        <item x="1254"/>
        <item x="2098"/>
        <item x="2070"/>
        <item x="1740"/>
        <item x="1078"/>
        <item x="1293"/>
        <item x="1940"/>
        <item x="2908"/>
        <item x="1338"/>
        <item x="2438"/>
        <item x="497"/>
        <item x="2416"/>
        <item x="1227"/>
        <item x="893"/>
        <item x="2233"/>
        <item x="322"/>
        <item x="1593"/>
        <item x="2127"/>
        <item x="1469"/>
        <item x="2400"/>
        <item x="2478"/>
        <item x="1183"/>
        <item x="232"/>
        <item x="2441"/>
        <item x="1477"/>
        <item x="1831"/>
        <item x="2852"/>
        <item x="2728"/>
        <item x="120"/>
        <item x="1205"/>
        <item x="2565"/>
        <item x="2671"/>
        <item x="2968"/>
        <item x="1139"/>
        <item x="1680"/>
        <item x="242"/>
        <item x="1980"/>
        <item x="2574"/>
        <item x="2087"/>
        <item x="1685"/>
        <item x="259"/>
        <item x="1094"/>
        <item x="869"/>
        <item x="958"/>
        <item x="2785"/>
        <item x="2402"/>
        <item x="2412"/>
        <item x="2562"/>
        <item x="1710"/>
        <item x="233"/>
        <item x="2714"/>
        <item x="1929"/>
        <item x="351"/>
        <item x="181"/>
        <item x="1540"/>
        <item x="185"/>
        <item x="292"/>
        <item x="618"/>
        <item x="2480"/>
        <item x="2197"/>
        <item x="2226"/>
        <item x="1446"/>
        <item x="1488"/>
        <item x="1676"/>
        <item x="1576"/>
        <item x="2592"/>
        <item x="2017"/>
        <item x="1987"/>
        <item x="1444"/>
        <item x="193"/>
        <item x="1881"/>
        <item x="2484"/>
        <item x="2744"/>
        <item x="708"/>
        <item x="2882"/>
        <item x="2937"/>
        <item x="1266"/>
        <item x="1380"/>
        <item x="285"/>
        <item x="1698"/>
        <item x="945"/>
        <item x="949"/>
        <item x="2165"/>
        <item x="1216"/>
        <item x="1020"/>
        <item x="629"/>
        <item x="2414"/>
        <item x="771"/>
        <item x="339"/>
        <item x="481"/>
        <item x="1001"/>
        <item x="517"/>
        <item x="2972"/>
        <item x="1061"/>
        <item x="2221"/>
        <item x="1630"/>
        <item x="1315"/>
        <item x="2202"/>
        <item x="1145"/>
        <item x="2838"/>
        <item x="501"/>
        <item x="116"/>
        <item x="2899"/>
        <item x="1584"/>
        <item x="615"/>
        <item x="2752"/>
        <item x="2203"/>
        <item x="1171"/>
        <item x="2256"/>
        <item x="2473"/>
        <item x="1792"/>
        <item x="2250"/>
        <item x="1756"/>
        <item x="1663"/>
        <item x="374"/>
        <item x="494"/>
        <item x="231"/>
        <item x="2196"/>
        <item x="1527"/>
        <item x="1875"/>
        <item x="1603"/>
        <item x="1115"/>
        <item x="2584"/>
        <item x="751"/>
        <item x="2014"/>
        <item x="1316"/>
        <item x="1906"/>
        <item x="2517"/>
        <item x="2281"/>
        <item x="2372"/>
        <item x="724"/>
        <item x="2827"/>
        <item x="663"/>
        <item x="298"/>
        <item x="2354"/>
        <item x="2774"/>
        <item x="1168"/>
        <item x="2697"/>
        <item x="82"/>
        <item x="2447"/>
        <item x="2770"/>
        <item x="709"/>
        <item x="2479"/>
        <item x="2782"/>
        <item x="1467"/>
        <item x="1273"/>
        <item x="22"/>
        <item x="2211"/>
        <item x="2453"/>
        <item x="2996"/>
        <item x="314"/>
        <item x="204"/>
        <item x="1473"/>
        <item x="1432"/>
        <item x="630"/>
        <item x="1231"/>
        <item x="2690"/>
        <item x="1005"/>
        <item x="150"/>
        <item x="2971"/>
        <item x="712"/>
        <item x="1641"/>
        <item x="2633"/>
        <item x="590"/>
        <item x="1004"/>
        <item x="2141"/>
        <item x="1403"/>
        <item x="213"/>
        <item x="1801"/>
        <item x="1167"/>
        <item x="768"/>
        <item x="344"/>
        <item x="1023"/>
        <item x="871"/>
        <item x="425"/>
        <item x="1891"/>
        <item x="2491"/>
        <item x="208"/>
        <item x="2345"/>
        <item x="407"/>
        <item x="2758"/>
        <item x="2234"/>
        <item x="559"/>
        <item x="1677"/>
        <item x="2266"/>
        <item x="2634"/>
        <item x="1778"/>
        <item x="937"/>
        <item x="1360"/>
        <item x="1916"/>
        <item x="922"/>
        <item x="598"/>
        <item x="2263"/>
        <item x="717"/>
        <item x="195"/>
        <item x="318"/>
        <item x="2736"/>
        <item x="1206"/>
        <item x="1196"/>
        <item x="2811"/>
        <item x="1865"/>
        <item x="101"/>
        <item x="1199"/>
        <item x="1920"/>
        <item x="1910"/>
        <item x="294"/>
        <item x="1118"/>
        <item x="2191"/>
        <item x="2454"/>
        <item x="2732"/>
        <item x="2297"/>
        <item x="2794"/>
        <item x="1464"/>
        <item x="560"/>
        <item x="1647"/>
        <item x="90"/>
        <item x="2113"/>
        <item x="2826"/>
        <item x="1520"/>
        <item x="1342"/>
        <item x="975"/>
        <item x="1007"/>
        <item x="894"/>
        <item x="89"/>
        <item x="1551"/>
        <item x="1611"/>
        <item x="2370"/>
        <item x="330"/>
        <item x="1683"/>
        <item x="1873"/>
        <item x="416"/>
        <item x="488"/>
        <item x="275"/>
        <item x="2986"/>
        <item x="1485"/>
        <item x="1002"/>
        <item x="396"/>
        <item x="1618"/>
        <item x="2327"/>
        <item x="3"/>
        <item x="1533"/>
        <item x="2214"/>
        <item x="800"/>
        <item x="1409"/>
        <item x="2669"/>
        <item x="1915"/>
        <item x="2618"/>
        <item x="429"/>
        <item x="1786"/>
        <item x="1417"/>
        <item x="366"/>
        <item x="2059"/>
        <item x="985"/>
        <item x="356"/>
        <item x="2126"/>
        <item x="1666"/>
        <item x="2120"/>
        <item x="2726"/>
        <item x="2601"/>
        <item x="2392"/>
        <item x="2984"/>
        <item x="1024"/>
        <item x="2376"/>
        <item x="113"/>
        <item x="2776"/>
        <item x="798"/>
        <item x="1846"/>
        <item x="348"/>
        <item x="965"/>
        <item x="2071"/>
        <item x="2012"/>
        <item x="1857"/>
        <item x="32"/>
        <item x="1602"/>
        <item x="1198"/>
        <item x="2709"/>
        <item x="832"/>
        <item x="1547"/>
        <item x="2795"/>
        <item x="638"/>
        <item x="451"/>
        <item x="939"/>
        <item x="1378"/>
        <item x="1357"/>
        <item x="2976"/>
        <item x="563"/>
        <item x="1264"/>
        <item x="1968"/>
        <item x="2946"/>
        <item x="1448"/>
        <item x="2382"/>
        <item x="37"/>
        <item x="186"/>
        <item x="1402"/>
        <item x="542"/>
        <item x="2024"/>
        <item x="2524"/>
        <item x="2271"/>
        <item x="1819"/>
        <item x="1640"/>
        <item x="1309"/>
        <item x="117"/>
        <item x="2132"/>
        <item x="2349"/>
        <item x="1558"/>
        <item x="1506"/>
        <item x="636"/>
        <item x="917"/>
        <item x="525"/>
        <item x="487"/>
        <item x="2005"/>
        <item x="221"/>
        <item x="2420"/>
        <item x="2424"/>
        <item x="2812"/>
        <item x="164"/>
        <item x="2564"/>
        <item x="1340"/>
        <item x="2342"/>
        <item x="1476"/>
        <item x="614"/>
        <item x="2708"/>
        <item x="2378"/>
        <item x="526"/>
        <item x="1182"/>
        <item x="176"/>
        <item x="741"/>
        <item x="1474"/>
        <item x="1690"/>
        <item x="1147"/>
        <item x="713"/>
        <item x="2161"/>
        <item x="1811"/>
        <item x="872"/>
        <item x="2295"/>
        <item x="2658"/>
        <item x="1517"/>
        <item x="91"/>
        <item x="471"/>
        <item x="399"/>
        <item x="1397"/>
        <item x="2318"/>
        <item x="2330"/>
        <item x="2611"/>
        <item x="207"/>
        <item x="415"/>
        <item x="2615"/>
        <item x="864"/>
        <item x="175"/>
        <item x="1343"/>
        <item x="1555"/>
        <item x="1049"/>
        <item x="2062"/>
        <item x="1852"/>
        <item x="2855"/>
        <item x="1480"/>
        <item x="135"/>
        <item x="71"/>
        <item x="2798"/>
        <item x="672"/>
        <item x="267"/>
        <item x="288"/>
        <item x="2383"/>
        <item x="2775"/>
        <item x="2128"/>
        <item x="972"/>
        <item x="174"/>
        <item x="1034"/>
        <item x="1949"/>
        <item x="321"/>
        <item x="1284"/>
        <item x="2309"/>
        <item x="537"/>
        <item x="2840"/>
        <item x="1427"/>
        <item x="2663"/>
        <item x="996"/>
        <item x="2614"/>
        <item x="102"/>
        <item x="860"/>
        <item x="933"/>
        <item x="1813"/>
        <item x="1144"/>
        <item x="182"/>
        <item x="2458"/>
        <item x="2265"/>
        <item x="68"/>
        <item x="1624"/>
        <item x="2401"/>
        <item x="281"/>
        <item x="1361"/>
        <item x="1184"/>
        <item x="1908"/>
        <item x="1137"/>
        <item x="404"/>
        <item x="327"/>
        <item x="2522"/>
        <item x="2783"/>
        <item x="1133"/>
        <item x="1032"/>
        <item x="842"/>
        <item x="1762"/>
        <item x="2137"/>
        <item x="2135"/>
        <item x="2312"/>
        <item x="1752"/>
        <item x="2992"/>
        <item x="1106"/>
        <item x="2301"/>
        <item x="1535"/>
        <item x="2049"/>
        <item x="412"/>
        <item x="556"/>
        <item x="2973"/>
        <item x="2793"/>
        <item x="1581"/>
        <item x="2978"/>
        <item x="2600"/>
        <item x="2320"/>
        <item x="1851"/>
        <item x="1735"/>
        <item x="770"/>
        <item x="45"/>
        <item x="1009"/>
        <item x="2823"/>
        <item x="2738"/>
        <item x="210"/>
        <item x="1577"/>
        <item x="447"/>
        <item x="98"/>
        <item x="755"/>
        <item x="2185"/>
        <item x="1545"/>
        <item x="1336"/>
        <item x="1163"/>
        <item x="2254"/>
        <item x="1331"/>
        <item x="2674"/>
        <item x="774"/>
        <item x="1589"/>
        <item x="788"/>
        <item x="683"/>
        <item x="1355"/>
        <item x="2661"/>
        <item x="2544"/>
        <item x="413"/>
        <item x="664"/>
        <item x="882"/>
        <item x="1587"/>
        <item x="1181"/>
        <item x="1617"/>
        <item x="619"/>
        <item x="1297"/>
        <item x="2988"/>
        <item x="964"/>
        <item x="616"/>
        <item x="925"/>
        <item x="2235"/>
        <item x="254"/>
        <item x="834"/>
        <item x="584"/>
        <item x="1348"/>
        <item x="550"/>
        <item x="2807"/>
        <item x="2140"/>
        <item x="2725"/>
        <item x="1699"/>
        <item x="1238"/>
        <item x="651"/>
        <item x="601"/>
        <item x="668"/>
        <item x="2133"/>
        <item x="1113"/>
        <item x="472"/>
        <item x="381"/>
        <item x="1441"/>
        <item x="465"/>
        <item x="2038"/>
        <item x="1406"/>
        <item x="290"/>
        <item x="96"/>
        <item x="2540"/>
        <item x="1626"/>
        <item x="759"/>
        <item x="1339"/>
        <item x="2190"/>
        <item x="2628"/>
        <item x="2684"/>
        <item x="1733"/>
        <item x="1241"/>
        <item x="2808"/>
        <item x="845"/>
        <item x="2294"/>
        <item x="812"/>
        <item x="1568"/>
        <item x="2724"/>
        <item x="1454"/>
        <item x="549"/>
        <item x="215"/>
        <item x="2229"/>
        <item x="1889"/>
        <item x="403"/>
        <item x="789"/>
        <item x="1753"/>
        <item x="2768"/>
        <item x="836"/>
        <item x="1899"/>
        <item x="1931"/>
        <item x="2678"/>
        <item x="2751"/>
        <item x="1031"/>
        <item x="2175"/>
        <item x="773"/>
        <item x="570"/>
        <item x="704"/>
        <item x="1066"/>
        <item x="1453"/>
        <item x="2981"/>
        <item x="2847"/>
        <item x="1497"/>
        <item x="411"/>
        <item x="196"/>
        <item x="1373"/>
        <item x="1085"/>
        <item x="749"/>
        <item x="2593"/>
        <item x="1834"/>
        <item x="2241"/>
        <item x="697"/>
        <item x="2991"/>
        <item x="372"/>
        <item x="2550"/>
        <item x="767"/>
        <item x="1213"/>
        <item x="1352"/>
        <item x="2220"/>
        <item x="2289"/>
        <item x="1803"/>
        <item x="966"/>
        <item x="1386"/>
        <item x="1779"/>
        <item x="1572"/>
        <item x="1912"/>
        <item x="2331"/>
        <item x="2045"/>
        <item x="898"/>
        <item x="15"/>
        <item x="2723"/>
        <item x="434"/>
        <item x="170"/>
        <item x="1900"/>
        <item x="1043"/>
        <item x="1767"/>
        <item x="1449"/>
        <item x="2397"/>
        <item x="1991"/>
        <item x="2578"/>
        <item x="1971"/>
        <item x="1312"/>
        <item x="1239"/>
        <item x="2513"/>
        <item x="820"/>
        <item x="698"/>
        <item x="2539"/>
        <item x="1597"/>
        <item x="1067"/>
        <item x="124"/>
        <item x="2285"/>
        <item x="795"/>
        <item x="2122"/>
        <item x="2228"/>
        <item x="2105"/>
        <item x="983"/>
        <item x="464"/>
        <item x="235"/>
        <item x="1746"/>
        <item x="2589"/>
        <item x="453"/>
        <item x="1904"/>
        <item x="639"/>
        <item x="2097"/>
        <item x="982"/>
        <item x="2445"/>
        <item x="940"/>
        <item x="2963"/>
        <item x="853"/>
        <item x="1962"/>
        <item x="880"/>
        <item x="2722"/>
        <item x="2393"/>
        <item x="2343"/>
        <item x="1292"/>
        <item x="516"/>
        <item x="2837"/>
        <item x="2511"/>
        <item x="387"/>
        <item x="692"/>
        <item x="2841"/>
        <item x="2338"/>
        <item x="56"/>
        <item x="1706"/>
        <item x="839"/>
        <item x="1126"/>
        <item x="2442"/>
        <item x="2641"/>
        <item x="852"/>
        <item x="2022"/>
        <item x="1073"/>
        <item x="634"/>
        <item x="99"/>
        <item x="36"/>
        <item x="2667"/>
        <item x="2956"/>
        <item x="2184"/>
        <item x="1484"/>
        <item x="1570"/>
        <item x="1114"/>
        <item x="123"/>
        <item x="2490"/>
        <item x="2554"/>
        <item x="223"/>
        <item x="868"/>
        <item x="679"/>
        <item x="2189"/>
        <item x="960"/>
        <item x="251"/>
        <item x="2670"/>
        <item x="1433"/>
        <item x="1490"/>
        <item x="2322"/>
        <item x="291"/>
        <item x="2881"/>
        <item x="2054"/>
        <item x="2036"/>
        <item x="31"/>
        <item x="304"/>
        <item x="1521"/>
        <item x="353"/>
        <item x="385"/>
        <item x="162"/>
        <item x="1400"/>
        <item x="1901"/>
        <item x="1646"/>
        <item x="2534"/>
        <item x="2063"/>
        <item x="2817"/>
        <item x="168"/>
        <item x="2931"/>
        <item x="2853"/>
        <item x="1820"/>
        <item x="1414"/>
        <item x="511"/>
        <item x="1129"/>
        <item x="212"/>
        <item x="1741"/>
        <item x="987"/>
        <item x="1051"/>
        <item x="420"/>
        <item x="1604"/>
        <item x="2305"/>
        <item x="1027"/>
        <item x="2042"/>
        <item x="203"/>
        <item x="1966"/>
        <item x="1076"/>
        <item x="1514"/>
        <item x="2016"/>
        <item x="2168"/>
        <item x="1275"/>
        <item x="2086"/>
        <item x="1696"/>
        <item x="1272"/>
        <item x="878"/>
        <item x="1896"/>
        <item x="1021"/>
        <item x="1107"/>
        <item x="640"/>
        <item x="2270"/>
        <item x="1660"/>
        <item x="2405"/>
        <item x="1280"/>
        <item x="674"/>
        <item x="1483"/>
        <item x="2718"/>
        <item x="2786"/>
        <item x="1856"/>
        <item x="198"/>
        <item x="667"/>
        <item x="944"/>
        <item x="2432"/>
        <item x="903"/>
        <item x="1974"/>
        <item x="928"/>
        <item x="2035"/>
        <item x="2599"/>
        <item x="588"/>
        <item x="2303"/>
        <item x="88"/>
        <item x="1812"/>
        <item x="147"/>
        <item x="2100"/>
        <item x="2639"/>
        <item x="1276"/>
        <item x="2563"/>
        <item x="1695"/>
        <item x="94"/>
        <item x="2966"/>
        <item x="997"/>
        <item x="2989"/>
        <item x="334"/>
        <item x="2353"/>
        <item x="1958"/>
        <item x="1411"/>
        <item x="194"/>
        <item x="2244"/>
        <item x="2746"/>
        <item x="410"/>
        <item x="2897"/>
        <item x="2201"/>
        <item x="2790"/>
        <item x="1600"/>
        <item x="2636"/>
        <item x="1678"/>
        <item x="237"/>
        <item x="2363"/>
        <item x="2871"/>
        <item x="2194"/>
        <item x="46"/>
        <item x="2537"/>
        <item x="926"/>
        <item x="2858"/>
        <item x="2217"/>
        <item x="885"/>
        <item x="934"/>
        <item x="2080"/>
        <item x="2106"/>
        <item x="1783"/>
        <item x="2792"/>
        <item x="913"/>
        <item x="1170"/>
        <item x="1111"/>
        <item x="2093"/>
        <item x="2922"/>
        <item x="1362"/>
        <item x="1245"/>
        <item x="2829"/>
        <item x="1620"/>
        <item x="2902"/>
        <item x="1766"/>
        <item x="1240"/>
        <item x="823"/>
        <item x="2748"/>
        <item x="2131"/>
        <item x="467"/>
        <item x="766"/>
        <item x="1744"/>
        <item x="1246"/>
        <item x="1963"/>
        <item x="859"/>
        <item x="282"/>
        <item x="1554"/>
        <item x="436"/>
        <item x="256"/>
        <item x="1011"/>
        <item x="2193"/>
        <item x="942"/>
        <item x="1136"/>
        <item x="905"/>
        <item x="1383"/>
        <item x="1691"/>
        <item x="1229"/>
        <item x="1499"/>
        <item x="581"/>
        <item x="112"/>
        <item x="289"/>
        <item x="1358"/>
        <item x="896"/>
        <item x="1029"/>
        <item x="2727"/>
        <item x="40"/>
        <item x="134"/>
        <item x="2717"/>
        <item x="108"/>
        <item x="1743"/>
        <item x="548"/>
        <item x="2533"/>
        <item x="417"/>
        <item x="1391"/>
        <item x="1815"/>
        <item x="1261"/>
        <item x="1768"/>
        <item x="1909"/>
        <item x="1398"/>
        <item x="1482"/>
        <item x="2613"/>
        <item x="2489"/>
        <item x="263"/>
        <item x="779"/>
        <item x="146"/>
        <item x="469"/>
        <item x="2427"/>
        <item x="1868"/>
        <item x="2624"/>
        <item x="2964"/>
        <item x="1845"/>
        <item x="200"/>
        <item x="2846"/>
        <item x="165"/>
        <item x="2159"/>
        <item x="2474"/>
        <item x="431"/>
        <item x="137"/>
        <item x="2417"/>
        <item x="188"/>
        <item x="1121"/>
        <item x="236"/>
        <item x="333"/>
        <item x="2737"/>
        <item x="409"/>
        <item x="2591"/>
        <item x="190"/>
        <item x="2586"/>
        <item x="617"/>
        <item x="1777"/>
        <item x="1037"/>
        <item x="1996"/>
        <item x="1222"/>
        <item x="1885"/>
        <item x="269"/>
        <item x="2594"/>
        <item x="1919"/>
        <item x="1296"/>
        <item x="626"/>
        <item x="456"/>
        <item x="558"/>
        <item x="745"/>
        <item x="47"/>
        <item x="1749"/>
        <item x="2660"/>
        <item x="1394"/>
        <item x="388"/>
        <item x="359"/>
        <item x="2328"/>
        <item x="911"/>
        <item x="1965"/>
        <item x="2646"/>
        <item x="1405"/>
        <item x="444"/>
        <item x="2426"/>
        <item x="2507"/>
        <item x="1311"/>
        <item x="2960"/>
        <item x="2455"/>
        <item x="1197"/>
        <item x="247"/>
        <item x="2346"/>
        <item x="2357"/>
        <item x="1719"/>
        <item x="1637"/>
        <item x="265"/>
        <item x="1221"/>
        <item x="521"/>
        <item x="1829"/>
        <item x="2824"/>
        <item x="883"/>
        <item x="2043"/>
        <item x="2109"/>
        <item x="2434"/>
        <item x="1087"/>
        <item x="938"/>
        <item x="1827"/>
        <item x="1925"/>
        <item x="1220"/>
        <item x="541"/>
        <item x="2069"/>
        <item x="1334"/>
        <item x="345"/>
        <item x="2255"/>
        <item x="861"/>
        <item x="2373"/>
        <item x="1460"/>
        <item x="1421"/>
        <item x="2547"/>
        <item x="1286"/>
        <item x="10"/>
        <item x="86"/>
        <item x="580"/>
        <item x="1422"/>
        <item x="2803"/>
        <item x="1559"/>
        <item x="2962"/>
        <item x="305"/>
        <item x="888"/>
        <item x="389"/>
        <item x="2653"/>
        <item x="2907"/>
        <item x="125"/>
        <item x="2007"/>
        <item x="2443"/>
        <item x="2649"/>
        <item x="1223"/>
        <item x="2306"/>
        <item x="685"/>
        <item x="406"/>
        <item x="1165"/>
        <item x="76"/>
        <item x="1665"/>
        <item x="586"/>
        <item x="1045"/>
        <item x="2604"/>
        <item x="2980"/>
        <item x="264"/>
        <item x="1059"/>
        <item x="2171"/>
        <item x="793"/>
        <item x="2913"/>
        <item x="2699"/>
        <item x="110"/>
        <item x="2934"/>
        <item x="2001"/>
        <item x="2608"/>
        <item x="1599"/>
        <item x="2802"/>
        <item x="818"/>
        <item x="2576"/>
        <item x="1825"/>
        <item x="1298"/>
        <item x="571"/>
        <item x="383"/>
        <item x="1058"/>
        <item x="1842"/>
        <item x="792"/>
        <item x="1437"/>
        <item x="2542"/>
        <item x="1939"/>
        <item x="2705"/>
        <item x="1729"/>
        <item x="2090"/>
        <item x="1732"/>
        <item x="2572"/>
        <item x="776"/>
        <item x="695"/>
        <item x="1867"/>
        <item x="2321"/>
        <item x="1080"/>
        <item x="266"/>
        <item x="93"/>
        <item x="552"/>
        <item x="2481"/>
        <item x="2381"/>
        <item x="2121"/>
        <item x="1226"/>
        <item x="539"/>
        <item x="2701"/>
        <item x="2181"/>
        <item x="1134"/>
        <item x="2825"/>
        <item x="971"/>
        <item x="1688"/>
        <item x="603"/>
        <item x="1287"/>
        <item x="1068"/>
        <item x="1307"/>
        <item x="847"/>
        <item x="1424"/>
        <item x="1439"/>
        <item x="1890"/>
        <item x="437"/>
        <item x="1010"/>
        <item x="2031"/>
        <item x="855"/>
        <item x="507"/>
        <item x="1655"/>
        <item x="1487"/>
        <item x="2977"/>
        <item x="2920"/>
        <item x="1816"/>
        <item x="2240"/>
        <item x="2083"/>
        <item x="2820"/>
        <item x="2816"/>
        <item x="1304"/>
        <item x="948"/>
        <item x="28"/>
        <item x="656"/>
        <item x="226"/>
        <item x="1392"/>
        <item x="2789"/>
        <item x="857"/>
        <item x="1748"/>
        <item x="889"/>
        <item x="352"/>
        <item x="1376"/>
        <item x="2365"/>
        <item x="877"/>
        <item x="2245"/>
        <item x="2529"/>
        <item x="1664"/>
        <item x="1493"/>
        <item x="1098"/>
        <item x="2407"/>
        <item x="809"/>
        <item x="831"/>
        <item x="332"/>
        <item x="364"/>
        <item x="1544"/>
        <item x="610"/>
        <item x="1364"/>
        <item x="9"/>
        <item x="2118"/>
        <item x="2749"/>
        <item x="439"/>
        <item x="2885"/>
        <item x="2207"/>
        <item x="814"/>
        <item x="1451"/>
        <item x="2068"/>
        <item x="239"/>
        <item x="2222"/>
        <item x="1830"/>
        <item x="2928"/>
        <item x="1643"/>
        <item x="303"/>
        <item x="2279"/>
        <item x="2452"/>
        <item x="2000"/>
        <item x="527"/>
        <item x="2192"/>
        <item x="1162"/>
        <item x="786"/>
        <item x="2225"/>
        <item x="2450"/>
        <item x="2627"/>
        <item x="518"/>
        <item x="2916"/>
        <item x="2485"/>
        <item x="2939"/>
        <item x="1734"/>
        <item x="2842"/>
        <item x="2967"/>
        <item x="375"/>
        <item x="2521"/>
        <item x="179"/>
        <item x="365"/>
        <item x="837"/>
        <item x="1388"/>
        <item x="2374"/>
        <item x="1789"/>
        <item x="2930"/>
        <item x="152"/>
        <item x="710"/>
        <item x="1440"/>
        <item x="169"/>
        <item x="2890"/>
        <item x="1518"/>
        <item x="2958"/>
        <item x="2314"/>
        <item x="228"/>
        <item x="1849"/>
        <item x="1538"/>
        <item x="312"/>
        <item x="2123"/>
        <item x="394"/>
        <item x="1776"/>
        <item x="576"/>
        <item x="2606"/>
        <item x="2076"/>
        <item x="279"/>
        <item x="79"/>
        <item x="2394"/>
        <item x="309"/>
        <item x="1138"/>
        <item x="528"/>
        <item x="661"/>
        <item x="19"/>
        <item x="2631"/>
        <item x="2566"/>
        <item x="2689"/>
        <item x="612"/>
        <item x="1140"/>
        <item x="1609"/>
        <item x="1164"/>
        <item x="1616"/>
        <item x="2951"/>
        <item x="1044"/>
        <item x="632"/>
        <item x="1151"/>
        <item x="283"/>
        <item x="622"/>
        <item x="299"/>
        <item x="2698"/>
        <item x="1105"/>
        <item x="295"/>
        <item x="802"/>
        <item x="602"/>
        <item x="480"/>
        <item x="2157"/>
        <item x="2174"/>
        <item x="699"/>
        <item x="1174"/>
        <item x="1177"/>
        <item x="2465"/>
        <item x="2020"/>
        <item x="2332"/>
        <item x="1636"/>
        <item x="1590"/>
        <item x="1081"/>
        <item x="132"/>
        <item x="1999"/>
        <item x="140"/>
        <item x="875"/>
        <item x="2216"/>
        <item x="2804"/>
        <item x="2557"/>
        <item x="2620"/>
        <item x="787"/>
        <item x="1277"/>
        <item x="243"/>
        <item x="2912"/>
        <item x="1018"/>
        <item x="2693"/>
        <item x="2257"/>
        <item x="1724"/>
        <item x="1075"/>
        <item x="2156"/>
        <item x="1212"/>
        <item x="2013"/>
        <item x="2163"/>
        <item x="489"/>
        <item x="1128"/>
        <item x="111"/>
        <item x="1537"/>
        <item x="2032"/>
        <item x="349"/>
        <item x="262"/>
        <item x="2788"/>
        <item x="1821"/>
        <item x="2603"/>
        <item x="1459"/>
        <item x="1016"/>
        <item x="2406"/>
        <item x="2868"/>
        <item x="1608"/>
        <item x="2044"/>
        <item x="780"/>
        <item x="907"/>
        <item x="669"/>
        <item x="1975"/>
        <item x="286"/>
        <item x="2218"/>
        <item x="1668"/>
        <item x="2523"/>
        <item x="2369"/>
        <item x="1876"/>
        <item x="1486"/>
        <item x="1995"/>
        <item x="1491"/>
        <item x="2092"/>
        <item x="1780"/>
        <item x="1686"/>
        <item x="432"/>
        <item x="1000"/>
        <item x="1781"/>
        <item x="2990"/>
        <item x="2387"/>
        <item x="2681"/>
        <item x="572"/>
        <item x="211"/>
        <item x="1564"/>
        <item x="979"/>
        <item x="2206"/>
        <item x="1141"/>
        <item x="143"/>
        <item x="2525"/>
        <item x="1415"/>
        <item x="1997"/>
        <item x="2167"/>
        <item x="706"/>
        <item x="1670"/>
        <item x="1651"/>
        <item x="649"/>
        <item x="2941"/>
        <item x="1730"/>
        <item x="1837"/>
        <item x="702"/>
        <item x="821"/>
        <item x="763"/>
        <item x="1628"/>
        <item x="870"/>
        <item x="115"/>
        <item x="1946"/>
        <item x="1169"/>
        <item x="1201"/>
        <item x="1131"/>
        <item x="466"/>
        <item x="2809"/>
        <item x="2527"/>
        <item x="736"/>
        <item x="2773"/>
        <item x="500"/>
        <item x="512"/>
        <item x="662"/>
        <item x="1578"/>
        <item x="553"/>
        <item x="1354"/>
        <item x="2259"/>
        <item x="2861"/>
        <item x="2215"/>
        <item x="2929"/>
        <item x="2607"/>
        <item x="325"/>
        <item x="1775"/>
        <item x="577"/>
        <item x="1186"/>
        <item x="1069"/>
        <item x="362"/>
        <item x="653"/>
        <item x="1718"/>
        <item x="2657"/>
        <item x="1872"/>
        <item x="1426"/>
        <item x="1495"/>
        <item x="1215"/>
        <item x="109"/>
        <item x="1990"/>
        <item x="1705"/>
        <item x="61"/>
        <item x="1430"/>
        <item x="506"/>
        <item x="1335"/>
        <item x="293"/>
        <item x="1861"/>
        <item x="2514"/>
        <item x="129"/>
        <item x="1498"/>
        <item x="2780"/>
        <item x="838"/>
        <item x="569"/>
        <item x="156"/>
        <item x="1026"/>
        <item x="2994"/>
        <item x="2706"/>
        <item x="1289"/>
        <item x="1528"/>
        <item x="805"/>
        <item x="106"/>
        <item x="609"/>
        <item x="2553"/>
        <item x="1237"/>
        <item x="2391"/>
        <item x="1633"/>
        <item x="999"/>
        <item x="2765"/>
        <item x="2862"/>
        <item x="2151"/>
        <item x="731"/>
        <item x="2291"/>
        <item x="1918"/>
        <item x="1191"/>
        <item x="1308"/>
        <item x="2310"/>
        <item x="1897"/>
        <item x="2501"/>
        <item x="1319"/>
        <item x="1082"/>
        <item x="244"/>
        <item x="2909"/>
        <item x="522"/>
        <item x="1720"/>
        <item x="744"/>
        <item x="1978"/>
        <item x="462"/>
        <item x="172"/>
        <item x="1862"/>
        <item x="1622"/>
        <item x="2619"/>
        <item x="1211"/>
        <item x="2800"/>
        <item x="1942"/>
        <item x="1591"/>
        <item x="419"/>
        <item x="565"/>
        <item x="1268"/>
        <item x="477"/>
        <item x="2859"/>
        <item x="1791"/>
        <item x="2870"/>
        <item x="671"/>
        <item x="2496"/>
        <item x="4"/>
        <item x="2239"/>
        <item x="1396"/>
        <item x="1418"/>
        <item x="827"/>
        <item x="719"/>
        <item x="801"/>
        <item x="1774"/>
        <item x="2325"/>
        <item x="126"/>
        <item x="1585"/>
        <item x="1176"/>
        <item x="2219"/>
        <item x="2970"/>
        <item x="2388"/>
        <item x="1041"/>
        <item x="1794"/>
        <item x="1072"/>
        <item x="605"/>
        <item x="843"/>
        <item x="947"/>
        <item x="1447"/>
        <item x="280"/>
        <item x="510"/>
        <item x="2399"/>
        <item x="2831"/>
        <item x="49"/>
        <item x="2702"/>
        <item x="459"/>
        <item x="1634"/>
        <item x="784"/>
        <item x="2617"/>
        <item x="1152"/>
        <item x="2390"/>
        <item x="220"/>
        <item x="159"/>
        <item x="684"/>
        <item x="277"/>
        <item x="1374"/>
        <item x="1582"/>
        <item x="995"/>
        <item x="2796"/>
        <item x="2675"/>
        <item x="1877"/>
        <item x="1420"/>
        <item x="2488"/>
        <item x="2787"/>
        <item x="245"/>
        <item x="2302"/>
        <item x="382"/>
        <item x="2822"/>
        <item x="1534"/>
        <item x="427"/>
        <item x="492"/>
        <item x="892"/>
        <item x="891"/>
        <item x="1848"/>
        <item x="957"/>
        <item x="1967"/>
        <item x="2498"/>
        <item x="1033"/>
        <item x="2694"/>
        <item x="721"/>
        <item x="2953"/>
        <item x="2581"/>
        <item x="1412"/>
        <item x="2084"/>
        <item x="625"/>
        <item x="752"/>
        <item x="1148"/>
        <item x="2371"/>
        <item x="803"/>
        <item x="1242"/>
        <item x="2144"/>
        <item x="1047"/>
        <item x="2648"/>
        <item x="1935"/>
        <item x="1847"/>
        <item x="2451"/>
        <item x="998"/>
        <item x="935"/>
        <item x="60"/>
        <item x="2947"/>
        <item x="1395"/>
        <item x="1267"/>
        <item x="171"/>
        <item x="161"/>
        <item x="2237"/>
        <item x="1917"/>
        <item x="139"/>
        <item x="1172"/>
        <item x="1161"/>
        <item x="2258"/>
        <item x="148"/>
        <item x="686"/>
        <item x="2710"/>
        <item x="2213"/>
        <item x="678"/>
        <item x="2280"/>
        <item x="2605"/>
        <item x="1785"/>
        <item x="214"/>
        <item x="1895"/>
        <item x="1269"/>
        <item x="2411"/>
        <item x="1322"/>
        <item x="2223"/>
        <item x="1243"/>
        <item x="2769"/>
        <item x="2582"/>
        <item x="2762"/>
        <item x="2683"/>
        <item x="2652"/>
        <item x="338"/>
        <item x="2721"/>
        <item x="1065"/>
        <item x="1592"/>
        <item x="1062"/>
        <item x="441"/>
        <item x="1750"/>
        <item x="1715"/>
        <item x="475"/>
        <item x="151"/>
        <item x="128"/>
        <item x="2703"/>
        <item x="2088"/>
        <item x="229"/>
        <item x="2849"/>
        <item x="2176"/>
        <item x="791"/>
        <item x="1855"/>
        <item x="2730"/>
        <item x="2210"/>
        <item x="1393"/>
        <item x="2095"/>
        <item x="1368"/>
        <item x="2276"/>
        <item x="2673"/>
        <item x="1541"/>
        <item x="319"/>
        <item x="1349"/>
        <item x="2019"/>
        <item x="714"/>
        <item x="187"/>
        <item x="1726"/>
        <item x="2436"/>
        <item x="2099"/>
        <item x="646"/>
        <item x="2914"/>
        <item x="1607"/>
        <item x="508"/>
        <item x="1384"/>
        <item x="742"/>
        <item x="1951"/>
        <item x="2385"/>
        <item x="722"/>
        <item x="483"/>
        <item x="2878"/>
        <item x="1952"/>
        <item x="2595"/>
        <item x="1274"/>
        <item x="460"/>
        <item x="824"/>
        <item x="2104"/>
        <item x="1787"/>
        <item x="1494"/>
        <item x="230"/>
        <item x="1586"/>
        <item x="1255"/>
        <item x="2307"/>
        <item x="2483"/>
        <item x="2865"/>
        <item x="1263"/>
        <item x="1329"/>
        <item x="2555"/>
        <item x="2530"/>
        <item x="1363"/>
        <item x="2444"/>
        <item x="876"/>
        <item x="1127"/>
        <item x="85"/>
        <item x="1188"/>
        <item x="1461"/>
        <item x="604"/>
        <item x="2187"/>
        <item x="2142"/>
        <item x="2515"/>
        <item x="2300"/>
        <item x="1317"/>
        <item x="1645"/>
        <item x="463"/>
        <item x="1244"/>
        <item x="2182"/>
        <item x="1283"/>
        <item x="862"/>
        <item x="2273"/>
        <item x="443"/>
        <item x="69"/>
        <item x="1992"/>
        <item x="1419"/>
        <item x="2516"/>
        <item x="1017"/>
        <item x="1601"/>
        <item x="2469"/>
        <item x="2493"/>
        <item x="918"/>
        <item x="2457"/>
        <item x="2395"/>
        <item x="924"/>
        <item x="1303"/>
        <item x="746"/>
        <item x="941"/>
        <item x="1745"/>
        <item x="1248"/>
        <item x="920"/>
        <item x="2074"/>
        <item x="769"/>
        <item x="758"/>
        <item x="1225"/>
        <item x="2655"/>
        <item x="435"/>
        <item x="2362"/>
        <item x="2439"/>
        <item x="276"/>
        <item x="206"/>
        <item x="100"/>
        <item x="851"/>
        <item x="2519"/>
        <item x="2269"/>
        <item x="261"/>
        <item x="968"/>
        <item x="2323"/>
        <item x="2772"/>
        <item x="2204"/>
        <item x="1101"/>
        <item x="1927"/>
        <item x="1913"/>
        <item x="2538"/>
        <item x="2959"/>
        <item x="1478"/>
        <item x="224"/>
        <item x="1642"/>
        <item x="2115"/>
        <item x="2504"/>
        <item x="2688"/>
        <item x="2552"/>
        <item x="1347"/>
        <item x="2102"/>
        <item x="927"/>
        <item x="879"/>
        <item x="2437"/>
        <item x="2819"/>
        <item x="369"/>
        <item x="2917"/>
        <item x="2561"/>
        <item x="2347"/>
        <item x="1717"/>
        <item x="1692"/>
        <item x="496"/>
        <item x="952"/>
        <item x="1154"/>
        <item x="2497"/>
        <item x="2711"/>
        <item x="2510"/>
        <item x="1883"/>
        <item x="184"/>
        <item x="302"/>
        <item x="1934"/>
        <item x="2904"/>
        <item x="1271"/>
        <item x="1613"/>
        <item x="1629"/>
        <item x="1595"/>
        <item x="754"/>
        <item x="41"/>
        <item x="2747"/>
        <item x="785"/>
        <item x="2900"/>
        <item x="2111"/>
        <item x="1886"/>
        <item x="2691"/>
        <item x="733"/>
        <item x="438"/>
        <item x="2145"/>
        <item x="1797"/>
        <item x="2408"/>
        <item x="138"/>
        <item x="2872"/>
        <item x="2781"/>
        <item x="1513"/>
        <item x="1372"/>
        <item x="1112"/>
        <item x="711"/>
        <item x="2664"/>
        <item x="2851"/>
        <item x="1210"/>
        <item x="1922"/>
        <item x="858"/>
        <item x="2982"/>
        <item x="368"/>
        <item x="1262"/>
        <item x="783"/>
        <item x="284"/>
        <item x="1048"/>
        <item x="2835"/>
        <item x="1562"/>
        <item x="2389"/>
        <item x="554"/>
        <item x="655"/>
        <item x="1475"/>
        <item x="2740"/>
        <item x="157"/>
        <item x="355"/>
        <item x="119"/>
        <item x="2177"/>
        <item x="826"/>
        <item x="1598"/>
        <item x="648"/>
        <item x="2296"/>
        <item x="992"/>
        <item x="535"/>
        <item x="954"/>
        <item x="1503"/>
        <item x="2975"/>
        <item x="1941"/>
        <item x="2340"/>
        <item x="585"/>
        <item x="557"/>
        <item x="1943"/>
        <item x="1230"/>
        <item x="367"/>
        <item x="1810"/>
        <item x="0"/>
        <item x="2506"/>
        <item x="2993"/>
        <item x="499"/>
        <item x="1840"/>
        <item x="2077"/>
        <item x="401"/>
        <item x="1556"/>
        <item x="52"/>
        <item x="1265"/>
        <item x="114"/>
        <item x="2029"/>
        <item x="2247"/>
        <item x="1375"/>
        <item x="1407"/>
        <item x="2549"/>
        <item x="690"/>
        <item x="914"/>
        <item x="2461"/>
        <item x="2845"/>
        <item x="1345"/>
        <item x="154"/>
        <item x="613"/>
        <item x="2470"/>
        <item x="1209"/>
        <item x="2236"/>
        <item x="962"/>
        <item x="1841"/>
        <item x="691"/>
        <item x="2149"/>
        <item x="2763"/>
        <item x="384"/>
        <item x="642"/>
        <item x="2380"/>
        <item x="358"/>
        <item x="1442"/>
        <item x="1332"/>
        <item x="2666"/>
        <item x="2065"/>
        <item x="2440"/>
        <item x="252"/>
        <item x="199"/>
        <item x="1160"/>
        <item x="227"/>
        <item x="455"/>
        <item x="932"/>
        <item x="530"/>
        <item x="12"/>
        <item x="833"/>
        <item x="1110"/>
        <item x="2337"/>
        <item x="1984"/>
        <item x="1563"/>
        <item x="2209"/>
        <item x="1014"/>
        <item x="42"/>
        <item x="2003"/>
        <item x="1694"/>
        <item x="1305"/>
        <item x="2500"/>
        <item x="514"/>
        <item x="794"/>
        <item x="2886"/>
        <item x="830"/>
        <item x="641"/>
        <item x="735"/>
        <item x="1839"/>
        <item x="1893"/>
        <item x="1887"/>
        <item x="2848"/>
        <item x="976"/>
        <item x="2152"/>
        <item x="2707"/>
        <item x="34"/>
        <item x="1809"/>
        <item x="1947"/>
        <item x="1158"/>
        <item x="2896"/>
        <item x="1103"/>
        <item x="1489"/>
        <item x="1948"/>
        <item x="2875"/>
        <item x="84"/>
        <item x="1818"/>
        <item x="1457"/>
        <item x="2143"/>
        <item x="1736"/>
        <item x="2743"/>
        <item x="2039"/>
        <item x="1040"/>
        <item x="1510"/>
        <item x="13"/>
        <item x="2536"/>
        <item x="1702"/>
        <item x="2030"/>
        <item x="191"/>
        <item x="189"/>
        <item x="2499"/>
        <item x="248"/>
        <item x="582"/>
        <item x="866"/>
        <item x="1251"/>
        <item x="1208"/>
        <item x="2543"/>
        <item x="1580"/>
        <item x="2075"/>
        <item x="540"/>
        <item x="2945"/>
        <item x="1083"/>
        <item x="849"/>
        <item x="482"/>
        <item x="1763"/>
        <item x="1370"/>
        <item x="1204"/>
        <item x="1833"/>
        <item x="1187"/>
        <item x="807"/>
        <item x="1654"/>
        <item x="1807"/>
        <item x="423"/>
        <item x="1771"/>
        <item x="347"/>
        <item x="1567"/>
        <item x="1064"/>
        <item x="1529"/>
        <item x="2164"/>
        <item x="1233"/>
        <item x="1214"/>
        <item x="1850"/>
        <item x="547"/>
        <item x="2779"/>
        <item x="2311"/>
        <item x="2067"/>
        <item x="2903"/>
        <item x="2467"/>
        <item x="390"/>
        <item x="2462"/>
        <item x="797"/>
        <item x="58"/>
        <item x="1035"/>
        <item x="2358"/>
        <item x="1902"/>
        <item x="393"/>
        <item x="2799"/>
        <item x="11"/>
        <item x="720"/>
        <item x="1054"/>
        <item x="1117"/>
        <item x="2662"/>
        <item x="761"/>
        <item x="2596"/>
        <item x="201"/>
        <item x="14"/>
        <item x="1903"/>
        <item x="2502"/>
        <item x="777"/>
        <item x="989"/>
        <item x="260"/>
        <item x="633"/>
        <item x="816"/>
        <item x="2243"/>
        <item x="1843"/>
        <item x="1300"/>
        <item x="1193"/>
        <item x="209"/>
        <item x="1153"/>
        <item x="1770"/>
        <item x="1657"/>
        <item x="1109"/>
        <item x="1560"/>
        <item x="1515"/>
        <item x="1800"/>
        <item x="2577"/>
        <item x="35"/>
        <item x="1615"/>
        <item x="1450"/>
        <item x="2784"/>
        <item x="1760"/>
        <item x="1377"/>
        <item x="1132"/>
        <item x="253"/>
        <item x="1299"/>
        <item x="2570"/>
        <item x="2895"/>
        <item x="1898"/>
        <item x="422"/>
        <item x="2716"/>
        <item x="1365"/>
        <item x="1496"/>
        <item x="1960"/>
        <item x="1549"/>
        <item x="2125"/>
        <item x="2299"/>
        <item x="2719"/>
        <item x="637"/>
        <item x="2969"/>
        <item x="1070"/>
        <item x="2352"/>
        <item x="2403"/>
        <item x="2680"/>
        <item x="2806"/>
        <item x="1644"/>
        <item x="1077"/>
        <item x="43"/>
        <item x="2692"/>
        <item x="370"/>
        <item x="2058"/>
        <item x="158"/>
        <item x="59"/>
        <item x="1095"/>
        <item x="1863"/>
        <item x="2906"/>
        <item x="2932"/>
        <item x="915"/>
        <item x="1306"/>
        <item x="1502"/>
        <item x="1234"/>
        <item x="2195"/>
        <item x="2110"/>
        <item x="1892"/>
        <item x="841"/>
        <item x="57"/>
        <item x="689"/>
        <item x="529"/>
        <item x="906"/>
        <item x="2198"/>
        <item x="2892"/>
        <item x="1911"/>
        <item x="1594"/>
        <item x="1055"/>
        <item x="956"/>
        <item x="624"/>
        <item x="1798"/>
        <item x="1721"/>
        <item x="1531"/>
        <item x="2422"/>
        <item x="509"/>
        <item x="2004"/>
        <item x="2081"/>
        <item x="1012"/>
        <item x="2061"/>
        <item x="775"/>
        <item x="360"/>
        <item x="2464"/>
        <item x="520"/>
        <item x="538"/>
        <item x="1387"/>
        <item x="978"/>
        <item x="418"/>
        <item x="1443"/>
        <item x="1135"/>
        <item x="2025"/>
        <item x="1878"/>
        <item x="400"/>
        <item x="2089"/>
        <item x="1588"/>
        <item x="440"/>
        <item x="2954"/>
        <item x="2183"/>
        <item x="2052"/>
        <item x="2955"/>
        <item x="1709"/>
        <item x="1907"/>
        <item x="2124"/>
        <item x="2326"/>
        <item x="1294"/>
        <item x="1605"/>
        <item x="241"/>
        <item x="1479"/>
        <item x="1351"/>
        <item x="2651"/>
        <item x="354"/>
        <item x="1747"/>
        <item x="2863"/>
        <item x="1866"/>
        <item x="2188"/>
        <item x="970"/>
        <item x="163"/>
        <item x="2942"/>
        <item x="2415"/>
        <item x="122"/>
        <item x="1672"/>
        <item x="493"/>
        <item x="1116"/>
        <item x="430"/>
        <item x="2283"/>
        <item x="1326"/>
        <item x="2298"/>
        <item x="1371"/>
        <item x="2272"/>
        <item x="1203"/>
        <item x="1202"/>
        <item x="2495"/>
        <item x="1970"/>
        <item x="29"/>
        <item x="1367"/>
        <item x="2274"/>
        <item x="2979"/>
        <item x="1923"/>
        <item x="600"/>
        <item x="2745"/>
        <item x="346"/>
        <item x="442"/>
        <item x="2813"/>
        <item x="1318"/>
        <item x="707"/>
        <item x="2612"/>
        <item x="1050"/>
        <item x="2590"/>
        <item x="2760"/>
        <item x="2518"/>
        <item x="2079"/>
        <item x="2750"/>
        <item x="1566"/>
        <item x="2008"/>
        <item x="2635"/>
        <item x="555"/>
        <item x="65"/>
        <item x="1270"/>
        <item x="2364"/>
        <item x="531"/>
        <item x="503"/>
        <item x="2556"/>
        <item x="1278"/>
        <item x="874"/>
        <item x="1716"/>
        <item x="1727"/>
        <item x="2472"/>
        <item x="2073"/>
        <item x="815"/>
        <item x="532"/>
        <item x="2418"/>
        <item x="1235"/>
        <item x="2006"/>
        <item x="1468"/>
        <item x="87"/>
        <item x="627"/>
        <item x="1425"/>
        <item x="2987"/>
        <item x="2421"/>
        <item x="2777"/>
        <item x="218"/>
        <item x="574"/>
        <item x="1679"/>
        <item x="1938"/>
        <item x="2410"/>
        <item x="192"/>
        <item x="142"/>
        <item x="599"/>
        <item x="38"/>
        <item x="1232"/>
        <item x="1565"/>
        <item x="2632"/>
        <item x="1207"/>
        <item x="2078"/>
        <item x="904"/>
        <item x="2425"/>
        <item x="1882"/>
        <item x="1808"/>
        <item x="716"/>
        <item x="991"/>
        <item x="1759"/>
        <item x="2050"/>
        <item x="1130"/>
        <item x="26"/>
        <item x="575"/>
        <item x="2277"/>
        <item x="2844"/>
        <item x="899"/>
        <item x="1614"/>
        <item x="246"/>
        <item x="1859"/>
        <item x="1281"/>
        <item x="1157"/>
        <item x="790"/>
        <item x="73"/>
        <item x="2672"/>
        <item x="2027"/>
        <item x="1548"/>
        <item x="729"/>
        <item x="608"/>
        <item x="902"/>
        <item x="2621"/>
        <item x="2248"/>
        <item x="2108"/>
        <item x="2883"/>
        <item x="973"/>
        <item x="1874"/>
        <item x="395"/>
        <item x="1030"/>
        <item x="502"/>
        <item x="652"/>
        <item x="647"/>
        <item x="234"/>
        <item x="1823"/>
        <item x="1236"/>
        <item x="1790"/>
        <item x="300"/>
        <item x="810"/>
        <item x="1401"/>
        <item x="1765"/>
        <item x="2134"/>
        <item x="969"/>
        <item x="2583"/>
        <item x="306"/>
        <item x="1260"/>
        <item x="2384"/>
        <item x="1998"/>
        <item x="1888"/>
        <item x="1784"/>
        <item x="2756"/>
        <item x="2864"/>
        <item x="373"/>
        <item x="621"/>
        <item x="1755"/>
        <item x="141"/>
        <item x="6"/>
        <item x="1772"/>
        <item x="2873"/>
        <item x="1530"/>
        <item x="2643"/>
        <item x="335"/>
        <item x="738"/>
        <item x="1219"/>
        <item x="386"/>
        <item x="909"/>
        <item x="2130"/>
        <item x="2936"/>
        <item x="2356"/>
        <item x="867"/>
        <item x="75"/>
        <item x="1038"/>
        <item x="505"/>
        <item x="268"/>
        <item x="2575"/>
        <item x="1557"/>
        <item x="850"/>
        <item x="1039"/>
        <item x="2150"/>
        <item x="1656"/>
        <item x="1675"/>
        <item x="1606"/>
        <item x="219"/>
        <item x="2367"/>
        <item x="2569"/>
        <item x="819"/>
        <item x="2282"/>
        <item x="2905"/>
        <item x="725"/>
        <item x="2948"/>
        <item x="80"/>
        <item x="2433"/>
        <item x="21"/>
        <item x="2155"/>
        <item x="1404"/>
        <item x="1124"/>
        <item x="863"/>
        <item x="1063"/>
        <item x="391"/>
        <item x="747"/>
        <item x="1142"/>
        <item x="2366"/>
        <item x="271"/>
        <item x="980"/>
        <item x="2199"/>
        <item x="659"/>
        <item x="2355"/>
        <item x="1738"/>
        <item x="1583"/>
        <item x="1218"/>
        <item x="2398"/>
        <item x="450"/>
        <item x="596"/>
        <item x="897"/>
        <item x="748"/>
        <item x="2668"/>
        <item x="2319"/>
        <item x="1674"/>
        <item x="2475"/>
        <item x="2546"/>
        <item x="357"/>
        <item x="2686"/>
        <item x="452"/>
        <item x="316"/>
        <item x="900"/>
        <item x="2463"/>
        <item x="2654"/>
        <item x="1817"/>
        <item x="817"/>
        <item x="1711"/>
        <item x="23"/>
        <item x="446"/>
        <item x="1013"/>
        <item x="2839"/>
        <item x="675"/>
        <item x="1704"/>
        <item x="2329"/>
        <item x="250"/>
        <item x="828"/>
        <item x="1436"/>
        <item x="392"/>
        <item x="2715"/>
        <item x="64"/>
        <item x="313"/>
        <item x="2308"/>
        <item x="476"/>
        <item x="2101"/>
        <item x="1561"/>
        <item x="1143"/>
        <item x="990"/>
        <item x="1290"/>
        <item x="523"/>
        <item x="561"/>
        <item x="1985"/>
        <item x="1156"/>
        <item x="2324"/>
        <item x="1385"/>
        <item x="1728"/>
        <item x="846"/>
        <item x="2139"/>
        <item x="2952"/>
        <item x="153"/>
        <item x="20"/>
        <item x="2232"/>
        <item x="2944"/>
        <item x="155"/>
        <item x="1964"/>
        <item x="1751"/>
        <item x="1982"/>
        <item x="1697"/>
        <item x="1924"/>
        <item x="1836"/>
        <item x="670"/>
        <item x="1353"/>
        <item x="2047"/>
        <item x="8"/>
        <item x="2923"/>
        <item x="78"/>
        <item x="328"/>
        <item x="1434"/>
        <item x="378"/>
        <item x="723"/>
        <item x="1737"/>
        <item x="994"/>
        <item x="2532"/>
        <item x="449"/>
        <item x="30"/>
        <item x="1100"/>
        <item x="705"/>
        <item x="2999"/>
        <item x="919"/>
        <item x="2334"/>
        <item x="2598"/>
        <item x="1099"/>
        <item x="2767"/>
        <item x="2341"/>
        <item x="2224"/>
        <item x="1650"/>
        <item x="2924"/>
        <item x="2911"/>
        <item x="2162"/>
        <item x="361"/>
        <item x="953"/>
        <item x="225"/>
        <item x="543"/>
        <item x="2585"/>
        <item x="1310"/>
        <item x="1884"/>
        <item x="1423"/>
        <item x="2053"/>
        <item x="2492"/>
        <item x="593"/>
        <item x="2091"/>
        <item x="1981"/>
        <item x="1804"/>
        <item x="1708"/>
        <item x="255"/>
        <item x="2260"/>
        <item x="1796"/>
        <item x="1723"/>
        <item x="498"/>
        <item x="145"/>
        <item x="2528"/>
        <item x="1320"/>
        <item x="2315"/>
        <item x="623"/>
        <item x="1976"/>
        <item x="426"/>
        <item x="657"/>
        <item x="92"/>
        <item x="27"/>
        <item x="1445"/>
        <item x="2901"/>
        <item x="2764"/>
        <item x="2568"/>
        <item x="1788"/>
        <item x="2423"/>
        <item x="1684"/>
        <item x="873"/>
        <item x="2866"/>
        <item x="1088"/>
        <item x="592"/>
        <item x="1854"/>
        <item x="681"/>
        <item x="301"/>
        <item x="961"/>
        <item x="2609"/>
        <item x="491"/>
        <item x="1623"/>
        <item x="730"/>
        <item x="1224"/>
        <item x="2200"/>
        <item x="2375"/>
        <item x="591"/>
        <item x="551"/>
        <item x="2430"/>
        <item x="676"/>
        <item x="963"/>
        <item x="2933"/>
        <item x="2117"/>
        <item x="1989"/>
        <item x="631"/>
        <item x="594"/>
        <item x="83"/>
        <item x="2665"/>
        <item x="1381"/>
        <item x="910"/>
        <item x="2867"/>
        <item x="734"/>
        <item x="2509"/>
        <item x="2242"/>
        <item x="397"/>
        <item x="1511"/>
        <item x="1285"/>
        <item x="886"/>
        <item x="1954"/>
        <item x="799"/>
        <item x="2468"/>
        <item x="2023"/>
        <item x="1346"/>
        <item x="1053"/>
        <item x="308"/>
        <item x="2560"/>
        <item x="2843"/>
        <item x="2814"/>
        <item x="2249"/>
        <item x="2021"/>
        <item x="760"/>
        <item x="340"/>
        <item x="273"/>
        <item x="1337"/>
        <item x="2685"/>
        <item x="2893"/>
        <item x="901"/>
        <item x="18"/>
        <item x="1769"/>
        <item x="1504"/>
        <item x="2877"/>
        <item x="2166"/>
        <item x="1945"/>
        <item x="25"/>
        <item x="2056"/>
        <item x="2700"/>
        <item x="2898"/>
        <item x="1936"/>
        <item x="1323"/>
        <item x="1327"/>
        <item x="1084"/>
        <item x="2879"/>
        <item x="2449"/>
        <item x="2821"/>
        <item x="2894"/>
        <item x="644"/>
        <item x="2626"/>
        <item x="2476"/>
        <item x="178"/>
        <item x="2925"/>
        <item x="81"/>
        <item x="2048"/>
        <item x="2644"/>
        <item x="2170"/>
        <item x="2998"/>
        <item x="1382"/>
        <item x="2761"/>
        <item x="804"/>
        <item x="643"/>
        <item x="51"/>
        <item x="2597"/>
        <item x="377"/>
        <item x="1090"/>
        <item x="127"/>
        <item x="1519"/>
        <item x="1703"/>
        <item x="1536"/>
        <item x="2313"/>
        <item x="1512"/>
        <item x="1928"/>
        <item x="1071"/>
        <item x="1313"/>
        <item x="981"/>
        <item x="1108"/>
        <item x="1707"/>
        <item x="1659"/>
        <item x="1532"/>
        <item x="2339"/>
        <item x="274"/>
        <item x="2169"/>
        <item x="2759"/>
        <item x="2268"/>
        <item x="694"/>
        <item x="2753"/>
        <item x="1413"/>
        <item x="1195"/>
        <item x="2205"/>
        <item x="1879"/>
        <item x="2687"/>
        <item x="765"/>
        <item x="1553"/>
        <item x="324"/>
        <item x="1006"/>
        <item x="1957"/>
        <item x="2965"/>
        <item x="272"/>
        <item x="2880"/>
        <item x="1079"/>
        <item x="931"/>
        <item x="1569"/>
        <item x="1782"/>
        <item x="1505"/>
        <item x="635"/>
        <item x="1356"/>
        <item x="485"/>
        <item x="737"/>
        <item x="2172"/>
        <item x="1722"/>
        <item x="2735"/>
        <item x="1060"/>
        <item x="2028"/>
        <item x="1379"/>
        <item x="607"/>
        <item x="2830"/>
        <item x="2625"/>
        <item x="1508"/>
        <item x="2253"/>
        <item x="1758"/>
        <item x="414"/>
        <item x="1175"/>
        <item x="1096"/>
        <item x="54"/>
        <item x="1795"/>
        <item x="946"/>
        <item x="1639"/>
        <item x="2622"/>
        <item x="270"/>
        <item x="680"/>
        <item x="1635"/>
        <item x="2287"/>
        <item x="1979"/>
        <item x="923"/>
        <item x="1057"/>
        <item x="2446"/>
        <item x="2361"/>
        <item x="1693"/>
        <item x="2409"/>
        <item x="1993"/>
        <item x="297"/>
        <item x="943"/>
        <item x="1579"/>
        <item x="2647"/>
        <item x="1869"/>
        <item x="2431"/>
        <item x="515"/>
        <item x="2915"/>
        <item x="1669"/>
        <item x="1389"/>
        <item x="2531"/>
        <item x="974"/>
        <item x="2009"/>
        <item x="1410"/>
        <item x="2487"/>
        <item x="1932"/>
        <item x="1321"/>
        <item x="1282"/>
        <item x="24"/>
        <item x="808"/>
        <item x="2797"/>
        <item x="1252"/>
        <item x="1431"/>
        <item x="2884"/>
        <item x="1649"/>
        <item x="1988"/>
        <item x="2351"/>
        <item x="1972"/>
        <item x="1814"/>
        <item x="1799"/>
        <item x="2874"/>
        <item x="654"/>
        <item x="727"/>
        <item x="835"/>
        <item x="2057"/>
        <item x="2262"/>
        <item x="524"/>
        <item x="2623"/>
        <item x="534"/>
        <item x="1149"/>
        <item x="7"/>
        <item x="479"/>
        <item x="1472"/>
        <item x="1463"/>
        <item x="1200"/>
        <item x="916"/>
        <item x="2317"/>
        <item x="1159"/>
        <item x="1926"/>
        <item x="2818"/>
        <item x="1429"/>
        <item x="967"/>
        <item x="1333"/>
        <item x="470"/>
        <item x="682"/>
        <item x="2757"/>
        <item x="454"/>
        <item x="2386"/>
        <item x="2153"/>
        <item x="650"/>
        <item x="1253"/>
        <item x="205"/>
        <item x="2359"/>
        <item x="1091"/>
        <item x="2082"/>
        <item x="1961"/>
        <item x="908"/>
        <item x="1832"/>
        <item x="66"/>
        <item x="564"/>
        <item x="457"/>
        <item x="1189"/>
        <item x="63"/>
        <item x="1500"/>
        <item x="1757"/>
        <item x="1330"/>
        <item x="2579"/>
        <item x="1864"/>
        <item x="1621"/>
        <item x="2571"/>
        <item x="130"/>
        <item x="2742"/>
        <item x="951"/>
        <item x="673"/>
        <item x="2919"/>
        <item x="160"/>
        <item x="764"/>
        <item x="1279"/>
        <item x="1344"/>
        <item x="1288"/>
        <item x="2548"/>
        <item x="884"/>
        <item x="2682"/>
        <item x="2985"/>
        <item x="2810"/>
        <item x="2333"/>
        <item x="421"/>
        <item x="2520"/>
        <item x="72"/>
        <item x="2428"/>
        <item x="583"/>
        <item x="2850"/>
        <item x="2508"/>
        <item x="1573"/>
        <item t="default"/>
      </items>
    </pivotField>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axis="axisRow" showAll="0">
      <items count="7">
        <item x="5"/>
        <item x="3"/>
        <item x="0"/>
        <item x="4"/>
        <item x="2"/>
        <item x="1"/>
        <item t="default"/>
      </items>
    </pivotField>
    <pivotField numFmtId="164" showAll="0"/>
    <pivotField dataField="1" showAll="0"/>
    <pivotField showAll="0"/>
    <pivotField showAll="0"/>
    <pivotField numFmtId="14" showAll="0"/>
    <pivotField numFmtId="164" showAll="0"/>
    <pivotField numFmtId="164" showAll="0"/>
    <pivotField showAll="0">
      <items count="13">
        <item x="3"/>
        <item x="0"/>
        <item x="1"/>
        <item x="5"/>
        <item x="6"/>
        <item x="4"/>
        <item x="11"/>
        <item x="9"/>
        <item x="8"/>
        <item x="2"/>
        <item x="10"/>
        <item x="7"/>
        <item t="default"/>
      </items>
    </pivotField>
    <pivotField showAll="0">
      <items count="8">
        <item x="0"/>
        <item x="1"/>
        <item x="5"/>
        <item x="4"/>
        <item x="3"/>
        <item x="2"/>
        <item x="6"/>
        <item t="default"/>
      </items>
    </pivotField>
    <pivotField showAll="0">
      <items count="3">
        <item x="0"/>
        <item x="1"/>
        <item t="default"/>
      </items>
    </pivotField>
  </pivotFields>
  <rowFields count="1">
    <field x="10"/>
  </rowFields>
  <rowItems count="7">
    <i>
      <x/>
    </i>
    <i>
      <x v="1"/>
    </i>
    <i>
      <x v="2"/>
    </i>
    <i>
      <x v="3"/>
    </i>
    <i>
      <x v="4"/>
    </i>
    <i>
      <x v="5"/>
    </i>
    <i t="grand">
      <x/>
    </i>
  </rowItems>
  <colItems count="1">
    <i/>
  </colItems>
  <dataFields count="1">
    <dataField name="Sum of Bank Loan" fld="12" baseField="10" baseItem="0"/>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0683A1F-874B-4C49-8779-7256D573D2F2}" name="Total Balance After Rewar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B36" firstHeaderRow="1" firstDataRow="1" firstDataCol="1"/>
  <pivotFields count="21">
    <pivotField showAll="0"/>
    <pivotField showAll="0">
      <items count="3001">
        <item x="2286"/>
        <item x="2834"/>
        <item x="1366"/>
        <item x="2147"/>
        <item x="2567"/>
        <item x="796"/>
        <item x="1552"/>
        <item x="546"/>
        <item x="136"/>
        <item x="2368"/>
        <item x="597"/>
        <item x="197"/>
        <item x="257"/>
        <item x="2252"/>
        <item x="2887"/>
        <item x="307"/>
        <item x="1826"/>
        <item x="1022"/>
        <item x="2637"/>
        <item x="1806"/>
        <item x="428"/>
        <item x="1217"/>
        <item x="1858"/>
        <item x="67"/>
        <item x="1456"/>
        <item x="1314"/>
        <item x="376"/>
        <item x="1546"/>
        <item x="183"/>
        <item x="1008"/>
        <item x="2208"/>
        <item x="703"/>
        <item x="1712"/>
        <item x="1701"/>
        <item x="2251"/>
        <item x="1905"/>
        <item x="1028"/>
        <item x="1681"/>
        <item x="2505"/>
        <item x="2350"/>
        <item x="1509"/>
        <item x="1550"/>
        <item x="97"/>
        <item x="1933"/>
        <item x="258"/>
        <item x="1632"/>
        <item x="1658"/>
        <item x="740"/>
        <item x="2178"/>
        <item x="1369"/>
        <item x="2459"/>
        <item x="1455"/>
        <item x="2766"/>
        <item x="2791"/>
        <item x="1969"/>
        <item x="398"/>
        <item x="2"/>
        <item x="2771"/>
        <item x="62"/>
        <item x="2466"/>
        <item x="240"/>
        <item x="1452"/>
        <item x="2158"/>
        <item x="2656"/>
        <item x="2801"/>
        <item x="1689"/>
        <item x="1844"/>
        <item x="320"/>
        <item x="1258"/>
        <item x="2154"/>
        <item x="762"/>
        <item x="217"/>
        <item x="323"/>
        <item x="2119"/>
        <item x="2957"/>
        <item x="578"/>
        <item x="2046"/>
        <item x="2860"/>
        <item x="2348"/>
        <item x="167"/>
        <item x="16"/>
        <item x="55"/>
        <item x="844"/>
        <item x="1492"/>
        <item x="2034"/>
        <item x="2288"/>
        <item x="180"/>
        <item x="1052"/>
        <item x="5"/>
        <item x="840"/>
        <item x="2696"/>
        <item x="2856"/>
        <item x="2011"/>
        <item x="1612"/>
        <item x="2755"/>
        <item x="2116"/>
        <item x="105"/>
        <item x="687"/>
        <item x="2638"/>
        <item x="1652"/>
        <item x="658"/>
        <item x="490"/>
        <item x="2676"/>
        <item x="912"/>
        <item x="2429"/>
        <item x="2558"/>
        <item x="2002"/>
        <item x="753"/>
        <item x="1959"/>
        <item x="1416"/>
        <item x="468"/>
        <item x="1359"/>
        <item x="363"/>
        <item x="1192"/>
        <item x="107"/>
        <item x="645"/>
        <item x="2610"/>
        <item x="1700"/>
        <item x="1301"/>
        <item x="1341"/>
        <item x="715"/>
        <item x="504"/>
        <item x="2026"/>
        <item x="1507"/>
        <item x="1983"/>
        <item x="1247"/>
        <item x="1249"/>
        <item x="2541"/>
        <item x="2889"/>
        <item x="2278"/>
        <item x="2180"/>
        <item x="1714"/>
        <item x="2477"/>
        <item x="2264"/>
        <item x="2630"/>
        <item x="2292"/>
        <item x="2891"/>
        <item x="806"/>
        <item x="732"/>
        <item x="1228"/>
        <item x="1179"/>
        <item x="1802"/>
        <item x="2921"/>
        <item x="1955"/>
        <item x="1524"/>
        <item x="2460"/>
        <item x="1466"/>
        <item x="2107"/>
        <item x="287"/>
        <item x="1610"/>
        <item x="2659"/>
        <item x="1805"/>
        <item x="2535"/>
        <item x="568"/>
        <item x="474"/>
        <item x="1104"/>
        <item x="2629"/>
        <item x="950"/>
        <item x="2729"/>
        <item x="1102"/>
        <item x="750"/>
        <item x="1185"/>
        <item x="2085"/>
        <item x="1465"/>
        <item x="620"/>
        <item x="2876"/>
        <item x="2943"/>
        <item x="1742"/>
        <item x="1526"/>
        <item x="544"/>
        <item x="595"/>
        <item x="1408"/>
        <item x="1525"/>
        <item x="2731"/>
        <item x="2186"/>
        <item x="1150"/>
        <item x="854"/>
        <item x="1671"/>
        <item x="519"/>
        <item x="1097"/>
        <item x="2482"/>
        <item x="1458"/>
        <item x="822"/>
        <item x="2335"/>
        <item x="930"/>
        <item x="2713"/>
        <item x="811"/>
        <item x="461"/>
        <item x="2704"/>
        <item x="1653"/>
        <item x="536"/>
        <item x="379"/>
        <item x="1190"/>
        <item x="921"/>
        <item x="2072"/>
        <item x="104"/>
        <item x="1574"/>
        <item x="778"/>
        <item x="2983"/>
        <item x="1667"/>
        <item x="2040"/>
        <item x="1871"/>
        <item x="977"/>
        <item x="2275"/>
        <item x="1523"/>
        <item x="371"/>
        <item x="448"/>
        <item x="17"/>
        <item x="2261"/>
        <item x="495"/>
        <item x="1977"/>
        <item x="1046"/>
        <item x="2015"/>
        <item x="1435"/>
        <item x="1914"/>
        <item x="2734"/>
        <item x="2336"/>
        <item x="2587"/>
        <item x="1822"/>
        <item x="606"/>
        <item x="1986"/>
        <item x="1673"/>
        <item x="2918"/>
        <item x="756"/>
        <item x="473"/>
        <item x="2136"/>
        <item x="2448"/>
        <item x="2974"/>
        <item x="1146"/>
        <item x="337"/>
        <item x="701"/>
        <item x="1325"/>
        <item x="696"/>
        <item x="484"/>
        <item x="2037"/>
        <item x="1662"/>
        <item x="772"/>
        <item x="2230"/>
        <item x="1731"/>
        <item x="993"/>
        <item x="726"/>
        <item x="1638"/>
        <item x="2304"/>
        <item x="2640"/>
        <item x="50"/>
        <item x="2129"/>
        <item x="1793"/>
        <item x="342"/>
        <item x="1155"/>
        <item x="424"/>
        <item x="2138"/>
        <item x="2267"/>
        <item x="1092"/>
        <item x="39"/>
        <item x="2064"/>
        <item x="2066"/>
        <item x="2580"/>
        <item x="33"/>
        <item x="567"/>
        <item x="1173"/>
        <item x="1025"/>
        <item x="1860"/>
        <item x="2041"/>
        <item x="2094"/>
        <item x="249"/>
        <item x="688"/>
        <item x="1257"/>
        <item x="936"/>
        <item x="2419"/>
        <item x="1194"/>
        <item x="813"/>
        <item x="177"/>
        <item x="166"/>
        <item x="929"/>
        <item x="1180"/>
        <item x="1119"/>
        <item x="1661"/>
        <item x="1089"/>
        <item x="2815"/>
        <item x="579"/>
        <item x="566"/>
        <item x="1019"/>
        <item x="2695"/>
        <item x="533"/>
        <item x="693"/>
        <item x="1074"/>
        <item x="2018"/>
        <item x="222"/>
        <item x="2293"/>
        <item x="2231"/>
        <item x="405"/>
        <item x="445"/>
        <item x="1390"/>
        <item x="216"/>
        <item x="587"/>
        <item x="2060"/>
        <item x="1259"/>
        <item x="895"/>
        <item x="331"/>
        <item x="955"/>
        <item x="1295"/>
        <item x="77"/>
        <item x="402"/>
        <item x="2961"/>
        <item x="173"/>
        <item x="959"/>
        <item x="2379"/>
        <item x="1994"/>
        <item x="95"/>
        <item x="1462"/>
        <item x="1682"/>
        <item x="660"/>
        <item x="1123"/>
        <item x="856"/>
        <item x="743"/>
        <item x="1713"/>
        <item x="1302"/>
        <item x="986"/>
        <item x="380"/>
        <item x="1773"/>
        <item x="1944"/>
        <item x="2435"/>
        <item x="121"/>
        <item x="317"/>
        <item x="2503"/>
        <item x="1764"/>
        <item x="2733"/>
        <item x="1627"/>
        <item x="887"/>
        <item x="2739"/>
        <item x="513"/>
        <item x="2741"/>
        <item x="149"/>
        <item x="48"/>
        <item x="2360"/>
        <item x="666"/>
        <item x="1835"/>
        <item x="1950"/>
        <item x="2677"/>
        <item x="1399"/>
        <item x="2344"/>
        <item x="1501"/>
        <item x="278"/>
        <item x="1036"/>
        <item x="1428"/>
        <item x="2588"/>
        <item x="2055"/>
        <item x="757"/>
        <item x="2114"/>
        <item x="1619"/>
        <item x="881"/>
        <item x="2179"/>
        <item x="2949"/>
        <item x="144"/>
        <item x="408"/>
        <item x="739"/>
        <item x="2927"/>
        <item x="2227"/>
        <item x="2377"/>
        <item x="2805"/>
        <item x="1120"/>
        <item x="665"/>
        <item x="1571"/>
        <item x="1937"/>
        <item x="315"/>
        <item x="458"/>
        <item x="118"/>
        <item x="2828"/>
        <item x="2494"/>
        <item x="2778"/>
        <item x="1250"/>
        <item x="341"/>
        <item x="865"/>
        <item x="53"/>
        <item x="2456"/>
        <item x="1687"/>
        <item x="1625"/>
        <item x="1648"/>
        <item x="545"/>
        <item x="1575"/>
        <item x="2854"/>
        <item x="1543"/>
        <item x="1828"/>
        <item x="1328"/>
        <item x="2650"/>
        <item x="988"/>
        <item x="2754"/>
        <item x="2290"/>
        <item x="2246"/>
        <item x="1086"/>
        <item x="70"/>
        <item x="1166"/>
        <item x="2950"/>
        <item x="984"/>
        <item x="2938"/>
        <item x="1953"/>
        <item x="562"/>
        <item x="2616"/>
        <item x="44"/>
        <item x="2146"/>
        <item x="2284"/>
        <item x="1"/>
        <item x="829"/>
        <item x="825"/>
        <item x="2096"/>
        <item x="2551"/>
        <item x="1853"/>
        <item x="336"/>
        <item x="1324"/>
        <item x="2926"/>
        <item x="677"/>
        <item x="2173"/>
        <item x="1596"/>
        <item x="2997"/>
        <item x="611"/>
        <item x="296"/>
        <item x="1539"/>
        <item x="433"/>
        <item x="782"/>
        <item x="1256"/>
        <item x="848"/>
        <item x="2559"/>
        <item x="1056"/>
        <item x="2148"/>
        <item x="2212"/>
        <item x="1015"/>
        <item x="1125"/>
        <item x="1921"/>
        <item x="311"/>
        <item x="2033"/>
        <item x="310"/>
        <item x="2238"/>
        <item x="2471"/>
        <item x="718"/>
        <item x="1973"/>
        <item x="326"/>
        <item x="2010"/>
        <item x="728"/>
        <item x="2112"/>
        <item x="1003"/>
        <item x="2712"/>
        <item x="2910"/>
        <item x="2160"/>
        <item x="1470"/>
        <item x="573"/>
        <item x="1631"/>
        <item x="2720"/>
        <item x="1930"/>
        <item x="1754"/>
        <item x="2512"/>
        <item x="1725"/>
        <item x="1350"/>
        <item x="2526"/>
        <item x="1122"/>
        <item x="2486"/>
        <item x="1093"/>
        <item x="2832"/>
        <item x="478"/>
        <item x="2888"/>
        <item x="1291"/>
        <item x="1761"/>
        <item x="1739"/>
        <item x="2995"/>
        <item x="2935"/>
        <item x="2869"/>
        <item x="2642"/>
        <item x="103"/>
        <item x="2051"/>
        <item x="2833"/>
        <item x="1894"/>
        <item x="2545"/>
        <item x="589"/>
        <item x="238"/>
        <item x="2396"/>
        <item x="890"/>
        <item x="781"/>
        <item x="1438"/>
        <item x="1042"/>
        <item x="133"/>
        <item x="1516"/>
        <item x="74"/>
        <item x="1481"/>
        <item x="1880"/>
        <item x="1542"/>
        <item x="2316"/>
        <item x="2940"/>
        <item x="2679"/>
        <item x="350"/>
        <item x="2404"/>
        <item x="1178"/>
        <item x="329"/>
        <item x="2573"/>
        <item x="628"/>
        <item x="131"/>
        <item x="2413"/>
        <item x="700"/>
        <item x="1471"/>
        <item x="1522"/>
        <item x="1956"/>
        <item x="343"/>
        <item x="2645"/>
        <item x="486"/>
        <item x="1838"/>
        <item x="2857"/>
        <item x="1824"/>
        <item x="2103"/>
        <item x="2602"/>
        <item x="2836"/>
        <item x="202"/>
        <item x="1870"/>
        <item x="1254"/>
        <item x="2098"/>
        <item x="2070"/>
        <item x="1740"/>
        <item x="1078"/>
        <item x="1293"/>
        <item x="1940"/>
        <item x="2908"/>
        <item x="1338"/>
        <item x="2438"/>
        <item x="497"/>
        <item x="2416"/>
        <item x="1227"/>
        <item x="893"/>
        <item x="2233"/>
        <item x="322"/>
        <item x="1593"/>
        <item x="2127"/>
        <item x="1469"/>
        <item x="2400"/>
        <item x="2478"/>
        <item x="1183"/>
        <item x="232"/>
        <item x="2441"/>
        <item x="1477"/>
        <item x="1831"/>
        <item x="2852"/>
        <item x="2728"/>
        <item x="120"/>
        <item x="1205"/>
        <item x="2565"/>
        <item x="2671"/>
        <item x="2968"/>
        <item x="1139"/>
        <item x="1680"/>
        <item x="242"/>
        <item x="1980"/>
        <item x="2574"/>
        <item x="2087"/>
        <item x="1685"/>
        <item x="259"/>
        <item x="1094"/>
        <item x="869"/>
        <item x="958"/>
        <item x="2785"/>
        <item x="2402"/>
        <item x="2412"/>
        <item x="2562"/>
        <item x="1710"/>
        <item x="233"/>
        <item x="2714"/>
        <item x="1929"/>
        <item x="351"/>
        <item x="181"/>
        <item x="1540"/>
        <item x="185"/>
        <item x="292"/>
        <item x="618"/>
        <item x="2480"/>
        <item x="2197"/>
        <item x="2226"/>
        <item x="1446"/>
        <item x="1488"/>
        <item x="1676"/>
        <item x="1576"/>
        <item x="2592"/>
        <item x="2017"/>
        <item x="1987"/>
        <item x="1444"/>
        <item x="193"/>
        <item x="1881"/>
        <item x="2484"/>
        <item x="2744"/>
        <item x="708"/>
        <item x="2882"/>
        <item x="2937"/>
        <item x="1266"/>
        <item x="1380"/>
        <item x="285"/>
        <item x="1698"/>
        <item x="945"/>
        <item x="949"/>
        <item x="2165"/>
        <item x="1216"/>
        <item x="1020"/>
        <item x="629"/>
        <item x="2414"/>
        <item x="771"/>
        <item x="339"/>
        <item x="481"/>
        <item x="1001"/>
        <item x="517"/>
        <item x="2972"/>
        <item x="1061"/>
        <item x="2221"/>
        <item x="1630"/>
        <item x="1315"/>
        <item x="2202"/>
        <item x="1145"/>
        <item x="2838"/>
        <item x="501"/>
        <item x="116"/>
        <item x="2899"/>
        <item x="1584"/>
        <item x="615"/>
        <item x="2752"/>
        <item x="2203"/>
        <item x="1171"/>
        <item x="2256"/>
        <item x="2473"/>
        <item x="1792"/>
        <item x="2250"/>
        <item x="1756"/>
        <item x="1663"/>
        <item x="374"/>
        <item x="494"/>
        <item x="231"/>
        <item x="2196"/>
        <item x="1527"/>
        <item x="1875"/>
        <item x="1603"/>
        <item x="1115"/>
        <item x="2584"/>
        <item x="751"/>
        <item x="2014"/>
        <item x="1316"/>
        <item x="1906"/>
        <item x="2517"/>
        <item x="2281"/>
        <item x="2372"/>
        <item x="724"/>
        <item x="2827"/>
        <item x="663"/>
        <item x="298"/>
        <item x="2354"/>
        <item x="2774"/>
        <item x="1168"/>
        <item x="2697"/>
        <item x="82"/>
        <item x="2447"/>
        <item x="2770"/>
        <item x="709"/>
        <item x="2479"/>
        <item x="2782"/>
        <item x="1467"/>
        <item x="1273"/>
        <item x="22"/>
        <item x="2211"/>
        <item x="2453"/>
        <item x="2996"/>
        <item x="314"/>
        <item x="204"/>
        <item x="1473"/>
        <item x="1432"/>
        <item x="630"/>
        <item x="1231"/>
        <item x="2690"/>
        <item x="1005"/>
        <item x="150"/>
        <item x="2971"/>
        <item x="712"/>
        <item x="1641"/>
        <item x="2633"/>
        <item x="590"/>
        <item x="1004"/>
        <item x="2141"/>
        <item x="1403"/>
        <item x="213"/>
        <item x="1801"/>
        <item x="1167"/>
        <item x="768"/>
        <item x="344"/>
        <item x="1023"/>
        <item x="871"/>
        <item x="425"/>
        <item x="1891"/>
        <item x="2491"/>
        <item x="208"/>
        <item x="2345"/>
        <item x="407"/>
        <item x="2758"/>
        <item x="2234"/>
        <item x="559"/>
        <item x="1677"/>
        <item x="2266"/>
        <item x="2634"/>
        <item x="1778"/>
        <item x="937"/>
        <item x="1360"/>
        <item x="1916"/>
        <item x="922"/>
        <item x="598"/>
        <item x="2263"/>
        <item x="717"/>
        <item x="195"/>
        <item x="318"/>
        <item x="2736"/>
        <item x="1206"/>
        <item x="1196"/>
        <item x="2811"/>
        <item x="1865"/>
        <item x="101"/>
        <item x="1199"/>
        <item x="1920"/>
        <item x="1910"/>
        <item x="294"/>
        <item x="1118"/>
        <item x="2191"/>
        <item x="2454"/>
        <item x="2732"/>
        <item x="2297"/>
        <item x="2794"/>
        <item x="1464"/>
        <item x="560"/>
        <item x="1647"/>
        <item x="90"/>
        <item x="2113"/>
        <item x="2826"/>
        <item x="1520"/>
        <item x="1342"/>
        <item x="975"/>
        <item x="1007"/>
        <item x="894"/>
        <item x="89"/>
        <item x="1551"/>
        <item x="1611"/>
        <item x="2370"/>
        <item x="330"/>
        <item x="1683"/>
        <item x="1873"/>
        <item x="416"/>
        <item x="488"/>
        <item x="275"/>
        <item x="2986"/>
        <item x="1485"/>
        <item x="1002"/>
        <item x="396"/>
        <item x="1618"/>
        <item x="2327"/>
        <item x="3"/>
        <item x="1533"/>
        <item x="2214"/>
        <item x="800"/>
        <item x="1409"/>
        <item x="2669"/>
        <item x="1915"/>
        <item x="2618"/>
        <item x="429"/>
        <item x="1786"/>
        <item x="1417"/>
        <item x="366"/>
        <item x="2059"/>
        <item x="985"/>
        <item x="356"/>
        <item x="2126"/>
        <item x="1666"/>
        <item x="2120"/>
        <item x="2726"/>
        <item x="2601"/>
        <item x="2392"/>
        <item x="2984"/>
        <item x="1024"/>
        <item x="2376"/>
        <item x="113"/>
        <item x="2776"/>
        <item x="798"/>
        <item x="1846"/>
        <item x="348"/>
        <item x="965"/>
        <item x="2071"/>
        <item x="2012"/>
        <item x="1857"/>
        <item x="32"/>
        <item x="1602"/>
        <item x="1198"/>
        <item x="2709"/>
        <item x="832"/>
        <item x="1547"/>
        <item x="2795"/>
        <item x="638"/>
        <item x="451"/>
        <item x="939"/>
        <item x="1378"/>
        <item x="1357"/>
        <item x="2976"/>
        <item x="563"/>
        <item x="1264"/>
        <item x="1968"/>
        <item x="2946"/>
        <item x="1448"/>
        <item x="2382"/>
        <item x="37"/>
        <item x="186"/>
        <item x="1402"/>
        <item x="542"/>
        <item x="2024"/>
        <item x="2524"/>
        <item x="2271"/>
        <item x="1819"/>
        <item x="1640"/>
        <item x="1309"/>
        <item x="117"/>
        <item x="2132"/>
        <item x="2349"/>
        <item x="1558"/>
        <item x="1506"/>
        <item x="636"/>
        <item x="917"/>
        <item x="525"/>
        <item x="487"/>
        <item x="2005"/>
        <item x="221"/>
        <item x="2420"/>
        <item x="2424"/>
        <item x="2812"/>
        <item x="164"/>
        <item x="2564"/>
        <item x="1340"/>
        <item x="2342"/>
        <item x="1476"/>
        <item x="614"/>
        <item x="2708"/>
        <item x="2378"/>
        <item x="526"/>
        <item x="1182"/>
        <item x="176"/>
        <item x="741"/>
        <item x="1474"/>
        <item x="1690"/>
        <item x="1147"/>
        <item x="713"/>
        <item x="2161"/>
        <item x="1811"/>
        <item x="872"/>
        <item x="2295"/>
        <item x="2658"/>
        <item x="1517"/>
        <item x="91"/>
        <item x="471"/>
        <item x="399"/>
        <item x="1397"/>
        <item x="2318"/>
        <item x="2330"/>
        <item x="2611"/>
        <item x="207"/>
        <item x="415"/>
        <item x="2615"/>
        <item x="864"/>
        <item x="175"/>
        <item x="1343"/>
        <item x="1555"/>
        <item x="1049"/>
        <item x="2062"/>
        <item x="1852"/>
        <item x="2855"/>
        <item x="1480"/>
        <item x="135"/>
        <item x="71"/>
        <item x="2798"/>
        <item x="672"/>
        <item x="267"/>
        <item x="288"/>
        <item x="2383"/>
        <item x="2775"/>
        <item x="2128"/>
        <item x="972"/>
        <item x="174"/>
        <item x="1034"/>
        <item x="1949"/>
        <item x="321"/>
        <item x="1284"/>
        <item x="2309"/>
        <item x="537"/>
        <item x="2840"/>
        <item x="1427"/>
        <item x="2663"/>
        <item x="996"/>
        <item x="2614"/>
        <item x="102"/>
        <item x="860"/>
        <item x="933"/>
        <item x="1813"/>
        <item x="1144"/>
        <item x="182"/>
        <item x="2458"/>
        <item x="2265"/>
        <item x="68"/>
        <item x="1624"/>
        <item x="2401"/>
        <item x="281"/>
        <item x="1361"/>
        <item x="1184"/>
        <item x="1908"/>
        <item x="1137"/>
        <item x="404"/>
        <item x="327"/>
        <item x="2522"/>
        <item x="2783"/>
        <item x="1133"/>
        <item x="1032"/>
        <item x="842"/>
        <item x="1762"/>
        <item x="2137"/>
        <item x="2135"/>
        <item x="2312"/>
        <item x="1752"/>
        <item x="2992"/>
        <item x="1106"/>
        <item x="2301"/>
        <item x="1535"/>
        <item x="2049"/>
        <item x="412"/>
        <item x="556"/>
        <item x="2973"/>
        <item x="2793"/>
        <item x="1581"/>
        <item x="2978"/>
        <item x="2600"/>
        <item x="2320"/>
        <item x="1851"/>
        <item x="1735"/>
        <item x="770"/>
        <item x="45"/>
        <item x="1009"/>
        <item x="2823"/>
        <item x="2738"/>
        <item x="210"/>
        <item x="1577"/>
        <item x="447"/>
        <item x="98"/>
        <item x="755"/>
        <item x="2185"/>
        <item x="1545"/>
        <item x="1336"/>
        <item x="1163"/>
        <item x="2254"/>
        <item x="1331"/>
        <item x="2674"/>
        <item x="774"/>
        <item x="1589"/>
        <item x="788"/>
        <item x="683"/>
        <item x="1355"/>
        <item x="2661"/>
        <item x="2544"/>
        <item x="413"/>
        <item x="664"/>
        <item x="882"/>
        <item x="1587"/>
        <item x="1181"/>
        <item x="1617"/>
        <item x="619"/>
        <item x="1297"/>
        <item x="2988"/>
        <item x="964"/>
        <item x="616"/>
        <item x="925"/>
        <item x="2235"/>
        <item x="254"/>
        <item x="834"/>
        <item x="584"/>
        <item x="1348"/>
        <item x="550"/>
        <item x="2807"/>
        <item x="2140"/>
        <item x="2725"/>
        <item x="1699"/>
        <item x="1238"/>
        <item x="651"/>
        <item x="601"/>
        <item x="668"/>
        <item x="2133"/>
        <item x="1113"/>
        <item x="472"/>
        <item x="381"/>
        <item x="1441"/>
        <item x="465"/>
        <item x="2038"/>
        <item x="1406"/>
        <item x="290"/>
        <item x="96"/>
        <item x="2540"/>
        <item x="1626"/>
        <item x="759"/>
        <item x="1339"/>
        <item x="2190"/>
        <item x="2628"/>
        <item x="2684"/>
        <item x="1733"/>
        <item x="1241"/>
        <item x="2808"/>
        <item x="845"/>
        <item x="2294"/>
        <item x="812"/>
        <item x="1568"/>
        <item x="2724"/>
        <item x="1454"/>
        <item x="549"/>
        <item x="215"/>
        <item x="2229"/>
        <item x="1889"/>
        <item x="403"/>
        <item x="789"/>
        <item x="1753"/>
        <item x="2768"/>
        <item x="836"/>
        <item x="1899"/>
        <item x="1931"/>
        <item x="2678"/>
        <item x="2751"/>
        <item x="1031"/>
        <item x="2175"/>
        <item x="773"/>
        <item x="570"/>
        <item x="704"/>
        <item x="1066"/>
        <item x="1453"/>
        <item x="2981"/>
        <item x="2847"/>
        <item x="1497"/>
        <item x="411"/>
        <item x="196"/>
        <item x="1373"/>
        <item x="1085"/>
        <item x="749"/>
        <item x="2593"/>
        <item x="1834"/>
        <item x="2241"/>
        <item x="697"/>
        <item x="2991"/>
        <item x="372"/>
        <item x="2550"/>
        <item x="767"/>
        <item x="1213"/>
        <item x="1352"/>
        <item x="2220"/>
        <item x="2289"/>
        <item x="1803"/>
        <item x="966"/>
        <item x="1386"/>
        <item x="1779"/>
        <item x="1572"/>
        <item x="1912"/>
        <item x="2331"/>
        <item x="2045"/>
        <item x="898"/>
        <item x="15"/>
        <item x="2723"/>
        <item x="434"/>
        <item x="170"/>
        <item x="1900"/>
        <item x="1043"/>
        <item x="1767"/>
        <item x="1449"/>
        <item x="2397"/>
        <item x="1991"/>
        <item x="2578"/>
        <item x="1971"/>
        <item x="1312"/>
        <item x="1239"/>
        <item x="2513"/>
        <item x="820"/>
        <item x="698"/>
        <item x="2539"/>
        <item x="1597"/>
        <item x="1067"/>
        <item x="124"/>
        <item x="2285"/>
        <item x="795"/>
        <item x="2122"/>
        <item x="2228"/>
        <item x="2105"/>
        <item x="983"/>
        <item x="464"/>
        <item x="235"/>
        <item x="1746"/>
        <item x="2589"/>
        <item x="453"/>
        <item x="1904"/>
        <item x="639"/>
        <item x="2097"/>
        <item x="982"/>
        <item x="2445"/>
        <item x="940"/>
        <item x="2963"/>
        <item x="853"/>
        <item x="1962"/>
        <item x="880"/>
        <item x="2722"/>
        <item x="2393"/>
        <item x="2343"/>
        <item x="1292"/>
        <item x="516"/>
        <item x="2837"/>
        <item x="2511"/>
        <item x="387"/>
        <item x="692"/>
        <item x="2841"/>
        <item x="2338"/>
        <item x="56"/>
        <item x="1706"/>
        <item x="839"/>
        <item x="1126"/>
        <item x="2442"/>
        <item x="2641"/>
        <item x="852"/>
        <item x="2022"/>
        <item x="1073"/>
        <item x="634"/>
        <item x="99"/>
        <item x="36"/>
        <item x="2667"/>
        <item x="2956"/>
        <item x="2184"/>
        <item x="1484"/>
        <item x="1570"/>
        <item x="1114"/>
        <item x="123"/>
        <item x="2490"/>
        <item x="2554"/>
        <item x="223"/>
        <item x="868"/>
        <item x="679"/>
        <item x="2189"/>
        <item x="960"/>
        <item x="251"/>
        <item x="2670"/>
        <item x="1433"/>
        <item x="1490"/>
        <item x="2322"/>
        <item x="291"/>
        <item x="2881"/>
        <item x="2054"/>
        <item x="2036"/>
        <item x="31"/>
        <item x="304"/>
        <item x="1521"/>
        <item x="353"/>
        <item x="385"/>
        <item x="162"/>
        <item x="1400"/>
        <item x="1901"/>
        <item x="1646"/>
        <item x="2534"/>
        <item x="2063"/>
        <item x="2817"/>
        <item x="168"/>
        <item x="2931"/>
        <item x="2853"/>
        <item x="1820"/>
        <item x="1414"/>
        <item x="511"/>
        <item x="1129"/>
        <item x="212"/>
        <item x="1741"/>
        <item x="987"/>
        <item x="1051"/>
        <item x="420"/>
        <item x="1604"/>
        <item x="2305"/>
        <item x="1027"/>
        <item x="2042"/>
        <item x="203"/>
        <item x="1966"/>
        <item x="1076"/>
        <item x="1514"/>
        <item x="2016"/>
        <item x="2168"/>
        <item x="1275"/>
        <item x="2086"/>
        <item x="1696"/>
        <item x="1272"/>
        <item x="878"/>
        <item x="1896"/>
        <item x="1021"/>
        <item x="1107"/>
        <item x="640"/>
        <item x="2270"/>
        <item x="1660"/>
        <item x="2405"/>
        <item x="1280"/>
        <item x="674"/>
        <item x="1483"/>
        <item x="2718"/>
        <item x="2786"/>
        <item x="1856"/>
        <item x="198"/>
        <item x="667"/>
        <item x="944"/>
        <item x="2432"/>
        <item x="903"/>
        <item x="1974"/>
        <item x="928"/>
        <item x="2035"/>
        <item x="2599"/>
        <item x="588"/>
        <item x="2303"/>
        <item x="88"/>
        <item x="1812"/>
        <item x="147"/>
        <item x="2100"/>
        <item x="2639"/>
        <item x="1276"/>
        <item x="2563"/>
        <item x="1695"/>
        <item x="94"/>
        <item x="2966"/>
        <item x="997"/>
        <item x="2989"/>
        <item x="334"/>
        <item x="2353"/>
        <item x="1958"/>
        <item x="1411"/>
        <item x="194"/>
        <item x="2244"/>
        <item x="2746"/>
        <item x="410"/>
        <item x="2897"/>
        <item x="2201"/>
        <item x="2790"/>
        <item x="1600"/>
        <item x="2636"/>
        <item x="1678"/>
        <item x="237"/>
        <item x="2363"/>
        <item x="2871"/>
        <item x="2194"/>
        <item x="46"/>
        <item x="2537"/>
        <item x="926"/>
        <item x="2858"/>
        <item x="2217"/>
        <item x="885"/>
        <item x="934"/>
        <item x="2080"/>
        <item x="2106"/>
        <item x="1783"/>
        <item x="2792"/>
        <item x="913"/>
        <item x="1170"/>
        <item x="1111"/>
        <item x="2093"/>
        <item x="2922"/>
        <item x="1362"/>
        <item x="1245"/>
        <item x="2829"/>
        <item x="1620"/>
        <item x="2902"/>
        <item x="1766"/>
        <item x="1240"/>
        <item x="823"/>
        <item x="2748"/>
        <item x="2131"/>
        <item x="467"/>
        <item x="766"/>
        <item x="1744"/>
        <item x="1246"/>
        <item x="1963"/>
        <item x="859"/>
        <item x="282"/>
        <item x="1554"/>
        <item x="436"/>
        <item x="256"/>
        <item x="1011"/>
        <item x="2193"/>
        <item x="942"/>
        <item x="1136"/>
        <item x="905"/>
        <item x="1383"/>
        <item x="1691"/>
        <item x="1229"/>
        <item x="1499"/>
        <item x="581"/>
        <item x="112"/>
        <item x="289"/>
        <item x="1358"/>
        <item x="896"/>
        <item x="1029"/>
        <item x="2727"/>
        <item x="40"/>
        <item x="134"/>
        <item x="2717"/>
        <item x="108"/>
        <item x="1743"/>
        <item x="548"/>
        <item x="2533"/>
        <item x="417"/>
        <item x="1391"/>
        <item x="1815"/>
        <item x="1261"/>
        <item x="1768"/>
        <item x="1909"/>
        <item x="1398"/>
        <item x="1482"/>
        <item x="2613"/>
        <item x="2489"/>
        <item x="263"/>
        <item x="779"/>
        <item x="146"/>
        <item x="469"/>
        <item x="2427"/>
        <item x="1868"/>
        <item x="2624"/>
        <item x="2964"/>
        <item x="1845"/>
        <item x="200"/>
        <item x="2846"/>
        <item x="165"/>
        <item x="2159"/>
        <item x="2474"/>
        <item x="431"/>
        <item x="137"/>
        <item x="2417"/>
        <item x="188"/>
        <item x="1121"/>
        <item x="236"/>
        <item x="333"/>
        <item x="2737"/>
        <item x="409"/>
        <item x="2591"/>
        <item x="190"/>
        <item x="2586"/>
        <item x="617"/>
        <item x="1777"/>
        <item x="1037"/>
        <item x="1996"/>
        <item x="1222"/>
        <item x="1885"/>
        <item x="269"/>
        <item x="2594"/>
        <item x="1919"/>
        <item x="1296"/>
        <item x="626"/>
        <item x="456"/>
        <item x="558"/>
        <item x="745"/>
        <item x="47"/>
        <item x="1749"/>
        <item x="2660"/>
        <item x="1394"/>
        <item x="388"/>
        <item x="359"/>
        <item x="2328"/>
        <item x="911"/>
        <item x="1965"/>
        <item x="2646"/>
        <item x="1405"/>
        <item x="444"/>
        <item x="2426"/>
        <item x="2507"/>
        <item x="1311"/>
        <item x="2960"/>
        <item x="2455"/>
        <item x="1197"/>
        <item x="247"/>
        <item x="2346"/>
        <item x="2357"/>
        <item x="1719"/>
        <item x="1637"/>
        <item x="265"/>
        <item x="1221"/>
        <item x="521"/>
        <item x="1829"/>
        <item x="2824"/>
        <item x="883"/>
        <item x="2043"/>
        <item x="2109"/>
        <item x="2434"/>
        <item x="1087"/>
        <item x="938"/>
        <item x="1827"/>
        <item x="1925"/>
        <item x="1220"/>
        <item x="541"/>
        <item x="2069"/>
        <item x="1334"/>
        <item x="345"/>
        <item x="2255"/>
        <item x="861"/>
        <item x="2373"/>
        <item x="1460"/>
        <item x="1421"/>
        <item x="2547"/>
        <item x="1286"/>
        <item x="10"/>
        <item x="86"/>
        <item x="580"/>
        <item x="1422"/>
        <item x="2803"/>
        <item x="1559"/>
        <item x="2962"/>
        <item x="305"/>
        <item x="888"/>
        <item x="389"/>
        <item x="2653"/>
        <item x="2907"/>
        <item x="125"/>
        <item x="2007"/>
        <item x="2443"/>
        <item x="2649"/>
        <item x="1223"/>
        <item x="2306"/>
        <item x="685"/>
        <item x="406"/>
        <item x="1165"/>
        <item x="76"/>
        <item x="1665"/>
        <item x="586"/>
        <item x="1045"/>
        <item x="2604"/>
        <item x="2980"/>
        <item x="264"/>
        <item x="1059"/>
        <item x="2171"/>
        <item x="793"/>
        <item x="2913"/>
        <item x="2699"/>
        <item x="110"/>
        <item x="2934"/>
        <item x="2001"/>
        <item x="2608"/>
        <item x="1599"/>
        <item x="2802"/>
        <item x="818"/>
        <item x="2576"/>
        <item x="1825"/>
        <item x="1298"/>
        <item x="571"/>
        <item x="383"/>
        <item x="1058"/>
        <item x="1842"/>
        <item x="792"/>
        <item x="1437"/>
        <item x="2542"/>
        <item x="1939"/>
        <item x="2705"/>
        <item x="1729"/>
        <item x="2090"/>
        <item x="1732"/>
        <item x="2572"/>
        <item x="776"/>
        <item x="695"/>
        <item x="1867"/>
        <item x="2321"/>
        <item x="1080"/>
        <item x="266"/>
        <item x="93"/>
        <item x="552"/>
        <item x="2481"/>
        <item x="2381"/>
        <item x="2121"/>
        <item x="1226"/>
        <item x="539"/>
        <item x="2701"/>
        <item x="2181"/>
        <item x="1134"/>
        <item x="2825"/>
        <item x="971"/>
        <item x="1688"/>
        <item x="603"/>
        <item x="1287"/>
        <item x="1068"/>
        <item x="1307"/>
        <item x="847"/>
        <item x="1424"/>
        <item x="1439"/>
        <item x="1890"/>
        <item x="437"/>
        <item x="1010"/>
        <item x="2031"/>
        <item x="855"/>
        <item x="507"/>
        <item x="1655"/>
        <item x="1487"/>
        <item x="2977"/>
        <item x="2920"/>
        <item x="1816"/>
        <item x="2240"/>
        <item x="2083"/>
        <item x="2820"/>
        <item x="2816"/>
        <item x="1304"/>
        <item x="948"/>
        <item x="28"/>
        <item x="656"/>
        <item x="226"/>
        <item x="1392"/>
        <item x="2789"/>
        <item x="857"/>
        <item x="1748"/>
        <item x="889"/>
        <item x="352"/>
        <item x="1376"/>
        <item x="2365"/>
        <item x="877"/>
        <item x="2245"/>
        <item x="2529"/>
        <item x="1664"/>
        <item x="1493"/>
        <item x="1098"/>
        <item x="2407"/>
        <item x="809"/>
        <item x="831"/>
        <item x="332"/>
        <item x="364"/>
        <item x="1544"/>
        <item x="610"/>
        <item x="1364"/>
        <item x="9"/>
        <item x="2118"/>
        <item x="2749"/>
        <item x="439"/>
        <item x="2885"/>
        <item x="2207"/>
        <item x="814"/>
        <item x="1451"/>
        <item x="2068"/>
        <item x="239"/>
        <item x="2222"/>
        <item x="1830"/>
        <item x="2928"/>
        <item x="1643"/>
        <item x="303"/>
        <item x="2279"/>
        <item x="2452"/>
        <item x="2000"/>
        <item x="527"/>
        <item x="2192"/>
        <item x="1162"/>
        <item x="786"/>
        <item x="2225"/>
        <item x="2450"/>
        <item x="2627"/>
        <item x="518"/>
        <item x="2916"/>
        <item x="2485"/>
        <item x="2939"/>
        <item x="1734"/>
        <item x="2842"/>
        <item x="2967"/>
        <item x="375"/>
        <item x="2521"/>
        <item x="179"/>
        <item x="365"/>
        <item x="837"/>
        <item x="1388"/>
        <item x="2374"/>
        <item x="1789"/>
        <item x="2930"/>
        <item x="152"/>
        <item x="710"/>
        <item x="1440"/>
        <item x="169"/>
        <item x="2890"/>
        <item x="1518"/>
        <item x="2958"/>
        <item x="2314"/>
        <item x="228"/>
        <item x="1849"/>
        <item x="1538"/>
        <item x="312"/>
        <item x="2123"/>
        <item x="394"/>
        <item x="1776"/>
        <item x="576"/>
        <item x="2606"/>
        <item x="2076"/>
        <item x="279"/>
        <item x="79"/>
        <item x="2394"/>
        <item x="309"/>
        <item x="1138"/>
        <item x="528"/>
        <item x="661"/>
        <item x="19"/>
        <item x="2631"/>
        <item x="2566"/>
        <item x="2689"/>
        <item x="612"/>
        <item x="1140"/>
        <item x="1609"/>
        <item x="1164"/>
        <item x="1616"/>
        <item x="2951"/>
        <item x="1044"/>
        <item x="632"/>
        <item x="1151"/>
        <item x="283"/>
        <item x="622"/>
        <item x="299"/>
        <item x="2698"/>
        <item x="1105"/>
        <item x="295"/>
        <item x="802"/>
        <item x="602"/>
        <item x="480"/>
        <item x="2157"/>
        <item x="2174"/>
        <item x="699"/>
        <item x="1174"/>
        <item x="1177"/>
        <item x="2465"/>
        <item x="2020"/>
        <item x="2332"/>
        <item x="1636"/>
        <item x="1590"/>
        <item x="1081"/>
        <item x="132"/>
        <item x="1999"/>
        <item x="140"/>
        <item x="875"/>
        <item x="2216"/>
        <item x="2804"/>
        <item x="2557"/>
        <item x="2620"/>
        <item x="787"/>
        <item x="1277"/>
        <item x="243"/>
        <item x="2912"/>
        <item x="1018"/>
        <item x="2693"/>
        <item x="2257"/>
        <item x="1724"/>
        <item x="1075"/>
        <item x="2156"/>
        <item x="1212"/>
        <item x="2013"/>
        <item x="2163"/>
        <item x="489"/>
        <item x="1128"/>
        <item x="111"/>
        <item x="1537"/>
        <item x="2032"/>
        <item x="349"/>
        <item x="262"/>
        <item x="2788"/>
        <item x="1821"/>
        <item x="2603"/>
        <item x="1459"/>
        <item x="1016"/>
        <item x="2406"/>
        <item x="2868"/>
        <item x="1608"/>
        <item x="2044"/>
        <item x="780"/>
        <item x="907"/>
        <item x="669"/>
        <item x="1975"/>
        <item x="286"/>
        <item x="2218"/>
        <item x="1668"/>
        <item x="2523"/>
        <item x="2369"/>
        <item x="1876"/>
        <item x="1486"/>
        <item x="1995"/>
        <item x="1491"/>
        <item x="2092"/>
        <item x="1780"/>
        <item x="1686"/>
        <item x="432"/>
        <item x="1000"/>
        <item x="1781"/>
        <item x="2990"/>
        <item x="2387"/>
        <item x="2681"/>
        <item x="572"/>
        <item x="211"/>
        <item x="1564"/>
        <item x="979"/>
        <item x="2206"/>
        <item x="1141"/>
        <item x="143"/>
        <item x="2525"/>
        <item x="1415"/>
        <item x="1997"/>
        <item x="2167"/>
        <item x="706"/>
        <item x="1670"/>
        <item x="1651"/>
        <item x="649"/>
        <item x="2941"/>
        <item x="1730"/>
        <item x="1837"/>
        <item x="702"/>
        <item x="821"/>
        <item x="763"/>
        <item x="1628"/>
        <item x="870"/>
        <item x="115"/>
        <item x="1946"/>
        <item x="1169"/>
        <item x="1201"/>
        <item x="1131"/>
        <item x="466"/>
        <item x="2809"/>
        <item x="2527"/>
        <item x="736"/>
        <item x="2773"/>
        <item x="500"/>
        <item x="512"/>
        <item x="662"/>
        <item x="1578"/>
        <item x="553"/>
        <item x="1354"/>
        <item x="2259"/>
        <item x="2861"/>
        <item x="2215"/>
        <item x="2929"/>
        <item x="2607"/>
        <item x="325"/>
        <item x="1775"/>
        <item x="577"/>
        <item x="1186"/>
        <item x="1069"/>
        <item x="362"/>
        <item x="653"/>
        <item x="1718"/>
        <item x="2657"/>
        <item x="1872"/>
        <item x="1426"/>
        <item x="1495"/>
        <item x="1215"/>
        <item x="109"/>
        <item x="1990"/>
        <item x="1705"/>
        <item x="61"/>
        <item x="1430"/>
        <item x="506"/>
        <item x="1335"/>
        <item x="293"/>
        <item x="1861"/>
        <item x="2514"/>
        <item x="129"/>
        <item x="1498"/>
        <item x="2780"/>
        <item x="838"/>
        <item x="569"/>
        <item x="156"/>
        <item x="1026"/>
        <item x="2994"/>
        <item x="2706"/>
        <item x="1289"/>
        <item x="1528"/>
        <item x="805"/>
        <item x="106"/>
        <item x="609"/>
        <item x="2553"/>
        <item x="1237"/>
        <item x="2391"/>
        <item x="1633"/>
        <item x="999"/>
        <item x="2765"/>
        <item x="2862"/>
        <item x="2151"/>
        <item x="731"/>
        <item x="2291"/>
        <item x="1918"/>
        <item x="1191"/>
        <item x="1308"/>
        <item x="2310"/>
        <item x="1897"/>
        <item x="2501"/>
        <item x="1319"/>
        <item x="1082"/>
        <item x="244"/>
        <item x="2909"/>
        <item x="522"/>
        <item x="1720"/>
        <item x="744"/>
        <item x="1978"/>
        <item x="462"/>
        <item x="172"/>
        <item x="1862"/>
        <item x="1622"/>
        <item x="2619"/>
        <item x="1211"/>
        <item x="2800"/>
        <item x="1942"/>
        <item x="1591"/>
        <item x="419"/>
        <item x="565"/>
        <item x="1268"/>
        <item x="477"/>
        <item x="2859"/>
        <item x="1791"/>
        <item x="2870"/>
        <item x="671"/>
        <item x="2496"/>
        <item x="4"/>
        <item x="2239"/>
        <item x="1396"/>
        <item x="1418"/>
        <item x="827"/>
        <item x="719"/>
        <item x="801"/>
        <item x="1774"/>
        <item x="2325"/>
        <item x="126"/>
        <item x="1585"/>
        <item x="1176"/>
        <item x="2219"/>
        <item x="2970"/>
        <item x="2388"/>
        <item x="1041"/>
        <item x="1794"/>
        <item x="1072"/>
        <item x="605"/>
        <item x="843"/>
        <item x="947"/>
        <item x="1447"/>
        <item x="280"/>
        <item x="510"/>
        <item x="2399"/>
        <item x="2831"/>
        <item x="49"/>
        <item x="2702"/>
        <item x="459"/>
        <item x="1634"/>
        <item x="784"/>
        <item x="2617"/>
        <item x="1152"/>
        <item x="2390"/>
        <item x="220"/>
        <item x="159"/>
        <item x="684"/>
        <item x="277"/>
        <item x="1374"/>
        <item x="1582"/>
        <item x="995"/>
        <item x="2796"/>
        <item x="2675"/>
        <item x="1877"/>
        <item x="1420"/>
        <item x="2488"/>
        <item x="2787"/>
        <item x="245"/>
        <item x="2302"/>
        <item x="382"/>
        <item x="2822"/>
        <item x="1534"/>
        <item x="427"/>
        <item x="492"/>
        <item x="892"/>
        <item x="891"/>
        <item x="1848"/>
        <item x="957"/>
        <item x="1967"/>
        <item x="2498"/>
        <item x="1033"/>
        <item x="2694"/>
        <item x="721"/>
        <item x="2953"/>
        <item x="2581"/>
        <item x="1412"/>
        <item x="2084"/>
        <item x="625"/>
        <item x="752"/>
        <item x="1148"/>
        <item x="2371"/>
        <item x="803"/>
        <item x="1242"/>
        <item x="2144"/>
        <item x="1047"/>
        <item x="2648"/>
        <item x="1935"/>
        <item x="1847"/>
        <item x="2451"/>
        <item x="998"/>
        <item x="935"/>
        <item x="60"/>
        <item x="2947"/>
        <item x="1395"/>
        <item x="1267"/>
        <item x="171"/>
        <item x="161"/>
        <item x="2237"/>
        <item x="1917"/>
        <item x="139"/>
        <item x="1172"/>
        <item x="1161"/>
        <item x="2258"/>
        <item x="148"/>
        <item x="686"/>
        <item x="2710"/>
        <item x="2213"/>
        <item x="678"/>
        <item x="2280"/>
        <item x="2605"/>
        <item x="1785"/>
        <item x="214"/>
        <item x="1895"/>
        <item x="1269"/>
        <item x="2411"/>
        <item x="1322"/>
        <item x="2223"/>
        <item x="1243"/>
        <item x="2769"/>
        <item x="2582"/>
        <item x="2762"/>
        <item x="2683"/>
        <item x="2652"/>
        <item x="338"/>
        <item x="2721"/>
        <item x="1065"/>
        <item x="1592"/>
        <item x="1062"/>
        <item x="441"/>
        <item x="1750"/>
        <item x="1715"/>
        <item x="475"/>
        <item x="151"/>
        <item x="128"/>
        <item x="2703"/>
        <item x="2088"/>
        <item x="229"/>
        <item x="2849"/>
        <item x="2176"/>
        <item x="791"/>
        <item x="1855"/>
        <item x="2730"/>
        <item x="2210"/>
        <item x="1393"/>
        <item x="2095"/>
        <item x="1368"/>
        <item x="2276"/>
        <item x="2673"/>
        <item x="1541"/>
        <item x="319"/>
        <item x="1349"/>
        <item x="2019"/>
        <item x="714"/>
        <item x="187"/>
        <item x="1726"/>
        <item x="2436"/>
        <item x="2099"/>
        <item x="646"/>
        <item x="2914"/>
        <item x="1607"/>
        <item x="508"/>
        <item x="1384"/>
        <item x="742"/>
        <item x="1951"/>
        <item x="2385"/>
        <item x="722"/>
        <item x="483"/>
        <item x="2878"/>
        <item x="1952"/>
        <item x="2595"/>
        <item x="1274"/>
        <item x="460"/>
        <item x="824"/>
        <item x="2104"/>
        <item x="1787"/>
        <item x="1494"/>
        <item x="230"/>
        <item x="1586"/>
        <item x="1255"/>
        <item x="2307"/>
        <item x="2483"/>
        <item x="2865"/>
        <item x="1263"/>
        <item x="1329"/>
        <item x="2555"/>
        <item x="2530"/>
        <item x="1363"/>
        <item x="2444"/>
        <item x="876"/>
        <item x="1127"/>
        <item x="85"/>
        <item x="1188"/>
        <item x="1461"/>
        <item x="604"/>
        <item x="2187"/>
        <item x="2142"/>
        <item x="2515"/>
        <item x="2300"/>
        <item x="1317"/>
        <item x="1645"/>
        <item x="463"/>
        <item x="1244"/>
        <item x="2182"/>
        <item x="1283"/>
        <item x="862"/>
        <item x="2273"/>
        <item x="443"/>
        <item x="69"/>
        <item x="1992"/>
        <item x="1419"/>
        <item x="2516"/>
        <item x="1017"/>
        <item x="1601"/>
        <item x="2469"/>
        <item x="2493"/>
        <item x="918"/>
        <item x="2457"/>
        <item x="2395"/>
        <item x="924"/>
        <item x="1303"/>
        <item x="746"/>
        <item x="941"/>
        <item x="1745"/>
        <item x="1248"/>
        <item x="920"/>
        <item x="2074"/>
        <item x="769"/>
        <item x="758"/>
        <item x="1225"/>
        <item x="2655"/>
        <item x="435"/>
        <item x="2362"/>
        <item x="2439"/>
        <item x="276"/>
        <item x="206"/>
        <item x="100"/>
        <item x="851"/>
        <item x="2519"/>
        <item x="2269"/>
        <item x="261"/>
        <item x="968"/>
        <item x="2323"/>
        <item x="2772"/>
        <item x="2204"/>
        <item x="1101"/>
        <item x="1927"/>
        <item x="1913"/>
        <item x="2538"/>
        <item x="2959"/>
        <item x="1478"/>
        <item x="224"/>
        <item x="1642"/>
        <item x="2115"/>
        <item x="2504"/>
        <item x="2688"/>
        <item x="2552"/>
        <item x="1347"/>
        <item x="2102"/>
        <item x="927"/>
        <item x="879"/>
        <item x="2437"/>
        <item x="2819"/>
        <item x="369"/>
        <item x="2917"/>
        <item x="2561"/>
        <item x="2347"/>
        <item x="1717"/>
        <item x="1692"/>
        <item x="496"/>
        <item x="952"/>
        <item x="1154"/>
        <item x="2497"/>
        <item x="2711"/>
        <item x="2510"/>
        <item x="1883"/>
        <item x="184"/>
        <item x="302"/>
        <item x="1934"/>
        <item x="2904"/>
        <item x="1271"/>
        <item x="1613"/>
        <item x="1629"/>
        <item x="1595"/>
        <item x="754"/>
        <item x="41"/>
        <item x="2747"/>
        <item x="785"/>
        <item x="2900"/>
        <item x="2111"/>
        <item x="1886"/>
        <item x="2691"/>
        <item x="733"/>
        <item x="438"/>
        <item x="2145"/>
        <item x="1797"/>
        <item x="2408"/>
        <item x="138"/>
        <item x="2872"/>
        <item x="2781"/>
        <item x="1513"/>
        <item x="1372"/>
        <item x="1112"/>
        <item x="711"/>
        <item x="2664"/>
        <item x="2851"/>
        <item x="1210"/>
        <item x="1922"/>
        <item x="858"/>
        <item x="2982"/>
        <item x="368"/>
        <item x="1262"/>
        <item x="783"/>
        <item x="284"/>
        <item x="1048"/>
        <item x="2835"/>
        <item x="1562"/>
        <item x="2389"/>
        <item x="554"/>
        <item x="655"/>
        <item x="1475"/>
        <item x="2740"/>
        <item x="157"/>
        <item x="355"/>
        <item x="119"/>
        <item x="2177"/>
        <item x="826"/>
        <item x="1598"/>
        <item x="648"/>
        <item x="2296"/>
        <item x="992"/>
        <item x="535"/>
        <item x="954"/>
        <item x="1503"/>
        <item x="2975"/>
        <item x="1941"/>
        <item x="2340"/>
        <item x="585"/>
        <item x="557"/>
        <item x="1943"/>
        <item x="1230"/>
        <item x="367"/>
        <item x="1810"/>
        <item x="0"/>
        <item x="2506"/>
        <item x="2993"/>
        <item x="499"/>
        <item x="1840"/>
        <item x="2077"/>
        <item x="401"/>
        <item x="1556"/>
        <item x="52"/>
        <item x="1265"/>
        <item x="114"/>
        <item x="2029"/>
        <item x="2247"/>
        <item x="1375"/>
        <item x="1407"/>
        <item x="2549"/>
        <item x="690"/>
        <item x="914"/>
        <item x="2461"/>
        <item x="2845"/>
        <item x="1345"/>
        <item x="154"/>
        <item x="613"/>
        <item x="2470"/>
        <item x="1209"/>
        <item x="2236"/>
        <item x="962"/>
        <item x="1841"/>
        <item x="691"/>
        <item x="2149"/>
        <item x="2763"/>
        <item x="384"/>
        <item x="642"/>
        <item x="2380"/>
        <item x="358"/>
        <item x="1442"/>
        <item x="1332"/>
        <item x="2666"/>
        <item x="2065"/>
        <item x="2440"/>
        <item x="252"/>
        <item x="199"/>
        <item x="1160"/>
        <item x="227"/>
        <item x="455"/>
        <item x="932"/>
        <item x="530"/>
        <item x="12"/>
        <item x="833"/>
        <item x="1110"/>
        <item x="2337"/>
        <item x="1984"/>
        <item x="1563"/>
        <item x="2209"/>
        <item x="1014"/>
        <item x="42"/>
        <item x="2003"/>
        <item x="1694"/>
        <item x="1305"/>
        <item x="2500"/>
        <item x="514"/>
        <item x="794"/>
        <item x="2886"/>
        <item x="830"/>
        <item x="641"/>
        <item x="735"/>
        <item x="1839"/>
        <item x="1893"/>
        <item x="1887"/>
        <item x="2848"/>
        <item x="976"/>
        <item x="2152"/>
        <item x="2707"/>
        <item x="34"/>
        <item x="1809"/>
        <item x="1947"/>
        <item x="1158"/>
        <item x="2896"/>
        <item x="1103"/>
        <item x="1489"/>
        <item x="1948"/>
        <item x="2875"/>
        <item x="84"/>
        <item x="1818"/>
        <item x="1457"/>
        <item x="2143"/>
        <item x="1736"/>
        <item x="2743"/>
        <item x="2039"/>
        <item x="1040"/>
        <item x="1510"/>
        <item x="13"/>
        <item x="2536"/>
        <item x="1702"/>
        <item x="2030"/>
        <item x="191"/>
        <item x="189"/>
        <item x="2499"/>
        <item x="248"/>
        <item x="582"/>
        <item x="866"/>
        <item x="1251"/>
        <item x="1208"/>
        <item x="2543"/>
        <item x="1580"/>
        <item x="2075"/>
        <item x="540"/>
        <item x="2945"/>
        <item x="1083"/>
        <item x="849"/>
        <item x="482"/>
        <item x="1763"/>
        <item x="1370"/>
        <item x="1204"/>
        <item x="1833"/>
        <item x="1187"/>
        <item x="807"/>
        <item x="1654"/>
        <item x="1807"/>
        <item x="423"/>
        <item x="1771"/>
        <item x="347"/>
        <item x="1567"/>
        <item x="1064"/>
        <item x="1529"/>
        <item x="2164"/>
        <item x="1233"/>
        <item x="1214"/>
        <item x="1850"/>
        <item x="547"/>
        <item x="2779"/>
        <item x="2311"/>
        <item x="2067"/>
        <item x="2903"/>
        <item x="2467"/>
        <item x="390"/>
        <item x="2462"/>
        <item x="797"/>
        <item x="58"/>
        <item x="1035"/>
        <item x="2358"/>
        <item x="1902"/>
        <item x="393"/>
        <item x="2799"/>
        <item x="11"/>
        <item x="720"/>
        <item x="1054"/>
        <item x="1117"/>
        <item x="2662"/>
        <item x="761"/>
        <item x="2596"/>
        <item x="201"/>
        <item x="14"/>
        <item x="1903"/>
        <item x="2502"/>
        <item x="777"/>
        <item x="989"/>
        <item x="260"/>
        <item x="633"/>
        <item x="816"/>
        <item x="2243"/>
        <item x="1843"/>
        <item x="1300"/>
        <item x="1193"/>
        <item x="209"/>
        <item x="1153"/>
        <item x="1770"/>
        <item x="1657"/>
        <item x="1109"/>
        <item x="1560"/>
        <item x="1515"/>
        <item x="1800"/>
        <item x="2577"/>
        <item x="35"/>
        <item x="1615"/>
        <item x="1450"/>
        <item x="2784"/>
        <item x="1760"/>
        <item x="1377"/>
        <item x="1132"/>
        <item x="253"/>
        <item x="1299"/>
        <item x="2570"/>
        <item x="2895"/>
        <item x="1898"/>
        <item x="422"/>
        <item x="2716"/>
        <item x="1365"/>
        <item x="1496"/>
        <item x="1960"/>
        <item x="1549"/>
        <item x="2125"/>
        <item x="2299"/>
        <item x="2719"/>
        <item x="637"/>
        <item x="2969"/>
        <item x="1070"/>
        <item x="2352"/>
        <item x="2403"/>
        <item x="2680"/>
        <item x="2806"/>
        <item x="1644"/>
        <item x="1077"/>
        <item x="43"/>
        <item x="2692"/>
        <item x="370"/>
        <item x="2058"/>
        <item x="158"/>
        <item x="59"/>
        <item x="1095"/>
        <item x="1863"/>
        <item x="2906"/>
        <item x="2932"/>
        <item x="915"/>
        <item x="1306"/>
        <item x="1502"/>
        <item x="1234"/>
        <item x="2195"/>
        <item x="2110"/>
        <item x="1892"/>
        <item x="841"/>
        <item x="57"/>
        <item x="689"/>
        <item x="529"/>
        <item x="906"/>
        <item x="2198"/>
        <item x="2892"/>
        <item x="1911"/>
        <item x="1594"/>
        <item x="1055"/>
        <item x="956"/>
        <item x="624"/>
        <item x="1798"/>
        <item x="1721"/>
        <item x="1531"/>
        <item x="2422"/>
        <item x="509"/>
        <item x="2004"/>
        <item x="2081"/>
        <item x="1012"/>
        <item x="2061"/>
        <item x="775"/>
        <item x="360"/>
        <item x="2464"/>
        <item x="520"/>
        <item x="538"/>
        <item x="1387"/>
        <item x="978"/>
        <item x="418"/>
        <item x="1443"/>
        <item x="1135"/>
        <item x="2025"/>
        <item x="1878"/>
        <item x="400"/>
        <item x="2089"/>
        <item x="1588"/>
        <item x="440"/>
        <item x="2954"/>
        <item x="2183"/>
        <item x="2052"/>
        <item x="2955"/>
        <item x="1709"/>
        <item x="1907"/>
        <item x="2124"/>
        <item x="2326"/>
        <item x="1294"/>
        <item x="1605"/>
        <item x="241"/>
        <item x="1479"/>
        <item x="1351"/>
        <item x="2651"/>
        <item x="354"/>
        <item x="1747"/>
        <item x="2863"/>
        <item x="1866"/>
        <item x="2188"/>
        <item x="970"/>
        <item x="163"/>
        <item x="2942"/>
        <item x="2415"/>
        <item x="122"/>
        <item x="1672"/>
        <item x="493"/>
        <item x="1116"/>
        <item x="430"/>
        <item x="2283"/>
        <item x="1326"/>
        <item x="2298"/>
        <item x="1371"/>
        <item x="2272"/>
        <item x="1203"/>
        <item x="1202"/>
        <item x="2495"/>
        <item x="1970"/>
        <item x="29"/>
        <item x="1367"/>
        <item x="2274"/>
        <item x="2979"/>
        <item x="1923"/>
        <item x="600"/>
        <item x="2745"/>
        <item x="346"/>
        <item x="442"/>
        <item x="2813"/>
        <item x="1318"/>
        <item x="707"/>
        <item x="2612"/>
        <item x="1050"/>
        <item x="2590"/>
        <item x="2760"/>
        <item x="2518"/>
        <item x="2079"/>
        <item x="2750"/>
        <item x="1566"/>
        <item x="2008"/>
        <item x="2635"/>
        <item x="555"/>
        <item x="65"/>
        <item x="1270"/>
        <item x="2364"/>
        <item x="531"/>
        <item x="503"/>
        <item x="2556"/>
        <item x="1278"/>
        <item x="874"/>
        <item x="1716"/>
        <item x="1727"/>
        <item x="2472"/>
        <item x="2073"/>
        <item x="815"/>
        <item x="532"/>
        <item x="2418"/>
        <item x="1235"/>
        <item x="2006"/>
        <item x="1468"/>
        <item x="87"/>
        <item x="627"/>
        <item x="1425"/>
        <item x="2987"/>
        <item x="2421"/>
        <item x="2777"/>
        <item x="218"/>
        <item x="574"/>
        <item x="1679"/>
        <item x="1938"/>
        <item x="2410"/>
        <item x="192"/>
        <item x="142"/>
        <item x="599"/>
        <item x="38"/>
        <item x="1232"/>
        <item x="1565"/>
        <item x="2632"/>
        <item x="1207"/>
        <item x="2078"/>
        <item x="904"/>
        <item x="2425"/>
        <item x="1882"/>
        <item x="1808"/>
        <item x="716"/>
        <item x="991"/>
        <item x="1759"/>
        <item x="2050"/>
        <item x="1130"/>
        <item x="26"/>
        <item x="575"/>
        <item x="2277"/>
        <item x="2844"/>
        <item x="899"/>
        <item x="1614"/>
        <item x="246"/>
        <item x="1859"/>
        <item x="1281"/>
        <item x="1157"/>
        <item x="790"/>
        <item x="73"/>
        <item x="2672"/>
        <item x="2027"/>
        <item x="1548"/>
        <item x="729"/>
        <item x="608"/>
        <item x="902"/>
        <item x="2621"/>
        <item x="2248"/>
        <item x="2108"/>
        <item x="2883"/>
        <item x="973"/>
        <item x="1874"/>
        <item x="395"/>
        <item x="1030"/>
        <item x="502"/>
        <item x="652"/>
        <item x="647"/>
        <item x="234"/>
        <item x="1823"/>
        <item x="1236"/>
        <item x="1790"/>
        <item x="300"/>
        <item x="810"/>
        <item x="1401"/>
        <item x="1765"/>
        <item x="2134"/>
        <item x="969"/>
        <item x="2583"/>
        <item x="306"/>
        <item x="1260"/>
        <item x="2384"/>
        <item x="1998"/>
        <item x="1888"/>
        <item x="1784"/>
        <item x="2756"/>
        <item x="2864"/>
        <item x="373"/>
        <item x="621"/>
        <item x="1755"/>
        <item x="141"/>
        <item x="6"/>
        <item x="1772"/>
        <item x="2873"/>
        <item x="1530"/>
        <item x="2643"/>
        <item x="335"/>
        <item x="738"/>
        <item x="1219"/>
        <item x="386"/>
        <item x="909"/>
        <item x="2130"/>
        <item x="2936"/>
        <item x="2356"/>
        <item x="867"/>
        <item x="75"/>
        <item x="1038"/>
        <item x="505"/>
        <item x="268"/>
        <item x="2575"/>
        <item x="1557"/>
        <item x="850"/>
        <item x="1039"/>
        <item x="2150"/>
        <item x="1656"/>
        <item x="1675"/>
        <item x="1606"/>
        <item x="219"/>
        <item x="2367"/>
        <item x="2569"/>
        <item x="819"/>
        <item x="2282"/>
        <item x="2905"/>
        <item x="725"/>
        <item x="2948"/>
        <item x="80"/>
        <item x="2433"/>
        <item x="21"/>
        <item x="2155"/>
        <item x="1404"/>
        <item x="1124"/>
        <item x="863"/>
        <item x="1063"/>
        <item x="391"/>
        <item x="747"/>
        <item x="1142"/>
        <item x="2366"/>
        <item x="271"/>
        <item x="980"/>
        <item x="2199"/>
        <item x="659"/>
        <item x="2355"/>
        <item x="1738"/>
        <item x="1583"/>
        <item x="1218"/>
        <item x="2398"/>
        <item x="450"/>
        <item x="596"/>
        <item x="897"/>
        <item x="748"/>
        <item x="2668"/>
        <item x="2319"/>
        <item x="1674"/>
        <item x="2475"/>
        <item x="2546"/>
        <item x="357"/>
        <item x="2686"/>
        <item x="452"/>
        <item x="316"/>
        <item x="900"/>
        <item x="2463"/>
        <item x="2654"/>
        <item x="1817"/>
        <item x="817"/>
        <item x="1711"/>
        <item x="23"/>
        <item x="446"/>
        <item x="1013"/>
        <item x="2839"/>
        <item x="675"/>
        <item x="1704"/>
        <item x="2329"/>
        <item x="250"/>
        <item x="828"/>
        <item x="1436"/>
        <item x="392"/>
        <item x="2715"/>
        <item x="64"/>
        <item x="313"/>
        <item x="2308"/>
        <item x="476"/>
        <item x="2101"/>
        <item x="1561"/>
        <item x="1143"/>
        <item x="990"/>
        <item x="1290"/>
        <item x="523"/>
        <item x="561"/>
        <item x="1985"/>
        <item x="1156"/>
        <item x="2324"/>
        <item x="1385"/>
        <item x="1728"/>
        <item x="846"/>
        <item x="2139"/>
        <item x="2952"/>
        <item x="153"/>
        <item x="20"/>
        <item x="2232"/>
        <item x="2944"/>
        <item x="155"/>
        <item x="1964"/>
        <item x="1751"/>
        <item x="1982"/>
        <item x="1697"/>
        <item x="1924"/>
        <item x="1836"/>
        <item x="670"/>
        <item x="1353"/>
        <item x="2047"/>
        <item x="8"/>
        <item x="2923"/>
        <item x="78"/>
        <item x="328"/>
        <item x="1434"/>
        <item x="378"/>
        <item x="723"/>
        <item x="1737"/>
        <item x="994"/>
        <item x="2532"/>
        <item x="449"/>
        <item x="30"/>
        <item x="1100"/>
        <item x="705"/>
        <item x="2999"/>
        <item x="919"/>
        <item x="2334"/>
        <item x="2598"/>
        <item x="1099"/>
        <item x="2767"/>
        <item x="2341"/>
        <item x="2224"/>
        <item x="1650"/>
        <item x="2924"/>
        <item x="2911"/>
        <item x="2162"/>
        <item x="361"/>
        <item x="953"/>
        <item x="225"/>
        <item x="543"/>
        <item x="2585"/>
        <item x="1310"/>
        <item x="1884"/>
        <item x="1423"/>
        <item x="2053"/>
        <item x="2492"/>
        <item x="593"/>
        <item x="2091"/>
        <item x="1981"/>
        <item x="1804"/>
        <item x="1708"/>
        <item x="255"/>
        <item x="2260"/>
        <item x="1796"/>
        <item x="1723"/>
        <item x="498"/>
        <item x="145"/>
        <item x="2528"/>
        <item x="1320"/>
        <item x="2315"/>
        <item x="623"/>
        <item x="1976"/>
        <item x="426"/>
        <item x="657"/>
        <item x="92"/>
        <item x="27"/>
        <item x="1445"/>
        <item x="2901"/>
        <item x="2764"/>
        <item x="2568"/>
        <item x="1788"/>
        <item x="2423"/>
        <item x="1684"/>
        <item x="873"/>
        <item x="2866"/>
        <item x="1088"/>
        <item x="592"/>
        <item x="1854"/>
        <item x="681"/>
        <item x="301"/>
        <item x="961"/>
        <item x="2609"/>
        <item x="491"/>
        <item x="1623"/>
        <item x="730"/>
        <item x="1224"/>
        <item x="2200"/>
        <item x="2375"/>
        <item x="591"/>
        <item x="551"/>
        <item x="2430"/>
        <item x="676"/>
        <item x="963"/>
        <item x="2933"/>
        <item x="2117"/>
        <item x="1989"/>
        <item x="631"/>
        <item x="594"/>
        <item x="83"/>
        <item x="2665"/>
        <item x="1381"/>
        <item x="910"/>
        <item x="2867"/>
        <item x="734"/>
        <item x="2509"/>
        <item x="2242"/>
        <item x="397"/>
        <item x="1511"/>
        <item x="1285"/>
        <item x="886"/>
        <item x="1954"/>
        <item x="799"/>
        <item x="2468"/>
        <item x="2023"/>
        <item x="1346"/>
        <item x="1053"/>
        <item x="308"/>
        <item x="2560"/>
        <item x="2843"/>
        <item x="2814"/>
        <item x="2249"/>
        <item x="2021"/>
        <item x="760"/>
        <item x="340"/>
        <item x="273"/>
        <item x="1337"/>
        <item x="2685"/>
        <item x="2893"/>
        <item x="901"/>
        <item x="18"/>
        <item x="1769"/>
        <item x="1504"/>
        <item x="2877"/>
        <item x="2166"/>
        <item x="1945"/>
        <item x="25"/>
        <item x="2056"/>
        <item x="2700"/>
        <item x="2898"/>
        <item x="1936"/>
        <item x="1323"/>
        <item x="1327"/>
        <item x="1084"/>
        <item x="2879"/>
        <item x="2449"/>
        <item x="2821"/>
        <item x="2894"/>
        <item x="644"/>
        <item x="2626"/>
        <item x="2476"/>
        <item x="178"/>
        <item x="2925"/>
        <item x="81"/>
        <item x="2048"/>
        <item x="2644"/>
        <item x="2170"/>
        <item x="2998"/>
        <item x="1382"/>
        <item x="2761"/>
        <item x="804"/>
        <item x="643"/>
        <item x="51"/>
        <item x="2597"/>
        <item x="377"/>
        <item x="1090"/>
        <item x="127"/>
        <item x="1519"/>
        <item x="1703"/>
        <item x="1536"/>
        <item x="2313"/>
        <item x="1512"/>
        <item x="1928"/>
        <item x="1071"/>
        <item x="1313"/>
        <item x="981"/>
        <item x="1108"/>
        <item x="1707"/>
        <item x="1659"/>
        <item x="1532"/>
        <item x="2339"/>
        <item x="274"/>
        <item x="2169"/>
        <item x="2759"/>
        <item x="2268"/>
        <item x="694"/>
        <item x="2753"/>
        <item x="1413"/>
        <item x="1195"/>
        <item x="2205"/>
        <item x="1879"/>
        <item x="2687"/>
        <item x="765"/>
        <item x="1553"/>
        <item x="324"/>
        <item x="1006"/>
        <item x="1957"/>
        <item x="2965"/>
        <item x="272"/>
        <item x="2880"/>
        <item x="1079"/>
        <item x="931"/>
        <item x="1569"/>
        <item x="1782"/>
        <item x="1505"/>
        <item x="635"/>
        <item x="1356"/>
        <item x="485"/>
        <item x="737"/>
        <item x="2172"/>
        <item x="1722"/>
        <item x="2735"/>
        <item x="1060"/>
        <item x="2028"/>
        <item x="1379"/>
        <item x="607"/>
        <item x="2830"/>
        <item x="2625"/>
        <item x="1508"/>
        <item x="2253"/>
        <item x="1758"/>
        <item x="414"/>
        <item x="1175"/>
        <item x="1096"/>
        <item x="54"/>
        <item x="1795"/>
        <item x="946"/>
        <item x="1639"/>
        <item x="2622"/>
        <item x="270"/>
        <item x="680"/>
        <item x="1635"/>
        <item x="2287"/>
        <item x="1979"/>
        <item x="923"/>
        <item x="1057"/>
        <item x="2446"/>
        <item x="2361"/>
        <item x="1693"/>
        <item x="2409"/>
        <item x="1993"/>
        <item x="297"/>
        <item x="943"/>
        <item x="1579"/>
        <item x="2647"/>
        <item x="1869"/>
        <item x="2431"/>
        <item x="515"/>
        <item x="2915"/>
        <item x="1669"/>
        <item x="1389"/>
        <item x="2531"/>
        <item x="974"/>
        <item x="2009"/>
        <item x="1410"/>
        <item x="2487"/>
        <item x="1932"/>
        <item x="1321"/>
        <item x="1282"/>
        <item x="24"/>
        <item x="808"/>
        <item x="2797"/>
        <item x="1252"/>
        <item x="1431"/>
        <item x="2884"/>
        <item x="1649"/>
        <item x="1988"/>
        <item x="2351"/>
        <item x="1972"/>
        <item x="1814"/>
        <item x="1799"/>
        <item x="2874"/>
        <item x="654"/>
        <item x="727"/>
        <item x="835"/>
        <item x="2057"/>
        <item x="2262"/>
        <item x="524"/>
        <item x="2623"/>
        <item x="534"/>
        <item x="1149"/>
        <item x="7"/>
        <item x="479"/>
        <item x="1472"/>
        <item x="1463"/>
        <item x="1200"/>
        <item x="916"/>
        <item x="2317"/>
        <item x="1159"/>
        <item x="1926"/>
        <item x="2818"/>
        <item x="1429"/>
        <item x="967"/>
        <item x="1333"/>
        <item x="470"/>
        <item x="682"/>
        <item x="2757"/>
        <item x="454"/>
        <item x="2386"/>
        <item x="2153"/>
        <item x="650"/>
        <item x="1253"/>
        <item x="205"/>
        <item x="2359"/>
        <item x="1091"/>
        <item x="2082"/>
        <item x="1961"/>
        <item x="908"/>
        <item x="1832"/>
        <item x="66"/>
        <item x="564"/>
        <item x="457"/>
        <item x="1189"/>
        <item x="63"/>
        <item x="1500"/>
        <item x="1757"/>
        <item x="1330"/>
        <item x="2579"/>
        <item x="1864"/>
        <item x="1621"/>
        <item x="2571"/>
        <item x="130"/>
        <item x="2742"/>
        <item x="951"/>
        <item x="673"/>
        <item x="2919"/>
        <item x="160"/>
        <item x="764"/>
        <item x="1279"/>
        <item x="1344"/>
        <item x="1288"/>
        <item x="2548"/>
        <item x="884"/>
        <item x="2682"/>
        <item x="2985"/>
        <item x="2810"/>
        <item x="2333"/>
        <item x="421"/>
        <item x="2520"/>
        <item x="72"/>
        <item x="2428"/>
        <item x="583"/>
        <item x="2850"/>
        <item x="2508"/>
        <item x="1573"/>
        <item t="default"/>
      </items>
    </pivotField>
    <pivotField showAll="0"/>
    <pivotField numFmtId="22" showAll="0"/>
    <pivotField showAll="0"/>
    <pivotField showAll="0"/>
    <pivotField showAll="0">
      <items count="23">
        <item x="12"/>
        <item x="1"/>
        <item x="9"/>
        <item x="6"/>
        <item x="15"/>
        <item x="20"/>
        <item x="18"/>
        <item x="10"/>
        <item x="14"/>
        <item x="21"/>
        <item x="2"/>
        <item x="5"/>
        <item x="8"/>
        <item x="16"/>
        <item x="7"/>
        <item x="0"/>
        <item x="17"/>
        <item x="3"/>
        <item x="4"/>
        <item x="19"/>
        <item x="13"/>
        <item x="11"/>
        <item t="default"/>
      </items>
    </pivotField>
    <pivotField showAll="0"/>
    <pivotField showAll="0"/>
    <pivotField showAll="0"/>
    <pivotField showAll="0">
      <items count="7">
        <item x="5"/>
        <item x="3"/>
        <item x="0"/>
        <item x="4"/>
        <item x="2"/>
        <item x="1"/>
        <item t="default"/>
      </items>
    </pivotField>
    <pivotField numFmtId="164" showAll="0"/>
    <pivotField showAll="0"/>
    <pivotField showAll="0"/>
    <pivotField showAll="0"/>
    <pivotField numFmtId="14" showAll="0"/>
    <pivotField numFmtId="164" showAll="0"/>
    <pivotField dataField="1" numFmtId="164" showAll="0"/>
    <pivotField showAll="0">
      <items count="13">
        <item x="3"/>
        <item x="0"/>
        <item x="1"/>
        <item x="5"/>
        <item x="6"/>
        <item x="4"/>
        <item x="11"/>
        <item x="9"/>
        <item x="8"/>
        <item x="2"/>
        <item x="10"/>
        <item x="7"/>
        <item t="default"/>
      </items>
    </pivotField>
    <pivotField axis="axisRow" showAll="0">
      <items count="8">
        <item x="0"/>
        <item x="1"/>
        <item x="5"/>
        <item x="4"/>
        <item x="3"/>
        <item x="2"/>
        <item x="6"/>
        <item t="default"/>
      </items>
    </pivotField>
    <pivotField showAll="0">
      <items count="3">
        <item x="0"/>
        <item x="1"/>
        <item t="default"/>
      </items>
    </pivotField>
  </pivotFields>
  <rowFields count="1">
    <field x="19"/>
  </rowFields>
  <rowItems count="8">
    <i>
      <x/>
    </i>
    <i>
      <x v="1"/>
    </i>
    <i>
      <x v="2"/>
    </i>
    <i>
      <x v="3"/>
    </i>
    <i>
      <x v="4"/>
    </i>
    <i>
      <x v="5"/>
    </i>
    <i>
      <x v="6"/>
    </i>
    <i t="grand">
      <x/>
    </i>
  </rowItems>
  <colItems count="1">
    <i/>
  </colItems>
  <dataFields count="1">
    <dataField name="Sum of Reward" fld="17" baseField="0" baseItem="0" numFmtId="164"/>
  </dataFields>
  <formats count="2">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7" xr16:uid="{E94CCB53-935F-4C8D-BB33-A6FE54163895}" autoFormatId="16" applyNumberFormats="0" applyBorderFormats="0" applyFontFormats="0" applyPatternFormats="0" applyAlignmentFormats="0" applyWidthHeightFormats="0">
  <queryTableRefresh nextId="8">
    <queryTableFields count="7">
      <queryTableField id="1" name="Column1" tableColumnId="1"/>
      <queryTableField id="2" name="Transaction_id" tableColumnId="2"/>
      <queryTableField id="3" name="Account Number" tableColumnId="3"/>
      <queryTableField id="4" name="Transaction type" tableColumnId="4"/>
      <queryTableField id="5" name="Transaction Medium" tableColumnId="5"/>
      <queryTableField id="6" name="Date_of_transaction" tableColumnId="6"/>
      <queryTableField id="7" name="Amount"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8" xr16:uid="{48B6FEA5-DDA2-440D-AD14-6F44F3398D6E}" autoFormatId="16" applyNumberFormats="0" applyBorderFormats="0" applyFontFormats="0" applyPatternFormats="0" applyAlignmentFormats="0" applyWidthHeightFormats="0">
  <queryTableRefresh nextId="4">
    <queryTableFields count="3">
      <queryTableField id="1" name="Transaction_id" tableColumnId="1"/>
      <queryTableField id="2" name="Account Number" tableColumnId="2"/>
      <queryTableField id="3" name="Transaction tim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6" xr16:uid="{76C2C0BF-3FA4-4F2C-9E55-90236E4DC0DE}"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5" xr16:uid="{6E233AF4-499D-48A5-8177-E03B7CBDFE9D}" autoFormatId="16" applyNumberFormats="0" applyBorderFormats="0" applyFontFormats="0" applyPatternFormats="0" applyAlignmentFormats="0" applyWidthHeightFormats="0">
  <queryTableRefresh nextId="5">
    <queryTableFields count="4">
      <queryTableField id="1" name="Customer_id" tableColumnId="1"/>
      <queryTableField id="2" name="Account Number" tableColumnId="2"/>
      <queryTableField id="3" name="City id" tableColumnId="3"/>
      <queryTableField id="4" name="Bank Loans"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 xr16:uid="{6285AF34-B6FB-45C9-AC64-6F1D2DF9AE26}" autoFormatId="16" applyNumberFormats="0" applyBorderFormats="0" applyFontFormats="0" applyPatternFormats="0" applyAlignmentFormats="0" applyWidthHeightFormats="0">
  <queryTableRefresh nextId="10">
    <queryTableFields count="7">
      <queryTableField id="1" name="Customer_id" tableColumnId="1"/>
      <queryTableField id="2" name="Account Number" tableColumnId="2"/>
      <queryTableField id="3" name="City id" tableColumnId="3"/>
      <queryTableField id="4" name="Account_Open_Date" tableColumnId="4"/>
      <queryTableField id="5" name="Account Type" tableColumnId="5"/>
      <queryTableField id="6" name="Account officer" tableColumnId="6"/>
      <queryTableField id="7" name="Opening Balance"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 xr16:uid="{5F35F9B9-97D2-4837-B260-B7216EC70DDE}" autoFormatId="16" applyNumberFormats="0" applyBorderFormats="0" applyFontFormats="0" applyPatternFormats="0" applyAlignmentFormats="0" applyWidthHeightFormats="0">
  <queryTableRefresh nextId="13">
    <queryTableFields count="10">
      <queryTableField id="1" name="Customer_id" tableColumnId="1"/>
      <queryTableField id="2" name="Account Number" tableColumnId="2"/>
      <queryTableField id="3" name="Age" tableColumnId="3"/>
      <queryTableField id="4" name="Date of Birth" tableColumnId="4"/>
      <queryTableField id="5" name="Sex" tableColumnId="5"/>
      <queryTableField id="6" name="Occupation" tableColumnId="6"/>
      <queryTableField id="7" name="City" tableColumnId="7"/>
      <queryTableField id="8" name="Bank Deposit" tableColumnId="8"/>
      <queryTableField id="9" name="Saving Accounts" tableColumnId="9"/>
      <queryTableField id="10" name="Full name"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4" xr16:uid="{A531BBB1-9DA6-46F6-A889-69CB7A153E96}" autoFormatId="16" applyNumberFormats="0" applyBorderFormats="0" applyFontFormats="0" applyPatternFormats="0" applyAlignmentFormats="0" applyWidthHeightFormats="0">
  <queryTableRefresh nextId="22">
    <queryTableFields count="21">
      <queryTableField id="1" name="Customer_id" tableColumnId="1"/>
      <queryTableField id="2" name="Account Number" tableColumnId="2"/>
      <queryTableField id="3" name="Age" tableColumnId="3"/>
      <queryTableField id="4" name="Date of Birth" tableColumnId="4"/>
      <queryTableField id="5" name="Sex" tableColumnId="5"/>
      <queryTableField id="6" name="Occupation" tableColumnId="6"/>
      <queryTableField id="7" name="City" tableColumnId="7"/>
      <queryTableField id="8" name="Bank Deposit" tableColumnId="8"/>
      <queryTableField id="9" name="Saving Accounts" tableColumnId="9"/>
      <queryTableField id="10" name="Full name" tableColumnId="10"/>
      <queryTableField id="11" name="Account Type" tableColumnId="11"/>
      <queryTableField id="12" name="Openning Balance" tableColumnId="12"/>
      <queryTableField id="13" name="Bank Loan" tableColumnId="13"/>
      <queryTableField id="14" name="Transaction_Type" tableColumnId="14"/>
      <queryTableField id="15" name="Transaction_Medium" tableColumnId="15"/>
      <queryTableField id="16" name="Transaction_Date" tableColumnId="16"/>
      <queryTableField id="17" name="Balance" tableColumnId="17"/>
      <queryTableField id="18" name="Reward" tableColumnId="18"/>
      <queryTableField id="19" name="Transaction Month" tableColumnId="19"/>
      <queryTableField id="20" name="Age_Group" tableColumnId="20"/>
      <queryTableField id="21" name="Transaction Year" tableColumnId="2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3" xr16:uid="{EF8A0898-54B8-417F-BE75-6ACC913AEFE9}" autoFormatId="16" applyNumberFormats="0" applyBorderFormats="0" applyFontFormats="0" applyPatternFormats="0" applyAlignmentFormats="0" applyWidthHeightFormats="0">
  <queryTableRefresh nextId="26" unboundColumnsRight="11">
    <queryTableFields count="21">
      <queryTableField id="1" name="Customer_id" tableColumnId="1"/>
      <queryTableField id="2" name="Account Number" tableColumnId="2"/>
      <queryTableField id="3" name="Age" tableColumnId="3"/>
      <queryTableField id="4" name="Date of Birth" tableColumnId="4"/>
      <queryTableField id="5" name="Sex" tableColumnId="5"/>
      <queryTableField id="6" name="Occupation" tableColumnId="6"/>
      <queryTableField id="7" name="City" tableColumnId="7"/>
      <queryTableField id="8" name="Bank Deposit" tableColumnId="8"/>
      <queryTableField id="9" name="Saving Accounts" tableColumnId="9"/>
      <queryTableField id="10" name="Full name" tableColumnId="10"/>
      <queryTableField id="13" dataBound="0" tableColumnId="13"/>
      <queryTableField id="14" dataBound="0" tableColumnId="14"/>
      <queryTableField id="15" dataBound="0" tableColumnId="15"/>
      <queryTableField id="18" dataBound="0" tableColumnId="18"/>
      <queryTableField id="19" dataBound="0" tableColumnId="19"/>
      <queryTableField id="20" dataBound="0" tableColumnId="20"/>
      <queryTableField id="21" dataBound="0" tableColumnId="11"/>
      <queryTableField id="22" dataBound="0" tableColumnId="12"/>
      <queryTableField id="23" dataBound="0" tableColumnId="16"/>
      <queryTableField id="24" dataBound="0" tableColumnId="17"/>
      <queryTableField id="25" dataBound="0"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C2E9225-DD1A-4766-9339-110A6EB7DD1B}" sourceName="City">
  <pivotTables>
    <pivotTable tabId="9" name="Account Types"/>
    <pivotTable tabId="9" name="Customers Age Range"/>
    <pivotTable tabId="9" name="Customer's Gender"/>
    <pivotTable tabId="9" name="Loan by Acount Type"/>
    <pivotTable tabId="9" name="Loan by Age Range"/>
    <pivotTable tabId="9" name="Loan by Gender"/>
    <pivotTable tabId="9" name="Monthly Loans"/>
    <pivotTable tabId="9" name="Monthly Savings"/>
    <pivotTable tabId="9" name="Savings by Gender"/>
    <pivotTable tabId="9" name="Transaction Medium"/>
    <pivotTable tabId="9" name="Transaction Types"/>
    <pivotTable tabId="13" name="NewTotalDeposit"/>
    <pivotTable tabId="13" name="Total Savings Account"/>
    <pivotTable tabId="13" name="Total Balance After Reward"/>
    <pivotTable tabId="13" name="PivotTable42"/>
  </pivotTables>
  <data>
    <tabular pivotCacheId="1886348320">
      <items count="22">
        <i x="12" s="1"/>
        <i x="1" s="1"/>
        <i x="9" s="1"/>
        <i x="6" s="1"/>
        <i x="15" s="1"/>
        <i x="20" s="1"/>
        <i x="18" s="1"/>
        <i x="10" s="1"/>
        <i x="14" s="1"/>
        <i x="21" s="1"/>
        <i x="2" s="1"/>
        <i x="5" s="1"/>
        <i x="8" s="1"/>
        <i x="16" s="1"/>
        <i x="7" s="1"/>
        <i x="0" s="1"/>
        <i x="17" s="1"/>
        <i x="3" s="1"/>
        <i x="4" s="1"/>
        <i x="19" s="1"/>
        <i x="13"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Type" xr10:uid="{ED59B0AA-001E-4F2B-AC43-89C18D30EE1A}" sourceName="Account Type">
  <pivotTables>
    <pivotTable tabId="9" name="Customer's Gender"/>
    <pivotTable tabId="9" name="Customers Age Range"/>
    <pivotTable tabId="9" name="Loan by Age Range"/>
    <pivotTable tabId="9" name="Loan By City"/>
    <pivotTable tabId="9" name="Loan by Gender"/>
    <pivotTable tabId="9" name="Monthly Loans"/>
    <pivotTable tabId="9" name="Monthly Savings"/>
    <pivotTable tabId="9" name="Savings by Cities"/>
    <pivotTable tabId="9" name="Savings by Gender"/>
    <pivotTable tabId="9" name="Transaction Medium"/>
    <pivotTable tabId="9" name="Transaction Types"/>
    <pivotTable tabId="13" name="NewTotalDeposit"/>
    <pivotTable tabId="13" name="Total Savings Account"/>
    <pivotTable tabId="13" name="Total Balance After Reward"/>
    <pivotTable tabId="13" name="PivotTable42"/>
  </pivotTables>
  <data>
    <tabular pivotCacheId="1886348320">
      <items count="6">
        <i x="5" s="1"/>
        <i x="3" s="1"/>
        <i x="0" s="1"/>
        <i x="4"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Year" xr10:uid="{85B874FF-ECC6-4078-980F-913778438A16}" sourceName="Transaction Year">
  <pivotTables>
    <pivotTable tabId="9" name="Account Types"/>
    <pivotTable tabId="9" name="Loan by Acount Type"/>
    <pivotTable tabId="9" name="Loan by Age Range"/>
    <pivotTable tabId="9" name="Loan By City"/>
    <pivotTable tabId="9" name="Loan by Gender"/>
    <pivotTable tabId="9" name="Monthly Loans"/>
    <pivotTable tabId="9" name="Monthly Savings"/>
    <pivotTable tabId="9" name="Savings by Gender"/>
    <pivotTable tabId="9" name="Savings by Cities"/>
    <pivotTable tabId="9" name="Transaction Medium"/>
    <pivotTable tabId="9" name="Transaction Types"/>
    <pivotTable tabId="13" name="NewTotalDeposit"/>
    <pivotTable tabId="13" name="Total Savings Account"/>
    <pivotTable tabId="13" name="Total Balance After Reward"/>
    <pivotTable tabId="13" name="PivotTable42"/>
  </pivotTables>
  <data>
    <tabular pivotCacheId="1886348320">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Month" xr10:uid="{5580C827-8592-4E21-828B-6878BAEB1464}" sourceName="Transaction Month">
  <pivotTables>
    <pivotTable tabId="9" name="Account Types"/>
    <pivotTable tabId="9" name="Loan by Acount Type"/>
    <pivotTable tabId="9" name="Loan by Age Range"/>
    <pivotTable tabId="9" name="Loan By City"/>
    <pivotTable tabId="9" name="Loan by Gender"/>
    <pivotTable tabId="9" name="Savings by Cities"/>
    <pivotTable tabId="9" name="Savings by Gender"/>
    <pivotTable tabId="9" name="Transaction Medium"/>
    <pivotTable tabId="9" name="Transaction Types"/>
    <pivotTable tabId="13" name="NewTotalDeposit"/>
    <pivotTable tabId="13" name="Total Savings Account"/>
    <pivotTable tabId="13" name="Total Balance After Reward"/>
    <pivotTable tabId="13" name="PivotTable42"/>
  </pivotTables>
  <data>
    <tabular pivotCacheId="1886348320">
      <items count="12">
        <i x="3" s="1"/>
        <i x="0" s="1"/>
        <i x="1" s="1"/>
        <i x="5" s="1"/>
        <i x="6" s="1"/>
        <i x="4" s="1"/>
        <i x="11" s="1"/>
        <i x="9" s="1"/>
        <i x="8" s="1"/>
        <i x="2" s="1"/>
        <i x="1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76D086A-1F29-4869-AD4B-06876DFED1DB}" cache="Slicer_City" caption="City" startItem="12" columnCount="2" rowHeight="234950"/>
  <slicer name="Account Type" xr10:uid="{158C8CA7-F796-49A6-9A15-407EA0AB7FAC}" cache="Slicer_Account_Type" caption="Account Type" rowHeight="180000"/>
  <slicer name="Transaction Year" xr10:uid="{AE42E8A5-3CED-4E82-B0C5-FCBEF2D1D376}" cache="Slicer_Transaction_Year" caption="Transaction Year" rowHeight="234950"/>
  <slicer name="Transaction Month" xr10:uid="{BA88748E-0EE4-4A9E-AEEA-E578EBC897D4}" cache="Slicer_Transaction_Month" caption="Transaction Month" columnCount="3"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D7FE9-0DD0-4E4C-9E6E-5E672483C618}" name="Transaction" displayName="Transaction" ref="A1:G3001" tableType="queryTable" totalsRowShown="0">
  <autoFilter ref="A1:G3001" xr:uid="{E8ED7FE9-0DD0-4E4C-9E6E-5E672483C618}"/>
  <tableColumns count="7">
    <tableColumn id="1" xr3:uid="{55893207-0E1E-47B0-89E5-BEB45678B248}" uniqueName="1" name="Column1" queryTableFieldId="1"/>
    <tableColumn id="2" xr3:uid="{5E1CE59C-E6DA-4C00-B835-9D88EDA3282A}" uniqueName="2" name="Transaction_id" queryTableFieldId="2" dataDxfId="80"/>
    <tableColumn id="3" xr3:uid="{06CD7334-F362-4C58-B4F6-A98651CE18DE}" uniqueName="3" name="Account Number" queryTableFieldId="3"/>
    <tableColumn id="4" xr3:uid="{AE6649A4-00D4-46B7-B3F8-43890B6B0913}" uniqueName="4" name="Transaction type" queryTableFieldId="4" dataDxfId="79"/>
    <tableColumn id="5" xr3:uid="{508999E3-7BBD-412A-833C-574011DD045C}" uniqueName="5" name="Transaction Medium" queryTableFieldId="5" dataDxfId="78"/>
    <tableColumn id="6" xr3:uid="{BE03C1B4-09AE-497D-B5B2-CCD6751EF6A3}" uniqueName="6" name="Date_of_transaction" queryTableFieldId="6" dataDxfId="77"/>
    <tableColumn id="7" xr3:uid="{8814AE1D-1ED1-44F8-A9B1-6121220B2FE3}" uniqueName="7" name="Amount" queryTableFieldId="7" dataDxfId="7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DB6033A-A1E4-472F-B40F-755251EE21A9}" name="Transaction_time" displayName="Transaction_time" ref="A1:C3001" tableType="queryTable" totalsRowShown="0">
  <autoFilter ref="A1:C3001" xr:uid="{6DB6033A-A1E4-472F-B40F-755251EE21A9}"/>
  <tableColumns count="3">
    <tableColumn id="1" xr3:uid="{29A2DFBD-6DD6-4EFB-B1CE-D72842241822}" uniqueName="1" name="Transaction_id" queryTableFieldId="1" dataDxfId="75"/>
    <tableColumn id="2" xr3:uid="{78772396-E753-4B22-818A-97BC6C483731}" uniqueName="2" name="Account Number" queryTableFieldId="2"/>
    <tableColumn id="3" xr3:uid="{827ECF02-9FF7-4ACB-B1B5-54A0754E73B2}" uniqueName="3" name="Transaction time" queryTableFieldId="3" dataDxfId="7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B26EDA-0ACA-4E46-9A6D-DB3C882E512A}" name="task" displayName="task" ref="A1:A12" tableType="queryTable" totalsRowShown="0">
  <autoFilter ref="A1:A12" xr:uid="{B8B26EDA-0ACA-4E46-9A6D-DB3C882E512A}"/>
  <tableColumns count="1">
    <tableColumn id="1" xr3:uid="{75ED03D0-3CC9-4E2C-9F60-69B2029AEE77}" uniqueName="1" name="Column1" queryTableFieldId="1" dataDxfId="7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F79BE2A-B749-4485-BB47-8ADB1AA2F77E}" name="Loan" displayName="Loan" ref="A1:D301" tableType="queryTable" totalsRowShown="0">
  <autoFilter ref="A1:D301" xr:uid="{1F79BE2A-B749-4485-BB47-8ADB1AA2F77E}"/>
  <tableColumns count="4">
    <tableColumn id="1" xr3:uid="{E47D4836-B4F0-4668-949F-791E276A2B7D}" uniqueName="1" name="Customer_id" queryTableFieldId="1" dataDxfId="72"/>
    <tableColumn id="2" xr3:uid="{9164B9C0-9A8D-425A-AB1A-42301967D51D}" uniqueName="2" name="Account Number" queryTableFieldId="2"/>
    <tableColumn id="3" xr3:uid="{32927991-FC5F-4BF9-9DCD-388C4BA44676}" uniqueName="3" name="City id" queryTableFieldId="3" dataDxfId="71"/>
    <tableColumn id="4" xr3:uid="{F26DD633-C9F6-4D33-A01E-A161D72EC8B9}" uniqueName="4" name="Bank Loans" queryTableFieldId="4" dataDxfId="7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C46055A-A7D0-4425-8767-1CF75B9CA319}" name="Accounts" displayName="Accounts" ref="A1:G3001" tableType="queryTable" totalsRowShown="0">
  <autoFilter ref="A1:G3001" xr:uid="{6C46055A-A7D0-4425-8767-1CF75B9CA319}"/>
  <tableColumns count="7">
    <tableColumn id="1" xr3:uid="{CB76F8DB-2248-440C-8608-83F770600451}" uniqueName="1" name="Customer_id" queryTableFieldId="1" dataDxfId="69"/>
    <tableColumn id="2" xr3:uid="{797193E9-3BD3-4784-8546-66C25C683E77}" uniqueName="2" name="Account Number" queryTableFieldId="2"/>
    <tableColumn id="3" xr3:uid="{D84FC7E3-4264-477F-A5A5-E3EB401993FD}" uniqueName="3" name="City id" queryTableFieldId="3" dataDxfId="68"/>
    <tableColumn id="4" xr3:uid="{B448F2F1-8517-4CA4-B604-C8E8EA9B3A23}" uniqueName="4" name="Account_Open_Date" queryTableFieldId="4" dataDxfId="67"/>
    <tableColumn id="5" xr3:uid="{14670472-0F6A-4591-8E6E-78F7840EE147}" uniqueName="5" name="Account Type" queryTableFieldId="5" dataDxfId="66"/>
    <tableColumn id="6" xr3:uid="{0AB8E089-D98E-4C97-9CFE-2E39076F5E75}" uniqueName="6" name="Account officer" queryTableFieldId="6" dataDxfId="65"/>
    <tableColumn id="7" xr3:uid="{BD2151D5-9392-4544-88E0-722A0CCBCBA2}" uniqueName="7" name="Opening Balance" queryTableField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14AC60-806C-4719-B5B5-D34E4E40DA91}" name="Customer" displayName="Customer" ref="A1:J3012" tableType="queryTable" totalsRowShown="0">
  <autoFilter ref="A1:J3012" xr:uid="{1C14AC60-806C-4719-B5B5-D34E4E40DA91}"/>
  <tableColumns count="10">
    <tableColumn id="1" xr3:uid="{659B328A-BCA8-40AE-AA5E-EC14C796CCFC}" uniqueName="1" name="Customer_id" queryTableFieldId="1" dataDxfId="64"/>
    <tableColumn id="2" xr3:uid="{84930692-1874-44B8-B047-DC9D54C76F69}" uniqueName="2" name="Account Number" queryTableFieldId="2"/>
    <tableColumn id="3" xr3:uid="{D415DEB1-0F10-4972-908D-4BF4CDD9DE6A}" uniqueName="3" name="Age" queryTableFieldId="3"/>
    <tableColumn id="4" xr3:uid="{5EFB4F45-CC8E-47B5-B7F5-6625A9F03106}" uniqueName="4" name="Date of Birth" queryTableFieldId="4" dataDxfId="63"/>
    <tableColumn id="5" xr3:uid="{B04DD4C5-AB86-42A2-B3D3-43274515C882}" uniqueName="5" name="Sex" queryTableFieldId="5" dataDxfId="62"/>
    <tableColumn id="6" xr3:uid="{8DCC4D96-4904-4644-85E2-9FEA6C3F9CAB}" uniqueName="6" name="Occupation" queryTableFieldId="6" dataDxfId="61"/>
    <tableColumn id="7" xr3:uid="{C59ADDA9-CD9F-4D7E-9474-9AE9EE8AF312}" uniqueName="7" name="City" queryTableFieldId="7" dataDxfId="60"/>
    <tableColumn id="8" xr3:uid="{DA40B610-25C9-40E5-B413-C2C372DC64EA}" uniqueName="8" name="Bank Deposit" queryTableFieldId="8" dataDxfId="59"/>
    <tableColumn id="9" xr3:uid="{59D386DF-9B1A-40AD-AB20-CC3D638536D8}" uniqueName="9" name="Saving Accounts" queryTableFieldId="9" dataDxfId="58"/>
    <tableColumn id="10" xr3:uid="{2624079C-AFB7-4A14-BA10-49C012BB1363}" uniqueName="10" name="Full name" queryTableFieldId="10" dataDxfId="5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4C4B32F-6FC3-42BC-9CD4-22A46F4C7CE0}" name="Customer8_" displayName="Customer8_" ref="A1:U3012" tableType="queryTable" totalsRowShown="0">
  <autoFilter ref="A1:U3012" xr:uid="{74C4B32F-6FC3-42BC-9CD4-22A46F4C7CE0}"/>
  <tableColumns count="21">
    <tableColumn id="1" xr3:uid="{3C9479D8-FA10-4387-8402-3BF00C14F2F8}" uniqueName="1" name="Customer_id" queryTableFieldId="1" dataDxfId="56"/>
    <tableColumn id="2" xr3:uid="{6015F42B-919B-48B7-913B-BF6F4DDBD310}" uniqueName="2" name="Account Number" queryTableFieldId="2"/>
    <tableColumn id="3" xr3:uid="{FA7F1DD8-6458-469D-A9D2-147B0CDE8CB2}" uniqueName="3" name="Age" queryTableFieldId="3"/>
    <tableColumn id="4" xr3:uid="{4B2A68FC-DCF9-49B1-8AAF-354F0A16DB25}" uniqueName="4" name="Date of Birth" queryTableFieldId="4" dataDxfId="55"/>
    <tableColumn id="5" xr3:uid="{85464014-8ECE-4C0D-AED3-1366836FCCF4}" uniqueName="5" name="Sex" queryTableFieldId="5" dataDxfId="54"/>
    <tableColumn id="6" xr3:uid="{431D4A32-A14A-46A0-ABEB-36A0EFD0EC3C}" uniqueName="6" name="Occupation" queryTableFieldId="6" dataDxfId="53"/>
    <tableColumn id="7" xr3:uid="{EB49B746-B51F-4F87-875B-B1C83263E8B1}" uniqueName="7" name="City" queryTableFieldId="7" dataDxfId="52"/>
    <tableColumn id="8" xr3:uid="{4B456DF4-8A2B-4ACF-A645-418FE60B314C}" uniqueName="8" name="Bank Deposit" queryTableFieldId="8"/>
    <tableColumn id="9" xr3:uid="{E5783325-A954-47CB-B05A-87F593BA4F23}" uniqueName="9" name="Saving Accounts" queryTableFieldId="9"/>
    <tableColumn id="10" xr3:uid="{6D674715-DBBC-4FCC-81B4-E2523D9CFCF6}" uniqueName="10" name="Full name" queryTableFieldId="10" dataDxfId="51"/>
    <tableColumn id="11" xr3:uid="{FCD6D223-0643-456A-A28D-BD663F1BDA3B}" uniqueName="11" name="Account Type" queryTableFieldId="11" dataDxfId="50"/>
    <tableColumn id="12" xr3:uid="{0E511250-2925-4A9D-86EE-74D434C48319}" uniqueName="12" name="Openning Balance" queryTableFieldId="12"/>
    <tableColumn id="13" xr3:uid="{C078BFBE-6264-4A55-BBB3-FCAFB60AD1A4}" uniqueName="13" name="Bank Loan" queryTableFieldId="13"/>
    <tableColumn id="14" xr3:uid="{E6E1A0B7-A68C-497A-BC21-7BDC021B716B}" uniqueName="14" name="Transaction_Type" queryTableFieldId="14" dataDxfId="49"/>
    <tableColumn id="15" xr3:uid="{98DB893B-582E-4F13-A1AB-0827C01EAF28}" uniqueName="15" name="Transaction_Medium" queryTableFieldId="15" dataDxfId="48"/>
    <tableColumn id="16" xr3:uid="{6E206186-0238-44BA-9AC5-15A40C2DE6AF}" uniqueName="16" name="Transaction_Date" queryTableFieldId="16" dataDxfId="47"/>
    <tableColumn id="17" xr3:uid="{E12D6548-6D1B-4CCB-B5C6-CB94114F33AD}" uniqueName="17" name="Balance" queryTableFieldId="17"/>
    <tableColumn id="18" xr3:uid="{70635CBF-1797-49BA-9906-9F0168BC0489}" uniqueName="18" name="Reward" queryTableFieldId="18"/>
    <tableColumn id="19" xr3:uid="{98D414FE-842D-4151-9CE8-8468D3897862}" uniqueName="19" name="Transaction Month" queryTableFieldId="19" dataDxfId="46"/>
    <tableColumn id="20" xr3:uid="{E5036989-84E0-4329-9A4A-DAA47CE51804}" uniqueName="20" name="Age_Group" queryTableFieldId="20" dataDxfId="45"/>
    <tableColumn id="21" xr3:uid="{3E82F17C-89DE-42D7-9B57-DC7538DA132B}" uniqueName="21" name="Transaction Year" queryTableFieldId="2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1A66B91-AE1D-4685-ADF8-2E468820BBAE}" name="Customer8" displayName="Customer8" ref="A1:U3012" tableType="queryTable" totalsRowShown="0">
  <autoFilter ref="A1:U3012" xr:uid="{1C14AC60-806C-4719-B5B5-D34E4E40DA91}"/>
  <tableColumns count="21">
    <tableColumn id="1" xr3:uid="{B6DC217C-2E34-4D18-9A7B-01CB88C8952F}" uniqueName="1" name="Customer_id" queryTableFieldId="1" dataDxfId="44"/>
    <tableColumn id="2" xr3:uid="{9110FA31-C0D4-4A14-B0A3-84079055077B}" uniqueName="2" name="Account Number" queryTableFieldId="2"/>
    <tableColumn id="3" xr3:uid="{9256B42F-C5EA-4CA7-9E89-2C033975BDC1}" uniqueName="3" name="Age" queryTableFieldId="3"/>
    <tableColumn id="4" xr3:uid="{1F93F7FF-D2A7-4895-829B-76A683B5739E}" uniqueName="4" name="Date of Birth" queryTableFieldId="4" dataDxfId="43"/>
    <tableColumn id="5" xr3:uid="{6A0C997A-C1BE-4D03-8767-18511F289880}" uniqueName="5" name="Sex" queryTableFieldId="5" dataDxfId="42"/>
    <tableColumn id="6" xr3:uid="{12F0513D-C4DE-4C27-9041-3DA929E4E7FA}" uniqueName="6" name="Occupation" queryTableFieldId="6" dataDxfId="41"/>
    <tableColumn id="7" xr3:uid="{DF97DD9A-71FB-41FF-BD62-3DCC2B2E0540}" uniqueName="7" name="City" queryTableFieldId="7" dataDxfId="40"/>
    <tableColumn id="8" xr3:uid="{6926E04A-553C-474C-B377-230B60536CDB}" uniqueName="8" name="Bank Deposit" queryTableFieldId="8" dataDxfId="39"/>
    <tableColumn id="9" xr3:uid="{6F82959B-CC30-4872-B666-073BB5F73795}" uniqueName="9" name="Saving Accounts" queryTableFieldId="9" dataDxfId="38"/>
    <tableColumn id="10" xr3:uid="{EA7EFE53-E32D-4E8B-A2CD-E2B6622E12E4}" uniqueName="10" name="Full name" queryTableFieldId="10" dataDxfId="37"/>
    <tableColumn id="13" xr3:uid="{D71A3286-CD7E-42E8-8EB2-144A9300A15C}" uniqueName="13" name="Account Type" queryTableFieldId="13" dataDxfId="36">
      <calculatedColumnFormula>_xlfn.XLOOKUP(A2, Accounts!A:A, Accounts!E:E, "Not Found")</calculatedColumnFormula>
    </tableColumn>
    <tableColumn id="14" xr3:uid="{4C41F31E-CBB9-4D0F-A3B3-0D992276FB67}" uniqueName="14" name="Openning Balance" queryTableFieldId="14" dataDxfId="35">
      <calculatedColumnFormula>_xlfn.XLOOKUP(A2, Accounts!A:A, Accounts!G:G, 0)</calculatedColumnFormula>
    </tableColumn>
    <tableColumn id="15" xr3:uid="{F964552F-D490-4EEC-B31C-F8FD345304DA}" uniqueName="15" name="Bank Loan" queryTableFieldId="15" dataDxfId="34">
      <calculatedColumnFormula>_xlfn.XLOOKUP(A2, Loan!A:A, Loan!D:D, "0")</calculatedColumnFormula>
    </tableColumn>
    <tableColumn id="18" xr3:uid="{CB3398D4-19EC-400E-A484-9FC28F3926C5}" uniqueName="18" name="Transaction_Type" queryTableFieldId="18" dataDxfId="33">
      <calculatedColumnFormula>_xlfn.XLOOKUP(Customer8[[#This Row],[Account Number]],Transaction!C:C,Transaction!D:D)</calculatedColumnFormula>
    </tableColumn>
    <tableColumn id="19" xr3:uid="{1839C378-FBF5-45E8-BBBC-A10990DBF187}" uniqueName="19" name="Transaction_Medium" queryTableFieldId="19" dataDxfId="32">
      <calculatedColumnFormula>_xlfn.XLOOKUP(Customer8[[#This Row],[Account Number]], Transaction!C:C,Transaction!E:E)</calculatedColumnFormula>
    </tableColumn>
    <tableColumn id="20" xr3:uid="{A8597B1B-1EC5-41FF-8D5C-362CC176663D}" uniqueName="20" name="Transaction_Date" queryTableFieldId="20" dataDxfId="31">
      <calculatedColumnFormula>_xlfn.XLOOKUP(Customer8[[#This Row],[Account Number]], Transaction!C:C,Transaction!F:F)</calculatedColumnFormula>
    </tableColumn>
    <tableColumn id="11" xr3:uid="{7850B4C8-2E29-4784-9737-39D74ECFD50C}" uniqueName="11" name="Balance" queryTableFieldId="21" dataDxfId="30">
      <calculatedColumnFormula>Customer8[[#This Row],[Bank Deposit]]-Customer8[[#This Row],[Saving Accounts]]</calculatedColumnFormula>
    </tableColumn>
    <tableColumn id="12" xr3:uid="{5F89B0CA-D745-473A-83FF-13CAD2E55747}" uniqueName="12" name="Reward" queryTableFieldId="22" dataDxfId="29">
      <calculatedColumnFormula>IF(AND(K2="Current", Customer8[[#This Row],[Balance]]&gt;500000), Customer8[[#This Row],[Balance]]*1.02, Customer8[[#This Row],[Balance]])</calculatedColumnFormula>
    </tableColumn>
    <tableColumn id="16" xr3:uid="{73617E8D-5F26-4CAA-B93B-118D85FA2FF3}" uniqueName="16" name="Transaction Month" queryTableFieldId="23" dataDxfId="28">
      <calculatedColumnFormula>TEXT(Customer8[[#This Row],[Transaction_Date]], "MMM")</calculatedColumnFormula>
    </tableColumn>
    <tableColumn id="17" xr3:uid="{0597DF84-7200-44FA-AA62-C14F86B95E89}" uniqueName="17" name="Age_Group" queryTableFieldId="24" dataDxfId="27">
      <calculatedColumnFormula>IF(C2&lt;20,"Below 20 Yrs",IF(C2&lt;=29,"20-29 Yrs",IF(C2&lt;=39,"30-39 Yrs",IF(C2&lt;=49,"40-49 Yrs",IF(C2&lt;=59,"50-59 Yrs",IF(C2&lt;=69,"60-69 Yrs","70 Yrs &amp; Above"))))))</calculatedColumnFormula>
    </tableColumn>
    <tableColumn id="21" xr3:uid="{662720C2-DD6A-4786-9A00-40F5C5419F12}" uniqueName="21" name="Transaction Year" queryTableFieldId="25" dataDxfId="26">
      <calculatedColumnFormula>TEXT(Customer8[[#This Row],[Transaction_Date]],"YYYY")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00163-5F34-40B3-A4A9-D56516A483E0}">
  <dimension ref="A1:G3001"/>
  <sheetViews>
    <sheetView topLeftCell="A1691" workbookViewId="0">
      <selection activeCell="C1707" sqref="C1707"/>
    </sheetView>
  </sheetViews>
  <sheetFormatPr defaultRowHeight="14.5" x14ac:dyDescent="0.35"/>
  <cols>
    <col min="1" max="1" width="12" bestFit="1" customWidth="1"/>
    <col min="2" max="2" width="15.6328125" bestFit="1" customWidth="1"/>
    <col min="3" max="3" width="17.6328125" bestFit="1" customWidth="1"/>
    <col min="4" max="4" width="17.36328125" bestFit="1" customWidth="1"/>
    <col min="5" max="5" width="20.81640625" bestFit="1" customWidth="1"/>
    <col min="6" max="6" width="20.54296875" style="2" bestFit="1" customWidth="1"/>
    <col min="7" max="7" width="10.08984375" bestFit="1" customWidth="1"/>
  </cols>
  <sheetData>
    <row r="1" spans="1:7" x14ac:dyDescent="0.35">
      <c r="A1" t="s">
        <v>6089</v>
      </c>
      <c r="B1" t="s">
        <v>6175</v>
      </c>
      <c r="C1" t="s">
        <v>1</v>
      </c>
      <c r="D1" t="s">
        <v>6183</v>
      </c>
      <c r="E1" t="s">
        <v>6184</v>
      </c>
      <c r="F1" s="2" t="s">
        <v>6185</v>
      </c>
      <c r="G1" t="s">
        <v>6186</v>
      </c>
    </row>
    <row r="2" spans="1:7" x14ac:dyDescent="0.35">
      <c r="A2">
        <v>0.99446993850121113</v>
      </c>
      <c r="B2" t="s">
        <v>6178</v>
      </c>
      <c r="C2">
        <v>352133027</v>
      </c>
      <c r="D2" t="s">
        <v>6187</v>
      </c>
      <c r="E2" t="s">
        <v>6188</v>
      </c>
      <c r="F2" s="2">
        <v>44476</v>
      </c>
      <c r="G2">
        <v>28374.87</v>
      </c>
    </row>
    <row r="3" spans="1:7" x14ac:dyDescent="0.35">
      <c r="A3">
        <v>0.5033602968444949</v>
      </c>
      <c r="B3" t="s">
        <v>6180</v>
      </c>
      <c r="C3">
        <v>904970081</v>
      </c>
      <c r="D3" t="s">
        <v>6189</v>
      </c>
      <c r="E3" t="s">
        <v>6190</v>
      </c>
      <c r="F3" s="2">
        <v>44539</v>
      </c>
      <c r="G3">
        <v>10768.48</v>
      </c>
    </row>
    <row r="4" spans="1:7" x14ac:dyDescent="0.35">
      <c r="A4">
        <v>2.7758709222563405E-2</v>
      </c>
      <c r="B4" t="s">
        <v>6178</v>
      </c>
      <c r="C4">
        <v>788671678</v>
      </c>
      <c r="D4" t="s">
        <v>6187</v>
      </c>
      <c r="E4" t="s">
        <v>6191</v>
      </c>
      <c r="F4" s="2">
        <v>44328</v>
      </c>
      <c r="G4">
        <v>7570.55</v>
      </c>
    </row>
    <row r="5" spans="1:7" x14ac:dyDescent="0.35">
      <c r="A5">
        <v>0.26316574468348219</v>
      </c>
      <c r="B5" t="s">
        <v>6181</v>
      </c>
      <c r="C5">
        <v>97263710</v>
      </c>
      <c r="D5" t="s">
        <v>6192</v>
      </c>
      <c r="E5" t="s">
        <v>6193</v>
      </c>
      <c r="F5" s="2">
        <v>44616</v>
      </c>
      <c r="G5">
        <v>19867.05</v>
      </c>
    </row>
    <row r="6" spans="1:7" x14ac:dyDescent="0.35">
      <c r="A6">
        <v>0.97680311779654228</v>
      </c>
      <c r="B6" t="s">
        <v>6178</v>
      </c>
      <c r="C6">
        <v>573737289</v>
      </c>
      <c r="D6" t="s">
        <v>6187</v>
      </c>
      <c r="E6" t="s">
        <v>6188</v>
      </c>
      <c r="F6" s="2">
        <v>44338</v>
      </c>
      <c r="G6">
        <v>11009.31</v>
      </c>
    </row>
    <row r="7" spans="1:7" x14ac:dyDescent="0.35">
      <c r="A7">
        <v>3.1421968230438413E-3</v>
      </c>
      <c r="B7" t="s">
        <v>6180</v>
      </c>
      <c r="C7">
        <v>890660878</v>
      </c>
      <c r="D7" t="s">
        <v>6189</v>
      </c>
      <c r="E7" t="s">
        <v>6194</v>
      </c>
      <c r="F7" s="2">
        <v>44419</v>
      </c>
      <c r="G7">
        <v>7630.74</v>
      </c>
    </row>
    <row r="8" spans="1:7" x14ac:dyDescent="0.35">
      <c r="A8">
        <v>0.90238234167717679</v>
      </c>
      <c r="B8" t="s">
        <v>6177</v>
      </c>
      <c r="C8">
        <v>43787692</v>
      </c>
      <c r="D8" t="s">
        <v>6195</v>
      </c>
      <c r="E8" t="s">
        <v>6190</v>
      </c>
      <c r="F8" s="2">
        <v>44269</v>
      </c>
      <c r="G8">
        <v>24987.599999999999</v>
      </c>
    </row>
    <row r="9" spans="1:7" x14ac:dyDescent="0.35">
      <c r="A9">
        <v>0.27777236679274475</v>
      </c>
      <c r="B9" t="s">
        <v>6182</v>
      </c>
      <c r="C9">
        <v>86319276</v>
      </c>
      <c r="D9" t="s">
        <v>6196</v>
      </c>
      <c r="E9" t="s">
        <v>6188</v>
      </c>
      <c r="F9" s="2">
        <v>44415</v>
      </c>
      <c r="G9">
        <v>19332.12</v>
      </c>
    </row>
    <row r="10" spans="1:7" x14ac:dyDescent="0.35">
      <c r="A10">
        <v>0.51838333845768503</v>
      </c>
      <c r="B10" t="s">
        <v>6181</v>
      </c>
      <c r="C10">
        <v>301903886</v>
      </c>
      <c r="D10" t="s">
        <v>6192</v>
      </c>
      <c r="E10" t="s">
        <v>6197</v>
      </c>
      <c r="F10" s="2">
        <v>44341</v>
      </c>
      <c r="G10">
        <v>6904.38</v>
      </c>
    </row>
    <row r="11" spans="1:7" x14ac:dyDescent="0.35">
      <c r="A11">
        <v>0.33860075983838567</v>
      </c>
      <c r="B11" t="s">
        <v>6178</v>
      </c>
      <c r="C11">
        <v>561127028</v>
      </c>
      <c r="D11" t="s">
        <v>6187</v>
      </c>
      <c r="E11" t="s">
        <v>6188</v>
      </c>
      <c r="F11" s="2">
        <v>44559</v>
      </c>
      <c r="G11">
        <v>16531.2</v>
      </c>
    </row>
    <row r="12" spans="1:7" x14ac:dyDescent="0.35">
      <c r="A12">
        <v>0.97673975023984982</v>
      </c>
      <c r="B12" t="s">
        <v>6181</v>
      </c>
      <c r="C12">
        <v>842344844</v>
      </c>
      <c r="D12" t="s">
        <v>6192</v>
      </c>
      <c r="E12" t="s">
        <v>6197</v>
      </c>
      <c r="F12" s="2">
        <v>44672</v>
      </c>
      <c r="G12">
        <v>32644.92</v>
      </c>
    </row>
    <row r="13" spans="1:7" x14ac:dyDescent="0.35">
      <c r="A13">
        <v>0.21456554097979974</v>
      </c>
      <c r="B13" t="s">
        <v>6178</v>
      </c>
      <c r="C13">
        <v>571268682</v>
      </c>
      <c r="D13" t="s">
        <v>6187</v>
      </c>
      <c r="E13" t="s">
        <v>6188</v>
      </c>
      <c r="F13" s="2">
        <v>44218</v>
      </c>
      <c r="G13">
        <v>16324.48</v>
      </c>
    </row>
    <row r="14" spans="1:7" x14ac:dyDescent="0.35">
      <c r="A14">
        <v>0.21296828758443442</v>
      </c>
      <c r="B14" t="s">
        <v>6177</v>
      </c>
      <c r="C14">
        <v>570375422</v>
      </c>
      <c r="D14" t="s">
        <v>6195</v>
      </c>
      <c r="E14" t="s">
        <v>6190</v>
      </c>
      <c r="F14" s="2">
        <v>44442</v>
      </c>
      <c r="G14">
        <v>37631.519999999997</v>
      </c>
    </row>
    <row r="15" spans="1:7" x14ac:dyDescent="0.35">
      <c r="A15">
        <v>0.74694048719768869</v>
      </c>
      <c r="B15" t="s">
        <v>6178</v>
      </c>
      <c r="C15">
        <v>257586339</v>
      </c>
      <c r="D15" t="s">
        <v>6187</v>
      </c>
      <c r="E15" t="s">
        <v>6188</v>
      </c>
      <c r="F15" s="2">
        <v>44588</v>
      </c>
      <c r="G15">
        <v>1761.3</v>
      </c>
    </row>
    <row r="16" spans="1:7" x14ac:dyDescent="0.35">
      <c r="A16">
        <v>0.16485322345850595</v>
      </c>
      <c r="B16" t="s">
        <v>6178</v>
      </c>
      <c r="C16">
        <v>595680202</v>
      </c>
      <c r="D16" t="s">
        <v>6187</v>
      </c>
      <c r="E16" t="s">
        <v>6188</v>
      </c>
      <c r="F16" s="2">
        <v>44295</v>
      </c>
      <c r="G16">
        <v>45225.68</v>
      </c>
    </row>
    <row r="17" spans="1:7" x14ac:dyDescent="0.35">
      <c r="A17">
        <v>0.17794022918611463</v>
      </c>
      <c r="B17" t="s">
        <v>6181</v>
      </c>
      <c r="C17">
        <v>675487854</v>
      </c>
      <c r="D17" t="s">
        <v>6192</v>
      </c>
      <c r="E17" t="s">
        <v>6193</v>
      </c>
      <c r="F17" s="2">
        <v>44199</v>
      </c>
      <c r="G17">
        <v>22769.8</v>
      </c>
    </row>
    <row r="18" spans="1:7" x14ac:dyDescent="0.35">
      <c r="A18">
        <v>0.56617958128424872</v>
      </c>
      <c r="B18" t="s">
        <v>6177</v>
      </c>
      <c r="C18">
        <v>593863928</v>
      </c>
      <c r="D18" t="s">
        <v>6195</v>
      </c>
      <c r="E18" t="s">
        <v>6190</v>
      </c>
      <c r="F18" s="2">
        <v>44380</v>
      </c>
      <c r="G18">
        <v>11454.25</v>
      </c>
    </row>
    <row r="19" spans="1:7" x14ac:dyDescent="0.35">
      <c r="A19">
        <v>0.5194515265827615</v>
      </c>
      <c r="B19" t="s">
        <v>6178</v>
      </c>
      <c r="C19">
        <v>333127572</v>
      </c>
      <c r="D19" t="s">
        <v>6187</v>
      </c>
      <c r="E19" t="s">
        <v>6190</v>
      </c>
      <c r="F19" s="2">
        <v>44513</v>
      </c>
      <c r="G19">
        <v>35117.4</v>
      </c>
    </row>
    <row r="20" spans="1:7" x14ac:dyDescent="0.35">
      <c r="A20">
        <v>0.71359837922246105</v>
      </c>
      <c r="B20" t="s">
        <v>6179</v>
      </c>
      <c r="C20">
        <v>743729432</v>
      </c>
      <c r="D20" t="s">
        <v>6198</v>
      </c>
      <c r="E20" t="s">
        <v>6190</v>
      </c>
      <c r="F20" s="2">
        <v>44642</v>
      </c>
      <c r="G20">
        <v>32454</v>
      </c>
    </row>
    <row r="21" spans="1:7" x14ac:dyDescent="0.35">
      <c r="A21">
        <v>0.23292111330891041</v>
      </c>
      <c r="B21" t="s">
        <v>6178</v>
      </c>
      <c r="C21">
        <v>1830742</v>
      </c>
      <c r="D21" t="s">
        <v>6187</v>
      </c>
      <c r="E21" t="s">
        <v>6191</v>
      </c>
      <c r="F21" s="2">
        <v>44249</v>
      </c>
      <c r="G21">
        <v>27348.240000000002</v>
      </c>
    </row>
    <row r="22" spans="1:7" x14ac:dyDescent="0.35">
      <c r="A22">
        <v>0.70691844015848304</v>
      </c>
      <c r="B22" t="s">
        <v>6182</v>
      </c>
      <c r="C22">
        <v>185045175</v>
      </c>
      <c r="D22" t="s">
        <v>6196</v>
      </c>
      <c r="E22" t="s">
        <v>6188</v>
      </c>
      <c r="F22" s="2">
        <v>44602</v>
      </c>
      <c r="G22">
        <v>13229.92</v>
      </c>
    </row>
    <row r="23" spans="1:7" x14ac:dyDescent="0.35">
      <c r="A23">
        <v>0.78473722339429763</v>
      </c>
      <c r="B23" t="s">
        <v>6178</v>
      </c>
      <c r="C23">
        <v>15087311</v>
      </c>
      <c r="D23" t="s">
        <v>6187</v>
      </c>
      <c r="E23" t="s">
        <v>6188</v>
      </c>
      <c r="F23" s="2">
        <v>44610</v>
      </c>
      <c r="G23">
        <v>33356.879999999997</v>
      </c>
    </row>
    <row r="24" spans="1:7" x14ac:dyDescent="0.35">
      <c r="A24">
        <v>0.87178637921833313</v>
      </c>
      <c r="B24" t="s">
        <v>6180</v>
      </c>
      <c r="C24">
        <v>156058632</v>
      </c>
      <c r="D24" t="s">
        <v>6189</v>
      </c>
      <c r="E24" t="s">
        <v>6190</v>
      </c>
      <c r="F24" s="2">
        <v>44301</v>
      </c>
      <c r="G24">
        <v>18303.68</v>
      </c>
    </row>
    <row r="25" spans="1:7" x14ac:dyDescent="0.35">
      <c r="A25">
        <v>0.45249984138559907</v>
      </c>
      <c r="B25" t="s">
        <v>6178</v>
      </c>
      <c r="C25">
        <v>386649200</v>
      </c>
      <c r="D25" t="s">
        <v>6187</v>
      </c>
      <c r="E25" t="s">
        <v>6188</v>
      </c>
      <c r="F25" s="2">
        <v>44382</v>
      </c>
      <c r="G25">
        <v>43339.86</v>
      </c>
    </row>
    <row r="26" spans="1:7" x14ac:dyDescent="0.35">
      <c r="A26">
        <v>0.53847860874468656</v>
      </c>
      <c r="B26" t="s">
        <v>6182</v>
      </c>
      <c r="C26">
        <v>872920936</v>
      </c>
      <c r="D26" t="s">
        <v>6196</v>
      </c>
      <c r="E26" t="s">
        <v>6188</v>
      </c>
      <c r="F26" s="2">
        <v>44675</v>
      </c>
      <c r="G26">
        <v>14490.06</v>
      </c>
    </row>
    <row r="27" spans="1:7" x14ac:dyDescent="0.35">
      <c r="A27">
        <v>0.50360087848829405</v>
      </c>
      <c r="B27" t="s">
        <v>6177</v>
      </c>
      <c r="C27">
        <v>259056326</v>
      </c>
      <c r="D27" t="s">
        <v>6195</v>
      </c>
      <c r="E27" t="s">
        <v>6190</v>
      </c>
      <c r="F27" s="2">
        <v>44353</v>
      </c>
      <c r="G27">
        <v>66158.899999999994</v>
      </c>
    </row>
    <row r="28" spans="1:7" x14ac:dyDescent="0.35">
      <c r="A28">
        <v>0.71767928782359491</v>
      </c>
      <c r="B28" t="s">
        <v>6180</v>
      </c>
      <c r="C28">
        <v>7702909</v>
      </c>
      <c r="D28" t="s">
        <v>6189</v>
      </c>
      <c r="E28" t="s">
        <v>6194</v>
      </c>
      <c r="F28" s="2">
        <v>44652</v>
      </c>
      <c r="G28">
        <v>18073.38</v>
      </c>
    </row>
    <row r="29" spans="1:7" x14ac:dyDescent="0.35">
      <c r="A29">
        <v>0.11427970007174404</v>
      </c>
      <c r="B29" t="s">
        <v>6177</v>
      </c>
      <c r="C29">
        <v>9217797</v>
      </c>
      <c r="D29" t="s">
        <v>6195</v>
      </c>
      <c r="E29" t="s">
        <v>6190</v>
      </c>
      <c r="F29" s="2">
        <v>44429</v>
      </c>
      <c r="G29">
        <v>4146.8</v>
      </c>
    </row>
    <row r="30" spans="1:7" x14ac:dyDescent="0.35">
      <c r="A30">
        <v>0.69154318039375118</v>
      </c>
      <c r="B30" t="s">
        <v>6178</v>
      </c>
      <c r="C30">
        <v>209733115</v>
      </c>
      <c r="D30" t="s">
        <v>6187</v>
      </c>
      <c r="E30" t="s">
        <v>6191</v>
      </c>
      <c r="F30" s="2">
        <v>44549</v>
      </c>
      <c r="G30">
        <v>27663.35</v>
      </c>
    </row>
    <row r="31" spans="1:7" x14ac:dyDescent="0.35">
      <c r="A31">
        <v>0.26432373433850809</v>
      </c>
      <c r="B31" t="s">
        <v>6177</v>
      </c>
      <c r="C31">
        <v>926400808</v>
      </c>
      <c r="D31" t="s">
        <v>6195</v>
      </c>
      <c r="E31" t="s">
        <v>6190</v>
      </c>
      <c r="F31" s="2">
        <v>44316</v>
      </c>
      <c r="G31">
        <v>14289.28</v>
      </c>
    </row>
    <row r="32" spans="1:7" x14ac:dyDescent="0.35">
      <c r="A32">
        <v>0.87832196190947875</v>
      </c>
      <c r="B32" t="s">
        <v>6177</v>
      </c>
      <c r="C32">
        <v>949799479</v>
      </c>
      <c r="D32" t="s">
        <v>6195</v>
      </c>
      <c r="E32" t="s">
        <v>6191</v>
      </c>
      <c r="F32" s="2">
        <v>44403</v>
      </c>
      <c r="G32">
        <v>35796.480000000003</v>
      </c>
    </row>
    <row r="33" spans="1:7" x14ac:dyDescent="0.35">
      <c r="A33">
        <v>7.4623122448834511E-2</v>
      </c>
      <c r="B33" t="s">
        <v>6181</v>
      </c>
      <c r="C33">
        <v>405162073</v>
      </c>
      <c r="D33" t="s">
        <v>6192</v>
      </c>
      <c r="E33" t="s">
        <v>6197</v>
      </c>
      <c r="F33" s="2">
        <v>44301</v>
      </c>
      <c r="G33">
        <v>13227.76</v>
      </c>
    </row>
    <row r="34" spans="1:7" x14ac:dyDescent="0.35">
      <c r="A34">
        <v>0.552420018729743</v>
      </c>
      <c r="B34" t="s">
        <v>6182</v>
      </c>
      <c r="C34">
        <v>722771004</v>
      </c>
      <c r="D34" t="s">
        <v>6196</v>
      </c>
      <c r="E34" t="s">
        <v>6188</v>
      </c>
      <c r="F34" s="2">
        <v>44426</v>
      </c>
      <c r="G34">
        <v>56124.800000000003</v>
      </c>
    </row>
    <row r="35" spans="1:7" x14ac:dyDescent="0.35">
      <c r="A35">
        <v>0.25484184518152364</v>
      </c>
      <c r="B35" t="s">
        <v>6177</v>
      </c>
      <c r="C35">
        <v>961259213</v>
      </c>
      <c r="D35" t="s">
        <v>6195</v>
      </c>
      <c r="E35" t="s">
        <v>6190</v>
      </c>
      <c r="F35" s="2">
        <v>44645</v>
      </c>
      <c r="G35">
        <v>52912.5</v>
      </c>
    </row>
    <row r="36" spans="1:7" x14ac:dyDescent="0.35">
      <c r="A36">
        <v>0.62727028303957377</v>
      </c>
      <c r="B36" t="s">
        <v>6177</v>
      </c>
      <c r="C36">
        <v>646777420</v>
      </c>
      <c r="D36" t="s">
        <v>6195</v>
      </c>
      <c r="E36" t="s">
        <v>6191</v>
      </c>
      <c r="F36" s="2">
        <v>44495</v>
      </c>
      <c r="G36">
        <v>37048.720000000001</v>
      </c>
    </row>
    <row r="37" spans="1:7" x14ac:dyDescent="0.35">
      <c r="A37">
        <v>0.50108155936256149</v>
      </c>
      <c r="B37" t="s">
        <v>6179</v>
      </c>
      <c r="C37">
        <v>280885455</v>
      </c>
      <c r="D37" t="s">
        <v>6198</v>
      </c>
      <c r="E37" t="s">
        <v>6190</v>
      </c>
      <c r="F37" s="2">
        <v>44454</v>
      </c>
      <c r="G37">
        <v>42700.95</v>
      </c>
    </row>
    <row r="38" spans="1:7" x14ac:dyDescent="0.35">
      <c r="A38">
        <v>0.68457912113844144</v>
      </c>
      <c r="B38" t="s">
        <v>6179</v>
      </c>
      <c r="C38">
        <v>539938714</v>
      </c>
      <c r="D38" t="s">
        <v>6198</v>
      </c>
      <c r="E38" t="s">
        <v>6191</v>
      </c>
      <c r="F38" s="2">
        <v>44647</v>
      </c>
      <c r="G38">
        <v>20614.599999999999</v>
      </c>
    </row>
    <row r="39" spans="1:7" x14ac:dyDescent="0.35">
      <c r="A39">
        <v>0.13841581065532604</v>
      </c>
      <c r="B39" t="s">
        <v>6180</v>
      </c>
      <c r="C39">
        <v>46729591</v>
      </c>
      <c r="D39" t="s">
        <v>6189</v>
      </c>
      <c r="E39" t="s">
        <v>6194</v>
      </c>
      <c r="F39" s="2">
        <v>44507</v>
      </c>
      <c r="G39">
        <v>19278</v>
      </c>
    </row>
    <row r="40" spans="1:7" x14ac:dyDescent="0.35">
      <c r="A40">
        <v>0.685609850400827</v>
      </c>
      <c r="B40" t="s">
        <v>6177</v>
      </c>
      <c r="C40">
        <v>990925853</v>
      </c>
      <c r="D40" t="s">
        <v>6195</v>
      </c>
      <c r="E40" t="s">
        <v>6191</v>
      </c>
      <c r="F40" s="2">
        <v>44425</v>
      </c>
      <c r="G40">
        <v>32441.5</v>
      </c>
    </row>
    <row r="41" spans="1:7" x14ac:dyDescent="0.35">
      <c r="A41">
        <v>0.68559116365598238</v>
      </c>
      <c r="B41" t="s">
        <v>6182</v>
      </c>
      <c r="C41">
        <v>526690732</v>
      </c>
      <c r="D41" t="s">
        <v>6196</v>
      </c>
      <c r="E41" t="s">
        <v>6199</v>
      </c>
      <c r="F41" s="2">
        <v>44306</v>
      </c>
      <c r="G41">
        <v>27300.3</v>
      </c>
    </row>
    <row r="42" spans="1:7" x14ac:dyDescent="0.35">
      <c r="A42">
        <v>0.77784257350880537</v>
      </c>
      <c r="B42" t="s">
        <v>6178</v>
      </c>
      <c r="C42">
        <v>602486864</v>
      </c>
      <c r="D42" t="s">
        <v>6187</v>
      </c>
      <c r="E42" t="s">
        <v>6188</v>
      </c>
      <c r="F42" s="2">
        <v>44533</v>
      </c>
      <c r="G42">
        <v>34182.519999999997</v>
      </c>
    </row>
    <row r="43" spans="1:7" x14ac:dyDescent="0.35">
      <c r="A43">
        <v>0.86666728458852582</v>
      </c>
      <c r="B43" t="s">
        <v>6178</v>
      </c>
      <c r="C43">
        <v>415890182</v>
      </c>
      <c r="D43" t="s">
        <v>6187</v>
      </c>
      <c r="E43" t="s">
        <v>6200</v>
      </c>
      <c r="F43" s="2">
        <v>44489</v>
      </c>
      <c r="G43">
        <v>7048.14</v>
      </c>
    </row>
    <row r="44" spans="1:7" x14ac:dyDescent="0.35">
      <c r="A44">
        <v>0.77878178684668442</v>
      </c>
      <c r="B44" t="s">
        <v>6179</v>
      </c>
      <c r="C44">
        <v>923743468</v>
      </c>
      <c r="D44" t="s">
        <v>6198</v>
      </c>
      <c r="E44" t="s">
        <v>6201</v>
      </c>
      <c r="F44" s="2">
        <v>44573</v>
      </c>
      <c r="G44">
        <v>35028.9</v>
      </c>
    </row>
    <row r="45" spans="1:7" x14ac:dyDescent="0.35">
      <c r="A45">
        <v>0.94036977845232561</v>
      </c>
      <c r="B45" t="s">
        <v>6180</v>
      </c>
      <c r="C45">
        <v>646448345</v>
      </c>
      <c r="D45" t="s">
        <v>6189</v>
      </c>
      <c r="E45" t="s">
        <v>6190</v>
      </c>
      <c r="F45" s="2">
        <v>44461</v>
      </c>
      <c r="G45">
        <v>26915.7</v>
      </c>
    </row>
    <row r="46" spans="1:7" x14ac:dyDescent="0.35">
      <c r="A46">
        <v>0.17034569638432684</v>
      </c>
      <c r="B46" t="s">
        <v>6179</v>
      </c>
      <c r="C46">
        <v>346081022</v>
      </c>
      <c r="D46" t="s">
        <v>6198</v>
      </c>
      <c r="E46" t="s">
        <v>6201</v>
      </c>
      <c r="F46" s="2">
        <v>44593</v>
      </c>
      <c r="G46">
        <v>28832.84</v>
      </c>
    </row>
    <row r="47" spans="1:7" x14ac:dyDescent="0.35">
      <c r="A47">
        <v>0.55210080534580919</v>
      </c>
      <c r="B47" t="s">
        <v>6182</v>
      </c>
      <c r="C47">
        <v>625287378</v>
      </c>
      <c r="D47" t="s">
        <v>6196</v>
      </c>
      <c r="E47" t="s">
        <v>6200</v>
      </c>
      <c r="F47" s="2">
        <v>44546</v>
      </c>
      <c r="G47">
        <v>8430.24</v>
      </c>
    </row>
    <row r="48" spans="1:7" x14ac:dyDescent="0.35">
      <c r="A48">
        <v>0.17097734962852407</v>
      </c>
      <c r="B48" t="s">
        <v>6182</v>
      </c>
      <c r="C48">
        <v>782301506</v>
      </c>
      <c r="D48" t="s">
        <v>6196</v>
      </c>
      <c r="E48" t="s">
        <v>6188</v>
      </c>
      <c r="F48" s="2">
        <v>44655</v>
      </c>
      <c r="G48">
        <v>43337.31</v>
      </c>
    </row>
    <row r="49" spans="1:7" x14ac:dyDescent="0.35">
      <c r="A49">
        <v>3.6901113561541465E-2</v>
      </c>
      <c r="B49" t="s">
        <v>6177</v>
      </c>
      <c r="C49">
        <v>914302353</v>
      </c>
      <c r="D49" t="s">
        <v>6195</v>
      </c>
      <c r="E49" t="s">
        <v>6191</v>
      </c>
      <c r="F49" s="2">
        <v>44639</v>
      </c>
      <c r="G49">
        <v>38864.519999999997</v>
      </c>
    </row>
    <row r="50" spans="1:7" x14ac:dyDescent="0.35">
      <c r="A50">
        <v>0.23425631075623909</v>
      </c>
      <c r="B50" t="s">
        <v>6179</v>
      </c>
      <c r="C50">
        <v>775230955</v>
      </c>
      <c r="D50" t="s">
        <v>6198</v>
      </c>
      <c r="E50" t="s">
        <v>6191</v>
      </c>
      <c r="F50" s="2">
        <v>44561</v>
      </c>
      <c r="G50">
        <v>29582.240000000002</v>
      </c>
    </row>
    <row r="51" spans="1:7" x14ac:dyDescent="0.35">
      <c r="A51">
        <v>0.60996655906922082</v>
      </c>
      <c r="B51" t="s">
        <v>6179</v>
      </c>
      <c r="C51">
        <v>964273354</v>
      </c>
      <c r="D51" t="s">
        <v>6198</v>
      </c>
      <c r="E51" t="s">
        <v>6191</v>
      </c>
      <c r="F51" s="2">
        <v>44298</v>
      </c>
      <c r="G51">
        <v>15053.6</v>
      </c>
    </row>
    <row r="52" spans="1:7" x14ac:dyDescent="0.35">
      <c r="A52">
        <v>0.31264185428656888</v>
      </c>
      <c r="B52" t="s">
        <v>6182</v>
      </c>
      <c r="C52">
        <v>959908898</v>
      </c>
      <c r="D52" t="s">
        <v>6196</v>
      </c>
      <c r="E52" t="s">
        <v>6200</v>
      </c>
      <c r="F52" s="2">
        <v>44301</v>
      </c>
      <c r="G52">
        <v>32175.99</v>
      </c>
    </row>
    <row r="53" spans="1:7" x14ac:dyDescent="0.35">
      <c r="A53">
        <v>0.7311095022098455</v>
      </c>
      <c r="B53" t="s">
        <v>6177</v>
      </c>
      <c r="C53">
        <v>732081027</v>
      </c>
      <c r="D53" t="s">
        <v>6195</v>
      </c>
      <c r="E53" t="s">
        <v>6190</v>
      </c>
      <c r="F53" s="2">
        <v>44507</v>
      </c>
      <c r="G53">
        <v>2847.8</v>
      </c>
    </row>
    <row r="54" spans="1:7" x14ac:dyDescent="0.35">
      <c r="A54">
        <v>0.41357438496825605</v>
      </c>
      <c r="B54" t="s">
        <v>6178</v>
      </c>
      <c r="C54">
        <v>190152480</v>
      </c>
      <c r="D54" t="s">
        <v>6187</v>
      </c>
      <c r="E54" t="s">
        <v>6188</v>
      </c>
      <c r="F54" s="2">
        <v>44680</v>
      </c>
      <c r="G54">
        <v>44815.46</v>
      </c>
    </row>
    <row r="55" spans="1:7" x14ac:dyDescent="0.35">
      <c r="A55">
        <v>0.79241255347239892</v>
      </c>
      <c r="B55" t="s">
        <v>6178</v>
      </c>
      <c r="C55">
        <v>21760390</v>
      </c>
      <c r="D55" t="s">
        <v>6187</v>
      </c>
      <c r="E55" t="s">
        <v>6200</v>
      </c>
      <c r="F55" s="2">
        <v>44566</v>
      </c>
      <c r="G55">
        <v>12527.2</v>
      </c>
    </row>
    <row r="56" spans="1:7" x14ac:dyDescent="0.35">
      <c r="A56">
        <v>0.33385459998215616</v>
      </c>
      <c r="B56" t="s">
        <v>6179</v>
      </c>
      <c r="C56">
        <v>24875976</v>
      </c>
      <c r="D56" t="s">
        <v>6198</v>
      </c>
      <c r="E56" t="s">
        <v>6191</v>
      </c>
      <c r="F56" s="2">
        <v>44491</v>
      </c>
      <c r="G56">
        <v>37779.5</v>
      </c>
    </row>
    <row r="57" spans="1:7" x14ac:dyDescent="0.35">
      <c r="A57">
        <v>0.4158693387234953</v>
      </c>
      <c r="B57" t="s">
        <v>6182</v>
      </c>
      <c r="C57">
        <v>394817617</v>
      </c>
      <c r="D57" t="s">
        <v>6196</v>
      </c>
      <c r="E57" t="s">
        <v>6200</v>
      </c>
      <c r="F57" s="2">
        <v>44421</v>
      </c>
      <c r="G57">
        <v>38639.160000000003</v>
      </c>
    </row>
    <row r="58" spans="1:7" x14ac:dyDescent="0.35">
      <c r="A58">
        <v>0.25842136535371463</v>
      </c>
      <c r="B58" t="s">
        <v>6177</v>
      </c>
      <c r="C58">
        <v>660681947</v>
      </c>
      <c r="D58" t="s">
        <v>6195</v>
      </c>
      <c r="E58" t="s">
        <v>6191</v>
      </c>
      <c r="F58" s="2">
        <v>44451</v>
      </c>
      <c r="G58">
        <v>4179.33</v>
      </c>
    </row>
    <row r="59" spans="1:7" x14ac:dyDescent="0.35">
      <c r="A59">
        <v>9.4408948821326333E-2</v>
      </c>
      <c r="B59" t="s">
        <v>6177</v>
      </c>
      <c r="C59">
        <v>135642253</v>
      </c>
      <c r="D59" t="s">
        <v>6195</v>
      </c>
      <c r="E59" t="s">
        <v>6190</v>
      </c>
      <c r="F59" s="2">
        <v>44628</v>
      </c>
      <c r="G59">
        <v>17739</v>
      </c>
    </row>
    <row r="60" spans="1:7" x14ac:dyDescent="0.35">
      <c r="A60">
        <v>0.27607036538333629</v>
      </c>
      <c r="B60" t="s">
        <v>6177</v>
      </c>
      <c r="C60">
        <v>826803067</v>
      </c>
      <c r="D60" t="s">
        <v>6195</v>
      </c>
      <c r="E60" t="s">
        <v>6190</v>
      </c>
      <c r="F60" s="2">
        <v>44593</v>
      </c>
      <c r="G60">
        <v>14629.21</v>
      </c>
    </row>
    <row r="61" spans="1:7" x14ac:dyDescent="0.35">
      <c r="A61">
        <v>1.3836897321579666E-2</v>
      </c>
      <c r="B61" t="s">
        <v>6177</v>
      </c>
      <c r="C61">
        <v>63506705</v>
      </c>
      <c r="D61" t="s">
        <v>6195</v>
      </c>
      <c r="E61" t="s">
        <v>6191</v>
      </c>
      <c r="F61" s="2">
        <v>44272</v>
      </c>
      <c r="G61">
        <v>10956.92</v>
      </c>
    </row>
    <row r="62" spans="1:7" x14ac:dyDescent="0.35">
      <c r="A62">
        <v>0.2366047081665188</v>
      </c>
      <c r="B62" t="s">
        <v>6179</v>
      </c>
      <c r="C62">
        <v>506875531</v>
      </c>
      <c r="D62" t="s">
        <v>6198</v>
      </c>
      <c r="E62" t="s">
        <v>6191</v>
      </c>
      <c r="F62" s="2">
        <v>44339</v>
      </c>
      <c r="G62">
        <v>4334.88</v>
      </c>
    </row>
    <row r="63" spans="1:7" x14ac:dyDescent="0.35">
      <c r="A63">
        <v>0.3492881375483522</v>
      </c>
      <c r="B63" t="s">
        <v>6181</v>
      </c>
      <c r="C63">
        <v>600576973</v>
      </c>
      <c r="D63" t="s">
        <v>6192</v>
      </c>
      <c r="E63" t="s">
        <v>6197</v>
      </c>
      <c r="F63" s="2">
        <v>44233</v>
      </c>
      <c r="G63">
        <v>4323.54</v>
      </c>
    </row>
    <row r="64" spans="1:7" x14ac:dyDescent="0.35">
      <c r="A64">
        <v>0.22400482784436815</v>
      </c>
      <c r="B64" t="s">
        <v>6179</v>
      </c>
      <c r="C64">
        <v>260904080</v>
      </c>
      <c r="D64" t="s">
        <v>6198</v>
      </c>
      <c r="E64" t="s">
        <v>6201</v>
      </c>
      <c r="F64" s="2">
        <v>44496</v>
      </c>
      <c r="G64">
        <v>55813.86</v>
      </c>
    </row>
    <row r="65" spans="1:7" x14ac:dyDescent="0.35">
      <c r="A65">
        <v>0.18394120670742786</v>
      </c>
      <c r="B65" t="s">
        <v>6177</v>
      </c>
      <c r="C65">
        <v>521387078</v>
      </c>
      <c r="D65" t="s">
        <v>6195</v>
      </c>
      <c r="E65" t="s">
        <v>6190</v>
      </c>
      <c r="F65" s="2">
        <v>44654</v>
      </c>
      <c r="G65">
        <v>55805.05</v>
      </c>
    </row>
    <row r="66" spans="1:7" x14ac:dyDescent="0.35">
      <c r="A66">
        <v>0.67042682531851983</v>
      </c>
      <c r="B66" t="s">
        <v>6178</v>
      </c>
      <c r="C66">
        <v>969029741</v>
      </c>
      <c r="D66" t="s">
        <v>6187</v>
      </c>
      <c r="E66" t="s">
        <v>6190</v>
      </c>
      <c r="F66" s="2">
        <v>44525</v>
      </c>
      <c r="G66">
        <v>8794.0499999999993</v>
      </c>
    </row>
    <row r="67" spans="1:7" x14ac:dyDescent="0.35">
      <c r="A67">
        <v>0.47061484403965337</v>
      </c>
      <c r="B67" t="s">
        <v>6177</v>
      </c>
      <c r="C67">
        <v>756553453</v>
      </c>
      <c r="D67" t="s">
        <v>6195</v>
      </c>
      <c r="E67" t="s">
        <v>6190</v>
      </c>
      <c r="F67" s="2">
        <v>44494</v>
      </c>
      <c r="G67">
        <v>18698.849999999999</v>
      </c>
    </row>
    <row r="68" spans="1:7" x14ac:dyDescent="0.35">
      <c r="A68">
        <v>0.14288814213422962</v>
      </c>
      <c r="B68" t="s">
        <v>6177</v>
      </c>
      <c r="C68">
        <v>577024399</v>
      </c>
      <c r="D68" t="s">
        <v>6195</v>
      </c>
      <c r="E68" t="s">
        <v>6190</v>
      </c>
      <c r="F68" s="2">
        <v>44523</v>
      </c>
      <c r="G68">
        <v>7449.68</v>
      </c>
    </row>
    <row r="69" spans="1:7" x14ac:dyDescent="0.35">
      <c r="A69">
        <v>0.2504777808112465</v>
      </c>
      <c r="B69" t="s">
        <v>6179</v>
      </c>
      <c r="C69">
        <v>49382283</v>
      </c>
      <c r="D69" t="s">
        <v>6198</v>
      </c>
      <c r="E69" t="s">
        <v>6191</v>
      </c>
      <c r="F69" s="2">
        <v>44511</v>
      </c>
      <c r="G69">
        <v>17782.400000000001</v>
      </c>
    </row>
    <row r="70" spans="1:7" x14ac:dyDescent="0.35">
      <c r="A70">
        <v>0.95084385199827171</v>
      </c>
      <c r="B70" t="s">
        <v>6178</v>
      </c>
      <c r="C70">
        <v>205617031</v>
      </c>
      <c r="D70" t="s">
        <v>6187</v>
      </c>
      <c r="E70" t="s">
        <v>6188</v>
      </c>
      <c r="F70" s="2">
        <v>44521</v>
      </c>
      <c r="G70">
        <v>30906.2</v>
      </c>
    </row>
    <row r="71" spans="1:7" x14ac:dyDescent="0.35">
      <c r="A71">
        <v>0.95154215028866895</v>
      </c>
      <c r="B71" t="s">
        <v>6180</v>
      </c>
      <c r="C71">
        <v>872032299</v>
      </c>
      <c r="D71" t="s">
        <v>6189</v>
      </c>
      <c r="E71" t="s">
        <v>6194</v>
      </c>
      <c r="F71" s="2">
        <v>44276</v>
      </c>
      <c r="G71">
        <v>19985.18</v>
      </c>
    </row>
    <row r="72" spans="1:7" x14ac:dyDescent="0.35">
      <c r="A72">
        <v>7.7364949852579135E-2</v>
      </c>
      <c r="B72" t="s">
        <v>6182</v>
      </c>
      <c r="C72">
        <v>683793376</v>
      </c>
      <c r="D72" t="s">
        <v>6196</v>
      </c>
      <c r="E72" t="s">
        <v>6199</v>
      </c>
      <c r="F72" s="2">
        <v>44282</v>
      </c>
      <c r="G72">
        <v>30746.240000000002</v>
      </c>
    </row>
    <row r="73" spans="1:7" x14ac:dyDescent="0.35">
      <c r="A73">
        <v>0.10584445590304448</v>
      </c>
      <c r="B73" t="s">
        <v>6178</v>
      </c>
      <c r="C73">
        <v>966574974</v>
      </c>
      <c r="D73" t="s">
        <v>6187</v>
      </c>
      <c r="E73" t="s">
        <v>6188</v>
      </c>
      <c r="F73" s="2">
        <v>44617</v>
      </c>
      <c r="G73">
        <v>11108.16</v>
      </c>
    </row>
    <row r="74" spans="1:7" x14ac:dyDescent="0.35">
      <c r="A74">
        <v>0.35095484031036439</v>
      </c>
      <c r="B74" t="s">
        <v>6182</v>
      </c>
      <c r="C74">
        <v>487433294</v>
      </c>
      <c r="D74" t="s">
        <v>6196</v>
      </c>
      <c r="E74" t="s">
        <v>6200</v>
      </c>
      <c r="F74" s="2">
        <v>44589</v>
      </c>
      <c r="G74">
        <v>20543.25</v>
      </c>
    </row>
    <row r="75" spans="1:7" x14ac:dyDescent="0.35">
      <c r="A75">
        <v>0.39507880676561535</v>
      </c>
      <c r="B75" t="s">
        <v>6177</v>
      </c>
      <c r="C75">
        <v>382079662</v>
      </c>
      <c r="D75" t="s">
        <v>6195</v>
      </c>
      <c r="E75" t="s">
        <v>6190</v>
      </c>
      <c r="F75" s="2">
        <v>44253</v>
      </c>
      <c r="G75">
        <v>50378.400000000001</v>
      </c>
    </row>
    <row r="76" spans="1:7" x14ac:dyDescent="0.35">
      <c r="A76">
        <v>0.6500776982256089</v>
      </c>
      <c r="B76" t="s">
        <v>6177</v>
      </c>
      <c r="C76">
        <v>67031087</v>
      </c>
      <c r="D76" t="s">
        <v>6195</v>
      </c>
      <c r="E76" t="s">
        <v>6190</v>
      </c>
      <c r="F76" s="2">
        <v>44330</v>
      </c>
      <c r="G76">
        <v>27518</v>
      </c>
    </row>
    <row r="77" spans="1:7" x14ac:dyDescent="0.35">
      <c r="A77">
        <v>0.10580863701080223</v>
      </c>
      <c r="B77" t="s">
        <v>6181</v>
      </c>
      <c r="C77">
        <v>387908126</v>
      </c>
      <c r="D77" t="s">
        <v>6192</v>
      </c>
      <c r="E77" t="s">
        <v>6188</v>
      </c>
      <c r="F77" s="2">
        <v>44464</v>
      </c>
      <c r="G77">
        <v>23924.880000000001</v>
      </c>
    </row>
    <row r="78" spans="1:7" x14ac:dyDescent="0.35">
      <c r="A78">
        <v>0.54548643129185848</v>
      </c>
      <c r="B78" t="s">
        <v>6177</v>
      </c>
      <c r="C78">
        <v>45087532</v>
      </c>
      <c r="D78" t="s">
        <v>6195</v>
      </c>
      <c r="E78" t="s">
        <v>6190</v>
      </c>
      <c r="F78" s="2">
        <v>44377</v>
      </c>
      <c r="G78">
        <v>10237.129999999999</v>
      </c>
    </row>
    <row r="79" spans="1:7" x14ac:dyDescent="0.35">
      <c r="A79">
        <v>0.63297980722557579</v>
      </c>
      <c r="B79" t="s">
        <v>6177</v>
      </c>
      <c r="C79">
        <v>905339990</v>
      </c>
      <c r="D79" t="s">
        <v>6195</v>
      </c>
      <c r="E79" t="s">
        <v>6190</v>
      </c>
      <c r="F79" s="2">
        <v>44657</v>
      </c>
      <c r="G79">
        <v>23771.1</v>
      </c>
    </row>
    <row r="80" spans="1:7" x14ac:dyDescent="0.35">
      <c r="A80">
        <v>0.21534273658596315</v>
      </c>
      <c r="B80" t="s">
        <v>6182</v>
      </c>
      <c r="C80">
        <v>512435426</v>
      </c>
      <c r="D80" t="s">
        <v>6196</v>
      </c>
      <c r="E80" t="s">
        <v>6200</v>
      </c>
      <c r="F80" s="2">
        <v>44239</v>
      </c>
      <c r="G80">
        <v>19883.560000000001</v>
      </c>
    </row>
    <row r="81" spans="1:7" x14ac:dyDescent="0.35">
      <c r="A81">
        <v>7.4776021525863268E-2</v>
      </c>
      <c r="B81" t="s">
        <v>6182</v>
      </c>
      <c r="C81">
        <v>710742690</v>
      </c>
      <c r="D81" t="s">
        <v>6196</v>
      </c>
      <c r="E81" t="s">
        <v>6199</v>
      </c>
      <c r="F81" s="2">
        <v>44535</v>
      </c>
      <c r="G81">
        <v>32993.519999999997</v>
      </c>
    </row>
    <row r="82" spans="1:7" x14ac:dyDescent="0.35">
      <c r="A82">
        <v>0.69385819933448889</v>
      </c>
      <c r="B82" t="s">
        <v>6179</v>
      </c>
      <c r="C82">
        <v>177006734</v>
      </c>
      <c r="D82" t="s">
        <v>6198</v>
      </c>
      <c r="E82" t="s">
        <v>6201</v>
      </c>
      <c r="F82" s="2">
        <v>44319</v>
      </c>
      <c r="G82">
        <v>24721.74</v>
      </c>
    </row>
    <row r="83" spans="1:7" x14ac:dyDescent="0.35">
      <c r="A83">
        <v>0.99173780597183447</v>
      </c>
      <c r="B83" t="s">
        <v>6177</v>
      </c>
      <c r="C83">
        <v>598697376</v>
      </c>
      <c r="D83" t="s">
        <v>6195</v>
      </c>
      <c r="E83" t="s">
        <v>6190</v>
      </c>
      <c r="F83" s="2">
        <v>44500</v>
      </c>
      <c r="G83">
        <v>17480.189999999999</v>
      </c>
    </row>
    <row r="84" spans="1:7" x14ac:dyDescent="0.35">
      <c r="A84">
        <v>0.74156694336321993</v>
      </c>
      <c r="B84" t="s">
        <v>6179</v>
      </c>
      <c r="C84">
        <v>48131367</v>
      </c>
      <c r="D84" t="s">
        <v>6198</v>
      </c>
      <c r="E84" t="s">
        <v>6201</v>
      </c>
      <c r="F84" s="2">
        <v>44534</v>
      </c>
      <c r="G84">
        <v>30977.96</v>
      </c>
    </row>
    <row r="85" spans="1:7" x14ac:dyDescent="0.35">
      <c r="A85">
        <v>0.24913749264116269</v>
      </c>
      <c r="B85" t="s">
        <v>6177</v>
      </c>
      <c r="C85">
        <v>952383149</v>
      </c>
      <c r="D85" t="s">
        <v>6195</v>
      </c>
      <c r="E85" t="s">
        <v>6190</v>
      </c>
      <c r="F85" s="2">
        <v>44302</v>
      </c>
      <c r="G85">
        <v>28850.94</v>
      </c>
    </row>
    <row r="86" spans="1:7" x14ac:dyDescent="0.35">
      <c r="A86">
        <v>6.8200431448237619E-3</v>
      </c>
      <c r="B86" t="s">
        <v>6179</v>
      </c>
      <c r="C86">
        <v>717201617</v>
      </c>
      <c r="D86" t="s">
        <v>6198</v>
      </c>
      <c r="E86" t="s">
        <v>6201</v>
      </c>
      <c r="F86" s="2">
        <v>44212</v>
      </c>
      <c r="G86">
        <v>6053.94</v>
      </c>
    </row>
    <row r="87" spans="1:7" x14ac:dyDescent="0.35">
      <c r="A87">
        <v>0.88182418902824478</v>
      </c>
      <c r="B87" t="s">
        <v>6179</v>
      </c>
      <c r="C87">
        <v>497837231</v>
      </c>
      <c r="D87" t="s">
        <v>6198</v>
      </c>
      <c r="E87" t="s">
        <v>6190</v>
      </c>
      <c r="F87" s="2">
        <v>44566</v>
      </c>
      <c r="G87">
        <v>34263.18</v>
      </c>
    </row>
    <row r="88" spans="1:7" x14ac:dyDescent="0.35">
      <c r="A88">
        <v>0.36498017449386078</v>
      </c>
      <c r="B88" t="s">
        <v>6177</v>
      </c>
      <c r="C88">
        <v>860849340</v>
      </c>
      <c r="D88" t="s">
        <v>6195</v>
      </c>
      <c r="E88" t="s">
        <v>6190</v>
      </c>
      <c r="F88" s="2">
        <v>44660</v>
      </c>
      <c r="G88">
        <v>28399.72</v>
      </c>
    </row>
    <row r="89" spans="1:7" x14ac:dyDescent="0.35">
      <c r="A89">
        <v>0.28497200511190912</v>
      </c>
      <c r="B89" t="s">
        <v>6178</v>
      </c>
      <c r="C89">
        <v>948591027</v>
      </c>
      <c r="D89" t="s">
        <v>6187</v>
      </c>
      <c r="E89" t="s">
        <v>6188</v>
      </c>
      <c r="F89" s="2">
        <v>44402</v>
      </c>
      <c r="G89">
        <v>50347.37</v>
      </c>
    </row>
    <row r="90" spans="1:7" x14ac:dyDescent="0.35">
      <c r="A90">
        <v>0.7707763371695987</v>
      </c>
      <c r="B90" t="s">
        <v>6177</v>
      </c>
      <c r="C90">
        <v>411531900</v>
      </c>
      <c r="D90" t="s">
        <v>6195</v>
      </c>
      <c r="E90" t="s">
        <v>6190</v>
      </c>
      <c r="F90" s="2">
        <v>44332</v>
      </c>
      <c r="G90">
        <v>42297.04</v>
      </c>
    </row>
    <row r="91" spans="1:7" x14ac:dyDescent="0.35">
      <c r="A91">
        <v>0.20131006690289366</v>
      </c>
      <c r="B91" t="s">
        <v>6177</v>
      </c>
      <c r="C91">
        <v>192166510</v>
      </c>
      <c r="D91" t="s">
        <v>6195</v>
      </c>
      <c r="E91" t="s">
        <v>6190</v>
      </c>
      <c r="F91" s="2">
        <v>44665</v>
      </c>
      <c r="G91">
        <v>7533.34</v>
      </c>
    </row>
    <row r="92" spans="1:7" x14ac:dyDescent="0.35">
      <c r="A92">
        <v>0.88932000419505042</v>
      </c>
      <c r="B92" t="s">
        <v>6178</v>
      </c>
      <c r="C92">
        <v>938793950</v>
      </c>
      <c r="D92" t="s">
        <v>6187</v>
      </c>
      <c r="E92" t="s">
        <v>6188</v>
      </c>
      <c r="F92" s="2">
        <v>44561</v>
      </c>
      <c r="G92">
        <v>45309.55</v>
      </c>
    </row>
    <row r="93" spans="1:7" x14ac:dyDescent="0.35">
      <c r="A93">
        <v>0.64176121078942117</v>
      </c>
      <c r="B93" t="s">
        <v>6179</v>
      </c>
      <c r="C93">
        <v>735065</v>
      </c>
      <c r="D93" t="s">
        <v>6198</v>
      </c>
      <c r="E93" t="s">
        <v>6191</v>
      </c>
      <c r="F93" s="2">
        <v>44626</v>
      </c>
      <c r="G93">
        <v>19900.34</v>
      </c>
    </row>
    <row r="94" spans="1:7" x14ac:dyDescent="0.35">
      <c r="A94">
        <v>0.40152051234607844</v>
      </c>
      <c r="B94" t="s">
        <v>6178</v>
      </c>
      <c r="C94">
        <v>627656339</v>
      </c>
      <c r="D94" t="s">
        <v>6187</v>
      </c>
      <c r="E94" t="s">
        <v>6190</v>
      </c>
      <c r="F94" s="2">
        <v>44462</v>
      </c>
      <c r="G94">
        <v>37506.239999999998</v>
      </c>
    </row>
    <row r="95" spans="1:7" x14ac:dyDescent="0.35">
      <c r="A95">
        <v>9.7059522047211466E-2</v>
      </c>
      <c r="B95" t="s">
        <v>6180</v>
      </c>
      <c r="C95">
        <v>177401884</v>
      </c>
      <c r="D95" t="s">
        <v>6189</v>
      </c>
      <c r="E95" t="s">
        <v>6194</v>
      </c>
      <c r="F95" s="2">
        <v>44285</v>
      </c>
      <c r="G95">
        <v>29661.78</v>
      </c>
    </row>
    <row r="96" spans="1:7" x14ac:dyDescent="0.35">
      <c r="A96">
        <v>0.14411027173438518</v>
      </c>
      <c r="B96" t="s">
        <v>6179</v>
      </c>
      <c r="C96">
        <v>306241973</v>
      </c>
      <c r="D96" t="s">
        <v>6198</v>
      </c>
      <c r="E96" t="s">
        <v>6191</v>
      </c>
      <c r="F96" s="2">
        <v>44587</v>
      </c>
      <c r="G96">
        <v>52532.480000000003</v>
      </c>
    </row>
    <row r="97" spans="1:7" x14ac:dyDescent="0.35">
      <c r="A97">
        <v>0.17176122641117086</v>
      </c>
      <c r="B97" t="s">
        <v>6181</v>
      </c>
      <c r="C97">
        <v>939238656</v>
      </c>
      <c r="D97" t="s">
        <v>6192</v>
      </c>
      <c r="E97" t="s">
        <v>6193</v>
      </c>
      <c r="F97" s="2">
        <v>44289</v>
      </c>
      <c r="G97">
        <v>11750.2</v>
      </c>
    </row>
    <row r="98" spans="1:7" x14ac:dyDescent="0.35">
      <c r="A98">
        <v>0.44810166476705704</v>
      </c>
      <c r="B98" t="s">
        <v>6179</v>
      </c>
      <c r="C98">
        <v>645643840</v>
      </c>
      <c r="D98" t="s">
        <v>6198</v>
      </c>
      <c r="E98" t="s">
        <v>6191</v>
      </c>
      <c r="F98" s="2">
        <v>44419</v>
      </c>
      <c r="G98">
        <v>35767.47</v>
      </c>
    </row>
    <row r="99" spans="1:7" x14ac:dyDescent="0.35">
      <c r="A99">
        <v>0.18650088611723925</v>
      </c>
      <c r="B99" t="s">
        <v>6181</v>
      </c>
      <c r="C99">
        <v>822729697</v>
      </c>
      <c r="D99" t="s">
        <v>6192</v>
      </c>
      <c r="E99" t="s">
        <v>6197</v>
      </c>
      <c r="F99" s="2">
        <v>44591</v>
      </c>
      <c r="G99">
        <v>62081.55</v>
      </c>
    </row>
    <row r="100" spans="1:7" x14ac:dyDescent="0.35">
      <c r="A100">
        <v>0.71604448860262471</v>
      </c>
      <c r="B100" t="s">
        <v>6178</v>
      </c>
      <c r="C100">
        <v>530898822</v>
      </c>
      <c r="D100" t="s">
        <v>6187</v>
      </c>
      <c r="E100" t="s">
        <v>6188</v>
      </c>
      <c r="F100" s="2">
        <v>44223</v>
      </c>
      <c r="G100">
        <v>48496.639999999999</v>
      </c>
    </row>
    <row r="101" spans="1:7" x14ac:dyDescent="0.35">
      <c r="A101">
        <v>0.63212953958777895</v>
      </c>
      <c r="B101" t="s">
        <v>6182</v>
      </c>
      <c r="C101">
        <v>268335121</v>
      </c>
      <c r="D101" t="s">
        <v>6196</v>
      </c>
      <c r="E101" t="s">
        <v>6188</v>
      </c>
      <c r="F101" s="2">
        <v>44679</v>
      </c>
      <c r="G101">
        <v>32567.53</v>
      </c>
    </row>
    <row r="102" spans="1:7" x14ac:dyDescent="0.35">
      <c r="A102">
        <v>0.82733140633410518</v>
      </c>
      <c r="B102" t="s">
        <v>6182</v>
      </c>
      <c r="C102">
        <v>177736275</v>
      </c>
      <c r="D102" t="s">
        <v>6196</v>
      </c>
      <c r="E102" t="s">
        <v>6188</v>
      </c>
      <c r="F102" s="2">
        <v>44328</v>
      </c>
      <c r="G102">
        <v>10715.76</v>
      </c>
    </row>
    <row r="103" spans="1:7" x14ac:dyDescent="0.35">
      <c r="A103">
        <v>4.4420955887579661E-2</v>
      </c>
      <c r="B103" t="s">
        <v>6177</v>
      </c>
      <c r="C103">
        <v>341472312</v>
      </c>
      <c r="D103" t="s">
        <v>6195</v>
      </c>
      <c r="E103" t="s">
        <v>6191</v>
      </c>
      <c r="F103" s="2">
        <v>44213</v>
      </c>
      <c r="G103">
        <v>49996.639999999999</v>
      </c>
    </row>
    <row r="104" spans="1:7" x14ac:dyDescent="0.35">
      <c r="A104">
        <v>0.82876425483071414</v>
      </c>
      <c r="B104" t="s">
        <v>6179</v>
      </c>
      <c r="C104">
        <v>964074906</v>
      </c>
      <c r="D104" t="s">
        <v>6198</v>
      </c>
      <c r="E104" t="s">
        <v>6190</v>
      </c>
      <c r="F104" s="2">
        <v>44635</v>
      </c>
      <c r="G104">
        <v>2220.4</v>
      </c>
    </row>
    <row r="105" spans="1:7" x14ac:dyDescent="0.35">
      <c r="A105">
        <v>0.52954788607010583</v>
      </c>
      <c r="B105" t="s">
        <v>6179</v>
      </c>
      <c r="C105">
        <v>155187023</v>
      </c>
      <c r="D105" t="s">
        <v>6198</v>
      </c>
      <c r="E105" t="s">
        <v>6201</v>
      </c>
      <c r="F105" s="2">
        <v>44607</v>
      </c>
      <c r="G105">
        <v>6820.8</v>
      </c>
    </row>
    <row r="106" spans="1:7" x14ac:dyDescent="0.35">
      <c r="A106">
        <v>5.2477072761638932E-2</v>
      </c>
      <c r="B106" t="s">
        <v>6180</v>
      </c>
      <c r="C106">
        <v>534723497</v>
      </c>
      <c r="D106" t="s">
        <v>6189</v>
      </c>
      <c r="E106" t="s">
        <v>6194</v>
      </c>
      <c r="F106" s="2">
        <v>44541</v>
      </c>
      <c r="G106">
        <v>7919.9</v>
      </c>
    </row>
    <row r="107" spans="1:7" x14ac:dyDescent="0.35">
      <c r="A107">
        <v>0.71769809860111355</v>
      </c>
      <c r="B107" t="s">
        <v>6182</v>
      </c>
      <c r="C107">
        <v>936259097</v>
      </c>
      <c r="D107" t="s">
        <v>6196</v>
      </c>
      <c r="E107" t="s">
        <v>6200</v>
      </c>
      <c r="F107" s="2">
        <v>44542</v>
      </c>
      <c r="G107">
        <v>24701.34</v>
      </c>
    </row>
    <row r="108" spans="1:7" x14ac:dyDescent="0.35">
      <c r="A108">
        <v>3.8880711751209107E-3</v>
      </c>
      <c r="B108" t="s">
        <v>6178</v>
      </c>
      <c r="C108">
        <v>446791839</v>
      </c>
      <c r="D108" t="s">
        <v>6187</v>
      </c>
      <c r="E108" t="s">
        <v>6188</v>
      </c>
      <c r="F108" s="2">
        <v>44409</v>
      </c>
      <c r="G108">
        <v>49597.2</v>
      </c>
    </row>
    <row r="109" spans="1:7" x14ac:dyDescent="0.35">
      <c r="A109">
        <v>0.43715986535372087</v>
      </c>
      <c r="B109" t="s">
        <v>6179</v>
      </c>
      <c r="C109">
        <v>723294343</v>
      </c>
      <c r="D109" t="s">
        <v>6198</v>
      </c>
      <c r="E109" t="s">
        <v>6190</v>
      </c>
      <c r="F109" s="2">
        <v>44481</v>
      </c>
      <c r="G109">
        <v>13999.46</v>
      </c>
    </row>
    <row r="110" spans="1:7" x14ac:dyDescent="0.35">
      <c r="A110">
        <v>0.33842829733517898</v>
      </c>
      <c r="B110" t="s">
        <v>6180</v>
      </c>
      <c r="C110">
        <v>128075328</v>
      </c>
      <c r="D110" t="s">
        <v>6189</v>
      </c>
      <c r="E110" t="s">
        <v>6194</v>
      </c>
      <c r="F110" s="2">
        <v>44574</v>
      </c>
      <c r="G110">
        <v>38715.599999999999</v>
      </c>
    </row>
    <row r="111" spans="1:7" x14ac:dyDescent="0.35">
      <c r="A111">
        <v>0.29390317037917935</v>
      </c>
      <c r="B111" t="s">
        <v>6179</v>
      </c>
      <c r="C111">
        <v>247728267</v>
      </c>
      <c r="D111" t="s">
        <v>6198</v>
      </c>
      <c r="E111" t="s">
        <v>6191</v>
      </c>
      <c r="F111" s="2">
        <v>44442</v>
      </c>
      <c r="G111">
        <v>30446.57</v>
      </c>
    </row>
    <row r="112" spans="1:7" x14ac:dyDescent="0.35">
      <c r="A112">
        <v>0.11535455315572951</v>
      </c>
      <c r="B112" t="s">
        <v>6180</v>
      </c>
      <c r="C112">
        <v>200536311</v>
      </c>
      <c r="D112" t="s">
        <v>6189</v>
      </c>
      <c r="E112" t="s">
        <v>6194</v>
      </c>
      <c r="F112" s="2">
        <v>44630</v>
      </c>
      <c r="G112">
        <v>16866.900000000001</v>
      </c>
    </row>
    <row r="113" spans="1:7" x14ac:dyDescent="0.35">
      <c r="A113">
        <v>0.82088047318735391</v>
      </c>
      <c r="B113" t="s">
        <v>6177</v>
      </c>
      <c r="C113">
        <v>699468373</v>
      </c>
      <c r="D113" t="s">
        <v>6195</v>
      </c>
      <c r="E113" t="s">
        <v>6190</v>
      </c>
      <c r="F113" s="2">
        <v>44337</v>
      </c>
      <c r="G113">
        <v>18561.11</v>
      </c>
    </row>
    <row r="114" spans="1:7" x14ac:dyDescent="0.35">
      <c r="A114">
        <v>0.97284602457999547</v>
      </c>
      <c r="B114" t="s">
        <v>6180</v>
      </c>
      <c r="C114">
        <v>189899863</v>
      </c>
      <c r="D114" t="s">
        <v>6189</v>
      </c>
      <c r="E114" t="s">
        <v>6194</v>
      </c>
      <c r="F114" s="2">
        <v>44602</v>
      </c>
      <c r="G114">
        <v>54688.5</v>
      </c>
    </row>
    <row r="115" spans="1:7" x14ac:dyDescent="0.35">
      <c r="A115">
        <v>0.51952802027784661</v>
      </c>
      <c r="B115" t="s">
        <v>6177</v>
      </c>
      <c r="C115">
        <v>194085026</v>
      </c>
      <c r="D115" t="s">
        <v>6195</v>
      </c>
      <c r="E115" t="s">
        <v>6190</v>
      </c>
      <c r="F115" s="2">
        <v>44340</v>
      </c>
      <c r="G115">
        <v>15712</v>
      </c>
    </row>
    <row r="116" spans="1:7" x14ac:dyDescent="0.35">
      <c r="A116">
        <v>0.93549324019352731</v>
      </c>
      <c r="B116" t="s">
        <v>6182</v>
      </c>
      <c r="C116">
        <v>731411413</v>
      </c>
      <c r="D116" t="s">
        <v>6196</v>
      </c>
      <c r="E116" t="s">
        <v>6188</v>
      </c>
      <c r="F116" s="2">
        <v>44440</v>
      </c>
      <c r="G116">
        <v>53799.56</v>
      </c>
    </row>
    <row r="117" spans="1:7" x14ac:dyDescent="0.35">
      <c r="A117">
        <v>0.97805468295979836</v>
      </c>
      <c r="B117" t="s">
        <v>6180</v>
      </c>
      <c r="C117">
        <v>827738068</v>
      </c>
      <c r="D117" t="s">
        <v>6189</v>
      </c>
      <c r="E117" t="s">
        <v>6194</v>
      </c>
      <c r="F117" s="2">
        <v>44508</v>
      </c>
      <c r="G117">
        <v>9226.35</v>
      </c>
    </row>
    <row r="118" spans="1:7" x14ac:dyDescent="0.35">
      <c r="A118">
        <v>0.83723342914810694</v>
      </c>
      <c r="B118" t="s">
        <v>6179</v>
      </c>
      <c r="C118">
        <v>721154580</v>
      </c>
      <c r="D118" t="s">
        <v>6198</v>
      </c>
      <c r="E118" t="s">
        <v>6201</v>
      </c>
      <c r="F118" s="2">
        <v>44397</v>
      </c>
      <c r="G118">
        <v>23800.07</v>
      </c>
    </row>
    <row r="119" spans="1:7" x14ac:dyDescent="0.35">
      <c r="A119">
        <v>0.98208826690937179</v>
      </c>
      <c r="B119" t="s">
        <v>6177</v>
      </c>
      <c r="C119">
        <v>345662756</v>
      </c>
      <c r="D119" t="s">
        <v>6195</v>
      </c>
      <c r="E119" t="s">
        <v>6190</v>
      </c>
      <c r="F119" s="2">
        <v>44514</v>
      </c>
      <c r="G119">
        <v>7541</v>
      </c>
    </row>
    <row r="120" spans="1:7" x14ac:dyDescent="0.35">
      <c r="A120">
        <v>0.85825083416243886</v>
      </c>
      <c r="B120" t="s">
        <v>6182</v>
      </c>
      <c r="C120">
        <v>764853701</v>
      </c>
      <c r="D120" t="s">
        <v>6196</v>
      </c>
      <c r="E120" t="s">
        <v>6200</v>
      </c>
      <c r="F120" s="2">
        <v>44523</v>
      </c>
      <c r="G120">
        <v>11316.5</v>
      </c>
    </row>
    <row r="121" spans="1:7" x14ac:dyDescent="0.35">
      <c r="A121">
        <v>0.9202714316532663</v>
      </c>
      <c r="B121" t="s">
        <v>6179</v>
      </c>
      <c r="C121">
        <v>717067299</v>
      </c>
      <c r="D121" t="s">
        <v>6198</v>
      </c>
      <c r="E121" t="s">
        <v>6191</v>
      </c>
      <c r="F121" s="2">
        <v>44472</v>
      </c>
      <c r="G121">
        <v>27357</v>
      </c>
    </row>
    <row r="122" spans="1:7" x14ac:dyDescent="0.35">
      <c r="A122">
        <v>0.70607067264220735</v>
      </c>
      <c r="B122" t="s">
        <v>6177</v>
      </c>
      <c r="C122">
        <v>60755955</v>
      </c>
      <c r="D122" t="s">
        <v>6195</v>
      </c>
      <c r="E122" t="s">
        <v>6190</v>
      </c>
      <c r="F122" s="2">
        <v>44405</v>
      </c>
      <c r="G122">
        <v>10557.68</v>
      </c>
    </row>
    <row r="123" spans="1:7" x14ac:dyDescent="0.35">
      <c r="A123">
        <v>0.13851577623385947</v>
      </c>
      <c r="B123" t="s">
        <v>6182</v>
      </c>
      <c r="C123">
        <v>718436887</v>
      </c>
      <c r="D123" t="s">
        <v>6196</v>
      </c>
      <c r="E123" t="s">
        <v>6188</v>
      </c>
      <c r="F123" s="2">
        <v>44446</v>
      </c>
      <c r="G123">
        <v>36643.599999999999</v>
      </c>
    </row>
    <row r="124" spans="1:7" x14ac:dyDescent="0.35">
      <c r="A124">
        <v>0.81898125179712788</v>
      </c>
      <c r="B124" t="s">
        <v>6182</v>
      </c>
      <c r="C124">
        <v>374895648</v>
      </c>
      <c r="D124" t="s">
        <v>6196</v>
      </c>
      <c r="E124" t="s">
        <v>6199</v>
      </c>
      <c r="F124" s="2">
        <v>44358</v>
      </c>
      <c r="G124">
        <v>67128.88</v>
      </c>
    </row>
    <row r="125" spans="1:7" x14ac:dyDescent="0.35">
      <c r="A125">
        <v>0.84521791712331207</v>
      </c>
      <c r="B125" t="s">
        <v>6181</v>
      </c>
      <c r="C125">
        <v>25972264</v>
      </c>
      <c r="D125" t="s">
        <v>6192</v>
      </c>
      <c r="E125" t="s">
        <v>6193</v>
      </c>
      <c r="F125" s="2">
        <v>44536</v>
      </c>
      <c r="G125">
        <v>17365.919999999998</v>
      </c>
    </row>
    <row r="126" spans="1:7" x14ac:dyDescent="0.35">
      <c r="A126">
        <v>0.11157118231929775</v>
      </c>
      <c r="B126" t="s">
        <v>6181</v>
      </c>
      <c r="C126">
        <v>279845393</v>
      </c>
      <c r="D126" t="s">
        <v>6192</v>
      </c>
      <c r="E126" t="s">
        <v>6188</v>
      </c>
      <c r="F126" s="2">
        <v>44406</v>
      </c>
      <c r="G126">
        <v>30751.02</v>
      </c>
    </row>
    <row r="127" spans="1:7" x14ac:dyDescent="0.35">
      <c r="A127">
        <v>0.67882319572834926</v>
      </c>
      <c r="B127" t="s">
        <v>6179</v>
      </c>
      <c r="C127">
        <v>81563994</v>
      </c>
      <c r="D127" t="s">
        <v>6198</v>
      </c>
      <c r="E127" t="s">
        <v>6191</v>
      </c>
      <c r="F127" s="2">
        <v>44268</v>
      </c>
      <c r="G127">
        <v>48830.25</v>
      </c>
    </row>
    <row r="128" spans="1:7" x14ac:dyDescent="0.35">
      <c r="A128">
        <v>0.2824210260396417</v>
      </c>
      <c r="B128" t="s">
        <v>6180</v>
      </c>
      <c r="C128">
        <v>315387508</v>
      </c>
      <c r="D128" t="s">
        <v>6189</v>
      </c>
      <c r="E128" t="s">
        <v>6194</v>
      </c>
      <c r="F128" s="2">
        <v>44442</v>
      </c>
      <c r="G128">
        <v>57530.55</v>
      </c>
    </row>
    <row r="129" spans="1:7" x14ac:dyDescent="0.35">
      <c r="A129">
        <v>0.60583286849843798</v>
      </c>
      <c r="B129" t="s">
        <v>6177</v>
      </c>
      <c r="C129">
        <v>649667256</v>
      </c>
      <c r="D129" t="s">
        <v>6195</v>
      </c>
      <c r="E129" t="s">
        <v>6190</v>
      </c>
      <c r="F129" s="2">
        <v>44398</v>
      </c>
      <c r="G129">
        <v>24472.55</v>
      </c>
    </row>
    <row r="130" spans="1:7" x14ac:dyDescent="0.35">
      <c r="A130">
        <v>0.30725075107052513</v>
      </c>
      <c r="B130" t="s">
        <v>6177</v>
      </c>
      <c r="C130">
        <v>110966953</v>
      </c>
      <c r="D130" t="s">
        <v>6195</v>
      </c>
      <c r="E130" t="s">
        <v>6190</v>
      </c>
      <c r="F130" s="2">
        <v>44402</v>
      </c>
      <c r="G130">
        <v>25753.56</v>
      </c>
    </row>
    <row r="131" spans="1:7" x14ac:dyDescent="0.35">
      <c r="A131">
        <v>0.28525507913930903</v>
      </c>
      <c r="B131" t="s">
        <v>6179</v>
      </c>
      <c r="C131">
        <v>497461477</v>
      </c>
      <c r="D131" t="s">
        <v>6198</v>
      </c>
      <c r="E131" t="s">
        <v>6201</v>
      </c>
      <c r="F131" s="2">
        <v>44523</v>
      </c>
      <c r="G131">
        <v>18608.2</v>
      </c>
    </row>
    <row r="132" spans="1:7" x14ac:dyDescent="0.35">
      <c r="A132">
        <v>0.70548161502282236</v>
      </c>
      <c r="B132" t="s">
        <v>6177</v>
      </c>
      <c r="C132">
        <v>207787763</v>
      </c>
      <c r="D132" t="s">
        <v>6195</v>
      </c>
      <c r="E132" t="s">
        <v>6190</v>
      </c>
      <c r="F132" s="2">
        <v>44682</v>
      </c>
      <c r="G132">
        <v>18695.16</v>
      </c>
    </row>
    <row r="133" spans="1:7" x14ac:dyDescent="0.35">
      <c r="A133">
        <v>7.5154718052362623E-2</v>
      </c>
      <c r="B133" t="s">
        <v>6178</v>
      </c>
      <c r="C133">
        <v>78979780</v>
      </c>
      <c r="D133" t="s">
        <v>6187</v>
      </c>
      <c r="E133" t="s">
        <v>6188</v>
      </c>
      <c r="F133" s="2">
        <v>44450</v>
      </c>
      <c r="G133">
        <v>30740.48</v>
      </c>
    </row>
    <row r="134" spans="1:7" x14ac:dyDescent="0.35">
      <c r="A134">
        <v>0.91636842125075713</v>
      </c>
      <c r="B134" t="s">
        <v>6182</v>
      </c>
      <c r="C134">
        <v>247238450</v>
      </c>
      <c r="D134" t="s">
        <v>6196</v>
      </c>
      <c r="E134" t="s">
        <v>6200</v>
      </c>
      <c r="F134" s="2">
        <v>44241</v>
      </c>
      <c r="G134">
        <v>13680.75</v>
      </c>
    </row>
    <row r="135" spans="1:7" x14ac:dyDescent="0.35">
      <c r="A135">
        <v>0.2843056230823543</v>
      </c>
      <c r="B135" t="s">
        <v>6180</v>
      </c>
      <c r="C135">
        <v>215370104</v>
      </c>
      <c r="D135" t="s">
        <v>6189</v>
      </c>
      <c r="E135" t="s">
        <v>6194</v>
      </c>
      <c r="F135" s="2">
        <v>44263</v>
      </c>
      <c r="G135">
        <v>30254.639999999999</v>
      </c>
    </row>
    <row r="136" spans="1:7" x14ac:dyDescent="0.35">
      <c r="A136">
        <v>0.83710763635309271</v>
      </c>
      <c r="B136" t="s">
        <v>6181</v>
      </c>
      <c r="C136">
        <v>502087157</v>
      </c>
      <c r="D136" t="s">
        <v>6192</v>
      </c>
      <c r="E136" t="s">
        <v>6193</v>
      </c>
      <c r="F136" s="2">
        <v>44211</v>
      </c>
      <c r="G136">
        <v>25201.26</v>
      </c>
    </row>
    <row r="137" spans="1:7" x14ac:dyDescent="0.35">
      <c r="A137">
        <v>0.40671495153900095</v>
      </c>
      <c r="B137" t="s">
        <v>6182</v>
      </c>
      <c r="C137">
        <v>755744915</v>
      </c>
      <c r="D137" t="s">
        <v>6196</v>
      </c>
      <c r="E137" t="s">
        <v>6188</v>
      </c>
      <c r="F137" s="2">
        <v>44505</v>
      </c>
      <c r="G137">
        <v>26736</v>
      </c>
    </row>
    <row r="138" spans="1:7" x14ac:dyDescent="0.35">
      <c r="A138">
        <v>0.36173162068954123</v>
      </c>
      <c r="B138" t="s">
        <v>6180</v>
      </c>
      <c r="C138">
        <v>321800259</v>
      </c>
      <c r="D138" t="s">
        <v>6189</v>
      </c>
      <c r="E138" t="s">
        <v>6194</v>
      </c>
      <c r="F138" s="2">
        <v>44561</v>
      </c>
      <c r="G138">
        <v>14408.16</v>
      </c>
    </row>
    <row r="139" spans="1:7" x14ac:dyDescent="0.35">
      <c r="A139">
        <v>0.67504403168734128</v>
      </c>
      <c r="B139" t="s">
        <v>6177</v>
      </c>
      <c r="C139">
        <v>82435985</v>
      </c>
      <c r="D139" t="s">
        <v>6195</v>
      </c>
      <c r="E139" t="s">
        <v>6190</v>
      </c>
      <c r="F139" s="2">
        <v>44586</v>
      </c>
      <c r="G139">
        <v>8855.2999999999993</v>
      </c>
    </row>
    <row r="140" spans="1:7" x14ac:dyDescent="0.35">
      <c r="A140">
        <v>0.96302164947797153</v>
      </c>
      <c r="B140" t="s">
        <v>6179</v>
      </c>
      <c r="C140">
        <v>431454918</v>
      </c>
      <c r="D140" t="s">
        <v>6198</v>
      </c>
      <c r="E140" t="s">
        <v>6201</v>
      </c>
      <c r="F140" s="2">
        <v>44486</v>
      </c>
      <c r="G140">
        <v>41258.5</v>
      </c>
    </row>
    <row r="141" spans="1:7" x14ac:dyDescent="0.35">
      <c r="A141">
        <v>0.84162290815294294</v>
      </c>
      <c r="B141" t="s">
        <v>6182</v>
      </c>
      <c r="C141">
        <v>125926431</v>
      </c>
      <c r="D141" t="s">
        <v>6196</v>
      </c>
      <c r="E141" t="s">
        <v>6200</v>
      </c>
      <c r="F141" s="2">
        <v>44304</v>
      </c>
      <c r="G141">
        <v>42186.239999999998</v>
      </c>
    </row>
    <row r="142" spans="1:7" x14ac:dyDescent="0.35">
      <c r="A142">
        <v>0.10769351548476358</v>
      </c>
      <c r="B142" t="s">
        <v>6178</v>
      </c>
      <c r="C142">
        <v>522730210</v>
      </c>
      <c r="D142" t="s">
        <v>6187</v>
      </c>
      <c r="E142" t="s">
        <v>6200</v>
      </c>
      <c r="F142" s="2">
        <v>44507</v>
      </c>
      <c r="G142">
        <v>26127.99</v>
      </c>
    </row>
    <row r="143" spans="1:7" x14ac:dyDescent="0.35">
      <c r="A143">
        <v>0.52824195715006894</v>
      </c>
      <c r="B143" t="s">
        <v>6179</v>
      </c>
      <c r="C143">
        <v>838077984</v>
      </c>
      <c r="D143" t="s">
        <v>6198</v>
      </c>
      <c r="E143" t="s">
        <v>6191</v>
      </c>
      <c r="F143" s="2">
        <v>44417</v>
      </c>
      <c r="G143">
        <v>21218.82</v>
      </c>
    </row>
    <row r="144" spans="1:7" x14ac:dyDescent="0.35">
      <c r="A144">
        <v>0.76825082184480564</v>
      </c>
      <c r="B144" t="s">
        <v>6177</v>
      </c>
      <c r="C144">
        <v>199109491</v>
      </c>
      <c r="D144" t="s">
        <v>6195</v>
      </c>
      <c r="E144" t="s">
        <v>6190</v>
      </c>
      <c r="F144" s="2">
        <v>44594</v>
      </c>
      <c r="G144">
        <v>10018.32</v>
      </c>
    </row>
    <row r="145" spans="1:7" x14ac:dyDescent="0.35">
      <c r="A145">
        <v>0.85872536182785975</v>
      </c>
      <c r="B145" t="s">
        <v>6178</v>
      </c>
      <c r="C145">
        <v>59840529</v>
      </c>
      <c r="D145" t="s">
        <v>6187</v>
      </c>
      <c r="E145" t="s">
        <v>6190</v>
      </c>
      <c r="F145" s="2">
        <v>44375</v>
      </c>
      <c r="G145">
        <v>41988.42</v>
      </c>
    </row>
    <row r="146" spans="1:7" x14ac:dyDescent="0.35">
      <c r="A146">
        <v>0.96421663642488198</v>
      </c>
      <c r="B146" t="s">
        <v>6178</v>
      </c>
      <c r="C146">
        <v>6752491</v>
      </c>
      <c r="D146" t="s">
        <v>6187</v>
      </c>
      <c r="E146" t="s">
        <v>6191</v>
      </c>
      <c r="F146" s="2">
        <v>44479</v>
      </c>
      <c r="G146">
        <v>46771.27</v>
      </c>
    </row>
    <row r="147" spans="1:7" x14ac:dyDescent="0.35">
      <c r="A147">
        <v>0.27620978267100216</v>
      </c>
      <c r="B147" t="s">
        <v>6179</v>
      </c>
      <c r="C147">
        <v>922352562</v>
      </c>
      <c r="D147" t="s">
        <v>6198</v>
      </c>
      <c r="E147" t="s">
        <v>6201</v>
      </c>
      <c r="F147" s="2">
        <v>44526</v>
      </c>
      <c r="G147">
        <v>49296.45</v>
      </c>
    </row>
    <row r="148" spans="1:7" x14ac:dyDescent="0.35">
      <c r="A148">
        <v>0.4105385256012144</v>
      </c>
      <c r="B148" t="s">
        <v>6177</v>
      </c>
      <c r="C148">
        <v>139612789</v>
      </c>
      <c r="D148" t="s">
        <v>6195</v>
      </c>
      <c r="E148" t="s">
        <v>6191</v>
      </c>
      <c r="F148" s="2">
        <v>44380</v>
      </c>
      <c r="G148">
        <v>7301</v>
      </c>
    </row>
    <row r="149" spans="1:7" x14ac:dyDescent="0.35">
      <c r="A149">
        <v>0.86691358559874965</v>
      </c>
      <c r="B149" t="s">
        <v>6177</v>
      </c>
      <c r="C149">
        <v>942234925</v>
      </c>
      <c r="D149" t="s">
        <v>6195</v>
      </c>
      <c r="E149" t="s">
        <v>6190</v>
      </c>
      <c r="F149" s="2">
        <v>44417</v>
      </c>
      <c r="G149">
        <v>13938.5</v>
      </c>
    </row>
    <row r="150" spans="1:7" x14ac:dyDescent="0.35">
      <c r="A150">
        <v>0.56432805967704391</v>
      </c>
      <c r="B150" t="s">
        <v>6182</v>
      </c>
      <c r="C150">
        <v>399350201</v>
      </c>
      <c r="D150" t="s">
        <v>6196</v>
      </c>
      <c r="E150" t="s">
        <v>6188</v>
      </c>
      <c r="F150" s="2">
        <v>44318</v>
      </c>
      <c r="G150">
        <v>44020.04</v>
      </c>
    </row>
    <row r="151" spans="1:7" x14ac:dyDescent="0.35">
      <c r="A151">
        <v>0.32600580211064911</v>
      </c>
      <c r="B151" t="s">
        <v>6180</v>
      </c>
      <c r="C151">
        <v>748608391</v>
      </c>
      <c r="D151" t="s">
        <v>6189</v>
      </c>
      <c r="E151" t="s">
        <v>6194</v>
      </c>
      <c r="F151" s="2">
        <v>44461</v>
      </c>
      <c r="G151">
        <v>7323.12</v>
      </c>
    </row>
    <row r="152" spans="1:7" x14ac:dyDescent="0.35">
      <c r="A152">
        <v>0.62823421716745231</v>
      </c>
      <c r="B152" t="s">
        <v>6177</v>
      </c>
      <c r="C152">
        <v>806393261</v>
      </c>
      <c r="D152" t="s">
        <v>6195</v>
      </c>
      <c r="E152" t="s">
        <v>6190</v>
      </c>
      <c r="F152" s="2">
        <v>44393</v>
      </c>
      <c r="G152">
        <v>21380.34</v>
      </c>
    </row>
    <row r="153" spans="1:7" x14ac:dyDescent="0.35">
      <c r="A153">
        <v>0.51491144373557596</v>
      </c>
      <c r="B153" t="s">
        <v>6179</v>
      </c>
      <c r="C153">
        <v>970852604</v>
      </c>
      <c r="D153" t="s">
        <v>6198</v>
      </c>
      <c r="E153" t="s">
        <v>6191</v>
      </c>
      <c r="F153" s="2">
        <v>44368</v>
      </c>
      <c r="G153">
        <v>20876.310000000001</v>
      </c>
    </row>
    <row r="154" spans="1:7" x14ac:dyDescent="0.35">
      <c r="A154">
        <v>0.39437180216990486</v>
      </c>
      <c r="B154" t="s">
        <v>6178</v>
      </c>
      <c r="C154">
        <v>913765998</v>
      </c>
      <c r="D154" t="s">
        <v>6187</v>
      </c>
      <c r="E154" t="s">
        <v>6200</v>
      </c>
      <c r="F154" s="2">
        <v>44236</v>
      </c>
      <c r="G154">
        <v>34412.04</v>
      </c>
    </row>
    <row r="155" spans="1:7" x14ac:dyDescent="0.35">
      <c r="A155">
        <v>0.14332808140364983</v>
      </c>
      <c r="B155" t="s">
        <v>6178</v>
      </c>
      <c r="C155">
        <v>429910592</v>
      </c>
      <c r="D155" t="s">
        <v>6187</v>
      </c>
      <c r="E155" t="s">
        <v>6188</v>
      </c>
      <c r="F155" s="2">
        <v>44266</v>
      </c>
      <c r="G155">
        <v>2133.8200000000002</v>
      </c>
    </row>
    <row r="156" spans="1:7" x14ac:dyDescent="0.35">
      <c r="A156">
        <v>0.94637540692367039</v>
      </c>
      <c r="B156" t="s">
        <v>6180</v>
      </c>
      <c r="C156">
        <v>685989646</v>
      </c>
      <c r="D156" t="s">
        <v>6189</v>
      </c>
      <c r="E156" t="s">
        <v>6194</v>
      </c>
      <c r="F156" s="2">
        <v>44284</v>
      </c>
      <c r="G156">
        <v>20227.599999999999</v>
      </c>
    </row>
    <row r="157" spans="1:7" x14ac:dyDescent="0.35">
      <c r="A157">
        <v>0.43239853221852687</v>
      </c>
      <c r="B157" t="s">
        <v>6181</v>
      </c>
      <c r="C157">
        <v>394919381</v>
      </c>
      <c r="D157" t="s">
        <v>6192</v>
      </c>
      <c r="E157" t="s">
        <v>6197</v>
      </c>
      <c r="F157" s="2">
        <v>44207</v>
      </c>
      <c r="G157">
        <v>63045.7</v>
      </c>
    </row>
    <row r="158" spans="1:7" x14ac:dyDescent="0.35">
      <c r="A158">
        <v>0.69403057143472402</v>
      </c>
      <c r="B158" t="s">
        <v>6178</v>
      </c>
      <c r="C158">
        <v>169597632</v>
      </c>
      <c r="D158" t="s">
        <v>6187</v>
      </c>
      <c r="E158" t="s">
        <v>6188</v>
      </c>
      <c r="F158" s="2">
        <v>44662</v>
      </c>
      <c r="G158">
        <v>22703.14</v>
      </c>
    </row>
    <row r="159" spans="1:7" x14ac:dyDescent="0.35">
      <c r="A159">
        <v>0.73026274903623001</v>
      </c>
      <c r="B159" t="s">
        <v>6179</v>
      </c>
      <c r="C159">
        <v>148160170</v>
      </c>
      <c r="D159" t="s">
        <v>6198</v>
      </c>
      <c r="E159" t="s">
        <v>6191</v>
      </c>
      <c r="F159" s="2">
        <v>44518</v>
      </c>
      <c r="G159">
        <v>10098.85</v>
      </c>
    </row>
    <row r="160" spans="1:7" x14ac:dyDescent="0.35">
      <c r="A160">
        <v>0.74004925742899685</v>
      </c>
      <c r="B160" t="s">
        <v>6182</v>
      </c>
      <c r="C160">
        <v>922947867</v>
      </c>
      <c r="D160" t="s">
        <v>6196</v>
      </c>
      <c r="E160" t="s">
        <v>6200</v>
      </c>
      <c r="F160" s="2">
        <v>44579</v>
      </c>
      <c r="G160">
        <v>7490.16</v>
      </c>
    </row>
    <row r="161" spans="1:7" x14ac:dyDescent="0.35">
      <c r="A161">
        <v>2.5352662410118243E-2</v>
      </c>
      <c r="B161" t="s">
        <v>6177</v>
      </c>
      <c r="C161">
        <v>188754874</v>
      </c>
      <c r="D161" t="s">
        <v>6195</v>
      </c>
      <c r="E161" t="s">
        <v>6191</v>
      </c>
      <c r="F161" s="2">
        <v>44366</v>
      </c>
      <c r="G161">
        <v>26468.52</v>
      </c>
    </row>
    <row r="162" spans="1:7" x14ac:dyDescent="0.35">
      <c r="A162">
        <v>0.71471463424234349</v>
      </c>
      <c r="B162" t="s">
        <v>6177</v>
      </c>
      <c r="C162">
        <v>968346736</v>
      </c>
      <c r="D162" t="s">
        <v>6195</v>
      </c>
      <c r="E162" t="s">
        <v>6190</v>
      </c>
      <c r="F162" s="2">
        <v>44632</v>
      </c>
      <c r="G162">
        <v>19367.2</v>
      </c>
    </row>
    <row r="163" spans="1:7" x14ac:dyDescent="0.35">
      <c r="A163">
        <v>0.57339409726368895</v>
      </c>
      <c r="B163" t="s">
        <v>6181</v>
      </c>
      <c r="C163">
        <v>119671646</v>
      </c>
      <c r="D163" t="s">
        <v>6192</v>
      </c>
      <c r="E163" t="s">
        <v>6197</v>
      </c>
      <c r="F163" s="2">
        <v>44438</v>
      </c>
      <c r="G163">
        <v>33819.760000000002</v>
      </c>
    </row>
    <row r="164" spans="1:7" x14ac:dyDescent="0.35">
      <c r="A164">
        <v>0.99316879788076251</v>
      </c>
      <c r="B164" t="s">
        <v>6177</v>
      </c>
      <c r="C164">
        <v>887422629</v>
      </c>
      <c r="D164" t="s">
        <v>6195</v>
      </c>
      <c r="E164" t="s">
        <v>6190</v>
      </c>
      <c r="F164" s="2">
        <v>44240</v>
      </c>
      <c r="G164">
        <v>12056.88</v>
      </c>
    </row>
    <row r="165" spans="1:7" x14ac:dyDescent="0.35">
      <c r="A165">
        <v>0.53186672420833025</v>
      </c>
      <c r="B165" t="s">
        <v>6181</v>
      </c>
      <c r="C165">
        <v>517725391</v>
      </c>
      <c r="D165" t="s">
        <v>6192</v>
      </c>
      <c r="E165" t="s">
        <v>6197</v>
      </c>
      <c r="F165" s="2">
        <v>44667</v>
      </c>
      <c r="G165">
        <v>11519.95</v>
      </c>
    </row>
    <row r="166" spans="1:7" x14ac:dyDescent="0.35">
      <c r="A166">
        <v>0.98048775762228857</v>
      </c>
      <c r="B166" t="s">
        <v>6182</v>
      </c>
      <c r="C166">
        <v>417687954</v>
      </c>
      <c r="D166" t="s">
        <v>6196</v>
      </c>
      <c r="E166" t="s">
        <v>6200</v>
      </c>
      <c r="F166" s="2">
        <v>44309</v>
      </c>
      <c r="G166">
        <v>24981.45</v>
      </c>
    </row>
    <row r="167" spans="1:7" x14ac:dyDescent="0.35">
      <c r="A167">
        <v>0.41336117573662789</v>
      </c>
      <c r="B167" t="s">
        <v>6178</v>
      </c>
      <c r="C167">
        <v>508139626</v>
      </c>
      <c r="D167" t="s">
        <v>6187</v>
      </c>
      <c r="E167" t="s">
        <v>6188</v>
      </c>
      <c r="F167" s="2">
        <v>44619</v>
      </c>
      <c r="G167">
        <v>25257.05</v>
      </c>
    </row>
    <row r="168" spans="1:7" x14ac:dyDescent="0.35">
      <c r="A168">
        <v>0.29591325751663</v>
      </c>
      <c r="B168" t="s">
        <v>6178</v>
      </c>
      <c r="C168">
        <v>523976534</v>
      </c>
      <c r="D168" t="s">
        <v>6187</v>
      </c>
      <c r="E168" t="s">
        <v>6191</v>
      </c>
      <c r="F168" s="2">
        <v>44672</v>
      </c>
      <c r="G168">
        <v>22881.78</v>
      </c>
    </row>
    <row r="169" spans="1:7" x14ac:dyDescent="0.35">
      <c r="A169">
        <v>0.32316842452667982</v>
      </c>
      <c r="B169" t="s">
        <v>6177</v>
      </c>
      <c r="C169">
        <v>822220105</v>
      </c>
      <c r="D169" t="s">
        <v>6195</v>
      </c>
      <c r="E169" t="s">
        <v>6191</v>
      </c>
      <c r="F169" s="2">
        <v>44237</v>
      </c>
      <c r="G169">
        <v>16519.060000000001</v>
      </c>
    </row>
    <row r="170" spans="1:7" x14ac:dyDescent="0.35">
      <c r="A170">
        <v>2.4708534623074652E-2</v>
      </c>
      <c r="B170" t="s">
        <v>6182</v>
      </c>
      <c r="C170">
        <v>800027615</v>
      </c>
      <c r="D170" t="s">
        <v>6196</v>
      </c>
      <c r="E170" t="s">
        <v>6200</v>
      </c>
      <c r="F170" s="2">
        <v>44674</v>
      </c>
      <c r="G170">
        <v>29680</v>
      </c>
    </row>
    <row r="171" spans="1:7" x14ac:dyDescent="0.35">
      <c r="A171">
        <v>2.4998333849491794E-2</v>
      </c>
      <c r="B171" t="s">
        <v>6180</v>
      </c>
      <c r="C171">
        <v>992336100</v>
      </c>
      <c r="D171" t="s">
        <v>6189</v>
      </c>
      <c r="E171" t="s">
        <v>6194</v>
      </c>
      <c r="F171" s="2">
        <v>44581</v>
      </c>
      <c r="G171">
        <v>46947.1</v>
      </c>
    </row>
    <row r="172" spans="1:7" x14ac:dyDescent="0.35">
      <c r="A172">
        <v>0.13201335124077507</v>
      </c>
      <c r="B172" t="s">
        <v>6180</v>
      </c>
      <c r="C172">
        <v>141025410</v>
      </c>
      <c r="D172" t="s">
        <v>6189</v>
      </c>
      <c r="E172" t="s">
        <v>6194</v>
      </c>
      <c r="F172" s="2">
        <v>44593</v>
      </c>
      <c r="G172">
        <v>25006.880000000001</v>
      </c>
    </row>
    <row r="173" spans="1:7" x14ac:dyDescent="0.35">
      <c r="A173">
        <v>0.97686784788654513</v>
      </c>
      <c r="B173" t="s">
        <v>6179</v>
      </c>
      <c r="C173">
        <v>796584522</v>
      </c>
      <c r="D173" t="s">
        <v>6198</v>
      </c>
      <c r="E173" t="s">
        <v>6191</v>
      </c>
      <c r="F173" s="2">
        <v>44244</v>
      </c>
      <c r="G173">
        <v>62158.49</v>
      </c>
    </row>
    <row r="174" spans="1:7" x14ac:dyDescent="0.35">
      <c r="A174">
        <v>0.93989131036219975</v>
      </c>
      <c r="B174" t="s">
        <v>6179</v>
      </c>
      <c r="C174">
        <v>392190501</v>
      </c>
      <c r="D174" t="s">
        <v>6198</v>
      </c>
      <c r="E174" t="s">
        <v>6191</v>
      </c>
      <c r="F174" s="2">
        <v>44480</v>
      </c>
      <c r="G174">
        <v>26341.200000000001</v>
      </c>
    </row>
    <row r="175" spans="1:7" x14ac:dyDescent="0.35">
      <c r="A175">
        <v>0.87816084596379884</v>
      </c>
      <c r="B175" t="s">
        <v>6177</v>
      </c>
      <c r="C175">
        <v>282048392</v>
      </c>
      <c r="D175" t="s">
        <v>6195</v>
      </c>
      <c r="E175" t="s">
        <v>6190</v>
      </c>
      <c r="F175" s="2">
        <v>44391</v>
      </c>
      <c r="G175">
        <v>9496.42</v>
      </c>
    </row>
    <row r="176" spans="1:7" x14ac:dyDescent="0.35">
      <c r="A176">
        <v>0.56304743425011228</v>
      </c>
      <c r="B176" t="s">
        <v>6177</v>
      </c>
      <c r="C176">
        <v>377778135</v>
      </c>
      <c r="D176" t="s">
        <v>6195</v>
      </c>
      <c r="E176" t="s">
        <v>6190</v>
      </c>
      <c r="F176" s="2">
        <v>44223</v>
      </c>
      <c r="G176">
        <v>28552.79</v>
      </c>
    </row>
    <row r="177" spans="1:7" x14ac:dyDescent="0.35">
      <c r="A177">
        <v>0.71399123143841048</v>
      </c>
      <c r="B177" t="s">
        <v>6178</v>
      </c>
      <c r="C177">
        <v>936697768</v>
      </c>
      <c r="D177" t="s">
        <v>6187</v>
      </c>
      <c r="E177" t="s">
        <v>6190</v>
      </c>
      <c r="F177" s="2">
        <v>44246</v>
      </c>
      <c r="G177">
        <v>35463.599999999999</v>
      </c>
    </row>
    <row r="178" spans="1:7" x14ac:dyDescent="0.35">
      <c r="A178">
        <v>0.82619933728775763</v>
      </c>
      <c r="B178" t="s">
        <v>6180</v>
      </c>
      <c r="C178">
        <v>345576680</v>
      </c>
      <c r="D178" t="s">
        <v>6189</v>
      </c>
      <c r="E178" t="s">
        <v>6190</v>
      </c>
      <c r="F178" s="2">
        <v>44617</v>
      </c>
      <c r="G178">
        <v>9266.4</v>
      </c>
    </row>
    <row r="179" spans="1:7" x14ac:dyDescent="0.35">
      <c r="A179">
        <v>0.9761537245033548</v>
      </c>
      <c r="B179" t="s">
        <v>6179</v>
      </c>
      <c r="C179">
        <v>227936833</v>
      </c>
      <c r="D179" t="s">
        <v>6198</v>
      </c>
      <c r="E179" t="s">
        <v>6191</v>
      </c>
      <c r="F179" s="2">
        <v>44637</v>
      </c>
      <c r="G179">
        <v>3548.4</v>
      </c>
    </row>
    <row r="180" spans="1:7" x14ac:dyDescent="0.35">
      <c r="A180">
        <v>0.68843619376471066</v>
      </c>
      <c r="B180" t="s">
        <v>6178</v>
      </c>
      <c r="C180">
        <v>348591655</v>
      </c>
      <c r="D180" t="s">
        <v>6187</v>
      </c>
      <c r="E180" t="s">
        <v>6188</v>
      </c>
      <c r="F180" s="2">
        <v>44559</v>
      </c>
      <c r="G180">
        <v>8102.52</v>
      </c>
    </row>
    <row r="181" spans="1:7" x14ac:dyDescent="0.35">
      <c r="A181">
        <v>0.54172801048688457</v>
      </c>
      <c r="B181" t="s">
        <v>6177</v>
      </c>
      <c r="C181">
        <v>976789119</v>
      </c>
      <c r="D181" t="s">
        <v>6195</v>
      </c>
      <c r="E181" t="s">
        <v>6190</v>
      </c>
      <c r="F181" s="2">
        <v>44427</v>
      </c>
      <c r="G181">
        <v>63185.919999999998</v>
      </c>
    </row>
    <row r="182" spans="1:7" x14ac:dyDescent="0.35">
      <c r="A182">
        <v>0.13882650055668033</v>
      </c>
      <c r="B182" t="s">
        <v>6180</v>
      </c>
      <c r="C182">
        <v>838487517</v>
      </c>
      <c r="D182" t="s">
        <v>6189</v>
      </c>
      <c r="E182" t="s">
        <v>6194</v>
      </c>
      <c r="F182" s="2">
        <v>44356</v>
      </c>
      <c r="G182">
        <v>35375.15</v>
      </c>
    </row>
    <row r="183" spans="1:7" x14ac:dyDescent="0.35">
      <c r="A183">
        <v>0.37226482984423281</v>
      </c>
      <c r="B183" t="s">
        <v>6182</v>
      </c>
      <c r="C183">
        <v>459201382</v>
      </c>
      <c r="D183" t="s">
        <v>6196</v>
      </c>
      <c r="E183" t="s">
        <v>6200</v>
      </c>
      <c r="F183" s="2">
        <v>44254</v>
      </c>
      <c r="G183">
        <v>26186.400000000001</v>
      </c>
    </row>
    <row r="184" spans="1:7" x14ac:dyDescent="0.35">
      <c r="A184">
        <v>0.34842471960619181</v>
      </c>
      <c r="B184" t="s">
        <v>6181</v>
      </c>
      <c r="C184">
        <v>704858168</v>
      </c>
      <c r="D184" t="s">
        <v>6192</v>
      </c>
      <c r="E184" t="s">
        <v>6193</v>
      </c>
      <c r="F184" s="2">
        <v>44363</v>
      </c>
      <c r="G184">
        <v>14437.8</v>
      </c>
    </row>
    <row r="185" spans="1:7" x14ac:dyDescent="0.35">
      <c r="A185">
        <v>0.68843630341648021</v>
      </c>
      <c r="B185" t="s">
        <v>6177</v>
      </c>
      <c r="C185">
        <v>918619771</v>
      </c>
      <c r="D185" t="s">
        <v>6195</v>
      </c>
      <c r="E185" t="s">
        <v>6191</v>
      </c>
      <c r="F185" s="2">
        <v>44403</v>
      </c>
      <c r="G185">
        <v>9653.49</v>
      </c>
    </row>
    <row r="186" spans="1:7" x14ac:dyDescent="0.35">
      <c r="A186">
        <v>0.51289270138912069</v>
      </c>
      <c r="B186" t="s">
        <v>6177</v>
      </c>
      <c r="C186">
        <v>103348505</v>
      </c>
      <c r="D186" t="s">
        <v>6195</v>
      </c>
      <c r="E186" t="s">
        <v>6190</v>
      </c>
      <c r="F186" s="2">
        <v>44496</v>
      </c>
      <c r="G186">
        <v>40311.96</v>
      </c>
    </row>
    <row r="187" spans="1:7" x14ac:dyDescent="0.35">
      <c r="A187">
        <v>0.61007615914317204</v>
      </c>
      <c r="B187" t="s">
        <v>6179</v>
      </c>
      <c r="C187">
        <v>457442184</v>
      </c>
      <c r="D187" t="s">
        <v>6198</v>
      </c>
      <c r="E187" t="s">
        <v>6201</v>
      </c>
      <c r="F187" s="2">
        <v>44549</v>
      </c>
      <c r="G187">
        <v>15281.45</v>
      </c>
    </row>
    <row r="188" spans="1:7" x14ac:dyDescent="0.35">
      <c r="A188">
        <v>0.61976998090884838</v>
      </c>
      <c r="B188" t="s">
        <v>6177</v>
      </c>
      <c r="C188">
        <v>600726742</v>
      </c>
      <c r="D188" t="s">
        <v>6195</v>
      </c>
      <c r="E188" t="s">
        <v>6190</v>
      </c>
      <c r="F188" s="2">
        <v>44350</v>
      </c>
      <c r="G188">
        <v>7934.49</v>
      </c>
    </row>
    <row r="189" spans="1:7" x14ac:dyDescent="0.35">
      <c r="A189">
        <v>0.44348857685839194</v>
      </c>
      <c r="B189" t="s">
        <v>6181</v>
      </c>
      <c r="C189">
        <v>492918400</v>
      </c>
      <c r="D189" t="s">
        <v>6192</v>
      </c>
      <c r="E189" t="s">
        <v>6188</v>
      </c>
      <c r="F189" s="2">
        <v>44450</v>
      </c>
      <c r="G189">
        <v>16740.64</v>
      </c>
    </row>
    <row r="190" spans="1:7" x14ac:dyDescent="0.35">
      <c r="A190">
        <v>0.66952051877998486</v>
      </c>
      <c r="B190" t="s">
        <v>6178</v>
      </c>
      <c r="C190">
        <v>22535792</v>
      </c>
      <c r="D190" t="s">
        <v>6187</v>
      </c>
      <c r="E190" t="s">
        <v>6188</v>
      </c>
      <c r="F190" s="2">
        <v>44462</v>
      </c>
      <c r="G190">
        <v>48798.54</v>
      </c>
    </row>
    <row r="191" spans="1:7" x14ac:dyDescent="0.35">
      <c r="A191">
        <v>1.6466993317673984E-2</v>
      </c>
      <c r="B191" t="s">
        <v>6178</v>
      </c>
      <c r="C191">
        <v>104099391</v>
      </c>
      <c r="D191" t="s">
        <v>6187</v>
      </c>
      <c r="E191" t="s">
        <v>6200</v>
      </c>
      <c r="F191" s="2">
        <v>44347</v>
      </c>
      <c r="G191">
        <v>7396.32</v>
      </c>
    </row>
    <row r="192" spans="1:7" x14ac:dyDescent="0.35">
      <c r="A192">
        <v>0.3697408276193701</v>
      </c>
      <c r="B192" t="s">
        <v>6182</v>
      </c>
      <c r="C192">
        <v>864373705</v>
      </c>
      <c r="D192" t="s">
        <v>6196</v>
      </c>
      <c r="E192" t="s">
        <v>6188</v>
      </c>
      <c r="F192" s="2">
        <v>44461</v>
      </c>
      <c r="G192">
        <v>9373.65</v>
      </c>
    </row>
    <row r="193" spans="1:7" x14ac:dyDescent="0.35">
      <c r="A193">
        <v>0.26979207911694247</v>
      </c>
      <c r="B193" t="s">
        <v>6182</v>
      </c>
      <c r="C193">
        <v>991907150</v>
      </c>
      <c r="D193" t="s">
        <v>6196</v>
      </c>
      <c r="E193" t="s">
        <v>6199</v>
      </c>
      <c r="F193" s="2">
        <v>44339</v>
      </c>
      <c r="G193">
        <v>28920.28</v>
      </c>
    </row>
    <row r="194" spans="1:7" x14ac:dyDescent="0.35">
      <c r="A194">
        <v>0.33406420054754715</v>
      </c>
      <c r="B194" t="s">
        <v>6178</v>
      </c>
      <c r="C194">
        <v>458976633</v>
      </c>
      <c r="D194" t="s">
        <v>6187</v>
      </c>
      <c r="E194" t="s">
        <v>6191</v>
      </c>
      <c r="F194" s="2">
        <v>44232</v>
      </c>
      <c r="G194">
        <v>58648.81</v>
      </c>
    </row>
    <row r="195" spans="1:7" x14ac:dyDescent="0.35">
      <c r="A195">
        <v>0.6391600064249332</v>
      </c>
      <c r="B195" t="s">
        <v>6177</v>
      </c>
      <c r="C195">
        <v>176222762</v>
      </c>
      <c r="D195" t="s">
        <v>6195</v>
      </c>
      <c r="E195" t="s">
        <v>6190</v>
      </c>
      <c r="F195" s="2">
        <v>44321</v>
      </c>
      <c r="G195">
        <v>25373.93</v>
      </c>
    </row>
    <row r="196" spans="1:7" x14ac:dyDescent="0.35">
      <c r="A196">
        <v>0.25586337496798939</v>
      </c>
      <c r="B196" t="s">
        <v>6181</v>
      </c>
      <c r="C196">
        <v>767521408</v>
      </c>
      <c r="D196" t="s">
        <v>6192</v>
      </c>
      <c r="E196" t="s">
        <v>6193</v>
      </c>
      <c r="F196" s="2">
        <v>44222</v>
      </c>
      <c r="G196">
        <v>15747</v>
      </c>
    </row>
    <row r="197" spans="1:7" x14ac:dyDescent="0.35">
      <c r="A197">
        <v>9.1612182852017332E-2</v>
      </c>
      <c r="B197" t="s">
        <v>6179</v>
      </c>
      <c r="C197">
        <v>848525038</v>
      </c>
      <c r="D197" t="s">
        <v>6198</v>
      </c>
      <c r="E197" t="s">
        <v>6191</v>
      </c>
      <c r="F197" s="2">
        <v>44441</v>
      </c>
      <c r="G197">
        <v>32686.84</v>
      </c>
    </row>
    <row r="198" spans="1:7" x14ac:dyDescent="0.35">
      <c r="A198">
        <v>0.98309029776806323</v>
      </c>
      <c r="B198" t="s">
        <v>6181</v>
      </c>
      <c r="C198">
        <v>691813773</v>
      </c>
      <c r="D198" t="s">
        <v>6192</v>
      </c>
      <c r="E198" t="s">
        <v>6193</v>
      </c>
      <c r="F198" s="2">
        <v>44521</v>
      </c>
      <c r="G198">
        <v>45892.74</v>
      </c>
    </row>
    <row r="199" spans="1:7" x14ac:dyDescent="0.35">
      <c r="A199">
        <v>0.7926676303927247</v>
      </c>
      <c r="B199" t="s">
        <v>6179</v>
      </c>
      <c r="C199">
        <v>434049617</v>
      </c>
      <c r="D199" t="s">
        <v>6198</v>
      </c>
      <c r="E199" t="s">
        <v>6191</v>
      </c>
      <c r="F199" s="2">
        <v>44487</v>
      </c>
      <c r="G199">
        <v>44738.49</v>
      </c>
    </row>
    <row r="200" spans="1:7" x14ac:dyDescent="0.35">
      <c r="A200">
        <v>0.81221229380333859</v>
      </c>
      <c r="B200" t="s">
        <v>6177</v>
      </c>
      <c r="C200">
        <v>45676466</v>
      </c>
      <c r="D200" t="s">
        <v>6195</v>
      </c>
      <c r="E200" t="s">
        <v>6190</v>
      </c>
      <c r="F200" s="2">
        <v>44247</v>
      </c>
      <c r="G200">
        <v>21705.39</v>
      </c>
    </row>
    <row r="201" spans="1:7" x14ac:dyDescent="0.35">
      <c r="A201">
        <v>0.56799122102056609</v>
      </c>
      <c r="B201" t="s">
        <v>6179</v>
      </c>
      <c r="C201">
        <v>858831444</v>
      </c>
      <c r="D201" t="s">
        <v>6198</v>
      </c>
      <c r="E201" t="s">
        <v>6191</v>
      </c>
      <c r="F201" s="2">
        <v>44536</v>
      </c>
      <c r="G201">
        <v>19570</v>
      </c>
    </row>
    <row r="202" spans="1:7" x14ac:dyDescent="0.35">
      <c r="A202">
        <v>0.27084479386766636</v>
      </c>
      <c r="B202" t="s">
        <v>6178</v>
      </c>
      <c r="C202">
        <v>581950676</v>
      </c>
      <c r="D202" t="s">
        <v>6187</v>
      </c>
      <c r="E202" t="s">
        <v>6191</v>
      </c>
      <c r="F202" s="2">
        <v>44224</v>
      </c>
      <c r="G202">
        <v>42073.56</v>
      </c>
    </row>
    <row r="203" spans="1:7" x14ac:dyDescent="0.35">
      <c r="A203">
        <v>0.68346185356629507</v>
      </c>
      <c r="B203" t="s">
        <v>6178</v>
      </c>
      <c r="C203">
        <v>413036041</v>
      </c>
      <c r="D203" t="s">
        <v>6187</v>
      </c>
      <c r="E203" t="s">
        <v>6188</v>
      </c>
      <c r="F203" s="2">
        <v>44285</v>
      </c>
      <c r="G203">
        <v>64848.72</v>
      </c>
    </row>
    <row r="204" spans="1:7" x14ac:dyDescent="0.35">
      <c r="A204">
        <v>0.96123489875115153</v>
      </c>
      <c r="B204" t="s">
        <v>6180</v>
      </c>
      <c r="C204">
        <v>876279636</v>
      </c>
      <c r="D204" t="s">
        <v>6189</v>
      </c>
      <c r="E204" t="s">
        <v>6194</v>
      </c>
      <c r="F204" s="2">
        <v>44216</v>
      </c>
      <c r="G204">
        <v>17983.68</v>
      </c>
    </row>
    <row r="205" spans="1:7" x14ac:dyDescent="0.35">
      <c r="A205">
        <v>0.52249847811379269</v>
      </c>
      <c r="B205" t="s">
        <v>6179</v>
      </c>
      <c r="C205">
        <v>255215146</v>
      </c>
      <c r="D205" t="s">
        <v>6198</v>
      </c>
      <c r="E205" t="s">
        <v>6191</v>
      </c>
      <c r="F205" s="2">
        <v>44364</v>
      </c>
      <c r="G205">
        <v>62016.6</v>
      </c>
    </row>
    <row r="206" spans="1:7" x14ac:dyDescent="0.35">
      <c r="A206">
        <v>2.5532524560998082E-2</v>
      </c>
      <c r="B206" t="s">
        <v>6178</v>
      </c>
      <c r="C206">
        <v>233708883</v>
      </c>
      <c r="D206" t="s">
        <v>6187</v>
      </c>
      <c r="E206" t="s">
        <v>6188</v>
      </c>
      <c r="F206" s="2">
        <v>44324</v>
      </c>
      <c r="G206">
        <v>42781.52</v>
      </c>
    </row>
    <row r="207" spans="1:7" x14ac:dyDescent="0.35">
      <c r="A207">
        <v>0.19962354737611288</v>
      </c>
      <c r="B207" t="s">
        <v>6178</v>
      </c>
      <c r="C207">
        <v>357002076</v>
      </c>
      <c r="D207" t="s">
        <v>6187</v>
      </c>
      <c r="E207" t="s">
        <v>6188</v>
      </c>
      <c r="F207" s="2">
        <v>44277</v>
      </c>
      <c r="G207">
        <v>5475.55</v>
      </c>
    </row>
    <row r="208" spans="1:7" x14ac:dyDescent="0.35">
      <c r="A208">
        <v>0.22399631226742989</v>
      </c>
      <c r="B208" t="s">
        <v>6178</v>
      </c>
      <c r="C208">
        <v>511755861</v>
      </c>
      <c r="D208" t="s">
        <v>6187</v>
      </c>
      <c r="E208" t="s">
        <v>6188</v>
      </c>
      <c r="F208" s="2">
        <v>44209</v>
      </c>
      <c r="G208">
        <v>28571.94</v>
      </c>
    </row>
    <row r="209" spans="1:7" x14ac:dyDescent="0.35">
      <c r="A209">
        <v>0.82943406488781546</v>
      </c>
      <c r="B209" t="s">
        <v>6177</v>
      </c>
      <c r="C209">
        <v>859532110</v>
      </c>
      <c r="D209" t="s">
        <v>6195</v>
      </c>
      <c r="E209" t="s">
        <v>6190</v>
      </c>
      <c r="F209" s="2">
        <v>44333</v>
      </c>
      <c r="G209">
        <v>42292.65</v>
      </c>
    </row>
    <row r="210" spans="1:7" x14ac:dyDescent="0.35">
      <c r="A210">
        <v>0.87195309133018073</v>
      </c>
      <c r="B210" t="s">
        <v>6182</v>
      </c>
      <c r="C210">
        <v>15447086</v>
      </c>
      <c r="D210" t="s">
        <v>6196</v>
      </c>
      <c r="E210" t="s">
        <v>6199</v>
      </c>
      <c r="F210" s="2">
        <v>44472</v>
      </c>
      <c r="G210">
        <v>48653.88</v>
      </c>
    </row>
    <row r="211" spans="1:7" x14ac:dyDescent="0.35">
      <c r="A211">
        <v>0.28864459542631538</v>
      </c>
      <c r="B211" t="s">
        <v>6180</v>
      </c>
      <c r="C211">
        <v>885905521</v>
      </c>
      <c r="D211" t="s">
        <v>6189</v>
      </c>
      <c r="E211" t="s">
        <v>6194</v>
      </c>
      <c r="F211" s="2">
        <v>44386</v>
      </c>
      <c r="G211">
        <v>26256.45</v>
      </c>
    </row>
    <row r="212" spans="1:7" x14ac:dyDescent="0.35">
      <c r="A212">
        <v>0.25707941367652631</v>
      </c>
      <c r="B212" t="s">
        <v>6179</v>
      </c>
      <c r="C212">
        <v>34376216</v>
      </c>
      <c r="D212" t="s">
        <v>6198</v>
      </c>
      <c r="E212" t="s">
        <v>6201</v>
      </c>
      <c r="F212" s="2">
        <v>44206</v>
      </c>
      <c r="G212">
        <v>12721.59</v>
      </c>
    </row>
    <row r="213" spans="1:7" x14ac:dyDescent="0.35">
      <c r="A213">
        <v>0.75838458847528056</v>
      </c>
      <c r="B213" t="s">
        <v>6182</v>
      </c>
      <c r="C213">
        <v>151284774</v>
      </c>
      <c r="D213" t="s">
        <v>6196</v>
      </c>
      <c r="E213" t="s">
        <v>6188</v>
      </c>
      <c r="F213" s="2">
        <v>44225</v>
      </c>
      <c r="G213">
        <v>53427.360000000001</v>
      </c>
    </row>
    <row r="214" spans="1:7" x14ac:dyDescent="0.35">
      <c r="A214">
        <v>0.15557715200143163</v>
      </c>
      <c r="B214" t="s">
        <v>6178</v>
      </c>
      <c r="C214">
        <v>928702324</v>
      </c>
      <c r="D214" t="s">
        <v>6187</v>
      </c>
      <c r="E214" t="s">
        <v>6188</v>
      </c>
      <c r="F214" s="2">
        <v>44269</v>
      </c>
      <c r="G214">
        <v>16547.48</v>
      </c>
    </row>
    <row r="215" spans="1:7" x14ac:dyDescent="0.35">
      <c r="A215">
        <v>0.97527764861412036</v>
      </c>
      <c r="B215" t="s">
        <v>6177</v>
      </c>
      <c r="C215">
        <v>487111219</v>
      </c>
      <c r="D215" t="s">
        <v>6195</v>
      </c>
      <c r="E215" t="s">
        <v>6190</v>
      </c>
      <c r="F215" s="2">
        <v>44481</v>
      </c>
      <c r="G215">
        <v>44967.51</v>
      </c>
    </row>
    <row r="216" spans="1:7" x14ac:dyDescent="0.35">
      <c r="A216">
        <v>0.12042671595001753</v>
      </c>
      <c r="B216" t="s">
        <v>6177</v>
      </c>
      <c r="C216">
        <v>359280637</v>
      </c>
      <c r="D216" t="s">
        <v>6195</v>
      </c>
      <c r="E216" t="s">
        <v>6191</v>
      </c>
      <c r="F216" s="2">
        <v>44657</v>
      </c>
      <c r="G216">
        <v>44633.4</v>
      </c>
    </row>
    <row r="217" spans="1:7" x14ac:dyDescent="0.35">
      <c r="A217">
        <v>0.4220322427601978</v>
      </c>
      <c r="B217" t="s">
        <v>6180</v>
      </c>
      <c r="C217">
        <v>757839652</v>
      </c>
      <c r="D217" t="s">
        <v>6189</v>
      </c>
      <c r="E217" t="s">
        <v>6190</v>
      </c>
      <c r="F217" s="2">
        <v>44451</v>
      </c>
      <c r="G217">
        <v>31359.119999999999</v>
      </c>
    </row>
    <row r="218" spans="1:7" x14ac:dyDescent="0.35">
      <c r="A218">
        <v>0.83620047887740667</v>
      </c>
      <c r="B218" t="s">
        <v>6177</v>
      </c>
      <c r="C218">
        <v>253498368</v>
      </c>
      <c r="D218" t="s">
        <v>6195</v>
      </c>
      <c r="E218" t="s">
        <v>6190</v>
      </c>
      <c r="F218" s="2">
        <v>44309</v>
      </c>
      <c r="G218">
        <v>14837.84</v>
      </c>
    </row>
    <row r="219" spans="1:7" x14ac:dyDescent="0.35">
      <c r="A219">
        <v>0.73071280606909428</v>
      </c>
      <c r="B219" t="s">
        <v>6179</v>
      </c>
      <c r="C219">
        <v>711108813</v>
      </c>
      <c r="D219" t="s">
        <v>6198</v>
      </c>
      <c r="E219" t="s">
        <v>6191</v>
      </c>
      <c r="F219" s="2">
        <v>44615</v>
      </c>
      <c r="G219">
        <v>2158.4499999999998</v>
      </c>
    </row>
    <row r="220" spans="1:7" x14ac:dyDescent="0.35">
      <c r="A220">
        <v>0.31408086357298903</v>
      </c>
      <c r="B220" t="s">
        <v>6178</v>
      </c>
      <c r="C220">
        <v>321167975</v>
      </c>
      <c r="D220" t="s">
        <v>6187</v>
      </c>
      <c r="E220" t="s">
        <v>6200</v>
      </c>
      <c r="F220" s="2">
        <v>44558</v>
      </c>
      <c r="G220">
        <v>49391.16</v>
      </c>
    </row>
    <row r="221" spans="1:7" x14ac:dyDescent="0.35">
      <c r="A221">
        <v>0.24003412440988015</v>
      </c>
      <c r="B221" t="s">
        <v>6179</v>
      </c>
      <c r="C221">
        <v>843915301</v>
      </c>
      <c r="D221" t="s">
        <v>6198</v>
      </c>
      <c r="E221" t="s">
        <v>6191</v>
      </c>
      <c r="F221" s="2">
        <v>44219</v>
      </c>
      <c r="G221">
        <v>31498.25</v>
      </c>
    </row>
    <row r="222" spans="1:7" x14ac:dyDescent="0.35">
      <c r="A222">
        <v>0.52254446324118964</v>
      </c>
      <c r="B222" t="s">
        <v>6177</v>
      </c>
      <c r="C222">
        <v>671787046</v>
      </c>
      <c r="D222" t="s">
        <v>6195</v>
      </c>
      <c r="E222" t="s">
        <v>6191</v>
      </c>
      <c r="F222" s="2">
        <v>44652</v>
      </c>
      <c r="G222">
        <v>16942.5</v>
      </c>
    </row>
    <row r="223" spans="1:7" x14ac:dyDescent="0.35">
      <c r="A223">
        <v>3.3199742288932077E-2</v>
      </c>
      <c r="B223" t="s">
        <v>6177</v>
      </c>
      <c r="C223">
        <v>753052435</v>
      </c>
      <c r="D223" t="s">
        <v>6195</v>
      </c>
      <c r="E223" t="s">
        <v>6190</v>
      </c>
      <c r="F223" s="2">
        <v>44332</v>
      </c>
      <c r="G223">
        <v>19066.560000000001</v>
      </c>
    </row>
    <row r="224" spans="1:7" x14ac:dyDescent="0.35">
      <c r="A224">
        <v>0.33121937738183382</v>
      </c>
      <c r="B224" t="s">
        <v>6182</v>
      </c>
      <c r="C224">
        <v>808714603</v>
      </c>
      <c r="D224" t="s">
        <v>6196</v>
      </c>
      <c r="E224" t="s">
        <v>6199</v>
      </c>
      <c r="F224" s="2">
        <v>44551</v>
      </c>
      <c r="G224">
        <v>59506.26</v>
      </c>
    </row>
    <row r="225" spans="1:7" x14ac:dyDescent="0.35">
      <c r="A225">
        <v>0.87962596210021915</v>
      </c>
      <c r="B225" t="s">
        <v>6177</v>
      </c>
      <c r="C225">
        <v>838039063</v>
      </c>
      <c r="D225" t="s">
        <v>6195</v>
      </c>
      <c r="E225" t="s">
        <v>6190</v>
      </c>
      <c r="F225" s="2">
        <v>44368</v>
      </c>
      <c r="G225">
        <v>29179.06</v>
      </c>
    </row>
    <row r="226" spans="1:7" x14ac:dyDescent="0.35">
      <c r="A226">
        <v>8.0284459422239163E-2</v>
      </c>
      <c r="B226" t="s">
        <v>6179</v>
      </c>
      <c r="C226">
        <v>970179932</v>
      </c>
      <c r="D226" t="s">
        <v>6198</v>
      </c>
      <c r="E226" t="s">
        <v>6201</v>
      </c>
      <c r="F226" s="2">
        <v>44358</v>
      </c>
      <c r="G226">
        <v>23677.8</v>
      </c>
    </row>
    <row r="227" spans="1:7" x14ac:dyDescent="0.35">
      <c r="A227">
        <v>0.63901601570343491</v>
      </c>
      <c r="B227" t="s">
        <v>6182</v>
      </c>
      <c r="C227">
        <v>146974938</v>
      </c>
      <c r="D227" t="s">
        <v>6196</v>
      </c>
      <c r="E227" t="s">
        <v>6200</v>
      </c>
      <c r="F227" s="2">
        <v>44485</v>
      </c>
      <c r="G227">
        <v>49752.78</v>
      </c>
    </row>
    <row r="228" spans="1:7" x14ac:dyDescent="0.35">
      <c r="A228">
        <v>0.98810098775198751</v>
      </c>
      <c r="B228" t="s">
        <v>6177</v>
      </c>
      <c r="C228">
        <v>776653935</v>
      </c>
      <c r="D228" t="s">
        <v>6195</v>
      </c>
      <c r="E228" t="s">
        <v>6190</v>
      </c>
      <c r="F228" s="2">
        <v>44232</v>
      </c>
      <c r="G228">
        <v>33104.959999999999</v>
      </c>
    </row>
    <row r="229" spans="1:7" x14ac:dyDescent="0.35">
      <c r="A229">
        <v>0.30789791722443616</v>
      </c>
      <c r="B229" t="s">
        <v>6178</v>
      </c>
      <c r="C229">
        <v>451599744</v>
      </c>
      <c r="D229" t="s">
        <v>6187</v>
      </c>
      <c r="E229" t="s">
        <v>6188</v>
      </c>
      <c r="F229" s="2">
        <v>44661</v>
      </c>
      <c r="G229">
        <v>3422.4</v>
      </c>
    </row>
    <row r="230" spans="1:7" x14ac:dyDescent="0.35">
      <c r="A230">
        <v>2.2054984896063168E-2</v>
      </c>
      <c r="B230" t="s">
        <v>6180</v>
      </c>
      <c r="C230">
        <v>171393825</v>
      </c>
      <c r="D230" t="s">
        <v>6189</v>
      </c>
      <c r="E230" t="s">
        <v>6190</v>
      </c>
      <c r="F230" s="2">
        <v>44402</v>
      </c>
      <c r="G230">
        <v>63578.75</v>
      </c>
    </row>
    <row r="231" spans="1:7" x14ac:dyDescent="0.35">
      <c r="A231">
        <v>0.29911363161329352</v>
      </c>
      <c r="B231" t="s">
        <v>6181</v>
      </c>
      <c r="C231">
        <v>336984371</v>
      </c>
      <c r="D231" t="s">
        <v>6192</v>
      </c>
      <c r="E231" t="s">
        <v>6197</v>
      </c>
      <c r="F231" s="2">
        <v>44245</v>
      </c>
      <c r="G231">
        <v>19861.45</v>
      </c>
    </row>
    <row r="232" spans="1:7" x14ac:dyDescent="0.35">
      <c r="A232">
        <v>0.62303381069060282</v>
      </c>
      <c r="B232" t="s">
        <v>6178</v>
      </c>
      <c r="C232">
        <v>998752321</v>
      </c>
      <c r="D232" t="s">
        <v>6187</v>
      </c>
      <c r="E232" t="s">
        <v>6188</v>
      </c>
      <c r="F232" s="2">
        <v>44654</v>
      </c>
      <c r="G232">
        <v>9166.85</v>
      </c>
    </row>
    <row r="233" spans="1:7" x14ac:dyDescent="0.35">
      <c r="A233">
        <v>0.71447989291188152</v>
      </c>
      <c r="B233" t="s">
        <v>6177</v>
      </c>
      <c r="C233">
        <v>744867727</v>
      </c>
      <c r="D233" t="s">
        <v>6195</v>
      </c>
      <c r="E233" t="s">
        <v>6190</v>
      </c>
      <c r="F233" s="2">
        <v>44305</v>
      </c>
      <c r="G233">
        <v>27447.68</v>
      </c>
    </row>
    <row r="234" spans="1:7" x14ac:dyDescent="0.35">
      <c r="A234">
        <v>8.1324675728090989E-2</v>
      </c>
      <c r="B234" t="s">
        <v>6179</v>
      </c>
      <c r="C234">
        <v>423317349</v>
      </c>
      <c r="D234" t="s">
        <v>6198</v>
      </c>
      <c r="E234" t="s">
        <v>6190</v>
      </c>
      <c r="F234" s="2">
        <v>44592</v>
      </c>
      <c r="G234">
        <v>18068.759999999998</v>
      </c>
    </row>
    <row r="235" spans="1:7" x14ac:dyDescent="0.35">
      <c r="A235">
        <v>8.9540462037352109E-2</v>
      </c>
      <c r="B235" t="s">
        <v>6178</v>
      </c>
      <c r="C235">
        <v>819479045</v>
      </c>
      <c r="D235" t="s">
        <v>6187</v>
      </c>
      <c r="E235" t="s">
        <v>6188</v>
      </c>
      <c r="F235" s="2">
        <v>44570</v>
      </c>
      <c r="G235">
        <v>41186.300000000003</v>
      </c>
    </row>
    <row r="236" spans="1:7" x14ac:dyDescent="0.35">
      <c r="A236">
        <v>0.72024130572842726</v>
      </c>
      <c r="B236" t="s">
        <v>6180</v>
      </c>
      <c r="C236">
        <v>20851629</v>
      </c>
      <c r="D236" t="s">
        <v>6189</v>
      </c>
      <c r="E236" t="s">
        <v>6194</v>
      </c>
      <c r="F236" s="2">
        <v>44602</v>
      </c>
      <c r="G236">
        <v>47943.96</v>
      </c>
    </row>
    <row r="237" spans="1:7" x14ac:dyDescent="0.35">
      <c r="A237">
        <v>0.40017204973969134</v>
      </c>
      <c r="B237" t="s">
        <v>6178</v>
      </c>
      <c r="C237">
        <v>21470943</v>
      </c>
      <c r="D237" t="s">
        <v>6187</v>
      </c>
      <c r="E237" t="s">
        <v>6188</v>
      </c>
      <c r="F237" s="2">
        <v>44438</v>
      </c>
      <c r="G237">
        <v>13734</v>
      </c>
    </row>
    <row r="238" spans="1:7" x14ac:dyDescent="0.35">
      <c r="A238">
        <v>0.25346128106621735</v>
      </c>
      <c r="B238" t="s">
        <v>6179</v>
      </c>
      <c r="C238">
        <v>550594586</v>
      </c>
      <c r="D238" t="s">
        <v>6198</v>
      </c>
      <c r="E238" t="s">
        <v>6201</v>
      </c>
      <c r="F238" s="2">
        <v>44478</v>
      </c>
      <c r="G238">
        <v>1731.01</v>
      </c>
    </row>
    <row r="239" spans="1:7" x14ac:dyDescent="0.35">
      <c r="A239">
        <v>0.41713080701805649</v>
      </c>
      <c r="B239" t="s">
        <v>6177</v>
      </c>
      <c r="C239">
        <v>171025223</v>
      </c>
      <c r="D239" t="s">
        <v>6195</v>
      </c>
      <c r="E239" t="s">
        <v>6190</v>
      </c>
      <c r="F239" s="2">
        <v>44506</v>
      </c>
      <c r="G239">
        <v>11937.39</v>
      </c>
    </row>
    <row r="240" spans="1:7" x14ac:dyDescent="0.35">
      <c r="A240">
        <v>0.57856347717446244</v>
      </c>
      <c r="B240" t="s">
        <v>6180</v>
      </c>
      <c r="C240">
        <v>963367321</v>
      </c>
      <c r="D240" t="s">
        <v>6189</v>
      </c>
      <c r="E240" t="s">
        <v>6194</v>
      </c>
      <c r="F240" s="2">
        <v>44571</v>
      </c>
      <c r="G240">
        <v>30937.599999999999</v>
      </c>
    </row>
    <row r="241" spans="1:7" x14ac:dyDescent="0.35">
      <c r="A241">
        <v>7.0792391800438281E-2</v>
      </c>
      <c r="B241" t="s">
        <v>6179</v>
      </c>
      <c r="C241">
        <v>99730338</v>
      </c>
      <c r="D241" t="s">
        <v>6198</v>
      </c>
      <c r="E241" t="s">
        <v>6191</v>
      </c>
      <c r="F241" s="2">
        <v>44544</v>
      </c>
      <c r="G241">
        <v>18069.64</v>
      </c>
    </row>
    <row r="242" spans="1:7" x14ac:dyDescent="0.35">
      <c r="A242">
        <v>0.17374392745836553</v>
      </c>
      <c r="B242" t="s">
        <v>6179</v>
      </c>
      <c r="C242">
        <v>295682322</v>
      </c>
      <c r="D242" t="s">
        <v>6198</v>
      </c>
      <c r="E242" t="s">
        <v>6190</v>
      </c>
      <c r="F242" s="2">
        <v>44361</v>
      </c>
      <c r="G242">
        <v>9578.4</v>
      </c>
    </row>
    <row r="243" spans="1:7" x14ac:dyDescent="0.35">
      <c r="A243">
        <v>0.21141991642853208</v>
      </c>
      <c r="B243" t="s">
        <v>6182</v>
      </c>
      <c r="C243">
        <v>97710211</v>
      </c>
      <c r="D243" t="s">
        <v>6196</v>
      </c>
      <c r="E243" t="s">
        <v>6188</v>
      </c>
      <c r="F243" s="2">
        <v>44324</v>
      </c>
      <c r="G243">
        <v>24996.799999999999</v>
      </c>
    </row>
    <row r="244" spans="1:7" x14ac:dyDescent="0.35">
      <c r="A244">
        <v>0.76036810518121767</v>
      </c>
      <c r="B244" t="s">
        <v>6178</v>
      </c>
      <c r="C244">
        <v>903350842</v>
      </c>
      <c r="D244" t="s">
        <v>6187</v>
      </c>
      <c r="E244" t="s">
        <v>6188</v>
      </c>
      <c r="F244" s="2">
        <v>44671</v>
      </c>
      <c r="G244">
        <v>25990.47</v>
      </c>
    </row>
    <row r="245" spans="1:7" x14ac:dyDescent="0.35">
      <c r="A245">
        <v>6.7190803504997954E-2</v>
      </c>
      <c r="B245" t="s">
        <v>6177</v>
      </c>
      <c r="C245">
        <v>305148262</v>
      </c>
      <c r="D245" t="s">
        <v>6195</v>
      </c>
      <c r="E245" t="s">
        <v>6190</v>
      </c>
      <c r="F245" s="2">
        <v>44238</v>
      </c>
      <c r="G245">
        <v>33716.15</v>
      </c>
    </row>
    <row r="246" spans="1:7" x14ac:dyDescent="0.35">
      <c r="A246">
        <v>0.39641709522668545</v>
      </c>
      <c r="B246" t="s">
        <v>6177</v>
      </c>
      <c r="C246">
        <v>666033769</v>
      </c>
      <c r="D246" t="s">
        <v>6195</v>
      </c>
      <c r="E246" t="s">
        <v>6190</v>
      </c>
      <c r="F246" s="2">
        <v>44594</v>
      </c>
      <c r="G246">
        <v>45881.16</v>
      </c>
    </row>
    <row r="247" spans="1:7" x14ac:dyDescent="0.35">
      <c r="A247">
        <v>0.97263152151614041</v>
      </c>
      <c r="B247" t="s">
        <v>6182</v>
      </c>
      <c r="C247">
        <v>393858976</v>
      </c>
      <c r="D247" t="s">
        <v>6196</v>
      </c>
      <c r="E247" t="s">
        <v>6200</v>
      </c>
      <c r="F247" s="2">
        <v>44657</v>
      </c>
      <c r="G247">
        <v>2662.49</v>
      </c>
    </row>
    <row r="248" spans="1:7" x14ac:dyDescent="0.35">
      <c r="A248">
        <v>0.19606244911020865</v>
      </c>
      <c r="B248" t="s">
        <v>6177</v>
      </c>
      <c r="C248">
        <v>880033530</v>
      </c>
      <c r="D248" t="s">
        <v>6195</v>
      </c>
      <c r="E248" t="s">
        <v>6191</v>
      </c>
      <c r="F248" s="2">
        <v>44382</v>
      </c>
      <c r="G248">
        <v>39311</v>
      </c>
    </row>
    <row r="249" spans="1:7" x14ac:dyDescent="0.35">
      <c r="A249">
        <v>6.572872273058461E-2</v>
      </c>
      <c r="B249" t="s">
        <v>6179</v>
      </c>
      <c r="C249">
        <v>854144068</v>
      </c>
      <c r="D249" t="s">
        <v>6198</v>
      </c>
      <c r="E249" t="s">
        <v>6191</v>
      </c>
      <c r="F249" s="2">
        <v>44471</v>
      </c>
      <c r="G249">
        <v>5747.28</v>
      </c>
    </row>
    <row r="250" spans="1:7" x14ac:dyDescent="0.35">
      <c r="A250">
        <v>0.5244426413033767</v>
      </c>
      <c r="B250" t="s">
        <v>6181</v>
      </c>
      <c r="C250">
        <v>710192330</v>
      </c>
      <c r="D250" t="s">
        <v>6192</v>
      </c>
      <c r="E250" t="s">
        <v>6197</v>
      </c>
      <c r="F250" s="2">
        <v>44258</v>
      </c>
      <c r="G250">
        <v>18799.95</v>
      </c>
    </row>
    <row r="251" spans="1:7" x14ac:dyDescent="0.35">
      <c r="A251">
        <v>0.57522607935546499</v>
      </c>
      <c r="B251" t="s">
        <v>6182</v>
      </c>
      <c r="C251">
        <v>786930810</v>
      </c>
      <c r="D251" t="s">
        <v>6196</v>
      </c>
      <c r="E251" t="s">
        <v>6200</v>
      </c>
      <c r="F251" s="2">
        <v>44577</v>
      </c>
      <c r="G251">
        <v>10340.469999999999</v>
      </c>
    </row>
    <row r="252" spans="1:7" x14ac:dyDescent="0.35">
      <c r="A252">
        <v>0.16818217486963438</v>
      </c>
      <c r="B252" t="s">
        <v>6180</v>
      </c>
      <c r="C252">
        <v>898544861</v>
      </c>
      <c r="D252" t="s">
        <v>6189</v>
      </c>
      <c r="E252" t="s">
        <v>6194</v>
      </c>
      <c r="F252" s="2">
        <v>44476</v>
      </c>
      <c r="G252">
        <v>67612.160000000003</v>
      </c>
    </row>
    <row r="253" spans="1:7" x14ac:dyDescent="0.35">
      <c r="A253">
        <v>0.25278799614972869</v>
      </c>
      <c r="B253" t="s">
        <v>6177</v>
      </c>
      <c r="C253">
        <v>395405823</v>
      </c>
      <c r="D253" t="s">
        <v>6195</v>
      </c>
      <c r="E253" t="s">
        <v>6190</v>
      </c>
      <c r="F253" s="2">
        <v>44245</v>
      </c>
      <c r="G253">
        <v>38676.36</v>
      </c>
    </row>
    <row r="254" spans="1:7" x14ac:dyDescent="0.35">
      <c r="A254">
        <v>0.85744489479878672</v>
      </c>
      <c r="B254" t="s">
        <v>6180</v>
      </c>
      <c r="C254">
        <v>62293485</v>
      </c>
      <c r="D254" t="s">
        <v>6189</v>
      </c>
      <c r="E254" t="s">
        <v>6190</v>
      </c>
      <c r="F254" s="2">
        <v>44600</v>
      </c>
      <c r="G254">
        <v>5995.99</v>
      </c>
    </row>
    <row r="255" spans="1:7" x14ac:dyDescent="0.35">
      <c r="A255">
        <v>0.30167729928980347</v>
      </c>
      <c r="B255" t="s">
        <v>6177</v>
      </c>
      <c r="C255">
        <v>527024190</v>
      </c>
      <c r="D255" t="s">
        <v>6195</v>
      </c>
      <c r="E255" t="s">
        <v>6190</v>
      </c>
      <c r="F255" s="2">
        <v>44283</v>
      </c>
      <c r="G255">
        <v>42132.86</v>
      </c>
    </row>
    <row r="256" spans="1:7" x14ac:dyDescent="0.35">
      <c r="A256">
        <v>0.19956210294008037</v>
      </c>
      <c r="B256" t="s">
        <v>6178</v>
      </c>
      <c r="C256">
        <v>606950558</v>
      </c>
      <c r="D256" t="s">
        <v>6187</v>
      </c>
      <c r="E256" t="s">
        <v>6191</v>
      </c>
      <c r="F256" s="2">
        <v>44408</v>
      </c>
      <c r="G256">
        <v>63872.76</v>
      </c>
    </row>
    <row r="257" spans="1:7" x14ac:dyDescent="0.35">
      <c r="A257">
        <v>0.60210562291861558</v>
      </c>
      <c r="B257" t="s">
        <v>6181</v>
      </c>
      <c r="C257">
        <v>74546346</v>
      </c>
      <c r="D257" t="s">
        <v>6192</v>
      </c>
      <c r="E257" t="s">
        <v>6197</v>
      </c>
      <c r="F257" s="2">
        <v>44669</v>
      </c>
      <c r="G257">
        <v>5771.52</v>
      </c>
    </row>
    <row r="258" spans="1:7" x14ac:dyDescent="0.35">
      <c r="A258">
        <v>0.30803001680252229</v>
      </c>
      <c r="B258" t="s">
        <v>6177</v>
      </c>
      <c r="C258">
        <v>580182767</v>
      </c>
      <c r="D258" t="s">
        <v>6195</v>
      </c>
      <c r="E258" t="s">
        <v>6190</v>
      </c>
      <c r="F258" s="2">
        <v>44458</v>
      </c>
      <c r="G258">
        <v>8921.2800000000007</v>
      </c>
    </row>
    <row r="259" spans="1:7" x14ac:dyDescent="0.35">
      <c r="A259">
        <v>0.74076256745551217</v>
      </c>
      <c r="B259" t="s">
        <v>6177</v>
      </c>
      <c r="C259">
        <v>234611028</v>
      </c>
      <c r="D259" t="s">
        <v>6195</v>
      </c>
      <c r="E259" t="s">
        <v>6191</v>
      </c>
      <c r="F259" s="2">
        <v>44259</v>
      </c>
      <c r="G259">
        <v>26449.56</v>
      </c>
    </row>
    <row r="260" spans="1:7" x14ac:dyDescent="0.35">
      <c r="A260">
        <v>0.52532703423623683</v>
      </c>
      <c r="B260" t="s">
        <v>6177</v>
      </c>
      <c r="C260">
        <v>992552173</v>
      </c>
      <c r="D260" t="s">
        <v>6195</v>
      </c>
      <c r="E260" t="s">
        <v>6191</v>
      </c>
      <c r="F260" s="2">
        <v>44653</v>
      </c>
      <c r="G260">
        <v>31953.200000000001</v>
      </c>
    </row>
    <row r="261" spans="1:7" x14ac:dyDescent="0.35">
      <c r="A261">
        <v>0.2759676371211589</v>
      </c>
      <c r="B261" t="s">
        <v>6181</v>
      </c>
      <c r="C261">
        <v>28995362</v>
      </c>
      <c r="D261" t="s">
        <v>6192</v>
      </c>
      <c r="E261" t="s">
        <v>6193</v>
      </c>
      <c r="F261" s="2">
        <v>44463</v>
      </c>
      <c r="G261">
        <v>37248.120000000003</v>
      </c>
    </row>
    <row r="262" spans="1:7" x14ac:dyDescent="0.35">
      <c r="A262">
        <v>0.26337332083355114</v>
      </c>
      <c r="B262" t="s">
        <v>6179</v>
      </c>
      <c r="C262">
        <v>636413404</v>
      </c>
      <c r="D262" t="s">
        <v>6198</v>
      </c>
      <c r="E262" t="s">
        <v>6201</v>
      </c>
      <c r="F262" s="2">
        <v>44645</v>
      </c>
      <c r="G262">
        <v>61177.599999999999</v>
      </c>
    </row>
    <row r="263" spans="1:7" x14ac:dyDescent="0.35">
      <c r="A263">
        <v>0.88911662634306377</v>
      </c>
      <c r="B263" t="s">
        <v>6178</v>
      </c>
      <c r="C263">
        <v>542326392</v>
      </c>
      <c r="D263" t="s">
        <v>6187</v>
      </c>
      <c r="E263" t="s">
        <v>6188</v>
      </c>
      <c r="F263" s="2">
        <v>44456</v>
      </c>
      <c r="G263">
        <v>14667.84</v>
      </c>
    </row>
    <row r="264" spans="1:7" x14ac:dyDescent="0.35">
      <c r="A264">
        <v>0.81489042115517518</v>
      </c>
      <c r="B264" t="s">
        <v>6177</v>
      </c>
      <c r="C264">
        <v>801227547</v>
      </c>
      <c r="D264" t="s">
        <v>6195</v>
      </c>
      <c r="E264" t="s">
        <v>6191</v>
      </c>
      <c r="F264" s="2">
        <v>44359</v>
      </c>
      <c r="G264">
        <v>9208.94</v>
      </c>
    </row>
    <row r="265" spans="1:7" x14ac:dyDescent="0.35">
      <c r="A265">
        <v>0.44883532746967747</v>
      </c>
      <c r="B265" t="s">
        <v>6177</v>
      </c>
      <c r="C265">
        <v>529114349</v>
      </c>
      <c r="D265" t="s">
        <v>6195</v>
      </c>
      <c r="E265" t="s">
        <v>6191</v>
      </c>
      <c r="F265" s="2">
        <v>44214</v>
      </c>
      <c r="G265">
        <v>19885.25</v>
      </c>
    </row>
    <row r="266" spans="1:7" x14ac:dyDescent="0.35">
      <c r="A266">
        <v>9.1304880736972072E-2</v>
      </c>
      <c r="B266" t="s">
        <v>6179</v>
      </c>
      <c r="C266">
        <v>316041087</v>
      </c>
      <c r="D266" t="s">
        <v>6198</v>
      </c>
      <c r="E266" t="s">
        <v>6201</v>
      </c>
      <c r="F266" s="2">
        <v>44255</v>
      </c>
      <c r="G266">
        <v>15831.7</v>
      </c>
    </row>
    <row r="267" spans="1:7" x14ac:dyDescent="0.35">
      <c r="A267">
        <v>0.40676872024767796</v>
      </c>
      <c r="B267" t="s">
        <v>6181</v>
      </c>
      <c r="C267">
        <v>298078818</v>
      </c>
      <c r="D267" t="s">
        <v>6192</v>
      </c>
      <c r="E267" t="s">
        <v>6193</v>
      </c>
      <c r="F267" s="2">
        <v>44636</v>
      </c>
      <c r="G267">
        <v>45004.7</v>
      </c>
    </row>
    <row r="268" spans="1:7" x14ac:dyDescent="0.35">
      <c r="A268">
        <v>0.20382493915887989</v>
      </c>
      <c r="B268" t="s">
        <v>6178</v>
      </c>
      <c r="C268">
        <v>74276439</v>
      </c>
      <c r="D268" t="s">
        <v>6187</v>
      </c>
      <c r="E268" t="s">
        <v>6190</v>
      </c>
      <c r="F268" s="2">
        <v>44634</v>
      </c>
      <c r="G268">
        <v>13051.75</v>
      </c>
    </row>
    <row r="269" spans="1:7" x14ac:dyDescent="0.35">
      <c r="A269">
        <v>0.21847226861368541</v>
      </c>
      <c r="B269" t="s">
        <v>6177</v>
      </c>
      <c r="C269">
        <v>974992850</v>
      </c>
      <c r="D269" t="s">
        <v>6195</v>
      </c>
      <c r="E269" t="s">
        <v>6190</v>
      </c>
      <c r="F269" s="2">
        <v>44213</v>
      </c>
      <c r="G269">
        <v>45424.800000000003</v>
      </c>
    </row>
    <row r="270" spans="1:7" x14ac:dyDescent="0.35">
      <c r="A270">
        <v>0.13753455524688685</v>
      </c>
      <c r="B270" t="s">
        <v>6182</v>
      </c>
      <c r="C270">
        <v>483146030</v>
      </c>
      <c r="D270" t="s">
        <v>6196</v>
      </c>
      <c r="E270" t="s">
        <v>6188</v>
      </c>
      <c r="F270" s="2">
        <v>44508</v>
      </c>
      <c r="G270">
        <v>46266.9</v>
      </c>
    </row>
    <row r="271" spans="1:7" x14ac:dyDescent="0.35">
      <c r="A271">
        <v>0.5852292042084456</v>
      </c>
      <c r="B271" t="s">
        <v>6177</v>
      </c>
      <c r="C271">
        <v>651511456</v>
      </c>
      <c r="D271" t="s">
        <v>6195</v>
      </c>
      <c r="E271" t="s">
        <v>6190</v>
      </c>
      <c r="F271" s="2">
        <v>44370</v>
      </c>
      <c r="G271">
        <v>45239.43</v>
      </c>
    </row>
    <row r="272" spans="1:7" x14ac:dyDescent="0.35">
      <c r="A272">
        <v>0.10974202496890395</v>
      </c>
      <c r="B272" t="s">
        <v>6179</v>
      </c>
      <c r="C272">
        <v>154030779</v>
      </c>
      <c r="D272" t="s">
        <v>6198</v>
      </c>
      <c r="E272" t="s">
        <v>6201</v>
      </c>
      <c r="F272" s="2">
        <v>44387</v>
      </c>
      <c r="G272">
        <v>52648.05</v>
      </c>
    </row>
    <row r="273" spans="1:7" x14ac:dyDescent="0.35">
      <c r="A273">
        <v>0.59310651601747333</v>
      </c>
      <c r="B273" t="s">
        <v>6180</v>
      </c>
      <c r="C273">
        <v>657167234</v>
      </c>
      <c r="D273" t="s">
        <v>6189</v>
      </c>
      <c r="E273" t="s">
        <v>6194</v>
      </c>
      <c r="F273" s="2">
        <v>44495</v>
      </c>
      <c r="G273">
        <v>8959.2999999999993</v>
      </c>
    </row>
    <row r="274" spans="1:7" x14ac:dyDescent="0.35">
      <c r="A274">
        <v>0.12072987814733005</v>
      </c>
      <c r="B274" t="s">
        <v>6179</v>
      </c>
      <c r="C274">
        <v>29580855</v>
      </c>
      <c r="D274" t="s">
        <v>6198</v>
      </c>
      <c r="E274" t="s">
        <v>6191</v>
      </c>
      <c r="F274" s="2">
        <v>44492</v>
      </c>
      <c r="G274">
        <v>18538.3</v>
      </c>
    </row>
    <row r="275" spans="1:7" x14ac:dyDescent="0.35">
      <c r="A275">
        <v>0.13319846366903365</v>
      </c>
      <c r="B275" t="s">
        <v>6177</v>
      </c>
      <c r="C275">
        <v>562586427</v>
      </c>
      <c r="D275" t="s">
        <v>6195</v>
      </c>
      <c r="E275" t="s">
        <v>6190</v>
      </c>
      <c r="F275" s="2">
        <v>44682</v>
      </c>
      <c r="G275">
        <v>15167.46</v>
      </c>
    </row>
    <row r="276" spans="1:7" x14ac:dyDescent="0.35">
      <c r="A276">
        <v>0.27492857800924497</v>
      </c>
      <c r="B276" t="s">
        <v>6178</v>
      </c>
      <c r="C276">
        <v>523480343</v>
      </c>
      <c r="D276" t="s">
        <v>6187</v>
      </c>
      <c r="E276" t="s">
        <v>6200</v>
      </c>
      <c r="F276" s="2">
        <v>44411</v>
      </c>
      <c r="G276">
        <v>27522.880000000001</v>
      </c>
    </row>
    <row r="277" spans="1:7" x14ac:dyDescent="0.35">
      <c r="A277">
        <v>0.65569583976247203</v>
      </c>
      <c r="B277" t="s">
        <v>6180</v>
      </c>
      <c r="C277">
        <v>949212330</v>
      </c>
      <c r="D277" t="s">
        <v>6189</v>
      </c>
      <c r="E277" t="s">
        <v>6194</v>
      </c>
      <c r="F277" s="2">
        <v>44315</v>
      </c>
      <c r="G277">
        <v>18031.8</v>
      </c>
    </row>
    <row r="278" spans="1:7" x14ac:dyDescent="0.35">
      <c r="A278">
        <v>8.2431940476064613E-2</v>
      </c>
      <c r="B278" t="s">
        <v>6182</v>
      </c>
      <c r="C278">
        <v>562393128</v>
      </c>
      <c r="D278" t="s">
        <v>6196</v>
      </c>
      <c r="E278" t="s">
        <v>6200</v>
      </c>
      <c r="F278" s="2">
        <v>44519</v>
      </c>
      <c r="G278">
        <v>4487.8100000000004</v>
      </c>
    </row>
    <row r="279" spans="1:7" x14ac:dyDescent="0.35">
      <c r="A279">
        <v>0.2071730894429844</v>
      </c>
      <c r="B279" t="s">
        <v>6182</v>
      </c>
      <c r="C279">
        <v>392368542</v>
      </c>
      <c r="D279" t="s">
        <v>6196</v>
      </c>
      <c r="E279" t="s">
        <v>6199</v>
      </c>
      <c r="F279" s="2">
        <v>44399</v>
      </c>
      <c r="G279">
        <v>21930.35</v>
      </c>
    </row>
    <row r="280" spans="1:7" x14ac:dyDescent="0.35">
      <c r="A280">
        <v>0.46714642391158301</v>
      </c>
      <c r="B280" t="s">
        <v>6177</v>
      </c>
      <c r="C280">
        <v>266560704</v>
      </c>
      <c r="D280" t="s">
        <v>6195</v>
      </c>
      <c r="E280" t="s">
        <v>6190</v>
      </c>
      <c r="F280" s="2">
        <v>44321</v>
      </c>
      <c r="G280">
        <v>19653.48</v>
      </c>
    </row>
    <row r="281" spans="1:7" x14ac:dyDescent="0.35">
      <c r="A281">
        <v>5.3692415521131465E-2</v>
      </c>
      <c r="B281" t="s">
        <v>6177</v>
      </c>
      <c r="C281">
        <v>680580260</v>
      </c>
      <c r="D281" t="s">
        <v>6195</v>
      </c>
      <c r="E281" t="s">
        <v>6190</v>
      </c>
      <c r="F281" s="2">
        <v>44550</v>
      </c>
      <c r="G281">
        <v>22631.63</v>
      </c>
    </row>
    <row r="282" spans="1:7" x14ac:dyDescent="0.35">
      <c r="A282">
        <v>0.57091525489752726</v>
      </c>
      <c r="B282" t="s">
        <v>6179</v>
      </c>
      <c r="C282">
        <v>663702178</v>
      </c>
      <c r="D282" t="s">
        <v>6198</v>
      </c>
      <c r="E282" t="s">
        <v>6191</v>
      </c>
      <c r="F282" s="2">
        <v>44275</v>
      </c>
      <c r="G282">
        <v>23670</v>
      </c>
    </row>
    <row r="283" spans="1:7" x14ac:dyDescent="0.35">
      <c r="A283">
        <v>0.26073765441923358</v>
      </c>
      <c r="B283" t="s">
        <v>6179</v>
      </c>
      <c r="C283">
        <v>244198901</v>
      </c>
      <c r="D283" t="s">
        <v>6198</v>
      </c>
      <c r="E283" t="s">
        <v>6191</v>
      </c>
      <c r="F283" s="2">
        <v>44502</v>
      </c>
      <c r="G283">
        <v>2396.8200000000002</v>
      </c>
    </row>
    <row r="284" spans="1:7" x14ac:dyDescent="0.35">
      <c r="A284">
        <v>0.52343953252786557</v>
      </c>
      <c r="B284" t="s">
        <v>6181</v>
      </c>
      <c r="C284">
        <v>400445051</v>
      </c>
      <c r="D284" t="s">
        <v>6192</v>
      </c>
      <c r="E284" t="s">
        <v>6188</v>
      </c>
      <c r="F284" s="2">
        <v>44274</v>
      </c>
      <c r="G284">
        <v>40479.120000000003</v>
      </c>
    </row>
    <row r="285" spans="1:7" x14ac:dyDescent="0.35">
      <c r="A285">
        <v>0.21576825995109661</v>
      </c>
      <c r="B285" t="s">
        <v>6178</v>
      </c>
      <c r="C285">
        <v>992396243</v>
      </c>
      <c r="D285" t="s">
        <v>6187</v>
      </c>
      <c r="E285" t="s">
        <v>6188</v>
      </c>
      <c r="F285" s="2">
        <v>44209</v>
      </c>
      <c r="G285">
        <v>41147.08</v>
      </c>
    </row>
    <row r="286" spans="1:7" x14ac:dyDescent="0.35">
      <c r="A286">
        <v>0.39767007983413349</v>
      </c>
      <c r="B286" t="s">
        <v>6178</v>
      </c>
      <c r="C286">
        <v>206373963</v>
      </c>
      <c r="D286" t="s">
        <v>6187</v>
      </c>
      <c r="E286" t="s">
        <v>6188</v>
      </c>
      <c r="F286" s="2">
        <v>44257</v>
      </c>
      <c r="G286">
        <v>21378.81</v>
      </c>
    </row>
    <row r="287" spans="1:7" x14ac:dyDescent="0.35">
      <c r="A287">
        <v>0.15244501496135565</v>
      </c>
      <c r="B287" t="s">
        <v>6182</v>
      </c>
      <c r="C287">
        <v>506918699</v>
      </c>
      <c r="D287" t="s">
        <v>6196</v>
      </c>
      <c r="E287" t="s">
        <v>6188</v>
      </c>
      <c r="F287" s="2">
        <v>44625</v>
      </c>
      <c r="G287">
        <v>12529.68</v>
      </c>
    </row>
    <row r="288" spans="1:7" x14ac:dyDescent="0.35">
      <c r="A288">
        <v>0.80340325083704467</v>
      </c>
      <c r="B288" t="s">
        <v>6179</v>
      </c>
      <c r="C288">
        <v>139849807</v>
      </c>
      <c r="D288" t="s">
        <v>6198</v>
      </c>
      <c r="E288" t="s">
        <v>6191</v>
      </c>
      <c r="F288" s="2">
        <v>44528</v>
      </c>
      <c r="G288">
        <v>29400.9</v>
      </c>
    </row>
    <row r="289" spans="1:7" x14ac:dyDescent="0.35">
      <c r="A289">
        <v>8.253474156451801E-2</v>
      </c>
      <c r="B289" t="s">
        <v>6182</v>
      </c>
      <c r="C289">
        <v>935349309</v>
      </c>
      <c r="D289" t="s">
        <v>6196</v>
      </c>
      <c r="E289" t="s">
        <v>6199</v>
      </c>
      <c r="F289" s="2">
        <v>44569</v>
      </c>
      <c r="G289">
        <v>7143.63</v>
      </c>
    </row>
    <row r="290" spans="1:7" x14ac:dyDescent="0.35">
      <c r="A290">
        <v>0.20979571848245715</v>
      </c>
      <c r="B290" t="s">
        <v>6179</v>
      </c>
      <c r="C290">
        <v>1827488</v>
      </c>
      <c r="D290" t="s">
        <v>6198</v>
      </c>
      <c r="E290" t="s">
        <v>6190</v>
      </c>
      <c r="F290" s="2">
        <v>44447</v>
      </c>
      <c r="G290">
        <v>58019.35</v>
      </c>
    </row>
    <row r="291" spans="1:7" x14ac:dyDescent="0.35">
      <c r="A291">
        <v>0.17766894872998285</v>
      </c>
      <c r="B291" t="s">
        <v>6180</v>
      </c>
      <c r="C291">
        <v>995229677</v>
      </c>
      <c r="D291" t="s">
        <v>6189</v>
      </c>
      <c r="E291" t="s">
        <v>6194</v>
      </c>
      <c r="F291" s="2">
        <v>44608</v>
      </c>
      <c r="G291">
        <v>10448.4</v>
      </c>
    </row>
    <row r="292" spans="1:7" x14ac:dyDescent="0.35">
      <c r="A292">
        <v>4.5863598880211631E-2</v>
      </c>
      <c r="B292" t="s">
        <v>6177</v>
      </c>
      <c r="C292">
        <v>133422649</v>
      </c>
      <c r="D292" t="s">
        <v>6195</v>
      </c>
      <c r="E292" t="s">
        <v>6190</v>
      </c>
      <c r="F292" s="2">
        <v>44497</v>
      </c>
      <c r="G292">
        <v>14281.92</v>
      </c>
    </row>
    <row r="293" spans="1:7" x14ac:dyDescent="0.35">
      <c r="A293">
        <v>0.22984784690905158</v>
      </c>
      <c r="B293" t="s">
        <v>6179</v>
      </c>
      <c r="C293">
        <v>580097927</v>
      </c>
      <c r="D293" t="s">
        <v>6198</v>
      </c>
      <c r="E293" t="s">
        <v>6191</v>
      </c>
      <c r="F293" s="2">
        <v>44521</v>
      </c>
      <c r="G293">
        <v>60467.3</v>
      </c>
    </row>
    <row r="294" spans="1:7" x14ac:dyDescent="0.35">
      <c r="A294">
        <v>0.21034970409222453</v>
      </c>
      <c r="B294" t="s">
        <v>6181</v>
      </c>
      <c r="C294">
        <v>254374522</v>
      </c>
      <c r="D294" t="s">
        <v>6192</v>
      </c>
      <c r="E294" t="s">
        <v>6193</v>
      </c>
      <c r="F294" s="2">
        <v>44390</v>
      </c>
      <c r="G294">
        <v>60161.599999999999</v>
      </c>
    </row>
    <row r="295" spans="1:7" x14ac:dyDescent="0.35">
      <c r="A295">
        <v>0.24299335796839239</v>
      </c>
      <c r="B295" t="s">
        <v>6181</v>
      </c>
      <c r="C295">
        <v>809692533</v>
      </c>
      <c r="D295" t="s">
        <v>6192</v>
      </c>
      <c r="E295" t="s">
        <v>6197</v>
      </c>
      <c r="F295" s="2">
        <v>44452</v>
      </c>
      <c r="G295">
        <v>40020.379999999997</v>
      </c>
    </row>
    <row r="296" spans="1:7" x14ac:dyDescent="0.35">
      <c r="A296">
        <v>0.2613667365021074</v>
      </c>
      <c r="B296" t="s">
        <v>6181</v>
      </c>
      <c r="C296">
        <v>956960667</v>
      </c>
      <c r="D296" t="s">
        <v>6192</v>
      </c>
      <c r="E296" t="s">
        <v>6193</v>
      </c>
      <c r="F296" s="2">
        <v>44552</v>
      </c>
      <c r="G296">
        <v>33081.120000000003</v>
      </c>
    </row>
    <row r="297" spans="1:7" x14ac:dyDescent="0.35">
      <c r="A297">
        <v>0.79093515220837984</v>
      </c>
      <c r="B297" t="s">
        <v>6177</v>
      </c>
      <c r="C297">
        <v>7214335</v>
      </c>
      <c r="D297" t="s">
        <v>6195</v>
      </c>
      <c r="E297" t="s">
        <v>6190</v>
      </c>
      <c r="F297" s="2">
        <v>44637</v>
      </c>
      <c r="G297">
        <v>28897.48</v>
      </c>
    </row>
    <row r="298" spans="1:7" x14ac:dyDescent="0.35">
      <c r="A298">
        <v>0.54977957550730594</v>
      </c>
      <c r="B298" t="s">
        <v>6179</v>
      </c>
      <c r="C298">
        <v>371460998</v>
      </c>
      <c r="D298" t="s">
        <v>6198</v>
      </c>
      <c r="E298" t="s">
        <v>6191</v>
      </c>
      <c r="F298" s="2">
        <v>44250</v>
      </c>
      <c r="G298">
        <v>16043.75</v>
      </c>
    </row>
    <row r="299" spans="1:7" x14ac:dyDescent="0.35">
      <c r="A299">
        <v>0.3004444400334022</v>
      </c>
      <c r="B299" t="s">
        <v>6181</v>
      </c>
      <c r="C299">
        <v>831453431</v>
      </c>
      <c r="D299" t="s">
        <v>6192</v>
      </c>
      <c r="E299" t="s">
        <v>6193</v>
      </c>
      <c r="F299" s="2">
        <v>44233</v>
      </c>
      <c r="G299">
        <v>60686.400000000001</v>
      </c>
    </row>
    <row r="300" spans="1:7" x14ac:dyDescent="0.35">
      <c r="A300">
        <v>0.82243154849682565</v>
      </c>
      <c r="B300" t="s">
        <v>6178</v>
      </c>
      <c r="C300">
        <v>427118890</v>
      </c>
      <c r="D300" t="s">
        <v>6187</v>
      </c>
      <c r="E300" t="s">
        <v>6190</v>
      </c>
      <c r="F300" s="2">
        <v>44424</v>
      </c>
      <c r="G300">
        <v>31077.8</v>
      </c>
    </row>
    <row r="301" spans="1:7" x14ac:dyDescent="0.35">
      <c r="A301">
        <v>0.35971907540355719</v>
      </c>
      <c r="B301" t="s">
        <v>6177</v>
      </c>
      <c r="C301">
        <v>468434243</v>
      </c>
      <c r="D301" t="s">
        <v>6195</v>
      </c>
      <c r="E301" t="s">
        <v>6190</v>
      </c>
      <c r="F301" s="2">
        <v>44594</v>
      </c>
      <c r="G301">
        <v>16566.55</v>
      </c>
    </row>
    <row r="302" spans="1:7" x14ac:dyDescent="0.35">
      <c r="A302">
        <v>0.5978695579439337</v>
      </c>
      <c r="B302" t="s">
        <v>6180</v>
      </c>
      <c r="C302">
        <v>715132845</v>
      </c>
      <c r="D302" t="s">
        <v>6189</v>
      </c>
      <c r="E302" t="s">
        <v>6194</v>
      </c>
      <c r="F302" s="2">
        <v>44298</v>
      </c>
      <c r="G302">
        <v>17458.89</v>
      </c>
    </row>
    <row r="303" spans="1:7" x14ac:dyDescent="0.35">
      <c r="A303">
        <v>0.88334096084558067</v>
      </c>
      <c r="B303" t="s">
        <v>6179</v>
      </c>
      <c r="C303">
        <v>312719421</v>
      </c>
      <c r="D303" t="s">
        <v>6198</v>
      </c>
      <c r="E303" t="s">
        <v>6191</v>
      </c>
      <c r="F303" s="2">
        <v>44231</v>
      </c>
      <c r="G303">
        <v>4114.32</v>
      </c>
    </row>
    <row r="304" spans="1:7" x14ac:dyDescent="0.35">
      <c r="A304">
        <v>0.18433538601766752</v>
      </c>
      <c r="B304" t="s">
        <v>6180</v>
      </c>
      <c r="C304">
        <v>951114423</v>
      </c>
      <c r="D304" t="s">
        <v>6189</v>
      </c>
      <c r="E304" t="s">
        <v>6194</v>
      </c>
      <c r="F304" s="2">
        <v>44534</v>
      </c>
      <c r="G304">
        <v>25803.759999999998</v>
      </c>
    </row>
    <row r="305" spans="1:7" x14ac:dyDescent="0.35">
      <c r="A305">
        <v>0.62282404556789861</v>
      </c>
      <c r="B305" t="s">
        <v>6179</v>
      </c>
      <c r="C305">
        <v>83944774</v>
      </c>
      <c r="D305" t="s">
        <v>6198</v>
      </c>
      <c r="E305" t="s">
        <v>6201</v>
      </c>
      <c r="F305" s="2">
        <v>44571</v>
      </c>
      <c r="G305">
        <v>67782.399999999994</v>
      </c>
    </row>
    <row r="306" spans="1:7" x14ac:dyDescent="0.35">
      <c r="A306">
        <v>0.49973185785452123</v>
      </c>
      <c r="B306" t="s">
        <v>6178</v>
      </c>
      <c r="C306">
        <v>499863915</v>
      </c>
      <c r="D306" t="s">
        <v>6187</v>
      </c>
      <c r="E306" t="s">
        <v>6188</v>
      </c>
      <c r="F306" s="2">
        <v>44650</v>
      </c>
      <c r="G306">
        <v>38055.5</v>
      </c>
    </row>
    <row r="307" spans="1:7" x14ac:dyDescent="0.35">
      <c r="A307">
        <v>0.55668992618804747</v>
      </c>
      <c r="B307" t="s">
        <v>6181</v>
      </c>
      <c r="C307">
        <v>268405505</v>
      </c>
      <c r="D307" t="s">
        <v>6192</v>
      </c>
      <c r="E307" t="s">
        <v>6197</v>
      </c>
      <c r="F307" s="2">
        <v>44617</v>
      </c>
      <c r="G307">
        <v>23770.26</v>
      </c>
    </row>
    <row r="308" spans="1:7" x14ac:dyDescent="0.35">
      <c r="A308">
        <v>0.39569575225159459</v>
      </c>
      <c r="B308" t="s">
        <v>6182</v>
      </c>
      <c r="C308">
        <v>58914684</v>
      </c>
      <c r="D308" t="s">
        <v>6196</v>
      </c>
      <c r="E308" t="s">
        <v>6188</v>
      </c>
      <c r="F308" s="2">
        <v>44524</v>
      </c>
      <c r="G308">
        <v>51258.31</v>
      </c>
    </row>
    <row r="309" spans="1:7" x14ac:dyDescent="0.35">
      <c r="A309">
        <v>0.72118379066838145</v>
      </c>
      <c r="B309" t="s">
        <v>6178</v>
      </c>
      <c r="C309">
        <v>711840914</v>
      </c>
      <c r="D309" t="s">
        <v>6187</v>
      </c>
      <c r="E309" t="s">
        <v>6188</v>
      </c>
      <c r="F309" s="2">
        <v>44537</v>
      </c>
      <c r="G309">
        <v>35087.4</v>
      </c>
    </row>
    <row r="310" spans="1:7" x14ac:dyDescent="0.35">
      <c r="A310">
        <v>3.784686315040342E-2</v>
      </c>
      <c r="B310" t="s">
        <v>6179</v>
      </c>
      <c r="C310">
        <v>456255247</v>
      </c>
      <c r="D310" t="s">
        <v>6198</v>
      </c>
      <c r="E310" t="s">
        <v>6191</v>
      </c>
      <c r="F310" s="2">
        <v>44397</v>
      </c>
      <c r="G310">
        <v>24844.02</v>
      </c>
    </row>
    <row r="311" spans="1:7" x14ac:dyDescent="0.35">
      <c r="A311">
        <v>0.19293699956808752</v>
      </c>
      <c r="B311" t="s">
        <v>6178</v>
      </c>
      <c r="C311">
        <v>16077370</v>
      </c>
      <c r="D311" t="s">
        <v>6187</v>
      </c>
      <c r="E311" t="s">
        <v>6191</v>
      </c>
      <c r="F311" s="2">
        <v>44497</v>
      </c>
      <c r="G311">
        <v>61300.800000000003</v>
      </c>
    </row>
    <row r="312" spans="1:7" x14ac:dyDescent="0.35">
      <c r="A312">
        <v>0.7818323957005181</v>
      </c>
      <c r="B312" t="s">
        <v>6177</v>
      </c>
      <c r="C312">
        <v>800954188</v>
      </c>
      <c r="D312" t="s">
        <v>6195</v>
      </c>
      <c r="E312" t="s">
        <v>6190</v>
      </c>
      <c r="F312" s="2">
        <v>44429</v>
      </c>
      <c r="G312">
        <v>6232.67</v>
      </c>
    </row>
    <row r="313" spans="1:7" x14ac:dyDescent="0.35">
      <c r="A313">
        <v>0.90470872719127582</v>
      </c>
      <c r="B313" t="s">
        <v>6177</v>
      </c>
      <c r="C313">
        <v>794996007</v>
      </c>
      <c r="D313" t="s">
        <v>6195</v>
      </c>
      <c r="E313" t="s">
        <v>6191</v>
      </c>
      <c r="F313" s="2">
        <v>44640</v>
      </c>
      <c r="G313">
        <v>19180.23</v>
      </c>
    </row>
    <row r="314" spans="1:7" x14ac:dyDescent="0.35">
      <c r="A314">
        <v>3.767123165007491E-2</v>
      </c>
      <c r="B314" t="s">
        <v>6177</v>
      </c>
      <c r="C314">
        <v>827410722</v>
      </c>
      <c r="D314" t="s">
        <v>6195</v>
      </c>
      <c r="E314" t="s">
        <v>6190</v>
      </c>
      <c r="F314" s="2">
        <v>44404</v>
      </c>
      <c r="G314">
        <v>35217.599999999999</v>
      </c>
    </row>
    <row r="315" spans="1:7" x14ac:dyDescent="0.35">
      <c r="A315">
        <v>0.45766386896380118</v>
      </c>
      <c r="B315" t="s">
        <v>6182</v>
      </c>
      <c r="C315">
        <v>641579724</v>
      </c>
      <c r="D315" t="s">
        <v>6196</v>
      </c>
      <c r="E315" t="s">
        <v>6200</v>
      </c>
      <c r="F315" s="2">
        <v>44344</v>
      </c>
      <c r="G315">
        <v>20433.78</v>
      </c>
    </row>
    <row r="316" spans="1:7" x14ac:dyDescent="0.35">
      <c r="A316">
        <v>0.1800408428563971</v>
      </c>
      <c r="B316" t="s">
        <v>6180</v>
      </c>
      <c r="C316">
        <v>698278129</v>
      </c>
      <c r="D316" t="s">
        <v>6189</v>
      </c>
      <c r="E316" t="s">
        <v>6194</v>
      </c>
      <c r="F316" s="2">
        <v>44324</v>
      </c>
      <c r="G316">
        <v>32413.439999999999</v>
      </c>
    </row>
    <row r="317" spans="1:7" x14ac:dyDescent="0.35">
      <c r="A317">
        <v>0.42382039923788895</v>
      </c>
      <c r="B317" t="s">
        <v>6182</v>
      </c>
      <c r="C317">
        <v>795714810</v>
      </c>
      <c r="D317" t="s">
        <v>6196</v>
      </c>
      <c r="E317" t="s">
        <v>6199</v>
      </c>
      <c r="F317" s="2">
        <v>44639</v>
      </c>
      <c r="G317">
        <v>23768.639999999999</v>
      </c>
    </row>
    <row r="318" spans="1:7" x14ac:dyDescent="0.35">
      <c r="A318">
        <v>0.46146054020507987</v>
      </c>
      <c r="B318" t="s">
        <v>6178</v>
      </c>
      <c r="C318">
        <v>852265287</v>
      </c>
      <c r="D318" t="s">
        <v>6187</v>
      </c>
      <c r="E318" t="s">
        <v>6190</v>
      </c>
      <c r="F318" s="2">
        <v>44324</v>
      </c>
      <c r="G318">
        <v>17045.34</v>
      </c>
    </row>
    <row r="319" spans="1:7" x14ac:dyDescent="0.35">
      <c r="A319">
        <v>0.33303076043654478</v>
      </c>
      <c r="B319" t="s">
        <v>6177</v>
      </c>
      <c r="C319">
        <v>756973402</v>
      </c>
      <c r="D319" t="s">
        <v>6195</v>
      </c>
      <c r="E319" t="s">
        <v>6190</v>
      </c>
      <c r="F319" s="2">
        <v>44618</v>
      </c>
      <c r="G319">
        <v>19769.88</v>
      </c>
    </row>
    <row r="320" spans="1:7" x14ac:dyDescent="0.35">
      <c r="A320">
        <v>0.59556031603047044</v>
      </c>
      <c r="B320" t="s">
        <v>6177</v>
      </c>
      <c r="C320">
        <v>829392885</v>
      </c>
      <c r="D320" t="s">
        <v>6195</v>
      </c>
      <c r="E320" t="s">
        <v>6190</v>
      </c>
      <c r="F320" s="2">
        <v>44582</v>
      </c>
      <c r="G320">
        <v>21424.080000000002</v>
      </c>
    </row>
    <row r="321" spans="1:7" x14ac:dyDescent="0.35">
      <c r="A321">
        <v>0.74659524426871415</v>
      </c>
      <c r="B321" t="s">
        <v>6181</v>
      </c>
      <c r="C321">
        <v>101979748</v>
      </c>
      <c r="D321" t="s">
        <v>6192</v>
      </c>
      <c r="E321" t="s">
        <v>6197</v>
      </c>
      <c r="F321" s="2">
        <v>44441</v>
      </c>
      <c r="G321">
        <v>64102.720000000001</v>
      </c>
    </row>
    <row r="322" spans="1:7" x14ac:dyDescent="0.35">
      <c r="A322">
        <v>0.15688337977797906</v>
      </c>
      <c r="B322" t="s">
        <v>6178</v>
      </c>
      <c r="C322">
        <v>42101618</v>
      </c>
      <c r="D322" t="s">
        <v>6187</v>
      </c>
      <c r="E322" t="s">
        <v>6200</v>
      </c>
      <c r="F322" s="2">
        <v>44267</v>
      </c>
      <c r="G322">
        <v>4492.2</v>
      </c>
    </row>
    <row r="323" spans="1:7" x14ac:dyDescent="0.35">
      <c r="A323">
        <v>0.28836901595802789</v>
      </c>
      <c r="B323" t="s">
        <v>6180</v>
      </c>
      <c r="C323">
        <v>33263608</v>
      </c>
      <c r="D323" t="s">
        <v>6189</v>
      </c>
      <c r="E323" t="s">
        <v>6194</v>
      </c>
      <c r="F323" s="2">
        <v>44261</v>
      </c>
      <c r="G323">
        <v>35713.599999999999</v>
      </c>
    </row>
    <row r="324" spans="1:7" x14ac:dyDescent="0.35">
      <c r="A324">
        <v>0.51071421289270647</v>
      </c>
      <c r="B324" t="s">
        <v>6178</v>
      </c>
      <c r="C324">
        <v>669755589</v>
      </c>
      <c r="D324" t="s">
        <v>6187</v>
      </c>
      <c r="E324" t="s">
        <v>6190</v>
      </c>
      <c r="F324" s="2">
        <v>44632</v>
      </c>
      <c r="G324">
        <v>32357.71</v>
      </c>
    </row>
    <row r="325" spans="1:7" x14ac:dyDescent="0.35">
      <c r="A325">
        <v>0.80910763431938137</v>
      </c>
      <c r="B325" t="s">
        <v>6180</v>
      </c>
      <c r="C325">
        <v>933105282</v>
      </c>
      <c r="D325" t="s">
        <v>6189</v>
      </c>
      <c r="E325" t="s">
        <v>6194</v>
      </c>
      <c r="F325" s="2">
        <v>44586</v>
      </c>
      <c r="G325">
        <v>10094.129999999999</v>
      </c>
    </row>
    <row r="326" spans="1:7" x14ac:dyDescent="0.35">
      <c r="A326">
        <v>0.59557400513554637</v>
      </c>
      <c r="B326" t="s">
        <v>6180</v>
      </c>
      <c r="C326">
        <v>298165965</v>
      </c>
      <c r="D326" t="s">
        <v>6189</v>
      </c>
      <c r="E326" t="s">
        <v>6194</v>
      </c>
      <c r="F326" s="2">
        <v>44473</v>
      </c>
      <c r="G326">
        <v>41099.519999999997</v>
      </c>
    </row>
    <row r="327" spans="1:7" x14ac:dyDescent="0.35">
      <c r="A327">
        <v>0.884163946308963</v>
      </c>
      <c r="B327" t="s">
        <v>6177</v>
      </c>
      <c r="C327">
        <v>687320422</v>
      </c>
      <c r="D327" t="s">
        <v>6195</v>
      </c>
      <c r="E327" t="s">
        <v>6190</v>
      </c>
      <c r="F327" s="2">
        <v>44218</v>
      </c>
      <c r="G327">
        <v>49484.82</v>
      </c>
    </row>
    <row r="328" spans="1:7" x14ac:dyDescent="0.35">
      <c r="A328">
        <v>0.77793058921490676</v>
      </c>
      <c r="B328" t="s">
        <v>6178</v>
      </c>
      <c r="C328">
        <v>743760254</v>
      </c>
      <c r="D328" t="s">
        <v>6187</v>
      </c>
      <c r="E328" t="s">
        <v>6200</v>
      </c>
      <c r="F328" s="2">
        <v>44646</v>
      </c>
      <c r="G328">
        <v>19188.400000000001</v>
      </c>
    </row>
    <row r="329" spans="1:7" x14ac:dyDescent="0.35">
      <c r="A329">
        <v>0.40364651887994085</v>
      </c>
      <c r="B329" t="s">
        <v>6178</v>
      </c>
      <c r="C329">
        <v>561323360</v>
      </c>
      <c r="D329" t="s">
        <v>6187</v>
      </c>
      <c r="E329" t="s">
        <v>6188</v>
      </c>
      <c r="F329" s="2">
        <v>44349</v>
      </c>
      <c r="G329">
        <v>7374.9</v>
      </c>
    </row>
    <row r="330" spans="1:7" x14ac:dyDescent="0.35">
      <c r="A330">
        <v>0.74664112575175956</v>
      </c>
      <c r="B330" t="s">
        <v>6177</v>
      </c>
      <c r="C330">
        <v>545620904</v>
      </c>
      <c r="D330" t="s">
        <v>6195</v>
      </c>
      <c r="E330" t="s">
        <v>6190</v>
      </c>
      <c r="F330" s="2">
        <v>44643</v>
      </c>
      <c r="G330">
        <v>3221.1</v>
      </c>
    </row>
    <row r="331" spans="1:7" x14ac:dyDescent="0.35">
      <c r="A331">
        <v>0.20850115551468607</v>
      </c>
      <c r="B331" t="s">
        <v>6179</v>
      </c>
      <c r="C331">
        <v>237562153</v>
      </c>
      <c r="D331" t="s">
        <v>6198</v>
      </c>
      <c r="E331" t="s">
        <v>6190</v>
      </c>
      <c r="F331" s="2">
        <v>44377</v>
      </c>
      <c r="G331">
        <v>38725.199999999997</v>
      </c>
    </row>
    <row r="332" spans="1:7" x14ac:dyDescent="0.35">
      <c r="A332">
        <v>0.98303841889006549</v>
      </c>
      <c r="B332" t="s">
        <v>6179</v>
      </c>
      <c r="C332">
        <v>937803141</v>
      </c>
      <c r="D332" t="s">
        <v>6198</v>
      </c>
      <c r="E332" t="s">
        <v>6191</v>
      </c>
      <c r="F332" s="2">
        <v>44606</v>
      </c>
      <c r="G332">
        <v>25800</v>
      </c>
    </row>
    <row r="333" spans="1:7" x14ac:dyDescent="0.35">
      <c r="A333">
        <v>0.65661092059961124</v>
      </c>
      <c r="B333" t="s">
        <v>6180</v>
      </c>
      <c r="C333">
        <v>821536877</v>
      </c>
      <c r="D333" t="s">
        <v>6189</v>
      </c>
      <c r="E333" t="s">
        <v>6194</v>
      </c>
      <c r="F333" s="2">
        <v>44547</v>
      </c>
      <c r="G333">
        <v>22229.62</v>
      </c>
    </row>
    <row r="334" spans="1:7" x14ac:dyDescent="0.35">
      <c r="A334">
        <v>0.22987048784954922</v>
      </c>
      <c r="B334" t="s">
        <v>6180</v>
      </c>
      <c r="C334">
        <v>614567503</v>
      </c>
      <c r="D334" t="s">
        <v>6189</v>
      </c>
      <c r="E334" t="s">
        <v>6190</v>
      </c>
      <c r="F334" s="2">
        <v>44540</v>
      </c>
      <c r="G334">
        <v>47110.05</v>
      </c>
    </row>
    <row r="335" spans="1:7" x14ac:dyDescent="0.35">
      <c r="A335">
        <v>0.8419203616534191</v>
      </c>
      <c r="B335" t="s">
        <v>6179</v>
      </c>
      <c r="C335">
        <v>943244641</v>
      </c>
      <c r="D335" t="s">
        <v>6198</v>
      </c>
      <c r="E335" t="s">
        <v>6191</v>
      </c>
      <c r="F335" s="2">
        <v>44425</v>
      </c>
      <c r="G335">
        <v>9910.1200000000008</v>
      </c>
    </row>
    <row r="336" spans="1:7" x14ac:dyDescent="0.35">
      <c r="A336">
        <v>0.4971903270219038</v>
      </c>
      <c r="B336" t="s">
        <v>6178</v>
      </c>
      <c r="C336">
        <v>632742319</v>
      </c>
      <c r="D336" t="s">
        <v>6187</v>
      </c>
      <c r="E336" t="s">
        <v>6188</v>
      </c>
      <c r="F336" s="2">
        <v>44320</v>
      </c>
      <c r="G336">
        <v>39652.86</v>
      </c>
    </row>
    <row r="337" spans="1:7" x14ac:dyDescent="0.35">
      <c r="A337">
        <v>0.61999033539394688</v>
      </c>
      <c r="B337" t="s">
        <v>6179</v>
      </c>
      <c r="C337">
        <v>793373801</v>
      </c>
      <c r="D337" t="s">
        <v>6198</v>
      </c>
      <c r="E337" t="s">
        <v>6191</v>
      </c>
      <c r="F337" s="2">
        <v>44337</v>
      </c>
      <c r="G337">
        <v>22300.560000000001</v>
      </c>
    </row>
    <row r="338" spans="1:7" x14ac:dyDescent="0.35">
      <c r="A338">
        <v>0.88623530869007527</v>
      </c>
      <c r="B338" t="s">
        <v>6178</v>
      </c>
      <c r="C338">
        <v>44020042</v>
      </c>
      <c r="D338" t="s">
        <v>6187</v>
      </c>
      <c r="E338" t="s">
        <v>6188</v>
      </c>
      <c r="F338" s="2">
        <v>44308</v>
      </c>
      <c r="G338">
        <v>50359.88</v>
      </c>
    </row>
    <row r="339" spans="1:7" x14ac:dyDescent="0.35">
      <c r="A339">
        <v>0.41929756094577864</v>
      </c>
      <c r="B339" t="s">
        <v>6177</v>
      </c>
      <c r="C339">
        <v>283340715</v>
      </c>
      <c r="D339" t="s">
        <v>6195</v>
      </c>
      <c r="E339" t="s">
        <v>6190</v>
      </c>
      <c r="F339" s="2">
        <v>44610</v>
      </c>
      <c r="G339">
        <v>14037.84</v>
      </c>
    </row>
    <row r="340" spans="1:7" x14ac:dyDescent="0.35">
      <c r="A340">
        <v>0.91326470876120713</v>
      </c>
      <c r="B340" t="s">
        <v>6179</v>
      </c>
      <c r="C340">
        <v>948438365</v>
      </c>
      <c r="D340" t="s">
        <v>6198</v>
      </c>
      <c r="E340" t="s">
        <v>6201</v>
      </c>
      <c r="F340" s="2">
        <v>44416</v>
      </c>
      <c r="G340">
        <v>2484.16</v>
      </c>
    </row>
    <row r="341" spans="1:7" x14ac:dyDescent="0.35">
      <c r="A341">
        <v>0.41081905855398027</v>
      </c>
      <c r="B341" t="s">
        <v>6179</v>
      </c>
      <c r="C341">
        <v>663494133</v>
      </c>
      <c r="D341" t="s">
        <v>6198</v>
      </c>
      <c r="E341" t="s">
        <v>6201</v>
      </c>
      <c r="F341" s="2">
        <v>44457</v>
      </c>
      <c r="G341">
        <v>21990.3</v>
      </c>
    </row>
    <row r="342" spans="1:7" x14ac:dyDescent="0.35">
      <c r="A342">
        <v>0.98748056232096348</v>
      </c>
      <c r="B342" t="s">
        <v>6182</v>
      </c>
      <c r="C342">
        <v>105117708</v>
      </c>
      <c r="D342" t="s">
        <v>6196</v>
      </c>
      <c r="E342" t="s">
        <v>6188</v>
      </c>
      <c r="F342" s="2">
        <v>44536</v>
      </c>
      <c r="G342">
        <v>20668.939999999999</v>
      </c>
    </row>
    <row r="343" spans="1:7" x14ac:dyDescent="0.35">
      <c r="A343">
        <v>0.91440746683568208</v>
      </c>
      <c r="B343" t="s">
        <v>6179</v>
      </c>
      <c r="C343">
        <v>181194873</v>
      </c>
      <c r="D343" t="s">
        <v>6198</v>
      </c>
      <c r="E343" t="s">
        <v>6190</v>
      </c>
      <c r="F343" s="2">
        <v>44579</v>
      </c>
      <c r="G343">
        <v>36385.949999999997</v>
      </c>
    </row>
    <row r="344" spans="1:7" x14ac:dyDescent="0.35">
      <c r="A344">
        <v>0.29543035649701999</v>
      </c>
      <c r="B344" t="s">
        <v>6178</v>
      </c>
      <c r="C344">
        <v>78082765</v>
      </c>
      <c r="D344" t="s">
        <v>6187</v>
      </c>
      <c r="E344" t="s">
        <v>6188</v>
      </c>
      <c r="F344" s="2">
        <v>44403</v>
      </c>
      <c r="G344">
        <v>42671.16</v>
      </c>
    </row>
    <row r="345" spans="1:7" x14ac:dyDescent="0.35">
      <c r="A345">
        <v>0.32188414363597651</v>
      </c>
      <c r="B345" t="s">
        <v>6179</v>
      </c>
      <c r="C345">
        <v>992772565</v>
      </c>
      <c r="D345" t="s">
        <v>6198</v>
      </c>
      <c r="E345" t="s">
        <v>6191</v>
      </c>
      <c r="F345" s="2">
        <v>44584</v>
      </c>
      <c r="G345">
        <v>12737.4</v>
      </c>
    </row>
    <row r="346" spans="1:7" x14ac:dyDescent="0.35">
      <c r="A346">
        <v>0.55488675513206487</v>
      </c>
      <c r="B346" t="s">
        <v>6177</v>
      </c>
      <c r="C346">
        <v>108359337</v>
      </c>
      <c r="D346" t="s">
        <v>6195</v>
      </c>
      <c r="E346" t="s">
        <v>6190</v>
      </c>
      <c r="F346" s="2">
        <v>44674</v>
      </c>
      <c r="G346">
        <v>15353.25</v>
      </c>
    </row>
    <row r="347" spans="1:7" x14ac:dyDescent="0.35">
      <c r="A347">
        <v>0.91686721825972395</v>
      </c>
      <c r="B347" t="s">
        <v>6177</v>
      </c>
      <c r="C347">
        <v>169459563</v>
      </c>
      <c r="D347" t="s">
        <v>6195</v>
      </c>
      <c r="E347" t="s">
        <v>6190</v>
      </c>
      <c r="F347" s="2">
        <v>44229</v>
      </c>
      <c r="G347">
        <v>36839.32</v>
      </c>
    </row>
    <row r="348" spans="1:7" x14ac:dyDescent="0.35">
      <c r="A348">
        <v>0.51122892236423068</v>
      </c>
      <c r="B348" t="s">
        <v>6177</v>
      </c>
      <c r="C348">
        <v>508746778</v>
      </c>
      <c r="D348" t="s">
        <v>6195</v>
      </c>
      <c r="E348" t="s">
        <v>6190</v>
      </c>
      <c r="F348" s="2">
        <v>44436</v>
      </c>
      <c r="G348">
        <v>14806.56</v>
      </c>
    </row>
    <row r="349" spans="1:7" x14ac:dyDescent="0.35">
      <c r="A349">
        <v>0.19004838160053639</v>
      </c>
      <c r="B349" t="s">
        <v>6182</v>
      </c>
      <c r="C349">
        <v>525673903</v>
      </c>
      <c r="D349" t="s">
        <v>6196</v>
      </c>
      <c r="E349" t="s">
        <v>6188</v>
      </c>
      <c r="F349" s="2">
        <v>44456</v>
      </c>
      <c r="G349">
        <v>58563.49</v>
      </c>
    </row>
    <row r="350" spans="1:7" x14ac:dyDescent="0.35">
      <c r="A350">
        <v>0.20373544315185832</v>
      </c>
      <c r="B350" t="s">
        <v>6180</v>
      </c>
      <c r="C350">
        <v>125392857</v>
      </c>
      <c r="D350" t="s">
        <v>6189</v>
      </c>
      <c r="E350" t="s">
        <v>6194</v>
      </c>
      <c r="F350" s="2">
        <v>44479</v>
      </c>
      <c r="G350">
        <v>27437.759999999998</v>
      </c>
    </row>
    <row r="351" spans="1:7" x14ac:dyDescent="0.35">
      <c r="A351">
        <v>3.8777156076155062E-2</v>
      </c>
      <c r="B351" t="s">
        <v>6180</v>
      </c>
      <c r="C351">
        <v>837381379</v>
      </c>
      <c r="D351" t="s">
        <v>6189</v>
      </c>
      <c r="E351" t="s">
        <v>6194</v>
      </c>
      <c r="F351" s="2">
        <v>44230</v>
      </c>
      <c r="G351">
        <v>6995.77</v>
      </c>
    </row>
    <row r="352" spans="1:7" x14ac:dyDescent="0.35">
      <c r="A352">
        <v>0.46311503791940678</v>
      </c>
      <c r="B352" t="s">
        <v>6179</v>
      </c>
      <c r="C352">
        <v>309507070</v>
      </c>
      <c r="D352" t="s">
        <v>6198</v>
      </c>
      <c r="E352" t="s">
        <v>6191</v>
      </c>
      <c r="F352" s="2">
        <v>44663</v>
      </c>
      <c r="G352">
        <v>26216.720000000001</v>
      </c>
    </row>
    <row r="353" spans="1:7" x14ac:dyDescent="0.35">
      <c r="A353">
        <v>0.96399523092881867</v>
      </c>
      <c r="B353" t="s">
        <v>6181</v>
      </c>
      <c r="C353">
        <v>884381934</v>
      </c>
      <c r="D353" t="s">
        <v>6192</v>
      </c>
      <c r="E353" t="s">
        <v>6197</v>
      </c>
      <c r="F353" s="2">
        <v>44437</v>
      </c>
      <c r="G353">
        <v>72352</v>
      </c>
    </row>
    <row r="354" spans="1:7" x14ac:dyDescent="0.35">
      <c r="A354">
        <v>0.15865397391428626</v>
      </c>
      <c r="B354" t="s">
        <v>6177</v>
      </c>
      <c r="C354">
        <v>612790558</v>
      </c>
      <c r="D354" t="s">
        <v>6195</v>
      </c>
      <c r="E354" t="s">
        <v>6190</v>
      </c>
      <c r="F354" s="2">
        <v>44376</v>
      </c>
      <c r="G354">
        <v>11676.21</v>
      </c>
    </row>
    <row r="355" spans="1:7" x14ac:dyDescent="0.35">
      <c r="A355">
        <v>8.4349618683162264E-2</v>
      </c>
      <c r="B355" t="s">
        <v>6178</v>
      </c>
      <c r="C355">
        <v>188972987</v>
      </c>
      <c r="D355" t="s">
        <v>6187</v>
      </c>
      <c r="E355" t="s">
        <v>6188</v>
      </c>
      <c r="F355" s="2">
        <v>44361</v>
      </c>
      <c r="G355">
        <v>38858.04</v>
      </c>
    </row>
    <row r="356" spans="1:7" x14ac:dyDescent="0.35">
      <c r="A356">
        <v>0.9727357368395505</v>
      </c>
      <c r="B356" t="s">
        <v>6178</v>
      </c>
      <c r="C356">
        <v>200706423</v>
      </c>
      <c r="D356" t="s">
        <v>6187</v>
      </c>
      <c r="E356" t="s">
        <v>6188</v>
      </c>
      <c r="F356" s="2">
        <v>44347</v>
      </c>
      <c r="G356">
        <v>1606.25</v>
      </c>
    </row>
    <row r="357" spans="1:7" x14ac:dyDescent="0.35">
      <c r="A357">
        <v>0.2761357021920493</v>
      </c>
      <c r="B357" t="s">
        <v>6179</v>
      </c>
      <c r="C357">
        <v>766253118</v>
      </c>
      <c r="D357" t="s">
        <v>6198</v>
      </c>
      <c r="E357" t="s">
        <v>6191</v>
      </c>
      <c r="F357" s="2">
        <v>44619</v>
      </c>
      <c r="G357">
        <v>21190.16</v>
      </c>
    </row>
    <row r="358" spans="1:7" x14ac:dyDescent="0.35">
      <c r="A358">
        <v>0.16637505662531393</v>
      </c>
      <c r="B358" t="s">
        <v>6178</v>
      </c>
      <c r="C358">
        <v>851201007</v>
      </c>
      <c r="D358" t="s">
        <v>6187</v>
      </c>
      <c r="E358" t="s">
        <v>6188</v>
      </c>
      <c r="F358" s="2">
        <v>44374</v>
      </c>
      <c r="G358">
        <v>2332.13</v>
      </c>
    </row>
    <row r="359" spans="1:7" x14ac:dyDescent="0.35">
      <c r="A359">
        <v>0.12297105987773205</v>
      </c>
      <c r="B359" t="s">
        <v>6178</v>
      </c>
      <c r="C359">
        <v>732570568</v>
      </c>
      <c r="D359" t="s">
        <v>6187</v>
      </c>
      <c r="E359" t="s">
        <v>6191</v>
      </c>
      <c r="F359" s="2">
        <v>44515</v>
      </c>
      <c r="G359">
        <v>39398.32</v>
      </c>
    </row>
    <row r="360" spans="1:7" x14ac:dyDescent="0.35">
      <c r="A360">
        <v>0.20814259670911017</v>
      </c>
      <c r="B360" t="s">
        <v>6181</v>
      </c>
      <c r="C360">
        <v>507007205</v>
      </c>
      <c r="D360" t="s">
        <v>6192</v>
      </c>
      <c r="E360" t="s">
        <v>6197</v>
      </c>
      <c r="F360" s="2">
        <v>44615</v>
      </c>
      <c r="G360">
        <v>29558.01</v>
      </c>
    </row>
    <row r="361" spans="1:7" x14ac:dyDescent="0.35">
      <c r="A361">
        <v>0.55562227200068615</v>
      </c>
      <c r="B361" t="s">
        <v>6179</v>
      </c>
      <c r="C361">
        <v>165563667</v>
      </c>
      <c r="D361" t="s">
        <v>6198</v>
      </c>
      <c r="E361" t="s">
        <v>6191</v>
      </c>
      <c r="F361" s="2">
        <v>44223</v>
      </c>
      <c r="G361">
        <v>17614.259999999998</v>
      </c>
    </row>
    <row r="362" spans="1:7" x14ac:dyDescent="0.35">
      <c r="A362">
        <v>0.36947914123317305</v>
      </c>
      <c r="B362" t="s">
        <v>6178</v>
      </c>
      <c r="C362">
        <v>300474366</v>
      </c>
      <c r="D362" t="s">
        <v>6187</v>
      </c>
      <c r="E362" t="s">
        <v>6188</v>
      </c>
      <c r="F362" s="2">
        <v>44575</v>
      </c>
      <c r="G362">
        <v>6083.64</v>
      </c>
    </row>
    <row r="363" spans="1:7" x14ac:dyDescent="0.35">
      <c r="A363">
        <v>0.6121938082717413</v>
      </c>
      <c r="B363" t="s">
        <v>6182</v>
      </c>
      <c r="C363">
        <v>190990752</v>
      </c>
      <c r="D363" t="s">
        <v>6196</v>
      </c>
      <c r="E363" t="s">
        <v>6199</v>
      </c>
      <c r="F363" s="2">
        <v>44290</v>
      </c>
      <c r="G363">
        <v>53766.3</v>
      </c>
    </row>
    <row r="364" spans="1:7" x14ac:dyDescent="0.35">
      <c r="A364">
        <v>0.90135112388156668</v>
      </c>
      <c r="B364" t="s">
        <v>6180</v>
      </c>
      <c r="C364">
        <v>637508439</v>
      </c>
      <c r="D364" t="s">
        <v>6189</v>
      </c>
      <c r="E364" t="s">
        <v>6194</v>
      </c>
      <c r="F364" s="2">
        <v>44216</v>
      </c>
      <c r="G364">
        <v>30841.17</v>
      </c>
    </row>
    <row r="365" spans="1:7" x14ac:dyDescent="0.35">
      <c r="A365">
        <v>0.32246814997898776</v>
      </c>
      <c r="B365" t="s">
        <v>6177</v>
      </c>
      <c r="C365">
        <v>473170824</v>
      </c>
      <c r="D365" t="s">
        <v>6195</v>
      </c>
      <c r="E365" t="s">
        <v>6191</v>
      </c>
      <c r="F365" s="2">
        <v>44350</v>
      </c>
      <c r="G365">
        <v>13184.82</v>
      </c>
    </row>
    <row r="366" spans="1:7" x14ac:dyDescent="0.35">
      <c r="A366">
        <v>2.9421497293804721E-2</v>
      </c>
      <c r="B366" t="s">
        <v>6178</v>
      </c>
      <c r="C366">
        <v>904665173</v>
      </c>
      <c r="D366" t="s">
        <v>6187</v>
      </c>
      <c r="E366" t="s">
        <v>6200</v>
      </c>
      <c r="F366" s="2">
        <v>44640</v>
      </c>
      <c r="G366">
        <v>69602.45</v>
      </c>
    </row>
    <row r="367" spans="1:7" x14ac:dyDescent="0.35">
      <c r="A367">
        <v>0.45733369744526819</v>
      </c>
      <c r="B367" t="s">
        <v>6182</v>
      </c>
      <c r="C367">
        <v>870702609</v>
      </c>
      <c r="D367" t="s">
        <v>6196</v>
      </c>
      <c r="E367" t="s">
        <v>6199</v>
      </c>
      <c r="F367" s="2">
        <v>44663</v>
      </c>
      <c r="G367">
        <v>16059.8</v>
      </c>
    </row>
    <row r="368" spans="1:7" x14ac:dyDescent="0.35">
      <c r="A368">
        <v>0.5356644704819874</v>
      </c>
      <c r="B368" t="s">
        <v>6178</v>
      </c>
      <c r="C368">
        <v>993386241</v>
      </c>
      <c r="D368" t="s">
        <v>6187</v>
      </c>
      <c r="E368" t="s">
        <v>6200</v>
      </c>
      <c r="F368" s="2">
        <v>44638</v>
      </c>
      <c r="G368">
        <v>29579</v>
      </c>
    </row>
    <row r="369" spans="1:7" x14ac:dyDescent="0.35">
      <c r="A369">
        <v>0.32756449836861323</v>
      </c>
      <c r="B369" t="s">
        <v>6181</v>
      </c>
      <c r="C369">
        <v>56426361</v>
      </c>
      <c r="D369" t="s">
        <v>6192</v>
      </c>
      <c r="E369" t="s">
        <v>6193</v>
      </c>
      <c r="F369" s="2">
        <v>44650</v>
      </c>
      <c r="G369">
        <v>14404.56</v>
      </c>
    </row>
    <row r="370" spans="1:7" x14ac:dyDescent="0.35">
      <c r="A370">
        <v>0.11215019222583456</v>
      </c>
      <c r="B370" t="s">
        <v>6177</v>
      </c>
      <c r="C370">
        <v>424993985</v>
      </c>
      <c r="D370" t="s">
        <v>6195</v>
      </c>
      <c r="E370" t="s">
        <v>6190</v>
      </c>
      <c r="F370" s="2">
        <v>44646</v>
      </c>
      <c r="G370">
        <v>39626.5</v>
      </c>
    </row>
    <row r="371" spans="1:7" x14ac:dyDescent="0.35">
      <c r="A371">
        <v>0.1803241226680955</v>
      </c>
      <c r="B371" t="s">
        <v>6178</v>
      </c>
      <c r="C371">
        <v>86269444</v>
      </c>
      <c r="D371" t="s">
        <v>6187</v>
      </c>
      <c r="E371" t="s">
        <v>6188</v>
      </c>
      <c r="F371" s="2">
        <v>44404</v>
      </c>
      <c r="G371">
        <v>3643.12</v>
      </c>
    </row>
    <row r="372" spans="1:7" x14ac:dyDescent="0.35">
      <c r="A372">
        <v>0.56137644886726534</v>
      </c>
      <c r="B372" t="s">
        <v>6177</v>
      </c>
      <c r="C372">
        <v>136232022</v>
      </c>
      <c r="D372" t="s">
        <v>6195</v>
      </c>
      <c r="E372" t="s">
        <v>6190</v>
      </c>
      <c r="F372" s="2">
        <v>44259</v>
      </c>
      <c r="G372">
        <v>8093.02</v>
      </c>
    </row>
    <row r="373" spans="1:7" x14ac:dyDescent="0.35">
      <c r="A373">
        <v>1.4394632186438439E-2</v>
      </c>
      <c r="B373" t="s">
        <v>6177</v>
      </c>
      <c r="C373">
        <v>684559377</v>
      </c>
      <c r="D373" t="s">
        <v>6195</v>
      </c>
      <c r="E373" t="s">
        <v>6190</v>
      </c>
      <c r="F373" s="2">
        <v>44249</v>
      </c>
      <c r="G373">
        <v>32114.55</v>
      </c>
    </row>
    <row r="374" spans="1:7" x14ac:dyDescent="0.35">
      <c r="A374">
        <v>0.66956641869052824</v>
      </c>
      <c r="B374" t="s">
        <v>6181</v>
      </c>
      <c r="C374">
        <v>666267875</v>
      </c>
      <c r="D374" t="s">
        <v>6192</v>
      </c>
      <c r="E374" t="s">
        <v>6193</v>
      </c>
      <c r="F374" s="2">
        <v>44432</v>
      </c>
      <c r="G374">
        <v>14821.2</v>
      </c>
    </row>
    <row r="375" spans="1:7" x14ac:dyDescent="0.35">
      <c r="A375">
        <v>0.83078559792918383</v>
      </c>
      <c r="B375" t="s">
        <v>6177</v>
      </c>
      <c r="C375">
        <v>72496093</v>
      </c>
      <c r="D375" t="s">
        <v>6195</v>
      </c>
      <c r="E375" t="s">
        <v>6191</v>
      </c>
      <c r="F375" s="2">
        <v>44611</v>
      </c>
      <c r="G375">
        <v>5382.4</v>
      </c>
    </row>
    <row r="376" spans="1:7" x14ac:dyDescent="0.35">
      <c r="A376">
        <v>0.78901217114687494</v>
      </c>
      <c r="B376" t="s">
        <v>6178</v>
      </c>
      <c r="C376">
        <v>978531360</v>
      </c>
      <c r="D376" t="s">
        <v>6187</v>
      </c>
      <c r="E376" t="s">
        <v>6188</v>
      </c>
      <c r="F376" s="2">
        <v>44661</v>
      </c>
      <c r="G376">
        <v>11891.65</v>
      </c>
    </row>
    <row r="377" spans="1:7" x14ac:dyDescent="0.35">
      <c r="A377">
        <v>0.37709724813899137</v>
      </c>
      <c r="B377" t="s">
        <v>6178</v>
      </c>
      <c r="C377">
        <v>100495274</v>
      </c>
      <c r="D377" t="s">
        <v>6187</v>
      </c>
      <c r="E377" t="s">
        <v>6188</v>
      </c>
      <c r="F377" s="2">
        <v>44633</v>
      </c>
      <c r="G377">
        <v>35706.54</v>
      </c>
    </row>
    <row r="378" spans="1:7" x14ac:dyDescent="0.35">
      <c r="A378">
        <v>7.7405221662555923E-2</v>
      </c>
      <c r="B378" t="s">
        <v>6179</v>
      </c>
      <c r="C378">
        <v>696144220</v>
      </c>
      <c r="D378" t="s">
        <v>6198</v>
      </c>
      <c r="E378" t="s">
        <v>6191</v>
      </c>
      <c r="F378" s="2">
        <v>44587</v>
      </c>
      <c r="G378">
        <v>2197.44</v>
      </c>
    </row>
    <row r="379" spans="1:7" x14ac:dyDescent="0.35">
      <c r="A379">
        <v>0.95930992280568672</v>
      </c>
      <c r="B379" t="s">
        <v>6179</v>
      </c>
      <c r="C379">
        <v>544147368</v>
      </c>
      <c r="D379" t="s">
        <v>6198</v>
      </c>
      <c r="E379" t="s">
        <v>6191</v>
      </c>
      <c r="F379" s="2">
        <v>44273</v>
      </c>
      <c r="G379">
        <v>6358.5</v>
      </c>
    </row>
    <row r="380" spans="1:7" x14ac:dyDescent="0.35">
      <c r="A380">
        <v>3.3312504650556796E-2</v>
      </c>
      <c r="B380" t="s">
        <v>6178</v>
      </c>
      <c r="C380">
        <v>785578700</v>
      </c>
      <c r="D380" t="s">
        <v>6187</v>
      </c>
      <c r="E380" t="s">
        <v>6188</v>
      </c>
      <c r="F380" s="2">
        <v>44292</v>
      </c>
      <c r="G380">
        <v>14576.85</v>
      </c>
    </row>
    <row r="381" spans="1:7" x14ac:dyDescent="0.35">
      <c r="A381">
        <v>0.88164712065892925</v>
      </c>
      <c r="B381" t="s">
        <v>6179</v>
      </c>
      <c r="C381">
        <v>435998583</v>
      </c>
      <c r="D381" t="s">
        <v>6198</v>
      </c>
      <c r="E381" t="s">
        <v>6191</v>
      </c>
      <c r="F381" s="2">
        <v>44565</v>
      </c>
      <c r="G381">
        <v>25055.52</v>
      </c>
    </row>
    <row r="382" spans="1:7" x14ac:dyDescent="0.35">
      <c r="A382">
        <v>5.7827614616408729E-2</v>
      </c>
      <c r="B382" t="s">
        <v>6182</v>
      </c>
      <c r="C382">
        <v>728217456</v>
      </c>
      <c r="D382" t="s">
        <v>6196</v>
      </c>
      <c r="E382" t="s">
        <v>6188</v>
      </c>
      <c r="F382" s="2">
        <v>44489</v>
      </c>
      <c r="G382">
        <v>7178.76</v>
      </c>
    </row>
    <row r="383" spans="1:7" x14ac:dyDescent="0.35">
      <c r="A383">
        <v>0.98534453462332749</v>
      </c>
      <c r="B383" t="s">
        <v>6177</v>
      </c>
      <c r="C383">
        <v>74614025</v>
      </c>
      <c r="D383" t="s">
        <v>6195</v>
      </c>
      <c r="E383" t="s">
        <v>6190</v>
      </c>
      <c r="F383" s="2">
        <v>44410</v>
      </c>
      <c r="G383">
        <v>25559.55</v>
      </c>
    </row>
    <row r="384" spans="1:7" x14ac:dyDescent="0.35">
      <c r="A384">
        <v>0.27998727164813553</v>
      </c>
      <c r="B384" t="s">
        <v>6177</v>
      </c>
      <c r="C384">
        <v>453797642</v>
      </c>
      <c r="D384" t="s">
        <v>6195</v>
      </c>
      <c r="E384" t="s">
        <v>6190</v>
      </c>
      <c r="F384" s="2">
        <v>44347</v>
      </c>
      <c r="G384">
        <v>46862.55</v>
      </c>
    </row>
    <row r="385" spans="1:7" x14ac:dyDescent="0.35">
      <c r="A385">
        <v>0.63731930498893696</v>
      </c>
      <c r="B385" t="s">
        <v>6181</v>
      </c>
      <c r="C385">
        <v>716576434</v>
      </c>
      <c r="D385" t="s">
        <v>6192</v>
      </c>
      <c r="E385" t="s">
        <v>6193</v>
      </c>
      <c r="F385" s="2">
        <v>44451</v>
      </c>
      <c r="G385">
        <v>51674.68</v>
      </c>
    </row>
    <row r="386" spans="1:7" x14ac:dyDescent="0.35">
      <c r="A386">
        <v>0.30761839697714533</v>
      </c>
      <c r="B386" t="s">
        <v>6182</v>
      </c>
      <c r="C386">
        <v>651408920</v>
      </c>
      <c r="D386" t="s">
        <v>6196</v>
      </c>
      <c r="E386" t="s">
        <v>6199</v>
      </c>
      <c r="F386" s="2">
        <v>44632</v>
      </c>
      <c r="G386">
        <v>33799.58</v>
      </c>
    </row>
    <row r="387" spans="1:7" x14ac:dyDescent="0.35">
      <c r="A387">
        <v>0.7734358089881912</v>
      </c>
      <c r="B387" t="s">
        <v>6178</v>
      </c>
      <c r="C387">
        <v>40542685</v>
      </c>
      <c r="D387" t="s">
        <v>6187</v>
      </c>
      <c r="E387" t="s">
        <v>6188</v>
      </c>
      <c r="F387" s="2">
        <v>44511</v>
      </c>
      <c r="G387">
        <v>52290.48</v>
      </c>
    </row>
    <row r="388" spans="1:7" x14ac:dyDescent="0.35">
      <c r="A388">
        <v>0.51047877207961023</v>
      </c>
      <c r="B388" t="s">
        <v>6182</v>
      </c>
      <c r="C388">
        <v>565940869</v>
      </c>
      <c r="D388" t="s">
        <v>6196</v>
      </c>
      <c r="E388" t="s">
        <v>6199</v>
      </c>
      <c r="F388" s="2">
        <v>44397</v>
      </c>
      <c r="G388">
        <v>5466.72</v>
      </c>
    </row>
    <row r="389" spans="1:7" x14ac:dyDescent="0.35">
      <c r="A389">
        <v>0.76608038648713672</v>
      </c>
      <c r="B389" t="s">
        <v>6181</v>
      </c>
      <c r="C389">
        <v>570807611</v>
      </c>
      <c r="D389" t="s">
        <v>6192</v>
      </c>
      <c r="E389" t="s">
        <v>6193</v>
      </c>
      <c r="F389" s="2">
        <v>44492</v>
      </c>
      <c r="G389">
        <v>22574.57</v>
      </c>
    </row>
    <row r="390" spans="1:7" x14ac:dyDescent="0.35">
      <c r="A390">
        <v>0.20199357909090898</v>
      </c>
      <c r="B390" t="s">
        <v>6178</v>
      </c>
      <c r="C390">
        <v>250515727</v>
      </c>
      <c r="D390" t="s">
        <v>6187</v>
      </c>
      <c r="E390" t="s">
        <v>6191</v>
      </c>
      <c r="F390" s="2">
        <v>44440</v>
      </c>
      <c r="G390">
        <v>40791.199999999997</v>
      </c>
    </row>
    <row r="391" spans="1:7" x14ac:dyDescent="0.35">
      <c r="A391">
        <v>0.78302920968330691</v>
      </c>
      <c r="B391" t="s">
        <v>6178</v>
      </c>
      <c r="C391">
        <v>532531255</v>
      </c>
      <c r="D391" t="s">
        <v>6187</v>
      </c>
      <c r="E391" t="s">
        <v>6188</v>
      </c>
      <c r="F391" s="2">
        <v>44276</v>
      </c>
      <c r="G391">
        <v>18891.32</v>
      </c>
    </row>
    <row r="392" spans="1:7" x14ac:dyDescent="0.35">
      <c r="A392">
        <v>0.27184440627567841</v>
      </c>
      <c r="B392" t="s">
        <v>6180</v>
      </c>
      <c r="C392">
        <v>790275661</v>
      </c>
      <c r="D392" t="s">
        <v>6189</v>
      </c>
      <c r="E392" t="s">
        <v>6194</v>
      </c>
      <c r="F392" s="2">
        <v>44376</v>
      </c>
      <c r="G392">
        <v>61022.76</v>
      </c>
    </row>
    <row r="393" spans="1:7" x14ac:dyDescent="0.35">
      <c r="A393">
        <v>0.53714906042329835</v>
      </c>
      <c r="B393" t="s">
        <v>6177</v>
      </c>
      <c r="C393">
        <v>992079733</v>
      </c>
      <c r="D393" t="s">
        <v>6195</v>
      </c>
      <c r="E393" t="s">
        <v>6191</v>
      </c>
      <c r="F393" s="2">
        <v>44244</v>
      </c>
      <c r="G393">
        <v>13218.5</v>
      </c>
    </row>
    <row r="394" spans="1:7" x14ac:dyDescent="0.35">
      <c r="A394">
        <v>0.509085122058341</v>
      </c>
      <c r="B394" t="s">
        <v>6177</v>
      </c>
      <c r="C394">
        <v>347096251</v>
      </c>
      <c r="D394" t="s">
        <v>6195</v>
      </c>
      <c r="E394" t="s">
        <v>6190</v>
      </c>
      <c r="F394" s="2">
        <v>44339</v>
      </c>
      <c r="G394">
        <v>11691.92</v>
      </c>
    </row>
    <row r="395" spans="1:7" x14ac:dyDescent="0.35">
      <c r="A395">
        <v>0.25830657759056519</v>
      </c>
      <c r="B395" t="s">
        <v>6180</v>
      </c>
      <c r="C395">
        <v>284644944</v>
      </c>
      <c r="D395" t="s">
        <v>6189</v>
      </c>
      <c r="E395" t="s">
        <v>6190</v>
      </c>
      <c r="F395" s="2">
        <v>44516</v>
      </c>
      <c r="G395">
        <v>36223.599999999999</v>
      </c>
    </row>
    <row r="396" spans="1:7" x14ac:dyDescent="0.35">
      <c r="A396">
        <v>0.95073748212404341</v>
      </c>
      <c r="B396" t="s">
        <v>6181</v>
      </c>
      <c r="C396">
        <v>15136507</v>
      </c>
      <c r="D396" t="s">
        <v>6192</v>
      </c>
      <c r="E396" t="s">
        <v>6193</v>
      </c>
      <c r="F396" s="2">
        <v>44354</v>
      </c>
      <c r="G396">
        <v>22488.33</v>
      </c>
    </row>
    <row r="397" spans="1:7" x14ac:dyDescent="0.35">
      <c r="A397">
        <v>0.10144567879294841</v>
      </c>
      <c r="B397" t="s">
        <v>6182</v>
      </c>
      <c r="C397">
        <v>367548863</v>
      </c>
      <c r="D397" t="s">
        <v>6196</v>
      </c>
      <c r="E397" t="s">
        <v>6199</v>
      </c>
      <c r="F397" s="2">
        <v>44248</v>
      </c>
      <c r="G397">
        <v>29719.97</v>
      </c>
    </row>
    <row r="398" spans="1:7" x14ac:dyDescent="0.35">
      <c r="A398">
        <v>1.8558868067273915E-2</v>
      </c>
      <c r="B398" t="s">
        <v>6178</v>
      </c>
      <c r="C398">
        <v>305720354</v>
      </c>
      <c r="D398" t="s">
        <v>6187</v>
      </c>
      <c r="E398" t="s">
        <v>6188</v>
      </c>
      <c r="F398" s="2">
        <v>44578</v>
      </c>
      <c r="G398">
        <v>11286.88</v>
      </c>
    </row>
    <row r="399" spans="1:7" x14ac:dyDescent="0.35">
      <c r="A399">
        <v>0.45010721282330246</v>
      </c>
      <c r="B399" t="s">
        <v>6182</v>
      </c>
      <c r="C399">
        <v>522802009</v>
      </c>
      <c r="D399" t="s">
        <v>6196</v>
      </c>
      <c r="E399" t="s">
        <v>6199</v>
      </c>
      <c r="F399" s="2">
        <v>44515</v>
      </c>
      <c r="G399">
        <v>37779.54</v>
      </c>
    </row>
    <row r="400" spans="1:7" x14ac:dyDescent="0.35">
      <c r="A400">
        <v>0.11226298009568314</v>
      </c>
      <c r="B400" t="s">
        <v>6179</v>
      </c>
      <c r="C400">
        <v>802502024</v>
      </c>
      <c r="D400" t="s">
        <v>6198</v>
      </c>
      <c r="E400" t="s">
        <v>6191</v>
      </c>
      <c r="F400" s="2">
        <v>44217</v>
      </c>
      <c r="G400">
        <v>30067.87</v>
      </c>
    </row>
    <row r="401" spans="1:7" x14ac:dyDescent="0.35">
      <c r="A401">
        <v>0.67057094261763361</v>
      </c>
      <c r="B401" t="s">
        <v>6177</v>
      </c>
      <c r="C401">
        <v>484916169</v>
      </c>
      <c r="D401" t="s">
        <v>6195</v>
      </c>
      <c r="E401" t="s">
        <v>6190</v>
      </c>
      <c r="F401" s="2">
        <v>44386</v>
      </c>
      <c r="G401">
        <v>23935.52</v>
      </c>
    </row>
    <row r="402" spans="1:7" x14ac:dyDescent="0.35">
      <c r="A402">
        <v>0.94897672925885834</v>
      </c>
      <c r="B402" t="s">
        <v>6182</v>
      </c>
      <c r="C402">
        <v>901283973</v>
      </c>
      <c r="D402" t="s">
        <v>6196</v>
      </c>
      <c r="E402" t="s">
        <v>6188</v>
      </c>
      <c r="F402" s="2">
        <v>44300</v>
      </c>
      <c r="G402">
        <v>41074.04</v>
      </c>
    </row>
    <row r="403" spans="1:7" x14ac:dyDescent="0.35">
      <c r="A403">
        <v>0.96206996002412615</v>
      </c>
      <c r="B403" t="s">
        <v>6182</v>
      </c>
      <c r="C403">
        <v>668485689</v>
      </c>
      <c r="D403" t="s">
        <v>6196</v>
      </c>
      <c r="E403" t="s">
        <v>6188</v>
      </c>
      <c r="F403" s="2">
        <v>44252</v>
      </c>
      <c r="G403">
        <v>66073.710000000006</v>
      </c>
    </row>
    <row r="404" spans="1:7" x14ac:dyDescent="0.35">
      <c r="A404">
        <v>0.90983428360993523</v>
      </c>
      <c r="B404" t="s">
        <v>6177</v>
      </c>
      <c r="C404">
        <v>247505720</v>
      </c>
      <c r="D404" t="s">
        <v>6195</v>
      </c>
      <c r="E404" t="s">
        <v>6191</v>
      </c>
      <c r="F404" s="2">
        <v>44572</v>
      </c>
      <c r="G404">
        <v>36312.85</v>
      </c>
    </row>
    <row r="405" spans="1:7" x14ac:dyDescent="0.35">
      <c r="A405">
        <v>2.8488554196251736E-2</v>
      </c>
      <c r="B405" t="s">
        <v>6180</v>
      </c>
      <c r="C405">
        <v>61180880</v>
      </c>
      <c r="D405" t="s">
        <v>6189</v>
      </c>
      <c r="E405" t="s">
        <v>6194</v>
      </c>
      <c r="F405" s="2">
        <v>44633</v>
      </c>
      <c r="G405">
        <v>56280.84</v>
      </c>
    </row>
    <row r="406" spans="1:7" x14ac:dyDescent="0.35">
      <c r="A406">
        <v>0.84556153061499983</v>
      </c>
      <c r="B406" t="s">
        <v>6178</v>
      </c>
      <c r="C406">
        <v>660338169</v>
      </c>
      <c r="D406" t="s">
        <v>6187</v>
      </c>
      <c r="E406" t="s">
        <v>6190</v>
      </c>
      <c r="F406" s="2">
        <v>44564</v>
      </c>
      <c r="G406">
        <v>11282.13</v>
      </c>
    </row>
    <row r="407" spans="1:7" x14ac:dyDescent="0.35">
      <c r="A407">
        <v>0.27630763892192378</v>
      </c>
      <c r="B407" t="s">
        <v>6178</v>
      </c>
      <c r="C407">
        <v>983753016</v>
      </c>
      <c r="D407" t="s">
        <v>6187</v>
      </c>
      <c r="E407" t="s">
        <v>6200</v>
      </c>
      <c r="F407" s="2">
        <v>44582</v>
      </c>
      <c r="G407">
        <v>14707.68</v>
      </c>
    </row>
    <row r="408" spans="1:7" x14ac:dyDescent="0.35">
      <c r="A408">
        <v>0.65628083065732656</v>
      </c>
      <c r="B408" t="s">
        <v>6181</v>
      </c>
      <c r="C408">
        <v>364056266</v>
      </c>
      <c r="D408" t="s">
        <v>6192</v>
      </c>
      <c r="E408" t="s">
        <v>6193</v>
      </c>
      <c r="F408" s="2">
        <v>44592</v>
      </c>
      <c r="G408">
        <v>8179.91</v>
      </c>
    </row>
    <row r="409" spans="1:7" x14ac:dyDescent="0.35">
      <c r="A409">
        <v>0.87724195057502741</v>
      </c>
      <c r="B409" t="s">
        <v>6182</v>
      </c>
      <c r="C409">
        <v>287647957</v>
      </c>
      <c r="D409" t="s">
        <v>6196</v>
      </c>
      <c r="E409" t="s">
        <v>6199</v>
      </c>
      <c r="F409" s="2">
        <v>44342</v>
      </c>
      <c r="G409">
        <v>32421.72</v>
      </c>
    </row>
    <row r="410" spans="1:7" x14ac:dyDescent="0.35">
      <c r="A410">
        <v>0.21685795006412145</v>
      </c>
      <c r="B410" t="s">
        <v>6180</v>
      </c>
      <c r="C410">
        <v>485114841</v>
      </c>
      <c r="D410" t="s">
        <v>6189</v>
      </c>
      <c r="E410" t="s">
        <v>6194</v>
      </c>
      <c r="F410" s="2">
        <v>44373</v>
      </c>
      <c r="G410">
        <v>58891.42</v>
      </c>
    </row>
    <row r="411" spans="1:7" x14ac:dyDescent="0.35">
      <c r="A411">
        <v>0.56609074182940877</v>
      </c>
      <c r="B411" t="s">
        <v>6178</v>
      </c>
      <c r="C411">
        <v>362534601</v>
      </c>
      <c r="D411" t="s">
        <v>6187</v>
      </c>
      <c r="E411" t="s">
        <v>6191</v>
      </c>
      <c r="F411" s="2">
        <v>44556</v>
      </c>
      <c r="G411">
        <v>21781.759999999998</v>
      </c>
    </row>
    <row r="412" spans="1:7" x14ac:dyDescent="0.35">
      <c r="A412">
        <v>0.97523248857418843</v>
      </c>
      <c r="B412" t="s">
        <v>6178</v>
      </c>
      <c r="C412">
        <v>506939356</v>
      </c>
      <c r="D412" t="s">
        <v>6187</v>
      </c>
      <c r="E412" t="s">
        <v>6188</v>
      </c>
      <c r="F412" s="2">
        <v>44532</v>
      </c>
      <c r="G412">
        <v>6427.35</v>
      </c>
    </row>
    <row r="413" spans="1:7" x14ac:dyDescent="0.35">
      <c r="A413">
        <v>0.56105999548872731</v>
      </c>
      <c r="B413" t="s">
        <v>6177</v>
      </c>
      <c r="C413">
        <v>3708695</v>
      </c>
      <c r="D413" t="s">
        <v>6195</v>
      </c>
      <c r="E413" t="s">
        <v>6190</v>
      </c>
      <c r="F413" s="2">
        <v>44616</v>
      </c>
      <c r="G413">
        <v>8343.7900000000009</v>
      </c>
    </row>
    <row r="414" spans="1:7" x14ac:dyDescent="0.35">
      <c r="A414">
        <v>0.31838728372047242</v>
      </c>
      <c r="B414" t="s">
        <v>6177</v>
      </c>
      <c r="C414">
        <v>400996340</v>
      </c>
      <c r="D414" t="s">
        <v>6195</v>
      </c>
      <c r="E414" t="s">
        <v>6190</v>
      </c>
      <c r="F414" s="2">
        <v>44424</v>
      </c>
      <c r="G414">
        <v>7271.68</v>
      </c>
    </row>
    <row r="415" spans="1:7" x14ac:dyDescent="0.35">
      <c r="A415">
        <v>0.45129513475740679</v>
      </c>
      <c r="B415" t="s">
        <v>6177</v>
      </c>
      <c r="C415">
        <v>704250488</v>
      </c>
      <c r="D415" t="s">
        <v>6195</v>
      </c>
      <c r="E415" t="s">
        <v>6190</v>
      </c>
      <c r="F415" s="2">
        <v>44389</v>
      </c>
      <c r="G415">
        <v>13675.96</v>
      </c>
    </row>
    <row r="416" spans="1:7" x14ac:dyDescent="0.35">
      <c r="A416">
        <v>0.26912447262409722</v>
      </c>
      <c r="B416" t="s">
        <v>6179</v>
      </c>
      <c r="C416">
        <v>389283436</v>
      </c>
      <c r="D416" t="s">
        <v>6198</v>
      </c>
      <c r="E416" t="s">
        <v>6191</v>
      </c>
      <c r="F416" s="2">
        <v>44536</v>
      </c>
      <c r="G416">
        <v>9720.6200000000008</v>
      </c>
    </row>
    <row r="417" spans="1:7" x14ac:dyDescent="0.35">
      <c r="A417">
        <v>0.16633767292352397</v>
      </c>
      <c r="B417" t="s">
        <v>6177</v>
      </c>
      <c r="C417">
        <v>49880986</v>
      </c>
      <c r="D417" t="s">
        <v>6195</v>
      </c>
      <c r="E417" t="s">
        <v>6190</v>
      </c>
      <c r="F417" s="2">
        <v>44637</v>
      </c>
      <c r="G417">
        <v>5415.34</v>
      </c>
    </row>
    <row r="418" spans="1:7" x14ac:dyDescent="0.35">
      <c r="A418">
        <v>0.67504760460847857</v>
      </c>
      <c r="B418" t="s">
        <v>6179</v>
      </c>
      <c r="C418">
        <v>120568684</v>
      </c>
      <c r="D418" t="s">
        <v>6198</v>
      </c>
      <c r="E418" t="s">
        <v>6191</v>
      </c>
      <c r="F418" s="2">
        <v>44312</v>
      </c>
      <c r="G418">
        <v>35163</v>
      </c>
    </row>
    <row r="419" spans="1:7" x14ac:dyDescent="0.35">
      <c r="A419">
        <v>0.47236271081836123</v>
      </c>
      <c r="B419" t="s">
        <v>6177</v>
      </c>
      <c r="C419">
        <v>532587167</v>
      </c>
      <c r="D419" t="s">
        <v>6195</v>
      </c>
      <c r="E419" t="s">
        <v>6190</v>
      </c>
      <c r="F419" s="2">
        <v>44530</v>
      </c>
      <c r="G419">
        <v>40151.25</v>
      </c>
    </row>
    <row r="420" spans="1:7" x14ac:dyDescent="0.35">
      <c r="A420">
        <v>8.4075591271459138E-2</v>
      </c>
      <c r="B420" t="s">
        <v>6178</v>
      </c>
      <c r="C420">
        <v>835550483</v>
      </c>
      <c r="D420" t="s">
        <v>6187</v>
      </c>
      <c r="E420" t="s">
        <v>6200</v>
      </c>
      <c r="F420" s="2">
        <v>44384</v>
      </c>
      <c r="G420">
        <v>47992.1</v>
      </c>
    </row>
    <row r="421" spans="1:7" x14ac:dyDescent="0.35">
      <c r="A421">
        <v>0.83631419583560818</v>
      </c>
      <c r="B421" t="s">
        <v>6178</v>
      </c>
      <c r="C421">
        <v>326543835</v>
      </c>
      <c r="D421" t="s">
        <v>6187</v>
      </c>
      <c r="E421" t="s">
        <v>6188</v>
      </c>
      <c r="F421" s="2">
        <v>44253</v>
      </c>
      <c r="G421">
        <v>13602.18</v>
      </c>
    </row>
    <row r="422" spans="1:7" x14ac:dyDescent="0.35">
      <c r="A422">
        <v>0.17881785235745074</v>
      </c>
      <c r="B422" t="s">
        <v>6179</v>
      </c>
      <c r="C422">
        <v>48771606</v>
      </c>
      <c r="D422" t="s">
        <v>6198</v>
      </c>
      <c r="E422" t="s">
        <v>6191</v>
      </c>
      <c r="F422" s="2">
        <v>44232</v>
      </c>
      <c r="G422">
        <v>14673.3</v>
      </c>
    </row>
    <row r="423" spans="1:7" x14ac:dyDescent="0.35">
      <c r="A423">
        <v>0.18560325529340649</v>
      </c>
      <c r="B423" t="s">
        <v>6179</v>
      </c>
      <c r="C423">
        <v>224073752</v>
      </c>
      <c r="D423" t="s">
        <v>6198</v>
      </c>
      <c r="E423" t="s">
        <v>6201</v>
      </c>
      <c r="F423" s="2">
        <v>44581</v>
      </c>
      <c r="G423">
        <v>6635.21</v>
      </c>
    </row>
    <row r="424" spans="1:7" x14ac:dyDescent="0.35">
      <c r="A424">
        <v>0.70395403637506304</v>
      </c>
      <c r="B424" t="s">
        <v>6182</v>
      </c>
      <c r="C424">
        <v>545673047</v>
      </c>
      <c r="D424" t="s">
        <v>6196</v>
      </c>
      <c r="E424" t="s">
        <v>6188</v>
      </c>
      <c r="F424" s="2">
        <v>44274</v>
      </c>
      <c r="G424">
        <v>11944.34</v>
      </c>
    </row>
    <row r="425" spans="1:7" x14ac:dyDescent="0.35">
      <c r="A425">
        <v>0.67638810104109959</v>
      </c>
      <c r="B425" t="s">
        <v>6177</v>
      </c>
      <c r="C425">
        <v>764702977</v>
      </c>
      <c r="D425" t="s">
        <v>6195</v>
      </c>
      <c r="E425" t="s">
        <v>6190</v>
      </c>
      <c r="F425" s="2">
        <v>44647</v>
      </c>
      <c r="G425">
        <v>16539.599999999999</v>
      </c>
    </row>
    <row r="426" spans="1:7" x14ac:dyDescent="0.35">
      <c r="A426">
        <v>3.4074258453170025E-2</v>
      </c>
      <c r="B426" t="s">
        <v>6178</v>
      </c>
      <c r="C426">
        <v>934160358</v>
      </c>
      <c r="D426" t="s">
        <v>6187</v>
      </c>
      <c r="E426" t="s">
        <v>6188</v>
      </c>
      <c r="F426" s="2">
        <v>44226</v>
      </c>
      <c r="G426">
        <v>8266.7000000000007</v>
      </c>
    </row>
    <row r="427" spans="1:7" x14ac:dyDescent="0.35">
      <c r="A427">
        <v>0.95581785233173988</v>
      </c>
      <c r="B427" t="s">
        <v>6177</v>
      </c>
      <c r="C427">
        <v>307335836</v>
      </c>
      <c r="D427" t="s">
        <v>6195</v>
      </c>
      <c r="E427" t="s">
        <v>6190</v>
      </c>
      <c r="F427" s="2">
        <v>44521</v>
      </c>
      <c r="G427">
        <v>50842.89</v>
      </c>
    </row>
    <row r="428" spans="1:7" x14ac:dyDescent="0.35">
      <c r="A428">
        <v>0.97396228414909625</v>
      </c>
      <c r="B428" t="s">
        <v>6177</v>
      </c>
      <c r="C428">
        <v>55291105</v>
      </c>
      <c r="D428" t="s">
        <v>6195</v>
      </c>
      <c r="E428" t="s">
        <v>6190</v>
      </c>
      <c r="F428" s="2">
        <v>44260</v>
      </c>
      <c r="G428">
        <v>2697.8</v>
      </c>
    </row>
    <row r="429" spans="1:7" x14ac:dyDescent="0.35">
      <c r="A429">
        <v>0.10799349216989618</v>
      </c>
      <c r="B429" t="s">
        <v>6178</v>
      </c>
      <c r="C429">
        <v>501130001</v>
      </c>
      <c r="D429" t="s">
        <v>6187</v>
      </c>
      <c r="E429" t="s">
        <v>6191</v>
      </c>
      <c r="F429" s="2">
        <v>44600</v>
      </c>
      <c r="G429">
        <v>9176.76</v>
      </c>
    </row>
    <row r="430" spans="1:7" x14ac:dyDescent="0.35">
      <c r="A430">
        <v>0.68179028939525288</v>
      </c>
      <c r="B430" t="s">
        <v>6177</v>
      </c>
      <c r="C430">
        <v>720788540</v>
      </c>
      <c r="D430" t="s">
        <v>6195</v>
      </c>
      <c r="E430" t="s">
        <v>6191</v>
      </c>
      <c r="F430" s="2">
        <v>44580</v>
      </c>
      <c r="G430">
        <v>22279.95</v>
      </c>
    </row>
    <row r="431" spans="1:7" x14ac:dyDescent="0.35">
      <c r="A431">
        <v>0.15154327306085236</v>
      </c>
      <c r="B431" t="s">
        <v>6182</v>
      </c>
      <c r="C431">
        <v>718767902</v>
      </c>
      <c r="D431" t="s">
        <v>6196</v>
      </c>
      <c r="E431" t="s">
        <v>6188</v>
      </c>
      <c r="F431" s="2">
        <v>44382</v>
      </c>
      <c r="G431">
        <v>12466.08</v>
      </c>
    </row>
    <row r="432" spans="1:7" x14ac:dyDescent="0.35">
      <c r="A432">
        <v>0.92134137872574051</v>
      </c>
      <c r="B432" t="s">
        <v>6177</v>
      </c>
      <c r="C432">
        <v>862925892</v>
      </c>
      <c r="D432" t="s">
        <v>6195</v>
      </c>
      <c r="E432" t="s">
        <v>6190</v>
      </c>
      <c r="F432" s="2">
        <v>44230</v>
      </c>
      <c r="G432">
        <v>15256.25</v>
      </c>
    </row>
    <row r="433" spans="1:7" x14ac:dyDescent="0.35">
      <c r="A433">
        <v>0.22448066897298824</v>
      </c>
      <c r="B433" t="s">
        <v>6179</v>
      </c>
      <c r="C433">
        <v>369513925</v>
      </c>
      <c r="D433" t="s">
        <v>6198</v>
      </c>
      <c r="E433" t="s">
        <v>6191</v>
      </c>
      <c r="F433" s="2">
        <v>44318</v>
      </c>
      <c r="G433">
        <v>52781.599999999999</v>
      </c>
    </row>
    <row r="434" spans="1:7" x14ac:dyDescent="0.35">
      <c r="A434">
        <v>0.87476468478418523</v>
      </c>
      <c r="B434" t="s">
        <v>6178</v>
      </c>
      <c r="C434">
        <v>935043681</v>
      </c>
      <c r="D434" t="s">
        <v>6187</v>
      </c>
      <c r="E434" t="s">
        <v>6191</v>
      </c>
      <c r="F434" s="2">
        <v>44604</v>
      </c>
      <c r="G434">
        <v>14717.4</v>
      </c>
    </row>
    <row r="435" spans="1:7" x14ac:dyDescent="0.35">
      <c r="A435">
        <v>0.58728970430143912</v>
      </c>
      <c r="B435" t="s">
        <v>6178</v>
      </c>
      <c r="C435">
        <v>431133207</v>
      </c>
      <c r="D435" t="s">
        <v>6187</v>
      </c>
      <c r="E435" t="s">
        <v>6191</v>
      </c>
      <c r="F435" s="2">
        <v>44675</v>
      </c>
      <c r="G435">
        <v>7407.72</v>
      </c>
    </row>
    <row r="436" spans="1:7" x14ac:dyDescent="0.35">
      <c r="A436">
        <v>0.23406995930352403</v>
      </c>
      <c r="B436" t="s">
        <v>6182</v>
      </c>
      <c r="C436">
        <v>806261412</v>
      </c>
      <c r="D436" t="s">
        <v>6196</v>
      </c>
      <c r="E436" t="s">
        <v>6200</v>
      </c>
      <c r="F436" s="2">
        <v>44448</v>
      </c>
      <c r="G436">
        <v>32740.68</v>
      </c>
    </row>
    <row r="437" spans="1:7" x14ac:dyDescent="0.35">
      <c r="A437">
        <v>0.12073054160378915</v>
      </c>
      <c r="B437" t="s">
        <v>6181</v>
      </c>
      <c r="C437">
        <v>523442789</v>
      </c>
      <c r="D437" t="s">
        <v>6192</v>
      </c>
      <c r="E437" t="s">
        <v>6197</v>
      </c>
      <c r="F437" s="2">
        <v>44489</v>
      </c>
      <c r="G437">
        <v>41995.24</v>
      </c>
    </row>
    <row r="438" spans="1:7" x14ac:dyDescent="0.35">
      <c r="A438">
        <v>0.68843374702174687</v>
      </c>
      <c r="B438" t="s">
        <v>6179</v>
      </c>
      <c r="C438">
        <v>500994067</v>
      </c>
      <c r="D438" t="s">
        <v>6198</v>
      </c>
      <c r="E438" t="s">
        <v>6201</v>
      </c>
      <c r="F438" s="2">
        <v>44368</v>
      </c>
      <c r="G438">
        <v>33054.120000000003</v>
      </c>
    </row>
    <row r="439" spans="1:7" x14ac:dyDescent="0.35">
      <c r="A439">
        <v>0.53338857574101861</v>
      </c>
      <c r="B439" t="s">
        <v>6177</v>
      </c>
      <c r="C439">
        <v>805761085</v>
      </c>
      <c r="D439" t="s">
        <v>6195</v>
      </c>
      <c r="E439" t="s">
        <v>6190</v>
      </c>
      <c r="F439" s="2">
        <v>44418</v>
      </c>
      <c r="G439">
        <v>11324.96</v>
      </c>
    </row>
    <row r="440" spans="1:7" x14ac:dyDescent="0.35">
      <c r="A440">
        <v>0.52779755505585191</v>
      </c>
      <c r="B440" t="s">
        <v>6182</v>
      </c>
      <c r="C440">
        <v>19187512</v>
      </c>
      <c r="D440" t="s">
        <v>6196</v>
      </c>
      <c r="E440" t="s">
        <v>6188</v>
      </c>
      <c r="F440" s="2">
        <v>44532</v>
      </c>
      <c r="G440">
        <v>24085.8</v>
      </c>
    </row>
    <row r="441" spans="1:7" x14ac:dyDescent="0.35">
      <c r="A441">
        <v>0.67539489328116686</v>
      </c>
      <c r="B441" t="s">
        <v>6178</v>
      </c>
      <c r="C441">
        <v>558451073</v>
      </c>
      <c r="D441" t="s">
        <v>6187</v>
      </c>
      <c r="E441" t="s">
        <v>6200</v>
      </c>
      <c r="F441" s="2">
        <v>44285</v>
      </c>
      <c r="G441">
        <v>32556.720000000001</v>
      </c>
    </row>
    <row r="442" spans="1:7" x14ac:dyDescent="0.35">
      <c r="A442">
        <v>0.84476314687593013</v>
      </c>
      <c r="B442" t="s">
        <v>6178</v>
      </c>
      <c r="C442">
        <v>105024348</v>
      </c>
      <c r="D442" t="s">
        <v>6187</v>
      </c>
      <c r="E442" t="s">
        <v>6188</v>
      </c>
      <c r="F442" s="2">
        <v>44313</v>
      </c>
      <c r="G442">
        <v>11660.31</v>
      </c>
    </row>
    <row r="443" spans="1:7" x14ac:dyDescent="0.35">
      <c r="A443">
        <v>0.89601278431325582</v>
      </c>
      <c r="B443" t="s">
        <v>6179</v>
      </c>
      <c r="C443">
        <v>141573647</v>
      </c>
      <c r="D443" t="s">
        <v>6198</v>
      </c>
      <c r="E443" t="s">
        <v>6191</v>
      </c>
      <c r="F443" s="2">
        <v>44402</v>
      </c>
      <c r="G443">
        <v>18484.8</v>
      </c>
    </row>
    <row r="444" spans="1:7" x14ac:dyDescent="0.35">
      <c r="A444">
        <v>0.76075037917732491</v>
      </c>
      <c r="B444" t="s">
        <v>6181</v>
      </c>
      <c r="C444">
        <v>361894531</v>
      </c>
      <c r="D444" t="s">
        <v>6192</v>
      </c>
      <c r="E444" t="s">
        <v>6197</v>
      </c>
      <c r="F444" s="2">
        <v>44669</v>
      </c>
      <c r="G444">
        <v>6668.46</v>
      </c>
    </row>
    <row r="445" spans="1:7" x14ac:dyDescent="0.35">
      <c r="A445">
        <v>0.91358773036548269</v>
      </c>
      <c r="B445" t="s">
        <v>6179</v>
      </c>
      <c r="C445">
        <v>823998849</v>
      </c>
      <c r="D445" t="s">
        <v>6198</v>
      </c>
      <c r="E445" t="s">
        <v>6201</v>
      </c>
      <c r="F445" s="2">
        <v>44353</v>
      </c>
      <c r="G445">
        <v>17747.2</v>
      </c>
    </row>
    <row r="446" spans="1:7" x14ac:dyDescent="0.35">
      <c r="A446">
        <v>8.7970510637974564E-2</v>
      </c>
      <c r="B446" t="s">
        <v>6178</v>
      </c>
      <c r="C446">
        <v>499816917</v>
      </c>
      <c r="D446" t="s">
        <v>6187</v>
      </c>
      <c r="E446" t="s">
        <v>6188</v>
      </c>
      <c r="F446" s="2">
        <v>44508</v>
      </c>
      <c r="G446">
        <v>24450.97</v>
      </c>
    </row>
    <row r="447" spans="1:7" x14ac:dyDescent="0.35">
      <c r="A447">
        <v>0.24380064327192685</v>
      </c>
      <c r="B447" t="s">
        <v>6177</v>
      </c>
      <c r="C447">
        <v>770591187</v>
      </c>
      <c r="D447" t="s">
        <v>6195</v>
      </c>
      <c r="E447" t="s">
        <v>6190</v>
      </c>
      <c r="F447" s="2">
        <v>44514</v>
      </c>
      <c r="G447">
        <v>7193.54</v>
      </c>
    </row>
    <row r="448" spans="1:7" x14ac:dyDescent="0.35">
      <c r="A448">
        <v>0.62515590563355217</v>
      </c>
      <c r="B448" t="s">
        <v>6177</v>
      </c>
      <c r="C448">
        <v>204639853</v>
      </c>
      <c r="D448" t="s">
        <v>6195</v>
      </c>
      <c r="E448" t="s">
        <v>6190</v>
      </c>
      <c r="F448" s="2">
        <v>44585</v>
      </c>
      <c r="G448">
        <v>49963.5</v>
      </c>
    </row>
    <row r="449" spans="1:7" x14ac:dyDescent="0.35">
      <c r="A449">
        <v>7.6976728944559425E-2</v>
      </c>
      <c r="B449" t="s">
        <v>6177</v>
      </c>
      <c r="C449">
        <v>574674638</v>
      </c>
      <c r="D449" t="s">
        <v>6195</v>
      </c>
      <c r="E449" t="s">
        <v>6190</v>
      </c>
      <c r="F449" s="2">
        <v>44596</v>
      </c>
      <c r="G449">
        <v>8768</v>
      </c>
    </row>
    <row r="450" spans="1:7" x14ac:dyDescent="0.35">
      <c r="A450">
        <v>0.77448426009165039</v>
      </c>
      <c r="B450" t="s">
        <v>6182</v>
      </c>
      <c r="C450">
        <v>623575342</v>
      </c>
      <c r="D450" t="s">
        <v>6196</v>
      </c>
      <c r="E450" t="s">
        <v>6188</v>
      </c>
      <c r="F450" s="2">
        <v>44590</v>
      </c>
      <c r="G450">
        <v>56313.84</v>
      </c>
    </row>
    <row r="451" spans="1:7" x14ac:dyDescent="0.35">
      <c r="A451">
        <v>8.4929961244085805E-2</v>
      </c>
      <c r="B451" t="s">
        <v>6177</v>
      </c>
      <c r="C451">
        <v>925626195</v>
      </c>
      <c r="D451" t="s">
        <v>6195</v>
      </c>
      <c r="E451" t="s">
        <v>6190</v>
      </c>
      <c r="F451" s="2">
        <v>44512</v>
      </c>
      <c r="G451">
        <v>4538.43</v>
      </c>
    </row>
    <row r="452" spans="1:7" x14ac:dyDescent="0.35">
      <c r="A452">
        <v>0.417986559903474</v>
      </c>
      <c r="B452" t="s">
        <v>6178</v>
      </c>
      <c r="C452">
        <v>574446287</v>
      </c>
      <c r="D452" t="s">
        <v>6187</v>
      </c>
      <c r="E452" t="s">
        <v>6188</v>
      </c>
      <c r="F452" s="2">
        <v>44286</v>
      </c>
      <c r="G452">
        <v>50281.14</v>
      </c>
    </row>
    <row r="453" spans="1:7" x14ac:dyDescent="0.35">
      <c r="A453">
        <v>0.77693147569716658</v>
      </c>
      <c r="B453" t="s">
        <v>6178</v>
      </c>
      <c r="C453">
        <v>437840646</v>
      </c>
      <c r="D453" t="s">
        <v>6187</v>
      </c>
      <c r="E453" t="s">
        <v>6188</v>
      </c>
      <c r="F453" s="2">
        <v>44390</v>
      </c>
      <c r="G453">
        <v>26607.360000000001</v>
      </c>
    </row>
    <row r="454" spans="1:7" x14ac:dyDescent="0.35">
      <c r="A454">
        <v>0.37642015936045004</v>
      </c>
      <c r="B454" t="s">
        <v>6178</v>
      </c>
      <c r="C454">
        <v>441008899</v>
      </c>
      <c r="D454" t="s">
        <v>6187</v>
      </c>
      <c r="E454" t="s">
        <v>6188</v>
      </c>
      <c r="F454" s="2">
        <v>44251</v>
      </c>
      <c r="G454">
        <v>27200.880000000001</v>
      </c>
    </row>
    <row r="455" spans="1:7" x14ac:dyDescent="0.35">
      <c r="A455">
        <v>0.26312487367168846</v>
      </c>
      <c r="B455" t="s">
        <v>6178</v>
      </c>
      <c r="C455">
        <v>54731291</v>
      </c>
      <c r="D455" t="s">
        <v>6187</v>
      </c>
      <c r="E455" t="s">
        <v>6188</v>
      </c>
      <c r="F455" s="2">
        <v>44658</v>
      </c>
      <c r="G455">
        <v>16256.5</v>
      </c>
    </row>
    <row r="456" spans="1:7" x14ac:dyDescent="0.35">
      <c r="A456">
        <v>0.35686149828402469</v>
      </c>
      <c r="B456" t="s">
        <v>6177</v>
      </c>
      <c r="C456">
        <v>626802694</v>
      </c>
      <c r="D456" t="s">
        <v>6195</v>
      </c>
      <c r="E456" t="s">
        <v>6190</v>
      </c>
      <c r="F456" s="2">
        <v>44306</v>
      </c>
      <c r="G456">
        <v>31475.040000000001</v>
      </c>
    </row>
    <row r="457" spans="1:7" x14ac:dyDescent="0.35">
      <c r="A457">
        <v>0.54588331717884109</v>
      </c>
      <c r="B457" t="s">
        <v>6179</v>
      </c>
      <c r="C457">
        <v>97698731</v>
      </c>
      <c r="D457" t="s">
        <v>6198</v>
      </c>
      <c r="E457" t="s">
        <v>6191</v>
      </c>
      <c r="F457" s="2">
        <v>44199</v>
      </c>
      <c r="G457">
        <v>32788.36</v>
      </c>
    </row>
    <row r="458" spans="1:7" x14ac:dyDescent="0.35">
      <c r="A458">
        <v>0.530774650315046</v>
      </c>
      <c r="B458" t="s">
        <v>6177</v>
      </c>
      <c r="C458">
        <v>942865004</v>
      </c>
      <c r="D458" t="s">
        <v>6195</v>
      </c>
      <c r="E458" t="s">
        <v>6190</v>
      </c>
      <c r="F458" s="2">
        <v>44294</v>
      </c>
      <c r="G458">
        <v>15025.68</v>
      </c>
    </row>
    <row r="459" spans="1:7" x14ac:dyDescent="0.35">
      <c r="A459">
        <v>0.87743215971857824</v>
      </c>
      <c r="B459" t="s">
        <v>6182</v>
      </c>
      <c r="C459">
        <v>662407649</v>
      </c>
      <c r="D459" t="s">
        <v>6196</v>
      </c>
      <c r="E459" t="s">
        <v>6200</v>
      </c>
      <c r="F459" s="2">
        <v>44651</v>
      </c>
      <c r="G459">
        <v>23404.32</v>
      </c>
    </row>
    <row r="460" spans="1:7" x14ac:dyDescent="0.35">
      <c r="A460">
        <v>0.78594986293645952</v>
      </c>
      <c r="B460" t="s">
        <v>6182</v>
      </c>
      <c r="C460">
        <v>285245288</v>
      </c>
      <c r="D460" t="s">
        <v>6196</v>
      </c>
      <c r="E460" t="s">
        <v>6200</v>
      </c>
      <c r="F460" s="2">
        <v>44430</v>
      </c>
      <c r="G460">
        <v>30942.37</v>
      </c>
    </row>
    <row r="461" spans="1:7" x14ac:dyDescent="0.35">
      <c r="A461">
        <v>0.60193824298475851</v>
      </c>
      <c r="B461" t="s">
        <v>6179</v>
      </c>
      <c r="C461">
        <v>325234622</v>
      </c>
      <c r="D461" t="s">
        <v>6198</v>
      </c>
      <c r="E461" t="s">
        <v>6191</v>
      </c>
      <c r="F461" s="2">
        <v>44221</v>
      </c>
      <c r="G461">
        <v>34583.1</v>
      </c>
    </row>
    <row r="462" spans="1:7" x14ac:dyDescent="0.35">
      <c r="A462">
        <v>0.64308148277811739</v>
      </c>
      <c r="B462" t="s">
        <v>6180</v>
      </c>
      <c r="C462">
        <v>388888615</v>
      </c>
      <c r="D462" t="s">
        <v>6189</v>
      </c>
      <c r="E462" t="s">
        <v>6190</v>
      </c>
      <c r="F462" s="2">
        <v>44649</v>
      </c>
      <c r="G462">
        <v>19996.400000000001</v>
      </c>
    </row>
    <row r="463" spans="1:7" x14ac:dyDescent="0.35">
      <c r="A463">
        <v>0.38637536794776794</v>
      </c>
      <c r="B463" t="s">
        <v>6181</v>
      </c>
      <c r="C463">
        <v>111973946</v>
      </c>
      <c r="D463" t="s">
        <v>6192</v>
      </c>
      <c r="E463" t="s">
        <v>6188</v>
      </c>
      <c r="F463" s="2">
        <v>44269</v>
      </c>
      <c r="G463">
        <v>24675.67</v>
      </c>
    </row>
    <row r="464" spans="1:7" x14ac:dyDescent="0.35">
      <c r="A464">
        <v>0.12632887809728921</v>
      </c>
      <c r="B464" t="s">
        <v>6178</v>
      </c>
      <c r="C464">
        <v>238742168</v>
      </c>
      <c r="D464" t="s">
        <v>6187</v>
      </c>
      <c r="E464" t="s">
        <v>6188</v>
      </c>
      <c r="F464" s="2">
        <v>44506</v>
      </c>
      <c r="G464">
        <v>24291.119999999999</v>
      </c>
    </row>
    <row r="465" spans="1:7" x14ac:dyDescent="0.35">
      <c r="A465">
        <v>0.20910595999611259</v>
      </c>
      <c r="B465" t="s">
        <v>6177</v>
      </c>
      <c r="C465">
        <v>181717514</v>
      </c>
      <c r="D465" t="s">
        <v>6195</v>
      </c>
      <c r="E465" t="s">
        <v>6190</v>
      </c>
      <c r="F465" s="2">
        <v>44467</v>
      </c>
      <c r="G465">
        <v>24659.52</v>
      </c>
    </row>
    <row r="466" spans="1:7" x14ac:dyDescent="0.35">
      <c r="A466">
        <v>0.47526225352336171</v>
      </c>
      <c r="B466" t="s">
        <v>6178</v>
      </c>
      <c r="C466">
        <v>948883528</v>
      </c>
      <c r="D466" t="s">
        <v>6187</v>
      </c>
      <c r="E466" t="s">
        <v>6188</v>
      </c>
      <c r="F466" s="2">
        <v>44420</v>
      </c>
      <c r="G466">
        <v>21134.01</v>
      </c>
    </row>
    <row r="467" spans="1:7" x14ac:dyDescent="0.35">
      <c r="A467">
        <v>0.86319211338299962</v>
      </c>
      <c r="B467" t="s">
        <v>6179</v>
      </c>
      <c r="C467">
        <v>528561396</v>
      </c>
      <c r="D467" t="s">
        <v>6198</v>
      </c>
      <c r="E467" t="s">
        <v>6191</v>
      </c>
      <c r="F467" s="2">
        <v>44568</v>
      </c>
      <c r="G467">
        <v>36720.54</v>
      </c>
    </row>
    <row r="468" spans="1:7" x14ac:dyDescent="0.35">
      <c r="A468">
        <v>0.23974544220100258</v>
      </c>
      <c r="B468" t="s">
        <v>6181</v>
      </c>
      <c r="C468">
        <v>739195463</v>
      </c>
      <c r="D468" t="s">
        <v>6192</v>
      </c>
      <c r="E468" t="s">
        <v>6193</v>
      </c>
      <c r="F468" s="2">
        <v>44601</v>
      </c>
      <c r="G468">
        <v>23153.4</v>
      </c>
    </row>
    <row r="469" spans="1:7" x14ac:dyDescent="0.35">
      <c r="A469">
        <v>0.95311039896818284</v>
      </c>
      <c r="B469" t="s">
        <v>6177</v>
      </c>
      <c r="C469">
        <v>623024154</v>
      </c>
      <c r="D469" t="s">
        <v>6195</v>
      </c>
      <c r="E469" t="s">
        <v>6190</v>
      </c>
      <c r="F469" s="2">
        <v>44575</v>
      </c>
      <c r="G469">
        <v>3591.45</v>
      </c>
    </row>
    <row r="470" spans="1:7" x14ac:dyDescent="0.35">
      <c r="A470">
        <v>0.18835042138808178</v>
      </c>
      <c r="B470" t="s">
        <v>6178</v>
      </c>
      <c r="C470">
        <v>301759028</v>
      </c>
      <c r="D470" t="s">
        <v>6187</v>
      </c>
      <c r="E470" t="s">
        <v>6188</v>
      </c>
      <c r="F470" s="2">
        <v>44281</v>
      </c>
      <c r="G470">
        <v>23594.2</v>
      </c>
    </row>
    <row r="471" spans="1:7" x14ac:dyDescent="0.35">
      <c r="A471">
        <v>0.50404528440555096</v>
      </c>
      <c r="B471" t="s">
        <v>6178</v>
      </c>
      <c r="C471">
        <v>701408949</v>
      </c>
      <c r="D471" t="s">
        <v>6187</v>
      </c>
      <c r="E471" t="s">
        <v>6188</v>
      </c>
      <c r="F471" s="2">
        <v>44552</v>
      </c>
      <c r="G471">
        <v>48428.15</v>
      </c>
    </row>
    <row r="472" spans="1:7" x14ac:dyDescent="0.35">
      <c r="A472">
        <v>0.54058195984016411</v>
      </c>
      <c r="B472" t="s">
        <v>6177</v>
      </c>
      <c r="C472">
        <v>432055612</v>
      </c>
      <c r="D472" t="s">
        <v>6195</v>
      </c>
      <c r="E472" t="s">
        <v>6191</v>
      </c>
      <c r="F472" s="2">
        <v>44651</v>
      </c>
      <c r="G472">
        <v>4215</v>
      </c>
    </row>
    <row r="473" spans="1:7" x14ac:dyDescent="0.35">
      <c r="A473">
        <v>0.35731124685494386</v>
      </c>
      <c r="B473" t="s">
        <v>6178</v>
      </c>
      <c r="C473">
        <v>158700396</v>
      </c>
      <c r="D473" t="s">
        <v>6187</v>
      </c>
      <c r="E473" t="s">
        <v>6188</v>
      </c>
      <c r="F473" s="2">
        <v>44533</v>
      </c>
      <c r="G473">
        <v>2617.5</v>
      </c>
    </row>
    <row r="474" spans="1:7" x14ac:dyDescent="0.35">
      <c r="A474">
        <v>0.73062729483067046</v>
      </c>
      <c r="B474" t="s">
        <v>6177</v>
      </c>
      <c r="C474">
        <v>293249931</v>
      </c>
      <c r="D474" t="s">
        <v>6195</v>
      </c>
      <c r="E474" t="s">
        <v>6190</v>
      </c>
      <c r="F474" s="2">
        <v>44362</v>
      </c>
      <c r="G474">
        <v>5786.8</v>
      </c>
    </row>
    <row r="475" spans="1:7" x14ac:dyDescent="0.35">
      <c r="A475">
        <v>0.47037146770750171</v>
      </c>
      <c r="B475" t="s">
        <v>6179</v>
      </c>
      <c r="C475">
        <v>722161480</v>
      </c>
      <c r="D475" t="s">
        <v>6198</v>
      </c>
      <c r="E475" t="s">
        <v>6191</v>
      </c>
      <c r="F475" s="2">
        <v>44661</v>
      </c>
      <c r="G475">
        <v>35660.080000000002</v>
      </c>
    </row>
    <row r="476" spans="1:7" x14ac:dyDescent="0.35">
      <c r="A476">
        <v>0.49773174356942906</v>
      </c>
      <c r="B476" t="s">
        <v>6178</v>
      </c>
      <c r="C476">
        <v>854450415</v>
      </c>
      <c r="D476" t="s">
        <v>6187</v>
      </c>
      <c r="E476" t="s">
        <v>6188</v>
      </c>
      <c r="F476" s="2">
        <v>44296</v>
      </c>
      <c r="G476">
        <v>33435.360000000001</v>
      </c>
    </row>
    <row r="477" spans="1:7" x14ac:dyDescent="0.35">
      <c r="A477">
        <v>0.25715214343284487</v>
      </c>
      <c r="B477" t="s">
        <v>6181</v>
      </c>
      <c r="C477">
        <v>8487509</v>
      </c>
      <c r="D477" t="s">
        <v>6192</v>
      </c>
      <c r="E477" t="s">
        <v>6193</v>
      </c>
      <c r="F477" s="2">
        <v>44293</v>
      </c>
      <c r="G477">
        <v>6279.04</v>
      </c>
    </row>
    <row r="478" spans="1:7" x14ac:dyDescent="0.35">
      <c r="A478">
        <v>0.973541616601027</v>
      </c>
      <c r="B478" t="s">
        <v>6177</v>
      </c>
      <c r="C478">
        <v>588258139</v>
      </c>
      <c r="D478" t="s">
        <v>6195</v>
      </c>
      <c r="E478" t="s">
        <v>6190</v>
      </c>
      <c r="F478" s="2">
        <v>44449</v>
      </c>
      <c r="G478">
        <v>12126.95</v>
      </c>
    </row>
    <row r="479" spans="1:7" x14ac:dyDescent="0.35">
      <c r="A479">
        <v>1.3267180092716546E-2</v>
      </c>
      <c r="B479" t="s">
        <v>6182</v>
      </c>
      <c r="C479">
        <v>702117442</v>
      </c>
      <c r="D479" t="s">
        <v>6196</v>
      </c>
      <c r="E479" t="s">
        <v>6200</v>
      </c>
      <c r="F479" s="2">
        <v>44552</v>
      </c>
      <c r="G479">
        <v>3225.47</v>
      </c>
    </row>
    <row r="480" spans="1:7" x14ac:dyDescent="0.35">
      <c r="A480">
        <v>0.41712070253674216</v>
      </c>
      <c r="B480" t="s">
        <v>6177</v>
      </c>
      <c r="C480">
        <v>68280294</v>
      </c>
      <c r="D480" t="s">
        <v>6195</v>
      </c>
      <c r="E480" t="s">
        <v>6190</v>
      </c>
      <c r="F480" s="2">
        <v>44491</v>
      </c>
      <c r="G480">
        <v>25982.080000000002</v>
      </c>
    </row>
    <row r="481" spans="1:7" x14ac:dyDescent="0.35">
      <c r="A481">
        <v>0.89932736016643411</v>
      </c>
      <c r="B481" t="s">
        <v>6182</v>
      </c>
      <c r="C481">
        <v>135088606</v>
      </c>
      <c r="D481" t="s">
        <v>6196</v>
      </c>
      <c r="E481" t="s">
        <v>6200</v>
      </c>
      <c r="F481" s="2">
        <v>44307</v>
      </c>
      <c r="G481">
        <v>20070.28</v>
      </c>
    </row>
    <row r="482" spans="1:7" x14ac:dyDescent="0.35">
      <c r="A482">
        <v>0.45572422122561629</v>
      </c>
      <c r="B482" t="s">
        <v>6180</v>
      </c>
      <c r="C482">
        <v>328827622</v>
      </c>
      <c r="D482" t="s">
        <v>6189</v>
      </c>
      <c r="E482" t="s">
        <v>6190</v>
      </c>
      <c r="F482" s="2">
        <v>44324</v>
      </c>
      <c r="G482">
        <v>25667.88</v>
      </c>
    </row>
    <row r="483" spans="1:7" x14ac:dyDescent="0.35">
      <c r="A483">
        <v>0.47201337772432883</v>
      </c>
      <c r="B483" t="s">
        <v>6182</v>
      </c>
      <c r="C483">
        <v>596659255</v>
      </c>
      <c r="D483" t="s">
        <v>6196</v>
      </c>
      <c r="E483" t="s">
        <v>6188</v>
      </c>
      <c r="F483" s="2">
        <v>44385</v>
      </c>
      <c r="G483">
        <v>10221.299999999999</v>
      </c>
    </row>
    <row r="484" spans="1:7" x14ac:dyDescent="0.35">
      <c r="A484">
        <v>0.47191210873683331</v>
      </c>
      <c r="B484" t="s">
        <v>6178</v>
      </c>
      <c r="C484">
        <v>454812830</v>
      </c>
      <c r="D484" t="s">
        <v>6187</v>
      </c>
      <c r="E484" t="s">
        <v>6200</v>
      </c>
      <c r="F484" s="2">
        <v>44421</v>
      </c>
      <c r="G484">
        <v>23903.62</v>
      </c>
    </row>
    <row r="485" spans="1:7" x14ac:dyDescent="0.35">
      <c r="A485">
        <v>0.26373137292511672</v>
      </c>
      <c r="B485" t="s">
        <v>6178</v>
      </c>
      <c r="C485">
        <v>384914144</v>
      </c>
      <c r="D485" t="s">
        <v>6187</v>
      </c>
      <c r="E485" t="s">
        <v>6188</v>
      </c>
      <c r="F485" s="2">
        <v>44320</v>
      </c>
      <c r="G485">
        <v>39901.68</v>
      </c>
    </row>
    <row r="486" spans="1:7" x14ac:dyDescent="0.35">
      <c r="A486">
        <v>0.39158437168820914</v>
      </c>
      <c r="B486" t="s">
        <v>6178</v>
      </c>
      <c r="C486">
        <v>281638263</v>
      </c>
      <c r="D486" t="s">
        <v>6187</v>
      </c>
      <c r="E486" t="s">
        <v>6200</v>
      </c>
      <c r="F486" s="2">
        <v>44452</v>
      </c>
      <c r="G486">
        <v>14326.2</v>
      </c>
    </row>
    <row r="487" spans="1:7" x14ac:dyDescent="0.35">
      <c r="A487">
        <v>0.71144967505111401</v>
      </c>
      <c r="B487" t="s">
        <v>6180</v>
      </c>
      <c r="C487">
        <v>244498758</v>
      </c>
      <c r="D487" t="s">
        <v>6189</v>
      </c>
      <c r="E487" t="s">
        <v>6194</v>
      </c>
      <c r="F487" s="2">
        <v>44281</v>
      </c>
      <c r="G487">
        <v>10370</v>
      </c>
    </row>
    <row r="488" spans="1:7" x14ac:dyDescent="0.35">
      <c r="A488">
        <v>0.33349974536324933</v>
      </c>
      <c r="B488" t="s">
        <v>6177</v>
      </c>
      <c r="C488">
        <v>545998935</v>
      </c>
      <c r="D488" t="s">
        <v>6195</v>
      </c>
      <c r="E488" t="s">
        <v>6190</v>
      </c>
      <c r="F488" s="2">
        <v>44536</v>
      </c>
      <c r="G488">
        <v>8635.67</v>
      </c>
    </row>
    <row r="489" spans="1:7" x14ac:dyDescent="0.35">
      <c r="A489">
        <v>0.29097507499381237</v>
      </c>
      <c r="B489" t="s">
        <v>6182</v>
      </c>
      <c r="C489">
        <v>896934867</v>
      </c>
      <c r="D489" t="s">
        <v>6196</v>
      </c>
      <c r="E489" t="s">
        <v>6188</v>
      </c>
      <c r="F489" s="2">
        <v>44240</v>
      </c>
      <c r="G489">
        <v>10407.629999999999</v>
      </c>
    </row>
    <row r="490" spans="1:7" x14ac:dyDescent="0.35">
      <c r="A490">
        <v>0.88284972219538083</v>
      </c>
      <c r="B490" t="s">
        <v>6181</v>
      </c>
      <c r="C490">
        <v>178706576</v>
      </c>
      <c r="D490" t="s">
        <v>6192</v>
      </c>
      <c r="E490" t="s">
        <v>6188</v>
      </c>
      <c r="F490" s="2">
        <v>44245</v>
      </c>
      <c r="G490">
        <v>10728.7</v>
      </c>
    </row>
    <row r="491" spans="1:7" x14ac:dyDescent="0.35">
      <c r="A491">
        <v>0.11763670229037981</v>
      </c>
      <c r="B491" t="s">
        <v>6177</v>
      </c>
      <c r="C491">
        <v>696046635</v>
      </c>
      <c r="D491" t="s">
        <v>6195</v>
      </c>
      <c r="E491" t="s">
        <v>6190</v>
      </c>
      <c r="F491" s="2">
        <v>44527</v>
      </c>
      <c r="G491">
        <v>3991.56</v>
      </c>
    </row>
    <row r="492" spans="1:7" x14ac:dyDescent="0.35">
      <c r="A492">
        <v>0.73261420995235937</v>
      </c>
      <c r="B492" t="s">
        <v>6178</v>
      </c>
      <c r="C492">
        <v>777546530</v>
      </c>
      <c r="D492" t="s">
        <v>6187</v>
      </c>
      <c r="E492" t="s">
        <v>6188</v>
      </c>
      <c r="F492" s="2">
        <v>44430</v>
      </c>
      <c r="G492">
        <v>56993.09</v>
      </c>
    </row>
    <row r="493" spans="1:7" x14ac:dyDescent="0.35">
      <c r="A493">
        <v>0.25719921469171225</v>
      </c>
      <c r="B493" t="s">
        <v>6182</v>
      </c>
      <c r="C493">
        <v>193870717</v>
      </c>
      <c r="D493" t="s">
        <v>6196</v>
      </c>
      <c r="E493" t="s">
        <v>6188</v>
      </c>
      <c r="F493" s="2">
        <v>44595</v>
      </c>
      <c r="G493">
        <v>32407.919999999998</v>
      </c>
    </row>
    <row r="494" spans="1:7" x14ac:dyDescent="0.35">
      <c r="A494">
        <v>0.59274761124007036</v>
      </c>
      <c r="B494" t="s">
        <v>6182</v>
      </c>
      <c r="C494">
        <v>125415238</v>
      </c>
      <c r="D494" t="s">
        <v>6196</v>
      </c>
      <c r="E494" t="s">
        <v>6199</v>
      </c>
      <c r="F494" s="2">
        <v>44197</v>
      </c>
      <c r="G494">
        <v>24092.92</v>
      </c>
    </row>
    <row r="495" spans="1:7" x14ac:dyDescent="0.35">
      <c r="A495">
        <v>0.35170640729838487</v>
      </c>
      <c r="B495" t="s">
        <v>6182</v>
      </c>
      <c r="C495">
        <v>350042276</v>
      </c>
      <c r="D495" t="s">
        <v>6196</v>
      </c>
      <c r="E495" t="s">
        <v>6200</v>
      </c>
      <c r="F495" s="2">
        <v>44528</v>
      </c>
      <c r="G495">
        <v>17667.93</v>
      </c>
    </row>
    <row r="496" spans="1:7" x14ac:dyDescent="0.35">
      <c r="A496">
        <v>0.84772941898423981</v>
      </c>
      <c r="B496" t="s">
        <v>6178</v>
      </c>
      <c r="C496">
        <v>465790024</v>
      </c>
      <c r="D496" t="s">
        <v>6187</v>
      </c>
      <c r="E496" t="s">
        <v>6188</v>
      </c>
      <c r="F496" s="2">
        <v>44607</v>
      </c>
      <c r="G496">
        <v>5874.18</v>
      </c>
    </row>
    <row r="497" spans="1:7" x14ac:dyDescent="0.35">
      <c r="A497">
        <v>0.39170824069360644</v>
      </c>
      <c r="B497" t="s">
        <v>6182</v>
      </c>
      <c r="C497">
        <v>135044117</v>
      </c>
      <c r="D497" t="s">
        <v>6196</v>
      </c>
      <c r="E497" t="s">
        <v>6200</v>
      </c>
      <c r="F497" s="2">
        <v>44253</v>
      </c>
      <c r="G497">
        <v>50481.36</v>
      </c>
    </row>
    <row r="498" spans="1:7" x14ac:dyDescent="0.35">
      <c r="A498">
        <v>0.66326198498934619</v>
      </c>
      <c r="B498" t="s">
        <v>6179</v>
      </c>
      <c r="C498">
        <v>74500001</v>
      </c>
      <c r="D498" t="s">
        <v>6198</v>
      </c>
      <c r="E498" t="s">
        <v>6190</v>
      </c>
      <c r="F498" s="2">
        <v>44308</v>
      </c>
      <c r="G498">
        <v>28804.720000000001</v>
      </c>
    </row>
    <row r="499" spans="1:7" x14ac:dyDescent="0.35">
      <c r="A499">
        <v>2.0083620278959602E-2</v>
      </c>
      <c r="B499" t="s">
        <v>6181</v>
      </c>
      <c r="C499">
        <v>687532679</v>
      </c>
      <c r="D499" t="s">
        <v>6192</v>
      </c>
      <c r="E499" t="s">
        <v>6197</v>
      </c>
      <c r="F499" s="2">
        <v>44520</v>
      </c>
      <c r="G499">
        <v>11853.45</v>
      </c>
    </row>
    <row r="500" spans="1:7" x14ac:dyDescent="0.35">
      <c r="A500">
        <v>0.13086709336172209</v>
      </c>
      <c r="B500" t="s">
        <v>6178</v>
      </c>
      <c r="C500">
        <v>189397842</v>
      </c>
      <c r="D500" t="s">
        <v>6187</v>
      </c>
      <c r="E500" t="s">
        <v>6191</v>
      </c>
      <c r="F500" s="2">
        <v>44274</v>
      </c>
      <c r="G500">
        <v>70394.399999999994</v>
      </c>
    </row>
    <row r="501" spans="1:7" x14ac:dyDescent="0.35">
      <c r="A501">
        <v>0.16188099005707213</v>
      </c>
      <c r="B501" t="s">
        <v>6177</v>
      </c>
      <c r="C501">
        <v>715678008</v>
      </c>
      <c r="D501" t="s">
        <v>6195</v>
      </c>
      <c r="E501" t="s">
        <v>6190</v>
      </c>
      <c r="F501" s="2">
        <v>44438</v>
      </c>
      <c r="G501">
        <v>15011</v>
      </c>
    </row>
    <row r="502" spans="1:7" x14ac:dyDescent="0.35">
      <c r="A502">
        <v>0.46202374710326855</v>
      </c>
      <c r="B502" t="s">
        <v>6182</v>
      </c>
      <c r="C502">
        <v>239044363</v>
      </c>
      <c r="D502" t="s">
        <v>6196</v>
      </c>
      <c r="E502" t="s">
        <v>6200</v>
      </c>
      <c r="F502" s="2">
        <v>44348</v>
      </c>
      <c r="G502">
        <v>14626.08</v>
      </c>
    </row>
    <row r="503" spans="1:7" x14ac:dyDescent="0.35">
      <c r="A503">
        <v>0.10833429358311908</v>
      </c>
      <c r="B503" t="s">
        <v>6177</v>
      </c>
      <c r="C503">
        <v>771715932</v>
      </c>
      <c r="D503" t="s">
        <v>6195</v>
      </c>
      <c r="E503" t="s">
        <v>6190</v>
      </c>
      <c r="F503" s="2">
        <v>44518</v>
      </c>
      <c r="G503">
        <v>30793.46</v>
      </c>
    </row>
    <row r="504" spans="1:7" x14ac:dyDescent="0.35">
      <c r="A504">
        <v>0.89633302603420317</v>
      </c>
      <c r="B504" t="s">
        <v>6180</v>
      </c>
      <c r="C504">
        <v>343407440</v>
      </c>
      <c r="D504" t="s">
        <v>6189</v>
      </c>
      <c r="E504" t="s">
        <v>6190</v>
      </c>
      <c r="F504" s="2">
        <v>44635</v>
      </c>
      <c r="G504">
        <v>28196.639999999999</v>
      </c>
    </row>
    <row r="505" spans="1:7" x14ac:dyDescent="0.35">
      <c r="A505">
        <v>0.64713414510755563</v>
      </c>
      <c r="B505" t="s">
        <v>6182</v>
      </c>
      <c r="C505">
        <v>223164846</v>
      </c>
      <c r="D505" t="s">
        <v>6196</v>
      </c>
      <c r="E505" t="s">
        <v>6188</v>
      </c>
      <c r="F505" s="2">
        <v>44286</v>
      </c>
      <c r="G505">
        <v>23686.46</v>
      </c>
    </row>
    <row r="506" spans="1:7" x14ac:dyDescent="0.35">
      <c r="A506">
        <v>4.2015463578212175E-2</v>
      </c>
      <c r="B506" t="s">
        <v>6179</v>
      </c>
      <c r="C506">
        <v>562212047</v>
      </c>
      <c r="D506" t="s">
        <v>6198</v>
      </c>
      <c r="E506" t="s">
        <v>6190</v>
      </c>
      <c r="F506" s="2">
        <v>44211</v>
      </c>
      <c r="G506">
        <v>13797.12</v>
      </c>
    </row>
    <row r="507" spans="1:7" x14ac:dyDescent="0.35">
      <c r="A507">
        <v>0.25071074893400369</v>
      </c>
      <c r="B507" t="s">
        <v>6179</v>
      </c>
      <c r="C507">
        <v>940671188</v>
      </c>
      <c r="D507" t="s">
        <v>6198</v>
      </c>
      <c r="E507" t="s">
        <v>6191</v>
      </c>
      <c r="F507" s="2">
        <v>44429</v>
      </c>
      <c r="G507">
        <v>60250.52</v>
      </c>
    </row>
    <row r="508" spans="1:7" x14ac:dyDescent="0.35">
      <c r="A508">
        <v>0.57166450158133852</v>
      </c>
      <c r="B508" t="s">
        <v>6181</v>
      </c>
      <c r="C508">
        <v>352606622</v>
      </c>
      <c r="D508" t="s">
        <v>6192</v>
      </c>
      <c r="E508" t="s">
        <v>6188</v>
      </c>
      <c r="F508" s="2">
        <v>44587</v>
      </c>
      <c r="G508">
        <v>9285.43</v>
      </c>
    </row>
    <row r="509" spans="1:7" x14ac:dyDescent="0.35">
      <c r="A509">
        <v>0.73220360520182715</v>
      </c>
      <c r="B509" t="s">
        <v>6179</v>
      </c>
      <c r="C509">
        <v>483024768</v>
      </c>
      <c r="D509" t="s">
        <v>6198</v>
      </c>
      <c r="E509" t="s">
        <v>6201</v>
      </c>
      <c r="F509" s="2">
        <v>44220</v>
      </c>
      <c r="G509">
        <v>16254</v>
      </c>
    </row>
    <row r="510" spans="1:7" x14ac:dyDescent="0.35">
      <c r="A510">
        <v>0.9855462659282983</v>
      </c>
      <c r="B510" t="s">
        <v>6179</v>
      </c>
      <c r="C510">
        <v>63641638</v>
      </c>
      <c r="D510" t="s">
        <v>6198</v>
      </c>
      <c r="E510" t="s">
        <v>6190</v>
      </c>
      <c r="F510" s="2">
        <v>44390</v>
      </c>
      <c r="G510">
        <v>44668.12</v>
      </c>
    </row>
    <row r="511" spans="1:7" x14ac:dyDescent="0.35">
      <c r="A511">
        <v>0.23681388468964371</v>
      </c>
      <c r="B511" t="s">
        <v>6178</v>
      </c>
      <c r="C511">
        <v>242755293</v>
      </c>
      <c r="D511" t="s">
        <v>6187</v>
      </c>
      <c r="E511" t="s">
        <v>6188</v>
      </c>
      <c r="F511" s="2">
        <v>44660</v>
      </c>
      <c r="G511">
        <v>56550.8</v>
      </c>
    </row>
    <row r="512" spans="1:7" x14ac:dyDescent="0.35">
      <c r="A512">
        <v>0.20175228604773043</v>
      </c>
      <c r="B512" t="s">
        <v>6182</v>
      </c>
      <c r="C512">
        <v>80484276</v>
      </c>
      <c r="D512" t="s">
        <v>6196</v>
      </c>
      <c r="E512" t="s">
        <v>6188</v>
      </c>
      <c r="F512" s="2">
        <v>44404</v>
      </c>
      <c r="G512">
        <v>17043.68</v>
      </c>
    </row>
    <row r="513" spans="1:7" x14ac:dyDescent="0.35">
      <c r="A513">
        <v>0.83423179384955537</v>
      </c>
      <c r="B513" t="s">
        <v>6181</v>
      </c>
      <c r="C513">
        <v>454422255</v>
      </c>
      <c r="D513" t="s">
        <v>6192</v>
      </c>
      <c r="E513" t="s">
        <v>6193</v>
      </c>
      <c r="F513" s="2">
        <v>44605</v>
      </c>
      <c r="G513">
        <v>30939.57</v>
      </c>
    </row>
    <row r="514" spans="1:7" x14ac:dyDescent="0.35">
      <c r="A514">
        <v>6.6380149583219472E-2</v>
      </c>
      <c r="B514" t="s">
        <v>6177</v>
      </c>
      <c r="C514">
        <v>120462979</v>
      </c>
      <c r="D514" t="s">
        <v>6195</v>
      </c>
      <c r="E514" t="s">
        <v>6190</v>
      </c>
      <c r="F514" s="2">
        <v>44369</v>
      </c>
      <c r="G514">
        <v>5281.5</v>
      </c>
    </row>
    <row r="515" spans="1:7" x14ac:dyDescent="0.35">
      <c r="A515">
        <v>0.13472308521054055</v>
      </c>
      <c r="B515" t="s">
        <v>6178</v>
      </c>
      <c r="C515">
        <v>66474835</v>
      </c>
      <c r="D515" t="s">
        <v>6187</v>
      </c>
      <c r="E515" t="s">
        <v>6191</v>
      </c>
      <c r="F515" s="2">
        <v>44395</v>
      </c>
      <c r="G515">
        <v>20849.400000000001</v>
      </c>
    </row>
    <row r="516" spans="1:7" x14ac:dyDescent="0.35">
      <c r="A516">
        <v>0.61825689048199872</v>
      </c>
      <c r="B516" t="s">
        <v>6181</v>
      </c>
      <c r="C516">
        <v>117450995</v>
      </c>
      <c r="D516" t="s">
        <v>6192</v>
      </c>
      <c r="E516" t="s">
        <v>6193</v>
      </c>
      <c r="F516" s="2">
        <v>44643</v>
      </c>
      <c r="G516">
        <v>19172.34</v>
      </c>
    </row>
    <row r="517" spans="1:7" x14ac:dyDescent="0.35">
      <c r="A517">
        <v>0.34336910597745285</v>
      </c>
      <c r="B517" t="s">
        <v>6177</v>
      </c>
      <c r="C517">
        <v>241445901</v>
      </c>
      <c r="D517" t="s">
        <v>6195</v>
      </c>
      <c r="E517" t="s">
        <v>6190</v>
      </c>
      <c r="F517" s="2">
        <v>44632</v>
      </c>
      <c r="G517">
        <v>67065.240000000005</v>
      </c>
    </row>
    <row r="518" spans="1:7" x14ac:dyDescent="0.35">
      <c r="A518">
        <v>0.16777423420495174</v>
      </c>
      <c r="B518" t="s">
        <v>6177</v>
      </c>
      <c r="C518">
        <v>934424206</v>
      </c>
      <c r="D518" t="s">
        <v>6195</v>
      </c>
      <c r="E518" t="s">
        <v>6190</v>
      </c>
      <c r="F518" s="2">
        <v>44304</v>
      </c>
      <c r="G518">
        <v>12398.02</v>
      </c>
    </row>
    <row r="519" spans="1:7" x14ac:dyDescent="0.35">
      <c r="A519">
        <v>3.408240429950693E-2</v>
      </c>
      <c r="B519" t="s">
        <v>6178</v>
      </c>
      <c r="C519">
        <v>536372800</v>
      </c>
      <c r="D519" t="s">
        <v>6187</v>
      </c>
      <c r="E519" t="s">
        <v>6200</v>
      </c>
      <c r="F519" s="2">
        <v>44656</v>
      </c>
      <c r="G519">
        <v>54229.88</v>
      </c>
    </row>
    <row r="520" spans="1:7" x14ac:dyDescent="0.35">
      <c r="A520">
        <v>1.6064637655172076E-2</v>
      </c>
      <c r="B520" t="s">
        <v>6178</v>
      </c>
      <c r="C520">
        <v>929048698</v>
      </c>
      <c r="D520" t="s">
        <v>6187</v>
      </c>
      <c r="E520" t="s">
        <v>6188</v>
      </c>
      <c r="F520" s="2">
        <v>44660</v>
      </c>
      <c r="G520">
        <v>30341.94</v>
      </c>
    </row>
    <row r="521" spans="1:7" x14ac:dyDescent="0.35">
      <c r="A521">
        <v>0.7158077859928289</v>
      </c>
      <c r="B521" t="s">
        <v>6179</v>
      </c>
      <c r="C521">
        <v>203801183</v>
      </c>
      <c r="D521" t="s">
        <v>6198</v>
      </c>
      <c r="E521" t="s">
        <v>6190</v>
      </c>
      <c r="F521" s="2">
        <v>44554</v>
      </c>
      <c r="G521">
        <v>6769.95</v>
      </c>
    </row>
    <row r="522" spans="1:7" x14ac:dyDescent="0.35">
      <c r="A522">
        <v>7.1363386340713708E-2</v>
      </c>
      <c r="B522" t="s">
        <v>6181</v>
      </c>
      <c r="C522">
        <v>242827746</v>
      </c>
      <c r="D522" t="s">
        <v>6192</v>
      </c>
      <c r="E522" t="s">
        <v>6188</v>
      </c>
      <c r="F522" s="2">
        <v>44598</v>
      </c>
      <c r="G522">
        <v>51303.6</v>
      </c>
    </row>
    <row r="523" spans="1:7" x14ac:dyDescent="0.35">
      <c r="A523">
        <v>0.5762287097568618</v>
      </c>
      <c r="B523" t="s">
        <v>6177</v>
      </c>
      <c r="C523">
        <v>411380326</v>
      </c>
      <c r="D523" t="s">
        <v>6195</v>
      </c>
      <c r="E523" t="s">
        <v>6190</v>
      </c>
      <c r="F523" s="2">
        <v>44355</v>
      </c>
      <c r="G523">
        <v>35024.99</v>
      </c>
    </row>
    <row r="524" spans="1:7" x14ac:dyDescent="0.35">
      <c r="A524">
        <v>0.5358384576926768</v>
      </c>
      <c r="B524" t="s">
        <v>6178</v>
      </c>
      <c r="C524">
        <v>826220444</v>
      </c>
      <c r="D524" t="s">
        <v>6187</v>
      </c>
      <c r="E524" t="s">
        <v>6200</v>
      </c>
      <c r="F524" s="2">
        <v>44615</v>
      </c>
      <c r="G524">
        <v>25891.200000000001</v>
      </c>
    </row>
    <row r="525" spans="1:7" x14ac:dyDescent="0.35">
      <c r="A525">
        <v>0.77844976299896829</v>
      </c>
      <c r="B525" t="s">
        <v>6178</v>
      </c>
      <c r="C525">
        <v>666601629</v>
      </c>
      <c r="D525" t="s">
        <v>6187</v>
      </c>
      <c r="E525" t="s">
        <v>6200</v>
      </c>
      <c r="F525" s="2">
        <v>44463</v>
      </c>
      <c r="G525">
        <v>4883.13</v>
      </c>
    </row>
    <row r="526" spans="1:7" x14ac:dyDescent="0.35">
      <c r="A526">
        <v>0.62402219611748544</v>
      </c>
      <c r="B526" t="s">
        <v>6178</v>
      </c>
      <c r="C526">
        <v>537093774</v>
      </c>
      <c r="D526" t="s">
        <v>6187</v>
      </c>
      <c r="E526" t="s">
        <v>6188</v>
      </c>
      <c r="F526" s="2">
        <v>44239</v>
      </c>
      <c r="G526">
        <v>31921.26</v>
      </c>
    </row>
    <row r="527" spans="1:7" x14ac:dyDescent="0.35">
      <c r="A527">
        <v>0.65448008887430775</v>
      </c>
      <c r="B527" t="s">
        <v>6178</v>
      </c>
      <c r="C527">
        <v>254483229</v>
      </c>
      <c r="D527" t="s">
        <v>6187</v>
      </c>
      <c r="E527" t="s">
        <v>6191</v>
      </c>
      <c r="F527" s="2">
        <v>44222</v>
      </c>
      <c r="G527">
        <v>54916.4</v>
      </c>
    </row>
    <row r="528" spans="1:7" x14ac:dyDescent="0.35">
      <c r="A528">
        <v>6.3768243351310705E-2</v>
      </c>
      <c r="B528" t="s">
        <v>6179</v>
      </c>
      <c r="C528">
        <v>377814136</v>
      </c>
      <c r="D528" t="s">
        <v>6198</v>
      </c>
      <c r="E528" t="s">
        <v>6191</v>
      </c>
      <c r="F528" s="2">
        <v>44273</v>
      </c>
      <c r="G528">
        <v>53280</v>
      </c>
    </row>
    <row r="529" spans="1:7" x14ac:dyDescent="0.35">
      <c r="A529">
        <v>0.86494198809655576</v>
      </c>
      <c r="B529" t="s">
        <v>6182</v>
      </c>
      <c r="C529">
        <v>747666123</v>
      </c>
      <c r="D529" t="s">
        <v>6196</v>
      </c>
      <c r="E529" t="s">
        <v>6200</v>
      </c>
      <c r="F529" s="2">
        <v>44334</v>
      </c>
      <c r="G529">
        <v>28242</v>
      </c>
    </row>
    <row r="530" spans="1:7" x14ac:dyDescent="0.35">
      <c r="A530">
        <v>0.92442917084248244</v>
      </c>
      <c r="B530" t="s">
        <v>6180</v>
      </c>
      <c r="C530">
        <v>598219243</v>
      </c>
      <c r="D530" t="s">
        <v>6189</v>
      </c>
      <c r="E530" t="s">
        <v>6190</v>
      </c>
      <c r="F530" s="2">
        <v>44504</v>
      </c>
      <c r="G530">
        <v>27849.22</v>
      </c>
    </row>
    <row r="531" spans="1:7" x14ac:dyDescent="0.35">
      <c r="A531">
        <v>0.66087347301749078</v>
      </c>
      <c r="B531" t="s">
        <v>6182</v>
      </c>
      <c r="C531">
        <v>215038643</v>
      </c>
      <c r="D531" t="s">
        <v>6196</v>
      </c>
      <c r="E531" t="s">
        <v>6188</v>
      </c>
      <c r="F531" s="2">
        <v>44476</v>
      </c>
      <c r="G531">
        <v>17643.419999999998</v>
      </c>
    </row>
    <row r="532" spans="1:7" x14ac:dyDescent="0.35">
      <c r="A532">
        <v>0.8405796389803728</v>
      </c>
      <c r="B532" t="s">
        <v>6181</v>
      </c>
      <c r="C532">
        <v>467556613</v>
      </c>
      <c r="D532" t="s">
        <v>6192</v>
      </c>
      <c r="E532" t="s">
        <v>6197</v>
      </c>
      <c r="F532" s="2">
        <v>44303</v>
      </c>
      <c r="G532">
        <v>35468.160000000003</v>
      </c>
    </row>
    <row r="533" spans="1:7" x14ac:dyDescent="0.35">
      <c r="A533">
        <v>0.54955509169830197</v>
      </c>
      <c r="B533" t="s">
        <v>6182</v>
      </c>
      <c r="C533">
        <v>217297578</v>
      </c>
      <c r="D533" t="s">
        <v>6196</v>
      </c>
      <c r="E533" t="s">
        <v>6199</v>
      </c>
      <c r="F533" s="2">
        <v>44649</v>
      </c>
      <c r="G533">
        <v>17507.61</v>
      </c>
    </row>
    <row r="534" spans="1:7" x14ac:dyDescent="0.35">
      <c r="A534">
        <v>0.32126491656993073</v>
      </c>
      <c r="B534" t="s">
        <v>6182</v>
      </c>
      <c r="C534">
        <v>605022139</v>
      </c>
      <c r="D534" t="s">
        <v>6196</v>
      </c>
      <c r="E534" t="s">
        <v>6188</v>
      </c>
      <c r="F534" s="2">
        <v>44560</v>
      </c>
      <c r="G534">
        <v>17243.2</v>
      </c>
    </row>
    <row r="535" spans="1:7" x14ac:dyDescent="0.35">
      <c r="A535">
        <v>0.64482929664651889</v>
      </c>
      <c r="B535" t="s">
        <v>6179</v>
      </c>
      <c r="C535">
        <v>175122483</v>
      </c>
      <c r="D535" t="s">
        <v>6198</v>
      </c>
      <c r="E535" t="s">
        <v>6191</v>
      </c>
      <c r="F535" s="2">
        <v>44611</v>
      </c>
      <c r="G535">
        <v>54620.639999999999</v>
      </c>
    </row>
    <row r="536" spans="1:7" x14ac:dyDescent="0.35">
      <c r="A536">
        <v>0.70015546765278636</v>
      </c>
      <c r="B536" t="s">
        <v>6182</v>
      </c>
      <c r="C536">
        <v>516035467</v>
      </c>
      <c r="D536" t="s">
        <v>6196</v>
      </c>
      <c r="E536" t="s">
        <v>6200</v>
      </c>
      <c r="F536" s="2">
        <v>44255</v>
      </c>
      <c r="G536">
        <v>27065.200000000001</v>
      </c>
    </row>
    <row r="537" spans="1:7" x14ac:dyDescent="0.35">
      <c r="A537">
        <v>0.94615170171691743</v>
      </c>
      <c r="B537" t="s">
        <v>6179</v>
      </c>
      <c r="C537">
        <v>882932304</v>
      </c>
      <c r="D537" t="s">
        <v>6198</v>
      </c>
      <c r="E537" t="s">
        <v>6201</v>
      </c>
      <c r="F537" s="2">
        <v>44434</v>
      </c>
      <c r="G537">
        <v>6943.76</v>
      </c>
    </row>
    <row r="538" spans="1:7" x14ac:dyDescent="0.35">
      <c r="A538">
        <v>8.4499876501942239E-2</v>
      </c>
      <c r="B538" t="s">
        <v>6180</v>
      </c>
      <c r="C538">
        <v>609723600</v>
      </c>
      <c r="D538" t="s">
        <v>6189</v>
      </c>
      <c r="E538" t="s">
        <v>6194</v>
      </c>
      <c r="F538" s="2">
        <v>44324</v>
      </c>
      <c r="G538">
        <v>16986.580000000002</v>
      </c>
    </row>
    <row r="539" spans="1:7" x14ac:dyDescent="0.35">
      <c r="A539">
        <v>0.30715337262426745</v>
      </c>
      <c r="B539" t="s">
        <v>6179</v>
      </c>
      <c r="C539">
        <v>399577975</v>
      </c>
      <c r="D539" t="s">
        <v>6198</v>
      </c>
      <c r="E539" t="s">
        <v>6191</v>
      </c>
      <c r="F539" s="2">
        <v>44610</v>
      </c>
      <c r="G539">
        <v>9009.8799999999992</v>
      </c>
    </row>
    <row r="540" spans="1:7" x14ac:dyDescent="0.35">
      <c r="A540">
        <v>0.63058872851514436</v>
      </c>
      <c r="B540" t="s">
        <v>6177</v>
      </c>
      <c r="C540">
        <v>262138687</v>
      </c>
      <c r="D540" t="s">
        <v>6195</v>
      </c>
      <c r="E540" t="s">
        <v>6191</v>
      </c>
      <c r="F540" s="2">
        <v>44201</v>
      </c>
      <c r="G540">
        <v>39704.400000000001</v>
      </c>
    </row>
    <row r="541" spans="1:7" x14ac:dyDescent="0.35">
      <c r="A541">
        <v>0.48820053937523855</v>
      </c>
      <c r="B541" t="s">
        <v>6182</v>
      </c>
      <c r="C541">
        <v>9739453</v>
      </c>
      <c r="D541" t="s">
        <v>6196</v>
      </c>
      <c r="E541" t="s">
        <v>6188</v>
      </c>
      <c r="F541" s="2">
        <v>44235</v>
      </c>
      <c r="G541">
        <v>10202.040000000001</v>
      </c>
    </row>
    <row r="542" spans="1:7" x14ac:dyDescent="0.35">
      <c r="A542">
        <v>1.7687351322075107E-2</v>
      </c>
      <c r="B542" t="s">
        <v>6181</v>
      </c>
      <c r="C542">
        <v>407267787</v>
      </c>
      <c r="D542" t="s">
        <v>6192</v>
      </c>
      <c r="E542" t="s">
        <v>6188</v>
      </c>
      <c r="F542" s="2">
        <v>44345</v>
      </c>
      <c r="G542">
        <v>13662.34</v>
      </c>
    </row>
    <row r="543" spans="1:7" x14ac:dyDescent="0.35">
      <c r="A543">
        <v>0.98250488976872052</v>
      </c>
      <c r="B543" t="s">
        <v>6177</v>
      </c>
      <c r="C543">
        <v>595856727</v>
      </c>
      <c r="D543" t="s">
        <v>6195</v>
      </c>
      <c r="E543" t="s">
        <v>6191</v>
      </c>
      <c r="F543" s="2">
        <v>44620</v>
      </c>
      <c r="G543">
        <v>32926.04</v>
      </c>
    </row>
    <row r="544" spans="1:7" x14ac:dyDescent="0.35">
      <c r="A544">
        <v>0.42691708951695051</v>
      </c>
      <c r="B544" t="s">
        <v>6178</v>
      </c>
      <c r="C544">
        <v>555715861</v>
      </c>
      <c r="D544" t="s">
        <v>6187</v>
      </c>
      <c r="E544" t="s">
        <v>6190</v>
      </c>
      <c r="F544" s="2">
        <v>44349</v>
      </c>
      <c r="G544">
        <v>5403.25</v>
      </c>
    </row>
    <row r="545" spans="1:7" x14ac:dyDescent="0.35">
      <c r="A545">
        <v>0.50030924334598847</v>
      </c>
      <c r="B545" t="s">
        <v>6181</v>
      </c>
      <c r="C545">
        <v>23435974</v>
      </c>
      <c r="D545" t="s">
        <v>6192</v>
      </c>
      <c r="E545" t="s">
        <v>6193</v>
      </c>
      <c r="F545" s="2">
        <v>44617</v>
      </c>
      <c r="G545">
        <v>32758.77</v>
      </c>
    </row>
    <row r="546" spans="1:7" x14ac:dyDescent="0.35">
      <c r="A546">
        <v>0.82294401767283243</v>
      </c>
      <c r="B546" t="s">
        <v>6182</v>
      </c>
      <c r="C546">
        <v>255927900</v>
      </c>
      <c r="D546" t="s">
        <v>6196</v>
      </c>
      <c r="E546" t="s">
        <v>6200</v>
      </c>
      <c r="F546" s="2">
        <v>44269</v>
      </c>
      <c r="G546">
        <v>2735.2</v>
      </c>
    </row>
    <row r="547" spans="1:7" x14ac:dyDescent="0.35">
      <c r="A547">
        <v>0.64693104894518616</v>
      </c>
      <c r="B547" t="s">
        <v>6178</v>
      </c>
      <c r="C547">
        <v>809256062</v>
      </c>
      <c r="D547" t="s">
        <v>6187</v>
      </c>
      <c r="E547" t="s">
        <v>6188</v>
      </c>
      <c r="F547" s="2">
        <v>44475</v>
      </c>
      <c r="G547">
        <v>38555</v>
      </c>
    </row>
    <row r="548" spans="1:7" x14ac:dyDescent="0.35">
      <c r="A548">
        <v>0.24559971997052943</v>
      </c>
      <c r="B548" t="s">
        <v>6178</v>
      </c>
      <c r="C548">
        <v>903181593</v>
      </c>
      <c r="D548" t="s">
        <v>6187</v>
      </c>
      <c r="E548" t="s">
        <v>6188</v>
      </c>
      <c r="F548" s="2">
        <v>44345</v>
      </c>
      <c r="G548">
        <v>37632.9</v>
      </c>
    </row>
    <row r="549" spans="1:7" x14ac:dyDescent="0.35">
      <c r="A549">
        <v>0.88454876619152234</v>
      </c>
      <c r="B549" t="s">
        <v>6177</v>
      </c>
      <c r="C549">
        <v>167654139</v>
      </c>
      <c r="D549" t="s">
        <v>6195</v>
      </c>
      <c r="E549" t="s">
        <v>6190</v>
      </c>
      <c r="F549" s="2">
        <v>44335</v>
      </c>
      <c r="G549">
        <v>31151.4</v>
      </c>
    </row>
    <row r="550" spans="1:7" x14ac:dyDescent="0.35">
      <c r="A550">
        <v>0.96501174902667464</v>
      </c>
      <c r="B550" t="s">
        <v>6179</v>
      </c>
      <c r="C550">
        <v>692032721</v>
      </c>
      <c r="D550" t="s">
        <v>6198</v>
      </c>
      <c r="E550" t="s">
        <v>6190</v>
      </c>
      <c r="F550" s="2">
        <v>44445</v>
      </c>
      <c r="G550">
        <v>24787.62</v>
      </c>
    </row>
    <row r="551" spans="1:7" x14ac:dyDescent="0.35">
      <c r="A551">
        <v>0.25808487423438975</v>
      </c>
      <c r="B551" t="s">
        <v>6181</v>
      </c>
      <c r="C551">
        <v>5209569</v>
      </c>
      <c r="D551" t="s">
        <v>6192</v>
      </c>
      <c r="E551" t="s">
        <v>6197</v>
      </c>
      <c r="F551" s="2">
        <v>44261</v>
      </c>
      <c r="G551">
        <v>9527.23</v>
      </c>
    </row>
    <row r="552" spans="1:7" x14ac:dyDescent="0.35">
      <c r="A552">
        <v>8.1561551774198215E-2</v>
      </c>
      <c r="B552" t="s">
        <v>6178</v>
      </c>
      <c r="C552">
        <v>933059110</v>
      </c>
      <c r="D552" t="s">
        <v>6187</v>
      </c>
      <c r="E552" t="s">
        <v>6188</v>
      </c>
      <c r="F552" s="2">
        <v>44458</v>
      </c>
      <c r="G552">
        <v>21168</v>
      </c>
    </row>
    <row r="553" spans="1:7" x14ac:dyDescent="0.35">
      <c r="A553">
        <v>1.3136322523557342E-2</v>
      </c>
      <c r="B553" t="s">
        <v>6182</v>
      </c>
      <c r="C553">
        <v>590212625</v>
      </c>
      <c r="D553" t="s">
        <v>6196</v>
      </c>
      <c r="E553" t="s">
        <v>6200</v>
      </c>
      <c r="F553" s="2">
        <v>44445</v>
      </c>
      <c r="G553">
        <v>14427</v>
      </c>
    </row>
    <row r="554" spans="1:7" x14ac:dyDescent="0.35">
      <c r="A554">
        <v>0.20949335968388039</v>
      </c>
      <c r="B554" t="s">
        <v>6180</v>
      </c>
      <c r="C554">
        <v>54474771</v>
      </c>
      <c r="D554" t="s">
        <v>6189</v>
      </c>
      <c r="E554" t="s">
        <v>6194</v>
      </c>
      <c r="F554" s="2">
        <v>44285</v>
      </c>
      <c r="G554">
        <v>5442.84</v>
      </c>
    </row>
    <row r="555" spans="1:7" x14ac:dyDescent="0.35">
      <c r="A555">
        <v>0.77195550594053208</v>
      </c>
      <c r="B555" t="s">
        <v>6178</v>
      </c>
      <c r="C555">
        <v>360093656</v>
      </c>
      <c r="D555" t="s">
        <v>6187</v>
      </c>
      <c r="E555" t="s">
        <v>6188</v>
      </c>
      <c r="F555" s="2">
        <v>44271</v>
      </c>
      <c r="G555">
        <v>25194.68</v>
      </c>
    </row>
    <row r="556" spans="1:7" x14ac:dyDescent="0.35">
      <c r="A556">
        <v>0.42601109273283155</v>
      </c>
      <c r="B556" t="s">
        <v>6180</v>
      </c>
      <c r="C556">
        <v>564250216</v>
      </c>
      <c r="D556" t="s">
        <v>6189</v>
      </c>
      <c r="E556" t="s">
        <v>6194</v>
      </c>
      <c r="F556" s="2">
        <v>44304</v>
      </c>
      <c r="G556">
        <v>29544.74</v>
      </c>
    </row>
    <row r="557" spans="1:7" x14ac:dyDescent="0.35">
      <c r="A557">
        <v>0.45306123737663828</v>
      </c>
      <c r="B557" t="s">
        <v>6178</v>
      </c>
      <c r="C557">
        <v>822210306</v>
      </c>
      <c r="D557" t="s">
        <v>6187</v>
      </c>
      <c r="E557" t="s">
        <v>6188</v>
      </c>
      <c r="F557" s="2">
        <v>44511</v>
      </c>
      <c r="G557">
        <v>49539.44</v>
      </c>
    </row>
    <row r="558" spans="1:7" x14ac:dyDescent="0.35">
      <c r="A558">
        <v>0.23401539323503517</v>
      </c>
      <c r="B558" t="s">
        <v>6178</v>
      </c>
      <c r="C558">
        <v>190313081</v>
      </c>
      <c r="D558" t="s">
        <v>6187</v>
      </c>
      <c r="E558" t="s">
        <v>6188</v>
      </c>
      <c r="F558" s="2">
        <v>44398</v>
      </c>
      <c r="G558">
        <v>7387.2</v>
      </c>
    </row>
    <row r="559" spans="1:7" x14ac:dyDescent="0.35">
      <c r="A559">
        <v>0.51579904725905401</v>
      </c>
      <c r="B559" t="s">
        <v>6177</v>
      </c>
      <c r="C559">
        <v>201107405</v>
      </c>
      <c r="D559" t="s">
        <v>6195</v>
      </c>
      <c r="E559" t="s">
        <v>6191</v>
      </c>
      <c r="F559" s="2">
        <v>44434</v>
      </c>
      <c r="G559">
        <v>27744.29</v>
      </c>
    </row>
    <row r="560" spans="1:7" x14ac:dyDescent="0.35">
      <c r="A560">
        <v>0.3857882004819414</v>
      </c>
      <c r="B560" t="s">
        <v>6179</v>
      </c>
      <c r="C560">
        <v>178262536</v>
      </c>
      <c r="D560" t="s">
        <v>6198</v>
      </c>
      <c r="E560" t="s">
        <v>6201</v>
      </c>
      <c r="F560" s="2">
        <v>44319</v>
      </c>
      <c r="G560">
        <v>41536.160000000003</v>
      </c>
    </row>
    <row r="561" spans="1:7" x14ac:dyDescent="0.35">
      <c r="A561">
        <v>0.24571502454608474</v>
      </c>
      <c r="B561" t="s">
        <v>6177</v>
      </c>
      <c r="C561">
        <v>782716076</v>
      </c>
      <c r="D561" t="s">
        <v>6195</v>
      </c>
      <c r="E561" t="s">
        <v>6191</v>
      </c>
      <c r="F561" s="2">
        <v>44213</v>
      </c>
      <c r="G561">
        <v>26146</v>
      </c>
    </row>
    <row r="562" spans="1:7" x14ac:dyDescent="0.35">
      <c r="A562">
        <v>0.18195633558334778</v>
      </c>
      <c r="B562" t="s">
        <v>6182</v>
      </c>
      <c r="C562">
        <v>943830410</v>
      </c>
      <c r="D562" t="s">
        <v>6196</v>
      </c>
      <c r="E562" t="s">
        <v>6200</v>
      </c>
      <c r="F562" s="2">
        <v>44367</v>
      </c>
      <c r="G562">
        <v>28229.279999999999</v>
      </c>
    </row>
    <row r="563" spans="1:7" x14ac:dyDescent="0.35">
      <c r="A563">
        <v>0.58205301161232037</v>
      </c>
      <c r="B563" t="s">
        <v>6177</v>
      </c>
      <c r="C563">
        <v>913730367</v>
      </c>
      <c r="D563" t="s">
        <v>6195</v>
      </c>
      <c r="E563" t="s">
        <v>6190</v>
      </c>
      <c r="F563" s="2">
        <v>44203</v>
      </c>
      <c r="G563">
        <v>7530.17</v>
      </c>
    </row>
    <row r="564" spans="1:7" x14ac:dyDescent="0.35">
      <c r="A564">
        <v>0.42958918692230708</v>
      </c>
      <c r="B564" t="s">
        <v>6178</v>
      </c>
      <c r="C564">
        <v>530188381</v>
      </c>
      <c r="D564" t="s">
        <v>6187</v>
      </c>
      <c r="E564" t="s">
        <v>6190</v>
      </c>
      <c r="F564" s="2">
        <v>44211</v>
      </c>
      <c r="G564">
        <v>8380.4</v>
      </c>
    </row>
    <row r="565" spans="1:7" x14ac:dyDescent="0.35">
      <c r="A565">
        <v>0.2579424762853465</v>
      </c>
      <c r="B565" t="s">
        <v>6182</v>
      </c>
      <c r="C565">
        <v>632127868</v>
      </c>
      <c r="D565" t="s">
        <v>6196</v>
      </c>
      <c r="E565" t="s">
        <v>6199</v>
      </c>
      <c r="F565" s="2">
        <v>44279</v>
      </c>
      <c r="G565">
        <v>11743.34</v>
      </c>
    </row>
    <row r="566" spans="1:7" x14ac:dyDescent="0.35">
      <c r="A566">
        <v>0.89590409306354168</v>
      </c>
      <c r="B566" t="s">
        <v>6178</v>
      </c>
      <c r="C566">
        <v>967501251</v>
      </c>
      <c r="D566" t="s">
        <v>6187</v>
      </c>
      <c r="E566" t="s">
        <v>6188</v>
      </c>
      <c r="F566" s="2">
        <v>44228</v>
      </c>
      <c r="G566">
        <v>18277.2</v>
      </c>
    </row>
    <row r="567" spans="1:7" x14ac:dyDescent="0.35">
      <c r="A567">
        <v>1.2763312323766041E-2</v>
      </c>
      <c r="B567" t="s">
        <v>6182</v>
      </c>
      <c r="C567">
        <v>359412416</v>
      </c>
      <c r="D567" t="s">
        <v>6196</v>
      </c>
      <c r="E567" t="s">
        <v>6188</v>
      </c>
      <c r="F567" s="2">
        <v>44263</v>
      </c>
      <c r="G567">
        <v>39368</v>
      </c>
    </row>
    <row r="568" spans="1:7" x14ac:dyDescent="0.35">
      <c r="A568">
        <v>0.8118989158135308</v>
      </c>
      <c r="B568" t="s">
        <v>6177</v>
      </c>
      <c r="C568">
        <v>260136851</v>
      </c>
      <c r="D568" t="s">
        <v>6195</v>
      </c>
      <c r="E568" t="s">
        <v>6191</v>
      </c>
      <c r="F568" s="2">
        <v>44450</v>
      </c>
      <c r="G568">
        <v>12853.32</v>
      </c>
    </row>
    <row r="569" spans="1:7" x14ac:dyDescent="0.35">
      <c r="A569">
        <v>0.42490898891022921</v>
      </c>
      <c r="B569" t="s">
        <v>6181</v>
      </c>
      <c r="C569">
        <v>254207692</v>
      </c>
      <c r="D569" t="s">
        <v>6192</v>
      </c>
      <c r="E569" t="s">
        <v>6197</v>
      </c>
      <c r="F569" s="2">
        <v>44307</v>
      </c>
      <c r="G569">
        <v>44144.480000000003</v>
      </c>
    </row>
    <row r="570" spans="1:7" x14ac:dyDescent="0.35">
      <c r="A570">
        <v>0.1545942427978293</v>
      </c>
      <c r="B570" t="s">
        <v>6180</v>
      </c>
      <c r="C570">
        <v>668226973</v>
      </c>
      <c r="D570" t="s">
        <v>6189</v>
      </c>
      <c r="E570" t="s">
        <v>6194</v>
      </c>
      <c r="F570" s="2">
        <v>44511</v>
      </c>
      <c r="G570">
        <v>4258.6499999999996</v>
      </c>
    </row>
    <row r="571" spans="1:7" x14ac:dyDescent="0.35">
      <c r="A571">
        <v>0.1515402342645471</v>
      </c>
      <c r="B571" t="s">
        <v>6178</v>
      </c>
      <c r="C571">
        <v>133479094</v>
      </c>
      <c r="D571" t="s">
        <v>6187</v>
      </c>
      <c r="E571" t="s">
        <v>6191</v>
      </c>
      <c r="F571" s="2">
        <v>44434</v>
      </c>
      <c r="G571">
        <v>1482.03</v>
      </c>
    </row>
    <row r="572" spans="1:7" x14ac:dyDescent="0.35">
      <c r="A572">
        <v>0.79994903775551718</v>
      </c>
      <c r="B572" t="s">
        <v>6181</v>
      </c>
      <c r="C572">
        <v>86614487</v>
      </c>
      <c r="D572" t="s">
        <v>6192</v>
      </c>
      <c r="E572" t="s">
        <v>6197</v>
      </c>
      <c r="F572" s="2">
        <v>44464</v>
      </c>
      <c r="G572">
        <v>25305.24</v>
      </c>
    </row>
    <row r="573" spans="1:7" x14ac:dyDescent="0.35">
      <c r="A573">
        <v>0.66214764229419421</v>
      </c>
      <c r="B573" t="s">
        <v>6180</v>
      </c>
      <c r="C573">
        <v>539641487</v>
      </c>
      <c r="D573" t="s">
        <v>6189</v>
      </c>
      <c r="E573" t="s">
        <v>6190</v>
      </c>
      <c r="F573" s="2">
        <v>44391</v>
      </c>
      <c r="G573">
        <v>17906.91</v>
      </c>
    </row>
    <row r="574" spans="1:7" x14ac:dyDescent="0.35">
      <c r="A574">
        <v>0.98342895526318541</v>
      </c>
      <c r="B574" t="s">
        <v>6179</v>
      </c>
      <c r="C574">
        <v>626603303</v>
      </c>
      <c r="D574" t="s">
        <v>6198</v>
      </c>
      <c r="E574" t="s">
        <v>6190</v>
      </c>
      <c r="F574" s="2">
        <v>44542</v>
      </c>
      <c r="G574">
        <v>42888.81</v>
      </c>
    </row>
    <row r="575" spans="1:7" x14ac:dyDescent="0.35">
      <c r="A575">
        <v>0.55004933866050432</v>
      </c>
      <c r="B575" t="s">
        <v>6181</v>
      </c>
      <c r="C575">
        <v>687926099</v>
      </c>
      <c r="D575" t="s">
        <v>6192</v>
      </c>
      <c r="E575" t="s">
        <v>6197</v>
      </c>
      <c r="F575" s="2">
        <v>44608</v>
      </c>
      <c r="G575">
        <v>33963.75</v>
      </c>
    </row>
    <row r="576" spans="1:7" x14ac:dyDescent="0.35">
      <c r="A576">
        <v>0.39191806186443112</v>
      </c>
      <c r="B576" t="s">
        <v>6182</v>
      </c>
      <c r="C576">
        <v>759994906</v>
      </c>
      <c r="D576" t="s">
        <v>6196</v>
      </c>
      <c r="E576" t="s">
        <v>6199</v>
      </c>
      <c r="F576" s="2">
        <v>44573</v>
      </c>
      <c r="G576">
        <v>8935.0400000000009</v>
      </c>
    </row>
    <row r="577" spans="1:7" x14ac:dyDescent="0.35">
      <c r="A577">
        <v>0.91797104953033282</v>
      </c>
      <c r="B577" t="s">
        <v>6180</v>
      </c>
      <c r="C577">
        <v>461991682</v>
      </c>
      <c r="D577" t="s">
        <v>6189</v>
      </c>
      <c r="E577" t="s">
        <v>6194</v>
      </c>
      <c r="F577" s="2">
        <v>44653</v>
      </c>
      <c r="G577">
        <v>12598.74</v>
      </c>
    </row>
    <row r="578" spans="1:7" x14ac:dyDescent="0.35">
      <c r="A578">
        <v>0.12823335438654215</v>
      </c>
      <c r="B578" t="s">
        <v>6180</v>
      </c>
      <c r="C578">
        <v>962101713</v>
      </c>
      <c r="D578" t="s">
        <v>6189</v>
      </c>
      <c r="E578" t="s">
        <v>6194</v>
      </c>
      <c r="F578" s="2">
        <v>44530</v>
      </c>
      <c r="G578">
        <v>33989.4</v>
      </c>
    </row>
    <row r="579" spans="1:7" x14ac:dyDescent="0.35">
      <c r="A579">
        <v>0.61245645845362773</v>
      </c>
      <c r="B579" t="s">
        <v>6178</v>
      </c>
      <c r="C579">
        <v>85031129</v>
      </c>
      <c r="D579" t="s">
        <v>6187</v>
      </c>
      <c r="E579" t="s">
        <v>6200</v>
      </c>
      <c r="F579" s="2">
        <v>44604</v>
      </c>
      <c r="G579">
        <v>21319.59</v>
      </c>
    </row>
    <row r="580" spans="1:7" x14ac:dyDescent="0.35">
      <c r="A580">
        <v>0.32819171600768693</v>
      </c>
      <c r="B580" t="s">
        <v>6177</v>
      </c>
      <c r="C580">
        <v>733906808</v>
      </c>
      <c r="D580" t="s">
        <v>6195</v>
      </c>
      <c r="E580" t="s">
        <v>6190</v>
      </c>
      <c r="F580" s="2">
        <v>44301</v>
      </c>
      <c r="G580">
        <v>54620.02</v>
      </c>
    </row>
    <row r="581" spans="1:7" x14ac:dyDescent="0.35">
      <c r="A581">
        <v>0.88566504161564097</v>
      </c>
      <c r="B581" t="s">
        <v>6178</v>
      </c>
      <c r="C581">
        <v>171703363</v>
      </c>
      <c r="D581" t="s">
        <v>6187</v>
      </c>
      <c r="E581" t="s">
        <v>6190</v>
      </c>
      <c r="F581" s="2">
        <v>44225</v>
      </c>
      <c r="G581">
        <v>26126.79</v>
      </c>
    </row>
    <row r="582" spans="1:7" x14ac:dyDescent="0.35">
      <c r="A582">
        <v>0.74568244329933198</v>
      </c>
      <c r="B582" t="s">
        <v>6180</v>
      </c>
      <c r="C582">
        <v>433268013</v>
      </c>
      <c r="D582" t="s">
        <v>6189</v>
      </c>
      <c r="E582" t="s">
        <v>6190</v>
      </c>
      <c r="F582" s="2">
        <v>44342</v>
      </c>
      <c r="G582">
        <v>42927.199999999997</v>
      </c>
    </row>
    <row r="583" spans="1:7" x14ac:dyDescent="0.35">
      <c r="A583">
        <v>0.75931939747643151</v>
      </c>
      <c r="B583" t="s">
        <v>6179</v>
      </c>
      <c r="C583">
        <v>122103886</v>
      </c>
      <c r="D583" t="s">
        <v>6198</v>
      </c>
      <c r="E583" t="s">
        <v>6191</v>
      </c>
      <c r="F583" s="2">
        <v>44490</v>
      </c>
      <c r="G583">
        <v>25457.4</v>
      </c>
    </row>
    <row r="584" spans="1:7" x14ac:dyDescent="0.35">
      <c r="A584">
        <v>0.27398441316376498</v>
      </c>
      <c r="B584" t="s">
        <v>6178</v>
      </c>
      <c r="C584">
        <v>795311765</v>
      </c>
      <c r="D584" t="s">
        <v>6187</v>
      </c>
      <c r="E584" t="s">
        <v>6188</v>
      </c>
      <c r="F584" s="2">
        <v>44651</v>
      </c>
      <c r="G584">
        <v>8097.25</v>
      </c>
    </row>
    <row r="585" spans="1:7" x14ac:dyDescent="0.35">
      <c r="A585">
        <v>0.43026851071655992</v>
      </c>
      <c r="B585" t="s">
        <v>6182</v>
      </c>
      <c r="C585">
        <v>463217730</v>
      </c>
      <c r="D585" t="s">
        <v>6196</v>
      </c>
      <c r="E585" t="s">
        <v>6199</v>
      </c>
      <c r="F585" s="2">
        <v>44264</v>
      </c>
      <c r="G585">
        <v>15855.07</v>
      </c>
    </row>
    <row r="586" spans="1:7" x14ac:dyDescent="0.35">
      <c r="A586">
        <v>0.45572306849716271</v>
      </c>
      <c r="B586" t="s">
        <v>6182</v>
      </c>
      <c r="C586">
        <v>266203436</v>
      </c>
      <c r="D586" t="s">
        <v>6196</v>
      </c>
      <c r="E586" t="s">
        <v>6200</v>
      </c>
      <c r="F586" s="2">
        <v>44416</v>
      </c>
      <c r="G586">
        <v>18992.400000000001</v>
      </c>
    </row>
    <row r="587" spans="1:7" x14ac:dyDescent="0.35">
      <c r="A587">
        <v>0.10543612576112593</v>
      </c>
      <c r="B587" t="s">
        <v>6178</v>
      </c>
      <c r="C587">
        <v>975361259</v>
      </c>
      <c r="D587" t="s">
        <v>6187</v>
      </c>
      <c r="E587" t="s">
        <v>6190</v>
      </c>
      <c r="F587" s="2">
        <v>44434</v>
      </c>
      <c r="G587">
        <v>19918.599999999999</v>
      </c>
    </row>
    <row r="588" spans="1:7" x14ac:dyDescent="0.35">
      <c r="A588">
        <v>0.89503739522790593</v>
      </c>
      <c r="B588" t="s">
        <v>6179</v>
      </c>
      <c r="C588">
        <v>914643280</v>
      </c>
      <c r="D588" t="s">
        <v>6198</v>
      </c>
      <c r="E588" t="s">
        <v>6191</v>
      </c>
      <c r="F588" s="2">
        <v>44305</v>
      </c>
      <c r="G588">
        <v>33745.599999999999</v>
      </c>
    </row>
    <row r="589" spans="1:7" x14ac:dyDescent="0.35">
      <c r="A589">
        <v>0.42001903286249265</v>
      </c>
      <c r="B589" t="s">
        <v>6178</v>
      </c>
      <c r="C589">
        <v>655541829</v>
      </c>
      <c r="D589" t="s">
        <v>6187</v>
      </c>
      <c r="E589" t="s">
        <v>6188</v>
      </c>
      <c r="F589" s="2">
        <v>44506</v>
      </c>
      <c r="G589">
        <v>15985.84</v>
      </c>
    </row>
    <row r="590" spans="1:7" x14ac:dyDescent="0.35">
      <c r="A590">
        <v>0.85282465688476927</v>
      </c>
      <c r="B590" t="s">
        <v>6177</v>
      </c>
      <c r="C590">
        <v>543703287</v>
      </c>
      <c r="D590" t="s">
        <v>6195</v>
      </c>
      <c r="E590" t="s">
        <v>6191</v>
      </c>
      <c r="F590" s="2">
        <v>44539</v>
      </c>
      <c r="G590">
        <v>26306.21</v>
      </c>
    </row>
    <row r="591" spans="1:7" x14ac:dyDescent="0.35">
      <c r="A591">
        <v>0.75229074694007581</v>
      </c>
      <c r="B591" t="s">
        <v>6177</v>
      </c>
      <c r="C591">
        <v>717475855</v>
      </c>
      <c r="D591" t="s">
        <v>6195</v>
      </c>
      <c r="E591" t="s">
        <v>6190</v>
      </c>
      <c r="F591" s="2">
        <v>44312</v>
      </c>
      <c r="G591">
        <v>37318.379999999997</v>
      </c>
    </row>
    <row r="592" spans="1:7" x14ac:dyDescent="0.35">
      <c r="A592">
        <v>3.2045723830609996E-2</v>
      </c>
      <c r="B592" t="s">
        <v>6181</v>
      </c>
      <c r="C592">
        <v>565277281</v>
      </c>
      <c r="D592" t="s">
        <v>6192</v>
      </c>
      <c r="E592" t="s">
        <v>6197</v>
      </c>
      <c r="F592" s="2">
        <v>44442</v>
      </c>
      <c r="G592">
        <v>23045.200000000001</v>
      </c>
    </row>
    <row r="593" spans="1:7" x14ac:dyDescent="0.35">
      <c r="A593">
        <v>0.6351049530307904</v>
      </c>
      <c r="B593" t="s">
        <v>6180</v>
      </c>
      <c r="C593">
        <v>748804136</v>
      </c>
      <c r="D593" t="s">
        <v>6189</v>
      </c>
      <c r="E593" t="s">
        <v>6190</v>
      </c>
      <c r="F593" s="2">
        <v>44201</v>
      </c>
      <c r="G593">
        <v>18416.95</v>
      </c>
    </row>
    <row r="594" spans="1:7" x14ac:dyDescent="0.35">
      <c r="A594">
        <v>0.81356756554702137</v>
      </c>
      <c r="B594" t="s">
        <v>6181</v>
      </c>
      <c r="C594">
        <v>144352360</v>
      </c>
      <c r="D594" t="s">
        <v>6192</v>
      </c>
      <c r="E594" t="s">
        <v>6193</v>
      </c>
      <c r="F594" s="2">
        <v>44481</v>
      </c>
      <c r="G594">
        <v>28180.799999999999</v>
      </c>
    </row>
    <row r="595" spans="1:7" x14ac:dyDescent="0.35">
      <c r="A595">
        <v>0.12027748764752055</v>
      </c>
      <c r="B595" t="s">
        <v>6178</v>
      </c>
      <c r="C595">
        <v>147858758</v>
      </c>
      <c r="D595" t="s">
        <v>6187</v>
      </c>
      <c r="E595" t="s">
        <v>6190</v>
      </c>
      <c r="F595" s="2">
        <v>44352</v>
      </c>
      <c r="G595">
        <v>14451.86</v>
      </c>
    </row>
    <row r="596" spans="1:7" x14ac:dyDescent="0.35">
      <c r="A596">
        <v>0.52303684434338682</v>
      </c>
      <c r="B596" t="s">
        <v>6177</v>
      </c>
      <c r="C596">
        <v>548730982</v>
      </c>
      <c r="D596" t="s">
        <v>6195</v>
      </c>
      <c r="E596" t="s">
        <v>6191</v>
      </c>
      <c r="F596" s="2">
        <v>44584</v>
      </c>
      <c r="G596">
        <v>34644.449999999997</v>
      </c>
    </row>
    <row r="597" spans="1:7" x14ac:dyDescent="0.35">
      <c r="A597">
        <v>0.80549885269723076</v>
      </c>
      <c r="B597" t="s">
        <v>6178</v>
      </c>
      <c r="C597">
        <v>684809927</v>
      </c>
      <c r="D597" t="s">
        <v>6187</v>
      </c>
      <c r="E597" t="s">
        <v>6188</v>
      </c>
      <c r="F597" s="2">
        <v>44450</v>
      </c>
      <c r="G597">
        <v>10652.46</v>
      </c>
    </row>
    <row r="598" spans="1:7" x14ac:dyDescent="0.35">
      <c r="A598">
        <v>0.52970211552740221</v>
      </c>
      <c r="B598" t="s">
        <v>6179</v>
      </c>
      <c r="C598">
        <v>807990242</v>
      </c>
      <c r="D598" t="s">
        <v>6198</v>
      </c>
      <c r="E598" t="s">
        <v>6201</v>
      </c>
      <c r="F598" s="2">
        <v>44298</v>
      </c>
      <c r="G598">
        <v>34088.67</v>
      </c>
    </row>
    <row r="599" spans="1:7" x14ac:dyDescent="0.35">
      <c r="A599">
        <v>9.0911077066227364E-2</v>
      </c>
      <c r="B599" t="s">
        <v>6178</v>
      </c>
      <c r="C599">
        <v>324385875</v>
      </c>
      <c r="D599" t="s">
        <v>6187</v>
      </c>
      <c r="E599" t="s">
        <v>6191</v>
      </c>
      <c r="F599" s="2">
        <v>44279</v>
      </c>
      <c r="G599">
        <v>19390.88</v>
      </c>
    </row>
    <row r="600" spans="1:7" x14ac:dyDescent="0.35">
      <c r="A600">
        <v>0.89423521550249396</v>
      </c>
      <c r="B600" t="s">
        <v>6179</v>
      </c>
      <c r="C600">
        <v>586460989</v>
      </c>
      <c r="D600" t="s">
        <v>6198</v>
      </c>
      <c r="E600" t="s">
        <v>6201</v>
      </c>
      <c r="F600" s="2">
        <v>44230</v>
      </c>
      <c r="G600">
        <v>15909.92</v>
      </c>
    </row>
    <row r="601" spans="1:7" x14ac:dyDescent="0.35">
      <c r="A601">
        <v>0.73293002905476623</v>
      </c>
      <c r="B601" t="s">
        <v>6177</v>
      </c>
      <c r="C601">
        <v>483029893</v>
      </c>
      <c r="D601" t="s">
        <v>6195</v>
      </c>
      <c r="E601" t="s">
        <v>6190</v>
      </c>
      <c r="F601" s="2">
        <v>44205</v>
      </c>
      <c r="G601">
        <v>32395.96</v>
      </c>
    </row>
    <row r="602" spans="1:7" x14ac:dyDescent="0.35">
      <c r="A602">
        <v>0.39880729505460544</v>
      </c>
      <c r="B602" t="s">
        <v>6181</v>
      </c>
      <c r="C602">
        <v>363285002</v>
      </c>
      <c r="D602" t="s">
        <v>6192</v>
      </c>
      <c r="E602" t="s">
        <v>6197</v>
      </c>
      <c r="F602" s="2">
        <v>44247</v>
      </c>
      <c r="G602">
        <v>11584.68</v>
      </c>
    </row>
    <row r="603" spans="1:7" x14ac:dyDescent="0.35">
      <c r="A603">
        <v>0.3516822343413798</v>
      </c>
      <c r="B603" t="s">
        <v>6178</v>
      </c>
      <c r="C603">
        <v>281718506</v>
      </c>
      <c r="D603" t="s">
        <v>6187</v>
      </c>
      <c r="E603" t="s">
        <v>6191</v>
      </c>
      <c r="F603" s="2">
        <v>44543</v>
      </c>
      <c r="G603">
        <v>40090.400000000001</v>
      </c>
    </row>
    <row r="604" spans="1:7" x14ac:dyDescent="0.35">
      <c r="A604">
        <v>0.29981176016149436</v>
      </c>
      <c r="B604" t="s">
        <v>6177</v>
      </c>
      <c r="C604">
        <v>740328280</v>
      </c>
      <c r="D604" t="s">
        <v>6195</v>
      </c>
      <c r="E604" t="s">
        <v>6191</v>
      </c>
      <c r="F604" s="2">
        <v>44459</v>
      </c>
      <c r="G604">
        <v>8836.7999999999993</v>
      </c>
    </row>
    <row r="605" spans="1:7" x14ac:dyDescent="0.35">
      <c r="A605">
        <v>9.5283619780633155E-2</v>
      </c>
      <c r="B605" t="s">
        <v>6177</v>
      </c>
      <c r="C605">
        <v>724632770</v>
      </c>
      <c r="D605" t="s">
        <v>6195</v>
      </c>
      <c r="E605" t="s">
        <v>6190</v>
      </c>
      <c r="F605" s="2">
        <v>44626</v>
      </c>
      <c r="G605">
        <v>42980.4</v>
      </c>
    </row>
    <row r="606" spans="1:7" x14ac:dyDescent="0.35">
      <c r="A606">
        <v>0.38174763485779584</v>
      </c>
      <c r="B606" t="s">
        <v>6182</v>
      </c>
      <c r="C606">
        <v>395904523</v>
      </c>
      <c r="D606" t="s">
        <v>6196</v>
      </c>
      <c r="E606" t="s">
        <v>6188</v>
      </c>
      <c r="F606" s="2">
        <v>44230</v>
      </c>
      <c r="G606">
        <v>17165.72</v>
      </c>
    </row>
    <row r="607" spans="1:7" x14ac:dyDescent="0.35">
      <c r="A607">
        <v>0.32061759451769234</v>
      </c>
      <c r="B607" t="s">
        <v>6180</v>
      </c>
      <c r="C607">
        <v>214763067</v>
      </c>
      <c r="D607" t="s">
        <v>6189</v>
      </c>
      <c r="E607" t="s">
        <v>6194</v>
      </c>
      <c r="F607" s="2">
        <v>44330</v>
      </c>
      <c r="G607">
        <v>32369.71</v>
      </c>
    </row>
    <row r="608" spans="1:7" x14ac:dyDescent="0.35">
      <c r="A608">
        <v>0.88267268196610804</v>
      </c>
      <c r="B608" t="s">
        <v>6179</v>
      </c>
      <c r="C608">
        <v>159650876</v>
      </c>
      <c r="D608" t="s">
        <v>6198</v>
      </c>
      <c r="E608" t="s">
        <v>6190</v>
      </c>
      <c r="F608" s="2">
        <v>44441</v>
      </c>
      <c r="G608">
        <v>9503.4599999999991</v>
      </c>
    </row>
    <row r="609" spans="1:7" x14ac:dyDescent="0.35">
      <c r="A609">
        <v>0.73759619770014195</v>
      </c>
      <c r="B609" t="s">
        <v>6181</v>
      </c>
      <c r="C609">
        <v>354728422</v>
      </c>
      <c r="D609" t="s">
        <v>6192</v>
      </c>
      <c r="E609" t="s">
        <v>6193</v>
      </c>
      <c r="F609" s="2">
        <v>44415</v>
      </c>
      <c r="G609">
        <v>62933.94</v>
      </c>
    </row>
    <row r="610" spans="1:7" x14ac:dyDescent="0.35">
      <c r="A610">
        <v>0.79563194941450044</v>
      </c>
      <c r="B610" t="s">
        <v>6182</v>
      </c>
      <c r="C610">
        <v>534752819</v>
      </c>
      <c r="D610" t="s">
        <v>6196</v>
      </c>
      <c r="E610" t="s">
        <v>6188</v>
      </c>
      <c r="F610" s="2">
        <v>44572</v>
      </c>
      <c r="G610">
        <v>22062.3</v>
      </c>
    </row>
    <row r="611" spans="1:7" x14ac:dyDescent="0.35">
      <c r="A611">
        <v>1.1653198407346355E-2</v>
      </c>
      <c r="B611" t="s">
        <v>6181</v>
      </c>
      <c r="C611">
        <v>741467211</v>
      </c>
      <c r="D611" t="s">
        <v>6192</v>
      </c>
      <c r="E611" t="s">
        <v>6188</v>
      </c>
      <c r="F611" s="2">
        <v>44385</v>
      </c>
      <c r="G611">
        <v>20844.88</v>
      </c>
    </row>
    <row r="612" spans="1:7" x14ac:dyDescent="0.35">
      <c r="A612">
        <v>0.52918621067554494</v>
      </c>
      <c r="B612" t="s">
        <v>6179</v>
      </c>
      <c r="C612">
        <v>330818890</v>
      </c>
      <c r="D612" t="s">
        <v>6198</v>
      </c>
      <c r="E612" t="s">
        <v>6191</v>
      </c>
      <c r="F612" s="2">
        <v>44413</v>
      </c>
      <c r="G612">
        <v>4872.09</v>
      </c>
    </row>
    <row r="613" spans="1:7" x14ac:dyDescent="0.35">
      <c r="A613">
        <v>8.5944686510833868E-2</v>
      </c>
      <c r="B613" t="s">
        <v>6178</v>
      </c>
      <c r="C613">
        <v>26099667</v>
      </c>
      <c r="D613" t="s">
        <v>6187</v>
      </c>
      <c r="E613" t="s">
        <v>6190</v>
      </c>
      <c r="F613" s="2">
        <v>44206</v>
      </c>
      <c r="G613">
        <v>21047.14</v>
      </c>
    </row>
    <row r="614" spans="1:7" x14ac:dyDescent="0.35">
      <c r="A614">
        <v>0.11936228538598892</v>
      </c>
      <c r="B614" t="s">
        <v>6180</v>
      </c>
      <c r="C614">
        <v>567334412</v>
      </c>
      <c r="D614" t="s">
        <v>6189</v>
      </c>
      <c r="E614" t="s">
        <v>6190</v>
      </c>
      <c r="F614" s="2">
        <v>44205</v>
      </c>
      <c r="G614">
        <v>9748.5300000000007</v>
      </c>
    </row>
    <row r="615" spans="1:7" x14ac:dyDescent="0.35">
      <c r="A615">
        <v>0.90020027550665693</v>
      </c>
      <c r="B615" t="s">
        <v>6178</v>
      </c>
      <c r="C615">
        <v>830129063</v>
      </c>
      <c r="D615" t="s">
        <v>6187</v>
      </c>
      <c r="E615" t="s">
        <v>6188</v>
      </c>
      <c r="F615" s="2">
        <v>44639</v>
      </c>
      <c r="G615">
        <v>12362.85</v>
      </c>
    </row>
    <row r="616" spans="1:7" x14ac:dyDescent="0.35">
      <c r="A616">
        <v>0.95516352356993939</v>
      </c>
      <c r="B616" t="s">
        <v>6178</v>
      </c>
      <c r="C616">
        <v>553774219</v>
      </c>
      <c r="D616" t="s">
        <v>6187</v>
      </c>
      <c r="E616" t="s">
        <v>6188</v>
      </c>
      <c r="F616" s="2">
        <v>44242</v>
      </c>
      <c r="G616">
        <v>35861.040000000001</v>
      </c>
    </row>
    <row r="617" spans="1:7" x14ac:dyDescent="0.35">
      <c r="A617">
        <v>0.3391294883319439</v>
      </c>
      <c r="B617" t="s">
        <v>6180</v>
      </c>
      <c r="C617">
        <v>764126761</v>
      </c>
      <c r="D617" t="s">
        <v>6189</v>
      </c>
      <c r="E617" t="s">
        <v>6194</v>
      </c>
      <c r="F617" s="2">
        <v>44279</v>
      </c>
      <c r="G617">
        <v>10051.200000000001</v>
      </c>
    </row>
    <row r="618" spans="1:7" x14ac:dyDescent="0.35">
      <c r="A618">
        <v>0.20304842994344952</v>
      </c>
      <c r="B618" t="s">
        <v>6182</v>
      </c>
      <c r="C618">
        <v>785800204</v>
      </c>
      <c r="D618" t="s">
        <v>6196</v>
      </c>
      <c r="E618" t="s">
        <v>6188</v>
      </c>
      <c r="F618" s="2">
        <v>44641</v>
      </c>
      <c r="G618">
        <v>29961.25</v>
      </c>
    </row>
    <row r="619" spans="1:7" x14ac:dyDescent="0.35">
      <c r="A619">
        <v>4.8165539862623175E-2</v>
      </c>
      <c r="B619" t="s">
        <v>6180</v>
      </c>
      <c r="C619">
        <v>934537140</v>
      </c>
      <c r="D619" t="s">
        <v>6189</v>
      </c>
      <c r="E619" t="s">
        <v>6194</v>
      </c>
      <c r="F619" s="2">
        <v>44364</v>
      </c>
      <c r="G619">
        <v>17484.47</v>
      </c>
    </row>
    <row r="620" spans="1:7" x14ac:dyDescent="0.35">
      <c r="A620">
        <v>0.8188602187678834</v>
      </c>
      <c r="B620" t="s">
        <v>6179</v>
      </c>
      <c r="C620">
        <v>336103947</v>
      </c>
      <c r="D620" t="s">
        <v>6198</v>
      </c>
      <c r="E620" t="s">
        <v>6190</v>
      </c>
      <c r="F620" s="2">
        <v>44406</v>
      </c>
      <c r="G620">
        <v>41182.699999999997</v>
      </c>
    </row>
    <row r="621" spans="1:7" x14ac:dyDescent="0.35">
      <c r="A621">
        <v>0.46988234452234123</v>
      </c>
      <c r="B621" t="s">
        <v>6182</v>
      </c>
      <c r="C621">
        <v>859136057</v>
      </c>
      <c r="D621" t="s">
        <v>6196</v>
      </c>
      <c r="E621" t="s">
        <v>6200</v>
      </c>
      <c r="F621" s="2">
        <v>44295</v>
      </c>
      <c r="G621">
        <v>4185.6000000000004</v>
      </c>
    </row>
    <row r="622" spans="1:7" x14ac:dyDescent="0.35">
      <c r="A622">
        <v>0.74077065133492426</v>
      </c>
      <c r="B622" t="s">
        <v>6177</v>
      </c>
      <c r="C622">
        <v>790391249</v>
      </c>
      <c r="D622" t="s">
        <v>6195</v>
      </c>
      <c r="E622" t="s">
        <v>6190</v>
      </c>
      <c r="F622" s="2">
        <v>44624</v>
      </c>
      <c r="G622">
        <v>23841.48</v>
      </c>
    </row>
    <row r="623" spans="1:7" x14ac:dyDescent="0.35">
      <c r="A623">
        <v>0.17830811068973873</v>
      </c>
      <c r="B623" t="s">
        <v>6178</v>
      </c>
      <c r="C623">
        <v>948267384</v>
      </c>
      <c r="D623" t="s">
        <v>6187</v>
      </c>
      <c r="E623" t="s">
        <v>6191</v>
      </c>
      <c r="F623" s="2">
        <v>44660</v>
      </c>
      <c r="G623">
        <v>9524.75</v>
      </c>
    </row>
    <row r="624" spans="1:7" x14ac:dyDescent="0.35">
      <c r="A624">
        <v>0.12152809232641204</v>
      </c>
      <c r="B624" t="s">
        <v>6180</v>
      </c>
      <c r="C624">
        <v>73737578</v>
      </c>
      <c r="D624" t="s">
        <v>6189</v>
      </c>
      <c r="E624" t="s">
        <v>6194</v>
      </c>
      <c r="F624" s="2">
        <v>44400</v>
      </c>
      <c r="G624">
        <v>33075.99</v>
      </c>
    </row>
    <row r="625" spans="1:7" x14ac:dyDescent="0.35">
      <c r="A625">
        <v>0.71584497924433799</v>
      </c>
      <c r="B625" t="s">
        <v>6177</v>
      </c>
      <c r="C625">
        <v>920076730</v>
      </c>
      <c r="D625" t="s">
        <v>6195</v>
      </c>
      <c r="E625" t="s">
        <v>6190</v>
      </c>
      <c r="F625" s="2">
        <v>44244</v>
      </c>
      <c r="G625">
        <v>40778.75</v>
      </c>
    </row>
    <row r="626" spans="1:7" x14ac:dyDescent="0.35">
      <c r="A626">
        <v>0.26240810956157778</v>
      </c>
      <c r="B626" t="s">
        <v>6179</v>
      </c>
      <c r="C626">
        <v>508102963</v>
      </c>
      <c r="D626" t="s">
        <v>6198</v>
      </c>
      <c r="E626" t="s">
        <v>6191</v>
      </c>
      <c r="F626" s="2">
        <v>44647</v>
      </c>
      <c r="G626">
        <v>43513.04</v>
      </c>
    </row>
    <row r="627" spans="1:7" x14ac:dyDescent="0.35">
      <c r="A627">
        <v>5.0124008263222719E-2</v>
      </c>
      <c r="B627" t="s">
        <v>6177</v>
      </c>
      <c r="C627">
        <v>994174473</v>
      </c>
      <c r="D627" t="s">
        <v>6195</v>
      </c>
      <c r="E627" t="s">
        <v>6191</v>
      </c>
      <c r="F627" s="2">
        <v>44369</v>
      </c>
      <c r="G627">
        <v>15591.4</v>
      </c>
    </row>
    <row r="628" spans="1:7" x14ac:dyDescent="0.35">
      <c r="A628">
        <v>0.64425187505016401</v>
      </c>
      <c r="B628" t="s">
        <v>6177</v>
      </c>
      <c r="C628">
        <v>59456070</v>
      </c>
      <c r="D628" t="s">
        <v>6195</v>
      </c>
      <c r="E628" t="s">
        <v>6191</v>
      </c>
      <c r="F628" s="2">
        <v>44450</v>
      </c>
      <c r="G628">
        <v>9385.35</v>
      </c>
    </row>
    <row r="629" spans="1:7" x14ac:dyDescent="0.35">
      <c r="A629">
        <v>0.34343748297751531</v>
      </c>
      <c r="B629" t="s">
        <v>6180</v>
      </c>
      <c r="C629">
        <v>894404158</v>
      </c>
      <c r="D629" t="s">
        <v>6189</v>
      </c>
      <c r="E629" t="s">
        <v>6194</v>
      </c>
      <c r="F629" s="2">
        <v>44358</v>
      </c>
      <c r="G629">
        <v>19236.38</v>
      </c>
    </row>
    <row r="630" spans="1:7" x14ac:dyDescent="0.35">
      <c r="A630">
        <v>0.98843166240895886</v>
      </c>
      <c r="B630" t="s">
        <v>6178</v>
      </c>
      <c r="C630">
        <v>358235140</v>
      </c>
      <c r="D630" t="s">
        <v>6187</v>
      </c>
      <c r="E630" t="s">
        <v>6200</v>
      </c>
      <c r="F630" s="2">
        <v>44430</v>
      </c>
      <c r="G630">
        <v>33876.06</v>
      </c>
    </row>
    <row r="631" spans="1:7" x14ac:dyDescent="0.35">
      <c r="A631">
        <v>0.11794968456917687</v>
      </c>
      <c r="B631" t="s">
        <v>6179</v>
      </c>
      <c r="C631">
        <v>420775631</v>
      </c>
      <c r="D631" t="s">
        <v>6198</v>
      </c>
      <c r="E631" t="s">
        <v>6191</v>
      </c>
      <c r="F631" s="2">
        <v>44400</v>
      </c>
      <c r="G631">
        <v>16991.7</v>
      </c>
    </row>
    <row r="632" spans="1:7" x14ac:dyDescent="0.35">
      <c r="A632">
        <v>0.86780923966668166</v>
      </c>
      <c r="B632" t="s">
        <v>6181</v>
      </c>
      <c r="C632">
        <v>198335679</v>
      </c>
      <c r="D632" t="s">
        <v>6192</v>
      </c>
      <c r="E632" t="s">
        <v>6197</v>
      </c>
      <c r="F632" s="2">
        <v>44643</v>
      </c>
      <c r="G632">
        <v>39111.120000000003</v>
      </c>
    </row>
    <row r="633" spans="1:7" x14ac:dyDescent="0.35">
      <c r="A633">
        <v>8.7976526098934915E-2</v>
      </c>
      <c r="B633" t="s">
        <v>6178</v>
      </c>
      <c r="C633">
        <v>192928937</v>
      </c>
      <c r="D633" t="s">
        <v>6187</v>
      </c>
      <c r="E633" t="s">
        <v>6188</v>
      </c>
      <c r="F633" s="2">
        <v>44270</v>
      </c>
      <c r="G633">
        <v>15567.76</v>
      </c>
    </row>
    <row r="634" spans="1:7" x14ac:dyDescent="0.35">
      <c r="A634">
        <v>0.7207993200598638</v>
      </c>
      <c r="B634" t="s">
        <v>6182</v>
      </c>
      <c r="C634">
        <v>890302611</v>
      </c>
      <c r="D634" t="s">
        <v>6196</v>
      </c>
      <c r="E634" t="s">
        <v>6188</v>
      </c>
      <c r="F634" s="2">
        <v>44277</v>
      </c>
      <c r="G634">
        <v>2913.3</v>
      </c>
    </row>
    <row r="635" spans="1:7" x14ac:dyDescent="0.35">
      <c r="A635">
        <v>0.53798600694830068</v>
      </c>
      <c r="B635" t="s">
        <v>6178</v>
      </c>
      <c r="C635">
        <v>309510957</v>
      </c>
      <c r="D635" t="s">
        <v>6187</v>
      </c>
      <c r="E635" t="s">
        <v>6191</v>
      </c>
      <c r="F635" s="2">
        <v>44652</v>
      </c>
      <c r="G635">
        <v>23690.51</v>
      </c>
    </row>
    <row r="636" spans="1:7" x14ac:dyDescent="0.35">
      <c r="A636">
        <v>0.2352406583468879</v>
      </c>
      <c r="B636" t="s">
        <v>6182</v>
      </c>
      <c r="C636">
        <v>66154412</v>
      </c>
      <c r="D636" t="s">
        <v>6196</v>
      </c>
      <c r="E636" t="s">
        <v>6188</v>
      </c>
      <c r="F636" s="2">
        <v>44624</v>
      </c>
      <c r="G636">
        <v>19835</v>
      </c>
    </row>
    <row r="637" spans="1:7" x14ac:dyDescent="0.35">
      <c r="A637">
        <v>0.93040222928489591</v>
      </c>
      <c r="B637" t="s">
        <v>6177</v>
      </c>
      <c r="C637">
        <v>43105506</v>
      </c>
      <c r="D637" t="s">
        <v>6195</v>
      </c>
      <c r="E637" t="s">
        <v>6190</v>
      </c>
      <c r="F637" s="2">
        <v>44635</v>
      </c>
      <c r="G637">
        <v>22158.76</v>
      </c>
    </row>
    <row r="638" spans="1:7" x14ac:dyDescent="0.35">
      <c r="A638">
        <v>0.59577405036683673</v>
      </c>
      <c r="B638" t="s">
        <v>6182</v>
      </c>
      <c r="C638">
        <v>328792999</v>
      </c>
      <c r="D638" t="s">
        <v>6196</v>
      </c>
      <c r="E638" t="s">
        <v>6200</v>
      </c>
      <c r="F638" s="2">
        <v>44346</v>
      </c>
      <c r="G638">
        <v>23513.4</v>
      </c>
    </row>
    <row r="639" spans="1:7" x14ac:dyDescent="0.35">
      <c r="A639">
        <v>0.70134742168344955</v>
      </c>
      <c r="B639" t="s">
        <v>6181</v>
      </c>
      <c r="C639">
        <v>286598152</v>
      </c>
      <c r="D639" t="s">
        <v>6192</v>
      </c>
      <c r="E639" t="s">
        <v>6193</v>
      </c>
      <c r="F639" s="2">
        <v>44632</v>
      </c>
      <c r="G639">
        <v>19395.599999999999</v>
      </c>
    </row>
    <row r="640" spans="1:7" x14ac:dyDescent="0.35">
      <c r="A640">
        <v>5.0353229883274286E-3</v>
      </c>
      <c r="B640" t="s">
        <v>6178</v>
      </c>
      <c r="C640">
        <v>906291581</v>
      </c>
      <c r="D640" t="s">
        <v>6187</v>
      </c>
      <c r="E640" t="s">
        <v>6188</v>
      </c>
      <c r="F640" s="2">
        <v>44299</v>
      </c>
      <c r="G640">
        <v>2560.04</v>
      </c>
    </row>
    <row r="641" spans="1:7" x14ac:dyDescent="0.35">
      <c r="A641">
        <v>0.23203197827061128</v>
      </c>
      <c r="B641" t="s">
        <v>6182</v>
      </c>
      <c r="C641">
        <v>903996598</v>
      </c>
      <c r="D641" t="s">
        <v>6196</v>
      </c>
      <c r="E641" t="s">
        <v>6200</v>
      </c>
      <c r="F641" s="2">
        <v>44603</v>
      </c>
      <c r="G641">
        <v>13919.5</v>
      </c>
    </row>
    <row r="642" spans="1:7" x14ac:dyDescent="0.35">
      <c r="A642">
        <v>0.51007047270892125</v>
      </c>
      <c r="B642" t="s">
        <v>6182</v>
      </c>
      <c r="C642">
        <v>380741591</v>
      </c>
      <c r="D642" t="s">
        <v>6196</v>
      </c>
      <c r="E642" t="s">
        <v>6199</v>
      </c>
      <c r="F642" s="2">
        <v>44274</v>
      </c>
      <c r="G642">
        <v>47511.360000000001</v>
      </c>
    </row>
    <row r="643" spans="1:7" x14ac:dyDescent="0.35">
      <c r="A643">
        <v>0.5573446589123725</v>
      </c>
      <c r="B643" t="s">
        <v>6178</v>
      </c>
      <c r="C643">
        <v>225736476</v>
      </c>
      <c r="D643" t="s">
        <v>6187</v>
      </c>
      <c r="E643" t="s">
        <v>6191</v>
      </c>
      <c r="F643" s="2">
        <v>44350</v>
      </c>
      <c r="G643">
        <v>34293.599999999999</v>
      </c>
    </row>
    <row r="644" spans="1:7" x14ac:dyDescent="0.35">
      <c r="A644">
        <v>0.85139815518786088</v>
      </c>
      <c r="B644" t="s">
        <v>6178</v>
      </c>
      <c r="C644">
        <v>429876463</v>
      </c>
      <c r="D644" t="s">
        <v>6187</v>
      </c>
      <c r="E644" t="s">
        <v>6188</v>
      </c>
      <c r="F644" s="2">
        <v>44211</v>
      </c>
      <c r="G644">
        <v>31529.82</v>
      </c>
    </row>
    <row r="645" spans="1:7" x14ac:dyDescent="0.35">
      <c r="A645">
        <v>0.66355879169111764</v>
      </c>
      <c r="B645" t="s">
        <v>6178</v>
      </c>
      <c r="C645">
        <v>355200717</v>
      </c>
      <c r="D645" t="s">
        <v>6187</v>
      </c>
      <c r="E645" t="s">
        <v>6188</v>
      </c>
      <c r="F645" s="2">
        <v>44581</v>
      </c>
      <c r="G645">
        <v>13131.9</v>
      </c>
    </row>
    <row r="646" spans="1:7" x14ac:dyDescent="0.35">
      <c r="A646">
        <v>0.47603466043831055</v>
      </c>
      <c r="B646" t="s">
        <v>6177</v>
      </c>
      <c r="C646">
        <v>925539542</v>
      </c>
      <c r="D646" t="s">
        <v>6195</v>
      </c>
      <c r="E646" t="s">
        <v>6191</v>
      </c>
      <c r="F646" s="2">
        <v>44643</v>
      </c>
      <c r="G646">
        <v>18873.2</v>
      </c>
    </row>
    <row r="647" spans="1:7" x14ac:dyDescent="0.35">
      <c r="A647">
        <v>0.34440151365991722</v>
      </c>
      <c r="B647" t="s">
        <v>6177</v>
      </c>
      <c r="C647">
        <v>941640918</v>
      </c>
      <c r="D647" t="s">
        <v>6195</v>
      </c>
      <c r="E647" t="s">
        <v>6190</v>
      </c>
      <c r="F647" s="2">
        <v>44521</v>
      </c>
      <c r="G647">
        <v>13902.21</v>
      </c>
    </row>
    <row r="648" spans="1:7" x14ac:dyDescent="0.35">
      <c r="A648">
        <v>0.11926912475447682</v>
      </c>
      <c r="B648" t="s">
        <v>6178</v>
      </c>
      <c r="C648">
        <v>654101246</v>
      </c>
      <c r="D648" t="s">
        <v>6187</v>
      </c>
      <c r="E648" t="s">
        <v>6200</v>
      </c>
      <c r="F648" s="2">
        <v>44553</v>
      </c>
      <c r="G648">
        <v>24798.2</v>
      </c>
    </row>
    <row r="649" spans="1:7" x14ac:dyDescent="0.35">
      <c r="A649">
        <v>0.54730345136608782</v>
      </c>
      <c r="B649" t="s">
        <v>6182</v>
      </c>
      <c r="C649">
        <v>656674896</v>
      </c>
      <c r="D649" t="s">
        <v>6196</v>
      </c>
      <c r="E649" t="s">
        <v>6200</v>
      </c>
      <c r="F649" s="2">
        <v>44664</v>
      </c>
      <c r="G649">
        <v>33288</v>
      </c>
    </row>
    <row r="650" spans="1:7" x14ac:dyDescent="0.35">
      <c r="A650">
        <v>0.83472076315658017</v>
      </c>
      <c r="B650" t="s">
        <v>6179</v>
      </c>
      <c r="C650">
        <v>258765158</v>
      </c>
      <c r="D650" t="s">
        <v>6198</v>
      </c>
      <c r="E650" t="s">
        <v>6191</v>
      </c>
      <c r="F650" s="2">
        <v>44445</v>
      </c>
      <c r="G650">
        <v>17677.95</v>
      </c>
    </row>
    <row r="651" spans="1:7" x14ac:dyDescent="0.35">
      <c r="A651">
        <v>0.63319784573426918</v>
      </c>
      <c r="B651" t="s">
        <v>6182</v>
      </c>
      <c r="C651">
        <v>413570128</v>
      </c>
      <c r="D651" t="s">
        <v>6196</v>
      </c>
      <c r="E651" t="s">
        <v>6188</v>
      </c>
      <c r="F651" s="2">
        <v>44500</v>
      </c>
      <c r="G651">
        <v>6226.56</v>
      </c>
    </row>
    <row r="652" spans="1:7" x14ac:dyDescent="0.35">
      <c r="A652">
        <v>0.86975301274331629</v>
      </c>
      <c r="B652" t="s">
        <v>6177</v>
      </c>
      <c r="C652">
        <v>265864878</v>
      </c>
      <c r="D652" t="s">
        <v>6195</v>
      </c>
      <c r="E652" t="s">
        <v>6190</v>
      </c>
      <c r="F652" s="2">
        <v>44238</v>
      </c>
      <c r="G652">
        <v>37430.61</v>
      </c>
    </row>
    <row r="653" spans="1:7" x14ac:dyDescent="0.35">
      <c r="A653">
        <v>0.84948176205032055</v>
      </c>
      <c r="B653" t="s">
        <v>6181</v>
      </c>
      <c r="C653">
        <v>812442483</v>
      </c>
      <c r="D653" t="s">
        <v>6192</v>
      </c>
      <c r="E653" t="s">
        <v>6193</v>
      </c>
      <c r="F653" s="2">
        <v>44501</v>
      </c>
      <c r="G653">
        <v>31048.080000000002</v>
      </c>
    </row>
    <row r="654" spans="1:7" x14ac:dyDescent="0.35">
      <c r="A654">
        <v>0.64032111446300177</v>
      </c>
      <c r="B654" t="s">
        <v>6182</v>
      </c>
      <c r="C654">
        <v>105425657</v>
      </c>
      <c r="D654" t="s">
        <v>6196</v>
      </c>
      <c r="E654" t="s">
        <v>6199</v>
      </c>
      <c r="F654" s="2">
        <v>44405</v>
      </c>
      <c r="G654">
        <v>5311</v>
      </c>
    </row>
    <row r="655" spans="1:7" x14ac:dyDescent="0.35">
      <c r="A655">
        <v>0.51964050864246336</v>
      </c>
      <c r="B655" t="s">
        <v>6177</v>
      </c>
      <c r="C655">
        <v>672369839</v>
      </c>
      <c r="D655" t="s">
        <v>6195</v>
      </c>
      <c r="E655" t="s">
        <v>6190</v>
      </c>
      <c r="F655" s="2">
        <v>44292</v>
      </c>
      <c r="G655">
        <v>25825.8</v>
      </c>
    </row>
    <row r="656" spans="1:7" x14ac:dyDescent="0.35">
      <c r="A656">
        <v>0.81927103004378166</v>
      </c>
      <c r="B656" t="s">
        <v>6177</v>
      </c>
      <c r="C656">
        <v>33056746</v>
      </c>
      <c r="D656" t="s">
        <v>6195</v>
      </c>
      <c r="E656" t="s">
        <v>6190</v>
      </c>
      <c r="F656" s="2">
        <v>44500</v>
      </c>
      <c r="G656">
        <v>3109.59</v>
      </c>
    </row>
    <row r="657" spans="1:7" x14ac:dyDescent="0.35">
      <c r="A657">
        <v>0.88257215279559331</v>
      </c>
      <c r="B657" t="s">
        <v>6178</v>
      </c>
      <c r="C657">
        <v>938304870</v>
      </c>
      <c r="D657" t="s">
        <v>6187</v>
      </c>
      <c r="E657" t="s">
        <v>6188</v>
      </c>
      <c r="F657" s="2">
        <v>44549</v>
      </c>
      <c r="G657">
        <v>13876.45</v>
      </c>
    </row>
    <row r="658" spans="1:7" x14ac:dyDescent="0.35">
      <c r="A658">
        <v>0.22379669782624245</v>
      </c>
      <c r="B658" t="s">
        <v>6178</v>
      </c>
      <c r="C658">
        <v>242838470</v>
      </c>
      <c r="D658" t="s">
        <v>6187</v>
      </c>
      <c r="E658" t="s">
        <v>6190</v>
      </c>
      <c r="F658" s="2">
        <v>44324</v>
      </c>
      <c r="G658">
        <v>37200.5</v>
      </c>
    </row>
    <row r="659" spans="1:7" x14ac:dyDescent="0.35">
      <c r="A659">
        <v>0.57435071904177626</v>
      </c>
      <c r="B659" t="s">
        <v>6180</v>
      </c>
      <c r="C659">
        <v>66249050</v>
      </c>
      <c r="D659" t="s">
        <v>6189</v>
      </c>
      <c r="E659" t="s">
        <v>6194</v>
      </c>
      <c r="F659" s="2">
        <v>44518</v>
      </c>
      <c r="G659">
        <v>15186.75</v>
      </c>
    </row>
    <row r="660" spans="1:7" x14ac:dyDescent="0.35">
      <c r="A660">
        <v>0.70750513864371556</v>
      </c>
      <c r="B660" t="s">
        <v>6179</v>
      </c>
      <c r="C660">
        <v>652862459</v>
      </c>
      <c r="D660" t="s">
        <v>6198</v>
      </c>
      <c r="E660" t="s">
        <v>6191</v>
      </c>
      <c r="F660" s="2">
        <v>44251</v>
      </c>
      <c r="G660">
        <v>15224.55</v>
      </c>
    </row>
    <row r="661" spans="1:7" x14ac:dyDescent="0.35">
      <c r="A661">
        <v>0.81929083774164979</v>
      </c>
      <c r="B661" t="s">
        <v>6179</v>
      </c>
      <c r="C661">
        <v>75043522</v>
      </c>
      <c r="D661" t="s">
        <v>6198</v>
      </c>
      <c r="E661" t="s">
        <v>6191</v>
      </c>
      <c r="F661" s="2">
        <v>44534</v>
      </c>
      <c r="G661">
        <v>18238.48</v>
      </c>
    </row>
    <row r="662" spans="1:7" x14ac:dyDescent="0.35">
      <c r="A662">
        <v>2.5334784570902102E-2</v>
      </c>
      <c r="B662" t="s">
        <v>6178</v>
      </c>
      <c r="C662">
        <v>968465790</v>
      </c>
      <c r="D662" t="s">
        <v>6187</v>
      </c>
      <c r="E662" t="s">
        <v>6191</v>
      </c>
      <c r="F662" s="2">
        <v>44562</v>
      </c>
      <c r="G662">
        <v>9982.7000000000007</v>
      </c>
    </row>
    <row r="663" spans="1:7" x14ac:dyDescent="0.35">
      <c r="A663">
        <v>0.5823283106797742</v>
      </c>
      <c r="B663" t="s">
        <v>6181</v>
      </c>
      <c r="C663">
        <v>957356866</v>
      </c>
      <c r="D663" t="s">
        <v>6192</v>
      </c>
      <c r="E663" t="s">
        <v>6188</v>
      </c>
      <c r="F663" s="2">
        <v>44201</v>
      </c>
      <c r="G663">
        <v>5792.85</v>
      </c>
    </row>
    <row r="664" spans="1:7" x14ac:dyDescent="0.35">
      <c r="A664">
        <v>0.97514730751667378</v>
      </c>
      <c r="B664" t="s">
        <v>6178</v>
      </c>
      <c r="C664">
        <v>437316053</v>
      </c>
      <c r="D664" t="s">
        <v>6187</v>
      </c>
      <c r="E664" t="s">
        <v>6188</v>
      </c>
      <c r="F664" s="2">
        <v>44671</v>
      </c>
      <c r="G664">
        <v>5907.2</v>
      </c>
    </row>
    <row r="665" spans="1:7" x14ac:dyDescent="0.35">
      <c r="A665">
        <v>0.34774595881670711</v>
      </c>
      <c r="B665" t="s">
        <v>6177</v>
      </c>
      <c r="C665">
        <v>87812959</v>
      </c>
      <c r="D665" t="s">
        <v>6195</v>
      </c>
      <c r="E665" t="s">
        <v>6190</v>
      </c>
      <c r="F665" s="2">
        <v>44381</v>
      </c>
      <c r="G665">
        <v>5012</v>
      </c>
    </row>
    <row r="666" spans="1:7" x14ac:dyDescent="0.35">
      <c r="A666">
        <v>0.82514036267540891</v>
      </c>
      <c r="B666" t="s">
        <v>6182</v>
      </c>
      <c r="C666">
        <v>188701933</v>
      </c>
      <c r="D666" t="s">
        <v>6196</v>
      </c>
      <c r="E666" t="s">
        <v>6188</v>
      </c>
      <c r="F666" s="2">
        <v>44553</v>
      </c>
      <c r="G666">
        <v>14710.1</v>
      </c>
    </row>
    <row r="667" spans="1:7" x14ac:dyDescent="0.35">
      <c r="A667">
        <v>0.89821201671139583</v>
      </c>
      <c r="B667" t="s">
        <v>6182</v>
      </c>
      <c r="C667">
        <v>887006605</v>
      </c>
      <c r="D667" t="s">
        <v>6196</v>
      </c>
      <c r="E667" t="s">
        <v>6188</v>
      </c>
      <c r="F667" s="2">
        <v>44560</v>
      </c>
      <c r="G667">
        <v>33229.800000000003</v>
      </c>
    </row>
    <row r="668" spans="1:7" x14ac:dyDescent="0.35">
      <c r="A668">
        <v>0.67861598749526808</v>
      </c>
      <c r="B668" t="s">
        <v>6178</v>
      </c>
      <c r="C668">
        <v>860575496</v>
      </c>
      <c r="D668" t="s">
        <v>6187</v>
      </c>
      <c r="E668" t="s">
        <v>6188</v>
      </c>
      <c r="F668" s="2">
        <v>44467</v>
      </c>
      <c r="G668">
        <v>25906.7</v>
      </c>
    </row>
    <row r="669" spans="1:7" x14ac:dyDescent="0.35">
      <c r="A669">
        <v>0.10493292492071127</v>
      </c>
      <c r="B669" t="s">
        <v>6179</v>
      </c>
      <c r="C669">
        <v>525236190</v>
      </c>
      <c r="D669" t="s">
        <v>6198</v>
      </c>
      <c r="E669" t="s">
        <v>6191</v>
      </c>
      <c r="F669" s="2">
        <v>44284</v>
      </c>
      <c r="G669">
        <v>3637.2</v>
      </c>
    </row>
    <row r="670" spans="1:7" x14ac:dyDescent="0.35">
      <c r="A670">
        <v>0.90862115898391227</v>
      </c>
      <c r="B670" t="s">
        <v>6181</v>
      </c>
      <c r="C670">
        <v>647583601</v>
      </c>
      <c r="D670" t="s">
        <v>6192</v>
      </c>
      <c r="E670" t="s">
        <v>6197</v>
      </c>
      <c r="F670" s="2">
        <v>44424</v>
      </c>
      <c r="G670">
        <v>20112.96</v>
      </c>
    </row>
    <row r="671" spans="1:7" x14ac:dyDescent="0.35">
      <c r="A671">
        <v>0.23304223277717284</v>
      </c>
      <c r="B671" t="s">
        <v>6177</v>
      </c>
      <c r="C671">
        <v>905121758</v>
      </c>
      <c r="D671" t="s">
        <v>6195</v>
      </c>
      <c r="E671" t="s">
        <v>6191</v>
      </c>
      <c r="F671" s="2">
        <v>44511</v>
      </c>
      <c r="G671">
        <v>34975.160000000003</v>
      </c>
    </row>
    <row r="672" spans="1:7" x14ac:dyDescent="0.35">
      <c r="A672">
        <v>0.1842414161877588</v>
      </c>
      <c r="B672" t="s">
        <v>6179</v>
      </c>
      <c r="C672">
        <v>420912357</v>
      </c>
      <c r="D672" t="s">
        <v>6198</v>
      </c>
      <c r="E672" t="s">
        <v>6201</v>
      </c>
      <c r="F672" s="2">
        <v>44287</v>
      </c>
      <c r="G672">
        <v>36381.42</v>
      </c>
    </row>
    <row r="673" spans="1:7" x14ac:dyDescent="0.35">
      <c r="A673">
        <v>0.56603019717084746</v>
      </c>
      <c r="B673" t="s">
        <v>6177</v>
      </c>
      <c r="C673">
        <v>468624168</v>
      </c>
      <c r="D673" t="s">
        <v>6195</v>
      </c>
      <c r="E673" t="s">
        <v>6190</v>
      </c>
      <c r="F673" s="2">
        <v>44337</v>
      </c>
      <c r="G673">
        <v>36552.78</v>
      </c>
    </row>
    <row r="674" spans="1:7" x14ac:dyDescent="0.35">
      <c r="A674">
        <v>7.5014671476330008E-3</v>
      </c>
      <c r="B674" t="s">
        <v>6179</v>
      </c>
      <c r="C674">
        <v>536584783</v>
      </c>
      <c r="D674" t="s">
        <v>6198</v>
      </c>
      <c r="E674" t="s">
        <v>6201</v>
      </c>
      <c r="F674" s="2">
        <v>44270</v>
      </c>
      <c r="G674">
        <v>11784.74</v>
      </c>
    </row>
    <row r="675" spans="1:7" x14ac:dyDescent="0.35">
      <c r="A675">
        <v>0.93475563721339716</v>
      </c>
      <c r="B675" t="s">
        <v>6177</v>
      </c>
      <c r="C675">
        <v>262721547</v>
      </c>
      <c r="D675" t="s">
        <v>6195</v>
      </c>
      <c r="E675" t="s">
        <v>6190</v>
      </c>
      <c r="F675" s="2">
        <v>44641</v>
      </c>
      <c r="G675">
        <v>9184.59</v>
      </c>
    </row>
    <row r="676" spans="1:7" x14ac:dyDescent="0.35">
      <c r="A676">
        <v>0.68698569930845355</v>
      </c>
      <c r="B676" t="s">
        <v>6179</v>
      </c>
      <c r="C676">
        <v>112752941</v>
      </c>
      <c r="D676" t="s">
        <v>6198</v>
      </c>
      <c r="E676" t="s">
        <v>6191</v>
      </c>
      <c r="F676" s="2">
        <v>44206</v>
      </c>
      <c r="G676">
        <v>29076.799999999999</v>
      </c>
    </row>
    <row r="677" spans="1:7" x14ac:dyDescent="0.35">
      <c r="A677">
        <v>0.65098930321136139</v>
      </c>
      <c r="B677" t="s">
        <v>6180</v>
      </c>
      <c r="C677">
        <v>611669116</v>
      </c>
      <c r="D677" t="s">
        <v>6189</v>
      </c>
      <c r="E677" t="s">
        <v>6194</v>
      </c>
      <c r="F677" s="2">
        <v>44497</v>
      </c>
      <c r="G677">
        <v>32140.2</v>
      </c>
    </row>
    <row r="678" spans="1:7" x14ac:dyDescent="0.35">
      <c r="A678">
        <v>0.68973168560185438</v>
      </c>
      <c r="B678" t="s">
        <v>6178</v>
      </c>
      <c r="C678">
        <v>754949952</v>
      </c>
      <c r="D678" t="s">
        <v>6187</v>
      </c>
      <c r="E678" t="s">
        <v>6188</v>
      </c>
      <c r="F678" s="2">
        <v>44422</v>
      </c>
      <c r="G678">
        <v>35815.5</v>
      </c>
    </row>
    <row r="679" spans="1:7" x14ac:dyDescent="0.35">
      <c r="A679">
        <v>0.80513566803367664</v>
      </c>
      <c r="B679" t="s">
        <v>6179</v>
      </c>
      <c r="C679">
        <v>335782045</v>
      </c>
      <c r="D679" t="s">
        <v>6198</v>
      </c>
      <c r="E679" t="s">
        <v>6201</v>
      </c>
      <c r="F679" s="2">
        <v>44546</v>
      </c>
      <c r="G679">
        <v>4808.7299999999996</v>
      </c>
    </row>
    <row r="680" spans="1:7" x14ac:dyDescent="0.35">
      <c r="A680">
        <v>0.36545541786364422</v>
      </c>
      <c r="B680" t="s">
        <v>6181</v>
      </c>
      <c r="C680">
        <v>81498368</v>
      </c>
      <c r="D680" t="s">
        <v>6192</v>
      </c>
      <c r="E680" t="s">
        <v>6197</v>
      </c>
      <c r="F680" s="2">
        <v>44533</v>
      </c>
      <c r="G680">
        <v>3496.56</v>
      </c>
    </row>
    <row r="681" spans="1:7" x14ac:dyDescent="0.35">
      <c r="A681">
        <v>0.72585224091524347</v>
      </c>
      <c r="B681" t="s">
        <v>6178</v>
      </c>
      <c r="C681">
        <v>394538360</v>
      </c>
      <c r="D681" t="s">
        <v>6187</v>
      </c>
      <c r="E681" t="s">
        <v>6200</v>
      </c>
      <c r="F681" s="2">
        <v>44302</v>
      </c>
      <c r="G681">
        <v>30283</v>
      </c>
    </row>
    <row r="682" spans="1:7" x14ac:dyDescent="0.35">
      <c r="A682">
        <v>0.42064098034045172</v>
      </c>
      <c r="B682" t="s">
        <v>6181</v>
      </c>
      <c r="C682">
        <v>340309780</v>
      </c>
      <c r="D682" t="s">
        <v>6192</v>
      </c>
      <c r="E682" t="s">
        <v>6193</v>
      </c>
      <c r="F682" s="2">
        <v>44298</v>
      </c>
      <c r="G682">
        <v>4873.51</v>
      </c>
    </row>
    <row r="683" spans="1:7" x14ac:dyDescent="0.35">
      <c r="A683">
        <v>0.68030427052646958</v>
      </c>
      <c r="B683" t="s">
        <v>6179</v>
      </c>
      <c r="C683">
        <v>478667502</v>
      </c>
      <c r="D683" t="s">
        <v>6198</v>
      </c>
      <c r="E683" t="s">
        <v>6191</v>
      </c>
      <c r="F683" s="2">
        <v>44429</v>
      </c>
      <c r="G683">
        <v>13344.3</v>
      </c>
    </row>
    <row r="684" spans="1:7" x14ac:dyDescent="0.35">
      <c r="A684">
        <v>0.35286789708385236</v>
      </c>
      <c r="B684" t="s">
        <v>6178</v>
      </c>
      <c r="C684">
        <v>729505202</v>
      </c>
      <c r="D684" t="s">
        <v>6187</v>
      </c>
      <c r="E684" t="s">
        <v>6200</v>
      </c>
      <c r="F684" s="2">
        <v>44589</v>
      </c>
      <c r="G684">
        <v>2458.8000000000002</v>
      </c>
    </row>
    <row r="685" spans="1:7" x14ac:dyDescent="0.35">
      <c r="A685">
        <v>0.10494706258718334</v>
      </c>
      <c r="B685" t="s">
        <v>6177</v>
      </c>
      <c r="C685">
        <v>511686088</v>
      </c>
      <c r="D685" t="s">
        <v>6195</v>
      </c>
      <c r="E685" t="s">
        <v>6190</v>
      </c>
      <c r="F685" s="2">
        <v>44498</v>
      </c>
      <c r="G685">
        <v>30999.599999999999</v>
      </c>
    </row>
    <row r="686" spans="1:7" x14ac:dyDescent="0.35">
      <c r="A686">
        <v>0.95615495663582661</v>
      </c>
      <c r="B686" t="s">
        <v>6180</v>
      </c>
      <c r="C686">
        <v>144336359</v>
      </c>
      <c r="D686" t="s">
        <v>6189</v>
      </c>
      <c r="E686" t="s">
        <v>6194</v>
      </c>
      <c r="F686" s="2">
        <v>44256</v>
      </c>
      <c r="G686">
        <v>57090.720000000001</v>
      </c>
    </row>
    <row r="687" spans="1:7" x14ac:dyDescent="0.35">
      <c r="A687">
        <v>0.24999036857788892</v>
      </c>
      <c r="B687" t="s">
        <v>6179</v>
      </c>
      <c r="C687">
        <v>236046688</v>
      </c>
      <c r="D687" t="s">
        <v>6198</v>
      </c>
      <c r="E687" t="s">
        <v>6191</v>
      </c>
      <c r="F687" s="2">
        <v>44393</v>
      </c>
      <c r="G687">
        <v>31586.799999999999</v>
      </c>
    </row>
    <row r="688" spans="1:7" x14ac:dyDescent="0.35">
      <c r="A688">
        <v>0.77495678848013594</v>
      </c>
      <c r="B688" t="s">
        <v>6180</v>
      </c>
      <c r="C688">
        <v>384256484</v>
      </c>
      <c r="D688" t="s">
        <v>6189</v>
      </c>
      <c r="E688" t="s">
        <v>6194</v>
      </c>
      <c r="F688" s="2">
        <v>44605</v>
      </c>
      <c r="G688">
        <v>27387.8</v>
      </c>
    </row>
    <row r="689" spans="1:7" x14ac:dyDescent="0.35">
      <c r="A689">
        <v>0.88175452743734939</v>
      </c>
      <c r="B689" t="s">
        <v>6178</v>
      </c>
      <c r="C689">
        <v>290011943</v>
      </c>
      <c r="D689" t="s">
        <v>6187</v>
      </c>
      <c r="E689" t="s">
        <v>6200</v>
      </c>
      <c r="F689" s="2">
        <v>44561</v>
      </c>
      <c r="G689">
        <v>64332.66</v>
      </c>
    </row>
    <row r="690" spans="1:7" x14ac:dyDescent="0.35">
      <c r="A690">
        <v>0.16052158163887364</v>
      </c>
      <c r="B690" t="s">
        <v>6177</v>
      </c>
      <c r="C690">
        <v>409570074</v>
      </c>
      <c r="D690" t="s">
        <v>6195</v>
      </c>
      <c r="E690" t="s">
        <v>6190</v>
      </c>
      <c r="F690" s="2">
        <v>44383</v>
      </c>
      <c r="G690">
        <v>16346.17</v>
      </c>
    </row>
    <row r="691" spans="1:7" x14ac:dyDescent="0.35">
      <c r="A691">
        <v>0.1313203845662585</v>
      </c>
      <c r="B691" t="s">
        <v>6179</v>
      </c>
      <c r="C691">
        <v>833296386</v>
      </c>
      <c r="D691" t="s">
        <v>6198</v>
      </c>
      <c r="E691" t="s">
        <v>6191</v>
      </c>
      <c r="F691" s="2">
        <v>44679</v>
      </c>
      <c r="G691">
        <v>34793.040000000001</v>
      </c>
    </row>
    <row r="692" spans="1:7" x14ac:dyDescent="0.35">
      <c r="A692">
        <v>0.16132804875938589</v>
      </c>
      <c r="B692" t="s">
        <v>6179</v>
      </c>
      <c r="C692">
        <v>86849828</v>
      </c>
      <c r="D692" t="s">
        <v>6198</v>
      </c>
      <c r="E692" t="s">
        <v>6190</v>
      </c>
      <c r="F692" s="2">
        <v>44284</v>
      </c>
      <c r="G692">
        <v>21343.5</v>
      </c>
    </row>
    <row r="693" spans="1:7" x14ac:dyDescent="0.35">
      <c r="A693">
        <v>3.0135920019822127E-2</v>
      </c>
      <c r="B693" t="s">
        <v>6179</v>
      </c>
      <c r="C693">
        <v>281763511</v>
      </c>
      <c r="D693" t="s">
        <v>6198</v>
      </c>
      <c r="E693" t="s">
        <v>6191</v>
      </c>
      <c r="F693" s="2">
        <v>44455</v>
      </c>
      <c r="G693">
        <v>16982.900000000001</v>
      </c>
    </row>
    <row r="694" spans="1:7" x14ac:dyDescent="0.35">
      <c r="A694">
        <v>0.40036763284299903</v>
      </c>
      <c r="B694" t="s">
        <v>6177</v>
      </c>
      <c r="C694">
        <v>693757324</v>
      </c>
      <c r="D694" t="s">
        <v>6195</v>
      </c>
      <c r="E694" t="s">
        <v>6190</v>
      </c>
      <c r="F694" s="2">
        <v>44243</v>
      </c>
      <c r="G694">
        <v>34598.44</v>
      </c>
    </row>
    <row r="695" spans="1:7" x14ac:dyDescent="0.35">
      <c r="A695">
        <v>0.29495801254385323</v>
      </c>
      <c r="B695" t="s">
        <v>6180</v>
      </c>
      <c r="C695">
        <v>406611418</v>
      </c>
      <c r="D695" t="s">
        <v>6189</v>
      </c>
      <c r="E695" t="s">
        <v>6194</v>
      </c>
      <c r="F695" s="2">
        <v>44367</v>
      </c>
      <c r="G695">
        <v>68695.539999999994</v>
      </c>
    </row>
    <row r="696" spans="1:7" x14ac:dyDescent="0.35">
      <c r="A696">
        <v>0.94298587194183192</v>
      </c>
      <c r="B696" t="s">
        <v>6181</v>
      </c>
      <c r="C696">
        <v>396810464</v>
      </c>
      <c r="D696" t="s">
        <v>6192</v>
      </c>
      <c r="E696" t="s">
        <v>6193</v>
      </c>
      <c r="F696" s="2">
        <v>44650</v>
      </c>
      <c r="G696">
        <v>45057.760000000002</v>
      </c>
    </row>
    <row r="697" spans="1:7" x14ac:dyDescent="0.35">
      <c r="A697">
        <v>0.6058862874533687</v>
      </c>
      <c r="B697" t="s">
        <v>6177</v>
      </c>
      <c r="C697">
        <v>399531461</v>
      </c>
      <c r="D697" t="s">
        <v>6195</v>
      </c>
      <c r="E697" t="s">
        <v>6190</v>
      </c>
      <c r="F697" s="2">
        <v>44636</v>
      </c>
      <c r="G697">
        <v>26152.720000000001</v>
      </c>
    </row>
    <row r="698" spans="1:7" x14ac:dyDescent="0.35">
      <c r="A698">
        <v>0.67626314520293851</v>
      </c>
      <c r="B698" t="s">
        <v>6182</v>
      </c>
      <c r="C698">
        <v>934687474</v>
      </c>
      <c r="D698" t="s">
        <v>6196</v>
      </c>
      <c r="E698" t="s">
        <v>6188</v>
      </c>
      <c r="F698" s="2">
        <v>44476</v>
      </c>
      <c r="G698">
        <v>6095.43</v>
      </c>
    </row>
    <row r="699" spans="1:7" x14ac:dyDescent="0.35">
      <c r="A699">
        <v>0.86435485085149755</v>
      </c>
      <c r="B699" t="s">
        <v>6177</v>
      </c>
      <c r="C699">
        <v>820706182</v>
      </c>
      <c r="D699" t="s">
        <v>6195</v>
      </c>
      <c r="E699" t="s">
        <v>6190</v>
      </c>
      <c r="F699" s="2">
        <v>44418</v>
      </c>
      <c r="G699">
        <v>34316.46</v>
      </c>
    </row>
    <row r="700" spans="1:7" x14ac:dyDescent="0.35">
      <c r="A700">
        <v>0.33751748098812462</v>
      </c>
      <c r="B700" t="s">
        <v>6179</v>
      </c>
      <c r="C700">
        <v>390143585</v>
      </c>
      <c r="D700" t="s">
        <v>6198</v>
      </c>
      <c r="E700" t="s">
        <v>6201</v>
      </c>
      <c r="F700" s="2">
        <v>44425</v>
      </c>
      <c r="G700">
        <v>9998.4</v>
      </c>
    </row>
    <row r="701" spans="1:7" x14ac:dyDescent="0.35">
      <c r="A701">
        <v>0.34683720276617391</v>
      </c>
      <c r="B701" t="s">
        <v>6179</v>
      </c>
      <c r="C701">
        <v>761581783</v>
      </c>
      <c r="D701" t="s">
        <v>6198</v>
      </c>
      <c r="E701" t="s">
        <v>6190</v>
      </c>
      <c r="F701" s="2">
        <v>44498</v>
      </c>
      <c r="G701">
        <v>63385.74</v>
      </c>
    </row>
    <row r="702" spans="1:7" x14ac:dyDescent="0.35">
      <c r="A702">
        <v>0.94570085945851012</v>
      </c>
      <c r="B702" t="s">
        <v>6182</v>
      </c>
      <c r="C702">
        <v>620261247</v>
      </c>
      <c r="D702" t="s">
        <v>6196</v>
      </c>
      <c r="E702" t="s">
        <v>6188</v>
      </c>
      <c r="F702" s="2">
        <v>44494</v>
      </c>
      <c r="G702">
        <v>10630.4</v>
      </c>
    </row>
    <row r="703" spans="1:7" x14ac:dyDescent="0.35">
      <c r="A703">
        <v>0.33868703742523421</v>
      </c>
      <c r="B703" t="s">
        <v>6177</v>
      </c>
      <c r="C703">
        <v>322285626</v>
      </c>
      <c r="D703" t="s">
        <v>6195</v>
      </c>
      <c r="E703" t="s">
        <v>6191</v>
      </c>
      <c r="F703" s="2">
        <v>44212</v>
      </c>
      <c r="G703">
        <v>22993.8</v>
      </c>
    </row>
    <row r="704" spans="1:7" x14ac:dyDescent="0.35">
      <c r="A704">
        <v>0.17615804004560986</v>
      </c>
      <c r="B704" t="s">
        <v>6178</v>
      </c>
      <c r="C704">
        <v>119419377</v>
      </c>
      <c r="D704" t="s">
        <v>6187</v>
      </c>
      <c r="E704" t="s">
        <v>6191</v>
      </c>
      <c r="F704" s="2">
        <v>44461</v>
      </c>
      <c r="G704">
        <v>35334.9</v>
      </c>
    </row>
    <row r="705" spans="1:7" x14ac:dyDescent="0.35">
      <c r="A705">
        <v>0.92422953487555837</v>
      </c>
      <c r="B705" t="s">
        <v>6182</v>
      </c>
      <c r="C705">
        <v>938682630</v>
      </c>
      <c r="D705" t="s">
        <v>6196</v>
      </c>
      <c r="E705" t="s">
        <v>6200</v>
      </c>
      <c r="F705" s="2">
        <v>44434</v>
      </c>
      <c r="G705">
        <v>13544.16</v>
      </c>
    </row>
    <row r="706" spans="1:7" x14ac:dyDescent="0.35">
      <c r="A706">
        <v>0.55448981501050376</v>
      </c>
      <c r="B706" t="s">
        <v>6177</v>
      </c>
      <c r="C706">
        <v>128139351</v>
      </c>
      <c r="D706" t="s">
        <v>6195</v>
      </c>
      <c r="E706" t="s">
        <v>6190</v>
      </c>
      <c r="F706" s="2">
        <v>44678</v>
      </c>
      <c r="G706">
        <v>12999.46</v>
      </c>
    </row>
    <row r="707" spans="1:7" x14ac:dyDescent="0.35">
      <c r="A707">
        <v>0.4026228711174108</v>
      </c>
      <c r="B707" t="s">
        <v>6177</v>
      </c>
      <c r="C707">
        <v>147534688</v>
      </c>
      <c r="D707" t="s">
        <v>6195</v>
      </c>
      <c r="E707" t="s">
        <v>6191</v>
      </c>
      <c r="F707" s="2">
        <v>44536</v>
      </c>
      <c r="G707">
        <v>25462.799999999999</v>
      </c>
    </row>
    <row r="708" spans="1:7" x14ac:dyDescent="0.35">
      <c r="A708">
        <v>0.22939010385229741</v>
      </c>
      <c r="B708" t="s">
        <v>6182</v>
      </c>
      <c r="C708">
        <v>699779800</v>
      </c>
      <c r="D708" t="s">
        <v>6196</v>
      </c>
      <c r="E708" t="s">
        <v>6188</v>
      </c>
      <c r="F708" s="2">
        <v>44637</v>
      </c>
      <c r="G708">
        <v>65530.92</v>
      </c>
    </row>
    <row r="709" spans="1:7" x14ac:dyDescent="0.35">
      <c r="A709">
        <v>0.92287621856967494</v>
      </c>
      <c r="B709" t="s">
        <v>6182</v>
      </c>
      <c r="C709">
        <v>86568311</v>
      </c>
      <c r="D709" t="s">
        <v>6196</v>
      </c>
      <c r="E709" t="s">
        <v>6199</v>
      </c>
      <c r="F709" s="2">
        <v>44533</v>
      </c>
      <c r="G709">
        <v>41772.400000000001</v>
      </c>
    </row>
    <row r="710" spans="1:7" x14ac:dyDescent="0.35">
      <c r="A710">
        <v>0.3687360729313881</v>
      </c>
      <c r="B710" t="s">
        <v>6178</v>
      </c>
      <c r="C710">
        <v>516644526</v>
      </c>
      <c r="D710" t="s">
        <v>6187</v>
      </c>
      <c r="E710" t="s">
        <v>6188</v>
      </c>
      <c r="F710" s="2">
        <v>44474</v>
      </c>
      <c r="G710">
        <v>28841.45</v>
      </c>
    </row>
    <row r="711" spans="1:7" x14ac:dyDescent="0.35">
      <c r="A711">
        <v>5.9176548601438173E-2</v>
      </c>
      <c r="B711" t="s">
        <v>6178</v>
      </c>
      <c r="C711">
        <v>769373972</v>
      </c>
      <c r="D711" t="s">
        <v>6187</v>
      </c>
      <c r="E711" t="s">
        <v>6188</v>
      </c>
      <c r="F711" s="2">
        <v>44543</v>
      </c>
      <c r="G711">
        <v>22896.080000000002</v>
      </c>
    </row>
    <row r="712" spans="1:7" x14ac:dyDescent="0.35">
      <c r="A712">
        <v>0.67665223652256312</v>
      </c>
      <c r="B712" t="s">
        <v>6178</v>
      </c>
      <c r="C712">
        <v>180698572</v>
      </c>
      <c r="D712" t="s">
        <v>6187</v>
      </c>
      <c r="E712" t="s">
        <v>6191</v>
      </c>
      <c r="F712" s="2">
        <v>44225</v>
      </c>
      <c r="G712">
        <v>19192.32</v>
      </c>
    </row>
    <row r="713" spans="1:7" x14ac:dyDescent="0.35">
      <c r="A713">
        <v>0.82454778116919936</v>
      </c>
      <c r="B713" t="s">
        <v>6180</v>
      </c>
      <c r="C713">
        <v>994337960</v>
      </c>
      <c r="D713" t="s">
        <v>6189</v>
      </c>
      <c r="E713" t="s">
        <v>6190</v>
      </c>
      <c r="F713" s="2">
        <v>44386</v>
      </c>
      <c r="G713">
        <v>50291.64</v>
      </c>
    </row>
    <row r="714" spans="1:7" x14ac:dyDescent="0.35">
      <c r="A714">
        <v>0.76421778807108531</v>
      </c>
      <c r="B714" t="s">
        <v>6178</v>
      </c>
      <c r="C714">
        <v>249336167</v>
      </c>
      <c r="D714" t="s">
        <v>6187</v>
      </c>
      <c r="E714" t="s">
        <v>6188</v>
      </c>
      <c r="F714" s="2">
        <v>44574</v>
      </c>
      <c r="G714">
        <v>35418.65</v>
      </c>
    </row>
    <row r="715" spans="1:7" x14ac:dyDescent="0.35">
      <c r="A715">
        <v>0.57786008905893349</v>
      </c>
      <c r="B715" t="s">
        <v>6177</v>
      </c>
      <c r="C715">
        <v>927583432</v>
      </c>
      <c r="D715" t="s">
        <v>6195</v>
      </c>
      <c r="E715" t="s">
        <v>6190</v>
      </c>
      <c r="F715" s="2">
        <v>44519</v>
      </c>
      <c r="G715">
        <v>20749.740000000002</v>
      </c>
    </row>
    <row r="716" spans="1:7" x14ac:dyDescent="0.35">
      <c r="A716">
        <v>0.54180345453296508</v>
      </c>
      <c r="B716" t="s">
        <v>6179</v>
      </c>
      <c r="C716">
        <v>738684930</v>
      </c>
      <c r="D716" t="s">
        <v>6198</v>
      </c>
      <c r="E716" t="s">
        <v>6201</v>
      </c>
      <c r="F716" s="2">
        <v>44646</v>
      </c>
      <c r="G716">
        <v>43763.58</v>
      </c>
    </row>
    <row r="717" spans="1:7" x14ac:dyDescent="0.35">
      <c r="A717">
        <v>5.9487912998832382E-2</v>
      </c>
      <c r="B717" t="s">
        <v>6179</v>
      </c>
      <c r="C717">
        <v>109729048</v>
      </c>
      <c r="D717" t="s">
        <v>6198</v>
      </c>
      <c r="E717" t="s">
        <v>6201</v>
      </c>
      <c r="F717" s="2">
        <v>44460</v>
      </c>
      <c r="G717">
        <v>31925.19</v>
      </c>
    </row>
    <row r="718" spans="1:7" x14ac:dyDescent="0.35">
      <c r="A718">
        <v>6.3873104383451507E-2</v>
      </c>
      <c r="B718" t="s">
        <v>6178</v>
      </c>
      <c r="C718">
        <v>922881556</v>
      </c>
      <c r="D718" t="s">
        <v>6187</v>
      </c>
      <c r="E718" t="s">
        <v>6188</v>
      </c>
      <c r="F718" s="2">
        <v>44308</v>
      </c>
      <c r="G718">
        <v>21807.599999999999</v>
      </c>
    </row>
    <row r="719" spans="1:7" x14ac:dyDescent="0.35">
      <c r="A719">
        <v>0.25385957892681055</v>
      </c>
      <c r="B719" t="s">
        <v>6179</v>
      </c>
      <c r="C719">
        <v>470311784</v>
      </c>
      <c r="D719" t="s">
        <v>6198</v>
      </c>
      <c r="E719" t="s">
        <v>6191</v>
      </c>
      <c r="F719" s="2">
        <v>44435</v>
      </c>
      <c r="G719">
        <v>24151.17</v>
      </c>
    </row>
    <row r="720" spans="1:7" x14ac:dyDescent="0.35">
      <c r="A720">
        <v>0.91317676818513527</v>
      </c>
      <c r="B720" t="s">
        <v>6180</v>
      </c>
      <c r="C720">
        <v>802418265</v>
      </c>
      <c r="D720" t="s">
        <v>6189</v>
      </c>
      <c r="E720" t="s">
        <v>6194</v>
      </c>
      <c r="F720" s="2">
        <v>44643</v>
      </c>
      <c r="G720">
        <v>19839.64</v>
      </c>
    </row>
    <row r="721" spans="1:7" x14ac:dyDescent="0.35">
      <c r="A721">
        <v>0.8457092730570176</v>
      </c>
      <c r="B721" t="s">
        <v>6177</v>
      </c>
      <c r="C721">
        <v>236168567</v>
      </c>
      <c r="D721" t="s">
        <v>6195</v>
      </c>
      <c r="E721" t="s">
        <v>6190</v>
      </c>
      <c r="F721" s="2">
        <v>44337</v>
      </c>
      <c r="G721">
        <v>27447.21</v>
      </c>
    </row>
    <row r="722" spans="1:7" x14ac:dyDescent="0.35">
      <c r="A722">
        <v>0.3103949992983005</v>
      </c>
      <c r="B722" t="s">
        <v>6180</v>
      </c>
      <c r="C722">
        <v>327612112</v>
      </c>
      <c r="D722" t="s">
        <v>6189</v>
      </c>
      <c r="E722" t="s">
        <v>6194</v>
      </c>
      <c r="F722" s="2">
        <v>44581</v>
      </c>
      <c r="G722">
        <v>18348.330000000002</v>
      </c>
    </row>
    <row r="723" spans="1:7" x14ac:dyDescent="0.35">
      <c r="A723">
        <v>0.70992052398893468</v>
      </c>
      <c r="B723" t="s">
        <v>6178</v>
      </c>
      <c r="C723">
        <v>892038287</v>
      </c>
      <c r="D723" t="s">
        <v>6187</v>
      </c>
      <c r="E723" t="s">
        <v>6190</v>
      </c>
      <c r="F723" s="2">
        <v>44397</v>
      </c>
      <c r="G723">
        <v>53140.12</v>
      </c>
    </row>
    <row r="724" spans="1:7" x14ac:dyDescent="0.35">
      <c r="A724">
        <v>0.86333440290385621</v>
      </c>
      <c r="B724" t="s">
        <v>6178</v>
      </c>
      <c r="C724">
        <v>449540697</v>
      </c>
      <c r="D724" t="s">
        <v>6187</v>
      </c>
      <c r="E724" t="s">
        <v>6188</v>
      </c>
      <c r="F724" s="2">
        <v>44537</v>
      </c>
      <c r="G724">
        <v>4758.87</v>
      </c>
    </row>
    <row r="725" spans="1:7" x14ac:dyDescent="0.35">
      <c r="A725">
        <v>0.93446528391375894</v>
      </c>
      <c r="B725" t="s">
        <v>6178</v>
      </c>
      <c r="C725">
        <v>4417230</v>
      </c>
      <c r="D725" t="s">
        <v>6187</v>
      </c>
      <c r="E725" t="s">
        <v>6191</v>
      </c>
      <c r="F725" s="2">
        <v>44508</v>
      </c>
      <c r="G725">
        <v>53063.199999999997</v>
      </c>
    </row>
    <row r="726" spans="1:7" x14ac:dyDescent="0.35">
      <c r="A726">
        <v>0.75581298532955987</v>
      </c>
      <c r="B726" t="s">
        <v>6177</v>
      </c>
      <c r="C726">
        <v>281045684</v>
      </c>
      <c r="D726" t="s">
        <v>6195</v>
      </c>
      <c r="E726" t="s">
        <v>6191</v>
      </c>
      <c r="F726" s="2">
        <v>44557</v>
      </c>
      <c r="G726">
        <v>13867.09</v>
      </c>
    </row>
    <row r="727" spans="1:7" x14ac:dyDescent="0.35">
      <c r="A727">
        <v>0.26941295033490176</v>
      </c>
      <c r="B727" t="s">
        <v>6178</v>
      </c>
      <c r="C727">
        <v>645106187</v>
      </c>
      <c r="D727" t="s">
        <v>6187</v>
      </c>
      <c r="E727" t="s">
        <v>6188</v>
      </c>
      <c r="F727" s="2">
        <v>44639</v>
      </c>
      <c r="G727">
        <v>54635.31</v>
      </c>
    </row>
    <row r="728" spans="1:7" x14ac:dyDescent="0.35">
      <c r="A728">
        <v>0.67157768722352273</v>
      </c>
      <c r="B728" t="s">
        <v>6181</v>
      </c>
      <c r="C728">
        <v>971310478</v>
      </c>
      <c r="D728" t="s">
        <v>6192</v>
      </c>
      <c r="E728" t="s">
        <v>6197</v>
      </c>
      <c r="F728" s="2">
        <v>44456</v>
      </c>
      <c r="G728">
        <v>5604.02</v>
      </c>
    </row>
    <row r="729" spans="1:7" x14ac:dyDescent="0.35">
      <c r="A729">
        <v>0.73967313954118175</v>
      </c>
      <c r="B729" t="s">
        <v>6178</v>
      </c>
      <c r="C729">
        <v>895923214</v>
      </c>
      <c r="D729" t="s">
        <v>6187</v>
      </c>
      <c r="E729" t="s">
        <v>6188</v>
      </c>
      <c r="F729" s="2">
        <v>44454</v>
      </c>
      <c r="G729">
        <v>4382.8500000000004</v>
      </c>
    </row>
    <row r="730" spans="1:7" x14ac:dyDescent="0.35">
      <c r="A730">
        <v>0.31475552055180245</v>
      </c>
      <c r="B730" t="s">
        <v>6179</v>
      </c>
      <c r="C730">
        <v>627379463</v>
      </c>
      <c r="D730" t="s">
        <v>6198</v>
      </c>
      <c r="E730" t="s">
        <v>6191</v>
      </c>
      <c r="F730" s="2">
        <v>44316</v>
      </c>
      <c r="G730">
        <v>59905.01</v>
      </c>
    </row>
    <row r="731" spans="1:7" x14ac:dyDescent="0.35">
      <c r="A731">
        <v>0.78697878269061361</v>
      </c>
      <c r="B731" t="s">
        <v>6179</v>
      </c>
      <c r="C731">
        <v>220684499</v>
      </c>
      <c r="D731" t="s">
        <v>6198</v>
      </c>
      <c r="E731" t="s">
        <v>6191</v>
      </c>
      <c r="F731" s="2">
        <v>44628</v>
      </c>
      <c r="G731">
        <v>19427.849999999999</v>
      </c>
    </row>
    <row r="732" spans="1:7" x14ac:dyDescent="0.35">
      <c r="A732">
        <v>0.9464525278993311</v>
      </c>
      <c r="B732" t="s">
        <v>6177</v>
      </c>
      <c r="C732">
        <v>532469543</v>
      </c>
      <c r="D732" t="s">
        <v>6195</v>
      </c>
      <c r="E732" t="s">
        <v>6190</v>
      </c>
      <c r="F732" s="2">
        <v>44363</v>
      </c>
      <c r="G732">
        <v>31381.919999999998</v>
      </c>
    </row>
    <row r="733" spans="1:7" x14ac:dyDescent="0.35">
      <c r="A733">
        <v>0.92752386862420855</v>
      </c>
      <c r="B733" t="s">
        <v>6179</v>
      </c>
      <c r="C733">
        <v>959566153</v>
      </c>
      <c r="D733" t="s">
        <v>6198</v>
      </c>
      <c r="E733" t="s">
        <v>6191</v>
      </c>
      <c r="F733" s="2">
        <v>44594</v>
      </c>
      <c r="G733">
        <v>35502.99</v>
      </c>
    </row>
    <row r="734" spans="1:7" x14ac:dyDescent="0.35">
      <c r="A734">
        <v>0.99727664695443707</v>
      </c>
      <c r="B734" t="s">
        <v>6178</v>
      </c>
      <c r="C734">
        <v>306590052</v>
      </c>
      <c r="D734" t="s">
        <v>6187</v>
      </c>
      <c r="E734" t="s">
        <v>6191</v>
      </c>
      <c r="F734" s="2">
        <v>44409</v>
      </c>
      <c r="G734">
        <v>11408.21</v>
      </c>
    </row>
    <row r="735" spans="1:7" x14ac:dyDescent="0.35">
      <c r="A735">
        <v>9.3068426902512602E-2</v>
      </c>
      <c r="B735" t="s">
        <v>6179</v>
      </c>
      <c r="C735">
        <v>233834163</v>
      </c>
      <c r="D735" t="s">
        <v>6198</v>
      </c>
      <c r="E735" t="s">
        <v>6201</v>
      </c>
      <c r="F735" s="2">
        <v>44631</v>
      </c>
      <c r="G735">
        <v>6142.4</v>
      </c>
    </row>
    <row r="736" spans="1:7" x14ac:dyDescent="0.35">
      <c r="A736">
        <v>5.5453158308808037E-2</v>
      </c>
      <c r="B736" t="s">
        <v>6181</v>
      </c>
      <c r="C736">
        <v>169486428</v>
      </c>
      <c r="D736" t="s">
        <v>6192</v>
      </c>
      <c r="E736" t="s">
        <v>6188</v>
      </c>
      <c r="F736" s="2">
        <v>44437</v>
      </c>
      <c r="G736">
        <v>44615.8</v>
      </c>
    </row>
    <row r="737" spans="1:7" x14ac:dyDescent="0.35">
      <c r="A737">
        <v>0.64006258449876841</v>
      </c>
      <c r="B737" t="s">
        <v>6180</v>
      </c>
      <c r="C737">
        <v>622899729</v>
      </c>
      <c r="D737" t="s">
        <v>6189</v>
      </c>
      <c r="E737" t="s">
        <v>6194</v>
      </c>
      <c r="F737" s="2">
        <v>44341</v>
      </c>
      <c r="G737">
        <v>56458.62</v>
      </c>
    </row>
    <row r="738" spans="1:7" x14ac:dyDescent="0.35">
      <c r="A738">
        <v>0.57549241202360124</v>
      </c>
      <c r="B738" t="s">
        <v>6179</v>
      </c>
      <c r="C738">
        <v>633845603</v>
      </c>
      <c r="D738" t="s">
        <v>6198</v>
      </c>
      <c r="E738" t="s">
        <v>6201</v>
      </c>
      <c r="F738" s="2">
        <v>44450</v>
      </c>
      <c r="G738">
        <v>36119.699999999997</v>
      </c>
    </row>
    <row r="739" spans="1:7" x14ac:dyDescent="0.35">
      <c r="A739">
        <v>0.62929045823056917</v>
      </c>
      <c r="B739" t="s">
        <v>6177</v>
      </c>
      <c r="C739">
        <v>878940712</v>
      </c>
      <c r="D739" t="s">
        <v>6195</v>
      </c>
      <c r="E739" t="s">
        <v>6190</v>
      </c>
      <c r="F739" s="2">
        <v>44236</v>
      </c>
      <c r="G739">
        <v>15027.66</v>
      </c>
    </row>
    <row r="740" spans="1:7" x14ac:dyDescent="0.35">
      <c r="A740">
        <v>0.57803527343193406</v>
      </c>
      <c r="B740" t="s">
        <v>6178</v>
      </c>
      <c r="C740">
        <v>775922234</v>
      </c>
      <c r="D740" t="s">
        <v>6187</v>
      </c>
      <c r="E740" t="s">
        <v>6188</v>
      </c>
      <c r="F740" s="2">
        <v>44646</v>
      </c>
      <c r="G740">
        <v>58421.599999999999</v>
      </c>
    </row>
    <row r="741" spans="1:7" x14ac:dyDescent="0.35">
      <c r="A741">
        <v>0.16627629542292643</v>
      </c>
      <c r="B741" t="s">
        <v>6182</v>
      </c>
      <c r="C741">
        <v>772724674</v>
      </c>
      <c r="D741" t="s">
        <v>6196</v>
      </c>
      <c r="E741" t="s">
        <v>6188</v>
      </c>
      <c r="F741" s="2">
        <v>44611</v>
      </c>
      <c r="G741">
        <v>52417.8</v>
      </c>
    </row>
    <row r="742" spans="1:7" x14ac:dyDescent="0.35">
      <c r="A742">
        <v>0.50152707789589546</v>
      </c>
      <c r="B742" t="s">
        <v>6181</v>
      </c>
      <c r="C742">
        <v>345882308</v>
      </c>
      <c r="D742" t="s">
        <v>6192</v>
      </c>
      <c r="E742" t="s">
        <v>6193</v>
      </c>
      <c r="F742" s="2">
        <v>44676</v>
      </c>
      <c r="G742">
        <v>13855.02</v>
      </c>
    </row>
    <row r="743" spans="1:7" x14ac:dyDescent="0.35">
      <c r="A743">
        <v>0.15849928414001768</v>
      </c>
      <c r="B743" t="s">
        <v>6182</v>
      </c>
      <c r="C743">
        <v>418163749</v>
      </c>
      <c r="D743" t="s">
        <v>6196</v>
      </c>
      <c r="E743" t="s">
        <v>6200</v>
      </c>
      <c r="F743" s="2">
        <v>44426</v>
      </c>
      <c r="G743">
        <v>46444.5</v>
      </c>
    </row>
    <row r="744" spans="1:7" x14ac:dyDescent="0.35">
      <c r="A744">
        <v>0.51381928872937588</v>
      </c>
      <c r="B744" t="s">
        <v>6179</v>
      </c>
      <c r="C744">
        <v>774767354</v>
      </c>
      <c r="D744" t="s">
        <v>6198</v>
      </c>
      <c r="E744" t="s">
        <v>6191</v>
      </c>
      <c r="F744" s="2">
        <v>44202</v>
      </c>
      <c r="G744">
        <v>18730.14</v>
      </c>
    </row>
    <row r="745" spans="1:7" x14ac:dyDescent="0.35">
      <c r="A745">
        <v>0.63486082173118286</v>
      </c>
      <c r="B745" t="s">
        <v>6182</v>
      </c>
      <c r="C745">
        <v>858331470</v>
      </c>
      <c r="D745" t="s">
        <v>6196</v>
      </c>
      <c r="E745" t="s">
        <v>6200</v>
      </c>
      <c r="F745" s="2">
        <v>44215</v>
      </c>
      <c r="G745">
        <v>16309.53</v>
      </c>
    </row>
    <row r="746" spans="1:7" x14ac:dyDescent="0.35">
      <c r="A746">
        <v>0.78028412854027629</v>
      </c>
      <c r="B746" t="s">
        <v>6177</v>
      </c>
      <c r="C746">
        <v>165962259</v>
      </c>
      <c r="D746" t="s">
        <v>6195</v>
      </c>
      <c r="E746" t="s">
        <v>6190</v>
      </c>
      <c r="F746" s="2">
        <v>44572</v>
      </c>
      <c r="G746">
        <v>11249.7</v>
      </c>
    </row>
    <row r="747" spans="1:7" x14ac:dyDescent="0.35">
      <c r="A747">
        <v>0.2691515160935023</v>
      </c>
      <c r="B747" t="s">
        <v>6179</v>
      </c>
      <c r="C747">
        <v>447232108</v>
      </c>
      <c r="D747" t="s">
        <v>6198</v>
      </c>
      <c r="E747" t="s">
        <v>6190</v>
      </c>
      <c r="F747" s="2">
        <v>44625</v>
      </c>
      <c r="G747">
        <v>22836.57</v>
      </c>
    </row>
    <row r="748" spans="1:7" x14ac:dyDescent="0.35">
      <c r="A748">
        <v>0.69119330447664518</v>
      </c>
      <c r="B748" t="s">
        <v>6179</v>
      </c>
      <c r="C748">
        <v>7318552</v>
      </c>
      <c r="D748" t="s">
        <v>6198</v>
      </c>
      <c r="E748" t="s">
        <v>6191</v>
      </c>
      <c r="F748" s="2">
        <v>44672</v>
      </c>
      <c r="G748">
        <v>38248.9</v>
      </c>
    </row>
    <row r="749" spans="1:7" x14ac:dyDescent="0.35">
      <c r="A749">
        <v>0.8889934775711017</v>
      </c>
      <c r="B749" t="s">
        <v>6178</v>
      </c>
      <c r="C749">
        <v>866750682</v>
      </c>
      <c r="D749" t="s">
        <v>6187</v>
      </c>
      <c r="E749" t="s">
        <v>6188</v>
      </c>
      <c r="F749" s="2">
        <v>44535</v>
      </c>
      <c r="G749">
        <v>27240</v>
      </c>
    </row>
    <row r="750" spans="1:7" x14ac:dyDescent="0.35">
      <c r="A750">
        <v>0.88721810740055107</v>
      </c>
      <c r="B750" t="s">
        <v>6178</v>
      </c>
      <c r="C750">
        <v>93482930</v>
      </c>
      <c r="D750" t="s">
        <v>6187</v>
      </c>
      <c r="E750" t="s">
        <v>6191</v>
      </c>
      <c r="F750" s="2">
        <v>44345</v>
      </c>
      <c r="G750">
        <v>30070.92</v>
      </c>
    </row>
    <row r="751" spans="1:7" x14ac:dyDescent="0.35">
      <c r="A751">
        <v>0.69252449421519158</v>
      </c>
      <c r="B751" t="s">
        <v>6177</v>
      </c>
      <c r="C751">
        <v>307328973</v>
      </c>
      <c r="D751" t="s">
        <v>6195</v>
      </c>
      <c r="E751" t="s">
        <v>6190</v>
      </c>
      <c r="F751" s="2">
        <v>44486</v>
      </c>
      <c r="G751">
        <v>58122.080000000002</v>
      </c>
    </row>
    <row r="752" spans="1:7" x14ac:dyDescent="0.35">
      <c r="A752">
        <v>2.5290170429252856E-2</v>
      </c>
      <c r="B752" t="s">
        <v>6182</v>
      </c>
      <c r="C752">
        <v>817900012</v>
      </c>
      <c r="D752" t="s">
        <v>6196</v>
      </c>
      <c r="E752" t="s">
        <v>6188</v>
      </c>
      <c r="F752" s="2">
        <v>44582</v>
      </c>
      <c r="G752">
        <v>7677.3</v>
      </c>
    </row>
    <row r="753" spans="1:7" x14ac:dyDescent="0.35">
      <c r="A753">
        <v>0.71916059693233103</v>
      </c>
      <c r="B753" t="s">
        <v>6182</v>
      </c>
      <c r="C753">
        <v>289592807</v>
      </c>
      <c r="D753" t="s">
        <v>6196</v>
      </c>
      <c r="E753" t="s">
        <v>6200</v>
      </c>
      <c r="F753" s="2">
        <v>44485</v>
      </c>
      <c r="G753">
        <v>46738.2</v>
      </c>
    </row>
    <row r="754" spans="1:7" x14ac:dyDescent="0.35">
      <c r="A754">
        <v>0.81495503619152787</v>
      </c>
      <c r="B754" t="s">
        <v>6182</v>
      </c>
      <c r="C754">
        <v>758880525</v>
      </c>
      <c r="D754" t="s">
        <v>6196</v>
      </c>
      <c r="E754" t="s">
        <v>6199</v>
      </c>
      <c r="F754" s="2">
        <v>44496</v>
      </c>
      <c r="G754">
        <v>11498.34</v>
      </c>
    </row>
    <row r="755" spans="1:7" x14ac:dyDescent="0.35">
      <c r="A755">
        <v>0.90932114957466936</v>
      </c>
      <c r="B755" t="s">
        <v>6181</v>
      </c>
      <c r="C755">
        <v>54043829</v>
      </c>
      <c r="D755" t="s">
        <v>6192</v>
      </c>
      <c r="E755" t="s">
        <v>6188</v>
      </c>
      <c r="F755" s="2">
        <v>44359</v>
      </c>
      <c r="G755">
        <v>31363.64</v>
      </c>
    </row>
    <row r="756" spans="1:7" x14ac:dyDescent="0.35">
      <c r="A756">
        <v>5.0695530209767803E-2</v>
      </c>
      <c r="B756" t="s">
        <v>6177</v>
      </c>
      <c r="C756">
        <v>959471211</v>
      </c>
      <c r="D756" t="s">
        <v>6195</v>
      </c>
      <c r="E756" t="s">
        <v>6190</v>
      </c>
      <c r="F756" s="2">
        <v>44593</v>
      </c>
      <c r="G756">
        <v>6799.49</v>
      </c>
    </row>
    <row r="757" spans="1:7" x14ac:dyDescent="0.35">
      <c r="A757">
        <v>0.16664761522531257</v>
      </c>
      <c r="B757" t="s">
        <v>6177</v>
      </c>
      <c r="C757">
        <v>221141420</v>
      </c>
      <c r="D757" t="s">
        <v>6195</v>
      </c>
      <c r="E757" t="s">
        <v>6191</v>
      </c>
      <c r="F757" s="2">
        <v>44423</v>
      </c>
      <c r="G757">
        <v>42825.9</v>
      </c>
    </row>
    <row r="758" spans="1:7" x14ac:dyDescent="0.35">
      <c r="A758">
        <v>0.22377671623868123</v>
      </c>
      <c r="B758" t="s">
        <v>6180</v>
      </c>
      <c r="C758">
        <v>388129904</v>
      </c>
      <c r="D758" t="s">
        <v>6189</v>
      </c>
      <c r="E758" t="s">
        <v>6190</v>
      </c>
      <c r="F758" s="2">
        <v>44365</v>
      </c>
      <c r="G758">
        <v>38478</v>
      </c>
    </row>
    <row r="759" spans="1:7" x14ac:dyDescent="0.35">
      <c r="A759">
        <v>0.12597025811393781</v>
      </c>
      <c r="B759" t="s">
        <v>6177</v>
      </c>
      <c r="C759">
        <v>516336426</v>
      </c>
      <c r="D759" t="s">
        <v>6195</v>
      </c>
      <c r="E759" t="s">
        <v>6190</v>
      </c>
      <c r="F759" s="2">
        <v>44420</v>
      </c>
      <c r="G759">
        <v>25225</v>
      </c>
    </row>
    <row r="760" spans="1:7" x14ac:dyDescent="0.35">
      <c r="A760">
        <v>0.83366261406078401</v>
      </c>
      <c r="B760" t="s">
        <v>6182</v>
      </c>
      <c r="C760">
        <v>484725064</v>
      </c>
      <c r="D760" t="s">
        <v>6196</v>
      </c>
      <c r="E760" t="s">
        <v>6200</v>
      </c>
      <c r="F760" s="2">
        <v>44593</v>
      </c>
      <c r="G760">
        <v>15575.04</v>
      </c>
    </row>
    <row r="761" spans="1:7" x14ac:dyDescent="0.35">
      <c r="A761">
        <v>0.17546340727418019</v>
      </c>
      <c r="B761" t="s">
        <v>6177</v>
      </c>
      <c r="C761">
        <v>641677481</v>
      </c>
      <c r="D761" t="s">
        <v>6195</v>
      </c>
      <c r="E761" t="s">
        <v>6190</v>
      </c>
      <c r="F761" s="2">
        <v>44317</v>
      </c>
      <c r="G761">
        <v>14646.6</v>
      </c>
    </row>
    <row r="762" spans="1:7" x14ac:dyDescent="0.35">
      <c r="A762">
        <v>0.16249713240907859</v>
      </c>
      <c r="B762" t="s">
        <v>6182</v>
      </c>
      <c r="C762">
        <v>868132016</v>
      </c>
      <c r="D762" t="s">
        <v>6196</v>
      </c>
      <c r="E762" t="s">
        <v>6199</v>
      </c>
      <c r="F762" s="2">
        <v>44349</v>
      </c>
      <c r="G762">
        <v>12185.08</v>
      </c>
    </row>
    <row r="763" spans="1:7" x14ac:dyDescent="0.35">
      <c r="A763">
        <v>0.60956473135183453</v>
      </c>
      <c r="B763" t="s">
        <v>6177</v>
      </c>
      <c r="C763">
        <v>580242247</v>
      </c>
      <c r="D763" t="s">
        <v>6195</v>
      </c>
      <c r="E763" t="s">
        <v>6190</v>
      </c>
      <c r="F763" s="2">
        <v>44352</v>
      </c>
      <c r="G763">
        <v>34262.65</v>
      </c>
    </row>
    <row r="764" spans="1:7" x14ac:dyDescent="0.35">
      <c r="A764">
        <v>0.24319951563965014</v>
      </c>
      <c r="B764" t="s">
        <v>6179</v>
      </c>
      <c r="C764">
        <v>230054148</v>
      </c>
      <c r="D764" t="s">
        <v>6198</v>
      </c>
      <c r="E764" t="s">
        <v>6201</v>
      </c>
      <c r="F764" s="2">
        <v>44648</v>
      </c>
      <c r="G764">
        <v>53741.760000000002</v>
      </c>
    </row>
    <row r="765" spans="1:7" x14ac:dyDescent="0.35">
      <c r="A765">
        <v>0.54416370254747581</v>
      </c>
      <c r="B765" t="s">
        <v>6182</v>
      </c>
      <c r="C765">
        <v>120818084</v>
      </c>
      <c r="D765" t="s">
        <v>6196</v>
      </c>
      <c r="E765" t="s">
        <v>6199</v>
      </c>
      <c r="F765" s="2">
        <v>44589</v>
      </c>
      <c r="G765">
        <v>36166.32</v>
      </c>
    </row>
    <row r="766" spans="1:7" x14ac:dyDescent="0.35">
      <c r="A766">
        <v>0.5983335400710238</v>
      </c>
      <c r="B766" t="s">
        <v>6178</v>
      </c>
      <c r="C766">
        <v>17250555</v>
      </c>
      <c r="D766" t="s">
        <v>6187</v>
      </c>
      <c r="E766" t="s">
        <v>6188</v>
      </c>
      <c r="F766" s="2">
        <v>44473</v>
      </c>
      <c r="G766">
        <v>19271.46</v>
      </c>
    </row>
    <row r="767" spans="1:7" x14ac:dyDescent="0.35">
      <c r="A767">
        <v>0.18788772165071266</v>
      </c>
      <c r="B767" t="s">
        <v>6181</v>
      </c>
      <c r="C767">
        <v>610960498</v>
      </c>
      <c r="D767" t="s">
        <v>6192</v>
      </c>
      <c r="E767" t="s">
        <v>6193</v>
      </c>
      <c r="F767" s="2">
        <v>44461</v>
      </c>
      <c r="G767">
        <v>17675.79</v>
      </c>
    </row>
    <row r="768" spans="1:7" x14ac:dyDescent="0.35">
      <c r="A768">
        <v>0.36988795358509841</v>
      </c>
      <c r="B768" t="s">
        <v>6182</v>
      </c>
      <c r="C768">
        <v>843600058</v>
      </c>
      <c r="D768" t="s">
        <v>6196</v>
      </c>
      <c r="E768" t="s">
        <v>6200</v>
      </c>
      <c r="F768" s="2">
        <v>44616</v>
      </c>
      <c r="G768">
        <v>46214.98</v>
      </c>
    </row>
    <row r="769" spans="1:7" x14ac:dyDescent="0.35">
      <c r="A769">
        <v>0.8204495385886742</v>
      </c>
      <c r="B769" t="s">
        <v>6182</v>
      </c>
      <c r="C769">
        <v>752834105</v>
      </c>
      <c r="D769" t="s">
        <v>6196</v>
      </c>
      <c r="E769" t="s">
        <v>6199</v>
      </c>
      <c r="F769" s="2">
        <v>44268</v>
      </c>
      <c r="G769">
        <v>45816.36</v>
      </c>
    </row>
    <row r="770" spans="1:7" x14ac:dyDescent="0.35">
      <c r="A770">
        <v>0.11699012499941774</v>
      </c>
      <c r="B770" t="s">
        <v>6177</v>
      </c>
      <c r="C770">
        <v>822211095</v>
      </c>
      <c r="D770" t="s">
        <v>6195</v>
      </c>
      <c r="E770" t="s">
        <v>6191</v>
      </c>
      <c r="F770" s="2">
        <v>44576</v>
      </c>
      <c r="G770">
        <v>22306.27</v>
      </c>
    </row>
    <row r="771" spans="1:7" x14ac:dyDescent="0.35">
      <c r="A771">
        <v>0.25510861815033825</v>
      </c>
      <c r="B771" t="s">
        <v>6177</v>
      </c>
      <c r="C771">
        <v>165254222</v>
      </c>
      <c r="D771" t="s">
        <v>6195</v>
      </c>
      <c r="E771" t="s">
        <v>6190</v>
      </c>
      <c r="F771" s="2">
        <v>44499</v>
      </c>
      <c r="G771">
        <v>9352.06</v>
      </c>
    </row>
    <row r="772" spans="1:7" x14ac:dyDescent="0.35">
      <c r="A772">
        <v>0.18735686484392544</v>
      </c>
      <c r="B772" t="s">
        <v>6181</v>
      </c>
      <c r="C772">
        <v>9114300</v>
      </c>
      <c r="D772" t="s">
        <v>6192</v>
      </c>
      <c r="E772" t="s">
        <v>6197</v>
      </c>
      <c r="F772" s="2">
        <v>44607</v>
      </c>
      <c r="G772">
        <v>35115.800000000003</v>
      </c>
    </row>
    <row r="773" spans="1:7" x14ac:dyDescent="0.35">
      <c r="A773">
        <v>0.88733947622716869</v>
      </c>
      <c r="B773" t="s">
        <v>6178</v>
      </c>
      <c r="C773">
        <v>729442003</v>
      </c>
      <c r="D773" t="s">
        <v>6187</v>
      </c>
      <c r="E773" t="s">
        <v>6188</v>
      </c>
      <c r="F773" s="2">
        <v>44351</v>
      </c>
      <c r="G773">
        <v>36840.36</v>
      </c>
    </row>
    <row r="774" spans="1:7" x14ac:dyDescent="0.35">
      <c r="A774">
        <v>0.72216760651758227</v>
      </c>
      <c r="B774" t="s">
        <v>6177</v>
      </c>
      <c r="C774">
        <v>4815836</v>
      </c>
      <c r="D774" t="s">
        <v>6195</v>
      </c>
      <c r="E774" t="s">
        <v>6190</v>
      </c>
      <c r="F774" s="2">
        <v>44568</v>
      </c>
      <c r="G774">
        <v>11142.75</v>
      </c>
    </row>
    <row r="775" spans="1:7" x14ac:dyDescent="0.35">
      <c r="A775">
        <v>0.77856192790872913</v>
      </c>
      <c r="B775" t="s">
        <v>6181</v>
      </c>
      <c r="C775">
        <v>778489603</v>
      </c>
      <c r="D775" t="s">
        <v>6192</v>
      </c>
      <c r="E775" t="s">
        <v>6197</v>
      </c>
      <c r="F775" s="2">
        <v>44216</v>
      </c>
      <c r="G775">
        <v>11258.1</v>
      </c>
    </row>
    <row r="776" spans="1:7" x14ac:dyDescent="0.35">
      <c r="A776">
        <v>0.43883710828184519</v>
      </c>
      <c r="B776" t="s">
        <v>6178</v>
      </c>
      <c r="C776">
        <v>940465945</v>
      </c>
      <c r="D776" t="s">
        <v>6187</v>
      </c>
      <c r="E776" t="s">
        <v>6200</v>
      </c>
      <c r="F776" s="2">
        <v>44470</v>
      </c>
      <c r="G776">
        <v>18183</v>
      </c>
    </row>
    <row r="777" spans="1:7" x14ac:dyDescent="0.35">
      <c r="A777">
        <v>0.11059175548760158</v>
      </c>
      <c r="B777" t="s">
        <v>6177</v>
      </c>
      <c r="C777">
        <v>25918402</v>
      </c>
      <c r="D777" t="s">
        <v>6195</v>
      </c>
      <c r="E777" t="s">
        <v>6190</v>
      </c>
      <c r="F777" s="2">
        <v>44425</v>
      </c>
      <c r="G777">
        <v>13505.44</v>
      </c>
    </row>
    <row r="778" spans="1:7" x14ac:dyDescent="0.35">
      <c r="A778">
        <v>7.4592082281273453E-2</v>
      </c>
      <c r="B778" t="s">
        <v>6179</v>
      </c>
      <c r="C778">
        <v>102923023</v>
      </c>
      <c r="D778" t="s">
        <v>6198</v>
      </c>
      <c r="E778" t="s">
        <v>6191</v>
      </c>
      <c r="F778" s="2">
        <v>44362</v>
      </c>
      <c r="G778">
        <v>20009.16</v>
      </c>
    </row>
    <row r="779" spans="1:7" x14ac:dyDescent="0.35">
      <c r="A779">
        <v>2.7450925130789838E-2</v>
      </c>
      <c r="B779" t="s">
        <v>6178</v>
      </c>
      <c r="C779">
        <v>982975265</v>
      </c>
      <c r="D779" t="s">
        <v>6187</v>
      </c>
      <c r="E779" t="s">
        <v>6188</v>
      </c>
      <c r="F779" s="2">
        <v>44656</v>
      </c>
      <c r="G779">
        <v>20159.04</v>
      </c>
    </row>
    <row r="780" spans="1:7" x14ac:dyDescent="0.35">
      <c r="A780">
        <v>0.97729043474634825</v>
      </c>
      <c r="B780" t="s">
        <v>6177</v>
      </c>
      <c r="C780">
        <v>142941602</v>
      </c>
      <c r="D780" t="s">
        <v>6195</v>
      </c>
      <c r="E780" t="s">
        <v>6190</v>
      </c>
      <c r="F780" s="2">
        <v>44357</v>
      </c>
      <c r="G780">
        <v>10342.61</v>
      </c>
    </row>
    <row r="781" spans="1:7" x14ac:dyDescent="0.35">
      <c r="A781">
        <v>0.7688589161558117</v>
      </c>
      <c r="B781" t="s">
        <v>6181</v>
      </c>
      <c r="C781">
        <v>307023024</v>
      </c>
      <c r="D781" t="s">
        <v>6192</v>
      </c>
      <c r="E781" t="s">
        <v>6188</v>
      </c>
      <c r="F781" s="2">
        <v>44516</v>
      </c>
      <c r="G781">
        <v>29197.56</v>
      </c>
    </row>
    <row r="782" spans="1:7" x14ac:dyDescent="0.35">
      <c r="A782">
        <v>0.94282683705026227</v>
      </c>
      <c r="B782" t="s">
        <v>6181</v>
      </c>
      <c r="C782">
        <v>465359014</v>
      </c>
      <c r="D782" t="s">
        <v>6192</v>
      </c>
      <c r="E782" t="s">
        <v>6197</v>
      </c>
      <c r="F782" s="2">
        <v>44273</v>
      </c>
      <c r="G782">
        <v>14116.98</v>
      </c>
    </row>
    <row r="783" spans="1:7" x14ac:dyDescent="0.35">
      <c r="A783">
        <v>4.8231739053510969E-2</v>
      </c>
      <c r="B783" t="s">
        <v>6182</v>
      </c>
      <c r="C783">
        <v>127626624</v>
      </c>
      <c r="D783" t="s">
        <v>6196</v>
      </c>
      <c r="E783" t="s">
        <v>6188</v>
      </c>
      <c r="F783" s="2">
        <v>44245</v>
      </c>
      <c r="G783">
        <v>69313.5</v>
      </c>
    </row>
    <row r="784" spans="1:7" x14ac:dyDescent="0.35">
      <c r="A784">
        <v>0.31726703024877134</v>
      </c>
      <c r="B784" t="s">
        <v>6179</v>
      </c>
      <c r="C784">
        <v>674382707</v>
      </c>
      <c r="D784" t="s">
        <v>6198</v>
      </c>
      <c r="E784" t="s">
        <v>6190</v>
      </c>
      <c r="F784" s="2">
        <v>44389</v>
      </c>
      <c r="G784">
        <v>30257.88</v>
      </c>
    </row>
    <row r="785" spans="1:7" x14ac:dyDescent="0.35">
      <c r="A785">
        <v>0.59372357656272035</v>
      </c>
      <c r="B785" t="s">
        <v>6178</v>
      </c>
      <c r="C785">
        <v>408750461</v>
      </c>
      <c r="D785" t="s">
        <v>6187</v>
      </c>
      <c r="E785" t="s">
        <v>6188</v>
      </c>
      <c r="F785" s="2">
        <v>44460</v>
      </c>
      <c r="G785">
        <v>11338.71</v>
      </c>
    </row>
    <row r="786" spans="1:7" x14ac:dyDescent="0.35">
      <c r="A786">
        <v>0.12264100948663959</v>
      </c>
      <c r="B786" t="s">
        <v>6177</v>
      </c>
      <c r="C786">
        <v>274472571</v>
      </c>
      <c r="D786" t="s">
        <v>6195</v>
      </c>
      <c r="E786" t="s">
        <v>6190</v>
      </c>
      <c r="F786" s="2">
        <v>44215</v>
      </c>
      <c r="G786">
        <v>10513.36</v>
      </c>
    </row>
    <row r="787" spans="1:7" x14ac:dyDescent="0.35">
      <c r="A787">
        <v>0.20215696354763069</v>
      </c>
      <c r="B787" t="s">
        <v>6178</v>
      </c>
      <c r="C787">
        <v>768030363</v>
      </c>
      <c r="D787" t="s">
        <v>6187</v>
      </c>
      <c r="E787" t="s">
        <v>6200</v>
      </c>
      <c r="F787" s="2">
        <v>44369</v>
      </c>
      <c r="G787">
        <v>1775.5</v>
      </c>
    </row>
    <row r="788" spans="1:7" x14ac:dyDescent="0.35">
      <c r="A788">
        <v>0.47412051296118796</v>
      </c>
      <c r="B788" t="s">
        <v>6182</v>
      </c>
      <c r="C788">
        <v>721820655</v>
      </c>
      <c r="D788" t="s">
        <v>6196</v>
      </c>
      <c r="E788" t="s">
        <v>6188</v>
      </c>
      <c r="F788" s="2">
        <v>44483</v>
      </c>
      <c r="G788">
        <v>17267.400000000001</v>
      </c>
    </row>
    <row r="789" spans="1:7" x14ac:dyDescent="0.35">
      <c r="A789">
        <v>6.2784775524789449E-2</v>
      </c>
      <c r="B789" t="s">
        <v>6180</v>
      </c>
      <c r="C789">
        <v>307334489</v>
      </c>
      <c r="D789" t="s">
        <v>6189</v>
      </c>
      <c r="E789" t="s">
        <v>6190</v>
      </c>
      <c r="F789" s="2">
        <v>44550</v>
      </c>
      <c r="G789">
        <v>3466.24</v>
      </c>
    </row>
    <row r="790" spans="1:7" x14ac:dyDescent="0.35">
      <c r="A790">
        <v>0.61874861375490275</v>
      </c>
      <c r="B790" t="s">
        <v>6180</v>
      </c>
      <c r="C790">
        <v>797693035</v>
      </c>
      <c r="D790" t="s">
        <v>6189</v>
      </c>
      <c r="E790" t="s">
        <v>6194</v>
      </c>
      <c r="F790" s="2">
        <v>44598</v>
      </c>
      <c r="G790">
        <v>13347.69</v>
      </c>
    </row>
    <row r="791" spans="1:7" x14ac:dyDescent="0.35">
      <c r="A791">
        <v>0.49277433307110907</v>
      </c>
      <c r="B791" t="s">
        <v>6179</v>
      </c>
      <c r="C791">
        <v>131050069</v>
      </c>
      <c r="D791" t="s">
        <v>6198</v>
      </c>
      <c r="E791" t="s">
        <v>6201</v>
      </c>
      <c r="F791" s="2">
        <v>44663</v>
      </c>
      <c r="G791">
        <v>56615.26</v>
      </c>
    </row>
    <row r="792" spans="1:7" x14ac:dyDescent="0.35">
      <c r="A792">
        <v>0.53542222536840489</v>
      </c>
      <c r="B792" t="s">
        <v>6181</v>
      </c>
      <c r="C792">
        <v>776827984</v>
      </c>
      <c r="D792" t="s">
        <v>6192</v>
      </c>
      <c r="E792" t="s">
        <v>6193</v>
      </c>
      <c r="F792" s="2">
        <v>44316</v>
      </c>
      <c r="G792">
        <v>7043.52</v>
      </c>
    </row>
    <row r="793" spans="1:7" x14ac:dyDescent="0.35">
      <c r="A793">
        <v>0.82471473568050013</v>
      </c>
      <c r="B793" t="s">
        <v>6181</v>
      </c>
      <c r="C793">
        <v>806999634</v>
      </c>
      <c r="D793" t="s">
        <v>6192</v>
      </c>
      <c r="E793" t="s">
        <v>6193</v>
      </c>
      <c r="F793" s="2">
        <v>44591</v>
      </c>
      <c r="G793">
        <v>43263.48</v>
      </c>
    </row>
    <row r="794" spans="1:7" x14ac:dyDescent="0.35">
      <c r="A794">
        <v>0.83881309657141512</v>
      </c>
      <c r="B794" t="s">
        <v>6181</v>
      </c>
      <c r="C794">
        <v>967533698</v>
      </c>
      <c r="D794" t="s">
        <v>6192</v>
      </c>
      <c r="E794" t="s">
        <v>6193</v>
      </c>
      <c r="F794" s="2">
        <v>44575</v>
      </c>
      <c r="G794">
        <v>13897.96</v>
      </c>
    </row>
    <row r="795" spans="1:7" x14ac:dyDescent="0.35">
      <c r="A795">
        <v>9.9287459563014435E-2</v>
      </c>
      <c r="B795" t="s">
        <v>6178</v>
      </c>
      <c r="C795">
        <v>132539151</v>
      </c>
      <c r="D795" t="s">
        <v>6187</v>
      </c>
      <c r="E795" t="s">
        <v>6188</v>
      </c>
      <c r="F795" s="2">
        <v>44273</v>
      </c>
      <c r="G795">
        <v>18322.919999999998</v>
      </c>
    </row>
    <row r="796" spans="1:7" x14ac:dyDescent="0.35">
      <c r="A796">
        <v>0.20121711339007298</v>
      </c>
      <c r="B796" t="s">
        <v>6181</v>
      </c>
      <c r="C796">
        <v>921471761</v>
      </c>
      <c r="D796" t="s">
        <v>6192</v>
      </c>
      <c r="E796" t="s">
        <v>6188</v>
      </c>
      <c r="F796" s="2">
        <v>44519</v>
      </c>
      <c r="G796">
        <v>18411.2</v>
      </c>
    </row>
    <row r="797" spans="1:7" x14ac:dyDescent="0.35">
      <c r="A797">
        <v>0.79865344220516632</v>
      </c>
      <c r="B797" t="s">
        <v>6178</v>
      </c>
      <c r="C797">
        <v>828002445</v>
      </c>
      <c r="D797" t="s">
        <v>6187</v>
      </c>
      <c r="E797" t="s">
        <v>6188</v>
      </c>
      <c r="F797" s="2">
        <v>44345</v>
      </c>
      <c r="G797">
        <v>39600</v>
      </c>
    </row>
    <row r="798" spans="1:7" x14ac:dyDescent="0.35">
      <c r="A798">
        <v>0.50419511373885084</v>
      </c>
      <c r="B798" t="s">
        <v>6180</v>
      </c>
      <c r="C798">
        <v>872154878</v>
      </c>
      <c r="D798" t="s">
        <v>6189</v>
      </c>
      <c r="E798" t="s">
        <v>6190</v>
      </c>
      <c r="F798" s="2">
        <v>44608</v>
      </c>
      <c r="G798">
        <v>21428.55</v>
      </c>
    </row>
    <row r="799" spans="1:7" x14ac:dyDescent="0.35">
      <c r="A799">
        <v>0.74213138457462224</v>
      </c>
      <c r="B799" t="s">
        <v>6178</v>
      </c>
      <c r="C799">
        <v>309942505</v>
      </c>
      <c r="D799" t="s">
        <v>6187</v>
      </c>
      <c r="E799" t="s">
        <v>6188</v>
      </c>
      <c r="F799" s="2">
        <v>44327</v>
      </c>
      <c r="G799">
        <v>10682.43</v>
      </c>
    </row>
    <row r="800" spans="1:7" x14ac:dyDescent="0.35">
      <c r="A800">
        <v>0.7164993042307336</v>
      </c>
      <c r="B800" t="s">
        <v>6178</v>
      </c>
      <c r="C800">
        <v>825936254</v>
      </c>
      <c r="D800" t="s">
        <v>6187</v>
      </c>
      <c r="E800" t="s">
        <v>6200</v>
      </c>
      <c r="F800" s="2">
        <v>44590</v>
      </c>
      <c r="G800">
        <v>18332.48</v>
      </c>
    </row>
    <row r="801" spans="1:7" x14ac:dyDescent="0.35">
      <c r="A801">
        <v>0.91697051737916213</v>
      </c>
      <c r="B801" t="s">
        <v>6182</v>
      </c>
      <c r="C801">
        <v>283169927</v>
      </c>
      <c r="D801" t="s">
        <v>6196</v>
      </c>
      <c r="E801" t="s">
        <v>6200</v>
      </c>
      <c r="F801" s="2">
        <v>44449</v>
      </c>
      <c r="G801">
        <v>2150.0500000000002</v>
      </c>
    </row>
    <row r="802" spans="1:7" x14ac:dyDescent="0.35">
      <c r="A802">
        <v>0.25075819284656908</v>
      </c>
      <c r="B802" t="s">
        <v>6182</v>
      </c>
      <c r="C802">
        <v>834478667</v>
      </c>
      <c r="D802" t="s">
        <v>6196</v>
      </c>
      <c r="E802" t="s">
        <v>6188</v>
      </c>
      <c r="F802" s="2">
        <v>44231</v>
      </c>
      <c r="G802">
        <v>6864</v>
      </c>
    </row>
    <row r="803" spans="1:7" x14ac:dyDescent="0.35">
      <c r="A803">
        <v>0.97287861044605373</v>
      </c>
      <c r="B803" t="s">
        <v>6178</v>
      </c>
      <c r="C803">
        <v>807287014</v>
      </c>
      <c r="D803" t="s">
        <v>6187</v>
      </c>
      <c r="E803" t="s">
        <v>6188</v>
      </c>
      <c r="F803" s="2">
        <v>44368</v>
      </c>
      <c r="G803">
        <v>10588.25</v>
      </c>
    </row>
    <row r="804" spans="1:7" x14ac:dyDescent="0.35">
      <c r="A804">
        <v>0.66859032104092631</v>
      </c>
      <c r="B804" t="s">
        <v>6177</v>
      </c>
      <c r="C804">
        <v>90601850</v>
      </c>
      <c r="D804" t="s">
        <v>6195</v>
      </c>
      <c r="E804" t="s">
        <v>6190</v>
      </c>
      <c r="F804" s="2">
        <v>44312</v>
      </c>
      <c r="G804">
        <v>13546.4</v>
      </c>
    </row>
    <row r="805" spans="1:7" x14ac:dyDescent="0.35">
      <c r="A805">
        <v>9.1461237718523103E-2</v>
      </c>
      <c r="B805" t="s">
        <v>6182</v>
      </c>
      <c r="C805">
        <v>254941473</v>
      </c>
      <c r="D805" t="s">
        <v>6196</v>
      </c>
      <c r="E805" t="s">
        <v>6200</v>
      </c>
      <c r="F805" s="2">
        <v>44639</v>
      </c>
      <c r="G805">
        <v>29429.39</v>
      </c>
    </row>
    <row r="806" spans="1:7" x14ac:dyDescent="0.35">
      <c r="A806">
        <v>0.44337239326765121</v>
      </c>
      <c r="B806" t="s">
        <v>6182</v>
      </c>
      <c r="C806">
        <v>695447801</v>
      </c>
      <c r="D806" t="s">
        <v>6196</v>
      </c>
      <c r="E806" t="s">
        <v>6200</v>
      </c>
      <c r="F806" s="2">
        <v>44347</v>
      </c>
      <c r="G806">
        <v>32595.119999999999</v>
      </c>
    </row>
    <row r="807" spans="1:7" x14ac:dyDescent="0.35">
      <c r="A807">
        <v>0.61876518690834192</v>
      </c>
      <c r="B807" t="s">
        <v>6178</v>
      </c>
      <c r="C807">
        <v>17757953</v>
      </c>
      <c r="D807" t="s">
        <v>6187</v>
      </c>
      <c r="E807" t="s">
        <v>6200</v>
      </c>
      <c r="F807" s="2">
        <v>44261</v>
      </c>
      <c r="G807">
        <v>7529.28</v>
      </c>
    </row>
    <row r="808" spans="1:7" x14ac:dyDescent="0.35">
      <c r="A808">
        <v>0.93315587480469298</v>
      </c>
      <c r="B808" t="s">
        <v>6182</v>
      </c>
      <c r="C808">
        <v>797666813</v>
      </c>
      <c r="D808" t="s">
        <v>6196</v>
      </c>
      <c r="E808" t="s">
        <v>6200</v>
      </c>
      <c r="F808" s="2">
        <v>44551</v>
      </c>
      <c r="G808">
        <v>9191.25</v>
      </c>
    </row>
    <row r="809" spans="1:7" x14ac:dyDescent="0.35">
      <c r="A809">
        <v>0.24943463652618725</v>
      </c>
      <c r="B809" t="s">
        <v>6182</v>
      </c>
      <c r="C809">
        <v>837917753</v>
      </c>
      <c r="D809" t="s">
        <v>6196</v>
      </c>
      <c r="E809" t="s">
        <v>6200</v>
      </c>
      <c r="F809" s="2">
        <v>44333</v>
      </c>
      <c r="G809">
        <v>74194.47</v>
      </c>
    </row>
    <row r="810" spans="1:7" x14ac:dyDescent="0.35">
      <c r="A810">
        <v>0.12842921400921947</v>
      </c>
      <c r="B810" t="s">
        <v>6178</v>
      </c>
      <c r="C810">
        <v>870730567</v>
      </c>
      <c r="D810" t="s">
        <v>6187</v>
      </c>
      <c r="E810" t="s">
        <v>6190</v>
      </c>
      <c r="F810" s="2">
        <v>44375</v>
      </c>
      <c r="G810">
        <v>8986.11</v>
      </c>
    </row>
    <row r="811" spans="1:7" x14ac:dyDescent="0.35">
      <c r="A811">
        <v>7.2500414632175825E-2</v>
      </c>
      <c r="B811" t="s">
        <v>6177</v>
      </c>
      <c r="C811">
        <v>839510673</v>
      </c>
      <c r="D811" t="s">
        <v>6195</v>
      </c>
      <c r="E811" t="s">
        <v>6191</v>
      </c>
      <c r="F811" s="2">
        <v>44339</v>
      </c>
      <c r="G811">
        <v>37196.720000000001</v>
      </c>
    </row>
    <row r="812" spans="1:7" x14ac:dyDescent="0.35">
      <c r="A812">
        <v>0.45649560020059798</v>
      </c>
      <c r="B812" t="s">
        <v>6178</v>
      </c>
      <c r="C812">
        <v>817959591</v>
      </c>
      <c r="D812" t="s">
        <v>6187</v>
      </c>
      <c r="E812" t="s">
        <v>6190</v>
      </c>
      <c r="F812" s="2">
        <v>44472</v>
      </c>
      <c r="G812">
        <v>50417.61</v>
      </c>
    </row>
    <row r="813" spans="1:7" x14ac:dyDescent="0.35">
      <c r="A813">
        <v>0.39200416078526024</v>
      </c>
      <c r="B813" t="s">
        <v>6182</v>
      </c>
      <c r="C813">
        <v>642473211</v>
      </c>
      <c r="D813" t="s">
        <v>6196</v>
      </c>
      <c r="E813" t="s">
        <v>6200</v>
      </c>
      <c r="F813" s="2">
        <v>44622</v>
      </c>
      <c r="G813">
        <v>40384.32</v>
      </c>
    </row>
    <row r="814" spans="1:7" x14ac:dyDescent="0.35">
      <c r="A814">
        <v>0.59690774492056087</v>
      </c>
      <c r="B814" t="s">
        <v>6179</v>
      </c>
      <c r="C814">
        <v>291292071</v>
      </c>
      <c r="D814" t="s">
        <v>6198</v>
      </c>
      <c r="E814" t="s">
        <v>6201</v>
      </c>
      <c r="F814" s="2">
        <v>44673</v>
      </c>
      <c r="G814">
        <v>25646.92</v>
      </c>
    </row>
    <row r="815" spans="1:7" x14ac:dyDescent="0.35">
      <c r="A815">
        <v>0.51126548498792634</v>
      </c>
      <c r="B815" t="s">
        <v>6179</v>
      </c>
      <c r="C815">
        <v>955633879</v>
      </c>
      <c r="D815" t="s">
        <v>6198</v>
      </c>
      <c r="E815" t="s">
        <v>6201</v>
      </c>
      <c r="F815" s="2">
        <v>44406</v>
      </c>
      <c r="G815">
        <v>21393.4</v>
      </c>
    </row>
    <row r="816" spans="1:7" x14ac:dyDescent="0.35">
      <c r="A816">
        <v>0.73806046745861964</v>
      </c>
      <c r="B816" t="s">
        <v>6178</v>
      </c>
      <c r="C816">
        <v>547978289</v>
      </c>
      <c r="D816" t="s">
        <v>6187</v>
      </c>
      <c r="E816" t="s">
        <v>6188</v>
      </c>
      <c r="F816" s="2">
        <v>44500</v>
      </c>
      <c r="G816">
        <v>33638.639999999999</v>
      </c>
    </row>
    <row r="817" spans="1:7" x14ac:dyDescent="0.35">
      <c r="A817">
        <v>0.64345841301843498</v>
      </c>
      <c r="B817" t="s">
        <v>6182</v>
      </c>
      <c r="C817">
        <v>968633339</v>
      </c>
      <c r="D817" t="s">
        <v>6196</v>
      </c>
      <c r="E817" t="s">
        <v>6188</v>
      </c>
      <c r="F817" s="2">
        <v>44380</v>
      </c>
      <c r="G817">
        <v>63336.5</v>
      </c>
    </row>
    <row r="818" spans="1:7" x14ac:dyDescent="0.35">
      <c r="A818">
        <v>0.84013667592046581</v>
      </c>
      <c r="B818" t="s">
        <v>6182</v>
      </c>
      <c r="C818">
        <v>258712750</v>
      </c>
      <c r="D818" t="s">
        <v>6196</v>
      </c>
      <c r="E818" t="s">
        <v>6188</v>
      </c>
      <c r="F818" s="2">
        <v>44477</v>
      </c>
      <c r="G818">
        <v>19476.72</v>
      </c>
    </row>
    <row r="819" spans="1:7" x14ac:dyDescent="0.35">
      <c r="A819">
        <v>0.87441170175344551</v>
      </c>
      <c r="B819" t="s">
        <v>6177</v>
      </c>
      <c r="C819">
        <v>763927329</v>
      </c>
      <c r="D819" t="s">
        <v>6195</v>
      </c>
      <c r="E819" t="s">
        <v>6191</v>
      </c>
      <c r="F819" s="2">
        <v>44322</v>
      </c>
      <c r="G819">
        <v>6427.36</v>
      </c>
    </row>
    <row r="820" spans="1:7" x14ac:dyDescent="0.35">
      <c r="A820">
        <v>0.67296439204486247</v>
      </c>
      <c r="B820" t="s">
        <v>6178</v>
      </c>
      <c r="C820">
        <v>601050774</v>
      </c>
      <c r="D820" t="s">
        <v>6187</v>
      </c>
      <c r="E820" t="s">
        <v>6188</v>
      </c>
      <c r="F820" s="2">
        <v>44379</v>
      </c>
      <c r="G820">
        <v>25161</v>
      </c>
    </row>
    <row r="821" spans="1:7" x14ac:dyDescent="0.35">
      <c r="A821">
        <v>0.23976105618078392</v>
      </c>
      <c r="B821" t="s">
        <v>6177</v>
      </c>
      <c r="C821">
        <v>255923617</v>
      </c>
      <c r="D821" t="s">
        <v>6195</v>
      </c>
      <c r="E821" t="s">
        <v>6190</v>
      </c>
      <c r="F821" s="2">
        <v>44351</v>
      </c>
      <c r="G821">
        <v>57088.08</v>
      </c>
    </row>
    <row r="822" spans="1:7" x14ac:dyDescent="0.35">
      <c r="A822">
        <v>0.62697523179097647</v>
      </c>
      <c r="B822" t="s">
        <v>6178</v>
      </c>
      <c r="C822">
        <v>292250743</v>
      </c>
      <c r="D822" t="s">
        <v>6187</v>
      </c>
      <c r="E822" t="s">
        <v>6188</v>
      </c>
      <c r="F822" s="2">
        <v>44258</v>
      </c>
      <c r="G822">
        <v>4599</v>
      </c>
    </row>
    <row r="823" spans="1:7" x14ac:dyDescent="0.35">
      <c r="A823">
        <v>0.99859159725518598</v>
      </c>
      <c r="B823" t="s">
        <v>6181</v>
      </c>
      <c r="C823">
        <v>850570265</v>
      </c>
      <c r="D823" t="s">
        <v>6192</v>
      </c>
      <c r="E823" t="s">
        <v>6193</v>
      </c>
      <c r="F823" s="2">
        <v>44456</v>
      </c>
      <c r="G823">
        <v>19065.63</v>
      </c>
    </row>
    <row r="824" spans="1:7" x14ac:dyDescent="0.35">
      <c r="A824">
        <v>0.93379481466246406</v>
      </c>
      <c r="B824" t="s">
        <v>6181</v>
      </c>
      <c r="C824">
        <v>366489606</v>
      </c>
      <c r="D824" t="s">
        <v>6192</v>
      </c>
      <c r="E824" t="s">
        <v>6188</v>
      </c>
      <c r="F824" s="2">
        <v>44613</v>
      </c>
      <c r="G824">
        <v>9049.48</v>
      </c>
    </row>
    <row r="825" spans="1:7" x14ac:dyDescent="0.35">
      <c r="A825">
        <v>0.42148074136280311</v>
      </c>
      <c r="B825" t="s">
        <v>6177</v>
      </c>
      <c r="C825">
        <v>319678340</v>
      </c>
      <c r="D825" t="s">
        <v>6195</v>
      </c>
      <c r="E825" t="s">
        <v>6190</v>
      </c>
      <c r="F825" s="2">
        <v>44244</v>
      </c>
      <c r="G825">
        <v>2845.12</v>
      </c>
    </row>
    <row r="826" spans="1:7" x14ac:dyDescent="0.35">
      <c r="A826">
        <v>0.63598766401109486</v>
      </c>
      <c r="B826" t="s">
        <v>6178</v>
      </c>
      <c r="C826">
        <v>700452434</v>
      </c>
      <c r="D826" t="s">
        <v>6187</v>
      </c>
      <c r="E826" t="s">
        <v>6188</v>
      </c>
      <c r="F826" s="2">
        <v>44354</v>
      </c>
      <c r="G826">
        <v>43769.35</v>
      </c>
    </row>
    <row r="827" spans="1:7" x14ac:dyDescent="0.35">
      <c r="A827">
        <v>0.71449711484895684</v>
      </c>
      <c r="B827" t="s">
        <v>6177</v>
      </c>
      <c r="C827">
        <v>788384508</v>
      </c>
      <c r="D827" t="s">
        <v>6195</v>
      </c>
      <c r="E827" t="s">
        <v>6190</v>
      </c>
      <c r="F827" s="2">
        <v>44208</v>
      </c>
      <c r="G827">
        <v>13287.68</v>
      </c>
    </row>
    <row r="828" spans="1:7" x14ac:dyDescent="0.35">
      <c r="A828">
        <v>0.98908184384762998</v>
      </c>
      <c r="B828" t="s">
        <v>6179</v>
      </c>
      <c r="C828">
        <v>563739834</v>
      </c>
      <c r="D828" t="s">
        <v>6198</v>
      </c>
      <c r="E828" t="s">
        <v>6201</v>
      </c>
      <c r="F828" s="2">
        <v>44427</v>
      </c>
      <c r="G828">
        <v>61581.24</v>
      </c>
    </row>
    <row r="829" spans="1:7" x14ac:dyDescent="0.35">
      <c r="A829">
        <v>0.80573345531341622</v>
      </c>
      <c r="B829" t="s">
        <v>6178</v>
      </c>
      <c r="C829">
        <v>396282935</v>
      </c>
      <c r="D829" t="s">
        <v>6187</v>
      </c>
      <c r="E829" t="s">
        <v>6188</v>
      </c>
      <c r="F829" s="2">
        <v>44643</v>
      </c>
      <c r="G829">
        <v>57111.839999999997</v>
      </c>
    </row>
    <row r="830" spans="1:7" x14ac:dyDescent="0.35">
      <c r="A830">
        <v>0.27641418136096496</v>
      </c>
      <c r="B830" t="s">
        <v>6178</v>
      </c>
      <c r="C830">
        <v>650260310</v>
      </c>
      <c r="D830" t="s">
        <v>6187</v>
      </c>
      <c r="E830" t="s">
        <v>6188</v>
      </c>
      <c r="F830" s="2">
        <v>44221</v>
      </c>
      <c r="G830">
        <v>10116.64</v>
      </c>
    </row>
    <row r="831" spans="1:7" x14ac:dyDescent="0.35">
      <c r="A831">
        <v>5.6397902801791799E-2</v>
      </c>
      <c r="B831" t="s">
        <v>6177</v>
      </c>
      <c r="C831">
        <v>518446998</v>
      </c>
      <c r="D831" t="s">
        <v>6195</v>
      </c>
      <c r="E831" t="s">
        <v>6191</v>
      </c>
      <c r="F831" s="2">
        <v>44553</v>
      </c>
      <c r="G831">
        <v>5283.64</v>
      </c>
    </row>
    <row r="832" spans="1:7" x14ac:dyDescent="0.35">
      <c r="A832">
        <v>2.6724193448663724E-2</v>
      </c>
      <c r="B832" t="s">
        <v>6177</v>
      </c>
      <c r="C832">
        <v>996934429</v>
      </c>
      <c r="D832" t="s">
        <v>6195</v>
      </c>
      <c r="E832" t="s">
        <v>6190</v>
      </c>
      <c r="F832" s="2">
        <v>44222</v>
      </c>
      <c r="G832">
        <v>7563.78</v>
      </c>
    </row>
    <row r="833" spans="1:7" x14ac:dyDescent="0.35">
      <c r="A833">
        <v>0.76287599463956035</v>
      </c>
      <c r="B833" t="s">
        <v>6177</v>
      </c>
      <c r="C833">
        <v>934154352</v>
      </c>
      <c r="D833" t="s">
        <v>6195</v>
      </c>
      <c r="E833" t="s">
        <v>6190</v>
      </c>
      <c r="F833" s="2">
        <v>44436</v>
      </c>
      <c r="G833">
        <v>33631.519999999997</v>
      </c>
    </row>
    <row r="834" spans="1:7" x14ac:dyDescent="0.35">
      <c r="A834">
        <v>0.22312521458566015</v>
      </c>
      <c r="B834" t="s">
        <v>6179</v>
      </c>
      <c r="C834">
        <v>410565587</v>
      </c>
      <c r="D834" t="s">
        <v>6198</v>
      </c>
      <c r="E834" t="s">
        <v>6191</v>
      </c>
      <c r="F834" s="2">
        <v>44208</v>
      </c>
      <c r="G834">
        <v>57893.5</v>
      </c>
    </row>
    <row r="835" spans="1:7" x14ac:dyDescent="0.35">
      <c r="A835">
        <v>0.98509623829530912</v>
      </c>
      <c r="B835" t="s">
        <v>6179</v>
      </c>
      <c r="C835">
        <v>402093191</v>
      </c>
      <c r="D835" t="s">
        <v>6198</v>
      </c>
      <c r="E835" t="s">
        <v>6191</v>
      </c>
      <c r="F835" s="2">
        <v>44226</v>
      </c>
      <c r="G835">
        <v>21502.92</v>
      </c>
    </row>
    <row r="836" spans="1:7" x14ac:dyDescent="0.35">
      <c r="A836">
        <v>0.24562154215871324</v>
      </c>
      <c r="B836" t="s">
        <v>6177</v>
      </c>
      <c r="C836">
        <v>899152166</v>
      </c>
      <c r="D836" t="s">
        <v>6195</v>
      </c>
      <c r="E836" t="s">
        <v>6190</v>
      </c>
      <c r="F836" s="2">
        <v>44311</v>
      </c>
      <c r="G836">
        <v>19668.400000000001</v>
      </c>
    </row>
    <row r="837" spans="1:7" x14ac:dyDescent="0.35">
      <c r="A837">
        <v>0.32244283885961877</v>
      </c>
      <c r="B837" t="s">
        <v>6178</v>
      </c>
      <c r="C837">
        <v>573934545</v>
      </c>
      <c r="D837" t="s">
        <v>6187</v>
      </c>
      <c r="E837" t="s">
        <v>6188</v>
      </c>
      <c r="F837" s="2">
        <v>44587</v>
      </c>
      <c r="G837">
        <v>13014.8</v>
      </c>
    </row>
    <row r="838" spans="1:7" x14ac:dyDescent="0.35">
      <c r="A838">
        <v>0.92348214070296752</v>
      </c>
      <c r="B838" t="s">
        <v>6182</v>
      </c>
      <c r="C838">
        <v>365348550</v>
      </c>
      <c r="D838" t="s">
        <v>6196</v>
      </c>
      <c r="E838" t="s">
        <v>6188</v>
      </c>
      <c r="F838" s="2">
        <v>44398</v>
      </c>
      <c r="G838">
        <v>31544.639999999999</v>
      </c>
    </row>
    <row r="839" spans="1:7" x14ac:dyDescent="0.35">
      <c r="A839">
        <v>0.33704081752777038</v>
      </c>
      <c r="B839" t="s">
        <v>6180</v>
      </c>
      <c r="C839">
        <v>576795176</v>
      </c>
      <c r="D839" t="s">
        <v>6189</v>
      </c>
      <c r="E839" t="s">
        <v>6190</v>
      </c>
      <c r="F839" s="2">
        <v>44256</v>
      </c>
      <c r="G839">
        <v>8733.24</v>
      </c>
    </row>
    <row r="840" spans="1:7" x14ac:dyDescent="0.35">
      <c r="A840">
        <v>0.11695075599859639</v>
      </c>
      <c r="B840" t="s">
        <v>6179</v>
      </c>
      <c r="C840">
        <v>608170999</v>
      </c>
      <c r="D840" t="s">
        <v>6198</v>
      </c>
      <c r="E840" t="s">
        <v>6191</v>
      </c>
      <c r="F840" s="2">
        <v>44489</v>
      </c>
      <c r="G840">
        <v>53215.19</v>
      </c>
    </row>
    <row r="841" spans="1:7" x14ac:dyDescent="0.35">
      <c r="A841">
        <v>0.71676765814586518</v>
      </c>
      <c r="B841" t="s">
        <v>6182</v>
      </c>
      <c r="C841">
        <v>658326508</v>
      </c>
      <c r="D841" t="s">
        <v>6196</v>
      </c>
      <c r="E841" t="s">
        <v>6199</v>
      </c>
      <c r="F841" s="2">
        <v>44616</v>
      </c>
      <c r="G841">
        <v>16664.32</v>
      </c>
    </row>
    <row r="842" spans="1:7" x14ac:dyDescent="0.35">
      <c r="A842">
        <v>0.55290211250248533</v>
      </c>
      <c r="B842" t="s">
        <v>6178</v>
      </c>
      <c r="C842">
        <v>302636014</v>
      </c>
      <c r="D842" t="s">
        <v>6187</v>
      </c>
      <c r="E842" t="s">
        <v>6188</v>
      </c>
      <c r="F842" s="2">
        <v>44452</v>
      </c>
      <c r="G842">
        <v>6954.57</v>
      </c>
    </row>
    <row r="843" spans="1:7" x14ac:dyDescent="0.35">
      <c r="A843">
        <v>0.17191775927189634</v>
      </c>
      <c r="B843" t="s">
        <v>6182</v>
      </c>
      <c r="C843">
        <v>269955394</v>
      </c>
      <c r="D843" t="s">
        <v>6196</v>
      </c>
      <c r="E843" t="s">
        <v>6188</v>
      </c>
      <c r="F843" s="2">
        <v>44573</v>
      </c>
      <c r="G843">
        <v>34633.17</v>
      </c>
    </row>
    <row r="844" spans="1:7" x14ac:dyDescent="0.35">
      <c r="A844">
        <v>0.62853441133136789</v>
      </c>
      <c r="B844" t="s">
        <v>6179</v>
      </c>
      <c r="C844">
        <v>979658552</v>
      </c>
      <c r="D844" t="s">
        <v>6198</v>
      </c>
      <c r="E844" t="s">
        <v>6191</v>
      </c>
      <c r="F844" s="2">
        <v>44265</v>
      </c>
      <c r="G844">
        <v>26180.46</v>
      </c>
    </row>
    <row r="845" spans="1:7" x14ac:dyDescent="0.35">
      <c r="A845">
        <v>3.0115784122769718E-2</v>
      </c>
      <c r="B845" t="s">
        <v>6182</v>
      </c>
      <c r="C845">
        <v>352435955</v>
      </c>
      <c r="D845" t="s">
        <v>6196</v>
      </c>
      <c r="E845" t="s">
        <v>6188</v>
      </c>
      <c r="F845" s="2">
        <v>44292</v>
      </c>
      <c r="G845">
        <v>14002.65</v>
      </c>
    </row>
    <row r="846" spans="1:7" x14ac:dyDescent="0.35">
      <c r="A846">
        <v>0.85618873774595627</v>
      </c>
      <c r="B846" t="s">
        <v>6177</v>
      </c>
      <c r="C846">
        <v>436095405</v>
      </c>
      <c r="D846" t="s">
        <v>6195</v>
      </c>
      <c r="E846" t="s">
        <v>6190</v>
      </c>
      <c r="F846" s="2">
        <v>44359</v>
      </c>
      <c r="G846">
        <v>48809.2</v>
      </c>
    </row>
    <row r="847" spans="1:7" x14ac:dyDescent="0.35">
      <c r="A847">
        <v>0.36881811670133835</v>
      </c>
      <c r="B847" t="s">
        <v>6177</v>
      </c>
      <c r="C847">
        <v>322098693</v>
      </c>
      <c r="D847" t="s">
        <v>6195</v>
      </c>
      <c r="E847" t="s">
        <v>6190</v>
      </c>
      <c r="F847" s="2">
        <v>44525</v>
      </c>
      <c r="G847">
        <v>52901.25</v>
      </c>
    </row>
    <row r="848" spans="1:7" x14ac:dyDescent="0.35">
      <c r="A848">
        <v>0.15353297252606879</v>
      </c>
      <c r="B848" t="s">
        <v>6179</v>
      </c>
      <c r="C848">
        <v>363781303</v>
      </c>
      <c r="D848" t="s">
        <v>6198</v>
      </c>
      <c r="E848" t="s">
        <v>6191</v>
      </c>
      <c r="F848" s="2">
        <v>44632</v>
      </c>
      <c r="G848">
        <v>20240.919999999998</v>
      </c>
    </row>
    <row r="849" spans="1:7" x14ac:dyDescent="0.35">
      <c r="A849">
        <v>0.88671829885144338</v>
      </c>
      <c r="B849" t="s">
        <v>6177</v>
      </c>
      <c r="C849">
        <v>722856850</v>
      </c>
      <c r="D849" t="s">
        <v>6195</v>
      </c>
      <c r="E849" t="s">
        <v>6190</v>
      </c>
      <c r="F849" s="2">
        <v>44236</v>
      </c>
      <c r="G849">
        <v>5781.28</v>
      </c>
    </row>
    <row r="850" spans="1:7" x14ac:dyDescent="0.35">
      <c r="A850">
        <v>9.614615323131237E-3</v>
      </c>
      <c r="B850" t="s">
        <v>6182</v>
      </c>
      <c r="C850">
        <v>78420388</v>
      </c>
      <c r="D850" t="s">
        <v>6196</v>
      </c>
      <c r="E850" t="s">
        <v>6199</v>
      </c>
      <c r="F850" s="2">
        <v>44315</v>
      </c>
      <c r="G850">
        <v>39834.5</v>
      </c>
    </row>
    <row r="851" spans="1:7" x14ac:dyDescent="0.35">
      <c r="A851">
        <v>0.45320965679671654</v>
      </c>
      <c r="B851" t="s">
        <v>6178</v>
      </c>
      <c r="C851">
        <v>125319673</v>
      </c>
      <c r="D851" t="s">
        <v>6187</v>
      </c>
      <c r="E851" t="s">
        <v>6188</v>
      </c>
      <c r="F851" s="2">
        <v>44224</v>
      </c>
      <c r="G851">
        <v>26561.82</v>
      </c>
    </row>
    <row r="852" spans="1:7" x14ac:dyDescent="0.35">
      <c r="A852">
        <v>0.21154490916764324</v>
      </c>
      <c r="B852" t="s">
        <v>6178</v>
      </c>
      <c r="C852">
        <v>371228698</v>
      </c>
      <c r="D852" t="s">
        <v>6187</v>
      </c>
      <c r="E852" t="s">
        <v>6190</v>
      </c>
      <c r="F852" s="2">
        <v>44608</v>
      </c>
      <c r="G852">
        <v>28524.5</v>
      </c>
    </row>
    <row r="853" spans="1:7" x14ac:dyDescent="0.35">
      <c r="A853">
        <v>0.89171814605388389</v>
      </c>
      <c r="B853" t="s">
        <v>6177</v>
      </c>
      <c r="C853">
        <v>390723336</v>
      </c>
      <c r="D853" t="s">
        <v>6195</v>
      </c>
      <c r="E853" t="s">
        <v>6191</v>
      </c>
      <c r="F853" s="2">
        <v>44647</v>
      </c>
      <c r="G853">
        <v>28053.56</v>
      </c>
    </row>
    <row r="854" spans="1:7" x14ac:dyDescent="0.35">
      <c r="A854">
        <v>0.69120667476867581</v>
      </c>
      <c r="B854" t="s">
        <v>6179</v>
      </c>
      <c r="C854">
        <v>408791530</v>
      </c>
      <c r="D854" t="s">
        <v>6198</v>
      </c>
      <c r="E854" t="s">
        <v>6191</v>
      </c>
      <c r="F854" s="2">
        <v>44392</v>
      </c>
      <c r="G854">
        <v>8208.36</v>
      </c>
    </row>
    <row r="855" spans="1:7" x14ac:dyDescent="0.35">
      <c r="A855">
        <v>0.68621863039611219</v>
      </c>
      <c r="B855" t="s">
        <v>6182</v>
      </c>
      <c r="C855">
        <v>394447146</v>
      </c>
      <c r="D855" t="s">
        <v>6196</v>
      </c>
      <c r="E855" t="s">
        <v>6188</v>
      </c>
      <c r="F855" s="2">
        <v>44597</v>
      </c>
      <c r="G855">
        <v>53228.44</v>
      </c>
    </row>
    <row r="856" spans="1:7" x14ac:dyDescent="0.35">
      <c r="A856">
        <v>0.72214047652130486</v>
      </c>
      <c r="B856" t="s">
        <v>6177</v>
      </c>
      <c r="C856">
        <v>653396680</v>
      </c>
      <c r="D856" t="s">
        <v>6195</v>
      </c>
      <c r="E856" t="s">
        <v>6190</v>
      </c>
      <c r="F856" s="2">
        <v>44322</v>
      </c>
      <c r="G856">
        <v>8098.93</v>
      </c>
    </row>
    <row r="857" spans="1:7" x14ac:dyDescent="0.35">
      <c r="A857">
        <v>0.72583709696108001</v>
      </c>
      <c r="B857" t="s">
        <v>6177</v>
      </c>
      <c r="C857">
        <v>21129169</v>
      </c>
      <c r="D857" t="s">
        <v>6195</v>
      </c>
      <c r="E857" t="s">
        <v>6190</v>
      </c>
      <c r="F857" s="2">
        <v>44624</v>
      </c>
      <c r="G857">
        <v>42697.75</v>
      </c>
    </row>
    <row r="858" spans="1:7" x14ac:dyDescent="0.35">
      <c r="A858">
        <v>0.8736535679899976</v>
      </c>
      <c r="B858" t="s">
        <v>6181</v>
      </c>
      <c r="C858">
        <v>728731078</v>
      </c>
      <c r="D858" t="s">
        <v>6192</v>
      </c>
      <c r="E858" t="s">
        <v>6193</v>
      </c>
      <c r="F858" s="2">
        <v>44387</v>
      </c>
      <c r="G858">
        <v>14574.56</v>
      </c>
    </row>
    <row r="859" spans="1:7" x14ac:dyDescent="0.35">
      <c r="A859">
        <v>2.0015611899100172E-2</v>
      </c>
      <c r="B859" t="s">
        <v>6177</v>
      </c>
      <c r="C859">
        <v>870101837</v>
      </c>
      <c r="D859" t="s">
        <v>6195</v>
      </c>
      <c r="E859" t="s">
        <v>6190</v>
      </c>
      <c r="F859" s="2">
        <v>44343</v>
      </c>
      <c r="G859">
        <v>52357.66</v>
      </c>
    </row>
    <row r="860" spans="1:7" x14ac:dyDescent="0.35">
      <c r="A860">
        <v>0.72574855945144234</v>
      </c>
      <c r="B860" t="s">
        <v>6181</v>
      </c>
      <c r="C860">
        <v>679264656</v>
      </c>
      <c r="D860" t="s">
        <v>6192</v>
      </c>
      <c r="E860" t="s">
        <v>6193</v>
      </c>
      <c r="F860" s="2">
        <v>44509</v>
      </c>
      <c r="G860">
        <v>21262.85</v>
      </c>
    </row>
    <row r="861" spans="1:7" x14ac:dyDescent="0.35">
      <c r="A861">
        <v>0.87211908708584607</v>
      </c>
      <c r="B861" t="s">
        <v>6180</v>
      </c>
      <c r="C861">
        <v>759678108</v>
      </c>
      <c r="D861" t="s">
        <v>6189</v>
      </c>
      <c r="E861" t="s">
        <v>6190</v>
      </c>
      <c r="F861" s="2">
        <v>44268</v>
      </c>
      <c r="G861">
        <v>13019.3</v>
      </c>
    </row>
    <row r="862" spans="1:7" x14ac:dyDescent="0.35">
      <c r="A862">
        <v>0.98035693676726077</v>
      </c>
      <c r="B862" t="s">
        <v>6181</v>
      </c>
      <c r="C862">
        <v>700293659</v>
      </c>
      <c r="D862" t="s">
        <v>6192</v>
      </c>
      <c r="E862" t="s">
        <v>6197</v>
      </c>
      <c r="F862" s="2">
        <v>44567</v>
      </c>
      <c r="G862">
        <v>14277.05</v>
      </c>
    </row>
    <row r="863" spans="1:7" x14ac:dyDescent="0.35">
      <c r="A863">
        <v>0.33032298794524984</v>
      </c>
      <c r="B863" t="s">
        <v>6177</v>
      </c>
      <c r="C863">
        <v>534393886</v>
      </c>
      <c r="D863" t="s">
        <v>6195</v>
      </c>
      <c r="E863" t="s">
        <v>6190</v>
      </c>
      <c r="F863" s="2">
        <v>44400</v>
      </c>
      <c r="G863">
        <v>60082.879999999997</v>
      </c>
    </row>
    <row r="864" spans="1:7" x14ac:dyDescent="0.35">
      <c r="A864">
        <v>0.60163093170032322</v>
      </c>
      <c r="B864" t="s">
        <v>6178</v>
      </c>
      <c r="C864">
        <v>989455710</v>
      </c>
      <c r="D864" t="s">
        <v>6187</v>
      </c>
      <c r="E864" t="s">
        <v>6188</v>
      </c>
      <c r="F864" s="2">
        <v>44676</v>
      </c>
      <c r="G864">
        <v>17385.55</v>
      </c>
    </row>
    <row r="865" spans="1:7" x14ac:dyDescent="0.35">
      <c r="A865">
        <v>0.94454517028182139</v>
      </c>
      <c r="B865" t="s">
        <v>6179</v>
      </c>
      <c r="C865">
        <v>682080114</v>
      </c>
      <c r="D865" t="s">
        <v>6198</v>
      </c>
      <c r="E865" t="s">
        <v>6191</v>
      </c>
      <c r="F865" s="2">
        <v>44669</v>
      </c>
      <c r="G865">
        <v>35260</v>
      </c>
    </row>
    <row r="866" spans="1:7" x14ac:dyDescent="0.35">
      <c r="A866">
        <v>0.76217566129136571</v>
      </c>
      <c r="B866" t="s">
        <v>6177</v>
      </c>
      <c r="C866">
        <v>67107368</v>
      </c>
      <c r="D866" t="s">
        <v>6195</v>
      </c>
      <c r="E866" t="s">
        <v>6190</v>
      </c>
      <c r="F866" s="2">
        <v>44640</v>
      </c>
      <c r="G866">
        <v>10045.6</v>
      </c>
    </row>
    <row r="867" spans="1:7" x14ac:dyDescent="0.35">
      <c r="A867">
        <v>0.48737681094308027</v>
      </c>
      <c r="B867" t="s">
        <v>6179</v>
      </c>
      <c r="C867">
        <v>568655976</v>
      </c>
      <c r="D867" t="s">
        <v>6198</v>
      </c>
      <c r="E867" t="s">
        <v>6191</v>
      </c>
      <c r="F867" s="2">
        <v>44460</v>
      </c>
      <c r="G867">
        <v>22273.86</v>
      </c>
    </row>
    <row r="868" spans="1:7" x14ac:dyDescent="0.35">
      <c r="A868">
        <v>0.24981708225220312</v>
      </c>
      <c r="B868" t="s">
        <v>6179</v>
      </c>
      <c r="C868">
        <v>425771114</v>
      </c>
      <c r="D868" t="s">
        <v>6198</v>
      </c>
      <c r="E868" t="s">
        <v>6190</v>
      </c>
      <c r="F868" s="2">
        <v>44327</v>
      </c>
      <c r="G868">
        <v>8747.31</v>
      </c>
    </row>
    <row r="869" spans="1:7" x14ac:dyDescent="0.35">
      <c r="A869">
        <v>0.25295032310623811</v>
      </c>
      <c r="B869" t="s">
        <v>6177</v>
      </c>
      <c r="C869">
        <v>965644948</v>
      </c>
      <c r="D869" t="s">
        <v>6195</v>
      </c>
      <c r="E869" t="s">
        <v>6190</v>
      </c>
      <c r="F869" s="2">
        <v>44295</v>
      </c>
      <c r="G869">
        <v>35318.519999999997</v>
      </c>
    </row>
    <row r="870" spans="1:7" x14ac:dyDescent="0.35">
      <c r="A870">
        <v>0.50186178202224074</v>
      </c>
      <c r="B870" t="s">
        <v>6181</v>
      </c>
      <c r="C870">
        <v>116404368</v>
      </c>
      <c r="D870" t="s">
        <v>6192</v>
      </c>
      <c r="E870" t="s">
        <v>6197</v>
      </c>
      <c r="F870" s="2">
        <v>44483</v>
      </c>
      <c r="G870">
        <v>2020.58</v>
      </c>
    </row>
    <row r="871" spans="1:7" x14ac:dyDescent="0.35">
      <c r="A871">
        <v>0.43965123338586243</v>
      </c>
      <c r="B871" t="s">
        <v>6177</v>
      </c>
      <c r="C871">
        <v>77627444</v>
      </c>
      <c r="D871" t="s">
        <v>6195</v>
      </c>
      <c r="E871" t="s">
        <v>6190</v>
      </c>
      <c r="F871" s="2">
        <v>44200</v>
      </c>
      <c r="G871">
        <v>34283.519999999997</v>
      </c>
    </row>
    <row r="872" spans="1:7" x14ac:dyDescent="0.35">
      <c r="A872">
        <v>4.0726427262475884E-2</v>
      </c>
      <c r="B872" t="s">
        <v>6177</v>
      </c>
      <c r="C872">
        <v>97106568</v>
      </c>
      <c r="D872" t="s">
        <v>6195</v>
      </c>
      <c r="E872" t="s">
        <v>6190</v>
      </c>
      <c r="F872" s="2">
        <v>44328</v>
      </c>
      <c r="G872">
        <v>23014.26</v>
      </c>
    </row>
    <row r="873" spans="1:7" x14ac:dyDescent="0.35">
      <c r="A873">
        <v>0.27041893870434763</v>
      </c>
      <c r="B873" t="s">
        <v>6179</v>
      </c>
      <c r="C873">
        <v>303021938</v>
      </c>
      <c r="D873" t="s">
        <v>6198</v>
      </c>
      <c r="E873" t="s">
        <v>6191</v>
      </c>
      <c r="F873" s="2">
        <v>44342</v>
      </c>
      <c r="G873">
        <v>4068.8</v>
      </c>
    </row>
    <row r="874" spans="1:7" x14ac:dyDescent="0.35">
      <c r="A874">
        <v>0.6400607830024394</v>
      </c>
      <c r="B874" t="s">
        <v>6182</v>
      </c>
      <c r="C874">
        <v>870188039</v>
      </c>
      <c r="D874" t="s">
        <v>6196</v>
      </c>
      <c r="E874" t="s">
        <v>6188</v>
      </c>
      <c r="F874" s="2">
        <v>44639</v>
      </c>
      <c r="G874">
        <v>14770.47</v>
      </c>
    </row>
    <row r="875" spans="1:7" x14ac:dyDescent="0.35">
      <c r="A875">
        <v>7.370580380640912E-2</v>
      </c>
      <c r="B875" t="s">
        <v>6177</v>
      </c>
      <c r="C875">
        <v>832256671</v>
      </c>
      <c r="D875" t="s">
        <v>6195</v>
      </c>
      <c r="E875" t="s">
        <v>6190</v>
      </c>
      <c r="F875" s="2">
        <v>44597</v>
      </c>
      <c r="G875">
        <v>2889.27</v>
      </c>
    </row>
    <row r="876" spans="1:7" x14ac:dyDescent="0.35">
      <c r="A876">
        <v>0.49734979424315717</v>
      </c>
      <c r="B876" t="s">
        <v>6180</v>
      </c>
      <c r="C876">
        <v>126508895</v>
      </c>
      <c r="D876" t="s">
        <v>6189</v>
      </c>
      <c r="E876" t="s">
        <v>6194</v>
      </c>
      <c r="F876" s="2">
        <v>44439</v>
      </c>
      <c r="G876">
        <v>5915.58</v>
      </c>
    </row>
    <row r="877" spans="1:7" x14ac:dyDescent="0.35">
      <c r="A877">
        <v>0.57514635237379352</v>
      </c>
      <c r="B877" t="s">
        <v>6178</v>
      </c>
      <c r="C877">
        <v>915663500</v>
      </c>
      <c r="D877" t="s">
        <v>6187</v>
      </c>
      <c r="E877" t="s">
        <v>6190</v>
      </c>
      <c r="F877" s="2">
        <v>44223</v>
      </c>
      <c r="G877">
        <v>47236.57</v>
      </c>
    </row>
    <row r="878" spans="1:7" x14ac:dyDescent="0.35">
      <c r="A878">
        <v>0.11518238692849636</v>
      </c>
      <c r="B878" t="s">
        <v>6179</v>
      </c>
      <c r="C878">
        <v>858485094</v>
      </c>
      <c r="D878" t="s">
        <v>6198</v>
      </c>
      <c r="E878" t="s">
        <v>6190</v>
      </c>
      <c r="F878" s="2">
        <v>44496</v>
      </c>
      <c r="G878">
        <v>7891.84</v>
      </c>
    </row>
    <row r="879" spans="1:7" x14ac:dyDescent="0.35">
      <c r="A879">
        <v>4.4598641292830088E-3</v>
      </c>
      <c r="B879" t="s">
        <v>6181</v>
      </c>
      <c r="C879">
        <v>969042217</v>
      </c>
      <c r="D879" t="s">
        <v>6192</v>
      </c>
      <c r="E879" t="s">
        <v>6193</v>
      </c>
      <c r="F879" s="2">
        <v>44369</v>
      </c>
      <c r="G879">
        <v>12304.8</v>
      </c>
    </row>
    <row r="880" spans="1:7" x14ac:dyDescent="0.35">
      <c r="A880">
        <v>0.9619345488467973</v>
      </c>
      <c r="B880" t="s">
        <v>6182</v>
      </c>
      <c r="C880">
        <v>683244157</v>
      </c>
      <c r="D880" t="s">
        <v>6196</v>
      </c>
      <c r="E880" t="s">
        <v>6199</v>
      </c>
      <c r="F880" s="2">
        <v>44628</v>
      </c>
      <c r="G880">
        <v>70885.8</v>
      </c>
    </row>
    <row r="881" spans="1:7" x14ac:dyDescent="0.35">
      <c r="A881">
        <v>7.8571075237348409E-2</v>
      </c>
      <c r="B881" t="s">
        <v>6182</v>
      </c>
      <c r="C881">
        <v>252358075</v>
      </c>
      <c r="D881" t="s">
        <v>6196</v>
      </c>
      <c r="E881" t="s">
        <v>6199</v>
      </c>
      <c r="F881" s="2">
        <v>44488</v>
      </c>
      <c r="G881">
        <v>37776</v>
      </c>
    </row>
    <row r="882" spans="1:7" x14ac:dyDescent="0.35">
      <c r="A882">
        <v>0.56229254977983523</v>
      </c>
      <c r="B882" t="s">
        <v>6178</v>
      </c>
      <c r="C882">
        <v>946827741</v>
      </c>
      <c r="D882" t="s">
        <v>6187</v>
      </c>
      <c r="E882" t="s">
        <v>6188</v>
      </c>
      <c r="F882" s="2">
        <v>44495</v>
      </c>
      <c r="G882">
        <v>53907.38</v>
      </c>
    </row>
    <row r="883" spans="1:7" x14ac:dyDescent="0.35">
      <c r="A883">
        <v>0.38162740870809875</v>
      </c>
      <c r="B883" t="s">
        <v>6182</v>
      </c>
      <c r="C883">
        <v>22623932</v>
      </c>
      <c r="D883" t="s">
        <v>6196</v>
      </c>
      <c r="E883" t="s">
        <v>6200</v>
      </c>
      <c r="F883" s="2">
        <v>44657</v>
      </c>
      <c r="G883">
        <v>21864.18</v>
      </c>
    </row>
    <row r="884" spans="1:7" x14ac:dyDescent="0.35">
      <c r="A884">
        <v>0.66129235437562051</v>
      </c>
      <c r="B884" t="s">
        <v>6182</v>
      </c>
      <c r="C884">
        <v>620975002</v>
      </c>
      <c r="D884" t="s">
        <v>6196</v>
      </c>
      <c r="E884" t="s">
        <v>6199</v>
      </c>
      <c r="F884" s="2">
        <v>44589</v>
      </c>
      <c r="G884">
        <v>5372.06</v>
      </c>
    </row>
    <row r="885" spans="1:7" x14ac:dyDescent="0.35">
      <c r="A885">
        <v>0.93356412534951771</v>
      </c>
      <c r="B885" t="s">
        <v>6178</v>
      </c>
      <c r="C885">
        <v>337589890</v>
      </c>
      <c r="D885" t="s">
        <v>6187</v>
      </c>
      <c r="E885" t="s">
        <v>6188</v>
      </c>
      <c r="F885" s="2">
        <v>44422</v>
      </c>
      <c r="G885">
        <v>46332.7</v>
      </c>
    </row>
    <row r="886" spans="1:7" x14ac:dyDescent="0.35">
      <c r="A886">
        <v>0.77257093823281009</v>
      </c>
      <c r="B886" t="s">
        <v>6177</v>
      </c>
      <c r="C886">
        <v>910308583</v>
      </c>
      <c r="D886" t="s">
        <v>6195</v>
      </c>
      <c r="E886" t="s">
        <v>6190</v>
      </c>
      <c r="F886" s="2">
        <v>44522</v>
      </c>
      <c r="G886">
        <v>16182.3</v>
      </c>
    </row>
    <row r="887" spans="1:7" x14ac:dyDescent="0.35">
      <c r="A887">
        <v>0.43522014157780986</v>
      </c>
      <c r="B887" t="s">
        <v>6182</v>
      </c>
      <c r="C887">
        <v>514324684</v>
      </c>
      <c r="D887" t="s">
        <v>6196</v>
      </c>
      <c r="E887" t="s">
        <v>6188</v>
      </c>
      <c r="F887" s="2">
        <v>44303</v>
      </c>
      <c r="G887">
        <v>8461.26</v>
      </c>
    </row>
    <row r="888" spans="1:7" x14ac:dyDescent="0.35">
      <c r="A888">
        <v>0.8559273789560522</v>
      </c>
      <c r="B888" t="s">
        <v>6181</v>
      </c>
      <c r="C888">
        <v>844402774</v>
      </c>
      <c r="D888" t="s">
        <v>6192</v>
      </c>
      <c r="E888" t="s">
        <v>6197</v>
      </c>
      <c r="F888" s="2">
        <v>44230</v>
      </c>
      <c r="G888">
        <v>7975.76</v>
      </c>
    </row>
    <row r="889" spans="1:7" x14ac:dyDescent="0.35">
      <c r="A889">
        <v>0.26822638318963554</v>
      </c>
      <c r="B889" t="s">
        <v>6179</v>
      </c>
      <c r="C889">
        <v>475767486</v>
      </c>
      <c r="D889" t="s">
        <v>6198</v>
      </c>
      <c r="E889" t="s">
        <v>6190</v>
      </c>
      <c r="F889" s="2">
        <v>44666</v>
      </c>
      <c r="G889">
        <v>2565.6</v>
      </c>
    </row>
    <row r="890" spans="1:7" x14ac:dyDescent="0.35">
      <c r="A890">
        <v>0.40455265893601955</v>
      </c>
      <c r="B890" t="s">
        <v>6177</v>
      </c>
      <c r="C890">
        <v>468197885</v>
      </c>
      <c r="D890" t="s">
        <v>6195</v>
      </c>
      <c r="E890" t="s">
        <v>6190</v>
      </c>
      <c r="F890" s="2">
        <v>44507</v>
      </c>
      <c r="G890">
        <v>4504.6400000000003</v>
      </c>
    </row>
    <row r="891" spans="1:7" x14ac:dyDescent="0.35">
      <c r="A891">
        <v>0.35936613828343211</v>
      </c>
      <c r="B891" t="s">
        <v>6179</v>
      </c>
      <c r="C891">
        <v>326185806</v>
      </c>
      <c r="D891" t="s">
        <v>6198</v>
      </c>
      <c r="E891" t="s">
        <v>6191</v>
      </c>
      <c r="F891" s="2">
        <v>44200</v>
      </c>
      <c r="G891">
        <v>12440.52</v>
      </c>
    </row>
    <row r="892" spans="1:7" x14ac:dyDescent="0.35">
      <c r="A892">
        <v>0.32706195091394974</v>
      </c>
      <c r="B892" t="s">
        <v>6178</v>
      </c>
      <c r="C892">
        <v>439347146</v>
      </c>
      <c r="D892" t="s">
        <v>6187</v>
      </c>
      <c r="E892" t="s">
        <v>6200</v>
      </c>
      <c r="F892" s="2">
        <v>44440</v>
      </c>
      <c r="G892">
        <v>29845.8</v>
      </c>
    </row>
    <row r="893" spans="1:7" x14ac:dyDescent="0.35">
      <c r="A893">
        <v>0.35500080826920311</v>
      </c>
      <c r="B893" t="s">
        <v>6182</v>
      </c>
      <c r="C893">
        <v>957975109</v>
      </c>
      <c r="D893" t="s">
        <v>6196</v>
      </c>
      <c r="E893" t="s">
        <v>6188</v>
      </c>
      <c r="F893" s="2">
        <v>44576</v>
      </c>
      <c r="G893">
        <v>13763.61</v>
      </c>
    </row>
    <row r="894" spans="1:7" x14ac:dyDescent="0.35">
      <c r="A894">
        <v>0.44475220941137217</v>
      </c>
      <c r="B894" t="s">
        <v>6178</v>
      </c>
      <c r="C894">
        <v>278484880</v>
      </c>
      <c r="D894" t="s">
        <v>6187</v>
      </c>
      <c r="E894" t="s">
        <v>6188</v>
      </c>
      <c r="F894" s="2">
        <v>44644</v>
      </c>
      <c r="G894">
        <v>11913.61</v>
      </c>
    </row>
    <row r="895" spans="1:7" x14ac:dyDescent="0.35">
      <c r="A895">
        <v>2.5107905073568193E-2</v>
      </c>
      <c r="B895" t="s">
        <v>6180</v>
      </c>
      <c r="C895">
        <v>564569787</v>
      </c>
      <c r="D895" t="s">
        <v>6189</v>
      </c>
      <c r="E895" t="s">
        <v>6194</v>
      </c>
      <c r="F895" s="2">
        <v>44596</v>
      </c>
      <c r="G895">
        <v>19729.5</v>
      </c>
    </row>
    <row r="896" spans="1:7" x14ac:dyDescent="0.35">
      <c r="A896">
        <v>0.6929692438979137</v>
      </c>
      <c r="B896" t="s">
        <v>6179</v>
      </c>
      <c r="C896">
        <v>783794493</v>
      </c>
      <c r="D896" t="s">
        <v>6198</v>
      </c>
      <c r="E896" t="s">
        <v>6191</v>
      </c>
      <c r="F896" s="2">
        <v>44548</v>
      </c>
      <c r="G896">
        <v>41713.599999999999</v>
      </c>
    </row>
    <row r="897" spans="1:7" x14ac:dyDescent="0.35">
      <c r="A897">
        <v>0.82706492924402286</v>
      </c>
      <c r="B897" t="s">
        <v>6181</v>
      </c>
      <c r="C897">
        <v>935027587</v>
      </c>
      <c r="D897" t="s">
        <v>6192</v>
      </c>
      <c r="E897" t="s">
        <v>6193</v>
      </c>
      <c r="F897" s="2">
        <v>44371</v>
      </c>
      <c r="G897">
        <v>15155.84</v>
      </c>
    </row>
    <row r="898" spans="1:7" x14ac:dyDescent="0.35">
      <c r="A898">
        <v>0.60118151903013961</v>
      </c>
      <c r="B898" t="s">
        <v>6178</v>
      </c>
      <c r="C898">
        <v>935902253</v>
      </c>
      <c r="D898" t="s">
        <v>6187</v>
      </c>
      <c r="E898" t="s">
        <v>6191</v>
      </c>
      <c r="F898" s="2">
        <v>44319</v>
      </c>
      <c r="G898">
        <v>32358</v>
      </c>
    </row>
    <row r="899" spans="1:7" x14ac:dyDescent="0.35">
      <c r="A899">
        <v>0.53932018696250894</v>
      </c>
      <c r="B899" t="s">
        <v>6177</v>
      </c>
      <c r="C899">
        <v>314669857</v>
      </c>
      <c r="D899" t="s">
        <v>6195</v>
      </c>
      <c r="E899" t="s">
        <v>6190</v>
      </c>
      <c r="F899" s="2">
        <v>44332</v>
      </c>
      <c r="G899">
        <v>58828.52</v>
      </c>
    </row>
    <row r="900" spans="1:7" x14ac:dyDescent="0.35">
      <c r="A900">
        <v>0.65084478193503625</v>
      </c>
      <c r="B900" t="s">
        <v>6178</v>
      </c>
      <c r="C900">
        <v>74758408</v>
      </c>
      <c r="D900" t="s">
        <v>6187</v>
      </c>
      <c r="E900" t="s">
        <v>6188</v>
      </c>
      <c r="F900" s="2">
        <v>44577</v>
      </c>
      <c r="G900">
        <v>57941.64</v>
      </c>
    </row>
    <row r="901" spans="1:7" x14ac:dyDescent="0.35">
      <c r="A901">
        <v>0.15481993217638157</v>
      </c>
      <c r="B901" t="s">
        <v>6182</v>
      </c>
      <c r="C901">
        <v>632415923</v>
      </c>
      <c r="D901" t="s">
        <v>6196</v>
      </c>
      <c r="E901" t="s">
        <v>6188</v>
      </c>
      <c r="F901" s="2">
        <v>44309</v>
      </c>
      <c r="G901">
        <v>60147.9</v>
      </c>
    </row>
    <row r="902" spans="1:7" x14ac:dyDescent="0.35">
      <c r="A902">
        <v>0.50302179506375533</v>
      </c>
      <c r="B902" t="s">
        <v>6179</v>
      </c>
      <c r="C902">
        <v>903481280</v>
      </c>
      <c r="D902" t="s">
        <v>6198</v>
      </c>
      <c r="E902" t="s">
        <v>6191</v>
      </c>
      <c r="F902" s="2">
        <v>44510</v>
      </c>
      <c r="G902">
        <v>13654.25</v>
      </c>
    </row>
    <row r="903" spans="1:7" x14ac:dyDescent="0.35">
      <c r="A903">
        <v>0.79192525230767008</v>
      </c>
      <c r="B903" t="s">
        <v>6182</v>
      </c>
      <c r="C903">
        <v>827906116</v>
      </c>
      <c r="D903" t="s">
        <v>6196</v>
      </c>
      <c r="E903" t="s">
        <v>6199</v>
      </c>
      <c r="F903" s="2">
        <v>44212</v>
      </c>
      <c r="G903">
        <v>61134.84</v>
      </c>
    </row>
    <row r="904" spans="1:7" x14ac:dyDescent="0.35">
      <c r="A904">
        <v>0.46089321492193791</v>
      </c>
      <c r="B904" t="s">
        <v>6179</v>
      </c>
      <c r="C904">
        <v>514246525</v>
      </c>
      <c r="D904" t="s">
        <v>6198</v>
      </c>
      <c r="E904" t="s">
        <v>6191</v>
      </c>
      <c r="F904" s="2">
        <v>44294</v>
      </c>
      <c r="G904">
        <v>22198.400000000001</v>
      </c>
    </row>
    <row r="905" spans="1:7" x14ac:dyDescent="0.35">
      <c r="A905">
        <v>5.5494342216366177E-2</v>
      </c>
      <c r="B905" t="s">
        <v>6178</v>
      </c>
      <c r="C905">
        <v>513420727</v>
      </c>
      <c r="D905" t="s">
        <v>6187</v>
      </c>
      <c r="E905" t="s">
        <v>6200</v>
      </c>
      <c r="F905" s="2">
        <v>44641</v>
      </c>
      <c r="G905">
        <v>22214.91</v>
      </c>
    </row>
    <row r="906" spans="1:7" x14ac:dyDescent="0.35">
      <c r="A906">
        <v>0.57357522254225957</v>
      </c>
      <c r="B906" t="s">
        <v>6180</v>
      </c>
      <c r="C906">
        <v>603644277</v>
      </c>
      <c r="D906" t="s">
        <v>6189</v>
      </c>
      <c r="E906" t="s">
        <v>6194</v>
      </c>
      <c r="F906" s="2">
        <v>44383</v>
      </c>
      <c r="G906">
        <v>55798.82</v>
      </c>
    </row>
    <row r="907" spans="1:7" x14ac:dyDescent="0.35">
      <c r="A907">
        <v>0.12500573094645495</v>
      </c>
      <c r="B907" t="s">
        <v>6177</v>
      </c>
      <c r="C907">
        <v>255312649</v>
      </c>
      <c r="D907" t="s">
        <v>6195</v>
      </c>
      <c r="E907" t="s">
        <v>6190</v>
      </c>
      <c r="F907" s="2">
        <v>44640</v>
      </c>
      <c r="G907">
        <v>9183.68</v>
      </c>
    </row>
    <row r="908" spans="1:7" x14ac:dyDescent="0.35">
      <c r="A908">
        <v>0.38867118815913904</v>
      </c>
      <c r="B908" t="s">
        <v>6182</v>
      </c>
      <c r="C908">
        <v>736928880</v>
      </c>
      <c r="D908" t="s">
        <v>6196</v>
      </c>
      <c r="E908" t="s">
        <v>6199</v>
      </c>
      <c r="F908" s="2">
        <v>44616</v>
      </c>
      <c r="G908">
        <v>17554.86</v>
      </c>
    </row>
    <row r="909" spans="1:7" x14ac:dyDescent="0.35">
      <c r="A909">
        <v>0.2597842728230102</v>
      </c>
      <c r="B909" t="s">
        <v>6178</v>
      </c>
      <c r="C909">
        <v>281654787</v>
      </c>
      <c r="D909" t="s">
        <v>6187</v>
      </c>
      <c r="E909" t="s">
        <v>6190</v>
      </c>
      <c r="F909" s="2">
        <v>44528</v>
      </c>
      <c r="G909">
        <v>24115.52</v>
      </c>
    </row>
    <row r="910" spans="1:7" x14ac:dyDescent="0.35">
      <c r="A910">
        <v>0.85921647658930689</v>
      </c>
      <c r="B910" t="s">
        <v>6177</v>
      </c>
      <c r="C910">
        <v>783832158</v>
      </c>
      <c r="D910" t="s">
        <v>6195</v>
      </c>
      <c r="E910" t="s">
        <v>6190</v>
      </c>
      <c r="F910" s="2">
        <v>44355</v>
      </c>
      <c r="G910">
        <v>63134.64</v>
      </c>
    </row>
    <row r="911" spans="1:7" x14ac:dyDescent="0.35">
      <c r="A911">
        <v>0.62122184606232644</v>
      </c>
      <c r="B911" t="s">
        <v>6178</v>
      </c>
      <c r="C911">
        <v>508120860</v>
      </c>
      <c r="D911" t="s">
        <v>6187</v>
      </c>
      <c r="E911" t="s">
        <v>6200</v>
      </c>
      <c r="F911" s="2">
        <v>44644</v>
      </c>
      <c r="G911">
        <v>37405.71</v>
      </c>
    </row>
    <row r="912" spans="1:7" x14ac:dyDescent="0.35">
      <c r="A912">
        <v>0.62834474125146267</v>
      </c>
      <c r="B912" t="s">
        <v>6181</v>
      </c>
      <c r="C912">
        <v>468039144</v>
      </c>
      <c r="D912" t="s">
        <v>6192</v>
      </c>
      <c r="E912" t="s">
        <v>6197</v>
      </c>
      <c r="F912" s="2">
        <v>44572</v>
      </c>
      <c r="G912">
        <v>13609.62</v>
      </c>
    </row>
    <row r="913" spans="1:7" x14ac:dyDescent="0.35">
      <c r="A913">
        <v>0.9110441035002208</v>
      </c>
      <c r="B913" t="s">
        <v>6182</v>
      </c>
      <c r="C913">
        <v>50359721</v>
      </c>
      <c r="D913" t="s">
        <v>6196</v>
      </c>
      <c r="E913" t="s">
        <v>6188</v>
      </c>
      <c r="F913" s="2">
        <v>44448</v>
      </c>
      <c r="G913">
        <v>4081.02</v>
      </c>
    </row>
    <row r="914" spans="1:7" x14ac:dyDescent="0.35">
      <c r="A914">
        <v>0.68121824104489448</v>
      </c>
      <c r="B914" t="s">
        <v>6177</v>
      </c>
      <c r="C914">
        <v>698205626</v>
      </c>
      <c r="D914" t="s">
        <v>6195</v>
      </c>
      <c r="E914" t="s">
        <v>6190</v>
      </c>
      <c r="F914" s="2">
        <v>44278</v>
      </c>
      <c r="G914">
        <v>15895.6</v>
      </c>
    </row>
    <row r="915" spans="1:7" x14ac:dyDescent="0.35">
      <c r="A915">
        <v>0.43589712792343338</v>
      </c>
      <c r="B915" t="s">
        <v>6181</v>
      </c>
      <c r="C915">
        <v>261596912</v>
      </c>
      <c r="D915" t="s">
        <v>6192</v>
      </c>
      <c r="E915" t="s">
        <v>6188</v>
      </c>
      <c r="F915" s="2">
        <v>44345</v>
      </c>
      <c r="G915">
        <v>30599</v>
      </c>
    </row>
    <row r="916" spans="1:7" x14ac:dyDescent="0.35">
      <c r="A916">
        <v>0.68911281054617024</v>
      </c>
      <c r="B916" t="s">
        <v>6179</v>
      </c>
      <c r="C916">
        <v>104083137</v>
      </c>
      <c r="D916" t="s">
        <v>6198</v>
      </c>
      <c r="E916" t="s">
        <v>6191</v>
      </c>
      <c r="F916" s="2">
        <v>44641</v>
      </c>
      <c r="G916">
        <v>12422.76</v>
      </c>
    </row>
    <row r="917" spans="1:7" x14ac:dyDescent="0.35">
      <c r="A917">
        <v>0.78097686886920381</v>
      </c>
      <c r="B917" t="s">
        <v>6178</v>
      </c>
      <c r="C917">
        <v>836878256</v>
      </c>
      <c r="D917" t="s">
        <v>6187</v>
      </c>
      <c r="E917" t="s">
        <v>6188</v>
      </c>
      <c r="F917" s="2">
        <v>44411</v>
      </c>
      <c r="G917">
        <v>17601.5</v>
      </c>
    </row>
    <row r="918" spans="1:7" x14ac:dyDescent="0.35">
      <c r="A918">
        <v>0.22440448054570883</v>
      </c>
      <c r="B918" t="s">
        <v>6181</v>
      </c>
      <c r="C918">
        <v>735527609</v>
      </c>
      <c r="D918" t="s">
        <v>6192</v>
      </c>
      <c r="E918" t="s">
        <v>6197</v>
      </c>
      <c r="F918" s="2">
        <v>44536</v>
      </c>
      <c r="G918">
        <v>38928.300000000003</v>
      </c>
    </row>
    <row r="919" spans="1:7" x14ac:dyDescent="0.35">
      <c r="A919">
        <v>0.49406632883725599</v>
      </c>
      <c r="B919" t="s">
        <v>6177</v>
      </c>
      <c r="C919">
        <v>510835677</v>
      </c>
      <c r="D919" t="s">
        <v>6195</v>
      </c>
      <c r="E919" t="s">
        <v>6190</v>
      </c>
      <c r="F919" s="2">
        <v>44403</v>
      </c>
      <c r="G919">
        <v>44809.919999999998</v>
      </c>
    </row>
    <row r="920" spans="1:7" x14ac:dyDescent="0.35">
      <c r="A920">
        <v>0.44570151951705472</v>
      </c>
      <c r="B920" t="s">
        <v>6178</v>
      </c>
      <c r="C920">
        <v>683652420</v>
      </c>
      <c r="D920" t="s">
        <v>6187</v>
      </c>
      <c r="E920" t="s">
        <v>6188</v>
      </c>
      <c r="F920" s="2">
        <v>44410</v>
      </c>
      <c r="G920">
        <v>12710</v>
      </c>
    </row>
    <row r="921" spans="1:7" x14ac:dyDescent="0.35">
      <c r="A921">
        <v>0.3396267547926618</v>
      </c>
      <c r="B921" t="s">
        <v>6178</v>
      </c>
      <c r="C921">
        <v>426567296</v>
      </c>
      <c r="D921" t="s">
        <v>6187</v>
      </c>
      <c r="E921" t="s">
        <v>6200</v>
      </c>
      <c r="F921" s="2">
        <v>44436</v>
      </c>
      <c r="G921">
        <v>24412.82</v>
      </c>
    </row>
    <row r="922" spans="1:7" x14ac:dyDescent="0.35">
      <c r="A922">
        <v>0.40205487823165498</v>
      </c>
      <c r="B922" t="s">
        <v>6178</v>
      </c>
      <c r="C922">
        <v>502549195</v>
      </c>
      <c r="D922" t="s">
        <v>6187</v>
      </c>
      <c r="E922" t="s">
        <v>6188</v>
      </c>
      <c r="F922" s="2">
        <v>44625</v>
      </c>
      <c r="G922">
        <v>16091.79</v>
      </c>
    </row>
    <row r="923" spans="1:7" x14ac:dyDescent="0.35">
      <c r="A923">
        <v>0.21290659165379022</v>
      </c>
      <c r="B923" t="s">
        <v>6179</v>
      </c>
      <c r="C923">
        <v>968411127</v>
      </c>
      <c r="D923" t="s">
        <v>6198</v>
      </c>
      <c r="E923" t="s">
        <v>6191</v>
      </c>
      <c r="F923" s="2">
        <v>44202</v>
      </c>
      <c r="G923">
        <v>28798</v>
      </c>
    </row>
    <row r="924" spans="1:7" x14ac:dyDescent="0.35">
      <c r="A924">
        <v>0.99141925314463819</v>
      </c>
      <c r="B924" t="s">
        <v>6178</v>
      </c>
      <c r="C924">
        <v>481270841</v>
      </c>
      <c r="D924" t="s">
        <v>6187</v>
      </c>
      <c r="E924" t="s">
        <v>6200</v>
      </c>
      <c r="F924" s="2">
        <v>44242</v>
      </c>
      <c r="G924">
        <v>13692.28</v>
      </c>
    </row>
    <row r="925" spans="1:7" x14ac:dyDescent="0.35">
      <c r="A925">
        <v>5.7516975136856496E-3</v>
      </c>
      <c r="B925" t="s">
        <v>6181</v>
      </c>
      <c r="C925">
        <v>804038273</v>
      </c>
      <c r="D925" t="s">
        <v>6192</v>
      </c>
      <c r="E925" t="s">
        <v>6197</v>
      </c>
      <c r="F925" s="2">
        <v>44307</v>
      </c>
      <c r="G925">
        <v>23169.51</v>
      </c>
    </row>
    <row r="926" spans="1:7" x14ac:dyDescent="0.35">
      <c r="A926">
        <v>9.8234310329596508E-2</v>
      </c>
      <c r="B926" t="s">
        <v>6182</v>
      </c>
      <c r="C926">
        <v>337682362</v>
      </c>
      <c r="D926" t="s">
        <v>6196</v>
      </c>
      <c r="E926" t="s">
        <v>6199</v>
      </c>
      <c r="F926" s="2">
        <v>44598</v>
      </c>
      <c r="G926">
        <v>10259.67</v>
      </c>
    </row>
    <row r="927" spans="1:7" x14ac:dyDescent="0.35">
      <c r="A927">
        <v>0.82999230901349796</v>
      </c>
      <c r="B927" t="s">
        <v>6178</v>
      </c>
      <c r="C927">
        <v>937421561</v>
      </c>
      <c r="D927" t="s">
        <v>6187</v>
      </c>
      <c r="E927" t="s">
        <v>6190</v>
      </c>
      <c r="F927" s="2">
        <v>44232</v>
      </c>
      <c r="G927">
        <v>53270.12</v>
      </c>
    </row>
    <row r="928" spans="1:7" x14ac:dyDescent="0.35">
      <c r="A928">
        <v>0.81885957563559231</v>
      </c>
      <c r="B928" t="s">
        <v>6182</v>
      </c>
      <c r="C928">
        <v>842020221</v>
      </c>
      <c r="D928" t="s">
        <v>6196</v>
      </c>
      <c r="E928" t="s">
        <v>6199</v>
      </c>
      <c r="F928" s="2">
        <v>44590</v>
      </c>
      <c r="G928">
        <v>32365.02</v>
      </c>
    </row>
    <row r="929" spans="1:7" x14ac:dyDescent="0.35">
      <c r="A929">
        <v>0.34561082896336526</v>
      </c>
      <c r="B929" t="s">
        <v>6182</v>
      </c>
      <c r="C929">
        <v>273323924</v>
      </c>
      <c r="D929" t="s">
        <v>6196</v>
      </c>
      <c r="E929" t="s">
        <v>6188</v>
      </c>
      <c r="F929" s="2">
        <v>44478</v>
      </c>
      <c r="G929">
        <v>15258.24</v>
      </c>
    </row>
    <row r="930" spans="1:7" x14ac:dyDescent="0.35">
      <c r="A930">
        <v>0.84722776649380882</v>
      </c>
      <c r="B930" t="s">
        <v>6177</v>
      </c>
      <c r="C930">
        <v>533272771</v>
      </c>
      <c r="D930" t="s">
        <v>6195</v>
      </c>
      <c r="E930" t="s">
        <v>6191</v>
      </c>
      <c r="F930" s="2">
        <v>44472</v>
      </c>
      <c r="G930">
        <v>22007.78</v>
      </c>
    </row>
    <row r="931" spans="1:7" x14ac:dyDescent="0.35">
      <c r="A931">
        <v>0.3960179351508254</v>
      </c>
      <c r="B931" t="s">
        <v>6179</v>
      </c>
      <c r="C931">
        <v>348946567</v>
      </c>
      <c r="D931" t="s">
        <v>6198</v>
      </c>
      <c r="E931" t="s">
        <v>6191</v>
      </c>
      <c r="F931" s="2">
        <v>44633</v>
      </c>
      <c r="G931">
        <v>34944.75</v>
      </c>
    </row>
    <row r="932" spans="1:7" x14ac:dyDescent="0.35">
      <c r="A932">
        <v>0.33356875283579468</v>
      </c>
      <c r="B932" t="s">
        <v>6177</v>
      </c>
      <c r="C932">
        <v>492942781</v>
      </c>
      <c r="D932" t="s">
        <v>6195</v>
      </c>
      <c r="E932" t="s">
        <v>6190</v>
      </c>
      <c r="F932" s="2">
        <v>44307</v>
      </c>
      <c r="G932">
        <v>12691.6</v>
      </c>
    </row>
    <row r="933" spans="1:7" x14ac:dyDescent="0.35">
      <c r="A933">
        <v>0.83802616025098065</v>
      </c>
      <c r="B933" t="s">
        <v>6179</v>
      </c>
      <c r="C933">
        <v>305303485</v>
      </c>
      <c r="D933" t="s">
        <v>6198</v>
      </c>
      <c r="E933" t="s">
        <v>6190</v>
      </c>
      <c r="F933" s="2">
        <v>44553</v>
      </c>
      <c r="G933">
        <v>48637.599999999999</v>
      </c>
    </row>
    <row r="934" spans="1:7" x14ac:dyDescent="0.35">
      <c r="A934">
        <v>0.34277182535972073</v>
      </c>
      <c r="B934" t="s">
        <v>6179</v>
      </c>
      <c r="C934">
        <v>27988702</v>
      </c>
      <c r="D934" t="s">
        <v>6198</v>
      </c>
      <c r="E934" t="s">
        <v>6201</v>
      </c>
      <c r="F934" s="2">
        <v>44599</v>
      </c>
      <c r="G934">
        <v>6236.45</v>
      </c>
    </row>
    <row r="935" spans="1:7" x14ac:dyDescent="0.35">
      <c r="A935">
        <v>0.4022560195530106</v>
      </c>
      <c r="B935" t="s">
        <v>6177</v>
      </c>
      <c r="C935">
        <v>961508732</v>
      </c>
      <c r="D935" t="s">
        <v>6195</v>
      </c>
      <c r="E935" t="s">
        <v>6190</v>
      </c>
      <c r="F935" s="2">
        <v>44333</v>
      </c>
      <c r="G935">
        <v>8139.74</v>
      </c>
    </row>
    <row r="936" spans="1:7" x14ac:dyDescent="0.35">
      <c r="A936">
        <v>8.6774629138752779E-4</v>
      </c>
      <c r="B936" t="s">
        <v>6182</v>
      </c>
      <c r="C936">
        <v>62019148</v>
      </c>
      <c r="D936" t="s">
        <v>6196</v>
      </c>
      <c r="E936" t="s">
        <v>6188</v>
      </c>
      <c r="F936" s="2">
        <v>44420</v>
      </c>
      <c r="G936">
        <v>36505.599999999999</v>
      </c>
    </row>
    <row r="937" spans="1:7" x14ac:dyDescent="0.35">
      <c r="A937">
        <v>0.24050996575446582</v>
      </c>
      <c r="B937" t="s">
        <v>6179</v>
      </c>
      <c r="C937">
        <v>90580934</v>
      </c>
      <c r="D937" t="s">
        <v>6198</v>
      </c>
      <c r="E937" t="s">
        <v>6191</v>
      </c>
      <c r="F937" s="2">
        <v>44417</v>
      </c>
      <c r="G937">
        <v>19663.48</v>
      </c>
    </row>
    <row r="938" spans="1:7" x14ac:dyDescent="0.35">
      <c r="A938">
        <v>0.68357037306560831</v>
      </c>
      <c r="B938" t="s">
        <v>6182</v>
      </c>
      <c r="C938">
        <v>426717659</v>
      </c>
      <c r="D938" t="s">
        <v>6196</v>
      </c>
      <c r="E938" t="s">
        <v>6199</v>
      </c>
      <c r="F938" s="2">
        <v>44376</v>
      </c>
      <c r="G938">
        <v>22223.25</v>
      </c>
    </row>
    <row r="939" spans="1:7" x14ac:dyDescent="0.35">
      <c r="A939">
        <v>0.90253231583638105</v>
      </c>
      <c r="B939" t="s">
        <v>6180</v>
      </c>
      <c r="C939">
        <v>398490470</v>
      </c>
      <c r="D939" t="s">
        <v>6189</v>
      </c>
      <c r="E939" t="s">
        <v>6190</v>
      </c>
      <c r="F939" s="2">
        <v>44389</v>
      </c>
      <c r="G939">
        <v>55375.32</v>
      </c>
    </row>
    <row r="940" spans="1:7" x14ac:dyDescent="0.35">
      <c r="A940">
        <v>0.98024329717792313</v>
      </c>
      <c r="B940" t="s">
        <v>6177</v>
      </c>
      <c r="C940">
        <v>216744635</v>
      </c>
      <c r="D940" t="s">
        <v>6195</v>
      </c>
      <c r="E940" t="s">
        <v>6190</v>
      </c>
      <c r="F940" s="2">
        <v>44304</v>
      </c>
      <c r="G940">
        <v>31923.72</v>
      </c>
    </row>
    <row r="941" spans="1:7" x14ac:dyDescent="0.35">
      <c r="A941">
        <v>0.65738654849848732</v>
      </c>
      <c r="B941" t="s">
        <v>6177</v>
      </c>
      <c r="C941">
        <v>906510135</v>
      </c>
      <c r="D941" t="s">
        <v>6195</v>
      </c>
      <c r="E941" t="s">
        <v>6190</v>
      </c>
      <c r="F941" s="2">
        <v>44220</v>
      </c>
      <c r="G941">
        <v>21749.8</v>
      </c>
    </row>
    <row r="942" spans="1:7" x14ac:dyDescent="0.35">
      <c r="A942">
        <v>0.54256931988296131</v>
      </c>
      <c r="B942" t="s">
        <v>6181</v>
      </c>
      <c r="C942">
        <v>493486761</v>
      </c>
      <c r="D942" t="s">
        <v>6192</v>
      </c>
      <c r="E942" t="s">
        <v>6193</v>
      </c>
      <c r="F942" s="2">
        <v>44498</v>
      </c>
      <c r="G942">
        <v>24722.720000000001</v>
      </c>
    </row>
    <row r="943" spans="1:7" x14ac:dyDescent="0.35">
      <c r="A943">
        <v>0.42907346085424092</v>
      </c>
      <c r="B943" t="s">
        <v>6178</v>
      </c>
      <c r="C943">
        <v>526139831</v>
      </c>
      <c r="D943" t="s">
        <v>6187</v>
      </c>
      <c r="E943" t="s">
        <v>6190</v>
      </c>
      <c r="F943" s="2">
        <v>44297</v>
      </c>
      <c r="G943">
        <v>52238.7</v>
      </c>
    </row>
    <row r="944" spans="1:7" x14ac:dyDescent="0.35">
      <c r="A944">
        <v>0.91947116409893193</v>
      </c>
      <c r="B944" t="s">
        <v>6179</v>
      </c>
      <c r="C944">
        <v>318114026</v>
      </c>
      <c r="D944" t="s">
        <v>6198</v>
      </c>
      <c r="E944" t="s">
        <v>6191</v>
      </c>
      <c r="F944" s="2">
        <v>44485</v>
      </c>
      <c r="G944">
        <v>54076.29</v>
      </c>
    </row>
    <row r="945" spans="1:7" x14ac:dyDescent="0.35">
      <c r="A945">
        <v>0.5725114932885601</v>
      </c>
      <c r="B945" t="s">
        <v>6182</v>
      </c>
      <c r="C945">
        <v>133928758</v>
      </c>
      <c r="D945" t="s">
        <v>6196</v>
      </c>
      <c r="E945" t="s">
        <v>6200</v>
      </c>
      <c r="F945" s="2">
        <v>44380</v>
      </c>
      <c r="G945">
        <v>28538.799999999999</v>
      </c>
    </row>
    <row r="946" spans="1:7" x14ac:dyDescent="0.35">
      <c r="A946">
        <v>0.19292333207663215</v>
      </c>
      <c r="B946" t="s">
        <v>6179</v>
      </c>
      <c r="C946">
        <v>140511338</v>
      </c>
      <c r="D946" t="s">
        <v>6198</v>
      </c>
      <c r="E946" t="s">
        <v>6201</v>
      </c>
      <c r="F946" s="2">
        <v>44550</v>
      </c>
      <c r="G946">
        <v>10720.35</v>
      </c>
    </row>
    <row r="947" spans="1:7" x14ac:dyDescent="0.35">
      <c r="A947">
        <v>0.96920273124085254</v>
      </c>
      <c r="B947" t="s">
        <v>6182</v>
      </c>
      <c r="C947">
        <v>523211313</v>
      </c>
      <c r="D947" t="s">
        <v>6196</v>
      </c>
      <c r="E947" t="s">
        <v>6200</v>
      </c>
      <c r="F947" s="2">
        <v>44232</v>
      </c>
      <c r="G947">
        <v>23677.35</v>
      </c>
    </row>
    <row r="948" spans="1:7" x14ac:dyDescent="0.35">
      <c r="A948">
        <v>0.2101649628811656</v>
      </c>
      <c r="B948" t="s">
        <v>6179</v>
      </c>
      <c r="C948">
        <v>252465556</v>
      </c>
      <c r="D948" t="s">
        <v>6198</v>
      </c>
      <c r="E948" t="s">
        <v>6201</v>
      </c>
      <c r="F948" s="2">
        <v>44384</v>
      </c>
      <c r="G948">
        <v>26183.52</v>
      </c>
    </row>
    <row r="949" spans="1:7" x14ac:dyDescent="0.35">
      <c r="A949">
        <v>0.9499694602987796</v>
      </c>
      <c r="B949" t="s">
        <v>6178</v>
      </c>
      <c r="C949">
        <v>669511197</v>
      </c>
      <c r="D949" t="s">
        <v>6187</v>
      </c>
      <c r="E949" t="s">
        <v>6188</v>
      </c>
      <c r="F949" s="2">
        <v>44540</v>
      </c>
      <c r="G949">
        <v>29141.25</v>
      </c>
    </row>
    <row r="950" spans="1:7" x14ac:dyDescent="0.35">
      <c r="A950">
        <v>0.19159511965736364</v>
      </c>
      <c r="B950" t="s">
        <v>6182</v>
      </c>
      <c r="C950">
        <v>506590361</v>
      </c>
      <c r="D950" t="s">
        <v>6196</v>
      </c>
      <c r="E950" t="s">
        <v>6199</v>
      </c>
      <c r="F950" s="2">
        <v>44449</v>
      </c>
      <c r="G950">
        <v>17690.88</v>
      </c>
    </row>
    <row r="951" spans="1:7" x14ac:dyDescent="0.35">
      <c r="A951">
        <v>0.43500823600994099</v>
      </c>
      <c r="B951" t="s">
        <v>6178</v>
      </c>
      <c r="C951">
        <v>489162349</v>
      </c>
      <c r="D951" t="s">
        <v>6187</v>
      </c>
      <c r="E951" t="s">
        <v>6191</v>
      </c>
      <c r="F951" s="2">
        <v>44538</v>
      </c>
      <c r="G951">
        <v>36991.360000000001</v>
      </c>
    </row>
    <row r="952" spans="1:7" x14ac:dyDescent="0.35">
      <c r="A952">
        <v>0.88095265922594035</v>
      </c>
      <c r="B952" t="s">
        <v>6177</v>
      </c>
      <c r="C952">
        <v>390749506</v>
      </c>
      <c r="D952" t="s">
        <v>6195</v>
      </c>
      <c r="E952" t="s">
        <v>6190</v>
      </c>
      <c r="F952" s="2">
        <v>44211</v>
      </c>
      <c r="G952">
        <v>24692.5</v>
      </c>
    </row>
    <row r="953" spans="1:7" x14ac:dyDescent="0.35">
      <c r="A953">
        <v>0.85756904096388353</v>
      </c>
      <c r="B953" t="s">
        <v>6182</v>
      </c>
      <c r="C953">
        <v>960449597</v>
      </c>
      <c r="D953" t="s">
        <v>6196</v>
      </c>
      <c r="E953" t="s">
        <v>6188</v>
      </c>
      <c r="F953" s="2">
        <v>44474</v>
      </c>
      <c r="G953">
        <v>32310.639999999999</v>
      </c>
    </row>
    <row r="954" spans="1:7" x14ac:dyDescent="0.35">
      <c r="A954">
        <v>0.56142404270093027</v>
      </c>
      <c r="B954" t="s">
        <v>6179</v>
      </c>
      <c r="C954">
        <v>97905680</v>
      </c>
      <c r="D954" t="s">
        <v>6198</v>
      </c>
      <c r="E954" t="s">
        <v>6191</v>
      </c>
      <c r="F954" s="2">
        <v>44609</v>
      </c>
      <c r="G954">
        <v>28271.26</v>
      </c>
    </row>
    <row r="955" spans="1:7" x14ac:dyDescent="0.35">
      <c r="A955">
        <v>0.54993944942299833</v>
      </c>
      <c r="B955" t="s">
        <v>6179</v>
      </c>
      <c r="C955">
        <v>625733970</v>
      </c>
      <c r="D955" t="s">
        <v>6198</v>
      </c>
      <c r="E955" t="s">
        <v>6190</v>
      </c>
      <c r="F955" s="2">
        <v>44333</v>
      </c>
      <c r="G955">
        <v>28865.9</v>
      </c>
    </row>
    <row r="956" spans="1:7" x14ac:dyDescent="0.35">
      <c r="A956">
        <v>0.2564824862563182</v>
      </c>
      <c r="B956" t="s">
        <v>6178</v>
      </c>
      <c r="C956">
        <v>535286617</v>
      </c>
      <c r="D956" t="s">
        <v>6187</v>
      </c>
      <c r="E956" t="s">
        <v>6200</v>
      </c>
      <c r="F956" s="2">
        <v>44225</v>
      </c>
      <c r="G956">
        <v>23457.96</v>
      </c>
    </row>
    <row r="957" spans="1:7" x14ac:dyDescent="0.35">
      <c r="A957">
        <v>4.4940812922362738E-2</v>
      </c>
      <c r="B957" t="s">
        <v>6179</v>
      </c>
      <c r="C957">
        <v>609847194</v>
      </c>
      <c r="D957" t="s">
        <v>6198</v>
      </c>
      <c r="E957" t="s">
        <v>6191</v>
      </c>
      <c r="F957" s="2">
        <v>44599</v>
      </c>
      <c r="G957">
        <v>22914.639999999999</v>
      </c>
    </row>
    <row r="958" spans="1:7" x14ac:dyDescent="0.35">
      <c r="A958">
        <v>0.13227789183818595</v>
      </c>
      <c r="B958" t="s">
        <v>6178</v>
      </c>
      <c r="C958">
        <v>930899737</v>
      </c>
      <c r="D958" t="s">
        <v>6187</v>
      </c>
      <c r="E958" t="s">
        <v>6188</v>
      </c>
      <c r="F958" s="2">
        <v>44403</v>
      </c>
      <c r="G958">
        <v>4761.21</v>
      </c>
    </row>
    <row r="959" spans="1:7" x14ac:dyDescent="0.35">
      <c r="A959">
        <v>0.88022022024975455</v>
      </c>
      <c r="B959" t="s">
        <v>6178</v>
      </c>
      <c r="C959">
        <v>544751140</v>
      </c>
      <c r="D959" t="s">
        <v>6187</v>
      </c>
      <c r="E959" t="s">
        <v>6190</v>
      </c>
      <c r="F959" s="2">
        <v>44525</v>
      </c>
      <c r="G959">
        <v>25598.080000000002</v>
      </c>
    </row>
    <row r="960" spans="1:7" x14ac:dyDescent="0.35">
      <c r="A960">
        <v>0.6716975424924434</v>
      </c>
      <c r="B960" t="s">
        <v>6182</v>
      </c>
      <c r="C960">
        <v>272264222</v>
      </c>
      <c r="D960" t="s">
        <v>6196</v>
      </c>
      <c r="E960" t="s">
        <v>6199</v>
      </c>
      <c r="F960" s="2">
        <v>44384</v>
      </c>
      <c r="G960">
        <v>38611.96</v>
      </c>
    </row>
    <row r="961" spans="1:7" x14ac:dyDescent="0.35">
      <c r="A961">
        <v>0.90620647307782054</v>
      </c>
      <c r="B961" t="s">
        <v>6181</v>
      </c>
      <c r="C961">
        <v>560038029</v>
      </c>
      <c r="D961" t="s">
        <v>6192</v>
      </c>
      <c r="E961" t="s">
        <v>6197</v>
      </c>
      <c r="F961" s="2">
        <v>44198</v>
      </c>
      <c r="G961">
        <v>5405</v>
      </c>
    </row>
    <row r="962" spans="1:7" x14ac:dyDescent="0.35">
      <c r="A962">
        <v>0.50250508662944415</v>
      </c>
      <c r="B962" t="s">
        <v>6178</v>
      </c>
      <c r="C962">
        <v>514798396</v>
      </c>
      <c r="D962" t="s">
        <v>6187</v>
      </c>
      <c r="E962" t="s">
        <v>6188</v>
      </c>
      <c r="F962" s="2">
        <v>44202</v>
      </c>
      <c r="G962">
        <v>13840.26</v>
      </c>
    </row>
    <row r="963" spans="1:7" x14ac:dyDescent="0.35">
      <c r="A963">
        <v>0.22423841147021895</v>
      </c>
      <c r="B963" t="s">
        <v>6177</v>
      </c>
      <c r="C963">
        <v>233272612</v>
      </c>
      <c r="D963" t="s">
        <v>6195</v>
      </c>
      <c r="E963" t="s">
        <v>6190</v>
      </c>
      <c r="F963" s="2">
        <v>44560</v>
      </c>
      <c r="G963">
        <v>41736.75</v>
      </c>
    </row>
    <row r="964" spans="1:7" x14ac:dyDescent="0.35">
      <c r="A964">
        <v>0.91136485251440902</v>
      </c>
      <c r="B964" t="s">
        <v>6180</v>
      </c>
      <c r="C964">
        <v>563666327</v>
      </c>
      <c r="D964" t="s">
        <v>6189</v>
      </c>
      <c r="E964" t="s">
        <v>6190</v>
      </c>
      <c r="F964" s="2">
        <v>44378</v>
      </c>
      <c r="G964">
        <v>9808.56</v>
      </c>
    </row>
    <row r="965" spans="1:7" x14ac:dyDescent="0.35">
      <c r="A965">
        <v>0.52850309666607498</v>
      </c>
      <c r="B965" t="s">
        <v>6181</v>
      </c>
      <c r="C965">
        <v>601592292</v>
      </c>
      <c r="D965" t="s">
        <v>6192</v>
      </c>
      <c r="E965" t="s">
        <v>6188</v>
      </c>
      <c r="F965" s="2">
        <v>44262</v>
      </c>
      <c r="G965">
        <v>4835.53</v>
      </c>
    </row>
    <row r="966" spans="1:7" x14ac:dyDescent="0.35">
      <c r="A966">
        <v>0.72472987783425702</v>
      </c>
      <c r="B966" t="s">
        <v>6179</v>
      </c>
      <c r="C966">
        <v>862357043</v>
      </c>
      <c r="D966" t="s">
        <v>6198</v>
      </c>
      <c r="E966" t="s">
        <v>6191</v>
      </c>
      <c r="F966" s="2">
        <v>44601</v>
      </c>
      <c r="G966">
        <v>42778.12</v>
      </c>
    </row>
    <row r="967" spans="1:7" x14ac:dyDescent="0.35">
      <c r="A967">
        <v>0.78082548851557865</v>
      </c>
      <c r="B967" t="s">
        <v>6178</v>
      </c>
      <c r="C967">
        <v>684928177</v>
      </c>
      <c r="D967" t="s">
        <v>6187</v>
      </c>
      <c r="E967" t="s">
        <v>6188</v>
      </c>
      <c r="F967" s="2">
        <v>44375</v>
      </c>
      <c r="G967">
        <v>38376.42</v>
      </c>
    </row>
    <row r="968" spans="1:7" x14ac:dyDescent="0.35">
      <c r="A968">
        <v>0.75090988433282169</v>
      </c>
      <c r="B968" t="s">
        <v>6177</v>
      </c>
      <c r="C968">
        <v>68152684</v>
      </c>
      <c r="D968" t="s">
        <v>6195</v>
      </c>
      <c r="E968" t="s">
        <v>6190</v>
      </c>
      <c r="F968" s="2">
        <v>44319</v>
      </c>
      <c r="G968">
        <v>29437.18</v>
      </c>
    </row>
    <row r="969" spans="1:7" x14ac:dyDescent="0.35">
      <c r="A969">
        <v>0.60560890590986927</v>
      </c>
      <c r="B969" t="s">
        <v>6182</v>
      </c>
      <c r="C969">
        <v>949538015</v>
      </c>
      <c r="D969" t="s">
        <v>6196</v>
      </c>
      <c r="E969" t="s">
        <v>6200</v>
      </c>
      <c r="F969" s="2">
        <v>44344</v>
      </c>
      <c r="G969">
        <v>19953.7</v>
      </c>
    </row>
    <row r="970" spans="1:7" x14ac:dyDescent="0.35">
      <c r="A970">
        <v>0.46928767682659356</v>
      </c>
      <c r="B970" t="s">
        <v>6182</v>
      </c>
      <c r="C970">
        <v>441796382</v>
      </c>
      <c r="D970" t="s">
        <v>6196</v>
      </c>
      <c r="E970" t="s">
        <v>6199</v>
      </c>
      <c r="F970" s="2">
        <v>44392</v>
      </c>
      <c r="G970">
        <v>7726.95</v>
      </c>
    </row>
    <row r="971" spans="1:7" x14ac:dyDescent="0.35">
      <c r="A971">
        <v>0.50318870422971529</v>
      </c>
      <c r="B971" t="s">
        <v>6182</v>
      </c>
      <c r="C971">
        <v>29584324</v>
      </c>
      <c r="D971" t="s">
        <v>6196</v>
      </c>
      <c r="E971" t="s">
        <v>6199</v>
      </c>
      <c r="F971" s="2">
        <v>44478</v>
      </c>
      <c r="G971">
        <v>16354</v>
      </c>
    </row>
    <row r="972" spans="1:7" x14ac:dyDescent="0.35">
      <c r="A972">
        <v>0.43154542330949419</v>
      </c>
      <c r="B972" t="s">
        <v>6177</v>
      </c>
      <c r="C972">
        <v>985217845</v>
      </c>
      <c r="D972" t="s">
        <v>6195</v>
      </c>
      <c r="E972" t="s">
        <v>6190</v>
      </c>
      <c r="F972" s="2">
        <v>44267</v>
      </c>
      <c r="G972">
        <v>21625.39</v>
      </c>
    </row>
    <row r="973" spans="1:7" x14ac:dyDescent="0.35">
      <c r="A973">
        <v>0.53301159981265167</v>
      </c>
      <c r="B973" t="s">
        <v>6182</v>
      </c>
      <c r="C973">
        <v>661401249</v>
      </c>
      <c r="D973" t="s">
        <v>6196</v>
      </c>
      <c r="E973" t="s">
        <v>6200</v>
      </c>
      <c r="F973" s="2">
        <v>44408</v>
      </c>
      <c r="G973">
        <v>17283.63</v>
      </c>
    </row>
    <row r="974" spans="1:7" x14ac:dyDescent="0.35">
      <c r="A974">
        <v>1.169550157471555E-2</v>
      </c>
      <c r="B974" t="s">
        <v>6182</v>
      </c>
      <c r="C974">
        <v>196785497</v>
      </c>
      <c r="D974" t="s">
        <v>6196</v>
      </c>
      <c r="E974" t="s">
        <v>6199</v>
      </c>
      <c r="F974" s="2">
        <v>44423</v>
      </c>
      <c r="G974">
        <v>7326.8</v>
      </c>
    </row>
    <row r="975" spans="1:7" x14ac:dyDescent="0.35">
      <c r="A975">
        <v>0.18847261298674067</v>
      </c>
      <c r="B975" t="s">
        <v>6178</v>
      </c>
      <c r="C975">
        <v>962251721</v>
      </c>
      <c r="D975" t="s">
        <v>6187</v>
      </c>
      <c r="E975" t="s">
        <v>6188</v>
      </c>
      <c r="F975" s="2">
        <v>44381</v>
      </c>
      <c r="G975">
        <v>59178.21</v>
      </c>
    </row>
    <row r="976" spans="1:7" x14ac:dyDescent="0.35">
      <c r="A976">
        <v>1.9082595241786016E-2</v>
      </c>
      <c r="B976" t="s">
        <v>6178</v>
      </c>
      <c r="C976">
        <v>213343518</v>
      </c>
      <c r="D976" t="s">
        <v>6187</v>
      </c>
      <c r="E976" t="s">
        <v>6188</v>
      </c>
      <c r="F976" s="2">
        <v>44609</v>
      </c>
      <c r="G976">
        <v>54862.2</v>
      </c>
    </row>
    <row r="977" spans="1:7" x14ac:dyDescent="0.35">
      <c r="A977">
        <v>0.27053422406251626</v>
      </c>
      <c r="B977" t="s">
        <v>6178</v>
      </c>
      <c r="C977">
        <v>336282253</v>
      </c>
      <c r="D977" t="s">
        <v>6187</v>
      </c>
      <c r="E977" t="s">
        <v>6188</v>
      </c>
      <c r="F977" s="2">
        <v>44646</v>
      </c>
      <c r="G977">
        <v>20838.509999999998</v>
      </c>
    </row>
    <row r="978" spans="1:7" x14ac:dyDescent="0.35">
      <c r="A978">
        <v>0.89715619619055054</v>
      </c>
      <c r="B978" t="s">
        <v>6178</v>
      </c>
      <c r="C978">
        <v>815158945</v>
      </c>
      <c r="D978" t="s">
        <v>6187</v>
      </c>
      <c r="E978" t="s">
        <v>6188</v>
      </c>
      <c r="F978" s="2">
        <v>44407</v>
      </c>
      <c r="G978">
        <v>24554.880000000001</v>
      </c>
    </row>
    <row r="979" spans="1:7" x14ac:dyDescent="0.35">
      <c r="A979">
        <v>5.4052891019026217E-2</v>
      </c>
      <c r="B979" t="s">
        <v>6179</v>
      </c>
      <c r="C979">
        <v>915295189</v>
      </c>
      <c r="D979" t="s">
        <v>6198</v>
      </c>
      <c r="E979" t="s">
        <v>6191</v>
      </c>
      <c r="F979" s="2">
        <v>44665</v>
      </c>
      <c r="G979">
        <v>45451.7</v>
      </c>
    </row>
    <row r="980" spans="1:7" x14ac:dyDescent="0.35">
      <c r="A980">
        <v>0.39786428503630533</v>
      </c>
      <c r="B980" t="s">
        <v>6179</v>
      </c>
      <c r="C980">
        <v>296279071</v>
      </c>
      <c r="D980" t="s">
        <v>6198</v>
      </c>
      <c r="E980" t="s">
        <v>6191</v>
      </c>
      <c r="F980" s="2">
        <v>44197</v>
      </c>
      <c r="G980">
        <v>9026.14</v>
      </c>
    </row>
    <row r="981" spans="1:7" x14ac:dyDescent="0.35">
      <c r="A981">
        <v>0.83573301954054802</v>
      </c>
      <c r="B981" t="s">
        <v>6182</v>
      </c>
      <c r="C981">
        <v>601011399</v>
      </c>
      <c r="D981" t="s">
        <v>6196</v>
      </c>
      <c r="E981" t="s">
        <v>6188</v>
      </c>
      <c r="F981" s="2">
        <v>44371</v>
      </c>
      <c r="G981">
        <v>40513.410000000003</v>
      </c>
    </row>
    <row r="982" spans="1:7" x14ac:dyDescent="0.35">
      <c r="A982">
        <v>0.14035449429832114</v>
      </c>
      <c r="B982" t="s">
        <v>6177</v>
      </c>
      <c r="C982">
        <v>990678166</v>
      </c>
      <c r="D982" t="s">
        <v>6195</v>
      </c>
      <c r="E982" t="s">
        <v>6190</v>
      </c>
      <c r="F982" s="2">
        <v>44458</v>
      </c>
      <c r="G982">
        <v>44429.599999999999</v>
      </c>
    </row>
    <row r="983" spans="1:7" x14ac:dyDescent="0.35">
      <c r="A983">
        <v>0.33348743531224001</v>
      </c>
      <c r="B983" t="s">
        <v>6182</v>
      </c>
      <c r="C983">
        <v>376945350</v>
      </c>
      <c r="D983" t="s">
        <v>6196</v>
      </c>
      <c r="E983" t="s">
        <v>6200</v>
      </c>
      <c r="F983" s="2">
        <v>44332</v>
      </c>
      <c r="G983">
        <v>31008</v>
      </c>
    </row>
    <row r="984" spans="1:7" x14ac:dyDescent="0.35">
      <c r="A984">
        <v>0.2450346577512228</v>
      </c>
      <c r="B984" t="s">
        <v>6177</v>
      </c>
      <c r="C984">
        <v>610088704</v>
      </c>
      <c r="D984" t="s">
        <v>6195</v>
      </c>
      <c r="E984" t="s">
        <v>6190</v>
      </c>
      <c r="F984" s="2">
        <v>44551</v>
      </c>
      <c r="G984">
        <v>33137.08</v>
      </c>
    </row>
    <row r="985" spans="1:7" x14ac:dyDescent="0.35">
      <c r="A985">
        <v>7.7289171350850561E-3</v>
      </c>
      <c r="B985" t="s">
        <v>6182</v>
      </c>
      <c r="C985">
        <v>304859900</v>
      </c>
      <c r="D985" t="s">
        <v>6196</v>
      </c>
      <c r="E985" t="s">
        <v>6188</v>
      </c>
      <c r="F985" s="2">
        <v>44233</v>
      </c>
      <c r="G985">
        <v>8081.92</v>
      </c>
    </row>
    <row r="986" spans="1:7" x14ac:dyDescent="0.35">
      <c r="A986">
        <v>0.94535417638608232</v>
      </c>
      <c r="B986" t="s">
        <v>6177</v>
      </c>
      <c r="C986">
        <v>66046046</v>
      </c>
      <c r="D986" t="s">
        <v>6195</v>
      </c>
      <c r="E986" t="s">
        <v>6190</v>
      </c>
      <c r="F986" s="2">
        <v>44534</v>
      </c>
      <c r="G986">
        <v>57559.360000000001</v>
      </c>
    </row>
    <row r="987" spans="1:7" x14ac:dyDescent="0.35">
      <c r="A987">
        <v>0.22506490546506108</v>
      </c>
      <c r="B987" t="s">
        <v>6177</v>
      </c>
      <c r="C987">
        <v>143602533</v>
      </c>
      <c r="D987" t="s">
        <v>6195</v>
      </c>
      <c r="E987" t="s">
        <v>6190</v>
      </c>
      <c r="F987" s="2">
        <v>44364</v>
      </c>
      <c r="G987">
        <v>22422.05</v>
      </c>
    </row>
    <row r="988" spans="1:7" x14ac:dyDescent="0.35">
      <c r="A988">
        <v>0.74027144498556396</v>
      </c>
      <c r="B988" t="s">
        <v>6182</v>
      </c>
      <c r="C988">
        <v>707316410</v>
      </c>
      <c r="D988" t="s">
        <v>6196</v>
      </c>
      <c r="E988" t="s">
        <v>6188</v>
      </c>
      <c r="F988" s="2">
        <v>44345</v>
      </c>
      <c r="G988">
        <v>7660</v>
      </c>
    </row>
    <row r="989" spans="1:7" x14ac:dyDescent="0.35">
      <c r="A989">
        <v>8.5719672202873021E-3</v>
      </c>
      <c r="B989" t="s">
        <v>6178</v>
      </c>
      <c r="C989">
        <v>199698392</v>
      </c>
      <c r="D989" t="s">
        <v>6187</v>
      </c>
      <c r="E989" t="s">
        <v>6188</v>
      </c>
      <c r="F989" s="2">
        <v>44409</v>
      </c>
      <c r="G989">
        <v>51955.82</v>
      </c>
    </row>
    <row r="990" spans="1:7" x14ac:dyDescent="0.35">
      <c r="A990">
        <v>0.945546073577885</v>
      </c>
      <c r="B990" t="s">
        <v>6179</v>
      </c>
      <c r="C990">
        <v>965121813</v>
      </c>
      <c r="D990" t="s">
        <v>6198</v>
      </c>
      <c r="E990" t="s">
        <v>6190</v>
      </c>
      <c r="F990" s="2">
        <v>44327</v>
      </c>
      <c r="G990">
        <v>56672.25</v>
      </c>
    </row>
    <row r="991" spans="1:7" x14ac:dyDescent="0.35">
      <c r="A991">
        <v>0.66492058673364951</v>
      </c>
      <c r="B991" t="s">
        <v>6177</v>
      </c>
      <c r="C991">
        <v>299668063</v>
      </c>
      <c r="D991" t="s">
        <v>6195</v>
      </c>
      <c r="E991" t="s">
        <v>6190</v>
      </c>
      <c r="F991" s="2">
        <v>44265</v>
      </c>
      <c r="G991">
        <v>18400.8</v>
      </c>
    </row>
    <row r="992" spans="1:7" x14ac:dyDescent="0.35">
      <c r="A992">
        <v>0.74358862293793471</v>
      </c>
      <c r="B992" t="s">
        <v>6178</v>
      </c>
      <c r="C992">
        <v>757646735</v>
      </c>
      <c r="D992" t="s">
        <v>6187</v>
      </c>
      <c r="E992" t="s">
        <v>6188</v>
      </c>
      <c r="F992" s="2">
        <v>44459</v>
      </c>
      <c r="G992">
        <v>14589.12</v>
      </c>
    </row>
    <row r="993" spans="1:7" x14ac:dyDescent="0.35">
      <c r="A993">
        <v>0.46313619667145289</v>
      </c>
      <c r="B993" t="s">
        <v>6178</v>
      </c>
      <c r="C993">
        <v>760479632</v>
      </c>
      <c r="D993" t="s">
        <v>6187</v>
      </c>
      <c r="E993" t="s">
        <v>6188</v>
      </c>
      <c r="F993" s="2">
        <v>44668</v>
      </c>
      <c r="G993">
        <v>29360.74</v>
      </c>
    </row>
    <row r="994" spans="1:7" x14ac:dyDescent="0.35">
      <c r="A994">
        <v>0.27920443740067191</v>
      </c>
      <c r="B994" t="s">
        <v>6177</v>
      </c>
      <c r="C994">
        <v>678550692</v>
      </c>
      <c r="D994" t="s">
        <v>6195</v>
      </c>
      <c r="E994" t="s">
        <v>6190</v>
      </c>
      <c r="F994" s="2">
        <v>44568</v>
      </c>
      <c r="G994">
        <v>33204.18</v>
      </c>
    </row>
    <row r="995" spans="1:7" x14ac:dyDescent="0.35">
      <c r="A995">
        <v>0.21200230522902097</v>
      </c>
      <c r="B995" t="s">
        <v>6182</v>
      </c>
      <c r="C995">
        <v>932472175</v>
      </c>
      <c r="D995" t="s">
        <v>6196</v>
      </c>
      <c r="E995" t="s">
        <v>6200</v>
      </c>
      <c r="F995" s="2">
        <v>44354</v>
      </c>
      <c r="G995">
        <v>29740.38</v>
      </c>
    </row>
    <row r="996" spans="1:7" x14ac:dyDescent="0.35">
      <c r="A996">
        <v>0.47564600600522278</v>
      </c>
      <c r="B996" t="s">
        <v>6179</v>
      </c>
      <c r="C996">
        <v>959542022</v>
      </c>
      <c r="D996" t="s">
        <v>6198</v>
      </c>
      <c r="E996" t="s">
        <v>6191</v>
      </c>
      <c r="F996" s="2">
        <v>44346</v>
      </c>
      <c r="G996">
        <v>35218.400000000001</v>
      </c>
    </row>
    <row r="997" spans="1:7" x14ac:dyDescent="0.35">
      <c r="A997">
        <v>0.94644741403776456</v>
      </c>
      <c r="B997" t="s">
        <v>6179</v>
      </c>
      <c r="C997">
        <v>818088800</v>
      </c>
      <c r="D997" t="s">
        <v>6198</v>
      </c>
      <c r="E997" t="s">
        <v>6191</v>
      </c>
      <c r="F997" s="2">
        <v>44308</v>
      </c>
      <c r="G997">
        <v>40432.6</v>
      </c>
    </row>
    <row r="998" spans="1:7" x14ac:dyDescent="0.35">
      <c r="A998">
        <v>0.37149541922498319</v>
      </c>
      <c r="B998" t="s">
        <v>6178</v>
      </c>
      <c r="C998">
        <v>22285799</v>
      </c>
      <c r="D998" t="s">
        <v>6187</v>
      </c>
      <c r="E998" t="s">
        <v>6188</v>
      </c>
      <c r="F998" s="2">
        <v>44521</v>
      </c>
      <c r="G998">
        <v>67354.12</v>
      </c>
    </row>
    <row r="999" spans="1:7" x14ac:dyDescent="0.35">
      <c r="A999">
        <v>2.4982653341093841E-2</v>
      </c>
      <c r="B999" t="s">
        <v>6179</v>
      </c>
      <c r="C999">
        <v>684982134</v>
      </c>
      <c r="D999" t="s">
        <v>6198</v>
      </c>
      <c r="E999" t="s">
        <v>6191</v>
      </c>
      <c r="F999" s="2">
        <v>44531</v>
      </c>
      <c r="G999">
        <v>21385.62</v>
      </c>
    </row>
    <row r="1000" spans="1:7" x14ac:dyDescent="0.35">
      <c r="A1000">
        <v>0.2972889994315846</v>
      </c>
      <c r="B1000" t="s">
        <v>6178</v>
      </c>
      <c r="C1000">
        <v>89352225</v>
      </c>
      <c r="D1000" t="s">
        <v>6187</v>
      </c>
      <c r="E1000" t="s">
        <v>6191</v>
      </c>
      <c r="F1000" s="2">
        <v>44259</v>
      </c>
      <c r="G1000">
        <v>57262.6</v>
      </c>
    </row>
    <row r="1001" spans="1:7" x14ac:dyDescent="0.35">
      <c r="A1001">
        <v>0.40794556596081188</v>
      </c>
      <c r="B1001" t="s">
        <v>6181</v>
      </c>
      <c r="C1001">
        <v>505170927</v>
      </c>
      <c r="D1001" t="s">
        <v>6192</v>
      </c>
      <c r="E1001" t="s">
        <v>6197</v>
      </c>
      <c r="F1001" s="2">
        <v>44579</v>
      </c>
      <c r="G1001">
        <v>12567.71</v>
      </c>
    </row>
    <row r="1002" spans="1:7" x14ac:dyDescent="0.35">
      <c r="A1002">
        <v>0.71903985997977193</v>
      </c>
      <c r="B1002" t="s">
        <v>6178</v>
      </c>
      <c r="C1002">
        <v>125201103</v>
      </c>
      <c r="D1002" t="s">
        <v>6187</v>
      </c>
      <c r="E1002" t="s">
        <v>6190</v>
      </c>
      <c r="F1002" s="2">
        <v>44281</v>
      </c>
      <c r="G1002">
        <v>14258.76</v>
      </c>
    </row>
    <row r="1003" spans="1:7" x14ac:dyDescent="0.35">
      <c r="A1003">
        <v>0.68144930509164614</v>
      </c>
      <c r="B1003" t="s">
        <v>6179</v>
      </c>
      <c r="C1003">
        <v>182801487</v>
      </c>
      <c r="D1003" t="s">
        <v>6198</v>
      </c>
      <c r="E1003" t="s">
        <v>6191</v>
      </c>
      <c r="F1003" s="2">
        <v>44312</v>
      </c>
      <c r="G1003">
        <v>23352.6</v>
      </c>
    </row>
    <row r="1004" spans="1:7" x14ac:dyDescent="0.35">
      <c r="A1004">
        <v>0.47143790738939184</v>
      </c>
      <c r="B1004" t="s">
        <v>6179</v>
      </c>
      <c r="C1004">
        <v>909830160</v>
      </c>
      <c r="D1004" t="s">
        <v>6198</v>
      </c>
      <c r="E1004" t="s">
        <v>6201</v>
      </c>
      <c r="F1004" s="2">
        <v>44428</v>
      </c>
      <c r="G1004">
        <v>15789.44</v>
      </c>
    </row>
    <row r="1005" spans="1:7" x14ac:dyDescent="0.35">
      <c r="A1005">
        <v>0.72006686158844291</v>
      </c>
      <c r="B1005" t="s">
        <v>6177</v>
      </c>
      <c r="C1005">
        <v>538277496</v>
      </c>
      <c r="D1005" t="s">
        <v>6195</v>
      </c>
      <c r="E1005" t="s">
        <v>6190</v>
      </c>
      <c r="F1005" s="2">
        <v>44498</v>
      </c>
      <c r="G1005">
        <v>27648.39</v>
      </c>
    </row>
    <row r="1006" spans="1:7" x14ac:dyDescent="0.35">
      <c r="A1006">
        <v>0.66568744352424114</v>
      </c>
      <c r="B1006" t="s">
        <v>6178</v>
      </c>
      <c r="C1006">
        <v>586071653</v>
      </c>
      <c r="D1006" t="s">
        <v>6187</v>
      </c>
      <c r="E1006" t="s">
        <v>6188</v>
      </c>
      <c r="F1006" s="2">
        <v>44310</v>
      </c>
      <c r="G1006">
        <v>23746.94</v>
      </c>
    </row>
    <row r="1007" spans="1:7" x14ac:dyDescent="0.35">
      <c r="A1007">
        <v>0.96884624248448925</v>
      </c>
      <c r="B1007" t="s">
        <v>6177</v>
      </c>
      <c r="C1007">
        <v>874582924</v>
      </c>
      <c r="D1007" t="s">
        <v>6195</v>
      </c>
      <c r="E1007" t="s">
        <v>6191</v>
      </c>
      <c r="F1007" s="2">
        <v>44577</v>
      </c>
      <c r="G1007">
        <v>9069.36</v>
      </c>
    </row>
    <row r="1008" spans="1:7" x14ac:dyDescent="0.35">
      <c r="A1008">
        <v>0.31739168541902218</v>
      </c>
      <c r="B1008" t="s">
        <v>6178</v>
      </c>
      <c r="C1008">
        <v>777792328</v>
      </c>
      <c r="D1008" t="s">
        <v>6187</v>
      </c>
      <c r="E1008" t="s">
        <v>6188</v>
      </c>
      <c r="F1008" s="2">
        <v>44256</v>
      </c>
      <c r="G1008">
        <v>28646.400000000001</v>
      </c>
    </row>
    <row r="1009" spans="1:7" x14ac:dyDescent="0.35">
      <c r="A1009">
        <v>0.7812656305101664</v>
      </c>
      <c r="B1009" t="s">
        <v>6181</v>
      </c>
      <c r="C1009">
        <v>821034018</v>
      </c>
      <c r="D1009" t="s">
        <v>6192</v>
      </c>
      <c r="E1009" t="s">
        <v>6193</v>
      </c>
      <c r="F1009" s="2">
        <v>44650</v>
      </c>
      <c r="G1009">
        <v>3279.5</v>
      </c>
    </row>
    <row r="1010" spans="1:7" x14ac:dyDescent="0.35">
      <c r="A1010">
        <v>0.97709685591785489</v>
      </c>
      <c r="B1010" t="s">
        <v>6177</v>
      </c>
      <c r="C1010">
        <v>659116764</v>
      </c>
      <c r="D1010" t="s">
        <v>6195</v>
      </c>
      <c r="E1010" t="s">
        <v>6190</v>
      </c>
      <c r="F1010" s="2">
        <v>44370</v>
      </c>
      <c r="G1010">
        <v>15225.6</v>
      </c>
    </row>
    <row r="1011" spans="1:7" x14ac:dyDescent="0.35">
      <c r="A1011">
        <v>0.23368147219683733</v>
      </c>
      <c r="B1011" t="s">
        <v>6180</v>
      </c>
      <c r="C1011">
        <v>714735047</v>
      </c>
      <c r="D1011" t="s">
        <v>6189</v>
      </c>
      <c r="E1011" t="s">
        <v>6194</v>
      </c>
      <c r="F1011" s="2">
        <v>44416</v>
      </c>
      <c r="G1011">
        <v>27261.15</v>
      </c>
    </row>
    <row r="1012" spans="1:7" x14ac:dyDescent="0.35">
      <c r="A1012">
        <v>0.89742582717913899</v>
      </c>
      <c r="B1012" t="s">
        <v>6182</v>
      </c>
      <c r="C1012">
        <v>223010951</v>
      </c>
      <c r="D1012" t="s">
        <v>6196</v>
      </c>
      <c r="E1012" t="s">
        <v>6188</v>
      </c>
      <c r="F1012" s="2">
        <v>44624</v>
      </c>
      <c r="G1012">
        <v>16450.96</v>
      </c>
    </row>
    <row r="1013" spans="1:7" x14ac:dyDescent="0.35">
      <c r="A1013">
        <v>0.43896341610128387</v>
      </c>
      <c r="B1013" t="s">
        <v>6181</v>
      </c>
      <c r="C1013">
        <v>771087014</v>
      </c>
      <c r="D1013" t="s">
        <v>6192</v>
      </c>
      <c r="E1013" t="s">
        <v>6188</v>
      </c>
      <c r="F1013" s="2">
        <v>44550</v>
      </c>
      <c r="G1013">
        <v>47984.5</v>
      </c>
    </row>
    <row r="1014" spans="1:7" x14ac:dyDescent="0.35">
      <c r="A1014">
        <v>0.34409770575432652</v>
      </c>
      <c r="B1014" t="s">
        <v>6177</v>
      </c>
      <c r="C1014">
        <v>541861569</v>
      </c>
      <c r="D1014" t="s">
        <v>6195</v>
      </c>
      <c r="E1014" t="s">
        <v>6190</v>
      </c>
      <c r="F1014" s="2">
        <v>44339</v>
      </c>
      <c r="G1014">
        <v>22124.7</v>
      </c>
    </row>
    <row r="1015" spans="1:7" x14ac:dyDescent="0.35">
      <c r="A1015">
        <v>0.27294453586506096</v>
      </c>
      <c r="B1015" t="s">
        <v>6181</v>
      </c>
      <c r="C1015">
        <v>896649727</v>
      </c>
      <c r="D1015" t="s">
        <v>6192</v>
      </c>
      <c r="E1015" t="s">
        <v>6197</v>
      </c>
      <c r="F1015" s="2">
        <v>44460</v>
      </c>
      <c r="G1015">
        <v>11627.84</v>
      </c>
    </row>
    <row r="1016" spans="1:7" x14ac:dyDescent="0.35">
      <c r="A1016">
        <v>0.72119428896046311</v>
      </c>
      <c r="B1016" t="s">
        <v>6182</v>
      </c>
      <c r="C1016">
        <v>266586720</v>
      </c>
      <c r="D1016" t="s">
        <v>6196</v>
      </c>
      <c r="E1016" t="s">
        <v>6200</v>
      </c>
      <c r="F1016" s="2">
        <v>44555</v>
      </c>
      <c r="G1016">
        <v>24993.15</v>
      </c>
    </row>
    <row r="1017" spans="1:7" x14ac:dyDescent="0.35">
      <c r="A1017">
        <v>4.2226562159628833E-2</v>
      </c>
      <c r="B1017" t="s">
        <v>6180</v>
      </c>
      <c r="C1017">
        <v>521840446</v>
      </c>
      <c r="D1017" t="s">
        <v>6189</v>
      </c>
      <c r="E1017" t="s">
        <v>6194</v>
      </c>
      <c r="F1017" s="2">
        <v>44629</v>
      </c>
      <c r="G1017">
        <v>35734.400000000001</v>
      </c>
    </row>
    <row r="1018" spans="1:7" x14ac:dyDescent="0.35">
      <c r="A1018">
        <v>0.19814740017493193</v>
      </c>
      <c r="B1018" t="s">
        <v>6180</v>
      </c>
      <c r="C1018">
        <v>21608770</v>
      </c>
      <c r="D1018" t="s">
        <v>6189</v>
      </c>
      <c r="E1018" t="s">
        <v>6194</v>
      </c>
      <c r="F1018" s="2">
        <v>44312</v>
      </c>
      <c r="G1018">
        <v>17939.02</v>
      </c>
    </row>
    <row r="1019" spans="1:7" x14ac:dyDescent="0.35">
      <c r="A1019">
        <v>0.95345898973252807</v>
      </c>
      <c r="B1019" t="s">
        <v>6178</v>
      </c>
      <c r="C1019">
        <v>673180431</v>
      </c>
      <c r="D1019" t="s">
        <v>6187</v>
      </c>
      <c r="E1019" t="s">
        <v>6200</v>
      </c>
      <c r="F1019" s="2">
        <v>44289</v>
      </c>
      <c r="G1019">
        <v>32561.759999999998</v>
      </c>
    </row>
    <row r="1020" spans="1:7" x14ac:dyDescent="0.35">
      <c r="A1020">
        <v>0.47704363977224973</v>
      </c>
      <c r="B1020" t="s">
        <v>6182</v>
      </c>
      <c r="C1020">
        <v>313947617</v>
      </c>
      <c r="D1020" t="s">
        <v>6196</v>
      </c>
      <c r="E1020" t="s">
        <v>6200</v>
      </c>
      <c r="F1020" s="2">
        <v>44596</v>
      </c>
      <c r="G1020">
        <v>3712.25</v>
      </c>
    </row>
    <row r="1021" spans="1:7" x14ac:dyDescent="0.35">
      <c r="A1021">
        <v>0.3444911120940457</v>
      </c>
      <c r="B1021" t="s">
        <v>6178</v>
      </c>
      <c r="C1021">
        <v>425436588</v>
      </c>
      <c r="D1021" t="s">
        <v>6187</v>
      </c>
      <c r="E1021" t="s">
        <v>6200</v>
      </c>
      <c r="F1021" s="2">
        <v>44449</v>
      </c>
      <c r="G1021">
        <v>44720.639999999999</v>
      </c>
    </row>
    <row r="1022" spans="1:7" x14ac:dyDescent="0.35">
      <c r="A1022">
        <v>0.9466501432786798</v>
      </c>
      <c r="B1022" t="s">
        <v>6182</v>
      </c>
      <c r="C1022">
        <v>237380993</v>
      </c>
      <c r="D1022" t="s">
        <v>6196</v>
      </c>
      <c r="E1022" t="s">
        <v>6199</v>
      </c>
      <c r="F1022" s="2">
        <v>44314</v>
      </c>
      <c r="G1022">
        <v>37850.85</v>
      </c>
    </row>
    <row r="1023" spans="1:7" x14ac:dyDescent="0.35">
      <c r="A1023">
        <v>0.62093952898866156</v>
      </c>
      <c r="B1023" t="s">
        <v>6181</v>
      </c>
      <c r="C1023">
        <v>266596220</v>
      </c>
      <c r="D1023" t="s">
        <v>6192</v>
      </c>
      <c r="E1023" t="s">
        <v>6193</v>
      </c>
      <c r="F1023" s="2">
        <v>44617</v>
      </c>
      <c r="G1023">
        <v>37142.980000000003</v>
      </c>
    </row>
    <row r="1024" spans="1:7" x14ac:dyDescent="0.35">
      <c r="A1024">
        <v>0.64124134057978799</v>
      </c>
      <c r="B1024" t="s">
        <v>6180</v>
      </c>
      <c r="C1024">
        <v>212545544</v>
      </c>
      <c r="D1024" t="s">
        <v>6189</v>
      </c>
      <c r="E1024" t="s">
        <v>6194</v>
      </c>
      <c r="F1024" s="2">
        <v>44420</v>
      </c>
      <c r="G1024">
        <v>15968.46</v>
      </c>
    </row>
    <row r="1025" spans="1:7" x14ac:dyDescent="0.35">
      <c r="A1025">
        <v>0.19519257530477807</v>
      </c>
      <c r="B1025" t="s">
        <v>6182</v>
      </c>
      <c r="C1025">
        <v>707899037</v>
      </c>
      <c r="D1025" t="s">
        <v>6196</v>
      </c>
      <c r="E1025" t="s">
        <v>6200</v>
      </c>
      <c r="F1025" s="2">
        <v>44627</v>
      </c>
      <c r="G1025">
        <v>32484</v>
      </c>
    </row>
    <row r="1026" spans="1:7" x14ac:dyDescent="0.35">
      <c r="A1026">
        <v>0.66584768027572916</v>
      </c>
      <c r="B1026" t="s">
        <v>6182</v>
      </c>
      <c r="C1026">
        <v>629323798</v>
      </c>
      <c r="D1026" t="s">
        <v>6196</v>
      </c>
      <c r="E1026" t="s">
        <v>6188</v>
      </c>
      <c r="F1026" s="2">
        <v>44204</v>
      </c>
      <c r="G1026">
        <v>23897.5</v>
      </c>
    </row>
    <row r="1027" spans="1:7" x14ac:dyDescent="0.35">
      <c r="A1027">
        <v>5.801779180520994E-2</v>
      </c>
      <c r="B1027" t="s">
        <v>6179</v>
      </c>
      <c r="C1027">
        <v>953439153</v>
      </c>
      <c r="D1027" t="s">
        <v>6198</v>
      </c>
      <c r="E1027" t="s">
        <v>6190</v>
      </c>
      <c r="F1027" s="2">
        <v>44522</v>
      </c>
      <c r="G1027">
        <v>66917.119999999995</v>
      </c>
    </row>
    <row r="1028" spans="1:7" x14ac:dyDescent="0.35">
      <c r="A1028">
        <v>0.13110059008255337</v>
      </c>
      <c r="B1028" t="s">
        <v>6179</v>
      </c>
      <c r="C1028">
        <v>251901445</v>
      </c>
      <c r="D1028" t="s">
        <v>6198</v>
      </c>
      <c r="E1028" t="s">
        <v>6201</v>
      </c>
      <c r="F1028" s="2">
        <v>44331</v>
      </c>
      <c r="G1028">
        <v>23662.799999999999</v>
      </c>
    </row>
    <row r="1029" spans="1:7" x14ac:dyDescent="0.35">
      <c r="A1029">
        <v>0.23441701796405634</v>
      </c>
      <c r="B1029" t="s">
        <v>6178</v>
      </c>
      <c r="C1029">
        <v>599636543</v>
      </c>
      <c r="D1029" t="s">
        <v>6187</v>
      </c>
      <c r="E1029" t="s">
        <v>6188</v>
      </c>
      <c r="F1029" s="2">
        <v>44520</v>
      </c>
      <c r="G1029">
        <v>21559.34</v>
      </c>
    </row>
    <row r="1030" spans="1:7" x14ac:dyDescent="0.35">
      <c r="A1030">
        <v>0.96982718398549517</v>
      </c>
      <c r="B1030" t="s">
        <v>6178</v>
      </c>
      <c r="C1030">
        <v>504825236</v>
      </c>
      <c r="D1030" t="s">
        <v>6187</v>
      </c>
      <c r="E1030" t="s">
        <v>6188</v>
      </c>
      <c r="F1030" s="2">
        <v>44551</v>
      </c>
      <c r="G1030">
        <v>29599.72</v>
      </c>
    </row>
    <row r="1031" spans="1:7" x14ac:dyDescent="0.35">
      <c r="A1031">
        <v>0.63421462542605733</v>
      </c>
      <c r="B1031" t="s">
        <v>6179</v>
      </c>
      <c r="C1031">
        <v>104892798</v>
      </c>
      <c r="D1031" t="s">
        <v>6198</v>
      </c>
      <c r="E1031" t="s">
        <v>6191</v>
      </c>
      <c r="F1031" s="2">
        <v>44329</v>
      </c>
      <c r="G1031">
        <v>27812.61</v>
      </c>
    </row>
    <row r="1032" spans="1:7" x14ac:dyDescent="0.35">
      <c r="A1032">
        <v>7.5965967897380193E-2</v>
      </c>
      <c r="B1032" t="s">
        <v>6180</v>
      </c>
      <c r="C1032">
        <v>41784538</v>
      </c>
      <c r="D1032" t="s">
        <v>6189</v>
      </c>
      <c r="E1032" t="s">
        <v>6194</v>
      </c>
      <c r="F1032" s="2">
        <v>44439</v>
      </c>
      <c r="G1032">
        <v>45693.120000000003</v>
      </c>
    </row>
    <row r="1033" spans="1:7" x14ac:dyDescent="0.35">
      <c r="A1033">
        <v>0.49331688448344779</v>
      </c>
      <c r="B1033" t="s">
        <v>6177</v>
      </c>
      <c r="C1033">
        <v>853740203</v>
      </c>
      <c r="D1033" t="s">
        <v>6195</v>
      </c>
      <c r="E1033" t="s">
        <v>6191</v>
      </c>
      <c r="F1033" s="2">
        <v>44459</v>
      </c>
      <c r="G1033">
        <v>15203.16</v>
      </c>
    </row>
    <row r="1034" spans="1:7" x14ac:dyDescent="0.35">
      <c r="A1034">
        <v>0.81646520998172978</v>
      </c>
      <c r="B1034" t="s">
        <v>6177</v>
      </c>
      <c r="C1034">
        <v>500749732</v>
      </c>
      <c r="D1034" t="s">
        <v>6195</v>
      </c>
      <c r="E1034" t="s">
        <v>6191</v>
      </c>
      <c r="F1034" s="2">
        <v>44600</v>
      </c>
      <c r="G1034">
        <v>7674.8</v>
      </c>
    </row>
    <row r="1035" spans="1:7" x14ac:dyDescent="0.35">
      <c r="A1035">
        <v>0.51263423818289067</v>
      </c>
      <c r="B1035" t="s">
        <v>6178</v>
      </c>
      <c r="C1035">
        <v>929633638</v>
      </c>
      <c r="D1035" t="s">
        <v>6187</v>
      </c>
      <c r="E1035" t="s">
        <v>6188</v>
      </c>
      <c r="F1035" s="2">
        <v>44220</v>
      </c>
      <c r="G1035">
        <v>27853.84</v>
      </c>
    </row>
    <row r="1036" spans="1:7" x14ac:dyDescent="0.35">
      <c r="A1036">
        <v>0.5352573259594382</v>
      </c>
      <c r="B1036" t="s">
        <v>6182</v>
      </c>
      <c r="C1036">
        <v>676319363</v>
      </c>
      <c r="D1036" t="s">
        <v>6196</v>
      </c>
      <c r="E1036" t="s">
        <v>6188</v>
      </c>
      <c r="F1036" s="2">
        <v>44644</v>
      </c>
      <c r="G1036">
        <v>5650.56</v>
      </c>
    </row>
    <row r="1037" spans="1:7" x14ac:dyDescent="0.35">
      <c r="A1037">
        <v>0.53357885085317924</v>
      </c>
      <c r="B1037" t="s">
        <v>6180</v>
      </c>
      <c r="C1037">
        <v>17592642</v>
      </c>
      <c r="D1037" t="s">
        <v>6189</v>
      </c>
      <c r="E1037" t="s">
        <v>6194</v>
      </c>
      <c r="F1037" s="2">
        <v>44260</v>
      </c>
      <c r="G1037">
        <v>3331.5</v>
      </c>
    </row>
    <row r="1038" spans="1:7" x14ac:dyDescent="0.35">
      <c r="A1038">
        <v>0.62512852996572221</v>
      </c>
      <c r="B1038" t="s">
        <v>6182</v>
      </c>
      <c r="C1038">
        <v>494672186</v>
      </c>
      <c r="D1038" t="s">
        <v>6196</v>
      </c>
      <c r="E1038" t="s">
        <v>6188</v>
      </c>
      <c r="F1038" s="2">
        <v>44347</v>
      </c>
      <c r="G1038">
        <v>11675.43</v>
      </c>
    </row>
    <row r="1039" spans="1:7" x14ac:dyDescent="0.35">
      <c r="A1039">
        <v>0.69017015697524053</v>
      </c>
      <c r="B1039" t="s">
        <v>6178</v>
      </c>
      <c r="C1039">
        <v>332182225</v>
      </c>
      <c r="D1039" t="s">
        <v>6187</v>
      </c>
      <c r="E1039" t="s">
        <v>6200</v>
      </c>
      <c r="F1039" s="2">
        <v>44249</v>
      </c>
      <c r="G1039">
        <v>12012.35</v>
      </c>
    </row>
    <row r="1040" spans="1:7" x14ac:dyDescent="0.35">
      <c r="A1040">
        <v>0.69828658907395424</v>
      </c>
      <c r="B1040" t="s">
        <v>6179</v>
      </c>
      <c r="C1040">
        <v>170783195</v>
      </c>
      <c r="D1040" t="s">
        <v>6198</v>
      </c>
      <c r="E1040" t="s">
        <v>6191</v>
      </c>
      <c r="F1040" s="2">
        <v>44322</v>
      </c>
      <c r="G1040">
        <v>49416</v>
      </c>
    </row>
    <row r="1041" spans="1:7" x14ac:dyDescent="0.35">
      <c r="A1041">
        <v>0.66604328133098945</v>
      </c>
      <c r="B1041" t="s">
        <v>6178</v>
      </c>
      <c r="C1041">
        <v>892053495</v>
      </c>
      <c r="D1041" t="s">
        <v>6187</v>
      </c>
      <c r="E1041" t="s">
        <v>6191</v>
      </c>
      <c r="F1041" s="2">
        <v>44593</v>
      </c>
      <c r="G1041">
        <v>3728.64</v>
      </c>
    </row>
    <row r="1042" spans="1:7" x14ac:dyDescent="0.35">
      <c r="A1042">
        <v>0.94803920136487352</v>
      </c>
      <c r="B1042" t="s">
        <v>6178</v>
      </c>
      <c r="C1042">
        <v>105291696</v>
      </c>
      <c r="D1042" t="s">
        <v>6187</v>
      </c>
      <c r="E1042" t="s">
        <v>6200</v>
      </c>
      <c r="F1042" s="2">
        <v>44459</v>
      </c>
      <c r="G1042">
        <v>21074.73</v>
      </c>
    </row>
    <row r="1043" spans="1:7" x14ac:dyDescent="0.35">
      <c r="A1043">
        <v>1.6582971599898855E-5</v>
      </c>
      <c r="B1043" t="s">
        <v>6177</v>
      </c>
      <c r="C1043">
        <v>872982431</v>
      </c>
      <c r="D1043" t="s">
        <v>6195</v>
      </c>
      <c r="E1043" t="s">
        <v>6190</v>
      </c>
      <c r="F1043" s="2">
        <v>44546</v>
      </c>
      <c r="G1043">
        <v>6980.26</v>
      </c>
    </row>
    <row r="1044" spans="1:7" x14ac:dyDescent="0.35">
      <c r="A1044">
        <v>0.58149387791518525</v>
      </c>
      <c r="B1044" t="s">
        <v>6177</v>
      </c>
      <c r="C1044">
        <v>309409121</v>
      </c>
      <c r="D1044" t="s">
        <v>6195</v>
      </c>
      <c r="E1044" t="s">
        <v>6190</v>
      </c>
      <c r="F1044" s="2">
        <v>44285</v>
      </c>
      <c r="G1044">
        <v>51346.71</v>
      </c>
    </row>
    <row r="1045" spans="1:7" x14ac:dyDescent="0.35">
      <c r="A1045">
        <v>0.42698469813007811</v>
      </c>
      <c r="B1045" t="s">
        <v>6180</v>
      </c>
      <c r="C1045">
        <v>549557294</v>
      </c>
      <c r="D1045" t="s">
        <v>6189</v>
      </c>
      <c r="E1045" t="s">
        <v>6194</v>
      </c>
      <c r="F1045" s="2">
        <v>44585</v>
      </c>
      <c r="G1045">
        <v>13255.32</v>
      </c>
    </row>
    <row r="1046" spans="1:7" x14ac:dyDescent="0.35">
      <c r="A1046">
        <v>0.22628844255248215</v>
      </c>
      <c r="B1046" t="s">
        <v>6178</v>
      </c>
      <c r="C1046">
        <v>464585211</v>
      </c>
      <c r="D1046" t="s">
        <v>6187</v>
      </c>
      <c r="E1046" t="s">
        <v>6188</v>
      </c>
      <c r="F1046" s="2">
        <v>44568</v>
      </c>
      <c r="G1046">
        <v>18414</v>
      </c>
    </row>
    <row r="1047" spans="1:7" x14ac:dyDescent="0.35">
      <c r="A1047">
        <v>0.92928806556242527</v>
      </c>
      <c r="B1047" t="s">
        <v>6182</v>
      </c>
      <c r="C1047">
        <v>476788440</v>
      </c>
      <c r="D1047" t="s">
        <v>6196</v>
      </c>
      <c r="E1047" t="s">
        <v>6200</v>
      </c>
      <c r="F1047" s="2">
        <v>44235</v>
      </c>
      <c r="G1047">
        <v>21721.8</v>
      </c>
    </row>
    <row r="1048" spans="1:7" x14ac:dyDescent="0.35">
      <c r="A1048">
        <v>0.88532402761479745</v>
      </c>
      <c r="B1048" t="s">
        <v>6178</v>
      </c>
      <c r="C1048">
        <v>1668456</v>
      </c>
      <c r="D1048" t="s">
        <v>6187</v>
      </c>
      <c r="E1048" t="s">
        <v>6188</v>
      </c>
      <c r="F1048" s="2">
        <v>44291</v>
      </c>
      <c r="G1048">
        <v>15836.61</v>
      </c>
    </row>
    <row r="1049" spans="1:7" x14ac:dyDescent="0.35">
      <c r="A1049">
        <v>0.38518393605228751</v>
      </c>
      <c r="B1049" t="s">
        <v>6177</v>
      </c>
      <c r="C1049">
        <v>800032581</v>
      </c>
      <c r="D1049" t="s">
        <v>6195</v>
      </c>
      <c r="E1049" t="s">
        <v>6190</v>
      </c>
      <c r="F1049" s="2">
        <v>44253</v>
      </c>
      <c r="G1049">
        <v>19533.21</v>
      </c>
    </row>
    <row r="1050" spans="1:7" x14ac:dyDescent="0.35">
      <c r="A1050">
        <v>0.86301194146365234</v>
      </c>
      <c r="B1050" t="s">
        <v>6180</v>
      </c>
      <c r="C1050">
        <v>630038435</v>
      </c>
      <c r="D1050" t="s">
        <v>6189</v>
      </c>
      <c r="E1050" t="s">
        <v>6194</v>
      </c>
      <c r="F1050" s="2">
        <v>44542</v>
      </c>
      <c r="G1050">
        <v>11072.16</v>
      </c>
    </row>
    <row r="1051" spans="1:7" x14ac:dyDescent="0.35">
      <c r="A1051">
        <v>3.8314339667870345E-2</v>
      </c>
      <c r="B1051" t="s">
        <v>6177</v>
      </c>
      <c r="C1051">
        <v>67704835</v>
      </c>
      <c r="D1051" t="s">
        <v>6195</v>
      </c>
      <c r="E1051" t="s">
        <v>6190</v>
      </c>
      <c r="F1051" s="2">
        <v>44397</v>
      </c>
      <c r="G1051">
        <v>40640.6</v>
      </c>
    </row>
    <row r="1052" spans="1:7" x14ac:dyDescent="0.35">
      <c r="A1052">
        <v>0.52654705151329062</v>
      </c>
      <c r="B1052" t="s">
        <v>6177</v>
      </c>
      <c r="C1052">
        <v>854796709</v>
      </c>
      <c r="D1052" t="s">
        <v>6195</v>
      </c>
      <c r="E1052" t="s">
        <v>6191</v>
      </c>
      <c r="F1052" s="2">
        <v>44486</v>
      </c>
      <c r="G1052">
        <v>36389.4</v>
      </c>
    </row>
    <row r="1053" spans="1:7" x14ac:dyDescent="0.35">
      <c r="A1053">
        <v>0.39165386333034624</v>
      </c>
      <c r="B1053" t="s">
        <v>6179</v>
      </c>
      <c r="C1053">
        <v>386315612</v>
      </c>
      <c r="D1053" t="s">
        <v>6198</v>
      </c>
      <c r="E1053" t="s">
        <v>6191</v>
      </c>
      <c r="F1053" s="2">
        <v>44397</v>
      </c>
      <c r="G1053">
        <v>32733.84</v>
      </c>
    </row>
    <row r="1054" spans="1:7" x14ac:dyDescent="0.35">
      <c r="A1054">
        <v>0.5388715461597291</v>
      </c>
      <c r="B1054" t="s">
        <v>6179</v>
      </c>
      <c r="C1054">
        <v>68251891</v>
      </c>
      <c r="D1054" t="s">
        <v>6198</v>
      </c>
      <c r="E1054" t="s">
        <v>6191</v>
      </c>
      <c r="F1054" s="2">
        <v>44420</v>
      </c>
      <c r="G1054">
        <v>6751.49</v>
      </c>
    </row>
    <row r="1055" spans="1:7" x14ac:dyDescent="0.35">
      <c r="A1055">
        <v>0.81642664881197302</v>
      </c>
      <c r="B1055" t="s">
        <v>6178</v>
      </c>
      <c r="C1055">
        <v>223898357</v>
      </c>
      <c r="D1055" t="s">
        <v>6187</v>
      </c>
      <c r="E1055" t="s">
        <v>6200</v>
      </c>
      <c r="F1055" s="2">
        <v>44278</v>
      </c>
      <c r="G1055">
        <v>24730.79</v>
      </c>
    </row>
    <row r="1056" spans="1:7" x14ac:dyDescent="0.35">
      <c r="A1056">
        <v>0.97919306356551439</v>
      </c>
      <c r="B1056" t="s">
        <v>6179</v>
      </c>
      <c r="C1056">
        <v>531630993</v>
      </c>
      <c r="D1056" t="s">
        <v>6198</v>
      </c>
      <c r="E1056" t="s">
        <v>6191</v>
      </c>
      <c r="F1056" s="2">
        <v>44270</v>
      </c>
      <c r="G1056">
        <v>13605.3</v>
      </c>
    </row>
    <row r="1057" spans="1:7" x14ac:dyDescent="0.35">
      <c r="A1057">
        <v>0.8082848412235234</v>
      </c>
      <c r="B1057" t="s">
        <v>6178</v>
      </c>
      <c r="C1057">
        <v>903001679</v>
      </c>
      <c r="D1057" t="s">
        <v>6187</v>
      </c>
      <c r="E1057" t="s">
        <v>6188</v>
      </c>
      <c r="F1057" s="2">
        <v>44493</v>
      </c>
      <c r="G1057">
        <v>63394.57</v>
      </c>
    </row>
    <row r="1058" spans="1:7" x14ac:dyDescent="0.35">
      <c r="A1058">
        <v>0.50808002155422261</v>
      </c>
      <c r="B1058" t="s">
        <v>6179</v>
      </c>
      <c r="C1058">
        <v>43919263</v>
      </c>
      <c r="D1058" t="s">
        <v>6198</v>
      </c>
      <c r="E1058" t="s">
        <v>6191</v>
      </c>
      <c r="F1058" s="2">
        <v>44358</v>
      </c>
      <c r="G1058">
        <v>44571.24</v>
      </c>
    </row>
    <row r="1059" spans="1:7" x14ac:dyDescent="0.35">
      <c r="A1059">
        <v>0.28515846449216586</v>
      </c>
      <c r="B1059" t="s">
        <v>6182</v>
      </c>
      <c r="C1059">
        <v>54519301</v>
      </c>
      <c r="D1059" t="s">
        <v>6196</v>
      </c>
      <c r="E1059" t="s">
        <v>6199</v>
      </c>
      <c r="F1059" s="2">
        <v>44539</v>
      </c>
      <c r="G1059">
        <v>10373.1</v>
      </c>
    </row>
    <row r="1060" spans="1:7" x14ac:dyDescent="0.35">
      <c r="A1060">
        <v>0.59145511975525944</v>
      </c>
      <c r="B1060" t="s">
        <v>6179</v>
      </c>
      <c r="C1060">
        <v>504422027</v>
      </c>
      <c r="D1060" t="s">
        <v>6198</v>
      </c>
      <c r="E1060" t="s">
        <v>6201</v>
      </c>
      <c r="F1060" s="2">
        <v>44348</v>
      </c>
      <c r="G1060">
        <v>32198.400000000001</v>
      </c>
    </row>
    <row r="1061" spans="1:7" x14ac:dyDescent="0.35">
      <c r="A1061">
        <v>5.6022275180657721E-2</v>
      </c>
      <c r="B1061" t="s">
        <v>6180</v>
      </c>
      <c r="C1061">
        <v>582771873</v>
      </c>
      <c r="D1061" t="s">
        <v>6189</v>
      </c>
      <c r="E1061" t="s">
        <v>6194</v>
      </c>
      <c r="F1061" s="2">
        <v>44555</v>
      </c>
      <c r="G1061">
        <v>1875.06</v>
      </c>
    </row>
    <row r="1062" spans="1:7" x14ac:dyDescent="0.35">
      <c r="A1062">
        <v>0.45158520349305598</v>
      </c>
      <c r="B1062" t="s">
        <v>6177</v>
      </c>
      <c r="C1062">
        <v>912361340</v>
      </c>
      <c r="D1062" t="s">
        <v>6195</v>
      </c>
      <c r="E1062" t="s">
        <v>6190</v>
      </c>
      <c r="F1062" s="2">
        <v>44257</v>
      </c>
      <c r="G1062">
        <v>46770.04</v>
      </c>
    </row>
    <row r="1063" spans="1:7" x14ac:dyDescent="0.35">
      <c r="A1063">
        <v>0.438429315958897</v>
      </c>
      <c r="B1063" t="s">
        <v>6178</v>
      </c>
      <c r="C1063">
        <v>598205796</v>
      </c>
      <c r="D1063" t="s">
        <v>6187</v>
      </c>
      <c r="E1063" t="s">
        <v>6188</v>
      </c>
      <c r="F1063" s="2">
        <v>44577</v>
      </c>
      <c r="G1063">
        <v>26423.08</v>
      </c>
    </row>
    <row r="1064" spans="1:7" x14ac:dyDescent="0.35">
      <c r="A1064">
        <v>0.11708496149712855</v>
      </c>
      <c r="B1064" t="s">
        <v>6180</v>
      </c>
      <c r="C1064">
        <v>930813717</v>
      </c>
      <c r="D1064" t="s">
        <v>6189</v>
      </c>
      <c r="E1064" t="s">
        <v>6194</v>
      </c>
      <c r="F1064" s="2">
        <v>44637</v>
      </c>
      <c r="G1064">
        <v>17371.53</v>
      </c>
    </row>
    <row r="1065" spans="1:7" x14ac:dyDescent="0.35">
      <c r="A1065">
        <v>0.65074506163414991</v>
      </c>
      <c r="B1065" t="s">
        <v>6179</v>
      </c>
      <c r="C1065">
        <v>890318492</v>
      </c>
      <c r="D1065" t="s">
        <v>6198</v>
      </c>
      <c r="E1065" t="s">
        <v>6191</v>
      </c>
      <c r="F1065" s="2">
        <v>44212</v>
      </c>
      <c r="G1065">
        <v>42685.02</v>
      </c>
    </row>
    <row r="1066" spans="1:7" x14ac:dyDescent="0.35">
      <c r="A1066">
        <v>0.7609591136938969</v>
      </c>
      <c r="B1066" t="s">
        <v>6178</v>
      </c>
      <c r="C1066">
        <v>200169181</v>
      </c>
      <c r="D1066" t="s">
        <v>6187</v>
      </c>
      <c r="E1066" t="s">
        <v>6188</v>
      </c>
      <c r="F1066" s="2">
        <v>44678</v>
      </c>
      <c r="G1066">
        <v>10576</v>
      </c>
    </row>
    <row r="1067" spans="1:7" x14ac:dyDescent="0.35">
      <c r="A1067">
        <v>0.53651469322342815</v>
      </c>
      <c r="B1067" t="s">
        <v>6180</v>
      </c>
      <c r="C1067">
        <v>464445114</v>
      </c>
      <c r="D1067" t="s">
        <v>6189</v>
      </c>
      <c r="E1067" t="s">
        <v>6194</v>
      </c>
      <c r="F1067" s="2">
        <v>44469</v>
      </c>
      <c r="G1067">
        <v>43658.61</v>
      </c>
    </row>
    <row r="1068" spans="1:7" x14ac:dyDescent="0.35">
      <c r="A1068">
        <v>0.49167876268985033</v>
      </c>
      <c r="B1068" t="s">
        <v>6177</v>
      </c>
      <c r="C1068">
        <v>829001426</v>
      </c>
      <c r="D1068" t="s">
        <v>6195</v>
      </c>
      <c r="E1068" t="s">
        <v>6190</v>
      </c>
      <c r="F1068" s="2">
        <v>44495</v>
      </c>
      <c r="G1068">
        <v>28929.82</v>
      </c>
    </row>
    <row r="1069" spans="1:7" x14ac:dyDescent="0.35">
      <c r="A1069">
        <v>3.1016735242621496E-2</v>
      </c>
      <c r="B1069" t="s">
        <v>6181</v>
      </c>
      <c r="C1069">
        <v>206071219</v>
      </c>
      <c r="D1069" t="s">
        <v>6192</v>
      </c>
      <c r="E1069" t="s">
        <v>6197</v>
      </c>
      <c r="F1069" s="2">
        <v>44259</v>
      </c>
      <c r="G1069">
        <v>23942.799999999999</v>
      </c>
    </row>
    <row r="1070" spans="1:7" x14ac:dyDescent="0.35">
      <c r="A1070">
        <v>0.67326458922360843</v>
      </c>
      <c r="B1070" t="s">
        <v>6180</v>
      </c>
      <c r="C1070">
        <v>862682604</v>
      </c>
      <c r="D1070" t="s">
        <v>6189</v>
      </c>
      <c r="E1070" t="s">
        <v>6194</v>
      </c>
      <c r="F1070" s="2">
        <v>44310</v>
      </c>
      <c r="G1070">
        <v>18082.61</v>
      </c>
    </row>
    <row r="1071" spans="1:7" x14ac:dyDescent="0.35">
      <c r="A1071">
        <v>0.31636605950841445</v>
      </c>
      <c r="B1071" t="s">
        <v>6182</v>
      </c>
      <c r="C1071">
        <v>455584049</v>
      </c>
      <c r="D1071" t="s">
        <v>6196</v>
      </c>
      <c r="E1071" t="s">
        <v>6188</v>
      </c>
      <c r="F1071" s="2">
        <v>44412</v>
      </c>
      <c r="G1071">
        <v>6251.31</v>
      </c>
    </row>
    <row r="1072" spans="1:7" x14ac:dyDescent="0.35">
      <c r="A1072">
        <v>6.3097657837881682E-2</v>
      </c>
      <c r="B1072" t="s">
        <v>6177</v>
      </c>
      <c r="C1072">
        <v>177114036</v>
      </c>
      <c r="D1072" t="s">
        <v>6195</v>
      </c>
      <c r="E1072" t="s">
        <v>6190</v>
      </c>
      <c r="F1072" s="2">
        <v>44514</v>
      </c>
      <c r="G1072">
        <v>19656</v>
      </c>
    </row>
    <row r="1073" spans="1:7" x14ac:dyDescent="0.35">
      <c r="A1073">
        <v>0.12779390982021832</v>
      </c>
      <c r="B1073" t="s">
        <v>6180</v>
      </c>
      <c r="C1073">
        <v>759998406</v>
      </c>
      <c r="D1073" t="s">
        <v>6189</v>
      </c>
      <c r="E1073" t="s">
        <v>6194</v>
      </c>
      <c r="F1073" s="2">
        <v>44269</v>
      </c>
      <c r="G1073">
        <v>15488.38</v>
      </c>
    </row>
    <row r="1074" spans="1:7" x14ac:dyDescent="0.35">
      <c r="A1074">
        <v>0.65595656473943742</v>
      </c>
      <c r="B1074" t="s">
        <v>6179</v>
      </c>
      <c r="C1074">
        <v>447333525</v>
      </c>
      <c r="D1074" t="s">
        <v>6198</v>
      </c>
      <c r="E1074" t="s">
        <v>6191</v>
      </c>
      <c r="F1074" s="2">
        <v>44680</v>
      </c>
      <c r="G1074">
        <v>9751.08</v>
      </c>
    </row>
    <row r="1075" spans="1:7" x14ac:dyDescent="0.35">
      <c r="A1075">
        <v>0.14693499163987822</v>
      </c>
      <c r="B1075" t="s">
        <v>6182</v>
      </c>
      <c r="C1075">
        <v>228862962</v>
      </c>
      <c r="D1075" t="s">
        <v>6196</v>
      </c>
      <c r="E1075" t="s">
        <v>6199</v>
      </c>
      <c r="F1075" s="2">
        <v>44381</v>
      </c>
      <c r="G1075">
        <v>7540.83</v>
      </c>
    </row>
    <row r="1076" spans="1:7" x14ac:dyDescent="0.35">
      <c r="A1076">
        <v>0.68971890612322218</v>
      </c>
      <c r="B1076" t="s">
        <v>6179</v>
      </c>
      <c r="C1076">
        <v>636582864</v>
      </c>
      <c r="D1076" t="s">
        <v>6198</v>
      </c>
      <c r="E1076" t="s">
        <v>6191</v>
      </c>
      <c r="F1076" s="2">
        <v>44307</v>
      </c>
      <c r="G1076">
        <v>19645.740000000002</v>
      </c>
    </row>
    <row r="1077" spans="1:7" x14ac:dyDescent="0.35">
      <c r="A1077">
        <v>0.83697091649214261</v>
      </c>
      <c r="B1077" t="s">
        <v>6179</v>
      </c>
      <c r="C1077">
        <v>858506489</v>
      </c>
      <c r="D1077" t="s">
        <v>6198</v>
      </c>
      <c r="E1077" t="s">
        <v>6191</v>
      </c>
      <c r="F1077" s="2">
        <v>44424</v>
      </c>
      <c r="G1077">
        <v>6308.19</v>
      </c>
    </row>
    <row r="1078" spans="1:7" x14ac:dyDescent="0.35">
      <c r="A1078">
        <v>0.3654656431381359</v>
      </c>
      <c r="B1078" t="s">
        <v>6178</v>
      </c>
      <c r="C1078">
        <v>383229683</v>
      </c>
      <c r="D1078" t="s">
        <v>6187</v>
      </c>
      <c r="E1078" t="s">
        <v>6188</v>
      </c>
      <c r="F1078" s="2">
        <v>44457</v>
      </c>
      <c r="G1078">
        <v>26160.46</v>
      </c>
    </row>
    <row r="1079" spans="1:7" x14ac:dyDescent="0.35">
      <c r="A1079">
        <v>0.56567262516680894</v>
      </c>
      <c r="B1079" t="s">
        <v>6179</v>
      </c>
      <c r="C1079">
        <v>726607069</v>
      </c>
      <c r="D1079" t="s">
        <v>6198</v>
      </c>
      <c r="E1079" t="s">
        <v>6191</v>
      </c>
      <c r="F1079" s="2">
        <v>44427</v>
      </c>
      <c r="G1079">
        <v>15035.54</v>
      </c>
    </row>
    <row r="1080" spans="1:7" x14ac:dyDescent="0.35">
      <c r="A1080">
        <v>0.43641589611932829</v>
      </c>
      <c r="B1080" t="s">
        <v>6178</v>
      </c>
      <c r="C1080">
        <v>462697928</v>
      </c>
      <c r="D1080" t="s">
        <v>6187</v>
      </c>
      <c r="E1080" t="s">
        <v>6191</v>
      </c>
      <c r="F1080" s="2">
        <v>44450</v>
      </c>
      <c r="G1080">
        <v>11722.05</v>
      </c>
    </row>
    <row r="1081" spans="1:7" x14ac:dyDescent="0.35">
      <c r="A1081">
        <v>0.47601566015054864</v>
      </c>
      <c r="B1081" t="s">
        <v>6182</v>
      </c>
      <c r="C1081">
        <v>169329241</v>
      </c>
      <c r="D1081" t="s">
        <v>6196</v>
      </c>
      <c r="E1081" t="s">
        <v>6200</v>
      </c>
      <c r="F1081" s="2">
        <v>44272</v>
      </c>
      <c r="G1081">
        <v>69209.960000000006</v>
      </c>
    </row>
    <row r="1082" spans="1:7" x14ac:dyDescent="0.35">
      <c r="A1082">
        <v>0.95641936096790847</v>
      </c>
      <c r="B1082" t="s">
        <v>6181</v>
      </c>
      <c r="C1082">
        <v>823906903</v>
      </c>
      <c r="D1082" t="s">
        <v>6192</v>
      </c>
      <c r="E1082" t="s">
        <v>6197</v>
      </c>
      <c r="F1082" s="2">
        <v>44212</v>
      </c>
      <c r="G1082">
        <v>17416.8</v>
      </c>
    </row>
    <row r="1083" spans="1:7" x14ac:dyDescent="0.35">
      <c r="A1083">
        <v>0.11662434679012668</v>
      </c>
      <c r="B1083" t="s">
        <v>6179</v>
      </c>
      <c r="C1083">
        <v>554023905</v>
      </c>
      <c r="D1083" t="s">
        <v>6198</v>
      </c>
      <c r="E1083" t="s">
        <v>6191</v>
      </c>
      <c r="F1083" s="2">
        <v>44626</v>
      </c>
      <c r="G1083">
        <v>31224.76</v>
      </c>
    </row>
    <row r="1084" spans="1:7" x14ac:dyDescent="0.35">
      <c r="A1084">
        <v>1.377119528239501E-2</v>
      </c>
      <c r="B1084" t="s">
        <v>6179</v>
      </c>
      <c r="C1084">
        <v>399705834</v>
      </c>
      <c r="D1084" t="s">
        <v>6198</v>
      </c>
      <c r="E1084" t="s">
        <v>6190</v>
      </c>
      <c r="F1084" s="2">
        <v>44281</v>
      </c>
      <c r="G1084">
        <v>9115.5</v>
      </c>
    </row>
    <row r="1085" spans="1:7" x14ac:dyDescent="0.35">
      <c r="A1085">
        <v>0.2398834938660257</v>
      </c>
      <c r="B1085" t="s">
        <v>6177</v>
      </c>
      <c r="C1085">
        <v>442062698</v>
      </c>
      <c r="D1085" t="s">
        <v>6195</v>
      </c>
      <c r="E1085" t="s">
        <v>6190</v>
      </c>
      <c r="F1085" s="2">
        <v>44375</v>
      </c>
      <c r="G1085">
        <v>10408.530000000001</v>
      </c>
    </row>
    <row r="1086" spans="1:7" x14ac:dyDescent="0.35">
      <c r="A1086">
        <v>0.46936493134591029</v>
      </c>
      <c r="B1086" t="s">
        <v>6178</v>
      </c>
      <c r="C1086">
        <v>129520261</v>
      </c>
      <c r="D1086" t="s">
        <v>6187</v>
      </c>
      <c r="E1086" t="s">
        <v>6191</v>
      </c>
      <c r="F1086" s="2">
        <v>44512</v>
      </c>
      <c r="G1086">
        <v>18705</v>
      </c>
    </row>
    <row r="1087" spans="1:7" x14ac:dyDescent="0.35">
      <c r="A1087">
        <v>0.67963042094607062</v>
      </c>
      <c r="B1087" t="s">
        <v>6178</v>
      </c>
      <c r="C1087">
        <v>420833481</v>
      </c>
      <c r="D1087" t="s">
        <v>6187</v>
      </c>
      <c r="E1087" t="s">
        <v>6188</v>
      </c>
      <c r="F1087" s="2">
        <v>44504</v>
      </c>
      <c r="G1087">
        <v>24297.42</v>
      </c>
    </row>
    <row r="1088" spans="1:7" x14ac:dyDescent="0.35">
      <c r="A1088">
        <v>0.886091649880004</v>
      </c>
      <c r="B1088" t="s">
        <v>6179</v>
      </c>
      <c r="C1088">
        <v>34227211</v>
      </c>
      <c r="D1088" t="s">
        <v>6198</v>
      </c>
      <c r="E1088" t="s">
        <v>6191</v>
      </c>
      <c r="F1088" s="2">
        <v>44439</v>
      </c>
      <c r="G1088">
        <v>38548.44</v>
      </c>
    </row>
    <row r="1089" spans="1:7" x14ac:dyDescent="0.35">
      <c r="A1089">
        <v>0.89119368506898944</v>
      </c>
      <c r="B1089" t="s">
        <v>6182</v>
      </c>
      <c r="C1089">
        <v>886640959</v>
      </c>
      <c r="D1089" t="s">
        <v>6196</v>
      </c>
      <c r="E1089" t="s">
        <v>6188</v>
      </c>
      <c r="F1089" s="2">
        <v>44550</v>
      </c>
      <c r="G1089">
        <v>26405.439999999999</v>
      </c>
    </row>
    <row r="1090" spans="1:7" x14ac:dyDescent="0.35">
      <c r="A1090">
        <v>0.84842631618172637</v>
      </c>
      <c r="B1090" t="s">
        <v>6181</v>
      </c>
      <c r="C1090">
        <v>962644542</v>
      </c>
      <c r="D1090" t="s">
        <v>6192</v>
      </c>
      <c r="E1090" t="s">
        <v>6193</v>
      </c>
      <c r="F1090" s="2">
        <v>44249</v>
      </c>
      <c r="G1090">
        <v>41342.339999999997</v>
      </c>
    </row>
    <row r="1091" spans="1:7" x14ac:dyDescent="0.35">
      <c r="A1091">
        <v>0.77681965491075444</v>
      </c>
      <c r="B1091" t="s">
        <v>6179</v>
      </c>
      <c r="C1091">
        <v>502707354</v>
      </c>
      <c r="D1091" t="s">
        <v>6198</v>
      </c>
      <c r="E1091" t="s">
        <v>6201</v>
      </c>
      <c r="F1091" s="2">
        <v>44348</v>
      </c>
      <c r="G1091">
        <v>52998.3</v>
      </c>
    </row>
    <row r="1092" spans="1:7" x14ac:dyDescent="0.35">
      <c r="A1092">
        <v>0.99036014388151217</v>
      </c>
      <c r="B1092" t="s">
        <v>6182</v>
      </c>
      <c r="C1092">
        <v>429559355</v>
      </c>
      <c r="D1092" t="s">
        <v>6196</v>
      </c>
      <c r="E1092" t="s">
        <v>6199</v>
      </c>
      <c r="F1092" s="2">
        <v>44630</v>
      </c>
      <c r="G1092">
        <v>40635.629999999997</v>
      </c>
    </row>
    <row r="1093" spans="1:7" x14ac:dyDescent="0.35">
      <c r="A1093">
        <v>0.29696594233279017</v>
      </c>
      <c r="B1093" t="s">
        <v>6182</v>
      </c>
      <c r="C1093">
        <v>53789429</v>
      </c>
      <c r="D1093" t="s">
        <v>6196</v>
      </c>
      <c r="E1093" t="s">
        <v>6200</v>
      </c>
      <c r="F1093" s="2">
        <v>44261</v>
      </c>
      <c r="G1093">
        <v>7268.17</v>
      </c>
    </row>
    <row r="1094" spans="1:7" x14ac:dyDescent="0.35">
      <c r="A1094">
        <v>0.97286263608752654</v>
      </c>
      <c r="B1094" t="s">
        <v>6178</v>
      </c>
      <c r="C1094">
        <v>960074632</v>
      </c>
      <c r="D1094" t="s">
        <v>6187</v>
      </c>
      <c r="E1094" t="s">
        <v>6188</v>
      </c>
      <c r="F1094" s="2">
        <v>44497</v>
      </c>
      <c r="G1094">
        <v>18142.88</v>
      </c>
    </row>
    <row r="1095" spans="1:7" x14ac:dyDescent="0.35">
      <c r="A1095">
        <v>0.59478315846283603</v>
      </c>
      <c r="B1095" t="s">
        <v>6182</v>
      </c>
      <c r="C1095">
        <v>884029303</v>
      </c>
      <c r="D1095" t="s">
        <v>6196</v>
      </c>
      <c r="E1095" t="s">
        <v>6200</v>
      </c>
      <c r="F1095" s="2">
        <v>44448</v>
      </c>
      <c r="G1095">
        <v>2577.4</v>
      </c>
    </row>
    <row r="1096" spans="1:7" x14ac:dyDescent="0.35">
      <c r="A1096">
        <v>0.95319228242740162</v>
      </c>
      <c r="B1096" t="s">
        <v>6180</v>
      </c>
      <c r="C1096">
        <v>491768023</v>
      </c>
      <c r="D1096" t="s">
        <v>6189</v>
      </c>
      <c r="E1096" t="s">
        <v>6194</v>
      </c>
      <c r="F1096" s="2">
        <v>44202</v>
      </c>
      <c r="G1096">
        <v>3078.27</v>
      </c>
    </row>
    <row r="1097" spans="1:7" x14ac:dyDescent="0.35">
      <c r="A1097">
        <v>0.30715317341685233</v>
      </c>
      <c r="B1097" t="s">
        <v>6178</v>
      </c>
      <c r="C1097">
        <v>491748531</v>
      </c>
      <c r="D1097" t="s">
        <v>6187</v>
      </c>
      <c r="E1097" t="s">
        <v>6188</v>
      </c>
      <c r="F1097" s="2">
        <v>44463</v>
      </c>
      <c r="G1097">
        <v>60196.5</v>
      </c>
    </row>
    <row r="1098" spans="1:7" x14ac:dyDescent="0.35">
      <c r="A1098">
        <v>0.51795415024633662</v>
      </c>
      <c r="B1098" t="s">
        <v>6182</v>
      </c>
      <c r="C1098">
        <v>982383276</v>
      </c>
      <c r="D1098" t="s">
        <v>6196</v>
      </c>
      <c r="E1098" t="s">
        <v>6188</v>
      </c>
      <c r="F1098" s="2">
        <v>44584</v>
      </c>
      <c r="G1098">
        <v>53911.08</v>
      </c>
    </row>
    <row r="1099" spans="1:7" x14ac:dyDescent="0.35">
      <c r="A1099">
        <v>0.14620116481977508</v>
      </c>
      <c r="B1099" t="s">
        <v>6177</v>
      </c>
      <c r="C1099">
        <v>598377998</v>
      </c>
      <c r="D1099" t="s">
        <v>6195</v>
      </c>
      <c r="E1099" t="s">
        <v>6190</v>
      </c>
      <c r="F1099" s="2">
        <v>44300</v>
      </c>
      <c r="G1099">
        <v>8250.1</v>
      </c>
    </row>
    <row r="1100" spans="1:7" x14ac:dyDescent="0.35">
      <c r="A1100">
        <v>0.78605274194940455</v>
      </c>
      <c r="B1100" t="s">
        <v>6177</v>
      </c>
      <c r="C1100">
        <v>536980993</v>
      </c>
      <c r="D1100" t="s">
        <v>6195</v>
      </c>
      <c r="E1100" t="s">
        <v>6191</v>
      </c>
      <c r="F1100" s="2">
        <v>44218</v>
      </c>
      <c r="G1100">
        <v>16720.78</v>
      </c>
    </row>
    <row r="1101" spans="1:7" x14ac:dyDescent="0.35">
      <c r="A1101">
        <v>9.2991677818901164E-2</v>
      </c>
      <c r="B1101" t="s">
        <v>6177</v>
      </c>
      <c r="C1101">
        <v>935203493</v>
      </c>
      <c r="D1101" t="s">
        <v>6195</v>
      </c>
      <c r="E1101" t="s">
        <v>6191</v>
      </c>
      <c r="F1101" s="2">
        <v>44234</v>
      </c>
      <c r="G1101">
        <v>23695.98</v>
      </c>
    </row>
    <row r="1102" spans="1:7" x14ac:dyDescent="0.35">
      <c r="A1102">
        <v>0.94719608905419339</v>
      </c>
      <c r="B1102" t="s">
        <v>6179</v>
      </c>
      <c r="C1102">
        <v>676088200</v>
      </c>
      <c r="D1102" t="s">
        <v>6198</v>
      </c>
      <c r="E1102" t="s">
        <v>6190</v>
      </c>
      <c r="F1102" s="2">
        <v>44274</v>
      </c>
      <c r="G1102">
        <v>31623.41</v>
      </c>
    </row>
    <row r="1103" spans="1:7" x14ac:dyDescent="0.35">
      <c r="A1103">
        <v>0.90923486992973002</v>
      </c>
      <c r="B1103" t="s">
        <v>6182</v>
      </c>
      <c r="C1103">
        <v>812197094</v>
      </c>
      <c r="D1103" t="s">
        <v>6196</v>
      </c>
      <c r="E1103" t="s">
        <v>6200</v>
      </c>
      <c r="F1103" s="2">
        <v>44569</v>
      </c>
      <c r="G1103">
        <v>11242.8</v>
      </c>
    </row>
    <row r="1104" spans="1:7" x14ac:dyDescent="0.35">
      <c r="A1104">
        <v>0.43239926692706898</v>
      </c>
      <c r="B1104" t="s">
        <v>6178</v>
      </c>
      <c r="C1104">
        <v>751503306</v>
      </c>
      <c r="D1104" t="s">
        <v>6187</v>
      </c>
      <c r="E1104" t="s">
        <v>6188</v>
      </c>
      <c r="F1104" s="2">
        <v>44547</v>
      </c>
      <c r="G1104">
        <v>13658.75</v>
      </c>
    </row>
    <row r="1105" spans="1:7" x14ac:dyDescent="0.35">
      <c r="A1105">
        <v>4.5009118745772403E-3</v>
      </c>
      <c r="B1105" t="s">
        <v>6182</v>
      </c>
      <c r="C1105">
        <v>240556415</v>
      </c>
      <c r="D1105" t="s">
        <v>6196</v>
      </c>
      <c r="E1105" t="s">
        <v>6188</v>
      </c>
      <c r="F1105" s="2">
        <v>44405</v>
      </c>
      <c r="G1105">
        <v>5533.44</v>
      </c>
    </row>
    <row r="1106" spans="1:7" x14ac:dyDescent="0.35">
      <c r="A1106">
        <v>0.96551396518084076</v>
      </c>
      <c r="B1106" t="s">
        <v>6178</v>
      </c>
      <c r="C1106">
        <v>590390340</v>
      </c>
      <c r="D1106" t="s">
        <v>6187</v>
      </c>
      <c r="E1106" t="s">
        <v>6188</v>
      </c>
      <c r="F1106" s="2">
        <v>44547</v>
      </c>
      <c r="G1106">
        <v>7947.32</v>
      </c>
    </row>
    <row r="1107" spans="1:7" x14ac:dyDescent="0.35">
      <c r="A1107">
        <v>5.6433406627113047E-2</v>
      </c>
      <c r="B1107" t="s">
        <v>6177</v>
      </c>
      <c r="C1107">
        <v>672546494</v>
      </c>
      <c r="D1107" t="s">
        <v>6195</v>
      </c>
      <c r="E1107" t="s">
        <v>6190</v>
      </c>
      <c r="F1107" s="2">
        <v>44339</v>
      </c>
      <c r="G1107">
        <v>36168</v>
      </c>
    </row>
    <row r="1108" spans="1:7" x14ac:dyDescent="0.35">
      <c r="A1108">
        <v>2.5928628423882549E-2</v>
      </c>
      <c r="B1108" t="s">
        <v>6178</v>
      </c>
      <c r="C1108">
        <v>521061950</v>
      </c>
      <c r="D1108" t="s">
        <v>6187</v>
      </c>
      <c r="E1108" t="s">
        <v>6190</v>
      </c>
      <c r="F1108" s="2">
        <v>44352</v>
      </c>
      <c r="G1108">
        <v>50088.75</v>
      </c>
    </row>
    <row r="1109" spans="1:7" x14ac:dyDescent="0.35">
      <c r="A1109">
        <v>0.74151988322279982</v>
      </c>
      <c r="B1109" t="s">
        <v>6177</v>
      </c>
      <c r="C1109">
        <v>609763632</v>
      </c>
      <c r="D1109" t="s">
        <v>6195</v>
      </c>
      <c r="E1109" t="s">
        <v>6190</v>
      </c>
      <c r="F1109" s="2">
        <v>44570</v>
      </c>
      <c r="G1109">
        <v>27622.720000000001</v>
      </c>
    </row>
    <row r="1110" spans="1:7" x14ac:dyDescent="0.35">
      <c r="A1110">
        <v>4.9956244006703621E-2</v>
      </c>
      <c r="B1110" t="s">
        <v>6179</v>
      </c>
      <c r="C1110">
        <v>987000482</v>
      </c>
      <c r="D1110" t="s">
        <v>6198</v>
      </c>
      <c r="E1110" t="s">
        <v>6191</v>
      </c>
      <c r="F1110" s="2">
        <v>44483</v>
      </c>
      <c r="G1110">
        <v>26844.09</v>
      </c>
    </row>
    <row r="1111" spans="1:7" x14ac:dyDescent="0.35">
      <c r="A1111">
        <v>0.54935524486432064</v>
      </c>
      <c r="B1111" t="s">
        <v>6178</v>
      </c>
      <c r="C1111">
        <v>91234414</v>
      </c>
      <c r="D1111" t="s">
        <v>6187</v>
      </c>
      <c r="E1111" t="s">
        <v>6200</v>
      </c>
      <c r="F1111" s="2">
        <v>44377</v>
      </c>
      <c r="G1111">
        <v>20226.48</v>
      </c>
    </row>
    <row r="1112" spans="1:7" x14ac:dyDescent="0.35">
      <c r="A1112">
        <v>0.9025263041136008</v>
      </c>
      <c r="B1112" t="s">
        <v>6178</v>
      </c>
      <c r="C1112">
        <v>736027965</v>
      </c>
      <c r="D1112" t="s">
        <v>6187</v>
      </c>
      <c r="E1112" t="s">
        <v>6188</v>
      </c>
      <c r="F1112" s="2">
        <v>44280</v>
      </c>
      <c r="G1112">
        <v>71109</v>
      </c>
    </row>
    <row r="1113" spans="1:7" x14ac:dyDescent="0.35">
      <c r="A1113">
        <v>0.80244462997446953</v>
      </c>
      <c r="B1113" t="s">
        <v>6182</v>
      </c>
      <c r="C1113">
        <v>380361195</v>
      </c>
      <c r="D1113" t="s">
        <v>6196</v>
      </c>
      <c r="E1113" t="s">
        <v>6200</v>
      </c>
      <c r="F1113" s="2">
        <v>44538</v>
      </c>
      <c r="G1113">
        <v>6336.09</v>
      </c>
    </row>
    <row r="1114" spans="1:7" x14ac:dyDescent="0.35">
      <c r="A1114">
        <v>0.56631336705906199</v>
      </c>
      <c r="B1114" t="s">
        <v>6181</v>
      </c>
      <c r="C1114">
        <v>723431746</v>
      </c>
      <c r="D1114" t="s">
        <v>6192</v>
      </c>
      <c r="E1114" t="s">
        <v>6188</v>
      </c>
      <c r="F1114" s="2">
        <v>44404</v>
      </c>
      <c r="G1114">
        <v>45816.45</v>
      </c>
    </row>
    <row r="1115" spans="1:7" x14ac:dyDescent="0.35">
      <c r="A1115">
        <v>8.9052948246462593E-2</v>
      </c>
      <c r="B1115" t="s">
        <v>6178</v>
      </c>
      <c r="C1115">
        <v>44860599</v>
      </c>
      <c r="D1115" t="s">
        <v>6187</v>
      </c>
      <c r="E1115" t="s">
        <v>6188</v>
      </c>
      <c r="F1115" s="2">
        <v>44356</v>
      </c>
      <c r="G1115">
        <v>12973.5</v>
      </c>
    </row>
    <row r="1116" spans="1:7" x14ac:dyDescent="0.35">
      <c r="A1116">
        <v>0.44440543108742592</v>
      </c>
      <c r="B1116" t="s">
        <v>6179</v>
      </c>
      <c r="C1116">
        <v>771470202</v>
      </c>
      <c r="D1116" t="s">
        <v>6198</v>
      </c>
      <c r="E1116" t="s">
        <v>6191</v>
      </c>
      <c r="F1116" s="2">
        <v>44350</v>
      </c>
      <c r="G1116">
        <v>10300.290000000001</v>
      </c>
    </row>
    <row r="1117" spans="1:7" x14ac:dyDescent="0.35">
      <c r="A1117">
        <v>0.62694442490457025</v>
      </c>
      <c r="B1117" t="s">
        <v>6179</v>
      </c>
      <c r="C1117">
        <v>639381444</v>
      </c>
      <c r="D1117" t="s">
        <v>6198</v>
      </c>
      <c r="E1117" t="s">
        <v>6190</v>
      </c>
      <c r="F1117" s="2">
        <v>44402</v>
      </c>
      <c r="G1117">
        <v>25814.83</v>
      </c>
    </row>
    <row r="1118" spans="1:7" x14ac:dyDescent="0.35">
      <c r="A1118">
        <v>0.76555220213957254</v>
      </c>
      <c r="B1118" t="s">
        <v>6177</v>
      </c>
      <c r="C1118">
        <v>422659041</v>
      </c>
      <c r="D1118" t="s">
        <v>6195</v>
      </c>
      <c r="E1118" t="s">
        <v>6191</v>
      </c>
      <c r="F1118" s="2">
        <v>44522</v>
      </c>
      <c r="G1118">
        <v>14898.87</v>
      </c>
    </row>
    <row r="1119" spans="1:7" x14ac:dyDescent="0.35">
      <c r="A1119">
        <v>6.3376223793614628E-2</v>
      </c>
      <c r="B1119" t="s">
        <v>6182</v>
      </c>
      <c r="C1119">
        <v>202455505</v>
      </c>
      <c r="D1119" t="s">
        <v>6196</v>
      </c>
      <c r="E1119" t="s">
        <v>6199</v>
      </c>
      <c r="F1119" s="2">
        <v>44537</v>
      </c>
      <c r="G1119">
        <v>4138.29</v>
      </c>
    </row>
    <row r="1120" spans="1:7" x14ac:dyDescent="0.35">
      <c r="A1120">
        <v>5.525315378568374E-2</v>
      </c>
      <c r="B1120" t="s">
        <v>6179</v>
      </c>
      <c r="C1120">
        <v>447178999</v>
      </c>
      <c r="D1120" t="s">
        <v>6198</v>
      </c>
      <c r="E1120" t="s">
        <v>6201</v>
      </c>
      <c r="F1120" s="2">
        <v>44457</v>
      </c>
      <c r="G1120">
        <v>27175.62</v>
      </c>
    </row>
    <row r="1121" spans="1:7" x14ac:dyDescent="0.35">
      <c r="A1121">
        <v>0.21171813562100972</v>
      </c>
      <c r="B1121" t="s">
        <v>6182</v>
      </c>
      <c r="C1121">
        <v>119496083</v>
      </c>
      <c r="D1121" t="s">
        <v>6196</v>
      </c>
      <c r="E1121" t="s">
        <v>6188</v>
      </c>
      <c r="F1121" s="2">
        <v>44271</v>
      </c>
      <c r="G1121">
        <v>22282.799999999999</v>
      </c>
    </row>
    <row r="1122" spans="1:7" x14ac:dyDescent="0.35">
      <c r="A1122">
        <v>0.47151711236533789</v>
      </c>
      <c r="B1122" t="s">
        <v>6182</v>
      </c>
      <c r="C1122">
        <v>524107141</v>
      </c>
      <c r="D1122" t="s">
        <v>6196</v>
      </c>
      <c r="E1122" t="s">
        <v>6199</v>
      </c>
      <c r="F1122" s="2">
        <v>44257</v>
      </c>
      <c r="G1122">
        <v>15389.2</v>
      </c>
    </row>
    <row r="1123" spans="1:7" x14ac:dyDescent="0.35">
      <c r="A1123">
        <v>0.41093426678422962</v>
      </c>
      <c r="B1123" t="s">
        <v>6177</v>
      </c>
      <c r="C1123">
        <v>720496155</v>
      </c>
      <c r="D1123" t="s">
        <v>6195</v>
      </c>
      <c r="E1123" t="s">
        <v>6190</v>
      </c>
      <c r="F1123" s="2">
        <v>44278</v>
      </c>
      <c r="G1123">
        <v>62413.95</v>
      </c>
    </row>
    <row r="1124" spans="1:7" x14ac:dyDescent="0.35">
      <c r="A1124">
        <v>0.42513138259677508</v>
      </c>
      <c r="B1124" t="s">
        <v>6179</v>
      </c>
      <c r="C1124">
        <v>4103665</v>
      </c>
      <c r="D1124" t="s">
        <v>6198</v>
      </c>
      <c r="E1124" t="s">
        <v>6191</v>
      </c>
      <c r="F1124" s="2">
        <v>44213</v>
      </c>
      <c r="G1124">
        <v>39531.78</v>
      </c>
    </row>
    <row r="1125" spans="1:7" x14ac:dyDescent="0.35">
      <c r="A1125">
        <v>0.15860452008889658</v>
      </c>
      <c r="B1125" t="s">
        <v>6180</v>
      </c>
      <c r="C1125">
        <v>481741910</v>
      </c>
      <c r="D1125" t="s">
        <v>6189</v>
      </c>
      <c r="E1125" t="s">
        <v>6194</v>
      </c>
      <c r="F1125" s="2">
        <v>44626</v>
      </c>
      <c r="G1125">
        <v>70427.7</v>
      </c>
    </row>
    <row r="1126" spans="1:7" x14ac:dyDescent="0.35">
      <c r="A1126">
        <v>0.24766618915044103</v>
      </c>
      <c r="B1126" t="s">
        <v>6177</v>
      </c>
      <c r="C1126">
        <v>706239371</v>
      </c>
      <c r="D1126" t="s">
        <v>6195</v>
      </c>
      <c r="E1126" t="s">
        <v>6190</v>
      </c>
      <c r="F1126" s="2">
        <v>44639</v>
      </c>
      <c r="G1126">
        <v>33157.35</v>
      </c>
    </row>
    <row r="1127" spans="1:7" x14ac:dyDescent="0.35">
      <c r="A1127">
        <v>0.3532985731985262</v>
      </c>
      <c r="B1127" t="s">
        <v>6177</v>
      </c>
      <c r="C1127">
        <v>666135493</v>
      </c>
      <c r="D1127" t="s">
        <v>6195</v>
      </c>
      <c r="E1127" t="s">
        <v>6191</v>
      </c>
      <c r="F1127" s="2">
        <v>44451</v>
      </c>
      <c r="G1127">
        <v>24810.880000000001</v>
      </c>
    </row>
    <row r="1128" spans="1:7" x14ac:dyDescent="0.35">
      <c r="A1128">
        <v>4.2916953637215483E-2</v>
      </c>
      <c r="B1128" t="s">
        <v>6180</v>
      </c>
      <c r="C1128">
        <v>499411071</v>
      </c>
      <c r="D1128" t="s">
        <v>6189</v>
      </c>
      <c r="E1128" t="s">
        <v>6190</v>
      </c>
      <c r="F1128" s="2">
        <v>44585</v>
      </c>
      <c r="G1128">
        <v>4757.76</v>
      </c>
    </row>
    <row r="1129" spans="1:7" x14ac:dyDescent="0.35">
      <c r="A1129">
        <v>0.92420522370724334</v>
      </c>
      <c r="B1129" t="s">
        <v>6177</v>
      </c>
      <c r="C1129">
        <v>722550554</v>
      </c>
      <c r="D1129" t="s">
        <v>6195</v>
      </c>
      <c r="E1129" t="s">
        <v>6190</v>
      </c>
      <c r="F1129" s="2">
        <v>44605</v>
      </c>
      <c r="G1129">
        <v>3260.16</v>
      </c>
    </row>
    <row r="1130" spans="1:7" x14ac:dyDescent="0.35">
      <c r="A1130">
        <v>0.52659099451566715</v>
      </c>
      <c r="B1130" t="s">
        <v>6178</v>
      </c>
      <c r="C1130">
        <v>219530629</v>
      </c>
      <c r="D1130" t="s">
        <v>6187</v>
      </c>
      <c r="E1130" t="s">
        <v>6200</v>
      </c>
      <c r="F1130" s="2">
        <v>44587</v>
      </c>
      <c r="G1130">
        <v>8588.7199999999993</v>
      </c>
    </row>
    <row r="1131" spans="1:7" x14ac:dyDescent="0.35">
      <c r="A1131">
        <v>0.73107519393307352</v>
      </c>
      <c r="B1131" t="s">
        <v>6182</v>
      </c>
      <c r="C1131">
        <v>256372944</v>
      </c>
      <c r="D1131" t="s">
        <v>6196</v>
      </c>
      <c r="E1131" t="s">
        <v>6199</v>
      </c>
      <c r="F1131" s="2">
        <v>44655</v>
      </c>
      <c r="G1131">
        <v>31081.95</v>
      </c>
    </row>
    <row r="1132" spans="1:7" x14ac:dyDescent="0.35">
      <c r="A1132">
        <v>0.78674234779604435</v>
      </c>
      <c r="B1132" t="s">
        <v>6178</v>
      </c>
      <c r="C1132">
        <v>537521887</v>
      </c>
      <c r="D1132" t="s">
        <v>6187</v>
      </c>
      <c r="E1132" t="s">
        <v>6188</v>
      </c>
      <c r="F1132" s="2">
        <v>44356</v>
      </c>
      <c r="G1132">
        <v>5068.8</v>
      </c>
    </row>
    <row r="1133" spans="1:7" x14ac:dyDescent="0.35">
      <c r="A1133">
        <v>0.50462398320355129</v>
      </c>
      <c r="B1133" t="s">
        <v>6178</v>
      </c>
      <c r="C1133">
        <v>718195068</v>
      </c>
      <c r="D1133" t="s">
        <v>6187</v>
      </c>
      <c r="E1133" t="s">
        <v>6188</v>
      </c>
      <c r="F1133" s="2">
        <v>44647</v>
      </c>
      <c r="G1133">
        <v>37999.42</v>
      </c>
    </row>
    <row r="1134" spans="1:7" x14ac:dyDescent="0.35">
      <c r="A1134">
        <v>0.2997323049281776</v>
      </c>
      <c r="B1134" t="s">
        <v>6178</v>
      </c>
      <c r="C1134">
        <v>556776914</v>
      </c>
      <c r="D1134" t="s">
        <v>6187</v>
      </c>
      <c r="E1134" t="s">
        <v>6188</v>
      </c>
      <c r="F1134" s="2">
        <v>44237</v>
      </c>
      <c r="G1134">
        <v>9774.2900000000009</v>
      </c>
    </row>
    <row r="1135" spans="1:7" x14ac:dyDescent="0.35">
      <c r="A1135">
        <v>0.90418820765418229</v>
      </c>
      <c r="B1135" t="s">
        <v>6182</v>
      </c>
      <c r="C1135">
        <v>176770758</v>
      </c>
      <c r="D1135" t="s">
        <v>6196</v>
      </c>
      <c r="E1135" t="s">
        <v>6199</v>
      </c>
      <c r="F1135" s="2">
        <v>44524</v>
      </c>
      <c r="G1135">
        <v>36666.959999999999</v>
      </c>
    </row>
    <row r="1136" spans="1:7" x14ac:dyDescent="0.35">
      <c r="A1136">
        <v>0.42334595609353132</v>
      </c>
      <c r="B1136" t="s">
        <v>6180</v>
      </c>
      <c r="C1136">
        <v>269910036</v>
      </c>
      <c r="D1136" t="s">
        <v>6189</v>
      </c>
      <c r="E1136" t="s">
        <v>6194</v>
      </c>
      <c r="F1136" s="2">
        <v>44339</v>
      </c>
      <c r="G1136">
        <v>9129.9</v>
      </c>
    </row>
    <row r="1137" spans="1:7" x14ac:dyDescent="0.35">
      <c r="A1137">
        <v>0.74197049107980384</v>
      </c>
      <c r="B1137" t="s">
        <v>6180</v>
      </c>
      <c r="C1137">
        <v>396766385</v>
      </c>
      <c r="D1137" t="s">
        <v>6189</v>
      </c>
      <c r="E1137" t="s">
        <v>6190</v>
      </c>
      <c r="F1137" s="2">
        <v>44210</v>
      </c>
      <c r="G1137">
        <v>11070.02</v>
      </c>
    </row>
    <row r="1138" spans="1:7" x14ac:dyDescent="0.35">
      <c r="A1138">
        <v>0.19502921370175919</v>
      </c>
      <c r="B1138" t="s">
        <v>6177</v>
      </c>
      <c r="C1138">
        <v>453980175</v>
      </c>
      <c r="D1138" t="s">
        <v>6195</v>
      </c>
      <c r="E1138" t="s">
        <v>6190</v>
      </c>
      <c r="F1138" s="2">
        <v>44327</v>
      </c>
      <c r="G1138">
        <v>6608.58</v>
      </c>
    </row>
    <row r="1139" spans="1:7" x14ac:dyDescent="0.35">
      <c r="A1139">
        <v>0.63957141828642849</v>
      </c>
      <c r="B1139" t="s">
        <v>6178</v>
      </c>
      <c r="C1139">
        <v>576840266</v>
      </c>
      <c r="D1139" t="s">
        <v>6187</v>
      </c>
      <c r="E1139" t="s">
        <v>6191</v>
      </c>
      <c r="F1139" s="2">
        <v>44607</v>
      </c>
      <c r="G1139">
        <v>19296.7</v>
      </c>
    </row>
    <row r="1140" spans="1:7" x14ac:dyDescent="0.35">
      <c r="A1140">
        <v>0.75257093100150552</v>
      </c>
      <c r="B1140" t="s">
        <v>6181</v>
      </c>
      <c r="C1140">
        <v>824553501</v>
      </c>
      <c r="D1140" t="s">
        <v>6192</v>
      </c>
      <c r="E1140" t="s">
        <v>6193</v>
      </c>
      <c r="F1140" s="2">
        <v>44368</v>
      </c>
      <c r="G1140">
        <v>6109.81</v>
      </c>
    </row>
    <row r="1141" spans="1:7" x14ac:dyDescent="0.35">
      <c r="A1141">
        <v>0.31355925602719581</v>
      </c>
      <c r="B1141" t="s">
        <v>6179</v>
      </c>
      <c r="C1141">
        <v>82561349</v>
      </c>
      <c r="D1141" t="s">
        <v>6198</v>
      </c>
      <c r="E1141" t="s">
        <v>6190</v>
      </c>
      <c r="F1141" s="2">
        <v>44558</v>
      </c>
      <c r="G1141">
        <v>3434.67</v>
      </c>
    </row>
    <row r="1142" spans="1:7" x14ac:dyDescent="0.35">
      <c r="A1142">
        <v>0.51377139658742432</v>
      </c>
      <c r="B1142" t="s">
        <v>6182</v>
      </c>
      <c r="C1142">
        <v>186633227</v>
      </c>
      <c r="D1142" t="s">
        <v>6196</v>
      </c>
      <c r="E1142" t="s">
        <v>6199</v>
      </c>
      <c r="F1142" s="2">
        <v>44329</v>
      </c>
      <c r="G1142">
        <v>17432.82</v>
      </c>
    </row>
    <row r="1143" spans="1:7" x14ac:dyDescent="0.35">
      <c r="A1143">
        <v>0.38313874007031945</v>
      </c>
      <c r="B1143" t="s">
        <v>6182</v>
      </c>
      <c r="C1143">
        <v>916577954</v>
      </c>
      <c r="D1143" t="s">
        <v>6196</v>
      </c>
      <c r="E1143" t="s">
        <v>6188</v>
      </c>
      <c r="F1143" s="2">
        <v>44390</v>
      </c>
      <c r="G1143">
        <v>31512.959999999999</v>
      </c>
    </row>
    <row r="1144" spans="1:7" x14ac:dyDescent="0.35">
      <c r="A1144">
        <v>0.16969347966997006</v>
      </c>
      <c r="B1144" t="s">
        <v>6180</v>
      </c>
      <c r="C1144">
        <v>722249445</v>
      </c>
      <c r="D1144" t="s">
        <v>6189</v>
      </c>
      <c r="E1144" t="s">
        <v>6190</v>
      </c>
      <c r="F1144" s="2">
        <v>44533</v>
      </c>
      <c r="G1144">
        <v>56270.879999999997</v>
      </c>
    </row>
    <row r="1145" spans="1:7" x14ac:dyDescent="0.35">
      <c r="A1145">
        <v>0.20312722860861154</v>
      </c>
      <c r="B1145" t="s">
        <v>6179</v>
      </c>
      <c r="C1145">
        <v>476051557</v>
      </c>
      <c r="D1145" t="s">
        <v>6198</v>
      </c>
      <c r="E1145" t="s">
        <v>6191</v>
      </c>
      <c r="F1145" s="2">
        <v>44566</v>
      </c>
      <c r="G1145">
        <v>13258.42</v>
      </c>
    </row>
    <row r="1146" spans="1:7" x14ac:dyDescent="0.35">
      <c r="A1146">
        <v>0.45686697271861387</v>
      </c>
      <c r="B1146" t="s">
        <v>6180</v>
      </c>
      <c r="C1146">
        <v>480416516</v>
      </c>
      <c r="D1146" t="s">
        <v>6189</v>
      </c>
      <c r="E1146" t="s">
        <v>6194</v>
      </c>
      <c r="F1146" s="2">
        <v>44294</v>
      </c>
      <c r="G1146">
        <v>31907.84</v>
      </c>
    </row>
    <row r="1147" spans="1:7" x14ac:dyDescent="0.35">
      <c r="A1147">
        <v>0.39684638651034176</v>
      </c>
      <c r="B1147" t="s">
        <v>6178</v>
      </c>
      <c r="C1147">
        <v>844045733</v>
      </c>
      <c r="D1147" t="s">
        <v>6187</v>
      </c>
      <c r="E1147" t="s">
        <v>6188</v>
      </c>
      <c r="F1147" s="2">
        <v>44272</v>
      </c>
      <c r="G1147">
        <v>22150.44</v>
      </c>
    </row>
    <row r="1148" spans="1:7" x14ac:dyDescent="0.35">
      <c r="A1148">
        <v>0.18218466127742772</v>
      </c>
      <c r="B1148" t="s">
        <v>6179</v>
      </c>
      <c r="C1148">
        <v>772426267</v>
      </c>
      <c r="D1148" t="s">
        <v>6198</v>
      </c>
      <c r="E1148" t="s">
        <v>6201</v>
      </c>
      <c r="F1148" s="2">
        <v>44567</v>
      </c>
      <c r="G1148">
        <v>38391.760000000002</v>
      </c>
    </row>
    <row r="1149" spans="1:7" x14ac:dyDescent="0.35">
      <c r="A1149">
        <v>0.11932257339829166</v>
      </c>
      <c r="B1149" t="s">
        <v>6181</v>
      </c>
      <c r="C1149">
        <v>558098984</v>
      </c>
      <c r="D1149" t="s">
        <v>6192</v>
      </c>
      <c r="E1149" t="s">
        <v>6193</v>
      </c>
      <c r="F1149" s="2">
        <v>44578</v>
      </c>
      <c r="G1149">
        <v>6106.65</v>
      </c>
    </row>
    <row r="1150" spans="1:7" x14ac:dyDescent="0.35">
      <c r="A1150">
        <v>0.50356935655794299</v>
      </c>
      <c r="B1150" t="s">
        <v>6181</v>
      </c>
      <c r="C1150">
        <v>768412649</v>
      </c>
      <c r="D1150" t="s">
        <v>6192</v>
      </c>
      <c r="E1150" t="s">
        <v>6188</v>
      </c>
      <c r="F1150" s="2">
        <v>44351</v>
      </c>
      <c r="G1150">
        <v>15838.9</v>
      </c>
    </row>
    <row r="1151" spans="1:7" x14ac:dyDescent="0.35">
      <c r="A1151">
        <v>0.1433795855131893</v>
      </c>
      <c r="B1151" t="s">
        <v>6180</v>
      </c>
      <c r="C1151">
        <v>719080829</v>
      </c>
      <c r="D1151" t="s">
        <v>6189</v>
      </c>
      <c r="E1151" t="s">
        <v>6194</v>
      </c>
      <c r="F1151" s="2">
        <v>44388</v>
      </c>
      <c r="G1151">
        <v>24091.08</v>
      </c>
    </row>
    <row r="1152" spans="1:7" x14ac:dyDescent="0.35">
      <c r="A1152">
        <v>0.75139966461923724</v>
      </c>
      <c r="B1152" t="s">
        <v>6181</v>
      </c>
      <c r="C1152">
        <v>173356018</v>
      </c>
      <c r="D1152" t="s">
        <v>6192</v>
      </c>
      <c r="E1152" t="s">
        <v>6193</v>
      </c>
      <c r="F1152" s="2">
        <v>44668</v>
      </c>
      <c r="G1152">
        <v>45349.15</v>
      </c>
    </row>
    <row r="1153" spans="1:7" x14ac:dyDescent="0.35">
      <c r="A1153">
        <v>0.1428949166172091</v>
      </c>
      <c r="B1153" t="s">
        <v>6178</v>
      </c>
      <c r="C1153">
        <v>533258710</v>
      </c>
      <c r="D1153" t="s">
        <v>6187</v>
      </c>
      <c r="E1153" t="s">
        <v>6188</v>
      </c>
      <c r="F1153" s="2">
        <v>44639</v>
      </c>
      <c r="G1153">
        <v>19243.32</v>
      </c>
    </row>
    <row r="1154" spans="1:7" x14ac:dyDescent="0.35">
      <c r="A1154">
        <v>0.21191775255571887</v>
      </c>
      <c r="B1154" t="s">
        <v>6179</v>
      </c>
      <c r="C1154">
        <v>981655295</v>
      </c>
      <c r="D1154" t="s">
        <v>6198</v>
      </c>
      <c r="E1154" t="s">
        <v>6201</v>
      </c>
      <c r="F1154" s="2">
        <v>44541</v>
      </c>
      <c r="G1154">
        <v>7047.04</v>
      </c>
    </row>
    <row r="1155" spans="1:7" x14ac:dyDescent="0.35">
      <c r="A1155">
        <v>0.69064529956991128</v>
      </c>
      <c r="B1155" t="s">
        <v>6181</v>
      </c>
      <c r="C1155">
        <v>704149278</v>
      </c>
      <c r="D1155" t="s">
        <v>6192</v>
      </c>
      <c r="E1155" t="s">
        <v>6197</v>
      </c>
      <c r="F1155" s="2">
        <v>44246</v>
      </c>
      <c r="G1155">
        <v>59875.7</v>
      </c>
    </row>
    <row r="1156" spans="1:7" x14ac:dyDescent="0.35">
      <c r="A1156">
        <v>0.57016236513697338</v>
      </c>
      <c r="B1156" t="s">
        <v>6177</v>
      </c>
      <c r="C1156">
        <v>796973356</v>
      </c>
      <c r="D1156" t="s">
        <v>6195</v>
      </c>
      <c r="E1156" t="s">
        <v>6191</v>
      </c>
      <c r="F1156" s="2">
        <v>44254</v>
      </c>
      <c r="G1156">
        <v>55051.27</v>
      </c>
    </row>
    <row r="1157" spans="1:7" x14ac:dyDescent="0.35">
      <c r="A1157">
        <v>0.75817148632166054</v>
      </c>
      <c r="B1157" t="s">
        <v>6177</v>
      </c>
      <c r="C1157">
        <v>271740031</v>
      </c>
      <c r="D1157" t="s">
        <v>6195</v>
      </c>
      <c r="E1157" t="s">
        <v>6190</v>
      </c>
      <c r="F1157" s="2">
        <v>44570</v>
      </c>
      <c r="G1157">
        <v>27620.74</v>
      </c>
    </row>
    <row r="1158" spans="1:7" x14ac:dyDescent="0.35">
      <c r="A1158">
        <v>0.64889337409564685</v>
      </c>
      <c r="B1158" t="s">
        <v>6182</v>
      </c>
      <c r="C1158">
        <v>120932057</v>
      </c>
      <c r="D1158" t="s">
        <v>6196</v>
      </c>
      <c r="E1158" t="s">
        <v>6188</v>
      </c>
      <c r="F1158" s="2">
        <v>44374</v>
      </c>
      <c r="G1158">
        <v>12405.91</v>
      </c>
    </row>
    <row r="1159" spans="1:7" x14ac:dyDescent="0.35">
      <c r="A1159">
        <v>0.35472229491999441</v>
      </c>
      <c r="B1159" t="s">
        <v>6182</v>
      </c>
      <c r="C1159">
        <v>291593618</v>
      </c>
      <c r="D1159" t="s">
        <v>6196</v>
      </c>
      <c r="E1159" t="s">
        <v>6188</v>
      </c>
      <c r="F1159" s="2">
        <v>44198</v>
      </c>
      <c r="G1159">
        <v>18611.45</v>
      </c>
    </row>
    <row r="1160" spans="1:7" x14ac:dyDescent="0.35">
      <c r="A1160">
        <v>0.93982337925862502</v>
      </c>
      <c r="B1160" t="s">
        <v>6177</v>
      </c>
      <c r="C1160">
        <v>372978269</v>
      </c>
      <c r="D1160" t="s">
        <v>6195</v>
      </c>
      <c r="E1160" t="s">
        <v>6191</v>
      </c>
      <c r="F1160" s="2">
        <v>44358</v>
      </c>
      <c r="G1160">
        <v>13713.06</v>
      </c>
    </row>
    <row r="1161" spans="1:7" x14ac:dyDescent="0.35">
      <c r="A1161">
        <v>0.97093374383459563</v>
      </c>
      <c r="B1161" t="s">
        <v>6178</v>
      </c>
      <c r="C1161">
        <v>213765198</v>
      </c>
      <c r="D1161" t="s">
        <v>6187</v>
      </c>
      <c r="E1161" t="s">
        <v>6188</v>
      </c>
      <c r="F1161" s="2">
        <v>44520</v>
      </c>
      <c r="G1161">
        <v>9205.2000000000007</v>
      </c>
    </row>
    <row r="1162" spans="1:7" x14ac:dyDescent="0.35">
      <c r="A1162">
        <v>0.78723343988391392</v>
      </c>
      <c r="B1162" t="s">
        <v>6182</v>
      </c>
      <c r="C1162">
        <v>784898711</v>
      </c>
      <c r="D1162" t="s">
        <v>6196</v>
      </c>
      <c r="E1162" t="s">
        <v>6199</v>
      </c>
      <c r="F1162" s="2">
        <v>44553</v>
      </c>
      <c r="G1162">
        <v>42077.04</v>
      </c>
    </row>
    <row r="1163" spans="1:7" x14ac:dyDescent="0.35">
      <c r="A1163">
        <v>0.40155992388247574</v>
      </c>
      <c r="B1163" t="s">
        <v>6177</v>
      </c>
      <c r="C1163">
        <v>403325723</v>
      </c>
      <c r="D1163" t="s">
        <v>6195</v>
      </c>
      <c r="E1163" t="s">
        <v>6190</v>
      </c>
      <c r="F1163" s="2">
        <v>44652</v>
      </c>
      <c r="G1163">
        <v>23433.759999999998</v>
      </c>
    </row>
    <row r="1164" spans="1:7" x14ac:dyDescent="0.35">
      <c r="A1164">
        <v>0.70906157661183111</v>
      </c>
      <c r="B1164" t="s">
        <v>6178</v>
      </c>
      <c r="C1164">
        <v>941690204</v>
      </c>
      <c r="D1164" t="s">
        <v>6187</v>
      </c>
      <c r="E1164" t="s">
        <v>6188</v>
      </c>
      <c r="F1164" s="2">
        <v>44474</v>
      </c>
      <c r="G1164">
        <v>47536.45</v>
      </c>
    </row>
    <row r="1165" spans="1:7" x14ac:dyDescent="0.35">
      <c r="A1165">
        <v>0.26443872632249099</v>
      </c>
      <c r="B1165" t="s">
        <v>6179</v>
      </c>
      <c r="C1165">
        <v>587637962</v>
      </c>
      <c r="D1165" t="s">
        <v>6198</v>
      </c>
      <c r="E1165" t="s">
        <v>6191</v>
      </c>
      <c r="F1165" s="2">
        <v>44636</v>
      </c>
      <c r="G1165">
        <v>28230.63</v>
      </c>
    </row>
    <row r="1166" spans="1:7" x14ac:dyDescent="0.35">
      <c r="A1166">
        <v>0.42864469583078757</v>
      </c>
      <c r="B1166" t="s">
        <v>6179</v>
      </c>
      <c r="C1166">
        <v>634403569</v>
      </c>
      <c r="D1166" t="s">
        <v>6198</v>
      </c>
      <c r="E1166" t="s">
        <v>6191</v>
      </c>
      <c r="F1166" s="2">
        <v>44327</v>
      </c>
      <c r="G1166">
        <v>28966.5</v>
      </c>
    </row>
    <row r="1167" spans="1:7" x14ac:dyDescent="0.35">
      <c r="A1167">
        <v>7.9313899974586932E-2</v>
      </c>
      <c r="B1167" t="s">
        <v>6180</v>
      </c>
      <c r="C1167">
        <v>306676532</v>
      </c>
      <c r="D1167" t="s">
        <v>6189</v>
      </c>
      <c r="E1167" t="s">
        <v>6194</v>
      </c>
      <c r="F1167" s="2">
        <v>44245</v>
      </c>
      <c r="G1167">
        <v>73595.55</v>
      </c>
    </row>
    <row r="1168" spans="1:7" x14ac:dyDescent="0.35">
      <c r="A1168">
        <v>0.18996442658374046</v>
      </c>
      <c r="B1168" t="s">
        <v>6180</v>
      </c>
      <c r="C1168">
        <v>449778041</v>
      </c>
      <c r="D1168" t="s">
        <v>6189</v>
      </c>
      <c r="E1168" t="s">
        <v>6194</v>
      </c>
      <c r="F1168" s="2">
        <v>44494</v>
      </c>
      <c r="G1168">
        <v>8181.42</v>
      </c>
    </row>
    <row r="1169" spans="1:7" x14ac:dyDescent="0.35">
      <c r="A1169">
        <v>0.30462316225698871</v>
      </c>
      <c r="B1169" t="s">
        <v>6178</v>
      </c>
      <c r="C1169">
        <v>861963432</v>
      </c>
      <c r="D1169" t="s">
        <v>6187</v>
      </c>
      <c r="E1169" t="s">
        <v>6188</v>
      </c>
      <c r="F1169" s="2">
        <v>44217</v>
      </c>
      <c r="G1169">
        <v>44449.14</v>
      </c>
    </row>
    <row r="1170" spans="1:7" x14ac:dyDescent="0.35">
      <c r="A1170">
        <v>0.94568773380533599</v>
      </c>
      <c r="B1170" t="s">
        <v>6180</v>
      </c>
      <c r="C1170">
        <v>677896146</v>
      </c>
      <c r="D1170" t="s">
        <v>6189</v>
      </c>
      <c r="E1170" t="s">
        <v>6190</v>
      </c>
      <c r="F1170" s="2">
        <v>44443</v>
      </c>
      <c r="G1170">
        <v>44036.800000000003</v>
      </c>
    </row>
    <row r="1171" spans="1:7" x14ac:dyDescent="0.35">
      <c r="A1171">
        <v>0.72159756879629633</v>
      </c>
      <c r="B1171" t="s">
        <v>6179</v>
      </c>
      <c r="C1171">
        <v>728432966</v>
      </c>
      <c r="D1171" t="s">
        <v>6198</v>
      </c>
      <c r="E1171" t="s">
        <v>6191</v>
      </c>
      <c r="F1171" s="2">
        <v>44293</v>
      </c>
      <c r="G1171">
        <v>18316.8</v>
      </c>
    </row>
    <row r="1172" spans="1:7" x14ac:dyDescent="0.35">
      <c r="A1172">
        <v>0.24710579432980584</v>
      </c>
      <c r="B1172" t="s">
        <v>6182</v>
      </c>
      <c r="C1172">
        <v>466150363</v>
      </c>
      <c r="D1172" t="s">
        <v>6196</v>
      </c>
      <c r="E1172" t="s">
        <v>6200</v>
      </c>
      <c r="F1172" s="2">
        <v>44377</v>
      </c>
      <c r="G1172">
        <v>7878.06</v>
      </c>
    </row>
    <row r="1173" spans="1:7" x14ac:dyDescent="0.35">
      <c r="A1173">
        <v>0.26530152066813117</v>
      </c>
      <c r="B1173" t="s">
        <v>6182</v>
      </c>
      <c r="C1173">
        <v>183490219</v>
      </c>
      <c r="D1173" t="s">
        <v>6196</v>
      </c>
      <c r="E1173" t="s">
        <v>6200</v>
      </c>
      <c r="F1173" s="2">
        <v>44623</v>
      </c>
      <c r="G1173">
        <v>29922</v>
      </c>
    </row>
    <row r="1174" spans="1:7" x14ac:dyDescent="0.35">
      <c r="A1174">
        <v>0.76967384908850189</v>
      </c>
      <c r="B1174" t="s">
        <v>6177</v>
      </c>
      <c r="C1174">
        <v>737780045</v>
      </c>
      <c r="D1174" t="s">
        <v>6195</v>
      </c>
      <c r="E1174" t="s">
        <v>6190</v>
      </c>
      <c r="F1174" s="2">
        <v>44499</v>
      </c>
      <c r="G1174">
        <v>46425.08</v>
      </c>
    </row>
    <row r="1175" spans="1:7" x14ac:dyDescent="0.35">
      <c r="A1175">
        <v>5.084085221141732E-2</v>
      </c>
      <c r="B1175" t="s">
        <v>6177</v>
      </c>
      <c r="C1175">
        <v>704101225</v>
      </c>
      <c r="D1175" t="s">
        <v>6195</v>
      </c>
      <c r="E1175" t="s">
        <v>6191</v>
      </c>
      <c r="F1175" s="2">
        <v>44465</v>
      </c>
      <c r="G1175">
        <v>34530.6</v>
      </c>
    </row>
    <row r="1176" spans="1:7" x14ac:dyDescent="0.35">
      <c r="A1176">
        <v>0.74930177912180118</v>
      </c>
      <c r="B1176" t="s">
        <v>6178</v>
      </c>
      <c r="C1176">
        <v>261781838</v>
      </c>
      <c r="D1176" t="s">
        <v>6187</v>
      </c>
      <c r="E1176" t="s">
        <v>6188</v>
      </c>
      <c r="F1176" s="2">
        <v>44465</v>
      </c>
      <c r="G1176">
        <v>5713.37</v>
      </c>
    </row>
    <row r="1177" spans="1:7" x14ac:dyDescent="0.35">
      <c r="A1177">
        <v>0.75687622754308637</v>
      </c>
      <c r="B1177" t="s">
        <v>6181</v>
      </c>
      <c r="C1177">
        <v>31819356</v>
      </c>
      <c r="D1177" t="s">
        <v>6192</v>
      </c>
      <c r="E1177" t="s">
        <v>6193</v>
      </c>
      <c r="F1177" s="2">
        <v>44333</v>
      </c>
      <c r="G1177">
        <v>31343.759999999998</v>
      </c>
    </row>
    <row r="1178" spans="1:7" x14ac:dyDescent="0.35">
      <c r="A1178">
        <v>0.21172152432878877</v>
      </c>
      <c r="B1178" t="s">
        <v>6182</v>
      </c>
      <c r="C1178">
        <v>763073370</v>
      </c>
      <c r="D1178" t="s">
        <v>6196</v>
      </c>
      <c r="E1178" t="s">
        <v>6200</v>
      </c>
      <c r="F1178" s="2">
        <v>44308</v>
      </c>
      <c r="G1178">
        <v>29340.5</v>
      </c>
    </row>
    <row r="1179" spans="1:7" x14ac:dyDescent="0.35">
      <c r="A1179">
        <v>3.5604897499386001E-2</v>
      </c>
      <c r="B1179" t="s">
        <v>6179</v>
      </c>
      <c r="C1179">
        <v>737120145</v>
      </c>
      <c r="D1179" t="s">
        <v>6198</v>
      </c>
      <c r="E1179" t="s">
        <v>6201</v>
      </c>
      <c r="F1179" s="2">
        <v>44619</v>
      </c>
      <c r="G1179">
        <v>36492.82</v>
      </c>
    </row>
    <row r="1180" spans="1:7" x14ac:dyDescent="0.35">
      <c r="A1180">
        <v>0.54676336722229602</v>
      </c>
      <c r="B1180" t="s">
        <v>6177</v>
      </c>
      <c r="C1180">
        <v>543580109</v>
      </c>
      <c r="D1180" t="s">
        <v>6195</v>
      </c>
      <c r="E1180" t="s">
        <v>6190</v>
      </c>
      <c r="F1180" s="2">
        <v>44358</v>
      </c>
      <c r="G1180">
        <v>27761.94</v>
      </c>
    </row>
    <row r="1181" spans="1:7" x14ac:dyDescent="0.35">
      <c r="A1181">
        <v>0.86444713983149191</v>
      </c>
      <c r="B1181" t="s">
        <v>6177</v>
      </c>
      <c r="C1181">
        <v>198183633</v>
      </c>
      <c r="D1181" t="s">
        <v>6195</v>
      </c>
      <c r="E1181" t="s">
        <v>6191</v>
      </c>
      <c r="F1181" s="2">
        <v>44201</v>
      </c>
      <c r="G1181">
        <v>27127.75</v>
      </c>
    </row>
    <row r="1182" spans="1:7" x14ac:dyDescent="0.35">
      <c r="A1182">
        <v>0.68849481180850203</v>
      </c>
      <c r="B1182" t="s">
        <v>6179</v>
      </c>
      <c r="C1182">
        <v>457123899</v>
      </c>
      <c r="D1182" t="s">
        <v>6198</v>
      </c>
      <c r="E1182" t="s">
        <v>6191</v>
      </c>
      <c r="F1182" s="2">
        <v>44494</v>
      </c>
      <c r="G1182">
        <v>10274.1</v>
      </c>
    </row>
    <row r="1183" spans="1:7" x14ac:dyDescent="0.35">
      <c r="A1183">
        <v>0.6279449094234536</v>
      </c>
      <c r="B1183" t="s">
        <v>6182</v>
      </c>
      <c r="C1183">
        <v>13936702</v>
      </c>
      <c r="D1183" t="s">
        <v>6196</v>
      </c>
      <c r="E1183" t="s">
        <v>6188</v>
      </c>
      <c r="F1183" s="2">
        <v>44614</v>
      </c>
      <c r="G1183">
        <v>66077.960000000006</v>
      </c>
    </row>
    <row r="1184" spans="1:7" x14ac:dyDescent="0.35">
      <c r="A1184">
        <v>0.51577476417834867</v>
      </c>
      <c r="B1184" t="s">
        <v>6179</v>
      </c>
      <c r="C1184">
        <v>61241884</v>
      </c>
      <c r="D1184" t="s">
        <v>6198</v>
      </c>
      <c r="E1184" t="s">
        <v>6191</v>
      </c>
      <c r="F1184" s="2">
        <v>44230</v>
      </c>
      <c r="G1184">
        <v>11739.91</v>
      </c>
    </row>
    <row r="1185" spans="1:7" x14ac:dyDescent="0.35">
      <c r="A1185">
        <v>0.3625268798841712</v>
      </c>
      <c r="B1185" t="s">
        <v>6178</v>
      </c>
      <c r="C1185">
        <v>484515047</v>
      </c>
      <c r="D1185" t="s">
        <v>6187</v>
      </c>
      <c r="E1185" t="s">
        <v>6190</v>
      </c>
      <c r="F1185" s="2">
        <v>44593</v>
      </c>
      <c r="G1185">
        <v>42472.24</v>
      </c>
    </row>
    <row r="1186" spans="1:7" x14ac:dyDescent="0.35">
      <c r="A1186">
        <v>0.47581939939977858</v>
      </c>
      <c r="B1186" t="s">
        <v>6177</v>
      </c>
      <c r="C1186">
        <v>679057272</v>
      </c>
      <c r="D1186" t="s">
        <v>6195</v>
      </c>
      <c r="E1186" t="s">
        <v>6190</v>
      </c>
      <c r="F1186" s="2">
        <v>44218</v>
      </c>
      <c r="G1186">
        <v>23701.5</v>
      </c>
    </row>
    <row r="1187" spans="1:7" x14ac:dyDescent="0.35">
      <c r="A1187">
        <v>6.6549344136451305E-2</v>
      </c>
      <c r="B1187" t="s">
        <v>6182</v>
      </c>
      <c r="C1187">
        <v>734506196</v>
      </c>
      <c r="D1187" t="s">
        <v>6196</v>
      </c>
      <c r="E1187" t="s">
        <v>6188</v>
      </c>
      <c r="F1187" s="2">
        <v>44427</v>
      </c>
      <c r="G1187">
        <v>47025.14</v>
      </c>
    </row>
    <row r="1188" spans="1:7" x14ac:dyDescent="0.35">
      <c r="A1188">
        <v>0.24880335911131446</v>
      </c>
      <c r="B1188" t="s">
        <v>6177</v>
      </c>
      <c r="C1188">
        <v>826442367</v>
      </c>
      <c r="D1188" t="s">
        <v>6195</v>
      </c>
      <c r="E1188" t="s">
        <v>6191</v>
      </c>
      <c r="F1188" s="2">
        <v>44313</v>
      </c>
      <c r="G1188">
        <v>26695.200000000001</v>
      </c>
    </row>
    <row r="1189" spans="1:7" x14ac:dyDescent="0.35">
      <c r="A1189">
        <v>0.35655847929733242</v>
      </c>
      <c r="B1189" t="s">
        <v>6177</v>
      </c>
      <c r="C1189">
        <v>616952413</v>
      </c>
      <c r="D1189" t="s">
        <v>6195</v>
      </c>
      <c r="E1189" t="s">
        <v>6190</v>
      </c>
      <c r="F1189" s="2">
        <v>44324</v>
      </c>
      <c r="G1189">
        <v>64560.14</v>
      </c>
    </row>
    <row r="1190" spans="1:7" x14ac:dyDescent="0.35">
      <c r="A1190">
        <v>0.84728296779416068</v>
      </c>
      <c r="B1190" t="s">
        <v>6179</v>
      </c>
      <c r="C1190">
        <v>877547043</v>
      </c>
      <c r="D1190" t="s">
        <v>6198</v>
      </c>
      <c r="E1190" t="s">
        <v>6201</v>
      </c>
      <c r="F1190" s="2">
        <v>44652</v>
      </c>
      <c r="G1190">
        <v>5254.59</v>
      </c>
    </row>
    <row r="1191" spans="1:7" x14ac:dyDescent="0.35">
      <c r="A1191">
        <v>0.29988506303180928</v>
      </c>
      <c r="B1191" t="s">
        <v>6179</v>
      </c>
      <c r="C1191">
        <v>518915884</v>
      </c>
      <c r="D1191" t="s">
        <v>6198</v>
      </c>
      <c r="E1191" t="s">
        <v>6201</v>
      </c>
      <c r="F1191" s="2">
        <v>44465</v>
      </c>
      <c r="G1191">
        <v>53135.67</v>
      </c>
    </row>
    <row r="1192" spans="1:7" x14ac:dyDescent="0.35">
      <c r="A1192">
        <v>0.40485921924755119</v>
      </c>
      <c r="B1192" t="s">
        <v>6179</v>
      </c>
      <c r="C1192">
        <v>727349705</v>
      </c>
      <c r="D1192" t="s">
        <v>6198</v>
      </c>
      <c r="E1192" t="s">
        <v>6201</v>
      </c>
      <c r="F1192" s="2">
        <v>44372</v>
      </c>
      <c r="G1192">
        <v>43771.519999999997</v>
      </c>
    </row>
    <row r="1193" spans="1:7" x14ac:dyDescent="0.35">
      <c r="A1193">
        <v>0.68344156488368957</v>
      </c>
      <c r="B1193" t="s">
        <v>6178</v>
      </c>
      <c r="C1193">
        <v>919962728</v>
      </c>
      <c r="D1193" t="s">
        <v>6187</v>
      </c>
      <c r="E1193" t="s">
        <v>6200</v>
      </c>
      <c r="F1193" s="2">
        <v>44669</v>
      </c>
      <c r="G1193">
        <v>30778.799999999999</v>
      </c>
    </row>
    <row r="1194" spans="1:7" x14ac:dyDescent="0.35">
      <c r="A1194">
        <v>0.22758954361818717</v>
      </c>
      <c r="B1194" t="s">
        <v>6177</v>
      </c>
      <c r="C1194">
        <v>485008475</v>
      </c>
      <c r="D1194" t="s">
        <v>6195</v>
      </c>
      <c r="E1194" t="s">
        <v>6190</v>
      </c>
      <c r="F1194" s="2">
        <v>44494</v>
      </c>
      <c r="G1194">
        <v>33143.46</v>
      </c>
    </row>
    <row r="1195" spans="1:7" x14ac:dyDescent="0.35">
      <c r="A1195">
        <v>0.8567761232751232</v>
      </c>
      <c r="B1195" t="s">
        <v>6178</v>
      </c>
      <c r="C1195">
        <v>79330836</v>
      </c>
      <c r="D1195" t="s">
        <v>6187</v>
      </c>
      <c r="E1195" t="s">
        <v>6190</v>
      </c>
      <c r="F1195" s="2">
        <v>44566</v>
      </c>
      <c r="G1195">
        <v>36389.68</v>
      </c>
    </row>
    <row r="1196" spans="1:7" x14ac:dyDescent="0.35">
      <c r="A1196">
        <v>0.41780946467683422</v>
      </c>
      <c r="B1196" t="s">
        <v>6182</v>
      </c>
      <c r="C1196">
        <v>111392645</v>
      </c>
      <c r="D1196" t="s">
        <v>6196</v>
      </c>
      <c r="E1196" t="s">
        <v>6200</v>
      </c>
      <c r="F1196" s="2">
        <v>44519</v>
      </c>
      <c r="G1196">
        <v>4001.19</v>
      </c>
    </row>
    <row r="1197" spans="1:7" x14ac:dyDescent="0.35">
      <c r="A1197">
        <v>0.70476526497305847</v>
      </c>
      <c r="B1197" t="s">
        <v>6179</v>
      </c>
      <c r="C1197">
        <v>447779039</v>
      </c>
      <c r="D1197" t="s">
        <v>6198</v>
      </c>
      <c r="E1197" t="s">
        <v>6201</v>
      </c>
      <c r="F1197" s="2">
        <v>44592</v>
      </c>
      <c r="G1197">
        <v>24191.09</v>
      </c>
    </row>
    <row r="1198" spans="1:7" x14ac:dyDescent="0.35">
      <c r="A1198">
        <v>0.89250957028926381</v>
      </c>
      <c r="B1198" t="s">
        <v>6181</v>
      </c>
      <c r="C1198">
        <v>168980799</v>
      </c>
      <c r="D1198" t="s">
        <v>6192</v>
      </c>
      <c r="E1198" t="s">
        <v>6188</v>
      </c>
      <c r="F1198" s="2">
        <v>44386</v>
      </c>
      <c r="G1198">
        <v>22744.799999999999</v>
      </c>
    </row>
    <row r="1199" spans="1:7" x14ac:dyDescent="0.35">
      <c r="A1199">
        <v>0.55459954714198589</v>
      </c>
      <c r="B1199" t="s">
        <v>6177</v>
      </c>
      <c r="C1199">
        <v>88247400</v>
      </c>
      <c r="D1199" t="s">
        <v>6195</v>
      </c>
      <c r="E1199" t="s">
        <v>6191</v>
      </c>
      <c r="F1199" s="2">
        <v>44290</v>
      </c>
      <c r="G1199">
        <v>3049.92</v>
      </c>
    </row>
    <row r="1200" spans="1:7" x14ac:dyDescent="0.35">
      <c r="A1200">
        <v>0.14523813965781995</v>
      </c>
      <c r="B1200" t="s">
        <v>6178</v>
      </c>
      <c r="C1200">
        <v>661870122</v>
      </c>
      <c r="D1200" t="s">
        <v>6187</v>
      </c>
      <c r="E1200" t="s">
        <v>6188</v>
      </c>
      <c r="F1200" s="2">
        <v>44431</v>
      </c>
      <c r="G1200">
        <v>20248.8</v>
      </c>
    </row>
    <row r="1201" spans="1:7" x14ac:dyDescent="0.35">
      <c r="A1201">
        <v>0.94764654716643637</v>
      </c>
      <c r="B1201" t="s">
        <v>6181</v>
      </c>
      <c r="C1201">
        <v>637878422</v>
      </c>
      <c r="D1201" t="s">
        <v>6192</v>
      </c>
      <c r="E1201" t="s">
        <v>6193</v>
      </c>
      <c r="F1201" s="2">
        <v>44338</v>
      </c>
      <c r="G1201">
        <v>31578.36</v>
      </c>
    </row>
    <row r="1202" spans="1:7" x14ac:dyDescent="0.35">
      <c r="A1202">
        <v>0.13308755109644543</v>
      </c>
      <c r="B1202" t="s">
        <v>6179</v>
      </c>
      <c r="C1202">
        <v>576517360</v>
      </c>
      <c r="D1202" t="s">
        <v>6198</v>
      </c>
      <c r="E1202" t="s">
        <v>6191</v>
      </c>
      <c r="F1202" s="2">
        <v>44391</v>
      </c>
      <c r="G1202">
        <v>18932.48</v>
      </c>
    </row>
    <row r="1203" spans="1:7" x14ac:dyDescent="0.35">
      <c r="A1203">
        <v>5.655576962918607E-2</v>
      </c>
      <c r="B1203" t="s">
        <v>6177</v>
      </c>
      <c r="C1203">
        <v>924040912</v>
      </c>
      <c r="D1203" t="s">
        <v>6195</v>
      </c>
      <c r="E1203" t="s">
        <v>6190</v>
      </c>
      <c r="F1203" s="2">
        <v>44386</v>
      </c>
      <c r="G1203">
        <v>7345.65</v>
      </c>
    </row>
    <row r="1204" spans="1:7" x14ac:dyDescent="0.35">
      <c r="A1204">
        <v>0.75137233128782432</v>
      </c>
      <c r="B1204" t="s">
        <v>6177</v>
      </c>
      <c r="C1204">
        <v>92871480</v>
      </c>
      <c r="D1204" t="s">
        <v>6195</v>
      </c>
      <c r="E1204" t="s">
        <v>6190</v>
      </c>
      <c r="F1204" s="2">
        <v>44649</v>
      </c>
      <c r="G1204">
        <v>31767.39</v>
      </c>
    </row>
    <row r="1205" spans="1:7" x14ac:dyDescent="0.35">
      <c r="A1205">
        <v>0.73014160972153996</v>
      </c>
      <c r="B1205" t="s">
        <v>6178</v>
      </c>
      <c r="C1205">
        <v>560683336</v>
      </c>
      <c r="D1205" t="s">
        <v>6187</v>
      </c>
      <c r="E1205" t="s">
        <v>6188</v>
      </c>
      <c r="F1205" s="2">
        <v>44448</v>
      </c>
      <c r="G1205">
        <v>27418.32</v>
      </c>
    </row>
    <row r="1206" spans="1:7" x14ac:dyDescent="0.35">
      <c r="A1206">
        <v>0.28962602291451467</v>
      </c>
      <c r="B1206" t="s">
        <v>6178</v>
      </c>
      <c r="C1206">
        <v>785431464</v>
      </c>
      <c r="D1206" t="s">
        <v>6187</v>
      </c>
      <c r="E1206" t="s">
        <v>6188</v>
      </c>
      <c r="F1206" s="2">
        <v>44325</v>
      </c>
      <c r="G1206">
        <v>4309.76</v>
      </c>
    </row>
    <row r="1207" spans="1:7" x14ac:dyDescent="0.35">
      <c r="A1207">
        <v>0.6594193488760135</v>
      </c>
      <c r="B1207" t="s">
        <v>6179</v>
      </c>
      <c r="C1207">
        <v>717143631</v>
      </c>
      <c r="D1207" t="s">
        <v>6198</v>
      </c>
      <c r="E1207" t="s">
        <v>6201</v>
      </c>
      <c r="F1207" s="2">
        <v>44300</v>
      </c>
      <c r="G1207">
        <v>1671.9</v>
      </c>
    </row>
    <row r="1208" spans="1:7" x14ac:dyDescent="0.35">
      <c r="A1208">
        <v>0.9063513337142225</v>
      </c>
      <c r="B1208" t="s">
        <v>6179</v>
      </c>
      <c r="C1208">
        <v>537928168</v>
      </c>
      <c r="D1208" t="s">
        <v>6198</v>
      </c>
      <c r="E1208" t="s">
        <v>6201</v>
      </c>
      <c r="F1208" s="2">
        <v>44362</v>
      </c>
      <c r="G1208">
        <v>51955.199999999997</v>
      </c>
    </row>
    <row r="1209" spans="1:7" x14ac:dyDescent="0.35">
      <c r="A1209">
        <v>0.79389334157376268</v>
      </c>
      <c r="B1209" t="s">
        <v>6177</v>
      </c>
      <c r="C1209">
        <v>316447593</v>
      </c>
      <c r="D1209" t="s">
        <v>6195</v>
      </c>
      <c r="E1209" t="s">
        <v>6190</v>
      </c>
      <c r="F1209" s="2">
        <v>44338</v>
      </c>
      <c r="G1209">
        <v>24019.200000000001</v>
      </c>
    </row>
    <row r="1210" spans="1:7" x14ac:dyDescent="0.35">
      <c r="A1210">
        <v>0.36605101500167814</v>
      </c>
      <c r="B1210" t="s">
        <v>6182</v>
      </c>
      <c r="C1210">
        <v>759957</v>
      </c>
      <c r="D1210" t="s">
        <v>6196</v>
      </c>
      <c r="E1210" t="s">
        <v>6200</v>
      </c>
      <c r="F1210" s="2">
        <v>44260</v>
      </c>
      <c r="G1210">
        <v>44556.800000000003</v>
      </c>
    </row>
    <row r="1211" spans="1:7" x14ac:dyDescent="0.35">
      <c r="A1211">
        <v>0.64511904100307427</v>
      </c>
      <c r="B1211" t="s">
        <v>6181</v>
      </c>
      <c r="C1211">
        <v>99604138</v>
      </c>
      <c r="D1211" t="s">
        <v>6192</v>
      </c>
      <c r="E1211" t="s">
        <v>6197</v>
      </c>
      <c r="F1211" s="2">
        <v>44419</v>
      </c>
      <c r="G1211">
        <v>18154.2</v>
      </c>
    </row>
    <row r="1212" spans="1:7" x14ac:dyDescent="0.35">
      <c r="A1212">
        <v>0.94991059410872469</v>
      </c>
      <c r="B1212" t="s">
        <v>6178</v>
      </c>
      <c r="C1212">
        <v>50810851</v>
      </c>
      <c r="D1212" t="s">
        <v>6187</v>
      </c>
      <c r="E1212" t="s">
        <v>6190</v>
      </c>
      <c r="F1212" s="2">
        <v>44612</v>
      </c>
      <c r="G1212">
        <v>12016.69</v>
      </c>
    </row>
    <row r="1213" spans="1:7" x14ac:dyDescent="0.35">
      <c r="A1213">
        <v>0.67504698300455679</v>
      </c>
      <c r="B1213" t="s">
        <v>6178</v>
      </c>
      <c r="C1213">
        <v>877065362</v>
      </c>
      <c r="D1213" t="s">
        <v>6187</v>
      </c>
      <c r="E1213" t="s">
        <v>6188</v>
      </c>
      <c r="F1213" s="2">
        <v>44399</v>
      </c>
      <c r="G1213">
        <v>46110.6</v>
      </c>
    </row>
    <row r="1214" spans="1:7" x14ac:dyDescent="0.35">
      <c r="A1214">
        <v>2.7946211594932713E-2</v>
      </c>
      <c r="B1214" t="s">
        <v>6180</v>
      </c>
      <c r="C1214">
        <v>311714534</v>
      </c>
      <c r="D1214" t="s">
        <v>6189</v>
      </c>
      <c r="E1214" t="s">
        <v>6190</v>
      </c>
      <c r="F1214" s="2">
        <v>44635</v>
      </c>
      <c r="G1214">
        <v>10815.36</v>
      </c>
    </row>
    <row r="1215" spans="1:7" x14ac:dyDescent="0.35">
      <c r="A1215">
        <v>0.16518860154413417</v>
      </c>
      <c r="B1215" t="s">
        <v>6177</v>
      </c>
      <c r="C1215">
        <v>866951616</v>
      </c>
      <c r="D1215" t="s">
        <v>6195</v>
      </c>
      <c r="E1215" t="s">
        <v>6190</v>
      </c>
      <c r="F1215" s="2">
        <v>44605</v>
      </c>
      <c r="G1215">
        <v>8191.44</v>
      </c>
    </row>
    <row r="1216" spans="1:7" x14ac:dyDescent="0.35">
      <c r="A1216">
        <v>0.5419994755951939</v>
      </c>
      <c r="B1216" t="s">
        <v>6179</v>
      </c>
      <c r="C1216">
        <v>561221117</v>
      </c>
      <c r="D1216" t="s">
        <v>6198</v>
      </c>
      <c r="E1216" t="s">
        <v>6191</v>
      </c>
      <c r="F1216" s="2">
        <v>44588</v>
      </c>
      <c r="G1216">
        <v>7569</v>
      </c>
    </row>
    <row r="1217" spans="1:7" x14ac:dyDescent="0.35">
      <c r="A1217">
        <v>0.87362946899729699</v>
      </c>
      <c r="B1217" t="s">
        <v>6178</v>
      </c>
      <c r="C1217">
        <v>689247857</v>
      </c>
      <c r="D1217" t="s">
        <v>6187</v>
      </c>
      <c r="E1217" t="s">
        <v>6200</v>
      </c>
      <c r="F1217" s="2">
        <v>44239</v>
      </c>
      <c r="G1217">
        <v>61019.11</v>
      </c>
    </row>
    <row r="1218" spans="1:7" x14ac:dyDescent="0.35">
      <c r="A1218">
        <v>0.37564345277548028</v>
      </c>
      <c r="B1218" t="s">
        <v>6177</v>
      </c>
      <c r="C1218">
        <v>314606855</v>
      </c>
      <c r="D1218" t="s">
        <v>6195</v>
      </c>
      <c r="E1218" t="s">
        <v>6190</v>
      </c>
      <c r="F1218" s="2">
        <v>44409</v>
      </c>
      <c r="G1218">
        <v>2370.8200000000002</v>
      </c>
    </row>
    <row r="1219" spans="1:7" x14ac:dyDescent="0.35">
      <c r="A1219">
        <v>0.6014439016797718</v>
      </c>
      <c r="B1219" t="s">
        <v>6179</v>
      </c>
      <c r="C1219">
        <v>919543217</v>
      </c>
      <c r="D1219" t="s">
        <v>6198</v>
      </c>
      <c r="E1219" t="s">
        <v>6191</v>
      </c>
      <c r="F1219" s="2">
        <v>44385</v>
      </c>
      <c r="G1219">
        <v>24291</v>
      </c>
    </row>
    <row r="1220" spans="1:7" x14ac:dyDescent="0.35">
      <c r="A1220">
        <v>0.99431205695528169</v>
      </c>
      <c r="B1220" t="s">
        <v>6180</v>
      </c>
      <c r="C1220">
        <v>680696507</v>
      </c>
      <c r="D1220" t="s">
        <v>6189</v>
      </c>
      <c r="E1220" t="s">
        <v>6190</v>
      </c>
      <c r="F1220" s="2">
        <v>44541</v>
      </c>
      <c r="G1220">
        <v>63590.61</v>
      </c>
    </row>
    <row r="1221" spans="1:7" x14ac:dyDescent="0.35">
      <c r="A1221">
        <v>0.61706930667627358</v>
      </c>
      <c r="B1221" t="s">
        <v>6182</v>
      </c>
      <c r="C1221">
        <v>878283001</v>
      </c>
      <c r="D1221" t="s">
        <v>6196</v>
      </c>
      <c r="E1221" t="s">
        <v>6200</v>
      </c>
      <c r="F1221" s="2">
        <v>44365</v>
      </c>
      <c r="G1221">
        <v>21982.400000000001</v>
      </c>
    </row>
    <row r="1222" spans="1:7" x14ac:dyDescent="0.35">
      <c r="A1222">
        <v>0.68033911672314706</v>
      </c>
      <c r="B1222" t="s">
        <v>6178</v>
      </c>
      <c r="C1222">
        <v>961950727</v>
      </c>
      <c r="D1222" t="s">
        <v>6187</v>
      </c>
      <c r="E1222" t="s">
        <v>6188</v>
      </c>
      <c r="F1222" s="2">
        <v>44578</v>
      </c>
      <c r="G1222">
        <v>15299.84</v>
      </c>
    </row>
    <row r="1223" spans="1:7" x14ac:dyDescent="0.35">
      <c r="A1223">
        <v>0.82478459485860478</v>
      </c>
      <c r="B1223" t="s">
        <v>6179</v>
      </c>
      <c r="C1223">
        <v>577626962</v>
      </c>
      <c r="D1223" t="s">
        <v>6198</v>
      </c>
      <c r="E1223" t="s">
        <v>6190</v>
      </c>
      <c r="F1223" s="2">
        <v>44408</v>
      </c>
      <c r="G1223">
        <v>23341.14</v>
      </c>
    </row>
    <row r="1224" spans="1:7" x14ac:dyDescent="0.35">
      <c r="A1224">
        <v>0.43029354337479309</v>
      </c>
      <c r="B1224" t="s">
        <v>6182</v>
      </c>
      <c r="C1224">
        <v>803873323</v>
      </c>
      <c r="D1224" t="s">
        <v>6196</v>
      </c>
      <c r="E1224" t="s">
        <v>6199</v>
      </c>
      <c r="F1224" s="2">
        <v>44435</v>
      </c>
      <c r="G1224">
        <v>12327.54</v>
      </c>
    </row>
    <row r="1225" spans="1:7" x14ac:dyDescent="0.35">
      <c r="A1225">
        <v>0.81625581099856059</v>
      </c>
      <c r="B1225" t="s">
        <v>6179</v>
      </c>
      <c r="C1225">
        <v>903375773</v>
      </c>
      <c r="D1225" t="s">
        <v>6198</v>
      </c>
      <c r="E1225" t="s">
        <v>6190</v>
      </c>
      <c r="F1225" s="2">
        <v>44235</v>
      </c>
      <c r="G1225">
        <v>47870.12</v>
      </c>
    </row>
    <row r="1226" spans="1:7" x14ac:dyDescent="0.35">
      <c r="A1226">
        <v>0.87064618881293632</v>
      </c>
      <c r="B1226" t="s">
        <v>6177</v>
      </c>
      <c r="C1226">
        <v>320612377</v>
      </c>
      <c r="D1226" t="s">
        <v>6195</v>
      </c>
      <c r="E1226" t="s">
        <v>6191</v>
      </c>
      <c r="F1226" s="2">
        <v>44503</v>
      </c>
      <c r="G1226">
        <v>20609.04</v>
      </c>
    </row>
    <row r="1227" spans="1:7" x14ac:dyDescent="0.35">
      <c r="A1227">
        <v>0.29272495661959974</v>
      </c>
      <c r="B1227" t="s">
        <v>6178</v>
      </c>
      <c r="C1227">
        <v>856632217</v>
      </c>
      <c r="D1227" t="s">
        <v>6187</v>
      </c>
      <c r="E1227" t="s">
        <v>6188</v>
      </c>
      <c r="F1227" s="2">
        <v>44635</v>
      </c>
      <c r="G1227">
        <v>24360.19</v>
      </c>
    </row>
    <row r="1228" spans="1:7" x14ac:dyDescent="0.35">
      <c r="A1228">
        <v>0.4570935154337894</v>
      </c>
      <c r="B1228" t="s">
        <v>6177</v>
      </c>
      <c r="C1228">
        <v>542178048</v>
      </c>
      <c r="D1228" t="s">
        <v>6195</v>
      </c>
      <c r="E1228" t="s">
        <v>6190</v>
      </c>
      <c r="F1228" s="2">
        <v>44339</v>
      </c>
      <c r="G1228">
        <v>53267.68</v>
      </c>
    </row>
    <row r="1229" spans="1:7" x14ac:dyDescent="0.35">
      <c r="A1229">
        <v>0.2921122459950013</v>
      </c>
      <c r="B1229" t="s">
        <v>6180</v>
      </c>
      <c r="C1229">
        <v>490805157</v>
      </c>
      <c r="D1229" t="s">
        <v>6189</v>
      </c>
      <c r="E1229" t="s">
        <v>6194</v>
      </c>
      <c r="F1229" s="2">
        <v>44310</v>
      </c>
      <c r="G1229">
        <v>44350.86</v>
      </c>
    </row>
    <row r="1230" spans="1:7" x14ac:dyDescent="0.35">
      <c r="A1230">
        <v>0.21728872437389324</v>
      </c>
      <c r="B1230" t="s">
        <v>6182</v>
      </c>
      <c r="C1230">
        <v>863983168</v>
      </c>
      <c r="D1230" t="s">
        <v>6196</v>
      </c>
      <c r="E1230" t="s">
        <v>6199</v>
      </c>
      <c r="F1230" s="2">
        <v>44510</v>
      </c>
      <c r="G1230">
        <v>25979.200000000001</v>
      </c>
    </row>
    <row r="1231" spans="1:7" x14ac:dyDescent="0.35">
      <c r="A1231">
        <v>0.45637000438167841</v>
      </c>
      <c r="B1231" t="s">
        <v>6180</v>
      </c>
      <c r="C1231">
        <v>360188989</v>
      </c>
      <c r="D1231" t="s">
        <v>6189</v>
      </c>
      <c r="E1231" t="s">
        <v>6194</v>
      </c>
      <c r="F1231" s="2">
        <v>44274</v>
      </c>
      <c r="G1231">
        <v>33774.78</v>
      </c>
    </row>
    <row r="1232" spans="1:7" x14ac:dyDescent="0.35">
      <c r="A1232">
        <v>0.64865946912310302</v>
      </c>
      <c r="B1232" t="s">
        <v>6182</v>
      </c>
      <c r="C1232">
        <v>216474393</v>
      </c>
      <c r="D1232" t="s">
        <v>6196</v>
      </c>
      <c r="E1232" t="s">
        <v>6188</v>
      </c>
      <c r="F1232" s="2">
        <v>44430</v>
      </c>
      <c r="G1232">
        <v>6242.74</v>
      </c>
    </row>
    <row r="1233" spans="1:7" x14ac:dyDescent="0.35">
      <c r="A1233">
        <v>0.2993354249995801</v>
      </c>
      <c r="B1233" t="s">
        <v>6182</v>
      </c>
      <c r="C1233">
        <v>38027314</v>
      </c>
      <c r="D1233" t="s">
        <v>6196</v>
      </c>
      <c r="E1233" t="s">
        <v>6199</v>
      </c>
      <c r="F1233" s="2">
        <v>44457</v>
      </c>
      <c r="G1233">
        <v>4688.84</v>
      </c>
    </row>
    <row r="1234" spans="1:7" x14ac:dyDescent="0.35">
      <c r="A1234">
        <v>0.45849841521797896</v>
      </c>
      <c r="B1234" t="s">
        <v>6178</v>
      </c>
      <c r="C1234">
        <v>275081482</v>
      </c>
      <c r="D1234" t="s">
        <v>6187</v>
      </c>
      <c r="E1234" t="s">
        <v>6188</v>
      </c>
      <c r="F1234" s="2">
        <v>44379</v>
      </c>
      <c r="G1234">
        <v>22736.22</v>
      </c>
    </row>
    <row r="1235" spans="1:7" x14ac:dyDescent="0.35">
      <c r="A1235">
        <v>0.71266196717004304</v>
      </c>
      <c r="B1235" t="s">
        <v>6182</v>
      </c>
      <c r="C1235">
        <v>713762240</v>
      </c>
      <c r="D1235" t="s">
        <v>6196</v>
      </c>
      <c r="E1235" t="s">
        <v>6199</v>
      </c>
      <c r="F1235" s="2">
        <v>44266</v>
      </c>
      <c r="G1235">
        <v>23193.42</v>
      </c>
    </row>
    <row r="1236" spans="1:7" x14ac:dyDescent="0.35">
      <c r="A1236">
        <v>0.55973411434129894</v>
      </c>
      <c r="B1236" t="s">
        <v>6180</v>
      </c>
      <c r="C1236">
        <v>180113498</v>
      </c>
      <c r="D1236" t="s">
        <v>6189</v>
      </c>
      <c r="E1236" t="s">
        <v>6194</v>
      </c>
      <c r="F1236" s="2">
        <v>44258</v>
      </c>
      <c r="G1236">
        <v>26119.98</v>
      </c>
    </row>
    <row r="1237" spans="1:7" x14ac:dyDescent="0.35">
      <c r="A1237">
        <v>0.14899525248146339</v>
      </c>
      <c r="B1237" t="s">
        <v>6177</v>
      </c>
      <c r="C1237">
        <v>819755157</v>
      </c>
      <c r="D1237" t="s">
        <v>6195</v>
      </c>
      <c r="E1237" t="s">
        <v>6191</v>
      </c>
      <c r="F1237" s="2">
        <v>44250</v>
      </c>
      <c r="G1237">
        <v>30222.36</v>
      </c>
    </row>
    <row r="1238" spans="1:7" x14ac:dyDescent="0.35">
      <c r="A1238">
        <v>0.10829054159114515</v>
      </c>
      <c r="B1238" t="s">
        <v>6179</v>
      </c>
      <c r="C1238">
        <v>834142460</v>
      </c>
      <c r="D1238" t="s">
        <v>6198</v>
      </c>
      <c r="E1238" t="s">
        <v>6191</v>
      </c>
      <c r="F1238" s="2">
        <v>44567</v>
      </c>
      <c r="G1238">
        <v>10039.35</v>
      </c>
    </row>
    <row r="1239" spans="1:7" x14ac:dyDescent="0.35">
      <c r="A1239">
        <v>0.66246498039366641</v>
      </c>
      <c r="B1239" t="s">
        <v>6182</v>
      </c>
      <c r="C1239">
        <v>844252745</v>
      </c>
      <c r="D1239" t="s">
        <v>6196</v>
      </c>
      <c r="E1239" t="s">
        <v>6199</v>
      </c>
      <c r="F1239" s="2">
        <v>44582</v>
      </c>
      <c r="G1239">
        <v>6990.74</v>
      </c>
    </row>
    <row r="1240" spans="1:7" x14ac:dyDescent="0.35">
      <c r="A1240">
        <v>0.53021268001747801</v>
      </c>
      <c r="B1240" t="s">
        <v>6178</v>
      </c>
      <c r="C1240">
        <v>9780747</v>
      </c>
      <c r="D1240" t="s">
        <v>6187</v>
      </c>
      <c r="E1240" t="s">
        <v>6191</v>
      </c>
      <c r="F1240" s="2">
        <v>44234</v>
      </c>
      <c r="G1240">
        <v>16343.46</v>
      </c>
    </row>
    <row r="1241" spans="1:7" x14ac:dyDescent="0.35">
      <c r="A1241">
        <v>2.3024548376173959E-2</v>
      </c>
      <c r="B1241" t="s">
        <v>6179</v>
      </c>
      <c r="C1241">
        <v>912042678</v>
      </c>
      <c r="D1241" t="s">
        <v>6198</v>
      </c>
      <c r="E1241" t="s">
        <v>6190</v>
      </c>
      <c r="F1241" s="2">
        <v>44229</v>
      </c>
      <c r="G1241">
        <v>20619.91</v>
      </c>
    </row>
    <row r="1242" spans="1:7" x14ac:dyDescent="0.35">
      <c r="A1242">
        <v>0.87096150358679192</v>
      </c>
      <c r="B1242" t="s">
        <v>6177</v>
      </c>
      <c r="C1242">
        <v>810104163</v>
      </c>
      <c r="D1242" t="s">
        <v>6195</v>
      </c>
      <c r="E1242" t="s">
        <v>6190</v>
      </c>
      <c r="F1242" s="2">
        <v>44531</v>
      </c>
      <c r="G1242">
        <v>25427.47</v>
      </c>
    </row>
    <row r="1243" spans="1:7" x14ac:dyDescent="0.35">
      <c r="A1243">
        <v>0.6629740678178182</v>
      </c>
      <c r="B1243" t="s">
        <v>6178</v>
      </c>
      <c r="C1243">
        <v>760130291</v>
      </c>
      <c r="D1243" t="s">
        <v>6187</v>
      </c>
      <c r="E1243" t="s">
        <v>6188</v>
      </c>
      <c r="F1243" s="2">
        <v>44296</v>
      </c>
      <c r="G1243">
        <v>36217.49</v>
      </c>
    </row>
    <row r="1244" spans="1:7" x14ac:dyDescent="0.35">
      <c r="A1244">
        <v>0.33979602175928802</v>
      </c>
      <c r="B1244" t="s">
        <v>6177</v>
      </c>
      <c r="C1244">
        <v>226392113</v>
      </c>
      <c r="D1244" t="s">
        <v>6195</v>
      </c>
      <c r="E1244" t="s">
        <v>6190</v>
      </c>
      <c r="F1244" s="2">
        <v>44608</v>
      </c>
      <c r="G1244">
        <v>38257.1</v>
      </c>
    </row>
    <row r="1245" spans="1:7" x14ac:dyDescent="0.35">
      <c r="A1245">
        <v>2.1125085803597177E-4</v>
      </c>
      <c r="B1245" t="s">
        <v>6177</v>
      </c>
      <c r="C1245">
        <v>221419824</v>
      </c>
      <c r="D1245" t="s">
        <v>6195</v>
      </c>
      <c r="E1245" t="s">
        <v>6190</v>
      </c>
      <c r="F1245" s="2">
        <v>44582</v>
      </c>
      <c r="G1245">
        <v>62194.6</v>
      </c>
    </row>
    <row r="1246" spans="1:7" x14ac:dyDescent="0.35">
      <c r="A1246">
        <v>0.90841048479639352</v>
      </c>
      <c r="B1246" t="s">
        <v>6178</v>
      </c>
      <c r="C1246">
        <v>263065595</v>
      </c>
      <c r="D1246" t="s">
        <v>6187</v>
      </c>
      <c r="E1246" t="s">
        <v>6188</v>
      </c>
      <c r="F1246" s="2">
        <v>44611</v>
      </c>
      <c r="G1246">
        <v>45854.76</v>
      </c>
    </row>
    <row r="1247" spans="1:7" x14ac:dyDescent="0.35">
      <c r="A1247">
        <v>0.44843223166578139</v>
      </c>
      <c r="B1247" t="s">
        <v>6181</v>
      </c>
      <c r="C1247">
        <v>677528342</v>
      </c>
      <c r="D1247" t="s">
        <v>6192</v>
      </c>
      <c r="E1247" t="s">
        <v>6188</v>
      </c>
      <c r="F1247" s="2">
        <v>44475</v>
      </c>
      <c r="G1247">
        <v>16318.3</v>
      </c>
    </row>
    <row r="1248" spans="1:7" x14ac:dyDescent="0.35">
      <c r="A1248">
        <v>0.21157656215021226</v>
      </c>
      <c r="B1248" t="s">
        <v>6178</v>
      </c>
      <c r="C1248">
        <v>151915052</v>
      </c>
      <c r="D1248" t="s">
        <v>6187</v>
      </c>
      <c r="E1248" t="s">
        <v>6191</v>
      </c>
      <c r="F1248" s="2">
        <v>44511</v>
      </c>
      <c r="G1248">
        <v>53761.4</v>
      </c>
    </row>
    <row r="1249" spans="1:7" x14ac:dyDescent="0.35">
      <c r="A1249">
        <v>0.1544959362277627</v>
      </c>
      <c r="B1249" t="s">
        <v>6182</v>
      </c>
      <c r="C1249">
        <v>883512569</v>
      </c>
      <c r="D1249" t="s">
        <v>6196</v>
      </c>
      <c r="E1249" t="s">
        <v>6188</v>
      </c>
      <c r="F1249" s="2">
        <v>44289</v>
      </c>
      <c r="G1249">
        <v>19486.72</v>
      </c>
    </row>
    <row r="1250" spans="1:7" x14ac:dyDescent="0.35">
      <c r="A1250">
        <v>0.39628504608209025</v>
      </c>
      <c r="B1250" t="s">
        <v>6182</v>
      </c>
      <c r="C1250">
        <v>884488788</v>
      </c>
      <c r="D1250" t="s">
        <v>6196</v>
      </c>
      <c r="E1250" t="s">
        <v>6199</v>
      </c>
      <c r="F1250" s="2">
        <v>44238</v>
      </c>
      <c r="G1250">
        <v>4285.4399999999996</v>
      </c>
    </row>
    <row r="1251" spans="1:7" x14ac:dyDescent="0.35">
      <c r="A1251">
        <v>0.26127293468821933</v>
      </c>
      <c r="B1251" t="s">
        <v>6182</v>
      </c>
      <c r="C1251">
        <v>853402528</v>
      </c>
      <c r="D1251" t="s">
        <v>6196</v>
      </c>
      <c r="E1251" t="s">
        <v>6200</v>
      </c>
      <c r="F1251" s="2">
        <v>44207</v>
      </c>
      <c r="G1251">
        <v>9258.8700000000008</v>
      </c>
    </row>
    <row r="1252" spans="1:7" x14ac:dyDescent="0.35">
      <c r="A1252">
        <v>0.35595764859957502</v>
      </c>
      <c r="B1252" t="s">
        <v>6177</v>
      </c>
      <c r="C1252">
        <v>533428499</v>
      </c>
      <c r="D1252" t="s">
        <v>6195</v>
      </c>
      <c r="E1252" t="s">
        <v>6190</v>
      </c>
      <c r="F1252" s="2">
        <v>44310</v>
      </c>
      <c r="G1252">
        <v>17657.88</v>
      </c>
    </row>
    <row r="1253" spans="1:7" x14ac:dyDescent="0.35">
      <c r="A1253">
        <v>2.9338397776638159E-3</v>
      </c>
      <c r="B1253" t="s">
        <v>6182</v>
      </c>
      <c r="C1253">
        <v>377745821</v>
      </c>
      <c r="D1253" t="s">
        <v>6196</v>
      </c>
      <c r="E1253" t="s">
        <v>6199</v>
      </c>
      <c r="F1253" s="2">
        <v>44350</v>
      </c>
      <c r="G1253">
        <v>3596.62</v>
      </c>
    </row>
    <row r="1254" spans="1:7" x14ac:dyDescent="0.35">
      <c r="A1254">
        <v>0.5899410133405677</v>
      </c>
      <c r="B1254" t="s">
        <v>6177</v>
      </c>
      <c r="C1254">
        <v>434934382</v>
      </c>
      <c r="D1254" t="s">
        <v>6195</v>
      </c>
      <c r="E1254" t="s">
        <v>6191</v>
      </c>
      <c r="F1254" s="2">
        <v>44296</v>
      </c>
      <c r="G1254">
        <v>8805.35</v>
      </c>
    </row>
    <row r="1255" spans="1:7" x14ac:dyDescent="0.35">
      <c r="A1255">
        <v>0.34185797225170378</v>
      </c>
      <c r="B1255" t="s">
        <v>6178</v>
      </c>
      <c r="C1255">
        <v>838500892</v>
      </c>
      <c r="D1255" t="s">
        <v>6187</v>
      </c>
      <c r="E1255" t="s">
        <v>6191</v>
      </c>
      <c r="F1255" s="2">
        <v>44662</v>
      </c>
      <c r="G1255">
        <v>25379.58</v>
      </c>
    </row>
    <row r="1256" spans="1:7" x14ac:dyDescent="0.35">
      <c r="A1256">
        <v>0.27607262633564078</v>
      </c>
      <c r="B1256" t="s">
        <v>6177</v>
      </c>
      <c r="C1256">
        <v>6178667</v>
      </c>
      <c r="D1256" t="s">
        <v>6195</v>
      </c>
      <c r="E1256" t="s">
        <v>6190</v>
      </c>
      <c r="F1256" s="2">
        <v>44476</v>
      </c>
      <c r="G1256">
        <v>25128</v>
      </c>
    </row>
    <row r="1257" spans="1:7" x14ac:dyDescent="0.35">
      <c r="A1257">
        <v>0.75339058085310429</v>
      </c>
      <c r="B1257" t="s">
        <v>6179</v>
      </c>
      <c r="C1257">
        <v>955631691</v>
      </c>
      <c r="D1257" t="s">
        <v>6198</v>
      </c>
      <c r="E1257" t="s">
        <v>6191</v>
      </c>
      <c r="F1257" s="2">
        <v>44449</v>
      </c>
      <c r="G1257">
        <v>13035.47</v>
      </c>
    </row>
    <row r="1258" spans="1:7" x14ac:dyDescent="0.35">
      <c r="A1258">
        <v>0.62915221150117617</v>
      </c>
      <c r="B1258" t="s">
        <v>6177</v>
      </c>
      <c r="C1258">
        <v>815571796</v>
      </c>
      <c r="D1258" t="s">
        <v>6195</v>
      </c>
      <c r="E1258" t="s">
        <v>6191</v>
      </c>
      <c r="F1258" s="2">
        <v>44573</v>
      </c>
      <c r="G1258">
        <v>29474.28</v>
      </c>
    </row>
    <row r="1259" spans="1:7" x14ac:dyDescent="0.35">
      <c r="A1259">
        <v>0.93338337422811857</v>
      </c>
      <c r="B1259" t="s">
        <v>6177</v>
      </c>
      <c r="C1259">
        <v>461675878</v>
      </c>
      <c r="D1259" t="s">
        <v>6195</v>
      </c>
      <c r="E1259" t="s">
        <v>6190</v>
      </c>
      <c r="F1259" s="2">
        <v>44370</v>
      </c>
      <c r="G1259">
        <v>25859.35</v>
      </c>
    </row>
    <row r="1260" spans="1:7" x14ac:dyDescent="0.35">
      <c r="A1260">
        <v>7.9838317425742544E-2</v>
      </c>
      <c r="B1260" t="s">
        <v>6182</v>
      </c>
      <c r="C1260">
        <v>612313794</v>
      </c>
      <c r="D1260" t="s">
        <v>6196</v>
      </c>
      <c r="E1260" t="s">
        <v>6188</v>
      </c>
      <c r="F1260" s="2">
        <v>44679</v>
      </c>
      <c r="G1260">
        <v>12204.72</v>
      </c>
    </row>
    <row r="1261" spans="1:7" x14ac:dyDescent="0.35">
      <c r="A1261">
        <v>0.85153913584999386</v>
      </c>
      <c r="B1261" t="s">
        <v>6177</v>
      </c>
      <c r="C1261">
        <v>48126440</v>
      </c>
      <c r="D1261" t="s">
        <v>6195</v>
      </c>
      <c r="E1261" t="s">
        <v>6190</v>
      </c>
      <c r="F1261" s="2">
        <v>44303</v>
      </c>
      <c r="G1261">
        <v>58796.25</v>
      </c>
    </row>
    <row r="1262" spans="1:7" x14ac:dyDescent="0.35">
      <c r="A1262">
        <v>0.85795012074143207</v>
      </c>
      <c r="B1262" t="s">
        <v>6179</v>
      </c>
      <c r="C1262">
        <v>676553473</v>
      </c>
      <c r="D1262" t="s">
        <v>6198</v>
      </c>
      <c r="E1262" t="s">
        <v>6201</v>
      </c>
      <c r="F1262" s="2">
        <v>44606</v>
      </c>
      <c r="G1262">
        <v>8347.6</v>
      </c>
    </row>
    <row r="1263" spans="1:7" x14ac:dyDescent="0.35">
      <c r="A1263">
        <v>0.99507772130039363</v>
      </c>
      <c r="B1263" t="s">
        <v>6181</v>
      </c>
      <c r="C1263">
        <v>986854271</v>
      </c>
      <c r="D1263" t="s">
        <v>6192</v>
      </c>
      <c r="E1263" t="s">
        <v>6193</v>
      </c>
      <c r="F1263" s="2">
        <v>44216</v>
      </c>
      <c r="G1263">
        <v>8150.87</v>
      </c>
    </row>
    <row r="1264" spans="1:7" x14ac:dyDescent="0.35">
      <c r="A1264">
        <v>0.80591815219457075</v>
      </c>
      <c r="B1264" t="s">
        <v>6178</v>
      </c>
      <c r="C1264">
        <v>218272075</v>
      </c>
      <c r="D1264" t="s">
        <v>6187</v>
      </c>
      <c r="E1264" t="s">
        <v>6188</v>
      </c>
      <c r="F1264" s="2">
        <v>44413</v>
      </c>
      <c r="G1264">
        <v>33769.839999999997</v>
      </c>
    </row>
    <row r="1265" spans="1:7" x14ac:dyDescent="0.35">
      <c r="A1265">
        <v>0.2601616452625235</v>
      </c>
      <c r="B1265" t="s">
        <v>6177</v>
      </c>
      <c r="C1265">
        <v>935732733</v>
      </c>
      <c r="D1265" t="s">
        <v>6195</v>
      </c>
      <c r="E1265" t="s">
        <v>6190</v>
      </c>
      <c r="F1265" s="2">
        <v>44447</v>
      </c>
      <c r="G1265">
        <v>6127.2</v>
      </c>
    </row>
    <row r="1266" spans="1:7" x14ac:dyDescent="0.35">
      <c r="A1266">
        <v>0.19410738933328409</v>
      </c>
      <c r="B1266" t="s">
        <v>6178</v>
      </c>
      <c r="C1266">
        <v>76772744</v>
      </c>
      <c r="D1266" t="s">
        <v>6187</v>
      </c>
      <c r="E1266" t="s">
        <v>6188</v>
      </c>
      <c r="F1266" s="2">
        <v>44241</v>
      </c>
      <c r="G1266">
        <v>40976.39</v>
      </c>
    </row>
    <row r="1267" spans="1:7" x14ac:dyDescent="0.35">
      <c r="A1267">
        <v>0.75743698811683546</v>
      </c>
      <c r="B1267" t="s">
        <v>6181</v>
      </c>
      <c r="C1267">
        <v>227174666</v>
      </c>
      <c r="D1267" t="s">
        <v>6192</v>
      </c>
      <c r="E1267" t="s">
        <v>6193</v>
      </c>
      <c r="F1267" s="2">
        <v>44669</v>
      </c>
      <c r="G1267">
        <v>4970.8900000000003</v>
      </c>
    </row>
    <row r="1268" spans="1:7" x14ac:dyDescent="0.35">
      <c r="A1268">
        <v>0.94601724962443223</v>
      </c>
      <c r="B1268" t="s">
        <v>6182</v>
      </c>
      <c r="C1268">
        <v>581636322</v>
      </c>
      <c r="D1268" t="s">
        <v>6196</v>
      </c>
      <c r="E1268" t="s">
        <v>6188</v>
      </c>
      <c r="F1268" s="2">
        <v>44568</v>
      </c>
      <c r="G1268">
        <v>56286.9</v>
      </c>
    </row>
    <row r="1269" spans="1:7" x14ac:dyDescent="0.35">
      <c r="A1269">
        <v>0.2589493768698774</v>
      </c>
      <c r="B1269" t="s">
        <v>6178</v>
      </c>
      <c r="C1269">
        <v>340449270</v>
      </c>
      <c r="D1269" t="s">
        <v>6187</v>
      </c>
      <c r="E1269" t="s">
        <v>6188</v>
      </c>
      <c r="F1269" s="2">
        <v>44396</v>
      </c>
      <c r="G1269">
        <v>3960.75</v>
      </c>
    </row>
    <row r="1270" spans="1:7" x14ac:dyDescent="0.35">
      <c r="A1270">
        <v>0.23708357016612436</v>
      </c>
      <c r="B1270" t="s">
        <v>6182</v>
      </c>
      <c r="C1270">
        <v>200545516</v>
      </c>
      <c r="D1270" t="s">
        <v>6196</v>
      </c>
      <c r="E1270" t="s">
        <v>6200</v>
      </c>
      <c r="F1270" s="2">
        <v>44398</v>
      </c>
      <c r="G1270">
        <v>36426.75</v>
      </c>
    </row>
    <row r="1271" spans="1:7" x14ac:dyDescent="0.35">
      <c r="A1271">
        <v>0.87946260137731214</v>
      </c>
      <c r="B1271" t="s">
        <v>6178</v>
      </c>
      <c r="C1271">
        <v>268560799</v>
      </c>
      <c r="D1271" t="s">
        <v>6187</v>
      </c>
      <c r="E1271" t="s">
        <v>6188</v>
      </c>
      <c r="F1271" s="2">
        <v>44356</v>
      </c>
      <c r="G1271">
        <v>5071.04</v>
      </c>
    </row>
    <row r="1272" spans="1:7" x14ac:dyDescent="0.35">
      <c r="A1272">
        <v>0.3515214593740239</v>
      </c>
      <c r="B1272" t="s">
        <v>6178</v>
      </c>
      <c r="C1272">
        <v>827014686</v>
      </c>
      <c r="D1272" t="s">
        <v>6187</v>
      </c>
      <c r="E1272" t="s">
        <v>6200</v>
      </c>
      <c r="F1272" s="2">
        <v>44632</v>
      </c>
      <c r="G1272">
        <v>31230.16</v>
      </c>
    </row>
    <row r="1273" spans="1:7" x14ac:dyDescent="0.35">
      <c r="A1273">
        <v>0.63067642152294801</v>
      </c>
      <c r="B1273" t="s">
        <v>6179</v>
      </c>
      <c r="C1273">
        <v>538512524</v>
      </c>
      <c r="D1273" t="s">
        <v>6198</v>
      </c>
      <c r="E1273" t="s">
        <v>6191</v>
      </c>
      <c r="F1273" s="2">
        <v>44634</v>
      </c>
      <c r="G1273">
        <v>47430.84</v>
      </c>
    </row>
    <row r="1274" spans="1:7" x14ac:dyDescent="0.35">
      <c r="A1274">
        <v>0.91183928512318235</v>
      </c>
      <c r="B1274" t="s">
        <v>6182</v>
      </c>
      <c r="C1274">
        <v>717625204</v>
      </c>
      <c r="D1274" t="s">
        <v>6196</v>
      </c>
      <c r="E1274" t="s">
        <v>6188</v>
      </c>
      <c r="F1274" s="2">
        <v>44670</v>
      </c>
      <c r="G1274">
        <v>24394.83</v>
      </c>
    </row>
    <row r="1275" spans="1:7" x14ac:dyDescent="0.35">
      <c r="A1275">
        <v>0.60396920479010818</v>
      </c>
      <c r="B1275" t="s">
        <v>6177</v>
      </c>
      <c r="C1275">
        <v>313980008</v>
      </c>
      <c r="D1275" t="s">
        <v>6195</v>
      </c>
      <c r="E1275" t="s">
        <v>6190</v>
      </c>
      <c r="F1275" s="2">
        <v>44579</v>
      </c>
      <c r="G1275">
        <v>15352.04</v>
      </c>
    </row>
    <row r="1276" spans="1:7" x14ac:dyDescent="0.35">
      <c r="A1276">
        <v>0.24615289998042411</v>
      </c>
      <c r="B1276" t="s">
        <v>6179</v>
      </c>
      <c r="C1276">
        <v>341172486</v>
      </c>
      <c r="D1276" t="s">
        <v>6198</v>
      </c>
      <c r="E1276" t="s">
        <v>6191</v>
      </c>
      <c r="F1276" s="2">
        <v>44564</v>
      </c>
      <c r="G1276">
        <v>15212.7</v>
      </c>
    </row>
    <row r="1277" spans="1:7" x14ac:dyDescent="0.35">
      <c r="A1277">
        <v>2.6094562835367041E-2</v>
      </c>
      <c r="B1277" t="s">
        <v>6181</v>
      </c>
      <c r="C1277">
        <v>961831981</v>
      </c>
      <c r="D1277" t="s">
        <v>6192</v>
      </c>
      <c r="E1277" t="s">
        <v>6197</v>
      </c>
      <c r="F1277" s="2">
        <v>44530</v>
      </c>
      <c r="G1277">
        <v>16324.7</v>
      </c>
    </row>
    <row r="1278" spans="1:7" x14ac:dyDescent="0.35">
      <c r="A1278">
        <v>0.87580976197592753</v>
      </c>
      <c r="B1278" t="s">
        <v>6179</v>
      </c>
      <c r="C1278">
        <v>880275552</v>
      </c>
      <c r="D1278" t="s">
        <v>6198</v>
      </c>
      <c r="E1278" t="s">
        <v>6191</v>
      </c>
      <c r="F1278" s="2">
        <v>44473</v>
      </c>
      <c r="G1278">
        <v>48841</v>
      </c>
    </row>
    <row r="1279" spans="1:7" x14ac:dyDescent="0.35">
      <c r="A1279">
        <v>1.8583653553899571E-2</v>
      </c>
      <c r="B1279" t="s">
        <v>6178</v>
      </c>
      <c r="C1279">
        <v>806218567</v>
      </c>
      <c r="D1279" t="s">
        <v>6187</v>
      </c>
      <c r="E1279" t="s">
        <v>6191</v>
      </c>
      <c r="F1279" s="2">
        <v>44212</v>
      </c>
      <c r="G1279">
        <v>6467.23</v>
      </c>
    </row>
    <row r="1280" spans="1:7" x14ac:dyDescent="0.35">
      <c r="A1280">
        <v>0.10051490229776627</v>
      </c>
      <c r="B1280" t="s">
        <v>6182</v>
      </c>
      <c r="C1280">
        <v>714988344</v>
      </c>
      <c r="D1280" t="s">
        <v>6196</v>
      </c>
      <c r="E1280" t="s">
        <v>6200</v>
      </c>
      <c r="F1280" s="2">
        <v>44408</v>
      </c>
      <c r="G1280">
        <v>11525.8</v>
      </c>
    </row>
    <row r="1281" spans="1:7" x14ac:dyDescent="0.35">
      <c r="A1281">
        <v>0.49227831605494088</v>
      </c>
      <c r="B1281" t="s">
        <v>6178</v>
      </c>
      <c r="C1281">
        <v>531964292</v>
      </c>
      <c r="D1281" t="s">
        <v>6187</v>
      </c>
      <c r="E1281" t="s">
        <v>6200</v>
      </c>
      <c r="F1281" s="2">
        <v>44410</v>
      </c>
      <c r="G1281">
        <v>27665.4</v>
      </c>
    </row>
    <row r="1282" spans="1:7" x14ac:dyDescent="0.35">
      <c r="A1282">
        <v>0.94777720879863758</v>
      </c>
      <c r="B1282" t="s">
        <v>6177</v>
      </c>
      <c r="C1282">
        <v>108929038</v>
      </c>
      <c r="D1282" t="s">
        <v>6195</v>
      </c>
      <c r="E1282" t="s">
        <v>6191</v>
      </c>
      <c r="F1282" s="2">
        <v>44508</v>
      </c>
      <c r="G1282">
        <v>38636.879999999997</v>
      </c>
    </row>
    <row r="1283" spans="1:7" x14ac:dyDescent="0.35">
      <c r="A1283">
        <v>0.54950150683894616</v>
      </c>
      <c r="B1283" t="s">
        <v>6180</v>
      </c>
      <c r="C1283">
        <v>591586123</v>
      </c>
      <c r="D1283" t="s">
        <v>6189</v>
      </c>
      <c r="E1283" t="s">
        <v>6194</v>
      </c>
      <c r="F1283" s="2">
        <v>44625</v>
      </c>
      <c r="G1283">
        <v>17120.25</v>
      </c>
    </row>
    <row r="1284" spans="1:7" x14ac:dyDescent="0.35">
      <c r="A1284">
        <v>0.38268775604803862</v>
      </c>
      <c r="B1284" t="s">
        <v>6179</v>
      </c>
      <c r="C1284">
        <v>582459858</v>
      </c>
      <c r="D1284" t="s">
        <v>6198</v>
      </c>
      <c r="E1284" t="s">
        <v>6190</v>
      </c>
      <c r="F1284" s="2">
        <v>44293</v>
      </c>
      <c r="G1284">
        <v>25158.3</v>
      </c>
    </row>
    <row r="1285" spans="1:7" x14ac:dyDescent="0.35">
      <c r="A1285">
        <v>0.91913787962719495</v>
      </c>
      <c r="B1285" t="s">
        <v>6182</v>
      </c>
      <c r="C1285">
        <v>95833293</v>
      </c>
      <c r="D1285" t="s">
        <v>6196</v>
      </c>
      <c r="E1285" t="s">
        <v>6188</v>
      </c>
      <c r="F1285" s="2">
        <v>44645</v>
      </c>
      <c r="G1285">
        <v>53905.85</v>
      </c>
    </row>
    <row r="1286" spans="1:7" x14ac:dyDescent="0.35">
      <c r="A1286">
        <v>0.92701534306653677</v>
      </c>
      <c r="B1286" t="s">
        <v>6182</v>
      </c>
      <c r="C1286">
        <v>420374851</v>
      </c>
      <c r="D1286" t="s">
        <v>6196</v>
      </c>
      <c r="E1286" t="s">
        <v>6200</v>
      </c>
      <c r="F1286" s="2">
        <v>44205</v>
      </c>
      <c r="G1286">
        <v>50740.24</v>
      </c>
    </row>
    <row r="1287" spans="1:7" x14ac:dyDescent="0.35">
      <c r="A1287">
        <v>6.5969404090021055E-2</v>
      </c>
      <c r="B1287" t="s">
        <v>6178</v>
      </c>
      <c r="C1287">
        <v>254730333</v>
      </c>
      <c r="D1287" t="s">
        <v>6187</v>
      </c>
      <c r="E1287" t="s">
        <v>6191</v>
      </c>
      <c r="F1287" s="2">
        <v>44204</v>
      </c>
      <c r="G1287">
        <v>41059.71</v>
      </c>
    </row>
    <row r="1288" spans="1:7" x14ac:dyDescent="0.35">
      <c r="A1288">
        <v>0.25990206315739028</v>
      </c>
      <c r="B1288" t="s">
        <v>6177</v>
      </c>
      <c r="C1288">
        <v>807991662</v>
      </c>
      <c r="D1288" t="s">
        <v>6195</v>
      </c>
      <c r="E1288" t="s">
        <v>6190</v>
      </c>
      <c r="F1288" s="2">
        <v>44424</v>
      </c>
      <c r="G1288">
        <v>13828.65</v>
      </c>
    </row>
    <row r="1289" spans="1:7" x14ac:dyDescent="0.35">
      <c r="A1289">
        <v>0.45817868984293486</v>
      </c>
      <c r="B1289" t="s">
        <v>6182</v>
      </c>
      <c r="C1289">
        <v>503978562</v>
      </c>
      <c r="D1289" t="s">
        <v>6196</v>
      </c>
      <c r="E1289" t="s">
        <v>6188</v>
      </c>
      <c r="F1289" s="2">
        <v>44510</v>
      </c>
      <c r="G1289">
        <v>15802.16</v>
      </c>
    </row>
    <row r="1290" spans="1:7" x14ac:dyDescent="0.35">
      <c r="A1290">
        <v>0.73560044416589032</v>
      </c>
      <c r="B1290" t="s">
        <v>6177</v>
      </c>
      <c r="C1290">
        <v>174625296</v>
      </c>
      <c r="D1290" t="s">
        <v>6195</v>
      </c>
      <c r="E1290" t="s">
        <v>6190</v>
      </c>
      <c r="F1290" s="2">
        <v>44598</v>
      </c>
      <c r="G1290">
        <v>18824.400000000001</v>
      </c>
    </row>
    <row r="1291" spans="1:7" x14ac:dyDescent="0.35">
      <c r="A1291">
        <v>0.8842785117171188</v>
      </c>
      <c r="B1291" t="s">
        <v>6177</v>
      </c>
      <c r="C1291">
        <v>276008559</v>
      </c>
      <c r="D1291" t="s">
        <v>6195</v>
      </c>
      <c r="E1291" t="s">
        <v>6190</v>
      </c>
      <c r="F1291" s="2">
        <v>44638</v>
      </c>
      <c r="G1291">
        <v>39525.75</v>
      </c>
    </row>
    <row r="1292" spans="1:7" x14ac:dyDescent="0.35">
      <c r="A1292">
        <v>0.66496619280154967</v>
      </c>
      <c r="B1292" t="s">
        <v>6182</v>
      </c>
      <c r="C1292">
        <v>851913195</v>
      </c>
      <c r="D1292" t="s">
        <v>6196</v>
      </c>
      <c r="E1292" t="s">
        <v>6188</v>
      </c>
      <c r="F1292" s="2">
        <v>44678</v>
      </c>
      <c r="G1292">
        <v>31756.02</v>
      </c>
    </row>
    <row r="1293" spans="1:7" x14ac:dyDescent="0.35">
      <c r="A1293">
        <v>5.9959127733807405E-3</v>
      </c>
      <c r="B1293" t="s">
        <v>6180</v>
      </c>
      <c r="C1293">
        <v>794596039</v>
      </c>
      <c r="D1293" t="s">
        <v>6189</v>
      </c>
      <c r="E1293" t="s">
        <v>6190</v>
      </c>
      <c r="F1293" s="2">
        <v>44320</v>
      </c>
      <c r="G1293">
        <v>23580.9</v>
      </c>
    </row>
    <row r="1294" spans="1:7" x14ac:dyDescent="0.35">
      <c r="A1294">
        <v>0.42425231880087233</v>
      </c>
      <c r="B1294" t="s">
        <v>6177</v>
      </c>
      <c r="C1294">
        <v>518826262</v>
      </c>
      <c r="D1294" t="s">
        <v>6195</v>
      </c>
      <c r="E1294" t="s">
        <v>6190</v>
      </c>
      <c r="F1294" s="2">
        <v>44383</v>
      </c>
      <c r="G1294">
        <v>22468.5</v>
      </c>
    </row>
    <row r="1295" spans="1:7" x14ac:dyDescent="0.35">
      <c r="A1295">
        <v>0.99549956470676093</v>
      </c>
      <c r="B1295" t="s">
        <v>6178</v>
      </c>
      <c r="C1295">
        <v>387078888</v>
      </c>
      <c r="D1295" t="s">
        <v>6187</v>
      </c>
      <c r="E1295" t="s">
        <v>6188</v>
      </c>
      <c r="F1295" s="2">
        <v>44586</v>
      </c>
      <c r="G1295">
        <v>26015.9</v>
      </c>
    </row>
    <row r="1296" spans="1:7" x14ac:dyDescent="0.35">
      <c r="A1296">
        <v>0.45820959464178257</v>
      </c>
      <c r="B1296" t="s">
        <v>6178</v>
      </c>
      <c r="C1296">
        <v>957223176</v>
      </c>
      <c r="D1296" t="s">
        <v>6187</v>
      </c>
      <c r="E1296" t="s">
        <v>6188</v>
      </c>
      <c r="F1296" s="2">
        <v>44356</v>
      </c>
      <c r="G1296">
        <v>7449.75</v>
      </c>
    </row>
    <row r="1297" spans="1:7" x14ac:dyDescent="0.35">
      <c r="A1297">
        <v>0.23978555027565118</v>
      </c>
      <c r="B1297" t="s">
        <v>6180</v>
      </c>
      <c r="C1297">
        <v>523904525</v>
      </c>
      <c r="D1297" t="s">
        <v>6189</v>
      </c>
      <c r="E1297" t="s">
        <v>6194</v>
      </c>
      <c r="F1297" s="2">
        <v>44247</v>
      </c>
      <c r="G1297">
        <v>27744.44</v>
      </c>
    </row>
    <row r="1298" spans="1:7" x14ac:dyDescent="0.35">
      <c r="A1298">
        <v>0.71240296081303001</v>
      </c>
      <c r="B1298" t="s">
        <v>6182</v>
      </c>
      <c r="C1298">
        <v>491584738</v>
      </c>
      <c r="D1298" t="s">
        <v>6196</v>
      </c>
      <c r="E1298" t="s">
        <v>6200</v>
      </c>
      <c r="F1298" s="2">
        <v>44631</v>
      </c>
      <c r="G1298">
        <v>24324.48</v>
      </c>
    </row>
    <row r="1299" spans="1:7" x14ac:dyDescent="0.35">
      <c r="A1299">
        <v>0.11805215154950355</v>
      </c>
      <c r="B1299" t="s">
        <v>6179</v>
      </c>
      <c r="C1299">
        <v>744373219</v>
      </c>
      <c r="D1299" t="s">
        <v>6198</v>
      </c>
      <c r="E1299" t="s">
        <v>6191</v>
      </c>
      <c r="F1299" s="2">
        <v>44493</v>
      </c>
      <c r="G1299">
        <v>5571.13</v>
      </c>
    </row>
    <row r="1300" spans="1:7" x14ac:dyDescent="0.35">
      <c r="A1300">
        <v>0.77797549247370024</v>
      </c>
      <c r="B1300" t="s">
        <v>6178</v>
      </c>
      <c r="C1300">
        <v>527206325</v>
      </c>
      <c r="D1300" t="s">
        <v>6187</v>
      </c>
      <c r="E1300" t="s">
        <v>6200</v>
      </c>
      <c r="F1300" s="2">
        <v>44274</v>
      </c>
      <c r="G1300">
        <v>15015.84</v>
      </c>
    </row>
    <row r="1301" spans="1:7" x14ac:dyDescent="0.35">
      <c r="A1301">
        <v>0.6874010245234059</v>
      </c>
      <c r="B1301" t="s">
        <v>6177</v>
      </c>
      <c r="C1301">
        <v>855984744</v>
      </c>
      <c r="D1301" t="s">
        <v>6195</v>
      </c>
      <c r="E1301" t="s">
        <v>6190</v>
      </c>
      <c r="F1301" s="2">
        <v>44653</v>
      </c>
      <c r="G1301">
        <v>5908.95</v>
      </c>
    </row>
    <row r="1302" spans="1:7" x14ac:dyDescent="0.35">
      <c r="A1302">
        <v>0.29683066166410288</v>
      </c>
      <c r="B1302" t="s">
        <v>6178</v>
      </c>
      <c r="C1302">
        <v>232958073</v>
      </c>
      <c r="D1302" t="s">
        <v>6187</v>
      </c>
      <c r="E1302" t="s">
        <v>6190</v>
      </c>
      <c r="F1302" s="2">
        <v>44545</v>
      </c>
      <c r="G1302">
        <v>20018.7</v>
      </c>
    </row>
    <row r="1303" spans="1:7" x14ac:dyDescent="0.35">
      <c r="A1303">
        <v>0.34567496478308279</v>
      </c>
      <c r="B1303" t="s">
        <v>6180</v>
      </c>
      <c r="C1303">
        <v>227761274</v>
      </c>
      <c r="D1303" t="s">
        <v>6189</v>
      </c>
      <c r="E1303" t="s">
        <v>6194</v>
      </c>
      <c r="F1303" s="2">
        <v>44222</v>
      </c>
      <c r="G1303">
        <v>28886.880000000001</v>
      </c>
    </row>
    <row r="1304" spans="1:7" x14ac:dyDescent="0.35">
      <c r="A1304">
        <v>0.80359864753680932</v>
      </c>
      <c r="B1304" t="s">
        <v>6179</v>
      </c>
      <c r="C1304">
        <v>367977355</v>
      </c>
      <c r="D1304" t="s">
        <v>6198</v>
      </c>
      <c r="E1304" t="s">
        <v>6190</v>
      </c>
      <c r="F1304" s="2">
        <v>44431</v>
      </c>
      <c r="G1304">
        <v>18431.28</v>
      </c>
    </row>
    <row r="1305" spans="1:7" x14ac:dyDescent="0.35">
      <c r="A1305">
        <v>0.21935804476410303</v>
      </c>
      <c r="B1305" t="s">
        <v>6178</v>
      </c>
      <c r="C1305">
        <v>453340583</v>
      </c>
      <c r="D1305" t="s">
        <v>6187</v>
      </c>
      <c r="E1305" t="s">
        <v>6188</v>
      </c>
      <c r="F1305" s="2">
        <v>44639</v>
      </c>
      <c r="G1305">
        <v>53102.400000000001</v>
      </c>
    </row>
    <row r="1306" spans="1:7" x14ac:dyDescent="0.35">
      <c r="A1306">
        <v>0.15038573276047151</v>
      </c>
      <c r="B1306" t="s">
        <v>6177</v>
      </c>
      <c r="C1306">
        <v>9052794</v>
      </c>
      <c r="D1306" t="s">
        <v>6195</v>
      </c>
      <c r="E1306" t="s">
        <v>6190</v>
      </c>
      <c r="F1306" s="2">
        <v>44295</v>
      </c>
      <c r="G1306">
        <v>38045.279999999999</v>
      </c>
    </row>
    <row r="1307" spans="1:7" x14ac:dyDescent="0.35">
      <c r="A1307">
        <v>0.53357051939233635</v>
      </c>
      <c r="B1307" t="s">
        <v>6179</v>
      </c>
      <c r="C1307">
        <v>25583562</v>
      </c>
      <c r="D1307" t="s">
        <v>6198</v>
      </c>
      <c r="E1307" t="s">
        <v>6191</v>
      </c>
      <c r="F1307" s="2">
        <v>44295</v>
      </c>
      <c r="G1307">
        <v>65724.800000000003</v>
      </c>
    </row>
    <row r="1308" spans="1:7" x14ac:dyDescent="0.35">
      <c r="A1308">
        <v>0.95881425974024137</v>
      </c>
      <c r="B1308" t="s">
        <v>6180</v>
      </c>
      <c r="C1308">
        <v>387193721</v>
      </c>
      <c r="D1308" t="s">
        <v>6189</v>
      </c>
      <c r="E1308" t="s">
        <v>6190</v>
      </c>
      <c r="F1308" s="2">
        <v>44677</v>
      </c>
      <c r="G1308">
        <v>40617.85</v>
      </c>
    </row>
    <row r="1309" spans="1:7" x14ac:dyDescent="0.35">
      <c r="A1309">
        <v>0.24886403401427493</v>
      </c>
      <c r="B1309" t="s">
        <v>6178</v>
      </c>
      <c r="C1309">
        <v>192208870</v>
      </c>
      <c r="D1309" t="s">
        <v>6187</v>
      </c>
      <c r="E1309" t="s">
        <v>6191</v>
      </c>
      <c r="F1309" s="2">
        <v>44325</v>
      </c>
      <c r="G1309">
        <v>10693.44</v>
      </c>
    </row>
    <row r="1310" spans="1:7" x14ac:dyDescent="0.35">
      <c r="A1310">
        <v>0.12373115238548194</v>
      </c>
      <c r="B1310" t="s">
        <v>6178</v>
      </c>
      <c r="C1310">
        <v>844864530</v>
      </c>
      <c r="D1310" t="s">
        <v>6187</v>
      </c>
      <c r="E1310" t="s">
        <v>6190</v>
      </c>
      <c r="F1310" s="2">
        <v>44451</v>
      </c>
      <c r="G1310">
        <v>60023.81</v>
      </c>
    </row>
    <row r="1311" spans="1:7" x14ac:dyDescent="0.35">
      <c r="A1311">
        <v>0.64498986315520868</v>
      </c>
      <c r="B1311" t="s">
        <v>6177</v>
      </c>
      <c r="C1311">
        <v>518406085</v>
      </c>
      <c r="D1311" t="s">
        <v>6195</v>
      </c>
      <c r="E1311" t="s">
        <v>6190</v>
      </c>
      <c r="F1311" s="2">
        <v>44505</v>
      </c>
      <c r="G1311">
        <v>7429.87</v>
      </c>
    </row>
    <row r="1312" spans="1:7" x14ac:dyDescent="0.35">
      <c r="A1312">
        <v>0.4357783526501402</v>
      </c>
      <c r="B1312" t="s">
        <v>6177</v>
      </c>
      <c r="C1312">
        <v>938249145</v>
      </c>
      <c r="D1312" t="s">
        <v>6195</v>
      </c>
      <c r="E1312" t="s">
        <v>6190</v>
      </c>
      <c r="F1312" s="2">
        <v>44512</v>
      </c>
      <c r="G1312">
        <v>10241.76</v>
      </c>
    </row>
    <row r="1313" spans="1:7" x14ac:dyDescent="0.35">
      <c r="A1313">
        <v>0.69656657646204756</v>
      </c>
      <c r="B1313" t="s">
        <v>6181</v>
      </c>
      <c r="C1313">
        <v>679878638</v>
      </c>
      <c r="D1313" t="s">
        <v>6192</v>
      </c>
      <c r="E1313" t="s">
        <v>6193</v>
      </c>
      <c r="F1313" s="2">
        <v>44395</v>
      </c>
      <c r="G1313">
        <v>44209.95</v>
      </c>
    </row>
    <row r="1314" spans="1:7" x14ac:dyDescent="0.35">
      <c r="A1314">
        <v>0.27878363907776205</v>
      </c>
      <c r="B1314" t="s">
        <v>6178</v>
      </c>
      <c r="C1314">
        <v>866388847</v>
      </c>
      <c r="D1314" t="s">
        <v>6187</v>
      </c>
      <c r="E1314" t="s">
        <v>6200</v>
      </c>
      <c r="F1314" s="2">
        <v>44630</v>
      </c>
      <c r="G1314">
        <v>10413.27</v>
      </c>
    </row>
    <row r="1315" spans="1:7" x14ac:dyDescent="0.35">
      <c r="A1315">
        <v>0.27155985833156504</v>
      </c>
      <c r="B1315" t="s">
        <v>6177</v>
      </c>
      <c r="C1315">
        <v>873700581</v>
      </c>
      <c r="D1315" t="s">
        <v>6195</v>
      </c>
      <c r="E1315" t="s">
        <v>6190</v>
      </c>
      <c r="F1315" s="2">
        <v>44612</v>
      </c>
      <c r="G1315">
        <v>24477.67</v>
      </c>
    </row>
    <row r="1316" spans="1:7" x14ac:dyDescent="0.35">
      <c r="A1316">
        <v>0.89526395338599618</v>
      </c>
      <c r="B1316" t="s">
        <v>6179</v>
      </c>
      <c r="C1316">
        <v>1432805</v>
      </c>
      <c r="D1316" t="s">
        <v>6198</v>
      </c>
      <c r="E1316" t="s">
        <v>6190</v>
      </c>
      <c r="F1316" s="2">
        <v>44231</v>
      </c>
      <c r="G1316">
        <v>28269.72</v>
      </c>
    </row>
    <row r="1317" spans="1:7" x14ac:dyDescent="0.35">
      <c r="A1317">
        <v>0.28506055612830761</v>
      </c>
      <c r="B1317" t="s">
        <v>6182</v>
      </c>
      <c r="C1317">
        <v>196549293</v>
      </c>
      <c r="D1317" t="s">
        <v>6196</v>
      </c>
      <c r="E1317" t="s">
        <v>6188</v>
      </c>
      <c r="F1317" s="2">
        <v>44315</v>
      </c>
      <c r="G1317">
        <v>37964.5</v>
      </c>
    </row>
    <row r="1318" spans="1:7" x14ac:dyDescent="0.35">
      <c r="A1318">
        <v>0.80764266431931175</v>
      </c>
      <c r="B1318" t="s">
        <v>6179</v>
      </c>
      <c r="C1318">
        <v>766319894</v>
      </c>
      <c r="D1318" t="s">
        <v>6198</v>
      </c>
      <c r="E1318" t="s">
        <v>6201</v>
      </c>
      <c r="F1318" s="2">
        <v>44235</v>
      </c>
      <c r="G1318">
        <v>47111.34</v>
      </c>
    </row>
    <row r="1319" spans="1:7" x14ac:dyDescent="0.35">
      <c r="A1319">
        <v>0.35539276185560587</v>
      </c>
      <c r="B1319" t="s">
        <v>6182</v>
      </c>
      <c r="C1319">
        <v>655933550</v>
      </c>
      <c r="D1319" t="s">
        <v>6196</v>
      </c>
      <c r="E1319" t="s">
        <v>6188</v>
      </c>
      <c r="F1319" s="2">
        <v>44643</v>
      </c>
      <c r="G1319">
        <v>35530.339999999997</v>
      </c>
    </row>
    <row r="1320" spans="1:7" x14ac:dyDescent="0.35">
      <c r="A1320">
        <v>0.21684233673379028</v>
      </c>
      <c r="B1320" t="s">
        <v>6179</v>
      </c>
      <c r="C1320">
        <v>767138580</v>
      </c>
      <c r="D1320" t="s">
        <v>6198</v>
      </c>
      <c r="E1320" t="s">
        <v>6191</v>
      </c>
      <c r="F1320" s="2">
        <v>44264</v>
      </c>
      <c r="G1320">
        <v>15198.68</v>
      </c>
    </row>
    <row r="1321" spans="1:7" x14ac:dyDescent="0.35">
      <c r="A1321">
        <v>0.66568849327641655</v>
      </c>
      <c r="B1321" t="s">
        <v>6177</v>
      </c>
      <c r="C1321">
        <v>782237332</v>
      </c>
      <c r="D1321" t="s">
        <v>6195</v>
      </c>
      <c r="E1321" t="s">
        <v>6190</v>
      </c>
      <c r="F1321" s="2">
        <v>44452</v>
      </c>
      <c r="G1321">
        <v>12944.13</v>
      </c>
    </row>
    <row r="1322" spans="1:7" x14ac:dyDescent="0.35">
      <c r="A1322">
        <v>0.91716748007373083</v>
      </c>
      <c r="B1322" t="s">
        <v>6179</v>
      </c>
      <c r="C1322">
        <v>741375983</v>
      </c>
      <c r="D1322" t="s">
        <v>6198</v>
      </c>
      <c r="E1322" t="s">
        <v>6191</v>
      </c>
      <c r="F1322" s="2">
        <v>44380</v>
      </c>
      <c r="G1322">
        <v>57277.4</v>
      </c>
    </row>
    <row r="1323" spans="1:7" x14ac:dyDescent="0.35">
      <c r="A1323">
        <v>0.99994342052665786</v>
      </c>
      <c r="B1323" t="s">
        <v>6178</v>
      </c>
      <c r="C1323">
        <v>892482644</v>
      </c>
      <c r="D1323" t="s">
        <v>6187</v>
      </c>
      <c r="E1323" t="s">
        <v>6188</v>
      </c>
      <c r="F1323" s="2">
        <v>44274</v>
      </c>
      <c r="G1323">
        <v>4469.9799999999996</v>
      </c>
    </row>
    <row r="1324" spans="1:7" x14ac:dyDescent="0.35">
      <c r="A1324">
        <v>0.44518084664189594</v>
      </c>
      <c r="B1324" t="s">
        <v>6177</v>
      </c>
      <c r="C1324">
        <v>611809013</v>
      </c>
      <c r="D1324" t="s">
        <v>6195</v>
      </c>
      <c r="E1324" t="s">
        <v>6190</v>
      </c>
      <c r="F1324" s="2">
        <v>44388</v>
      </c>
      <c r="G1324">
        <v>41508.92</v>
      </c>
    </row>
    <row r="1325" spans="1:7" x14ac:dyDescent="0.35">
      <c r="A1325">
        <v>0.52317340931217282</v>
      </c>
      <c r="B1325" t="s">
        <v>6177</v>
      </c>
      <c r="C1325">
        <v>597098963</v>
      </c>
      <c r="D1325" t="s">
        <v>6195</v>
      </c>
      <c r="E1325" t="s">
        <v>6190</v>
      </c>
      <c r="F1325" s="2">
        <v>44320</v>
      </c>
      <c r="G1325">
        <v>16820.310000000001</v>
      </c>
    </row>
    <row r="1326" spans="1:7" x14ac:dyDescent="0.35">
      <c r="A1326">
        <v>0.41648978680736526</v>
      </c>
      <c r="B1326" t="s">
        <v>6179</v>
      </c>
      <c r="C1326">
        <v>921397735</v>
      </c>
      <c r="D1326" t="s">
        <v>6198</v>
      </c>
      <c r="E1326" t="s">
        <v>6191</v>
      </c>
      <c r="F1326" s="2">
        <v>44580</v>
      </c>
      <c r="G1326">
        <v>8072</v>
      </c>
    </row>
    <row r="1327" spans="1:7" x14ac:dyDescent="0.35">
      <c r="A1327">
        <v>0.12874738002766706</v>
      </c>
      <c r="B1327" t="s">
        <v>6179</v>
      </c>
      <c r="C1327">
        <v>728558350</v>
      </c>
      <c r="D1327" t="s">
        <v>6198</v>
      </c>
      <c r="E1327" t="s">
        <v>6201</v>
      </c>
      <c r="F1327" s="2">
        <v>44623</v>
      </c>
      <c r="G1327">
        <v>13432.22</v>
      </c>
    </row>
    <row r="1328" spans="1:7" x14ac:dyDescent="0.35">
      <c r="A1328">
        <v>0.42278581202894783</v>
      </c>
      <c r="B1328" t="s">
        <v>6177</v>
      </c>
      <c r="C1328">
        <v>969849461</v>
      </c>
      <c r="D1328" t="s">
        <v>6195</v>
      </c>
      <c r="E1328" t="s">
        <v>6190</v>
      </c>
      <c r="F1328" s="2">
        <v>44254</v>
      </c>
      <c r="G1328">
        <v>9921.7000000000007</v>
      </c>
    </row>
    <row r="1329" spans="1:7" x14ac:dyDescent="0.35">
      <c r="A1329">
        <v>0.70535171803748187</v>
      </c>
      <c r="B1329" t="s">
        <v>6181</v>
      </c>
      <c r="C1329">
        <v>847601515</v>
      </c>
      <c r="D1329" t="s">
        <v>6192</v>
      </c>
      <c r="E1329" t="s">
        <v>6197</v>
      </c>
      <c r="F1329" s="2">
        <v>44197</v>
      </c>
      <c r="G1329">
        <v>48900.6</v>
      </c>
    </row>
    <row r="1330" spans="1:7" x14ac:dyDescent="0.35">
      <c r="A1330">
        <v>0.37337937002629495</v>
      </c>
      <c r="B1330" t="s">
        <v>6181</v>
      </c>
      <c r="C1330">
        <v>971077105</v>
      </c>
      <c r="D1330" t="s">
        <v>6192</v>
      </c>
      <c r="E1330" t="s">
        <v>6193</v>
      </c>
      <c r="F1330" s="2">
        <v>44543</v>
      </c>
      <c r="G1330">
        <v>30897.72</v>
      </c>
    </row>
    <row r="1331" spans="1:7" x14ac:dyDescent="0.35">
      <c r="A1331">
        <v>0.49578745349576692</v>
      </c>
      <c r="B1331" t="s">
        <v>6178</v>
      </c>
      <c r="C1331">
        <v>126184759</v>
      </c>
      <c r="D1331" t="s">
        <v>6187</v>
      </c>
      <c r="E1331" t="s">
        <v>6188</v>
      </c>
      <c r="F1331" s="2">
        <v>44638</v>
      </c>
      <c r="G1331">
        <v>24804.57</v>
      </c>
    </row>
    <row r="1332" spans="1:7" x14ac:dyDescent="0.35">
      <c r="A1332">
        <v>1.6198452923036122E-2</v>
      </c>
      <c r="B1332" t="s">
        <v>6178</v>
      </c>
      <c r="C1332">
        <v>809582129</v>
      </c>
      <c r="D1332" t="s">
        <v>6187</v>
      </c>
      <c r="E1332" t="s">
        <v>6190</v>
      </c>
      <c r="F1332" s="2">
        <v>44421</v>
      </c>
      <c r="G1332">
        <v>48672.69</v>
      </c>
    </row>
    <row r="1333" spans="1:7" x14ac:dyDescent="0.35">
      <c r="A1333">
        <v>0.79960019002267324</v>
      </c>
      <c r="B1333" t="s">
        <v>6182</v>
      </c>
      <c r="C1333">
        <v>73292961</v>
      </c>
      <c r="D1333" t="s">
        <v>6196</v>
      </c>
      <c r="E1333" t="s">
        <v>6188</v>
      </c>
      <c r="F1333" s="2">
        <v>44506</v>
      </c>
      <c r="G1333">
        <v>16905.82</v>
      </c>
    </row>
    <row r="1334" spans="1:7" x14ac:dyDescent="0.35">
      <c r="A1334">
        <v>0.77608384090490667</v>
      </c>
      <c r="B1334" t="s">
        <v>6179</v>
      </c>
      <c r="C1334">
        <v>896912247</v>
      </c>
      <c r="D1334" t="s">
        <v>6198</v>
      </c>
      <c r="E1334" t="s">
        <v>6191</v>
      </c>
      <c r="F1334" s="2">
        <v>44569</v>
      </c>
      <c r="G1334">
        <v>20479.73</v>
      </c>
    </row>
    <row r="1335" spans="1:7" x14ac:dyDescent="0.35">
      <c r="A1335">
        <v>0.15955717622223953</v>
      </c>
      <c r="B1335" t="s">
        <v>6181</v>
      </c>
      <c r="C1335">
        <v>415090871</v>
      </c>
      <c r="D1335" t="s">
        <v>6192</v>
      </c>
      <c r="E1335" t="s">
        <v>6193</v>
      </c>
      <c r="F1335" s="2">
        <v>44225</v>
      </c>
      <c r="G1335">
        <v>33245.03</v>
      </c>
    </row>
    <row r="1336" spans="1:7" x14ac:dyDescent="0.35">
      <c r="A1336">
        <v>0.36212840305198812</v>
      </c>
      <c r="B1336" t="s">
        <v>6178</v>
      </c>
      <c r="C1336">
        <v>818514758</v>
      </c>
      <c r="D1336" t="s">
        <v>6187</v>
      </c>
      <c r="E1336" t="s">
        <v>6188</v>
      </c>
      <c r="F1336" s="2">
        <v>44659</v>
      </c>
      <c r="G1336">
        <v>18679.98</v>
      </c>
    </row>
    <row r="1337" spans="1:7" x14ac:dyDescent="0.35">
      <c r="A1337">
        <v>0.11975147458181057</v>
      </c>
      <c r="B1337" t="s">
        <v>6178</v>
      </c>
      <c r="C1337">
        <v>582167795</v>
      </c>
      <c r="D1337" t="s">
        <v>6187</v>
      </c>
      <c r="E1337" t="s">
        <v>6191</v>
      </c>
      <c r="F1337" s="2">
        <v>44225</v>
      </c>
      <c r="G1337">
        <v>44869.68</v>
      </c>
    </row>
    <row r="1338" spans="1:7" x14ac:dyDescent="0.35">
      <c r="A1338">
        <v>0.33375206069665841</v>
      </c>
      <c r="B1338" t="s">
        <v>6182</v>
      </c>
      <c r="C1338">
        <v>362436590</v>
      </c>
      <c r="D1338" t="s">
        <v>6196</v>
      </c>
      <c r="E1338" t="s">
        <v>6188</v>
      </c>
      <c r="F1338" s="2">
        <v>44620</v>
      </c>
      <c r="G1338">
        <v>55703.79</v>
      </c>
    </row>
    <row r="1339" spans="1:7" x14ac:dyDescent="0.35">
      <c r="A1339">
        <v>0.46870362910613561</v>
      </c>
      <c r="B1339" t="s">
        <v>6178</v>
      </c>
      <c r="C1339">
        <v>807984614</v>
      </c>
      <c r="D1339" t="s">
        <v>6187</v>
      </c>
      <c r="E1339" t="s">
        <v>6188</v>
      </c>
      <c r="F1339" s="2">
        <v>44605</v>
      </c>
      <c r="G1339">
        <v>29274.48</v>
      </c>
    </row>
    <row r="1340" spans="1:7" x14ac:dyDescent="0.35">
      <c r="A1340">
        <v>0.83033296444246529</v>
      </c>
      <c r="B1340" t="s">
        <v>6178</v>
      </c>
      <c r="C1340">
        <v>518813959</v>
      </c>
      <c r="D1340" t="s">
        <v>6187</v>
      </c>
      <c r="E1340" t="s">
        <v>6188</v>
      </c>
      <c r="F1340" s="2">
        <v>44221</v>
      </c>
      <c r="G1340">
        <v>8067.48</v>
      </c>
    </row>
    <row r="1341" spans="1:7" x14ac:dyDescent="0.35">
      <c r="A1341">
        <v>0.74610522990687533</v>
      </c>
      <c r="B1341" t="s">
        <v>6180</v>
      </c>
      <c r="C1341">
        <v>96104372</v>
      </c>
      <c r="D1341" t="s">
        <v>6189</v>
      </c>
      <c r="E1341" t="s">
        <v>6190</v>
      </c>
      <c r="F1341" s="2">
        <v>44624</v>
      </c>
      <c r="G1341">
        <v>36752.67</v>
      </c>
    </row>
    <row r="1342" spans="1:7" x14ac:dyDescent="0.35">
      <c r="A1342">
        <v>0.3307988088891507</v>
      </c>
      <c r="B1342" t="s">
        <v>6177</v>
      </c>
      <c r="C1342">
        <v>812543923</v>
      </c>
      <c r="D1342" t="s">
        <v>6195</v>
      </c>
      <c r="E1342" t="s">
        <v>6190</v>
      </c>
      <c r="F1342" s="2">
        <v>44606</v>
      </c>
      <c r="G1342">
        <v>39205.33</v>
      </c>
    </row>
    <row r="1343" spans="1:7" x14ac:dyDescent="0.35">
      <c r="A1343">
        <v>0.50151202794220884</v>
      </c>
      <c r="B1343" t="s">
        <v>6181</v>
      </c>
      <c r="C1343">
        <v>511307260</v>
      </c>
      <c r="D1343" t="s">
        <v>6192</v>
      </c>
      <c r="E1343" t="s">
        <v>6188</v>
      </c>
      <c r="F1343" s="2">
        <v>44237</v>
      </c>
      <c r="G1343">
        <v>5367.59</v>
      </c>
    </row>
    <row r="1344" spans="1:7" x14ac:dyDescent="0.35">
      <c r="A1344">
        <v>0.63833623183876853</v>
      </c>
      <c r="B1344" t="s">
        <v>6182</v>
      </c>
      <c r="C1344">
        <v>904452413</v>
      </c>
      <c r="D1344" t="s">
        <v>6196</v>
      </c>
      <c r="E1344" t="s">
        <v>6200</v>
      </c>
      <c r="F1344" s="2">
        <v>44388</v>
      </c>
      <c r="G1344">
        <v>18881.84</v>
      </c>
    </row>
    <row r="1345" spans="1:7" x14ac:dyDescent="0.35">
      <c r="A1345">
        <v>0.17165911702122649</v>
      </c>
      <c r="B1345" t="s">
        <v>6178</v>
      </c>
      <c r="C1345">
        <v>897305315</v>
      </c>
      <c r="D1345" t="s">
        <v>6187</v>
      </c>
      <c r="E1345" t="s">
        <v>6188</v>
      </c>
      <c r="F1345" s="2">
        <v>44273</v>
      </c>
      <c r="G1345">
        <v>15002.9</v>
      </c>
    </row>
    <row r="1346" spans="1:7" x14ac:dyDescent="0.35">
      <c r="A1346">
        <v>0.20547164836293963</v>
      </c>
      <c r="B1346" t="s">
        <v>6182</v>
      </c>
      <c r="C1346">
        <v>235255097</v>
      </c>
      <c r="D1346" t="s">
        <v>6196</v>
      </c>
      <c r="E1346" t="s">
        <v>6200</v>
      </c>
      <c r="F1346" s="2">
        <v>44361</v>
      </c>
      <c r="G1346">
        <v>4810.96</v>
      </c>
    </row>
    <row r="1347" spans="1:7" x14ac:dyDescent="0.35">
      <c r="A1347">
        <v>0.45120044613896504</v>
      </c>
      <c r="B1347" t="s">
        <v>6178</v>
      </c>
      <c r="C1347">
        <v>531175706</v>
      </c>
      <c r="D1347" t="s">
        <v>6187</v>
      </c>
      <c r="E1347" t="s">
        <v>6188</v>
      </c>
      <c r="F1347" s="2">
        <v>44510</v>
      </c>
      <c r="G1347">
        <v>11742.18</v>
      </c>
    </row>
    <row r="1348" spans="1:7" x14ac:dyDescent="0.35">
      <c r="A1348">
        <v>0.36236649134634746</v>
      </c>
      <c r="B1348" t="s">
        <v>6177</v>
      </c>
      <c r="C1348">
        <v>307405988</v>
      </c>
      <c r="D1348" t="s">
        <v>6195</v>
      </c>
      <c r="E1348" t="s">
        <v>6190</v>
      </c>
      <c r="F1348" s="2">
        <v>44508</v>
      </c>
      <c r="G1348">
        <v>18375.55</v>
      </c>
    </row>
    <row r="1349" spans="1:7" x14ac:dyDescent="0.35">
      <c r="A1349">
        <v>0.14795393802437373</v>
      </c>
      <c r="B1349" t="s">
        <v>6179</v>
      </c>
      <c r="C1349">
        <v>721237017</v>
      </c>
      <c r="D1349" t="s">
        <v>6198</v>
      </c>
      <c r="E1349" t="s">
        <v>6190</v>
      </c>
      <c r="F1349" s="2">
        <v>44665</v>
      </c>
      <c r="G1349">
        <v>34224.300000000003</v>
      </c>
    </row>
    <row r="1350" spans="1:7" x14ac:dyDescent="0.35">
      <c r="A1350">
        <v>0.30849498253675744</v>
      </c>
      <c r="B1350" t="s">
        <v>6178</v>
      </c>
      <c r="C1350">
        <v>301533948</v>
      </c>
      <c r="D1350" t="s">
        <v>6187</v>
      </c>
      <c r="E1350" t="s">
        <v>6200</v>
      </c>
      <c r="F1350" s="2">
        <v>44669</v>
      </c>
      <c r="G1350">
        <v>37634.019999999997</v>
      </c>
    </row>
    <row r="1351" spans="1:7" x14ac:dyDescent="0.35">
      <c r="A1351">
        <v>0.2047281972257633</v>
      </c>
      <c r="B1351" t="s">
        <v>6182</v>
      </c>
      <c r="C1351">
        <v>36351620</v>
      </c>
      <c r="D1351" t="s">
        <v>6196</v>
      </c>
      <c r="E1351" t="s">
        <v>6188</v>
      </c>
      <c r="F1351" s="2">
        <v>44369</v>
      </c>
      <c r="G1351">
        <v>47987.28</v>
      </c>
    </row>
    <row r="1352" spans="1:7" x14ac:dyDescent="0.35">
      <c r="A1352">
        <v>0.49644672062849549</v>
      </c>
      <c r="B1352" t="s">
        <v>6178</v>
      </c>
      <c r="C1352">
        <v>263558066</v>
      </c>
      <c r="D1352" t="s">
        <v>6187</v>
      </c>
      <c r="E1352" t="s">
        <v>6188</v>
      </c>
      <c r="F1352" s="2">
        <v>44240</v>
      </c>
      <c r="G1352">
        <v>21105</v>
      </c>
    </row>
    <row r="1353" spans="1:7" x14ac:dyDescent="0.35">
      <c r="A1353">
        <v>0.55116686975253137</v>
      </c>
      <c r="B1353" t="s">
        <v>6177</v>
      </c>
      <c r="C1353">
        <v>665456622</v>
      </c>
      <c r="D1353" t="s">
        <v>6195</v>
      </c>
      <c r="E1353" t="s">
        <v>6190</v>
      </c>
      <c r="F1353" s="2">
        <v>44342</v>
      </c>
      <c r="G1353">
        <v>29204.84</v>
      </c>
    </row>
    <row r="1354" spans="1:7" x14ac:dyDescent="0.35">
      <c r="A1354">
        <v>0.36117460523659173</v>
      </c>
      <c r="B1354" t="s">
        <v>6181</v>
      </c>
      <c r="C1354">
        <v>33594751</v>
      </c>
      <c r="D1354" t="s">
        <v>6192</v>
      </c>
      <c r="E1354" t="s">
        <v>6193</v>
      </c>
      <c r="F1354" s="2">
        <v>44395</v>
      </c>
      <c r="G1354">
        <v>51314.9</v>
      </c>
    </row>
    <row r="1355" spans="1:7" x14ac:dyDescent="0.35">
      <c r="A1355">
        <v>0.80096608938093827</v>
      </c>
      <c r="B1355" t="s">
        <v>6182</v>
      </c>
      <c r="C1355">
        <v>703426561</v>
      </c>
      <c r="D1355" t="s">
        <v>6196</v>
      </c>
      <c r="E1355" t="s">
        <v>6188</v>
      </c>
      <c r="F1355" s="2">
        <v>44669</v>
      </c>
      <c r="G1355">
        <v>3422.79</v>
      </c>
    </row>
    <row r="1356" spans="1:7" x14ac:dyDescent="0.35">
      <c r="A1356">
        <v>0.67226158119390933</v>
      </c>
      <c r="B1356" t="s">
        <v>6182</v>
      </c>
      <c r="C1356">
        <v>133921993</v>
      </c>
      <c r="D1356" t="s">
        <v>6196</v>
      </c>
      <c r="E1356" t="s">
        <v>6188</v>
      </c>
      <c r="F1356" s="2">
        <v>44633</v>
      </c>
      <c r="G1356">
        <v>29373.759999999998</v>
      </c>
    </row>
    <row r="1357" spans="1:7" x14ac:dyDescent="0.35">
      <c r="A1357">
        <v>0.33837156715193606</v>
      </c>
      <c r="B1357" t="s">
        <v>6180</v>
      </c>
      <c r="C1357">
        <v>553069848</v>
      </c>
      <c r="D1357" t="s">
        <v>6189</v>
      </c>
      <c r="E1357" t="s">
        <v>6194</v>
      </c>
      <c r="F1357" s="2">
        <v>44277</v>
      </c>
      <c r="G1357">
        <v>6414.51</v>
      </c>
    </row>
    <row r="1358" spans="1:7" x14ac:dyDescent="0.35">
      <c r="A1358">
        <v>0.69249486578194042</v>
      </c>
      <c r="B1358" t="s">
        <v>6182</v>
      </c>
      <c r="C1358">
        <v>33666856</v>
      </c>
      <c r="D1358" t="s">
        <v>6196</v>
      </c>
      <c r="E1358" t="s">
        <v>6188</v>
      </c>
      <c r="F1358" s="2">
        <v>44407</v>
      </c>
      <c r="G1358">
        <v>2471.85</v>
      </c>
    </row>
    <row r="1359" spans="1:7" x14ac:dyDescent="0.35">
      <c r="A1359">
        <v>9.2221966099288455E-2</v>
      </c>
      <c r="B1359" t="s">
        <v>6181</v>
      </c>
      <c r="C1359">
        <v>270028246</v>
      </c>
      <c r="D1359" t="s">
        <v>6192</v>
      </c>
      <c r="E1359" t="s">
        <v>6193</v>
      </c>
      <c r="F1359" s="2">
        <v>44621</v>
      </c>
      <c r="G1359">
        <v>8788.81</v>
      </c>
    </row>
    <row r="1360" spans="1:7" x14ac:dyDescent="0.35">
      <c r="A1360">
        <v>0.66661880769238224</v>
      </c>
      <c r="B1360" t="s">
        <v>6182</v>
      </c>
      <c r="C1360">
        <v>743682227</v>
      </c>
      <c r="D1360" t="s">
        <v>6196</v>
      </c>
      <c r="E1360" t="s">
        <v>6188</v>
      </c>
      <c r="F1360" s="2">
        <v>44232</v>
      </c>
      <c r="G1360">
        <v>60611.94</v>
      </c>
    </row>
    <row r="1361" spans="1:7" x14ac:dyDescent="0.35">
      <c r="A1361">
        <v>0.29655660136407391</v>
      </c>
      <c r="B1361" t="s">
        <v>6177</v>
      </c>
      <c r="C1361">
        <v>293263284</v>
      </c>
      <c r="D1361" t="s">
        <v>6195</v>
      </c>
      <c r="E1361" t="s">
        <v>6190</v>
      </c>
      <c r="F1361" s="2">
        <v>44261</v>
      </c>
      <c r="G1361">
        <v>29491.8</v>
      </c>
    </row>
    <row r="1362" spans="1:7" x14ac:dyDescent="0.35">
      <c r="A1362">
        <v>0.88133591418785096</v>
      </c>
      <c r="B1362" t="s">
        <v>6182</v>
      </c>
      <c r="C1362">
        <v>920922693</v>
      </c>
      <c r="D1362" t="s">
        <v>6196</v>
      </c>
      <c r="E1362" t="s">
        <v>6188</v>
      </c>
      <c r="F1362" s="2">
        <v>44549</v>
      </c>
      <c r="G1362">
        <v>10927.53</v>
      </c>
    </row>
    <row r="1363" spans="1:7" x14ac:dyDescent="0.35">
      <c r="A1363">
        <v>0.26162006051276154</v>
      </c>
      <c r="B1363" t="s">
        <v>6180</v>
      </c>
      <c r="C1363">
        <v>215919306</v>
      </c>
      <c r="D1363" t="s">
        <v>6189</v>
      </c>
      <c r="E1363" t="s">
        <v>6194</v>
      </c>
      <c r="F1363" s="2">
        <v>44240</v>
      </c>
      <c r="G1363">
        <v>18496</v>
      </c>
    </row>
    <row r="1364" spans="1:7" x14ac:dyDescent="0.35">
      <c r="A1364">
        <v>0.2540785234772186</v>
      </c>
      <c r="B1364" t="s">
        <v>6179</v>
      </c>
      <c r="C1364">
        <v>724188941</v>
      </c>
      <c r="D1364" t="s">
        <v>6198</v>
      </c>
      <c r="E1364" t="s">
        <v>6201</v>
      </c>
      <c r="F1364" s="2">
        <v>44505</v>
      </c>
      <c r="G1364">
        <v>54693.79</v>
      </c>
    </row>
    <row r="1365" spans="1:7" x14ac:dyDescent="0.35">
      <c r="A1365">
        <v>0.89175539942191673</v>
      </c>
      <c r="B1365" t="s">
        <v>6181</v>
      </c>
      <c r="C1365">
        <v>966549788</v>
      </c>
      <c r="D1365" t="s">
        <v>6192</v>
      </c>
      <c r="E1365" t="s">
        <v>6197</v>
      </c>
      <c r="F1365" s="2">
        <v>44370</v>
      </c>
      <c r="G1365">
        <v>3185.82</v>
      </c>
    </row>
    <row r="1366" spans="1:7" x14ac:dyDescent="0.35">
      <c r="A1366">
        <v>0.11382229147222334</v>
      </c>
      <c r="B1366" t="s">
        <v>6178</v>
      </c>
      <c r="C1366">
        <v>650193232</v>
      </c>
      <c r="D1366" t="s">
        <v>6187</v>
      </c>
      <c r="E1366" t="s">
        <v>6188</v>
      </c>
      <c r="F1366" s="2">
        <v>44202</v>
      </c>
      <c r="G1366">
        <v>37224.94</v>
      </c>
    </row>
    <row r="1367" spans="1:7" x14ac:dyDescent="0.35">
      <c r="A1367">
        <v>0.76428100111496189</v>
      </c>
      <c r="B1367" t="s">
        <v>6179</v>
      </c>
      <c r="C1367">
        <v>894379240</v>
      </c>
      <c r="D1367" t="s">
        <v>6198</v>
      </c>
      <c r="E1367" t="s">
        <v>6201</v>
      </c>
      <c r="F1367" s="2">
        <v>44457</v>
      </c>
      <c r="G1367">
        <v>18651.46</v>
      </c>
    </row>
    <row r="1368" spans="1:7" x14ac:dyDescent="0.35">
      <c r="A1368">
        <v>0.33034625129281014</v>
      </c>
      <c r="B1368" t="s">
        <v>6181</v>
      </c>
      <c r="C1368">
        <v>228702655</v>
      </c>
      <c r="D1368" t="s">
        <v>6192</v>
      </c>
      <c r="E1368" t="s">
        <v>6188</v>
      </c>
      <c r="F1368" s="2">
        <v>44539</v>
      </c>
      <c r="G1368">
        <v>23975.46</v>
      </c>
    </row>
    <row r="1369" spans="1:7" x14ac:dyDescent="0.35">
      <c r="A1369">
        <v>0.33933442786455048</v>
      </c>
      <c r="B1369" t="s">
        <v>6178</v>
      </c>
      <c r="C1369">
        <v>110714690</v>
      </c>
      <c r="D1369" t="s">
        <v>6187</v>
      </c>
      <c r="E1369" t="s">
        <v>6190</v>
      </c>
      <c r="F1369" s="2">
        <v>44313</v>
      </c>
      <c r="G1369">
        <v>16824.240000000002</v>
      </c>
    </row>
    <row r="1370" spans="1:7" x14ac:dyDescent="0.35">
      <c r="A1370">
        <v>0.15072971428423754</v>
      </c>
      <c r="B1370" t="s">
        <v>6178</v>
      </c>
      <c r="C1370">
        <v>626387942</v>
      </c>
      <c r="D1370" t="s">
        <v>6187</v>
      </c>
      <c r="E1370" t="s">
        <v>6188</v>
      </c>
      <c r="F1370" s="2">
        <v>44377</v>
      </c>
      <c r="G1370">
        <v>34484.400000000001</v>
      </c>
    </row>
    <row r="1371" spans="1:7" x14ac:dyDescent="0.35">
      <c r="A1371">
        <v>3.5008401231261255E-2</v>
      </c>
      <c r="B1371" t="s">
        <v>6178</v>
      </c>
      <c r="C1371">
        <v>153838873</v>
      </c>
      <c r="D1371" t="s">
        <v>6187</v>
      </c>
      <c r="E1371" t="s">
        <v>6188</v>
      </c>
      <c r="F1371" s="2">
        <v>44586</v>
      </c>
      <c r="G1371">
        <v>55788.800000000003</v>
      </c>
    </row>
    <row r="1372" spans="1:7" x14ac:dyDescent="0.35">
      <c r="A1372">
        <v>0.93228616406719966</v>
      </c>
      <c r="B1372" t="s">
        <v>6181</v>
      </c>
      <c r="C1372">
        <v>875596647</v>
      </c>
      <c r="D1372" t="s">
        <v>6192</v>
      </c>
      <c r="E1372" t="s">
        <v>6193</v>
      </c>
      <c r="F1372" s="2">
        <v>44479</v>
      </c>
      <c r="G1372">
        <v>7874.28</v>
      </c>
    </row>
    <row r="1373" spans="1:7" x14ac:dyDescent="0.35">
      <c r="A1373">
        <v>0.58023855575585404</v>
      </c>
      <c r="B1373" t="s">
        <v>6177</v>
      </c>
      <c r="C1373">
        <v>403033646</v>
      </c>
      <c r="D1373" t="s">
        <v>6195</v>
      </c>
      <c r="E1373" t="s">
        <v>6190</v>
      </c>
      <c r="F1373" s="2">
        <v>44281</v>
      </c>
      <c r="G1373">
        <v>12589.42</v>
      </c>
    </row>
    <row r="1374" spans="1:7" x14ac:dyDescent="0.35">
      <c r="A1374">
        <v>0.28942321191568621</v>
      </c>
      <c r="B1374" t="s">
        <v>6178</v>
      </c>
      <c r="C1374">
        <v>291037595</v>
      </c>
      <c r="D1374" t="s">
        <v>6187</v>
      </c>
      <c r="E1374" t="s">
        <v>6188</v>
      </c>
      <c r="F1374" s="2">
        <v>44661</v>
      </c>
      <c r="G1374">
        <v>23309.91</v>
      </c>
    </row>
    <row r="1375" spans="1:7" x14ac:dyDescent="0.35">
      <c r="A1375">
        <v>0.63650903464590114</v>
      </c>
      <c r="B1375" t="s">
        <v>6177</v>
      </c>
      <c r="C1375">
        <v>29289013</v>
      </c>
      <c r="D1375" t="s">
        <v>6195</v>
      </c>
      <c r="E1375" t="s">
        <v>6190</v>
      </c>
      <c r="F1375" s="2">
        <v>44393</v>
      </c>
      <c r="G1375">
        <v>3230.31</v>
      </c>
    </row>
    <row r="1376" spans="1:7" x14ac:dyDescent="0.35">
      <c r="A1376">
        <v>0.25748937609012912</v>
      </c>
      <c r="B1376" t="s">
        <v>6182</v>
      </c>
      <c r="C1376">
        <v>952440210</v>
      </c>
      <c r="D1376" t="s">
        <v>6196</v>
      </c>
      <c r="E1376" t="s">
        <v>6188</v>
      </c>
      <c r="F1376" s="2">
        <v>44439</v>
      </c>
      <c r="G1376">
        <v>7797.3</v>
      </c>
    </row>
    <row r="1377" spans="1:7" x14ac:dyDescent="0.35">
      <c r="A1377">
        <v>7.7260358797138773E-2</v>
      </c>
      <c r="B1377" t="s">
        <v>6178</v>
      </c>
      <c r="C1377">
        <v>142605776</v>
      </c>
      <c r="D1377" t="s">
        <v>6187</v>
      </c>
      <c r="E1377" t="s">
        <v>6188</v>
      </c>
      <c r="F1377" s="2">
        <v>44672</v>
      </c>
      <c r="G1377">
        <v>43220.44</v>
      </c>
    </row>
    <row r="1378" spans="1:7" x14ac:dyDescent="0.35">
      <c r="A1378">
        <v>0.1861730639766066</v>
      </c>
      <c r="B1378" t="s">
        <v>6179</v>
      </c>
      <c r="C1378">
        <v>381842320</v>
      </c>
      <c r="D1378" t="s">
        <v>6198</v>
      </c>
      <c r="E1378" t="s">
        <v>6191</v>
      </c>
      <c r="F1378" s="2">
        <v>44403</v>
      </c>
      <c r="G1378">
        <v>12166.56</v>
      </c>
    </row>
    <row r="1379" spans="1:7" x14ac:dyDescent="0.35">
      <c r="A1379">
        <v>0.12735209831294536</v>
      </c>
      <c r="B1379" t="s">
        <v>6177</v>
      </c>
      <c r="C1379">
        <v>542438679</v>
      </c>
      <c r="D1379" t="s">
        <v>6195</v>
      </c>
      <c r="E1379" t="s">
        <v>6190</v>
      </c>
      <c r="F1379" s="2">
        <v>44540</v>
      </c>
      <c r="G1379">
        <v>34144.879999999997</v>
      </c>
    </row>
    <row r="1380" spans="1:7" x14ac:dyDescent="0.35">
      <c r="A1380">
        <v>0.27656617067389777</v>
      </c>
      <c r="B1380" t="s">
        <v>6182</v>
      </c>
      <c r="C1380">
        <v>858160400</v>
      </c>
      <c r="D1380" t="s">
        <v>6196</v>
      </c>
      <c r="E1380" t="s">
        <v>6199</v>
      </c>
      <c r="F1380" s="2">
        <v>44565</v>
      </c>
      <c r="G1380">
        <v>7409.53</v>
      </c>
    </row>
    <row r="1381" spans="1:7" x14ac:dyDescent="0.35">
      <c r="A1381">
        <v>9.5382903681165088E-2</v>
      </c>
      <c r="B1381" t="s">
        <v>6182</v>
      </c>
      <c r="C1381">
        <v>41035589</v>
      </c>
      <c r="D1381" t="s">
        <v>6196</v>
      </c>
      <c r="E1381" t="s">
        <v>6200</v>
      </c>
      <c r="F1381" s="2">
        <v>44479</v>
      </c>
      <c r="G1381">
        <v>30078.5</v>
      </c>
    </row>
    <row r="1382" spans="1:7" x14ac:dyDescent="0.35">
      <c r="A1382">
        <v>0.12913288997846661</v>
      </c>
      <c r="B1382" t="s">
        <v>6177</v>
      </c>
      <c r="C1382">
        <v>228197315</v>
      </c>
      <c r="D1382" t="s">
        <v>6195</v>
      </c>
      <c r="E1382" t="s">
        <v>6190</v>
      </c>
      <c r="F1382" s="2">
        <v>44278</v>
      </c>
      <c r="G1382">
        <v>26604.85</v>
      </c>
    </row>
    <row r="1383" spans="1:7" x14ac:dyDescent="0.35">
      <c r="A1383">
        <v>0.13620728039900964</v>
      </c>
      <c r="B1383" t="s">
        <v>6177</v>
      </c>
      <c r="C1383">
        <v>126955197</v>
      </c>
      <c r="D1383" t="s">
        <v>6195</v>
      </c>
      <c r="E1383" t="s">
        <v>6191</v>
      </c>
      <c r="F1383" s="2">
        <v>44482</v>
      </c>
      <c r="G1383">
        <v>21909.759999999998</v>
      </c>
    </row>
    <row r="1384" spans="1:7" x14ac:dyDescent="0.35">
      <c r="A1384">
        <v>0.33996517225466227</v>
      </c>
      <c r="B1384" t="s">
        <v>6182</v>
      </c>
      <c r="C1384">
        <v>713828928</v>
      </c>
      <c r="D1384" t="s">
        <v>6196</v>
      </c>
      <c r="E1384" t="s">
        <v>6199</v>
      </c>
      <c r="F1384" s="2">
        <v>44624</v>
      </c>
      <c r="G1384">
        <v>40525.919999999998</v>
      </c>
    </row>
    <row r="1385" spans="1:7" x14ac:dyDescent="0.35">
      <c r="A1385">
        <v>0.96201853078660471</v>
      </c>
      <c r="B1385" t="s">
        <v>6182</v>
      </c>
      <c r="C1385">
        <v>807171368</v>
      </c>
      <c r="D1385" t="s">
        <v>6196</v>
      </c>
      <c r="E1385" t="s">
        <v>6188</v>
      </c>
      <c r="F1385" s="2">
        <v>44421</v>
      </c>
      <c r="G1385">
        <v>10702.23</v>
      </c>
    </row>
    <row r="1386" spans="1:7" x14ac:dyDescent="0.35">
      <c r="A1386">
        <v>0.6721909799869189</v>
      </c>
      <c r="B1386" t="s">
        <v>6177</v>
      </c>
      <c r="C1386">
        <v>587004640</v>
      </c>
      <c r="D1386" t="s">
        <v>6195</v>
      </c>
      <c r="E1386" t="s">
        <v>6190</v>
      </c>
      <c r="F1386" s="2">
        <v>44537</v>
      </c>
      <c r="G1386">
        <v>4620.88</v>
      </c>
    </row>
    <row r="1387" spans="1:7" x14ac:dyDescent="0.35">
      <c r="A1387">
        <v>0.30529680270599813</v>
      </c>
      <c r="B1387" t="s">
        <v>6182</v>
      </c>
      <c r="C1387">
        <v>245309141</v>
      </c>
      <c r="D1387" t="s">
        <v>6196</v>
      </c>
      <c r="E1387" t="s">
        <v>6199</v>
      </c>
      <c r="F1387" s="2">
        <v>44602</v>
      </c>
      <c r="G1387">
        <v>43548.51</v>
      </c>
    </row>
    <row r="1388" spans="1:7" x14ac:dyDescent="0.35">
      <c r="A1388">
        <v>0.50890803757266789</v>
      </c>
      <c r="B1388" t="s">
        <v>6177</v>
      </c>
      <c r="C1388">
        <v>593922000</v>
      </c>
      <c r="D1388" t="s">
        <v>6195</v>
      </c>
      <c r="E1388" t="s">
        <v>6190</v>
      </c>
      <c r="F1388" s="2">
        <v>44595</v>
      </c>
      <c r="G1388">
        <v>44945.22</v>
      </c>
    </row>
    <row r="1389" spans="1:7" x14ac:dyDescent="0.35">
      <c r="A1389">
        <v>0.96644935379224994</v>
      </c>
      <c r="B1389" t="s">
        <v>6181</v>
      </c>
      <c r="C1389">
        <v>265889402</v>
      </c>
      <c r="D1389" t="s">
        <v>6192</v>
      </c>
      <c r="E1389" t="s">
        <v>6193</v>
      </c>
      <c r="F1389" s="2">
        <v>44407</v>
      </c>
      <c r="G1389">
        <v>16345.28</v>
      </c>
    </row>
    <row r="1390" spans="1:7" x14ac:dyDescent="0.35">
      <c r="A1390">
        <v>0.11947208309088231</v>
      </c>
      <c r="B1390" t="s">
        <v>6179</v>
      </c>
      <c r="C1390">
        <v>777781283</v>
      </c>
      <c r="D1390" t="s">
        <v>6198</v>
      </c>
      <c r="E1390" t="s">
        <v>6190</v>
      </c>
      <c r="F1390" s="2">
        <v>44437</v>
      </c>
      <c r="G1390">
        <v>26774.23</v>
      </c>
    </row>
    <row r="1391" spans="1:7" x14ac:dyDescent="0.35">
      <c r="A1391">
        <v>7.5385253684069342E-2</v>
      </c>
      <c r="B1391" t="s">
        <v>6180</v>
      </c>
      <c r="C1391">
        <v>38705523</v>
      </c>
      <c r="D1391" t="s">
        <v>6189</v>
      </c>
      <c r="E1391" t="s">
        <v>6194</v>
      </c>
      <c r="F1391" s="2">
        <v>44268</v>
      </c>
      <c r="G1391">
        <v>29286.71</v>
      </c>
    </row>
    <row r="1392" spans="1:7" x14ac:dyDescent="0.35">
      <c r="A1392">
        <v>0.50134255030947616</v>
      </c>
      <c r="B1392" t="s">
        <v>6178</v>
      </c>
      <c r="C1392">
        <v>590984003</v>
      </c>
      <c r="D1392" t="s">
        <v>6187</v>
      </c>
      <c r="E1392" t="s">
        <v>6200</v>
      </c>
      <c r="F1392" s="2">
        <v>44574</v>
      </c>
      <c r="G1392">
        <v>31427.040000000001</v>
      </c>
    </row>
    <row r="1393" spans="1:7" x14ac:dyDescent="0.35">
      <c r="A1393">
        <v>0.52767981288938637</v>
      </c>
      <c r="B1393" t="s">
        <v>6177</v>
      </c>
      <c r="C1393">
        <v>86444898</v>
      </c>
      <c r="D1393" t="s">
        <v>6195</v>
      </c>
      <c r="E1393" t="s">
        <v>6190</v>
      </c>
      <c r="F1393" s="2">
        <v>44590</v>
      </c>
      <c r="G1393">
        <v>58154.06</v>
      </c>
    </row>
    <row r="1394" spans="1:7" x14ac:dyDescent="0.35">
      <c r="A1394">
        <v>3.3885413609913928E-2</v>
      </c>
      <c r="B1394" t="s">
        <v>6182</v>
      </c>
      <c r="C1394">
        <v>900456904</v>
      </c>
      <c r="D1394" t="s">
        <v>6196</v>
      </c>
      <c r="E1394" t="s">
        <v>6188</v>
      </c>
      <c r="F1394" s="2">
        <v>44348</v>
      </c>
      <c r="G1394">
        <v>16862.25</v>
      </c>
    </row>
    <row r="1395" spans="1:7" x14ac:dyDescent="0.35">
      <c r="A1395">
        <v>0.25620696686686983</v>
      </c>
      <c r="B1395" t="s">
        <v>6177</v>
      </c>
      <c r="C1395">
        <v>420919990</v>
      </c>
      <c r="D1395" t="s">
        <v>6195</v>
      </c>
      <c r="E1395" t="s">
        <v>6190</v>
      </c>
      <c r="F1395" s="2">
        <v>44671</v>
      </c>
      <c r="G1395">
        <v>15680.79</v>
      </c>
    </row>
    <row r="1396" spans="1:7" x14ac:dyDescent="0.35">
      <c r="A1396">
        <v>0.88621449322886936</v>
      </c>
      <c r="B1396" t="s">
        <v>6182</v>
      </c>
      <c r="C1396">
        <v>231279389</v>
      </c>
      <c r="D1396" t="s">
        <v>6196</v>
      </c>
      <c r="E1396" t="s">
        <v>6188</v>
      </c>
      <c r="F1396" s="2">
        <v>44637</v>
      </c>
      <c r="G1396">
        <v>32553.919999999998</v>
      </c>
    </row>
    <row r="1397" spans="1:7" x14ac:dyDescent="0.35">
      <c r="A1397">
        <v>5.1235202936877E-2</v>
      </c>
      <c r="B1397" t="s">
        <v>6182</v>
      </c>
      <c r="C1397">
        <v>744003559</v>
      </c>
      <c r="D1397" t="s">
        <v>6196</v>
      </c>
      <c r="E1397" t="s">
        <v>6199</v>
      </c>
      <c r="F1397" s="2">
        <v>44265</v>
      </c>
      <c r="G1397">
        <v>22778.92</v>
      </c>
    </row>
    <row r="1398" spans="1:7" x14ac:dyDescent="0.35">
      <c r="A1398">
        <v>0.23824623839318659</v>
      </c>
      <c r="B1398" t="s">
        <v>6181</v>
      </c>
      <c r="C1398">
        <v>319128070</v>
      </c>
      <c r="D1398" t="s">
        <v>6192</v>
      </c>
      <c r="E1398" t="s">
        <v>6193</v>
      </c>
      <c r="F1398" s="2">
        <v>44289</v>
      </c>
      <c r="G1398">
        <v>18945.080000000002</v>
      </c>
    </row>
    <row r="1399" spans="1:7" x14ac:dyDescent="0.35">
      <c r="A1399">
        <v>0.90480564455764745</v>
      </c>
      <c r="B1399" t="s">
        <v>6181</v>
      </c>
      <c r="C1399">
        <v>475711203</v>
      </c>
      <c r="D1399" t="s">
        <v>6192</v>
      </c>
      <c r="E1399" t="s">
        <v>6188</v>
      </c>
      <c r="F1399" s="2">
        <v>44586</v>
      </c>
      <c r="G1399">
        <v>57781.36</v>
      </c>
    </row>
    <row r="1400" spans="1:7" x14ac:dyDescent="0.35">
      <c r="A1400">
        <v>0.32473633254413037</v>
      </c>
      <c r="B1400" t="s">
        <v>6182</v>
      </c>
      <c r="C1400">
        <v>404799265</v>
      </c>
      <c r="D1400" t="s">
        <v>6196</v>
      </c>
      <c r="E1400" t="s">
        <v>6188</v>
      </c>
      <c r="F1400" s="2">
        <v>44207</v>
      </c>
      <c r="G1400">
        <v>16319.02</v>
      </c>
    </row>
    <row r="1401" spans="1:7" x14ac:dyDescent="0.35">
      <c r="A1401">
        <v>9.7577208000999893E-2</v>
      </c>
      <c r="B1401" t="s">
        <v>6178</v>
      </c>
      <c r="C1401">
        <v>151586243</v>
      </c>
      <c r="D1401" t="s">
        <v>6187</v>
      </c>
      <c r="E1401" t="s">
        <v>6190</v>
      </c>
      <c r="F1401" s="2">
        <v>44406</v>
      </c>
      <c r="G1401">
        <v>38404.019999999997</v>
      </c>
    </row>
    <row r="1402" spans="1:7" x14ac:dyDescent="0.35">
      <c r="A1402">
        <v>0.21627608068431681</v>
      </c>
      <c r="B1402" t="s">
        <v>6181</v>
      </c>
      <c r="C1402">
        <v>662989220</v>
      </c>
      <c r="D1402" t="s">
        <v>6192</v>
      </c>
      <c r="E1402" t="s">
        <v>6197</v>
      </c>
      <c r="F1402" s="2">
        <v>44407</v>
      </c>
      <c r="G1402">
        <v>32874.82</v>
      </c>
    </row>
    <row r="1403" spans="1:7" x14ac:dyDescent="0.35">
      <c r="A1403">
        <v>0.38433027297296296</v>
      </c>
      <c r="B1403" t="s">
        <v>6177</v>
      </c>
      <c r="C1403">
        <v>900885875</v>
      </c>
      <c r="D1403" t="s">
        <v>6195</v>
      </c>
      <c r="E1403" t="s">
        <v>6190</v>
      </c>
      <c r="F1403" s="2">
        <v>44626</v>
      </c>
      <c r="G1403">
        <v>36697.68</v>
      </c>
    </row>
    <row r="1404" spans="1:7" x14ac:dyDescent="0.35">
      <c r="A1404">
        <v>0.83231201969252933</v>
      </c>
      <c r="B1404" t="s">
        <v>6181</v>
      </c>
      <c r="C1404">
        <v>698828965</v>
      </c>
      <c r="D1404" t="s">
        <v>6192</v>
      </c>
      <c r="E1404" t="s">
        <v>6193</v>
      </c>
      <c r="F1404" s="2">
        <v>44430</v>
      </c>
      <c r="G1404">
        <v>39265.800000000003</v>
      </c>
    </row>
    <row r="1405" spans="1:7" x14ac:dyDescent="0.35">
      <c r="A1405">
        <v>0.25339716998950745</v>
      </c>
      <c r="B1405" t="s">
        <v>6178</v>
      </c>
      <c r="C1405">
        <v>804813466</v>
      </c>
      <c r="D1405" t="s">
        <v>6187</v>
      </c>
      <c r="E1405" t="s">
        <v>6200</v>
      </c>
      <c r="F1405" s="2">
        <v>44387</v>
      </c>
      <c r="G1405">
        <v>15960.96</v>
      </c>
    </row>
    <row r="1406" spans="1:7" x14ac:dyDescent="0.35">
      <c r="A1406">
        <v>0.4798698603650875</v>
      </c>
      <c r="B1406" t="s">
        <v>6181</v>
      </c>
      <c r="C1406">
        <v>986276311</v>
      </c>
      <c r="D1406" t="s">
        <v>6192</v>
      </c>
      <c r="E1406" t="s">
        <v>6193</v>
      </c>
      <c r="F1406" s="2">
        <v>44490</v>
      </c>
      <c r="G1406">
        <v>10870.86</v>
      </c>
    </row>
    <row r="1407" spans="1:7" x14ac:dyDescent="0.35">
      <c r="A1407">
        <v>0.56413290725625875</v>
      </c>
      <c r="B1407" t="s">
        <v>6181</v>
      </c>
      <c r="C1407">
        <v>556345845</v>
      </c>
      <c r="D1407" t="s">
        <v>6192</v>
      </c>
      <c r="E1407" t="s">
        <v>6193</v>
      </c>
      <c r="F1407" s="2">
        <v>44386</v>
      </c>
      <c r="G1407">
        <v>8349.5499999999993</v>
      </c>
    </row>
    <row r="1408" spans="1:7" x14ac:dyDescent="0.35">
      <c r="A1408">
        <v>6.253351338855595E-2</v>
      </c>
      <c r="B1408" t="s">
        <v>6180</v>
      </c>
      <c r="C1408">
        <v>275932122</v>
      </c>
      <c r="D1408" t="s">
        <v>6189</v>
      </c>
      <c r="E1408" t="s">
        <v>6194</v>
      </c>
      <c r="F1408" s="2">
        <v>44451</v>
      </c>
      <c r="G1408">
        <v>12797.46</v>
      </c>
    </row>
    <row r="1409" spans="1:7" x14ac:dyDescent="0.35">
      <c r="A1409">
        <v>0.96459882856669721</v>
      </c>
      <c r="B1409" t="s">
        <v>6177</v>
      </c>
      <c r="C1409">
        <v>800680533</v>
      </c>
      <c r="D1409" t="s">
        <v>6195</v>
      </c>
      <c r="E1409" t="s">
        <v>6190</v>
      </c>
      <c r="F1409" s="2">
        <v>44241</v>
      </c>
      <c r="G1409">
        <v>31157.8</v>
      </c>
    </row>
    <row r="1410" spans="1:7" x14ac:dyDescent="0.35">
      <c r="A1410">
        <v>0.93995129754011852</v>
      </c>
      <c r="B1410" t="s">
        <v>6179</v>
      </c>
      <c r="C1410">
        <v>569324298</v>
      </c>
      <c r="D1410" t="s">
        <v>6198</v>
      </c>
      <c r="E1410" t="s">
        <v>6191</v>
      </c>
      <c r="F1410" s="2">
        <v>44209</v>
      </c>
      <c r="G1410">
        <v>17067.95</v>
      </c>
    </row>
    <row r="1411" spans="1:7" x14ac:dyDescent="0.35">
      <c r="A1411">
        <v>0.84659919204247236</v>
      </c>
      <c r="B1411" t="s">
        <v>6178</v>
      </c>
      <c r="C1411">
        <v>451149977</v>
      </c>
      <c r="D1411" t="s">
        <v>6187</v>
      </c>
      <c r="E1411" t="s">
        <v>6188</v>
      </c>
      <c r="F1411" s="2">
        <v>44549</v>
      </c>
      <c r="G1411">
        <v>34034</v>
      </c>
    </row>
    <row r="1412" spans="1:7" x14ac:dyDescent="0.35">
      <c r="A1412">
        <v>0.18134152023807115</v>
      </c>
      <c r="B1412" t="s">
        <v>6179</v>
      </c>
      <c r="C1412">
        <v>20362316</v>
      </c>
      <c r="D1412" t="s">
        <v>6198</v>
      </c>
      <c r="E1412" t="s">
        <v>6191</v>
      </c>
      <c r="F1412" s="2">
        <v>44510</v>
      </c>
      <c r="G1412">
        <v>40101.599999999999</v>
      </c>
    </row>
    <row r="1413" spans="1:7" x14ac:dyDescent="0.35">
      <c r="A1413">
        <v>0.66015377345195236</v>
      </c>
      <c r="B1413" t="s">
        <v>6181</v>
      </c>
      <c r="C1413">
        <v>238684493</v>
      </c>
      <c r="D1413" t="s">
        <v>6192</v>
      </c>
      <c r="E1413" t="s">
        <v>6188</v>
      </c>
      <c r="F1413" s="2">
        <v>44413</v>
      </c>
      <c r="G1413">
        <v>16050.3</v>
      </c>
    </row>
    <row r="1414" spans="1:7" x14ac:dyDescent="0.35">
      <c r="A1414">
        <v>0.95359141141019133</v>
      </c>
      <c r="B1414" t="s">
        <v>6180</v>
      </c>
      <c r="C1414">
        <v>304491419</v>
      </c>
      <c r="D1414" t="s">
        <v>6189</v>
      </c>
      <c r="E1414" t="s">
        <v>6194</v>
      </c>
      <c r="F1414" s="2">
        <v>44432</v>
      </c>
      <c r="G1414">
        <v>59011.199999999997</v>
      </c>
    </row>
    <row r="1415" spans="1:7" x14ac:dyDescent="0.35">
      <c r="A1415">
        <v>0.66617417498532838</v>
      </c>
      <c r="B1415" t="s">
        <v>6182</v>
      </c>
      <c r="C1415">
        <v>576280999</v>
      </c>
      <c r="D1415" t="s">
        <v>6196</v>
      </c>
      <c r="E1415" t="s">
        <v>6188</v>
      </c>
      <c r="F1415" s="2">
        <v>44341</v>
      </c>
      <c r="G1415">
        <v>42715.199999999997</v>
      </c>
    </row>
    <row r="1416" spans="1:7" x14ac:dyDescent="0.35">
      <c r="A1416">
        <v>0.1688245616337849</v>
      </c>
      <c r="B1416" t="s">
        <v>6178</v>
      </c>
      <c r="C1416">
        <v>300991991</v>
      </c>
      <c r="D1416" t="s">
        <v>6187</v>
      </c>
      <c r="E1416" t="s">
        <v>6200</v>
      </c>
      <c r="F1416" s="2">
        <v>44421</v>
      </c>
      <c r="G1416">
        <v>22878.68</v>
      </c>
    </row>
    <row r="1417" spans="1:7" x14ac:dyDescent="0.35">
      <c r="A1417">
        <v>0.89450429453426472</v>
      </c>
      <c r="B1417" t="s">
        <v>6179</v>
      </c>
      <c r="C1417">
        <v>784495795</v>
      </c>
      <c r="D1417" t="s">
        <v>6198</v>
      </c>
      <c r="E1417" t="s">
        <v>6190</v>
      </c>
      <c r="F1417" s="2">
        <v>44220</v>
      </c>
      <c r="G1417">
        <v>24186.959999999999</v>
      </c>
    </row>
    <row r="1418" spans="1:7" x14ac:dyDescent="0.35">
      <c r="A1418">
        <v>0.12801402218486069</v>
      </c>
      <c r="B1418" t="s">
        <v>6181</v>
      </c>
      <c r="C1418">
        <v>649755058</v>
      </c>
      <c r="D1418" t="s">
        <v>6192</v>
      </c>
      <c r="E1418" t="s">
        <v>6193</v>
      </c>
      <c r="F1418" s="2">
        <v>44291</v>
      </c>
      <c r="G1418">
        <v>34761.58</v>
      </c>
    </row>
    <row r="1419" spans="1:7" x14ac:dyDescent="0.35">
      <c r="A1419">
        <v>0.51362429691036438</v>
      </c>
      <c r="B1419" t="s">
        <v>6179</v>
      </c>
      <c r="C1419">
        <v>309528570</v>
      </c>
      <c r="D1419" t="s">
        <v>6198</v>
      </c>
      <c r="E1419" t="s">
        <v>6191</v>
      </c>
      <c r="F1419" s="2">
        <v>44515</v>
      </c>
      <c r="G1419">
        <v>16082.04</v>
      </c>
    </row>
    <row r="1420" spans="1:7" x14ac:dyDescent="0.35">
      <c r="A1420">
        <v>0.79512444266996829</v>
      </c>
      <c r="B1420" t="s">
        <v>6179</v>
      </c>
      <c r="C1420">
        <v>721292067</v>
      </c>
      <c r="D1420" t="s">
        <v>6198</v>
      </c>
      <c r="E1420" t="s">
        <v>6190</v>
      </c>
      <c r="F1420" s="2">
        <v>44292</v>
      </c>
      <c r="G1420">
        <v>22141.439999999999</v>
      </c>
    </row>
    <row r="1421" spans="1:7" x14ac:dyDescent="0.35">
      <c r="A1421">
        <v>6.8502114252195101E-2</v>
      </c>
      <c r="B1421" t="s">
        <v>6178</v>
      </c>
      <c r="C1421">
        <v>48323194</v>
      </c>
      <c r="D1421" t="s">
        <v>6187</v>
      </c>
      <c r="E1421" t="s">
        <v>6188</v>
      </c>
      <c r="F1421" s="2">
        <v>44221</v>
      </c>
      <c r="G1421">
        <v>22735.5</v>
      </c>
    </row>
    <row r="1422" spans="1:7" x14ac:dyDescent="0.35">
      <c r="A1422">
        <v>0.86807500003551874</v>
      </c>
      <c r="B1422" t="s">
        <v>6177</v>
      </c>
      <c r="C1422">
        <v>218163207</v>
      </c>
      <c r="D1422" t="s">
        <v>6195</v>
      </c>
      <c r="E1422" t="s">
        <v>6191</v>
      </c>
      <c r="F1422" s="2">
        <v>44247</v>
      </c>
      <c r="G1422">
        <v>9585.66</v>
      </c>
    </row>
    <row r="1423" spans="1:7" x14ac:dyDescent="0.35">
      <c r="A1423">
        <v>0.7726536662982818</v>
      </c>
      <c r="B1423" t="s">
        <v>6177</v>
      </c>
      <c r="C1423">
        <v>151570772</v>
      </c>
      <c r="D1423" t="s">
        <v>6195</v>
      </c>
      <c r="E1423" t="s">
        <v>6190</v>
      </c>
      <c r="F1423" s="2">
        <v>44281</v>
      </c>
      <c r="G1423">
        <v>12207.3</v>
      </c>
    </row>
    <row r="1424" spans="1:7" x14ac:dyDescent="0.35">
      <c r="A1424">
        <v>5.1438970937644046E-2</v>
      </c>
      <c r="B1424" t="s">
        <v>6180</v>
      </c>
      <c r="C1424">
        <v>463423254</v>
      </c>
      <c r="D1424" t="s">
        <v>6189</v>
      </c>
      <c r="E1424" t="s">
        <v>6194</v>
      </c>
      <c r="F1424" s="2">
        <v>44679</v>
      </c>
      <c r="G1424">
        <v>14631.75</v>
      </c>
    </row>
    <row r="1425" spans="1:7" x14ac:dyDescent="0.35">
      <c r="A1425">
        <v>1.1010138844013029E-2</v>
      </c>
      <c r="B1425" t="s">
        <v>6180</v>
      </c>
      <c r="C1425">
        <v>802850130</v>
      </c>
      <c r="D1425" t="s">
        <v>6189</v>
      </c>
      <c r="E1425" t="s">
        <v>6194</v>
      </c>
      <c r="F1425" s="2">
        <v>44344</v>
      </c>
      <c r="G1425">
        <v>10313.280000000001</v>
      </c>
    </row>
    <row r="1426" spans="1:7" x14ac:dyDescent="0.35">
      <c r="A1426">
        <v>0.44226456943405157</v>
      </c>
      <c r="B1426" t="s">
        <v>6177</v>
      </c>
      <c r="C1426">
        <v>33289021</v>
      </c>
      <c r="D1426" t="s">
        <v>6195</v>
      </c>
      <c r="E1426" t="s">
        <v>6190</v>
      </c>
      <c r="F1426" s="2">
        <v>44406</v>
      </c>
      <c r="G1426">
        <v>40196.199999999997</v>
      </c>
    </row>
    <row r="1427" spans="1:7" x14ac:dyDescent="0.35">
      <c r="A1427">
        <v>8.1931743573987026E-2</v>
      </c>
      <c r="B1427" t="s">
        <v>6179</v>
      </c>
      <c r="C1427">
        <v>588250372</v>
      </c>
      <c r="D1427" t="s">
        <v>6198</v>
      </c>
      <c r="E1427" t="s">
        <v>6191</v>
      </c>
      <c r="F1427" s="2">
        <v>44206</v>
      </c>
      <c r="G1427">
        <v>12283.04</v>
      </c>
    </row>
    <row r="1428" spans="1:7" x14ac:dyDescent="0.35">
      <c r="A1428">
        <v>2.3345786066207408E-2</v>
      </c>
      <c r="B1428" t="s">
        <v>6179</v>
      </c>
      <c r="C1428">
        <v>585592113</v>
      </c>
      <c r="D1428" t="s">
        <v>6198</v>
      </c>
      <c r="E1428" t="s">
        <v>6191</v>
      </c>
      <c r="F1428" s="2">
        <v>44400</v>
      </c>
      <c r="G1428">
        <v>8353.92</v>
      </c>
    </row>
    <row r="1429" spans="1:7" x14ac:dyDescent="0.35">
      <c r="A1429">
        <v>0.5450759186392472</v>
      </c>
      <c r="B1429" t="s">
        <v>6182</v>
      </c>
      <c r="C1429">
        <v>685292999</v>
      </c>
      <c r="D1429" t="s">
        <v>6196</v>
      </c>
      <c r="E1429" t="s">
        <v>6199</v>
      </c>
      <c r="F1429" s="2">
        <v>44279</v>
      </c>
      <c r="G1429">
        <v>7619.4</v>
      </c>
    </row>
    <row r="1430" spans="1:7" x14ac:dyDescent="0.35">
      <c r="A1430">
        <v>0.36541118596350486</v>
      </c>
      <c r="B1430" t="s">
        <v>6177</v>
      </c>
      <c r="C1430">
        <v>244864582</v>
      </c>
      <c r="D1430" t="s">
        <v>6195</v>
      </c>
      <c r="E1430" t="s">
        <v>6190</v>
      </c>
      <c r="F1430" s="2">
        <v>44280</v>
      </c>
      <c r="G1430">
        <v>25245.46</v>
      </c>
    </row>
    <row r="1431" spans="1:7" x14ac:dyDescent="0.35">
      <c r="A1431">
        <v>0.86545651917597288</v>
      </c>
      <c r="B1431" t="s">
        <v>6178</v>
      </c>
      <c r="C1431">
        <v>488315193</v>
      </c>
      <c r="D1431" t="s">
        <v>6187</v>
      </c>
      <c r="E1431" t="s">
        <v>6188</v>
      </c>
      <c r="F1431" s="2">
        <v>44463</v>
      </c>
      <c r="G1431">
        <v>19103.04</v>
      </c>
    </row>
    <row r="1432" spans="1:7" x14ac:dyDescent="0.35">
      <c r="A1432">
        <v>4.8984745805343843E-3</v>
      </c>
      <c r="B1432" t="s">
        <v>6182</v>
      </c>
      <c r="C1432">
        <v>597698472</v>
      </c>
      <c r="D1432" t="s">
        <v>6196</v>
      </c>
      <c r="E1432" t="s">
        <v>6200</v>
      </c>
      <c r="F1432" s="2">
        <v>44383</v>
      </c>
      <c r="G1432">
        <v>25768.05</v>
      </c>
    </row>
    <row r="1433" spans="1:7" x14ac:dyDescent="0.35">
      <c r="A1433">
        <v>0.10305962745468089</v>
      </c>
      <c r="B1433" t="s">
        <v>6177</v>
      </c>
      <c r="C1433">
        <v>335464094</v>
      </c>
      <c r="D1433" t="s">
        <v>6195</v>
      </c>
      <c r="E1433" t="s">
        <v>6190</v>
      </c>
      <c r="F1433" s="2">
        <v>44401</v>
      </c>
      <c r="G1433">
        <v>18494.84</v>
      </c>
    </row>
    <row r="1434" spans="1:7" x14ac:dyDescent="0.35">
      <c r="A1434">
        <v>0.26204312682453146</v>
      </c>
      <c r="B1434" t="s">
        <v>6182</v>
      </c>
      <c r="C1434">
        <v>901216031</v>
      </c>
      <c r="D1434" t="s">
        <v>6196</v>
      </c>
      <c r="E1434" t="s">
        <v>6199</v>
      </c>
      <c r="F1434" s="2">
        <v>44352</v>
      </c>
      <c r="G1434">
        <v>19029.599999999999</v>
      </c>
    </row>
    <row r="1435" spans="1:7" x14ac:dyDescent="0.35">
      <c r="A1435">
        <v>0.22051386482509294</v>
      </c>
      <c r="B1435" t="s">
        <v>6179</v>
      </c>
      <c r="C1435">
        <v>435160243</v>
      </c>
      <c r="D1435" t="s">
        <v>6198</v>
      </c>
      <c r="E1435" t="s">
        <v>6191</v>
      </c>
      <c r="F1435" s="2">
        <v>44351</v>
      </c>
      <c r="G1435">
        <v>43941.96</v>
      </c>
    </row>
    <row r="1436" spans="1:7" x14ac:dyDescent="0.35">
      <c r="A1436">
        <v>0.22368042952457734</v>
      </c>
      <c r="B1436" t="s">
        <v>6181</v>
      </c>
      <c r="C1436">
        <v>298370602</v>
      </c>
      <c r="D1436" t="s">
        <v>6192</v>
      </c>
      <c r="E1436" t="s">
        <v>6197</v>
      </c>
      <c r="F1436" s="2">
        <v>44378</v>
      </c>
      <c r="G1436">
        <v>14785.44</v>
      </c>
    </row>
    <row r="1437" spans="1:7" x14ac:dyDescent="0.35">
      <c r="A1437">
        <v>0.67195664587446735</v>
      </c>
      <c r="B1437" t="s">
        <v>6181</v>
      </c>
      <c r="C1437">
        <v>592106617</v>
      </c>
      <c r="D1437" t="s">
        <v>6192</v>
      </c>
      <c r="E1437" t="s">
        <v>6188</v>
      </c>
      <c r="F1437" s="2">
        <v>44338</v>
      </c>
      <c r="G1437">
        <v>12134.6</v>
      </c>
    </row>
    <row r="1438" spans="1:7" x14ac:dyDescent="0.35">
      <c r="A1438">
        <v>2.2068132132475493E-2</v>
      </c>
      <c r="B1438" t="s">
        <v>6181</v>
      </c>
      <c r="C1438">
        <v>629836594</v>
      </c>
      <c r="D1438" t="s">
        <v>6192</v>
      </c>
      <c r="E1438" t="s">
        <v>6197</v>
      </c>
      <c r="F1438" s="2">
        <v>44218</v>
      </c>
      <c r="G1438">
        <v>29523.37</v>
      </c>
    </row>
    <row r="1439" spans="1:7" x14ac:dyDescent="0.35">
      <c r="A1439">
        <v>0.85973554545988218</v>
      </c>
      <c r="B1439" t="s">
        <v>6178</v>
      </c>
      <c r="C1439">
        <v>509871127</v>
      </c>
      <c r="D1439" t="s">
        <v>6187</v>
      </c>
      <c r="E1439" t="s">
        <v>6188</v>
      </c>
      <c r="F1439" s="2">
        <v>44577</v>
      </c>
      <c r="G1439">
        <v>9527.85</v>
      </c>
    </row>
    <row r="1440" spans="1:7" x14ac:dyDescent="0.35">
      <c r="A1440">
        <v>0.87889155918576489</v>
      </c>
      <c r="B1440" t="s">
        <v>6178</v>
      </c>
      <c r="C1440">
        <v>722370123</v>
      </c>
      <c r="D1440" t="s">
        <v>6187</v>
      </c>
      <c r="E1440" t="s">
        <v>6188</v>
      </c>
      <c r="F1440" s="2">
        <v>44335</v>
      </c>
      <c r="G1440">
        <v>3919.05</v>
      </c>
    </row>
    <row r="1441" spans="1:7" x14ac:dyDescent="0.35">
      <c r="A1441">
        <v>0.54965214130338746</v>
      </c>
      <c r="B1441" t="s">
        <v>6180</v>
      </c>
      <c r="C1441">
        <v>385558417</v>
      </c>
      <c r="D1441" t="s">
        <v>6189</v>
      </c>
      <c r="E1441" t="s">
        <v>6190</v>
      </c>
      <c r="F1441" s="2">
        <v>44536</v>
      </c>
      <c r="G1441">
        <v>29430</v>
      </c>
    </row>
    <row r="1442" spans="1:7" x14ac:dyDescent="0.35">
      <c r="A1442">
        <v>0.76667759884033682</v>
      </c>
      <c r="B1442" t="s">
        <v>6181</v>
      </c>
      <c r="C1442">
        <v>919496575</v>
      </c>
      <c r="D1442" t="s">
        <v>6192</v>
      </c>
      <c r="E1442" t="s">
        <v>6193</v>
      </c>
      <c r="F1442" s="2">
        <v>44418</v>
      </c>
      <c r="G1442">
        <v>25500.54</v>
      </c>
    </row>
    <row r="1443" spans="1:7" x14ac:dyDescent="0.35">
      <c r="A1443">
        <v>0.51529723219312396</v>
      </c>
      <c r="B1443" t="s">
        <v>6177</v>
      </c>
      <c r="C1443">
        <v>277879148</v>
      </c>
      <c r="D1443" t="s">
        <v>6195</v>
      </c>
      <c r="E1443" t="s">
        <v>6190</v>
      </c>
      <c r="F1443" s="2">
        <v>44259</v>
      </c>
      <c r="G1443">
        <v>10125.049999999999</v>
      </c>
    </row>
    <row r="1444" spans="1:7" x14ac:dyDescent="0.35">
      <c r="A1444">
        <v>0.71488570599507673</v>
      </c>
      <c r="B1444" t="s">
        <v>6178</v>
      </c>
      <c r="C1444">
        <v>60142149</v>
      </c>
      <c r="D1444" t="s">
        <v>6187</v>
      </c>
      <c r="E1444" t="s">
        <v>6200</v>
      </c>
      <c r="F1444" s="2">
        <v>44413</v>
      </c>
      <c r="G1444">
        <v>22967</v>
      </c>
    </row>
    <row r="1445" spans="1:7" x14ac:dyDescent="0.35">
      <c r="A1445">
        <v>0.37209652790125225</v>
      </c>
      <c r="B1445" t="s">
        <v>6179</v>
      </c>
      <c r="C1445">
        <v>773420811</v>
      </c>
      <c r="D1445" t="s">
        <v>6198</v>
      </c>
      <c r="E1445" t="s">
        <v>6191</v>
      </c>
      <c r="F1445" s="2">
        <v>44316</v>
      </c>
      <c r="G1445">
        <v>21790.44</v>
      </c>
    </row>
    <row r="1446" spans="1:7" x14ac:dyDescent="0.35">
      <c r="A1446">
        <v>0.61594021574990143</v>
      </c>
      <c r="B1446" t="s">
        <v>6182</v>
      </c>
      <c r="C1446">
        <v>900259264</v>
      </c>
      <c r="D1446" t="s">
        <v>6196</v>
      </c>
      <c r="E1446" t="s">
        <v>6188</v>
      </c>
      <c r="F1446" s="2">
        <v>44518</v>
      </c>
      <c r="G1446">
        <v>22494.52</v>
      </c>
    </row>
    <row r="1447" spans="1:7" x14ac:dyDescent="0.35">
      <c r="A1447">
        <v>0.8289897683837163</v>
      </c>
      <c r="B1447" t="s">
        <v>6180</v>
      </c>
      <c r="C1447">
        <v>273442631</v>
      </c>
      <c r="D1447" t="s">
        <v>6189</v>
      </c>
      <c r="E1447" t="s">
        <v>6194</v>
      </c>
      <c r="F1447" s="2">
        <v>44588</v>
      </c>
      <c r="G1447">
        <v>54472.62</v>
      </c>
    </row>
    <row r="1448" spans="1:7" x14ac:dyDescent="0.35">
      <c r="A1448">
        <v>0.44374699715288168</v>
      </c>
      <c r="B1448" t="s">
        <v>6182</v>
      </c>
      <c r="C1448">
        <v>279824385</v>
      </c>
      <c r="D1448" t="s">
        <v>6196</v>
      </c>
      <c r="E1448" t="s">
        <v>6200</v>
      </c>
      <c r="F1448" s="2">
        <v>44677</v>
      </c>
      <c r="G1448">
        <v>67656.800000000003</v>
      </c>
    </row>
    <row r="1449" spans="1:7" x14ac:dyDescent="0.35">
      <c r="A1449">
        <v>0.39264461138547546</v>
      </c>
      <c r="B1449" t="s">
        <v>6179</v>
      </c>
      <c r="C1449">
        <v>104490023</v>
      </c>
      <c r="D1449" t="s">
        <v>6198</v>
      </c>
      <c r="E1449" t="s">
        <v>6191</v>
      </c>
      <c r="F1449" s="2">
        <v>44653</v>
      </c>
      <c r="G1449">
        <v>38700.86</v>
      </c>
    </row>
    <row r="1450" spans="1:7" x14ac:dyDescent="0.35">
      <c r="A1450">
        <v>0.91611654129211284</v>
      </c>
      <c r="B1450" t="s">
        <v>6178</v>
      </c>
      <c r="C1450">
        <v>555522499</v>
      </c>
      <c r="D1450" t="s">
        <v>6187</v>
      </c>
      <c r="E1450" t="s">
        <v>6188</v>
      </c>
      <c r="F1450" s="2">
        <v>44513</v>
      </c>
      <c r="G1450">
        <v>8938.0499999999993</v>
      </c>
    </row>
    <row r="1451" spans="1:7" x14ac:dyDescent="0.35">
      <c r="A1451">
        <v>0.29183578834182966</v>
      </c>
      <c r="B1451" t="s">
        <v>6179</v>
      </c>
      <c r="C1451">
        <v>670581735</v>
      </c>
      <c r="D1451" t="s">
        <v>6198</v>
      </c>
      <c r="E1451" t="s">
        <v>6191</v>
      </c>
      <c r="F1451" s="2">
        <v>44318</v>
      </c>
      <c r="G1451">
        <v>7814.52</v>
      </c>
    </row>
    <row r="1452" spans="1:7" x14ac:dyDescent="0.35">
      <c r="A1452">
        <v>0.27535087584255458</v>
      </c>
      <c r="B1452" t="s">
        <v>6178</v>
      </c>
      <c r="C1452">
        <v>892979728</v>
      </c>
      <c r="D1452" t="s">
        <v>6187</v>
      </c>
      <c r="E1452" t="s">
        <v>6200</v>
      </c>
      <c r="F1452" s="2">
        <v>44499</v>
      </c>
      <c r="G1452">
        <v>31757.65</v>
      </c>
    </row>
    <row r="1453" spans="1:7" x14ac:dyDescent="0.35">
      <c r="A1453">
        <v>8.3909601198466355E-2</v>
      </c>
      <c r="B1453" t="s">
        <v>6180</v>
      </c>
      <c r="C1453">
        <v>475323517</v>
      </c>
      <c r="D1453" t="s">
        <v>6189</v>
      </c>
      <c r="E1453" t="s">
        <v>6194</v>
      </c>
      <c r="F1453" s="2">
        <v>44666</v>
      </c>
      <c r="G1453">
        <v>32313.96</v>
      </c>
    </row>
    <row r="1454" spans="1:7" x14ac:dyDescent="0.35">
      <c r="A1454">
        <v>0.38367120385499121</v>
      </c>
      <c r="B1454" t="s">
        <v>6178</v>
      </c>
      <c r="C1454">
        <v>129117923</v>
      </c>
      <c r="D1454" t="s">
        <v>6187</v>
      </c>
      <c r="E1454" t="s">
        <v>6191</v>
      </c>
      <c r="F1454" s="2">
        <v>44504</v>
      </c>
      <c r="G1454">
        <v>15597.1</v>
      </c>
    </row>
    <row r="1455" spans="1:7" x14ac:dyDescent="0.35">
      <c r="A1455">
        <v>0.99772021038946002</v>
      </c>
      <c r="B1455" t="s">
        <v>6178</v>
      </c>
      <c r="C1455">
        <v>674675698</v>
      </c>
      <c r="D1455" t="s">
        <v>6187</v>
      </c>
      <c r="E1455" t="s">
        <v>6200</v>
      </c>
      <c r="F1455" s="2">
        <v>44578</v>
      </c>
      <c r="G1455">
        <v>24395</v>
      </c>
    </row>
    <row r="1456" spans="1:7" x14ac:dyDescent="0.35">
      <c r="A1456">
        <v>0.19871369588267807</v>
      </c>
      <c r="B1456" t="s">
        <v>6178</v>
      </c>
      <c r="C1456">
        <v>672898421</v>
      </c>
      <c r="D1456" t="s">
        <v>6187</v>
      </c>
      <c r="E1456" t="s">
        <v>6200</v>
      </c>
      <c r="F1456" s="2">
        <v>44546</v>
      </c>
      <c r="G1456">
        <v>20799.099999999999</v>
      </c>
    </row>
    <row r="1457" spans="1:7" x14ac:dyDescent="0.35">
      <c r="A1457">
        <v>0.78272807092667929</v>
      </c>
      <c r="B1457" t="s">
        <v>6179</v>
      </c>
      <c r="C1457">
        <v>104344203</v>
      </c>
      <c r="D1457" t="s">
        <v>6198</v>
      </c>
      <c r="E1457" t="s">
        <v>6201</v>
      </c>
      <c r="F1457" s="2">
        <v>44568</v>
      </c>
      <c r="G1457">
        <v>16132.62</v>
      </c>
    </row>
    <row r="1458" spans="1:7" x14ac:dyDescent="0.35">
      <c r="A1458">
        <v>1.6110970782937217E-2</v>
      </c>
      <c r="B1458" t="s">
        <v>6179</v>
      </c>
      <c r="C1458">
        <v>669645088</v>
      </c>
      <c r="D1458" t="s">
        <v>6198</v>
      </c>
      <c r="E1458" t="s">
        <v>6191</v>
      </c>
      <c r="F1458" s="2">
        <v>44542</v>
      </c>
      <c r="G1458">
        <v>5710.4</v>
      </c>
    </row>
    <row r="1459" spans="1:7" x14ac:dyDescent="0.35">
      <c r="A1459">
        <v>0.42031247682686446</v>
      </c>
      <c r="B1459" t="s">
        <v>6182</v>
      </c>
      <c r="C1459">
        <v>336343604</v>
      </c>
      <c r="D1459" t="s">
        <v>6196</v>
      </c>
      <c r="E1459" t="s">
        <v>6200</v>
      </c>
      <c r="F1459" s="2">
        <v>44406</v>
      </c>
      <c r="G1459">
        <v>9926.7999999999993</v>
      </c>
    </row>
    <row r="1460" spans="1:7" x14ac:dyDescent="0.35">
      <c r="A1460">
        <v>0.9923870959697163</v>
      </c>
      <c r="B1460" t="s">
        <v>6178</v>
      </c>
      <c r="C1460">
        <v>212431665</v>
      </c>
      <c r="D1460" t="s">
        <v>6187</v>
      </c>
      <c r="E1460" t="s">
        <v>6191</v>
      </c>
      <c r="F1460" s="2">
        <v>44323</v>
      </c>
      <c r="G1460">
        <v>41544.019999999997</v>
      </c>
    </row>
    <row r="1461" spans="1:7" x14ac:dyDescent="0.35">
      <c r="A1461">
        <v>4.1053433333673284E-2</v>
      </c>
      <c r="B1461" t="s">
        <v>6178</v>
      </c>
      <c r="C1461">
        <v>197184515</v>
      </c>
      <c r="D1461" t="s">
        <v>6187</v>
      </c>
      <c r="E1461" t="s">
        <v>6188</v>
      </c>
      <c r="F1461" s="2">
        <v>44399</v>
      </c>
      <c r="G1461">
        <v>55445.919999999998</v>
      </c>
    </row>
    <row r="1462" spans="1:7" x14ac:dyDescent="0.35">
      <c r="A1462">
        <v>0.73514206103745794</v>
      </c>
      <c r="B1462" t="s">
        <v>6179</v>
      </c>
      <c r="C1462">
        <v>747064172</v>
      </c>
      <c r="D1462" t="s">
        <v>6198</v>
      </c>
      <c r="E1462" t="s">
        <v>6191</v>
      </c>
      <c r="F1462" s="2">
        <v>44401</v>
      </c>
      <c r="G1462">
        <v>7175.54</v>
      </c>
    </row>
    <row r="1463" spans="1:7" x14ac:dyDescent="0.35">
      <c r="A1463">
        <v>0.42224660401776248</v>
      </c>
      <c r="B1463" t="s">
        <v>6178</v>
      </c>
      <c r="C1463">
        <v>840316438</v>
      </c>
      <c r="D1463" t="s">
        <v>6187</v>
      </c>
      <c r="E1463" t="s">
        <v>6188</v>
      </c>
      <c r="F1463" s="2">
        <v>44590</v>
      </c>
      <c r="G1463">
        <v>15309</v>
      </c>
    </row>
    <row r="1464" spans="1:7" x14ac:dyDescent="0.35">
      <c r="A1464">
        <v>0.82379417896724005</v>
      </c>
      <c r="B1464" t="s">
        <v>6179</v>
      </c>
      <c r="C1464">
        <v>919570593</v>
      </c>
      <c r="D1464" t="s">
        <v>6198</v>
      </c>
      <c r="E1464" t="s">
        <v>6190</v>
      </c>
      <c r="F1464" s="2">
        <v>44608</v>
      </c>
      <c r="G1464">
        <v>18460.16</v>
      </c>
    </row>
    <row r="1465" spans="1:7" x14ac:dyDescent="0.35">
      <c r="A1465">
        <v>0.34145628051593191</v>
      </c>
      <c r="B1465" t="s">
        <v>6179</v>
      </c>
      <c r="C1465">
        <v>696887241</v>
      </c>
      <c r="D1465" t="s">
        <v>6198</v>
      </c>
      <c r="E1465" t="s">
        <v>6201</v>
      </c>
      <c r="F1465" s="2">
        <v>44284</v>
      </c>
      <c r="G1465">
        <v>14192.4</v>
      </c>
    </row>
    <row r="1466" spans="1:7" x14ac:dyDescent="0.35">
      <c r="A1466">
        <v>0.41567286700067108</v>
      </c>
      <c r="B1466" t="s">
        <v>6179</v>
      </c>
      <c r="C1466">
        <v>105745632</v>
      </c>
      <c r="D1466" t="s">
        <v>6198</v>
      </c>
      <c r="E1466" t="s">
        <v>6191</v>
      </c>
      <c r="F1466" s="2">
        <v>44534</v>
      </c>
      <c r="G1466">
        <v>14572.9</v>
      </c>
    </row>
    <row r="1467" spans="1:7" x14ac:dyDescent="0.35">
      <c r="A1467">
        <v>0.27845315402431026</v>
      </c>
      <c r="B1467" t="s">
        <v>6178</v>
      </c>
      <c r="C1467">
        <v>748875665</v>
      </c>
      <c r="D1467" t="s">
        <v>6187</v>
      </c>
      <c r="E1467" t="s">
        <v>6200</v>
      </c>
      <c r="F1467" s="2">
        <v>44501</v>
      </c>
      <c r="G1467">
        <v>35780.300000000003</v>
      </c>
    </row>
    <row r="1468" spans="1:7" x14ac:dyDescent="0.35">
      <c r="A1468">
        <v>0.98790083933016026</v>
      </c>
      <c r="B1468" t="s">
        <v>6178</v>
      </c>
      <c r="C1468">
        <v>391021354</v>
      </c>
      <c r="D1468" t="s">
        <v>6187</v>
      </c>
      <c r="E1468" t="s">
        <v>6188</v>
      </c>
      <c r="F1468" s="2">
        <v>44281</v>
      </c>
      <c r="G1468">
        <v>38007.599999999999</v>
      </c>
    </row>
    <row r="1469" spans="1:7" x14ac:dyDescent="0.35">
      <c r="A1469">
        <v>0.28974936191217482</v>
      </c>
      <c r="B1469" t="s">
        <v>6178</v>
      </c>
      <c r="C1469">
        <v>946043399</v>
      </c>
      <c r="D1469" t="s">
        <v>6187</v>
      </c>
      <c r="E1469" t="s">
        <v>6191</v>
      </c>
      <c r="F1469" s="2">
        <v>44425</v>
      </c>
      <c r="G1469">
        <v>23921.84</v>
      </c>
    </row>
    <row r="1470" spans="1:7" x14ac:dyDescent="0.35">
      <c r="A1470">
        <v>0.76680610860521448</v>
      </c>
      <c r="B1470" t="s">
        <v>6182</v>
      </c>
      <c r="C1470">
        <v>355683346</v>
      </c>
      <c r="D1470" t="s">
        <v>6196</v>
      </c>
      <c r="E1470" t="s">
        <v>6188</v>
      </c>
      <c r="F1470" s="2">
        <v>44579</v>
      </c>
      <c r="G1470">
        <v>21503.24</v>
      </c>
    </row>
    <row r="1471" spans="1:7" x14ac:dyDescent="0.35">
      <c r="A1471">
        <v>0.52369067888052523</v>
      </c>
      <c r="B1471" t="s">
        <v>6178</v>
      </c>
      <c r="C1471">
        <v>212184230</v>
      </c>
      <c r="D1471" t="s">
        <v>6187</v>
      </c>
      <c r="E1471" t="s">
        <v>6190</v>
      </c>
      <c r="F1471" s="2">
        <v>44616</v>
      </c>
      <c r="G1471">
        <v>25063.35</v>
      </c>
    </row>
    <row r="1472" spans="1:7" x14ac:dyDescent="0.35">
      <c r="A1472">
        <v>0.64986334016914693</v>
      </c>
      <c r="B1472" t="s">
        <v>6178</v>
      </c>
      <c r="C1472">
        <v>747753075</v>
      </c>
      <c r="D1472" t="s">
        <v>6187</v>
      </c>
      <c r="E1472" t="s">
        <v>6200</v>
      </c>
      <c r="F1472" s="2">
        <v>44200</v>
      </c>
      <c r="G1472">
        <v>12681.24</v>
      </c>
    </row>
    <row r="1473" spans="1:7" x14ac:dyDescent="0.35">
      <c r="A1473">
        <v>0.33228060530499115</v>
      </c>
      <c r="B1473" t="s">
        <v>6179</v>
      </c>
      <c r="C1473">
        <v>124971917</v>
      </c>
      <c r="D1473" t="s">
        <v>6198</v>
      </c>
      <c r="E1473" t="s">
        <v>6191</v>
      </c>
      <c r="F1473" s="2">
        <v>44372</v>
      </c>
      <c r="G1473">
        <v>31710.43</v>
      </c>
    </row>
    <row r="1474" spans="1:7" x14ac:dyDescent="0.35">
      <c r="A1474">
        <v>0.57062643078823172</v>
      </c>
      <c r="B1474" t="s">
        <v>6178</v>
      </c>
      <c r="C1474">
        <v>585061240</v>
      </c>
      <c r="D1474" t="s">
        <v>6187</v>
      </c>
      <c r="E1474" t="s">
        <v>6200</v>
      </c>
      <c r="F1474" s="2">
        <v>44311</v>
      </c>
      <c r="G1474">
        <v>19980.75</v>
      </c>
    </row>
    <row r="1475" spans="1:7" x14ac:dyDescent="0.35">
      <c r="A1475">
        <v>0.1537187837954519</v>
      </c>
      <c r="B1475" t="s">
        <v>6180</v>
      </c>
      <c r="C1475">
        <v>853947202</v>
      </c>
      <c r="D1475" t="s">
        <v>6189</v>
      </c>
      <c r="E1475" t="s">
        <v>6194</v>
      </c>
      <c r="F1475" s="2">
        <v>44561</v>
      </c>
      <c r="G1475">
        <v>26283.46</v>
      </c>
    </row>
    <row r="1476" spans="1:7" x14ac:dyDescent="0.35">
      <c r="A1476">
        <v>0.91122907678715914</v>
      </c>
      <c r="B1476" t="s">
        <v>6180</v>
      </c>
      <c r="C1476">
        <v>807694195</v>
      </c>
      <c r="D1476" t="s">
        <v>6189</v>
      </c>
      <c r="E1476" t="s">
        <v>6194</v>
      </c>
      <c r="F1476" s="2">
        <v>44441</v>
      </c>
      <c r="G1476">
        <v>71291.72</v>
      </c>
    </row>
    <row r="1477" spans="1:7" x14ac:dyDescent="0.35">
      <c r="A1477">
        <v>0.76327663469541585</v>
      </c>
      <c r="B1477" t="s">
        <v>6180</v>
      </c>
      <c r="C1477">
        <v>620633359</v>
      </c>
      <c r="D1477" t="s">
        <v>6189</v>
      </c>
      <c r="E1477" t="s">
        <v>6190</v>
      </c>
      <c r="F1477" s="2">
        <v>44523</v>
      </c>
      <c r="G1477">
        <v>9931.5400000000009</v>
      </c>
    </row>
    <row r="1478" spans="1:7" x14ac:dyDescent="0.35">
      <c r="A1478">
        <v>2.5756832804905927E-2</v>
      </c>
      <c r="B1478" t="s">
        <v>6182</v>
      </c>
      <c r="C1478">
        <v>635529670</v>
      </c>
      <c r="D1478" t="s">
        <v>6196</v>
      </c>
      <c r="E1478" t="s">
        <v>6200</v>
      </c>
      <c r="F1478" s="2">
        <v>44307</v>
      </c>
      <c r="G1478">
        <v>27700.42</v>
      </c>
    </row>
    <row r="1479" spans="1:7" x14ac:dyDescent="0.35">
      <c r="A1479">
        <v>0.3885744404922935</v>
      </c>
      <c r="B1479" t="s">
        <v>6179</v>
      </c>
      <c r="C1479">
        <v>576374245</v>
      </c>
      <c r="D1479" t="s">
        <v>6198</v>
      </c>
      <c r="E1479" t="s">
        <v>6201</v>
      </c>
      <c r="F1479" s="2">
        <v>44573</v>
      </c>
      <c r="G1479">
        <v>20277.27</v>
      </c>
    </row>
    <row r="1480" spans="1:7" x14ac:dyDescent="0.35">
      <c r="A1480">
        <v>0.48329852916049598</v>
      </c>
      <c r="B1480" t="s">
        <v>6180</v>
      </c>
      <c r="C1480">
        <v>936996307</v>
      </c>
      <c r="D1480" t="s">
        <v>6189</v>
      </c>
      <c r="E1480" t="s">
        <v>6194</v>
      </c>
      <c r="F1480" s="2">
        <v>44497</v>
      </c>
      <c r="G1480">
        <v>22770.02</v>
      </c>
    </row>
    <row r="1481" spans="1:7" x14ac:dyDescent="0.35">
      <c r="A1481">
        <v>0.67736237231019369</v>
      </c>
      <c r="B1481" t="s">
        <v>6182</v>
      </c>
      <c r="C1481">
        <v>663215913</v>
      </c>
      <c r="D1481" t="s">
        <v>6196</v>
      </c>
      <c r="E1481" t="s">
        <v>6188</v>
      </c>
      <c r="F1481" s="2">
        <v>44479</v>
      </c>
      <c r="G1481">
        <v>33801.01</v>
      </c>
    </row>
    <row r="1482" spans="1:7" x14ac:dyDescent="0.35">
      <c r="A1482">
        <v>0.87680431763052902</v>
      </c>
      <c r="B1482" t="s">
        <v>6177</v>
      </c>
      <c r="C1482">
        <v>550137994</v>
      </c>
      <c r="D1482" t="s">
        <v>6195</v>
      </c>
      <c r="E1482" t="s">
        <v>6190</v>
      </c>
      <c r="F1482" s="2">
        <v>44600</v>
      </c>
      <c r="G1482">
        <v>20678.560000000001</v>
      </c>
    </row>
    <row r="1483" spans="1:7" x14ac:dyDescent="0.35">
      <c r="A1483">
        <v>0.58267348623375825</v>
      </c>
      <c r="B1483" t="s">
        <v>6177</v>
      </c>
      <c r="C1483">
        <v>543597632</v>
      </c>
      <c r="D1483" t="s">
        <v>6195</v>
      </c>
      <c r="E1483" t="s">
        <v>6190</v>
      </c>
      <c r="F1483" s="2">
        <v>44435</v>
      </c>
      <c r="G1483">
        <v>19078.080000000002</v>
      </c>
    </row>
    <row r="1484" spans="1:7" x14ac:dyDescent="0.35">
      <c r="A1484">
        <v>0.75093437442318589</v>
      </c>
      <c r="B1484" t="s">
        <v>6182</v>
      </c>
      <c r="C1484">
        <v>678546781</v>
      </c>
      <c r="D1484" t="s">
        <v>6196</v>
      </c>
      <c r="E1484" t="s">
        <v>6188</v>
      </c>
      <c r="F1484" s="2">
        <v>44580</v>
      </c>
      <c r="G1484">
        <v>28591.68</v>
      </c>
    </row>
    <row r="1485" spans="1:7" x14ac:dyDescent="0.35">
      <c r="A1485">
        <v>0.26031327115830305</v>
      </c>
      <c r="B1485" t="s">
        <v>6177</v>
      </c>
      <c r="C1485">
        <v>803923948</v>
      </c>
      <c r="D1485" t="s">
        <v>6195</v>
      </c>
      <c r="E1485" t="s">
        <v>6190</v>
      </c>
      <c r="F1485" s="2">
        <v>44274</v>
      </c>
      <c r="G1485">
        <v>13531.05</v>
      </c>
    </row>
    <row r="1486" spans="1:7" x14ac:dyDescent="0.35">
      <c r="A1486">
        <v>0.65727584720088172</v>
      </c>
      <c r="B1486" t="s">
        <v>6182</v>
      </c>
      <c r="C1486">
        <v>429506359</v>
      </c>
      <c r="D1486" t="s">
        <v>6196</v>
      </c>
      <c r="E1486" t="s">
        <v>6188</v>
      </c>
      <c r="F1486" s="2">
        <v>44245</v>
      </c>
      <c r="G1486">
        <v>17339.400000000001</v>
      </c>
    </row>
    <row r="1487" spans="1:7" x14ac:dyDescent="0.35">
      <c r="A1487">
        <v>0.75433196406225966</v>
      </c>
      <c r="B1487" t="s">
        <v>6179</v>
      </c>
      <c r="C1487">
        <v>402211440</v>
      </c>
      <c r="D1487" t="s">
        <v>6198</v>
      </c>
      <c r="E1487" t="s">
        <v>6191</v>
      </c>
      <c r="F1487" s="2">
        <v>44264</v>
      </c>
      <c r="G1487">
        <v>8018.4</v>
      </c>
    </row>
    <row r="1488" spans="1:7" x14ac:dyDescent="0.35">
      <c r="A1488">
        <v>0.74665773200331387</v>
      </c>
      <c r="B1488" t="s">
        <v>6179</v>
      </c>
      <c r="C1488">
        <v>778341652</v>
      </c>
      <c r="D1488" t="s">
        <v>6198</v>
      </c>
      <c r="E1488" t="s">
        <v>6190</v>
      </c>
      <c r="F1488" s="2">
        <v>44354</v>
      </c>
      <c r="G1488">
        <v>6722.56</v>
      </c>
    </row>
    <row r="1489" spans="1:7" x14ac:dyDescent="0.35">
      <c r="A1489">
        <v>0.59993211644027966</v>
      </c>
      <c r="B1489" t="s">
        <v>6177</v>
      </c>
      <c r="C1489">
        <v>163998692</v>
      </c>
      <c r="D1489" t="s">
        <v>6195</v>
      </c>
      <c r="E1489" t="s">
        <v>6190</v>
      </c>
      <c r="F1489" s="2">
        <v>44597</v>
      </c>
      <c r="G1489">
        <v>14301.41</v>
      </c>
    </row>
    <row r="1490" spans="1:7" x14ac:dyDescent="0.35">
      <c r="A1490">
        <v>0.92533492539309126</v>
      </c>
      <c r="B1490" t="s">
        <v>6182</v>
      </c>
      <c r="C1490">
        <v>268873052</v>
      </c>
      <c r="D1490" t="s">
        <v>6196</v>
      </c>
      <c r="E1490" t="s">
        <v>6199</v>
      </c>
      <c r="F1490" s="2">
        <v>44262</v>
      </c>
      <c r="G1490">
        <v>63305.2</v>
      </c>
    </row>
    <row r="1491" spans="1:7" x14ac:dyDescent="0.35">
      <c r="A1491">
        <v>0.72264180158457036</v>
      </c>
      <c r="B1491" t="s">
        <v>6178</v>
      </c>
      <c r="C1491">
        <v>540418090</v>
      </c>
      <c r="D1491" t="s">
        <v>6187</v>
      </c>
      <c r="E1491" t="s">
        <v>6188</v>
      </c>
      <c r="F1491" s="2">
        <v>44207</v>
      </c>
      <c r="G1491">
        <v>22081.79</v>
      </c>
    </row>
    <row r="1492" spans="1:7" x14ac:dyDescent="0.35">
      <c r="A1492">
        <v>0.49174125451336892</v>
      </c>
      <c r="B1492" t="s">
        <v>6182</v>
      </c>
      <c r="C1492">
        <v>49544460</v>
      </c>
      <c r="D1492" t="s">
        <v>6196</v>
      </c>
      <c r="E1492" t="s">
        <v>6199</v>
      </c>
      <c r="F1492" s="2">
        <v>44378</v>
      </c>
      <c r="G1492">
        <v>33908.94</v>
      </c>
    </row>
    <row r="1493" spans="1:7" x14ac:dyDescent="0.35">
      <c r="A1493">
        <v>0.14467427924812315</v>
      </c>
      <c r="B1493" t="s">
        <v>6181</v>
      </c>
      <c r="C1493">
        <v>723847813</v>
      </c>
      <c r="D1493" t="s">
        <v>6192</v>
      </c>
      <c r="E1493" t="s">
        <v>6193</v>
      </c>
      <c r="F1493" s="2">
        <v>44571</v>
      </c>
      <c r="G1493">
        <v>19894.63</v>
      </c>
    </row>
    <row r="1494" spans="1:7" x14ac:dyDescent="0.35">
      <c r="A1494">
        <v>0.16743986626940233</v>
      </c>
      <c r="B1494" t="s">
        <v>6177</v>
      </c>
      <c r="C1494">
        <v>934597374</v>
      </c>
      <c r="D1494" t="s">
        <v>6195</v>
      </c>
      <c r="E1494" t="s">
        <v>6190</v>
      </c>
      <c r="F1494" s="2">
        <v>44382</v>
      </c>
      <c r="G1494">
        <v>29354.82</v>
      </c>
    </row>
    <row r="1495" spans="1:7" x14ac:dyDescent="0.35">
      <c r="A1495">
        <v>1.2495773801674548E-2</v>
      </c>
      <c r="B1495" t="s">
        <v>6177</v>
      </c>
      <c r="C1495">
        <v>572282309</v>
      </c>
      <c r="D1495" t="s">
        <v>6195</v>
      </c>
      <c r="E1495" t="s">
        <v>6190</v>
      </c>
      <c r="F1495" s="2">
        <v>44560</v>
      </c>
      <c r="G1495">
        <v>10420.92</v>
      </c>
    </row>
    <row r="1496" spans="1:7" x14ac:dyDescent="0.35">
      <c r="A1496">
        <v>0.67403413375088339</v>
      </c>
      <c r="B1496" t="s">
        <v>6182</v>
      </c>
      <c r="C1496">
        <v>359480447</v>
      </c>
      <c r="D1496" t="s">
        <v>6196</v>
      </c>
      <c r="E1496" t="s">
        <v>6188</v>
      </c>
      <c r="F1496" s="2">
        <v>44626</v>
      </c>
      <c r="G1496">
        <v>32374.2</v>
      </c>
    </row>
    <row r="1497" spans="1:7" x14ac:dyDescent="0.35">
      <c r="A1497">
        <v>7.0330744438398818E-2</v>
      </c>
      <c r="B1497" t="s">
        <v>6178</v>
      </c>
      <c r="C1497">
        <v>902196918</v>
      </c>
      <c r="D1497" t="s">
        <v>6187</v>
      </c>
      <c r="E1497" t="s">
        <v>6200</v>
      </c>
      <c r="F1497" s="2">
        <v>44485</v>
      </c>
      <c r="G1497">
        <v>19220.88</v>
      </c>
    </row>
    <row r="1498" spans="1:7" x14ac:dyDescent="0.35">
      <c r="A1498">
        <v>0.48406294437641351</v>
      </c>
      <c r="B1498" t="s">
        <v>6182</v>
      </c>
      <c r="C1498">
        <v>406538868</v>
      </c>
      <c r="D1498" t="s">
        <v>6196</v>
      </c>
      <c r="E1498" t="s">
        <v>6188</v>
      </c>
      <c r="F1498" s="2">
        <v>44405</v>
      </c>
      <c r="G1498">
        <v>41363.519999999997</v>
      </c>
    </row>
    <row r="1499" spans="1:7" x14ac:dyDescent="0.35">
      <c r="A1499">
        <v>0.25009409496452795</v>
      </c>
      <c r="B1499" t="s">
        <v>6178</v>
      </c>
      <c r="C1499">
        <v>559812951</v>
      </c>
      <c r="D1499" t="s">
        <v>6187</v>
      </c>
      <c r="E1499" t="s">
        <v>6191</v>
      </c>
      <c r="F1499" s="2">
        <v>44678</v>
      </c>
      <c r="G1499">
        <v>7869.12</v>
      </c>
    </row>
    <row r="1500" spans="1:7" x14ac:dyDescent="0.35">
      <c r="A1500">
        <v>0.17309038474720806</v>
      </c>
      <c r="B1500" t="s">
        <v>6178</v>
      </c>
      <c r="C1500">
        <v>931693559</v>
      </c>
      <c r="D1500" t="s">
        <v>6187</v>
      </c>
      <c r="E1500" t="s">
        <v>6188</v>
      </c>
      <c r="F1500" s="2">
        <v>44350</v>
      </c>
      <c r="G1500">
        <v>28855.93</v>
      </c>
    </row>
    <row r="1501" spans="1:7" x14ac:dyDescent="0.35">
      <c r="A1501">
        <v>0.52139623616281006</v>
      </c>
      <c r="B1501" t="s">
        <v>6178</v>
      </c>
      <c r="C1501">
        <v>759203632</v>
      </c>
      <c r="D1501" t="s">
        <v>6187</v>
      </c>
      <c r="E1501" t="s">
        <v>6190</v>
      </c>
      <c r="F1501" s="2">
        <v>44205</v>
      </c>
      <c r="G1501">
        <v>8925</v>
      </c>
    </row>
    <row r="1502" spans="1:7" x14ac:dyDescent="0.35">
      <c r="A1502">
        <v>7.2430113297182963E-2</v>
      </c>
      <c r="B1502" t="s">
        <v>6179</v>
      </c>
      <c r="C1502">
        <v>826973742</v>
      </c>
      <c r="D1502" t="s">
        <v>6198</v>
      </c>
      <c r="E1502" t="s">
        <v>6191</v>
      </c>
      <c r="F1502" s="2">
        <v>44316</v>
      </c>
      <c r="G1502">
        <v>9459.7900000000009</v>
      </c>
    </row>
    <row r="1503" spans="1:7" x14ac:dyDescent="0.35">
      <c r="A1503">
        <v>0.31205170281538985</v>
      </c>
      <c r="B1503" t="s">
        <v>6181</v>
      </c>
      <c r="C1503">
        <v>468672741</v>
      </c>
      <c r="D1503" t="s">
        <v>6192</v>
      </c>
      <c r="E1503" t="s">
        <v>6193</v>
      </c>
      <c r="F1503" s="2">
        <v>44275</v>
      </c>
      <c r="G1503">
        <v>39699.519999999997</v>
      </c>
    </row>
    <row r="1504" spans="1:7" x14ac:dyDescent="0.35">
      <c r="A1504">
        <v>0.19181594043849748</v>
      </c>
      <c r="B1504" t="s">
        <v>6180</v>
      </c>
      <c r="C1504">
        <v>792457149</v>
      </c>
      <c r="D1504" t="s">
        <v>6189</v>
      </c>
      <c r="E1504" t="s">
        <v>6194</v>
      </c>
      <c r="F1504" s="2">
        <v>44666</v>
      </c>
      <c r="G1504">
        <v>14270.78</v>
      </c>
    </row>
    <row r="1505" spans="1:7" x14ac:dyDescent="0.35">
      <c r="A1505">
        <v>0.88160681341285485</v>
      </c>
      <c r="B1505" t="s">
        <v>6179</v>
      </c>
      <c r="C1505">
        <v>929562631</v>
      </c>
      <c r="D1505" t="s">
        <v>6198</v>
      </c>
      <c r="E1505" t="s">
        <v>6191</v>
      </c>
      <c r="F1505" s="2">
        <v>44276</v>
      </c>
      <c r="G1505">
        <v>31200</v>
      </c>
    </row>
    <row r="1506" spans="1:7" x14ac:dyDescent="0.35">
      <c r="A1506">
        <v>0.28343594356372859</v>
      </c>
      <c r="B1506" t="s">
        <v>6177</v>
      </c>
      <c r="C1506">
        <v>227697458</v>
      </c>
      <c r="D1506" t="s">
        <v>6195</v>
      </c>
      <c r="E1506" t="s">
        <v>6190</v>
      </c>
      <c r="F1506" s="2">
        <v>44359</v>
      </c>
      <c r="G1506">
        <v>17980.900000000001</v>
      </c>
    </row>
    <row r="1507" spans="1:7" x14ac:dyDescent="0.35">
      <c r="A1507">
        <v>0.50747508175022649</v>
      </c>
      <c r="B1507" t="s">
        <v>6182</v>
      </c>
      <c r="C1507">
        <v>547525888</v>
      </c>
      <c r="D1507" t="s">
        <v>6196</v>
      </c>
      <c r="E1507" t="s">
        <v>6188</v>
      </c>
      <c r="F1507" s="2">
        <v>44479</v>
      </c>
      <c r="G1507">
        <v>27260.9</v>
      </c>
    </row>
    <row r="1508" spans="1:7" x14ac:dyDescent="0.35">
      <c r="A1508">
        <v>0.55271415996917972</v>
      </c>
      <c r="B1508" t="s">
        <v>6178</v>
      </c>
      <c r="C1508">
        <v>825405328</v>
      </c>
      <c r="D1508" t="s">
        <v>6187</v>
      </c>
      <c r="E1508" t="s">
        <v>6188</v>
      </c>
      <c r="F1508" s="2">
        <v>44376</v>
      </c>
      <c r="G1508">
        <v>20751.8</v>
      </c>
    </row>
    <row r="1509" spans="1:7" x14ac:dyDescent="0.35">
      <c r="A1509">
        <v>0.90763326445388293</v>
      </c>
      <c r="B1509" t="s">
        <v>6177</v>
      </c>
      <c r="C1509">
        <v>334726039</v>
      </c>
      <c r="D1509" t="s">
        <v>6195</v>
      </c>
      <c r="E1509" t="s">
        <v>6190</v>
      </c>
      <c r="F1509" s="2">
        <v>44401</v>
      </c>
      <c r="G1509">
        <v>56679.839999999997</v>
      </c>
    </row>
    <row r="1510" spans="1:7" x14ac:dyDescent="0.35">
      <c r="A1510">
        <v>0.86443330981956545</v>
      </c>
      <c r="B1510" t="s">
        <v>6182</v>
      </c>
      <c r="C1510">
        <v>363716149</v>
      </c>
      <c r="D1510" t="s">
        <v>6196</v>
      </c>
      <c r="E1510" t="s">
        <v>6188</v>
      </c>
      <c r="F1510" s="2">
        <v>44435</v>
      </c>
      <c r="G1510">
        <v>22147.4</v>
      </c>
    </row>
    <row r="1511" spans="1:7" x14ac:dyDescent="0.35">
      <c r="A1511">
        <v>0.6956809809619614</v>
      </c>
      <c r="B1511" t="s">
        <v>6179</v>
      </c>
      <c r="C1511">
        <v>254387170</v>
      </c>
      <c r="D1511" t="s">
        <v>6198</v>
      </c>
      <c r="E1511" t="s">
        <v>6190</v>
      </c>
      <c r="F1511" s="2">
        <v>44570</v>
      </c>
      <c r="G1511">
        <v>40898.839999999997</v>
      </c>
    </row>
    <row r="1512" spans="1:7" x14ac:dyDescent="0.35">
      <c r="A1512">
        <v>0.534473838993337</v>
      </c>
      <c r="B1512" t="s">
        <v>6178</v>
      </c>
      <c r="C1512">
        <v>859095392</v>
      </c>
      <c r="D1512" t="s">
        <v>6187</v>
      </c>
      <c r="E1512" t="s">
        <v>6190</v>
      </c>
      <c r="F1512" s="2">
        <v>44489</v>
      </c>
      <c r="G1512">
        <v>31582.21</v>
      </c>
    </row>
    <row r="1513" spans="1:7" x14ac:dyDescent="0.35">
      <c r="A1513">
        <v>0.86411436222522775</v>
      </c>
      <c r="B1513" t="s">
        <v>6177</v>
      </c>
      <c r="C1513">
        <v>302995517</v>
      </c>
      <c r="D1513" t="s">
        <v>6195</v>
      </c>
      <c r="E1513" t="s">
        <v>6191</v>
      </c>
      <c r="F1513" s="2">
        <v>44451</v>
      </c>
      <c r="G1513">
        <v>22946.34</v>
      </c>
    </row>
    <row r="1514" spans="1:7" x14ac:dyDescent="0.35">
      <c r="A1514">
        <v>0.24917060774698396</v>
      </c>
      <c r="B1514" t="s">
        <v>6178</v>
      </c>
      <c r="C1514">
        <v>327328790</v>
      </c>
      <c r="D1514" t="s">
        <v>6187</v>
      </c>
      <c r="E1514" t="s">
        <v>6191</v>
      </c>
      <c r="F1514" s="2">
        <v>44442</v>
      </c>
      <c r="G1514">
        <v>8481.8799999999992</v>
      </c>
    </row>
    <row r="1515" spans="1:7" x14ac:dyDescent="0.35">
      <c r="A1515">
        <v>0.33184478680785956</v>
      </c>
      <c r="B1515" t="s">
        <v>6180</v>
      </c>
      <c r="C1515">
        <v>914905766</v>
      </c>
      <c r="D1515" t="s">
        <v>6189</v>
      </c>
      <c r="E1515" t="s">
        <v>6194</v>
      </c>
      <c r="F1515" s="2">
        <v>44257</v>
      </c>
      <c r="G1515">
        <v>48129.599999999999</v>
      </c>
    </row>
    <row r="1516" spans="1:7" x14ac:dyDescent="0.35">
      <c r="A1516">
        <v>0.93672172023512201</v>
      </c>
      <c r="B1516" t="s">
        <v>6178</v>
      </c>
      <c r="C1516">
        <v>79104040</v>
      </c>
      <c r="D1516" t="s">
        <v>6187</v>
      </c>
      <c r="E1516" t="s">
        <v>6188</v>
      </c>
      <c r="F1516" s="2">
        <v>44530</v>
      </c>
      <c r="G1516">
        <v>14702.6</v>
      </c>
    </row>
    <row r="1517" spans="1:7" x14ac:dyDescent="0.35">
      <c r="A1517">
        <v>0.63214278701254567</v>
      </c>
      <c r="B1517" t="s">
        <v>6177</v>
      </c>
      <c r="C1517">
        <v>44902450</v>
      </c>
      <c r="D1517" t="s">
        <v>6195</v>
      </c>
      <c r="E1517" t="s">
        <v>6190</v>
      </c>
      <c r="F1517" s="2">
        <v>44401</v>
      </c>
      <c r="G1517">
        <v>7229.12</v>
      </c>
    </row>
    <row r="1518" spans="1:7" x14ac:dyDescent="0.35">
      <c r="A1518">
        <v>0.96797655520827341</v>
      </c>
      <c r="B1518" t="s">
        <v>6182</v>
      </c>
      <c r="C1518">
        <v>578101395</v>
      </c>
      <c r="D1518" t="s">
        <v>6196</v>
      </c>
      <c r="E1518" t="s">
        <v>6199</v>
      </c>
      <c r="F1518" s="2">
        <v>44407</v>
      </c>
      <c r="G1518">
        <v>25288.65</v>
      </c>
    </row>
    <row r="1519" spans="1:7" x14ac:dyDescent="0.35">
      <c r="A1519">
        <v>0.51210881553512466</v>
      </c>
      <c r="B1519" t="s">
        <v>6181</v>
      </c>
      <c r="C1519">
        <v>638990797</v>
      </c>
      <c r="D1519" t="s">
        <v>6192</v>
      </c>
      <c r="E1519" t="s">
        <v>6197</v>
      </c>
      <c r="F1519" s="2">
        <v>44578</v>
      </c>
      <c r="G1519">
        <v>13351.5</v>
      </c>
    </row>
    <row r="1520" spans="1:7" x14ac:dyDescent="0.35">
      <c r="A1520">
        <v>0.50975434766480698</v>
      </c>
      <c r="B1520" t="s">
        <v>6178</v>
      </c>
      <c r="C1520">
        <v>73607638</v>
      </c>
      <c r="D1520" t="s">
        <v>6187</v>
      </c>
      <c r="E1520" t="s">
        <v>6188</v>
      </c>
      <c r="F1520" s="2">
        <v>44578</v>
      </c>
      <c r="G1520">
        <v>27056.95</v>
      </c>
    </row>
    <row r="1521" spans="1:7" x14ac:dyDescent="0.35">
      <c r="A1521">
        <v>0.5504818139337655</v>
      </c>
      <c r="B1521" t="s">
        <v>6182</v>
      </c>
      <c r="C1521">
        <v>262785749</v>
      </c>
      <c r="D1521" t="s">
        <v>6196</v>
      </c>
      <c r="E1521" t="s">
        <v>6200</v>
      </c>
      <c r="F1521" s="2">
        <v>44365</v>
      </c>
      <c r="G1521">
        <v>2012.43</v>
      </c>
    </row>
    <row r="1522" spans="1:7" x14ac:dyDescent="0.35">
      <c r="A1522">
        <v>0.15321528204900503</v>
      </c>
      <c r="B1522" t="s">
        <v>6181</v>
      </c>
      <c r="C1522">
        <v>602325417</v>
      </c>
      <c r="D1522" t="s">
        <v>6192</v>
      </c>
      <c r="E1522" t="s">
        <v>6188</v>
      </c>
      <c r="F1522" s="2">
        <v>44376</v>
      </c>
      <c r="G1522">
        <v>41991.38</v>
      </c>
    </row>
    <row r="1523" spans="1:7" x14ac:dyDescent="0.35">
      <c r="A1523">
        <v>0.41889529603221587</v>
      </c>
      <c r="B1523" t="s">
        <v>6182</v>
      </c>
      <c r="C1523">
        <v>204290788</v>
      </c>
      <c r="D1523" t="s">
        <v>6196</v>
      </c>
      <c r="E1523" t="s">
        <v>6188</v>
      </c>
      <c r="F1523" s="2">
        <v>44600</v>
      </c>
      <c r="G1523">
        <v>5971.84</v>
      </c>
    </row>
    <row r="1524" spans="1:7" x14ac:dyDescent="0.35">
      <c r="A1524">
        <v>0.17898649296539071</v>
      </c>
      <c r="B1524" t="s">
        <v>6179</v>
      </c>
      <c r="C1524">
        <v>805441371</v>
      </c>
      <c r="D1524" t="s">
        <v>6198</v>
      </c>
      <c r="E1524" t="s">
        <v>6191</v>
      </c>
      <c r="F1524" s="2">
        <v>44619</v>
      </c>
      <c r="G1524">
        <v>58158.720000000001</v>
      </c>
    </row>
    <row r="1525" spans="1:7" x14ac:dyDescent="0.35">
      <c r="A1525">
        <v>0.68032147447217983</v>
      </c>
      <c r="B1525" t="s">
        <v>6177</v>
      </c>
      <c r="C1525">
        <v>79144862</v>
      </c>
      <c r="D1525" t="s">
        <v>6195</v>
      </c>
      <c r="E1525" t="s">
        <v>6190</v>
      </c>
      <c r="F1525" s="2">
        <v>44545</v>
      </c>
      <c r="G1525">
        <v>2984.52</v>
      </c>
    </row>
    <row r="1526" spans="1:7" x14ac:dyDescent="0.35">
      <c r="A1526">
        <v>0.17080563673837201</v>
      </c>
      <c r="B1526" t="s">
        <v>6180</v>
      </c>
      <c r="C1526">
        <v>451071107</v>
      </c>
      <c r="D1526" t="s">
        <v>6189</v>
      </c>
      <c r="E1526" t="s">
        <v>6194</v>
      </c>
      <c r="F1526" s="2">
        <v>44481</v>
      </c>
      <c r="G1526">
        <v>25749.75</v>
      </c>
    </row>
    <row r="1527" spans="1:7" x14ac:dyDescent="0.35">
      <c r="A1527">
        <v>0.10402043706724262</v>
      </c>
      <c r="B1527" t="s">
        <v>6179</v>
      </c>
      <c r="C1527">
        <v>814266527</v>
      </c>
      <c r="D1527" t="s">
        <v>6198</v>
      </c>
      <c r="E1527" t="s">
        <v>6191</v>
      </c>
      <c r="F1527" s="2">
        <v>44681</v>
      </c>
      <c r="G1527">
        <v>14225.76</v>
      </c>
    </row>
    <row r="1528" spans="1:7" x14ac:dyDescent="0.35">
      <c r="A1528">
        <v>0.13073661546204252</v>
      </c>
      <c r="B1528" t="s">
        <v>6177</v>
      </c>
      <c r="C1528">
        <v>651088440</v>
      </c>
      <c r="D1528" t="s">
        <v>6195</v>
      </c>
      <c r="E1528" t="s">
        <v>6190</v>
      </c>
      <c r="F1528" s="2">
        <v>44618</v>
      </c>
      <c r="G1528">
        <v>20654.189999999999</v>
      </c>
    </row>
    <row r="1529" spans="1:7" x14ac:dyDescent="0.35">
      <c r="A1529">
        <v>0.37986307260285312</v>
      </c>
      <c r="B1529" t="s">
        <v>6177</v>
      </c>
      <c r="C1529">
        <v>43798322</v>
      </c>
      <c r="D1529" t="s">
        <v>6195</v>
      </c>
      <c r="E1529" t="s">
        <v>6190</v>
      </c>
      <c r="F1529" s="2">
        <v>44620</v>
      </c>
      <c r="G1529">
        <v>16207.79</v>
      </c>
    </row>
    <row r="1530" spans="1:7" x14ac:dyDescent="0.35">
      <c r="A1530">
        <v>0.33965891469599629</v>
      </c>
      <c r="B1530" t="s">
        <v>6180</v>
      </c>
      <c r="C1530">
        <v>961089566</v>
      </c>
      <c r="D1530" t="s">
        <v>6189</v>
      </c>
      <c r="E1530" t="s">
        <v>6194</v>
      </c>
      <c r="F1530" s="2">
        <v>44252</v>
      </c>
      <c r="G1530">
        <v>24319.8</v>
      </c>
    </row>
    <row r="1531" spans="1:7" x14ac:dyDescent="0.35">
      <c r="A1531">
        <v>0.52423596884964629</v>
      </c>
      <c r="B1531" t="s">
        <v>6179</v>
      </c>
      <c r="C1531">
        <v>35553470</v>
      </c>
      <c r="D1531" t="s">
        <v>6198</v>
      </c>
      <c r="E1531" t="s">
        <v>6191</v>
      </c>
      <c r="F1531" s="2">
        <v>44232</v>
      </c>
      <c r="G1531">
        <v>21430.61</v>
      </c>
    </row>
    <row r="1532" spans="1:7" x14ac:dyDescent="0.35">
      <c r="A1532">
        <v>0.16201775676502395</v>
      </c>
      <c r="B1532" t="s">
        <v>6177</v>
      </c>
      <c r="C1532">
        <v>243587919</v>
      </c>
      <c r="D1532" t="s">
        <v>6195</v>
      </c>
      <c r="E1532" t="s">
        <v>6190</v>
      </c>
      <c r="F1532" s="2">
        <v>44629</v>
      </c>
      <c r="G1532">
        <v>19174</v>
      </c>
    </row>
    <row r="1533" spans="1:7" x14ac:dyDescent="0.35">
      <c r="A1533">
        <v>0.78811889432757021</v>
      </c>
      <c r="B1533" t="s">
        <v>6179</v>
      </c>
      <c r="C1533">
        <v>257404688</v>
      </c>
      <c r="D1533" t="s">
        <v>6198</v>
      </c>
      <c r="E1533" t="s">
        <v>6201</v>
      </c>
      <c r="F1533" s="2">
        <v>44225</v>
      </c>
      <c r="G1533">
        <v>16531.71</v>
      </c>
    </row>
    <row r="1534" spans="1:7" x14ac:dyDescent="0.35">
      <c r="A1534">
        <v>0.57455764168553713</v>
      </c>
      <c r="B1534" t="s">
        <v>6179</v>
      </c>
      <c r="C1534">
        <v>605959171</v>
      </c>
      <c r="D1534" t="s">
        <v>6198</v>
      </c>
      <c r="E1534" t="s">
        <v>6190</v>
      </c>
      <c r="F1534" s="2">
        <v>44385</v>
      </c>
      <c r="G1534">
        <v>10044.450000000001</v>
      </c>
    </row>
    <row r="1535" spans="1:7" x14ac:dyDescent="0.35">
      <c r="A1535">
        <v>0.79298570838128302</v>
      </c>
      <c r="B1535" t="s">
        <v>6177</v>
      </c>
      <c r="C1535">
        <v>683923673</v>
      </c>
      <c r="D1535" t="s">
        <v>6195</v>
      </c>
      <c r="E1535" t="s">
        <v>6190</v>
      </c>
      <c r="F1535" s="2">
        <v>44450</v>
      </c>
      <c r="G1535">
        <v>42861.279999999999</v>
      </c>
    </row>
    <row r="1536" spans="1:7" x14ac:dyDescent="0.35">
      <c r="A1536">
        <v>0.80812045126299559</v>
      </c>
      <c r="B1536" t="s">
        <v>6182</v>
      </c>
      <c r="C1536">
        <v>809971306</v>
      </c>
      <c r="D1536" t="s">
        <v>6196</v>
      </c>
      <c r="E1536" t="s">
        <v>6188</v>
      </c>
      <c r="F1536" s="2">
        <v>44532</v>
      </c>
      <c r="G1536">
        <v>24904.1</v>
      </c>
    </row>
    <row r="1537" spans="1:7" x14ac:dyDescent="0.35">
      <c r="A1537">
        <v>0.20523813598529728</v>
      </c>
      <c r="B1537" t="s">
        <v>6178</v>
      </c>
      <c r="C1537">
        <v>901841302</v>
      </c>
      <c r="D1537" t="s">
        <v>6187</v>
      </c>
      <c r="E1537" t="s">
        <v>6188</v>
      </c>
      <c r="F1537" s="2">
        <v>44202</v>
      </c>
      <c r="G1537">
        <v>31945.22</v>
      </c>
    </row>
    <row r="1538" spans="1:7" x14ac:dyDescent="0.35">
      <c r="A1538">
        <v>0.24559373326290346</v>
      </c>
      <c r="B1538" t="s">
        <v>6181</v>
      </c>
      <c r="C1538">
        <v>582912829</v>
      </c>
      <c r="D1538" t="s">
        <v>6192</v>
      </c>
      <c r="E1538" t="s">
        <v>6193</v>
      </c>
      <c r="F1538" s="2">
        <v>44405</v>
      </c>
      <c r="G1538">
        <v>3676.32</v>
      </c>
    </row>
    <row r="1539" spans="1:7" x14ac:dyDescent="0.35">
      <c r="A1539">
        <v>0.58995987867504585</v>
      </c>
      <c r="B1539" t="s">
        <v>6179</v>
      </c>
      <c r="C1539">
        <v>832315873</v>
      </c>
      <c r="D1539" t="s">
        <v>6198</v>
      </c>
      <c r="E1539" t="s">
        <v>6191</v>
      </c>
      <c r="F1539" s="2">
        <v>44490</v>
      </c>
      <c r="G1539">
        <v>19082.669999999998</v>
      </c>
    </row>
    <row r="1540" spans="1:7" x14ac:dyDescent="0.35">
      <c r="A1540">
        <v>0.23371377329861287</v>
      </c>
      <c r="B1540" t="s">
        <v>6179</v>
      </c>
      <c r="C1540">
        <v>33418679</v>
      </c>
      <c r="D1540" t="s">
        <v>6198</v>
      </c>
      <c r="E1540" t="s">
        <v>6190</v>
      </c>
      <c r="F1540" s="2">
        <v>44624</v>
      </c>
      <c r="G1540">
        <v>46736.72</v>
      </c>
    </row>
    <row r="1541" spans="1:7" x14ac:dyDescent="0.35">
      <c r="A1541">
        <v>0.88900215393129645</v>
      </c>
      <c r="B1541" t="s">
        <v>6178</v>
      </c>
      <c r="C1541">
        <v>983314375</v>
      </c>
      <c r="D1541" t="s">
        <v>6187</v>
      </c>
      <c r="E1541" t="s">
        <v>6191</v>
      </c>
      <c r="F1541" s="2">
        <v>44311</v>
      </c>
      <c r="G1541">
        <v>20000</v>
      </c>
    </row>
    <row r="1542" spans="1:7" x14ac:dyDescent="0.35">
      <c r="A1542">
        <v>0.14556219551023397</v>
      </c>
      <c r="B1542" t="s">
        <v>6177</v>
      </c>
      <c r="C1542">
        <v>73715561</v>
      </c>
      <c r="D1542" t="s">
        <v>6195</v>
      </c>
      <c r="E1542" t="s">
        <v>6190</v>
      </c>
      <c r="F1542" s="2">
        <v>44570</v>
      </c>
      <c r="G1542">
        <v>48322.6</v>
      </c>
    </row>
    <row r="1543" spans="1:7" x14ac:dyDescent="0.35">
      <c r="A1543">
        <v>0.34175838321191043</v>
      </c>
      <c r="B1543" t="s">
        <v>6177</v>
      </c>
      <c r="C1543">
        <v>173938904</v>
      </c>
      <c r="D1543" t="s">
        <v>6195</v>
      </c>
      <c r="E1543" t="s">
        <v>6190</v>
      </c>
      <c r="F1543" s="2">
        <v>44343</v>
      </c>
      <c r="G1543">
        <v>2620.89</v>
      </c>
    </row>
    <row r="1544" spans="1:7" x14ac:dyDescent="0.35">
      <c r="A1544">
        <v>0.30979883204024139</v>
      </c>
      <c r="B1544" t="s">
        <v>6177</v>
      </c>
      <c r="C1544">
        <v>88801304</v>
      </c>
      <c r="D1544" t="s">
        <v>6195</v>
      </c>
      <c r="E1544" t="s">
        <v>6190</v>
      </c>
      <c r="F1544" s="2">
        <v>44312</v>
      </c>
      <c r="G1544">
        <v>40549.120000000003</v>
      </c>
    </row>
    <row r="1545" spans="1:7" x14ac:dyDescent="0.35">
      <c r="A1545">
        <v>8.3879973308046973E-2</v>
      </c>
      <c r="B1545" t="s">
        <v>6179</v>
      </c>
      <c r="C1545">
        <v>498794082</v>
      </c>
      <c r="D1545" t="s">
        <v>6198</v>
      </c>
      <c r="E1545" t="s">
        <v>6190</v>
      </c>
      <c r="F1545" s="2">
        <v>44458</v>
      </c>
      <c r="G1545">
        <v>4557.84</v>
      </c>
    </row>
    <row r="1546" spans="1:7" x14ac:dyDescent="0.35">
      <c r="A1546">
        <v>0.80302421966950432</v>
      </c>
      <c r="B1546" t="s">
        <v>6178</v>
      </c>
      <c r="C1546">
        <v>950818731</v>
      </c>
      <c r="D1546" t="s">
        <v>6187</v>
      </c>
      <c r="E1546" t="s">
        <v>6200</v>
      </c>
      <c r="F1546" s="2">
        <v>44606</v>
      </c>
      <c r="G1546">
        <v>7059.15</v>
      </c>
    </row>
    <row r="1547" spans="1:7" x14ac:dyDescent="0.35">
      <c r="A1547">
        <v>0.19837137218372736</v>
      </c>
      <c r="B1547" t="s">
        <v>6179</v>
      </c>
      <c r="C1547">
        <v>914960771</v>
      </c>
      <c r="D1547" t="s">
        <v>6198</v>
      </c>
      <c r="E1547" t="s">
        <v>6201</v>
      </c>
      <c r="F1547" s="2">
        <v>44291</v>
      </c>
      <c r="G1547">
        <v>20714.37</v>
      </c>
    </row>
    <row r="1548" spans="1:7" x14ac:dyDescent="0.35">
      <c r="A1548">
        <v>0.89786028548773578</v>
      </c>
      <c r="B1548" t="s">
        <v>6182</v>
      </c>
      <c r="C1548">
        <v>825804685</v>
      </c>
      <c r="D1548" t="s">
        <v>6196</v>
      </c>
      <c r="E1548" t="s">
        <v>6188</v>
      </c>
      <c r="F1548" s="2">
        <v>44371</v>
      </c>
      <c r="G1548">
        <v>51800.38</v>
      </c>
    </row>
    <row r="1549" spans="1:7" x14ac:dyDescent="0.35">
      <c r="A1549">
        <v>0.32370916906864344</v>
      </c>
      <c r="B1549" t="s">
        <v>6179</v>
      </c>
      <c r="C1549">
        <v>610013610</v>
      </c>
      <c r="D1549" t="s">
        <v>6198</v>
      </c>
      <c r="E1549" t="s">
        <v>6191</v>
      </c>
      <c r="F1549" s="2">
        <v>44606</v>
      </c>
      <c r="G1549">
        <v>15558.48</v>
      </c>
    </row>
    <row r="1550" spans="1:7" x14ac:dyDescent="0.35">
      <c r="A1550">
        <v>0.69981081233897535</v>
      </c>
      <c r="B1550" t="s">
        <v>6178</v>
      </c>
      <c r="C1550">
        <v>785304769</v>
      </c>
      <c r="D1550" t="s">
        <v>6187</v>
      </c>
      <c r="E1550" t="s">
        <v>6190</v>
      </c>
      <c r="F1550" s="2">
        <v>44281</v>
      </c>
      <c r="G1550">
        <v>3094.2</v>
      </c>
    </row>
    <row r="1551" spans="1:7" x14ac:dyDescent="0.35">
      <c r="A1551">
        <v>0.84466561771572757</v>
      </c>
      <c r="B1551" t="s">
        <v>6180</v>
      </c>
      <c r="C1551">
        <v>271461401</v>
      </c>
      <c r="D1551" t="s">
        <v>6189</v>
      </c>
      <c r="E1551" t="s">
        <v>6194</v>
      </c>
      <c r="F1551" s="2">
        <v>44555</v>
      </c>
      <c r="G1551">
        <v>8672.4500000000007</v>
      </c>
    </row>
    <row r="1552" spans="1:7" x14ac:dyDescent="0.35">
      <c r="A1552">
        <v>0.46623578186861925</v>
      </c>
      <c r="B1552" t="s">
        <v>6178</v>
      </c>
      <c r="C1552">
        <v>854150558</v>
      </c>
      <c r="D1552" t="s">
        <v>6187</v>
      </c>
      <c r="E1552" t="s">
        <v>6188</v>
      </c>
      <c r="F1552" s="2">
        <v>44295</v>
      </c>
      <c r="G1552">
        <v>51135.24</v>
      </c>
    </row>
    <row r="1553" spans="1:7" x14ac:dyDescent="0.35">
      <c r="A1553">
        <v>0.29394400090734907</v>
      </c>
      <c r="B1553" t="s">
        <v>6182</v>
      </c>
      <c r="C1553">
        <v>980718499</v>
      </c>
      <c r="D1553" t="s">
        <v>6196</v>
      </c>
      <c r="E1553" t="s">
        <v>6200</v>
      </c>
      <c r="F1553" s="2">
        <v>44542</v>
      </c>
      <c r="G1553">
        <v>27873.119999999999</v>
      </c>
    </row>
    <row r="1554" spans="1:7" x14ac:dyDescent="0.35">
      <c r="A1554">
        <v>0.86267995271621034</v>
      </c>
      <c r="B1554" t="s">
        <v>6178</v>
      </c>
      <c r="C1554">
        <v>867314711</v>
      </c>
      <c r="D1554" t="s">
        <v>6187</v>
      </c>
      <c r="E1554" t="s">
        <v>6188</v>
      </c>
      <c r="F1554" s="2">
        <v>44351</v>
      </c>
      <c r="G1554">
        <v>20721.919999999998</v>
      </c>
    </row>
    <row r="1555" spans="1:7" x14ac:dyDescent="0.35">
      <c r="A1555">
        <v>0.56930683318268949</v>
      </c>
      <c r="B1555" t="s">
        <v>6179</v>
      </c>
      <c r="C1555">
        <v>172161705</v>
      </c>
      <c r="D1555" t="s">
        <v>6198</v>
      </c>
      <c r="E1555" t="s">
        <v>6201</v>
      </c>
      <c r="F1555" s="2">
        <v>44460</v>
      </c>
      <c r="G1555">
        <v>1974.32</v>
      </c>
    </row>
    <row r="1556" spans="1:7" x14ac:dyDescent="0.35">
      <c r="A1556">
        <v>9.5628453564536198E-2</v>
      </c>
      <c r="B1556" t="s">
        <v>6178</v>
      </c>
      <c r="C1556">
        <v>172315859</v>
      </c>
      <c r="D1556" t="s">
        <v>6187</v>
      </c>
      <c r="E1556" t="s">
        <v>6188</v>
      </c>
      <c r="F1556" s="2">
        <v>44365</v>
      </c>
      <c r="G1556">
        <v>39555.54</v>
      </c>
    </row>
    <row r="1557" spans="1:7" x14ac:dyDescent="0.35">
      <c r="A1557">
        <v>0.90747230886638919</v>
      </c>
      <c r="B1557" t="s">
        <v>6178</v>
      </c>
      <c r="C1557">
        <v>963425424</v>
      </c>
      <c r="D1557" t="s">
        <v>6187</v>
      </c>
      <c r="E1557" t="s">
        <v>6191</v>
      </c>
      <c r="F1557" s="2">
        <v>44328</v>
      </c>
      <c r="G1557">
        <v>47411.65</v>
      </c>
    </row>
    <row r="1558" spans="1:7" x14ac:dyDescent="0.35">
      <c r="A1558">
        <v>0.39711989150369942</v>
      </c>
      <c r="B1558" t="s">
        <v>6178</v>
      </c>
      <c r="C1558">
        <v>229963946</v>
      </c>
      <c r="D1558" t="s">
        <v>6187</v>
      </c>
      <c r="E1558" t="s">
        <v>6188</v>
      </c>
      <c r="F1558" s="2">
        <v>44270</v>
      </c>
      <c r="G1558">
        <v>21094.15</v>
      </c>
    </row>
    <row r="1559" spans="1:7" x14ac:dyDescent="0.35">
      <c r="A1559">
        <v>0.66448506713259858</v>
      </c>
      <c r="B1559" t="s">
        <v>6180</v>
      </c>
      <c r="C1559">
        <v>740423327</v>
      </c>
      <c r="D1559" t="s">
        <v>6189</v>
      </c>
      <c r="E1559" t="s">
        <v>6194</v>
      </c>
      <c r="F1559" s="2">
        <v>44296</v>
      </c>
      <c r="G1559">
        <v>18440.98</v>
      </c>
    </row>
    <row r="1560" spans="1:7" x14ac:dyDescent="0.35">
      <c r="A1560">
        <v>0.94196390914219641</v>
      </c>
      <c r="B1560" t="s">
        <v>6182</v>
      </c>
      <c r="C1560">
        <v>571443392</v>
      </c>
      <c r="D1560" t="s">
        <v>6196</v>
      </c>
      <c r="E1560" t="s">
        <v>6200</v>
      </c>
      <c r="F1560" s="2">
        <v>44663</v>
      </c>
      <c r="G1560">
        <v>4331.32</v>
      </c>
    </row>
    <row r="1561" spans="1:7" x14ac:dyDescent="0.35">
      <c r="A1561">
        <v>0.47372885653171781</v>
      </c>
      <c r="B1561" t="s">
        <v>6180</v>
      </c>
      <c r="C1561">
        <v>342831656</v>
      </c>
      <c r="D1561" t="s">
        <v>6189</v>
      </c>
      <c r="E1561" t="s">
        <v>6194</v>
      </c>
      <c r="F1561" s="2">
        <v>44447</v>
      </c>
      <c r="G1561">
        <v>30304.400000000001</v>
      </c>
    </row>
    <row r="1562" spans="1:7" x14ac:dyDescent="0.35">
      <c r="A1562">
        <v>0.75998500442799655</v>
      </c>
      <c r="B1562" t="s">
        <v>6181</v>
      </c>
      <c r="C1562">
        <v>440841498</v>
      </c>
      <c r="D1562" t="s">
        <v>6192</v>
      </c>
      <c r="E1562" t="s">
        <v>6193</v>
      </c>
      <c r="F1562" s="2">
        <v>44642</v>
      </c>
      <c r="G1562">
        <v>24804.12</v>
      </c>
    </row>
    <row r="1563" spans="1:7" x14ac:dyDescent="0.35">
      <c r="A1563">
        <v>0.87413949403301139</v>
      </c>
      <c r="B1563" t="s">
        <v>6177</v>
      </c>
      <c r="C1563">
        <v>64911273</v>
      </c>
      <c r="D1563" t="s">
        <v>6195</v>
      </c>
      <c r="E1563" t="s">
        <v>6191</v>
      </c>
      <c r="F1563" s="2">
        <v>44234</v>
      </c>
      <c r="G1563">
        <v>18441.8</v>
      </c>
    </row>
    <row r="1564" spans="1:7" x14ac:dyDescent="0.35">
      <c r="A1564">
        <v>0.28776094456763301</v>
      </c>
      <c r="B1564" t="s">
        <v>6177</v>
      </c>
      <c r="C1564">
        <v>482543741</v>
      </c>
      <c r="D1564" t="s">
        <v>6195</v>
      </c>
      <c r="E1564" t="s">
        <v>6191</v>
      </c>
      <c r="F1564" s="2">
        <v>44401</v>
      </c>
      <c r="G1564">
        <v>6161.4</v>
      </c>
    </row>
    <row r="1565" spans="1:7" x14ac:dyDescent="0.35">
      <c r="A1565">
        <v>0.43578416808136844</v>
      </c>
      <c r="B1565" t="s">
        <v>6177</v>
      </c>
      <c r="C1565">
        <v>674880736</v>
      </c>
      <c r="D1565" t="s">
        <v>6195</v>
      </c>
      <c r="E1565" t="s">
        <v>6190</v>
      </c>
      <c r="F1565" s="2">
        <v>44406</v>
      </c>
      <c r="G1565">
        <v>32889.56</v>
      </c>
    </row>
    <row r="1566" spans="1:7" x14ac:dyDescent="0.35">
      <c r="A1566">
        <v>5.0730857616412273E-3</v>
      </c>
      <c r="B1566" t="s">
        <v>6179</v>
      </c>
      <c r="C1566">
        <v>225676645</v>
      </c>
      <c r="D1566" t="s">
        <v>6198</v>
      </c>
      <c r="E1566" t="s">
        <v>6191</v>
      </c>
      <c r="F1566" s="2">
        <v>44326</v>
      </c>
      <c r="G1566">
        <v>2702.16</v>
      </c>
    </row>
    <row r="1567" spans="1:7" x14ac:dyDescent="0.35">
      <c r="A1567">
        <v>0.49396075667348505</v>
      </c>
      <c r="B1567" t="s">
        <v>6179</v>
      </c>
      <c r="C1567">
        <v>302762352</v>
      </c>
      <c r="D1567" t="s">
        <v>6198</v>
      </c>
      <c r="E1567" t="s">
        <v>6191</v>
      </c>
      <c r="F1567" s="2">
        <v>44567</v>
      </c>
      <c r="G1567">
        <v>11081.48</v>
      </c>
    </row>
    <row r="1568" spans="1:7" x14ac:dyDescent="0.35">
      <c r="A1568">
        <v>0.71463302226692749</v>
      </c>
      <c r="B1568" t="s">
        <v>6180</v>
      </c>
      <c r="C1568">
        <v>400502948</v>
      </c>
      <c r="D1568" t="s">
        <v>6189</v>
      </c>
      <c r="E1568" t="s">
        <v>6194</v>
      </c>
      <c r="F1568" s="2">
        <v>44460</v>
      </c>
      <c r="G1568">
        <v>24069.96</v>
      </c>
    </row>
    <row r="1569" spans="1:7" x14ac:dyDescent="0.35">
      <c r="A1569">
        <v>0.83968646506939704</v>
      </c>
      <c r="B1569" t="s">
        <v>6179</v>
      </c>
      <c r="C1569">
        <v>307147780</v>
      </c>
      <c r="D1569" t="s">
        <v>6198</v>
      </c>
      <c r="E1569" t="s">
        <v>6191</v>
      </c>
      <c r="F1569" s="2">
        <v>44299</v>
      </c>
      <c r="G1569">
        <v>23540.58</v>
      </c>
    </row>
    <row r="1570" spans="1:7" x14ac:dyDescent="0.35">
      <c r="A1570">
        <v>0.98079043633918028</v>
      </c>
      <c r="B1570" t="s">
        <v>6177</v>
      </c>
      <c r="C1570">
        <v>720504346</v>
      </c>
      <c r="D1570" t="s">
        <v>6195</v>
      </c>
      <c r="E1570" t="s">
        <v>6190</v>
      </c>
      <c r="F1570" s="2">
        <v>44442</v>
      </c>
      <c r="G1570">
        <v>35311.72</v>
      </c>
    </row>
    <row r="1571" spans="1:7" x14ac:dyDescent="0.35">
      <c r="A1571">
        <v>0.48482224045127553</v>
      </c>
      <c r="B1571" t="s">
        <v>6182</v>
      </c>
      <c r="C1571">
        <v>81816055</v>
      </c>
      <c r="D1571" t="s">
        <v>6196</v>
      </c>
      <c r="E1571" t="s">
        <v>6199</v>
      </c>
      <c r="F1571" s="2">
        <v>44568</v>
      </c>
      <c r="G1571">
        <v>4238.41</v>
      </c>
    </row>
    <row r="1572" spans="1:7" x14ac:dyDescent="0.35">
      <c r="A1572">
        <v>0.94733857652346043</v>
      </c>
      <c r="B1572" t="s">
        <v>6179</v>
      </c>
      <c r="C1572">
        <v>580770946</v>
      </c>
      <c r="D1572" t="s">
        <v>6198</v>
      </c>
      <c r="E1572" t="s">
        <v>6190</v>
      </c>
      <c r="F1572" s="2">
        <v>44395</v>
      </c>
      <c r="G1572">
        <v>24638.11</v>
      </c>
    </row>
    <row r="1573" spans="1:7" x14ac:dyDescent="0.35">
      <c r="A1573">
        <v>0.16771628842934994</v>
      </c>
      <c r="B1573" t="s">
        <v>6177</v>
      </c>
      <c r="C1573">
        <v>368129271</v>
      </c>
      <c r="D1573" t="s">
        <v>6195</v>
      </c>
      <c r="E1573" t="s">
        <v>6190</v>
      </c>
      <c r="F1573" s="2">
        <v>44294</v>
      </c>
      <c r="G1573">
        <v>15558.5</v>
      </c>
    </row>
    <row r="1574" spans="1:7" x14ac:dyDescent="0.35">
      <c r="A1574">
        <v>5.7384085078344027E-2</v>
      </c>
      <c r="B1574" t="s">
        <v>6180</v>
      </c>
      <c r="C1574">
        <v>169849703</v>
      </c>
      <c r="D1574" t="s">
        <v>6189</v>
      </c>
      <c r="E1574" t="s">
        <v>6194</v>
      </c>
      <c r="F1574" s="2">
        <v>44282</v>
      </c>
      <c r="G1574">
        <v>11940.28</v>
      </c>
    </row>
    <row r="1575" spans="1:7" x14ac:dyDescent="0.35">
      <c r="A1575">
        <v>0.85081699062277039</v>
      </c>
      <c r="B1575" t="s">
        <v>6180</v>
      </c>
      <c r="C1575">
        <v>754637770</v>
      </c>
      <c r="D1575" t="s">
        <v>6189</v>
      </c>
      <c r="E1575" t="s">
        <v>6194</v>
      </c>
      <c r="F1575" s="2">
        <v>44490</v>
      </c>
      <c r="G1575">
        <v>11405.94</v>
      </c>
    </row>
    <row r="1576" spans="1:7" x14ac:dyDescent="0.35">
      <c r="A1576">
        <v>0.63441053601989006</v>
      </c>
      <c r="B1576" t="s">
        <v>6182</v>
      </c>
      <c r="C1576">
        <v>202122706</v>
      </c>
      <c r="D1576" t="s">
        <v>6196</v>
      </c>
      <c r="E1576" t="s">
        <v>6200</v>
      </c>
      <c r="F1576" s="2">
        <v>44489</v>
      </c>
      <c r="G1576">
        <v>29699.68</v>
      </c>
    </row>
    <row r="1577" spans="1:7" x14ac:dyDescent="0.35">
      <c r="A1577">
        <v>0.19982187039988186</v>
      </c>
      <c r="B1577" t="s">
        <v>6180</v>
      </c>
      <c r="C1577">
        <v>747067312</v>
      </c>
      <c r="D1577" t="s">
        <v>6189</v>
      </c>
      <c r="E1577" t="s">
        <v>6190</v>
      </c>
      <c r="F1577" s="2">
        <v>44352</v>
      </c>
      <c r="G1577">
        <v>56913.94</v>
      </c>
    </row>
    <row r="1578" spans="1:7" x14ac:dyDescent="0.35">
      <c r="A1578">
        <v>7.4035571274169043E-2</v>
      </c>
      <c r="B1578" t="s">
        <v>6182</v>
      </c>
      <c r="C1578">
        <v>254151592</v>
      </c>
      <c r="D1578" t="s">
        <v>6196</v>
      </c>
      <c r="E1578" t="s">
        <v>6188</v>
      </c>
      <c r="F1578" s="2">
        <v>44344</v>
      </c>
      <c r="G1578">
        <v>11354</v>
      </c>
    </row>
    <row r="1579" spans="1:7" x14ac:dyDescent="0.35">
      <c r="A1579">
        <v>0.6548882223982857</v>
      </c>
      <c r="B1579" t="s">
        <v>6177</v>
      </c>
      <c r="C1579">
        <v>763637230</v>
      </c>
      <c r="D1579" t="s">
        <v>6195</v>
      </c>
      <c r="E1579" t="s">
        <v>6190</v>
      </c>
      <c r="F1579" s="2">
        <v>44255</v>
      </c>
      <c r="G1579">
        <v>17677.2</v>
      </c>
    </row>
    <row r="1580" spans="1:7" x14ac:dyDescent="0.35">
      <c r="A1580">
        <v>0.43365026065277357</v>
      </c>
      <c r="B1580" t="s">
        <v>6177</v>
      </c>
      <c r="C1580">
        <v>281357239</v>
      </c>
      <c r="D1580" t="s">
        <v>6195</v>
      </c>
      <c r="E1580" t="s">
        <v>6191</v>
      </c>
      <c r="F1580" s="2">
        <v>44247</v>
      </c>
      <c r="G1580">
        <v>5531.35</v>
      </c>
    </row>
    <row r="1581" spans="1:7" x14ac:dyDescent="0.35">
      <c r="A1581">
        <v>0.83910127535119328</v>
      </c>
      <c r="B1581" t="s">
        <v>6180</v>
      </c>
      <c r="C1581">
        <v>87668234</v>
      </c>
      <c r="D1581" t="s">
        <v>6189</v>
      </c>
      <c r="E1581" t="s">
        <v>6190</v>
      </c>
      <c r="F1581" s="2">
        <v>44209</v>
      </c>
      <c r="G1581">
        <v>22553.08</v>
      </c>
    </row>
    <row r="1582" spans="1:7" x14ac:dyDescent="0.35">
      <c r="A1582">
        <v>0.68741615365508035</v>
      </c>
      <c r="B1582" t="s">
        <v>6181</v>
      </c>
      <c r="C1582">
        <v>714271057</v>
      </c>
      <c r="D1582" t="s">
        <v>6192</v>
      </c>
      <c r="E1582" t="s">
        <v>6197</v>
      </c>
      <c r="F1582" s="2">
        <v>44418</v>
      </c>
      <c r="G1582">
        <v>27288.720000000001</v>
      </c>
    </row>
    <row r="1583" spans="1:7" x14ac:dyDescent="0.35">
      <c r="A1583">
        <v>6.8994488529215969E-2</v>
      </c>
      <c r="B1583" t="s">
        <v>6177</v>
      </c>
      <c r="C1583">
        <v>540646135</v>
      </c>
      <c r="D1583" t="s">
        <v>6195</v>
      </c>
      <c r="E1583" t="s">
        <v>6190</v>
      </c>
      <c r="F1583" s="2">
        <v>44211</v>
      </c>
      <c r="G1583">
        <v>33644.92</v>
      </c>
    </row>
    <row r="1584" spans="1:7" x14ac:dyDescent="0.35">
      <c r="A1584">
        <v>0.18065706842515128</v>
      </c>
      <c r="B1584" t="s">
        <v>6182</v>
      </c>
      <c r="C1584">
        <v>825404409</v>
      </c>
      <c r="D1584" t="s">
        <v>6196</v>
      </c>
      <c r="E1584" t="s">
        <v>6188</v>
      </c>
      <c r="F1584" s="2">
        <v>44673</v>
      </c>
      <c r="G1584">
        <v>30420.6</v>
      </c>
    </row>
    <row r="1585" spans="1:7" x14ac:dyDescent="0.35">
      <c r="A1585">
        <v>0.32963147055977016</v>
      </c>
      <c r="B1585" t="s">
        <v>6180</v>
      </c>
      <c r="C1585">
        <v>796857761</v>
      </c>
      <c r="D1585" t="s">
        <v>6189</v>
      </c>
      <c r="E1585" t="s">
        <v>6194</v>
      </c>
      <c r="F1585" s="2">
        <v>44508</v>
      </c>
      <c r="G1585">
        <v>16904.71</v>
      </c>
    </row>
    <row r="1586" spans="1:7" x14ac:dyDescent="0.35">
      <c r="A1586">
        <v>0.65010050592462043</v>
      </c>
      <c r="B1586" t="s">
        <v>6182</v>
      </c>
      <c r="C1586">
        <v>843491173</v>
      </c>
      <c r="D1586" t="s">
        <v>6196</v>
      </c>
      <c r="E1586" t="s">
        <v>6188</v>
      </c>
      <c r="F1586" s="2">
        <v>44449</v>
      </c>
      <c r="G1586">
        <v>6696.93</v>
      </c>
    </row>
    <row r="1587" spans="1:7" x14ac:dyDescent="0.35">
      <c r="A1587">
        <v>0.89254274921986354</v>
      </c>
      <c r="B1587" t="s">
        <v>6178</v>
      </c>
      <c r="C1587">
        <v>208888660</v>
      </c>
      <c r="D1587" t="s">
        <v>6187</v>
      </c>
      <c r="E1587" t="s">
        <v>6200</v>
      </c>
      <c r="F1587" s="2">
        <v>44230</v>
      </c>
      <c r="G1587">
        <v>15479.49</v>
      </c>
    </row>
    <row r="1588" spans="1:7" x14ac:dyDescent="0.35">
      <c r="A1588">
        <v>0.50663900581047239</v>
      </c>
      <c r="B1588" t="s">
        <v>6182</v>
      </c>
      <c r="C1588">
        <v>815025476</v>
      </c>
      <c r="D1588" t="s">
        <v>6196</v>
      </c>
      <c r="E1588" t="s">
        <v>6199</v>
      </c>
      <c r="F1588" s="2">
        <v>44252</v>
      </c>
      <c r="G1588">
        <v>5516.55</v>
      </c>
    </row>
    <row r="1589" spans="1:7" x14ac:dyDescent="0.35">
      <c r="A1589">
        <v>0.96980001821149064</v>
      </c>
      <c r="B1589" t="s">
        <v>6179</v>
      </c>
      <c r="C1589">
        <v>183744351</v>
      </c>
      <c r="D1589" t="s">
        <v>6198</v>
      </c>
      <c r="E1589" t="s">
        <v>6201</v>
      </c>
      <c r="F1589" s="2">
        <v>44264</v>
      </c>
      <c r="G1589">
        <v>25014.99</v>
      </c>
    </row>
    <row r="1590" spans="1:7" x14ac:dyDescent="0.35">
      <c r="A1590">
        <v>0.18677255271290905</v>
      </c>
      <c r="B1590" t="s">
        <v>6178</v>
      </c>
      <c r="C1590">
        <v>711464485</v>
      </c>
      <c r="D1590" t="s">
        <v>6187</v>
      </c>
      <c r="E1590" t="s">
        <v>6200</v>
      </c>
      <c r="F1590" s="2">
        <v>44540</v>
      </c>
      <c r="G1590">
        <v>72063.81</v>
      </c>
    </row>
    <row r="1591" spans="1:7" x14ac:dyDescent="0.35">
      <c r="A1591">
        <v>0.10452187489338471</v>
      </c>
      <c r="B1591" t="s">
        <v>6177</v>
      </c>
      <c r="C1591">
        <v>600786147</v>
      </c>
      <c r="D1591" t="s">
        <v>6195</v>
      </c>
      <c r="E1591" t="s">
        <v>6190</v>
      </c>
      <c r="F1591" s="2">
        <v>44606</v>
      </c>
      <c r="G1591">
        <v>25422.7</v>
      </c>
    </row>
    <row r="1592" spans="1:7" x14ac:dyDescent="0.35">
      <c r="A1592">
        <v>0.89945080512619557</v>
      </c>
      <c r="B1592" t="s">
        <v>6178</v>
      </c>
      <c r="C1592">
        <v>379943259</v>
      </c>
      <c r="D1592" t="s">
        <v>6187</v>
      </c>
      <c r="E1592" t="s">
        <v>6188</v>
      </c>
      <c r="F1592" s="2">
        <v>44380</v>
      </c>
      <c r="G1592">
        <v>2678.24</v>
      </c>
    </row>
    <row r="1593" spans="1:7" x14ac:dyDescent="0.35">
      <c r="A1593">
        <v>0.36911509359722761</v>
      </c>
      <c r="B1593" t="s">
        <v>6179</v>
      </c>
      <c r="C1593">
        <v>973215190</v>
      </c>
      <c r="D1593" t="s">
        <v>6198</v>
      </c>
      <c r="E1593" t="s">
        <v>6191</v>
      </c>
      <c r="F1593" s="2">
        <v>44355</v>
      </c>
      <c r="G1593">
        <v>3631.32</v>
      </c>
    </row>
    <row r="1594" spans="1:7" x14ac:dyDescent="0.35">
      <c r="A1594">
        <v>4.0630864767738917E-2</v>
      </c>
      <c r="B1594" t="s">
        <v>6182</v>
      </c>
      <c r="C1594">
        <v>110539166</v>
      </c>
      <c r="D1594" t="s">
        <v>6196</v>
      </c>
      <c r="E1594" t="s">
        <v>6200</v>
      </c>
      <c r="F1594" s="2">
        <v>44418</v>
      </c>
      <c r="G1594">
        <v>53847</v>
      </c>
    </row>
    <row r="1595" spans="1:7" x14ac:dyDescent="0.35">
      <c r="A1595">
        <v>0.41324239419244735</v>
      </c>
      <c r="B1595" t="s">
        <v>6180</v>
      </c>
      <c r="C1595">
        <v>370740071</v>
      </c>
      <c r="D1595" t="s">
        <v>6189</v>
      </c>
      <c r="E1595" t="s">
        <v>6190</v>
      </c>
      <c r="F1595" s="2">
        <v>44408</v>
      </c>
      <c r="G1595">
        <v>24738.48</v>
      </c>
    </row>
    <row r="1596" spans="1:7" x14ac:dyDescent="0.35">
      <c r="A1596">
        <v>0.14588154900290717</v>
      </c>
      <c r="B1596" t="s">
        <v>6178</v>
      </c>
      <c r="C1596">
        <v>577679256</v>
      </c>
      <c r="D1596" t="s">
        <v>6187</v>
      </c>
      <c r="E1596" t="s">
        <v>6191</v>
      </c>
      <c r="F1596" s="2">
        <v>44477</v>
      </c>
      <c r="G1596">
        <v>19549.32</v>
      </c>
    </row>
    <row r="1597" spans="1:7" x14ac:dyDescent="0.35">
      <c r="A1597">
        <v>0.9968088732985948</v>
      </c>
      <c r="B1597" t="s">
        <v>6182</v>
      </c>
      <c r="C1597">
        <v>354088152</v>
      </c>
      <c r="D1597" t="s">
        <v>6196</v>
      </c>
      <c r="E1597" t="s">
        <v>6188</v>
      </c>
      <c r="F1597" s="2">
        <v>44459</v>
      </c>
      <c r="G1597">
        <v>17063.28</v>
      </c>
    </row>
    <row r="1598" spans="1:7" x14ac:dyDescent="0.35">
      <c r="A1598">
        <v>0.28986558562584275</v>
      </c>
      <c r="B1598" t="s">
        <v>6178</v>
      </c>
      <c r="C1598">
        <v>534435443</v>
      </c>
      <c r="D1598" t="s">
        <v>6187</v>
      </c>
      <c r="E1598" t="s">
        <v>6188</v>
      </c>
      <c r="F1598" s="2">
        <v>44566</v>
      </c>
      <c r="G1598">
        <v>48330.15</v>
      </c>
    </row>
    <row r="1599" spans="1:7" x14ac:dyDescent="0.35">
      <c r="A1599">
        <v>0.47961059365353054</v>
      </c>
      <c r="B1599" t="s">
        <v>6180</v>
      </c>
      <c r="C1599">
        <v>766407394</v>
      </c>
      <c r="D1599" t="s">
        <v>6189</v>
      </c>
      <c r="E1599" t="s">
        <v>6194</v>
      </c>
      <c r="F1599" s="2">
        <v>44290</v>
      </c>
      <c r="G1599">
        <v>24333.14</v>
      </c>
    </row>
    <row r="1600" spans="1:7" x14ac:dyDescent="0.35">
      <c r="A1600">
        <v>0.99292023821522135</v>
      </c>
      <c r="B1600" t="s">
        <v>6177</v>
      </c>
      <c r="C1600">
        <v>988806921</v>
      </c>
      <c r="D1600" t="s">
        <v>6195</v>
      </c>
      <c r="E1600" t="s">
        <v>6190</v>
      </c>
      <c r="F1600" s="2">
        <v>44552</v>
      </c>
      <c r="G1600">
        <v>14326.61</v>
      </c>
    </row>
    <row r="1601" spans="1:7" x14ac:dyDescent="0.35">
      <c r="A1601">
        <v>0.42683427810126207</v>
      </c>
      <c r="B1601" t="s">
        <v>6177</v>
      </c>
      <c r="C1601">
        <v>2146153</v>
      </c>
      <c r="D1601" t="s">
        <v>6195</v>
      </c>
      <c r="E1601" t="s">
        <v>6190</v>
      </c>
      <c r="F1601" s="2">
        <v>44568</v>
      </c>
      <c r="G1601">
        <v>26743.5</v>
      </c>
    </row>
    <row r="1602" spans="1:7" x14ac:dyDescent="0.35">
      <c r="A1602">
        <v>0.26462626329495642</v>
      </c>
      <c r="B1602" t="s">
        <v>6178</v>
      </c>
      <c r="C1602">
        <v>935754456</v>
      </c>
      <c r="D1602" t="s">
        <v>6187</v>
      </c>
      <c r="E1602" t="s">
        <v>6190</v>
      </c>
      <c r="F1602" s="2">
        <v>44483</v>
      </c>
      <c r="G1602">
        <v>6121.57</v>
      </c>
    </row>
    <row r="1603" spans="1:7" x14ac:dyDescent="0.35">
      <c r="A1603">
        <v>0.73142396843358093</v>
      </c>
      <c r="B1603" t="s">
        <v>6179</v>
      </c>
      <c r="C1603">
        <v>867117525</v>
      </c>
      <c r="D1603" t="s">
        <v>6198</v>
      </c>
      <c r="E1603" t="s">
        <v>6201</v>
      </c>
      <c r="F1603" s="2">
        <v>44438</v>
      </c>
      <c r="G1603">
        <v>2841.75</v>
      </c>
    </row>
    <row r="1604" spans="1:7" x14ac:dyDescent="0.35">
      <c r="A1604">
        <v>9.5933131481580558E-2</v>
      </c>
      <c r="B1604" t="s">
        <v>6179</v>
      </c>
      <c r="C1604">
        <v>378208954</v>
      </c>
      <c r="D1604" t="s">
        <v>6198</v>
      </c>
      <c r="E1604" t="s">
        <v>6191</v>
      </c>
      <c r="F1604" s="2">
        <v>44248</v>
      </c>
      <c r="G1604">
        <v>14677.02</v>
      </c>
    </row>
    <row r="1605" spans="1:7" x14ac:dyDescent="0.35">
      <c r="A1605">
        <v>0.9318814369626629</v>
      </c>
      <c r="B1605" t="s">
        <v>6181</v>
      </c>
      <c r="C1605">
        <v>331061325</v>
      </c>
      <c r="D1605" t="s">
        <v>6192</v>
      </c>
      <c r="E1605" t="s">
        <v>6197</v>
      </c>
      <c r="F1605" s="2">
        <v>44306</v>
      </c>
      <c r="G1605">
        <v>38934.5</v>
      </c>
    </row>
    <row r="1606" spans="1:7" x14ac:dyDescent="0.35">
      <c r="A1606">
        <v>0.34405444281723963</v>
      </c>
      <c r="B1606" t="s">
        <v>6177</v>
      </c>
      <c r="C1606">
        <v>894083615</v>
      </c>
      <c r="D1606" t="s">
        <v>6195</v>
      </c>
      <c r="E1606" t="s">
        <v>6191</v>
      </c>
      <c r="F1606" s="2">
        <v>44637</v>
      </c>
      <c r="G1606">
        <v>20882.400000000001</v>
      </c>
    </row>
    <row r="1607" spans="1:7" x14ac:dyDescent="0.35">
      <c r="A1607">
        <v>0.51934461655429276</v>
      </c>
      <c r="B1607" t="s">
        <v>6177</v>
      </c>
      <c r="C1607">
        <v>58064170</v>
      </c>
      <c r="D1607" t="s">
        <v>6195</v>
      </c>
      <c r="E1607" t="s">
        <v>6190</v>
      </c>
      <c r="F1607" s="2">
        <v>44622</v>
      </c>
      <c r="G1607">
        <v>43267.5</v>
      </c>
    </row>
    <row r="1608" spans="1:7" x14ac:dyDescent="0.35">
      <c r="A1608">
        <v>0.94228174704436296</v>
      </c>
      <c r="B1608" t="s">
        <v>6179</v>
      </c>
      <c r="C1608">
        <v>474173583</v>
      </c>
      <c r="D1608" t="s">
        <v>6198</v>
      </c>
      <c r="E1608" t="s">
        <v>6191</v>
      </c>
      <c r="F1608" s="2">
        <v>44229</v>
      </c>
      <c r="G1608">
        <v>35102.76</v>
      </c>
    </row>
    <row r="1609" spans="1:7" x14ac:dyDescent="0.35">
      <c r="A1609">
        <v>6.1689872240341392E-2</v>
      </c>
      <c r="B1609" t="s">
        <v>6177</v>
      </c>
      <c r="C1609">
        <v>542215836</v>
      </c>
      <c r="D1609" t="s">
        <v>6195</v>
      </c>
      <c r="E1609" t="s">
        <v>6190</v>
      </c>
      <c r="F1609" s="2">
        <v>44459</v>
      </c>
      <c r="G1609">
        <v>27461.040000000001</v>
      </c>
    </row>
    <row r="1610" spans="1:7" x14ac:dyDescent="0.35">
      <c r="A1610">
        <v>0.1488958015146441</v>
      </c>
      <c r="B1610" t="s">
        <v>6180</v>
      </c>
      <c r="C1610">
        <v>158052066</v>
      </c>
      <c r="D1610" t="s">
        <v>6189</v>
      </c>
      <c r="E1610" t="s">
        <v>6194</v>
      </c>
      <c r="F1610" s="2">
        <v>44375</v>
      </c>
      <c r="G1610">
        <v>16818.27</v>
      </c>
    </row>
    <row r="1611" spans="1:7" x14ac:dyDescent="0.35">
      <c r="A1611">
        <v>0.81218903687423727</v>
      </c>
      <c r="B1611" t="s">
        <v>6181</v>
      </c>
      <c r="C1611">
        <v>3623213</v>
      </c>
      <c r="D1611" t="s">
        <v>6192</v>
      </c>
      <c r="E1611" t="s">
        <v>6197</v>
      </c>
      <c r="F1611" s="2">
        <v>44653</v>
      </c>
      <c r="G1611">
        <v>38367.58</v>
      </c>
    </row>
    <row r="1612" spans="1:7" x14ac:dyDescent="0.35">
      <c r="A1612">
        <v>0.99128022568991225</v>
      </c>
      <c r="B1612" t="s">
        <v>6178</v>
      </c>
      <c r="C1612">
        <v>711900223</v>
      </c>
      <c r="D1612" t="s">
        <v>6187</v>
      </c>
      <c r="E1612" t="s">
        <v>6190</v>
      </c>
      <c r="F1612" s="2">
        <v>44412</v>
      </c>
      <c r="G1612">
        <v>38996.01</v>
      </c>
    </row>
    <row r="1613" spans="1:7" x14ac:dyDescent="0.35">
      <c r="A1613">
        <v>0.16663442344193813</v>
      </c>
      <c r="B1613" t="s">
        <v>6180</v>
      </c>
      <c r="C1613">
        <v>536974720</v>
      </c>
      <c r="D1613" t="s">
        <v>6189</v>
      </c>
      <c r="E1613" t="s">
        <v>6194</v>
      </c>
      <c r="F1613" s="2">
        <v>44368</v>
      </c>
      <c r="G1613">
        <v>11373.06</v>
      </c>
    </row>
    <row r="1614" spans="1:7" x14ac:dyDescent="0.35">
      <c r="A1614">
        <v>0.11688514765834157</v>
      </c>
      <c r="B1614" t="s">
        <v>6182</v>
      </c>
      <c r="C1614">
        <v>757592916</v>
      </c>
      <c r="D1614" t="s">
        <v>6196</v>
      </c>
      <c r="E1614" t="s">
        <v>6200</v>
      </c>
      <c r="F1614" s="2">
        <v>44221</v>
      </c>
      <c r="G1614">
        <v>4617.34</v>
      </c>
    </row>
    <row r="1615" spans="1:7" x14ac:dyDescent="0.35">
      <c r="A1615">
        <v>0.78439481740155481</v>
      </c>
      <c r="B1615" t="s">
        <v>6181</v>
      </c>
      <c r="C1615">
        <v>439747446</v>
      </c>
      <c r="D1615" t="s">
        <v>6192</v>
      </c>
      <c r="E1615" t="s">
        <v>6193</v>
      </c>
      <c r="F1615" s="2">
        <v>44258</v>
      </c>
      <c r="G1615">
        <v>15780.76</v>
      </c>
    </row>
    <row r="1616" spans="1:7" x14ac:dyDescent="0.35">
      <c r="A1616">
        <v>0.19661441463083074</v>
      </c>
      <c r="B1616" t="s">
        <v>6177</v>
      </c>
      <c r="C1616">
        <v>208704204</v>
      </c>
      <c r="D1616" t="s">
        <v>6195</v>
      </c>
      <c r="E1616" t="s">
        <v>6190</v>
      </c>
      <c r="F1616" s="2">
        <v>44402</v>
      </c>
      <c r="G1616">
        <v>24854.83</v>
      </c>
    </row>
    <row r="1617" spans="1:7" x14ac:dyDescent="0.35">
      <c r="A1617">
        <v>0.44362289383620235</v>
      </c>
      <c r="B1617" t="s">
        <v>6178</v>
      </c>
      <c r="C1617">
        <v>84076632</v>
      </c>
      <c r="D1617" t="s">
        <v>6187</v>
      </c>
      <c r="E1617" t="s">
        <v>6188</v>
      </c>
      <c r="F1617" s="2">
        <v>44354</v>
      </c>
      <c r="G1617">
        <v>7217.21</v>
      </c>
    </row>
    <row r="1618" spans="1:7" x14ac:dyDescent="0.35">
      <c r="A1618">
        <v>0.24383275107310054</v>
      </c>
      <c r="B1618" t="s">
        <v>6178</v>
      </c>
      <c r="C1618">
        <v>222579986</v>
      </c>
      <c r="D1618" t="s">
        <v>6187</v>
      </c>
      <c r="E1618" t="s">
        <v>6188</v>
      </c>
      <c r="F1618" s="2">
        <v>44591</v>
      </c>
      <c r="G1618">
        <v>20456.919999999998</v>
      </c>
    </row>
    <row r="1619" spans="1:7" x14ac:dyDescent="0.35">
      <c r="A1619">
        <v>0.22170305665436985</v>
      </c>
      <c r="B1619" t="s">
        <v>6180</v>
      </c>
      <c r="C1619">
        <v>75345218</v>
      </c>
      <c r="D1619" t="s">
        <v>6189</v>
      </c>
      <c r="E1619" t="s">
        <v>6194</v>
      </c>
      <c r="F1619" s="2">
        <v>44458</v>
      </c>
      <c r="G1619">
        <v>30503.1</v>
      </c>
    </row>
    <row r="1620" spans="1:7" x14ac:dyDescent="0.35">
      <c r="A1620">
        <v>0.34637756933793595</v>
      </c>
      <c r="B1620" t="s">
        <v>6177</v>
      </c>
      <c r="C1620">
        <v>343908925</v>
      </c>
      <c r="D1620" t="s">
        <v>6195</v>
      </c>
      <c r="E1620" t="s">
        <v>6191</v>
      </c>
      <c r="F1620" s="2">
        <v>44332</v>
      </c>
      <c r="G1620">
        <v>14530.06</v>
      </c>
    </row>
    <row r="1621" spans="1:7" x14ac:dyDescent="0.35">
      <c r="A1621">
        <v>0.16066895153491112</v>
      </c>
      <c r="B1621" t="s">
        <v>6179</v>
      </c>
      <c r="C1621">
        <v>475998423</v>
      </c>
      <c r="D1621" t="s">
        <v>6198</v>
      </c>
      <c r="E1621" t="s">
        <v>6190</v>
      </c>
      <c r="F1621" s="2">
        <v>44277</v>
      </c>
      <c r="G1621">
        <v>33824.44</v>
      </c>
    </row>
    <row r="1622" spans="1:7" x14ac:dyDescent="0.35">
      <c r="A1622">
        <v>0.8304404645370721</v>
      </c>
      <c r="B1622" t="s">
        <v>6177</v>
      </c>
      <c r="C1622">
        <v>818470558</v>
      </c>
      <c r="D1622" t="s">
        <v>6195</v>
      </c>
      <c r="E1622" t="s">
        <v>6190</v>
      </c>
      <c r="F1622" s="2">
        <v>44426</v>
      </c>
      <c r="G1622">
        <v>7820.4</v>
      </c>
    </row>
    <row r="1623" spans="1:7" x14ac:dyDescent="0.35">
      <c r="A1623">
        <v>0.17107749162229891</v>
      </c>
      <c r="B1623" t="s">
        <v>6179</v>
      </c>
      <c r="C1623">
        <v>825095612</v>
      </c>
      <c r="D1623" t="s">
        <v>6198</v>
      </c>
      <c r="E1623" t="s">
        <v>6190</v>
      </c>
      <c r="F1623" s="2">
        <v>44304</v>
      </c>
      <c r="G1623">
        <v>29568</v>
      </c>
    </row>
    <row r="1624" spans="1:7" x14ac:dyDescent="0.35">
      <c r="A1624">
        <v>0.45840474021495581</v>
      </c>
      <c r="B1624" t="s">
        <v>6178</v>
      </c>
      <c r="C1624">
        <v>183426409</v>
      </c>
      <c r="D1624" t="s">
        <v>6187</v>
      </c>
      <c r="E1624" t="s">
        <v>6188</v>
      </c>
      <c r="F1624" s="2">
        <v>44365</v>
      </c>
      <c r="G1624">
        <v>27583.360000000001</v>
      </c>
    </row>
    <row r="1625" spans="1:7" x14ac:dyDescent="0.35">
      <c r="A1625">
        <v>0.9984356695975396</v>
      </c>
      <c r="B1625" t="s">
        <v>6182</v>
      </c>
      <c r="C1625">
        <v>479441115</v>
      </c>
      <c r="D1625" t="s">
        <v>6196</v>
      </c>
      <c r="E1625" t="s">
        <v>6199</v>
      </c>
      <c r="F1625" s="2">
        <v>44651</v>
      </c>
      <c r="G1625">
        <v>29610.42</v>
      </c>
    </row>
    <row r="1626" spans="1:7" x14ac:dyDescent="0.35">
      <c r="A1626">
        <v>0.67490586521297546</v>
      </c>
      <c r="B1626" t="s">
        <v>6178</v>
      </c>
      <c r="C1626">
        <v>132227571</v>
      </c>
      <c r="D1626" t="s">
        <v>6187</v>
      </c>
      <c r="E1626" t="s">
        <v>6188</v>
      </c>
      <c r="F1626" s="2">
        <v>44355</v>
      </c>
      <c r="G1626">
        <v>12144.92</v>
      </c>
    </row>
    <row r="1627" spans="1:7" x14ac:dyDescent="0.35">
      <c r="A1627">
        <v>0.91925947571857747</v>
      </c>
      <c r="B1627" t="s">
        <v>6177</v>
      </c>
      <c r="C1627">
        <v>48927497</v>
      </c>
      <c r="D1627" t="s">
        <v>6195</v>
      </c>
      <c r="E1627" t="s">
        <v>6190</v>
      </c>
      <c r="F1627" s="2">
        <v>44645</v>
      </c>
      <c r="G1627">
        <v>13471.78</v>
      </c>
    </row>
    <row r="1628" spans="1:7" x14ac:dyDescent="0.35">
      <c r="A1628">
        <v>9.446708664463499E-2</v>
      </c>
      <c r="B1628" t="s">
        <v>6179</v>
      </c>
      <c r="C1628">
        <v>898592859</v>
      </c>
      <c r="D1628" t="s">
        <v>6198</v>
      </c>
      <c r="E1628" t="s">
        <v>6201</v>
      </c>
      <c r="F1628" s="2">
        <v>44357</v>
      </c>
      <c r="G1628">
        <v>70315.520000000004</v>
      </c>
    </row>
    <row r="1629" spans="1:7" x14ac:dyDescent="0.35">
      <c r="A1629">
        <v>0.77958815853671126</v>
      </c>
      <c r="B1629" t="s">
        <v>6177</v>
      </c>
      <c r="C1629">
        <v>781721872</v>
      </c>
      <c r="D1629" t="s">
        <v>6195</v>
      </c>
      <c r="E1629" t="s">
        <v>6190</v>
      </c>
      <c r="F1629" s="2">
        <v>44487</v>
      </c>
      <c r="G1629">
        <v>12492.15</v>
      </c>
    </row>
    <row r="1630" spans="1:7" x14ac:dyDescent="0.35">
      <c r="A1630">
        <v>0.31687977492628405</v>
      </c>
      <c r="B1630" t="s">
        <v>6179</v>
      </c>
      <c r="C1630">
        <v>333129687</v>
      </c>
      <c r="D1630" t="s">
        <v>6198</v>
      </c>
      <c r="E1630" t="s">
        <v>6191</v>
      </c>
      <c r="F1630" s="2">
        <v>44449</v>
      </c>
      <c r="G1630">
        <v>57977.13</v>
      </c>
    </row>
    <row r="1631" spans="1:7" x14ac:dyDescent="0.35">
      <c r="A1631">
        <v>0.90253172418315752</v>
      </c>
      <c r="B1631" t="s">
        <v>6178</v>
      </c>
      <c r="C1631">
        <v>242853921</v>
      </c>
      <c r="D1631" t="s">
        <v>6187</v>
      </c>
      <c r="E1631" t="s">
        <v>6188</v>
      </c>
      <c r="F1631" s="2">
        <v>44467</v>
      </c>
      <c r="G1631">
        <v>56643.14</v>
      </c>
    </row>
    <row r="1632" spans="1:7" x14ac:dyDescent="0.35">
      <c r="A1632">
        <v>0.42817986872413005</v>
      </c>
      <c r="B1632" t="s">
        <v>6182</v>
      </c>
      <c r="C1632">
        <v>451138029</v>
      </c>
      <c r="D1632" t="s">
        <v>6196</v>
      </c>
      <c r="E1632" t="s">
        <v>6188</v>
      </c>
      <c r="F1632" s="2">
        <v>44530</v>
      </c>
      <c r="G1632">
        <v>2686.18</v>
      </c>
    </row>
    <row r="1633" spans="1:7" x14ac:dyDescent="0.35">
      <c r="A1633">
        <v>0.56466890184849428</v>
      </c>
      <c r="B1633" t="s">
        <v>6179</v>
      </c>
      <c r="C1633">
        <v>181075374</v>
      </c>
      <c r="D1633" t="s">
        <v>6198</v>
      </c>
      <c r="E1633" t="s">
        <v>6191</v>
      </c>
      <c r="F1633" s="2">
        <v>44395</v>
      </c>
      <c r="G1633">
        <v>10232.549999999999</v>
      </c>
    </row>
    <row r="1634" spans="1:7" x14ac:dyDescent="0.35">
      <c r="A1634">
        <v>0.41522151591064282</v>
      </c>
      <c r="B1634" t="s">
        <v>6178</v>
      </c>
      <c r="C1634">
        <v>662030865</v>
      </c>
      <c r="D1634" t="s">
        <v>6187</v>
      </c>
      <c r="E1634" t="s">
        <v>6188</v>
      </c>
      <c r="F1634" s="2">
        <v>44240</v>
      </c>
      <c r="G1634">
        <v>34083.75</v>
      </c>
    </row>
    <row r="1635" spans="1:7" x14ac:dyDescent="0.35">
      <c r="A1635">
        <v>0.12315609953757212</v>
      </c>
      <c r="B1635" t="s">
        <v>6178</v>
      </c>
      <c r="C1635">
        <v>773302106</v>
      </c>
      <c r="D1635" t="s">
        <v>6187</v>
      </c>
      <c r="E1635" t="s">
        <v>6188</v>
      </c>
      <c r="F1635" s="2">
        <v>44346</v>
      </c>
      <c r="G1635">
        <v>26229.72</v>
      </c>
    </row>
    <row r="1636" spans="1:7" x14ac:dyDescent="0.35">
      <c r="A1636">
        <v>0.53467646041653127</v>
      </c>
      <c r="B1636" t="s">
        <v>6178</v>
      </c>
      <c r="C1636">
        <v>331722238</v>
      </c>
      <c r="D1636" t="s">
        <v>6187</v>
      </c>
      <c r="E1636" t="s">
        <v>6188</v>
      </c>
      <c r="F1636" s="2">
        <v>44675</v>
      </c>
      <c r="G1636">
        <v>18547.88</v>
      </c>
    </row>
    <row r="1637" spans="1:7" x14ac:dyDescent="0.35">
      <c r="A1637">
        <v>8.5876930124174966E-2</v>
      </c>
      <c r="B1637" t="s">
        <v>6178</v>
      </c>
      <c r="C1637">
        <v>901289387</v>
      </c>
      <c r="D1637" t="s">
        <v>6187</v>
      </c>
      <c r="E1637" t="s">
        <v>6191</v>
      </c>
      <c r="F1637" s="2">
        <v>44210</v>
      </c>
      <c r="G1637">
        <v>7558.96</v>
      </c>
    </row>
    <row r="1638" spans="1:7" x14ac:dyDescent="0.35">
      <c r="A1638">
        <v>0.93491360354017938</v>
      </c>
      <c r="B1638" t="s">
        <v>6179</v>
      </c>
      <c r="C1638">
        <v>702195307</v>
      </c>
      <c r="D1638" t="s">
        <v>6198</v>
      </c>
      <c r="E1638" t="s">
        <v>6191</v>
      </c>
      <c r="F1638" s="2">
        <v>44490</v>
      </c>
      <c r="G1638">
        <v>27454.53</v>
      </c>
    </row>
    <row r="1639" spans="1:7" x14ac:dyDescent="0.35">
      <c r="A1639">
        <v>0.29940761933820537</v>
      </c>
      <c r="B1639" t="s">
        <v>6180</v>
      </c>
      <c r="C1639">
        <v>600471343</v>
      </c>
      <c r="D1639" t="s">
        <v>6189</v>
      </c>
      <c r="E1639" t="s">
        <v>6194</v>
      </c>
      <c r="F1639" s="2">
        <v>44293</v>
      </c>
      <c r="G1639">
        <v>11230.96</v>
      </c>
    </row>
    <row r="1640" spans="1:7" x14ac:dyDescent="0.35">
      <c r="A1640">
        <v>0.52052804292700905</v>
      </c>
      <c r="B1640" t="s">
        <v>6177</v>
      </c>
      <c r="C1640">
        <v>328266044</v>
      </c>
      <c r="D1640" t="s">
        <v>6195</v>
      </c>
      <c r="E1640" t="s">
        <v>6191</v>
      </c>
      <c r="F1640" s="2">
        <v>44357</v>
      </c>
      <c r="G1640">
        <v>57873.27</v>
      </c>
    </row>
    <row r="1641" spans="1:7" x14ac:dyDescent="0.35">
      <c r="A1641">
        <v>0.66394292547470968</v>
      </c>
      <c r="B1641" t="s">
        <v>6177</v>
      </c>
      <c r="C1641">
        <v>508621987</v>
      </c>
      <c r="D1641" t="s">
        <v>6195</v>
      </c>
      <c r="E1641" t="s">
        <v>6191</v>
      </c>
      <c r="F1641" s="2">
        <v>44277</v>
      </c>
      <c r="G1641">
        <v>33915.599999999999</v>
      </c>
    </row>
    <row r="1642" spans="1:7" x14ac:dyDescent="0.35">
      <c r="A1642">
        <v>0.49474327607413982</v>
      </c>
      <c r="B1642" t="s">
        <v>6182</v>
      </c>
      <c r="C1642">
        <v>638882000</v>
      </c>
      <c r="D1642" t="s">
        <v>6196</v>
      </c>
      <c r="E1642" t="s">
        <v>6188</v>
      </c>
      <c r="F1642" s="2">
        <v>44267</v>
      </c>
      <c r="G1642">
        <v>27284.799999999999</v>
      </c>
    </row>
    <row r="1643" spans="1:7" x14ac:dyDescent="0.35">
      <c r="A1643">
        <v>0.92449960002088849</v>
      </c>
      <c r="B1643" t="s">
        <v>6177</v>
      </c>
      <c r="C1643">
        <v>355795565</v>
      </c>
      <c r="D1643" t="s">
        <v>6195</v>
      </c>
      <c r="E1643" t="s">
        <v>6191</v>
      </c>
      <c r="F1643" s="2">
        <v>44466</v>
      </c>
      <c r="G1643">
        <v>14865.43</v>
      </c>
    </row>
    <row r="1644" spans="1:7" x14ac:dyDescent="0.35">
      <c r="A1644">
        <v>0.54130693474397873</v>
      </c>
      <c r="B1644" t="s">
        <v>6181</v>
      </c>
      <c r="C1644">
        <v>833820639</v>
      </c>
      <c r="D1644" t="s">
        <v>6192</v>
      </c>
      <c r="E1644" t="s">
        <v>6197</v>
      </c>
      <c r="F1644" s="2">
        <v>44617</v>
      </c>
      <c r="G1644">
        <v>7610</v>
      </c>
    </row>
    <row r="1645" spans="1:7" x14ac:dyDescent="0.35">
      <c r="A1645">
        <v>0.36151468460066427</v>
      </c>
      <c r="B1645" t="s">
        <v>6177</v>
      </c>
      <c r="C1645">
        <v>908046732</v>
      </c>
      <c r="D1645" t="s">
        <v>6195</v>
      </c>
      <c r="E1645" t="s">
        <v>6190</v>
      </c>
      <c r="F1645" s="2">
        <v>44526</v>
      </c>
      <c r="G1645">
        <v>34470.9</v>
      </c>
    </row>
    <row r="1646" spans="1:7" x14ac:dyDescent="0.35">
      <c r="A1646">
        <v>0.23825931753241558</v>
      </c>
      <c r="B1646" t="s">
        <v>6182</v>
      </c>
      <c r="C1646">
        <v>399333778</v>
      </c>
      <c r="D1646" t="s">
        <v>6196</v>
      </c>
      <c r="E1646" t="s">
        <v>6188</v>
      </c>
      <c r="F1646" s="2">
        <v>44579</v>
      </c>
      <c r="G1646">
        <v>25677.08</v>
      </c>
    </row>
    <row r="1647" spans="1:7" x14ac:dyDescent="0.35">
      <c r="A1647">
        <v>0.82991036206102453</v>
      </c>
      <c r="B1647" t="s">
        <v>6180</v>
      </c>
      <c r="C1647">
        <v>243026401</v>
      </c>
      <c r="D1647" t="s">
        <v>6189</v>
      </c>
      <c r="E1647" t="s">
        <v>6194</v>
      </c>
      <c r="F1647" s="2">
        <v>44509</v>
      </c>
      <c r="G1647">
        <v>36638.46</v>
      </c>
    </row>
    <row r="1648" spans="1:7" x14ac:dyDescent="0.35">
      <c r="A1648">
        <v>0.47542944872041037</v>
      </c>
      <c r="B1648" t="s">
        <v>6178</v>
      </c>
      <c r="C1648">
        <v>543908956</v>
      </c>
      <c r="D1648" t="s">
        <v>6187</v>
      </c>
      <c r="E1648" t="s">
        <v>6190</v>
      </c>
      <c r="F1648" s="2">
        <v>44626</v>
      </c>
      <c r="G1648">
        <v>32913.69</v>
      </c>
    </row>
    <row r="1649" spans="1:7" x14ac:dyDescent="0.35">
      <c r="A1649">
        <v>2.959975439428697E-2</v>
      </c>
      <c r="B1649" t="s">
        <v>6180</v>
      </c>
      <c r="C1649">
        <v>704270517</v>
      </c>
      <c r="D1649" t="s">
        <v>6189</v>
      </c>
      <c r="E1649" t="s">
        <v>6194</v>
      </c>
      <c r="F1649" s="2">
        <v>44334</v>
      </c>
      <c r="G1649">
        <v>13915.94</v>
      </c>
    </row>
    <row r="1650" spans="1:7" x14ac:dyDescent="0.35">
      <c r="A1650">
        <v>0.47714855877206885</v>
      </c>
      <c r="B1650" t="s">
        <v>6177</v>
      </c>
      <c r="C1650">
        <v>45923697</v>
      </c>
      <c r="D1650" t="s">
        <v>6195</v>
      </c>
      <c r="E1650" t="s">
        <v>6190</v>
      </c>
      <c r="F1650" s="2">
        <v>44633</v>
      </c>
      <c r="G1650">
        <v>11687.04</v>
      </c>
    </row>
    <row r="1651" spans="1:7" x14ac:dyDescent="0.35">
      <c r="A1651">
        <v>0.44604856163693885</v>
      </c>
      <c r="B1651" t="s">
        <v>6178</v>
      </c>
      <c r="C1651">
        <v>321721952</v>
      </c>
      <c r="D1651" t="s">
        <v>6187</v>
      </c>
      <c r="E1651" t="s">
        <v>6188</v>
      </c>
      <c r="F1651" s="2">
        <v>44530</v>
      </c>
      <c r="G1651">
        <v>23201.51</v>
      </c>
    </row>
    <row r="1652" spans="1:7" x14ac:dyDescent="0.35">
      <c r="A1652">
        <v>0.90498866202009909</v>
      </c>
      <c r="B1652" t="s">
        <v>6179</v>
      </c>
      <c r="C1652">
        <v>80721655</v>
      </c>
      <c r="D1652" t="s">
        <v>6198</v>
      </c>
      <c r="E1652" t="s">
        <v>6191</v>
      </c>
      <c r="F1652" s="2">
        <v>44553</v>
      </c>
      <c r="G1652">
        <v>35236.800000000003</v>
      </c>
    </row>
    <row r="1653" spans="1:7" x14ac:dyDescent="0.35">
      <c r="A1653">
        <v>8.5293421862735808E-2</v>
      </c>
      <c r="B1653" t="s">
        <v>6180</v>
      </c>
      <c r="C1653">
        <v>375118877</v>
      </c>
      <c r="D1653" t="s">
        <v>6189</v>
      </c>
      <c r="E1653" t="s">
        <v>6194</v>
      </c>
      <c r="F1653" s="2">
        <v>44222</v>
      </c>
      <c r="G1653">
        <v>59932.54</v>
      </c>
    </row>
    <row r="1654" spans="1:7" x14ac:dyDescent="0.35">
      <c r="A1654">
        <v>0.85451827130892732</v>
      </c>
      <c r="B1654" t="s">
        <v>6179</v>
      </c>
      <c r="C1654">
        <v>680754600</v>
      </c>
      <c r="D1654" t="s">
        <v>6198</v>
      </c>
      <c r="E1654" t="s">
        <v>6201</v>
      </c>
      <c r="F1654" s="2">
        <v>44670</v>
      </c>
      <c r="G1654">
        <v>9079.68</v>
      </c>
    </row>
    <row r="1655" spans="1:7" x14ac:dyDescent="0.35">
      <c r="A1655">
        <v>0.55677049978827253</v>
      </c>
      <c r="B1655" t="s">
        <v>6177</v>
      </c>
      <c r="C1655">
        <v>603175786</v>
      </c>
      <c r="D1655" t="s">
        <v>6195</v>
      </c>
      <c r="E1655" t="s">
        <v>6190</v>
      </c>
      <c r="F1655" s="2">
        <v>44360</v>
      </c>
      <c r="G1655">
        <v>18163.5</v>
      </c>
    </row>
    <row r="1656" spans="1:7" x14ac:dyDescent="0.35">
      <c r="A1656">
        <v>0.90271648476604505</v>
      </c>
      <c r="B1656" t="s">
        <v>6178</v>
      </c>
      <c r="C1656">
        <v>399588315</v>
      </c>
      <c r="D1656" t="s">
        <v>6187</v>
      </c>
      <c r="E1656" t="s">
        <v>6188</v>
      </c>
      <c r="F1656" s="2">
        <v>44402</v>
      </c>
      <c r="G1656">
        <v>44184.4</v>
      </c>
    </row>
    <row r="1657" spans="1:7" x14ac:dyDescent="0.35">
      <c r="A1657">
        <v>0.39638672196976277</v>
      </c>
      <c r="B1657" t="s">
        <v>6180</v>
      </c>
      <c r="C1657">
        <v>108897724</v>
      </c>
      <c r="D1657" t="s">
        <v>6189</v>
      </c>
      <c r="E1657" t="s">
        <v>6194</v>
      </c>
      <c r="F1657" s="2">
        <v>44223</v>
      </c>
      <c r="G1657">
        <v>33890.559999999998</v>
      </c>
    </row>
    <row r="1658" spans="1:7" x14ac:dyDescent="0.35">
      <c r="A1658">
        <v>0.89962970101504935</v>
      </c>
      <c r="B1658" t="s">
        <v>6178</v>
      </c>
      <c r="C1658">
        <v>647475846</v>
      </c>
      <c r="D1658" t="s">
        <v>6187</v>
      </c>
      <c r="E1658" t="s">
        <v>6188</v>
      </c>
      <c r="F1658" s="2">
        <v>44443</v>
      </c>
      <c r="G1658">
        <v>58676.56</v>
      </c>
    </row>
    <row r="1659" spans="1:7" x14ac:dyDescent="0.35">
      <c r="A1659">
        <v>0.15831231329052686</v>
      </c>
      <c r="B1659" t="s">
        <v>6182</v>
      </c>
      <c r="C1659">
        <v>451507639</v>
      </c>
      <c r="D1659" t="s">
        <v>6196</v>
      </c>
      <c r="E1659" t="s">
        <v>6188</v>
      </c>
      <c r="F1659" s="2">
        <v>44432</v>
      </c>
      <c r="G1659">
        <v>19666.68</v>
      </c>
    </row>
    <row r="1660" spans="1:7" x14ac:dyDescent="0.35">
      <c r="A1660">
        <v>0.26743047454041757</v>
      </c>
      <c r="B1660" t="s">
        <v>6177</v>
      </c>
      <c r="C1660">
        <v>55382792</v>
      </c>
      <c r="D1660" t="s">
        <v>6195</v>
      </c>
      <c r="E1660" t="s">
        <v>6190</v>
      </c>
      <c r="F1660" s="2">
        <v>44306</v>
      </c>
      <c r="G1660">
        <v>21708.82</v>
      </c>
    </row>
    <row r="1661" spans="1:7" x14ac:dyDescent="0.35">
      <c r="A1661">
        <v>0.98014890959399004</v>
      </c>
      <c r="B1661" t="s">
        <v>6180</v>
      </c>
      <c r="C1661">
        <v>271603947</v>
      </c>
      <c r="D1661" t="s">
        <v>6189</v>
      </c>
      <c r="E1661" t="s">
        <v>6194</v>
      </c>
      <c r="F1661" s="2">
        <v>44529</v>
      </c>
      <c r="G1661">
        <v>27029.67</v>
      </c>
    </row>
    <row r="1662" spans="1:7" x14ac:dyDescent="0.35">
      <c r="A1662">
        <v>0.9405356062252983</v>
      </c>
      <c r="B1662" t="s">
        <v>6178</v>
      </c>
      <c r="C1662">
        <v>192418406</v>
      </c>
      <c r="D1662" t="s">
        <v>6187</v>
      </c>
      <c r="E1662" t="s">
        <v>6191</v>
      </c>
      <c r="F1662" s="2">
        <v>44248</v>
      </c>
      <c r="G1662">
        <v>28243.599999999999</v>
      </c>
    </row>
    <row r="1663" spans="1:7" x14ac:dyDescent="0.35">
      <c r="A1663">
        <v>0.36686344853043606</v>
      </c>
      <c r="B1663" t="s">
        <v>6180</v>
      </c>
      <c r="C1663">
        <v>466022540</v>
      </c>
      <c r="D1663" t="s">
        <v>6189</v>
      </c>
      <c r="E1663" t="s">
        <v>6194</v>
      </c>
      <c r="F1663" s="2">
        <v>44284</v>
      </c>
      <c r="G1663">
        <v>34176.57</v>
      </c>
    </row>
    <row r="1664" spans="1:7" x14ac:dyDescent="0.35">
      <c r="A1664">
        <v>0.83821007845521645</v>
      </c>
      <c r="B1664" t="s">
        <v>6179</v>
      </c>
      <c r="C1664">
        <v>496470356</v>
      </c>
      <c r="D1664" t="s">
        <v>6198</v>
      </c>
      <c r="E1664" t="s">
        <v>6191</v>
      </c>
      <c r="F1664" s="2">
        <v>44406</v>
      </c>
      <c r="G1664">
        <v>33310.44</v>
      </c>
    </row>
    <row r="1665" spans="1:7" x14ac:dyDescent="0.35">
      <c r="A1665">
        <v>0.1808390526209156</v>
      </c>
      <c r="B1665" t="s">
        <v>6182</v>
      </c>
      <c r="C1665">
        <v>392445704</v>
      </c>
      <c r="D1665" t="s">
        <v>6196</v>
      </c>
      <c r="E1665" t="s">
        <v>6188</v>
      </c>
      <c r="F1665" s="2">
        <v>44245</v>
      </c>
      <c r="G1665">
        <v>12588.03</v>
      </c>
    </row>
    <row r="1666" spans="1:7" x14ac:dyDescent="0.35">
      <c r="A1666">
        <v>0.58190419495544399</v>
      </c>
      <c r="B1666" t="s">
        <v>6179</v>
      </c>
      <c r="C1666">
        <v>319451547</v>
      </c>
      <c r="D1666" t="s">
        <v>6198</v>
      </c>
      <c r="E1666" t="s">
        <v>6201</v>
      </c>
      <c r="F1666" s="2">
        <v>44247</v>
      </c>
      <c r="G1666">
        <v>10848.6</v>
      </c>
    </row>
    <row r="1667" spans="1:7" x14ac:dyDescent="0.35">
      <c r="A1667">
        <v>0.45097315405468996</v>
      </c>
      <c r="B1667" t="s">
        <v>6177</v>
      </c>
      <c r="C1667">
        <v>422083653</v>
      </c>
      <c r="D1667" t="s">
        <v>6195</v>
      </c>
      <c r="E1667" t="s">
        <v>6190</v>
      </c>
      <c r="F1667" s="2">
        <v>44588</v>
      </c>
      <c r="G1667">
        <v>4249.3500000000004</v>
      </c>
    </row>
    <row r="1668" spans="1:7" x14ac:dyDescent="0.35">
      <c r="A1668">
        <v>0.18767558522603933</v>
      </c>
      <c r="B1668" t="s">
        <v>6179</v>
      </c>
      <c r="C1668">
        <v>843963225</v>
      </c>
      <c r="D1668" t="s">
        <v>6198</v>
      </c>
      <c r="E1668" t="s">
        <v>6191</v>
      </c>
      <c r="F1668" s="2">
        <v>44218</v>
      </c>
      <c r="G1668">
        <v>4823.01</v>
      </c>
    </row>
    <row r="1669" spans="1:7" x14ac:dyDescent="0.35">
      <c r="A1669">
        <v>0.5695007415515605</v>
      </c>
      <c r="B1669" t="s">
        <v>6177</v>
      </c>
      <c r="C1669">
        <v>857789489</v>
      </c>
      <c r="D1669" t="s">
        <v>6195</v>
      </c>
      <c r="E1669" t="s">
        <v>6190</v>
      </c>
      <c r="F1669" s="2">
        <v>44637</v>
      </c>
      <c r="G1669">
        <v>12850.1</v>
      </c>
    </row>
    <row r="1670" spans="1:7" x14ac:dyDescent="0.35">
      <c r="A1670">
        <v>0.502438538270913</v>
      </c>
      <c r="B1670" t="s">
        <v>6178</v>
      </c>
      <c r="C1670">
        <v>293887331</v>
      </c>
      <c r="D1670" t="s">
        <v>6187</v>
      </c>
      <c r="E1670" t="s">
        <v>6190</v>
      </c>
      <c r="F1670" s="2">
        <v>44500</v>
      </c>
      <c r="G1670">
        <v>61463.58</v>
      </c>
    </row>
    <row r="1671" spans="1:7" x14ac:dyDescent="0.35">
      <c r="A1671">
        <v>0.57961446031936414</v>
      </c>
      <c r="B1671" t="s">
        <v>6182</v>
      </c>
      <c r="C1671">
        <v>486466506</v>
      </c>
      <c r="D1671" t="s">
        <v>6196</v>
      </c>
      <c r="E1671" t="s">
        <v>6200</v>
      </c>
      <c r="F1671" s="2">
        <v>44372</v>
      </c>
      <c r="G1671">
        <v>7367.81</v>
      </c>
    </row>
    <row r="1672" spans="1:7" x14ac:dyDescent="0.35">
      <c r="A1672">
        <v>0.79410880743395373</v>
      </c>
      <c r="B1672" t="s">
        <v>6179</v>
      </c>
      <c r="C1672">
        <v>740796578</v>
      </c>
      <c r="D1672" t="s">
        <v>6198</v>
      </c>
      <c r="E1672" t="s">
        <v>6201</v>
      </c>
      <c r="F1672" s="2">
        <v>44262</v>
      </c>
      <c r="G1672">
        <v>46623.69</v>
      </c>
    </row>
    <row r="1673" spans="1:7" x14ac:dyDescent="0.35">
      <c r="A1673">
        <v>0.39408063277921557</v>
      </c>
      <c r="B1673" t="s">
        <v>6177</v>
      </c>
      <c r="C1673">
        <v>21780220</v>
      </c>
      <c r="D1673" t="s">
        <v>6195</v>
      </c>
      <c r="E1673" t="s">
        <v>6190</v>
      </c>
      <c r="F1673" s="2">
        <v>44283</v>
      </c>
      <c r="G1673">
        <v>38137.68</v>
      </c>
    </row>
    <row r="1674" spans="1:7" x14ac:dyDescent="0.35">
      <c r="A1674">
        <v>0.92227412049653579</v>
      </c>
      <c r="B1674" t="s">
        <v>6182</v>
      </c>
      <c r="C1674">
        <v>413318974</v>
      </c>
      <c r="D1674" t="s">
        <v>6196</v>
      </c>
      <c r="E1674" t="s">
        <v>6188</v>
      </c>
      <c r="F1674" s="2">
        <v>44381</v>
      </c>
      <c r="G1674">
        <v>40560</v>
      </c>
    </row>
    <row r="1675" spans="1:7" x14ac:dyDescent="0.35">
      <c r="A1675">
        <v>5.5802904503105211E-2</v>
      </c>
      <c r="B1675" t="s">
        <v>6179</v>
      </c>
      <c r="C1675">
        <v>202717733</v>
      </c>
      <c r="D1675" t="s">
        <v>6198</v>
      </c>
      <c r="E1675" t="s">
        <v>6201</v>
      </c>
      <c r="F1675" s="2">
        <v>44513</v>
      </c>
      <c r="G1675">
        <v>2951</v>
      </c>
    </row>
    <row r="1676" spans="1:7" x14ac:dyDescent="0.35">
      <c r="A1676">
        <v>0.10393359538348934</v>
      </c>
      <c r="B1676" t="s">
        <v>6178</v>
      </c>
      <c r="C1676">
        <v>264240684</v>
      </c>
      <c r="D1676" t="s">
        <v>6187</v>
      </c>
      <c r="E1676" t="s">
        <v>6188</v>
      </c>
      <c r="F1676" s="2">
        <v>44432</v>
      </c>
      <c r="G1676">
        <v>9465.2999999999993</v>
      </c>
    </row>
    <row r="1677" spans="1:7" x14ac:dyDescent="0.35">
      <c r="A1677">
        <v>0.14166373871793592</v>
      </c>
      <c r="B1677" t="s">
        <v>6181</v>
      </c>
      <c r="C1677">
        <v>398267060</v>
      </c>
      <c r="D1677" t="s">
        <v>6192</v>
      </c>
      <c r="E1677" t="s">
        <v>6193</v>
      </c>
      <c r="F1677" s="2">
        <v>44218</v>
      </c>
      <c r="G1677">
        <v>55171.6</v>
      </c>
    </row>
    <row r="1678" spans="1:7" x14ac:dyDescent="0.35">
      <c r="A1678">
        <v>0.1113385772402512</v>
      </c>
      <c r="B1678" t="s">
        <v>6177</v>
      </c>
      <c r="C1678">
        <v>537270977</v>
      </c>
      <c r="D1678" t="s">
        <v>6195</v>
      </c>
      <c r="E1678" t="s">
        <v>6190</v>
      </c>
      <c r="F1678" s="2">
        <v>44406</v>
      </c>
      <c r="G1678">
        <v>20333.25</v>
      </c>
    </row>
    <row r="1679" spans="1:7" x14ac:dyDescent="0.35">
      <c r="A1679">
        <v>2.9474878372046098E-2</v>
      </c>
      <c r="B1679" t="s">
        <v>6179</v>
      </c>
      <c r="C1679">
        <v>718752181</v>
      </c>
      <c r="D1679" t="s">
        <v>6198</v>
      </c>
      <c r="E1679" t="s">
        <v>6191</v>
      </c>
      <c r="F1679" s="2">
        <v>44568</v>
      </c>
      <c r="G1679">
        <v>30770.25</v>
      </c>
    </row>
    <row r="1680" spans="1:7" x14ac:dyDescent="0.35">
      <c r="A1680">
        <v>0.18921409332135397</v>
      </c>
      <c r="B1680" t="s">
        <v>6179</v>
      </c>
      <c r="C1680">
        <v>536399691</v>
      </c>
      <c r="D1680" t="s">
        <v>6198</v>
      </c>
      <c r="E1680" t="s">
        <v>6191</v>
      </c>
      <c r="F1680" s="2">
        <v>44294</v>
      </c>
      <c r="G1680">
        <v>25225.64</v>
      </c>
    </row>
    <row r="1681" spans="1:7" x14ac:dyDescent="0.35">
      <c r="A1681">
        <v>0.44954184165680944</v>
      </c>
      <c r="B1681" t="s">
        <v>6182</v>
      </c>
      <c r="C1681">
        <v>258758482</v>
      </c>
      <c r="D1681" t="s">
        <v>6196</v>
      </c>
      <c r="E1681" t="s">
        <v>6188</v>
      </c>
      <c r="F1681" s="2">
        <v>44408</v>
      </c>
      <c r="G1681">
        <v>17772.810000000001</v>
      </c>
    </row>
    <row r="1682" spans="1:7" x14ac:dyDescent="0.35">
      <c r="A1682">
        <v>0.51037616594271773</v>
      </c>
      <c r="B1682" t="s">
        <v>6179</v>
      </c>
      <c r="C1682">
        <v>528154145</v>
      </c>
      <c r="D1682" t="s">
        <v>6198</v>
      </c>
      <c r="E1682" t="s">
        <v>6191</v>
      </c>
      <c r="F1682" s="2">
        <v>44635</v>
      </c>
      <c r="G1682">
        <v>21318.639999999999</v>
      </c>
    </row>
    <row r="1683" spans="1:7" x14ac:dyDescent="0.35">
      <c r="A1683">
        <v>0.12701883179279139</v>
      </c>
      <c r="B1683" t="s">
        <v>6178</v>
      </c>
      <c r="C1683">
        <v>57303665</v>
      </c>
      <c r="D1683" t="s">
        <v>6187</v>
      </c>
      <c r="E1683" t="s">
        <v>6188</v>
      </c>
      <c r="F1683" s="2">
        <v>44599</v>
      </c>
      <c r="G1683">
        <v>6399.12</v>
      </c>
    </row>
    <row r="1684" spans="1:7" x14ac:dyDescent="0.35">
      <c r="A1684">
        <v>3.6807896029851239E-3</v>
      </c>
      <c r="B1684" t="s">
        <v>6179</v>
      </c>
      <c r="C1684">
        <v>298970874</v>
      </c>
      <c r="D1684" t="s">
        <v>6198</v>
      </c>
      <c r="E1684" t="s">
        <v>6201</v>
      </c>
      <c r="F1684" s="2">
        <v>44680</v>
      </c>
      <c r="G1684">
        <v>24532.2</v>
      </c>
    </row>
    <row r="1685" spans="1:7" x14ac:dyDescent="0.35">
      <c r="A1685">
        <v>0.6719445809420086</v>
      </c>
      <c r="B1685" t="s">
        <v>6177</v>
      </c>
      <c r="C1685">
        <v>641162583</v>
      </c>
      <c r="D1685" t="s">
        <v>6195</v>
      </c>
      <c r="E1685" t="s">
        <v>6190</v>
      </c>
      <c r="F1685" s="2">
        <v>44505</v>
      </c>
      <c r="G1685">
        <v>32999.379999999997</v>
      </c>
    </row>
    <row r="1686" spans="1:7" x14ac:dyDescent="0.35">
      <c r="A1686">
        <v>0.42193052863549085</v>
      </c>
      <c r="B1686" t="s">
        <v>6182</v>
      </c>
      <c r="C1686">
        <v>871591571</v>
      </c>
      <c r="D1686" t="s">
        <v>6196</v>
      </c>
      <c r="E1686" t="s">
        <v>6200</v>
      </c>
      <c r="F1686" s="2">
        <v>44647</v>
      </c>
      <c r="G1686">
        <v>7688.4</v>
      </c>
    </row>
    <row r="1687" spans="1:7" x14ac:dyDescent="0.35">
      <c r="A1687">
        <v>3.195706761008954E-2</v>
      </c>
      <c r="B1687" t="s">
        <v>6179</v>
      </c>
      <c r="C1687">
        <v>693108756</v>
      </c>
      <c r="D1687" t="s">
        <v>6198</v>
      </c>
      <c r="E1687" t="s">
        <v>6191</v>
      </c>
      <c r="F1687" s="2">
        <v>44569</v>
      </c>
      <c r="G1687">
        <v>15580.8</v>
      </c>
    </row>
    <row r="1688" spans="1:7" x14ac:dyDescent="0.35">
      <c r="A1688">
        <v>0.35948809208259502</v>
      </c>
      <c r="B1688" t="s">
        <v>6179</v>
      </c>
      <c r="C1688">
        <v>582690079</v>
      </c>
      <c r="D1688" t="s">
        <v>6198</v>
      </c>
      <c r="E1688" t="s">
        <v>6201</v>
      </c>
      <c r="F1688" s="2">
        <v>44342</v>
      </c>
      <c r="G1688">
        <v>27369.65</v>
      </c>
    </row>
    <row r="1689" spans="1:7" x14ac:dyDescent="0.35">
      <c r="A1689">
        <v>0.84323138080799764</v>
      </c>
      <c r="B1689" t="s">
        <v>6182</v>
      </c>
      <c r="C1689">
        <v>899944761</v>
      </c>
      <c r="D1689" t="s">
        <v>6196</v>
      </c>
      <c r="E1689" t="s">
        <v>6199</v>
      </c>
      <c r="F1689" s="2">
        <v>44247</v>
      </c>
      <c r="G1689">
        <v>36221.64</v>
      </c>
    </row>
    <row r="1690" spans="1:7" x14ac:dyDescent="0.35">
      <c r="A1690">
        <v>0.30332070228493602</v>
      </c>
      <c r="B1690" t="s">
        <v>6181</v>
      </c>
      <c r="C1690">
        <v>750833059</v>
      </c>
      <c r="D1690" t="s">
        <v>6192</v>
      </c>
      <c r="E1690" t="s">
        <v>6197</v>
      </c>
      <c r="F1690" s="2">
        <v>44264</v>
      </c>
      <c r="G1690">
        <v>3723.72</v>
      </c>
    </row>
    <row r="1691" spans="1:7" x14ac:dyDescent="0.35">
      <c r="A1691">
        <v>0.72807157632679154</v>
      </c>
      <c r="B1691" t="s">
        <v>6181</v>
      </c>
      <c r="C1691">
        <v>233445574</v>
      </c>
      <c r="D1691" t="s">
        <v>6192</v>
      </c>
      <c r="E1691" t="s">
        <v>6193</v>
      </c>
      <c r="F1691" s="2">
        <v>44553</v>
      </c>
      <c r="G1691">
        <v>38349.599999999999</v>
      </c>
    </row>
    <row r="1692" spans="1:7" x14ac:dyDescent="0.35">
      <c r="A1692">
        <v>0.87655821592564764</v>
      </c>
      <c r="B1692" t="s">
        <v>6179</v>
      </c>
      <c r="C1692">
        <v>857034108</v>
      </c>
      <c r="D1692" t="s">
        <v>6198</v>
      </c>
      <c r="E1692" t="s">
        <v>6201</v>
      </c>
      <c r="F1692" s="2">
        <v>44476</v>
      </c>
      <c r="G1692">
        <v>64428.52</v>
      </c>
    </row>
    <row r="1693" spans="1:7" x14ac:dyDescent="0.35">
      <c r="A1693">
        <v>0.82890764249069193</v>
      </c>
      <c r="B1693" t="s">
        <v>6178</v>
      </c>
      <c r="C1693">
        <v>967386430</v>
      </c>
      <c r="D1693" t="s">
        <v>6187</v>
      </c>
      <c r="E1693" t="s">
        <v>6200</v>
      </c>
      <c r="F1693" s="2">
        <v>44369</v>
      </c>
      <c r="G1693">
        <v>30367.35</v>
      </c>
    </row>
    <row r="1694" spans="1:7" x14ac:dyDescent="0.35">
      <c r="A1694">
        <v>0.46069043541385135</v>
      </c>
      <c r="B1694" t="s">
        <v>6182</v>
      </c>
      <c r="C1694">
        <v>782785496</v>
      </c>
      <c r="D1694" t="s">
        <v>6196</v>
      </c>
      <c r="E1694" t="s">
        <v>6199</v>
      </c>
      <c r="F1694" s="2">
        <v>44606</v>
      </c>
      <c r="G1694">
        <v>6737.21</v>
      </c>
    </row>
    <row r="1695" spans="1:7" x14ac:dyDescent="0.35">
      <c r="A1695">
        <v>0.9796051858953112</v>
      </c>
      <c r="B1695" t="s">
        <v>6179</v>
      </c>
      <c r="C1695">
        <v>620396227</v>
      </c>
      <c r="D1695" t="s">
        <v>6198</v>
      </c>
      <c r="E1695" t="s">
        <v>6191</v>
      </c>
      <c r="F1695" s="2">
        <v>44369</v>
      </c>
      <c r="G1695">
        <v>40174.089999999997</v>
      </c>
    </row>
    <row r="1696" spans="1:7" x14ac:dyDescent="0.35">
      <c r="A1696">
        <v>0.86756659741947406</v>
      </c>
      <c r="B1696" t="s">
        <v>6178</v>
      </c>
      <c r="C1696">
        <v>986502521</v>
      </c>
      <c r="D1696" t="s">
        <v>6187</v>
      </c>
      <c r="E1696" t="s">
        <v>6188</v>
      </c>
      <c r="F1696" s="2">
        <v>44245</v>
      </c>
      <c r="G1696">
        <v>6816.59</v>
      </c>
    </row>
    <row r="1697" spans="1:7" x14ac:dyDescent="0.35">
      <c r="A1697">
        <v>0.15736356638154425</v>
      </c>
      <c r="B1697" t="s">
        <v>6180</v>
      </c>
      <c r="C1697">
        <v>939664703</v>
      </c>
      <c r="D1697" t="s">
        <v>6189</v>
      </c>
      <c r="E1697" t="s">
        <v>6190</v>
      </c>
      <c r="F1697" s="2">
        <v>44528</v>
      </c>
      <c r="G1697">
        <v>10323.780000000001</v>
      </c>
    </row>
    <row r="1698" spans="1:7" x14ac:dyDescent="0.35">
      <c r="A1698">
        <v>0.49642239321167136</v>
      </c>
      <c r="B1698" t="s">
        <v>6182</v>
      </c>
      <c r="C1698">
        <v>502376688</v>
      </c>
      <c r="D1698" t="s">
        <v>6196</v>
      </c>
      <c r="E1698" t="s">
        <v>6188</v>
      </c>
      <c r="F1698" s="2">
        <v>44363</v>
      </c>
      <c r="G1698">
        <v>57248</v>
      </c>
    </row>
    <row r="1699" spans="1:7" x14ac:dyDescent="0.35">
      <c r="A1699">
        <v>8.8669602932114566E-2</v>
      </c>
      <c r="B1699" t="s">
        <v>6180</v>
      </c>
      <c r="C1699">
        <v>279450697</v>
      </c>
      <c r="D1699" t="s">
        <v>6189</v>
      </c>
      <c r="E1699" t="s">
        <v>6194</v>
      </c>
      <c r="F1699" s="2">
        <v>44533</v>
      </c>
      <c r="G1699">
        <v>47416.160000000003</v>
      </c>
    </row>
    <row r="1700" spans="1:7" x14ac:dyDescent="0.35">
      <c r="A1700">
        <v>0.24482647872758301</v>
      </c>
      <c r="B1700" t="s">
        <v>6180</v>
      </c>
      <c r="C1700">
        <v>245645227</v>
      </c>
      <c r="D1700" t="s">
        <v>6189</v>
      </c>
      <c r="E1700" t="s">
        <v>6194</v>
      </c>
      <c r="F1700" s="2">
        <v>44396</v>
      </c>
      <c r="G1700">
        <v>26630.639999999999</v>
      </c>
    </row>
    <row r="1701" spans="1:7" x14ac:dyDescent="0.35">
      <c r="A1701">
        <v>0.34587198899181648</v>
      </c>
      <c r="B1701" t="s">
        <v>6178</v>
      </c>
      <c r="C1701">
        <v>234182203</v>
      </c>
      <c r="D1701" t="s">
        <v>6187</v>
      </c>
      <c r="E1701" t="s">
        <v>6188</v>
      </c>
      <c r="F1701" s="2">
        <v>44436</v>
      </c>
      <c r="G1701">
        <v>22015.68</v>
      </c>
    </row>
    <row r="1702" spans="1:7" x14ac:dyDescent="0.35">
      <c r="A1702">
        <v>0.37163981396993351</v>
      </c>
      <c r="B1702" t="s">
        <v>6178</v>
      </c>
      <c r="C1702">
        <v>748656439</v>
      </c>
      <c r="D1702" t="s">
        <v>6187</v>
      </c>
      <c r="E1702" t="s">
        <v>6188</v>
      </c>
      <c r="F1702" s="2">
        <v>44200</v>
      </c>
      <c r="G1702">
        <v>17724.72</v>
      </c>
    </row>
    <row r="1703" spans="1:7" x14ac:dyDescent="0.35">
      <c r="A1703">
        <v>0.6596708694581348</v>
      </c>
      <c r="B1703" t="s">
        <v>6178</v>
      </c>
      <c r="C1703">
        <v>597989944</v>
      </c>
      <c r="D1703" t="s">
        <v>6187</v>
      </c>
      <c r="E1703" t="s">
        <v>6190</v>
      </c>
      <c r="F1703" s="2">
        <v>44410</v>
      </c>
      <c r="G1703">
        <v>46277.84</v>
      </c>
    </row>
    <row r="1704" spans="1:7" x14ac:dyDescent="0.35">
      <c r="A1704">
        <v>6.7278438828592524E-2</v>
      </c>
      <c r="B1704" t="s">
        <v>6179</v>
      </c>
      <c r="C1704">
        <v>809037906</v>
      </c>
      <c r="D1704" t="s">
        <v>6198</v>
      </c>
      <c r="E1704" t="s">
        <v>6191</v>
      </c>
      <c r="F1704" s="2">
        <v>44217</v>
      </c>
      <c r="G1704">
        <v>15039</v>
      </c>
    </row>
    <row r="1705" spans="1:7" x14ac:dyDescent="0.35">
      <c r="A1705">
        <v>0.84167483398081866</v>
      </c>
      <c r="B1705" t="s">
        <v>6177</v>
      </c>
      <c r="C1705">
        <v>349872023</v>
      </c>
      <c r="D1705" t="s">
        <v>6195</v>
      </c>
      <c r="E1705" t="s">
        <v>6191</v>
      </c>
      <c r="F1705" s="2">
        <v>44222</v>
      </c>
      <c r="G1705">
        <v>22092.5</v>
      </c>
    </row>
    <row r="1706" spans="1:7" x14ac:dyDescent="0.35">
      <c r="A1706">
        <v>0.48273330375268819</v>
      </c>
      <c r="B1706" t="s">
        <v>6182</v>
      </c>
      <c r="C1706">
        <v>790370097</v>
      </c>
      <c r="D1706" t="s">
        <v>6196</v>
      </c>
      <c r="E1706" t="s">
        <v>6188</v>
      </c>
      <c r="F1706" s="2">
        <v>44501</v>
      </c>
      <c r="G1706">
        <v>38312.32</v>
      </c>
    </row>
    <row r="1707" spans="1:7" x14ac:dyDescent="0.35">
      <c r="A1707">
        <v>0.37250562686561994</v>
      </c>
      <c r="B1707" t="s">
        <v>6179</v>
      </c>
      <c r="C1707">
        <v>719704224</v>
      </c>
      <c r="D1707" t="s">
        <v>6198</v>
      </c>
      <c r="E1707" t="s">
        <v>6201</v>
      </c>
      <c r="F1707" s="2">
        <v>44234</v>
      </c>
      <c r="G1707">
        <v>25787.58</v>
      </c>
    </row>
    <row r="1708" spans="1:7" x14ac:dyDescent="0.35">
      <c r="A1708">
        <v>0.32695386699844609</v>
      </c>
      <c r="B1708" t="s">
        <v>6181</v>
      </c>
      <c r="C1708">
        <v>8507311</v>
      </c>
      <c r="D1708" t="s">
        <v>6192</v>
      </c>
      <c r="E1708" t="s">
        <v>6188</v>
      </c>
      <c r="F1708" s="2">
        <v>44302</v>
      </c>
      <c r="G1708">
        <v>58406.76</v>
      </c>
    </row>
    <row r="1709" spans="1:7" x14ac:dyDescent="0.35">
      <c r="A1709">
        <v>0.73679574740049447</v>
      </c>
      <c r="B1709" t="s">
        <v>6182</v>
      </c>
      <c r="C1709">
        <v>431023279</v>
      </c>
      <c r="D1709" t="s">
        <v>6196</v>
      </c>
      <c r="E1709" t="s">
        <v>6199</v>
      </c>
      <c r="F1709" s="2">
        <v>44400</v>
      </c>
      <c r="G1709">
        <v>6843.75</v>
      </c>
    </row>
    <row r="1710" spans="1:7" x14ac:dyDescent="0.35">
      <c r="A1710">
        <v>0.19010852096984532</v>
      </c>
      <c r="B1710" t="s">
        <v>6177</v>
      </c>
      <c r="C1710">
        <v>106263958</v>
      </c>
      <c r="D1710" t="s">
        <v>6195</v>
      </c>
      <c r="E1710" t="s">
        <v>6191</v>
      </c>
      <c r="F1710" s="2">
        <v>44616</v>
      </c>
      <c r="G1710">
        <v>11589.76</v>
      </c>
    </row>
    <row r="1711" spans="1:7" x14ac:dyDescent="0.35">
      <c r="A1711">
        <v>0.40637100723393227</v>
      </c>
      <c r="B1711" t="s">
        <v>6179</v>
      </c>
      <c r="C1711">
        <v>75645378</v>
      </c>
      <c r="D1711" t="s">
        <v>6198</v>
      </c>
      <c r="E1711" t="s">
        <v>6191</v>
      </c>
      <c r="F1711" s="2">
        <v>44485</v>
      </c>
      <c r="G1711">
        <v>28989.03</v>
      </c>
    </row>
    <row r="1712" spans="1:7" x14ac:dyDescent="0.35">
      <c r="A1712">
        <v>0.17503877973577875</v>
      </c>
      <c r="B1712" t="s">
        <v>6178</v>
      </c>
      <c r="C1712">
        <v>9638448</v>
      </c>
      <c r="D1712" t="s">
        <v>6187</v>
      </c>
      <c r="E1712" t="s">
        <v>6188</v>
      </c>
      <c r="F1712" s="2">
        <v>44506</v>
      </c>
      <c r="G1712">
        <v>5827.36</v>
      </c>
    </row>
    <row r="1713" spans="1:7" x14ac:dyDescent="0.35">
      <c r="A1713">
        <v>0.23597929698490083</v>
      </c>
      <c r="B1713" t="s">
        <v>6177</v>
      </c>
      <c r="C1713">
        <v>692934406</v>
      </c>
      <c r="D1713" t="s">
        <v>6195</v>
      </c>
      <c r="E1713" t="s">
        <v>6190</v>
      </c>
      <c r="F1713" s="2">
        <v>44253</v>
      </c>
      <c r="G1713">
        <v>23802.240000000002</v>
      </c>
    </row>
    <row r="1714" spans="1:7" x14ac:dyDescent="0.35">
      <c r="A1714">
        <v>4.5919510517792417E-2</v>
      </c>
      <c r="B1714" t="s">
        <v>6178</v>
      </c>
      <c r="C1714">
        <v>665812247</v>
      </c>
      <c r="D1714" t="s">
        <v>6187</v>
      </c>
      <c r="E1714" t="s">
        <v>6200</v>
      </c>
      <c r="F1714" s="2">
        <v>44540</v>
      </c>
      <c r="G1714">
        <v>22652.799999999999</v>
      </c>
    </row>
    <row r="1715" spans="1:7" x14ac:dyDescent="0.35">
      <c r="A1715">
        <v>0.43075758769185035</v>
      </c>
      <c r="B1715" t="s">
        <v>6179</v>
      </c>
      <c r="C1715">
        <v>461866831</v>
      </c>
      <c r="D1715" t="s">
        <v>6198</v>
      </c>
      <c r="E1715" t="s">
        <v>6191</v>
      </c>
      <c r="F1715" s="2">
        <v>44556</v>
      </c>
      <c r="G1715">
        <v>50071.08</v>
      </c>
    </row>
    <row r="1716" spans="1:7" x14ac:dyDescent="0.35">
      <c r="A1716">
        <v>9.3967788396942864E-2</v>
      </c>
      <c r="B1716" t="s">
        <v>6177</v>
      </c>
      <c r="C1716">
        <v>876216916</v>
      </c>
      <c r="D1716" t="s">
        <v>6195</v>
      </c>
      <c r="E1716" t="s">
        <v>6190</v>
      </c>
      <c r="F1716" s="2">
        <v>44669</v>
      </c>
      <c r="G1716">
        <v>40762.26</v>
      </c>
    </row>
    <row r="1717" spans="1:7" x14ac:dyDescent="0.35">
      <c r="A1717">
        <v>0.71939103435323215</v>
      </c>
      <c r="B1717" t="s">
        <v>6180</v>
      </c>
      <c r="C1717">
        <v>232806399</v>
      </c>
      <c r="D1717" t="s">
        <v>6189</v>
      </c>
      <c r="E1717" t="s">
        <v>6194</v>
      </c>
      <c r="F1717" s="2">
        <v>44276</v>
      </c>
      <c r="G1717">
        <v>5148.24</v>
      </c>
    </row>
    <row r="1718" spans="1:7" x14ac:dyDescent="0.35">
      <c r="A1718">
        <v>0.58739938172292816</v>
      </c>
      <c r="B1718" t="s">
        <v>6177</v>
      </c>
      <c r="C1718">
        <v>260853016</v>
      </c>
      <c r="D1718" t="s">
        <v>6195</v>
      </c>
      <c r="E1718" t="s">
        <v>6191</v>
      </c>
      <c r="F1718" s="2">
        <v>44245</v>
      </c>
      <c r="G1718">
        <v>11175.75</v>
      </c>
    </row>
    <row r="1719" spans="1:7" x14ac:dyDescent="0.35">
      <c r="A1719">
        <v>0.18688213698895917</v>
      </c>
      <c r="B1719" t="s">
        <v>6178</v>
      </c>
      <c r="C1719">
        <v>348362013</v>
      </c>
      <c r="D1719" t="s">
        <v>6187</v>
      </c>
      <c r="E1719" t="s">
        <v>6200</v>
      </c>
      <c r="F1719" s="2">
        <v>44469</v>
      </c>
      <c r="G1719">
        <v>5269.6</v>
      </c>
    </row>
    <row r="1720" spans="1:7" x14ac:dyDescent="0.35">
      <c r="A1720">
        <v>0.53389739143382497</v>
      </c>
      <c r="B1720" t="s">
        <v>6178</v>
      </c>
      <c r="C1720">
        <v>183697653</v>
      </c>
      <c r="D1720" t="s">
        <v>6187</v>
      </c>
      <c r="E1720" t="s">
        <v>6190</v>
      </c>
      <c r="F1720" s="2">
        <v>44578</v>
      </c>
      <c r="G1720">
        <v>13388.07</v>
      </c>
    </row>
    <row r="1721" spans="1:7" x14ac:dyDescent="0.35">
      <c r="A1721">
        <v>0.74763250215933952</v>
      </c>
      <c r="B1721" t="s">
        <v>6178</v>
      </c>
      <c r="C1721">
        <v>955904557</v>
      </c>
      <c r="D1721" t="s">
        <v>6187</v>
      </c>
      <c r="E1721" t="s">
        <v>6188</v>
      </c>
      <c r="F1721" s="2">
        <v>44565</v>
      </c>
      <c r="G1721">
        <v>30141.45</v>
      </c>
    </row>
    <row r="1722" spans="1:7" x14ac:dyDescent="0.35">
      <c r="A1722">
        <v>0.56260824188224534</v>
      </c>
      <c r="B1722" t="s">
        <v>6178</v>
      </c>
      <c r="C1722">
        <v>376092417</v>
      </c>
      <c r="D1722" t="s">
        <v>6187</v>
      </c>
      <c r="E1722" t="s">
        <v>6191</v>
      </c>
      <c r="F1722" s="2">
        <v>44410</v>
      </c>
      <c r="G1722">
        <v>33938.46</v>
      </c>
    </row>
    <row r="1723" spans="1:7" x14ac:dyDescent="0.35">
      <c r="A1723">
        <v>6.6340109404234737E-2</v>
      </c>
      <c r="B1723" t="s">
        <v>6180</v>
      </c>
      <c r="C1723">
        <v>346926199</v>
      </c>
      <c r="D1723" t="s">
        <v>6189</v>
      </c>
      <c r="E1723" t="s">
        <v>6194</v>
      </c>
      <c r="F1723" s="2">
        <v>44628</v>
      </c>
      <c r="G1723">
        <v>21107.25</v>
      </c>
    </row>
    <row r="1724" spans="1:7" x14ac:dyDescent="0.35">
      <c r="A1724">
        <v>0.36577627434285442</v>
      </c>
      <c r="B1724" t="s">
        <v>6181</v>
      </c>
      <c r="C1724">
        <v>894934302</v>
      </c>
      <c r="D1724" t="s">
        <v>6192</v>
      </c>
      <c r="E1724" t="s">
        <v>6188</v>
      </c>
      <c r="F1724" s="2">
        <v>44318</v>
      </c>
      <c r="G1724">
        <v>44053.2</v>
      </c>
    </row>
    <row r="1725" spans="1:7" x14ac:dyDescent="0.35">
      <c r="A1725">
        <v>7.7521489145235822E-2</v>
      </c>
      <c r="B1725" t="s">
        <v>6180</v>
      </c>
      <c r="C1725">
        <v>686717736</v>
      </c>
      <c r="D1725" t="s">
        <v>6189</v>
      </c>
      <c r="E1725" t="s">
        <v>6194</v>
      </c>
      <c r="F1725" s="2">
        <v>44555</v>
      </c>
      <c r="G1725">
        <v>42877.11</v>
      </c>
    </row>
    <row r="1726" spans="1:7" x14ac:dyDescent="0.35">
      <c r="A1726">
        <v>0.32801193238482695</v>
      </c>
      <c r="B1726" t="s">
        <v>6178</v>
      </c>
      <c r="C1726">
        <v>230466938</v>
      </c>
      <c r="D1726" t="s">
        <v>6187</v>
      </c>
      <c r="E1726" t="s">
        <v>6190</v>
      </c>
      <c r="F1726" s="2">
        <v>44361</v>
      </c>
      <c r="G1726">
        <v>30493.32</v>
      </c>
    </row>
    <row r="1727" spans="1:7" x14ac:dyDescent="0.35">
      <c r="A1727">
        <v>0.43634213592498683</v>
      </c>
      <c r="B1727" t="s">
        <v>6177</v>
      </c>
      <c r="C1727">
        <v>506706025</v>
      </c>
      <c r="D1727" t="s">
        <v>6195</v>
      </c>
      <c r="E1727" t="s">
        <v>6190</v>
      </c>
      <c r="F1727" s="2">
        <v>44494</v>
      </c>
      <c r="G1727">
        <v>31407.42</v>
      </c>
    </row>
    <row r="1728" spans="1:7" x14ac:dyDescent="0.35">
      <c r="A1728">
        <v>2.5052914438177698E-2</v>
      </c>
      <c r="B1728" t="s">
        <v>6181</v>
      </c>
      <c r="C1728">
        <v>80693210</v>
      </c>
      <c r="D1728" t="s">
        <v>6192</v>
      </c>
      <c r="E1728" t="s">
        <v>6197</v>
      </c>
      <c r="F1728" s="2">
        <v>44527</v>
      </c>
      <c r="G1728">
        <v>47571.93</v>
      </c>
    </row>
    <row r="1729" spans="1:7" x14ac:dyDescent="0.35">
      <c r="A1729">
        <v>0.56875600014014127</v>
      </c>
      <c r="B1729" t="s">
        <v>6177</v>
      </c>
      <c r="C1729">
        <v>128877972</v>
      </c>
      <c r="D1729" t="s">
        <v>6195</v>
      </c>
      <c r="E1729" t="s">
        <v>6190</v>
      </c>
      <c r="F1729" s="2">
        <v>44496</v>
      </c>
      <c r="G1729">
        <v>45817.66</v>
      </c>
    </row>
    <row r="1730" spans="1:7" x14ac:dyDescent="0.35">
      <c r="A1730">
        <v>0.8393146843169047</v>
      </c>
      <c r="B1730" t="s">
        <v>6182</v>
      </c>
      <c r="C1730">
        <v>44195802</v>
      </c>
      <c r="D1730" t="s">
        <v>6196</v>
      </c>
      <c r="E1730" t="s">
        <v>6188</v>
      </c>
      <c r="F1730" s="2">
        <v>44478</v>
      </c>
      <c r="G1730">
        <v>6392.88</v>
      </c>
    </row>
    <row r="1731" spans="1:7" x14ac:dyDescent="0.35">
      <c r="A1731">
        <v>0.43271139738764519</v>
      </c>
      <c r="B1731" t="s">
        <v>6180</v>
      </c>
      <c r="C1731">
        <v>809277578</v>
      </c>
      <c r="D1731" t="s">
        <v>6189</v>
      </c>
      <c r="E1731" t="s">
        <v>6190</v>
      </c>
      <c r="F1731" s="2">
        <v>44224</v>
      </c>
      <c r="G1731">
        <v>5597.73</v>
      </c>
    </row>
    <row r="1732" spans="1:7" x14ac:dyDescent="0.35">
      <c r="A1732">
        <v>0.90500975890164437</v>
      </c>
      <c r="B1732" t="s">
        <v>6178</v>
      </c>
      <c r="C1732">
        <v>170123523</v>
      </c>
      <c r="D1732" t="s">
        <v>6187</v>
      </c>
      <c r="E1732" t="s">
        <v>6190</v>
      </c>
      <c r="F1732" s="2">
        <v>44280</v>
      </c>
      <c r="G1732">
        <v>18298.98</v>
      </c>
    </row>
    <row r="1733" spans="1:7" x14ac:dyDescent="0.35">
      <c r="A1733">
        <v>0.93885822515657102</v>
      </c>
      <c r="B1733" t="s">
        <v>6178</v>
      </c>
      <c r="C1733">
        <v>65374783</v>
      </c>
      <c r="D1733" t="s">
        <v>6187</v>
      </c>
      <c r="E1733" t="s">
        <v>6200</v>
      </c>
      <c r="F1733" s="2">
        <v>44579</v>
      </c>
      <c r="G1733">
        <v>29101.05</v>
      </c>
    </row>
    <row r="1734" spans="1:7" x14ac:dyDescent="0.35">
      <c r="A1734">
        <v>0.47316106981949257</v>
      </c>
      <c r="B1734" t="s">
        <v>6181</v>
      </c>
      <c r="C1734">
        <v>738124493</v>
      </c>
      <c r="D1734" t="s">
        <v>6192</v>
      </c>
      <c r="E1734" t="s">
        <v>6193</v>
      </c>
      <c r="F1734" s="2">
        <v>44247</v>
      </c>
      <c r="G1734">
        <v>8673.7199999999993</v>
      </c>
    </row>
    <row r="1735" spans="1:7" x14ac:dyDescent="0.35">
      <c r="A1735">
        <v>0.44514810504964686</v>
      </c>
      <c r="B1735" t="s">
        <v>6178</v>
      </c>
      <c r="C1735">
        <v>880869357</v>
      </c>
      <c r="D1735" t="s">
        <v>6187</v>
      </c>
      <c r="E1735" t="s">
        <v>6188</v>
      </c>
      <c r="F1735" s="2">
        <v>44275</v>
      </c>
      <c r="G1735">
        <v>28260.6</v>
      </c>
    </row>
    <row r="1736" spans="1:7" x14ac:dyDescent="0.35">
      <c r="A1736">
        <v>0.27343070500098665</v>
      </c>
      <c r="B1736" t="s">
        <v>6180</v>
      </c>
      <c r="C1736">
        <v>169708434</v>
      </c>
      <c r="D1736" t="s">
        <v>6189</v>
      </c>
      <c r="E1736" t="s">
        <v>6194</v>
      </c>
      <c r="F1736" s="2">
        <v>44536</v>
      </c>
      <c r="G1736">
        <v>10976.04</v>
      </c>
    </row>
    <row r="1737" spans="1:7" x14ac:dyDescent="0.35">
      <c r="A1737">
        <v>0.4767392808477473</v>
      </c>
      <c r="B1737" t="s">
        <v>6181</v>
      </c>
      <c r="C1737">
        <v>422111244</v>
      </c>
      <c r="D1737" t="s">
        <v>6192</v>
      </c>
      <c r="E1737" t="s">
        <v>6188</v>
      </c>
      <c r="F1737" s="2">
        <v>44497</v>
      </c>
      <c r="G1737">
        <v>35242.019999999997</v>
      </c>
    </row>
    <row r="1738" spans="1:7" x14ac:dyDescent="0.35">
      <c r="A1738">
        <v>0.23631943164652403</v>
      </c>
      <c r="B1738" t="s">
        <v>6181</v>
      </c>
      <c r="C1738">
        <v>457250107</v>
      </c>
      <c r="D1738" t="s">
        <v>6192</v>
      </c>
      <c r="E1738" t="s">
        <v>6193</v>
      </c>
      <c r="F1738" s="2">
        <v>44535</v>
      </c>
      <c r="G1738">
        <v>75076.600000000006</v>
      </c>
    </row>
    <row r="1739" spans="1:7" x14ac:dyDescent="0.35">
      <c r="A1739">
        <v>0.42609818853994086</v>
      </c>
      <c r="B1739" t="s">
        <v>6177</v>
      </c>
      <c r="C1739">
        <v>261085420</v>
      </c>
      <c r="D1739" t="s">
        <v>6195</v>
      </c>
      <c r="E1739" t="s">
        <v>6190</v>
      </c>
      <c r="F1739" s="2">
        <v>44322</v>
      </c>
      <c r="G1739">
        <v>10365.549999999999</v>
      </c>
    </row>
    <row r="1740" spans="1:7" x14ac:dyDescent="0.35">
      <c r="A1740">
        <v>8.2091451853325892E-2</v>
      </c>
      <c r="B1740" t="s">
        <v>6177</v>
      </c>
      <c r="C1740">
        <v>715287689</v>
      </c>
      <c r="D1740" t="s">
        <v>6195</v>
      </c>
      <c r="E1740" t="s">
        <v>6190</v>
      </c>
      <c r="F1740" s="2">
        <v>44265</v>
      </c>
      <c r="G1740">
        <v>23217.14</v>
      </c>
    </row>
    <row r="1741" spans="1:7" x14ac:dyDescent="0.35">
      <c r="A1741">
        <v>0.78704697499684806</v>
      </c>
      <c r="B1741" t="s">
        <v>6178</v>
      </c>
      <c r="C1741">
        <v>915341022</v>
      </c>
      <c r="D1741" t="s">
        <v>6187</v>
      </c>
      <c r="E1741" t="s">
        <v>6200</v>
      </c>
      <c r="F1741" s="2">
        <v>44673</v>
      </c>
      <c r="G1741">
        <v>6300.03</v>
      </c>
    </row>
    <row r="1742" spans="1:7" x14ac:dyDescent="0.35">
      <c r="A1742">
        <v>0.89903617859715323</v>
      </c>
      <c r="B1742" t="s">
        <v>6182</v>
      </c>
      <c r="C1742">
        <v>977290336</v>
      </c>
      <c r="D1742" t="s">
        <v>6196</v>
      </c>
      <c r="E1742" t="s">
        <v>6200</v>
      </c>
      <c r="F1742" s="2">
        <v>44382</v>
      </c>
      <c r="G1742">
        <v>14742</v>
      </c>
    </row>
    <row r="1743" spans="1:7" x14ac:dyDescent="0.35">
      <c r="A1743">
        <v>0.57225298436889993</v>
      </c>
      <c r="B1743" t="s">
        <v>6181</v>
      </c>
      <c r="C1743">
        <v>280454740</v>
      </c>
      <c r="D1743" t="s">
        <v>6192</v>
      </c>
      <c r="E1743" t="s">
        <v>6197</v>
      </c>
      <c r="F1743" s="2">
        <v>44225</v>
      </c>
      <c r="G1743">
        <v>14357.46</v>
      </c>
    </row>
    <row r="1744" spans="1:7" x14ac:dyDescent="0.35">
      <c r="A1744">
        <v>0.1615292323938089</v>
      </c>
      <c r="B1744" t="s">
        <v>6179</v>
      </c>
      <c r="C1744">
        <v>229770404</v>
      </c>
      <c r="D1744" t="s">
        <v>6198</v>
      </c>
      <c r="E1744" t="s">
        <v>6201</v>
      </c>
      <c r="F1744" s="2">
        <v>44652</v>
      </c>
      <c r="G1744">
        <v>7269.84</v>
      </c>
    </row>
    <row r="1745" spans="1:7" x14ac:dyDescent="0.35">
      <c r="A1745">
        <v>0.91227536535590559</v>
      </c>
      <c r="B1745" t="s">
        <v>6178</v>
      </c>
      <c r="C1745">
        <v>840048564</v>
      </c>
      <c r="D1745" t="s">
        <v>6187</v>
      </c>
      <c r="E1745" t="s">
        <v>6188</v>
      </c>
      <c r="F1745" s="2">
        <v>44469</v>
      </c>
      <c r="G1745">
        <v>20286.400000000001</v>
      </c>
    </row>
    <row r="1746" spans="1:7" x14ac:dyDescent="0.35">
      <c r="A1746">
        <v>0.5088179239226388</v>
      </c>
      <c r="B1746" t="s">
        <v>6178</v>
      </c>
      <c r="C1746">
        <v>846532006</v>
      </c>
      <c r="D1746" t="s">
        <v>6187</v>
      </c>
      <c r="E1746" t="s">
        <v>6188</v>
      </c>
      <c r="F1746" s="2">
        <v>44273</v>
      </c>
      <c r="G1746">
        <v>9959.66</v>
      </c>
    </row>
    <row r="1747" spans="1:7" x14ac:dyDescent="0.35">
      <c r="A1747">
        <v>0.59771115365948868</v>
      </c>
      <c r="B1747" t="s">
        <v>6181</v>
      </c>
      <c r="C1747">
        <v>844190003</v>
      </c>
      <c r="D1747" t="s">
        <v>6192</v>
      </c>
      <c r="E1747" t="s">
        <v>6193</v>
      </c>
      <c r="F1747" s="2">
        <v>44522</v>
      </c>
      <c r="G1747">
        <v>31036.46</v>
      </c>
    </row>
    <row r="1748" spans="1:7" x14ac:dyDescent="0.35">
      <c r="A1748">
        <v>0.48031598429239586</v>
      </c>
      <c r="B1748" t="s">
        <v>6178</v>
      </c>
      <c r="C1748">
        <v>991561578</v>
      </c>
      <c r="D1748" t="s">
        <v>6187</v>
      </c>
      <c r="E1748" t="s">
        <v>6191</v>
      </c>
      <c r="F1748" s="2">
        <v>44349</v>
      </c>
      <c r="G1748">
        <v>6165.88</v>
      </c>
    </row>
    <row r="1749" spans="1:7" x14ac:dyDescent="0.35">
      <c r="A1749">
        <v>0.17050314711466386</v>
      </c>
      <c r="B1749" t="s">
        <v>6180</v>
      </c>
      <c r="C1749">
        <v>481503965</v>
      </c>
      <c r="D1749" t="s">
        <v>6189</v>
      </c>
      <c r="E1749" t="s">
        <v>6194</v>
      </c>
      <c r="F1749" s="2">
        <v>44344</v>
      </c>
      <c r="G1749">
        <v>41312.980000000003</v>
      </c>
    </row>
    <row r="1750" spans="1:7" x14ac:dyDescent="0.35">
      <c r="A1750">
        <v>0.62844856364639101</v>
      </c>
      <c r="B1750" t="s">
        <v>6179</v>
      </c>
      <c r="C1750">
        <v>907339020</v>
      </c>
      <c r="D1750" t="s">
        <v>6198</v>
      </c>
      <c r="E1750" t="s">
        <v>6201</v>
      </c>
      <c r="F1750" s="2">
        <v>44550</v>
      </c>
      <c r="G1750">
        <v>21681.09</v>
      </c>
    </row>
    <row r="1751" spans="1:7" x14ac:dyDescent="0.35">
      <c r="A1751">
        <v>0.23281173071824601</v>
      </c>
      <c r="B1751" t="s">
        <v>6178</v>
      </c>
      <c r="C1751">
        <v>436593969</v>
      </c>
      <c r="D1751" t="s">
        <v>6187</v>
      </c>
      <c r="E1751" t="s">
        <v>6188</v>
      </c>
      <c r="F1751" s="2">
        <v>44438</v>
      </c>
      <c r="G1751">
        <v>16555.86</v>
      </c>
    </row>
    <row r="1752" spans="1:7" x14ac:dyDescent="0.35">
      <c r="A1752">
        <v>0.37007589016593512</v>
      </c>
      <c r="B1752" t="s">
        <v>6179</v>
      </c>
      <c r="C1752">
        <v>874847372</v>
      </c>
      <c r="D1752" t="s">
        <v>6198</v>
      </c>
      <c r="E1752" t="s">
        <v>6190</v>
      </c>
      <c r="F1752" s="2">
        <v>44536</v>
      </c>
      <c r="G1752">
        <v>4804.3900000000003</v>
      </c>
    </row>
    <row r="1753" spans="1:7" x14ac:dyDescent="0.35">
      <c r="A1753">
        <v>0.51317382500354458</v>
      </c>
      <c r="B1753" t="s">
        <v>6178</v>
      </c>
      <c r="C1753">
        <v>999205699</v>
      </c>
      <c r="D1753" t="s">
        <v>6187</v>
      </c>
      <c r="E1753" t="s">
        <v>6188</v>
      </c>
      <c r="F1753" s="2">
        <v>44496</v>
      </c>
      <c r="G1753">
        <v>41945.04</v>
      </c>
    </row>
    <row r="1754" spans="1:7" x14ac:dyDescent="0.35">
      <c r="A1754">
        <v>0.73922816100720834</v>
      </c>
      <c r="B1754" t="s">
        <v>6179</v>
      </c>
      <c r="C1754">
        <v>675986961</v>
      </c>
      <c r="D1754" t="s">
        <v>6198</v>
      </c>
      <c r="E1754" t="s">
        <v>6191</v>
      </c>
      <c r="F1754" s="2">
        <v>44242</v>
      </c>
      <c r="G1754">
        <v>51434.35</v>
      </c>
    </row>
    <row r="1755" spans="1:7" x14ac:dyDescent="0.35">
      <c r="A1755">
        <v>0.76917612454207773</v>
      </c>
      <c r="B1755" t="s">
        <v>6178</v>
      </c>
      <c r="C1755">
        <v>394386302</v>
      </c>
      <c r="D1755" t="s">
        <v>6187</v>
      </c>
      <c r="E1755" t="s">
        <v>6191</v>
      </c>
      <c r="F1755" s="2">
        <v>44579</v>
      </c>
      <c r="G1755">
        <v>18878.86</v>
      </c>
    </row>
    <row r="1756" spans="1:7" x14ac:dyDescent="0.35">
      <c r="A1756">
        <v>0.91977521968061549</v>
      </c>
      <c r="B1756" t="s">
        <v>6180</v>
      </c>
      <c r="C1756">
        <v>583147732</v>
      </c>
      <c r="D1756" t="s">
        <v>6189</v>
      </c>
      <c r="E1756" t="s">
        <v>6194</v>
      </c>
      <c r="F1756" s="2">
        <v>44569</v>
      </c>
      <c r="G1756">
        <v>43629.74</v>
      </c>
    </row>
    <row r="1757" spans="1:7" x14ac:dyDescent="0.35">
      <c r="A1757">
        <v>0.24825702535843097</v>
      </c>
      <c r="B1757" t="s">
        <v>6181</v>
      </c>
      <c r="C1757">
        <v>370051676</v>
      </c>
      <c r="D1757" t="s">
        <v>6192</v>
      </c>
      <c r="E1757" t="s">
        <v>6193</v>
      </c>
      <c r="F1757" s="2">
        <v>44372</v>
      </c>
      <c r="G1757">
        <v>11830.83</v>
      </c>
    </row>
    <row r="1758" spans="1:7" x14ac:dyDescent="0.35">
      <c r="A1758">
        <v>0.61149442492485739</v>
      </c>
      <c r="B1758" t="s">
        <v>6178</v>
      </c>
      <c r="C1758">
        <v>315015315</v>
      </c>
      <c r="D1758" t="s">
        <v>6187</v>
      </c>
      <c r="E1758" t="s">
        <v>6188</v>
      </c>
      <c r="F1758" s="2">
        <v>44528</v>
      </c>
      <c r="G1758">
        <v>39205.800000000003</v>
      </c>
    </row>
    <row r="1759" spans="1:7" x14ac:dyDescent="0.35">
      <c r="A1759">
        <v>0.48577012311395518</v>
      </c>
      <c r="B1759" t="s">
        <v>6177</v>
      </c>
      <c r="C1759">
        <v>776956544</v>
      </c>
      <c r="D1759" t="s">
        <v>6195</v>
      </c>
      <c r="E1759" t="s">
        <v>6190</v>
      </c>
      <c r="F1759" s="2">
        <v>44297</v>
      </c>
      <c r="G1759">
        <v>33685.519999999997</v>
      </c>
    </row>
    <row r="1760" spans="1:7" x14ac:dyDescent="0.35">
      <c r="A1760">
        <v>0.10644450739137867</v>
      </c>
      <c r="B1760" t="s">
        <v>6177</v>
      </c>
      <c r="C1760">
        <v>612724567</v>
      </c>
      <c r="D1760" t="s">
        <v>6195</v>
      </c>
      <c r="E1760" t="s">
        <v>6190</v>
      </c>
      <c r="F1760" s="2">
        <v>44642</v>
      </c>
      <c r="G1760">
        <v>20300.16</v>
      </c>
    </row>
    <row r="1761" spans="1:7" x14ac:dyDescent="0.35">
      <c r="A1761">
        <v>6.5066430110323648E-2</v>
      </c>
      <c r="B1761" t="s">
        <v>6182</v>
      </c>
      <c r="C1761">
        <v>781083636</v>
      </c>
      <c r="D1761" t="s">
        <v>6196</v>
      </c>
      <c r="E1761" t="s">
        <v>6200</v>
      </c>
      <c r="F1761" s="2">
        <v>44334</v>
      </c>
      <c r="G1761">
        <v>21102.53</v>
      </c>
    </row>
    <row r="1762" spans="1:7" x14ac:dyDescent="0.35">
      <c r="A1762">
        <v>7.094239603586594E-2</v>
      </c>
      <c r="B1762" t="s">
        <v>6177</v>
      </c>
      <c r="C1762">
        <v>447009072</v>
      </c>
      <c r="D1762" t="s">
        <v>6195</v>
      </c>
      <c r="E1762" t="s">
        <v>6190</v>
      </c>
      <c r="F1762" s="2">
        <v>44536</v>
      </c>
      <c r="G1762">
        <v>23184.85</v>
      </c>
    </row>
    <row r="1763" spans="1:7" x14ac:dyDescent="0.35">
      <c r="A1763">
        <v>0.13082678998090369</v>
      </c>
      <c r="B1763" t="s">
        <v>6178</v>
      </c>
      <c r="C1763">
        <v>226863630</v>
      </c>
      <c r="D1763" t="s">
        <v>6187</v>
      </c>
      <c r="E1763" t="s">
        <v>6188</v>
      </c>
      <c r="F1763" s="2">
        <v>44258</v>
      </c>
      <c r="G1763">
        <v>61537.71</v>
      </c>
    </row>
    <row r="1764" spans="1:7" x14ac:dyDescent="0.35">
      <c r="A1764">
        <v>0.53515886240237232</v>
      </c>
      <c r="B1764" t="s">
        <v>6179</v>
      </c>
      <c r="C1764">
        <v>401834483</v>
      </c>
      <c r="D1764" t="s">
        <v>6198</v>
      </c>
      <c r="E1764" t="s">
        <v>6190</v>
      </c>
      <c r="F1764" s="2">
        <v>44214</v>
      </c>
      <c r="G1764">
        <v>20587.84</v>
      </c>
    </row>
    <row r="1765" spans="1:7" x14ac:dyDescent="0.35">
      <c r="A1765">
        <v>0.32705246883457428</v>
      </c>
      <c r="B1765" t="s">
        <v>6181</v>
      </c>
      <c r="C1765">
        <v>381094998</v>
      </c>
      <c r="D1765" t="s">
        <v>6192</v>
      </c>
      <c r="E1765" t="s">
        <v>6197</v>
      </c>
      <c r="F1765" s="2">
        <v>44308</v>
      </c>
      <c r="G1765">
        <v>11445.84</v>
      </c>
    </row>
    <row r="1766" spans="1:7" x14ac:dyDescent="0.35">
      <c r="A1766">
        <v>0.69339812276283108</v>
      </c>
      <c r="B1766" t="s">
        <v>6182</v>
      </c>
      <c r="C1766">
        <v>332550519</v>
      </c>
      <c r="D1766" t="s">
        <v>6196</v>
      </c>
      <c r="E1766" t="s">
        <v>6200</v>
      </c>
      <c r="F1766" s="2">
        <v>44476</v>
      </c>
      <c r="G1766">
        <v>44616.11</v>
      </c>
    </row>
    <row r="1767" spans="1:7" x14ac:dyDescent="0.35">
      <c r="A1767">
        <v>0.2434274498887623</v>
      </c>
      <c r="B1767" t="s">
        <v>6177</v>
      </c>
      <c r="C1767">
        <v>501552618</v>
      </c>
      <c r="D1767" t="s">
        <v>6195</v>
      </c>
      <c r="E1767" t="s">
        <v>6190</v>
      </c>
      <c r="F1767" s="2">
        <v>44655</v>
      </c>
      <c r="G1767">
        <v>29862.76</v>
      </c>
    </row>
    <row r="1768" spans="1:7" x14ac:dyDescent="0.35">
      <c r="A1768">
        <v>0.18968800467995084</v>
      </c>
      <c r="B1768" t="s">
        <v>6181</v>
      </c>
      <c r="C1768">
        <v>174453542</v>
      </c>
      <c r="D1768" t="s">
        <v>6192</v>
      </c>
      <c r="E1768" t="s">
        <v>6193</v>
      </c>
      <c r="F1768" s="2">
        <v>44412</v>
      </c>
      <c r="G1768">
        <v>21179.73</v>
      </c>
    </row>
    <row r="1769" spans="1:7" x14ac:dyDescent="0.35">
      <c r="A1769">
        <v>0.1374824521332606</v>
      </c>
      <c r="B1769" t="s">
        <v>6178</v>
      </c>
      <c r="C1769">
        <v>198416249</v>
      </c>
      <c r="D1769" t="s">
        <v>6187</v>
      </c>
      <c r="E1769" t="s">
        <v>6200</v>
      </c>
      <c r="F1769" s="2">
        <v>44439</v>
      </c>
      <c r="G1769">
        <v>2043</v>
      </c>
    </row>
    <row r="1770" spans="1:7" x14ac:dyDescent="0.35">
      <c r="A1770">
        <v>0.70504084735635031</v>
      </c>
      <c r="B1770" t="s">
        <v>6178</v>
      </c>
      <c r="C1770">
        <v>586624757</v>
      </c>
      <c r="D1770" t="s">
        <v>6187</v>
      </c>
      <c r="E1770" t="s">
        <v>6188</v>
      </c>
      <c r="F1770" s="2">
        <v>44536</v>
      </c>
      <c r="G1770">
        <v>26852.400000000001</v>
      </c>
    </row>
    <row r="1771" spans="1:7" x14ac:dyDescent="0.35">
      <c r="A1771">
        <v>0.13544298382073683</v>
      </c>
      <c r="B1771" t="s">
        <v>6182</v>
      </c>
      <c r="C1771">
        <v>600960976</v>
      </c>
      <c r="D1771" t="s">
        <v>6196</v>
      </c>
      <c r="E1771" t="s">
        <v>6199</v>
      </c>
      <c r="F1771" s="2">
        <v>44447</v>
      </c>
      <c r="G1771">
        <v>11760</v>
      </c>
    </row>
    <row r="1772" spans="1:7" x14ac:dyDescent="0.35">
      <c r="A1772">
        <v>0.19260194140853848</v>
      </c>
      <c r="B1772" t="s">
        <v>6180</v>
      </c>
      <c r="C1772">
        <v>68950602</v>
      </c>
      <c r="D1772" t="s">
        <v>6189</v>
      </c>
      <c r="E1772" t="s">
        <v>6194</v>
      </c>
      <c r="F1772" s="2">
        <v>44353</v>
      </c>
      <c r="G1772">
        <v>19354.830000000002</v>
      </c>
    </row>
    <row r="1773" spans="1:7" x14ac:dyDescent="0.35">
      <c r="A1773">
        <v>0.84770116715658472</v>
      </c>
      <c r="B1773" t="s">
        <v>6181</v>
      </c>
      <c r="C1773">
        <v>329567273</v>
      </c>
      <c r="D1773" t="s">
        <v>6192</v>
      </c>
      <c r="E1773" t="s">
        <v>6197</v>
      </c>
      <c r="F1773" s="2">
        <v>44470</v>
      </c>
      <c r="G1773">
        <v>27065.79</v>
      </c>
    </row>
    <row r="1774" spans="1:7" x14ac:dyDescent="0.35">
      <c r="A1774">
        <v>0.22002394485124588</v>
      </c>
      <c r="B1774" t="s">
        <v>6178</v>
      </c>
      <c r="C1774">
        <v>346107344</v>
      </c>
      <c r="D1774" t="s">
        <v>6187</v>
      </c>
      <c r="E1774" t="s">
        <v>6188</v>
      </c>
      <c r="F1774" s="2">
        <v>44636</v>
      </c>
      <c r="G1774">
        <v>4898.79</v>
      </c>
    </row>
    <row r="1775" spans="1:7" x14ac:dyDescent="0.35">
      <c r="A1775">
        <v>0.77531261836871557</v>
      </c>
      <c r="B1775" t="s">
        <v>6179</v>
      </c>
      <c r="C1775">
        <v>695281</v>
      </c>
      <c r="D1775" t="s">
        <v>6198</v>
      </c>
      <c r="E1775" t="s">
        <v>6191</v>
      </c>
      <c r="F1775" s="2">
        <v>44549</v>
      </c>
      <c r="G1775">
        <v>18478.560000000001</v>
      </c>
    </row>
    <row r="1776" spans="1:7" x14ac:dyDescent="0.35">
      <c r="A1776">
        <v>0.66107919781356228</v>
      </c>
      <c r="B1776" t="s">
        <v>6177</v>
      </c>
      <c r="C1776">
        <v>924626830</v>
      </c>
      <c r="D1776" t="s">
        <v>6195</v>
      </c>
      <c r="E1776" t="s">
        <v>6190</v>
      </c>
      <c r="F1776" s="2">
        <v>44519</v>
      </c>
      <c r="G1776">
        <v>25110.87</v>
      </c>
    </row>
    <row r="1777" spans="1:7" x14ac:dyDescent="0.35">
      <c r="A1777">
        <v>0.32317321323714066</v>
      </c>
      <c r="B1777" t="s">
        <v>6178</v>
      </c>
      <c r="C1777">
        <v>600474664</v>
      </c>
      <c r="D1777" t="s">
        <v>6187</v>
      </c>
      <c r="E1777" t="s">
        <v>6188</v>
      </c>
      <c r="F1777" s="2">
        <v>44198</v>
      </c>
      <c r="G1777">
        <v>50628.73</v>
      </c>
    </row>
    <row r="1778" spans="1:7" x14ac:dyDescent="0.35">
      <c r="A1778">
        <v>0.26854660345732029</v>
      </c>
      <c r="B1778" t="s">
        <v>6178</v>
      </c>
      <c r="C1778">
        <v>984535903</v>
      </c>
      <c r="D1778" t="s">
        <v>6187</v>
      </c>
      <c r="E1778" t="s">
        <v>6191</v>
      </c>
      <c r="F1778" s="2">
        <v>44468</v>
      </c>
      <c r="G1778">
        <v>41330.25</v>
      </c>
    </row>
    <row r="1779" spans="1:7" x14ac:dyDescent="0.35">
      <c r="A1779">
        <v>2.371791545125157E-2</v>
      </c>
      <c r="B1779" t="s">
        <v>6178</v>
      </c>
      <c r="C1779">
        <v>100254813</v>
      </c>
      <c r="D1779" t="s">
        <v>6187</v>
      </c>
      <c r="E1779" t="s">
        <v>6188</v>
      </c>
      <c r="F1779" s="2">
        <v>44429</v>
      </c>
      <c r="G1779">
        <v>8053.5</v>
      </c>
    </row>
    <row r="1780" spans="1:7" x14ac:dyDescent="0.35">
      <c r="A1780">
        <v>0.76572422256583317</v>
      </c>
      <c r="B1780" t="s">
        <v>6178</v>
      </c>
      <c r="C1780">
        <v>656387474</v>
      </c>
      <c r="D1780" t="s">
        <v>6187</v>
      </c>
      <c r="E1780" t="s">
        <v>6188</v>
      </c>
      <c r="F1780" s="2">
        <v>44394</v>
      </c>
      <c r="G1780">
        <v>21047.88</v>
      </c>
    </row>
    <row r="1781" spans="1:7" x14ac:dyDescent="0.35">
      <c r="A1781">
        <v>0.74194041773584207</v>
      </c>
      <c r="B1781" t="s">
        <v>6181</v>
      </c>
      <c r="C1781">
        <v>499740854</v>
      </c>
      <c r="D1781" t="s">
        <v>6192</v>
      </c>
      <c r="E1781" t="s">
        <v>6193</v>
      </c>
      <c r="F1781" s="2">
        <v>44600</v>
      </c>
      <c r="G1781">
        <v>11099.2</v>
      </c>
    </row>
    <row r="1782" spans="1:7" x14ac:dyDescent="0.35">
      <c r="A1782">
        <v>0.99520683428805234</v>
      </c>
      <c r="B1782" t="s">
        <v>6178</v>
      </c>
      <c r="C1782">
        <v>804925979</v>
      </c>
      <c r="D1782" t="s">
        <v>6187</v>
      </c>
      <c r="E1782" t="s">
        <v>6188</v>
      </c>
      <c r="F1782" s="2">
        <v>44662</v>
      </c>
      <c r="G1782">
        <v>6732.96</v>
      </c>
    </row>
    <row r="1783" spans="1:7" x14ac:dyDescent="0.35">
      <c r="A1783">
        <v>0.91635233336875155</v>
      </c>
      <c r="B1783" t="s">
        <v>6182</v>
      </c>
      <c r="C1783">
        <v>448953982</v>
      </c>
      <c r="D1783" t="s">
        <v>6196</v>
      </c>
      <c r="E1783" t="s">
        <v>6200</v>
      </c>
      <c r="F1783" s="2">
        <v>44401</v>
      </c>
      <c r="G1783">
        <v>2173.2800000000002</v>
      </c>
    </row>
    <row r="1784" spans="1:7" x14ac:dyDescent="0.35">
      <c r="A1784">
        <v>0.20689579942141478</v>
      </c>
      <c r="B1784" t="s">
        <v>6179</v>
      </c>
      <c r="C1784">
        <v>436456283</v>
      </c>
      <c r="D1784" t="s">
        <v>6198</v>
      </c>
      <c r="E1784" t="s">
        <v>6191</v>
      </c>
      <c r="F1784" s="2">
        <v>44540</v>
      </c>
      <c r="G1784">
        <v>37078.86</v>
      </c>
    </row>
    <row r="1785" spans="1:7" x14ac:dyDescent="0.35">
      <c r="A1785">
        <v>0.21010846336020517</v>
      </c>
      <c r="B1785" t="s">
        <v>6181</v>
      </c>
      <c r="C1785">
        <v>225023213</v>
      </c>
      <c r="D1785" t="s">
        <v>6192</v>
      </c>
      <c r="E1785" t="s">
        <v>6197</v>
      </c>
      <c r="F1785" s="2">
        <v>44306</v>
      </c>
      <c r="G1785">
        <v>15378.9</v>
      </c>
    </row>
    <row r="1786" spans="1:7" x14ac:dyDescent="0.35">
      <c r="A1786">
        <v>0.60665914496352902</v>
      </c>
      <c r="B1786" t="s">
        <v>6179</v>
      </c>
      <c r="C1786">
        <v>720643968</v>
      </c>
      <c r="D1786" t="s">
        <v>6198</v>
      </c>
      <c r="E1786" t="s">
        <v>6191</v>
      </c>
      <c r="F1786" s="2">
        <v>44471</v>
      </c>
      <c r="G1786">
        <v>72974.080000000002</v>
      </c>
    </row>
    <row r="1787" spans="1:7" x14ac:dyDescent="0.35">
      <c r="A1787">
        <v>0.65056672553814621</v>
      </c>
      <c r="B1787" t="s">
        <v>6181</v>
      </c>
      <c r="C1787">
        <v>231990058</v>
      </c>
      <c r="D1787" t="s">
        <v>6192</v>
      </c>
      <c r="E1787" t="s">
        <v>6193</v>
      </c>
      <c r="F1787" s="2">
        <v>44397</v>
      </c>
      <c r="G1787">
        <v>6493.54</v>
      </c>
    </row>
    <row r="1788" spans="1:7" x14ac:dyDescent="0.35">
      <c r="A1788">
        <v>0.38162227591709086</v>
      </c>
      <c r="B1788" t="s">
        <v>6179</v>
      </c>
      <c r="C1788">
        <v>575849950</v>
      </c>
      <c r="D1788" t="s">
        <v>6198</v>
      </c>
      <c r="E1788" t="s">
        <v>6201</v>
      </c>
      <c r="F1788" s="2">
        <v>44271</v>
      </c>
      <c r="G1788">
        <v>16460.64</v>
      </c>
    </row>
    <row r="1789" spans="1:7" x14ac:dyDescent="0.35">
      <c r="A1789">
        <v>0.54917116083513284</v>
      </c>
      <c r="B1789" t="s">
        <v>6182</v>
      </c>
      <c r="C1789">
        <v>35748373</v>
      </c>
      <c r="D1789" t="s">
        <v>6196</v>
      </c>
      <c r="E1789" t="s">
        <v>6188</v>
      </c>
      <c r="F1789" s="2">
        <v>44562</v>
      </c>
      <c r="G1789">
        <v>14406.84</v>
      </c>
    </row>
    <row r="1790" spans="1:7" x14ac:dyDescent="0.35">
      <c r="A1790">
        <v>0.86402074942843665</v>
      </c>
      <c r="B1790" t="s">
        <v>6179</v>
      </c>
      <c r="C1790">
        <v>36336429</v>
      </c>
      <c r="D1790" t="s">
        <v>6198</v>
      </c>
      <c r="E1790" t="s">
        <v>6191</v>
      </c>
      <c r="F1790" s="2">
        <v>44568</v>
      </c>
      <c r="G1790">
        <v>18022.25</v>
      </c>
    </row>
    <row r="1791" spans="1:7" x14ac:dyDescent="0.35">
      <c r="A1791">
        <v>0.78129504527601767</v>
      </c>
      <c r="B1791" t="s">
        <v>6177</v>
      </c>
      <c r="C1791">
        <v>506585312</v>
      </c>
      <c r="D1791" t="s">
        <v>6195</v>
      </c>
      <c r="E1791" t="s">
        <v>6190</v>
      </c>
      <c r="F1791" s="2">
        <v>44460</v>
      </c>
      <c r="G1791">
        <v>61192.800000000003</v>
      </c>
    </row>
    <row r="1792" spans="1:7" x14ac:dyDescent="0.35">
      <c r="A1792">
        <v>0.21358937426395241</v>
      </c>
      <c r="B1792" t="s">
        <v>6179</v>
      </c>
      <c r="C1792">
        <v>191556823</v>
      </c>
      <c r="D1792" t="s">
        <v>6198</v>
      </c>
      <c r="E1792" t="s">
        <v>6190</v>
      </c>
      <c r="F1792" s="2">
        <v>44615</v>
      </c>
      <c r="G1792">
        <v>33395.730000000003</v>
      </c>
    </row>
    <row r="1793" spans="1:7" x14ac:dyDescent="0.35">
      <c r="A1793">
        <v>0.4109277992582836</v>
      </c>
      <c r="B1793" t="s">
        <v>6180</v>
      </c>
      <c r="C1793">
        <v>965241292</v>
      </c>
      <c r="D1793" t="s">
        <v>6189</v>
      </c>
      <c r="E1793" t="s">
        <v>6190</v>
      </c>
      <c r="F1793" s="2">
        <v>44583</v>
      </c>
      <c r="G1793">
        <v>35599.040000000001</v>
      </c>
    </row>
    <row r="1794" spans="1:7" x14ac:dyDescent="0.35">
      <c r="A1794">
        <v>0.48190206211232101</v>
      </c>
      <c r="B1794" t="s">
        <v>6182</v>
      </c>
      <c r="C1794">
        <v>775848712</v>
      </c>
      <c r="D1794" t="s">
        <v>6196</v>
      </c>
      <c r="E1794" t="s">
        <v>6200</v>
      </c>
      <c r="F1794" s="2">
        <v>44492</v>
      </c>
      <c r="G1794">
        <v>48033.37</v>
      </c>
    </row>
    <row r="1795" spans="1:7" x14ac:dyDescent="0.35">
      <c r="A1795">
        <v>0.94710033811836714</v>
      </c>
      <c r="B1795" t="s">
        <v>6181</v>
      </c>
      <c r="C1795">
        <v>174833834</v>
      </c>
      <c r="D1795" t="s">
        <v>6192</v>
      </c>
      <c r="E1795" t="s">
        <v>6197</v>
      </c>
      <c r="F1795" s="2">
        <v>44213</v>
      </c>
      <c r="G1795">
        <v>3154.5</v>
      </c>
    </row>
    <row r="1796" spans="1:7" x14ac:dyDescent="0.35">
      <c r="A1796">
        <v>0.72988632751122196</v>
      </c>
      <c r="B1796" t="s">
        <v>6182</v>
      </c>
      <c r="C1796">
        <v>529389770</v>
      </c>
      <c r="D1796" t="s">
        <v>6196</v>
      </c>
      <c r="E1796" t="s">
        <v>6200</v>
      </c>
      <c r="F1796" s="2">
        <v>44516</v>
      </c>
      <c r="G1796">
        <v>34968.9</v>
      </c>
    </row>
    <row r="1797" spans="1:7" x14ac:dyDescent="0.35">
      <c r="A1797">
        <v>0.38436410183079128</v>
      </c>
      <c r="B1797" t="s">
        <v>6179</v>
      </c>
      <c r="C1797">
        <v>244754421</v>
      </c>
      <c r="D1797" t="s">
        <v>6198</v>
      </c>
      <c r="E1797" t="s">
        <v>6201</v>
      </c>
      <c r="F1797" s="2">
        <v>44574</v>
      </c>
      <c r="G1797">
        <v>17398.919999999998</v>
      </c>
    </row>
    <row r="1798" spans="1:7" x14ac:dyDescent="0.35">
      <c r="A1798">
        <v>0.31910316850026021</v>
      </c>
      <c r="B1798" t="s">
        <v>6178</v>
      </c>
      <c r="C1798">
        <v>267946420</v>
      </c>
      <c r="D1798" t="s">
        <v>6187</v>
      </c>
      <c r="E1798" t="s">
        <v>6188</v>
      </c>
      <c r="F1798" s="2">
        <v>44408</v>
      </c>
      <c r="G1798">
        <v>11860.25</v>
      </c>
    </row>
    <row r="1799" spans="1:7" x14ac:dyDescent="0.35">
      <c r="A1799">
        <v>0.9569454442073454</v>
      </c>
      <c r="B1799" t="s">
        <v>6182</v>
      </c>
      <c r="C1799">
        <v>751352918</v>
      </c>
      <c r="D1799" t="s">
        <v>6196</v>
      </c>
      <c r="E1799" t="s">
        <v>6200</v>
      </c>
      <c r="F1799" s="2">
        <v>44547</v>
      </c>
      <c r="G1799">
        <v>24678.54</v>
      </c>
    </row>
    <row r="1800" spans="1:7" x14ac:dyDescent="0.35">
      <c r="A1800">
        <v>0.83447756350268154</v>
      </c>
      <c r="B1800" t="s">
        <v>6178</v>
      </c>
      <c r="C1800">
        <v>426810795</v>
      </c>
      <c r="D1800" t="s">
        <v>6187</v>
      </c>
      <c r="E1800" t="s">
        <v>6200</v>
      </c>
      <c r="F1800" s="2">
        <v>44619</v>
      </c>
      <c r="G1800">
        <v>26190.959999999999</v>
      </c>
    </row>
    <row r="1801" spans="1:7" x14ac:dyDescent="0.35">
      <c r="A1801">
        <v>0.93606816833048778</v>
      </c>
      <c r="B1801" t="s">
        <v>6180</v>
      </c>
      <c r="C1801">
        <v>530144089</v>
      </c>
      <c r="D1801" t="s">
        <v>6189</v>
      </c>
      <c r="E1801" t="s">
        <v>6194</v>
      </c>
      <c r="F1801" s="2">
        <v>44242</v>
      </c>
      <c r="G1801">
        <v>23267.82</v>
      </c>
    </row>
    <row r="1802" spans="1:7" x14ac:dyDescent="0.35">
      <c r="A1802">
        <v>0.32884439246040886</v>
      </c>
      <c r="B1802" t="s">
        <v>6179</v>
      </c>
      <c r="C1802">
        <v>342657219</v>
      </c>
      <c r="D1802" t="s">
        <v>6198</v>
      </c>
      <c r="E1802" t="s">
        <v>6191</v>
      </c>
      <c r="F1802" s="2">
        <v>44573</v>
      </c>
      <c r="G1802">
        <v>8156.85</v>
      </c>
    </row>
    <row r="1803" spans="1:7" x14ac:dyDescent="0.35">
      <c r="A1803">
        <v>0.47081724236968014</v>
      </c>
      <c r="B1803" t="s">
        <v>6182</v>
      </c>
      <c r="C1803">
        <v>480940191</v>
      </c>
      <c r="D1803" t="s">
        <v>6196</v>
      </c>
      <c r="E1803" t="s">
        <v>6188</v>
      </c>
      <c r="F1803" s="2">
        <v>44478</v>
      </c>
      <c r="G1803">
        <v>31143.84</v>
      </c>
    </row>
    <row r="1804" spans="1:7" x14ac:dyDescent="0.35">
      <c r="A1804">
        <v>0.41750627561049647</v>
      </c>
      <c r="B1804" t="s">
        <v>6177</v>
      </c>
      <c r="C1804">
        <v>753092163</v>
      </c>
      <c r="D1804" t="s">
        <v>6195</v>
      </c>
      <c r="E1804" t="s">
        <v>6191</v>
      </c>
      <c r="F1804" s="2">
        <v>44500</v>
      </c>
      <c r="G1804">
        <v>16666.88</v>
      </c>
    </row>
    <row r="1805" spans="1:7" x14ac:dyDescent="0.35">
      <c r="A1805">
        <v>0.71665907937261686</v>
      </c>
      <c r="B1805" t="s">
        <v>6179</v>
      </c>
      <c r="C1805">
        <v>212433491</v>
      </c>
      <c r="D1805" t="s">
        <v>6198</v>
      </c>
      <c r="E1805" t="s">
        <v>6201</v>
      </c>
      <c r="F1805" s="2">
        <v>44576</v>
      </c>
      <c r="G1805">
        <v>6664.06</v>
      </c>
    </row>
    <row r="1806" spans="1:7" x14ac:dyDescent="0.35">
      <c r="A1806">
        <v>0.76420854439318298</v>
      </c>
      <c r="B1806" t="s">
        <v>6177</v>
      </c>
      <c r="C1806">
        <v>975654580</v>
      </c>
      <c r="D1806" t="s">
        <v>6195</v>
      </c>
      <c r="E1806" t="s">
        <v>6190</v>
      </c>
      <c r="F1806" s="2">
        <v>44221</v>
      </c>
      <c r="G1806">
        <v>35999.599999999999</v>
      </c>
    </row>
    <row r="1807" spans="1:7" x14ac:dyDescent="0.35">
      <c r="A1807">
        <v>0.42653479834125296</v>
      </c>
      <c r="B1807" t="s">
        <v>6182</v>
      </c>
      <c r="C1807">
        <v>121818842</v>
      </c>
      <c r="D1807" t="s">
        <v>6196</v>
      </c>
      <c r="E1807" t="s">
        <v>6200</v>
      </c>
      <c r="F1807" s="2">
        <v>44272</v>
      </c>
      <c r="G1807">
        <v>40601.25</v>
      </c>
    </row>
    <row r="1808" spans="1:7" x14ac:dyDescent="0.35">
      <c r="A1808">
        <v>0.30899795578563016</v>
      </c>
      <c r="B1808" t="s">
        <v>6178</v>
      </c>
      <c r="C1808">
        <v>105868418</v>
      </c>
      <c r="D1808" t="s">
        <v>6187</v>
      </c>
      <c r="E1808" t="s">
        <v>6188</v>
      </c>
      <c r="F1808" s="2">
        <v>44682</v>
      </c>
      <c r="G1808">
        <v>30222.41</v>
      </c>
    </row>
    <row r="1809" spans="1:7" x14ac:dyDescent="0.35">
      <c r="A1809">
        <v>0.52254246895318257</v>
      </c>
      <c r="B1809" t="s">
        <v>6182</v>
      </c>
      <c r="C1809">
        <v>581114473</v>
      </c>
      <c r="D1809" t="s">
        <v>6196</v>
      </c>
      <c r="E1809" t="s">
        <v>6188</v>
      </c>
      <c r="F1809" s="2">
        <v>44674</v>
      </c>
      <c r="G1809">
        <v>14667.12</v>
      </c>
    </row>
    <row r="1810" spans="1:7" x14ac:dyDescent="0.35">
      <c r="A1810">
        <v>0.3639853009674715</v>
      </c>
      <c r="B1810" t="s">
        <v>6179</v>
      </c>
      <c r="C1810">
        <v>219307348</v>
      </c>
      <c r="D1810" t="s">
        <v>6198</v>
      </c>
      <c r="E1810" t="s">
        <v>6201</v>
      </c>
      <c r="F1810" s="2">
        <v>44567</v>
      </c>
      <c r="G1810">
        <v>52922.58</v>
      </c>
    </row>
    <row r="1811" spans="1:7" x14ac:dyDescent="0.35">
      <c r="A1811">
        <v>0.64839576057371306</v>
      </c>
      <c r="B1811" t="s">
        <v>6180</v>
      </c>
      <c r="C1811">
        <v>219303195</v>
      </c>
      <c r="D1811" t="s">
        <v>6189</v>
      </c>
      <c r="E1811" t="s">
        <v>6190</v>
      </c>
      <c r="F1811" s="2">
        <v>44374</v>
      </c>
      <c r="G1811">
        <v>2125.34</v>
      </c>
    </row>
    <row r="1812" spans="1:7" x14ac:dyDescent="0.35">
      <c r="A1812">
        <v>1.9137063952915478E-2</v>
      </c>
      <c r="B1812" t="s">
        <v>6179</v>
      </c>
      <c r="C1812">
        <v>618776278</v>
      </c>
      <c r="D1812" t="s">
        <v>6198</v>
      </c>
      <c r="E1812" t="s">
        <v>6191</v>
      </c>
      <c r="F1812" s="2">
        <v>44542</v>
      </c>
      <c r="G1812">
        <v>64689.68</v>
      </c>
    </row>
    <row r="1813" spans="1:7" x14ac:dyDescent="0.35">
      <c r="A1813">
        <v>0.13308716229151063</v>
      </c>
      <c r="B1813" t="s">
        <v>6180</v>
      </c>
      <c r="C1813">
        <v>980286712</v>
      </c>
      <c r="D1813" t="s">
        <v>6189</v>
      </c>
      <c r="E1813" t="s">
        <v>6190</v>
      </c>
      <c r="F1813" s="2">
        <v>44248</v>
      </c>
      <c r="G1813">
        <v>19842.939999999999</v>
      </c>
    </row>
    <row r="1814" spans="1:7" x14ac:dyDescent="0.35">
      <c r="A1814">
        <v>2.950292849851599E-2</v>
      </c>
      <c r="B1814" t="s">
        <v>6178</v>
      </c>
      <c r="C1814">
        <v>596923341</v>
      </c>
      <c r="D1814" t="s">
        <v>6187</v>
      </c>
      <c r="E1814" t="s">
        <v>6200</v>
      </c>
      <c r="F1814" s="2">
        <v>44368</v>
      </c>
      <c r="G1814">
        <v>15868.8</v>
      </c>
    </row>
    <row r="1815" spans="1:7" x14ac:dyDescent="0.35">
      <c r="A1815">
        <v>4.884824801389176E-2</v>
      </c>
      <c r="B1815" t="s">
        <v>6182</v>
      </c>
      <c r="C1815">
        <v>588827907</v>
      </c>
      <c r="D1815" t="s">
        <v>6196</v>
      </c>
      <c r="E1815" t="s">
        <v>6200</v>
      </c>
      <c r="F1815" s="2">
        <v>44417</v>
      </c>
      <c r="G1815">
        <v>6177.33</v>
      </c>
    </row>
    <row r="1816" spans="1:7" x14ac:dyDescent="0.35">
      <c r="A1816">
        <v>2.2261851478584282E-2</v>
      </c>
      <c r="B1816" t="s">
        <v>6181</v>
      </c>
      <c r="C1816">
        <v>404379161</v>
      </c>
      <c r="D1816" t="s">
        <v>6192</v>
      </c>
      <c r="E1816" t="s">
        <v>6197</v>
      </c>
      <c r="F1816" s="2">
        <v>44240</v>
      </c>
      <c r="G1816">
        <v>2198.56</v>
      </c>
    </row>
    <row r="1817" spans="1:7" x14ac:dyDescent="0.35">
      <c r="A1817">
        <v>0.50151045502459368</v>
      </c>
      <c r="B1817" t="s">
        <v>6182</v>
      </c>
      <c r="C1817">
        <v>412896275</v>
      </c>
      <c r="D1817" t="s">
        <v>6196</v>
      </c>
      <c r="E1817" t="s">
        <v>6188</v>
      </c>
      <c r="F1817" s="2">
        <v>44565</v>
      </c>
      <c r="G1817">
        <v>18944.32</v>
      </c>
    </row>
    <row r="1818" spans="1:7" x14ac:dyDescent="0.35">
      <c r="A1818">
        <v>0.31486266554527442</v>
      </c>
      <c r="B1818" t="s">
        <v>6179</v>
      </c>
      <c r="C1818">
        <v>452295452</v>
      </c>
      <c r="D1818" t="s">
        <v>6198</v>
      </c>
      <c r="E1818" t="s">
        <v>6191</v>
      </c>
      <c r="F1818" s="2">
        <v>44232</v>
      </c>
      <c r="G1818">
        <v>21423.29</v>
      </c>
    </row>
    <row r="1819" spans="1:7" x14ac:dyDescent="0.35">
      <c r="A1819">
        <v>0.81584907599390488</v>
      </c>
      <c r="B1819" t="s">
        <v>6177</v>
      </c>
      <c r="C1819">
        <v>486687485</v>
      </c>
      <c r="D1819" t="s">
        <v>6195</v>
      </c>
      <c r="E1819" t="s">
        <v>6191</v>
      </c>
      <c r="F1819" s="2">
        <v>44404</v>
      </c>
      <c r="G1819">
        <v>14361.6</v>
      </c>
    </row>
    <row r="1820" spans="1:7" x14ac:dyDescent="0.35">
      <c r="A1820">
        <v>0.97593487681056457</v>
      </c>
      <c r="B1820" t="s">
        <v>6178</v>
      </c>
      <c r="C1820">
        <v>532704877</v>
      </c>
      <c r="D1820" t="s">
        <v>6187</v>
      </c>
      <c r="E1820" t="s">
        <v>6191</v>
      </c>
      <c r="F1820" s="2">
        <v>44594</v>
      </c>
      <c r="G1820">
        <v>14605.89</v>
      </c>
    </row>
    <row r="1821" spans="1:7" x14ac:dyDescent="0.35">
      <c r="A1821">
        <v>0.38232829592337358</v>
      </c>
      <c r="B1821" t="s">
        <v>6179</v>
      </c>
      <c r="C1821">
        <v>637700595</v>
      </c>
      <c r="D1821" t="s">
        <v>6198</v>
      </c>
      <c r="E1821" t="s">
        <v>6191</v>
      </c>
      <c r="F1821" s="2">
        <v>44356</v>
      </c>
      <c r="G1821">
        <v>32938.43</v>
      </c>
    </row>
    <row r="1822" spans="1:7" x14ac:dyDescent="0.35">
      <c r="A1822">
        <v>0.17069468149689471</v>
      </c>
      <c r="B1822" t="s">
        <v>6177</v>
      </c>
      <c r="C1822">
        <v>707708220</v>
      </c>
      <c r="D1822" t="s">
        <v>6195</v>
      </c>
      <c r="E1822" t="s">
        <v>6190</v>
      </c>
      <c r="F1822" s="2">
        <v>44400</v>
      </c>
      <c r="G1822">
        <v>21789.040000000001</v>
      </c>
    </row>
    <row r="1823" spans="1:7" x14ac:dyDescent="0.35">
      <c r="A1823">
        <v>0.44718865969102894</v>
      </c>
      <c r="B1823" t="s">
        <v>6181</v>
      </c>
      <c r="C1823">
        <v>491931973</v>
      </c>
      <c r="D1823" t="s">
        <v>6192</v>
      </c>
      <c r="E1823" t="s">
        <v>6188</v>
      </c>
      <c r="F1823" s="2">
        <v>44486</v>
      </c>
      <c r="G1823">
        <v>20687.490000000002</v>
      </c>
    </row>
    <row r="1824" spans="1:7" x14ac:dyDescent="0.35">
      <c r="A1824">
        <v>0.19505664644029241</v>
      </c>
      <c r="B1824" t="s">
        <v>6181</v>
      </c>
      <c r="C1824">
        <v>559254783</v>
      </c>
      <c r="D1824" t="s">
        <v>6192</v>
      </c>
      <c r="E1824" t="s">
        <v>6188</v>
      </c>
      <c r="F1824" s="2">
        <v>44401</v>
      </c>
      <c r="G1824">
        <v>40792.800000000003</v>
      </c>
    </row>
    <row r="1825" spans="1:7" x14ac:dyDescent="0.35">
      <c r="A1825">
        <v>0.86601482361443749</v>
      </c>
      <c r="B1825" t="s">
        <v>6178</v>
      </c>
      <c r="C1825">
        <v>826302558</v>
      </c>
      <c r="D1825" t="s">
        <v>6187</v>
      </c>
      <c r="E1825" t="s">
        <v>6190</v>
      </c>
      <c r="F1825" s="2">
        <v>44307</v>
      </c>
      <c r="G1825">
        <v>18123.560000000001</v>
      </c>
    </row>
    <row r="1826" spans="1:7" x14ac:dyDescent="0.35">
      <c r="A1826">
        <v>0.19449566198642754</v>
      </c>
      <c r="B1826" t="s">
        <v>6178</v>
      </c>
      <c r="C1826">
        <v>327013364</v>
      </c>
      <c r="D1826" t="s">
        <v>6187</v>
      </c>
      <c r="E1826" t="s">
        <v>6200</v>
      </c>
      <c r="F1826" s="2">
        <v>44404</v>
      </c>
      <c r="G1826">
        <v>17196.580000000002</v>
      </c>
    </row>
    <row r="1827" spans="1:7" x14ac:dyDescent="0.35">
      <c r="A1827">
        <v>0.65229131205867807</v>
      </c>
      <c r="B1827" t="s">
        <v>6177</v>
      </c>
      <c r="C1827">
        <v>318998783</v>
      </c>
      <c r="D1827" t="s">
        <v>6195</v>
      </c>
      <c r="E1827" t="s">
        <v>6190</v>
      </c>
      <c r="F1827" s="2">
        <v>44381</v>
      </c>
      <c r="G1827">
        <v>36894.06</v>
      </c>
    </row>
    <row r="1828" spans="1:7" x14ac:dyDescent="0.35">
      <c r="A1828">
        <v>0.89170755516859301</v>
      </c>
      <c r="B1828" t="s">
        <v>6182</v>
      </c>
      <c r="C1828">
        <v>988116148</v>
      </c>
      <c r="D1828" t="s">
        <v>6196</v>
      </c>
      <c r="E1828" t="s">
        <v>6200</v>
      </c>
      <c r="F1828" s="2">
        <v>44215</v>
      </c>
      <c r="G1828">
        <v>21607.07</v>
      </c>
    </row>
    <row r="1829" spans="1:7" x14ac:dyDescent="0.35">
      <c r="A1829">
        <v>0.22112783312227979</v>
      </c>
      <c r="B1829" t="s">
        <v>6179</v>
      </c>
      <c r="C1829">
        <v>355478532</v>
      </c>
      <c r="D1829" t="s">
        <v>6198</v>
      </c>
      <c r="E1829" t="s">
        <v>6190</v>
      </c>
      <c r="F1829" s="2">
        <v>44673</v>
      </c>
      <c r="G1829">
        <v>20608.560000000001</v>
      </c>
    </row>
    <row r="1830" spans="1:7" x14ac:dyDescent="0.35">
      <c r="A1830">
        <v>0.57253521087406856</v>
      </c>
      <c r="B1830" t="s">
        <v>6181</v>
      </c>
      <c r="C1830">
        <v>15764858</v>
      </c>
      <c r="D1830" t="s">
        <v>6192</v>
      </c>
      <c r="E1830" t="s">
        <v>6197</v>
      </c>
      <c r="F1830" s="2">
        <v>44479</v>
      </c>
      <c r="G1830">
        <v>4607.33</v>
      </c>
    </row>
    <row r="1831" spans="1:7" x14ac:dyDescent="0.35">
      <c r="A1831">
        <v>0.29849446388929091</v>
      </c>
      <c r="B1831" t="s">
        <v>6177</v>
      </c>
      <c r="C1831">
        <v>446120059</v>
      </c>
      <c r="D1831" t="s">
        <v>6195</v>
      </c>
      <c r="E1831" t="s">
        <v>6191</v>
      </c>
      <c r="F1831" s="2">
        <v>44291</v>
      </c>
      <c r="G1831">
        <v>3358.68</v>
      </c>
    </row>
    <row r="1832" spans="1:7" x14ac:dyDescent="0.35">
      <c r="A1832">
        <v>0.40654808979452806</v>
      </c>
      <c r="B1832" t="s">
        <v>6178</v>
      </c>
      <c r="C1832">
        <v>718232501</v>
      </c>
      <c r="D1832" t="s">
        <v>6187</v>
      </c>
      <c r="E1832" t="s">
        <v>6188</v>
      </c>
      <c r="F1832" s="2">
        <v>44644</v>
      </c>
      <c r="G1832">
        <v>6005.25</v>
      </c>
    </row>
    <row r="1833" spans="1:7" x14ac:dyDescent="0.35">
      <c r="A1833">
        <v>0.56022124839186771</v>
      </c>
      <c r="B1833" t="s">
        <v>6178</v>
      </c>
      <c r="C1833">
        <v>693697228</v>
      </c>
      <c r="D1833" t="s">
        <v>6187</v>
      </c>
      <c r="E1833" t="s">
        <v>6190</v>
      </c>
      <c r="F1833" s="2">
        <v>44623</v>
      </c>
      <c r="G1833">
        <v>21055.439999999999</v>
      </c>
    </row>
    <row r="1834" spans="1:7" x14ac:dyDescent="0.35">
      <c r="A1834">
        <v>0.11837173598874906</v>
      </c>
      <c r="B1834" t="s">
        <v>6181</v>
      </c>
      <c r="C1834">
        <v>465242193</v>
      </c>
      <c r="D1834" t="s">
        <v>6192</v>
      </c>
      <c r="E1834" t="s">
        <v>6197</v>
      </c>
      <c r="F1834" s="2">
        <v>44553</v>
      </c>
      <c r="G1834">
        <v>45422.37</v>
      </c>
    </row>
    <row r="1835" spans="1:7" x14ac:dyDescent="0.35">
      <c r="A1835">
        <v>0.67083879898782162</v>
      </c>
      <c r="B1835" t="s">
        <v>6181</v>
      </c>
      <c r="C1835">
        <v>696247654</v>
      </c>
      <c r="D1835" t="s">
        <v>6192</v>
      </c>
      <c r="E1835" t="s">
        <v>6197</v>
      </c>
      <c r="F1835" s="2">
        <v>44651</v>
      </c>
      <c r="G1835">
        <v>40894</v>
      </c>
    </row>
    <row r="1836" spans="1:7" x14ac:dyDescent="0.35">
      <c r="A1836">
        <v>0.7487399823916342</v>
      </c>
      <c r="B1836" t="s">
        <v>6180</v>
      </c>
      <c r="C1836">
        <v>824571393</v>
      </c>
      <c r="D1836" t="s">
        <v>6189</v>
      </c>
      <c r="E1836" t="s">
        <v>6194</v>
      </c>
      <c r="F1836" s="2">
        <v>44648</v>
      </c>
      <c r="G1836">
        <v>43878.45</v>
      </c>
    </row>
    <row r="1837" spans="1:7" x14ac:dyDescent="0.35">
      <c r="A1837">
        <v>0.95038047826176519</v>
      </c>
      <c r="B1837" t="s">
        <v>6179</v>
      </c>
      <c r="C1837">
        <v>132748811</v>
      </c>
      <c r="D1837" t="s">
        <v>6198</v>
      </c>
      <c r="E1837" t="s">
        <v>6201</v>
      </c>
      <c r="F1837" s="2">
        <v>44561</v>
      </c>
      <c r="G1837">
        <v>16016.64</v>
      </c>
    </row>
    <row r="1838" spans="1:7" x14ac:dyDescent="0.35">
      <c r="A1838">
        <v>0.92434541214312971</v>
      </c>
      <c r="B1838" t="s">
        <v>6178</v>
      </c>
      <c r="C1838">
        <v>725128885</v>
      </c>
      <c r="D1838" t="s">
        <v>6187</v>
      </c>
      <c r="E1838" t="s">
        <v>6188</v>
      </c>
      <c r="F1838" s="2">
        <v>44521</v>
      </c>
      <c r="G1838">
        <v>19388.05</v>
      </c>
    </row>
    <row r="1839" spans="1:7" x14ac:dyDescent="0.35">
      <c r="A1839">
        <v>0.77262599063244697</v>
      </c>
      <c r="B1839" t="s">
        <v>6178</v>
      </c>
      <c r="C1839">
        <v>202308669</v>
      </c>
      <c r="D1839" t="s">
        <v>6187</v>
      </c>
      <c r="E1839" t="s">
        <v>6200</v>
      </c>
      <c r="F1839" s="2">
        <v>44209</v>
      </c>
      <c r="G1839">
        <v>37893.279999999999</v>
      </c>
    </row>
    <row r="1840" spans="1:7" x14ac:dyDescent="0.35">
      <c r="A1840">
        <v>0.84820898005105305</v>
      </c>
      <c r="B1840" t="s">
        <v>6178</v>
      </c>
      <c r="C1840">
        <v>699815678</v>
      </c>
      <c r="D1840" t="s">
        <v>6187</v>
      </c>
      <c r="E1840" t="s">
        <v>6190</v>
      </c>
      <c r="F1840" s="2">
        <v>44636</v>
      </c>
      <c r="G1840">
        <v>15464.38</v>
      </c>
    </row>
    <row r="1841" spans="1:7" x14ac:dyDescent="0.35">
      <c r="A1841">
        <v>0.72128238204840123</v>
      </c>
      <c r="B1841" t="s">
        <v>6179</v>
      </c>
      <c r="C1841">
        <v>825010322</v>
      </c>
      <c r="D1841" t="s">
        <v>6198</v>
      </c>
      <c r="E1841" t="s">
        <v>6191</v>
      </c>
      <c r="F1841" s="2">
        <v>44319</v>
      </c>
      <c r="G1841">
        <v>58742.3</v>
      </c>
    </row>
    <row r="1842" spans="1:7" x14ac:dyDescent="0.35">
      <c r="A1842">
        <v>2.869821135304651E-3</v>
      </c>
      <c r="B1842" t="s">
        <v>6182</v>
      </c>
      <c r="C1842">
        <v>796966460</v>
      </c>
      <c r="D1842" t="s">
        <v>6196</v>
      </c>
      <c r="E1842" t="s">
        <v>6188</v>
      </c>
      <c r="F1842" s="2">
        <v>44595</v>
      </c>
      <c r="G1842">
        <v>3942.88</v>
      </c>
    </row>
    <row r="1843" spans="1:7" x14ac:dyDescent="0.35">
      <c r="A1843">
        <v>0.6339257956926162</v>
      </c>
      <c r="B1843" t="s">
        <v>6178</v>
      </c>
      <c r="C1843">
        <v>219258652</v>
      </c>
      <c r="D1843" t="s">
        <v>6187</v>
      </c>
      <c r="E1843" t="s">
        <v>6188</v>
      </c>
      <c r="F1843" s="2">
        <v>44426</v>
      </c>
      <c r="G1843">
        <v>66808.240000000005</v>
      </c>
    </row>
    <row r="1844" spans="1:7" x14ac:dyDescent="0.35">
      <c r="A1844">
        <v>0.95152267974287585</v>
      </c>
      <c r="B1844" t="s">
        <v>6181</v>
      </c>
      <c r="C1844">
        <v>834782830</v>
      </c>
      <c r="D1844" t="s">
        <v>6192</v>
      </c>
      <c r="E1844" t="s">
        <v>6193</v>
      </c>
      <c r="F1844" s="2">
        <v>44638</v>
      </c>
      <c r="G1844">
        <v>21824.6</v>
      </c>
    </row>
    <row r="1845" spans="1:7" x14ac:dyDescent="0.35">
      <c r="A1845">
        <v>0.12998742882100278</v>
      </c>
      <c r="B1845" t="s">
        <v>6180</v>
      </c>
      <c r="C1845">
        <v>982528588</v>
      </c>
      <c r="D1845" t="s">
        <v>6189</v>
      </c>
      <c r="E1845" t="s">
        <v>6194</v>
      </c>
      <c r="F1845" s="2">
        <v>44421</v>
      </c>
      <c r="G1845">
        <v>24858.21</v>
      </c>
    </row>
    <row r="1846" spans="1:7" x14ac:dyDescent="0.35">
      <c r="A1846">
        <v>0.73881357724303542</v>
      </c>
      <c r="B1846" t="s">
        <v>6177</v>
      </c>
      <c r="C1846">
        <v>635748642</v>
      </c>
      <c r="D1846" t="s">
        <v>6195</v>
      </c>
      <c r="E1846" t="s">
        <v>6190</v>
      </c>
      <c r="F1846" s="2">
        <v>44375</v>
      </c>
      <c r="G1846">
        <v>22415.11</v>
      </c>
    </row>
    <row r="1847" spans="1:7" x14ac:dyDescent="0.35">
      <c r="A1847">
        <v>0.94450462422929893</v>
      </c>
      <c r="B1847" t="s">
        <v>6178</v>
      </c>
      <c r="C1847">
        <v>209983747</v>
      </c>
      <c r="D1847" t="s">
        <v>6187</v>
      </c>
      <c r="E1847" t="s">
        <v>6188</v>
      </c>
      <c r="F1847" s="2">
        <v>44308</v>
      </c>
      <c r="G1847">
        <v>26062.22</v>
      </c>
    </row>
    <row r="1848" spans="1:7" x14ac:dyDescent="0.35">
      <c r="A1848">
        <v>0.51768315889935634</v>
      </c>
      <c r="B1848" t="s">
        <v>6179</v>
      </c>
      <c r="C1848">
        <v>760954225</v>
      </c>
      <c r="D1848" t="s">
        <v>6198</v>
      </c>
      <c r="E1848" t="s">
        <v>6201</v>
      </c>
      <c r="F1848" s="2">
        <v>44368</v>
      </c>
      <c r="G1848">
        <v>29257.599999999999</v>
      </c>
    </row>
    <row r="1849" spans="1:7" x14ac:dyDescent="0.35">
      <c r="A1849">
        <v>0.59224089817786463</v>
      </c>
      <c r="B1849" t="s">
        <v>6179</v>
      </c>
      <c r="C1849">
        <v>81065796</v>
      </c>
      <c r="D1849" t="s">
        <v>6198</v>
      </c>
      <c r="E1849" t="s">
        <v>6201</v>
      </c>
      <c r="F1849" s="2">
        <v>44208</v>
      </c>
      <c r="G1849">
        <v>21116.44</v>
      </c>
    </row>
    <row r="1850" spans="1:7" x14ac:dyDescent="0.35">
      <c r="A1850">
        <v>0.45087946496045983</v>
      </c>
      <c r="B1850" t="s">
        <v>6178</v>
      </c>
      <c r="C1850">
        <v>867445393</v>
      </c>
      <c r="D1850" t="s">
        <v>6187</v>
      </c>
      <c r="E1850" t="s">
        <v>6188</v>
      </c>
      <c r="F1850" s="2">
        <v>44510</v>
      </c>
      <c r="G1850">
        <v>47607.3</v>
      </c>
    </row>
    <row r="1851" spans="1:7" x14ac:dyDescent="0.35">
      <c r="A1851">
        <v>0.78561557635403811</v>
      </c>
      <c r="B1851" t="s">
        <v>6177</v>
      </c>
      <c r="C1851">
        <v>126420664</v>
      </c>
      <c r="D1851" t="s">
        <v>6195</v>
      </c>
      <c r="E1851" t="s">
        <v>6190</v>
      </c>
      <c r="F1851" s="2">
        <v>44379</v>
      </c>
      <c r="G1851">
        <v>32418.880000000001</v>
      </c>
    </row>
    <row r="1852" spans="1:7" x14ac:dyDescent="0.35">
      <c r="A1852">
        <v>0.93566505619028228</v>
      </c>
      <c r="B1852" t="s">
        <v>6179</v>
      </c>
      <c r="C1852">
        <v>80149207</v>
      </c>
      <c r="D1852" t="s">
        <v>6198</v>
      </c>
      <c r="E1852" t="s">
        <v>6191</v>
      </c>
      <c r="F1852" s="2">
        <v>44395</v>
      </c>
      <c r="G1852">
        <v>19083.48</v>
      </c>
    </row>
    <row r="1853" spans="1:7" x14ac:dyDescent="0.35">
      <c r="A1853">
        <v>2.4915251867557608E-2</v>
      </c>
      <c r="B1853" t="s">
        <v>6181</v>
      </c>
      <c r="C1853">
        <v>746114879</v>
      </c>
      <c r="D1853" t="s">
        <v>6192</v>
      </c>
      <c r="E1853" t="s">
        <v>6193</v>
      </c>
      <c r="F1853" s="2">
        <v>44227</v>
      </c>
      <c r="G1853">
        <v>10156.25</v>
      </c>
    </row>
    <row r="1854" spans="1:7" x14ac:dyDescent="0.35">
      <c r="A1854">
        <v>0.1543102910167331</v>
      </c>
      <c r="B1854" t="s">
        <v>6177</v>
      </c>
      <c r="C1854">
        <v>87238732</v>
      </c>
      <c r="D1854" t="s">
        <v>6195</v>
      </c>
      <c r="E1854" t="s">
        <v>6190</v>
      </c>
      <c r="F1854" s="2">
        <v>44490</v>
      </c>
      <c r="G1854">
        <v>8979.77</v>
      </c>
    </row>
    <row r="1855" spans="1:7" x14ac:dyDescent="0.35">
      <c r="A1855">
        <v>0.54033480345191198</v>
      </c>
      <c r="B1855" t="s">
        <v>6181</v>
      </c>
      <c r="C1855">
        <v>285351921</v>
      </c>
      <c r="D1855" t="s">
        <v>6192</v>
      </c>
      <c r="E1855" t="s">
        <v>6193</v>
      </c>
      <c r="F1855" s="2">
        <v>44595</v>
      </c>
      <c r="G1855">
        <v>18960.04</v>
      </c>
    </row>
    <row r="1856" spans="1:7" x14ac:dyDescent="0.35">
      <c r="A1856">
        <v>0.61730472432785455</v>
      </c>
      <c r="B1856" t="s">
        <v>6178</v>
      </c>
      <c r="C1856">
        <v>432094851</v>
      </c>
      <c r="D1856" t="s">
        <v>6187</v>
      </c>
      <c r="E1856" t="s">
        <v>6188</v>
      </c>
      <c r="F1856" s="2">
        <v>44331</v>
      </c>
      <c r="G1856">
        <v>3905.8</v>
      </c>
    </row>
    <row r="1857" spans="1:7" x14ac:dyDescent="0.35">
      <c r="A1857">
        <v>0.70621728127824379</v>
      </c>
      <c r="B1857" t="s">
        <v>6178</v>
      </c>
      <c r="C1857">
        <v>75736460</v>
      </c>
      <c r="D1857" t="s">
        <v>6187</v>
      </c>
      <c r="E1857" t="s">
        <v>6190</v>
      </c>
      <c r="F1857" s="2">
        <v>44459</v>
      </c>
      <c r="G1857">
        <v>40789.279999999999</v>
      </c>
    </row>
    <row r="1858" spans="1:7" x14ac:dyDescent="0.35">
      <c r="A1858">
        <v>0.84707643179798642</v>
      </c>
      <c r="B1858" t="s">
        <v>6182</v>
      </c>
      <c r="C1858">
        <v>667580901</v>
      </c>
      <c r="D1858" t="s">
        <v>6196</v>
      </c>
      <c r="E1858" t="s">
        <v>6200</v>
      </c>
      <c r="F1858" s="2">
        <v>44566</v>
      </c>
      <c r="G1858">
        <v>53716.959999999999</v>
      </c>
    </row>
    <row r="1859" spans="1:7" x14ac:dyDescent="0.35">
      <c r="A1859">
        <v>0.89957345079926598</v>
      </c>
      <c r="B1859" t="s">
        <v>6178</v>
      </c>
      <c r="C1859">
        <v>77112347</v>
      </c>
      <c r="D1859" t="s">
        <v>6187</v>
      </c>
      <c r="E1859" t="s">
        <v>6191</v>
      </c>
      <c r="F1859" s="2">
        <v>44423</v>
      </c>
      <c r="G1859">
        <v>7393.47</v>
      </c>
    </row>
    <row r="1860" spans="1:7" x14ac:dyDescent="0.35">
      <c r="A1860">
        <v>0.45254771419058082</v>
      </c>
      <c r="B1860" t="s">
        <v>6178</v>
      </c>
      <c r="C1860">
        <v>585230250</v>
      </c>
      <c r="D1860" t="s">
        <v>6187</v>
      </c>
      <c r="E1860" t="s">
        <v>6188</v>
      </c>
      <c r="F1860" s="2">
        <v>44354</v>
      </c>
      <c r="G1860">
        <v>33530.28</v>
      </c>
    </row>
    <row r="1861" spans="1:7" x14ac:dyDescent="0.35">
      <c r="A1861">
        <v>0.37381640705556918</v>
      </c>
      <c r="B1861" t="s">
        <v>6179</v>
      </c>
      <c r="C1861">
        <v>325519065</v>
      </c>
      <c r="D1861" t="s">
        <v>6198</v>
      </c>
      <c r="E1861" t="s">
        <v>6190</v>
      </c>
      <c r="F1861" s="2">
        <v>44620</v>
      </c>
      <c r="G1861">
        <v>19224.09</v>
      </c>
    </row>
    <row r="1862" spans="1:7" x14ac:dyDescent="0.35">
      <c r="A1862">
        <v>0.65208313861789235</v>
      </c>
      <c r="B1862" t="s">
        <v>6182</v>
      </c>
      <c r="C1862">
        <v>467206461</v>
      </c>
      <c r="D1862" t="s">
        <v>6196</v>
      </c>
      <c r="E1862" t="s">
        <v>6188</v>
      </c>
      <c r="F1862" s="2">
        <v>44615</v>
      </c>
      <c r="G1862">
        <v>36316.699999999997</v>
      </c>
    </row>
    <row r="1863" spans="1:7" x14ac:dyDescent="0.35">
      <c r="A1863">
        <v>0.39311275187574657</v>
      </c>
      <c r="B1863" t="s">
        <v>6180</v>
      </c>
      <c r="C1863">
        <v>242987893</v>
      </c>
      <c r="D1863" t="s">
        <v>6189</v>
      </c>
      <c r="E1863" t="s">
        <v>6194</v>
      </c>
      <c r="F1863" s="2">
        <v>44531</v>
      </c>
      <c r="G1863">
        <v>34856.26</v>
      </c>
    </row>
    <row r="1864" spans="1:7" x14ac:dyDescent="0.35">
      <c r="A1864">
        <v>0.89689007237464802</v>
      </c>
      <c r="B1864" t="s">
        <v>6178</v>
      </c>
      <c r="C1864">
        <v>554865630</v>
      </c>
      <c r="D1864" t="s">
        <v>6187</v>
      </c>
      <c r="E1864" t="s">
        <v>6200</v>
      </c>
      <c r="F1864" s="2">
        <v>44669</v>
      </c>
      <c r="G1864">
        <v>5956.3</v>
      </c>
    </row>
    <row r="1865" spans="1:7" x14ac:dyDescent="0.35">
      <c r="A1865">
        <v>0.30780300822690598</v>
      </c>
      <c r="B1865" t="s">
        <v>6182</v>
      </c>
      <c r="C1865">
        <v>513691723</v>
      </c>
      <c r="D1865" t="s">
        <v>6196</v>
      </c>
      <c r="E1865" t="s">
        <v>6188</v>
      </c>
      <c r="F1865" s="2">
        <v>44530</v>
      </c>
      <c r="G1865">
        <v>4819.5</v>
      </c>
    </row>
    <row r="1866" spans="1:7" x14ac:dyDescent="0.35">
      <c r="A1866">
        <v>0.51548906822503293</v>
      </c>
      <c r="B1866" t="s">
        <v>6179</v>
      </c>
      <c r="C1866">
        <v>329702636</v>
      </c>
      <c r="D1866" t="s">
        <v>6198</v>
      </c>
      <c r="E1866" t="s">
        <v>6190</v>
      </c>
      <c r="F1866" s="2">
        <v>44575</v>
      </c>
      <c r="G1866">
        <v>26213.119999999999</v>
      </c>
    </row>
    <row r="1867" spans="1:7" x14ac:dyDescent="0.35">
      <c r="A1867">
        <v>0.32452608917948278</v>
      </c>
      <c r="B1867" t="s">
        <v>6181</v>
      </c>
      <c r="C1867">
        <v>898907904</v>
      </c>
      <c r="D1867" t="s">
        <v>6192</v>
      </c>
      <c r="E1867" t="s">
        <v>6197</v>
      </c>
      <c r="F1867" s="2">
        <v>44301</v>
      </c>
      <c r="G1867">
        <v>13588.2</v>
      </c>
    </row>
    <row r="1868" spans="1:7" x14ac:dyDescent="0.35">
      <c r="A1868">
        <v>0.2406974103278734</v>
      </c>
      <c r="B1868" t="s">
        <v>6178</v>
      </c>
      <c r="C1868">
        <v>821766918</v>
      </c>
      <c r="D1868" t="s">
        <v>6187</v>
      </c>
      <c r="E1868" t="s">
        <v>6191</v>
      </c>
      <c r="F1868" s="2">
        <v>44397</v>
      </c>
      <c r="G1868">
        <v>25180.61</v>
      </c>
    </row>
    <row r="1869" spans="1:7" x14ac:dyDescent="0.35">
      <c r="A1869">
        <v>0.10841043400457095</v>
      </c>
      <c r="B1869" t="s">
        <v>6178</v>
      </c>
      <c r="C1869">
        <v>234392725</v>
      </c>
      <c r="D1869" t="s">
        <v>6187</v>
      </c>
      <c r="E1869" t="s">
        <v>6188</v>
      </c>
      <c r="F1869" s="2">
        <v>44391</v>
      </c>
      <c r="G1869">
        <v>3357.99</v>
      </c>
    </row>
    <row r="1870" spans="1:7" x14ac:dyDescent="0.35">
      <c r="A1870">
        <v>0.34636500460815711</v>
      </c>
      <c r="B1870" t="s">
        <v>6181</v>
      </c>
      <c r="C1870">
        <v>453799879</v>
      </c>
      <c r="D1870" t="s">
        <v>6192</v>
      </c>
      <c r="E1870" t="s">
        <v>6193</v>
      </c>
      <c r="F1870" s="2">
        <v>44432</v>
      </c>
      <c r="G1870">
        <v>15311.94</v>
      </c>
    </row>
    <row r="1871" spans="1:7" x14ac:dyDescent="0.35">
      <c r="A1871">
        <v>0.52859713116793416</v>
      </c>
      <c r="B1871" t="s">
        <v>6179</v>
      </c>
      <c r="C1871">
        <v>389143681</v>
      </c>
      <c r="D1871" t="s">
        <v>6198</v>
      </c>
      <c r="E1871" t="s">
        <v>6191</v>
      </c>
      <c r="F1871" s="2">
        <v>44332</v>
      </c>
      <c r="G1871">
        <v>47758.720000000001</v>
      </c>
    </row>
    <row r="1872" spans="1:7" x14ac:dyDescent="0.35">
      <c r="A1872">
        <v>0.56682601552385159</v>
      </c>
      <c r="B1872" t="s">
        <v>6177</v>
      </c>
      <c r="C1872">
        <v>280609285</v>
      </c>
      <c r="D1872" t="s">
        <v>6195</v>
      </c>
      <c r="E1872" t="s">
        <v>6190</v>
      </c>
      <c r="F1872" s="2">
        <v>44653</v>
      </c>
      <c r="G1872">
        <v>55330.3</v>
      </c>
    </row>
    <row r="1873" spans="1:7" x14ac:dyDescent="0.35">
      <c r="A1873">
        <v>0.16361462970916218</v>
      </c>
      <c r="B1873" t="s">
        <v>6180</v>
      </c>
      <c r="C1873">
        <v>455747410</v>
      </c>
      <c r="D1873" t="s">
        <v>6189</v>
      </c>
      <c r="E1873" t="s">
        <v>6190</v>
      </c>
      <c r="F1873" s="2">
        <v>44442</v>
      </c>
      <c r="G1873">
        <v>17654</v>
      </c>
    </row>
    <row r="1874" spans="1:7" x14ac:dyDescent="0.35">
      <c r="A1874">
        <v>0.50723100570857627</v>
      </c>
      <c r="B1874" t="s">
        <v>6178</v>
      </c>
      <c r="C1874">
        <v>169864235</v>
      </c>
      <c r="D1874" t="s">
        <v>6187</v>
      </c>
      <c r="E1874" t="s">
        <v>6188</v>
      </c>
      <c r="F1874" s="2">
        <v>44273</v>
      </c>
      <c r="G1874">
        <v>61516.2</v>
      </c>
    </row>
    <row r="1875" spans="1:7" x14ac:dyDescent="0.35">
      <c r="A1875">
        <v>0.15766095740857433</v>
      </c>
      <c r="B1875" t="s">
        <v>6177</v>
      </c>
      <c r="C1875">
        <v>627584820</v>
      </c>
      <c r="D1875" t="s">
        <v>6195</v>
      </c>
      <c r="E1875" t="s">
        <v>6190</v>
      </c>
      <c r="F1875" s="2">
        <v>44301</v>
      </c>
      <c r="G1875">
        <v>64475.19</v>
      </c>
    </row>
    <row r="1876" spans="1:7" x14ac:dyDescent="0.35">
      <c r="A1876">
        <v>0.93599825061267972</v>
      </c>
      <c r="B1876" t="s">
        <v>6177</v>
      </c>
      <c r="C1876">
        <v>130397149</v>
      </c>
      <c r="D1876" t="s">
        <v>6195</v>
      </c>
      <c r="E1876" t="s">
        <v>6190</v>
      </c>
      <c r="F1876" s="2">
        <v>44467</v>
      </c>
      <c r="G1876">
        <v>44810.67</v>
      </c>
    </row>
    <row r="1877" spans="1:7" x14ac:dyDescent="0.35">
      <c r="A1877">
        <v>0.43655160157233686</v>
      </c>
      <c r="B1877" t="s">
        <v>6182</v>
      </c>
      <c r="C1877">
        <v>160327357</v>
      </c>
      <c r="D1877" t="s">
        <v>6196</v>
      </c>
      <c r="E1877" t="s">
        <v>6188</v>
      </c>
      <c r="F1877" s="2">
        <v>44342</v>
      </c>
      <c r="G1877">
        <v>55804.21</v>
      </c>
    </row>
    <row r="1878" spans="1:7" x14ac:dyDescent="0.35">
      <c r="A1878">
        <v>0.41892469609139393</v>
      </c>
      <c r="B1878" t="s">
        <v>6177</v>
      </c>
      <c r="C1878">
        <v>274445016</v>
      </c>
      <c r="D1878" t="s">
        <v>6195</v>
      </c>
      <c r="E1878" t="s">
        <v>6190</v>
      </c>
      <c r="F1878" s="2">
        <v>44316</v>
      </c>
      <c r="G1878">
        <v>18940.38</v>
      </c>
    </row>
    <row r="1879" spans="1:7" x14ac:dyDescent="0.35">
      <c r="A1879">
        <v>0.58706493105713353</v>
      </c>
      <c r="B1879" t="s">
        <v>6177</v>
      </c>
      <c r="C1879">
        <v>992222747</v>
      </c>
      <c r="D1879" t="s">
        <v>6195</v>
      </c>
      <c r="E1879" t="s">
        <v>6190</v>
      </c>
      <c r="F1879" s="2">
        <v>44417</v>
      </c>
      <c r="G1879">
        <v>7103.25</v>
      </c>
    </row>
    <row r="1880" spans="1:7" x14ac:dyDescent="0.35">
      <c r="A1880">
        <v>0.3498108867138684</v>
      </c>
      <c r="B1880" t="s">
        <v>6178</v>
      </c>
      <c r="C1880">
        <v>17072561</v>
      </c>
      <c r="D1880" t="s">
        <v>6187</v>
      </c>
      <c r="E1880" t="s">
        <v>6188</v>
      </c>
      <c r="F1880" s="2">
        <v>44324</v>
      </c>
      <c r="G1880">
        <v>13731.44</v>
      </c>
    </row>
    <row r="1881" spans="1:7" x14ac:dyDescent="0.35">
      <c r="A1881">
        <v>0.68620768226096562</v>
      </c>
      <c r="B1881" t="s">
        <v>6182</v>
      </c>
      <c r="C1881">
        <v>530044811</v>
      </c>
      <c r="D1881" t="s">
        <v>6196</v>
      </c>
      <c r="E1881" t="s">
        <v>6199</v>
      </c>
      <c r="F1881" s="2">
        <v>44383</v>
      </c>
      <c r="G1881">
        <v>5161.2</v>
      </c>
    </row>
    <row r="1882" spans="1:7" x14ac:dyDescent="0.35">
      <c r="A1882">
        <v>0.19213070063872761</v>
      </c>
      <c r="B1882" t="s">
        <v>6178</v>
      </c>
      <c r="C1882">
        <v>147266929</v>
      </c>
      <c r="D1882" t="s">
        <v>6187</v>
      </c>
      <c r="E1882" t="s">
        <v>6188</v>
      </c>
      <c r="F1882" s="2">
        <v>44570</v>
      </c>
      <c r="G1882">
        <v>19591.2</v>
      </c>
    </row>
    <row r="1883" spans="1:7" x14ac:dyDescent="0.35">
      <c r="A1883">
        <v>0.29272100721844163</v>
      </c>
      <c r="B1883" t="s">
        <v>6177</v>
      </c>
      <c r="C1883">
        <v>987975738</v>
      </c>
      <c r="D1883" t="s">
        <v>6195</v>
      </c>
      <c r="E1883" t="s">
        <v>6190</v>
      </c>
      <c r="F1883" s="2">
        <v>44463</v>
      </c>
      <c r="G1883">
        <v>7958.92</v>
      </c>
    </row>
    <row r="1884" spans="1:7" x14ac:dyDescent="0.35">
      <c r="A1884">
        <v>8.4620563051497011E-2</v>
      </c>
      <c r="B1884" t="s">
        <v>6177</v>
      </c>
      <c r="C1884">
        <v>336449990</v>
      </c>
      <c r="D1884" t="s">
        <v>6195</v>
      </c>
      <c r="E1884" t="s">
        <v>6190</v>
      </c>
      <c r="F1884" s="2">
        <v>44428</v>
      </c>
      <c r="G1884">
        <v>39890.120000000003</v>
      </c>
    </row>
    <row r="1885" spans="1:7" x14ac:dyDescent="0.35">
      <c r="A1885">
        <v>0.21823743137008955</v>
      </c>
      <c r="B1885" t="s">
        <v>6178</v>
      </c>
      <c r="C1885">
        <v>939622054</v>
      </c>
      <c r="D1885" t="s">
        <v>6187</v>
      </c>
      <c r="E1885" t="s">
        <v>6191</v>
      </c>
      <c r="F1885" s="2">
        <v>44564</v>
      </c>
      <c r="G1885">
        <v>30974.79</v>
      </c>
    </row>
    <row r="1886" spans="1:7" x14ac:dyDescent="0.35">
      <c r="A1886">
        <v>0.79186541337838567</v>
      </c>
      <c r="B1886" t="s">
        <v>6182</v>
      </c>
      <c r="C1886">
        <v>877212776</v>
      </c>
      <c r="D1886" t="s">
        <v>6196</v>
      </c>
      <c r="E1886" t="s">
        <v>6188</v>
      </c>
      <c r="F1886" s="2">
        <v>44279</v>
      </c>
      <c r="G1886">
        <v>32236.84</v>
      </c>
    </row>
    <row r="1887" spans="1:7" x14ac:dyDescent="0.35">
      <c r="A1887">
        <v>0.48770670293256024</v>
      </c>
      <c r="B1887" t="s">
        <v>6177</v>
      </c>
      <c r="C1887">
        <v>842658068</v>
      </c>
      <c r="D1887" t="s">
        <v>6195</v>
      </c>
      <c r="E1887" t="s">
        <v>6190</v>
      </c>
      <c r="F1887" s="2">
        <v>44476</v>
      </c>
      <c r="G1887">
        <v>22710.720000000001</v>
      </c>
    </row>
    <row r="1888" spans="1:7" x14ac:dyDescent="0.35">
      <c r="A1888">
        <v>0.25931017654955024</v>
      </c>
      <c r="B1888" t="s">
        <v>6181</v>
      </c>
      <c r="C1888">
        <v>7396430</v>
      </c>
      <c r="D1888" t="s">
        <v>6192</v>
      </c>
      <c r="E1888" t="s">
        <v>6188</v>
      </c>
      <c r="F1888" s="2">
        <v>44251</v>
      </c>
      <c r="G1888">
        <v>12356.99</v>
      </c>
    </row>
    <row r="1889" spans="1:7" x14ac:dyDescent="0.35">
      <c r="A1889">
        <v>6.3856501456545978E-2</v>
      </c>
      <c r="B1889" t="s">
        <v>6182</v>
      </c>
      <c r="C1889">
        <v>883329390</v>
      </c>
      <c r="D1889" t="s">
        <v>6196</v>
      </c>
      <c r="E1889" t="s">
        <v>6188</v>
      </c>
      <c r="F1889" s="2">
        <v>44269</v>
      </c>
      <c r="G1889">
        <v>14446.8</v>
      </c>
    </row>
    <row r="1890" spans="1:7" x14ac:dyDescent="0.35">
      <c r="A1890">
        <v>0.28574175936258128</v>
      </c>
      <c r="B1890" t="s">
        <v>6177</v>
      </c>
      <c r="C1890">
        <v>401166509</v>
      </c>
      <c r="D1890" t="s">
        <v>6195</v>
      </c>
      <c r="E1890" t="s">
        <v>6190</v>
      </c>
      <c r="F1890" s="2">
        <v>44230</v>
      </c>
      <c r="G1890">
        <v>16395.900000000001</v>
      </c>
    </row>
    <row r="1891" spans="1:7" x14ac:dyDescent="0.35">
      <c r="A1891">
        <v>0.75716520595484471</v>
      </c>
      <c r="B1891" t="s">
        <v>6180</v>
      </c>
      <c r="C1891">
        <v>113055246</v>
      </c>
      <c r="D1891" t="s">
        <v>6189</v>
      </c>
      <c r="E1891" t="s">
        <v>6194</v>
      </c>
      <c r="F1891" s="2">
        <v>44398</v>
      </c>
      <c r="G1891">
        <v>68599.8</v>
      </c>
    </row>
    <row r="1892" spans="1:7" x14ac:dyDescent="0.35">
      <c r="A1892">
        <v>0.10619772386316617</v>
      </c>
      <c r="B1892" t="s">
        <v>6177</v>
      </c>
      <c r="C1892">
        <v>616885669</v>
      </c>
      <c r="D1892" t="s">
        <v>6195</v>
      </c>
      <c r="E1892" t="s">
        <v>6190</v>
      </c>
      <c r="F1892" s="2">
        <v>44607</v>
      </c>
      <c r="G1892">
        <v>13326.12</v>
      </c>
    </row>
    <row r="1893" spans="1:7" x14ac:dyDescent="0.35">
      <c r="A1893">
        <v>0.11240181315461883</v>
      </c>
      <c r="B1893" t="s">
        <v>6179</v>
      </c>
      <c r="C1893">
        <v>479460368</v>
      </c>
      <c r="D1893" t="s">
        <v>6198</v>
      </c>
      <c r="E1893" t="s">
        <v>6190</v>
      </c>
      <c r="F1893" s="2">
        <v>44227</v>
      </c>
      <c r="G1893">
        <v>55883.25</v>
      </c>
    </row>
    <row r="1894" spans="1:7" x14ac:dyDescent="0.35">
      <c r="A1894">
        <v>0.10152008137587498</v>
      </c>
      <c r="B1894" t="s">
        <v>6178</v>
      </c>
      <c r="C1894">
        <v>211513274</v>
      </c>
      <c r="D1894" t="s">
        <v>6187</v>
      </c>
      <c r="E1894" t="s">
        <v>6190</v>
      </c>
      <c r="F1894" s="2">
        <v>44422</v>
      </c>
      <c r="G1894">
        <v>54387.26</v>
      </c>
    </row>
    <row r="1895" spans="1:7" x14ac:dyDescent="0.35">
      <c r="A1895">
        <v>0.46816674309163431</v>
      </c>
      <c r="B1895" t="s">
        <v>6182</v>
      </c>
      <c r="C1895">
        <v>730137715</v>
      </c>
      <c r="D1895" t="s">
        <v>6196</v>
      </c>
      <c r="E1895" t="s">
        <v>6200</v>
      </c>
      <c r="F1895" s="2">
        <v>44281</v>
      </c>
      <c r="G1895">
        <v>37139.75</v>
      </c>
    </row>
    <row r="1896" spans="1:7" x14ac:dyDescent="0.35">
      <c r="A1896">
        <v>0.88292051474160183</v>
      </c>
      <c r="B1896" t="s">
        <v>6182</v>
      </c>
      <c r="C1896">
        <v>157826546</v>
      </c>
      <c r="D1896" t="s">
        <v>6196</v>
      </c>
      <c r="E1896" t="s">
        <v>6188</v>
      </c>
      <c r="F1896" s="2">
        <v>44449</v>
      </c>
      <c r="G1896">
        <v>2812.86</v>
      </c>
    </row>
    <row r="1897" spans="1:7" x14ac:dyDescent="0.35">
      <c r="A1897">
        <v>0.61544533685257341</v>
      </c>
      <c r="B1897" t="s">
        <v>6182</v>
      </c>
      <c r="C1897">
        <v>709800799</v>
      </c>
      <c r="D1897" t="s">
        <v>6196</v>
      </c>
      <c r="E1897" t="s">
        <v>6188</v>
      </c>
      <c r="F1897" s="2">
        <v>44510</v>
      </c>
      <c r="G1897">
        <v>4560.3599999999997</v>
      </c>
    </row>
    <row r="1898" spans="1:7" x14ac:dyDescent="0.35">
      <c r="A1898">
        <v>0.118109503660911</v>
      </c>
      <c r="B1898" t="s">
        <v>6177</v>
      </c>
      <c r="C1898">
        <v>122621145</v>
      </c>
      <c r="D1898" t="s">
        <v>6195</v>
      </c>
      <c r="E1898" t="s">
        <v>6190</v>
      </c>
      <c r="F1898" s="2">
        <v>44593</v>
      </c>
      <c r="G1898">
        <v>47710.2</v>
      </c>
    </row>
    <row r="1899" spans="1:7" x14ac:dyDescent="0.35">
      <c r="A1899">
        <v>0.28207198312000936</v>
      </c>
      <c r="B1899" t="s">
        <v>6181</v>
      </c>
      <c r="C1899">
        <v>279173198</v>
      </c>
      <c r="D1899" t="s">
        <v>6192</v>
      </c>
      <c r="E1899" t="s">
        <v>6193</v>
      </c>
      <c r="F1899" s="2">
        <v>44208</v>
      </c>
      <c r="G1899">
        <v>10827.68</v>
      </c>
    </row>
    <row r="1900" spans="1:7" x14ac:dyDescent="0.35">
      <c r="A1900">
        <v>0.30610271484905849</v>
      </c>
      <c r="B1900" t="s">
        <v>6178</v>
      </c>
      <c r="C1900">
        <v>164215475</v>
      </c>
      <c r="D1900" t="s">
        <v>6187</v>
      </c>
      <c r="E1900" t="s">
        <v>6200</v>
      </c>
      <c r="F1900" s="2">
        <v>44392</v>
      </c>
      <c r="G1900">
        <v>31920.69</v>
      </c>
    </row>
    <row r="1901" spans="1:7" x14ac:dyDescent="0.35">
      <c r="A1901">
        <v>0.54526778662664166</v>
      </c>
      <c r="B1901" t="s">
        <v>6178</v>
      </c>
      <c r="C1901">
        <v>827408332</v>
      </c>
      <c r="D1901" t="s">
        <v>6187</v>
      </c>
      <c r="E1901" t="s">
        <v>6188</v>
      </c>
      <c r="F1901" s="2">
        <v>44285</v>
      </c>
      <c r="G1901">
        <v>8389.02</v>
      </c>
    </row>
    <row r="1902" spans="1:7" x14ac:dyDescent="0.35">
      <c r="A1902">
        <v>0.55204996028243603</v>
      </c>
      <c r="B1902" t="s">
        <v>6182</v>
      </c>
      <c r="C1902">
        <v>216066747</v>
      </c>
      <c r="D1902" t="s">
        <v>6196</v>
      </c>
      <c r="E1902" t="s">
        <v>6188</v>
      </c>
      <c r="F1902" s="2">
        <v>44563</v>
      </c>
      <c r="G1902">
        <v>18874.439999999999</v>
      </c>
    </row>
    <row r="1903" spans="1:7" x14ac:dyDescent="0.35">
      <c r="A1903">
        <v>0.49516077355905141</v>
      </c>
      <c r="B1903" t="s">
        <v>6179</v>
      </c>
      <c r="C1903">
        <v>924740704</v>
      </c>
      <c r="D1903" t="s">
        <v>6198</v>
      </c>
      <c r="E1903" t="s">
        <v>6191</v>
      </c>
      <c r="F1903" s="2">
        <v>44254</v>
      </c>
      <c r="G1903">
        <v>15563.67</v>
      </c>
    </row>
    <row r="1904" spans="1:7" x14ac:dyDescent="0.35">
      <c r="A1904">
        <v>0.70359307848463548</v>
      </c>
      <c r="B1904" t="s">
        <v>6177</v>
      </c>
      <c r="C1904">
        <v>443973508</v>
      </c>
      <c r="D1904" t="s">
        <v>6195</v>
      </c>
      <c r="E1904" t="s">
        <v>6190</v>
      </c>
      <c r="F1904" s="2">
        <v>44245</v>
      </c>
      <c r="G1904">
        <v>5937.12</v>
      </c>
    </row>
    <row r="1905" spans="1:7" x14ac:dyDescent="0.35">
      <c r="A1905">
        <v>0.69208434794532581</v>
      </c>
      <c r="B1905" t="s">
        <v>6182</v>
      </c>
      <c r="C1905">
        <v>325236685</v>
      </c>
      <c r="D1905" t="s">
        <v>6196</v>
      </c>
      <c r="E1905" t="s">
        <v>6188</v>
      </c>
      <c r="F1905" s="2">
        <v>44549</v>
      </c>
      <c r="G1905">
        <v>8996.94</v>
      </c>
    </row>
    <row r="1906" spans="1:7" x14ac:dyDescent="0.35">
      <c r="A1906">
        <v>0.25974313493512569</v>
      </c>
      <c r="B1906" t="s">
        <v>6182</v>
      </c>
      <c r="C1906">
        <v>67209777</v>
      </c>
      <c r="D1906" t="s">
        <v>6196</v>
      </c>
      <c r="E1906" t="s">
        <v>6200</v>
      </c>
      <c r="F1906" s="2">
        <v>44357</v>
      </c>
      <c r="G1906">
        <v>26898.400000000001</v>
      </c>
    </row>
    <row r="1907" spans="1:7" x14ac:dyDescent="0.35">
      <c r="A1907">
        <v>0.78948180872997009</v>
      </c>
      <c r="B1907" t="s">
        <v>6180</v>
      </c>
      <c r="C1907">
        <v>229181229</v>
      </c>
      <c r="D1907" t="s">
        <v>6189</v>
      </c>
      <c r="E1907" t="s">
        <v>6194</v>
      </c>
      <c r="F1907" s="2">
        <v>44527</v>
      </c>
      <c r="G1907">
        <v>15739.29</v>
      </c>
    </row>
    <row r="1908" spans="1:7" x14ac:dyDescent="0.35">
      <c r="A1908">
        <v>1.3805516822275488E-2</v>
      </c>
      <c r="B1908" t="s">
        <v>6178</v>
      </c>
      <c r="C1908">
        <v>851102681</v>
      </c>
      <c r="D1908" t="s">
        <v>6187</v>
      </c>
      <c r="E1908" t="s">
        <v>6190</v>
      </c>
      <c r="F1908" s="2">
        <v>44544</v>
      </c>
      <c r="G1908">
        <v>15887.04</v>
      </c>
    </row>
    <row r="1909" spans="1:7" x14ac:dyDescent="0.35">
      <c r="A1909">
        <v>0.79537046497653019</v>
      </c>
      <c r="B1909" t="s">
        <v>6181</v>
      </c>
      <c r="C1909">
        <v>825826622</v>
      </c>
      <c r="D1909" t="s">
        <v>6192</v>
      </c>
      <c r="E1909" t="s">
        <v>6188</v>
      </c>
      <c r="F1909" s="2">
        <v>44484</v>
      </c>
      <c r="G1909">
        <v>21204</v>
      </c>
    </row>
    <row r="1910" spans="1:7" x14ac:dyDescent="0.35">
      <c r="A1910">
        <v>0.30499600809569383</v>
      </c>
      <c r="B1910" t="s">
        <v>6180</v>
      </c>
      <c r="C1910">
        <v>802691207</v>
      </c>
      <c r="D1910" t="s">
        <v>6189</v>
      </c>
      <c r="E1910" t="s">
        <v>6194</v>
      </c>
      <c r="F1910" s="2">
        <v>44389</v>
      </c>
      <c r="G1910">
        <v>17049</v>
      </c>
    </row>
    <row r="1911" spans="1:7" x14ac:dyDescent="0.35">
      <c r="A1911">
        <v>0.40994981935767538</v>
      </c>
      <c r="B1911" t="s">
        <v>6178</v>
      </c>
      <c r="C1911">
        <v>329720299</v>
      </c>
      <c r="D1911" t="s">
        <v>6187</v>
      </c>
      <c r="E1911" t="s">
        <v>6200</v>
      </c>
      <c r="F1911" s="2">
        <v>44591</v>
      </c>
      <c r="G1911">
        <v>42415.8</v>
      </c>
    </row>
    <row r="1912" spans="1:7" x14ac:dyDescent="0.35">
      <c r="A1912">
        <v>0.31438426779914863</v>
      </c>
      <c r="B1912" t="s">
        <v>6178</v>
      </c>
      <c r="C1912">
        <v>934718350</v>
      </c>
      <c r="D1912" t="s">
        <v>6187</v>
      </c>
      <c r="E1912" t="s">
        <v>6190</v>
      </c>
      <c r="F1912" s="2">
        <v>44573</v>
      </c>
      <c r="G1912">
        <v>59393.1</v>
      </c>
    </row>
    <row r="1913" spans="1:7" x14ac:dyDescent="0.35">
      <c r="A1913">
        <v>0.72724615693324912</v>
      </c>
      <c r="B1913" t="s">
        <v>6179</v>
      </c>
      <c r="C1913">
        <v>358218500</v>
      </c>
      <c r="D1913" t="s">
        <v>6198</v>
      </c>
      <c r="E1913" t="s">
        <v>6190</v>
      </c>
      <c r="F1913" s="2">
        <v>44430</v>
      </c>
      <c r="G1913">
        <v>24958.15</v>
      </c>
    </row>
    <row r="1914" spans="1:7" x14ac:dyDescent="0.35">
      <c r="A1914">
        <v>0.32972216064312809</v>
      </c>
      <c r="B1914" t="s">
        <v>6179</v>
      </c>
      <c r="C1914">
        <v>406401047</v>
      </c>
      <c r="D1914" t="s">
        <v>6198</v>
      </c>
      <c r="E1914" t="s">
        <v>6190</v>
      </c>
      <c r="F1914" s="2">
        <v>44374</v>
      </c>
      <c r="G1914">
        <v>23320.44</v>
      </c>
    </row>
    <row r="1915" spans="1:7" x14ac:dyDescent="0.35">
      <c r="A1915">
        <v>0.86775134134211696</v>
      </c>
      <c r="B1915" t="s">
        <v>6177</v>
      </c>
      <c r="C1915">
        <v>273049710</v>
      </c>
      <c r="D1915" t="s">
        <v>6195</v>
      </c>
      <c r="E1915" t="s">
        <v>6191</v>
      </c>
      <c r="F1915" s="2">
        <v>44489</v>
      </c>
      <c r="G1915">
        <v>5516.96</v>
      </c>
    </row>
    <row r="1916" spans="1:7" x14ac:dyDescent="0.35">
      <c r="A1916">
        <v>0.54506372018240223</v>
      </c>
      <c r="B1916" t="s">
        <v>6181</v>
      </c>
      <c r="C1916">
        <v>247030328</v>
      </c>
      <c r="D1916" t="s">
        <v>6192</v>
      </c>
      <c r="E1916" t="s">
        <v>6197</v>
      </c>
      <c r="F1916" s="2">
        <v>44394</v>
      </c>
      <c r="G1916">
        <v>14772.02</v>
      </c>
    </row>
    <row r="1917" spans="1:7" x14ac:dyDescent="0.35">
      <c r="A1917">
        <v>3.4540461302063563E-2</v>
      </c>
      <c r="B1917" t="s">
        <v>6182</v>
      </c>
      <c r="C1917">
        <v>401915086</v>
      </c>
      <c r="D1917" t="s">
        <v>6196</v>
      </c>
      <c r="E1917" t="s">
        <v>6200</v>
      </c>
      <c r="F1917" s="2">
        <v>44452</v>
      </c>
      <c r="G1917">
        <v>39235.47</v>
      </c>
    </row>
    <row r="1918" spans="1:7" x14ac:dyDescent="0.35">
      <c r="A1918">
        <v>0.21777785549600426</v>
      </c>
      <c r="B1918" t="s">
        <v>6177</v>
      </c>
      <c r="C1918">
        <v>25156448</v>
      </c>
      <c r="D1918" t="s">
        <v>6195</v>
      </c>
      <c r="E1918" t="s">
        <v>6190</v>
      </c>
      <c r="F1918" s="2">
        <v>44442</v>
      </c>
      <c r="G1918">
        <v>33481.5</v>
      </c>
    </row>
    <row r="1919" spans="1:7" x14ac:dyDescent="0.35">
      <c r="A1919">
        <v>0.18412171557483537</v>
      </c>
      <c r="B1919" t="s">
        <v>6177</v>
      </c>
      <c r="C1919">
        <v>851449860</v>
      </c>
      <c r="D1919" t="s">
        <v>6195</v>
      </c>
      <c r="E1919" t="s">
        <v>6191</v>
      </c>
      <c r="F1919" s="2">
        <v>44269</v>
      </c>
      <c r="G1919">
        <v>32352</v>
      </c>
    </row>
    <row r="1920" spans="1:7" x14ac:dyDescent="0.35">
      <c r="A1920">
        <v>0.34244802106015215</v>
      </c>
      <c r="B1920" t="s">
        <v>6177</v>
      </c>
      <c r="C1920">
        <v>672830363</v>
      </c>
      <c r="D1920" t="s">
        <v>6195</v>
      </c>
      <c r="E1920" t="s">
        <v>6190</v>
      </c>
      <c r="F1920" s="2">
        <v>44283</v>
      </c>
      <c r="G1920">
        <v>1960.69</v>
      </c>
    </row>
    <row r="1921" spans="1:7" x14ac:dyDescent="0.35">
      <c r="A1921">
        <v>0.84491656741194487</v>
      </c>
      <c r="B1921" t="s">
        <v>6177</v>
      </c>
      <c r="C1921">
        <v>795560326</v>
      </c>
      <c r="D1921" t="s">
        <v>6195</v>
      </c>
      <c r="E1921" t="s">
        <v>6190</v>
      </c>
      <c r="F1921" s="2">
        <v>44432</v>
      </c>
      <c r="G1921">
        <v>31495.38</v>
      </c>
    </row>
    <row r="1922" spans="1:7" x14ac:dyDescent="0.35">
      <c r="A1922">
        <v>0.75073510929848797</v>
      </c>
      <c r="B1922" t="s">
        <v>6178</v>
      </c>
      <c r="C1922">
        <v>437676621</v>
      </c>
      <c r="D1922" t="s">
        <v>6187</v>
      </c>
      <c r="E1922" t="s">
        <v>6200</v>
      </c>
      <c r="F1922" s="2">
        <v>44608</v>
      </c>
      <c r="G1922">
        <v>58321.2</v>
      </c>
    </row>
    <row r="1923" spans="1:7" x14ac:dyDescent="0.35">
      <c r="A1923">
        <v>0.63318075043804523</v>
      </c>
      <c r="B1923" t="s">
        <v>6179</v>
      </c>
      <c r="C1923">
        <v>772851714</v>
      </c>
      <c r="D1923" t="s">
        <v>6198</v>
      </c>
      <c r="E1923" t="s">
        <v>6190</v>
      </c>
      <c r="F1923" s="2">
        <v>44496</v>
      </c>
      <c r="G1923">
        <v>24462.81</v>
      </c>
    </row>
    <row r="1924" spans="1:7" x14ac:dyDescent="0.35">
      <c r="A1924">
        <v>0.95716167396337926</v>
      </c>
      <c r="B1924" t="s">
        <v>6177</v>
      </c>
      <c r="C1924">
        <v>392790035</v>
      </c>
      <c r="D1924" t="s">
        <v>6195</v>
      </c>
      <c r="E1924" t="s">
        <v>6190</v>
      </c>
      <c r="F1924" s="2">
        <v>44585</v>
      </c>
      <c r="G1924">
        <v>6334.02</v>
      </c>
    </row>
    <row r="1925" spans="1:7" x14ac:dyDescent="0.35">
      <c r="A1925">
        <v>0.72565243081099506</v>
      </c>
      <c r="B1925" t="s">
        <v>6182</v>
      </c>
      <c r="C1925">
        <v>399764116</v>
      </c>
      <c r="D1925" t="s">
        <v>6196</v>
      </c>
      <c r="E1925" t="s">
        <v>6188</v>
      </c>
      <c r="F1925" s="2">
        <v>44523</v>
      </c>
      <c r="G1925">
        <v>2564.96</v>
      </c>
    </row>
    <row r="1926" spans="1:7" x14ac:dyDescent="0.35">
      <c r="A1926">
        <v>0.70008488617918052</v>
      </c>
      <c r="B1926" t="s">
        <v>6178</v>
      </c>
      <c r="C1926">
        <v>908674660</v>
      </c>
      <c r="D1926" t="s">
        <v>6187</v>
      </c>
      <c r="E1926" t="s">
        <v>6188</v>
      </c>
      <c r="F1926" s="2">
        <v>44537</v>
      </c>
      <c r="G1926">
        <v>3059.1</v>
      </c>
    </row>
    <row r="1927" spans="1:7" x14ac:dyDescent="0.35">
      <c r="A1927">
        <v>0.92343461453411002</v>
      </c>
      <c r="B1927" t="s">
        <v>6179</v>
      </c>
      <c r="C1927">
        <v>126238837</v>
      </c>
      <c r="D1927" t="s">
        <v>6198</v>
      </c>
      <c r="E1927" t="s">
        <v>6201</v>
      </c>
      <c r="F1927" s="2">
        <v>44311</v>
      </c>
      <c r="G1927">
        <v>15353.04</v>
      </c>
    </row>
    <row r="1928" spans="1:7" x14ac:dyDescent="0.35">
      <c r="A1928">
        <v>0.51647477612590675</v>
      </c>
      <c r="B1928" t="s">
        <v>6181</v>
      </c>
      <c r="C1928">
        <v>46822267</v>
      </c>
      <c r="D1928" t="s">
        <v>6192</v>
      </c>
      <c r="E1928" t="s">
        <v>6193</v>
      </c>
      <c r="F1928" s="2">
        <v>44397</v>
      </c>
      <c r="G1928">
        <v>49757.55</v>
      </c>
    </row>
    <row r="1929" spans="1:7" x14ac:dyDescent="0.35">
      <c r="A1929">
        <v>0.82478178009595515</v>
      </c>
      <c r="B1929" t="s">
        <v>6182</v>
      </c>
      <c r="C1929">
        <v>687970690</v>
      </c>
      <c r="D1929" t="s">
        <v>6196</v>
      </c>
      <c r="E1929" t="s">
        <v>6200</v>
      </c>
      <c r="F1929" s="2">
        <v>44311</v>
      </c>
      <c r="G1929">
        <v>19043.75</v>
      </c>
    </row>
    <row r="1930" spans="1:7" x14ac:dyDescent="0.35">
      <c r="A1930">
        <v>0.86659053595971924</v>
      </c>
      <c r="B1930" t="s">
        <v>6178</v>
      </c>
      <c r="C1930">
        <v>382278715</v>
      </c>
      <c r="D1930" t="s">
        <v>6187</v>
      </c>
      <c r="E1930" t="s">
        <v>6188</v>
      </c>
      <c r="F1930" s="2">
        <v>44242</v>
      </c>
      <c r="G1930">
        <v>41586</v>
      </c>
    </row>
    <row r="1931" spans="1:7" x14ac:dyDescent="0.35">
      <c r="A1931">
        <v>0.33516377610088055</v>
      </c>
      <c r="B1931" t="s">
        <v>6177</v>
      </c>
      <c r="C1931">
        <v>330939456</v>
      </c>
      <c r="D1931" t="s">
        <v>6195</v>
      </c>
      <c r="E1931" t="s">
        <v>6190</v>
      </c>
      <c r="F1931" s="2">
        <v>44560</v>
      </c>
      <c r="G1931">
        <v>49660.4</v>
      </c>
    </row>
    <row r="1932" spans="1:7" x14ac:dyDescent="0.35">
      <c r="A1932">
        <v>0.62725095713246604</v>
      </c>
      <c r="B1932" t="s">
        <v>6178</v>
      </c>
      <c r="C1932">
        <v>741028214</v>
      </c>
      <c r="D1932" t="s">
        <v>6187</v>
      </c>
      <c r="E1932" t="s">
        <v>6188</v>
      </c>
      <c r="F1932" s="2">
        <v>44590</v>
      </c>
      <c r="G1932">
        <v>26132.34</v>
      </c>
    </row>
    <row r="1933" spans="1:7" x14ac:dyDescent="0.35">
      <c r="A1933">
        <v>0.88083464824089586</v>
      </c>
      <c r="B1933" t="s">
        <v>6182</v>
      </c>
      <c r="C1933">
        <v>845277611</v>
      </c>
      <c r="D1933" t="s">
        <v>6196</v>
      </c>
      <c r="E1933" t="s">
        <v>6188</v>
      </c>
      <c r="F1933" s="2">
        <v>44407</v>
      </c>
      <c r="G1933">
        <v>22226.82</v>
      </c>
    </row>
    <row r="1934" spans="1:7" x14ac:dyDescent="0.35">
      <c r="A1934">
        <v>0.37660000325072718</v>
      </c>
      <c r="B1934" t="s">
        <v>6181</v>
      </c>
      <c r="C1934">
        <v>44786017</v>
      </c>
      <c r="D1934" t="s">
        <v>6192</v>
      </c>
      <c r="E1934" t="s">
        <v>6188</v>
      </c>
      <c r="F1934" s="2">
        <v>44569</v>
      </c>
      <c r="G1934">
        <v>12139.25</v>
      </c>
    </row>
    <row r="1935" spans="1:7" x14ac:dyDescent="0.35">
      <c r="A1935">
        <v>0.52283834773610027</v>
      </c>
      <c r="B1935" t="s">
        <v>6178</v>
      </c>
      <c r="C1935">
        <v>373125639</v>
      </c>
      <c r="D1935" t="s">
        <v>6187</v>
      </c>
      <c r="E1935" t="s">
        <v>6188</v>
      </c>
      <c r="F1935" s="2">
        <v>44524</v>
      </c>
      <c r="G1935">
        <v>42497</v>
      </c>
    </row>
    <row r="1936" spans="1:7" x14ac:dyDescent="0.35">
      <c r="A1936">
        <v>0.41320192046197479</v>
      </c>
      <c r="B1936" t="s">
        <v>6177</v>
      </c>
      <c r="C1936">
        <v>330775749</v>
      </c>
      <c r="D1936" t="s">
        <v>6195</v>
      </c>
      <c r="E1936" t="s">
        <v>6190</v>
      </c>
      <c r="F1936" s="2">
        <v>44575</v>
      </c>
      <c r="G1936">
        <v>22084.6</v>
      </c>
    </row>
    <row r="1937" spans="1:7" x14ac:dyDescent="0.35">
      <c r="A1937">
        <v>0.2490856417259022</v>
      </c>
      <c r="B1937" t="s">
        <v>6182</v>
      </c>
      <c r="C1937">
        <v>738835399</v>
      </c>
      <c r="D1937" t="s">
        <v>6196</v>
      </c>
      <c r="E1937" t="s">
        <v>6200</v>
      </c>
      <c r="F1937" s="2">
        <v>44669</v>
      </c>
      <c r="G1937">
        <v>4511.5600000000004</v>
      </c>
    </row>
    <row r="1938" spans="1:7" x14ac:dyDescent="0.35">
      <c r="A1938">
        <v>0.83452429444251042</v>
      </c>
      <c r="B1938" t="s">
        <v>6179</v>
      </c>
      <c r="C1938">
        <v>131306401</v>
      </c>
      <c r="D1938" t="s">
        <v>6198</v>
      </c>
      <c r="E1938" t="s">
        <v>6191</v>
      </c>
      <c r="F1938" s="2">
        <v>44268</v>
      </c>
      <c r="G1938">
        <v>27938.35</v>
      </c>
    </row>
    <row r="1939" spans="1:7" x14ac:dyDescent="0.35">
      <c r="A1939">
        <v>0.17885058440335333</v>
      </c>
      <c r="B1939" t="s">
        <v>6178</v>
      </c>
      <c r="C1939">
        <v>580251795</v>
      </c>
      <c r="D1939" t="s">
        <v>6187</v>
      </c>
      <c r="E1939" t="s">
        <v>6188</v>
      </c>
      <c r="F1939" s="2">
        <v>44418</v>
      </c>
      <c r="G1939">
        <v>29786.74</v>
      </c>
    </row>
    <row r="1940" spans="1:7" x14ac:dyDescent="0.35">
      <c r="A1940">
        <v>0.16028878719510598</v>
      </c>
      <c r="B1940" t="s">
        <v>6179</v>
      </c>
      <c r="C1940">
        <v>26995934</v>
      </c>
      <c r="D1940" t="s">
        <v>6198</v>
      </c>
      <c r="E1940" t="s">
        <v>6191</v>
      </c>
      <c r="F1940" s="2">
        <v>44234</v>
      </c>
      <c r="G1940">
        <v>7743.89</v>
      </c>
    </row>
    <row r="1941" spans="1:7" x14ac:dyDescent="0.35">
      <c r="A1941">
        <v>0.93149245985620166</v>
      </c>
      <c r="B1941" t="s">
        <v>6181</v>
      </c>
      <c r="C1941">
        <v>547781025</v>
      </c>
      <c r="D1941" t="s">
        <v>6192</v>
      </c>
      <c r="E1941" t="s">
        <v>6197</v>
      </c>
      <c r="F1941" s="2">
        <v>44478</v>
      </c>
      <c r="G1941">
        <v>48836.08</v>
      </c>
    </row>
    <row r="1942" spans="1:7" x14ac:dyDescent="0.35">
      <c r="A1942">
        <v>0.84068789814136102</v>
      </c>
      <c r="B1942" t="s">
        <v>6182</v>
      </c>
      <c r="C1942">
        <v>604247718</v>
      </c>
      <c r="D1942" t="s">
        <v>6196</v>
      </c>
      <c r="E1942" t="s">
        <v>6200</v>
      </c>
      <c r="F1942" s="2">
        <v>44269</v>
      </c>
      <c r="G1942">
        <v>58870.01</v>
      </c>
    </row>
    <row r="1943" spans="1:7" x14ac:dyDescent="0.35">
      <c r="A1943">
        <v>0.97538128899333698</v>
      </c>
      <c r="B1943" t="s">
        <v>6177</v>
      </c>
      <c r="C1943">
        <v>253960066</v>
      </c>
      <c r="D1943" t="s">
        <v>6195</v>
      </c>
      <c r="E1943" t="s">
        <v>6190</v>
      </c>
      <c r="F1943" s="2">
        <v>44322</v>
      </c>
      <c r="G1943">
        <v>29221.08</v>
      </c>
    </row>
    <row r="1944" spans="1:7" x14ac:dyDescent="0.35">
      <c r="A1944">
        <v>0.90049551069868705</v>
      </c>
      <c r="B1944" t="s">
        <v>6178</v>
      </c>
      <c r="C1944">
        <v>253730021</v>
      </c>
      <c r="D1944" t="s">
        <v>6187</v>
      </c>
      <c r="E1944" t="s">
        <v>6188</v>
      </c>
      <c r="F1944" s="2">
        <v>44668</v>
      </c>
      <c r="G1944">
        <v>19524.84</v>
      </c>
    </row>
    <row r="1945" spans="1:7" x14ac:dyDescent="0.35">
      <c r="A1945">
        <v>0.40582785127094789</v>
      </c>
      <c r="B1945" t="s">
        <v>6181</v>
      </c>
      <c r="C1945">
        <v>329863838</v>
      </c>
      <c r="D1945" t="s">
        <v>6192</v>
      </c>
      <c r="E1945" t="s">
        <v>6193</v>
      </c>
      <c r="F1945" s="2">
        <v>44315</v>
      </c>
      <c r="G1945">
        <v>4390.3999999999996</v>
      </c>
    </row>
    <row r="1946" spans="1:7" x14ac:dyDescent="0.35">
      <c r="A1946">
        <v>0.13269712315173354</v>
      </c>
      <c r="B1946" t="s">
        <v>6178</v>
      </c>
      <c r="C1946">
        <v>131682984</v>
      </c>
      <c r="D1946" t="s">
        <v>6187</v>
      </c>
      <c r="E1946" t="s">
        <v>6188</v>
      </c>
      <c r="F1946" s="2">
        <v>44618</v>
      </c>
      <c r="G1946">
        <v>21480.880000000001</v>
      </c>
    </row>
    <row r="1947" spans="1:7" x14ac:dyDescent="0.35">
      <c r="A1947">
        <v>0.10925872563392858</v>
      </c>
      <c r="B1947" t="s">
        <v>6179</v>
      </c>
      <c r="C1947">
        <v>998201239</v>
      </c>
      <c r="D1947" t="s">
        <v>6198</v>
      </c>
      <c r="E1947" t="s">
        <v>6201</v>
      </c>
      <c r="F1947" s="2">
        <v>44614</v>
      </c>
      <c r="G1947">
        <v>27598.14</v>
      </c>
    </row>
    <row r="1948" spans="1:7" x14ac:dyDescent="0.35">
      <c r="A1948">
        <v>0.69096603681438973</v>
      </c>
      <c r="B1948" t="s">
        <v>6180</v>
      </c>
      <c r="C1948">
        <v>848649546</v>
      </c>
      <c r="D1948" t="s">
        <v>6189</v>
      </c>
      <c r="E1948" t="s">
        <v>6190</v>
      </c>
      <c r="F1948" s="2">
        <v>44425</v>
      </c>
      <c r="G1948">
        <v>69381</v>
      </c>
    </row>
    <row r="1949" spans="1:7" x14ac:dyDescent="0.35">
      <c r="A1949">
        <v>0.73837476401860569</v>
      </c>
      <c r="B1949" t="s">
        <v>6181</v>
      </c>
      <c r="C1949">
        <v>672710860</v>
      </c>
      <c r="D1949" t="s">
        <v>6192</v>
      </c>
      <c r="E1949" t="s">
        <v>6193</v>
      </c>
      <c r="F1949" s="2">
        <v>44515</v>
      </c>
      <c r="G1949">
        <v>14481.19</v>
      </c>
    </row>
    <row r="1950" spans="1:7" x14ac:dyDescent="0.35">
      <c r="A1950">
        <v>0.21797083562855268</v>
      </c>
      <c r="B1950" t="s">
        <v>6178</v>
      </c>
      <c r="C1950">
        <v>787970771</v>
      </c>
      <c r="D1950" t="s">
        <v>6187</v>
      </c>
      <c r="E1950" t="s">
        <v>6200</v>
      </c>
      <c r="F1950" s="2">
        <v>44314</v>
      </c>
      <c r="G1950">
        <v>18617.2</v>
      </c>
    </row>
    <row r="1951" spans="1:7" x14ac:dyDescent="0.35">
      <c r="A1951">
        <v>2.7022319965730679E-2</v>
      </c>
      <c r="B1951" t="s">
        <v>6177</v>
      </c>
      <c r="C1951">
        <v>27198565</v>
      </c>
      <c r="D1951" t="s">
        <v>6195</v>
      </c>
      <c r="E1951" t="s">
        <v>6190</v>
      </c>
      <c r="F1951" s="2">
        <v>44264</v>
      </c>
      <c r="G1951">
        <v>4803.99</v>
      </c>
    </row>
    <row r="1952" spans="1:7" x14ac:dyDescent="0.35">
      <c r="A1952">
        <v>0.78472545144071792</v>
      </c>
      <c r="B1952" t="s">
        <v>6178</v>
      </c>
      <c r="C1952">
        <v>15829268</v>
      </c>
      <c r="D1952" t="s">
        <v>6187</v>
      </c>
      <c r="E1952" t="s">
        <v>6188</v>
      </c>
      <c r="F1952" s="2">
        <v>44461</v>
      </c>
      <c r="G1952">
        <v>4432.75</v>
      </c>
    </row>
    <row r="1953" spans="1:7" x14ac:dyDescent="0.35">
      <c r="A1953">
        <v>0.69667847319269982</v>
      </c>
      <c r="B1953" t="s">
        <v>6181</v>
      </c>
      <c r="C1953">
        <v>276566478</v>
      </c>
      <c r="D1953" t="s">
        <v>6192</v>
      </c>
      <c r="E1953" t="s">
        <v>6193</v>
      </c>
      <c r="F1953" s="2">
        <v>44663</v>
      </c>
      <c r="G1953">
        <v>12271.6</v>
      </c>
    </row>
    <row r="1954" spans="1:7" x14ac:dyDescent="0.35">
      <c r="A1954">
        <v>0.87084260758289156</v>
      </c>
      <c r="B1954" t="s">
        <v>6182</v>
      </c>
      <c r="C1954">
        <v>25045676</v>
      </c>
      <c r="D1954" t="s">
        <v>6196</v>
      </c>
      <c r="E1954" t="s">
        <v>6199</v>
      </c>
      <c r="F1954" s="2">
        <v>44551</v>
      </c>
      <c r="G1954">
        <v>4635.45</v>
      </c>
    </row>
    <row r="1955" spans="1:7" x14ac:dyDescent="0.35">
      <c r="A1955">
        <v>0.99737426001933494</v>
      </c>
      <c r="B1955" t="s">
        <v>6178</v>
      </c>
      <c r="C1955">
        <v>130741238</v>
      </c>
      <c r="D1955" t="s">
        <v>6187</v>
      </c>
      <c r="E1955" t="s">
        <v>6188</v>
      </c>
      <c r="F1955" s="2">
        <v>44526</v>
      </c>
      <c r="G1955">
        <v>37321.160000000003</v>
      </c>
    </row>
    <row r="1956" spans="1:7" x14ac:dyDescent="0.35">
      <c r="A1956">
        <v>4.5817279166020963E-2</v>
      </c>
      <c r="B1956" t="s">
        <v>6179</v>
      </c>
      <c r="C1956">
        <v>569470438</v>
      </c>
      <c r="D1956" t="s">
        <v>6198</v>
      </c>
      <c r="E1956" t="s">
        <v>6190</v>
      </c>
      <c r="F1956" s="2">
        <v>44216</v>
      </c>
      <c r="G1956">
        <v>51660</v>
      </c>
    </row>
    <row r="1957" spans="1:7" x14ac:dyDescent="0.35">
      <c r="A1957">
        <v>0.73525115330295499</v>
      </c>
      <c r="B1957" t="s">
        <v>6182</v>
      </c>
      <c r="C1957">
        <v>501536033</v>
      </c>
      <c r="D1957" t="s">
        <v>6196</v>
      </c>
      <c r="E1957" t="s">
        <v>6200</v>
      </c>
      <c r="F1957" s="2">
        <v>44603</v>
      </c>
      <c r="G1957">
        <v>13886.36</v>
      </c>
    </row>
    <row r="1958" spans="1:7" x14ac:dyDescent="0.35">
      <c r="A1958">
        <v>0.52376907752757873</v>
      </c>
      <c r="B1958" t="s">
        <v>6178</v>
      </c>
      <c r="C1958">
        <v>138796033</v>
      </c>
      <c r="D1958" t="s">
        <v>6187</v>
      </c>
      <c r="E1958" t="s">
        <v>6188</v>
      </c>
      <c r="F1958" s="2">
        <v>44412</v>
      </c>
      <c r="G1958">
        <v>11390.62</v>
      </c>
    </row>
    <row r="1959" spans="1:7" x14ac:dyDescent="0.35">
      <c r="A1959">
        <v>0.8094341356222251</v>
      </c>
      <c r="B1959" t="s">
        <v>6178</v>
      </c>
      <c r="C1959">
        <v>306579731</v>
      </c>
      <c r="D1959" t="s">
        <v>6187</v>
      </c>
      <c r="E1959" t="s">
        <v>6188</v>
      </c>
      <c r="F1959" s="2">
        <v>44545</v>
      </c>
      <c r="G1959">
        <v>45449.599999999999</v>
      </c>
    </row>
    <row r="1960" spans="1:7" x14ac:dyDescent="0.35">
      <c r="A1960">
        <v>0.66761412850788238</v>
      </c>
      <c r="B1960" t="s">
        <v>6178</v>
      </c>
      <c r="C1960">
        <v>2674446</v>
      </c>
      <c r="D1960" t="s">
        <v>6187</v>
      </c>
      <c r="E1960" t="s">
        <v>6188</v>
      </c>
      <c r="F1960" s="2">
        <v>44604</v>
      </c>
      <c r="G1960">
        <v>13911.24</v>
      </c>
    </row>
    <row r="1961" spans="1:7" x14ac:dyDescent="0.35">
      <c r="A1961">
        <v>6.121511224106202E-3</v>
      </c>
      <c r="B1961" t="s">
        <v>6178</v>
      </c>
      <c r="C1961">
        <v>631528098</v>
      </c>
      <c r="D1961" t="s">
        <v>6187</v>
      </c>
      <c r="E1961" t="s">
        <v>6191</v>
      </c>
      <c r="F1961" s="2">
        <v>44540</v>
      </c>
      <c r="G1961">
        <v>9488.16</v>
      </c>
    </row>
    <row r="1962" spans="1:7" x14ac:dyDescent="0.35">
      <c r="A1962">
        <v>7.2663130065236947E-3</v>
      </c>
      <c r="B1962" t="s">
        <v>6177</v>
      </c>
      <c r="C1962">
        <v>671026250</v>
      </c>
      <c r="D1962" t="s">
        <v>6195</v>
      </c>
      <c r="E1962" t="s">
        <v>6190</v>
      </c>
      <c r="F1962" s="2">
        <v>44241</v>
      </c>
      <c r="G1962">
        <v>30624</v>
      </c>
    </row>
    <row r="1963" spans="1:7" x14ac:dyDescent="0.35">
      <c r="A1963">
        <v>3.1950148884227758E-2</v>
      </c>
      <c r="B1963" t="s">
        <v>6179</v>
      </c>
      <c r="C1963">
        <v>381042871</v>
      </c>
      <c r="D1963" t="s">
        <v>6198</v>
      </c>
      <c r="E1963" t="s">
        <v>6191</v>
      </c>
      <c r="F1963" s="2">
        <v>44344</v>
      </c>
      <c r="G1963">
        <v>41829.06</v>
      </c>
    </row>
    <row r="1964" spans="1:7" x14ac:dyDescent="0.35">
      <c r="A1964">
        <v>0.47534924290377067</v>
      </c>
      <c r="B1964" t="s">
        <v>6177</v>
      </c>
      <c r="C1964">
        <v>804060696</v>
      </c>
      <c r="D1964" t="s">
        <v>6195</v>
      </c>
      <c r="E1964" t="s">
        <v>6190</v>
      </c>
      <c r="F1964" s="2">
        <v>44283</v>
      </c>
      <c r="G1964">
        <v>28370.880000000001</v>
      </c>
    </row>
    <row r="1965" spans="1:7" x14ac:dyDescent="0.35">
      <c r="A1965">
        <v>0.65041280408419688</v>
      </c>
      <c r="B1965" t="s">
        <v>6182</v>
      </c>
      <c r="C1965">
        <v>769549463</v>
      </c>
      <c r="D1965" t="s">
        <v>6196</v>
      </c>
      <c r="E1965" t="s">
        <v>6199</v>
      </c>
      <c r="F1965" s="2">
        <v>44388</v>
      </c>
      <c r="G1965">
        <v>27623.46</v>
      </c>
    </row>
    <row r="1966" spans="1:7" x14ac:dyDescent="0.35">
      <c r="A1966">
        <v>0.37202342739960215</v>
      </c>
      <c r="B1966" t="s">
        <v>6178</v>
      </c>
      <c r="C1966">
        <v>787049222</v>
      </c>
      <c r="D1966" t="s">
        <v>6187</v>
      </c>
      <c r="E1966" t="s">
        <v>6188</v>
      </c>
      <c r="F1966" s="2">
        <v>44577</v>
      </c>
      <c r="G1966">
        <v>22887.919999999998</v>
      </c>
    </row>
    <row r="1967" spans="1:7" x14ac:dyDescent="0.35">
      <c r="A1967">
        <v>0.12684351582395215</v>
      </c>
      <c r="B1967" t="s">
        <v>6182</v>
      </c>
      <c r="C1967">
        <v>81148935</v>
      </c>
      <c r="D1967" t="s">
        <v>6196</v>
      </c>
      <c r="E1967" t="s">
        <v>6199</v>
      </c>
      <c r="F1967" s="2">
        <v>44562</v>
      </c>
      <c r="G1967">
        <v>25467.42</v>
      </c>
    </row>
    <row r="1968" spans="1:7" x14ac:dyDescent="0.35">
      <c r="A1968">
        <v>9.0279414410636694E-2</v>
      </c>
      <c r="B1968" t="s">
        <v>6177</v>
      </c>
      <c r="C1968">
        <v>555082235</v>
      </c>
      <c r="D1968" t="s">
        <v>6195</v>
      </c>
      <c r="E1968" t="s">
        <v>6191</v>
      </c>
      <c r="F1968" s="2">
        <v>44619</v>
      </c>
      <c r="G1968">
        <v>56809.35</v>
      </c>
    </row>
    <row r="1969" spans="1:7" x14ac:dyDescent="0.35">
      <c r="A1969">
        <v>0.69961231465268114</v>
      </c>
      <c r="B1969" t="s">
        <v>6178</v>
      </c>
      <c r="C1969">
        <v>917124406</v>
      </c>
      <c r="D1969" t="s">
        <v>6187</v>
      </c>
      <c r="E1969" t="s">
        <v>6188</v>
      </c>
      <c r="F1969" s="2">
        <v>44485</v>
      </c>
      <c r="G1969">
        <v>65213.46</v>
      </c>
    </row>
    <row r="1970" spans="1:7" x14ac:dyDescent="0.35">
      <c r="A1970">
        <v>0.803067792455325</v>
      </c>
      <c r="B1970" t="s">
        <v>6179</v>
      </c>
      <c r="C1970">
        <v>38852546</v>
      </c>
      <c r="D1970" t="s">
        <v>6198</v>
      </c>
      <c r="E1970" t="s">
        <v>6191</v>
      </c>
      <c r="F1970" s="2">
        <v>44578</v>
      </c>
      <c r="G1970">
        <v>51578.8</v>
      </c>
    </row>
    <row r="1971" spans="1:7" x14ac:dyDescent="0.35">
      <c r="A1971">
        <v>0.3946817150190074</v>
      </c>
      <c r="B1971" t="s">
        <v>6179</v>
      </c>
      <c r="C1971">
        <v>389587350</v>
      </c>
      <c r="D1971" t="s">
        <v>6198</v>
      </c>
      <c r="E1971" t="s">
        <v>6190</v>
      </c>
      <c r="F1971" s="2">
        <v>44500</v>
      </c>
      <c r="G1971">
        <v>37296.74</v>
      </c>
    </row>
    <row r="1972" spans="1:7" x14ac:dyDescent="0.35">
      <c r="A1972">
        <v>0.6197736512482428</v>
      </c>
      <c r="B1972" t="s">
        <v>6179</v>
      </c>
      <c r="C1972">
        <v>222094673</v>
      </c>
      <c r="D1972" t="s">
        <v>6198</v>
      </c>
      <c r="E1972" t="s">
        <v>6201</v>
      </c>
      <c r="F1972" s="2">
        <v>44515</v>
      </c>
      <c r="G1972">
        <v>13141.2</v>
      </c>
    </row>
    <row r="1973" spans="1:7" x14ac:dyDescent="0.35">
      <c r="A1973">
        <v>0.69554029392208949</v>
      </c>
      <c r="B1973" t="s">
        <v>6179</v>
      </c>
      <c r="C1973">
        <v>348318011</v>
      </c>
      <c r="D1973" t="s">
        <v>6198</v>
      </c>
      <c r="E1973" t="s">
        <v>6201</v>
      </c>
      <c r="F1973" s="2">
        <v>44308</v>
      </c>
      <c r="G1973">
        <v>5754.72</v>
      </c>
    </row>
    <row r="1974" spans="1:7" x14ac:dyDescent="0.35">
      <c r="A1974">
        <v>0.76910443887460955</v>
      </c>
      <c r="B1974" t="s">
        <v>6177</v>
      </c>
      <c r="C1974">
        <v>58474603</v>
      </c>
      <c r="D1974" t="s">
        <v>6195</v>
      </c>
      <c r="E1974" t="s">
        <v>6190</v>
      </c>
      <c r="F1974" s="2">
        <v>44401</v>
      </c>
      <c r="G1974">
        <v>8663.4599999999991</v>
      </c>
    </row>
    <row r="1975" spans="1:7" x14ac:dyDescent="0.35">
      <c r="A1975">
        <v>6.8335142746042465E-2</v>
      </c>
      <c r="B1975" t="s">
        <v>6181</v>
      </c>
      <c r="C1975">
        <v>62940595</v>
      </c>
      <c r="D1975" t="s">
        <v>6192</v>
      </c>
      <c r="E1975" t="s">
        <v>6188</v>
      </c>
      <c r="F1975" s="2">
        <v>44567</v>
      </c>
      <c r="G1975">
        <v>15151.85</v>
      </c>
    </row>
    <row r="1976" spans="1:7" x14ac:dyDescent="0.35">
      <c r="A1976">
        <v>0.92140910121678721</v>
      </c>
      <c r="B1976" t="s">
        <v>6178</v>
      </c>
      <c r="C1976">
        <v>577319707</v>
      </c>
      <c r="D1976" t="s">
        <v>6187</v>
      </c>
      <c r="E1976" t="s">
        <v>6188</v>
      </c>
      <c r="F1976" s="2">
        <v>44458</v>
      </c>
      <c r="G1976">
        <v>10441.06</v>
      </c>
    </row>
    <row r="1977" spans="1:7" x14ac:dyDescent="0.35">
      <c r="A1977">
        <v>6.0114384379027053E-2</v>
      </c>
      <c r="B1977" t="s">
        <v>6177</v>
      </c>
      <c r="C1977">
        <v>957820001</v>
      </c>
      <c r="D1977" t="s">
        <v>6195</v>
      </c>
      <c r="E1977" t="s">
        <v>6190</v>
      </c>
      <c r="F1977" s="2">
        <v>44266</v>
      </c>
      <c r="G1977">
        <v>17474.68</v>
      </c>
    </row>
    <row r="1978" spans="1:7" x14ac:dyDescent="0.35">
      <c r="A1978">
        <v>0.25299346980701376</v>
      </c>
      <c r="B1978" t="s">
        <v>6178</v>
      </c>
      <c r="C1978">
        <v>270121096</v>
      </c>
      <c r="D1978" t="s">
        <v>6187</v>
      </c>
      <c r="E1978" t="s">
        <v>6200</v>
      </c>
      <c r="F1978" s="2">
        <v>44412</v>
      </c>
      <c r="G1978">
        <v>43179.32</v>
      </c>
    </row>
    <row r="1979" spans="1:7" x14ac:dyDescent="0.35">
      <c r="A1979">
        <v>0.96392954235459227</v>
      </c>
      <c r="B1979" t="s">
        <v>6177</v>
      </c>
      <c r="C1979">
        <v>919517989</v>
      </c>
      <c r="D1979" t="s">
        <v>6195</v>
      </c>
      <c r="E1979" t="s">
        <v>6190</v>
      </c>
      <c r="F1979" s="2">
        <v>44331</v>
      </c>
      <c r="G1979">
        <v>6190.38</v>
      </c>
    </row>
    <row r="1980" spans="1:7" x14ac:dyDescent="0.35">
      <c r="A1980">
        <v>8.7973123265166819E-2</v>
      </c>
      <c r="B1980" t="s">
        <v>6177</v>
      </c>
      <c r="C1980">
        <v>881946883</v>
      </c>
      <c r="D1980" t="s">
        <v>6195</v>
      </c>
      <c r="E1980" t="s">
        <v>6191</v>
      </c>
      <c r="F1980" s="2">
        <v>44640</v>
      </c>
      <c r="G1980">
        <v>24974.26</v>
      </c>
    </row>
    <row r="1981" spans="1:7" x14ac:dyDescent="0.35">
      <c r="A1981">
        <v>0.9335897573104659</v>
      </c>
      <c r="B1981" t="s">
        <v>6179</v>
      </c>
      <c r="C1981">
        <v>501707659</v>
      </c>
      <c r="D1981" t="s">
        <v>6198</v>
      </c>
      <c r="E1981" t="s">
        <v>6191</v>
      </c>
      <c r="F1981" s="2">
        <v>44238</v>
      </c>
      <c r="G1981">
        <v>58881.07</v>
      </c>
    </row>
    <row r="1982" spans="1:7" x14ac:dyDescent="0.35">
      <c r="A1982">
        <v>0.20457660513618592</v>
      </c>
      <c r="B1982" t="s">
        <v>6179</v>
      </c>
      <c r="C1982">
        <v>48964941</v>
      </c>
      <c r="D1982" t="s">
        <v>6198</v>
      </c>
      <c r="E1982" t="s">
        <v>6201</v>
      </c>
      <c r="F1982" s="2">
        <v>44495</v>
      </c>
      <c r="G1982">
        <v>75963.899999999994</v>
      </c>
    </row>
    <row r="1983" spans="1:7" x14ac:dyDescent="0.35">
      <c r="A1983">
        <v>9.8943124676637351E-2</v>
      </c>
      <c r="B1983" t="s">
        <v>6177</v>
      </c>
      <c r="C1983">
        <v>580745202</v>
      </c>
      <c r="D1983" t="s">
        <v>6195</v>
      </c>
      <c r="E1983" t="s">
        <v>6190</v>
      </c>
      <c r="F1983" s="2">
        <v>44606</v>
      </c>
      <c r="G1983">
        <v>48889.95</v>
      </c>
    </row>
    <row r="1984" spans="1:7" x14ac:dyDescent="0.35">
      <c r="A1984">
        <v>0.19470711633959092</v>
      </c>
      <c r="B1984" t="s">
        <v>6180</v>
      </c>
      <c r="C1984">
        <v>897495570</v>
      </c>
      <c r="D1984" t="s">
        <v>6189</v>
      </c>
      <c r="E1984" t="s">
        <v>6190</v>
      </c>
      <c r="F1984" s="2">
        <v>44330</v>
      </c>
      <c r="G1984">
        <v>10781.1</v>
      </c>
    </row>
    <row r="1985" spans="1:7" x14ac:dyDescent="0.35">
      <c r="A1985">
        <v>0.9966942607303273</v>
      </c>
      <c r="B1985" t="s">
        <v>6180</v>
      </c>
      <c r="C1985">
        <v>833544299</v>
      </c>
      <c r="D1985" t="s">
        <v>6189</v>
      </c>
      <c r="E1985" t="s">
        <v>6194</v>
      </c>
      <c r="F1985" s="2">
        <v>44428</v>
      </c>
      <c r="G1985">
        <v>30085.360000000001</v>
      </c>
    </row>
    <row r="1986" spans="1:7" x14ac:dyDescent="0.35">
      <c r="A1986">
        <v>0.55488740337400977</v>
      </c>
      <c r="B1986" t="s">
        <v>6179</v>
      </c>
      <c r="C1986">
        <v>23985999</v>
      </c>
      <c r="D1986" t="s">
        <v>6198</v>
      </c>
      <c r="E1986" t="s">
        <v>6191</v>
      </c>
      <c r="F1986" s="2">
        <v>44282</v>
      </c>
      <c r="G1986">
        <v>19788.599999999999</v>
      </c>
    </row>
    <row r="1987" spans="1:7" x14ac:dyDescent="0.35">
      <c r="A1987">
        <v>0.59999815496248488</v>
      </c>
      <c r="B1987" t="s">
        <v>6179</v>
      </c>
      <c r="C1987">
        <v>822827445</v>
      </c>
      <c r="D1987" t="s">
        <v>6198</v>
      </c>
      <c r="E1987" t="s">
        <v>6201</v>
      </c>
      <c r="F1987" s="2">
        <v>44428</v>
      </c>
      <c r="G1987">
        <v>15785.68</v>
      </c>
    </row>
    <row r="1988" spans="1:7" x14ac:dyDescent="0.35">
      <c r="A1988">
        <v>0.86729904665397861</v>
      </c>
      <c r="B1988" t="s">
        <v>6177</v>
      </c>
      <c r="C1988">
        <v>341161434</v>
      </c>
      <c r="D1988" t="s">
        <v>6195</v>
      </c>
      <c r="E1988" t="s">
        <v>6190</v>
      </c>
      <c r="F1988" s="2">
        <v>44509</v>
      </c>
      <c r="G1988">
        <v>14030.64</v>
      </c>
    </row>
    <row r="1989" spans="1:7" x14ac:dyDescent="0.35">
      <c r="A1989">
        <v>0.60047391340009104</v>
      </c>
      <c r="B1989" t="s">
        <v>6178</v>
      </c>
      <c r="C1989">
        <v>940594492</v>
      </c>
      <c r="D1989" t="s">
        <v>6187</v>
      </c>
      <c r="E1989" t="s">
        <v>6188</v>
      </c>
      <c r="F1989" s="2">
        <v>44384</v>
      </c>
      <c r="G1989">
        <v>5597.4</v>
      </c>
    </row>
    <row r="1990" spans="1:7" x14ac:dyDescent="0.35">
      <c r="A1990">
        <v>0.64935939234541329</v>
      </c>
      <c r="B1990" t="s">
        <v>6178</v>
      </c>
      <c r="C1990">
        <v>815014753</v>
      </c>
      <c r="D1990" t="s">
        <v>6187</v>
      </c>
      <c r="E1990" t="s">
        <v>6190</v>
      </c>
      <c r="F1990" s="2">
        <v>44501</v>
      </c>
      <c r="G1990">
        <v>18205.759999999998</v>
      </c>
    </row>
    <row r="1991" spans="1:7" x14ac:dyDescent="0.35">
      <c r="A1991">
        <v>0.24103297373268773</v>
      </c>
      <c r="B1991" t="s">
        <v>6182</v>
      </c>
      <c r="C1991">
        <v>999351529</v>
      </c>
      <c r="D1991" t="s">
        <v>6196</v>
      </c>
      <c r="E1991" t="s">
        <v>6188</v>
      </c>
      <c r="F1991" s="2">
        <v>44381</v>
      </c>
      <c r="G1991">
        <v>16170.23</v>
      </c>
    </row>
    <row r="1992" spans="1:7" x14ac:dyDescent="0.35">
      <c r="A1992">
        <v>2.174250582490922E-2</v>
      </c>
      <c r="B1992" t="s">
        <v>6178</v>
      </c>
      <c r="C1992">
        <v>432021484</v>
      </c>
      <c r="D1992" t="s">
        <v>6187</v>
      </c>
      <c r="E1992" t="s">
        <v>6191</v>
      </c>
      <c r="F1992" s="2">
        <v>44306</v>
      </c>
      <c r="G1992">
        <v>18870.55</v>
      </c>
    </row>
    <row r="1993" spans="1:7" x14ac:dyDescent="0.35">
      <c r="A1993">
        <v>0.91243008205795939</v>
      </c>
      <c r="B1993" t="s">
        <v>6182</v>
      </c>
      <c r="C1993">
        <v>414415630</v>
      </c>
      <c r="D1993" t="s">
        <v>6196</v>
      </c>
      <c r="E1993" t="s">
        <v>6188</v>
      </c>
      <c r="F1993" s="2">
        <v>44313</v>
      </c>
      <c r="G1993">
        <v>55895.839999999997</v>
      </c>
    </row>
    <row r="1994" spans="1:7" x14ac:dyDescent="0.35">
      <c r="A1994">
        <v>0.99859087561843074</v>
      </c>
      <c r="B1994" t="s">
        <v>6182</v>
      </c>
      <c r="C1994">
        <v>752352306</v>
      </c>
      <c r="D1994" t="s">
        <v>6196</v>
      </c>
      <c r="E1994" t="s">
        <v>6200</v>
      </c>
      <c r="F1994" s="2">
        <v>44232</v>
      </c>
      <c r="G1994">
        <v>17906.400000000001</v>
      </c>
    </row>
    <row r="1995" spans="1:7" x14ac:dyDescent="0.35">
      <c r="A1995">
        <v>0.65287319617711714</v>
      </c>
      <c r="B1995" t="s">
        <v>6179</v>
      </c>
      <c r="C1995">
        <v>386289914</v>
      </c>
      <c r="D1995" t="s">
        <v>6198</v>
      </c>
      <c r="E1995" t="s">
        <v>6191</v>
      </c>
      <c r="F1995" s="2">
        <v>44439</v>
      </c>
      <c r="G1995">
        <v>49925.4</v>
      </c>
    </row>
    <row r="1996" spans="1:7" x14ac:dyDescent="0.35">
      <c r="A1996">
        <v>0.28002338817165506</v>
      </c>
      <c r="B1996" t="s">
        <v>6178</v>
      </c>
      <c r="C1996">
        <v>866698786</v>
      </c>
      <c r="D1996" t="s">
        <v>6187</v>
      </c>
      <c r="E1996" t="s">
        <v>6190</v>
      </c>
      <c r="F1996" s="2">
        <v>44444</v>
      </c>
      <c r="G1996">
        <v>12138.51</v>
      </c>
    </row>
    <row r="1997" spans="1:7" x14ac:dyDescent="0.35">
      <c r="A1997">
        <v>0.10596848199111397</v>
      </c>
      <c r="B1997" t="s">
        <v>6182</v>
      </c>
      <c r="C1997">
        <v>941457744</v>
      </c>
      <c r="D1997" t="s">
        <v>6196</v>
      </c>
      <c r="E1997" t="s">
        <v>6188</v>
      </c>
      <c r="F1997" s="2">
        <v>44409</v>
      </c>
      <c r="G1997">
        <v>13692.28</v>
      </c>
    </row>
    <row r="1998" spans="1:7" x14ac:dyDescent="0.35">
      <c r="A1998">
        <v>0.9456772544187575</v>
      </c>
      <c r="B1998" t="s">
        <v>6181</v>
      </c>
      <c r="C1998">
        <v>245262793</v>
      </c>
      <c r="D1998" t="s">
        <v>6192</v>
      </c>
      <c r="E1998" t="s">
        <v>6197</v>
      </c>
      <c r="F1998" s="2">
        <v>44266</v>
      </c>
      <c r="G1998">
        <v>29576.959999999999</v>
      </c>
    </row>
    <row r="1999" spans="1:7" x14ac:dyDescent="0.35">
      <c r="A1999">
        <v>0.49823826278553196</v>
      </c>
      <c r="B1999" t="s">
        <v>6181</v>
      </c>
      <c r="C1999">
        <v>482854885</v>
      </c>
      <c r="D1999" t="s">
        <v>6192</v>
      </c>
      <c r="E1999" t="s">
        <v>6193</v>
      </c>
      <c r="F1999" s="2">
        <v>44202</v>
      </c>
      <c r="G1999">
        <v>3897.32</v>
      </c>
    </row>
    <row r="2000" spans="1:7" x14ac:dyDescent="0.35">
      <c r="A2000">
        <v>0.39938492825381144</v>
      </c>
      <c r="B2000" t="s">
        <v>6179</v>
      </c>
      <c r="C2000">
        <v>262911549</v>
      </c>
      <c r="D2000" t="s">
        <v>6198</v>
      </c>
      <c r="E2000" t="s">
        <v>6191</v>
      </c>
      <c r="F2000" s="2">
        <v>44616</v>
      </c>
      <c r="G2000">
        <v>28068</v>
      </c>
    </row>
    <row r="2001" spans="1:7" x14ac:dyDescent="0.35">
      <c r="A2001">
        <v>4.3243847744184216E-2</v>
      </c>
      <c r="B2001" t="s">
        <v>6178</v>
      </c>
      <c r="C2001">
        <v>734600374</v>
      </c>
      <c r="D2001" t="s">
        <v>6187</v>
      </c>
      <c r="E2001" t="s">
        <v>6188</v>
      </c>
      <c r="F2001" s="2">
        <v>44678</v>
      </c>
      <c r="G2001">
        <v>39622</v>
      </c>
    </row>
    <row r="2002" spans="1:7" x14ac:dyDescent="0.35">
      <c r="A2002">
        <v>0.4940789613115899</v>
      </c>
      <c r="B2002" t="s">
        <v>6178</v>
      </c>
      <c r="C2002">
        <v>753849343</v>
      </c>
      <c r="D2002" t="s">
        <v>6187</v>
      </c>
      <c r="E2002" t="s">
        <v>6188</v>
      </c>
      <c r="F2002" s="2">
        <v>44615</v>
      </c>
      <c r="G2002">
        <v>2838.43</v>
      </c>
    </row>
    <row r="2003" spans="1:7" x14ac:dyDescent="0.35">
      <c r="A2003">
        <v>4.5030947784176489E-2</v>
      </c>
      <c r="B2003" t="s">
        <v>6179</v>
      </c>
      <c r="C2003">
        <v>233314261</v>
      </c>
      <c r="D2003" t="s">
        <v>6198</v>
      </c>
      <c r="E2003" t="s">
        <v>6190</v>
      </c>
      <c r="F2003" s="2">
        <v>44614</v>
      </c>
      <c r="G2003">
        <v>47232.57</v>
      </c>
    </row>
    <row r="2004" spans="1:7" x14ac:dyDescent="0.35">
      <c r="A2004">
        <v>0.18344029489119595</v>
      </c>
      <c r="B2004" t="s">
        <v>6177</v>
      </c>
      <c r="C2004">
        <v>744593171</v>
      </c>
      <c r="D2004" t="s">
        <v>6195</v>
      </c>
      <c r="E2004" t="s">
        <v>6190</v>
      </c>
      <c r="F2004" s="2">
        <v>44222</v>
      </c>
      <c r="G2004">
        <v>31234.98</v>
      </c>
    </row>
    <row r="2005" spans="1:7" x14ac:dyDescent="0.35">
      <c r="A2005">
        <v>0.34752699194424774</v>
      </c>
      <c r="B2005" t="s">
        <v>6178</v>
      </c>
      <c r="C2005">
        <v>478604151</v>
      </c>
      <c r="D2005" t="s">
        <v>6187</v>
      </c>
      <c r="E2005" t="s">
        <v>6188</v>
      </c>
      <c r="F2005" s="2">
        <v>44594</v>
      </c>
      <c r="G2005">
        <v>38522.839999999997</v>
      </c>
    </row>
    <row r="2006" spans="1:7" x14ac:dyDescent="0.35">
      <c r="A2006">
        <v>0.26426261112326865</v>
      </c>
      <c r="B2006" t="s">
        <v>6177</v>
      </c>
      <c r="C2006">
        <v>256904457</v>
      </c>
      <c r="D2006" t="s">
        <v>6195</v>
      </c>
      <c r="E2006" t="s">
        <v>6191</v>
      </c>
      <c r="F2006" s="2">
        <v>44237</v>
      </c>
      <c r="G2006">
        <v>39765.72</v>
      </c>
    </row>
    <row r="2007" spans="1:7" x14ac:dyDescent="0.35">
      <c r="A2007">
        <v>0.54255435668892749</v>
      </c>
      <c r="B2007" t="s">
        <v>6178</v>
      </c>
      <c r="C2007">
        <v>404150613</v>
      </c>
      <c r="D2007" t="s">
        <v>6187</v>
      </c>
      <c r="E2007" t="s">
        <v>6190</v>
      </c>
      <c r="F2007" s="2">
        <v>44600</v>
      </c>
      <c r="G2007">
        <v>2692.98</v>
      </c>
    </row>
    <row r="2008" spans="1:7" x14ac:dyDescent="0.35">
      <c r="A2008">
        <v>0.33263970370884288</v>
      </c>
      <c r="B2008" t="s">
        <v>6182</v>
      </c>
      <c r="C2008">
        <v>476009290</v>
      </c>
      <c r="D2008" t="s">
        <v>6196</v>
      </c>
      <c r="E2008" t="s">
        <v>6188</v>
      </c>
      <c r="F2008" s="2">
        <v>44613</v>
      </c>
      <c r="G2008">
        <v>12514.5</v>
      </c>
    </row>
    <row r="2009" spans="1:7" x14ac:dyDescent="0.35">
      <c r="A2009">
        <v>0.41343778179201829</v>
      </c>
      <c r="B2009" t="s">
        <v>6182</v>
      </c>
      <c r="C2009">
        <v>598583929</v>
      </c>
      <c r="D2009" t="s">
        <v>6196</v>
      </c>
      <c r="E2009" t="s">
        <v>6188</v>
      </c>
      <c r="F2009" s="2">
        <v>44681</v>
      </c>
      <c r="G2009">
        <v>18023.2</v>
      </c>
    </row>
    <row r="2010" spans="1:7" x14ac:dyDescent="0.35">
      <c r="A2010">
        <v>0.68408450789773823</v>
      </c>
      <c r="B2010" t="s">
        <v>6178</v>
      </c>
      <c r="C2010">
        <v>65997466</v>
      </c>
      <c r="D2010" t="s">
        <v>6187</v>
      </c>
      <c r="E2010" t="s">
        <v>6190</v>
      </c>
      <c r="F2010" s="2">
        <v>44672</v>
      </c>
      <c r="G2010">
        <v>33478.559999999998</v>
      </c>
    </row>
    <row r="2011" spans="1:7" x14ac:dyDescent="0.35">
      <c r="A2011">
        <v>0.50061434756062428</v>
      </c>
      <c r="B2011" t="s">
        <v>6178</v>
      </c>
      <c r="C2011">
        <v>398534543</v>
      </c>
      <c r="D2011" t="s">
        <v>6187</v>
      </c>
      <c r="E2011" t="s">
        <v>6188</v>
      </c>
      <c r="F2011" s="2">
        <v>44441</v>
      </c>
      <c r="G2011">
        <v>19146.8</v>
      </c>
    </row>
    <row r="2012" spans="1:7" x14ac:dyDescent="0.35">
      <c r="A2012">
        <v>0.67085638040422912</v>
      </c>
      <c r="B2012" t="s">
        <v>6178</v>
      </c>
      <c r="C2012">
        <v>49939240</v>
      </c>
      <c r="D2012" t="s">
        <v>6187</v>
      </c>
      <c r="E2012" t="s">
        <v>6190</v>
      </c>
      <c r="F2012" s="2">
        <v>44410</v>
      </c>
      <c r="G2012">
        <v>20224.400000000001</v>
      </c>
    </row>
    <row r="2013" spans="1:7" x14ac:dyDescent="0.35">
      <c r="A2013">
        <v>0.88001290365037421</v>
      </c>
      <c r="B2013" t="s">
        <v>6178</v>
      </c>
      <c r="C2013">
        <v>546321656</v>
      </c>
      <c r="D2013" t="s">
        <v>6187</v>
      </c>
      <c r="E2013" t="s">
        <v>6188</v>
      </c>
      <c r="F2013" s="2">
        <v>44336</v>
      </c>
      <c r="G2013">
        <v>21217.3</v>
      </c>
    </row>
    <row r="2014" spans="1:7" x14ac:dyDescent="0.35">
      <c r="A2014">
        <v>0.12365041844187186</v>
      </c>
      <c r="B2014" t="s">
        <v>6181</v>
      </c>
      <c r="C2014">
        <v>759284715</v>
      </c>
      <c r="D2014" t="s">
        <v>6192</v>
      </c>
      <c r="E2014" t="s">
        <v>6197</v>
      </c>
      <c r="F2014" s="2">
        <v>44640</v>
      </c>
      <c r="G2014">
        <v>19263.88</v>
      </c>
    </row>
    <row r="2015" spans="1:7" x14ac:dyDescent="0.35">
      <c r="A2015">
        <v>0.41671062740504716</v>
      </c>
      <c r="B2015" t="s">
        <v>6182</v>
      </c>
      <c r="C2015">
        <v>403244085</v>
      </c>
      <c r="D2015" t="s">
        <v>6196</v>
      </c>
      <c r="E2015" t="s">
        <v>6199</v>
      </c>
      <c r="F2015" s="2">
        <v>44618</v>
      </c>
      <c r="G2015">
        <v>46658.43</v>
      </c>
    </row>
    <row r="2016" spans="1:7" x14ac:dyDescent="0.35">
      <c r="A2016">
        <v>0.39711500878540984</v>
      </c>
      <c r="B2016" t="s">
        <v>6179</v>
      </c>
      <c r="C2016">
        <v>279393774</v>
      </c>
      <c r="D2016" t="s">
        <v>6198</v>
      </c>
      <c r="E2016" t="s">
        <v>6190</v>
      </c>
      <c r="F2016" s="2">
        <v>44308</v>
      </c>
      <c r="G2016">
        <v>38722.25</v>
      </c>
    </row>
    <row r="2017" spans="1:7" x14ac:dyDescent="0.35">
      <c r="A2017">
        <v>0.51977728464605333</v>
      </c>
      <c r="B2017" t="s">
        <v>6182</v>
      </c>
      <c r="C2017">
        <v>61928532</v>
      </c>
      <c r="D2017" t="s">
        <v>6196</v>
      </c>
      <c r="E2017" t="s">
        <v>6188</v>
      </c>
      <c r="F2017" s="2">
        <v>44377</v>
      </c>
      <c r="G2017">
        <v>11748.96</v>
      </c>
    </row>
    <row r="2018" spans="1:7" x14ac:dyDescent="0.35">
      <c r="A2018">
        <v>4.1159764278333122E-2</v>
      </c>
      <c r="B2018" t="s">
        <v>6182</v>
      </c>
      <c r="C2018">
        <v>710491494</v>
      </c>
      <c r="D2018" t="s">
        <v>6196</v>
      </c>
      <c r="E2018" t="s">
        <v>6188</v>
      </c>
      <c r="F2018" s="2">
        <v>44409</v>
      </c>
      <c r="G2018">
        <v>31635.53</v>
      </c>
    </row>
    <row r="2019" spans="1:7" x14ac:dyDescent="0.35">
      <c r="A2019">
        <v>0.81687615605262498</v>
      </c>
      <c r="B2019" t="s">
        <v>6178</v>
      </c>
      <c r="C2019">
        <v>643127573</v>
      </c>
      <c r="D2019" t="s">
        <v>6187</v>
      </c>
      <c r="E2019" t="s">
        <v>6188</v>
      </c>
      <c r="F2019" s="2">
        <v>44680</v>
      </c>
      <c r="G2019">
        <v>14206.2</v>
      </c>
    </row>
    <row r="2020" spans="1:7" x14ac:dyDescent="0.35">
      <c r="A2020">
        <v>0.49540260273994507</v>
      </c>
      <c r="B2020" t="s">
        <v>6181</v>
      </c>
      <c r="C2020">
        <v>488680309</v>
      </c>
      <c r="D2020" t="s">
        <v>6192</v>
      </c>
      <c r="E2020" t="s">
        <v>6197</v>
      </c>
      <c r="F2020" s="2">
        <v>44324</v>
      </c>
      <c r="G2020">
        <v>18364.12</v>
      </c>
    </row>
    <row r="2021" spans="1:7" x14ac:dyDescent="0.35">
      <c r="A2021">
        <v>0.53269556124002082</v>
      </c>
      <c r="B2021" t="s">
        <v>6182</v>
      </c>
      <c r="C2021">
        <v>841019660</v>
      </c>
      <c r="D2021" t="s">
        <v>6196</v>
      </c>
      <c r="E2021" t="s">
        <v>6188</v>
      </c>
      <c r="F2021" s="2">
        <v>44669</v>
      </c>
      <c r="G2021">
        <v>20856</v>
      </c>
    </row>
    <row r="2022" spans="1:7" x14ac:dyDescent="0.35">
      <c r="A2022">
        <v>0.56587094711255281</v>
      </c>
      <c r="B2022" t="s">
        <v>6180</v>
      </c>
      <c r="C2022">
        <v>365392432</v>
      </c>
      <c r="D2022" t="s">
        <v>6189</v>
      </c>
      <c r="E2022" t="s">
        <v>6190</v>
      </c>
      <c r="F2022" s="2">
        <v>44678</v>
      </c>
      <c r="G2022">
        <v>27325.54</v>
      </c>
    </row>
    <row r="2023" spans="1:7" x14ac:dyDescent="0.35">
      <c r="A2023">
        <v>7.1280338835626789E-2</v>
      </c>
      <c r="B2023" t="s">
        <v>6177</v>
      </c>
      <c r="C2023">
        <v>311674771</v>
      </c>
      <c r="D2023" t="s">
        <v>6195</v>
      </c>
      <c r="E2023" t="s">
        <v>6190</v>
      </c>
      <c r="F2023" s="2">
        <v>44547</v>
      </c>
      <c r="G2023">
        <v>33807.839999999997</v>
      </c>
    </row>
    <row r="2024" spans="1:7" x14ac:dyDescent="0.35">
      <c r="A2024">
        <v>3.8131233125963115E-3</v>
      </c>
      <c r="B2024" t="s">
        <v>6178</v>
      </c>
      <c r="C2024">
        <v>267056850</v>
      </c>
      <c r="D2024" t="s">
        <v>6187</v>
      </c>
      <c r="E2024" t="s">
        <v>6200</v>
      </c>
      <c r="F2024" s="2">
        <v>44216</v>
      </c>
      <c r="G2024">
        <v>30058.95</v>
      </c>
    </row>
    <row r="2025" spans="1:7" x14ac:dyDescent="0.35">
      <c r="A2025">
        <v>0.32256752693334489</v>
      </c>
      <c r="B2025" t="s">
        <v>6179</v>
      </c>
      <c r="C2025">
        <v>930170526</v>
      </c>
      <c r="D2025" t="s">
        <v>6198</v>
      </c>
      <c r="E2025" t="s">
        <v>6201</v>
      </c>
      <c r="F2025" s="2">
        <v>44385</v>
      </c>
      <c r="G2025">
        <v>9832.5</v>
      </c>
    </row>
    <row r="2026" spans="1:7" x14ac:dyDescent="0.35">
      <c r="A2026">
        <v>0.89491071418570434</v>
      </c>
      <c r="B2026" t="s">
        <v>6180</v>
      </c>
      <c r="C2026">
        <v>780027230</v>
      </c>
      <c r="D2026" t="s">
        <v>6189</v>
      </c>
      <c r="E2026" t="s">
        <v>6194</v>
      </c>
      <c r="F2026" s="2">
        <v>44322</v>
      </c>
      <c r="G2026">
        <v>68085.14</v>
      </c>
    </row>
    <row r="2027" spans="1:7" x14ac:dyDescent="0.35">
      <c r="A2027">
        <v>4.6174192377266277E-3</v>
      </c>
      <c r="B2027" t="s">
        <v>6178</v>
      </c>
      <c r="C2027">
        <v>536250463</v>
      </c>
      <c r="D2027" t="s">
        <v>6187</v>
      </c>
      <c r="E2027" t="s">
        <v>6188</v>
      </c>
      <c r="F2027" s="2">
        <v>44430</v>
      </c>
      <c r="G2027">
        <v>44052.2</v>
      </c>
    </row>
    <row r="2028" spans="1:7" x14ac:dyDescent="0.35">
      <c r="A2028">
        <v>0.28088575276278904</v>
      </c>
      <c r="B2028" t="s">
        <v>6181</v>
      </c>
      <c r="C2028">
        <v>567668389</v>
      </c>
      <c r="D2028" t="s">
        <v>6192</v>
      </c>
      <c r="E2028" t="s">
        <v>6197</v>
      </c>
      <c r="F2028" s="2">
        <v>44512</v>
      </c>
      <c r="G2028">
        <v>17002.7</v>
      </c>
    </row>
    <row r="2029" spans="1:7" x14ac:dyDescent="0.35">
      <c r="A2029">
        <v>0.76432480803722636</v>
      </c>
      <c r="B2029" t="s">
        <v>6178</v>
      </c>
      <c r="C2029">
        <v>418929121</v>
      </c>
      <c r="D2029" t="s">
        <v>6187</v>
      </c>
      <c r="E2029" t="s">
        <v>6191</v>
      </c>
      <c r="F2029" s="2">
        <v>44489</v>
      </c>
      <c r="G2029">
        <v>36505.89</v>
      </c>
    </row>
    <row r="2030" spans="1:7" x14ac:dyDescent="0.35">
      <c r="A2030">
        <v>0.36667595013360421</v>
      </c>
      <c r="B2030" t="s">
        <v>6179</v>
      </c>
      <c r="C2030">
        <v>171010784</v>
      </c>
      <c r="D2030" t="s">
        <v>6198</v>
      </c>
      <c r="E2030" t="s">
        <v>6191</v>
      </c>
      <c r="F2030" s="2">
        <v>44663</v>
      </c>
      <c r="G2030">
        <v>34026.480000000003</v>
      </c>
    </row>
    <row r="2031" spans="1:7" x14ac:dyDescent="0.35">
      <c r="A2031">
        <v>0.5877709546701344</v>
      </c>
      <c r="B2031" t="s">
        <v>6179</v>
      </c>
      <c r="C2031">
        <v>656807258</v>
      </c>
      <c r="D2031" t="s">
        <v>6198</v>
      </c>
      <c r="E2031" t="s">
        <v>6191</v>
      </c>
      <c r="F2031" s="2">
        <v>44589</v>
      </c>
      <c r="G2031">
        <v>7967.12</v>
      </c>
    </row>
    <row r="2032" spans="1:7" x14ac:dyDescent="0.35">
      <c r="A2032">
        <v>0.60872812160757339</v>
      </c>
      <c r="B2032" t="s">
        <v>6179</v>
      </c>
      <c r="C2032">
        <v>953566292</v>
      </c>
      <c r="D2032" t="s">
        <v>6198</v>
      </c>
      <c r="E2032" t="s">
        <v>6191</v>
      </c>
      <c r="F2032" s="2">
        <v>44516</v>
      </c>
      <c r="G2032">
        <v>34974.18</v>
      </c>
    </row>
    <row r="2033" spans="1:7" x14ac:dyDescent="0.35">
      <c r="A2033">
        <v>0.75707802426113346</v>
      </c>
      <c r="B2033" t="s">
        <v>6179</v>
      </c>
      <c r="C2033">
        <v>471142574</v>
      </c>
      <c r="D2033" t="s">
        <v>6198</v>
      </c>
      <c r="E2033" t="s">
        <v>6191</v>
      </c>
      <c r="F2033" s="2">
        <v>44644</v>
      </c>
      <c r="G2033">
        <v>5272.32</v>
      </c>
    </row>
    <row r="2034" spans="1:7" x14ac:dyDescent="0.35">
      <c r="A2034">
        <v>0.93630234066882601</v>
      </c>
      <c r="B2034" t="s">
        <v>6179</v>
      </c>
      <c r="C2034">
        <v>961610191</v>
      </c>
      <c r="D2034" t="s">
        <v>6198</v>
      </c>
      <c r="E2034" t="s">
        <v>6191</v>
      </c>
      <c r="F2034" s="2">
        <v>44516</v>
      </c>
      <c r="G2034">
        <v>1758.51</v>
      </c>
    </row>
    <row r="2035" spans="1:7" x14ac:dyDescent="0.35">
      <c r="A2035">
        <v>0.88443062401940131</v>
      </c>
      <c r="B2035" t="s">
        <v>6182</v>
      </c>
      <c r="C2035">
        <v>274284636</v>
      </c>
      <c r="D2035" t="s">
        <v>6196</v>
      </c>
      <c r="E2035" t="s">
        <v>6188</v>
      </c>
      <c r="F2035" s="2">
        <v>44565</v>
      </c>
      <c r="G2035">
        <v>24151.77</v>
      </c>
    </row>
    <row r="2036" spans="1:7" x14ac:dyDescent="0.35">
      <c r="A2036">
        <v>0.37260289001415059</v>
      </c>
      <c r="B2036" t="s">
        <v>6182</v>
      </c>
      <c r="C2036">
        <v>900114788</v>
      </c>
      <c r="D2036" t="s">
        <v>6196</v>
      </c>
      <c r="E2036" t="s">
        <v>6199</v>
      </c>
      <c r="F2036" s="2">
        <v>44257</v>
      </c>
      <c r="G2036">
        <v>24034.92</v>
      </c>
    </row>
    <row r="2037" spans="1:7" x14ac:dyDescent="0.35">
      <c r="A2037">
        <v>0.20103259070170687</v>
      </c>
      <c r="B2037" t="s">
        <v>6182</v>
      </c>
      <c r="C2037">
        <v>692276307</v>
      </c>
      <c r="D2037" t="s">
        <v>6196</v>
      </c>
      <c r="E2037" t="s">
        <v>6188</v>
      </c>
      <c r="F2037" s="2">
        <v>44353</v>
      </c>
      <c r="G2037">
        <v>15300.52</v>
      </c>
    </row>
    <row r="2038" spans="1:7" x14ac:dyDescent="0.35">
      <c r="A2038">
        <v>0.38428854646045063</v>
      </c>
      <c r="B2038" t="s">
        <v>6177</v>
      </c>
      <c r="C2038">
        <v>875339308</v>
      </c>
      <c r="D2038" t="s">
        <v>6195</v>
      </c>
      <c r="E2038" t="s">
        <v>6190</v>
      </c>
      <c r="F2038" s="2">
        <v>44357</v>
      </c>
      <c r="G2038">
        <v>51114.38</v>
      </c>
    </row>
    <row r="2039" spans="1:7" x14ac:dyDescent="0.35">
      <c r="A2039">
        <v>1.7244583248275602E-2</v>
      </c>
      <c r="B2039" t="s">
        <v>6179</v>
      </c>
      <c r="C2039">
        <v>591739608</v>
      </c>
      <c r="D2039" t="s">
        <v>6198</v>
      </c>
      <c r="E2039" t="s">
        <v>6191</v>
      </c>
      <c r="F2039" s="2">
        <v>44639</v>
      </c>
      <c r="G2039">
        <v>12335.75</v>
      </c>
    </row>
    <row r="2040" spans="1:7" x14ac:dyDescent="0.35">
      <c r="A2040">
        <v>0.20646085758339816</v>
      </c>
      <c r="B2040" t="s">
        <v>6182</v>
      </c>
      <c r="C2040">
        <v>845976453</v>
      </c>
      <c r="D2040" t="s">
        <v>6196</v>
      </c>
      <c r="E2040" t="s">
        <v>6200</v>
      </c>
      <c r="F2040" s="2">
        <v>44254</v>
      </c>
      <c r="G2040">
        <v>9350.64</v>
      </c>
    </row>
    <row r="2041" spans="1:7" x14ac:dyDescent="0.35">
      <c r="A2041">
        <v>0.89872519791894268</v>
      </c>
      <c r="B2041" t="s">
        <v>6177</v>
      </c>
      <c r="C2041">
        <v>941700699</v>
      </c>
      <c r="D2041" t="s">
        <v>6195</v>
      </c>
      <c r="E2041" t="s">
        <v>6190</v>
      </c>
      <c r="F2041" s="2">
        <v>44635</v>
      </c>
      <c r="G2041">
        <v>20907.04</v>
      </c>
    </row>
    <row r="2042" spans="1:7" x14ac:dyDescent="0.35">
      <c r="A2042">
        <v>0.92175277730927319</v>
      </c>
      <c r="B2042" t="s">
        <v>6177</v>
      </c>
      <c r="C2042">
        <v>58509766</v>
      </c>
      <c r="D2042" t="s">
        <v>6195</v>
      </c>
      <c r="E2042" t="s">
        <v>6190</v>
      </c>
      <c r="F2042" s="2">
        <v>44623</v>
      </c>
      <c r="G2042">
        <v>18778.080000000002</v>
      </c>
    </row>
    <row r="2043" spans="1:7" x14ac:dyDescent="0.35">
      <c r="A2043">
        <v>0.83567928081674347</v>
      </c>
      <c r="B2043" t="s">
        <v>6181</v>
      </c>
      <c r="C2043">
        <v>872703743</v>
      </c>
      <c r="D2043" t="s">
        <v>6192</v>
      </c>
      <c r="E2043" t="s">
        <v>6193</v>
      </c>
      <c r="F2043" s="2">
        <v>44485</v>
      </c>
      <c r="G2043">
        <v>13998.9</v>
      </c>
    </row>
    <row r="2044" spans="1:7" x14ac:dyDescent="0.35">
      <c r="A2044">
        <v>0.43867602560900243</v>
      </c>
      <c r="B2044" t="s">
        <v>6178</v>
      </c>
      <c r="C2044">
        <v>756616012</v>
      </c>
      <c r="D2044" t="s">
        <v>6187</v>
      </c>
      <c r="E2044" t="s">
        <v>6188</v>
      </c>
      <c r="F2044" s="2">
        <v>44647</v>
      </c>
      <c r="G2044">
        <v>48077.599999999999</v>
      </c>
    </row>
    <row r="2045" spans="1:7" x14ac:dyDescent="0.35">
      <c r="A2045">
        <v>0.20886229875411755</v>
      </c>
      <c r="B2045" t="s">
        <v>6180</v>
      </c>
      <c r="C2045">
        <v>192582140</v>
      </c>
      <c r="D2045" t="s">
        <v>6189</v>
      </c>
      <c r="E2045" t="s">
        <v>6190</v>
      </c>
      <c r="F2045" s="2">
        <v>44539</v>
      </c>
      <c r="G2045">
        <v>2017.4</v>
      </c>
    </row>
    <row r="2046" spans="1:7" x14ac:dyDescent="0.35">
      <c r="A2046">
        <v>0.98223185602721053</v>
      </c>
      <c r="B2046" t="s">
        <v>6177</v>
      </c>
      <c r="C2046">
        <v>925817645</v>
      </c>
      <c r="D2046" t="s">
        <v>6195</v>
      </c>
      <c r="E2046" t="s">
        <v>6190</v>
      </c>
      <c r="F2046" s="2">
        <v>44220</v>
      </c>
      <c r="G2046">
        <v>37017.599999999999</v>
      </c>
    </row>
    <row r="2047" spans="1:7" x14ac:dyDescent="0.35">
      <c r="A2047">
        <v>0.40846059383363242</v>
      </c>
      <c r="B2047" t="s">
        <v>6182</v>
      </c>
      <c r="C2047">
        <v>602536003</v>
      </c>
      <c r="D2047" t="s">
        <v>6196</v>
      </c>
      <c r="E2047" t="s">
        <v>6199</v>
      </c>
      <c r="F2047" s="2">
        <v>44450</v>
      </c>
      <c r="G2047">
        <v>2573.75</v>
      </c>
    </row>
    <row r="2048" spans="1:7" x14ac:dyDescent="0.35">
      <c r="A2048">
        <v>0.79149446637022369</v>
      </c>
      <c r="B2048" t="s">
        <v>6178</v>
      </c>
      <c r="C2048">
        <v>299463142</v>
      </c>
      <c r="D2048" t="s">
        <v>6187</v>
      </c>
      <c r="E2048" t="s">
        <v>6188</v>
      </c>
      <c r="F2048" s="2">
        <v>44418</v>
      </c>
      <c r="G2048">
        <v>2229.2399999999998</v>
      </c>
    </row>
    <row r="2049" spans="1:7" x14ac:dyDescent="0.35">
      <c r="A2049">
        <v>0.13910768837890863</v>
      </c>
      <c r="B2049" t="s">
        <v>6182</v>
      </c>
      <c r="C2049">
        <v>450183935</v>
      </c>
      <c r="D2049" t="s">
        <v>6196</v>
      </c>
      <c r="E2049" t="s">
        <v>6200</v>
      </c>
      <c r="F2049" s="2">
        <v>44351</v>
      </c>
      <c r="G2049">
        <v>8983</v>
      </c>
    </row>
    <row r="2050" spans="1:7" x14ac:dyDescent="0.35">
      <c r="A2050">
        <v>0.2015589737260769</v>
      </c>
      <c r="B2050" t="s">
        <v>6178</v>
      </c>
      <c r="C2050">
        <v>207469289</v>
      </c>
      <c r="D2050" t="s">
        <v>6187</v>
      </c>
      <c r="E2050" t="s">
        <v>6188</v>
      </c>
      <c r="F2050" s="2">
        <v>44514</v>
      </c>
      <c r="G2050">
        <v>31806.27</v>
      </c>
    </row>
    <row r="2051" spans="1:7" x14ac:dyDescent="0.35">
      <c r="A2051">
        <v>0.83473579213997151</v>
      </c>
      <c r="B2051" t="s">
        <v>6177</v>
      </c>
      <c r="C2051">
        <v>984694071</v>
      </c>
      <c r="D2051" t="s">
        <v>6195</v>
      </c>
      <c r="E2051" t="s">
        <v>6190</v>
      </c>
      <c r="F2051" s="2">
        <v>44437</v>
      </c>
      <c r="G2051">
        <v>14324.8</v>
      </c>
    </row>
    <row r="2052" spans="1:7" x14ac:dyDescent="0.35">
      <c r="A2052">
        <v>0.67359862220973798</v>
      </c>
      <c r="B2052" t="s">
        <v>6178</v>
      </c>
      <c r="C2052">
        <v>710131099</v>
      </c>
      <c r="D2052" t="s">
        <v>6187</v>
      </c>
      <c r="E2052" t="s">
        <v>6190</v>
      </c>
      <c r="F2052" s="2">
        <v>44335</v>
      </c>
      <c r="G2052">
        <v>5917.16</v>
      </c>
    </row>
    <row r="2053" spans="1:7" x14ac:dyDescent="0.35">
      <c r="A2053">
        <v>0.29481706086205672</v>
      </c>
      <c r="B2053" t="s">
        <v>6178</v>
      </c>
      <c r="C2053">
        <v>48471431</v>
      </c>
      <c r="D2053" t="s">
        <v>6187</v>
      </c>
      <c r="E2053" t="s">
        <v>6200</v>
      </c>
      <c r="F2053" s="2">
        <v>44279</v>
      </c>
      <c r="G2053">
        <v>37398</v>
      </c>
    </row>
    <row r="2054" spans="1:7" x14ac:dyDescent="0.35">
      <c r="A2054">
        <v>0.73081059823752448</v>
      </c>
      <c r="B2054" t="s">
        <v>6177</v>
      </c>
      <c r="C2054">
        <v>2751625</v>
      </c>
      <c r="D2054" t="s">
        <v>6195</v>
      </c>
      <c r="E2054" t="s">
        <v>6190</v>
      </c>
      <c r="F2054" s="2">
        <v>44446</v>
      </c>
      <c r="G2054">
        <v>8383.9500000000007</v>
      </c>
    </row>
    <row r="2055" spans="1:7" x14ac:dyDescent="0.35">
      <c r="A2055">
        <v>0.65494847230112996</v>
      </c>
      <c r="B2055" t="s">
        <v>6177</v>
      </c>
      <c r="C2055">
        <v>970303695</v>
      </c>
      <c r="D2055" t="s">
        <v>6195</v>
      </c>
      <c r="E2055" t="s">
        <v>6190</v>
      </c>
      <c r="F2055" s="2">
        <v>44437</v>
      </c>
      <c r="G2055">
        <v>8991.84</v>
      </c>
    </row>
    <row r="2056" spans="1:7" x14ac:dyDescent="0.35">
      <c r="A2056">
        <v>0.56590572304760434</v>
      </c>
      <c r="B2056" t="s">
        <v>6179</v>
      </c>
      <c r="C2056">
        <v>756575263</v>
      </c>
      <c r="D2056" t="s">
        <v>6198</v>
      </c>
      <c r="E2056" t="s">
        <v>6201</v>
      </c>
      <c r="F2056" s="2">
        <v>44574</v>
      </c>
      <c r="G2056">
        <v>52333.89</v>
      </c>
    </row>
    <row r="2057" spans="1:7" x14ac:dyDescent="0.35">
      <c r="A2057">
        <v>0.87246711640354235</v>
      </c>
      <c r="B2057" t="s">
        <v>6180</v>
      </c>
      <c r="C2057">
        <v>968099871</v>
      </c>
      <c r="D2057" t="s">
        <v>6189</v>
      </c>
      <c r="E2057" t="s">
        <v>6190</v>
      </c>
      <c r="F2057" s="2">
        <v>44469</v>
      </c>
      <c r="G2057">
        <v>35146.199999999997</v>
      </c>
    </row>
    <row r="2058" spans="1:7" x14ac:dyDescent="0.35">
      <c r="A2058">
        <v>0.78059732531185722</v>
      </c>
      <c r="B2058" t="s">
        <v>6180</v>
      </c>
      <c r="C2058">
        <v>8006740</v>
      </c>
      <c r="D2058" t="s">
        <v>6189</v>
      </c>
      <c r="E2058" t="s">
        <v>6194</v>
      </c>
      <c r="F2058" s="2">
        <v>44630</v>
      </c>
      <c r="G2058">
        <v>26307.84</v>
      </c>
    </row>
    <row r="2059" spans="1:7" x14ac:dyDescent="0.35">
      <c r="A2059">
        <v>0.57105142004781073</v>
      </c>
      <c r="B2059" t="s">
        <v>6182</v>
      </c>
      <c r="C2059">
        <v>296971198</v>
      </c>
      <c r="D2059" t="s">
        <v>6196</v>
      </c>
      <c r="E2059" t="s">
        <v>6200</v>
      </c>
      <c r="F2059" s="2">
        <v>44417</v>
      </c>
      <c r="G2059">
        <v>29618.94</v>
      </c>
    </row>
    <row r="2060" spans="1:7" x14ac:dyDescent="0.35">
      <c r="A2060">
        <v>0.40636571349112005</v>
      </c>
      <c r="B2060" t="s">
        <v>6182</v>
      </c>
      <c r="C2060">
        <v>437806030</v>
      </c>
      <c r="D2060" t="s">
        <v>6196</v>
      </c>
      <c r="E2060" t="s">
        <v>6200</v>
      </c>
      <c r="F2060" s="2">
        <v>44359</v>
      </c>
      <c r="G2060">
        <v>7326.44</v>
      </c>
    </row>
    <row r="2061" spans="1:7" x14ac:dyDescent="0.35">
      <c r="A2061">
        <v>0.23239261530309208</v>
      </c>
      <c r="B2061" t="s">
        <v>6179</v>
      </c>
      <c r="C2061">
        <v>298136303</v>
      </c>
      <c r="D2061" t="s">
        <v>6198</v>
      </c>
      <c r="E2061" t="s">
        <v>6201</v>
      </c>
      <c r="F2061" s="2">
        <v>44428</v>
      </c>
      <c r="G2061">
        <v>18388.3</v>
      </c>
    </row>
    <row r="2062" spans="1:7" x14ac:dyDescent="0.35">
      <c r="A2062">
        <v>0.76248476583345781</v>
      </c>
      <c r="B2062" t="s">
        <v>6182</v>
      </c>
      <c r="C2062">
        <v>949986365</v>
      </c>
      <c r="D2062" t="s">
        <v>6196</v>
      </c>
      <c r="E2062" t="s">
        <v>6199</v>
      </c>
      <c r="F2062" s="2">
        <v>44499</v>
      </c>
      <c r="G2062">
        <v>3297.6</v>
      </c>
    </row>
    <row r="2063" spans="1:7" x14ac:dyDescent="0.35">
      <c r="A2063">
        <v>0.40515858419859274</v>
      </c>
      <c r="B2063" t="s">
        <v>6178</v>
      </c>
      <c r="C2063">
        <v>490762884</v>
      </c>
      <c r="D2063" t="s">
        <v>6187</v>
      </c>
      <c r="E2063" t="s">
        <v>6190</v>
      </c>
      <c r="F2063" s="2">
        <v>44271</v>
      </c>
      <c r="G2063">
        <v>6889.92</v>
      </c>
    </row>
    <row r="2064" spans="1:7" x14ac:dyDescent="0.35">
      <c r="A2064">
        <v>0.83666853709763012</v>
      </c>
      <c r="B2064" t="s">
        <v>6179</v>
      </c>
      <c r="C2064">
        <v>247215446</v>
      </c>
      <c r="D2064" t="s">
        <v>6198</v>
      </c>
      <c r="E2064" t="s">
        <v>6201</v>
      </c>
      <c r="F2064" s="2">
        <v>44580</v>
      </c>
      <c r="G2064">
        <v>18233.8</v>
      </c>
    </row>
    <row r="2065" spans="1:7" x14ac:dyDescent="0.35">
      <c r="A2065">
        <v>0.57599360289999291</v>
      </c>
      <c r="B2065" t="s">
        <v>6181</v>
      </c>
      <c r="C2065">
        <v>96082534</v>
      </c>
      <c r="D2065" t="s">
        <v>6192</v>
      </c>
      <c r="E2065" t="s">
        <v>6188</v>
      </c>
      <c r="F2065" s="2">
        <v>44466</v>
      </c>
      <c r="G2065">
        <v>10560.2</v>
      </c>
    </row>
    <row r="2066" spans="1:7" x14ac:dyDescent="0.35">
      <c r="A2066">
        <v>0.98733933378604011</v>
      </c>
      <c r="B2066" t="s">
        <v>6182</v>
      </c>
      <c r="C2066">
        <v>187814829</v>
      </c>
      <c r="D2066" t="s">
        <v>6196</v>
      </c>
      <c r="E2066" t="s">
        <v>6200</v>
      </c>
      <c r="F2066" s="2">
        <v>44314</v>
      </c>
      <c r="G2066">
        <v>22836.44</v>
      </c>
    </row>
    <row r="2067" spans="1:7" x14ac:dyDescent="0.35">
      <c r="A2067">
        <v>2.6107827830327723E-2</v>
      </c>
      <c r="B2067" t="s">
        <v>6178</v>
      </c>
      <c r="C2067">
        <v>578792341</v>
      </c>
      <c r="D2067" t="s">
        <v>6187</v>
      </c>
      <c r="E2067" t="s">
        <v>6188</v>
      </c>
      <c r="F2067" s="2">
        <v>44280</v>
      </c>
      <c r="G2067">
        <v>7845.3</v>
      </c>
    </row>
    <row r="2068" spans="1:7" x14ac:dyDescent="0.35">
      <c r="A2068">
        <v>0.12084813954877316</v>
      </c>
      <c r="B2068" t="s">
        <v>6182</v>
      </c>
      <c r="C2068">
        <v>121677066</v>
      </c>
      <c r="D2068" t="s">
        <v>6196</v>
      </c>
      <c r="E2068" t="s">
        <v>6188</v>
      </c>
      <c r="F2068" s="2">
        <v>44497</v>
      </c>
      <c r="G2068">
        <v>51908.65</v>
      </c>
    </row>
    <row r="2069" spans="1:7" x14ac:dyDescent="0.35">
      <c r="A2069">
        <v>0.34111174523901011</v>
      </c>
      <c r="B2069" t="s">
        <v>6177</v>
      </c>
      <c r="C2069">
        <v>684094273</v>
      </c>
      <c r="D2069" t="s">
        <v>6195</v>
      </c>
      <c r="E2069" t="s">
        <v>6190</v>
      </c>
      <c r="F2069" s="2">
        <v>44608</v>
      </c>
      <c r="G2069">
        <v>14461.16</v>
      </c>
    </row>
    <row r="2070" spans="1:7" x14ac:dyDescent="0.35">
      <c r="A2070">
        <v>6.5973155747075185E-2</v>
      </c>
      <c r="B2070" t="s">
        <v>6182</v>
      </c>
      <c r="C2070">
        <v>101206409</v>
      </c>
      <c r="D2070" t="s">
        <v>6196</v>
      </c>
      <c r="E2070" t="s">
        <v>6188</v>
      </c>
      <c r="F2070" s="2">
        <v>44597</v>
      </c>
      <c r="G2070">
        <v>21277.3</v>
      </c>
    </row>
    <row r="2071" spans="1:7" x14ac:dyDescent="0.35">
      <c r="A2071">
        <v>4.3624049762725048E-2</v>
      </c>
      <c r="B2071" t="s">
        <v>6178</v>
      </c>
      <c r="C2071">
        <v>478863350</v>
      </c>
      <c r="D2071" t="s">
        <v>6187</v>
      </c>
      <c r="E2071" t="s">
        <v>6188</v>
      </c>
      <c r="F2071" s="2">
        <v>44426</v>
      </c>
      <c r="G2071">
        <v>21752.799999999999</v>
      </c>
    </row>
    <row r="2072" spans="1:7" x14ac:dyDescent="0.35">
      <c r="A2072">
        <v>0.8127313566656883</v>
      </c>
      <c r="B2072" t="s">
        <v>6180</v>
      </c>
      <c r="C2072">
        <v>309017867</v>
      </c>
      <c r="D2072" t="s">
        <v>6189</v>
      </c>
      <c r="E2072" t="s">
        <v>6194</v>
      </c>
      <c r="F2072" s="2">
        <v>44557</v>
      </c>
      <c r="G2072">
        <v>50900.4</v>
      </c>
    </row>
    <row r="2073" spans="1:7" x14ac:dyDescent="0.35">
      <c r="A2073">
        <v>6.0801385105375694E-2</v>
      </c>
      <c r="B2073" t="s">
        <v>6178</v>
      </c>
      <c r="C2073">
        <v>423156618</v>
      </c>
      <c r="D2073" t="s">
        <v>6187</v>
      </c>
      <c r="E2073" t="s">
        <v>6200</v>
      </c>
      <c r="F2073" s="2">
        <v>44524</v>
      </c>
      <c r="G2073">
        <v>18748</v>
      </c>
    </row>
    <row r="2074" spans="1:7" x14ac:dyDescent="0.35">
      <c r="A2074">
        <v>0.86481767815022914</v>
      </c>
      <c r="B2074" t="s">
        <v>6182</v>
      </c>
      <c r="C2074">
        <v>223397010</v>
      </c>
      <c r="D2074" t="s">
        <v>6196</v>
      </c>
      <c r="E2074" t="s">
        <v>6200</v>
      </c>
      <c r="F2074" s="2">
        <v>44260</v>
      </c>
      <c r="G2074">
        <v>36002.980000000003</v>
      </c>
    </row>
    <row r="2075" spans="1:7" x14ac:dyDescent="0.35">
      <c r="A2075">
        <v>0.91247276280830492</v>
      </c>
      <c r="B2075" t="s">
        <v>6178</v>
      </c>
      <c r="C2075">
        <v>456676656</v>
      </c>
      <c r="D2075" t="s">
        <v>6187</v>
      </c>
      <c r="E2075" t="s">
        <v>6190</v>
      </c>
      <c r="F2075" s="2">
        <v>44536</v>
      </c>
      <c r="G2075">
        <v>60103.68</v>
      </c>
    </row>
    <row r="2076" spans="1:7" x14ac:dyDescent="0.35">
      <c r="A2076">
        <v>0.45967788001298238</v>
      </c>
      <c r="B2076" t="s">
        <v>6182</v>
      </c>
      <c r="C2076">
        <v>394316664</v>
      </c>
      <c r="D2076" t="s">
        <v>6196</v>
      </c>
      <c r="E2076" t="s">
        <v>6188</v>
      </c>
      <c r="F2076" s="2">
        <v>44494</v>
      </c>
      <c r="G2076">
        <v>14055.06</v>
      </c>
    </row>
    <row r="2077" spans="1:7" x14ac:dyDescent="0.35">
      <c r="A2077">
        <v>9.2270094478021147E-2</v>
      </c>
      <c r="B2077" t="s">
        <v>6178</v>
      </c>
      <c r="C2077">
        <v>958854196</v>
      </c>
      <c r="D2077" t="s">
        <v>6187</v>
      </c>
      <c r="E2077" t="s">
        <v>6190</v>
      </c>
      <c r="F2077" s="2">
        <v>44341</v>
      </c>
      <c r="G2077">
        <v>32072.41</v>
      </c>
    </row>
    <row r="2078" spans="1:7" x14ac:dyDescent="0.35">
      <c r="A2078">
        <v>0.56217047171304646</v>
      </c>
      <c r="B2078" t="s">
        <v>6178</v>
      </c>
      <c r="C2078">
        <v>33068496</v>
      </c>
      <c r="D2078" t="s">
        <v>6187</v>
      </c>
      <c r="E2078" t="s">
        <v>6190</v>
      </c>
      <c r="F2078" s="2">
        <v>44354</v>
      </c>
      <c r="G2078">
        <v>23002.36</v>
      </c>
    </row>
    <row r="2079" spans="1:7" x14ac:dyDescent="0.35">
      <c r="A2079">
        <v>9.7976056173503578E-2</v>
      </c>
      <c r="B2079" t="s">
        <v>6179</v>
      </c>
      <c r="C2079">
        <v>949400175</v>
      </c>
      <c r="D2079" t="s">
        <v>6198</v>
      </c>
      <c r="E2079" t="s">
        <v>6191</v>
      </c>
      <c r="F2079" s="2">
        <v>44593</v>
      </c>
      <c r="G2079">
        <v>24300.21</v>
      </c>
    </row>
    <row r="2080" spans="1:7" x14ac:dyDescent="0.35">
      <c r="A2080">
        <v>0.79717229289507019</v>
      </c>
      <c r="B2080" t="s">
        <v>6182</v>
      </c>
      <c r="C2080">
        <v>607842215</v>
      </c>
      <c r="D2080" t="s">
        <v>6196</v>
      </c>
      <c r="E2080" t="s">
        <v>6188</v>
      </c>
      <c r="F2080" s="2">
        <v>44355</v>
      </c>
      <c r="G2080">
        <v>44354.07</v>
      </c>
    </row>
    <row r="2081" spans="1:7" x14ac:dyDescent="0.35">
      <c r="A2081">
        <v>0.13473874990382328</v>
      </c>
      <c r="B2081" t="s">
        <v>6179</v>
      </c>
      <c r="C2081">
        <v>128041075</v>
      </c>
      <c r="D2081" t="s">
        <v>6198</v>
      </c>
      <c r="E2081" t="s">
        <v>6191</v>
      </c>
      <c r="F2081" s="2">
        <v>44566</v>
      </c>
      <c r="G2081">
        <v>25983.75</v>
      </c>
    </row>
    <row r="2082" spans="1:7" x14ac:dyDescent="0.35">
      <c r="A2082">
        <v>0.39864161062051173</v>
      </c>
      <c r="B2082" t="s">
        <v>6178</v>
      </c>
      <c r="C2082">
        <v>578781331</v>
      </c>
      <c r="D2082" t="s">
        <v>6187</v>
      </c>
      <c r="E2082" t="s">
        <v>6188</v>
      </c>
      <c r="F2082" s="2">
        <v>44243</v>
      </c>
      <c r="G2082">
        <v>8743.9500000000007</v>
      </c>
    </row>
    <row r="2083" spans="1:7" x14ac:dyDescent="0.35">
      <c r="A2083">
        <v>0.16749863691096645</v>
      </c>
      <c r="B2083" t="s">
        <v>6178</v>
      </c>
      <c r="C2083">
        <v>106222597</v>
      </c>
      <c r="D2083" t="s">
        <v>6187</v>
      </c>
      <c r="E2083" t="s">
        <v>6188</v>
      </c>
      <c r="F2083" s="2">
        <v>44668</v>
      </c>
      <c r="G2083">
        <v>29859.52</v>
      </c>
    </row>
    <row r="2084" spans="1:7" x14ac:dyDescent="0.35">
      <c r="A2084">
        <v>2.4692575961963281E-2</v>
      </c>
      <c r="B2084" t="s">
        <v>6179</v>
      </c>
      <c r="C2084">
        <v>30606504</v>
      </c>
      <c r="D2084" t="s">
        <v>6198</v>
      </c>
      <c r="E2084" t="s">
        <v>6191</v>
      </c>
      <c r="F2084" s="2">
        <v>44570</v>
      </c>
      <c r="G2084">
        <v>2728.2</v>
      </c>
    </row>
    <row r="2085" spans="1:7" x14ac:dyDescent="0.35">
      <c r="A2085">
        <v>0.14061362216360296</v>
      </c>
      <c r="B2085" t="s">
        <v>6178</v>
      </c>
      <c r="C2085">
        <v>98577196</v>
      </c>
      <c r="D2085" t="s">
        <v>6187</v>
      </c>
      <c r="E2085" t="s">
        <v>6188</v>
      </c>
      <c r="F2085" s="2">
        <v>44300</v>
      </c>
      <c r="G2085">
        <v>20922.84</v>
      </c>
    </row>
    <row r="2086" spans="1:7" x14ac:dyDescent="0.35">
      <c r="A2086">
        <v>0.40956249796776312</v>
      </c>
      <c r="B2086" t="s">
        <v>6177</v>
      </c>
      <c r="C2086">
        <v>695715836</v>
      </c>
      <c r="D2086" t="s">
        <v>6195</v>
      </c>
      <c r="E2086" t="s">
        <v>6190</v>
      </c>
      <c r="F2086" s="2">
        <v>44337</v>
      </c>
      <c r="G2086">
        <v>21465.02</v>
      </c>
    </row>
    <row r="2087" spans="1:7" x14ac:dyDescent="0.35">
      <c r="A2087">
        <v>0.32647863305629421</v>
      </c>
      <c r="B2087" t="s">
        <v>6179</v>
      </c>
      <c r="C2087">
        <v>467841414</v>
      </c>
      <c r="D2087" t="s">
        <v>6198</v>
      </c>
      <c r="E2087" t="s">
        <v>6201</v>
      </c>
      <c r="F2087" s="2">
        <v>44406</v>
      </c>
      <c r="G2087">
        <v>28588.560000000001</v>
      </c>
    </row>
    <row r="2088" spans="1:7" x14ac:dyDescent="0.35">
      <c r="A2088">
        <v>0.84282110571576763</v>
      </c>
      <c r="B2088" t="s">
        <v>6181</v>
      </c>
      <c r="C2088">
        <v>759196811</v>
      </c>
      <c r="D2088" t="s">
        <v>6192</v>
      </c>
      <c r="E2088" t="s">
        <v>6188</v>
      </c>
      <c r="F2088" s="2">
        <v>44492</v>
      </c>
      <c r="G2088">
        <v>44359.14</v>
      </c>
    </row>
    <row r="2089" spans="1:7" x14ac:dyDescent="0.35">
      <c r="A2089">
        <v>0.50579804502424885</v>
      </c>
      <c r="B2089" t="s">
        <v>6179</v>
      </c>
      <c r="C2089">
        <v>684470860</v>
      </c>
      <c r="D2089" t="s">
        <v>6198</v>
      </c>
      <c r="E2089" t="s">
        <v>6191</v>
      </c>
      <c r="F2089" s="2">
        <v>44381</v>
      </c>
      <c r="G2089">
        <v>18883.900000000001</v>
      </c>
    </row>
    <row r="2090" spans="1:7" x14ac:dyDescent="0.35">
      <c r="A2090">
        <v>0.27362316356486283</v>
      </c>
      <c r="B2090" t="s">
        <v>6182</v>
      </c>
      <c r="C2090">
        <v>264313658</v>
      </c>
      <c r="D2090" t="s">
        <v>6196</v>
      </c>
      <c r="E2090" t="s">
        <v>6200</v>
      </c>
      <c r="F2090" s="2">
        <v>44212</v>
      </c>
      <c r="G2090">
        <v>22277.33</v>
      </c>
    </row>
    <row r="2091" spans="1:7" x14ac:dyDescent="0.35">
      <c r="A2091">
        <v>0.92667161433498457</v>
      </c>
      <c r="B2091" t="s">
        <v>6179</v>
      </c>
      <c r="C2091">
        <v>302136341</v>
      </c>
      <c r="D2091" t="s">
        <v>6198</v>
      </c>
      <c r="E2091" t="s">
        <v>6190</v>
      </c>
      <c r="F2091" s="2">
        <v>44596</v>
      </c>
      <c r="G2091">
        <v>19666.64</v>
      </c>
    </row>
    <row r="2092" spans="1:7" x14ac:dyDescent="0.35">
      <c r="A2092">
        <v>0.85458009204976504</v>
      </c>
      <c r="B2092" t="s">
        <v>6179</v>
      </c>
      <c r="C2092">
        <v>169981179</v>
      </c>
      <c r="D2092" t="s">
        <v>6198</v>
      </c>
      <c r="E2092" t="s">
        <v>6201</v>
      </c>
      <c r="F2092" s="2">
        <v>44527</v>
      </c>
      <c r="G2092">
        <v>65592.240000000005</v>
      </c>
    </row>
    <row r="2093" spans="1:7" x14ac:dyDescent="0.35">
      <c r="A2093">
        <v>0.63655153722381141</v>
      </c>
      <c r="B2093" t="s">
        <v>6178</v>
      </c>
      <c r="C2093">
        <v>544798090</v>
      </c>
      <c r="D2093" t="s">
        <v>6187</v>
      </c>
      <c r="E2093" t="s">
        <v>6188</v>
      </c>
      <c r="F2093" s="2">
        <v>44379</v>
      </c>
      <c r="G2093">
        <v>42264</v>
      </c>
    </row>
    <row r="2094" spans="1:7" x14ac:dyDescent="0.35">
      <c r="A2094">
        <v>0.71428686369141592</v>
      </c>
      <c r="B2094" t="s">
        <v>6180</v>
      </c>
      <c r="C2094">
        <v>839479823</v>
      </c>
      <c r="D2094" t="s">
        <v>6189</v>
      </c>
      <c r="E2094" t="s">
        <v>6190</v>
      </c>
      <c r="F2094" s="2">
        <v>44682</v>
      </c>
      <c r="G2094">
        <v>37794.120000000003</v>
      </c>
    </row>
    <row r="2095" spans="1:7" x14ac:dyDescent="0.35">
      <c r="A2095">
        <v>0.20049545092824095</v>
      </c>
      <c r="B2095" t="s">
        <v>6179</v>
      </c>
      <c r="C2095">
        <v>433389088</v>
      </c>
      <c r="D2095" t="s">
        <v>6198</v>
      </c>
      <c r="E2095" t="s">
        <v>6191</v>
      </c>
      <c r="F2095" s="2">
        <v>44299</v>
      </c>
      <c r="G2095">
        <v>5731.95</v>
      </c>
    </row>
    <row r="2096" spans="1:7" x14ac:dyDescent="0.35">
      <c r="A2096">
        <v>9.0404918156351877E-2</v>
      </c>
      <c r="B2096" t="s">
        <v>6182</v>
      </c>
      <c r="C2096">
        <v>268424217</v>
      </c>
      <c r="D2096" t="s">
        <v>6196</v>
      </c>
      <c r="E2096" t="s">
        <v>6199</v>
      </c>
      <c r="F2096" s="2">
        <v>44209</v>
      </c>
      <c r="G2096">
        <v>24178.7</v>
      </c>
    </row>
    <row r="2097" spans="1:7" x14ac:dyDescent="0.35">
      <c r="A2097">
        <v>0.52460688294015412</v>
      </c>
      <c r="B2097" t="s">
        <v>6182</v>
      </c>
      <c r="C2097">
        <v>768605932</v>
      </c>
      <c r="D2097" t="s">
        <v>6196</v>
      </c>
      <c r="E2097" t="s">
        <v>6188</v>
      </c>
      <c r="F2097" s="2">
        <v>44609</v>
      </c>
      <c r="G2097">
        <v>23297.54</v>
      </c>
    </row>
    <row r="2098" spans="1:7" x14ac:dyDescent="0.35">
      <c r="A2098">
        <v>6.81409765648614E-2</v>
      </c>
      <c r="B2098" t="s">
        <v>6179</v>
      </c>
      <c r="C2098">
        <v>573861892</v>
      </c>
      <c r="D2098" t="s">
        <v>6198</v>
      </c>
      <c r="E2098" t="s">
        <v>6201</v>
      </c>
      <c r="F2098" s="2">
        <v>44214</v>
      </c>
      <c r="G2098">
        <v>53218.8</v>
      </c>
    </row>
    <row r="2099" spans="1:7" x14ac:dyDescent="0.35">
      <c r="A2099">
        <v>0.94414904417360934</v>
      </c>
      <c r="B2099" t="s">
        <v>6177</v>
      </c>
      <c r="C2099">
        <v>301382196</v>
      </c>
      <c r="D2099" t="s">
        <v>6195</v>
      </c>
      <c r="E2099" t="s">
        <v>6190</v>
      </c>
      <c r="F2099" s="2">
        <v>44207</v>
      </c>
      <c r="G2099">
        <v>10579.84</v>
      </c>
    </row>
    <row r="2100" spans="1:7" x14ac:dyDescent="0.35">
      <c r="A2100">
        <v>0.4076563849688225</v>
      </c>
      <c r="B2100" t="s">
        <v>6180</v>
      </c>
      <c r="C2100">
        <v>742981884</v>
      </c>
      <c r="D2100" t="s">
        <v>6189</v>
      </c>
      <c r="E2100" t="s">
        <v>6194</v>
      </c>
      <c r="F2100" s="2">
        <v>44662</v>
      </c>
      <c r="G2100">
        <v>11049.02</v>
      </c>
    </row>
    <row r="2101" spans="1:7" x14ac:dyDescent="0.35">
      <c r="A2101">
        <v>0.94136167355480938</v>
      </c>
      <c r="B2101" t="s">
        <v>6179</v>
      </c>
      <c r="C2101">
        <v>736860096</v>
      </c>
      <c r="D2101" t="s">
        <v>6198</v>
      </c>
      <c r="E2101" t="s">
        <v>6201</v>
      </c>
      <c r="F2101" s="2">
        <v>44585</v>
      </c>
      <c r="G2101">
        <v>21999.78</v>
      </c>
    </row>
    <row r="2102" spans="1:7" x14ac:dyDescent="0.35">
      <c r="A2102">
        <v>0.99358721326228272</v>
      </c>
      <c r="B2102" t="s">
        <v>6181</v>
      </c>
      <c r="C2102">
        <v>959261982</v>
      </c>
      <c r="D2102" t="s">
        <v>6192</v>
      </c>
      <c r="E2102" t="s">
        <v>6193</v>
      </c>
      <c r="F2102" s="2">
        <v>44469</v>
      </c>
      <c r="G2102">
        <v>39977.760000000002</v>
      </c>
    </row>
    <row r="2103" spans="1:7" x14ac:dyDescent="0.35">
      <c r="A2103">
        <v>0.48259864094418037</v>
      </c>
      <c r="B2103" t="s">
        <v>6177</v>
      </c>
      <c r="C2103">
        <v>143713603</v>
      </c>
      <c r="D2103" t="s">
        <v>6195</v>
      </c>
      <c r="E2103" t="s">
        <v>6190</v>
      </c>
      <c r="F2103" s="2">
        <v>44362</v>
      </c>
      <c r="G2103">
        <v>8228.2900000000009</v>
      </c>
    </row>
    <row r="2104" spans="1:7" x14ac:dyDescent="0.35">
      <c r="A2104">
        <v>0.88384269958859585</v>
      </c>
      <c r="B2104" t="s">
        <v>6177</v>
      </c>
      <c r="C2104">
        <v>157500690</v>
      </c>
      <c r="D2104" t="s">
        <v>6195</v>
      </c>
      <c r="E2104" t="s">
        <v>6191</v>
      </c>
      <c r="F2104" s="2">
        <v>44540</v>
      </c>
      <c r="G2104">
        <v>11507.94</v>
      </c>
    </row>
    <row r="2105" spans="1:7" x14ac:dyDescent="0.35">
      <c r="A2105">
        <v>0.16440116901028368</v>
      </c>
      <c r="B2105" t="s">
        <v>6178</v>
      </c>
      <c r="C2105">
        <v>104483650</v>
      </c>
      <c r="D2105" t="s">
        <v>6187</v>
      </c>
      <c r="E2105" t="s">
        <v>6191</v>
      </c>
      <c r="F2105" s="2">
        <v>44612</v>
      </c>
      <c r="G2105">
        <v>4874.8</v>
      </c>
    </row>
    <row r="2106" spans="1:7" x14ac:dyDescent="0.35">
      <c r="A2106">
        <v>0.46859481670919578</v>
      </c>
      <c r="B2106" t="s">
        <v>6177</v>
      </c>
      <c r="C2106">
        <v>979458478</v>
      </c>
      <c r="D2106" t="s">
        <v>6195</v>
      </c>
      <c r="E2106" t="s">
        <v>6191</v>
      </c>
      <c r="F2106" s="2">
        <v>44617</v>
      </c>
      <c r="G2106">
        <v>34214.11</v>
      </c>
    </row>
    <row r="2107" spans="1:7" x14ac:dyDescent="0.35">
      <c r="A2107">
        <v>0.10654986224378993</v>
      </c>
      <c r="B2107" t="s">
        <v>6178</v>
      </c>
      <c r="C2107">
        <v>445339957</v>
      </c>
      <c r="D2107" t="s">
        <v>6187</v>
      </c>
      <c r="E2107" t="s">
        <v>6188</v>
      </c>
      <c r="F2107" s="2">
        <v>44498</v>
      </c>
      <c r="G2107">
        <v>17088</v>
      </c>
    </row>
    <row r="2108" spans="1:7" x14ac:dyDescent="0.35">
      <c r="A2108">
        <v>0.44961113174659595</v>
      </c>
      <c r="B2108" t="s">
        <v>6177</v>
      </c>
      <c r="C2108">
        <v>321041248</v>
      </c>
      <c r="D2108" t="s">
        <v>6195</v>
      </c>
      <c r="E2108" t="s">
        <v>6190</v>
      </c>
      <c r="F2108" s="2">
        <v>44235</v>
      </c>
      <c r="G2108">
        <v>29087.360000000001</v>
      </c>
    </row>
    <row r="2109" spans="1:7" x14ac:dyDescent="0.35">
      <c r="A2109">
        <v>0.28548402423862218</v>
      </c>
      <c r="B2109" t="s">
        <v>6178</v>
      </c>
      <c r="C2109">
        <v>519706370</v>
      </c>
      <c r="D2109" t="s">
        <v>6187</v>
      </c>
      <c r="E2109" t="s">
        <v>6200</v>
      </c>
      <c r="F2109" s="2">
        <v>44487</v>
      </c>
      <c r="G2109">
        <v>14425.1</v>
      </c>
    </row>
    <row r="2110" spans="1:7" x14ac:dyDescent="0.35">
      <c r="A2110">
        <v>0.75168182484770563</v>
      </c>
      <c r="B2110" t="s">
        <v>6182</v>
      </c>
      <c r="C2110">
        <v>156648886</v>
      </c>
      <c r="D2110" t="s">
        <v>6196</v>
      </c>
      <c r="E2110" t="s">
        <v>6200</v>
      </c>
      <c r="F2110" s="2">
        <v>44484</v>
      </c>
      <c r="G2110">
        <v>55916.76</v>
      </c>
    </row>
    <row r="2111" spans="1:7" x14ac:dyDescent="0.35">
      <c r="A2111">
        <v>0.82433146429994675</v>
      </c>
      <c r="B2111" t="s">
        <v>6178</v>
      </c>
      <c r="C2111">
        <v>18161339</v>
      </c>
      <c r="D2111" t="s">
        <v>6187</v>
      </c>
      <c r="E2111" t="s">
        <v>6190</v>
      </c>
      <c r="F2111" s="2">
        <v>44502</v>
      </c>
      <c r="G2111">
        <v>12160.5</v>
      </c>
    </row>
    <row r="2112" spans="1:7" x14ac:dyDescent="0.35">
      <c r="A2112">
        <v>0.91191754132386016</v>
      </c>
      <c r="B2112" t="s">
        <v>6177</v>
      </c>
      <c r="C2112">
        <v>768022253</v>
      </c>
      <c r="D2112" t="s">
        <v>6195</v>
      </c>
      <c r="E2112" t="s">
        <v>6190</v>
      </c>
      <c r="F2112" s="2">
        <v>44329</v>
      </c>
      <c r="G2112">
        <v>17359.55</v>
      </c>
    </row>
    <row r="2113" spans="1:7" x14ac:dyDescent="0.35">
      <c r="A2113">
        <v>6.3669372411309766E-2</v>
      </c>
      <c r="B2113" t="s">
        <v>6179</v>
      </c>
      <c r="C2113">
        <v>983282046</v>
      </c>
      <c r="D2113" t="s">
        <v>6198</v>
      </c>
      <c r="E2113" t="s">
        <v>6201</v>
      </c>
      <c r="F2113" s="2">
        <v>44436</v>
      </c>
      <c r="G2113">
        <v>43108.7</v>
      </c>
    </row>
    <row r="2114" spans="1:7" x14ac:dyDescent="0.35">
      <c r="A2114">
        <v>0.62236946580679497</v>
      </c>
      <c r="B2114" t="s">
        <v>6181</v>
      </c>
      <c r="C2114">
        <v>423463338</v>
      </c>
      <c r="D2114" t="s">
        <v>6192</v>
      </c>
      <c r="E2114" t="s">
        <v>6193</v>
      </c>
      <c r="F2114" s="2">
        <v>44230</v>
      </c>
      <c r="G2114">
        <v>9857.4</v>
      </c>
    </row>
    <row r="2115" spans="1:7" x14ac:dyDescent="0.35">
      <c r="A2115">
        <v>0.81646852252447333</v>
      </c>
      <c r="B2115" t="s">
        <v>6182</v>
      </c>
      <c r="C2115">
        <v>978339880</v>
      </c>
      <c r="D2115" t="s">
        <v>6196</v>
      </c>
      <c r="E2115" t="s">
        <v>6199</v>
      </c>
      <c r="F2115" s="2">
        <v>44475</v>
      </c>
      <c r="G2115">
        <v>29534.35</v>
      </c>
    </row>
    <row r="2116" spans="1:7" x14ac:dyDescent="0.35">
      <c r="A2116">
        <v>0.50490117491436382</v>
      </c>
      <c r="B2116" t="s">
        <v>6182</v>
      </c>
      <c r="C2116">
        <v>827798637</v>
      </c>
      <c r="D2116" t="s">
        <v>6196</v>
      </c>
      <c r="E2116" t="s">
        <v>6200</v>
      </c>
      <c r="F2116" s="2">
        <v>44365</v>
      </c>
      <c r="G2116">
        <v>31469.9</v>
      </c>
    </row>
    <row r="2117" spans="1:7" x14ac:dyDescent="0.35">
      <c r="A2117">
        <v>0.24631092669853516</v>
      </c>
      <c r="B2117" t="s">
        <v>6178</v>
      </c>
      <c r="C2117">
        <v>657148323</v>
      </c>
      <c r="D2117" t="s">
        <v>6187</v>
      </c>
      <c r="E2117" t="s">
        <v>6188</v>
      </c>
      <c r="F2117" s="2">
        <v>44301</v>
      </c>
      <c r="G2117">
        <v>32879.5</v>
      </c>
    </row>
    <row r="2118" spans="1:7" x14ac:dyDescent="0.35">
      <c r="A2118">
        <v>0.55852512558472578</v>
      </c>
      <c r="B2118" t="s">
        <v>6178</v>
      </c>
      <c r="C2118">
        <v>990560920</v>
      </c>
      <c r="D2118" t="s">
        <v>6187</v>
      </c>
      <c r="E2118" t="s">
        <v>6188</v>
      </c>
      <c r="F2118" s="2">
        <v>44639</v>
      </c>
      <c r="G2118">
        <v>29763.119999999999</v>
      </c>
    </row>
    <row r="2119" spans="1:7" x14ac:dyDescent="0.35">
      <c r="A2119">
        <v>0.8229066395351361</v>
      </c>
      <c r="B2119" t="s">
        <v>6179</v>
      </c>
      <c r="C2119">
        <v>311412009</v>
      </c>
      <c r="D2119" t="s">
        <v>6198</v>
      </c>
      <c r="E2119" t="s">
        <v>6190</v>
      </c>
      <c r="F2119" s="2">
        <v>44622</v>
      </c>
      <c r="G2119">
        <v>14483.42</v>
      </c>
    </row>
    <row r="2120" spans="1:7" x14ac:dyDescent="0.35">
      <c r="A2120">
        <v>0.87865538996616988</v>
      </c>
      <c r="B2120" t="s">
        <v>6177</v>
      </c>
      <c r="C2120">
        <v>921708705</v>
      </c>
      <c r="D2120" t="s">
        <v>6195</v>
      </c>
      <c r="E2120" t="s">
        <v>6190</v>
      </c>
      <c r="F2120" s="2">
        <v>44656</v>
      </c>
      <c r="G2120">
        <v>19953.36</v>
      </c>
    </row>
    <row r="2121" spans="1:7" x14ac:dyDescent="0.35">
      <c r="A2121">
        <v>0.66463270906017302</v>
      </c>
      <c r="B2121" t="s">
        <v>6179</v>
      </c>
      <c r="C2121">
        <v>840052836</v>
      </c>
      <c r="D2121" t="s">
        <v>6198</v>
      </c>
      <c r="E2121" t="s">
        <v>6201</v>
      </c>
      <c r="F2121" s="2">
        <v>44653</v>
      </c>
      <c r="G2121">
        <v>25636.32</v>
      </c>
    </row>
    <row r="2122" spans="1:7" x14ac:dyDescent="0.35">
      <c r="A2122">
        <v>0.89665546186468337</v>
      </c>
      <c r="B2122" t="s">
        <v>6178</v>
      </c>
      <c r="C2122">
        <v>808794445</v>
      </c>
      <c r="D2122" t="s">
        <v>6187</v>
      </c>
      <c r="E2122" t="s">
        <v>6200</v>
      </c>
      <c r="F2122" s="2">
        <v>44541</v>
      </c>
      <c r="G2122">
        <v>4016.32</v>
      </c>
    </row>
    <row r="2123" spans="1:7" x14ac:dyDescent="0.35">
      <c r="A2123">
        <v>0.30625368934188968</v>
      </c>
      <c r="B2123" t="s">
        <v>6182</v>
      </c>
      <c r="C2123">
        <v>385818767</v>
      </c>
      <c r="D2123" t="s">
        <v>6196</v>
      </c>
      <c r="E2123" t="s">
        <v>6188</v>
      </c>
      <c r="F2123" s="2">
        <v>44399</v>
      </c>
      <c r="G2123">
        <v>39806.559999999998</v>
      </c>
    </row>
    <row r="2124" spans="1:7" x14ac:dyDescent="0.35">
      <c r="A2124">
        <v>0.65672661468780114</v>
      </c>
      <c r="B2124" t="s">
        <v>6179</v>
      </c>
      <c r="C2124">
        <v>466881314</v>
      </c>
      <c r="D2124" t="s">
        <v>6198</v>
      </c>
      <c r="E2124" t="s">
        <v>6191</v>
      </c>
      <c r="F2124" s="2">
        <v>44311</v>
      </c>
      <c r="G2124">
        <v>10056.07</v>
      </c>
    </row>
    <row r="2125" spans="1:7" x14ac:dyDescent="0.35">
      <c r="A2125">
        <v>0.38151528490623454</v>
      </c>
      <c r="B2125" t="s">
        <v>6179</v>
      </c>
      <c r="C2125">
        <v>549592626</v>
      </c>
      <c r="D2125" t="s">
        <v>6198</v>
      </c>
      <c r="E2125" t="s">
        <v>6191</v>
      </c>
      <c r="F2125" s="2">
        <v>44673</v>
      </c>
      <c r="G2125">
        <v>68461.119999999995</v>
      </c>
    </row>
    <row r="2126" spans="1:7" x14ac:dyDescent="0.35">
      <c r="A2126">
        <v>0.85938402800744851</v>
      </c>
      <c r="B2126" t="s">
        <v>6177</v>
      </c>
      <c r="C2126">
        <v>70992498</v>
      </c>
      <c r="D2126" t="s">
        <v>6195</v>
      </c>
      <c r="E2126" t="s">
        <v>6190</v>
      </c>
      <c r="F2126" s="2">
        <v>44669</v>
      </c>
      <c r="G2126">
        <v>24591.7</v>
      </c>
    </row>
    <row r="2127" spans="1:7" x14ac:dyDescent="0.35">
      <c r="A2127">
        <v>0.28443021686719272</v>
      </c>
      <c r="B2127" t="s">
        <v>6177</v>
      </c>
      <c r="C2127">
        <v>460927729</v>
      </c>
      <c r="D2127" t="s">
        <v>6195</v>
      </c>
      <c r="E2127" t="s">
        <v>6191</v>
      </c>
      <c r="F2127" s="2">
        <v>44530</v>
      </c>
      <c r="G2127">
        <v>19317.21</v>
      </c>
    </row>
    <row r="2128" spans="1:7" x14ac:dyDescent="0.35">
      <c r="A2128">
        <v>0.81633418242496636</v>
      </c>
      <c r="B2128" t="s">
        <v>6182</v>
      </c>
      <c r="C2128">
        <v>779440324</v>
      </c>
      <c r="D2128" t="s">
        <v>6196</v>
      </c>
      <c r="E2128" t="s">
        <v>6200</v>
      </c>
      <c r="F2128" s="2">
        <v>44503</v>
      </c>
      <c r="G2128">
        <v>22998.46</v>
      </c>
    </row>
    <row r="2129" spans="1:7" x14ac:dyDescent="0.35">
      <c r="A2129">
        <v>0.64940846474459168</v>
      </c>
      <c r="B2129" t="s">
        <v>6178</v>
      </c>
      <c r="C2129">
        <v>38422647</v>
      </c>
      <c r="D2129" t="s">
        <v>6187</v>
      </c>
      <c r="E2129" t="s">
        <v>6188</v>
      </c>
      <c r="F2129" s="2">
        <v>44214</v>
      </c>
      <c r="G2129">
        <v>32630.07</v>
      </c>
    </row>
    <row r="2130" spans="1:7" x14ac:dyDescent="0.35">
      <c r="A2130">
        <v>0.35628230415864925</v>
      </c>
      <c r="B2130" t="s">
        <v>6178</v>
      </c>
      <c r="C2130">
        <v>102279352</v>
      </c>
      <c r="D2130" t="s">
        <v>6187</v>
      </c>
      <c r="E2130" t="s">
        <v>6188</v>
      </c>
      <c r="F2130" s="2">
        <v>44408</v>
      </c>
      <c r="G2130">
        <v>55892.7</v>
      </c>
    </row>
    <row r="2131" spans="1:7" x14ac:dyDescent="0.35">
      <c r="A2131">
        <v>0.94363525299803108</v>
      </c>
      <c r="B2131" t="s">
        <v>6179</v>
      </c>
      <c r="C2131">
        <v>62120508</v>
      </c>
      <c r="D2131" t="s">
        <v>6198</v>
      </c>
      <c r="E2131" t="s">
        <v>6191</v>
      </c>
      <c r="F2131" s="2">
        <v>44251</v>
      </c>
      <c r="G2131">
        <v>32769.660000000003</v>
      </c>
    </row>
    <row r="2132" spans="1:7" x14ac:dyDescent="0.35">
      <c r="A2132">
        <v>0.55080598402242342</v>
      </c>
      <c r="B2132" t="s">
        <v>6179</v>
      </c>
      <c r="C2132">
        <v>948586012</v>
      </c>
      <c r="D2132" t="s">
        <v>6198</v>
      </c>
      <c r="E2132" t="s">
        <v>6201</v>
      </c>
      <c r="F2132" s="2">
        <v>44576</v>
      </c>
      <c r="G2132">
        <v>24865.62</v>
      </c>
    </row>
    <row r="2133" spans="1:7" x14ac:dyDescent="0.35">
      <c r="A2133">
        <v>0.85565325548589732</v>
      </c>
      <c r="B2133" t="s">
        <v>6182</v>
      </c>
      <c r="C2133">
        <v>126353147</v>
      </c>
      <c r="D2133" t="s">
        <v>6196</v>
      </c>
      <c r="E2133" t="s">
        <v>6188</v>
      </c>
      <c r="F2133" s="2">
        <v>44511</v>
      </c>
      <c r="G2133">
        <v>22685.02</v>
      </c>
    </row>
    <row r="2134" spans="1:7" x14ac:dyDescent="0.35">
      <c r="A2134">
        <v>0.21309014010773109</v>
      </c>
      <c r="B2134" t="s">
        <v>6177</v>
      </c>
      <c r="C2134">
        <v>93214941</v>
      </c>
      <c r="D2134" t="s">
        <v>6195</v>
      </c>
      <c r="E2134" t="s">
        <v>6190</v>
      </c>
      <c r="F2134" s="2">
        <v>44496</v>
      </c>
      <c r="G2134">
        <v>53906.58</v>
      </c>
    </row>
    <row r="2135" spans="1:7" x14ac:dyDescent="0.35">
      <c r="A2135">
        <v>0.176956146464192</v>
      </c>
      <c r="B2135" t="s">
        <v>6177</v>
      </c>
      <c r="C2135">
        <v>363597849</v>
      </c>
      <c r="D2135" t="s">
        <v>6195</v>
      </c>
      <c r="E2135" t="s">
        <v>6190</v>
      </c>
      <c r="F2135" s="2">
        <v>44414</v>
      </c>
      <c r="G2135">
        <v>40720.32</v>
      </c>
    </row>
    <row r="2136" spans="1:7" x14ac:dyDescent="0.35">
      <c r="A2136">
        <v>0.89780518435475309</v>
      </c>
      <c r="B2136" t="s">
        <v>6178</v>
      </c>
      <c r="C2136">
        <v>360971387</v>
      </c>
      <c r="D2136" t="s">
        <v>6187</v>
      </c>
      <c r="E2136" t="s">
        <v>6188</v>
      </c>
      <c r="F2136" s="2">
        <v>44358</v>
      </c>
      <c r="G2136">
        <v>19088.419999999998</v>
      </c>
    </row>
    <row r="2137" spans="1:7" x14ac:dyDescent="0.35">
      <c r="A2137">
        <v>0.98299681796383465</v>
      </c>
      <c r="B2137" t="s">
        <v>6179</v>
      </c>
      <c r="C2137">
        <v>194747626</v>
      </c>
      <c r="D2137" t="s">
        <v>6198</v>
      </c>
      <c r="E2137" t="s">
        <v>6190</v>
      </c>
      <c r="F2137" s="2">
        <v>44218</v>
      </c>
      <c r="G2137">
        <v>5466.78</v>
      </c>
    </row>
    <row r="2138" spans="1:7" x14ac:dyDescent="0.35">
      <c r="A2138">
        <v>0.69165599422735424</v>
      </c>
      <c r="B2138" t="s">
        <v>6182</v>
      </c>
      <c r="C2138">
        <v>409970645</v>
      </c>
      <c r="D2138" t="s">
        <v>6196</v>
      </c>
      <c r="E2138" t="s">
        <v>6188</v>
      </c>
      <c r="F2138" s="2">
        <v>44286</v>
      </c>
      <c r="G2138">
        <v>10311.86</v>
      </c>
    </row>
    <row r="2139" spans="1:7" x14ac:dyDescent="0.35">
      <c r="A2139">
        <v>0.50267901627854872</v>
      </c>
      <c r="B2139" t="s">
        <v>6179</v>
      </c>
      <c r="C2139">
        <v>663436500</v>
      </c>
      <c r="D2139" t="s">
        <v>6198</v>
      </c>
      <c r="E2139" t="s">
        <v>6201</v>
      </c>
      <c r="F2139" s="2">
        <v>44374</v>
      </c>
      <c r="G2139">
        <v>29622.400000000001</v>
      </c>
    </row>
    <row r="2140" spans="1:7" x14ac:dyDescent="0.35">
      <c r="A2140">
        <v>0.10929569866588207</v>
      </c>
      <c r="B2140" t="s">
        <v>6177</v>
      </c>
      <c r="C2140">
        <v>848503950</v>
      </c>
      <c r="D2140" t="s">
        <v>6195</v>
      </c>
      <c r="E2140" t="s">
        <v>6190</v>
      </c>
      <c r="F2140" s="2">
        <v>44418</v>
      </c>
      <c r="G2140">
        <v>20594.93</v>
      </c>
    </row>
    <row r="2141" spans="1:7" x14ac:dyDescent="0.35">
      <c r="A2141">
        <v>0.38340752108802334</v>
      </c>
      <c r="B2141" t="s">
        <v>6179</v>
      </c>
      <c r="C2141">
        <v>795837717</v>
      </c>
      <c r="D2141" t="s">
        <v>6198</v>
      </c>
      <c r="E2141" t="s">
        <v>6191</v>
      </c>
      <c r="F2141" s="2">
        <v>44478</v>
      </c>
      <c r="G2141">
        <v>25758.04</v>
      </c>
    </row>
    <row r="2142" spans="1:7" x14ac:dyDescent="0.35">
      <c r="A2142">
        <v>0.51103580908914714</v>
      </c>
      <c r="B2142" t="s">
        <v>6179</v>
      </c>
      <c r="C2142">
        <v>295447004</v>
      </c>
      <c r="D2142" t="s">
        <v>6198</v>
      </c>
      <c r="E2142" t="s">
        <v>6191</v>
      </c>
      <c r="F2142" s="2">
        <v>44274</v>
      </c>
      <c r="G2142">
        <v>5697.75</v>
      </c>
    </row>
    <row r="2143" spans="1:7" x14ac:dyDescent="0.35">
      <c r="A2143">
        <v>0.67542208498031653</v>
      </c>
      <c r="B2143" t="s">
        <v>6181</v>
      </c>
      <c r="C2143">
        <v>841889132</v>
      </c>
      <c r="D2143" t="s">
        <v>6192</v>
      </c>
      <c r="E2143" t="s">
        <v>6193</v>
      </c>
      <c r="F2143" s="2">
        <v>44416</v>
      </c>
      <c r="G2143">
        <v>53063.4</v>
      </c>
    </row>
    <row r="2144" spans="1:7" x14ac:dyDescent="0.35">
      <c r="A2144">
        <v>0.32708990287369721</v>
      </c>
      <c r="B2144" t="s">
        <v>6181</v>
      </c>
      <c r="C2144">
        <v>561087774</v>
      </c>
      <c r="D2144" t="s">
        <v>6192</v>
      </c>
      <c r="E2144" t="s">
        <v>6193</v>
      </c>
      <c r="F2144" s="2">
        <v>44407</v>
      </c>
      <c r="G2144">
        <v>4756.08</v>
      </c>
    </row>
    <row r="2145" spans="1:7" x14ac:dyDescent="0.35">
      <c r="A2145">
        <v>0.28258411071064438</v>
      </c>
      <c r="B2145" t="s">
        <v>6178</v>
      </c>
      <c r="C2145">
        <v>721822203</v>
      </c>
      <c r="D2145" t="s">
        <v>6187</v>
      </c>
      <c r="E2145" t="s">
        <v>6190</v>
      </c>
      <c r="F2145" s="2">
        <v>44226</v>
      </c>
      <c r="G2145">
        <v>55930</v>
      </c>
    </row>
    <row r="2146" spans="1:7" x14ac:dyDescent="0.35">
      <c r="A2146">
        <v>0.37267559549398666</v>
      </c>
      <c r="B2146" t="s">
        <v>6177</v>
      </c>
      <c r="C2146">
        <v>366358420</v>
      </c>
      <c r="D2146" t="s">
        <v>6195</v>
      </c>
      <c r="E2146" t="s">
        <v>6190</v>
      </c>
      <c r="F2146" s="2">
        <v>44227</v>
      </c>
      <c r="G2146">
        <v>6028.2</v>
      </c>
    </row>
    <row r="2147" spans="1:7" x14ac:dyDescent="0.35">
      <c r="A2147">
        <v>0.2829906427506873</v>
      </c>
      <c r="B2147" t="s">
        <v>6178</v>
      </c>
      <c r="C2147">
        <v>649881744</v>
      </c>
      <c r="D2147" t="s">
        <v>6187</v>
      </c>
      <c r="E2147" t="s">
        <v>6200</v>
      </c>
      <c r="F2147" s="2">
        <v>44675</v>
      </c>
      <c r="G2147">
        <v>38794.28</v>
      </c>
    </row>
    <row r="2148" spans="1:7" x14ac:dyDescent="0.35">
      <c r="A2148">
        <v>0.41969281381601575</v>
      </c>
      <c r="B2148" t="s">
        <v>6182</v>
      </c>
      <c r="C2148">
        <v>587755693</v>
      </c>
      <c r="D2148" t="s">
        <v>6196</v>
      </c>
      <c r="E2148" t="s">
        <v>6188</v>
      </c>
      <c r="F2148" s="2">
        <v>44219</v>
      </c>
      <c r="G2148">
        <v>57630.5</v>
      </c>
    </row>
    <row r="2149" spans="1:7" x14ac:dyDescent="0.35">
      <c r="A2149">
        <v>0.39093200180193155</v>
      </c>
      <c r="B2149" t="s">
        <v>6182</v>
      </c>
      <c r="C2149">
        <v>957165148</v>
      </c>
      <c r="D2149" t="s">
        <v>6196</v>
      </c>
      <c r="E2149" t="s">
        <v>6200</v>
      </c>
      <c r="F2149" s="2">
        <v>44449</v>
      </c>
      <c r="G2149">
        <v>16852.8</v>
      </c>
    </row>
    <row r="2150" spans="1:7" x14ac:dyDescent="0.35">
      <c r="A2150">
        <v>0.73176034607198615</v>
      </c>
      <c r="B2150" t="s">
        <v>6177</v>
      </c>
      <c r="C2150">
        <v>947446211</v>
      </c>
      <c r="D2150" t="s">
        <v>6195</v>
      </c>
      <c r="E2150" t="s">
        <v>6191</v>
      </c>
      <c r="F2150" s="2">
        <v>44247</v>
      </c>
      <c r="G2150">
        <v>16039.13</v>
      </c>
    </row>
    <row r="2151" spans="1:7" x14ac:dyDescent="0.35">
      <c r="A2151">
        <v>0.53732584323860766</v>
      </c>
      <c r="B2151" t="s">
        <v>6179</v>
      </c>
      <c r="C2151">
        <v>316783181</v>
      </c>
      <c r="D2151" t="s">
        <v>6198</v>
      </c>
      <c r="E2151" t="s">
        <v>6190</v>
      </c>
      <c r="F2151" s="2">
        <v>44595</v>
      </c>
      <c r="G2151">
        <v>39737.4</v>
      </c>
    </row>
    <row r="2152" spans="1:7" x14ac:dyDescent="0.35">
      <c r="A2152">
        <v>0.3860082841094189</v>
      </c>
      <c r="B2152" t="s">
        <v>6178</v>
      </c>
      <c r="C2152">
        <v>843399380</v>
      </c>
      <c r="D2152" t="s">
        <v>6187</v>
      </c>
      <c r="E2152" t="s">
        <v>6188</v>
      </c>
      <c r="F2152" s="2">
        <v>44566</v>
      </c>
      <c r="G2152">
        <v>25437.06</v>
      </c>
    </row>
    <row r="2153" spans="1:7" x14ac:dyDescent="0.35">
      <c r="A2153">
        <v>0.83512095756284566</v>
      </c>
      <c r="B2153" t="s">
        <v>6177</v>
      </c>
      <c r="C2153">
        <v>647826827</v>
      </c>
      <c r="D2153" t="s">
        <v>6195</v>
      </c>
      <c r="E2153" t="s">
        <v>6190</v>
      </c>
      <c r="F2153" s="2">
        <v>44429</v>
      </c>
      <c r="G2153">
        <v>41769.300000000003</v>
      </c>
    </row>
    <row r="2154" spans="1:7" x14ac:dyDescent="0.35">
      <c r="A2154">
        <v>8.0665703594913429E-2</v>
      </c>
      <c r="B2154" t="s">
        <v>6178</v>
      </c>
      <c r="C2154">
        <v>719469045</v>
      </c>
      <c r="D2154" t="s">
        <v>6187</v>
      </c>
      <c r="E2154" t="s">
        <v>6191</v>
      </c>
      <c r="F2154" s="2">
        <v>44277</v>
      </c>
      <c r="G2154">
        <v>24852.28</v>
      </c>
    </row>
    <row r="2155" spans="1:7" x14ac:dyDescent="0.35">
      <c r="A2155">
        <v>0.81227706899186147</v>
      </c>
      <c r="B2155" t="s">
        <v>6179</v>
      </c>
      <c r="C2155">
        <v>167132802</v>
      </c>
      <c r="D2155" t="s">
        <v>6198</v>
      </c>
      <c r="E2155" t="s">
        <v>6191</v>
      </c>
      <c r="F2155" s="2">
        <v>44457</v>
      </c>
      <c r="G2155">
        <v>9656.94</v>
      </c>
    </row>
    <row r="2156" spans="1:7" x14ac:dyDescent="0.35">
      <c r="A2156">
        <v>0.77091665219352623</v>
      </c>
      <c r="B2156" t="s">
        <v>6178</v>
      </c>
      <c r="C2156">
        <v>699711181</v>
      </c>
      <c r="D2156" t="s">
        <v>6187</v>
      </c>
      <c r="E2156" t="s">
        <v>6188</v>
      </c>
      <c r="F2156" s="2">
        <v>44234</v>
      </c>
      <c r="G2156">
        <v>11784.3</v>
      </c>
    </row>
    <row r="2157" spans="1:7" x14ac:dyDescent="0.35">
      <c r="A2157">
        <v>0.24539725870282103</v>
      </c>
      <c r="B2157" t="s">
        <v>6179</v>
      </c>
      <c r="C2157">
        <v>294503809</v>
      </c>
      <c r="D2157" t="s">
        <v>6198</v>
      </c>
      <c r="E2157" t="s">
        <v>6190</v>
      </c>
      <c r="F2157" s="2">
        <v>44306</v>
      </c>
      <c r="G2157">
        <v>31249.41</v>
      </c>
    </row>
    <row r="2158" spans="1:7" x14ac:dyDescent="0.35">
      <c r="A2158">
        <v>0.17056062588000787</v>
      </c>
      <c r="B2158" t="s">
        <v>6177</v>
      </c>
      <c r="C2158">
        <v>798424866</v>
      </c>
      <c r="D2158" t="s">
        <v>6195</v>
      </c>
      <c r="E2158" t="s">
        <v>6190</v>
      </c>
      <c r="F2158" s="2">
        <v>44473</v>
      </c>
      <c r="G2158">
        <v>17603.16</v>
      </c>
    </row>
    <row r="2159" spans="1:7" x14ac:dyDescent="0.35">
      <c r="A2159">
        <v>0.4891196304547053</v>
      </c>
      <c r="B2159" t="s">
        <v>6182</v>
      </c>
      <c r="C2159">
        <v>743758298</v>
      </c>
      <c r="D2159" t="s">
        <v>6196</v>
      </c>
      <c r="E2159" t="s">
        <v>6188</v>
      </c>
      <c r="F2159" s="2">
        <v>44437</v>
      </c>
      <c r="G2159">
        <v>17404.41</v>
      </c>
    </row>
    <row r="2160" spans="1:7" x14ac:dyDescent="0.35">
      <c r="A2160">
        <v>0.10444363521876809</v>
      </c>
      <c r="B2160" t="s">
        <v>6182</v>
      </c>
      <c r="C2160">
        <v>729426477</v>
      </c>
      <c r="D2160" t="s">
        <v>6196</v>
      </c>
      <c r="E2160" t="s">
        <v>6200</v>
      </c>
      <c r="F2160" s="2">
        <v>44317</v>
      </c>
      <c r="G2160">
        <v>1615.14</v>
      </c>
    </row>
    <row r="2161" spans="1:7" x14ac:dyDescent="0.35">
      <c r="A2161">
        <v>0.87275910913471921</v>
      </c>
      <c r="B2161" t="s">
        <v>6182</v>
      </c>
      <c r="C2161">
        <v>767203930</v>
      </c>
      <c r="D2161" t="s">
        <v>6196</v>
      </c>
      <c r="E2161" t="s">
        <v>6188</v>
      </c>
      <c r="F2161" s="2">
        <v>44543</v>
      </c>
      <c r="G2161">
        <v>37277.68</v>
      </c>
    </row>
    <row r="2162" spans="1:7" x14ac:dyDescent="0.35">
      <c r="A2162">
        <v>0.58686977198482959</v>
      </c>
      <c r="B2162" t="s">
        <v>6178</v>
      </c>
      <c r="C2162">
        <v>400089203</v>
      </c>
      <c r="D2162" t="s">
        <v>6187</v>
      </c>
      <c r="E2162" t="s">
        <v>6190</v>
      </c>
      <c r="F2162" s="2">
        <v>44679</v>
      </c>
      <c r="G2162">
        <v>38743.360000000001</v>
      </c>
    </row>
    <row r="2163" spans="1:7" x14ac:dyDescent="0.35">
      <c r="A2163">
        <v>0.1508317508426702</v>
      </c>
      <c r="B2163" t="s">
        <v>6182</v>
      </c>
      <c r="C2163">
        <v>296436568</v>
      </c>
      <c r="D2163" t="s">
        <v>6196</v>
      </c>
      <c r="E2163" t="s">
        <v>6188</v>
      </c>
      <c r="F2163" s="2">
        <v>44439</v>
      </c>
      <c r="G2163">
        <v>21968.1</v>
      </c>
    </row>
    <row r="2164" spans="1:7" x14ac:dyDescent="0.35">
      <c r="A2164">
        <v>0.74215646470775942</v>
      </c>
      <c r="B2164" t="s">
        <v>6177</v>
      </c>
      <c r="C2164">
        <v>523307003</v>
      </c>
      <c r="D2164" t="s">
        <v>6195</v>
      </c>
      <c r="E2164" t="s">
        <v>6190</v>
      </c>
      <c r="F2164" s="2">
        <v>44335</v>
      </c>
      <c r="G2164">
        <v>32854.14</v>
      </c>
    </row>
    <row r="2165" spans="1:7" x14ac:dyDescent="0.35">
      <c r="A2165">
        <v>0.598139699843793</v>
      </c>
      <c r="B2165" t="s">
        <v>6178</v>
      </c>
      <c r="C2165">
        <v>75818830</v>
      </c>
      <c r="D2165" t="s">
        <v>6187</v>
      </c>
      <c r="E2165" t="s">
        <v>6190</v>
      </c>
      <c r="F2165" s="2">
        <v>44381</v>
      </c>
      <c r="G2165">
        <v>22115.52</v>
      </c>
    </row>
    <row r="2166" spans="1:7" x14ac:dyDescent="0.35">
      <c r="A2166">
        <v>3.8526238654882694E-2</v>
      </c>
      <c r="B2166" t="s">
        <v>6181</v>
      </c>
      <c r="C2166">
        <v>935604502</v>
      </c>
      <c r="D2166" t="s">
        <v>6192</v>
      </c>
      <c r="E2166" t="s">
        <v>6193</v>
      </c>
      <c r="F2166" s="2">
        <v>44634</v>
      </c>
      <c r="G2166">
        <v>9522.6299999999992</v>
      </c>
    </row>
    <row r="2167" spans="1:7" x14ac:dyDescent="0.35">
      <c r="A2167">
        <v>0.10828590927839798</v>
      </c>
      <c r="B2167" t="s">
        <v>6182</v>
      </c>
      <c r="C2167">
        <v>195572040</v>
      </c>
      <c r="D2167" t="s">
        <v>6196</v>
      </c>
      <c r="E2167" t="s">
        <v>6188</v>
      </c>
      <c r="F2167" s="2">
        <v>44312</v>
      </c>
      <c r="G2167">
        <v>17849.97</v>
      </c>
    </row>
    <row r="2168" spans="1:7" x14ac:dyDescent="0.35">
      <c r="A2168">
        <v>0.63787804361741518</v>
      </c>
      <c r="B2168" t="s">
        <v>6177</v>
      </c>
      <c r="C2168">
        <v>594432656</v>
      </c>
      <c r="D2168" t="s">
        <v>6195</v>
      </c>
      <c r="E2168" t="s">
        <v>6190</v>
      </c>
      <c r="F2168" s="2">
        <v>44678</v>
      </c>
      <c r="G2168">
        <v>11339.19</v>
      </c>
    </row>
    <row r="2169" spans="1:7" x14ac:dyDescent="0.35">
      <c r="A2169">
        <v>0.7660185126654645</v>
      </c>
      <c r="B2169" t="s">
        <v>6177</v>
      </c>
      <c r="C2169">
        <v>114607143</v>
      </c>
      <c r="D2169" t="s">
        <v>6195</v>
      </c>
      <c r="E2169" t="s">
        <v>6190</v>
      </c>
      <c r="F2169" s="2">
        <v>44494</v>
      </c>
      <c r="G2169">
        <v>23365.26</v>
      </c>
    </row>
    <row r="2170" spans="1:7" x14ac:dyDescent="0.35">
      <c r="A2170">
        <v>0.32156328607768547</v>
      </c>
      <c r="B2170" t="s">
        <v>6182</v>
      </c>
      <c r="C2170">
        <v>761224462</v>
      </c>
      <c r="D2170" t="s">
        <v>6196</v>
      </c>
      <c r="E2170" t="s">
        <v>6188</v>
      </c>
      <c r="F2170" s="2">
        <v>44497</v>
      </c>
      <c r="G2170">
        <v>18200.32</v>
      </c>
    </row>
    <row r="2171" spans="1:7" x14ac:dyDescent="0.35">
      <c r="A2171">
        <v>0.17853913729685422</v>
      </c>
      <c r="B2171" t="s">
        <v>6178</v>
      </c>
      <c r="C2171">
        <v>943053239</v>
      </c>
      <c r="D2171" t="s">
        <v>6187</v>
      </c>
      <c r="E2171" t="s">
        <v>6188</v>
      </c>
      <c r="F2171" s="2">
        <v>44200</v>
      </c>
      <c r="G2171">
        <v>17095.080000000002</v>
      </c>
    </row>
    <row r="2172" spans="1:7" x14ac:dyDescent="0.35">
      <c r="A2172">
        <v>0.3817751122074502</v>
      </c>
      <c r="B2172" t="s">
        <v>6178</v>
      </c>
      <c r="C2172">
        <v>914611148</v>
      </c>
      <c r="D2172" t="s">
        <v>6187</v>
      </c>
      <c r="E2172" t="s">
        <v>6190</v>
      </c>
      <c r="F2172" s="2">
        <v>44393</v>
      </c>
      <c r="G2172">
        <v>7822.8</v>
      </c>
    </row>
    <row r="2173" spans="1:7" x14ac:dyDescent="0.35">
      <c r="A2173">
        <v>0.18447592655924949</v>
      </c>
      <c r="B2173" t="s">
        <v>6177</v>
      </c>
      <c r="C2173">
        <v>484947100</v>
      </c>
      <c r="D2173" t="s">
        <v>6195</v>
      </c>
      <c r="E2173" t="s">
        <v>6190</v>
      </c>
      <c r="F2173" s="2">
        <v>44217</v>
      </c>
      <c r="G2173">
        <v>25586.19</v>
      </c>
    </row>
    <row r="2174" spans="1:7" x14ac:dyDescent="0.35">
      <c r="A2174">
        <v>0.6633937130669163</v>
      </c>
      <c r="B2174" t="s">
        <v>6179</v>
      </c>
      <c r="C2174">
        <v>941967865</v>
      </c>
      <c r="D2174" t="s">
        <v>6198</v>
      </c>
      <c r="E2174" t="s">
        <v>6201</v>
      </c>
      <c r="F2174" s="2">
        <v>44645</v>
      </c>
      <c r="G2174">
        <v>6975.78</v>
      </c>
    </row>
    <row r="2175" spans="1:7" x14ac:dyDescent="0.35">
      <c r="A2175">
        <v>3.8816196697477601E-4</v>
      </c>
      <c r="B2175" t="s">
        <v>6177</v>
      </c>
      <c r="C2175">
        <v>59844378</v>
      </c>
      <c r="D2175" t="s">
        <v>6195</v>
      </c>
      <c r="E2175" t="s">
        <v>6190</v>
      </c>
      <c r="F2175" s="2">
        <v>44654</v>
      </c>
      <c r="G2175">
        <v>63441.05</v>
      </c>
    </row>
    <row r="2176" spans="1:7" x14ac:dyDescent="0.35">
      <c r="A2176">
        <v>0.94470836248568701</v>
      </c>
      <c r="B2176" t="s">
        <v>6178</v>
      </c>
      <c r="C2176">
        <v>72373489</v>
      </c>
      <c r="D2176" t="s">
        <v>6187</v>
      </c>
      <c r="E2176" t="s">
        <v>6188</v>
      </c>
      <c r="F2176" s="2">
        <v>44336</v>
      </c>
      <c r="G2176">
        <v>8102.16</v>
      </c>
    </row>
    <row r="2177" spans="1:7" x14ac:dyDescent="0.35">
      <c r="A2177">
        <v>0.46352303435096953</v>
      </c>
      <c r="B2177" t="s">
        <v>6181</v>
      </c>
      <c r="C2177">
        <v>721613645</v>
      </c>
      <c r="D2177" t="s">
        <v>6192</v>
      </c>
      <c r="E2177" t="s">
        <v>6188</v>
      </c>
      <c r="F2177" s="2">
        <v>44447</v>
      </c>
      <c r="G2177">
        <v>7795.8</v>
      </c>
    </row>
    <row r="2178" spans="1:7" x14ac:dyDescent="0.35">
      <c r="A2178">
        <v>0.55985681626502282</v>
      </c>
      <c r="B2178" t="s">
        <v>6179</v>
      </c>
      <c r="C2178">
        <v>765691385</v>
      </c>
      <c r="D2178" t="s">
        <v>6198</v>
      </c>
      <c r="E2178" t="s">
        <v>6190</v>
      </c>
      <c r="F2178" s="2">
        <v>44420</v>
      </c>
      <c r="G2178">
        <v>66262.14</v>
      </c>
    </row>
    <row r="2179" spans="1:7" x14ac:dyDescent="0.35">
      <c r="A2179">
        <v>0.76033403441524405</v>
      </c>
      <c r="B2179" t="s">
        <v>6178</v>
      </c>
      <c r="C2179">
        <v>750048021</v>
      </c>
      <c r="D2179" t="s">
        <v>6187</v>
      </c>
      <c r="E2179" t="s">
        <v>6188</v>
      </c>
      <c r="F2179" s="2">
        <v>44313</v>
      </c>
      <c r="G2179">
        <v>6327.44</v>
      </c>
    </row>
    <row r="2180" spans="1:7" x14ac:dyDescent="0.35">
      <c r="A2180">
        <v>0.81685482186808367</v>
      </c>
      <c r="B2180" t="s">
        <v>6178</v>
      </c>
      <c r="C2180">
        <v>729963984</v>
      </c>
      <c r="D2180" t="s">
        <v>6187</v>
      </c>
      <c r="E2180" t="s">
        <v>6190</v>
      </c>
      <c r="F2180" s="2">
        <v>44495</v>
      </c>
      <c r="G2180">
        <v>28551.64</v>
      </c>
    </row>
    <row r="2181" spans="1:7" x14ac:dyDescent="0.35">
      <c r="A2181">
        <v>0.66045509382432033</v>
      </c>
      <c r="B2181" t="s">
        <v>6182</v>
      </c>
      <c r="C2181">
        <v>300585242</v>
      </c>
      <c r="D2181" t="s">
        <v>6196</v>
      </c>
      <c r="E2181" t="s">
        <v>6188</v>
      </c>
      <c r="F2181" s="2">
        <v>44553</v>
      </c>
      <c r="G2181">
        <v>14226.3</v>
      </c>
    </row>
    <row r="2182" spans="1:7" x14ac:dyDescent="0.35">
      <c r="A2182">
        <v>8.5187762778825005E-2</v>
      </c>
      <c r="B2182" t="s">
        <v>6178</v>
      </c>
      <c r="C2182">
        <v>588615194</v>
      </c>
      <c r="D2182" t="s">
        <v>6187</v>
      </c>
      <c r="E2182" t="s">
        <v>6188</v>
      </c>
      <c r="F2182" s="2">
        <v>44338</v>
      </c>
      <c r="G2182">
        <v>56161.35</v>
      </c>
    </row>
    <row r="2183" spans="1:7" x14ac:dyDescent="0.35">
      <c r="A2183">
        <v>2.9568641235855453E-2</v>
      </c>
      <c r="B2183" t="s">
        <v>6182</v>
      </c>
      <c r="C2183">
        <v>400775260</v>
      </c>
      <c r="D2183" t="s">
        <v>6196</v>
      </c>
      <c r="E2183" t="s">
        <v>6199</v>
      </c>
      <c r="F2183" s="2">
        <v>44254</v>
      </c>
      <c r="G2183">
        <v>28002.51</v>
      </c>
    </row>
    <row r="2184" spans="1:7" x14ac:dyDescent="0.35">
      <c r="A2184">
        <v>0.49433092424147518</v>
      </c>
      <c r="B2184" t="s">
        <v>6177</v>
      </c>
      <c r="C2184">
        <v>873447667</v>
      </c>
      <c r="D2184" t="s">
        <v>6195</v>
      </c>
      <c r="E2184" t="s">
        <v>6190</v>
      </c>
      <c r="F2184" s="2">
        <v>44284</v>
      </c>
      <c r="G2184">
        <v>33885.5</v>
      </c>
    </row>
    <row r="2185" spans="1:7" x14ac:dyDescent="0.35">
      <c r="A2185">
        <v>0.81577829551613179</v>
      </c>
      <c r="B2185" t="s">
        <v>6179</v>
      </c>
      <c r="C2185">
        <v>539715700</v>
      </c>
      <c r="D2185" t="s">
        <v>6198</v>
      </c>
      <c r="E2185" t="s">
        <v>6191</v>
      </c>
      <c r="F2185" s="2">
        <v>44320</v>
      </c>
      <c r="G2185">
        <v>9192</v>
      </c>
    </row>
    <row r="2186" spans="1:7" x14ac:dyDescent="0.35">
      <c r="A2186">
        <v>0.24696201073710711</v>
      </c>
      <c r="B2186" t="s">
        <v>6179</v>
      </c>
      <c r="C2186">
        <v>638628927</v>
      </c>
      <c r="D2186" t="s">
        <v>6198</v>
      </c>
      <c r="E2186" t="s">
        <v>6201</v>
      </c>
      <c r="F2186" s="2">
        <v>44563</v>
      </c>
      <c r="G2186">
        <v>4521.8999999999996</v>
      </c>
    </row>
    <row r="2187" spans="1:7" x14ac:dyDescent="0.35">
      <c r="A2187">
        <v>0.70527341658417464</v>
      </c>
      <c r="B2187" t="s">
        <v>6177</v>
      </c>
      <c r="C2187">
        <v>108622799</v>
      </c>
      <c r="D2187" t="s">
        <v>6195</v>
      </c>
      <c r="E2187" t="s">
        <v>6191</v>
      </c>
      <c r="F2187" s="2">
        <v>44214</v>
      </c>
      <c r="G2187">
        <v>40894.269999999997</v>
      </c>
    </row>
    <row r="2188" spans="1:7" x14ac:dyDescent="0.35">
      <c r="A2188">
        <v>0.66824819384940848</v>
      </c>
      <c r="B2188" t="s">
        <v>6182</v>
      </c>
      <c r="C2188">
        <v>769276182</v>
      </c>
      <c r="D2188" t="s">
        <v>6196</v>
      </c>
      <c r="E2188" t="s">
        <v>6200</v>
      </c>
      <c r="F2188" s="2">
        <v>44611</v>
      </c>
      <c r="G2188">
        <v>4509.5600000000004</v>
      </c>
    </row>
    <row r="2189" spans="1:7" x14ac:dyDescent="0.35">
      <c r="A2189">
        <v>0.6491952966364346</v>
      </c>
      <c r="B2189" t="s">
        <v>6178</v>
      </c>
      <c r="C2189">
        <v>765711387</v>
      </c>
      <c r="D2189" t="s">
        <v>6187</v>
      </c>
      <c r="E2189" t="s">
        <v>6200</v>
      </c>
      <c r="F2189" s="2">
        <v>44631</v>
      </c>
      <c r="G2189">
        <v>56073.06</v>
      </c>
    </row>
    <row r="2190" spans="1:7" x14ac:dyDescent="0.35">
      <c r="A2190">
        <v>0.930079853350671</v>
      </c>
      <c r="B2190" t="s">
        <v>6180</v>
      </c>
      <c r="C2190">
        <v>336150608</v>
      </c>
      <c r="D2190" t="s">
        <v>6189</v>
      </c>
      <c r="E2190" t="s">
        <v>6194</v>
      </c>
      <c r="F2190" s="2">
        <v>44460</v>
      </c>
      <c r="G2190">
        <v>10476.6</v>
      </c>
    </row>
    <row r="2191" spans="1:7" x14ac:dyDescent="0.35">
      <c r="A2191">
        <v>0.86595775328624436</v>
      </c>
      <c r="B2191" t="s">
        <v>6182</v>
      </c>
      <c r="C2191">
        <v>363651535</v>
      </c>
      <c r="D2191" t="s">
        <v>6196</v>
      </c>
      <c r="E2191" t="s">
        <v>6199</v>
      </c>
      <c r="F2191" s="2">
        <v>44209</v>
      </c>
      <c r="G2191">
        <v>9772.35</v>
      </c>
    </row>
    <row r="2192" spans="1:7" x14ac:dyDescent="0.35">
      <c r="A2192">
        <v>0.32270981092097906</v>
      </c>
      <c r="B2192" t="s">
        <v>6179</v>
      </c>
      <c r="C2192">
        <v>484146094</v>
      </c>
      <c r="D2192" t="s">
        <v>6198</v>
      </c>
      <c r="E2192" t="s">
        <v>6201</v>
      </c>
      <c r="F2192" s="2">
        <v>44253</v>
      </c>
      <c r="G2192">
        <v>22384.79</v>
      </c>
    </row>
    <row r="2193" spans="1:7" x14ac:dyDescent="0.35">
      <c r="A2193">
        <v>0.1283372860994928</v>
      </c>
      <c r="B2193" t="s">
        <v>6178</v>
      </c>
      <c r="C2193">
        <v>849271830</v>
      </c>
      <c r="D2193" t="s">
        <v>6187</v>
      </c>
      <c r="E2193" t="s">
        <v>6188</v>
      </c>
      <c r="F2193" s="2">
        <v>44364</v>
      </c>
      <c r="G2193">
        <v>19622.52</v>
      </c>
    </row>
    <row r="2194" spans="1:7" x14ac:dyDescent="0.35">
      <c r="A2194">
        <v>0.35644862067806227</v>
      </c>
      <c r="B2194" t="s">
        <v>6182</v>
      </c>
      <c r="C2194">
        <v>26700503</v>
      </c>
      <c r="D2194" t="s">
        <v>6196</v>
      </c>
      <c r="E2194" t="s">
        <v>6199</v>
      </c>
      <c r="F2194" s="2">
        <v>44533</v>
      </c>
      <c r="G2194">
        <v>6165.45</v>
      </c>
    </row>
    <row r="2195" spans="1:7" x14ac:dyDescent="0.35">
      <c r="A2195">
        <v>0.44241964930493394</v>
      </c>
      <c r="B2195" t="s">
        <v>6179</v>
      </c>
      <c r="C2195">
        <v>789761993</v>
      </c>
      <c r="D2195" t="s">
        <v>6198</v>
      </c>
      <c r="E2195" t="s">
        <v>6201</v>
      </c>
      <c r="F2195" s="2">
        <v>44252</v>
      </c>
      <c r="G2195">
        <v>18336</v>
      </c>
    </row>
    <row r="2196" spans="1:7" x14ac:dyDescent="0.35">
      <c r="A2196">
        <v>0.1391483487059707</v>
      </c>
      <c r="B2196" t="s">
        <v>6180</v>
      </c>
      <c r="C2196">
        <v>228360525</v>
      </c>
      <c r="D2196" t="s">
        <v>6189</v>
      </c>
      <c r="E2196" t="s">
        <v>6194</v>
      </c>
      <c r="F2196" s="2">
        <v>44274</v>
      </c>
      <c r="G2196">
        <v>65018.239999999998</v>
      </c>
    </row>
    <row r="2197" spans="1:7" x14ac:dyDescent="0.35">
      <c r="A2197">
        <v>0.46199520894393631</v>
      </c>
      <c r="B2197" t="s">
        <v>6179</v>
      </c>
      <c r="C2197">
        <v>923530907</v>
      </c>
      <c r="D2197" t="s">
        <v>6198</v>
      </c>
      <c r="E2197" t="s">
        <v>6201</v>
      </c>
      <c r="F2197" s="2">
        <v>44630</v>
      </c>
      <c r="G2197">
        <v>21810.06</v>
      </c>
    </row>
    <row r="2198" spans="1:7" x14ac:dyDescent="0.35">
      <c r="A2198">
        <v>0.15799089204395833</v>
      </c>
      <c r="B2198" t="s">
        <v>6179</v>
      </c>
      <c r="C2198">
        <v>897859446</v>
      </c>
      <c r="D2198" t="s">
        <v>6198</v>
      </c>
      <c r="E2198" t="s">
        <v>6191</v>
      </c>
      <c r="F2198" s="2">
        <v>44616</v>
      </c>
      <c r="G2198">
        <v>33252.559999999998</v>
      </c>
    </row>
    <row r="2199" spans="1:7" x14ac:dyDescent="0.35">
      <c r="A2199">
        <v>0.2214370787357256</v>
      </c>
      <c r="B2199" t="s">
        <v>6181</v>
      </c>
      <c r="C2199">
        <v>809614065</v>
      </c>
      <c r="D2199" t="s">
        <v>6192</v>
      </c>
      <c r="E2199" t="s">
        <v>6193</v>
      </c>
      <c r="F2199" s="2">
        <v>44381</v>
      </c>
      <c r="G2199">
        <v>36222.699999999997</v>
      </c>
    </row>
    <row r="2200" spans="1:7" x14ac:dyDescent="0.35">
      <c r="A2200">
        <v>0.39522772726874023</v>
      </c>
      <c r="B2200" t="s">
        <v>6180</v>
      </c>
      <c r="C2200">
        <v>993143234</v>
      </c>
      <c r="D2200" t="s">
        <v>6189</v>
      </c>
      <c r="E2200" t="s">
        <v>6194</v>
      </c>
      <c r="F2200" s="2">
        <v>44634</v>
      </c>
      <c r="G2200">
        <v>42803.09</v>
      </c>
    </row>
    <row r="2201" spans="1:7" x14ac:dyDescent="0.35">
      <c r="A2201">
        <v>0.63385777594846504</v>
      </c>
      <c r="B2201" t="s">
        <v>6179</v>
      </c>
      <c r="C2201">
        <v>876234305</v>
      </c>
      <c r="D2201" t="s">
        <v>6198</v>
      </c>
      <c r="E2201" t="s">
        <v>6191</v>
      </c>
      <c r="F2201" s="2">
        <v>44405</v>
      </c>
      <c r="G2201">
        <v>18889.919999999998</v>
      </c>
    </row>
    <row r="2202" spans="1:7" x14ac:dyDescent="0.35">
      <c r="A2202">
        <v>0.39322463545823061</v>
      </c>
      <c r="B2202" t="s">
        <v>6182</v>
      </c>
      <c r="C2202">
        <v>530427707</v>
      </c>
      <c r="D2202" t="s">
        <v>6196</v>
      </c>
      <c r="E2202" t="s">
        <v>6199</v>
      </c>
      <c r="F2202" s="2">
        <v>44651</v>
      </c>
      <c r="G2202">
        <v>9279.14</v>
      </c>
    </row>
    <row r="2203" spans="1:7" x14ac:dyDescent="0.35">
      <c r="A2203">
        <v>0.88451802359784837</v>
      </c>
      <c r="B2203" t="s">
        <v>6182</v>
      </c>
      <c r="C2203">
        <v>577191519</v>
      </c>
      <c r="D2203" t="s">
        <v>6196</v>
      </c>
      <c r="E2203" t="s">
        <v>6200</v>
      </c>
      <c r="F2203" s="2">
        <v>44380</v>
      </c>
      <c r="G2203">
        <v>6291.81</v>
      </c>
    </row>
    <row r="2204" spans="1:7" x14ac:dyDescent="0.35">
      <c r="A2204">
        <v>0.32451372751301011</v>
      </c>
      <c r="B2204" t="s">
        <v>6182</v>
      </c>
      <c r="C2204">
        <v>670368682</v>
      </c>
      <c r="D2204" t="s">
        <v>6196</v>
      </c>
      <c r="E2204" t="s">
        <v>6200</v>
      </c>
      <c r="F2204" s="2">
        <v>44549</v>
      </c>
      <c r="G2204">
        <v>36457.919999999998</v>
      </c>
    </row>
    <row r="2205" spans="1:7" x14ac:dyDescent="0.35">
      <c r="A2205">
        <v>0.99919641046577701</v>
      </c>
      <c r="B2205" t="s">
        <v>6178</v>
      </c>
      <c r="C2205">
        <v>282574873</v>
      </c>
      <c r="D2205" t="s">
        <v>6187</v>
      </c>
      <c r="E2205" t="s">
        <v>6188</v>
      </c>
      <c r="F2205" s="2">
        <v>44469</v>
      </c>
      <c r="G2205">
        <v>22934.1</v>
      </c>
    </row>
    <row r="2206" spans="1:7" x14ac:dyDescent="0.35">
      <c r="A2206">
        <v>0.4861620430723198</v>
      </c>
      <c r="B2206" t="s">
        <v>6178</v>
      </c>
      <c r="C2206">
        <v>11130133</v>
      </c>
      <c r="D2206" t="s">
        <v>6187</v>
      </c>
      <c r="E2206" t="s">
        <v>6190</v>
      </c>
      <c r="F2206" s="2">
        <v>44406</v>
      </c>
      <c r="G2206">
        <v>10022.879999999999</v>
      </c>
    </row>
    <row r="2207" spans="1:7" x14ac:dyDescent="0.35">
      <c r="A2207">
        <v>0.48768448766743355</v>
      </c>
      <c r="B2207" t="s">
        <v>6182</v>
      </c>
      <c r="C2207">
        <v>62664000</v>
      </c>
      <c r="D2207" t="s">
        <v>6196</v>
      </c>
      <c r="E2207" t="s">
        <v>6199</v>
      </c>
      <c r="F2207" s="2">
        <v>44593</v>
      </c>
      <c r="G2207">
        <v>19833</v>
      </c>
    </row>
    <row r="2208" spans="1:7" x14ac:dyDescent="0.35">
      <c r="A2208">
        <v>0.39842613018580542</v>
      </c>
      <c r="B2208" t="s">
        <v>6182</v>
      </c>
      <c r="C2208">
        <v>300722977</v>
      </c>
      <c r="D2208" t="s">
        <v>6196</v>
      </c>
      <c r="E2208" t="s">
        <v>6200</v>
      </c>
      <c r="F2208" s="2">
        <v>44436</v>
      </c>
      <c r="G2208">
        <v>16272.62</v>
      </c>
    </row>
    <row r="2209" spans="1:7" x14ac:dyDescent="0.35">
      <c r="A2209">
        <v>0.47462049795591721</v>
      </c>
      <c r="B2209" t="s">
        <v>6180</v>
      </c>
      <c r="C2209">
        <v>867972632</v>
      </c>
      <c r="D2209" t="s">
        <v>6189</v>
      </c>
      <c r="E2209" t="s">
        <v>6194</v>
      </c>
      <c r="F2209" s="2">
        <v>44434</v>
      </c>
      <c r="G2209">
        <v>20664.75</v>
      </c>
    </row>
    <row r="2210" spans="1:7" x14ac:dyDescent="0.35">
      <c r="A2210">
        <v>0.26418707019200094</v>
      </c>
      <c r="B2210" t="s">
        <v>6182</v>
      </c>
      <c r="C2210">
        <v>206212463</v>
      </c>
      <c r="D2210" t="s">
        <v>6196</v>
      </c>
      <c r="E2210" t="s">
        <v>6188</v>
      </c>
      <c r="F2210" s="2">
        <v>44639</v>
      </c>
      <c r="G2210">
        <v>6694.92</v>
      </c>
    </row>
    <row r="2211" spans="1:7" x14ac:dyDescent="0.35">
      <c r="A2211">
        <v>2.0587909011771877E-2</v>
      </c>
      <c r="B2211" t="s">
        <v>6177</v>
      </c>
      <c r="C2211">
        <v>675064127</v>
      </c>
      <c r="D2211" t="s">
        <v>6195</v>
      </c>
      <c r="E2211" t="s">
        <v>6190</v>
      </c>
      <c r="F2211" s="2">
        <v>44324</v>
      </c>
      <c r="G2211">
        <v>31322.83</v>
      </c>
    </row>
    <row r="2212" spans="1:7" x14ac:dyDescent="0.35">
      <c r="A2212">
        <v>0.40820876228619574</v>
      </c>
      <c r="B2212" t="s">
        <v>6177</v>
      </c>
      <c r="C2212">
        <v>510699033</v>
      </c>
      <c r="D2212" t="s">
        <v>6195</v>
      </c>
      <c r="E2212" t="s">
        <v>6190</v>
      </c>
      <c r="F2212" s="2">
        <v>44554</v>
      </c>
      <c r="G2212">
        <v>18062.400000000001</v>
      </c>
    </row>
    <row r="2213" spans="1:7" x14ac:dyDescent="0.35">
      <c r="A2213">
        <v>0.95969117950949789</v>
      </c>
      <c r="B2213" t="s">
        <v>6182</v>
      </c>
      <c r="C2213">
        <v>34130226</v>
      </c>
      <c r="D2213" t="s">
        <v>6196</v>
      </c>
      <c r="E2213" t="s">
        <v>6200</v>
      </c>
      <c r="F2213" s="2">
        <v>44319</v>
      </c>
      <c r="G2213">
        <v>42675</v>
      </c>
    </row>
    <row r="2214" spans="1:7" x14ac:dyDescent="0.35">
      <c r="A2214">
        <v>0.40506122203919637</v>
      </c>
      <c r="B2214" t="s">
        <v>6182</v>
      </c>
      <c r="C2214">
        <v>436466634</v>
      </c>
      <c r="D2214" t="s">
        <v>6196</v>
      </c>
      <c r="E2214" t="s">
        <v>6200</v>
      </c>
      <c r="F2214" s="2">
        <v>44572</v>
      </c>
      <c r="G2214">
        <v>2992.12</v>
      </c>
    </row>
    <row r="2215" spans="1:7" x14ac:dyDescent="0.35">
      <c r="A2215">
        <v>0.83625697556600564</v>
      </c>
      <c r="B2215" t="s">
        <v>6181</v>
      </c>
      <c r="C2215">
        <v>158449315</v>
      </c>
      <c r="D2215" t="s">
        <v>6192</v>
      </c>
      <c r="E2215" t="s">
        <v>6188</v>
      </c>
      <c r="F2215" s="2">
        <v>44581</v>
      </c>
      <c r="G2215">
        <v>25132</v>
      </c>
    </row>
    <row r="2216" spans="1:7" x14ac:dyDescent="0.35">
      <c r="A2216">
        <v>0.33813686309720303</v>
      </c>
      <c r="B2216" t="s">
        <v>6178</v>
      </c>
      <c r="C2216">
        <v>604787250</v>
      </c>
      <c r="D2216" t="s">
        <v>6187</v>
      </c>
      <c r="E2216" t="s">
        <v>6188</v>
      </c>
      <c r="F2216" s="2">
        <v>44276</v>
      </c>
      <c r="G2216">
        <v>14376</v>
      </c>
    </row>
    <row r="2217" spans="1:7" x14ac:dyDescent="0.35">
      <c r="A2217">
        <v>0.43299525881832623</v>
      </c>
      <c r="B2217" t="s">
        <v>6178</v>
      </c>
      <c r="C2217">
        <v>57782975</v>
      </c>
      <c r="D2217" t="s">
        <v>6187</v>
      </c>
      <c r="E2217" t="s">
        <v>6188</v>
      </c>
      <c r="F2217" s="2">
        <v>44574</v>
      </c>
      <c r="G2217">
        <v>5663.7</v>
      </c>
    </row>
    <row r="2218" spans="1:7" x14ac:dyDescent="0.35">
      <c r="A2218">
        <v>8.0692207227409551E-2</v>
      </c>
      <c r="B2218" t="s">
        <v>6180</v>
      </c>
      <c r="C2218">
        <v>492145316</v>
      </c>
      <c r="D2218" t="s">
        <v>6189</v>
      </c>
      <c r="E2218" t="s">
        <v>6194</v>
      </c>
      <c r="F2218" s="2">
        <v>44237</v>
      </c>
      <c r="G2218">
        <v>21653.4</v>
      </c>
    </row>
    <row r="2219" spans="1:7" x14ac:dyDescent="0.35">
      <c r="A2219">
        <v>0.35390300181003864</v>
      </c>
      <c r="B2219" t="s">
        <v>6180</v>
      </c>
      <c r="C2219">
        <v>748986889</v>
      </c>
      <c r="D2219" t="s">
        <v>6189</v>
      </c>
      <c r="E2219" t="s">
        <v>6194</v>
      </c>
      <c r="F2219" s="2">
        <v>44477</v>
      </c>
      <c r="G2219">
        <v>14003.02</v>
      </c>
    </row>
    <row r="2220" spans="1:7" x14ac:dyDescent="0.35">
      <c r="A2220">
        <v>0.72496445977627844</v>
      </c>
      <c r="B2220" t="s">
        <v>6178</v>
      </c>
      <c r="C2220">
        <v>511778205</v>
      </c>
      <c r="D2220" t="s">
        <v>6187</v>
      </c>
      <c r="E2220" t="s">
        <v>6190</v>
      </c>
      <c r="F2220" s="2">
        <v>44627</v>
      </c>
      <c r="G2220">
        <v>49237.65</v>
      </c>
    </row>
    <row r="2221" spans="1:7" x14ac:dyDescent="0.35">
      <c r="A2221">
        <v>0.70625404155732663</v>
      </c>
      <c r="B2221" t="s">
        <v>6182</v>
      </c>
      <c r="C2221">
        <v>975805483</v>
      </c>
      <c r="D2221" t="s">
        <v>6196</v>
      </c>
      <c r="E2221" t="s">
        <v>6188</v>
      </c>
      <c r="F2221" s="2">
        <v>44260</v>
      </c>
      <c r="G2221">
        <v>43594.879999999997</v>
      </c>
    </row>
    <row r="2222" spans="1:7" x14ac:dyDescent="0.35">
      <c r="A2222">
        <v>7.5587844664448012E-2</v>
      </c>
      <c r="B2222" t="s">
        <v>6182</v>
      </c>
      <c r="C2222">
        <v>840468399</v>
      </c>
      <c r="D2222" t="s">
        <v>6196</v>
      </c>
      <c r="E2222" t="s">
        <v>6188</v>
      </c>
      <c r="F2222" s="2">
        <v>44636</v>
      </c>
      <c r="G2222">
        <v>12654.46</v>
      </c>
    </row>
    <row r="2223" spans="1:7" x14ac:dyDescent="0.35">
      <c r="A2223">
        <v>0.46301431993772224</v>
      </c>
      <c r="B2223" t="s">
        <v>6180</v>
      </c>
      <c r="C2223">
        <v>409183764</v>
      </c>
      <c r="D2223" t="s">
        <v>6189</v>
      </c>
      <c r="E2223" t="s">
        <v>6194</v>
      </c>
      <c r="F2223" s="2">
        <v>44543</v>
      </c>
      <c r="G2223">
        <v>49807.360000000001</v>
      </c>
    </row>
    <row r="2224" spans="1:7" x14ac:dyDescent="0.35">
      <c r="A2224">
        <v>0.7104615435567998</v>
      </c>
      <c r="B2224" t="s">
        <v>6177</v>
      </c>
      <c r="C2224">
        <v>131637976</v>
      </c>
      <c r="D2224" t="s">
        <v>6195</v>
      </c>
      <c r="E2224" t="s">
        <v>6190</v>
      </c>
      <c r="F2224" s="2">
        <v>44557</v>
      </c>
      <c r="G2224">
        <v>15232.73</v>
      </c>
    </row>
    <row r="2225" spans="1:7" x14ac:dyDescent="0.35">
      <c r="A2225">
        <v>0.72085139660074959</v>
      </c>
      <c r="B2225" t="s">
        <v>6181</v>
      </c>
      <c r="C2225">
        <v>165383586</v>
      </c>
      <c r="D2225" t="s">
        <v>6192</v>
      </c>
      <c r="E2225" t="s">
        <v>6193</v>
      </c>
      <c r="F2225" s="2">
        <v>44520</v>
      </c>
      <c r="G2225">
        <v>16256.5</v>
      </c>
    </row>
    <row r="2226" spans="1:7" x14ac:dyDescent="0.35">
      <c r="A2226">
        <v>0.51440055551644448</v>
      </c>
      <c r="B2226" t="s">
        <v>6182</v>
      </c>
      <c r="C2226">
        <v>930711869</v>
      </c>
      <c r="D2226" t="s">
        <v>6196</v>
      </c>
      <c r="E2226" t="s">
        <v>6188</v>
      </c>
      <c r="F2226" s="2">
        <v>44403</v>
      </c>
      <c r="G2226">
        <v>51505.84</v>
      </c>
    </row>
    <row r="2227" spans="1:7" x14ac:dyDescent="0.35">
      <c r="A2227">
        <v>0.90914053360660518</v>
      </c>
      <c r="B2227" t="s">
        <v>6179</v>
      </c>
      <c r="C2227">
        <v>773819353</v>
      </c>
      <c r="D2227" t="s">
        <v>6198</v>
      </c>
      <c r="E2227" t="s">
        <v>6190</v>
      </c>
      <c r="F2227" s="2">
        <v>44455</v>
      </c>
      <c r="G2227">
        <v>7229.99</v>
      </c>
    </row>
    <row r="2228" spans="1:7" x14ac:dyDescent="0.35">
      <c r="A2228">
        <v>5.5410559213815547E-2</v>
      </c>
      <c r="B2228" t="s">
        <v>6181</v>
      </c>
      <c r="C2228">
        <v>790819977</v>
      </c>
      <c r="D2228" t="s">
        <v>6192</v>
      </c>
      <c r="E2228" t="s">
        <v>6193</v>
      </c>
      <c r="F2228" s="2">
        <v>44426</v>
      </c>
      <c r="G2228">
        <v>51096.46</v>
      </c>
    </row>
    <row r="2229" spans="1:7" x14ac:dyDescent="0.35">
      <c r="A2229">
        <v>0.88797351866491014</v>
      </c>
      <c r="B2229" t="s">
        <v>6179</v>
      </c>
      <c r="C2229">
        <v>388867167</v>
      </c>
      <c r="D2229" t="s">
        <v>6198</v>
      </c>
      <c r="E2229" t="s">
        <v>6191</v>
      </c>
      <c r="F2229" s="2">
        <v>44387</v>
      </c>
      <c r="G2229">
        <v>23237.64</v>
      </c>
    </row>
    <row r="2230" spans="1:7" x14ac:dyDescent="0.35">
      <c r="A2230">
        <v>0.41481727771010313</v>
      </c>
      <c r="B2230" t="s">
        <v>6179</v>
      </c>
      <c r="C2230">
        <v>290757462</v>
      </c>
      <c r="D2230" t="s">
        <v>6198</v>
      </c>
      <c r="E2230" t="s">
        <v>6191</v>
      </c>
      <c r="F2230" s="2">
        <v>44499</v>
      </c>
      <c r="G2230">
        <v>10032.32</v>
      </c>
    </row>
    <row r="2231" spans="1:7" x14ac:dyDescent="0.35">
      <c r="A2231">
        <v>0.31667230591987927</v>
      </c>
      <c r="B2231" t="s">
        <v>6177</v>
      </c>
      <c r="C2231">
        <v>767080281</v>
      </c>
      <c r="D2231" t="s">
        <v>6195</v>
      </c>
      <c r="E2231" t="s">
        <v>6190</v>
      </c>
      <c r="F2231" s="2">
        <v>44358</v>
      </c>
      <c r="G2231">
        <v>21813.72</v>
      </c>
    </row>
    <row r="2232" spans="1:7" x14ac:dyDescent="0.35">
      <c r="A2232">
        <v>0.55525184386536774</v>
      </c>
      <c r="B2232" t="s">
        <v>6178</v>
      </c>
      <c r="C2232">
        <v>569079122</v>
      </c>
      <c r="D2232" t="s">
        <v>6187</v>
      </c>
      <c r="E2232" t="s">
        <v>6190</v>
      </c>
      <c r="F2232" s="2">
        <v>44658</v>
      </c>
      <c r="G2232">
        <v>6094.29</v>
      </c>
    </row>
    <row r="2233" spans="1:7" x14ac:dyDescent="0.35">
      <c r="A2233">
        <v>0.25949850312438316</v>
      </c>
      <c r="B2233" t="s">
        <v>6178</v>
      </c>
      <c r="C2233">
        <v>676156542</v>
      </c>
      <c r="D2233" t="s">
        <v>6187</v>
      </c>
      <c r="E2233" t="s">
        <v>6200</v>
      </c>
      <c r="F2233" s="2">
        <v>44279</v>
      </c>
      <c r="G2233">
        <v>19565.650000000001</v>
      </c>
    </row>
    <row r="2234" spans="1:7" x14ac:dyDescent="0.35">
      <c r="A2234">
        <v>0.15832461185867452</v>
      </c>
      <c r="B2234" t="s">
        <v>6179</v>
      </c>
      <c r="C2234">
        <v>26643499</v>
      </c>
      <c r="D2234" t="s">
        <v>6198</v>
      </c>
      <c r="E2234" t="s">
        <v>6191</v>
      </c>
      <c r="F2234" s="2">
        <v>44649</v>
      </c>
      <c r="G2234">
        <v>21247.05</v>
      </c>
    </row>
    <row r="2235" spans="1:7" x14ac:dyDescent="0.35">
      <c r="A2235">
        <v>0.85241149720018072</v>
      </c>
      <c r="B2235" t="s">
        <v>6179</v>
      </c>
      <c r="C2235">
        <v>913488559</v>
      </c>
      <c r="D2235" t="s">
        <v>6198</v>
      </c>
      <c r="E2235" t="s">
        <v>6190</v>
      </c>
      <c r="F2235" s="2">
        <v>44230</v>
      </c>
      <c r="G2235">
        <v>17541.12</v>
      </c>
    </row>
    <row r="2236" spans="1:7" x14ac:dyDescent="0.35">
      <c r="A2236">
        <v>0.19482934236692284</v>
      </c>
      <c r="B2236" t="s">
        <v>6178</v>
      </c>
      <c r="C2236">
        <v>917410375</v>
      </c>
      <c r="D2236" t="s">
        <v>6187</v>
      </c>
      <c r="E2236" t="s">
        <v>6188</v>
      </c>
      <c r="F2236" s="2">
        <v>44490</v>
      </c>
      <c r="G2236">
        <v>38897.699999999997</v>
      </c>
    </row>
    <row r="2237" spans="1:7" x14ac:dyDescent="0.35">
      <c r="A2237">
        <v>0.59191222446788827</v>
      </c>
      <c r="B2237" t="s">
        <v>6182</v>
      </c>
      <c r="C2237">
        <v>3816115</v>
      </c>
      <c r="D2237" t="s">
        <v>6196</v>
      </c>
      <c r="E2237" t="s">
        <v>6188</v>
      </c>
      <c r="F2237" s="2">
        <v>44376</v>
      </c>
      <c r="G2237">
        <v>22603.5</v>
      </c>
    </row>
    <row r="2238" spans="1:7" x14ac:dyDescent="0.35">
      <c r="A2238">
        <v>0.44507545900812928</v>
      </c>
      <c r="B2238" t="s">
        <v>6182</v>
      </c>
      <c r="C2238">
        <v>911853927</v>
      </c>
      <c r="D2238" t="s">
        <v>6196</v>
      </c>
      <c r="E2238" t="s">
        <v>6188</v>
      </c>
      <c r="F2238" s="2">
        <v>44553</v>
      </c>
      <c r="G2238">
        <v>28365.119999999999</v>
      </c>
    </row>
    <row r="2239" spans="1:7" x14ac:dyDescent="0.35">
      <c r="A2239">
        <v>0.62366372811370463</v>
      </c>
      <c r="B2239" t="s">
        <v>6178</v>
      </c>
      <c r="C2239">
        <v>717220415</v>
      </c>
      <c r="D2239" t="s">
        <v>6187</v>
      </c>
      <c r="E2239" t="s">
        <v>6188</v>
      </c>
      <c r="F2239" s="2">
        <v>44317</v>
      </c>
      <c r="G2239">
        <v>58748.04</v>
      </c>
    </row>
    <row r="2240" spans="1:7" x14ac:dyDescent="0.35">
      <c r="A2240">
        <v>0.80698669598975736</v>
      </c>
      <c r="B2240" t="s">
        <v>6179</v>
      </c>
      <c r="C2240">
        <v>75359038</v>
      </c>
      <c r="D2240" t="s">
        <v>6198</v>
      </c>
      <c r="E2240" t="s">
        <v>6191</v>
      </c>
      <c r="F2240" s="2">
        <v>44330</v>
      </c>
      <c r="G2240">
        <v>27763.15</v>
      </c>
    </row>
    <row r="2241" spans="1:7" x14ac:dyDescent="0.35">
      <c r="A2241">
        <v>0.44370478390568047</v>
      </c>
      <c r="B2241" t="s">
        <v>6182</v>
      </c>
      <c r="C2241">
        <v>828471777</v>
      </c>
      <c r="D2241" t="s">
        <v>6196</v>
      </c>
      <c r="E2241" t="s">
        <v>6199</v>
      </c>
      <c r="F2241" s="2">
        <v>44614</v>
      </c>
      <c r="G2241">
        <v>3751.8</v>
      </c>
    </row>
    <row r="2242" spans="1:7" x14ac:dyDescent="0.35">
      <c r="A2242">
        <v>0.84559065551861801</v>
      </c>
      <c r="B2242" t="s">
        <v>6179</v>
      </c>
      <c r="C2242">
        <v>256687818</v>
      </c>
      <c r="D2242" t="s">
        <v>6198</v>
      </c>
      <c r="E2242" t="s">
        <v>6191</v>
      </c>
      <c r="F2242" s="2">
        <v>44484</v>
      </c>
      <c r="G2242">
        <v>15364.6</v>
      </c>
    </row>
    <row r="2243" spans="1:7" x14ac:dyDescent="0.35">
      <c r="A2243">
        <v>0.92477389609805438</v>
      </c>
      <c r="B2243" t="s">
        <v>6179</v>
      </c>
      <c r="C2243">
        <v>312759977</v>
      </c>
      <c r="D2243" t="s">
        <v>6198</v>
      </c>
      <c r="E2243" t="s">
        <v>6191</v>
      </c>
      <c r="F2243" s="2">
        <v>44209</v>
      </c>
      <c r="G2243">
        <v>28482.35</v>
      </c>
    </row>
    <row r="2244" spans="1:7" x14ac:dyDescent="0.35">
      <c r="A2244">
        <v>0.8613283819461176</v>
      </c>
      <c r="B2244" t="s">
        <v>6182</v>
      </c>
      <c r="C2244">
        <v>214670045</v>
      </c>
      <c r="D2244" t="s">
        <v>6196</v>
      </c>
      <c r="E2244" t="s">
        <v>6188</v>
      </c>
      <c r="F2244" s="2">
        <v>44523</v>
      </c>
      <c r="G2244">
        <v>34867.08</v>
      </c>
    </row>
    <row r="2245" spans="1:7" x14ac:dyDescent="0.35">
      <c r="A2245">
        <v>8.267522987035858E-2</v>
      </c>
      <c r="B2245" t="s">
        <v>6178</v>
      </c>
      <c r="C2245">
        <v>935714648</v>
      </c>
      <c r="D2245" t="s">
        <v>6187</v>
      </c>
      <c r="E2245" t="s">
        <v>6190</v>
      </c>
      <c r="F2245" s="2">
        <v>44217</v>
      </c>
      <c r="G2245">
        <v>11655.54</v>
      </c>
    </row>
    <row r="2246" spans="1:7" x14ac:dyDescent="0.35">
      <c r="A2246">
        <v>0.10462590489656098</v>
      </c>
      <c r="B2246" t="s">
        <v>6182</v>
      </c>
      <c r="C2246">
        <v>608845511</v>
      </c>
      <c r="D2246" t="s">
        <v>6196</v>
      </c>
      <c r="E2246" t="s">
        <v>6200</v>
      </c>
      <c r="F2246" s="2">
        <v>44656</v>
      </c>
      <c r="G2246">
        <v>12922.71</v>
      </c>
    </row>
    <row r="2247" spans="1:7" x14ac:dyDescent="0.35">
      <c r="A2247">
        <v>0.78681006122724972</v>
      </c>
      <c r="B2247" t="s">
        <v>6178</v>
      </c>
      <c r="C2247">
        <v>800047910</v>
      </c>
      <c r="D2247" t="s">
        <v>6187</v>
      </c>
      <c r="E2247" t="s">
        <v>6188</v>
      </c>
      <c r="F2247" s="2">
        <v>44508</v>
      </c>
      <c r="G2247">
        <v>38744.800000000003</v>
      </c>
    </row>
    <row r="2248" spans="1:7" x14ac:dyDescent="0.35">
      <c r="A2248">
        <v>0.33440987353908058</v>
      </c>
      <c r="B2248" t="s">
        <v>6179</v>
      </c>
      <c r="C2248">
        <v>528747128</v>
      </c>
      <c r="D2248" t="s">
        <v>6198</v>
      </c>
      <c r="E2248" t="s">
        <v>6201</v>
      </c>
      <c r="F2248" s="2">
        <v>44465</v>
      </c>
      <c r="G2248">
        <v>26361.51</v>
      </c>
    </row>
    <row r="2249" spans="1:7" x14ac:dyDescent="0.35">
      <c r="A2249">
        <v>0.75148135677582939</v>
      </c>
      <c r="B2249" t="s">
        <v>6181</v>
      </c>
      <c r="C2249">
        <v>905458743</v>
      </c>
      <c r="D2249" t="s">
        <v>6192</v>
      </c>
      <c r="E2249" t="s">
        <v>6197</v>
      </c>
      <c r="F2249" s="2">
        <v>44577</v>
      </c>
      <c r="G2249">
        <v>17692</v>
      </c>
    </row>
    <row r="2250" spans="1:7" x14ac:dyDescent="0.35">
      <c r="A2250">
        <v>0.22832295937659242</v>
      </c>
      <c r="B2250" t="s">
        <v>6182</v>
      </c>
      <c r="C2250">
        <v>420739976</v>
      </c>
      <c r="D2250" t="s">
        <v>6196</v>
      </c>
      <c r="E2250" t="s">
        <v>6188</v>
      </c>
      <c r="F2250" s="2">
        <v>44251</v>
      </c>
      <c r="G2250">
        <v>53106</v>
      </c>
    </row>
    <row r="2251" spans="1:7" x14ac:dyDescent="0.35">
      <c r="A2251">
        <v>2.2799834076766889E-2</v>
      </c>
      <c r="B2251" t="s">
        <v>6179</v>
      </c>
      <c r="C2251">
        <v>914636531</v>
      </c>
      <c r="D2251" t="s">
        <v>6198</v>
      </c>
      <c r="E2251" t="s">
        <v>6190</v>
      </c>
      <c r="F2251" s="2">
        <v>44299</v>
      </c>
      <c r="G2251">
        <v>10530</v>
      </c>
    </row>
    <row r="2252" spans="1:7" x14ac:dyDescent="0.35">
      <c r="A2252">
        <v>5.2739953338828749E-2</v>
      </c>
      <c r="B2252" t="s">
        <v>6182</v>
      </c>
      <c r="C2252">
        <v>462984968</v>
      </c>
      <c r="D2252" t="s">
        <v>6196</v>
      </c>
      <c r="E2252" t="s">
        <v>6188</v>
      </c>
      <c r="F2252" s="2">
        <v>44518</v>
      </c>
      <c r="G2252">
        <v>4765.84</v>
      </c>
    </row>
    <row r="2253" spans="1:7" x14ac:dyDescent="0.35">
      <c r="A2253">
        <v>8.4135981160442852E-2</v>
      </c>
      <c r="B2253" t="s">
        <v>6178</v>
      </c>
      <c r="C2253">
        <v>947182432</v>
      </c>
      <c r="D2253" t="s">
        <v>6187</v>
      </c>
      <c r="E2253" t="s">
        <v>6188</v>
      </c>
      <c r="F2253" s="2">
        <v>44488</v>
      </c>
      <c r="G2253">
        <v>42267.12</v>
      </c>
    </row>
    <row r="2254" spans="1:7" x14ac:dyDescent="0.35">
      <c r="A2254">
        <v>0.96353565146969389</v>
      </c>
      <c r="B2254" t="s">
        <v>6178</v>
      </c>
      <c r="C2254">
        <v>484833124</v>
      </c>
      <c r="D2254" t="s">
        <v>6187</v>
      </c>
      <c r="E2254" t="s">
        <v>6188</v>
      </c>
      <c r="F2254" s="2">
        <v>44423</v>
      </c>
      <c r="G2254">
        <v>53907.62</v>
      </c>
    </row>
    <row r="2255" spans="1:7" x14ac:dyDescent="0.35">
      <c r="A2255">
        <v>0.51507273409491261</v>
      </c>
      <c r="B2255" t="s">
        <v>6178</v>
      </c>
      <c r="C2255">
        <v>177481325</v>
      </c>
      <c r="D2255" t="s">
        <v>6187</v>
      </c>
      <c r="E2255" t="s">
        <v>6200</v>
      </c>
      <c r="F2255" s="2">
        <v>44443</v>
      </c>
      <c r="G2255">
        <v>31030.48</v>
      </c>
    </row>
    <row r="2256" spans="1:7" x14ac:dyDescent="0.35">
      <c r="A2256">
        <v>0.72377808057215065</v>
      </c>
      <c r="B2256" t="s">
        <v>6179</v>
      </c>
      <c r="C2256">
        <v>409206828</v>
      </c>
      <c r="D2256" t="s">
        <v>6198</v>
      </c>
      <c r="E2256" t="s">
        <v>6191</v>
      </c>
      <c r="F2256" s="2">
        <v>44654</v>
      </c>
      <c r="G2256">
        <v>33724.800000000003</v>
      </c>
    </row>
    <row r="2257" spans="1:7" x14ac:dyDescent="0.35">
      <c r="A2257">
        <v>0.57764300273336466</v>
      </c>
      <c r="B2257" t="s">
        <v>6182</v>
      </c>
      <c r="C2257">
        <v>330193537</v>
      </c>
      <c r="D2257" t="s">
        <v>6196</v>
      </c>
      <c r="E2257" t="s">
        <v>6200</v>
      </c>
      <c r="F2257" s="2">
        <v>44680</v>
      </c>
      <c r="G2257">
        <v>30757.47</v>
      </c>
    </row>
    <row r="2258" spans="1:7" x14ac:dyDescent="0.35">
      <c r="A2258">
        <v>7.0624727197696413E-2</v>
      </c>
      <c r="B2258" t="s">
        <v>6179</v>
      </c>
      <c r="C2258">
        <v>803664316</v>
      </c>
      <c r="D2258" t="s">
        <v>6198</v>
      </c>
      <c r="E2258" t="s">
        <v>6191</v>
      </c>
      <c r="F2258" s="2">
        <v>44446</v>
      </c>
      <c r="G2258">
        <v>12029.58</v>
      </c>
    </row>
    <row r="2259" spans="1:7" x14ac:dyDescent="0.35">
      <c r="A2259">
        <v>3.5058816158623385E-2</v>
      </c>
      <c r="B2259" t="s">
        <v>6178</v>
      </c>
      <c r="C2259">
        <v>988169754</v>
      </c>
      <c r="D2259" t="s">
        <v>6187</v>
      </c>
      <c r="E2259" t="s">
        <v>6191</v>
      </c>
      <c r="F2259" s="2">
        <v>44370</v>
      </c>
      <c r="G2259">
        <v>32717.64</v>
      </c>
    </row>
    <row r="2260" spans="1:7" x14ac:dyDescent="0.35">
      <c r="A2260">
        <v>0.72396334595341605</v>
      </c>
      <c r="B2260" t="s">
        <v>6179</v>
      </c>
      <c r="C2260">
        <v>8590073</v>
      </c>
      <c r="D2260" t="s">
        <v>6198</v>
      </c>
      <c r="E2260" t="s">
        <v>6191</v>
      </c>
      <c r="F2260" s="2">
        <v>44632</v>
      </c>
      <c r="G2260">
        <v>20579.97</v>
      </c>
    </row>
    <row r="2261" spans="1:7" x14ac:dyDescent="0.35">
      <c r="A2261">
        <v>0.72778566946246792</v>
      </c>
      <c r="B2261" t="s">
        <v>6177</v>
      </c>
      <c r="C2261">
        <v>486620474</v>
      </c>
      <c r="D2261" t="s">
        <v>6195</v>
      </c>
      <c r="E2261" t="s">
        <v>6190</v>
      </c>
      <c r="F2261" s="2">
        <v>44308</v>
      </c>
      <c r="G2261">
        <v>59844.160000000003</v>
      </c>
    </row>
    <row r="2262" spans="1:7" x14ac:dyDescent="0.35">
      <c r="A2262">
        <v>0.27850046494910929</v>
      </c>
      <c r="B2262" t="s">
        <v>6178</v>
      </c>
      <c r="C2262">
        <v>358256120</v>
      </c>
      <c r="D2262" t="s">
        <v>6187</v>
      </c>
      <c r="E2262" t="s">
        <v>6190</v>
      </c>
      <c r="F2262" s="2">
        <v>44248</v>
      </c>
      <c r="G2262">
        <v>31198.12</v>
      </c>
    </row>
    <row r="2263" spans="1:7" x14ac:dyDescent="0.35">
      <c r="A2263">
        <v>0.62129122809489223</v>
      </c>
      <c r="B2263" t="s">
        <v>6179</v>
      </c>
      <c r="C2263">
        <v>844008963</v>
      </c>
      <c r="D2263" t="s">
        <v>6198</v>
      </c>
      <c r="E2263" t="s">
        <v>6201</v>
      </c>
      <c r="F2263" s="2">
        <v>44242</v>
      </c>
      <c r="G2263">
        <v>43653.599999999999</v>
      </c>
    </row>
    <row r="2264" spans="1:7" x14ac:dyDescent="0.35">
      <c r="A2264">
        <v>0.23034818483231234</v>
      </c>
      <c r="B2264" t="s">
        <v>6182</v>
      </c>
      <c r="C2264">
        <v>634903078</v>
      </c>
      <c r="D2264" t="s">
        <v>6196</v>
      </c>
      <c r="E2264" t="s">
        <v>6200</v>
      </c>
      <c r="F2264" s="2">
        <v>44666</v>
      </c>
      <c r="G2264">
        <v>8652.7000000000007</v>
      </c>
    </row>
    <row r="2265" spans="1:7" x14ac:dyDescent="0.35">
      <c r="A2265">
        <v>0.9886589623530524</v>
      </c>
      <c r="B2265" t="s">
        <v>6179</v>
      </c>
      <c r="C2265">
        <v>481756337</v>
      </c>
      <c r="D2265" t="s">
        <v>6198</v>
      </c>
      <c r="E2265" t="s">
        <v>6190</v>
      </c>
      <c r="F2265" s="2">
        <v>44270</v>
      </c>
      <c r="G2265">
        <v>13832.1</v>
      </c>
    </row>
    <row r="2266" spans="1:7" x14ac:dyDescent="0.35">
      <c r="A2266">
        <v>0.32519176681284434</v>
      </c>
      <c r="B2266" t="s">
        <v>6177</v>
      </c>
      <c r="C2266">
        <v>833256310</v>
      </c>
      <c r="D2266" t="s">
        <v>6195</v>
      </c>
      <c r="E2266" t="s">
        <v>6191</v>
      </c>
      <c r="F2266" s="2">
        <v>44345</v>
      </c>
      <c r="G2266">
        <v>14295.24</v>
      </c>
    </row>
    <row r="2267" spans="1:7" x14ac:dyDescent="0.35">
      <c r="A2267">
        <v>0.54641607508764189</v>
      </c>
      <c r="B2267" t="s">
        <v>6179</v>
      </c>
      <c r="C2267">
        <v>658326980</v>
      </c>
      <c r="D2267" t="s">
        <v>6198</v>
      </c>
      <c r="E2267" t="s">
        <v>6190</v>
      </c>
      <c r="F2267" s="2">
        <v>44337</v>
      </c>
      <c r="G2267">
        <v>23202.45</v>
      </c>
    </row>
    <row r="2268" spans="1:7" x14ac:dyDescent="0.35">
      <c r="A2268">
        <v>0.84485688049529795</v>
      </c>
      <c r="B2268" t="s">
        <v>6179</v>
      </c>
      <c r="C2268">
        <v>944241378</v>
      </c>
      <c r="D2268" t="s">
        <v>6198</v>
      </c>
      <c r="E2268" t="s">
        <v>6191</v>
      </c>
      <c r="F2268" s="2">
        <v>44353</v>
      </c>
      <c r="G2268">
        <v>53198.02</v>
      </c>
    </row>
    <row r="2269" spans="1:7" x14ac:dyDescent="0.35">
      <c r="A2269">
        <v>0.90199387245439377</v>
      </c>
      <c r="B2269" t="s">
        <v>6178</v>
      </c>
      <c r="C2269">
        <v>756894845</v>
      </c>
      <c r="D2269" t="s">
        <v>6187</v>
      </c>
      <c r="E2269" t="s">
        <v>6188</v>
      </c>
      <c r="F2269" s="2">
        <v>44453</v>
      </c>
      <c r="G2269">
        <v>3163.86</v>
      </c>
    </row>
    <row r="2270" spans="1:7" x14ac:dyDescent="0.35">
      <c r="A2270">
        <v>0.32261478357150586</v>
      </c>
      <c r="B2270" t="s">
        <v>6182</v>
      </c>
      <c r="C2270">
        <v>545977137</v>
      </c>
      <c r="D2270" t="s">
        <v>6196</v>
      </c>
      <c r="E2270" t="s">
        <v>6188</v>
      </c>
      <c r="F2270" s="2">
        <v>44217</v>
      </c>
      <c r="G2270">
        <v>19921.5</v>
      </c>
    </row>
    <row r="2271" spans="1:7" x14ac:dyDescent="0.35">
      <c r="A2271">
        <v>0.85517603878984061</v>
      </c>
      <c r="B2271" t="s">
        <v>6178</v>
      </c>
      <c r="C2271">
        <v>502344094</v>
      </c>
      <c r="D2271" t="s">
        <v>6187</v>
      </c>
      <c r="E2271" t="s">
        <v>6190</v>
      </c>
      <c r="F2271" s="2">
        <v>44292</v>
      </c>
      <c r="G2271">
        <v>1662.84</v>
      </c>
    </row>
    <row r="2272" spans="1:7" x14ac:dyDescent="0.35">
      <c r="A2272">
        <v>0.55328317965711604</v>
      </c>
      <c r="B2272" t="s">
        <v>6180</v>
      </c>
      <c r="C2272">
        <v>292303183</v>
      </c>
      <c r="D2272" t="s">
        <v>6189</v>
      </c>
      <c r="E2272" t="s">
        <v>6194</v>
      </c>
      <c r="F2272" s="2">
        <v>44520</v>
      </c>
      <c r="G2272">
        <v>29519.35</v>
      </c>
    </row>
    <row r="2273" spans="1:7" x14ac:dyDescent="0.35">
      <c r="A2273">
        <v>0.82889555458359876</v>
      </c>
      <c r="B2273" t="s">
        <v>6178</v>
      </c>
      <c r="C2273">
        <v>529183206</v>
      </c>
      <c r="D2273" t="s">
        <v>6187</v>
      </c>
      <c r="E2273" t="s">
        <v>6188</v>
      </c>
      <c r="F2273" s="2">
        <v>44622</v>
      </c>
      <c r="G2273">
        <v>16606.72</v>
      </c>
    </row>
    <row r="2274" spans="1:7" x14ac:dyDescent="0.35">
      <c r="A2274">
        <v>0.22681223201531686</v>
      </c>
      <c r="B2274" t="s">
        <v>6178</v>
      </c>
      <c r="C2274">
        <v>506229434</v>
      </c>
      <c r="D2274" t="s">
        <v>6187</v>
      </c>
      <c r="E2274" t="s">
        <v>6200</v>
      </c>
      <c r="F2274" s="2">
        <v>44427</v>
      </c>
      <c r="G2274">
        <v>12441.45</v>
      </c>
    </row>
    <row r="2275" spans="1:7" x14ac:dyDescent="0.35">
      <c r="A2275">
        <v>0.9680856850139945</v>
      </c>
      <c r="B2275" t="s">
        <v>6177</v>
      </c>
      <c r="C2275">
        <v>46797863</v>
      </c>
      <c r="D2275" t="s">
        <v>6195</v>
      </c>
      <c r="E2275" t="s">
        <v>6190</v>
      </c>
      <c r="F2275" s="2">
        <v>44682</v>
      </c>
      <c r="G2275">
        <v>42499.8</v>
      </c>
    </row>
    <row r="2276" spans="1:7" x14ac:dyDescent="0.35">
      <c r="A2276">
        <v>0.73892622666366548</v>
      </c>
      <c r="B2276" t="s">
        <v>6178</v>
      </c>
      <c r="C2276">
        <v>454473125</v>
      </c>
      <c r="D2276" t="s">
        <v>6187</v>
      </c>
      <c r="E2276" t="s">
        <v>6200</v>
      </c>
      <c r="F2276" s="2">
        <v>44680</v>
      </c>
      <c r="G2276">
        <v>57323.63</v>
      </c>
    </row>
    <row r="2277" spans="1:7" x14ac:dyDescent="0.35">
      <c r="A2277">
        <v>0.4688290298261969</v>
      </c>
      <c r="B2277" t="s">
        <v>6182</v>
      </c>
      <c r="C2277">
        <v>680718153</v>
      </c>
      <c r="D2277" t="s">
        <v>6196</v>
      </c>
      <c r="E2277" t="s">
        <v>6188</v>
      </c>
      <c r="F2277" s="2">
        <v>44665</v>
      </c>
      <c r="G2277">
        <v>28648.34</v>
      </c>
    </row>
    <row r="2278" spans="1:7" x14ac:dyDescent="0.35">
      <c r="A2278">
        <v>0.83966219464568304</v>
      </c>
      <c r="B2278" t="s">
        <v>6178</v>
      </c>
      <c r="C2278">
        <v>173399961</v>
      </c>
      <c r="D2278" t="s">
        <v>6187</v>
      </c>
      <c r="E2278" t="s">
        <v>6190</v>
      </c>
      <c r="F2278" s="2">
        <v>44533</v>
      </c>
      <c r="G2278">
        <v>50526.44</v>
      </c>
    </row>
    <row r="2279" spans="1:7" x14ac:dyDescent="0.35">
      <c r="A2279">
        <v>0.62133237180039258</v>
      </c>
      <c r="B2279" t="s">
        <v>6182</v>
      </c>
      <c r="C2279">
        <v>416014246</v>
      </c>
      <c r="D2279" t="s">
        <v>6196</v>
      </c>
      <c r="E2279" t="s">
        <v>6188</v>
      </c>
      <c r="F2279" s="2">
        <v>44586</v>
      </c>
      <c r="G2279">
        <v>14258.94</v>
      </c>
    </row>
    <row r="2280" spans="1:7" x14ac:dyDescent="0.35">
      <c r="A2280">
        <v>0.16796963921394792</v>
      </c>
      <c r="B2280" t="s">
        <v>6182</v>
      </c>
      <c r="C2280">
        <v>239492799</v>
      </c>
      <c r="D2280" t="s">
        <v>6196</v>
      </c>
      <c r="E2280" t="s">
        <v>6188</v>
      </c>
      <c r="F2280" s="2">
        <v>44248</v>
      </c>
      <c r="G2280">
        <v>51605.88</v>
      </c>
    </row>
    <row r="2281" spans="1:7" x14ac:dyDescent="0.35">
      <c r="A2281">
        <v>0.26991530757847426</v>
      </c>
      <c r="B2281" t="s">
        <v>6177</v>
      </c>
      <c r="C2281">
        <v>665442138</v>
      </c>
      <c r="D2281" t="s">
        <v>6195</v>
      </c>
      <c r="E2281" t="s">
        <v>6191</v>
      </c>
      <c r="F2281" s="2">
        <v>44386</v>
      </c>
      <c r="G2281">
        <v>59449.08</v>
      </c>
    </row>
    <row r="2282" spans="1:7" x14ac:dyDescent="0.35">
      <c r="A2282">
        <v>0.50613429196639159</v>
      </c>
      <c r="B2282" t="s">
        <v>6182</v>
      </c>
      <c r="C2282">
        <v>155982015</v>
      </c>
      <c r="D2282" t="s">
        <v>6196</v>
      </c>
      <c r="E2282" t="s">
        <v>6200</v>
      </c>
      <c r="F2282" s="2">
        <v>44255</v>
      </c>
      <c r="G2282">
        <v>55000.5</v>
      </c>
    </row>
    <row r="2283" spans="1:7" x14ac:dyDescent="0.35">
      <c r="A2283">
        <v>0.42865690509103693</v>
      </c>
      <c r="B2283" t="s">
        <v>6179</v>
      </c>
      <c r="C2283">
        <v>134845730</v>
      </c>
      <c r="D2283" t="s">
        <v>6198</v>
      </c>
      <c r="E2283" t="s">
        <v>6201</v>
      </c>
      <c r="F2283" s="2">
        <v>44433</v>
      </c>
      <c r="G2283">
        <v>8541.26</v>
      </c>
    </row>
    <row r="2284" spans="1:7" x14ac:dyDescent="0.35">
      <c r="A2284">
        <v>0.59349757631399602</v>
      </c>
      <c r="B2284" t="s">
        <v>6179</v>
      </c>
      <c r="C2284">
        <v>948292434</v>
      </c>
      <c r="D2284" t="s">
        <v>6198</v>
      </c>
      <c r="E2284" t="s">
        <v>6191</v>
      </c>
      <c r="F2284" s="2">
        <v>44611</v>
      </c>
      <c r="G2284">
        <v>53468.1</v>
      </c>
    </row>
    <row r="2285" spans="1:7" x14ac:dyDescent="0.35">
      <c r="A2285">
        <v>0.14724333308944693</v>
      </c>
      <c r="B2285" t="s">
        <v>6178</v>
      </c>
      <c r="C2285">
        <v>594344028</v>
      </c>
      <c r="D2285" t="s">
        <v>6187</v>
      </c>
      <c r="E2285" t="s">
        <v>6191</v>
      </c>
      <c r="F2285" s="2">
        <v>44315</v>
      </c>
      <c r="G2285">
        <v>19960.599999999999</v>
      </c>
    </row>
    <row r="2286" spans="1:7" x14ac:dyDescent="0.35">
      <c r="A2286">
        <v>1.8765608889833918E-2</v>
      </c>
      <c r="B2286" t="s">
        <v>6182</v>
      </c>
      <c r="C2286">
        <v>783716947</v>
      </c>
      <c r="D2286" t="s">
        <v>6196</v>
      </c>
      <c r="E2286" t="s">
        <v>6199</v>
      </c>
      <c r="F2286" s="2">
        <v>44207</v>
      </c>
      <c r="G2286">
        <v>22807.599999999999</v>
      </c>
    </row>
    <row r="2287" spans="1:7" x14ac:dyDescent="0.35">
      <c r="A2287">
        <v>0.90308907573364461</v>
      </c>
      <c r="B2287" t="s">
        <v>6178</v>
      </c>
      <c r="C2287">
        <v>406836587</v>
      </c>
      <c r="D2287" t="s">
        <v>6187</v>
      </c>
      <c r="E2287" t="s">
        <v>6188</v>
      </c>
      <c r="F2287" s="2">
        <v>44492</v>
      </c>
      <c r="G2287">
        <v>30983.200000000001</v>
      </c>
    </row>
    <row r="2288" spans="1:7" x14ac:dyDescent="0.35">
      <c r="A2288">
        <v>0.60387943827231783</v>
      </c>
      <c r="B2288" t="s">
        <v>6177</v>
      </c>
      <c r="C2288">
        <v>179532546</v>
      </c>
      <c r="D2288" t="s">
        <v>6195</v>
      </c>
      <c r="E2288" t="s">
        <v>6190</v>
      </c>
      <c r="F2288" s="2">
        <v>44575</v>
      </c>
      <c r="G2288">
        <v>15706.44</v>
      </c>
    </row>
    <row r="2289" spans="1:7" x14ac:dyDescent="0.35">
      <c r="A2289">
        <v>0.16930924767962197</v>
      </c>
      <c r="B2289" t="s">
        <v>6178</v>
      </c>
      <c r="C2289">
        <v>204223409</v>
      </c>
      <c r="D2289" t="s">
        <v>6187</v>
      </c>
      <c r="E2289" t="s">
        <v>6190</v>
      </c>
      <c r="F2289" s="2">
        <v>44263</v>
      </c>
      <c r="G2289">
        <v>15708.81</v>
      </c>
    </row>
    <row r="2290" spans="1:7" x14ac:dyDescent="0.35">
      <c r="A2290">
        <v>0.73342315795746549</v>
      </c>
      <c r="B2290" t="s">
        <v>6179</v>
      </c>
      <c r="C2290">
        <v>630758120</v>
      </c>
      <c r="D2290" t="s">
        <v>6198</v>
      </c>
      <c r="E2290" t="s">
        <v>6191</v>
      </c>
      <c r="F2290" s="2">
        <v>44318</v>
      </c>
      <c r="G2290">
        <v>4340.7</v>
      </c>
    </row>
    <row r="2291" spans="1:7" x14ac:dyDescent="0.35">
      <c r="A2291">
        <v>0.56216766167484666</v>
      </c>
      <c r="B2291" t="s">
        <v>6179</v>
      </c>
      <c r="C2291">
        <v>290965816</v>
      </c>
      <c r="D2291" t="s">
        <v>6198</v>
      </c>
      <c r="E2291" t="s">
        <v>6201</v>
      </c>
      <c r="F2291" s="2">
        <v>44523</v>
      </c>
      <c r="G2291">
        <v>20100.96</v>
      </c>
    </row>
    <row r="2292" spans="1:7" x14ac:dyDescent="0.35">
      <c r="A2292">
        <v>0.58943499511540276</v>
      </c>
      <c r="B2292" t="s">
        <v>6178</v>
      </c>
      <c r="C2292">
        <v>738497808</v>
      </c>
      <c r="D2292" t="s">
        <v>6187</v>
      </c>
      <c r="E2292" t="s">
        <v>6200</v>
      </c>
      <c r="F2292" s="2">
        <v>44235</v>
      </c>
      <c r="G2292">
        <v>10189.44</v>
      </c>
    </row>
    <row r="2293" spans="1:7" x14ac:dyDescent="0.35">
      <c r="A2293">
        <v>0.68661818941652242</v>
      </c>
      <c r="B2293" t="s">
        <v>6179</v>
      </c>
      <c r="C2293">
        <v>874884242</v>
      </c>
      <c r="D2293" t="s">
        <v>6198</v>
      </c>
      <c r="E2293" t="s">
        <v>6190</v>
      </c>
      <c r="F2293" s="2">
        <v>44487</v>
      </c>
      <c r="G2293">
        <v>11857.04</v>
      </c>
    </row>
    <row r="2294" spans="1:7" x14ac:dyDescent="0.35">
      <c r="A2294">
        <v>0.60106529139151377</v>
      </c>
      <c r="B2294" t="s">
        <v>6179</v>
      </c>
      <c r="C2294">
        <v>68856654</v>
      </c>
      <c r="D2294" t="s">
        <v>6198</v>
      </c>
      <c r="E2294" t="s">
        <v>6201</v>
      </c>
      <c r="F2294" s="2">
        <v>44439</v>
      </c>
      <c r="G2294">
        <v>49402.5</v>
      </c>
    </row>
    <row r="2295" spans="1:7" x14ac:dyDescent="0.35">
      <c r="A2295">
        <v>0.93395155174625222</v>
      </c>
      <c r="B2295" t="s">
        <v>6178</v>
      </c>
      <c r="C2295">
        <v>277557948</v>
      </c>
      <c r="D2295" t="s">
        <v>6187</v>
      </c>
      <c r="E2295" t="s">
        <v>6190</v>
      </c>
      <c r="F2295" s="2">
        <v>44355</v>
      </c>
      <c r="G2295">
        <v>22510.5</v>
      </c>
    </row>
    <row r="2296" spans="1:7" x14ac:dyDescent="0.35">
      <c r="A2296">
        <v>0.94123288029711993</v>
      </c>
      <c r="B2296" t="s">
        <v>6179</v>
      </c>
      <c r="C2296">
        <v>531403976</v>
      </c>
      <c r="D2296" t="s">
        <v>6198</v>
      </c>
      <c r="E2296" t="s">
        <v>6191</v>
      </c>
      <c r="F2296" s="2">
        <v>44248</v>
      </c>
      <c r="G2296">
        <v>31092.6</v>
      </c>
    </row>
    <row r="2297" spans="1:7" x14ac:dyDescent="0.35">
      <c r="A2297">
        <v>0.75021753459962226</v>
      </c>
      <c r="B2297" t="s">
        <v>6179</v>
      </c>
      <c r="C2297">
        <v>893095503</v>
      </c>
      <c r="D2297" t="s">
        <v>6198</v>
      </c>
      <c r="E2297" t="s">
        <v>6190</v>
      </c>
      <c r="F2297" s="2">
        <v>44245</v>
      </c>
      <c r="G2297">
        <v>57267.05</v>
      </c>
    </row>
    <row r="2298" spans="1:7" x14ac:dyDescent="0.35">
      <c r="A2298">
        <v>5.9695699488597875E-2</v>
      </c>
      <c r="B2298" t="s">
        <v>6179</v>
      </c>
      <c r="C2298">
        <v>689682218</v>
      </c>
      <c r="D2298" t="s">
        <v>6198</v>
      </c>
      <c r="E2298" t="s">
        <v>6191</v>
      </c>
      <c r="F2298" s="2">
        <v>44673</v>
      </c>
      <c r="G2298">
        <v>19648.2</v>
      </c>
    </row>
    <row r="2299" spans="1:7" x14ac:dyDescent="0.35">
      <c r="A2299">
        <v>3.9042991838461716E-2</v>
      </c>
      <c r="B2299" t="s">
        <v>6182</v>
      </c>
      <c r="C2299">
        <v>746382414</v>
      </c>
      <c r="D2299" t="s">
        <v>6196</v>
      </c>
      <c r="E2299" t="s">
        <v>6200</v>
      </c>
      <c r="F2299" s="2">
        <v>44434</v>
      </c>
      <c r="G2299">
        <v>28876.880000000001</v>
      </c>
    </row>
    <row r="2300" spans="1:7" x14ac:dyDescent="0.35">
      <c r="A2300">
        <v>0.94347150906428257</v>
      </c>
      <c r="B2300" t="s">
        <v>6179</v>
      </c>
      <c r="C2300">
        <v>987786330</v>
      </c>
      <c r="D2300" t="s">
        <v>6198</v>
      </c>
      <c r="E2300" t="s">
        <v>6191</v>
      </c>
      <c r="F2300" s="2">
        <v>44247</v>
      </c>
      <c r="G2300">
        <v>11345.13</v>
      </c>
    </row>
    <row r="2301" spans="1:7" x14ac:dyDescent="0.35">
      <c r="A2301">
        <v>0.20900456080053287</v>
      </c>
      <c r="B2301" t="s">
        <v>6179</v>
      </c>
      <c r="C2301">
        <v>716391841</v>
      </c>
      <c r="D2301" t="s">
        <v>6198</v>
      </c>
      <c r="E2301" t="s">
        <v>6201</v>
      </c>
      <c r="F2301" s="2">
        <v>44629</v>
      </c>
      <c r="G2301">
        <v>46121.02</v>
      </c>
    </row>
    <row r="2302" spans="1:7" x14ac:dyDescent="0.35">
      <c r="A2302">
        <v>0.83787334526659318</v>
      </c>
      <c r="B2302" t="s">
        <v>6177</v>
      </c>
      <c r="C2302">
        <v>348264976</v>
      </c>
      <c r="D2302" t="s">
        <v>6195</v>
      </c>
      <c r="E2302" t="s">
        <v>6191</v>
      </c>
      <c r="F2302" s="2">
        <v>44207</v>
      </c>
      <c r="G2302">
        <v>7689.95</v>
      </c>
    </row>
    <row r="2303" spans="1:7" x14ac:dyDescent="0.35">
      <c r="A2303">
        <v>7.0122369746072777E-2</v>
      </c>
      <c r="B2303" t="s">
        <v>6178</v>
      </c>
      <c r="C2303">
        <v>899509209</v>
      </c>
      <c r="D2303" t="s">
        <v>6187</v>
      </c>
      <c r="E2303" t="s">
        <v>6190</v>
      </c>
      <c r="F2303" s="2">
        <v>44636</v>
      </c>
      <c r="G2303">
        <v>36622.720000000001</v>
      </c>
    </row>
    <row r="2304" spans="1:7" x14ac:dyDescent="0.35">
      <c r="A2304">
        <v>0.13001263421971854</v>
      </c>
      <c r="B2304" t="s">
        <v>6177</v>
      </c>
      <c r="C2304">
        <v>993940864</v>
      </c>
      <c r="D2304" t="s">
        <v>6195</v>
      </c>
      <c r="E2304" t="s">
        <v>6190</v>
      </c>
      <c r="F2304" s="2">
        <v>44663</v>
      </c>
      <c r="G2304">
        <v>51064.26</v>
      </c>
    </row>
    <row r="2305" spans="1:7" x14ac:dyDescent="0.35">
      <c r="A2305">
        <v>0.57257871698605789</v>
      </c>
      <c r="B2305" t="s">
        <v>6181</v>
      </c>
      <c r="C2305">
        <v>878130269</v>
      </c>
      <c r="D2305" t="s">
        <v>6192</v>
      </c>
      <c r="E2305" t="s">
        <v>6193</v>
      </c>
      <c r="F2305" s="2">
        <v>44388</v>
      </c>
      <c r="G2305">
        <v>11484.92</v>
      </c>
    </row>
    <row r="2306" spans="1:7" x14ac:dyDescent="0.35">
      <c r="A2306">
        <v>0.75612170216929742</v>
      </c>
      <c r="B2306" t="s">
        <v>6177</v>
      </c>
      <c r="C2306">
        <v>465801768</v>
      </c>
      <c r="D2306" t="s">
        <v>6195</v>
      </c>
      <c r="E2306" t="s">
        <v>6190</v>
      </c>
      <c r="F2306" s="2">
        <v>44631</v>
      </c>
      <c r="G2306">
        <v>51208.12</v>
      </c>
    </row>
    <row r="2307" spans="1:7" x14ac:dyDescent="0.35">
      <c r="A2307">
        <v>0.40061880922415782</v>
      </c>
      <c r="B2307" t="s">
        <v>6179</v>
      </c>
      <c r="C2307">
        <v>930764009</v>
      </c>
      <c r="D2307" t="s">
        <v>6198</v>
      </c>
      <c r="E2307" t="s">
        <v>6190</v>
      </c>
      <c r="F2307" s="2">
        <v>44254</v>
      </c>
      <c r="G2307">
        <v>34325.1</v>
      </c>
    </row>
    <row r="2308" spans="1:7" x14ac:dyDescent="0.35">
      <c r="A2308">
        <v>0.77877389809693964</v>
      </c>
      <c r="B2308" t="s">
        <v>6180</v>
      </c>
      <c r="C2308">
        <v>788106278</v>
      </c>
      <c r="D2308" t="s">
        <v>6189</v>
      </c>
      <c r="E2308" t="s">
        <v>6190</v>
      </c>
      <c r="F2308" s="2">
        <v>44273</v>
      </c>
      <c r="G2308">
        <v>13929.16</v>
      </c>
    </row>
    <row r="2309" spans="1:7" x14ac:dyDescent="0.35">
      <c r="A2309">
        <v>0.1127535165498702</v>
      </c>
      <c r="B2309" t="s">
        <v>6181</v>
      </c>
      <c r="C2309">
        <v>624616768</v>
      </c>
      <c r="D2309" t="s">
        <v>6192</v>
      </c>
      <c r="E2309" t="s">
        <v>6197</v>
      </c>
      <c r="F2309" s="2">
        <v>44276</v>
      </c>
      <c r="G2309">
        <v>26566.69</v>
      </c>
    </row>
    <row r="2310" spans="1:7" x14ac:dyDescent="0.35">
      <c r="A2310">
        <v>0.23412972951960886</v>
      </c>
      <c r="B2310" t="s">
        <v>6177</v>
      </c>
      <c r="C2310">
        <v>701267565</v>
      </c>
      <c r="D2310" t="s">
        <v>6195</v>
      </c>
      <c r="E2310" t="s">
        <v>6190</v>
      </c>
      <c r="F2310" s="2">
        <v>44255</v>
      </c>
      <c r="G2310">
        <v>17828.37</v>
      </c>
    </row>
    <row r="2311" spans="1:7" x14ac:dyDescent="0.35">
      <c r="A2311">
        <v>0.60564383129380206</v>
      </c>
      <c r="B2311" t="s">
        <v>6179</v>
      </c>
      <c r="C2311">
        <v>348038718</v>
      </c>
      <c r="D2311" t="s">
        <v>6198</v>
      </c>
      <c r="E2311" t="s">
        <v>6191</v>
      </c>
      <c r="F2311" s="2">
        <v>44360</v>
      </c>
      <c r="G2311">
        <v>12991.26</v>
      </c>
    </row>
    <row r="2312" spans="1:7" x14ac:dyDescent="0.35">
      <c r="A2312">
        <v>0.7699127881565645</v>
      </c>
      <c r="B2312" t="s">
        <v>6177</v>
      </c>
      <c r="C2312">
        <v>436724092</v>
      </c>
      <c r="D2312" t="s">
        <v>6195</v>
      </c>
      <c r="E2312" t="s">
        <v>6190</v>
      </c>
      <c r="F2312" s="2">
        <v>44473</v>
      </c>
      <c r="G2312">
        <v>41923.370000000003</v>
      </c>
    </row>
    <row r="2313" spans="1:7" x14ac:dyDescent="0.35">
      <c r="A2313">
        <v>0.45589965637626539</v>
      </c>
      <c r="B2313" t="s">
        <v>6178</v>
      </c>
      <c r="C2313">
        <v>601202545</v>
      </c>
      <c r="D2313" t="s">
        <v>6187</v>
      </c>
      <c r="E2313" t="s">
        <v>6188</v>
      </c>
      <c r="F2313" s="2">
        <v>44607</v>
      </c>
      <c r="G2313">
        <v>34072.720000000001</v>
      </c>
    </row>
    <row r="2314" spans="1:7" x14ac:dyDescent="0.35">
      <c r="A2314">
        <v>0.52527183400443189</v>
      </c>
      <c r="B2314" t="s">
        <v>6178</v>
      </c>
      <c r="C2314">
        <v>566170679</v>
      </c>
      <c r="D2314" t="s">
        <v>6187</v>
      </c>
      <c r="E2314" t="s">
        <v>6188</v>
      </c>
      <c r="F2314" s="2">
        <v>44348</v>
      </c>
      <c r="G2314">
        <v>43491.8</v>
      </c>
    </row>
    <row r="2315" spans="1:7" x14ac:dyDescent="0.35">
      <c r="A2315">
        <v>0.72028392729398816</v>
      </c>
      <c r="B2315" t="s">
        <v>6177</v>
      </c>
      <c r="C2315">
        <v>963840560</v>
      </c>
      <c r="D2315" t="s">
        <v>6195</v>
      </c>
      <c r="E2315" t="s">
        <v>6190</v>
      </c>
      <c r="F2315" s="2">
        <v>44641</v>
      </c>
      <c r="G2315">
        <v>21452.799999999999</v>
      </c>
    </row>
    <row r="2316" spans="1:7" x14ac:dyDescent="0.35">
      <c r="A2316">
        <v>7.8782396050705028E-3</v>
      </c>
      <c r="B2316" t="s">
        <v>6177</v>
      </c>
      <c r="C2316">
        <v>619982087</v>
      </c>
      <c r="D2316" t="s">
        <v>6195</v>
      </c>
      <c r="E2316" t="s">
        <v>6190</v>
      </c>
      <c r="F2316" s="2">
        <v>44613</v>
      </c>
      <c r="G2316">
        <v>35155.74</v>
      </c>
    </row>
    <row r="2317" spans="1:7" x14ac:dyDescent="0.35">
      <c r="A2317">
        <v>0.40811590925523911</v>
      </c>
      <c r="B2317" t="s">
        <v>6177</v>
      </c>
      <c r="C2317">
        <v>604469384</v>
      </c>
      <c r="D2317" t="s">
        <v>6195</v>
      </c>
      <c r="E2317" t="s">
        <v>6190</v>
      </c>
      <c r="F2317" s="2">
        <v>44520</v>
      </c>
      <c r="G2317">
        <v>5411</v>
      </c>
    </row>
    <row r="2318" spans="1:7" x14ac:dyDescent="0.35">
      <c r="A2318">
        <v>0.86763659035138108</v>
      </c>
      <c r="B2318" t="s">
        <v>6181</v>
      </c>
      <c r="C2318">
        <v>325802789</v>
      </c>
      <c r="D2318" t="s">
        <v>6192</v>
      </c>
      <c r="E2318" t="s">
        <v>6193</v>
      </c>
      <c r="F2318" s="2">
        <v>44277</v>
      </c>
      <c r="G2318">
        <v>13824.75</v>
      </c>
    </row>
    <row r="2319" spans="1:7" x14ac:dyDescent="0.35">
      <c r="A2319">
        <v>0.10064809222976201</v>
      </c>
      <c r="B2319" t="s">
        <v>6178</v>
      </c>
      <c r="C2319">
        <v>280950175</v>
      </c>
      <c r="D2319" t="s">
        <v>6187</v>
      </c>
      <c r="E2319" t="s">
        <v>6191</v>
      </c>
      <c r="F2319" s="2">
        <v>44502</v>
      </c>
      <c r="G2319">
        <v>48392.1</v>
      </c>
    </row>
    <row r="2320" spans="1:7" x14ac:dyDescent="0.35">
      <c r="A2320">
        <v>0.40966400033016459</v>
      </c>
      <c r="B2320" t="s">
        <v>6181</v>
      </c>
      <c r="C2320">
        <v>482795531</v>
      </c>
      <c r="D2320" t="s">
        <v>6192</v>
      </c>
      <c r="E2320" t="s">
        <v>6193</v>
      </c>
      <c r="F2320" s="2">
        <v>44277</v>
      </c>
      <c r="G2320">
        <v>6716.5</v>
      </c>
    </row>
    <row r="2321" spans="1:7" x14ac:dyDescent="0.35">
      <c r="A2321">
        <v>0.57068567381128954</v>
      </c>
      <c r="B2321" t="s">
        <v>6177</v>
      </c>
      <c r="C2321">
        <v>282522462</v>
      </c>
      <c r="D2321" t="s">
        <v>6195</v>
      </c>
      <c r="E2321" t="s">
        <v>6191</v>
      </c>
      <c r="F2321" s="2">
        <v>44475</v>
      </c>
      <c r="G2321">
        <v>24260.07</v>
      </c>
    </row>
    <row r="2322" spans="1:7" x14ac:dyDescent="0.35">
      <c r="A2322">
        <v>0.56106425007447991</v>
      </c>
      <c r="B2322" t="s">
        <v>6177</v>
      </c>
      <c r="C2322">
        <v>445167434</v>
      </c>
      <c r="D2322" t="s">
        <v>6195</v>
      </c>
      <c r="E2322" t="s">
        <v>6190</v>
      </c>
      <c r="F2322" s="2">
        <v>44479</v>
      </c>
      <c r="G2322">
        <v>45002.16</v>
      </c>
    </row>
    <row r="2323" spans="1:7" x14ac:dyDescent="0.35">
      <c r="A2323">
        <v>0.16925904668681402</v>
      </c>
      <c r="B2323" t="s">
        <v>6177</v>
      </c>
      <c r="C2323">
        <v>110015195</v>
      </c>
      <c r="D2323" t="s">
        <v>6195</v>
      </c>
      <c r="E2323" t="s">
        <v>6190</v>
      </c>
      <c r="F2323" s="2">
        <v>44641</v>
      </c>
      <c r="G2323">
        <v>20916</v>
      </c>
    </row>
    <row r="2324" spans="1:7" x14ac:dyDescent="0.35">
      <c r="A2324">
        <v>0.57293683751874336</v>
      </c>
      <c r="B2324" t="s">
        <v>6181</v>
      </c>
      <c r="C2324">
        <v>81969081</v>
      </c>
      <c r="D2324" t="s">
        <v>6192</v>
      </c>
      <c r="E2324" t="s">
        <v>6193</v>
      </c>
      <c r="F2324" s="2">
        <v>44416</v>
      </c>
      <c r="G2324">
        <v>22215.87</v>
      </c>
    </row>
    <row r="2325" spans="1:7" x14ac:dyDescent="0.35">
      <c r="A2325">
        <v>0.18371957434652608</v>
      </c>
      <c r="B2325" t="s">
        <v>6182</v>
      </c>
      <c r="C2325">
        <v>109186210</v>
      </c>
      <c r="D2325" t="s">
        <v>6196</v>
      </c>
      <c r="E2325" t="s">
        <v>6188</v>
      </c>
      <c r="F2325" s="2">
        <v>44271</v>
      </c>
      <c r="G2325">
        <v>62653.45</v>
      </c>
    </row>
    <row r="2326" spans="1:7" x14ac:dyDescent="0.35">
      <c r="A2326">
        <v>0.7324032548445264</v>
      </c>
      <c r="B2326" t="s">
        <v>6178</v>
      </c>
      <c r="C2326">
        <v>908541019</v>
      </c>
      <c r="D2326" t="s">
        <v>6187</v>
      </c>
      <c r="E2326" t="s">
        <v>6200</v>
      </c>
      <c r="F2326" s="2">
        <v>44197</v>
      </c>
      <c r="G2326">
        <v>12609.63</v>
      </c>
    </row>
    <row r="2327" spans="1:7" x14ac:dyDescent="0.35">
      <c r="A2327">
        <v>0.8774963047734734</v>
      </c>
      <c r="B2327" t="s">
        <v>6177</v>
      </c>
      <c r="C2327">
        <v>844326792</v>
      </c>
      <c r="D2327" t="s">
        <v>6195</v>
      </c>
      <c r="E2327" t="s">
        <v>6190</v>
      </c>
      <c r="F2327" s="2">
        <v>44533</v>
      </c>
      <c r="G2327">
        <v>28117.39</v>
      </c>
    </row>
    <row r="2328" spans="1:7" x14ac:dyDescent="0.35">
      <c r="A2328">
        <v>0.75568316875875874</v>
      </c>
      <c r="B2328" t="s">
        <v>6177</v>
      </c>
      <c r="C2328">
        <v>490298804</v>
      </c>
      <c r="D2328" t="s">
        <v>6195</v>
      </c>
      <c r="E2328" t="s">
        <v>6190</v>
      </c>
      <c r="F2328" s="2">
        <v>44263</v>
      </c>
      <c r="G2328">
        <v>37963.25</v>
      </c>
    </row>
    <row r="2329" spans="1:7" x14ac:dyDescent="0.35">
      <c r="A2329">
        <v>0.81203043081937609</v>
      </c>
      <c r="B2329" t="s">
        <v>6178</v>
      </c>
      <c r="C2329">
        <v>572588123</v>
      </c>
      <c r="D2329" t="s">
        <v>6187</v>
      </c>
      <c r="E2329" t="s">
        <v>6188</v>
      </c>
      <c r="F2329" s="2">
        <v>44455</v>
      </c>
      <c r="G2329">
        <v>39033.440000000002</v>
      </c>
    </row>
    <row r="2330" spans="1:7" x14ac:dyDescent="0.35">
      <c r="A2330">
        <v>0.57160720838499468</v>
      </c>
      <c r="B2330" t="s">
        <v>6177</v>
      </c>
      <c r="C2330">
        <v>456145948</v>
      </c>
      <c r="D2330" t="s">
        <v>6195</v>
      </c>
      <c r="E2330" t="s">
        <v>6191</v>
      </c>
      <c r="F2330" s="2">
        <v>44604</v>
      </c>
      <c r="G2330">
        <v>7414.89</v>
      </c>
    </row>
    <row r="2331" spans="1:7" x14ac:dyDescent="0.35">
      <c r="A2331">
        <v>0.17545472516531013</v>
      </c>
      <c r="B2331" t="s">
        <v>6178</v>
      </c>
      <c r="C2331">
        <v>386721027</v>
      </c>
      <c r="D2331" t="s">
        <v>6187</v>
      </c>
      <c r="E2331" t="s">
        <v>6200</v>
      </c>
      <c r="F2331" s="2">
        <v>44326</v>
      </c>
      <c r="G2331">
        <v>10241.25</v>
      </c>
    </row>
    <row r="2332" spans="1:7" x14ac:dyDescent="0.35">
      <c r="A2332">
        <v>0.23121214586141381</v>
      </c>
      <c r="B2332" t="s">
        <v>6180</v>
      </c>
      <c r="C2332">
        <v>928229617</v>
      </c>
      <c r="D2332" t="s">
        <v>6189</v>
      </c>
      <c r="E2332" t="s">
        <v>6194</v>
      </c>
      <c r="F2332" s="2">
        <v>44331</v>
      </c>
      <c r="G2332">
        <v>42622.080000000002</v>
      </c>
    </row>
    <row r="2333" spans="1:7" x14ac:dyDescent="0.35">
      <c r="A2333">
        <v>0.56847212597667085</v>
      </c>
      <c r="B2333" t="s">
        <v>6177</v>
      </c>
      <c r="C2333">
        <v>318255015</v>
      </c>
      <c r="D2333" t="s">
        <v>6195</v>
      </c>
      <c r="E2333" t="s">
        <v>6191</v>
      </c>
      <c r="F2333" s="2">
        <v>44256</v>
      </c>
      <c r="G2333">
        <v>19634.79</v>
      </c>
    </row>
    <row r="2334" spans="1:7" x14ac:dyDescent="0.35">
      <c r="A2334">
        <v>0.8312192395475686</v>
      </c>
      <c r="B2334" t="s">
        <v>6177</v>
      </c>
      <c r="C2334">
        <v>371508664</v>
      </c>
      <c r="D2334" t="s">
        <v>6195</v>
      </c>
      <c r="E2334" t="s">
        <v>6190</v>
      </c>
      <c r="F2334" s="2">
        <v>44340</v>
      </c>
      <c r="G2334">
        <v>11210.4</v>
      </c>
    </row>
    <row r="2335" spans="1:7" x14ac:dyDescent="0.35">
      <c r="A2335">
        <v>0.15751286231900352</v>
      </c>
      <c r="B2335" t="s">
        <v>6180</v>
      </c>
      <c r="C2335">
        <v>189081306</v>
      </c>
      <c r="D2335" t="s">
        <v>6189</v>
      </c>
      <c r="E2335" t="s">
        <v>6194</v>
      </c>
      <c r="F2335" s="2">
        <v>44213</v>
      </c>
      <c r="G2335">
        <v>14719.62</v>
      </c>
    </row>
    <row r="2336" spans="1:7" x14ac:dyDescent="0.35">
      <c r="A2336">
        <v>0.89704249570016081</v>
      </c>
      <c r="B2336" t="s">
        <v>6179</v>
      </c>
      <c r="C2336">
        <v>998638943</v>
      </c>
      <c r="D2336" t="s">
        <v>6198</v>
      </c>
      <c r="E2336" t="s">
        <v>6201</v>
      </c>
      <c r="F2336" s="2">
        <v>44282</v>
      </c>
      <c r="G2336">
        <v>14284.58</v>
      </c>
    </row>
    <row r="2337" spans="1:7" x14ac:dyDescent="0.35">
      <c r="A2337">
        <v>0.58924356331664596</v>
      </c>
      <c r="B2337" t="s">
        <v>6179</v>
      </c>
      <c r="C2337">
        <v>780922230</v>
      </c>
      <c r="D2337" t="s">
        <v>6198</v>
      </c>
      <c r="E2337" t="s">
        <v>6191</v>
      </c>
      <c r="F2337" s="2">
        <v>44540</v>
      </c>
      <c r="G2337">
        <v>14982.66</v>
      </c>
    </row>
    <row r="2338" spans="1:7" x14ac:dyDescent="0.35">
      <c r="A2338">
        <v>0.96429455335698122</v>
      </c>
      <c r="B2338" t="s">
        <v>6178</v>
      </c>
      <c r="C2338">
        <v>7308307</v>
      </c>
      <c r="D2338" t="s">
        <v>6187</v>
      </c>
      <c r="E2338" t="s">
        <v>6200</v>
      </c>
      <c r="F2338" s="2">
        <v>44575</v>
      </c>
      <c r="G2338">
        <v>30044.400000000001</v>
      </c>
    </row>
    <row r="2339" spans="1:7" x14ac:dyDescent="0.35">
      <c r="A2339">
        <v>0.99096208590910262</v>
      </c>
      <c r="B2339" t="s">
        <v>6182</v>
      </c>
      <c r="C2339">
        <v>710960755</v>
      </c>
      <c r="D2339" t="s">
        <v>6196</v>
      </c>
      <c r="E2339" t="s">
        <v>6188</v>
      </c>
      <c r="F2339" s="2">
        <v>44668</v>
      </c>
      <c r="G2339">
        <v>41010.03</v>
      </c>
    </row>
    <row r="2340" spans="1:7" x14ac:dyDescent="0.35">
      <c r="A2340">
        <v>0.47649793124239526</v>
      </c>
      <c r="B2340" t="s">
        <v>6180</v>
      </c>
      <c r="C2340">
        <v>64456357</v>
      </c>
      <c r="D2340" t="s">
        <v>6189</v>
      </c>
      <c r="E2340" t="s">
        <v>6194</v>
      </c>
      <c r="F2340" s="2">
        <v>44215</v>
      </c>
      <c r="G2340">
        <v>22795.47</v>
      </c>
    </row>
    <row r="2341" spans="1:7" x14ac:dyDescent="0.35">
      <c r="A2341">
        <v>0.37066480888143405</v>
      </c>
      <c r="B2341" t="s">
        <v>6181</v>
      </c>
      <c r="C2341">
        <v>549894138</v>
      </c>
      <c r="D2341" t="s">
        <v>6192</v>
      </c>
      <c r="E2341" t="s">
        <v>6197</v>
      </c>
      <c r="F2341" s="2">
        <v>44327</v>
      </c>
      <c r="G2341">
        <v>25539.84</v>
      </c>
    </row>
    <row r="2342" spans="1:7" x14ac:dyDescent="0.35">
      <c r="A2342">
        <v>0.3227461994660179</v>
      </c>
      <c r="B2342" t="s">
        <v>6178</v>
      </c>
      <c r="C2342">
        <v>91789554</v>
      </c>
      <c r="D2342" t="s">
        <v>6187</v>
      </c>
      <c r="E2342" t="s">
        <v>6200</v>
      </c>
      <c r="F2342" s="2">
        <v>44558</v>
      </c>
      <c r="G2342">
        <v>52131.6</v>
      </c>
    </row>
    <row r="2343" spans="1:7" x14ac:dyDescent="0.35">
      <c r="A2343">
        <v>0.3512297600820169</v>
      </c>
      <c r="B2343" t="s">
        <v>6178</v>
      </c>
      <c r="C2343">
        <v>475387218</v>
      </c>
      <c r="D2343" t="s">
        <v>6187</v>
      </c>
      <c r="E2343" t="s">
        <v>6188</v>
      </c>
      <c r="F2343" s="2">
        <v>44503</v>
      </c>
      <c r="G2343">
        <v>5469.96</v>
      </c>
    </row>
    <row r="2344" spans="1:7" x14ac:dyDescent="0.35">
      <c r="A2344">
        <v>0.71777891449080622</v>
      </c>
      <c r="B2344" t="s">
        <v>6177</v>
      </c>
      <c r="C2344">
        <v>742082111</v>
      </c>
      <c r="D2344" t="s">
        <v>6195</v>
      </c>
      <c r="E2344" t="s">
        <v>6190</v>
      </c>
      <c r="F2344" s="2">
        <v>44510</v>
      </c>
      <c r="G2344">
        <v>5854.88</v>
      </c>
    </row>
    <row r="2345" spans="1:7" x14ac:dyDescent="0.35">
      <c r="A2345">
        <v>0.6670812917320551</v>
      </c>
      <c r="B2345" t="s">
        <v>6178</v>
      </c>
      <c r="C2345">
        <v>885948947</v>
      </c>
      <c r="D2345" t="s">
        <v>6187</v>
      </c>
      <c r="E2345" t="s">
        <v>6200</v>
      </c>
      <c r="F2345" s="2">
        <v>44582</v>
      </c>
      <c r="G2345">
        <v>11189.45</v>
      </c>
    </row>
    <row r="2346" spans="1:7" x14ac:dyDescent="0.35">
      <c r="A2346">
        <v>0.55306652433497916</v>
      </c>
      <c r="B2346" t="s">
        <v>6182</v>
      </c>
      <c r="C2346">
        <v>805420729</v>
      </c>
      <c r="D2346" t="s">
        <v>6196</v>
      </c>
      <c r="E2346" t="s">
        <v>6199</v>
      </c>
      <c r="F2346" s="2">
        <v>44304</v>
      </c>
      <c r="G2346">
        <v>28590.68</v>
      </c>
    </row>
    <row r="2347" spans="1:7" x14ac:dyDescent="0.35">
      <c r="A2347">
        <v>0.59889120597695733</v>
      </c>
      <c r="B2347" t="s">
        <v>6181</v>
      </c>
      <c r="C2347">
        <v>984213296</v>
      </c>
      <c r="D2347" t="s">
        <v>6192</v>
      </c>
      <c r="E2347" t="s">
        <v>6197</v>
      </c>
      <c r="F2347" s="2">
        <v>44617</v>
      </c>
      <c r="G2347">
        <v>11941.88</v>
      </c>
    </row>
    <row r="2348" spans="1:7" x14ac:dyDescent="0.35">
      <c r="A2348">
        <v>0.11758245289472358</v>
      </c>
      <c r="B2348" t="s">
        <v>6180</v>
      </c>
      <c r="C2348">
        <v>213205219</v>
      </c>
      <c r="D2348" t="s">
        <v>6189</v>
      </c>
      <c r="E2348" t="s">
        <v>6194</v>
      </c>
      <c r="F2348" s="2">
        <v>44443</v>
      </c>
      <c r="G2348">
        <v>45795</v>
      </c>
    </row>
    <row r="2349" spans="1:7" x14ac:dyDescent="0.35">
      <c r="A2349">
        <v>0.92290176321198802</v>
      </c>
      <c r="B2349" t="s">
        <v>6177</v>
      </c>
      <c r="C2349">
        <v>972458752</v>
      </c>
      <c r="D2349" t="s">
        <v>6195</v>
      </c>
      <c r="E2349" t="s">
        <v>6191</v>
      </c>
      <c r="F2349" s="2">
        <v>44444</v>
      </c>
      <c r="G2349">
        <v>10341.290000000001</v>
      </c>
    </row>
    <row r="2350" spans="1:7" x14ac:dyDescent="0.35">
      <c r="A2350">
        <v>0.61243120102406945</v>
      </c>
      <c r="B2350" t="s">
        <v>6179</v>
      </c>
      <c r="C2350">
        <v>372447587</v>
      </c>
      <c r="D2350" t="s">
        <v>6198</v>
      </c>
      <c r="E2350" t="s">
        <v>6191</v>
      </c>
      <c r="F2350" s="2">
        <v>44337</v>
      </c>
      <c r="G2350">
        <v>12780.3</v>
      </c>
    </row>
    <row r="2351" spans="1:7" x14ac:dyDescent="0.35">
      <c r="A2351">
        <v>0.45956373415365492</v>
      </c>
      <c r="B2351" t="s">
        <v>6178</v>
      </c>
      <c r="C2351">
        <v>212430363</v>
      </c>
      <c r="D2351" t="s">
        <v>6187</v>
      </c>
      <c r="E2351" t="s">
        <v>6188</v>
      </c>
      <c r="F2351" s="2">
        <v>44486</v>
      </c>
      <c r="G2351">
        <v>47076.14</v>
      </c>
    </row>
    <row r="2352" spans="1:7" x14ac:dyDescent="0.35">
      <c r="A2352">
        <v>0.6823717929138412</v>
      </c>
      <c r="B2352" t="s">
        <v>6177</v>
      </c>
      <c r="C2352">
        <v>363199695</v>
      </c>
      <c r="D2352" t="s">
        <v>6195</v>
      </c>
      <c r="E2352" t="s">
        <v>6190</v>
      </c>
      <c r="F2352" s="2">
        <v>44371</v>
      </c>
      <c r="G2352">
        <v>29395.85</v>
      </c>
    </row>
    <row r="2353" spans="1:7" x14ac:dyDescent="0.35">
      <c r="A2353">
        <v>0.69619491553368829</v>
      </c>
      <c r="B2353" t="s">
        <v>6178</v>
      </c>
      <c r="C2353">
        <v>613372091</v>
      </c>
      <c r="D2353" t="s">
        <v>6187</v>
      </c>
      <c r="E2353" t="s">
        <v>6188</v>
      </c>
      <c r="F2353" s="2">
        <v>44494</v>
      </c>
      <c r="G2353">
        <v>25861.14</v>
      </c>
    </row>
    <row r="2354" spans="1:7" x14ac:dyDescent="0.35">
      <c r="A2354">
        <v>0.63323911798470456</v>
      </c>
      <c r="B2354" t="s">
        <v>6177</v>
      </c>
      <c r="C2354">
        <v>41020835</v>
      </c>
      <c r="D2354" t="s">
        <v>6195</v>
      </c>
      <c r="E2354" t="s">
        <v>6191</v>
      </c>
      <c r="F2354" s="2">
        <v>44357</v>
      </c>
      <c r="G2354">
        <v>47796.45</v>
      </c>
    </row>
    <row r="2355" spans="1:7" x14ac:dyDescent="0.35">
      <c r="A2355">
        <v>0.6356605354130509</v>
      </c>
      <c r="B2355" t="s">
        <v>6177</v>
      </c>
      <c r="C2355">
        <v>802088876</v>
      </c>
      <c r="D2355" t="s">
        <v>6195</v>
      </c>
      <c r="E2355" t="s">
        <v>6191</v>
      </c>
      <c r="F2355" s="2">
        <v>44286</v>
      </c>
      <c r="G2355">
        <v>29841.4</v>
      </c>
    </row>
    <row r="2356" spans="1:7" x14ac:dyDescent="0.35">
      <c r="A2356">
        <v>0.7043636909170059</v>
      </c>
      <c r="B2356" t="s">
        <v>6181</v>
      </c>
      <c r="C2356">
        <v>551030874</v>
      </c>
      <c r="D2356" t="s">
        <v>6192</v>
      </c>
      <c r="E2356" t="s">
        <v>6193</v>
      </c>
      <c r="F2356" s="2">
        <v>44396</v>
      </c>
      <c r="G2356">
        <v>25463.279999999999</v>
      </c>
    </row>
    <row r="2357" spans="1:7" x14ac:dyDescent="0.35">
      <c r="A2357">
        <v>0.95153109599496533</v>
      </c>
      <c r="B2357" t="s">
        <v>6178</v>
      </c>
      <c r="C2357">
        <v>862739449</v>
      </c>
      <c r="D2357" t="s">
        <v>6187</v>
      </c>
      <c r="E2357" t="s">
        <v>6200</v>
      </c>
      <c r="F2357" s="2">
        <v>44365</v>
      </c>
      <c r="G2357">
        <v>28171.08</v>
      </c>
    </row>
    <row r="2358" spans="1:7" x14ac:dyDescent="0.35">
      <c r="A2358">
        <v>0.86748748908477757</v>
      </c>
      <c r="B2358" t="s">
        <v>6180</v>
      </c>
      <c r="C2358">
        <v>453563649</v>
      </c>
      <c r="D2358" t="s">
        <v>6189</v>
      </c>
      <c r="E2358" t="s">
        <v>6190</v>
      </c>
      <c r="F2358" s="2">
        <v>44328</v>
      </c>
      <c r="G2358">
        <v>20385.28</v>
      </c>
    </row>
    <row r="2359" spans="1:7" x14ac:dyDescent="0.35">
      <c r="A2359">
        <v>0.97704118388562977</v>
      </c>
      <c r="B2359" t="s">
        <v>6177</v>
      </c>
      <c r="C2359">
        <v>468361528</v>
      </c>
      <c r="D2359" t="s">
        <v>6195</v>
      </c>
      <c r="E2359" t="s">
        <v>6190</v>
      </c>
      <c r="F2359" s="2">
        <v>44426</v>
      </c>
      <c r="G2359">
        <v>24617.599999999999</v>
      </c>
    </row>
    <row r="2360" spans="1:7" x14ac:dyDescent="0.35">
      <c r="A2360">
        <v>0.50511040293261422</v>
      </c>
      <c r="B2360" t="s">
        <v>6179</v>
      </c>
      <c r="C2360">
        <v>164760475</v>
      </c>
      <c r="D2360" t="s">
        <v>6198</v>
      </c>
      <c r="E2360" t="s">
        <v>6191</v>
      </c>
      <c r="F2360" s="2">
        <v>44579</v>
      </c>
      <c r="G2360">
        <v>12303.9</v>
      </c>
    </row>
    <row r="2361" spans="1:7" x14ac:dyDescent="0.35">
      <c r="A2361">
        <v>9.071094579434924E-2</v>
      </c>
      <c r="B2361" t="s">
        <v>6178</v>
      </c>
      <c r="C2361">
        <v>657272913</v>
      </c>
      <c r="D2361" t="s">
        <v>6187</v>
      </c>
      <c r="E2361" t="s">
        <v>6200</v>
      </c>
      <c r="F2361" s="2">
        <v>44370</v>
      </c>
      <c r="G2361">
        <v>22136.400000000001</v>
      </c>
    </row>
    <row r="2362" spans="1:7" x14ac:dyDescent="0.35">
      <c r="A2362">
        <v>0.64497289119422574</v>
      </c>
      <c r="B2362" t="s">
        <v>6179</v>
      </c>
      <c r="C2362">
        <v>335764779</v>
      </c>
      <c r="D2362" t="s">
        <v>6198</v>
      </c>
      <c r="E2362" t="s">
        <v>6191</v>
      </c>
      <c r="F2362" s="2">
        <v>44343</v>
      </c>
      <c r="G2362">
        <v>13336.37</v>
      </c>
    </row>
    <row r="2363" spans="1:7" x14ac:dyDescent="0.35">
      <c r="A2363">
        <v>0.78976651200594628</v>
      </c>
      <c r="B2363" t="s">
        <v>6179</v>
      </c>
      <c r="C2363">
        <v>779868318</v>
      </c>
      <c r="D2363" t="s">
        <v>6198</v>
      </c>
      <c r="E2363" t="s">
        <v>6191</v>
      </c>
      <c r="F2363" s="2">
        <v>44206</v>
      </c>
      <c r="G2363">
        <v>14241.42</v>
      </c>
    </row>
    <row r="2364" spans="1:7" x14ac:dyDescent="0.35">
      <c r="A2364">
        <v>7.6952419634951696E-2</v>
      </c>
      <c r="B2364" t="s">
        <v>6177</v>
      </c>
      <c r="C2364">
        <v>546891496</v>
      </c>
      <c r="D2364" t="s">
        <v>6195</v>
      </c>
      <c r="E2364" t="s">
        <v>6191</v>
      </c>
      <c r="F2364" s="2">
        <v>44617</v>
      </c>
      <c r="G2364">
        <v>30792.3</v>
      </c>
    </row>
    <row r="2365" spans="1:7" x14ac:dyDescent="0.35">
      <c r="A2365">
        <v>0.71526016877344922</v>
      </c>
      <c r="B2365" t="s">
        <v>6178</v>
      </c>
      <c r="C2365">
        <v>64892733</v>
      </c>
      <c r="D2365" t="s">
        <v>6187</v>
      </c>
      <c r="E2365" t="s">
        <v>6188</v>
      </c>
      <c r="F2365" s="2">
        <v>44299</v>
      </c>
      <c r="G2365">
        <v>16638.75</v>
      </c>
    </row>
    <row r="2366" spans="1:7" x14ac:dyDescent="0.35">
      <c r="A2366">
        <v>0.1569441370253708</v>
      </c>
      <c r="B2366" t="s">
        <v>6177</v>
      </c>
      <c r="C2366">
        <v>767656466</v>
      </c>
      <c r="D2366" t="s">
        <v>6195</v>
      </c>
      <c r="E2366" t="s">
        <v>6190</v>
      </c>
      <c r="F2366" s="2">
        <v>44206</v>
      </c>
      <c r="G2366">
        <v>2760.94</v>
      </c>
    </row>
    <row r="2367" spans="1:7" x14ac:dyDescent="0.35">
      <c r="A2367">
        <v>0.56037151012048791</v>
      </c>
      <c r="B2367" t="s">
        <v>6180</v>
      </c>
      <c r="C2367">
        <v>192118373</v>
      </c>
      <c r="D2367" t="s">
        <v>6189</v>
      </c>
      <c r="E2367" t="s">
        <v>6194</v>
      </c>
      <c r="F2367" s="2">
        <v>44265</v>
      </c>
      <c r="G2367">
        <v>37170.699999999997</v>
      </c>
    </row>
    <row r="2368" spans="1:7" x14ac:dyDescent="0.35">
      <c r="A2368">
        <v>0.58929993926412771</v>
      </c>
      <c r="B2368" t="s">
        <v>6178</v>
      </c>
      <c r="C2368">
        <v>105781637</v>
      </c>
      <c r="D2368" t="s">
        <v>6187</v>
      </c>
      <c r="E2368" t="s">
        <v>6188</v>
      </c>
      <c r="F2368" s="2">
        <v>44256</v>
      </c>
      <c r="G2368">
        <v>18783.52</v>
      </c>
    </row>
    <row r="2369" spans="1:7" x14ac:dyDescent="0.35">
      <c r="A2369">
        <v>0.41799557259373388</v>
      </c>
      <c r="B2369" t="s">
        <v>6181</v>
      </c>
      <c r="C2369">
        <v>961710120</v>
      </c>
      <c r="D2369" t="s">
        <v>6192</v>
      </c>
      <c r="E2369" t="s">
        <v>6197</v>
      </c>
      <c r="F2369" s="2">
        <v>44482</v>
      </c>
      <c r="G2369">
        <v>24870.32</v>
      </c>
    </row>
    <row r="2370" spans="1:7" x14ac:dyDescent="0.35">
      <c r="A2370">
        <v>0.81361650982907663</v>
      </c>
      <c r="B2370" t="s">
        <v>6177</v>
      </c>
      <c r="C2370">
        <v>98550380</v>
      </c>
      <c r="D2370" t="s">
        <v>6195</v>
      </c>
      <c r="E2370" t="s">
        <v>6190</v>
      </c>
      <c r="F2370" s="2">
        <v>44574</v>
      </c>
      <c r="G2370">
        <v>28919.279999999999</v>
      </c>
    </row>
    <row r="2371" spans="1:7" x14ac:dyDescent="0.35">
      <c r="A2371">
        <v>0.62792313535373578</v>
      </c>
      <c r="B2371" t="s">
        <v>6182</v>
      </c>
      <c r="C2371">
        <v>741790644</v>
      </c>
      <c r="D2371" t="s">
        <v>6196</v>
      </c>
      <c r="E2371" t="s">
        <v>6200</v>
      </c>
      <c r="F2371" s="2">
        <v>44411</v>
      </c>
      <c r="G2371">
        <v>2104.62</v>
      </c>
    </row>
    <row r="2372" spans="1:7" x14ac:dyDescent="0.35">
      <c r="A2372">
        <v>0.61795542749258148</v>
      </c>
      <c r="B2372" t="s">
        <v>6177</v>
      </c>
      <c r="C2372">
        <v>258831671</v>
      </c>
      <c r="D2372" t="s">
        <v>6195</v>
      </c>
      <c r="E2372" t="s">
        <v>6190</v>
      </c>
      <c r="F2372" s="2">
        <v>44595</v>
      </c>
      <c r="G2372">
        <v>27033.75</v>
      </c>
    </row>
    <row r="2373" spans="1:7" x14ac:dyDescent="0.35">
      <c r="A2373">
        <v>0.78985594983765905</v>
      </c>
      <c r="B2373" t="s">
        <v>6180</v>
      </c>
      <c r="C2373">
        <v>198363891</v>
      </c>
      <c r="D2373" t="s">
        <v>6189</v>
      </c>
      <c r="E2373" t="s">
        <v>6194</v>
      </c>
      <c r="F2373" s="2">
        <v>44658</v>
      </c>
      <c r="G2373">
        <v>5348.34</v>
      </c>
    </row>
    <row r="2374" spans="1:7" x14ac:dyDescent="0.35">
      <c r="A2374">
        <v>0.86496136693841719</v>
      </c>
      <c r="B2374" t="s">
        <v>6177</v>
      </c>
      <c r="C2374">
        <v>622588489</v>
      </c>
      <c r="D2374" t="s">
        <v>6195</v>
      </c>
      <c r="E2374" t="s">
        <v>6190</v>
      </c>
      <c r="F2374" s="2">
        <v>44396</v>
      </c>
      <c r="G2374">
        <v>30762.959999999999</v>
      </c>
    </row>
    <row r="2375" spans="1:7" x14ac:dyDescent="0.35">
      <c r="A2375">
        <v>3.1486314098734813E-2</v>
      </c>
      <c r="B2375" t="s">
        <v>6178</v>
      </c>
      <c r="C2375">
        <v>116154779</v>
      </c>
      <c r="D2375" t="s">
        <v>6187</v>
      </c>
      <c r="E2375" t="s">
        <v>6190</v>
      </c>
      <c r="F2375" s="2">
        <v>44431</v>
      </c>
      <c r="G2375">
        <v>16762.62</v>
      </c>
    </row>
    <row r="2376" spans="1:7" x14ac:dyDescent="0.35">
      <c r="A2376">
        <v>0.27755377194339326</v>
      </c>
      <c r="B2376" t="s">
        <v>6182</v>
      </c>
      <c r="C2376">
        <v>654882523</v>
      </c>
      <c r="D2376" t="s">
        <v>6196</v>
      </c>
      <c r="E2376" t="s">
        <v>6199</v>
      </c>
      <c r="F2376" s="2">
        <v>44507</v>
      </c>
      <c r="G2376">
        <v>5158.5</v>
      </c>
    </row>
    <row r="2377" spans="1:7" x14ac:dyDescent="0.35">
      <c r="A2377">
        <v>0.864212180832997</v>
      </c>
      <c r="B2377" t="s">
        <v>6182</v>
      </c>
      <c r="C2377">
        <v>120457380</v>
      </c>
      <c r="D2377" t="s">
        <v>6196</v>
      </c>
      <c r="E2377" t="s">
        <v>6188</v>
      </c>
      <c r="F2377" s="2">
        <v>44502</v>
      </c>
      <c r="G2377">
        <v>34174.160000000003</v>
      </c>
    </row>
    <row r="2378" spans="1:7" x14ac:dyDescent="0.35">
      <c r="A2378">
        <v>0.65431093979817312</v>
      </c>
      <c r="B2378" t="s">
        <v>6178</v>
      </c>
      <c r="C2378">
        <v>513815732</v>
      </c>
      <c r="D2378" t="s">
        <v>6187</v>
      </c>
      <c r="E2378" t="s">
        <v>6188</v>
      </c>
      <c r="F2378" s="2">
        <v>44364</v>
      </c>
      <c r="G2378">
        <v>10618</v>
      </c>
    </row>
    <row r="2379" spans="1:7" x14ac:dyDescent="0.35">
      <c r="A2379">
        <v>0.55552527777277605</v>
      </c>
      <c r="B2379" t="s">
        <v>6178</v>
      </c>
      <c r="C2379">
        <v>313918958</v>
      </c>
      <c r="D2379" t="s">
        <v>6187</v>
      </c>
      <c r="E2379" t="s">
        <v>6190</v>
      </c>
      <c r="F2379" s="2">
        <v>44223</v>
      </c>
      <c r="G2379">
        <v>27912.799999999999</v>
      </c>
    </row>
    <row r="2380" spans="1:7" x14ac:dyDescent="0.35">
      <c r="A2380">
        <v>0.14491030353295697</v>
      </c>
      <c r="B2380" t="s">
        <v>6179</v>
      </c>
      <c r="C2380">
        <v>34662039</v>
      </c>
      <c r="D2380" t="s">
        <v>6198</v>
      </c>
      <c r="E2380" t="s">
        <v>6191</v>
      </c>
      <c r="F2380" s="2">
        <v>44621</v>
      </c>
      <c r="G2380">
        <v>15962.66</v>
      </c>
    </row>
    <row r="2381" spans="1:7" x14ac:dyDescent="0.35">
      <c r="A2381">
        <v>0.81153900772607468</v>
      </c>
      <c r="B2381" t="s">
        <v>6181</v>
      </c>
      <c r="C2381">
        <v>413993051</v>
      </c>
      <c r="D2381" t="s">
        <v>6192</v>
      </c>
      <c r="E2381" t="s">
        <v>6197</v>
      </c>
      <c r="F2381" s="2">
        <v>44417</v>
      </c>
      <c r="G2381">
        <v>6405.63</v>
      </c>
    </row>
    <row r="2382" spans="1:7" x14ac:dyDescent="0.35">
      <c r="A2382">
        <v>5.1600445343520374E-3</v>
      </c>
      <c r="B2382" t="s">
        <v>6177</v>
      </c>
      <c r="C2382">
        <v>166902456</v>
      </c>
      <c r="D2382" t="s">
        <v>6195</v>
      </c>
      <c r="E2382" t="s">
        <v>6190</v>
      </c>
      <c r="F2382" s="2">
        <v>44206</v>
      </c>
      <c r="G2382">
        <v>13896.6</v>
      </c>
    </row>
    <row r="2383" spans="1:7" x14ac:dyDescent="0.35">
      <c r="A2383">
        <v>4.9206357729200234E-2</v>
      </c>
      <c r="B2383" t="s">
        <v>6182</v>
      </c>
      <c r="C2383">
        <v>424349749</v>
      </c>
      <c r="D2383" t="s">
        <v>6196</v>
      </c>
      <c r="E2383" t="s">
        <v>6200</v>
      </c>
      <c r="F2383" s="2">
        <v>44515</v>
      </c>
      <c r="G2383">
        <v>37394.239999999998</v>
      </c>
    </row>
    <row r="2384" spans="1:7" x14ac:dyDescent="0.35">
      <c r="A2384">
        <v>0.51535670797089506</v>
      </c>
      <c r="B2384" t="s">
        <v>6182</v>
      </c>
      <c r="C2384">
        <v>189387888</v>
      </c>
      <c r="D2384" t="s">
        <v>6196</v>
      </c>
      <c r="E2384" t="s">
        <v>6199</v>
      </c>
      <c r="F2384" s="2">
        <v>44405</v>
      </c>
      <c r="G2384">
        <v>22298.43</v>
      </c>
    </row>
    <row r="2385" spans="1:7" x14ac:dyDescent="0.35">
      <c r="A2385">
        <v>0.44572558246366389</v>
      </c>
      <c r="B2385" t="s">
        <v>6177</v>
      </c>
      <c r="C2385">
        <v>549122786</v>
      </c>
      <c r="D2385" t="s">
        <v>6195</v>
      </c>
      <c r="E2385" t="s">
        <v>6190</v>
      </c>
      <c r="F2385" s="2">
        <v>44578</v>
      </c>
      <c r="G2385">
        <v>21017.1</v>
      </c>
    </row>
    <row r="2386" spans="1:7" x14ac:dyDescent="0.35">
      <c r="A2386">
        <v>0.4960933407068493</v>
      </c>
      <c r="B2386" t="s">
        <v>6182</v>
      </c>
      <c r="C2386">
        <v>303452116</v>
      </c>
      <c r="D2386" t="s">
        <v>6196</v>
      </c>
      <c r="E2386" t="s">
        <v>6199</v>
      </c>
      <c r="F2386" s="2">
        <v>44676</v>
      </c>
      <c r="G2386">
        <v>13942.08</v>
      </c>
    </row>
    <row r="2387" spans="1:7" x14ac:dyDescent="0.35">
      <c r="A2387">
        <v>0.89459865496366253</v>
      </c>
      <c r="B2387" t="s">
        <v>6178</v>
      </c>
      <c r="C2387">
        <v>444161122</v>
      </c>
      <c r="D2387" t="s">
        <v>6187</v>
      </c>
      <c r="E2387" t="s">
        <v>6188</v>
      </c>
      <c r="F2387" s="2">
        <v>44362</v>
      </c>
      <c r="G2387">
        <v>18972.599999999999</v>
      </c>
    </row>
    <row r="2388" spans="1:7" x14ac:dyDescent="0.35">
      <c r="A2388">
        <v>0.46907127529473236</v>
      </c>
      <c r="B2388" t="s">
        <v>6179</v>
      </c>
      <c r="C2388">
        <v>473113900</v>
      </c>
      <c r="D2388" t="s">
        <v>6198</v>
      </c>
      <c r="E2388" t="s">
        <v>6191</v>
      </c>
      <c r="F2388" s="2">
        <v>44388</v>
      </c>
      <c r="G2388">
        <v>17152.18</v>
      </c>
    </row>
    <row r="2389" spans="1:7" x14ac:dyDescent="0.35">
      <c r="A2389">
        <v>0.76472290403260579</v>
      </c>
      <c r="B2389" t="s">
        <v>6177</v>
      </c>
      <c r="C2389">
        <v>860663910</v>
      </c>
      <c r="D2389" t="s">
        <v>6195</v>
      </c>
      <c r="E2389" t="s">
        <v>6190</v>
      </c>
      <c r="F2389" s="2">
        <v>44357</v>
      </c>
      <c r="G2389">
        <v>31251.200000000001</v>
      </c>
    </row>
    <row r="2390" spans="1:7" x14ac:dyDescent="0.35">
      <c r="A2390">
        <v>5.0967573679838063E-2</v>
      </c>
      <c r="B2390" t="s">
        <v>6182</v>
      </c>
      <c r="C2390">
        <v>442469731</v>
      </c>
      <c r="D2390" t="s">
        <v>6196</v>
      </c>
      <c r="E2390" t="s">
        <v>6188</v>
      </c>
      <c r="F2390" s="2">
        <v>44231</v>
      </c>
      <c r="G2390">
        <v>15019.75</v>
      </c>
    </row>
    <row r="2391" spans="1:7" x14ac:dyDescent="0.35">
      <c r="A2391">
        <v>0.20682109952044581</v>
      </c>
      <c r="B2391" t="s">
        <v>6179</v>
      </c>
      <c r="C2391">
        <v>385409761</v>
      </c>
      <c r="D2391" t="s">
        <v>6198</v>
      </c>
      <c r="E2391" t="s">
        <v>6191</v>
      </c>
      <c r="F2391" s="2">
        <v>44243</v>
      </c>
      <c r="G2391">
        <v>8648.7999999999993</v>
      </c>
    </row>
    <row r="2392" spans="1:7" x14ac:dyDescent="0.35">
      <c r="A2392">
        <v>0.29525098359025537</v>
      </c>
      <c r="B2392" t="s">
        <v>6181</v>
      </c>
      <c r="C2392">
        <v>581124558</v>
      </c>
      <c r="D2392" t="s">
        <v>6192</v>
      </c>
      <c r="E2392" t="s">
        <v>6197</v>
      </c>
      <c r="F2392" s="2">
        <v>44456</v>
      </c>
      <c r="G2392">
        <v>17099.12</v>
      </c>
    </row>
    <row r="2393" spans="1:7" x14ac:dyDescent="0.35">
      <c r="A2393">
        <v>0.19679132613591466</v>
      </c>
      <c r="B2393" t="s">
        <v>6177</v>
      </c>
      <c r="C2393">
        <v>922739901</v>
      </c>
      <c r="D2393" t="s">
        <v>6195</v>
      </c>
      <c r="E2393" t="s">
        <v>6190</v>
      </c>
      <c r="F2393" s="2">
        <v>44624</v>
      </c>
      <c r="G2393">
        <v>46291.63</v>
      </c>
    </row>
    <row r="2394" spans="1:7" x14ac:dyDescent="0.35">
      <c r="A2394">
        <v>0.96208336762516211</v>
      </c>
      <c r="B2394" t="s">
        <v>6179</v>
      </c>
      <c r="C2394">
        <v>395085982</v>
      </c>
      <c r="D2394" t="s">
        <v>6198</v>
      </c>
      <c r="E2394" t="s">
        <v>6190</v>
      </c>
      <c r="F2394" s="2">
        <v>44243</v>
      </c>
      <c r="G2394">
        <v>11208.98</v>
      </c>
    </row>
    <row r="2395" spans="1:7" x14ac:dyDescent="0.35">
      <c r="A2395">
        <v>0.6057580235329878</v>
      </c>
      <c r="B2395" t="s">
        <v>6182</v>
      </c>
      <c r="C2395">
        <v>6975495</v>
      </c>
      <c r="D2395" t="s">
        <v>6196</v>
      </c>
      <c r="E2395" t="s">
        <v>6200</v>
      </c>
      <c r="F2395" s="2">
        <v>44557</v>
      </c>
      <c r="G2395">
        <v>62567</v>
      </c>
    </row>
    <row r="2396" spans="1:7" x14ac:dyDescent="0.35">
      <c r="A2396">
        <v>0.31401046599568172</v>
      </c>
      <c r="B2396" t="s">
        <v>6179</v>
      </c>
      <c r="C2396">
        <v>833844484</v>
      </c>
      <c r="D2396" t="s">
        <v>6198</v>
      </c>
      <c r="E2396" t="s">
        <v>6191</v>
      </c>
      <c r="F2396" s="2">
        <v>44342</v>
      </c>
      <c r="G2396">
        <v>19416.400000000001</v>
      </c>
    </row>
    <row r="2397" spans="1:7" x14ac:dyDescent="0.35">
      <c r="A2397">
        <v>0.72874378447449273</v>
      </c>
      <c r="B2397" t="s">
        <v>6178</v>
      </c>
      <c r="C2397">
        <v>380223109</v>
      </c>
      <c r="D2397" t="s">
        <v>6187</v>
      </c>
      <c r="E2397" t="s">
        <v>6188</v>
      </c>
      <c r="F2397" s="2">
        <v>44345</v>
      </c>
      <c r="G2397">
        <v>17051.400000000001</v>
      </c>
    </row>
    <row r="2398" spans="1:7" x14ac:dyDescent="0.35">
      <c r="A2398">
        <v>0.94150940289515817</v>
      </c>
      <c r="B2398" t="s">
        <v>6182</v>
      </c>
      <c r="C2398">
        <v>694139298</v>
      </c>
      <c r="D2398" t="s">
        <v>6196</v>
      </c>
      <c r="E2398" t="s">
        <v>6188</v>
      </c>
      <c r="F2398" s="2">
        <v>44387</v>
      </c>
      <c r="G2398">
        <v>34902.699999999997</v>
      </c>
    </row>
    <row r="2399" spans="1:7" x14ac:dyDescent="0.35">
      <c r="A2399">
        <v>0.19188051533654171</v>
      </c>
      <c r="B2399" t="s">
        <v>6179</v>
      </c>
      <c r="C2399">
        <v>811956007</v>
      </c>
      <c r="D2399" t="s">
        <v>6198</v>
      </c>
      <c r="E2399" t="s">
        <v>6191</v>
      </c>
      <c r="F2399" s="2">
        <v>44585</v>
      </c>
      <c r="G2399">
        <v>5156.8</v>
      </c>
    </row>
    <row r="2400" spans="1:7" x14ac:dyDescent="0.35">
      <c r="A2400">
        <v>0.66906647775002026</v>
      </c>
      <c r="B2400" t="s">
        <v>6181</v>
      </c>
      <c r="C2400">
        <v>975203713</v>
      </c>
      <c r="D2400" t="s">
        <v>6192</v>
      </c>
      <c r="E2400" t="s">
        <v>6193</v>
      </c>
      <c r="F2400" s="2">
        <v>44367</v>
      </c>
      <c r="G2400">
        <v>23838</v>
      </c>
    </row>
    <row r="2401" spans="1:7" x14ac:dyDescent="0.35">
      <c r="A2401">
        <v>0.66986212739139395</v>
      </c>
      <c r="B2401" t="s">
        <v>6180</v>
      </c>
      <c r="C2401">
        <v>130429629</v>
      </c>
      <c r="D2401" t="s">
        <v>6189</v>
      </c>
      <c r="E2401" t="s">
        <v>6190</v>
      </c>
      <c r="F2401" s="2">
        <v>44240</v>
      </c>
      <c r="G2401">
        <v>7155.47</v>
      </c>
    </row>
    <row r="2402" spans="1:7" x14ac:dyDescent="0.35">
      <c r="A2402">
        <v>0.59567323708669462</v>
      </c>
      <c r="B2402" t="s">
        <v>6177</v>
      </c>
      <c r="C2402">
        <v>997371033</v>
      </c>
      <c r="D2402" t="s">
        <v>6195</v>
      </c>
      <c r="E2402" t="s">
        <v>6190</v>
      </c>
      <c r="F2402" s="2">
        <v>44546</v>
      </c>
      <c r="G2402">
        <v>11447</v>
      </c>
    </row>
    <row r="2403" spans="1:7" x14ac:dyDescent="0.35">
      <c r="A2403">
        <v>7.5353532330919459E-2</v>
      </c>
      <c r="B2403" t="s">
        <v>6177</v>
      </c>
      <c r="C2403">
        <v>551016266</v>
      </c>
      <c r="D2403" t="s">
        <v>6195</v>
      </c>
      <c r="E2403" t="s">
        <v>6190</v>
      </c>
      <c r="F2403" s="2">
        <v>44369</v>
      </c>
      <c r="G2403">
        <v>20847.330000000002</v>
      </c>
    </row>
    <row r="2404" spans="1:7" x14ac:dyDescent="0.35">
      <c r="A2404">
        <v>0.18693713770870846</v>
      </c>
      <c r="B2404" t="s">
        <v>6179</v>
      </c>
      <c r="C2404">
        <v>150157757</v>
      </c>
      <c r="D2404" t="s">
        <v>6198</v>
      </c>
      <c r="E2404" t="s">
        <v>6191</v>
      </c>
      <c r="F2404" s="2">
        <v>44314</v>
      </c>
      <c r="G2404">
        <v>27466.799999999999</v>
      </c>
    </row>
    <row r="2405" spans="1:7" x14ac:dyDescent="0.35">
      <c r="A2405">
        <v>0.41991797591678137</v>
      </c>
      <c r="B2405" t="s">
        <v>6181</v>
      </c>
      <c r="C2405">
        <v>496015471</v>
      </c>
      <c r="D2405" t="s">
        <v>6192</v>
      </c>
      <c r="E2405" t="s">
        <v>6188</v>
      </c>
      <c r="F2405" s="2">
        <v>44420</v>
      </c>
      <c r="G2405">
        <v>35319.24</v>
      </c>
    </row>
    <row r="2406" spans="1:7" x14ac:dyDescent="0.35">
      <c r="A2406">
        <v>2.6253965216116226E-2</v>
      </c>
      <c r="B2406" t="s">
        <v>6178</v>
      </c>
      <c r="C2406">
        <v>100369630</v>
      </c>
      <c r="D2406" t="s">
        <v>6187</v>
      </c>
      <c r="E2406" t="s">
        <v>6188</v>
      </c>
      <c r="F2406" s="2">
        <v>44597</v>
      </c>
      <c r="G2406">
        <v>33111.54</v>
      </c>
    </row>
    <row r="2407" spans="1:7" x14ac:dyDescent="0.35">
      <c r="A2407">
        <v>0.43877791694461377</v>
      </c>
      <c r="B2407" t="s">
        <v>6181</v>
      </c>
      <c r="C2407">
        <v>988403910</v>
      </c>
      <c r="D2407" t="s">
        <v>6192</v>
      </c>
      <c r="E2407" t="s">
        <v>6197</v>
      </c>
      <c r="F2407" s="2">
        <v>44406</v>
      </c>
      <c r="G2407">
        <v>43773.760000000002</v>
      </c>
    </row>
    <row r="2408" spans="1:7" x14ac:dyDescent="0.35">
      <c r="A2408">
        <v>0.13965795947601356</v>
      </c>
      <c r="B2408" t="s">
        <v>6178</v>
      </c>
      <c r="C2408">
        <v>749620169</v>
      </c>
      <c r="D2408" t="s">
        <v>6187</v>
      </c>
      <c r="E2408" t="s">
        <v>6200</v>
      </c>
      <c r="F2408" s="2">
        <v>44540</v>
      </c>
      <c r="G2408">
        <v>46272.94</v>
      </c>
    </row>
    <row r="2409" spans="1:7" x14ac:dyDescent="0.35">
      <c r="A2409">
        <v>0.77303229302858523</v>
      </c>
      <c r="B2409" t="s">
        <v>6179</v>
      </c>
      <c r="C2409">
        <v>234938324</v>
      </c>
      <c r="D2409" t="s">
        <v>6198</v>
      </c>
      <c r="E2409" t="s">
        <v>6191</v>
      </c>
      <c r="F2409" s="2">
        <v>44368</v>
      </c>
      <c r="G2409">
        <v>42326.400000000001</v>
      </c>
    </row>
    <row r="2410" spans="1:7" x14ac:dyDescent="0.35">
      <c r="A2410">
        <v>9.7619908155829771E-2</v>
      </c>
      <c r="B2410" t="s">
        <v>6177</v>
      </c>
      <c r="C2410">
        <v>3042125</v>
      </c>
      <c r="D2410" t="s">
        <v>6195</v>
      </c>
      <c r="E2410" t="s">
        <v>6190</v>
      </c>
      <c r="F2410" s="2">
        <v>44226</v>
      </c>
      <c r="G2410">
        <v>21306.6</v>
      </c>
    </row>
    <row r="2411" spans="1:7" x14ac:dyDescent="0.35">
      <c r="A2411">
        <v>0.41760449276756961</v>
      </c>
      <c r="B2411" t="s">
        <v>6182</v>
      </c>
      <c r="C2411">
        <v>66026445</v>
      </c>
      <c r="D2411" t="s">
        <v>6196</v>
      </c>
      <c r="E2411" t="s">
        <v>6200</v>
      </c>
      <c r="F2411" s="2">
        <v>44598</v>
      </c>
      <c r="G2411">
        <v>23992.79</v>
      </c>
    </row>
    <row r="2412" spans="1:7" x14ac:dyDescent="0.35">
      <c r="A2412">
        <v>0.95448881604231217</v>
      </c>
      <c r="B2412" t="s">
        <v>6179</v>
      </c>
      <c r="C2412">
        <v>313931055</v>
      </c>
      <c r="D2412" t="s">
        <v>6198</v>
      </c>
      <c r="E2412" t="s">
        <v>6190</v>
      </c>
      <c r="F2412" s="2">
        <v>44426</v>
      </c>
      <c r="G2412">
        <v>10617.09</v>
      </c>
    </row>
    <row r="2413" spans="1:7" x14ac:dyDescent="0.35">
      <c r="A2413">
        <v>0.89659154632027738</v>
      </c>
      <c r="B2413" t="s">
        <v>6181</v>
      </c>
      <c r="C2413">
        <v>464887583</v>
      </c>
      <c r="D2413" t="s">
        <v>6192</v>
      </c>
      <c r="E2413" t="s">
        <v>6193</v>
      </c>
      <c r="F2413" s="2">
        <v>44674</v>
      </c>
      <c r="G2413">
        <v>60781.56</v>
      </c>
    </row>
    <row r="2414" spans="1:7" x14ac:dyDescent="0.35">
      <c r="A2414">
        <v>3.4191084153093909E-2</v>
      </c>
      <c r="B2414" t="s">
        <v>6181</v>
      </c>
      <c r="C2414">
        <v>555382110</v>
      </c>
      <c r="D2414" t="s">
        <v>6192</v>
      </c>
      <c r="E2414" t="s">
        <v>6197</v>
      </c>
      <c r="F2414" s="2">
        <v>44290</v>
      </c>
      <c r="G2414">
        <v>6760.26</v>
      </c>
    </row>
    <row r="2415" spans="1:7" x14ac:dyDescent="0.35">
      <c r="A2415">
        <v>0.83854829257942765</v>
      </c>
      <c r="B2415" t="s">
        <v>6177</v>
      </c>
      <c r="C2415">
        <v>777992746</v>
      </c>
      <c r="D2415" t="s">
        <v>6195</v>
      </c>
      <c r="E2415" t="s">
        <v>6190</v>
      </c>
      <c r="F2415" s="2">
        <v>44210</v>
      </c>
      <c r="G2415">
        <v>20225.7</v>
      </c>
    </row>
    <row r="2416" spans="1:7" x14ac:dyDescent="0.35">
      <c r="A2416">
        <v>0.12404197035210163</v>
      </c>
      <c r="B2416" t="s">
        <v>6178</v>
      </c>
      <c r="C2416">
        <v>128086960</v>
      </c>
      <c r="D2416" t="s">
        <v>6187</v>
      </c>
      <c r="E2416" t="s">
        <v>6188</v>
      </c>
      <c r="F2416" s="2">
        <v>44255</v>
      </c>
      <c r="G2416">
        <v>4754.3999999999996</v>
      </c>
    </row>
    <row r="2417" spans="1:7" x14ac:dyDescent="0.35">
      <c r="A2417">
        <v>0.89174381128830082</v>
      </c>
      <c r="B2417" t="s">
        <v>6181</v>
      </c>
      <c r="C2417">
        <v>318683016</v>
      </c>
      <c r="D2417" t="s">
        <v>6192</v>
      </c>
      <c r="E2417" t="s">
        <v>6193</v>
      </c>
      <c r="F2417" s="2">
        <v>44317</v>
      </c>
      <c r="G2417">
        <v>45622.7</v>
      </c>
    </row>
    <row r="2418" spans="1:7" x14ac:dyDescent="0.35">
      <c r="A2418">
        <v>3.5809043421540454E-2</v>
      </c>
      <c r="B2418" t="s">
        <v>6179</v>
      </c>
      <c r="C2418">
        <v>305594163</v>
      </c>
      <c r="D2418" t="s">
        <v>6198</v>
      </c>
      <c r="E2418" t="s">
        <v>6190</v>
      </c>
      <c r="F2418" s="2">
        <v>44572</v>
      </c>
      <c r="G2418">
        <v>23347.32</v>
      </c>
    </row>
    <row r="2419" spans="1:7" x14ac:dyDescent="0.35">
      <c r="A2419">
        <v>0.34856998287427632</v>
      </c>
      <c r="B2419" t="s">
        <v>6179</v>
      </c>
      <c r="C2419">
        <v>369381575</v>
      </c>
      <c r="D2419" t="s">
        <v>6198</v>
      </c>
      <c r="E2419" t="s">
        <v>6191</v>
      </c>
      <c r="F2419" s="2">
        <v>44433</v>
      </c>
      <c r="G2419">
        <v>54354.3</v>
      </c>
    </row>
    <row r="2420" spans="1:7" x14ac:dyDescent="0.35">
      <c r="A2420">
        <v>0.24360762174489381</v>
      </c>
      <c r="B2420" t="s">
        <v>6182</v>
      </c>
      <c r="C2420">
        <v>169553214</v>
      </c>
      <c r="D2420" t="s">
        <v>6196</v>
      </c>
      <c r="E2420" t="s">
        <v>6200</v>
      </c>
      <c r="F2420" s="2">
        <v>44314</v>
      </c>
      <c r="G2420">
        <v>12903.66</v>
      </c>
    </row>
    <row r="2421" spans="1:7" x14ac:dyDescent="0.35">
      <c r="A2421">
        <v>0.99032914736073441</v>
      </c>
      <c r="B2421" t="s">
        <v>6179</v>
      </c>
      <c r="C2421">
        <v>565313618</v>
      </c>
      <c r="D2421" t="s">
        <v>6198</v>
      </c>
      <c r="E2421" t="s">
        <v>6201</v>
      </c>
      <c r="F2421" s="2">
        <v>44391</v>
      </c>
      <c r="G2421">
        <v>26955.98</v>
      </c>
    </row>
    <row r="2422" spans="1:7" x14ac:dyDescent="0.35">
      <c r="A2422">
        <v>0.3478951399711524</v>
      </c>
      <c r="B2422" t="s">
        <v>6182</v>
      </c>
      <c r="C2422">
        <v>375431415</v>
      </c>
      <c r="D2422" t="s">
        <v>6196</v>
      </c>
      <c r="E2422" t="s">
        <v>6188</v>
      </c>
      <c r="F2422" s="2">
        <v>44411</v>
      </c>
      <c r="G2422">
        <v>43655.92</v>
      </c>
    </row>
    <row r="2423" spans="1:7" x14ac:dyDescent="0.35">
      <c r="A2423">
        <v>0.10837807140873001</v>
      </c>
      <c r="B2423" t="s">
        <v>6179</v>
      </c>
      <c r="C2423">
        <v>396197673</v>
      </c>
      <c r="D2423" t="s">
        <v>6198</v>
      </c>
      <c r="E2423" t="s">
        <v>6201</v>
      </c>
      <c r="F2423" s="2">
        <v>44391</v>
      </c>
      <c r="G2423">
        <v>8835.5</v>
      </c>
    </row>
    <row r="2424" spans="1:7" x14ac:dyDescent="0.35">
      <c r="A2424">
        <v>0.30483346176005721</v>
      </c>
      <c r="B2424" t="s">
        <v>6178</v>
      </c>
      <c r="C2424">
        <v>919464811</v>
      </c>
      <c r="D2424" t="s">
        <v>6187</v>
      </c>
      <c r="E2424" t="s">
        <v>6188</v>
      </c>
      <c r="F2424" s="2">
        <v>44555</v>
      </c>
      <c r="G2424">
        <v>46266.3</v>
      </c>
    </row>
    <row r="2425" spans="1:7" x14ac:dyDescent="0.35">
      <c r="A2425">
        <v>1.7562767637890775E-2</v>
      </c>
      <c r="B2425" t="s">
        <v>6178</v>
      </c>
      <c r="C2425">
        <v>231227309</v>
      </c>
      <c r="D2425" t="s">
        <v>6187</v>
      </c>
      <c r="E2425" t="s">
        <v>6188</v>
      </c>
      <c r="F2425" s="2">
        <v>44433</v>
      </c>
      <c r="G2425">
        <v>7933.2</v>
      </c>
    </row>
    <row r="2426" spans="1:7" x14ac:dyDescent="0.35">
      <c r="A2426">
        <v>0.1207961884789267</v>
      </c>
      <c r="B2426" t="s">
        <v>6182</v>
      </c>
      <c r="C2426">
        <v>316648932</v>
      </c>
      <c r="D2426" t="s">
        <v>6196</v>
      </c>
      <c r="E2426" t="s">
        <v>6188</v>
      </c>
      <c r="F2426" s="2">
        <v>44462</v>
      </c>
      <c r="G2426">
        <v>37668.720000000001</v>
      </c>
    </row>
    <row r="2427" spans="1:7" x14ac:dyDescent="0.35">
      <c r="A2427">
        <v>0.62525628540411626</v>
      </c>
      <c r="B2427" t="s">
        <v>6178</v>
      </c>
      <c r="C2427">
        <v>755287115</v>
      </c>
      <c r="D2427" t="s">
        <v>6187</v>
      </c>
      <c r="E2427" t="s">
        <v>6190</v>
      </c>
      <c r="F2427" s="2">
        <v>44656</v>
      </c>
      <c r="G2427">
        <v>33093.980000000003</v>
      </c>
    </row>
    <row r="2428" spans="1:7" x14ac:dyDescent="0.35">
      <c r="A2428">
        <v>0.35760722154755953</v>
      </c>
      <c r="B2428" t="s">
        <v>6180</v>
      </c>
      <c r="C2428">
        <v>305329337</v>
      </c>
      <c r="D2428" t="s">
        <v>6189</v>
      </c>
      <c r="E2428" t="s">
        <v>6194</v>
      </c>
      <c r="F2428" s="2">
        <v>44211</v>
      </c>
      <c r="G2428">
        <v>15505.6</v>
      </c>
    </row>
    <row r="2429" spans="1:7" x14ac:dyDescent="0.35">
      <c r="A2429">
        <v>0.89063162717455002</v>
      </c>
      <c r="B2429" t="s">
        <v>6178</v>
      </c>
      <c r="C2429">
        <v>311948849</v>
      </c>
      <c r="D2429" t="s">
        <v>6187</v>
      </c>
      <c r="E2429" t="s">
        <v>6191</v>
      </c>
      <c r="F2429" s="2">
        <v>44524</v>
      </c>
      <c r="G2429">
        <v>52216.52</v>
      </c>
    </row>
    <row r="2430" spans="1:7" x14ac:dyDescent="0.35">
      <c r="A2430">
        <v>0.77785738350619105</v>
      </c>
      <c r="B2430" t="s">
        <v>6177</v>
      </c>
      <c r="C2430">
        <v>946289777</v>
      </c>
      <c r="D2430" t="s">
        <v>6195</v>
      </c>
      <c r="E2430" t="s">
        <v>6190</v>
      </c>
      <c r="F2430" s="2">
        <v>44618</v>
      </c>
      <c r="G2430">
        <v>47651.76</v>
      </c>
    </row>
    <row r="2431" spans="1:7" x14ac:dyDescent="0.35">
      <c r="A2431">
        <v>0.40329021576335378</v>
      </c>
      <c r="B2431" t="s">
        <v>6177</v>
      </c>
      <c r="C2431">
        <v>582624979</v>
      </c>
      <c r="D2431" t="s">
        <v>6195</v>
      </c>
      <c r="E2431" t="s">
        <v>6190</v>
      </c>
      <c r="F2431" s="2">
        <v>44642</v>
      </c>
      <c r="G2431">
        <v>21449.89</v>
      </c>
    </row>
    <row r="2432" spans="1:7" x14ac:dyDescent="0.35">
      <c r="A2432">
        <v>0.28734055419516402</v>
      </c>
      <c r="B2432" t="s">
        <v>6177</v>
      </c>
      <c r="C2432">
        <v>453758837</v>
      </c>
      <c r="D2432" t="s">
        <v>6195</v>
      </c>
      <c r="E2432" t="s">
        <v>6190</v>
      </c>
      <c r="F2432" s="2">
        <v>44290</v>
      </c>
      <c r="G2432">
        <v>44848.7</v>
      </c>
    </row>
    <row r="2433" spans="1:7" x14ac:dyDescent="0.35">
      <c r="A2433">
        <v>0.82822338529026107</v>
      </c>
      <c r="B2433" t="s">
        <v>6181</v>
      </c>
      <c r="C2433">
        <v>652428018</v>
      </c>
      <c r="D2433" t="s">
        <v>6192</v>
      </c>
      <c r="E2433" t="s">
        <v>6193</v>
      </c>
      <c r="F2433" s="2">
        <v>44500</v>
      </c>
      <c r="G2433">
        <v>23607.71</v>
      </c>
    </row>
    <row r="2434" spans="1:7" x14ac:dyDescent="0.35">
      <c r="A2434">
        <v>0.71328650400156657</v>
      </c>
      <c r="B2434" t="s">
        <v>6178</v>
      </c>
      <c r="C2434">
        <v>549134996</v>
      </c>
      <c r="D2434" t="s">
        <v>6187</v>
      </c>
      <c r="E2434" t="s">
        <v>6188</v>
      </c>
      <c r="F2434" s="2">
        <v>44515</v>
      </c>
      <c r="G2434">
        <v>38810.35</v>
      </c>
    </row>
    <row r="2435" spans="1:7" x14ac:dyDescent="0.35">
      <c r="A2435">
        <v>4.6044147707754668E-2</v>
      </c>
      <c r="B2435" t="s">
        <v>6182</v>
      </c>
      <c r="C2435">
        <v>892681718</v>
      </c>
      <c r="D2435" t="s">
        <v>6196</v>
      </c>
      <c r="E2435" t="s">
        <v>6199</v>
      </c>
      <c r="F2435" s="2">
        <v>44417</v>
      </c>
      <c r="G2435">
        <v>31774.63</v>
      </c>
    </row>
    <row r="2436" spans="1:7" x14ac:dyDescent="0.35">
      <c r="A2436">
        <v>0.22664807501891471</v>
      </c>
      <c r="B2436" t="s">
        <v>6178</v>
      </c>
      <c r="C2436">
        <v>328206610</v>
      </c>
      <c r="D2436" t="s">
        <v>6187</v>
      </c>
      <c r="E2436" t="s">
        <v>6188</v>
      </c>
      <c r="F2436" s="2">
        <v>44471</v>
      </c>
      <c r="G2436">
        <v>42958.44</v>
      </c>
    </row>
    <row r="2437" spans="1:7" x14ac:dyDescent="0.35">
      <c r="A2437">
        <v>0.26942532377382911</v>
      </c>
      <c r="B2437" t="s">
        <v>6177</v>
      </c>
      <c r="C2437">
        <v>479252612</v>
      </c>
      <c r="D2437" t="s">
        <v>6195</v>
      </c>
      <c r="E2437" t="s">
        <v>6190</v>
      </c>
      <c r="F2437" s="2">
        <v>44233</v>
      </c>
      <c r="G2437">
        <v>38655.629999999997</v>
      </c>
    </row>
    <row r="2438" spans="1:7" x14ac:dyDescent="0.35">
      <c r="A2438">
        <v>0.24519379271287467</v>
      </c>
      <c r="B2438" t="s">
        <v>6179</v>
      </c>
      <c r="C2438">
        <v>812368688</v>
      </c>
      <c r="D2438" t="s">
        <v>6198</v>
      </c>
      <c r="E2438" t="s">
        <v>6191</v>
      </c>
      <c r="F2438" s="2">
        <v>44424</v>
      </c>
      <c r="G2438">
        <v>26765.55</v>
      </c>
    </row>
    <row r="2439" spans="1:7" x14ac:dyDescent="0.35">
      <c r="A2439">
        <v>0.30163464959597108</v>
      </c>
      <c r="B2439" t="s">
        <v>6178</v>
      </c>
      <c r="C2439">
        <v>838153424</v>
      </c>
      <c r="D2439" t="s">
        <v>6187</v>
      </c>
      <c r="E2439" t="s">
        <v>6200</v>
      </c>
      <c r="F2439" s="2">
        <v>44463</v>
      </c>
      <c r="G2439">
        <v>16960.05</v>
      </c>
    </row>
    <row r="2440" spans="1:7" x14ac:dyDescent="0.35">
      <c r="A2440">
        <v>0.48730076401209788</v>
      </c>
      <c r="B2440" t="s">
        <v>6181</v>
      </c>
      <c r="C2440">
        <v>345084481</v>
      </c>
      <c r="D2440" t="s">
        <v>6192</v>
      </c>
      <c r="E2440" t="s">
        <v>6193</v>
      </c>
      <c r="F2440" s="2">
        <v>44657</v>
      </c>
      <c r="G2440">
        <v>21817.95</v>
      </c>
    </row>
    <row r="2441" spans="1:7" x14ac:dyDescent="0.35">
      <c r="A2441">
        <v>0.93764901579593951</v>
      </c>
      <c r="B2441" t="s">
        <v>6178</v>
      </c>
      <c r="C2441">
        <v>418330740</v>
      </c>
      <c r="D2441" t="s">
        <v>6187</v>
      </c>
      <c r="E2441" t="s">
        <v>6188</v>
      </c>
      <c r="F2441" s="2">
        <v>44525</v>
      </c>
      <c r="G2441">
        <v>17913.580000000002</v>
      </c>
    </row>
    <row r="2442" spans="1:7" x14ac:dyDescent="0.35">
      <c r="A2442">
        <v>0.48038274930190183</v>
      </c>
      <c r="B2442" t="s">
        <v>6181</v>
      </c>
      <c r="C2442">
        <v>868121015</v>
      </c>
      <c r="D2442" t="s">
        <v>6192</v>
      </c>
      <c r="E2442" t="s">
        <v>6197</v>
      </c>
      <c r="F2442" s="2">
        <v>44383</v>
      </c>
      <c r="G2442">
        <v>19426.62</v>
      </c>
    </row>
    <row r="2443" spans="1:7" x14ac:dyDescent="0.35">
      <c r="A2443">
        <v>0.50142342957602071</v>
      </c>
      <c r="B2443" t="s">
        <v>6177</v>
      </c>
      <c r="C2443">
        <v>182328587</v>
      </c>
      <c r="D2443" t="s">
        <v>6195</v>
      </c>
      <c r="E2443" t="s">
        <v>6190</v>
      </c>
      <c r="F2443" s="2">
        <v>44212</v>
      </c>
      <c r="G2443">
        <v>42986.58</v>
      </c>
    </row>
    <row r="2444" spans="1:7" x14ac:dyDescent="0.35">
      <c r="A2444">
        <v>0.4039291558891337</v>
      </c>
      <c r="B2444" t="s">
        <v>6179</v>
      </c>
      <c r="C2444">
        <v>15770503</v>
      </c>
      <c r="D2444" t="s">
        <v>6198</v>
      </c>
      <c r="E2444" t="s">
        <v>6191</v>
      </c>
      <c r="F2444" s="2">
        <v>44324</v>
      </c>
      <c r="G2444">
        <v>28488.75</v>
      </c>
    </row>
    <row r="2445" spans="1:7" x14ac:dyDescent="0.35">
      <c r="A2445">
        <v>0.28793890369398634</v>
      </c>
      <c r="B2445" t="s">
        <v>6177</v>
      </c>
      <c r="C2445">
        <v>670917515</v>
      </c>
      <c r="D2445" t="s">
        <v>6195</v>
      </c>
      <c r="E2445" t="s">
        <v>6190</v>
      </c>
      <c r="F2445" s="2">
        <v>44396</v>
      </c>
      <c r="G2445">
        <v>20851.740000000002</v>
      </c>
    </row>
    <row r="2446" spans="1:7" x14ac:dyDescent="0.35">
      <c r="A2446">
        <v>0.10630026444205465</v>
      </c>
      <c r="B2446" t="s">
        <v>6179</v>
      </c>
      <c r="C2446">
        <v>45533935</v>
      </c>
      <c r="D2446" t="s">
        <v>6198</v>
      </c>
      <c r="E2446" t="s">
        <v>6191</v>
      </c>
      <c r="F2446" s="2">
        <v>44353</v>
      </c>
      <c r="G2446">
        <v>13054.4</v>
      </c>
    </row>
    <row r="2447" spans="1:7" x14ac:dyDescent="0.35">
      <c r="A2447">
        <v>0.18615896700907253</v>
      </c>
      <c r="B2447" t="s">
        <v>6177</v>
      </c>
      <c r="C2447">
        <v>704257334</v>
      </c>
      <c r="D2447" t="s">
        <v>6195</v>
      </c>
      <c r="E2447" t="s">
        <v>6190</v>
      </c>
      <c r="F2447" s="2">
        <v>44446</v>
      </c>
      <c r="G2447">
        <v>31953.39</v>
      </c>
    </row>
    <row r="2448" spans="1:7" x14ac:dyDescent="0.35">
      <c r="A2448">
        <v>0.27302553312942923</v>
      </c>
      <c r="B2448" t="s">
        <v>6180</v>
      </c>
      <c r="C2448">
        <v>193355727</v>
      </c>
      <c r="D2448" t="s">
        <v>6189</v>
      </c>
      <c r="E2448" t="s">
        <v>6190</v>
      </c>
      <c r="F2448" s="2">
        <v>44393</v>
      </c>
      <c r="G2448">
        <v>18183.900000000001</v>
      </c>
    </row>
    <row r="2449" spans="1:7" x14ac:dyDescent="0.35">
      <c r="A2449">
        <v>0.21582238038522195</v>
      </c>
      <c r="B2449" t="s">
        <v>6182</v>
      </c>
      <c r="C2449">
        <v>301691876</v>
      </c>
      <c r="D2449" t="s">
        <v>6196</v>
      </c>
      <c r="E2449" t="s">
        <v>6188</v>
      </c>
      <c r="F2449" s="2">
        <v>44494</v>
      </c>
      <c r="G2449">
        <v>10536.85</v>
      </c>
    </row>
    <row r="2450" spans="1:7" x14ac:dyDescent="0.35">
      <c r="A2450">
        <v>0.12727532770052385</v>
      </c>
      <c r="B2450" t="s">
        <v>6182</v>
      </c>
      <c r="C2450">
        <v>368729411</v>
      </c>
      <c r="D2450" t="s">
        <v>6196</v>
      </c>
      <c r="E2450" t="s">
        <v>6188</v>
      </c>
      <c r="F2450" s="2">
        <v>44600</v>
      </c>
      <c r="G2450">
        <v>63260.800000000003</v>
      </c>
    </row>
    <row r="2451" spans="1:7" x14ac:dyDescent="0.35">
      <c r="A2451">
        <v>0.27907570812949656</v>
      </c>
      <c r="B2451" t="s">
        <v>6177</v>
      </c>
      <c r="C2451">
        <v>898850646</v>
      </c>
      <c r="D2451" t="s">
        <v>6195</v>
      </c>
      <c r="E2451" t="s">
        <v>6190</v>
      </c>
      <c r="F2451" s="2">
        <v>44422</v>
      </c>
      <c r="G2451">
        <v>28527.360000000001</v>
      </c>
    </row>
    <row r="2452" spans="1:7" x14ac:dyDescent="0.35">
      <c r="A2452">
        <v>0.80048312649587516</v>
      </c>
      <c r="B2452" t="s">
        <v>6180</v>
      </c>
      <c r="C2452">
        <v>295040717</v>
      </c>
      <c r="D2452" t="s">
        <v>6189</v>
      </c>
      <c r="E2452" t="s">
        <v>6190</v>
      </c>
      <c r="F2452" s="2">
        <v>44305</v>
      </c>
      <c r="G2452">
        <v>12255.54</v>
      </c>
    </row>
    <row r="2453" spans="1:7" x14ac:dyDescent="0.35">
      <c r="A2453">
        <v>0.52764333748000025</v>
      </c>
      <c r="B2453" t="s">
        <v>6181</v>
      </c>
      <c r="C2453">
        <v>156279764</v>
      </c>
      <c r="D2453" t="s">
        <v>6192</v>
      </c>
      <c r="E2453" t="s">
        <v>6188</v>
      </c>
      <c r="F2453" s="2">
        <v>44476</v>
      </c>
      <c r="G2453">
        <v>56647.5</v>
      </c>
    </row>
    <row r="2454" spans="1:7" x14ac:dyDescent="0.35">
      <c r="A2454">
        <v>0.53020148502975084</v>
      </c>
      <c r="B2454" t="s">
        <v>6182</v>
      </c>
      <c r="C2454">
        <v>940266572</v>
      </c>
      <c r="D2454" t="s">
        <v>6196</v>
      </c>
      <c r="E2454" t="s">
        <v>6199</v>
      </c>
      <c r="F2454" s="2">
        <v>44418</v>
      </c>
      <c r="G2454">
        <v>4686.79</v>
      </c>
    </row>
    <row r="2455" spans="1:7" x14ac:dyDescent="0.35">
      <c r="A2455">
        <v>0.15894916376989998</v>
      </c>
      <c r="B2455" t="s">
        <v>6180</v>
      </c>
      <c r="C2455">
        <v>714119030</v>
      </c>
      <c r="D2455" t="s">
        <v>6189</v>
      </c>
      <c r="E2455" t="s">
        <v>6194</v>
      </c>
      <c r="F2455" s="2">
        <v>44658</v>
      </c>
      <c r="G2455">
        <v>7002.19</v>
      </c>
    </row>
    <row r="2456" spans="1:7" x14ac:dyDescent="0.35">
      <c r="A2456">
        <v>0.77449363390248771</v>
      </c>
      <c r="B2456" t="s">
        <v>6178</v>
      </c>
      <c r="C2456">
        <v>932967565</v>
      </c>
      <c r="D2456" t="s">
        <v>6187</v>
      </c>
      <c r="E2456" t="s">
        <v>6190</v>
      </c>
      <c r="F2456" s="2">
        <v>44610</v>
      </c>
      <c r="G2456">
        <v>32798.480000000003</v>
      </c>
    </row>
    <row r="2457" spans="1:7" x14ac:dyDescent="0.35">
      <c r="A2457">
        <v>0.36879012279244194</v>
      </c>
      <c r="B2457" t="s">
        <v>6182</v>
      </c>
      <c r="C2457">
        <v>223296755</v>
      </c>
      <c r="D2457" t="s">
        <v>6196</v>
      </c>
      <c r="E2457" t="s">
        <v>6188</v>
      </c>
      <c r="F2457" s="2">
        <v>44236</v>
      </c>
      <c r="G2457">
        <v>17198.36</v>
      </c>
    </row>
    <row r="2458" spans="1:7" x14ac:dyDescent="0.35">
      <c r="A2458">
        <v>8.4664185971510264E-2</v>
      </c>
      <c r="B2458" t="s">
        <v>6178</v>
      </c>
      <c r="C2458">
        <v>284354138</v>
      </c>
      <c r="D2458" t="s">
        <v>6187</v>
      </c>
      <c r="E2458" t="s">
        <v>6188</v>
      </c>
      <c r="F2458" s="2">
        <v>44674</v>
      </c>
      <c r="G2458">
        <v>21945</v>
      </c>
    </row>
    <row r="2459" spans="1:7" x14ac:dyDescent="0.35">
      <c r="A2459">
        <v>0.57443457743227067</v>
      </c>
      <c r="B2459" t="s">
        <v>6179</v>
      </c>
      <c r="C2459">
        <v>144814850</v>
      </c>
      <c r="D2459" t="s">
        <v>6198</v>
      </c>
      <c r="E2459" t="s">
        <v>6191</v>
      </c>
      <c r="F2459" s="2">
        <v>44266</v>
      </c>
      <c r="G2459">
        <v>18432.38</v>
      </c>
    </row>
    <row r="2460" spans="1:7" x14ac:dyDescent="0.35">
      <c r="A2460">
        <v>0.24289394043083523</v>
      </c>
      <c r="B2460" t="s">
        <v>6177</v>
      </c>
      <c r="C2460">
        <v>621698501</v>
      </c>
      <c r="D2460" t="s">
        <v>6195</v>
      </c>
      <c r="E2460" t="s">
        <v>6190</v>
      </c>
      <c r="F2460" s="2">
        <v>44609</v>
      </c>
      <c r="G2460">
        <v>30608.43</v>
      </c>
    </row>
    <row r="2461" spans="1:7" x14ac:dyDescent="0.35">
      <c r="A2461">
        <v>0.52505340382543697</v>
      </c>
      <c r="B2461" t="s">
        <v>6178</v>
      </c>
      <c r="C2461">
        <v>743549968</v>
      </c>
      <c r="D2461" t="s">
        <v>6187</v>
      </c>
      <c r="E2461" t="s">
        <v>6191</v>
      </c>
      <c r="F2461" s="2">
        <v>44483</v>
      </c>
      <c r="G2461">
        <v>27913.599999999999</v>
      </c>
    </row>
    <row r="2462" spans="1:7" x14ac:dyDescent="0.35">
      <c r="A2462">
        <v>0.13435122987713866</v>
      </c>
      <c r="B2462" t="s">
        <v>6177</v>
      </c>
      <c r="C2462">
        <v>157175715</v>
      </c>
      <c r="D2462" t="s">
        <v>6195</v>
      </c>
      <c r="E2462" t="s">
        <v>6190</v>
      </c>
      <c r="F2462" s="2">
        <v>44645</v>
      </c>
      <c r="G2462">
        <v>29976.54</v>
      </c>
    </row>
    <row r="2463" spans="1:7" x14ac:dyDescent="0.35">
      <c r="A2463">
        <v>0.94218850906799589</v>
      </c>
      <c r="B2463" t="s">
        <v>6178</v>
      </c>
      <c r="C2463">
        <v>510476419</v>
      </c>
      <c r="D2463" t="s">
        <v>6187</v>
      </c>
      <c r="E2463" t="s">
        <v>6190</v>
      </c>
      <c r="F2463" s="2">
        <v>44414</v>
      </c>
      <c r="G2463">
        <v>17295.89</v>
      </c>
    </row>
    <row r="2464" spans="1:7" x14ac:dyDescent="0.35">
      <c r="A2464">
        <v>0.95473455961920217</v>
      </c>
      <c r="B2464" t="s">
        <v>6182</v>
      </c>
      <c r="C2464">
        <v>50505862</v>
      </c>
      <c r="D2464" t="s">
        <v>6196</v>
      </c>
      <c r="E2464" t="s">
        <v>6200</v>
      </c>
      <c r="F2464" s="2">
        <v>44285</v>
      </c>
      <c r="G2464">
        <v>43812.09</v>
      </c>
    </row>
    <row r="2465" spans="1:7" x14ac:dyDescent="0.35">
      <c r="A2465">
        <v>0.51879394498039866</v>
      </c>
      <c r="B2465" t="s">
        <v>6182</v>
      </c>
      <c r="C2465">
        <v>746860424</v>
      </c>
      <c r="D2465" t="s">
        <v>6196</v>
      </c>
      <c r="E2465" t="s">
        <v>6188</v>
      </c>
      <c r="F2465" s="2">
        <v>44624</v>
      </c>
      <c r="G2465">
        <v>20219.16</v>
      </c>
    </row>
    <row r="2466" spans="1:7" x14ac:dyDescent="0.35">
      <c r="A2466">
        <v>0.40866463620304061</v>
      </c>
      <c r="B2466" t="s">
        <v>6181</v>
      </c>
      <c r="C2466">
        <v>454950381</v>
      </c>
      <c r="D2466" t="s">
        <v>6192</v>
      </c>
      <c r="E2466" t="s">
        <v>6197</v>
      </c>
      <c r="F2466" s="2">
        <v>44326</v>
      </c>
      <c r="G2466">
        <v>5243.84</v>
      </c>
    </row>
    <row r="2467" spans="1:7" x14ac:dyDescent="0.35">
      <c r="A2467">
        <v>0.32444456949919398</v>
      </c>
      <c r="B2467" t="s">
        <v>6177</v>
      </c>
      <c r="C2467">
        <v>942656359</v>
      </c>
      <c r="D2467" t="s">
        <v>6195</v>
      </c>
      <c r="E2467" t="s">
        <v>6191</v>
      </c>
      <c r="F2467" s="2">
        <v>44261</v>
      </c>
      <c r="G2467">
        <v>13511.57</v>
      </c>
    </row>
    <row r="2468" spans="1:7" x14ac:dyDescent="0.35">
      <c r="A2468">
        <v>0.71455937882226717</v>
      </c>
      <c r="B2468" t="s">
        <v>6178</v>
      </c>
      <c r="C2468">
        <v>734355758</v>
      </c>
      <c r="D2468" t="s">
        <v>6187</v>
      </c>
      <c r="E2468" t="s">
        <v>6188</v>
      </c>
      <c r="F2468" s="2">
        <v>44552</v>
      </c>
      <c r="G2468">
        <v>21470.62</v>
      </c>
    </row>
    <row r="2469" spans="1:7" x14ac:dyDescent="0.35">
      <c r="A2469">
        <v>0.61914362580013871</v>
      </c>
      <c r="B2469" t="s">
        <v>6180</v>
      </c>
      <c r="C2469">
        <v>22150365</v>
      </c>
      <c r="D2469" t="s">
        <v>6189</v>
      </c>
      <c r="E2469" t="s">
        <v>6194</v>
      </c>
      <c r="F2469" s="2">
        <v>44355</v>
      </c>
      <c r="G2469">
        <v>42010.89</v>
      </c>
    </row>
    <row r="2470" spans="1:7" x14ac:dyDescent="0.35">
      <c r="A2470">
        <v>0.53140111016670344</v>
      </c>
      <c r="B2470" t="s">
        <v>6177</v>
      </c>
      <c r="C2470">
        <v>113298775</v>
      </c>
      <c r="D2470" t="s">
        <v>6195</v>
      </c>
      <c r="E2470" t="s">
        <v>6190</v>
      </c>
      <c r="F2470" s="2">
        <v>44310</v>
      </c>
      <c r="G2470">
        <v>11458.16</v>
      </c>
    </row>
    <row r="2471" spans="1:7" x14ac:dyDescent="0.35">
      <c r="A2471">
        <v>0.65675254179457865</v>
      </c>
      <c r="B2471" t="s">
        <v>6180</v>
      </c>
      <c r="C2471">
        <v>606523970</v>
      </c>
      <c r="D2471" t="s">
        <v>6189</v>
      </c>
      <c r="E2471" t="s">
        <v>6194</v>
      </c>
      <c r="F2471" s="2">
        <v>44417</v>
      </c>
      <c r="G2471">
        <v>8774.4</v>
      </c>
    </row>
    <row r="2472" spans="1:7" x14ac:dyDescent="0.35">
      <c r="A2472">
        <v>3.2366962935385102E-2</v>
      </c>
      <c r="B2472" t="s">
        <v>6178</v>
      </c>
      <c r="C2472">
        <v>300286413</v>
      </c>
      <c r="D2472" t="s">
        <v>6187</v>
      </c>
      <c r="E2472" t="s">
        <v>6190</v>
      </c>
      <c r="F2472" s="2">
        <v>44459</v>
      </c>
      <c r="G2472">
        <v>53289.54</v>
      </c>
    </row>
    <row r="2473" spans="1:7" x14ac:dyDescent="0.35">
      <c r="A2473">
        <v>0.40142731349232896</v>
      </c>
      <c r="B2473" t="s">
        <v>6178</v>
      </c>
      <c r="C2473">
        <v>692862884</v>
      </c>
      <c r="D2473" t="s">
        <v>6187</v>
      </c>
      <c r="E2473" t="s">
        <v>6188</v>
      </c>
      <c r="F2473" s="2">
        <v>44541</v>
      </c>
      <c r="G2473">
        <v>43425.69</v>
      </c>
    </row>
    <row r="2474" spans="1:7" x14ac:dyDescent="0.35">
      <c r="A2474">
        <v>0.61128720156072547</v>
      </c>
      <c r="B2474" t="s">
        <v>6178</v>
      </c>
      <c r="C2474">
        <v>684646968</v>
      </c>
      <c r="D2474" t="s">
        <v>6187</v>
      </c>
      <c r="E2474" t="s">
        <v>6188</v>
      </c>
      <c r="F2474" s="2">
        <v>44239</v>
      </c>
      <c r="G2474">
        <v>21154.76</v>
      </c>
    </row>
    <row r="2475" spans="1:7" x14ac:dyDescent="0.35">
      <c r="A2475">
        <v>0.40407844305998786</v>
      </c>
      <c r="B2475" t="s">
        <v>6178</v>
      </c>
      <c r="C2475">
        <v>560230268</v>
      </c>
      <c r="D2475" t="s">
        <v>6187</v>
      </c>
      <c r="E2475" t="s">
        <v>6188</v>
      </c>
      <c r="F2475" s="2">
        <v>44200</v>
      </c>
      <c r="G2475">
        <v>37392.43</v>
      </c>
    </row>
    <row r="2476" spans="1:7" x14ac:dyDescent="0.35">
      <c r="A2476">
        <v>8.3995279679387469E-3</v>
      </c>
      <c r="B2476" t="s">
        <v>6178</v>
      </c>
      <c r="C2476">
        <v>854835571</v>
      </c>
      <c r="D2476" t="s">
        <v>6187</v>
      </c>
      <c r="E2476" t="s">
        <v>6190</v>
      </c>
      <c r="F2476" s="2">
        <v>44612</v>
      </c>
      <c r="G2476">
        <v>27422.6</v>
      </c>
    </row>
    <row r="2477" spans="1:7" x14ac:dyDescent="0.35">
      <c r="A2477">
        <v>0.6769912440588145</v>
      </c>
      <c r="B2477" t="s">
        <v>6181</v>
      </c>
      <c r="C2477">
        <v>325892800</v>
      </c>
      <c r="D2477" t="s">
        <v>6192</v>
      </c>
      <c r="E2477" t="s">
        <v>6193</v>
      </c>
      <c r="F2477" s="2">
        <v>44665</v>
      </c>
      <c r="G2477">
        <v>46310.400000000001</v>
      </c>
    </row>
    <row r="2478" spans="1:7" x14ac:dyDescent="0.35">
      <c r="A2478">
        <v>0.67031829844983837</v>
      </c>
      <c r="B2478" t="s">
        <v>6179</v>
      </c>
      <c r="C2478">
        <v>386788742</v>
      </c>
      <c r="D2478" t="s">
        <v>6198</v>
      </c>
      <c r="E2478" t="s">
        <v>6191</v>
      </c>
      <c r="F2478" s="2">
        <v>44542</v>
      </c>
      <c r="G2478">
        <v>7457.45</v>
      </c>
    </row>
    <row r="2479" spans="1:7" x14ac:dyDescent="0.35">
      <c r="A2479">
        <v>0.4177725530196581</v>
      </c>
      <c r="B2479" t="s">
        <v>6181</v>
      </c>
      <c r="C2479">
        <v>588324879</v>
      </c>
      <c r="D2479" t="s">
        <v>6192</v>
      </c>
      <c r="E2479" t="s">
        <v>6193</v>
      </c>
      <c r="F2479" s="2">
        <v>44503</v>
      </c>
      <c r="G2479">
        <v>17809.48</v>
      </c>
    </row>
    <row r="2480" spans="1:7" x14ac:dyDescent="0.35">
      <c r="A2480">
        <v>0.79907847653402175</v>
      </c>
      <c r="B2480" t="s">
        <v>6182</v>
      </c>
      <c r="C2480">
        <v>824575644</v>
      </c>
      <c r="D2480" t="s">
        <v>6196</v>
      </c>
      <c r="E2480" t="s">
        <v>6200</v>
      </c>
      <c r="F2480" s="2">
        <v>44593</v>
      </c>
      <c r="G2480">
        <v>12828.24</v>
      </c>
    </row>
    <row r="2481" spans="1:7" x14ac:dyDescent="0.35">
      <c r="A2481">
        <v>3.2419369749543847E-2</v>
      </c>
      <c r="B2481" t="s">
        <v>6179</v>
      </c>
      <c r="C2481">
        <v>605123228</v>
      </c>
      <c r="D2481" t="s">
        <v>6198</v>
      </c>
      <c r="E2481" t="s">
        <v>6201</v>
      </c>
      <c r="F2481" s="2">
        <v>44679</v>
      </c>
      <c r="G2481">
        <v>42738.63</v>
      </c>
    </row>
    <row r="2482" spans="1:7" x14ac:dyDescent="0.35">
      <c r="A2482">
        <v>0.32450863529568186</v>
      </c>
      <c r="B2482" t="s">
        <v>6177</v>
      </c>
      <c r="C2482">
        <v>513949179</v>
      </c>
      <c r="D2482" t="s">
        <v>6195</v>
      </c>
      <c r="E2482" t="s">
        <v>6190</v>
      </c>
      <c r="F2482" s="2">
        <v>44432</v>
      </c>
      <c r="G2482">
        <v>42962.400000000001</v>
      </c>
    </row>
    <row r="2483" spans="1:7" x14ac:dyDescent="0.35">
      <c r="A2483">
        <v>0.91136376641537931</v>
      </c>
      <c r="B2483" t="s">
        <v>6179</v>
      </c>
      <c r="C2483">
        <v>383800744</v>
      </c>
      <c r="D2483" t="s">
        <v>6198</v>
      </c>
      <c r="E2483" t="s">
        <v>6191</v>
      </c>
      <c r="F2483" s="2">
        <v>44603</v>
      </c>
      <c r="G2483">
        <v>22583.88</v>
      </c>
    </row>
    <row r="2484" spans="1:7" x14ac:dyDescent="0.35">
      <c r="A2484">
        <v>0.36072771295660644</v>
      </c>
      <c r="B2484" t="s">
        <v>6178</v>
      </c>
      <c r="C2484">
        <v>716638231</v>
      </c>
      <c r="D2484" t="s">
        <v>6187</v>
      </c>
      <c r="E2484" t="s">
        <v>6188</v>
      </c>
      <c r="F2484" s="2">
        <v>44240</v>
      </c>
      <c r="G2484">
        <v>31939.18</v>
      </c>
    </row>
    <row r="2485" spans="1:7" x14ac:dyDescent="0.35">
      <c r="A2485">
        <v>0.16063506288516427</v>
      </c>
      <c r="B2485" t="s">
        <v>6182</v>
      </c>
      <c r="C2485">
        <v>100264433</v>
      </c>
      <c r="D2485" t="s">
        <v>6196</v>
      </c>
      <c r="E2485" t="s">
        <v>6200</v>
      </c>
      <c r="F2485" s="2">
        <v>44483</v>
      </c>
      <c r="G2485">
        <v>27987.19</v>
      </c>
    </row>
    <row r="2486" spans="1:7" x14ac:dyDescent="0.35">
      <c r="A2486">
        <v>0.36840364846861051</v>
      </c>
      <c r="B2486" t="s">
        <v>6177</v>
      </c>
      <c r="C2486">
        <v>245297664</v>
      </c>
      <c r="D2486" t="s">
        <v>6195</v>
      </c>
      <c r="E2486" t="s">
        <v>6190</v>
      </c>
      <c r="F2486" s="2">
        <v>44655</v>
      </c>
      <c r="G2486">
        <v>26027.43</v>
      </c>
    </row>
    <row r="2487" spans="1:7" x14ac:dyDescent="0.35">
      <c r="A2487">
        <v>0.1756394062536375</v>
      </c>
      <c r="B2487" t="s">
        <v>6179</v>
      </c>
      <c r="C2487">
        <v>791085065</v>
      </c>
      <c r="D2487" t="s">
        <v>6198</v>
      </c>
      <c r="E2487" t="s">
        <v>6201</v>
      </c>
      <c r="F2487" s="2">
        <v>44284</v>
      </c>
      <c r="G2487">
        <v>35955</v>
      </c>
    </row>
    <row r="2488" spans="1:7" x14ac:dyDescent="0.35">
      <c r="A2488">
        <v>0.37170035589494732</v>
      </c>
      <c r="B2488" t="s">
        <v>6177</v>
      </c>
      <c r="C2488">
        <v>870982324</v>
      </c>
      <c r="D2488" t="s">
        <v>6195</v>
      </c>
      <c r="E2488" t="s">
        <v>6190</v>
      </c>
      <c r="F2488" s="2">
        <v>44665</v>
      </c>
      <c r="G2488">
        <v>72210.320000000007</v>
      </c>
    </row>
    <row r="2489" spans="1:7" x14ac:dyDescent="0.35">
      <c r="A2489">
        <v>0.32177097766192142</v>
      </c>
      <c r="B2489" t="s">
        <v>6179</v>
      </c>
      <c r="C2489">
        <v>336758713</v>
      </c>
      <c r="D2489" t="s">
        <v>6198</v>
      </c>
      <c r="E2489" t="s">
        <v>6201</v>
      </c>
      <c r="F2489" s="2">
        <v>44595</v>
      </c>
      <c r="G2489">
        <v>2184.16</v>
      </c>
    </row>
    <row r="2490" spans="1:7" x14ac:dyDescent="0.35">
      <c r="A2490">
        <v>0.72451284136228278</v>
      </c>
      <c r="B2490" t="s">
        <v>6178</v>
      </c>
      <c r="C2490">
        <v>26306891</v>
      </c>
      <c r="D2490" t="s">
        <v>6187</v>
      </c>
      <c r="E2490" t="s">
        <v>6188</v>
      </c>
      <c r="F2490" s="2">
        <v>44575</v>
      </c>
      <c r="G2490">
        <v>6881.37</v>
      </c>
    </row>
    <row r="2491" spans="1:7" x14ac:dyDescent="0.35">
      <c r="A2491">
        <v>0.76208765179013127</v>
      </c>
      <c r="B2491" t="s">
        <v>6182</v>
      </c>
      <c r="C2491">
        <v>744442646</v>
      </c>
      <c r="D2491" t="s">
        <v>6196</v>
      </c>
      <c r="E2491" t="s">
        <v>6199</v>
      </c>
      <c r="F2491" s="2">
        <v>44216</v>
      </c>
      <c r="G2491">
        <v>20373.080000000002</v>
      </c>
    </row>
    <row r="2492" spans="1:7" x14ac:dyDescent="0.35">
      <c r="A2492">
        <v>3.7823839685156124E-2</v>
      </c>
      <c r="B2492" t="s">
        <v>6181</v>
      </c>
      <c r="C2492">
        <v>392257730</v>
      </c>
      <c r="D2492" t="s">
        <v>6192</v>
      </c>
      <c r="E2492" t="s">
        <v>6193</v>
      </c>
      <c r="F2492" s="2">
        <v>44312</v>
      </c>
      <c r="G2492">
        <v>25111.8</v>
      </c>
    </row>
    <row r="2493" spans="1:7" x14ac:dyDescent="0.35">
      <c r="A2493">
        <v>0.27051273324799274</v>
      </c>
      <c r="B2493" t="s">
        <v>6182</v>
      </c>
      <c r="C2493">
        <v>194508086</v>
      </c>
      <c r="D2493" t="s">
        <v>6196</v>
      </c>
      <c r="E2493" t="s">
        <v>6199</v>
      </c>
      <c r="F2493" s="2">
        <v>44428</v>
      </c>
      <c r="G2493">
        <v>58417.06</v>
      </c>
    </row>
    <row r="2494" spans="1:7" x14ac:dyDescent="0.35">
      <c r="A2494">
        <v>0.27928097436036614</v>
      </c>
      <c r="B2494" t="s">
        <v>6178</v>
      </c>
      <c r="C2494">
        <v>620956361</v>
      </c>
      <c r="D2494" t="s">
        <v>6187</v>
      </c>
      <c r="E2494" t="s">
        <v>6188</v>
      </c>
      <c r="F2494" s="2">
        <v>44256</v>
      </c>
      <c r="G2494">
        <v>27324.85</v>
      </c>
    </row>
    <row r="2495" spans="1:7" x14ac:dyDescent="0.35">
      <c r="A2495">
        <v>0.87381204007909929</v>
      </c>
      <c r="B2495" t="s">
        <v>6182</v>
      </c>
      <c r="C2495">
        <v>346282943</v>
      </c>
      <c r="D2495" t="s">
        <v>6196</v>
      </c>
      <c r="E2495" t="s">
        <v>6199</v>
      </c>
      <c r="F2495" s="2">
        <v>44435</v>
      </c>
      <c r="G2495">
        <v>24094.799999999999</v>
      </c>
    </row>
    <row r="2496" spans="1:7" x14ac:dyDescent="0.35">
      <c r="A2496">
        <v>0.94337968861746546</v>
      </c>
      <c r="B2496" t="s">
        <v>6181</v>
      </c>
      <c r="C2496">
        <v>20886327</v>
      </c>
      <c r="D2496" t="s">
        <v>6192</v>
      </c>
      <c r="E2496" t="s">
        <v>6193</v>
      </c>
      <c r="F2496" s="2">
        <v>44322</v>
      </c>
      <c r="G2496">
        <v>9375.2000000000007</v>
      </c>
    </row>
    <row r="2497" spans="1:7" x14ac:dyDescent="0.35">
      <c r="A2497">
        <v>0.98205362442076249</v>
      </c>
      <c r="B2497" t="s">
        <v>6180</v>
      </c>
      <c r="C2497">
        <v>519478706</v>
      </c>
      <c r="D2497" t="s">
        <v>6189</v>
      </c>
      <c r="E2497" t="s">
        <v>6194</v>
      </c>
      <c r="F2497" s="2">
        <v>44368</v>
      </c>
      <c r="G2497">
        <v>50943.199999999997</v>
      </c>
    </row>
    <row r="2498" spans="1:7" x14ac:dyDescent="0.35">
      <c r="A2498">
        <v>0.99990558369990568</v>
      </c>
      <c r="B2498" t="s">
        <v>6179</v>
      </c>
      <c r="C2498">
        <v>354450304</v>
      </c>
      <c r="D2498" t="s">
        <v>6198</v>
      </c>
      <c r="E2498" t="s">
        <v>6191</v>
      </c>
      <c r="F2498" s="2">
        <v>44659</v>
      </c>
      <c r="G2498">
        <v>13002.66</v>
      </c>
    </row>
    <row r="2499" spans="1:7" x14ac:dyDescent="0.35">
      <c r="A2499">
        <v>0.27186193924469548</v>
      </c>
      <c r="B2499" t="s">
        <v>6177</v>
      </c>
      <c r="C2499">
        <v>449371390</v>
      </c>
      <c r="D2499" t="s">
        <v>6195</v>
      </c>
      <c r="E2499" t="s">
        <v>6190</v>
      </c>
      <c r="F2499" s="2">
        <v>44432</v>
      </c>
      <c r="G2499">
        <v>22598.1</v>
      </c>
    </row>
    <row r="2500" spans="1:7" x14ac:dyDescent="0.35">
      <c r="A2500">
        <v>0.64792198340912766</v>
      </c>
      <c r="B2500" t="s">
        <v>6177</v>
      </c>
      <c r="C2500">
        <v>261147852</v>
      </c>
      <c r="D2500" t="s">
        <v>6195</v>
      </c>
      <c r="E2500" t="s">
        <v>6190</v>
      </c>
      <c r="F2500" s="2">
        <v>44389</v>
      </c>
      <c r="G2500">
        <v>27555.69</v>
      </c>
    </row>
    <row r="2501" spans="1:7" x14ac:dyDescent="0.35">
      <c r="A2501">
        <v>0.65528632225460248</v>
      </c>
      <c r="B2501" t="s">
        <v>6179</v>
      </c>
      <c r="C2501">
        <v>405553613</v>
      </c>
      <c r="D2501" t="s">
        <v>6198</v>
      </c>
      <c r="E2501" t="s">
        <v>6201</v>
      </c>
      <c r="F2501" s="2">
        <v>44626</v>
      </c>
      <c r="G2501">
        <v>9152.5499999999993</v>
      </c>
    </row>
    <row r="2502" spans="1:7" x14ac:dyDescent="0.35">
      <c r="A2502">
        <v>0.83919823475262056</v>
      </c>
      <c r="B2502" t="s">
        <v>6178</v>
      </c>
      <c r="C2502">
        <v>952494421</v>
      </c>
      <c r="D2502" t="s">
        <v>6187</v>
      </c>
      <c r="E2502" t="s">
        <v>6188</v>
      </c>
      <c r="F2502" s="2">
        <v>44456</v>
      </c>
      <c r="G2502">
        <v>13183.65</v>
      </c>
    </row>
    <row r="2503" spans="1:7" x14ac:dyDescent="0.35">
      <c r="A2503">
        <v>0.17311687903310113</v>
      </c>
      <c r="B2503" t="s">
        <v>6177</v>
      </c>
      <c r="C2503">
        <v>376180406</v>
      </c>
      <c r="D2503" t="s">
        <v>6195</v>
      </c>
      <c r="E2503" t="s">
        <v>6190</v>
      </c>
      <c r="F2503" s="2">
        <v>44506</v>
      </c>
      <c r="G2503">
        <v>34353</v>
      </c>
    </row>
    <row r="2504" spans="1:7" x14ac:dyDescent="0.35">
      <c r="A2504">
        <v>0.51799063145851709</v>
      </c>
      <c r="B2504" t="s">
        <v>6182</v>
      </c>
      <c r="C2504">
        <v>807793857</v>
      </c>
      <c r="D2504" t="s">
        <v>6196</v>
      </c>
      <c r="E2504" t="s">
        <v>6200</v>
      </c>
      <c r="F2504" s="2">
        <v>44576</v>
      </c>
      <c r="G2504">
        <v>72542.92</v>
      </c>
    </row>
    <row r="2505" spans="1:7" x14ac:dyDescent="0.35">
      <c r="A2505">
        <v>0.10366945082574441</v>
      </c>
      <c r="B2505" t="s">
        <v>6182</v>
      </c>
      <c r="C2505">
        <v>120381038</v>
      </c>
      <c r="D2505" t="s">
        <v>6196</v>
      </c>
      <c r="E2505" t="s">
        <v>6188</v>
      </c>
      <c r="F2505" s="2">
        <v>44233</v>
      </c>
      <c r="G2505">
        <v>4171.3</v>
      </c>
    </row>
    <row r="2506" spans="1:7" x14ac:dyDescent="0.35">
      <c r="A2506">
        <v>8.6555006701259818E-2</v>
      </c>
      <c r="B2506" t="s">
        <v>6179</v>
      </c>
      <c r="C2506">
        <v>70154942</v>
      </c>
      <c r="D2506" t="s">
        <v>6198</v>
      </c>
      <c r="E2506" t="s">
        <v>6191</v>
      </c>
      <c r="F2506" s="2">
        <v>44624</v>
      </c>
      <c r="G2506">
        <v>26054.400000000001</v>
      </c>
    </row>
    <row r="2507" spans="1:7" x14ac:dyDescent="0.35">
      <c r="A2507">
        <v>0.97534161317665768</v>
      </c>
      <c r="B2507" t="s">
        <v>6178</v>
      </c>
      <c r="C2507">
        <v>419760890</v>
      </c>
      <c r="D2507" t="s">
        <v>6187</v>
      </c>
      <c r="E2507" t="s">
        <v>6188</v>
      </c>
      <c r="F2507" s="2">
        <v>44480</v>
      </c>
      <c r="G2507">
        <v>5473.15</v>
      </c>
    </row>
    <row r="2508" spans="1:7" x14ac:dyDescent="0.35">
      <c r="A2508">
        <v>9.4718445804659046E-3</v>
      </c>
      <c r="B2508" t="s">
        <v>6182</v>
      </c>
      <c r="C2508">
        <v>868988186</v>
      </c>
      <c r="D2508" t="s">
        <v>6196</v>
      </c>
      <c r="E2508" t="s">
        <v>6188</v>
      </c>
      <c r="F2508" s="2">
        <v>44615</v>
      </c>
      <c r="G2508">
        <v>28797.84</v>
      </c>
    </row>
    <row r="2509" spans="1:7" x14ac:dyDescent="0.35">
      <c r="A2509">
        <v>0.6042602880854745</v>
      </c>
      <c r="B2509" t="s">
        <v>6181</v>
      </c>
      <c r="C2509">
        <v>267895724</v>
      </c>
      <c r="D2509" t="s">
        <v>6192</v>
      </c>
      <c r="E2509" t="s">
        <v>6193</v>
      </c>
      <c r="F2509" s="2">
        <v>44674</v>
      </c>
      <c r="G2509">
        <v>46500.62</v>
      </c>
    </row>
    <row r="2510" spans="1:7" x14ac:dyDescent="0.35">
      <c r="A2510">
        <v>0.19078073542708718</v>
      </c>
      <c r="B2510" t="s">
        <v>6182</v>
      </c>
      <c r="C2510">
        <v>971704687</v>
      </c>
      <c r="D2510" t="s">
        <v>6196</v>
      </c>
      <c r="E2510" t="s">
        <v>6188</v>
      </c>
      <c r="F2510" s="2">
        <v>44368</v>
      </c>
      <c r="G2510">
        <v>14015.4</v>
      </c>
    </row>
    <row r="2511" spans="1:7" x14ac:dyDescent="0.35">
      <c r="A2511">
        <v>0.94729728817698666</v>
      </c>
      <c r="B2511" t="s">
        <v>6182</v>
      </c>
      <c r="C2511">
        <v>792776232</v>
      </c>
      <c r="D2511" t="s">
        <v>6196</v>
      </c>
      <c r="E2511" t="s">
        <v>6200</v>
      </c>
      <c r="F2511" s="2">
        <v>44200</v>
      </c>
      <c r="G2511">
        <v>31082.22</v>
      </c>
    </row>
    <row r="2512" spans="1:7" x14ac:dyDescent="0.35">
      <c r="A2512">
        <v>0.48040943685737292</v>
      </c>
      <c r="B2512" t="s">
        <v>6181</v>
      </c>
      <c r="C2512">
        <v>644201182</v>
      </c>
      <c r="D2512" t="s">
        <v>6192</v>
      </c>
      <c r="E2512" t="s">
        <v>6193</v>
      </c>
      <c r="F2512" s="2">
        <v>44346</v>
      </c>
      <c r="G2512">
        <v>37579.85</v>
      </c>
    </row>
    <row r="2513" spans="1:7" x14ac:dyDescent="0.35">
      <c r="A2513">
        <v>0.62525814997676554</v>
      </c>
      <c r="B2513" t="s">
        <v>6179</v>
      </c>
      <c r="C2513">
        <v>122639053</v>
      </c>
      <c r="D2513" t="s">
        <v>6198</v>
      </c>
      <c r="E2513" t="s">
        <v>6191</v>
      </c>
      <c r="F2513" s="2">
        <v>44661</v>
      </c>
      <c r="G2513">
        <v>52079.72</v>
      </c>
    </row>
    <row r="2514" spans="1:7" x14ac:dyDescent="0.35">
      <c r="A2514">
        <v>0.88271045544220772</v>
      </c>
      <c r="B2514" t="s">
        <v>6177</v>
      </c>
      <c r="C2514">
        <v>80025100</v>
      </c>
      <c r="D2514" t="s">
        <v>6195</v>
      </c>
      <c r="E2514" t="s">
        <v>6191</v>
      </c>
      <c r="F2514" s="2">
        <v>44487</v>
      </c>
      <c r="G2514">
        <v>25467.439999999999</v>
      </c>
    </row>
    <row r="2515" spans="1:7" x14ac:dyDescent="0.35">
      <c r="A2515">
        <v>5.5825469786826454E-2</v>
      </c>
      <c r="B2515" t="s">
        <v>6179</v>
      </c>
      <c r="C2515">
        <v>724574296</v>
      </c>
      <c r="D2515" t="s">
        <v>6198</v>
      </c>
      <c r="E2515" t="s">
        <v>6191</v>
      </c>
      <c r="F2515" s="2">
        <v>44398</v>
      </c>
      <c r="G2515">
        <v>7296.21</v>
      </c>
    </row>
    <row r="2516" spans="1:7" x14ac:dyDescent="0.35">
      <c r="A2516">
        <v>0.33451569984985985</v>
      </c>
      <c r="B2516" t="s">
        <v>6181</v>
      </c>
      <c r="C2516">
        <v>527005460</v>
      </c>
      <c r="D2516" t="s">
        <v>6192</v>
      </c>
      <c r="E2516" t="s">
        <v>6193</v>
      </c>
      <c r="F2516" s="2">
        <v>44203</v>
      </c>
      <c r="G2516">
        <v>21920.799999999999</v>
      </c>
    </row>
    <row r="2517" spans="1:7" x14ac:dyDescent="0.35">
      <c r="A2517">
        <v>0.68193468734627849</v>
      </c>
      <c r="B2517" t="s">
        <v>6178</v>
      </c>
      <c r="C2517">
        <v>139492099</v>
      </c>
      <c r="D2517" t="s">
        <v>6187</v>
      </c>
      <c r="E2517" t="s">
        <v>6200</v>
      </c>
      <c r="F2517" s="2">
        <v>44623</v>
      </c>
      <c r="G2517">
        <v>20852.16</v>
      </c>
    </row>
    <row r="2518" spans="1:7" x14ac:dyDescent="0.35">
      <c r="A2518">
        <v>6.7869538451160616E-2</v>
      </c>
      <c r="B2518" t="s">
        <v>6177</v>
      </c>
      <c r="C2518">
        <v>855530996</v>
      </c>
      <c r="D2518" t="s">
        <v>6195</v>
      </c>
      <c r="E2518" t="s">
        <v>6191</v>
      </c>
      <c r="F2518" s="2">
        <v>44549</v>
      </c>
      <c r="G2518">
        <v>45239.43</v>
      </c>
    </row>
    <row r="2519" spans="1:7" x14ac:dyDescent="0.35">
      <c r="A2519">
        <v>0.87165111821291352</v>
      </c>
      <c r="B2519" t="s">
        <v>6182</v>
      </c>
      <c r="C2519">
        <v>523582688</v>
      </c>
      <c r="D2519" t="s">
        <v>6196</v>
      </c>
      <c r="E2519" t="s">
        <v>6188</v>
      </c>
      <c r="F2519" s="2">
        <v>44479</v>
      </c>
      <c r="G2519">
        <v>60999.48</v>
      </c>
    </row>
    <row r="2520" spans="1:7" x14ac:dyDescent="0.35">
      <c r="A2520">
        <v>0.87754520990142493</v>
      </c>
      <c r="B2520" t="s">
        <v>6182</v>
      </c>
      <c r="C2520">
        <v>908010774</v>
      </c>
      <c r="D2520" t="s">
        <v>6196</v>
      </c>
      <c r="E2520" t="s">
        <v>6188</v>
      </c>
      <c r="F2520" s="2">
        <v>44583</v>
      </c>
      <c r="G2520">
        <v>10063.040000000001</v>
      </c>
    </row>
    <row r="2521" spans="1:7" x14ac:dyDescent="0.35">
      <c r="A2521">
        <v>0.14201743460270766</v>
      </c>
      <c r="B2521" t="s">
        <v>6180</v>
      </c>
      <c r="C2521">
        <v>261988651</v>
      </c>
      <c r="D2521" t="s">
        <v>6189</v>
      </c>
      <c r="E2521" t="s">
        <v>6194</v>
      </c>
      <c r="F2521" s="2">
        <v>44245</v>
      </c>
      <c r="G2521">
        <v>39052.019999999997</v>
      </c>
    </row>
    <row r="2522" spans="1:7" x14ac:dyDescent="0.35">
      <c r="A2522">
        <v>3.6636532060272398E-2</v>
      </c>
      <c r="B2522" t="s">
        <v>6182</v>
      </c>
      <c r="C2522">
        <v>288258554</v>
      </c>
      <c r="D2522" t="s">
        <v>6196</v>
      </c>
      <c r="E2522" t="s">
        <v>6199</v>
      </c>
      <c r="F2522" s="2">
        <v>44604</v>
      </c>
      <c r="G2522">
        <v>16084.04</v>
      </c>
    </row>
    <row r="2523" spans="1:7" x14ac:dyDescent="0.35">
      <c r="A2523">
        <v>0.25483194642254925</v>
      </c>
      <c r="B2523" t="s">
        <v>6177</v>
      </c>
      <c r="C2523">
        <v>107961266</v>
      </c>
      <c r="D2523" t="s">
        <v>6195</v>
      </c>
      <c r="E2523" t="s">
        <v>6190</v>
      </c>
      <c r="F2523" s="2">
        <v>44344</v>
      </c>
      <c r="G2523">
        <v>13223.6</v>
      </c>
    </row>
    <row r="2524" spans="1:7" x14ac:dyDescent="0.35">
      <c r="A2524">
        <v>0.17221012627050436</v>
      </c>
      <c r="B2524" t="s">
        <v>6178</v>
      </c>
      <c r="C2524">
        <v>638191269</v>
      </c>
      <c r="D2524" t="s">
        <v>6187</v>
      </c>
      <c r="E2524" t="s">
        <v>6188</v>
      </c>
      <c r="F2524" s="2">
        <v>44448</v>
      </c>
      <c r="G2524">
        <v>6349.5</v>
      </c>
    </row>
    <row r="2525" spans="1:7" x14ac:dyDescent="0.35">
      <c r="A2525">
        <v>0.94505686641224218</v>
      </c>
      <c r="B2525" t="s">
        <v>6178</v>
      </c>
      <c r="C2525">
        <v>783211608</v>
      </c>
      <c r="D2525" t="s">
        <v>6187</v>
      </c>
      <c r="E2525" t="s">
        <v>6200</v>
      </c>
      <c r="F2525" s="2">
        <v>44502</v>
      </c>
      <c r="G2525">
        <v>9449.4599999999991</v>
      </c>
    </row>
    <row r="2526" spans="1:7" x14ac:dyDescent="0.35">
      <c r="A2526">
        <v>0.93289996461248892</v>
      </c>
      <c r="B2526" t="s">
        <v>6179</v>
      </c>
      <c r="C2526">
        <v>267465259</v>
      </c>
      <c r="D2526" t="s">
        <v>6198</v>
      </c>
      <c r="E2526" t="s">
        <v>6201</v>
      </c>
      <c r="F2526" s="2">
        <v>44601</v>
      </c>
      <c r="G2526">
        <v>61785.9</v>
      </c>
    </row>
    <row r="2527" spans="1:7" x14ac:dyDescent="0.35">
      <c r="A2527">
        <v>0.62224107412096374</v>
      </c>
      <c r="B2527" t="s">
        <v>6179</v>
      </c>
      <c r="C2527">
        <v>417089165</v>
      </c>
      <c r="D2527" t="s">
        <v>6198</v>
      </c>
      <c r="E2527" t="s">
        <v>6201</v>
      </c>
      <c r="F2527" s="2">
        <v>44248</v>
      </c>
      <c r="G2527">
        <v>4827.24</v>
      </c>
    </row>
    <row r="2528" spans="1:7" x14ac:dyDescent="0.35">
      <c r="A2528">
        <v>0.13034274335147567</v>
      </c>
      <c r="B2528" t="s">
        <v>6178</v>
      </c>
      <c r="C2528">
        <v>811940504</v>
      </c>
      <c r="D2528" t="s">
        <v>6187</v>
      </c>
      <c r="E2528" t="s">
        <v>6188</v>
      </c>
      <c r="F2528" s="2">
        <v>44478</v>
      </c>
      <c r="G2528">
        <v>2318</v>
      </c>
    </row>
    <row r="2529" spans="1:7" x14ac:dyDescent="0.35">
      <c r="A2529">
        <v>0.72148037746980087</v>
      </c>
      <c r="B2529" t="s">
        <v>6182</v>
      </c>
      <c r="C2529">
        <v>925159799</v>
      </c>
      <c r="D2529" t="s">
        <v>6196</v>
      </c>
      <c r="E2529" t="s">
        <v>6200</v>
      </c>
      <c r="F2529" s="2">
        <v>44276</v>
      </c>
      <c r="G2529">
        <v>20865.12</v>
      </c>
    </row>
    <row r="2530" spans="1:7" x14ac:dyDescent="0.35">
      <c r="A2530">
        <v>0.41385363323822311</v>
      </c>
      <c r="B2530" t="s">
        <v>6177</v>
      </c>
      <c r="C2530">
        <v>331172887</v>
      </c>
      <c r="D2530" t="s">
        <v>6195</v>
      </c>
      <c r="E2530" t="s">
        <v>6190</v>
      </c>
      <c r="F2530" s="2">
        <v>44220</v>
      </c>
      <c r="G2530">
        <v>31096.71</v>
      </c>
    </row>
    <row r="2531" spans="1:7" x14ac:dyDescent="0.35">
      <c r="A2531">
        <v>0.14982450805365988</v>
      </c>
      <c r="B2531" t="s">
        <v>6178</v>
      </c>
      <c r="C2531">
        <v>854757865</v>
      </c>
      <c r="D2531" t="s">
        <v>6187</v>
      </c>
      <c r="E2531" t="s">
        <v>6188</v>
      </c>
      <c r="F2531" s="2">
        <v>44621</v>
      </c>
      <c r="G2531">
        <v>10312.540000000001</v>
      </c>
    </row>
    <row r="2532" spans="1:7" x14ac:dyDescent="0.35">
      <c r="A2532">
        <v>1.11375826988791E-3</v>
      </c>
      <c r="B2532" t="s">
        <v>6177</v>
      </c>
      <c r="C2532">
        <v>763515984</v>
      </c>
      <c r="D2532" t="s">
        <v>6195</v>
      </c>
      <c r="E2532" t="s">
        <v>6190</v>
      </c>
      <c r="F2532" s="2">
        <v>44644</v>
      </c>
      <c r="G2532">
        <v>27190.65</v>
      </c>
    </row>
    <row r="2533" spans="1:7" x14ac:dyDescent="0.35">
      <c r="A2533">
        <v>0.1943928016908345</v>
      </c>
      <c r="B2533" t="s">
        <v>6182</v>
      </c>
      <c r="C2533">
        <v>129506302</v>
      </c>
      <c r="D2533" t="s">
        <v>6196</v>
      </c>
      <c r="E2533" t="s">
        <v>6199</v>
      </c>
      <c r="F2533" s="2">
        <v>44666</v>
      </c>
      <c r="G2533">
        <v>26585.24</v>
      </c>
    </row>
    <row r="2534" spans="1:7" x14ac:dyDescent="0.35">
      <c r="A2534">
        <v>0.72589972620917498</v>
      </c>
      <c r="B2534" t="s">
        <v>6182</v>
      </c>
      <c r="C2534">
        <v>590936947</v>
      </c>
      <c r="D2534" t="s">
        <v>6196</v>
      </c>
      <c r="E2534" t="s">
        <v>6200</v>
      </c>
      <c r="F2534" s="2">
        <v>44299</v>
      </c>
      <c r="G2534">
        <v>57912</v>
      </c>
    </row>
    <row r="2535" spans="1:7" x14ac:dyDescent="0.35">
      <c r="A2535">
        <v>0.62211953780590101</v>
      </c>
      <c r="B2535" t="s">
        <v>6181</v>
      </c>
      <c r="C2535">
        <v>936214169</v>
      </c>
      <c r="D2535" t="s">
        <v>6192</v>
      </c>
      <c r="E2535" t="s">
        <v>6193</v>
      </c>
      <c r="F2535" s="2">
        <v>44218</v>
      </c>
      <c r="G2535">
        <v>5201.28</v>
      </c>
    </row>
    <row r="2536" spans="1:7" x14ac:dyDescent="0.35">
      <c r="A2536">
        <v>0.74581728686806481</v>
      </c>
      <c r="B2536" t="s">
        <v>6177</v>
      </c>
      <c r="C2536">
        <v>157315900</v>
      </c>
      <c r="D2536" t="s">
        <v>6195</v>
      </c>
      <c r="E2536" t="s">
        <v>6191</v>
      </c>
      <c r="F2536" s="2">
        <v>44346</v>
      </c>
      <c r="G2536">
        <v>11302.34</v>
      </c>
    </row>
    <row r="2537" spans="1:7" x14ac:dyDescent="0.35">
      <c r="A2537">
        <v>2.4893557156828172E-2</v>
      </c>
      <c r="B2537" t="s">
        <v>6177</v>
      </c>
      <c r="C2537">
        <v>954809761</v>
      </c>
      <c r="D2537" t="s">
        <v>6195</v>
      </c>
      <c r="E2537" t="s">
        <v>6190</v>
      </c>
      <c r="F2537" s="2">
        <v>44432</v>
      </c>
      <c r="G2537">
        <v>39224.97</v>
      </c>
    </row>
    <row r="2538" spans="1:7" x14ac:dyDescent="0.35">
      <c r="A2538">
        <v>1.1588890426747822E-2</v>
      </c>
      <c r="B2538" t="s">
        <v>6180</v>
      </c>
      <c r="C2538">
        <v>59809840</v>
      </c>
      <c r="D2538" t="s">
        <v>6189</v>
      </c>
      <c r="E2538" t="s">
        <v>6194</v>
      </c>
      <c r="F2538" s="2">
        <v>44199</v>
      </c>
      <c r="G2538">
        <v>15028.56</v>
      </c>
    </row>
    <row r="2539" spans="1:7" x14ac:dyDescent="0.35">
      <c r="A2539">
        <v>0.97835429178678146</v>
      </c>
      <c r="B2539" t="s">
        <v>6179</v>
      </c>
      <c r="C2539">
        <v>211010103</v>
      </c>
      <c r="D2539" t="s">
        <v>6198</v>
      </c>
      <c r="E2539" t="s">
        <v>6191</v>
      </c>
      <c r="F2539" s="2">
        <v>44419</v>
      </c>
      <c r="G2539">
        <v>42939.6</v>
      </c>
    </row>
    <row r="2540" spans="1:7" x14ac:dyDescent="0.35">
      <c r="A2540">
        <v>0.87269480192522986</v>
      </c>
      <c r="B2540" t="s">
        <v>6177</v>
      </c>
      <c r="C2540">
        <v>332064480</v>
      </c>
      <c r="D2540" t="s">
        <v>6195</v>
      </c>
      <c r="E2540" t="s">
        <v>6190</v>
      </c>
      <c r="F2540" s="2">
        <v>44405</v>
      </c>
      <c r="G2540">
        <v>12437.9</v>
      </c>
    </row>
    <row r="2541" spans="1:7" x14ac:dyDescent="0.35">
      <c r="A2541">
        <v>0.3741019239429777</v>
      </c>
      <c r="B2541" t="s">
        <v>6182</v>
      </c>
      <c r="C2541">
        <v>796218942</v>
      </c>
      <c r="D2541" t="s">
        <v>6196</v>
      </c>
      <c r="E2541" t="s">
        <v>6200</v>
      </c>
      <c r="F2541" s="2">
        <v>44639</v>
      </c>
      <c r="G2541">
        <v>25178.1</v>
      </c>
    </row>
    <row r="2542" spans="1:7" x14ac:dyDescent="0.35">
      <c r="A2542">
        <v>0.5966212437004127</v>
      </c>
      <c r="B2542" t="s">
        <v>6178</v>
      </c>
      <c r="C2542">
        <v>719348711</v>
      </c>
      <c r="D2542" t="s">
        <v>6187</v>
      </c>
      <c r="E2542" t="s">
        <v>6188</v>
      </c>
      <c r="F2542" s="2">
        <v>44337</v>
      </c>
      <c r="G2542">
        <v>51646.96</v>
      </c>
    </row>
    <row r="2543" spans="1:7" x14ac:dyDescent="0.35">
      <c r="A2543">
        <v>0.23391818731520886</v>
      </c>
      <c r="B2543" t="s">
        <v>6180</v>
      </c>
      <c r="C2543">
        <v>799549503</v>
      </c>
      <c r="D2543" t="s">
        <v>6189</v>
      </c>
      <c r="E2543" t="s">
        <v>6194</v>
      </c>
      <c r="F2543" s="2">
        <v>44654</v>
      </c>
      <c r="G2543">
        <v>55445.599999999999</v>
      </c>
    </row>
    <row r="2544" spans="1:7" x14ac:dyDescent="0.35">
      <c r="A2544">
        <v>0.10348147114061257</v>
      </c>
      <c r="B2544" t="s">
        <v>6181</v>
      </c>
      <c r="C2544">
        <v>552405583</v>
      </c>
      <c r="D2544" t="s">
        <v>6192</v>
      </c>
      <c r="E2544" t="s">
        <v>6197</v>
      </c>
      <c r="F2544" s="2">
        <v>44657</v>
      </c>
      <c r="G2544">
        <v>27972.560000000001</v>
      </c>
    </row>
    <row r="2545" spans="1:7" x14ac:dyDescent="0.35">
      <c r="A2545">
        <v>0.5995295251825119</v>
      </c>
      <c r="B2545" t="s">
        <v>6180</v>
      </c>
      <c r="C2545">
        <v>887871306</v>
      </c>
      <c r="D2545" t="s">
        <v>6189</v>
      </c>
      <c r="E2545" t="s">
        <v>6194</v>
      </c>
      <c r="F2545" s="2">
        <v>44414</v>
      </c>
      <c r="G2545">
        <v>18801.57</v>
      </c>
    </row>
    <row r="2546" spans="1:7" x14ac:dyDescent="0.35">
      <c r="A2546">
        <v>0.99796243954856467</v>
      </c>
      <c r="B2546" t="s">
        <v>6181</v>
      </c>
      <c r="C2546">
        <v>737911540</v>
      </c>
      <c r="D2546" t="s">
        <v>6192</v>
      </c>
      <c r="E2546" t="s">
        <v>6188</v>
      </c>
      <c r="F2546" s="2">
        <v>44308</v>
      </c>
      <c r="G2546">
        <v>33031.879999999997</v>
      </c>
    </row>
    <row r="2547" spans="1:7" x14ac:dyDescent="0.35">
      <c r="A2547">
        <v>0.98713650372954176</v>
      </c>
      <c r="B2547" t="s">
        <v>6179</v>
      </c>
      <c r="C2547">
        <v>291140549</v>
      </c>
      <c r="D2547" t="s">
        <v>6198</v>
      </c>
      <c r="E2547" t="s">
        <v>6201</v>
      </c>
      <c r="F2547" s="2">
        <v>44675</v>
      </c>
      <c r="G2547">
        <v>27157.63</v>
      </c>
    </row>
    <row r="2548" spans="1:7" x14ac:dyDescent="0.35">
      <c r="A2548">
        <v>3.6520148615082793E-2</v>
      </c>
      <c r="B2548" t="s">
        <v>6177</v>
      </c>
      <c r="C2548">
        <v>731806882</v>
      </c>
      <c r="D2548" t="s">
        <v>6195</v>
      </c>
      <c r="E2548" t="s">
        <v>6190</v>
      </c>
      <c r="F2548" s="2">
        <v>44632</v>
      </c>
      <c r="G2548">
        <v>22048.3</v>
      </c>
    </row>
    <row r="2549" spans="1:7" x14ac:dyDescent="0.35">
      <c r="A2549">
        <v>0.80805691530549129</v>
      </c>
      <c r="B2549" t="s">
        <v>6182</v>
      </c>
      <c r="C2549">
        <v>539613366</v>
      </c>
      <c r="D2549" t="s">
        <v>6196</v>
      </c>
      <c r="E2549" t="s">
        <v>6188</v>
      </c>
      <c r="F2549" s="2">
        <v>44381</v>
      </c>
      <c r="G2549">
        <v>52498.9</v>
      </c>
    </row>
    <row r="2550" spans="1:7" x14ac:dyDescent="0.35">
      <c r="A2550">
        <v>0.71463875354594453</v>
      </c>
      <c r="B2550" t="s">
        <v>6177</v>
      </c>
      <c r="C2550">
        <v>900149156</v>
      </c>
      <c r="D2550" t="s">
        <v>6195</v>
      </c>
      <c r="E2550" t="s">
        <v>6190</v>
      </c>
      <c r="F2550" s="2">
        <v>44515</v>
      </c>
      <c r="G2550">
        <v>38136.800000000003</v>
      </c>
    </row>
    <row r="2551" spans="1:7" x14ac:dyDescent="0.35">
      <c r="A2551">
        <v>4.6023642862459524E-2</v>
      </c>
      <c r="B2551" t="s">
        <v>6180</v>
      </c>
      <c r="C2551">
        <v>761624255</v>
      </c>
      <c r="D2551" t="s">
        <v>6189</v>
      </c>
      <c r="E2551" t="s">
        <v>6194</v>
      </c>
      <c r="F2551" s="2">
        <v>44605</v>
      </c>
      <c r="G2551">
        <v>54309.75</v>
      </c>
    </row>
    <row r="2552" spans="1:7" x14ac:dyDescent="0.35">
      <c r="A2552">
        <v>0.39226330188346326</v>
      </c>
      <c r="B2552" t="s">
        <v>6179</v>
      </c>
      <c r="C2552">
        <v>14018624</v>
      </c>
      <c r="D2552" t="s">
        <v>6198</v>
      </c>
      <c r="E2552" t="s">
        <v>6190</v>
      </c>
      <c r="F2552" s="2">
        <v>44338</v>
      </c>
      <c r="G2552">
        <v>47332.480000000003</v>
      </c>
    </row>
    <row r="2553" spans="1:7" x14ac:dyDescent="0.35">
      <c r="A2553">
        <v>0.41017925501322083</v>
      </c>
      <c r="B2553" t="s">
        <v>6182</v>
      </c>
      <c r="C2553">
        <v>824314669</v>
      </c>
      <c r="D2553" t="s">
        <v>6196</v>
      </c>
      <c r="E2553" t="s">
        <v>6188</v>
      </c>
      <c r="F2553" s="2">
        <v>44416</v>
      </c>
      <c r="G2553">
        <v>9082.92</v>
      </c>
    </row>
    <row r="2554" spans="1:7" x14ac:dyDescent="0.35">
      <c r="A2554">
        <v>0.85168160028210416</v>
      </c>
      <c r="B2554" t="s">
        <v>6180</v>
      </c>
      <c r="C2554">
        <v>482319919</v>
      </c>
      <c r="D2554" t="s">
        <v>6189</v>
      </c>
      <c r="E2554" t="s">
        <v>6194</v>
      </c>
      <c r="F2554" s="2">
        <v>44531</v>
      </c>
      <c r="G2554">
        <v>20300.330000000002</v>
      </c>
    </row>
    <row r="2555" spans="1:7" x14ac:dyDescent="0.35">
      <c r="A2555">
        <v>0.88636486791781355</v>
      </c>
      <c r="B2555" t="s">
        <v>6178</v>
      </c>
      <c r="C2555">
        <v>255952093</v>
      </c>
      <c r="D2555" t="s">
        <v>6187</v>
      </c>
      <c r="E2555" t="s">
        <v>6188</v>
      </c>
      <c r="F2555" s="2">
        <v>44198</v>
      </c>
      <c r="G2555">
        <v>43166.5</v>
      </c>
    </row>
    <row r="2556" spans="1:7" x14ac:dyDescent="0.35">
      <c r="A2556">
        <v>0.43462824163658409</v>
      </c>
      <c r="B2556" t="s">
        <v>6182</v>
      </c>
      <c r="C2556">
        <v>318126840</v>
      </c>
      <c r="D2556" t="s">
        <v>6196</v>
      </c>
      <c r="E2556" t="s">
        <v>6188</v>
      </c>
      <c r="F2556" s="2">
        <v>44513</v>
      </c>
      <c r="G2556">
        <v>13509.99</v>
      </c>
    </row>
    <row r="2557" spans="1:7" x14ac:dyDescent="0.35">
      <c r="A2557">
        <v>0.64170907435757607</v>
      </c>
      <c r="B2557" t="s">
        <v>6179</v>
      </c>
      <c r="C2557">
        <v>913004392</v>
      </c>
      <c r="D2557" t="s">
        <v>6198</v>
      </c>
      <c r="E2557" t="s">
        <v>6201</v>
      </c>
      <c r="F2557" s="2">
        <v>44527</v>
      </c>
      <c r="G2557">
        <v>23670.240000000002</v>
      </c>
    </row>
    <row r="2558" spans="1:7" x14ac:dyDescent="0.35">
      <c r="A2558">
        <v>0.31355380040626468</v>
      </c>
      <c r="B2558" t="s">
        <v>6181</v>
      </c>
      <c r="C2558">
        <v>80506124</v>
      </c>
      <c r="D2558" t="s">
        <v>6192</v>
      </c>
      <c r="E2558" t="s">
        <v>6193</v>
      </c>
      <c r="F2558" s="2">
        <v>44313</v>
      </c>
      <c r="G2558">
        <v>23715.42</v>
      </c>
    </row>
    <row r="2559" spans="1:7" x14ac:dyDescent="0.35">
      <c r="A2559">
        <v>0.96020145809128754</v>
      </c>
      <c r="B2559" t="s">
        <v>6178</v>
      </c>
      <c r="C2559">
        <v>706031409</v>
      </c>
      <c r="D2559" t="s">
        <v>6187</v>
      </c>
      <c r="E2559" t="s">
        <v>6188</v>
      </c>
      <c r="F2559" s="2">
        <v>44337</v>
      </c>
      <c r="G2559">
        <v>44903.76</v>
      </c>
    </row>
    <row r="2560" spans="1:7" x14ac:dyDescent="0.35">
      <c r="A2560">
        <v>4.0259676882258733E-2</v>
      </c>
      <c r="B2560" t="s">
        <v>6179</v>
      </c>
      <c r="C2560">
        <v>128381655</v>
      </c>
      <c r="D2560" t="s">
        <v>6198</v>
      </c>
      <c r="E2560" t="s">
        <v>6191</v>
      </c>
      <c r="F2560" s="2">
        <v>44445</v>
      </c>
      <c r="G2560">
        <v>60272.1</v>
      </c>
    </row>
    <row r="2561" spans="1:7" x14ac:dyDescent="0.35">
      <c r="A2561">
        <v>0.25780584343403168</v>
      </c>
      <c r="B2561" t="s">
        <v>6179</v>
      </c>
      <c r="C2561">
        <v>80429347</v>
      </c>
      <c r="D2561" t="s">
        <v>6198</v>
      </c>
      <c r="E2561" t="s">
        <v>6201</v>
      </c>
      <c r="F2561" s="2">
        <v>44628</v>
      </c>
      <c r="G2561">
        <v>6001.5</v>
      </c>
    </row>
    <row r="2562" spans="1:7" x14ac:dyDescent="0.35">
      <c r="A2562">
        <v>0.59861799665717663</v>
      </c>
      <c r="B2562" t="s">
        <v>6177</v>
      </c>
      <c r="C2562">
        <v>589094059</v>
      </c>
      <c r="D2562" t="s">
        <v>6195</v>
      </c>
      <c r="E2562" t="s">
        <v>6190</v>
      </c>
      <c r="F2562" s="2">
        <v>44663</v>
      </c>
      <c r="G2562">
        <v>38780.699999999997</v>
      </c>
    </row>
    <row r="2563" spans="1:7" x14ac:dyDescent="0.35">
      <c r="A2563">
        <v>0.44907597048924819</v>
      </c>
      <c r="B2563" t="s">
        <v>6182</v>
      </c>
      <c r="C2563">
        <v>611034975</v>
      </c>
      <c r="D2563" t="s">
        <v>6196</v>
      </c>
      <c r="E2563" t="s">
        <v>6200</v>
      </c>
      <c r="F2563" s="2">
        <v>44221</v>
      </c>
      <c r="G2563">
        <v>39148.160000000003</v>
      </c>
    </row>
    <row r="2564" spans="1:7" x14ac:dyDescent="0.35">
      <c r="A2564">
        <v>0.12043332260238904</v>
      </c>
      <c r="B2564" t="s">
        <v>6180</v>
      </c>
      <c r="C2564">
        <v>789469598</v>
      </c>
      <c r="D2564" t="s">
        <v>6189</v>
      </c>
      <c r="E2564" t="s">
        <v>6194</v>
      </c>
      <c r="F2564" s="2">
        <v>44461</v>
      </c>
      <c r="G2564">
        <v>11337.46</v>
      </c>
    </row>
    <row r="2565" spans="1:7" x14ac:dyDescent="0.35">
      <c r="A2565">
        <v>0.15050932609561352</v>
      </c>
      <c r="B2565" t="s">
        <v>6178</v>
      </c>
      <c r="C2565">
        <v>739411332</v>
      </c>
      <c r="D2565" t="s">
        <v>6187</v>
      </c>
      <c r="E2565" t="s">
        <v>6188</v>
      </c>
      <c r="F2565" s="2">
        <v>44491</v>
      </c>
      <c r="G2565">
        <v>39963.519999999997</v>
      </c>
    </row>
    <row r="2566" spans="1:7" x14ac:dyDescent="0.35">
      <c r="A2566">
        <v>0.43137601606624953</v>
      </c>
      <c r="B2566" t="s">
        <v>6178</v>
      </c>
      <c r="C2566">
        <v>556812134</v>
      </c>
      <c r="D2566" t="s">
        <v>6187</v>
      </c>
      <c r="E2566" t="s">
        <v>6188</v>
      </c>
      <c r="F2566" s="2">
        <v>44283</v>
      </c>
      <c r="G2566">
        <v>16443.25</v>
      </c>
    </row>
    <row r="2567" spans="1:7" x14ac:dyDescent="0.35">
      <c r="A2567">
        <v>0.65995674178893382</v>
      </c>
      <c r="B2567" t="s">
        <v>6182</v>
      </c>
      <c r="C2567">
        <v>698738485</v>
      </c>
      <c r="D2567" t="s">
        <v>6196</v>
      </c>
      <c r="E2567" t="s">
        <v>6188</v>
      </c>
      <c r="F2567" s="2">
        <v>44651</v>
      </c>
      <c r="G2567">
        <v>14025.96</v>
      </c>
    </row>
    <row r="2568" spans="1:7" x14ac:dyDescent="0.35">
      <c r="A2568">
        <v>0.32721087405833027</v>
      </c>
      <c r="B2568" t="s">
        <v>6182</v>
      </c>
      <c r="C2568">
        <v>538814178</v>
      </c>
      <c r="D2568" t="s">
        <v>6196</v>
      </c>
      <c r="E2568" t="s">
        <v>6199</v>
      </c>
      <c r="F2568" s="2">
        <v>44253</v>
      </c>
      <c r="G2568">
        <v>38444.400000000001</v>
      </c>
    </row>
    <row r="2569" spans="1:7" x14ac:dyDescent="0.35">
      <c r="A2569">
        <v>0.49065296980445949</v>
      </c>
      <c r="B2569" t="s">
        <v>6178</v>
      </c>
      <c r="C2569">
        <v>356089885</v>
      </c>
      <c r="D2569" t="s">
        <v>6187</v>
      </c>
      <c r="E2569" t="s">
        <v>6191</v>
      </c>
      <c r="F2569" s="2">
        <v>44239</v>
      </c>
      <c r="G2569">
        <v>24159.8</v>
      </c>
    </row>
    <row r="2570" spans="1:7" x14ac:dyDescent="0.35">
      <c r="A2570">
        <v>0.89538204114806141</v>
      </c>
      <c r="B2570" t="s">
        <v>6180</v>
      </c>
      <c r="C2570">
        <v>420838516</v>
      </c>
      <c r="D2570" t="s">
        <v>6189</v>
      </c>
      <c r="E2570" t="s">
        <v>6194</v>
      </c>
      <c r="F2570" s="2">
        <v>44210</v>
      </c>
      <c r="G2570">
        <v>15104.13</v>
      </c>
    </row>
    <row r="2571" spans="1:7" x14ac:dyDescent="0.35">
      <c r="A2571">
        <v>0.75082229749333407</v>
      </c>
      <c r="B2571" t="s">
        <v>6177</v>
      </c>
      <c r="C2571">
        <v>41359454</v>
      </c>
      <c r="D2571" t="s">
        <v>6195</v>
      </c>
      <c r="E2571" t="s">
        <v>6190</v>
      </c>
      <c r="F2571" s="2">
        <v>44245</v>
      </c>
      <c r="G2571">
        <v>27899.279999999999</v>
      </c>
    </row>
    <row r="2572" spans="1:7" x14ac:dyDescent="0.35">
      <c r="A2572">
        <v>0.19876486580575847</v>
      </c>
      <c r="B2572" t="s">
        <v>6178</v>
      </c>
      <c r="C2572">
        <v>481645956</v>
      </c>
      <c r="D2572" t="s">
        <v>6187</v>
      </c>
      <c r="E2572" t="s">
        <v>6188</v>
      </c>
      <c r="F2572" s="2">
        <v>44660</v>
      </c>
      <c r="G2572">
        <v>20350.71</v>
      </c>
    </row>
    <row r="2573" spans="1:7" x14ac:dyDescent="0.35">
      <c r="A2573">
        <v>0.76203601418861178</v>
      </c>
      <c r="B2573" t="s">
        <v>6181</v>
      </c>
      <c r="C2573">
        <v>135610632</v>
      </c>
      <c r="D2573" t="s">
        <v>6192</v>
      </c>
      <c r="E2573" t="s">
        <v>6193</v>
      </c>
      <c r="F2573" s="2">
        <v>44485</v>
      </c>
      <c r="G2573">
        <v>45279.99</v>
      </c>
    </row>
    <row r="2574" spans="1:7" x14ac:dyDescent="0.35">
      <c r="A2574">
        <v>0.39635561062683189</v>
      </c>
      <c r="B2574" t="s">
        <v>6177</v>
      </c>
      <c r="C2574">
        <v>709718318</v>
      </c>
      <c r="D2574" t="s">
        <v>6195</v>
      </c>
      <c r="E2574" t="s">
        <v>6190</v>
      </c>
      <c r="F2574" s="2">
        <v>44211</v>
      </c>
      <c r="G2574">
        <v>3479.97</v>
      </c>
    </row>
    <row r="2575" spans="1:7" x14ac:dyDescent="0.35">
      <c r="A2575">
        <v>0.97304733499563922</v>
      </c>
      <c r="B2575" t="s">
        <v>6178</v>
      </c>
      <c r="C2575">
        <v>564894021</v>
      </c>
      <c r="D2575" t="s">
        <v>6187</v>
      </c>
      <c r="E2575" t="s">
        <v>6190</v>
      </c>
      <c r="F2575" s="2">
        <v>44255</v>
      </c>
      <c r="G2575">
        <v>14790.87</v>
      </c>
    </row>
    <row r="2576" spans="1:7" x14ac:dyDescent="0.35">
      <c r="A2576">
        <v>0.84613008982199189</v>
      </c>
      <c r="B2576" t="s">
        <v>6182</v>
      </c>
      <c r="C2576">
        <v>600449226</v>
      </c>
      <c r="D2576" t="s">
        <v>6196</v>
      </c>
      <c r="E2576" t="s">
        <v>6200</v>
      </c>
      <c r="F2576" s="2">
        <v>44606</v>
      </c>
      <c r="G2576">
        <v>44098.11</v>
      </c>
    </row>
    <row r="2577" spans="1:7" x14ac:dyDescent="0.35">
      <c r="A2577">
        <v>0.19468077121827443</v>
      </c>
      <c r="B2577" t="s">
        <v>6182</v>
      </c>
      <c r="C2577">
        <v>213378098</v>
      </c>
      <c r="D2577" t="s">
        <v>6196</v>
      </c>
      <c r="E2577" t="s">
        <v>6188</v>
      </c>
      <c r="F2577" s="2">
        <v>44503</v>
      </c>
      <c r="G2577">
        <v>11630.52</v>
      </c>
    </row>
    <row r="2578" spans="1:7" x14ac:dyDescent="0.35">
      <c r="A2578">
        <v>0.999573140742122</v>
      </c>
      <c r="B2578" t="s">
        <v>6179</v>
      </c>
      <c r="C2578">
        <v>405009779</v>
      </c>
      <c r="D2578" t="s">
        <v>6198</v>
      </c>
      <c r="E2578" t="s">
        <v>6201</v>
      </c>
      <c r="F2578" s="2">
        <v>44379</v>
      </c>
      <c r="G2578">
        <v>22634.5</v>
      </c>
    </row>
    <row r="2579" spans="1:7" x14ac:dyDescent="0.35">
      <c r="A2579">
        <v>0.56040111417897331</v>
      </c>
      <c r="B2579" t="s">
        <v>6179</v>
      </c>
      <c r="C2579">
        <v>192167762</v>
      </c>
      <c r="D2579" t="s">
        <v>6198</v>
      </c>
      <c r="E2579" t="s">
        <v>6191</v>
      </c>
      <c r="F2579" s="2">
        <v>44562</v>
      </c>
      <c r="G2579">
        <v>32380.2</v>
      </c>
    </row>
    <row r="2580" spans="1:7" x14ac:dyDescent="0.35">
      <c r="A2580">
        <v>0.98552229919119905</v>
      </c>
      <c r="B2580" t="s">
        <v>6178</v>
      </c>
      <c r="C2580">
        <v>920495974</v>
      </c>
      <c r="D2580" t="s">
        <v>6187</v>
      </c>
      <c r="E2580" t="s">
        <v>6188</v>
      </c>
      <c r="F2580" s="2">
        <v>44667</v>
      </c>
      <c r="G2580">
        <v>6086.08</v>
      </c>
    </row>
    <row r="2581" spans="1:7" x14ac:dyDescent="0.35">
      <c r="A2581">
        <v>1.4812178671590792E-2</v>
      </c>
      <c r="B2581" t="s">
        <v>6182</v>
      </c>
      <c r="C2581">
        <v>275493319</v>
      </c>
      <c r="D2581" t="s">
        <v>6196</v>
      </c>
      <c r="E2581" t="s">
        <v>6188</v>
      </c>
      <c r="F2581" s="2">
        <v>44448</v>
      </c>
      <c r="G2581">
        <v>9845.77</v>
      </c>
    </row>
    <row r="2582" spans="1:7" x14ac:dyDescent="0.35">
      <c r="A2582">
        <v>0.59502932200244474</v>
      </c>
      <c r="B2582" t="s">
        <v>6178</v>
      </c>
      <c r="C2582">
        <v>957927989</v>
      </c>
      <c r="D2582" t="s">
        <v>6187</v>
      </c>
      <c r="E2582" t="s">
        <v>6191</v>
      </c>
      <c r="F2582" s="2">
        <v>44380</v>
      </c>
      <c r="G2582">
        <v>3021</v>
      </c>
    </row>
    <row r="2583" spans="1:7" x14ac:dyDescent="0.35">
      <c r="A2583">
        <v>0.55096835484106077</v>
      </c>
      <c r="B2583" t="s">
        <v>6181</v>
      </c>
      <c r="C2583">
        <v>599797239</v>
      </c>
      <c r="D2583" t="s">
        <v>6192</v>
      </c>
      <c r="E2583" t="s">
        <v>6193</v>
      </c>
      <c r="F2583" s="2">
        <v>44634</v>
      </c>
      <c r="G2583">
        <v>56172.75</v>
      </c>
    </row>
    <row r="2584" spans="1:7" x14ac:dyDescent="0.35">
      <c r="A2584">
        <v>0.58257646608654967</v>
      </c>
      <c r="B2584" t="s">
        <v>6178</v>
      </c>
      <c r="C2584">
        <v>986967108</v>
      </c>
      <c r="D2584" t="s">
        <v>6187</v>
      </c>
      <c r="E2584" t="s">
        <v>6188</v>
      </c>
      <c r="F2584" s="2">
        <v>44249</v>
      </c>
      <c r="G2584">
        <v>8084.52</v>
      </c>
    </row>
    <row r="2585" spans="1:7" x14ac:dyDescent="0.35">
      <c r="A2585">
        <v>0.42209761017022207</v>
      </c>
      <c r="B2585" t="s">
        <v>6178</v>
      </c>
      <c r="C2585">
        <v>850215093</v>
      </c>
      <c r="D2585" t="s">
        <v>6187</v>
      </c>
      <c r="E2585" t="s">
        <v>6200</v>
      </c>
      <c r="F2585" s="2">
        <v>44668</v>
      </c>
      <c r="G2585">
        <v>20364.48</v>
      </c>
    </row>
    <row r="2586" spans="1:7" x14ac:dyDescent="0.35">
      <c r="A2586">
        <v>0.3942279242104082</v>
      </c>
      <c r="B2586" t="s">
        <v>6181</v>
      </c>
      <c r="C2586">
        <v>764436046</v>
      </c>
      <c r="D2586" t="s">
        <v>6192</v>
      </c>
      <c r="E2586" t="s">
        <v>6197</v>
      </c>
      <c r="F2586" s="2">
        <v>44470</v>
      </c>
      <c r="G2586">
        <v>18591.75</v>
      </c>
    </row>
    <row r="2587" spans="1:7" x14ac:dyDescent="0.35">
      <c r="A2587">
        <v>0.75058933230297531</v>
      </c>
      <c r="B2587" t="s">
        <v>6179</v>
      </c>
      <c r="C2587">
        <v>717666940</v>
      </c>
      <c r="D2587" t="s">
        <v>6198</v>
      </c>
      <c r="E2587" t="s">
        <v>6190</v>
      </c>
      <c r="F2587" s="2">
        <v>44243</v>
      </c>
      <c r="G2587">
        <v>19480.560000000001</v>
      </c>
    </row>
    <row r="2588" spans="1:7" x14ac:dyDescent="0.35">
      <c r="A2588">
        <v>0.58644842118917051</v>
      </c>
      <c r="B2588" t="s">
        <v>6182</v>
      </c>
      <c r="C2588">
        <v>380865340</v>
      </c>
      <c r="D2588" t="s">
        <v>6196</v>
      </c>
      <c r="E2588" t="s">
        <v>6199</v>
      </c>
      <c r="F2588" s="2">
        <v>44428</v>
      </c>
      <c r="G2588">
        <v>47517.47</v>
      </c>
    </row>
    <row r="2589" spans="1:7" x14ac:dyDescent="0.35">
      <c r="A2589">
        <v>0.62109923432363257</v>
      </c>
      <c r="B2589" t="s">
        <v>6177</v>
      </c>
      <c r="C2589">
        <v>259747071</v>
      </c>
      <c r="D2589" t="s">
        <v>6195</v>
      </c>
      <c r="E2589" t="s">
        <v>6190</v>
      </c>
      <c r="F2589" s="2">
        <v>44202</v>
      </c>
      <c r="G2589">
        <v>40904.639999999999</v>
      </c>
    </row>
    <row r="2590" spans="1:7" x14ac:dyDescent="0.35">
      <c r="A2590">
        <v>0.13726445166426116</v>
      </c>
      <c r="B2590" t="s">
        <v>6178</v>
      </c>
      <c r="C2590">
        <v>932995365</v>
      </c>
      <c r="D2590" t="s">
        <v>6187</v>
      </c>
      <c r="E2590" t="s">
        <v>6188</v>
      </c>
      <c r="F2590" s="2">
        <v>44446</v>
      </c>
      <c r="G2590">
        <v>35318.720000000001</v>
      </c>
    </row>
    <row r="2591" spans="1:7" x14ac:dyDescent="0.35">
      <c r="A2591">
        <v>0.52470366840543448</v>
      </c>
      <c r="B2591" t="s">
        <v>6180</v>
      </c>
      <c r="C2591">
        <v>197570644</v>
      </c>
      <c r="D2591" t="s">
        <v>6189</v>
      </c>
      <c r="E2591" t="s">
        <v>6194</v>
      </c>
      <c r="F2591" s="2">
        <v>44434</v>
      </c>
      <c r="G2591">
        <v>5631.99</v>
      </c>
    </row>
    <row r="2592" spans="1:7" x14ac:dyDescent="0.35">
      <c r="A2592">
        <v>0.78353444796607818</v>
      </c>
      <c r="B2592" t="s">
        <v>6177</v>
      </c>
      <c r="C2592">
        <v>461606094</v>
      </c>
      <c r="D2592" t="s">
        <v>6195</v>
      </c>
      <c r="E2592" t="s">
        <v>6190</v>
      </c>
      <c r="F2592" s="2">
        <v>44497</v>
      </c>
      <c r="G2592">
        <v>11651.8</v>
      </c>
    </row>
    <row r="2593" spans="1:7" x14ac:dyDescent="0.35">
      <c r="A2593">
        <v>0.68191529050711563</v>
      </c>
      <c r="B2593" t="s">
        <v>6182</v>
      </c>
      <c r="C2593">
        <v>67197710</v>
      </c>
      <c r="D2593" t="s">
        <v>6196</v>
      </c>
      <c r="E2593" t="s">
        <v>6200</v>
      </c>
      <c r="F2593" s="2">
        <v>44243</v>
      </c>
      <c r="G2593">
        <v>21954.240000000002</v>
      </c>
    </row>
    <row r="2594" spans="1:7" x14ac:dyDescent="0.35">
      <c r="A2594">
        <v>0.5436141868685832</v>
      </c>
      <c r="B2594" t="s">
        <v>6179</v>
      </c>
      <c r="C2594">
        <v>22939715</v>
      </c>
      <c r="D2594" t="s">
        <v>6198</v>
      </c>
      <c r="E2594" t="s">
        <v>6191</v>
      </c>
      <c r="F2594" s="2">
        <v>44549</v>
      </c>
      <c r="G2594">
        <v>34554.550000000003</v>
      </c>
    </row>
    <row r="2595" spans="1:7" x14ac:dyDescent="0.35">
      <c r="A2595">
        <v>0.82135915245014934</v>
      </c>
      <c r="B2595" t="s">
        <v>6178</v>
      </c>
      <c r="C2595">
        <v>76432755</v>
      </c>
      <c r="D2595" t="s">
        <v>6187</v>
      </c>
      <c r="E2595" t="s">
        <v>6188</v>
      </c>
      <c r="F2595" s="2">
        <v>44202</v>
      </c>
      <c r="G2595">
        <v>16513.919999999998</v>
      </c>
    </row>
    <row r="2596" spans="1:7" x14ac:dyDescent="0.35">
      <c r="A2596">
        <v>0.86578833260291232</v>
      </c>
      <c r="B2596" t="s">
        <v>6181</v>
      </c>
      <c r="C2596">
        <v>694422009</v>
      </c>
      <c r="D2596" t="s">
        <v>6192</v>
      </c>
      <c r="E2596" t="s">
        <v>6188</v>
      </c>
      <c r="F2596" s="2">
        <v>44508</v>
      </c>
      <c r="G2596">
        <v>15044.85</v>
      </c>
    </row>
    <row r="2597" spans="1:7" x14ac:dyDescent="0.35">
      <c r="A2597">
        <v>0.864628410362968</v>
      </c>
      <c r="B2597" t="s">
        <v>6179</v>
      </c>
      <c r="C2597">
        <v>930816191</v>
      </c>
      <c r="D2597" t="s">
        <v>6198</v>
      </c>
      <c r="E2597" t="s">
        <v>6191</v>
      </c>
      <c r="F2597" s="2">
        <v>44465</v>
      </c>
      <c r="G2597">
        <v>21012.3</v>
      </c>
    </row>
    <row r="2598" spans="1:7" x14ac:dyDescent="0.35">
      <c r="A2598">
        <v>0.22372776521466853</v>
      </c>
      <c r="B2598" t="s">
        <v>6177</v>
      </c>
      <c r="C2598">
        <v>358586957</v>
      </c>
      <c r="D2598" t="s">
        <v>6195</v>
      </c>
      <c r="E2598" t="s">
        <v>6190</v>
      </c>
      <c r="F2598" s="2">
        <v>44256</v>
      </c>
      <c r="G2598">
        <v>49066.36</v>
      </c>
    </row>
    <row r="2599" spans="1:7" x14ac:dyDescent="0.35">
      <c r="A2599">
        <v>0.78436514224788523</v>
      </c>
      <c r="B2599" t="s">
        <v>6178</v>
      </c>
      <c r="C2599">
        <v>860881991</v>
      </c>
      <c r="D2599" t="s">
        <v>6187</v>
      </c>
      <c r="E2599" t="s">
        <v>6191</v>
      </c>
      <c r="F2599" s="2">
        <v>44548</v>
      </c>
      <c r="G2599">
        <v>38829.050000000003</v>
      </c>
    </row>
    <row r="2600" spans="1:7" x14ac:dyDescent="0.35">
      <c r="A2600">
        <v>0.70370323731941531</v>
      </c>
      <c r="B2600" t="s">
        <v>6177</v>
      </c>
      <c r="C2600">
        <v>442469610</v>
      </c>
      <c r="D2600" t="s">
        <v>6195</v>
      </c>
      <c r="E2600" t="s">
        <v>6190</v>
      </c>
      <c r="F2600" s="2">
        <v>44608</v>
      </c>
      <c r="G2600">
        <v>12650.79</v>
      </c>
    </row>
    <row r="2601" spans="1:7" x14ac:dyDescent="0.35">
      <c r="A2601">
        <v>0.52022667704506154</v>
      </c>
      <c r="B2601" t="s">
        <v>6177</v>
      </c>
      <c r="C2601">
        <v>566928383</v>
      </c>
      <c r="D2601" t="s">
        <v>6195</v>
      </c>
      <c r="E2601" t="s">
        <v>6190</v>
      </c>
      <c r="F2601" s="2">
        <v>44532</v>
      </c>
      <c r="G2601">
        <v>35970.53</v>
      </c>
    </row>
    <row r="2602" spans="1:7" x14ac:dyDescent="0.35">
      <c r="A2602">
        <v>0.35951598622648628</v>
      </c>
      <c r="B2602" t="s">
        <v>6182</v>
      </c>
      <c r="C2602">
        <v>828205412</v>
      </c>
      <c r="D2602" t="s">
        <v>6196</v>
      </c>
      <c r="E2602" t="s">
        <v>6200</v>
      </c>
      <c r="F2602" s="2">
        <v>44225</v>
      </c>
      <c r="G2602">
        <v>52799.45</v>
      </c>
    </row>
    <row r="2603" spans="1:7" x14ac:dyDescent="0.35">
      <c r="A2603">
        <v>0.23269123007674497</v>
      </c>
      <c r="B2603" t="s">
        <v>6181</v>
      </c>
      <c r="C2603">
        <v>718505332</v>
      </c>
      <c r="D2603" t="s">
        <v>6192</v>
      </c>
      <c r="E2603" t="s">
        <v>6193</v>
      </c>
      <c r="F2603" s="2">
        <v>44299</v>
      </c>
      <c r="G2603">
        <v>26010.240000000002</v>
      </c>
    </row>
    <row r="2604" spans="1:7" x14ac:dyDescent="0.35">
      <c r="A2604">
        <v>0.58378760289175724</v>
      </c>
      <c r="B2604" t="s">
        <v>6180</v>
      </c>
      <c r="C2604">
        <v>237951204</v>
      </c>
      <c r="D2604" t="s">
        <v>6189</v>
      </c>
      <c r="E2604" t="s">
        <v>6190</v>
      </c>
      <c r="F2604" s="2">
        <v>44342</v>
      </c>
      <c r="G2604">
        <v>11774.58</v>
      </c>
    </row>
    <row r="2605" spans="1:7" x14ac:dyDescent="0.35">
      <c r="A2605">
        <v>0.39580811301462659</v>
      </c>
      <c r="B2605" t="s">
        <v>6179</v>
      </c>
      <c r="C2605">
        <v>642538814</v>
      </c>
      <c r="D2605" t="s">
        <v>6198</v>
      </c>
      <c r="E2605" t="s">
        <v>6191</v>
      </c>
      <c r="F2605" s="2">
        <v>44563</v>
      </c>
      <c r="G2605">
        <v>9856.08</v>
      </c>
    </row>
    <row r="2606" spans="1:7" x14ac:dyDescent="0.35">
      <c r="A2606">
        <v>0.7506203956658567</v>
      </c>
      <c r="B2606" t="s">
        <v>6181</v>
      </c>
      <c r="C2606">
        <v>402846524</v>
      </c>
      <c r="D2606" t="s">
        <v>6192</v>
      </c>
      <c r="E2606" t="s">
        <v>6193</v>
      </c>
      <c r="F2606" s="2">
        <v>44344</v>
      </c>
      <c r="G2606">
        <v>46580.160000000003</v>
      </c>
    </row>
    <row r="2607" spans="1:7" x14ac:dyDescent="0.35">
      <c r="A2607">
        <v>0.9899641493376844</v>
      </c>
      <c r="B2607" t="s">
        <v>6178</v>
      </c>
      <c r="C2607">
        <v>868759038</v>
      </c>
      <c r="D2607" t="s">
        <v>6187</v>
      </c>
      <c r="E2607" t="s">
        <v>6188</v>
      </c>
      <c r="F2607" s="2">
        <v>44459</v>
      </c>
      <c r="G2607">
        <v>11829.5</v>
      </c>
    </row>
    <row r="2608" spans="1:7" x14ac:dyDescent="0.35">
      <c r="A2608">
        <v>4.9409367058810605E-2</v>
      </c>
      <c r="B2608" t="s">
        <v>6178</v>
      </c>
      <c r="C2608">
        <v>171777221</v>
      </c>
      <c r="D2608" t="s">
        <v>6187</v>
      </c>
      <c r="E2608" t="s">
        <v>6200</v>
      </c>
      <c r="F2608" s="2">
        <v>44234</v>
      </c>
      <c r="G2608">
        <v>19836.32</v>
      </c>
    </row>
    <row r="2609" spans="1:7" x14ac:dyDescent="0.35">
      <c r="A2609">
        <v>0.64219241765648627</v>
      </c>
      <c r="B2609" t="s">
        <v>6182</v>
      </c>
      <c r="C2609">
        <v>296660773</v>
      </c>
      <c r="D2609" t="s">
        <v>6196</v>
      </c>
      <c r="E2609" t="s">
        <v>6188</v>
      </c>
      <c r="F2609" s="2">
        <v>44661</v>
      </c>
      <c r="G2609">
        <v>23896.32</v>
      </c>
    </row>
    <row r="2610" spans="1:7" x14ac:dyDescent="0.35">
      <c r="A2610">
        <v>0.76249147258231309</v>
      </c>
      <c r="B2610" t="s">
        <v>6177</v>
      </c>
      <c r="C2610">
        <v>703370261</v>
      </c>
      <c r="D2610" t="s">
        <v>6195</v>
      </c>
      <c r="E2610" t="s">
        <v>6190</v>
      </c>
      <c r="F2610" s="2">
        <v>44238</v>
      </c>
      <c r="G2610">
        <v>29577.119999999999</v>
      </c>
    </row>
    <row r="2611" spans="1:7" x14ac:dyDescent="0.35">
      <c r="A2611">
        <v>0.787995761712872</v>
      </c>
      <c r="B2611" t="s">
        <v>6180</v>
      </c>
      <c r="C2611">
        <v>572868273</v>
      </c>
      <c r="D2611" t="s">
        <v>6189</v>
      </c>
      <c r="E2611" t="s">
        <v>6194</v>
      </c>
      <c r="F2611" s="2">
        <v>44254</v>
      </c>
      <c r="G2611">
        <v>7625.84</v>
      </c>
    </row>
    <row r="2612" spans="1:7" x14ac:dyDescent="0.35">
      <c r="A2612">
        <v>0.1739395537369598</v>
      </c>
      <c r="B2612" t="s">
        <v>6180</v>
      </c>
      <c r="C2612">
        <v>118038711</v>
      </c>
      <c r="D2612" t="s">
        <v>6189</v>
      </c>
      <c r="E2612" t="s">
        <v>6194</v>
      </c>
      <c r="F2612" s="2">
        <v>44197</v>
      </c>
      <c r="G2612">
        <v>5150.34</v>
      </c>
    </row>
    <row r="2613" spans="1:7" x14ac:dyDescent="0.35">
      <c r="A2613">
        <v>0.31999249530916984</v>
      </c>
      <c r="B2613" t="s">
        <v>6181</v>
      </c>
      <c r="C2613">
        <v>892875281</v>
      </c>
      <c r="D2613" t="s">
        <v>6192</v>
      </c>
      <c r="E2613" t="s">
        <v>6197</v>
      </c>
      <c r="F2613" s="2">
        <v>44428</v>
      </c>
      <c r="G2613">
        <v>8012.94</v>
      </c>
    </row>
    <row r="2614" spans="1:7" x14ac:dyDescent="0.35">
      <c r="A2614">
        <v>0.34925434825108848</v>
      </c>
      <c r="B2614" t="s">
        <v>6177</v>
      </c>
      <c r="C2614">
        <v>600924230</v>
      </c>
      <c r="D2614" t="s">
        <v>6195</v>
      </c>
      <c r="E2614" t="s">
        <v>6190</v>
      </c>
      <c r="F2614" s="2">
        <v>44432</v>
      </c>
      <c r="G2614">
        <v>5989.66</v>
      </c>
    </row>
    <row r="2615" spans="1:7" x14ac:dyDescent="0.35">
      <c r="A2615">
        <v>0.59052362407058079</v>
      </c>
      <c r="B2615" t="s">
        <v>6178</v>
      </c>
      <c r="C2615">
        <v>744593760</v>
      </c>
      <c r="D2615" t="s">
        <v>6187</v>
      </c>
      <c r="E2615" t="s">
        <v>6190</v>
      </c>
      <c r="F2615" s="2">
        <v>44487</v>
      </c>
      <c r="G2615">
        <v>46566.18</v>
      </c>
    </row>
    <row r="2616" spans="1:7" x14ac:dyDescent="0.35">
      <c r="A2616">
        <v>2.5106549477863505E-3</v>
      </c>
      <c r="B2616" t="s">
        <v>6181</v>
      </c>
      <c r="C2616">
        <v>939260509</v>
      </c>
      <c r="D2616" t="s">
        <v>6192</v>
      </c>
      <c r="E2616" t="s">
        <v>6193</v>
      </c>
      <c r="F2616" s="2">
        <v>44337</v>
      </c>
      <c r="G2616">
        <v>11283.09</v>
      </c>
    </row>
    <row r="2617" spans="1:7" x14ac:dyDescent="0.35">
      <c r="A2617">
        <v>0.43514495806812026</v>
      </c>
      <c r="B2617" t="s">
        <v>6180</v>
      </c>
      <c r="C2617">
        <v>72428400</v>
      </c>
      <c r="D2617" t="s">
        <v>6189</v>
      </c>
      <c r="E2617" t="s">
        <v>6194</v>
      </c>
      <c r="F2617" s="2">
        <v>44467</v>
      </c>
      <c r="G2617">
        <v>17257.5</v>
      </c>
    </row>
    <row r="2618" spans="1:7" x14ac:dyDescent="0.35">
      <c r="A2618">
        <v>0.2866142408796718</v>
      </c>
      <c r="B2618" t="s">
        <v>6177</v>
      </c>
      <c r="C2618">
        <v>738194151</v>
      </c>
      <c r="D2618" t="s">
        <v>6195</v>
      </c>
      <c r="E2618" t="s">
        <v>6190</v>
      </c>
      <c r="F2618" s="2">
        <v>44602</v>
      </c>
      <c r="G2618">
        <v>30716.63</v>
      </c>
    </row>
    <row r="2619" spans="1:7" x14ac:dyDescent="0.35">
      <c r="A2619">
        <v>5.4974246365014245E-2</v>
      </c>
      <c r="B2619" t="s">
        <v>6182</v>
      </c>
      <c r="C2619">
        <v>394162382</v>
      </c>
      <c r="D2619" t="s">
        <v>6196</v>
      </c>
      <c r="E2619" t="s">
        <v>6188</v>
      </c>
      <c r="F2619" s="2">
        <v>44541</v>
      </c>
      <c r="G2619">
        <v>45987.12</v>
      </c>
    </row>
    <row r="2620" spans="1:7" x14ac:dyDescent="0.35">
      <c r="A2620">
        <v>0.74498800658999165</v>
      </c>
      <c r="B2620" t="s">
        <v>6181</v>
      </c>
      <c r="C2620">
        <v>579536924</v>
      </c>
      <c r="D2620" t="s">
        <v>6192</v>
      </c>
      <c r="E2620" t="s">
        <v>6193</v>
      </c>
      <c r="F2620" s="2">
        <v>44380</v>
      </c>
      <c r="G2620">
        <v>45402.12</v>
      </c>
    </row>
    <row r="2621" spans="1:7" x14ac:dyDescent="0.35">
      <c r="A2621">
        <v>0.54214454431879211</v>
      </c>
      <c r="B2621" t="s">
        <v>6178</v>
      </c>
      <c r="C2621">
        <v>997146843</v>
      </c>
      <c r="D2621" t="s">
        <v>6187</v>
      </c>
      <c r="E2621" t="s">
        <v>6188</v>
      </c>
      <c r="F2621" s="2">
        <v>44372</v>
      </c>
      <c r="G2621">
        <v>47983.29</v>
      </c>
    </row>
    <row r="2622" spans="1:7" x14ac:dyDescent="0.35">
      <c r="A2622">
        <v>0.74537855585517532</v>
      </c>
      <c r="B2622" t="s">
        <v>6182</v>
      </c>
      <c r="C2622">
        <v>330644989</v>
      </c>
      <c r="D2622" t="s">
        <v>6196</v>
      </c>
      <c r="E2622" t="s">
        <v>6199</v>
      </c>
      <c r="F2622" s="2">
        <v>44600</v>
      </c>
      <c r="G2622">
        <v>56475.9</v>
      </c>
    </row>
    <row r="2623" spans="1:7" x14ac:dyDescent="0.35">
      <c r="A2623">
        <v>0.82789533861800124</v>
      </c>
      <c r="B2623" t="s">
        <v>6180</v>
      </c>
      <c r="C2623">
        <v>42504617</v>
      </c>
      <c r="D2623" t="s">
        <v>6189</v>
      </c>
      <c r="E2623" t="s">
        <v>6190</v>
      </c>
      <c r="F2623" s="2">
        <v>44411</v>
      </c>
      <c r="G2623">
        <v>43977.3</v>
      </c>
    </row>
    <row r="2624" spans="1:7" x14ac:dyDescent="0.35">
      <c r="A2624">
        <v>0.4878228036150476</v>
      </c>
      <c r="B2624" t="s">
        <v>6177</v>
      </c>
      <c r="C2624">
        <v>490053873</v>
      </c>
      <c r="D2624" t="s">
        <v>6195</v>
      </c>
      <c r="E2624" t="s">
        <v>6190</v>
      </c>
      <c r="F2624" s="2">
        <v>44239</v>
      </c>
      <c r="G2624">
        <v>10598.28</v>
      </c>
    </row>
    <row r="2625" spans="1:7" x14ac:dyDescent="0.35">
      <c r="A2625">
        <v>0.94609114687745199</v>
      </c>
      <c r="B2625" t="s">
        <v>6177</v>
      </c>
      <c r="C2625">
        <v>282834053</v>
      </c>
      <c r="D2625" t="s">
        <v>6195</v>
      </c>
      <c r="E2625" t="s">
        <v>6190</v>
      </c>
      <c r="F2625" s="2">
        <v>44377</v>
      </c>
      <c r="G2625">
        <v>18739.63</v>
      </c>
    </row>
    <row r="2626" spans="1:7" x14ac:dyDescent="0.35">
      <c r="A2626">
        <v>0.84437269995243758</v>
      </c>
      <c r="B2626" t="s">
        <v>6178</v>
      </c>
      <c r="C2626">
        <v>741568626</v>
      </c>
      <c r="D2626" t="s">
        <v>6187</v>
      </c>
      <c r="E2626" t="s">
        <v>6188</v>
      </c>
      <c r="F2626" s="2">
        <v>44466</v>
      </c>
      <c r="G2626">
        <v>25171.200000000001</v>
      </c>
    </row>
    <row r="2627" spans="1:7" x14ac:dyDescent="0.35">
      <c r="A2627">
        <v>0.18197650159715717</v>
      </c>
      <c r="B2627" t="s">
        <v>6180</v>
      </c>
      <c r="C2627">
        <v>424243774</v>
      </c>
      <c r="D2627" t="s">
        <v>6189</v>
      </c>
      <c r="E2627" t="s">
        <v>6194</v>
      </c>
      <c r="F2627" s="2">
        <v>44276</v>
      </c>
      <c r="G2627">
        <v>52194.36</v>
      </c>
    </row>
    <row r="2628" spans="1:7" x14ac:dyDescent="0.35">
      <c r="A2628">
        <v>0.94180493776881025</v>
      </c>
      <c r="B2628" t="s">
        <v>6182</v>
      </c>
      <c r="C2628">
        <v>880721948</v>
      </c>
      <c r="D2628" t="s">
        <v>6196</v>
      </c>
      <c r="E2628" t="s">
        <v>6200</v>
      </c>
      <c r="F2628" s="2">
        <v>44293</v>
      </c>
      <c r="G2628">
        <v>15049.8</v>
      </c>
    </row>
    <row r="2629" spans="1:7" x14ac:dyDescent="0.35">
      <c r="A2629">
        <v>0.35238366292625412</v>
      </c>
      <c r="B2629" t="s">
        <v>6179</v>
      </c>
      <c r="C2629">
        <v>62136778</v>
      </c>
      <c r="D2629" t="s">
        <v>6198</v>
      </c>
      <c r="E2629" t="s">
        <v>6201</v>
      </c>
      <c r="F2629" s="2">
        <v>44270</v>
      </c>
      <c r="G2629">
        <v>22358.31</v>
      </c>
    </row>
    <row r="2630" spans="1:7" x14ac:dyDescent="0.35">
      <c r="A2630">
        <v>0.95864847814894272</v>
      </c>
      <c r="B2630" t="s">
        <v>6179</v>
      </c>
      <c r="C2630">
        <v>950004138</v>
      </c>
      <c r="D2630" t="s">
        <v>6198</v>
      </c>
      <c r="E2630" t="s">
        <v>6191</v>
      </c>
      <c r="F2630" s="2">
        <v>44267</v>
      </c>
      <c r="G2630">
        <v>15853.86</v>
      </c>
    </row>
    <row r="2631" spans="1:7" x14ac:dyDescent="0.35">
      <c r="A2631">
        <v>0.77346142862913259</v>
      </c>
      <c r="B2631" t="s">
        <v>6177</v>
      </c>
      <c r="C2631">
        <v>74610243</v>
      </c>
      <c r="D2631" t="s">
        <v>6195</v>
      </c>
      <c r="E2631" t="s">
        <v>6190</v>
      </c>
      <c r="F2631" s="2">
        <v>44294</v>
      </c>
      <c r="G2631">
        <v>35806.5</v>
      </c>
    </row>
    <row r="2632" spans="1:7" x14ac:dyDescent="0.35">
      <c r="A2632">
        <v>0.75878293536746588</v>
      </c>
      <c r="B2632" t="s">
        <v>6178</v>
      </c>
      <c r="C2632">
        <v>926617488</v>
      </c>
      <c r="D2632" t="s">
        <v>6187</v>
      </c>
      <c r="E2632" t="s">
        <v>6191</v>
      </c>
      <c r="F2632" s="2">
        <v>44533</v>
      </c>
      <c r="G2632">
        <v>35876.79</v>
      </c>
    </row>
    <row r="2633" spans="1:7" x14ac:dyDescent="0.35">
      <c r="A2633">
        <v>0.76682782068162259</v>
      </c>
      <c r="B2633" t="s">
        <v>6178</v>
      </c>
      <c r="C2633">
        <v>172877992</v>
      </c>
      <c r="D2633" t="s">
        <v>6187</v>
      </c>
      <c r="E2633" t="s">
        <v>6190</v>
      </c>
      <c r="F2633" s="2">
        <v>44627</v>
      </c>
      <c r="G2633">
        <v>44260.65</v>
      </c>
    </row>
    <row r="2634" spans="1:7" x14ac:dyDescent="0.35">
      <c r="A2634">
        <v>0.92335588791601053</v>
      </c>
      <c r="B2634" t="s">
        <v>6178</v>
      </c>
      <c r="C2634">
        <v>212106903</v>
      </c>
      <c r="D2634" t="s">
        <v>6187</v>
      </c>
      <c r="E2634" t="s">
        <v>6188</v>
      </c>
      <c r="F2634" s="2">
        <v>44291</v>
      </c>
      <c r="G2634">
        <v>13216.8</v>
      </c>
    </row>
    <row r="2635" spans="1:7" x14ac:dyDescent="0.35">
      <c r="A2635">
        <v>8.8021227926589951E-2</v>
      </c>
      <c r="B2635" t="s">
        <v>6179</v>
      </c>
      <c r="C2635">
        <v>118170353</v>
      </c>
      <c r="D2635" t="s">
        <v>6198</v>
      </c>
      <c r="E2635" t="s">
        <v>6191</v>
      </c>
      <c r="F2635" s="2">
        <v>44440</v>
      </c>
      <c r="G2635">
        <v>42890.400000000001</v>
      </c>
    </row>
    <row r="2636" spans="1:7" x14ac:dyDescent="0.35">
      <c r="A2636">
        <v>0.32828714283543625</v>
      </c>
      <c r="B2636" t="s">
        <v>6178</v>
      </c>
      <c r="C2636">
        <v>249026203</v>
      </c>
      <c r="D2636" t="s">
        <v>6187</v>
      </c>
      <c r="E2636" t="s">
        <v>6188</v>
      </c>
      <c r="F2636" s="2">
        <v>44356</v>
      </c>
      <c r="G2636">
        <v>27288.799999999999</v>
      </c>
    </row>
    <row r="2637" spans="1:7" x14ac:dyDescent="0.35">
      <c r="A2637">
        <v>0.3483389396882417</v>
      </c>
      <c r="B2637" t="s">
        <v>6181</v>
      </c>
      <c r="C2637">
        <v>666910689</v>
      </c>
      <c r="D2637" t="s">
        <v>6192</v>
      </c>
      <c r="E2637" t="s">
        <v>6193</v>
      </c>
      <c r="F2637" s="2">
        <v>44237</v>
      </c>
      <c r="G2637">
        <v>33099.839999999997</v>
      </c>
    </row>
    <row r="2638" spans="1:7" x14ac:dyDescent="0.35">
      <c r="A2638">
        <v>3.635620070720047E-3</v>
      </c>
      <c r="B2638" t="s">
        <v>6177</v>
      </c>
      <c r="C2638">
        <v>412403373</v>
      </c>
      <c r="D2638" t="s">
        <v>6195</v>
      </c>
      <c r="E2638" t="s">
        <v>6190</v>
      </c>
      <c r="F2638" s="2">
        <v>44348</v>
      </c>
      <c r="G2638">
        <v>37392.82</v>
      </c>
    </row>
    <row r="2639" spans="1:7" x14ac:dyDescent="0.35">
      <c r="A2639">
        <v>0.36247716030060495</v>
      </c>
      <c r="B2639" t="s">
        <v>6178</v>
      </c>
      <c r="C2639">
        <v>664315003</v>
      </c>
      <c r="D2639" t="s">
        <v>6187</v>
      </c>
      <c r="E2639" t="s">
        <v>6188</v>
      </c>
      <c r="F2639" s="2">
        <v>44237</v>
      </c>
      <c r="G2639">
        <v>7107.9</v>
      </c>
    </row>
    <row r="2640" spans="1:7" x14ac:dyDescent="0.35">
      <c r="A2640">
        <v>0.41677248732392258</v>
      </c>
      <c r="B2640" t="s">
        <v>6179</v>
      </c>
      <c r="C2640">
        <v>281208268</v>
      </c>
      <c r="D2640" t="s">
        <v>6198</v>
      </c>
      <c r="E2640" t="s">
        <v>6191</v>
      </c>
      <c r="F2640" s="2">
        <v>44241</v>
      </c>
      <c r="G2640">
        <v>65026</v>
      </c>
    </row>
    <row r="2641" spans="1:7" x14ac:dyDescent="0.35">
      <c r="A2641">
        <v>0.83023910761554542</v>
      </c>
      <c r="B2641" t="s">
        <v>6178</v>
      </c>
      <c r="C2641">
        <v>143782117</v>
      </c>
      <c r="D2641" t="s">
        <v>6187</v>
      </c>
      <c r="E2641" t="s">
        <v>6200</v>
      </c>
      <c r="F2641" s="2">
        <v>44339</v>
      </c>
      <c r="G2641">
        <v>42235.519999999997</v>
      </c>
    </row>
    <row r="2642" spans="1:7" x14ac:dyDescent="0.35">
      <c r="A2642">
        <v>0.11351398282911096</v>
      </c>
      <c r="B2642" t="s">
        <v>6179</v>
      </c>
      <c r="C2642">
        <v>375689300</v>
      </c>
      <c r="D2642" t="s">
        <v>6198</v>
      </c>
      <c r="E2642" t="s">
        <v>6191</v>
      </c>
      <c r="F2642" s="2">
        <v>44659</v>
      </c>
      <c r="G2642">
        <v>68760.509999999995</v>
      </c>
    </row>
    <row r="2643" spans="1:7" x14ac:dyDescent="0.35">
      <c r="A2643">
        <v>0.8344867819660261</v>
      </c>
      <c r="B2643" t="s">
        <v>6179</v>
      </c>
      <c r="C2643">
        <v>279669956</v>
      </c>
      <c r="D2643" t="s">
        <v>6198</v>
      </c>
      <c r="E2643" t="s">
        <v>6191</v>
      </c>
      <c r="F2643" s="2">
        <v>44518</v>
      </c>
      <c r="G2643">
        <v>30651.24</v>
      </c>
    </row>
    <row r="2644" spans="1:7" x14ac:dyDescent="0.35">
      <c r="A2644">
        <v>0.40018089028257775</v>
      </c>
      <c r="B2644" t="s">
        <v>6182</v>
      </c>
      <c r="C2644">
        <v>397908305</v>
      </c>
      <c r="D2644" t="s">
        <v>6196</v>
      </c>
      <c r="E2644" t="s">
        <v>6188</v>
      </c>
      <c r="F2644" s="2">
        <v>44537</v>
      </c>
      <c r="G2644">
        <v>44760.6</v>
      </c>
    </row>
    <row r="2645" spans="1:7" x14ac:dyDescent="0.35">
      <c r="A2645">
        <v>0.96797786475059266</v>
      </c>
      <c r="B2645" t="s">
        <v>6178</v>
      </c>
      <c r="C2645">
        <v>505743488</v>
      </c>
      <c r="D2645" t="s">
        <v>6187</v>
      </c>
      <c r="E2645" t="s">
        <v>6190</v>
      </c>
      <c r="F2645" s="2">
        <v>44293</v>
      </c>
      <c r="G2645">
        <v>46366.1</v>
      </c>
    </row>
    <row r="2646" spans="1:7" x14ac:dyDescent="0.35">
      <c r="A2646">
        <v>2.5774532757241397E-2</v>
      </c>
      <c r="B2646" t="s">
        <v>6177</v>
      </c>
      <c r="C2646">
        <v>241349621</v>
      </c>
      <c r="D2646" t="s">
        <v>6195</v>
      </c>
      <c r="E2646" t="s">
        <v>6190</v>
      </c>
      <c r="F2646" s="2">
        <v>44414</v>
      </c>
      <c r="G2646">
        <v>31535.25</v>
      </c>
    </row>
    <row r="2647" spans="1:7" x14ac:dyDescent="0.35">
      <c r="A2647">
        <v>0.31299587577556198</v>
      </c>
      <c r="B2647" t="s">
        <v>6179</v>
      </c>
      <c r="C2647">
        <v>439185918</v>
      </c>
      <c r="D2647" t="s">
        <v>6198</v>
      </c>
      <c r="E2647" t="s">
        <v>6191</v>
      </c>
      <c r="F2647" s="2">
        <v>44498</v>
      </c>
      <c r="G2647">
        <v>10407.11</v>
      </c>
    </row>
    <row r="2648" spans="1:7" x14ac:dyDescent="0.35">
      <c r="A2648">
        <v>0.29901027556399107</v>
      </c>
      <c r="B2648" t="s">
        <v>6179</v>
      </c>
      <c r="C2648">
        <v>525673689</v>
      </c>
      <c r="D2648" t="s">
        <v>6198</v>
      </c>
      <c r="E2648" t="s">
        <v>6191</v>
      </c>
      <c r="F2648" s="2">
        <v>44444</v>
      </c>
      <c r="G2648">
        <v>8246.92</v>
      </c>
    </row>
    <row r="2649" spans="1:7" x14ac:dyDescent="0.35">
      <c r="A2649">
        <v>0.36104886878341591</v>
      </c>
      <c r="B2649" t="s">
        <v>6177</v>
      </c>
      <c r="C2649">
        <v>596666418</v>
      </c>
      <c r="D2649" t="s">
        <v>6195</v>
      </c>
      <c r="E2649" t="s">
        <v>6191</v>
      </c>
      <c r="F2649" s="2">
        <v>44629</v>
      </c>
      <c r="G2649">
        <v>54407.76</v>
      </c>
    </row>
    <row r="2650" spans="1:7" x14ac:dyDescent="0.35">
      <c r="A2650">
        <v>0.32122918725183913</v>
      </c>
      <c r="B2650" t="s">
        <v>6177</v>
      </c>
      <c r="C2650">
        <v>574901635</v>
      </c>
      <c r="D2650" t="s">
        <v>6195</v>
      </c>
      <c r="E2650" t="s">
        <v>6190</v>
      </c>
      <c r="F2650" s="2">
        <v>44352</v>
      </c>
      <c r="G2650">
        <v>8824.74</v>
      </c>
    </row>
    <row r="2651" spans="1:7" x14ac:dyDescent="0.35">
      <c r="A2651">
        <v>0.29467255999659536</v>
      </c>
      <c r="B2651" t="s">
        <v>6182</v>
      </c>
      <c r="C2651">
        <v>417849788</v>
      </c>
      <c r="D2651" t="s">
        <v>6196</v>
      </c>
      <c r="E2651" t="s">
        <v>6188</v>
      </c>
      <c r="F2651" s="2">
        <v>44631</v>
      </c>
      <c r="G2651">
        <v>31473.599999999999</v>
      </c>
    </row>
    <row r="2652" spans="1:7" x14ac:dyDescent="0.35">
      <c r="A2652">
        <v>0.21670685086395602</v>
      </c>
      <c r="B2652" t="s">
        <v>6178</v>
      </c>
      <c r="C2652">
        <v>871526576</v>
      </c>
      <c r="D2652" t="s">
        <v>6187</v>
      </c>
      <c r="E2652" t="s">
        <v>6188</v>
      </c>
      <c r="F2652" s="2">
        <v>44464</v>
      </c>
      <c r="G2652">
        <v>17480.96</v>
      </c>
    </row>
    <row r="2653" spans="1:7" x14ac:dyDescent="0.35">
      <c r="A2653">
        <v>0.37686860789664389</v>
      </c>
      <c r="B2653" t="s">
        <v>6177</v>
      </c>
      <c r="C2653">
        <v>817684721</v>
      </c>
      <c r="D2653" t="s">
        <v>6195</v>
      </c>
      <c r="E2653" t="s">
        <v>6191</v>
      </c>
      <c r="F2653" s="2">
        <v>44481</v>
      </c>
      <c r="G2653">
        <v>14054.01</v>
      </c>
    </row>
    <row r="2654" spans="1:7" x14ac:dyDescent="0.35">
      <c r="A2654">
        <v>0.4198661882392356</v>
      </c>
      <c r="B2654" t="s">
        <v>6179</v>
      </c>
      <c r="C2654">
        <v>186179051</v>
      </c>
      <c r="D2654" t="s">
        <v>6198</v>
      </c>
      <c r="E2654" t="s">
        <v>6201</v>
      </c>
      <c r="F2654" s="2">
        <v>44304</v>
      </c>
      <c r="G2654">
        <v>28433.34</v>
      </c>
    </row>
    <row r="2655" spans="1:7" x14ac:dyDescent="0.35">
      <c r="A2655">
        <v>0.21415498784325282</v>
      </c>
      <c r="B2655" t="s">
        <v>6182</v>
      </c>
      <c r="C2655">
        <v>844409210</v>
      </c>
      <c r="D2655" t="s">
        <v>6196</v>
      </c>
      <c r="E2655" t="s">
        <v>6188</v>
      </c>
      <c r="F2655" s="2">
        <v>44299</v>
      </c>
      <c r="G2655">
        <v>55089.36</v>
      </c>
    </row>
    <row r="2656" spans="1:7" x14ac:dyDescent="0.35">
      <c r="A2656">
        <v>0.37552051350676563</v>
      </c>
      <c r="B2656" t="s">
        <v>6177</v>
      </c>
      <c r="C2656">
        <v>763596924</v>
      </c>
      <c r="D2656" t="s">
        <v>6195</v>
      </c>
      <c r="E2656" t="s">
        <v>6190</v>
      </c>
      <c r="F2656" s="2">
        <v>44502</v>
      </c>
      <c r="G2656">
        <v>65369.46</v>
      </c>
    </row>
    <row r="2657" spans="1:7" x14ac:dyDescent="0.35">
      <c r="A2657">
        <v>0.10526731773538933</v>
      </c>
      <c r="B2657" t="s">
        <v>6177</v>
      </c>
      <c r="C2657">
        <v>163972762</v>
      </c>
      <c r="D2657" t="s">
        <v>6195</v>
      </c>
      <c r="E2657" t="s">
        <v>6191</v>
      </c>
      <c r="F2657" s="2">
        <v>44585</v>
      </c>
      <c r="G2657">
        <v>40382.639999999999</v>
      </c>
    </row>
    <row r="2658" spans="1:7" x14ac:dyDescent="0.35">
      <c r="A2658">
        <v>0.8202831686770462</v>
      </c>
      <c r="B2658" t="s">
        <v>6177</v>
      </c>
      <c r="C2658">
        <v>533584613</v>
      </c>
      <c r="D2658" t="s">
        <v>6195</v>
      </c>
      <c r="E2658" t="s">
        <v>6190</v>
      </c>
      <c r="F2658" s="2">
        <v>44199</v>
      </c>
      <c r="G2658">
        <v>6106.25</v>
      </c>
    </row>
    <row r="2659" spans="1:7" x14ac:dyDescent="0.35">
      <c r="A2659">
        <v>0.89149817191494929</v>
      </c>
      <c r="B2659" t="s">
        <v>6178</v>
      </c>
      <c r="C2659">
        <v>327147302</v>
      </c>
      <c r="D2659" t="s">
        <v>6187</v>
      </c>
      <c r="E2659" t="s">
        <v>6188</v>
      </c>
      <c r="F2659" s="2">
        <v>44422</v>
      </c>
      <c r="G2659">
        <v>30587.759999999998</v>
      </c>
    </row>
    <row r="2660" spans="1:7" x14ac:dyDescent="0.35">
      <c r="A2660">
        <v>0.59742008138784375</v>
      </c>
      <c r="B2660" t="s">
        <v>6182</v>
      </c>
      <c r="C2660">
        <v>643745187</v>
      </c>
      <c r="D2660" t="s">
        <v>6196</v>
      </c>
      <c r="E2660" t="s">
        <v>6188</v>
      </c>
      <c r="F2660" s="2">
        <v>44510</v>
      </c>
      <c r="G2660">
        <v>15078.24</v>
      </c>
    </row>
    <row r="2661" spans="1:7" x14ac:dyDescent="0.35">
      <c r="A2661">
        <v>0.55588629965749836</v>
      </c>
      <c r="B2661" t="s">
        <v>6182</v>
      </c>
      <c r="C2661">
        <v>52532596</v>
      </c>
      <c r="D2661" t="s">
        <v>6196</v>
      </c>
      <c r="E2661" t="s">
        <v>6188</v>
      </c>
      <c r="F2661" s="2">
        <v>44286</v>
      </c>
      <c r="G2661">
        <v>58736.61</v>
      </c>
    </row>
    <row r="2662" spans="1:7" x14ac:dyDescent="0.35">
      <c r="A2662">
        <v>0.80884562820225181</v>
      </c>
      <c r="B2662" t="s">
        <v>6181</v>
      </c>
      <c r="C2662">
        <v>137444563</v>
      </c>
      <c r="D2662" t="s">
        <v>6192</v>
      </c>
      <c r="E2662" t="s">
        <v>6193</v>
      </c>
      <c r="F2662" s="2">
        <v>44389</v>
      </c>
      <c r="G2662">
        <v>14040.98</v>
      </c>
    </row>
    <row r="2663" spans="1:7" x14ac:dyDescent="0.35">
      <c r="A2663">
        <v>0.42551997229118077</v>
      </c>
      <c r="B2663" t="s">
        <v>6179</v>
      </c>
      <c r="C2663">
        <v>258310082</v>
      </c>
      <c r="D2663" t="s">
        <v>6198</v>
      </c>
      <c r="E2663" t="s">
        <v>6190</v>
      </c>
      <c r="F2663" s="2">
        <v>44671</v>
      </c>
      <c r="G2663">
        <v>39323.160000000003</v>
      </c>
    </row>
    <row r="2664" spans="1:7" x14ac:dyDescent="0.35">
      <c r="A2664">
        <v>0.24615905402842941</v>
      </c>
      <c r="B2664" t="s">
        <v>6178</v>
      </c>
      <c r="C2664">
        <v>410094830</v>
      </c>
      <c r="D2664" t="s">
        <v>6187</v>
      </c>
      <c r="E2664" t="s">
        <v>6188</v>
      </c>
      <c r="F2664" s="2">
        <v>44533</v>
      </c>
      <c r="G2664">
        <v>8031.52</v>
      </c>
    </row>
    <row r="2665" spans="1:7" x14ac:dyDescent="0.35">
      <c r="A2665">
        <v>0.43647354884049827</v>
      </c>
      <c r="B2665" t="s">
        <v>6178</v>
      </c>
      <c r="C2665">
        <v>659613431</v>
      </c>
      <c r="D2665" t="s">
        <v>6187</v>
      </c>
      <c r="E2665" t="s">
        <v>6188</v>
      </c>
      <c r="F2665" s="2">
        <v>44565</v>
      </c>
      <c r="G2665">
        <v>37937.120000000003</v>
      </c>
    </row>
    <row r="2666" spans="1:7" x14ac:dyDescent="0.35">
      <c r="A2666">
        <v>6.9268372187899274E-2</v>
      </c>
      <c r="B2666" t="s">
        <v>6178</v>
      </c>
      <c r="C2666">
        <v>701274382</v>
      </c>
      <c r="D2666" t="s">
        <v>6187</v>
      </c>
      <c r="E2666" t="s">
        <v>6190</v>
      </c>
      <c r="F2666" s="2">
        <v>44249</v>
      </c>
      <c r="G2666">
        <v>24005.02</v>
      </c>
    </row>
    <row r="2667" spans="1:7" x14ac:dyDescent="0.35">
      <c r="A2667">
        <v>0.57155351037764957</v>
      </c>
      <c r="B2667" t="s">
        <v>6177</v>
      </c>
      <c r="C2667">
        <v>668426800</v>
      </c>
      <c r="D2667" t="s">
        <v>6195</v>
      </c>
      <c r="E2667" t="s">
        <v>6190</v>
      </c>
      <c r="F2667" s="2">
        <v>44445</v>
      </c>
      <c r="G2667">
        <v>25463.16</v>
      </c>
    </row>
    <row r="2668" spans="1:7" x14ac:dyDescent="0.35">
      <c r="A2668">
        <v>0.84901944402260587</v>
      </c>
      <c r="B2668" t="s">
        <v>6178</v>
      </c>
      <c r="C2668">
        <v>925970293</v>
      </c>
      <c r="D2668" t="s">
        <v>6187</v>
      </c>
      <c r="E2668" t="s">
        <v>6190</v>
      </c>
      <c r="F2668" s="2">
        <v>44233</v>
      </c>
      <c r="G2668">
        <v>8570.52</v>
      </c>
    </row>
    <row r="2669" spans="1:7" x14ac:dyDescent="0.35">
      <c r="A2669">
        <v>4.7208090417970028E-2</v>
      </c>
      <c r="B2669" t="s">
        <v>6178</v>
      </c>
      <c r="C2669">
        <v>994039561</v>
      </c>
      <c r="D2669" t="s">
        <v>6187</v>
      </c>
      <c r="E2669" t="s">
        <v>6188</v>
      </c>
      <c r="F2669" s="2">
        <v>44657</v>
      </c>
      <c r="G2669">
        <v>42528.75</v>
      </c>
    </row>
    <row r="2670" spans="1:7" x14ac:dyDescent="0.35">
      <c r="A2670">
        <v>0.29583628907898363</v>
      </c>
      <c r="B2670" t="s">
        <v>6178</v>
      </c>
      <c r="C2670">
        <v>726027966</v>
      </c>
      <c r="D2670" t="s">
        <v>6187</v>
      </c>
      <c r="E2670" t="s">
        <v>6188</v>
      </c>
      <c r="F2670" s="2">
        <v>44519</v>
      </c>
      <c r="G2670">
        <v>66156.81</v>
      </c>
    </row>
    <row r="2671" spans="1:7" x14ac:dyDescent="0.35">
      <c r="A2671">
        <v>9.1295365542303997E-2</v>
      </c>
      <c r="B2671" t="s">
        <v>6177</v>
      </c>
      <c r="C2671">
        <v>410815863</v>
      </c>
      <c r="D2671" t="s">
        <v>6195</v>
      </c>
      <c r="E2671" t="s">
        <v>6190</v>
      </c>
      <c r="F2671" s="2">
        <v>44434</v>
      </c>
      <c r="G2671">
        <v>31195.27</v>
      </c>
    </row>
    <row r="2672" spans="1:7" x14ac:dyDescent="0.35">
      <c r="A2672">
        <v>0.11666916824464868</v>
      </c>
      <c r="B2672" t="s">
        <v>6179</v>
      </c>
      <c r="C2672">
        <v>217568986</v>
      </c>
      <c r="D2672" t="s">
        <v>6198</v>
      </c>
      <c r="E2672" t="s">
        <v>6201</v>
      </c>
      <c r="F2672" s="2">
        <v>44349</v>
      </c>
      <c r="G2672">
        <v>21429.66</v>
      </c>
    </row>
    <row r="2673" spans="1:7" x14ac:dyDescent="0.35">
      <c r="A2673">
        <v>0.5626792151487412</v>
      </c>
      <c r="B2673" t="s">
        <v>6177</v>
      </c>
      <c r="C2673">
        <v>109613268</v>
      </c>
      <c r="D2673" t="s">
        <v>6195</v>
      </c>
      <c r="E2673" t="s">
        <v>6190</v>
      </c>
      <c r="F2673" s="2">
        <v>44411</v>
      </c>
      <c r="G2673">
        <v>26054.34</v>
      </c>
    </row>
    <row r="2674" spans="1:7" x14ac:dyDescent="0.35">
      <c r="A2674">
        <v>7.5080495665326041E-2</v>
      </c>
      <c r="B2674" t="s">
        <v>6178</v>
      </c>
      <c r="C2674">
        <v>721447723</v>
      </c>
      <c r="D2674" t="s">
        <v>6187</v>
      </c>
      <c r="E2674" t="s">
        <v>6188</v>
      </c>
      <c r="F2674" s="2">
        <v>44295</v>
      </c>
      <c r="G2674">
        <v>38016.239999999998</v>
      </c>
    </row>
    <row r="2675" spans="1:7" x14ac:dyDescent="0.35">
      <c r="A2675">
        <v>0.74229092625390547</v>
      </c>
      <c r="B2675" t="s">
        <v>6180</v>
      </c>
      <c r="C2675">
        <v>23561794</v>
      </c>
      <c r="D2675" t="s">
        <v>6189</v>
      </c>
      <c r="E2675" t="s">
        <v>6194</v>
      </c>
      <c r="F2675" s="2">
        <v>44604</v>
      </c>
      <c r="G2675">
        <v>2133.3200000000002</v>
      </c>
    </row>
    <row r="2676" spans="1:7" x14ac:dyDescent="0.35">
      <c r="A2676">
        <v>0.36368479084490091</v>
      </c>
      <c r="B2676" t="s">
        <v>6178</v>
      </c>
      <c r="C2676">
        <v>51357710</v>
      </c>
      <c r="D2676" t="s">
        <v>6187</v>
      </c>
      <c r="E2676" t="s">
        <v>6200</v>
      </c>
      <c r="F2676" s="2">
        <v>44277</v>
      </c>
      <c r="G2676">
        <v>3418.72</v>
      </c>
    </row>
    <row r="2677" spans="1:7" x14ac:dyDescent="0.35">
      <c r="A2677">
        <v>7.6502983498864974E-2</v>
      </c>
      <c r="B2677" t="s">
        <v>6179</v>
      </c>
      <c r="C2677">
        <v>203688626</v>
      </c>
      <c r="D2677" t="s">
        <v>6198</v>
      </c>
      <c r="E2677" t="s">
        <v>6190</v>
      </c>
      <c r="F2677" s="2">
        <v>44537</v>
      </c>
      <c r="G2677">
        <v>10710.63</v>
      </c>
    </row>
    <row r="2678" spans="1:7" x14ac:dyDescent="0.35">
      <c r="A2678">
        <v>1.1553258401569955E-2</v>
      </c>
      <c r="B2678" t="s">
        <v>6179</v>
      </c>
      <c r="C2678">
        <v>785675966</v>
      </c>
      <c r="D2678" t="s">
        <v>6198</v>
      </c>
      <c r="E2678" t="s">
        <v>6201</v>
      </c>
      <c r="F2678" s="2">
        <v>44611</v>
      </c>
      <c r="G2678">
        <v>23520.75</v>
      </c>
    </row>
    <row r="2679" spans="1:7" x14ac:dyDescent="0.35">
      <c r="A2679">
        <v>9.0112406263441747E-2</v>
      </c>
      <c r="B2679" t="s">
        <v>6178</v>
      </c>
      <c r="C2679">
        <v>606522640</v>
      </c>
      <c r="D2679" t="s">
        <v>6187</v>
      </c>
      <c r="E2679" t="s">
        <v>6188</v>
      </c>
      <c r="F2679" s="2">
        <v>44333</v>
      </c>
      <c r="G2679">
        <v>56320.23</v>
      </c>
    </row>
    <row r="2680" spans="1:7" x14ac:dyDescent="0.35">
      <c r="A2680">
        <v>0.19993178236602627</v>
      </c>
      <c r="B2680" t="s">
        <v>6178</v>
      </c>
      <c r="C2680">
        <v>880548397</v>
      </c>
      <c r="D2680" t="s">
        <v>6187</v>
      </c>
      <c r="E2680" t="s">
        <v>6190</v>
      </c>
      <c r="F2680" s="2">
        <v>44576</v>
      </c>
      <c r="G2680">
        <v>27024.799999999999</v>
      </c>
    </row>
    <row r="2681" spans="1:7" x14ac:dyDescent="0.35">
      <c r="A2681">
        <v>0.99010069152369795</v>
      </c>
      <c r="B2681" t="s">
        <v>6181</v>
      </c>
      <c r="C2681">
        <v>192781810</v>
      </c>
      <c r="D2681" t="s">
        <v>6192</v>
      </c>
      <c r="E2681" t="s">
        <v>6193</v>
      </c>
      <c r="F2681" s="2">
        <v>44440</v>
      </c>
      <c r="G2681">
        <v>53516.97</v>
      </c>
    </row>
    <row r="2682" spans="1:7" x14ac:dyDescent="0.35">
      <c r="A2682">
        <v>0.31399689291150146</v>
      </c>
      <c r="B2682" t="s">
        <v>6182</v>
      </c>
      <c r="C2682">
        <v>225809402</v>
      </c>
      <c r="D2682" t="s">
        <v>6196</v>
      </c>
      <c r="E2682" t="s">
        <v>6188</v>
      </c>
      <c r="F2682" s="2">
        <v>44281</v>
      </c>
      <c r="G2682">
        <v>4140.92</v>
      </c>
    </row>
    <row r="2683" spans="1:7" x14ac:dyDescent="0.35">
      <c r="A2683">
        <v>0.45033501830416722</v>
      </c>
      <c r="B2683" t="s">
        <v>6179</v>
      </c>
      <c r="C2683">
        <v>553390567</v>
      </c>
      <c r="D2683" t="s">
        <v>6198</v>
      </c>
      <c r="E2683" t="s">
        <v>6191</v>
      </c>
      <c r="F2683" s="2">
        <v>44575</v>
      </c>
      <c r="G2683">
        <v>21253.22</v>
      </c>
    </row>
    <row r="2684" spans="1:7" x14ac:dyDescent="0.35">
      <c r="A2684">
        <v>0.5056927022475991</v>
      </c>
      <c r="B2684" t="s">
        <v>6178</v>
      </c>
      <c r="C2684">
        <v>673790986</v>
      </c>
      <c r="D2684" t="s">
        <v>6187</v>
      </c>
      <c r="E2684" t="s">
        <v>6190</v>
      </c>
      <c r="F2684" s="2">
        <v>44580</v>
      </c>
      <c r="G2684">
        <v>26716.799999999999</v>
      </c>
    </row>
    <row r="2685" spans="1:7" x14ac:dyDescent="0.35">
      <c r="A2685">
        <v>0.68849092047605731</v>
      </c>
      <c r="B2685" t="s">
        <v>6179</v>
      </c>
      <c r="C2685">
        <v>338457375</v>
      </c>
      <c r="D2685" t="s">
        <v>6198</v>
      </c>
      <c r="E2685" t="s">
        <v>6191</v>
      </c>
      <c r="F2685" s="2">
        <v>44228</v>
      </c>
      <c r="G2685">
        <v>20605.37</v>
      </c>
    </row>
    <row r="2686" spans="1:7" x14ac:dyDescent="0.35">
      <c r="A2686">
        <v>0.18126962856483209</v>
      </c>
      <c r="B2686" t="s">
        <v>6179</v>
      </c>
      <c r="C2686">
        <v>63450113</v>
      </c>
      <c r="D2686" t="s">
        <v>6198</v>
      </c>
      <c r="E2686" t="s">
        <v>6201</v>
      </c>
      <c r="F2686" s="2">
        <v>44478</v>
      </c>
      <c r="G2686">
        <v>59260.02</v>
      </c>
    </row>
    <row r="2687" spans="1:7" x14ac:dyDescent="0.35">
      <c r="A2687">
        <v>0.71784763541369001</v>
      </c>
      <c r="B2687" t="s">
        <v>6179</v>
      </c>
      <c r="C2687">
        <v>618755065</v>
      </c>
      <c r="D2687" t="s">
        <v>6198</v>
      </c>
      <c r="E2687" t="s">
        <v>6190</v>
      </c>
      <c r="F2687" s="2">
        <v>44349</v>
      </c>
      <c r="G2687">
        <v>28839.58</v>
      </c>
    </row>
    <row r="2688" spans="1:7" x14ac:dyDescent="0.35">
      <c r="A2688">
        <v>0.16025646179417952</v>
      </c>
      <c r="B2688" t="s">
        <v>6181</v>
      </c>
      <c r="C2688">
        <v>409989446</v>
      </c>
      <c r="D2688" t="s">
        <v>6192</v>
      </c>
      <c r="E2688" t="s">
        <v>6193</v>
      </c>
      <c r="F2688" s="2">
        <v>44257</v>
      </c>
      <c r="G2688">
        <v>15078</v>
      </c>
    </row>
    <row r="2689" spans="1:7" x14ac:dyDescent="0.35">
      <c r="A2689">
        <v>0.36386392232794029</v>
      </c>
      <c r="B2689" t="s">
        <v>6178</v>
      </c>
      <c r="C2689">
        <v>398388608</v>
      </c>
      <c r="D2689" t="s">
        <v>6187</v>
      </c>
      <c r="E2689" t="s">
        <v>6188</v>
      </c>
      <c r="F2689" s="2">
        <v>44409</v>
      </c>
      <c r="G2689">
        <v>6798.3</v>
      </c>
    </row>
    <row r="2690" spans="1:7" x14ac:dyDescent="0.35">
      <c r="A2690">
        <v>0.91350350894798138</v>
      </c>
      <c r="B2690" t="s">
        <v>6181</v>
      </c>
      <c r="C2690">
        <v>428368106</v>
      </c>
      <c r="D2690" t="s">
        <v>6192</v>
      </c>
      <c r="E2690" t="s">
        <v>6193</v>
      </c>
      <c r="F2690" s="2">
        <v>44626</v>
      </c>
      <c r="G2690">
        <v>35332</v>
      </c>
    </row>
    <row r="2691" spans="1:7" x14ac:dyDescent="0.35">
      <c r="A2691">
        <v>0.35622203622750614</v>
      </c>
      <c r="B2691" t="s">
        <v>6177</v>
      </c>
      <c r="C2691">
        <v>191350100</v>
      </c>
      <c r="D2691" t="s">
        <v>6195</v>
      </c>
      <c r="E2691" t="s">
        <v>6191</v>
      </c>
      <c r="F2691" s="2">
        <v>44481</v>
      </c>
      <c r="G2691">
        <v>13855.5</v>
      </c>
    </row>
    <row r="2692" spans="1:7" x14ac:dyDescent="0.35">
      <c r="A2692">
        <v>0.68880173701588554</v>
      </c>
      <c r="B2692" t="s">
        <v>6177</v>
      </c>
      <c r="C2692">
        <v>435481821</v>
      </c>
      <c r="D2692" t="s">
        <v>6195</v>
      </c>
      <c r="E2692" t="s">
        <v>6190</v>
      </c>
      <c r="F2692" s="2">
        <v>44382</v>
      </c>
      <c r="G2692">
        <v>50036.27</v>
      </c>
    </row>
    <row r="2693" spans="1:7" x14ac:dyDescent="0.35">
      <c r="A2693">
        <v>0.82322070215626142</v>
      </c>
      <c r="B2693" t="s">
        <v>6182</v>
      </c>
      <c r="C2693">
        <v>881804070</v>
      </c>
      <c r="D2693" t="s">
        <v>6196</v>
      </c>
      <c r="E2693" t="s">
        <v>6200</v>
      </c>
      <c r="F2693" s="2">
        <v>44625</v>
      </c>
      <c r="G2693">
        <v>14652.9</v>
      </c>
    </row>
    <row r="2694" spans="1:7" x14ac:dyDescent="0.35">
      <c r="A2694">
        <v>0.54849736276660654</v>
      </c>
      <c r="B2694" t="s">
        <v>6181</v>
      </c>
      <c r="C2694">
        <v>9358210</v>
      </c>
      <c r="D2694" t="s">
        <v>6192</v>
      </c>
      <c r="E2694" t="s">
        <v>6193</v>
      </c>
      <c r="F2694" s="2">
        <v>44342</v>
      </c>
      <c r="G2694">
        <v>20290.12</v>
      </c>
    </row>
    <row r="2695" spans="1:7" x14ac:dyDescent="0.35">
      <c r="A2695">
        <v>6.6545827162794224E-2</v>
      </c>
      <c r="B2695" t="s">
        <v>6178</v>
      </c>
      <c r="C2695">
        <v>407721104</v>
      </c>
      <c r="D2695" t="s">
        <v>6187</v>
      </c>
      <c r="E2695" t="s">
        <v>6188</v>
      </c>
      <c r="F2695" s="2">
        <v>44511</v>
      </c>
      <c r="G2695">
        <v>41317.32</v>
      </c>
    </row>
    <row r="2696" spans="1:7" x14ac:dyDescent="0.35">
      <c r="A2696">
        <v>0.47787078718047449</v>
      </c>
      <c r="B2696" t="s">
        <v>6180</v>
      </c>
      <c r="C2696">
        <v>787613810</v>
      </c>
      <c r="D2696" t="s">
        <v>6189</v>
      </c>
      <c r="E2696" t="s">
        <v>6194</v>
      </c>
      <c r="F2696" s="2">
        <v>44336</v>
      </c>
      <c r="G2696">
        <v>7485.06</v>
      </c>
    </row>
    <row r="2697" spans="1:7" x14ac:dyDescent="0.35">
      <c r="A2697">
        <v>0.65154421254572525</v>
      </c>
      <c r="B2697" t="s">
        <v>6178</v>
      </c>
      <c r="C2697">
        <v>705446342</v>
      </c>
      <c r="D2697" t="s">
        <v>6187</v>
      </c>
      <c r="E2697" t="s">
        <v>6188</v>
      </c>
      <c r="F2697" s="2">
        <v>44379</v>
      </c>
      <c r="G2697">
        <v>13088.72</v>
      </c>
    </row>
    <row r="2698" spans="1:7" x14ac:dyDescent="0.35">
      <c r="A2698">
        <v>0.26003026763920456</v>
      </c>
      <c r="B2698" t="s">
        <v>6180</v>
      </c>
      <c r="C2698">
        <v>219463777</v>
      </c>
      <c r="D2698" t="s">
        <v>6189</v>
      </c>
      <c r="E2698" t="s">
        <v>6190</v>
      </c>
      <c r="F2698" s="2">
        <v>44476</v>
      </c>
      <c r="G2698">
        <v>19384.68</v>
      </c>
    </row>
    <row r="2699" spans="1:7" x14ac:dyDescent="0.35">
      <c r="A2699">
        <v>0.83438366645805639</v>
      </c>
      <c r="B2699" t="s">
        <v>6179</v>
      </c>
      <c r="C2699">
        <v>971201964</v>
      </c>
      <c r="D2699" t="s">
        <v>6198</v>
      </c>
      <c r="E2699" t="s">
        <v>6191</v>
      </c>
      <c r="F2699" s="2">
        <v>44226</v>
      </c>
      <c r="G2699">
        <v>4918</v>
      </c>
    </row>
    <row r="2700" spans="1:7" x14ac:dyDescent="0.35">
      <c r="A2700">
        <v>0.78776838863831555</v>
      </c>
      <c r="B2700" t="s">
        <v>6179</v>
      </c>
      <c r="C2700">
        <v>376006012</v>
      </c>
      <c r="D2700" t="s">
        <v>6198</v>
      </c>
      <c r="E2700" t="s">
        <v>6201</v>
      </c>
      <c r="F2700" s="2">
        <v>44632</v>
      </c>
      <c r="G2700">
        <v>17670.599999999999</v>
      </c>
    </row>
    <row r="2701" spans="1:7" x14ac:dyDescent="0.35">
      <c r="A2701">
        <v>0.53975688149848444</v>
      </c>
      <c r="B2701" t="s">
        <v>6182</v>
      </c>
      <c r="C2701">
        <v>597156316</v>
      </c>
      <c r="D2701" t="s">
        <v>6196</v>
      </c>
      <c r="E2701" t="s">
        <v>6188</v>
      </c>
      <c r="F2701" s="2">
        <v>44600</v>
      </c>
      <c r="G2701">
        <v>2985.08</v>
      </c>
    </row>
    <row r="2702" spans="1:7" x14ac:dyDescent="0.35">
      <c r="A2702">
        <v>0.20344045953224588</v>
      </c>
      <c r="B2702" t="s">
        <v>6178</v>
      </c>
      <c r="C2702">
        <v>296925350</v>
      </c>
      <c r="D2702" t="s">
        <v>6187</v>
      </c>
      <c r="E2702" t="s">
        <v>6188</v>
      </c>
      <c r="F2702" s="2">
        <v>44374</v>
      </c>
      <c r="G2702">
        <v>46244.43</v>
      </c>
    </row>
    <row r="2703" spans="1:7" x14ac:dyDescent="0.35">
      <c r="A2703">
        <v>0.48693290074158635</v>
      </c>
      <c r="B2703" t="s">
        <v>6177</v>
      </c>
      <c r="C2703">
        <v>951603348</v>
      </c>
      <c r="D2703" t="s">
        <v>6195</v>
      </c>
      <c r="E2703" t="s">
        <v>6190</v>
      </c>
      <c r="F2703" s="2">
        <v>44206</v>
      </c>
      <c r="G2703">
        <v>18213.8</v>
      </c>
    </row>
    <row r="2704" spans="1:7" x14ac:dyDescent="0.35">
      <c r="A2704">
        <v>0.22391826783899571</v>
      </c>
      <c r="B2704" t="s">
        <v>6179</v>
      </c>
      <c r="C2704">
        <v>63303242</v>
      </c>
      <c r="D2704" t="s">
        <v>6198</v>
      </c>
      <c r="E2704" t="s">
        <v>6201</v>
      </c>
      <c r="F2704" s="2">
        <v>44225</v>
      </c>
      <c r="G2704">
        <v>3050.25</v>
      </c>
    </row>
    <row r="2705" spans="1:7" x14ac:dyDescent="0.35">
      <c r="A2705">
        <v>0.1814181020852057</v>
      </c>
      <c r="B2705" t="s">
        <v>6177</v>
      </c>
      <c r="C2705">
        <v>688516629</v>
      </c>
      <c r="D2705" t="s">
        <v>6195</v>
      </c>
      <c r="E2705" t="s">
        <v>6190</v>
      </c>
      <c r="F2705" s="2">
        <v>44588</v>
      </c>
      <c r="G2705">
        <v>12394.36</v>
      </c>
    </row>
    <row r="2706" spans="1:7" x14ac:dyDescent="0.35">
      <c r="A2706">
        <v>0.97406118577130119</v>
      </c>
      <c r="B2706" t="s">
        <v>6177</v>
      </c>
      <c r="C2706">
        <v>409899373</v>
      </c>
      <c r="D2706" t="s">
        <v>6195</v>
      </c>
      <c r="E2706" t="s">
        <v>6190</v>
      </c>
      <c r="F2706" s="2">
        <v>44519</v>
      </c>
      <c r="G2706">
        <v>54576.28</v>
      </c>
    </row>
    <row r="2707" spans="1:7" x14ac:dyDescent="0.35">
      <c r="A2707">
        <v>0.21261043280494241</v>
      </c>
      <c r="B2707" t="s">
        <v>6179</v>
      </c>
      <c r="C2707">
        <v>900493888</v>
      </c>
      <c r="D2707" t="s">
        <v>6198</v>
      </c>
      <c r="E2707" t="s">
        <v>6201</v>
      </c>
      <c r="F2707" s="2">
        <v>44382</v>
      </c>
      <c r="G2707">
        <v>66014.600000000006</v>
      </c>
    </row>
    <row r="2708" spans="1:7" x14ac:dyDescent="0.35">
      <c r="A2708">
        <v>0.29561190933192016</v>
      </c>
      <c r="B2708" t="s">
        <v>6182</v>
      </c>
      <c r="C2708">
        <v>309373814</v>
      </c>
      <c r="D2708" t="s">
        <v>6196</v>
      </c>
      <c r="E2708" t="s">
        <v>6200</v>
      </c>
      <c r="F2708" s="2">
        <v>44405</v>
      </c>
      <c r="G2708">
        <v>47300.66</v>
      </c>
    </row>
    <row r="2709" spans="1:7" x14ac:dyDescent="0.35">
      <c r="A2709">
        <v>0.40790576362886311</v>
      </c>
      <c r="B2709" t="s">
        <v>6177</v>
      </c>
      <c r="C2709">
        <v>371142420</v>
      </c>
      <c r="D2709" t="s">
        <v>6195</v>
      </c>
      <c r="E2709" t="s">
        <v>6190</v>
      </c>
      <c r="F2709" s="2">
        <v>44598</v>
      </c>
      <c r="G2709">
        <v>20520.080000000002</v>
      </c>
    </row>
    <row r="2710" spans="1:7" x14ac:dyDescent="0.35">
      <c r="A2710">
        <v>0.98034258238903649</v>
      </c>
      <c r="B2710" t="s">
        <v>6177</v>
      </c>
      <c r="C2710">
        <v>373419298</v>
      </c>
      <c r="D2710" t="s">
        <v>6195</v>
      </c>
      <c r="E2710" t="s">
        <v>6191</v>
      </c>
      <c r="F2710" s="2">
        <v>44499</v>
      </c>
      <c r="G2710">
        <v>3385.6</v>
      </c>
    </row>
    <row r="2711" spans="1:7" x14ac:dyDescent="0.35">
      <c r="A2711">
        <v>9.9207801898919978E-2</v>
      </c>
      <c r="B2711" t="s">
        <v>6177</v>
      </c>
      <c r="C2711">
        <v>113165911</v>
      </c>
      <c r="D2711" t="s">
        <v>6195</v>
      </c>
      <c r="E2711" t="s">
        <v>6190</v>
      </c>
      <c r="F2711" s="2">
        <v>44649</v>
      </c>
      <c r="G2711">
        <v>62695.19</v>
      </c>
    </row>
    <row r="2712" spans="1:7" x14ac:dyDescent="0.35">
      <c r="A2712">
        <v>0.64295002817178393</v>
      </c>
      <c r="B2712" t="s">
        <v>6178</v>
      </c>
      <c r="C2712">
        <v>4969041</v>
      </c>
      <c r="D2712" t="s">
        <v>6187</v>
      </c>
      <c r="E2712" t="s">
        <v>6191</v>
      </c>
      <c r="F2712" s="2">
        <v>44566</v>
      </c>
      <c r="G2712">
        <v>13554.6</v>
      </c>
    </row>
    <row r="2713" spans="1:7" x14ac:dyDescent="0.35">
      <c r="A2713">
        <v>0.15225595408109882</v>
      </c>
      <c r="B2713" t="s">
        <v>6177</v>
      </c>
      <c r="C2713">
        <v>136816964</v>
      </c>
      <c r="D2713" t="s">
        <v>6195</v>
      </c>
      <c r="E2713" t="s">
        <v>6191</v>
      </c>
      <c r="F2713" s="2">
        <v>44605</v>
      </c>
      <c r="G2713">
        <v>9612.2199999999993</v>
      </c>
    </row>
    <row r="2714" spans="1:7" x14ac:dyDescent="0.35">
      <c r="A2714">
        <v>0.80375924431036228</v>
      </c>
      <c r="B2714" t="s">
        <v>6177</v>
      </c>
      <c r="C2714">
        <v>204385263</v>
      </c>
      <c r="D2714" t="s">
        <v>6195</v>
      </c>
      <c r="E2714" t="s">
        <v>6191</v>
      </c>
      <c r="F2714" s="2">
        <v>44433</v>
      </c>
      <c r="G2714">
        <v>46636.87</v>
      </c>
    </row>
    <row r="2715" spans="1:7" x14ac:dyDescent="0.35">
      <c r="A2715">
        <v>0.87277411943849426</v>
      </c>
      <c r="B2715" t="s">
        <v>6178</v>
      </c>
      <c r="C2715">
        <v>875074831</v>
      </c>
      <c r="D2715" t="s">
        <v>6187</v>
      </c>
      <c r="E2715" t="s">
        <v>6188</v>
      </c>
      <c r="F2715" s="2">
        <v>44255</v>
      </c>
      <c r="G2715">
        <v>8234.64</v>
      </c>
    </row>
    <row r="2716" spans="1:7" x14ac:dyDescent="0.35">
      <c r="A2716">
        <v>0.24892955248396864</v>
      </c>
      <c r="B2716" t="s">
        <v>6182</v>
      </c>
      <c r="C2716">
        <v>784328008</v>
      </c>
      <c r="D2716" t="s">
        <v>6196</v>
      </c>
      <c r="E2716" t="s">
        <v>6200</v>
      </c>
      <c r="F2716" s="2">
        <v>44395</v>
      </c>
      <c r="G2716">
        <v>40530.559999999998</v>
      </c>
    </row>
    <row r="2717" spans="1:7" x14ac:dyDescent="0.35">
      <c r="A2717">
        <v>0.95590298799499818</v>
      </c>
      <c r="B2717" t="s">
        <v>6179</v>
      </c>
      <c r="C2717">
        <v>660647388</v>
      </c>
      <c r="D2717" t="s">
        <v>6198</v>
      </c>
      <c r="E2717" t="s">
        <v>6191</v>
      </c>
      <c r="F2717" s="2">
        <v>44527</v>
      </c>
      <c r="G2717">
        <v>41408.9</v>
      </c>
    </row>
    <row r="2718" spans="1:7" x14ac:dyDescent="0.35">
      <c r="A2718">
        <v>0.65321703954456956</v>
      </c>
      <c r="B2718" t="s">
        <v>6182</v>
      </c>
      <c r="C2718">
        <v>994777450</v>
      </c>
      <c r="D2718" t="s">
        <v>6196</v>
      </c>
      <c r="E2718" t="s">
        <v>6200</v>
      </c>
      <c r="F2718" s="2">
        <v>44232</v>
      </c>
      <c r="G2718">
        <v>39705.629999999997</v>
      </c>
    </row>
    <row r="2719" spans="1:7" x14ac:dyDescent="0.35">
      <c r="A2719">
        <v>0.72091774950271903</v>
      </c>
      <c r="B2719" t="s">
        <v>6178</v>
      </c>
      <c r="C2719">
        <v>960613747</v>
      </c>
      <c r="D2719" t="s">
        <v>6187</v>
      </c>
      <c r="E2719" t="s">
        <v>6188</v>
      </c>
      <c r="F2719" s="2">
        <v>44496</v>
      </c>
      <c r="G2719">
        <v>25321.62</v>
      </c>
    </row>
    <row r="2720" spans="1:7" x14ac:dyDescent="0.35">
      <c r="A2720">
        <v>0.19043332575658234</v>
      </c>
      <c r="B2720" t="s">
        <v>6179</v>
      </c>
      <c r="C2720">
        <v>802815139</v>
      </c>
      <c r="D2720" t="s">
        <v>6198</v>
      </c>
      <c r="E2720" t="s">
        <v>6201</v>
      </c>
      <c r="F2720" s="2">
        <v>44433</v>
      </c>
      <c r="G2720">
        <v>12646.48</v>
      </c>
    </row>
    <row r="2721" spans="1:7" x14ac:dyDescent="0.35">
      <c r="A2721">
        <v>0.72172042101944001</v>
      </c>
      <c r="B2721" t="s">
        <v>6181</v>
      </c>
      <c r="C2721">
        <v>836838522</v>
      </c>
      <c r="D2721" t="s">
        <v>6192</v>
      </c>
      <c r="E2721" t="s">
        <v>6197</v>
      </c>
      <c r="F2721" s="2">
        <v>44552</v>
      </c>
      <c r="G2721">
        <v>29036</v>
      </c>
    </row>
    <row r="2722" spans="1:7" x14ac:dyDescent="0.35">
      <c r="A2722">
        <v>0.25083027837888272</v>
      </c>
      <c r="B2722" t="s">
        <v>6182</v>
      </c>
      <c r="C2722">
        <v>707730459</v>
      </c>
      <c r="D2722" t="s">
        <v>6196</v>
      </c>
      <c r="E2722" t="s">
        <v>6199</v>
      </c>
      <c r="F2722" s="2">
        <v>44360</v>
      </c>
      <c r="G2722">
        <v>1991.68</v>
      </c>
    </row>
    <row r="2723" spans="1:7" x14ac:dyDescent="0.35">
      <c r="A2723">
        <v>0.49472204270099751</v>
      </c>
      <c r="B2723" t="s">
        <v>6182</v>
      </c>
      <c r="C2723">
        <v>821191889</v>
      </c>
      <c r="D2723" t="s">
        <v>6196</v>
      </c>
      <c r="E2723" t="s">
        <v>6188</v>
      </c>
      <c r="F2723" s="2">
        <v>44640</v>
      </c>
      <c r="G2723">
        <v>7009.92</v>
      </c>
    </row>
    <row r="2724" spans="1:7" x14ac:dyDescent="0.35">
      <c r="A2724">
        <v>0.87143628064370493</v>
      </c>
      <c r="B2724" t="s">
        <v>6178</v>
      </c>
      <c r="C2724">
        <v>375593872</v>
      </c>
      <c r="D2724" t="s">
        <v>6187</v>
      </c>
      <c r="E2724" t="s">
        <v>6190</v>
      </c>
      <c r="F2724" s="2">
        <v>44374</v>
      </c>
      <c r="G2724">
        <v>32749.86</v>
      </c>
    </row>
    <row r="2725" spans="1:7" x14ac:dyDescent="0.35">
      <c r="A2725">
        <v>0.48293675384978507</v>
      </c>
      <c r="B2725" t="s">
        <v>6180</v>
      </c>
      <c r="C2725">
        <v>608437004</v>
      </c>
      <c r="D2725" t="s">
        <v>6189</v>
      </c>
      <c r="E2725" t="s">
        <v>6194</v>
      </c>
      <c r="F2725" s="2">
        <v>44376</v>
      </c>
      <c r="G2725">
        <v>12587.12</v>
      </c>
    </row>
    <row r="2726" spans="1:7" x14ac:dyDescent="0.35">
      <c r="A2726">
        <v>0.87877740202077781</v>
      </c>
      <c r="B2726" t="s">
        <v>6178</v>
      </c>
      <c r="C2726">
        <v>303261455</v>
      </c>
      <c r="D2726" t="s">
        <v>6187</v>
      </c>
      <c r="E2726" t="s">
        <v>6191</v>
      </c>
      <c r="F2726" s="2">
        <v>44402</v>
      </c>
      <c r="G2726">
        <v>10261.08</v>
      </c>
    </row>
    <row r="2727" spans="1:7" x14ac:dyDescent="0.35">
      <c r="A2727">
        <v>0.99325370650900469</v>
      </c>
      <c r="B2727" t="s">
        <v>6182</v>
      </c>
      <c r="C2727">
        <v>666765095</v>
      </c>
      <c r="D2727" t="s">
        <v>6196</v>
      </c>
      <c r="E2727" t="s">
        <v>6200</v>
      </c>
      <c r="F2727" s="2">
        <v>44533</v>
      </c>
      <c r="G2727">
        <v>59287.13</v>
      </c>
    </row>
    <row r="2728" spans="1:7" x14ac:dyDescent="0.35">
      <c r="A2728">
        <v>0.32353334695348213</v>
      </c>
      <c r="B2728" t="s">
        <v>6179</v>
      </c>
      <c r="C2728">
        <v>478857998</v>
      </c>
      <c r="D2728" t="s">
        <v>6198</v>
      </c>
      <c r="E2728" t="s">
        <v>6190</v>
      </c>
      <c r="F2728" s="2">
        <v>44287</v>
      </c>
      <c r="G2728">
        <v>41223.699999999997</v>
      </c>
    </row>
    <row r="2729" spans="1:7" x14ac:dyDescent="0.35">
      <c r="A2729">
        <v>0.89328746364749967</v>
      </c>
      <c r="B2729" t="s">
        <v>6182</v>
      </c>
      <c r="C2729">
        <v>354583177</v>
      </c>
      <c r="D2729" t="s">
        <v>6196</v>
      </c>
      <c r="E2729" t="s">
        <v>6199</v>
      </c>
      <c r="F2729" s="2">
        <v>44556</v>
      </c>
      <c r="G2729">
        <v>29312.54</v>
      </c>
    </row>
    <row r="2730" spans="1:7" x14ac:dyDescent="0.35">
      <c r="A2730">
        <v>0.98407588659650835</v>
      </c>
      <c r="B2730" t="s">
        <v>6177</v>
      </c>
      <c r="C2730">
        <v>864260743</v>
      </c>
      <c r="D2730" t="s">
        <v>6195</v>
      </c>
      <c r="E2730" t="s">
        <v>6190</v>
      </c>
      <c r="F2730" s="2">
        <v>44456</v>
      </c>
      <c r="G2730">
        <v>8128</v>
      </c>
    </row>
    <row r="2731" spans="1:7" x14ac:dyDescent="0.35">
      <c r="A2731">
        <v>0.89871831982449846</v>
      </c>
      <c r="B2731" t="s">
        <v>6180</v>
      </c>
      <c r="C2731">
        <v>293577198</v>
      </c>
      <c r="D2731" t="s">
        <v>6189</v>
      </c>
      <c r="E2731" t="s">
        <v>6194</v>
      </c>
      <c r="F2731" s="2">
        <v>44290</v>
      </c>
      <c r="G2731">
        <v>28699.3</v>
      </c>
    </row>
    <row r="2732" spans="1:7" x14ac:dyDescent="0.35">
      <c r="A2732">
        <v>0.22087025473309563</v>
      </c>
      <c r="B2732" t="s">
        <v>6177</v>
      </c>
      <c r="C2732">
        <v>827628726</v>
      </c>
      <c r="D2732" t="s">
        <v>6195</v>
      </c>
      <c r="E2732" t="s">
        <v>6190</v>
      </c>
      <c r="F2732" s="2">
        <v>44481</v>
      </c>
      <c r="G2732">
        <v>51430.5</v>
      </c>
    </row>
    <row r="2733" spans="1:7" x14ac:dyDescent="0.35">
      <c r="A2733">
        <v>0.22525846185998943</v>
      </c>
      <c r="B2733" t="s">
        <v>6177</v>
      </c>
      <c r="C2733">
        <v>87826690</v>
      </c>
      <c r="D2733" t="s">
        <v>6195</v>
      </c>
      <c r="E2733" t="s">
        <v>6190</v>
      </c>
      <c r="F2733" s="2">
        <v>44275</v>
      </c>
      <c r="G2733">
        <v>51908.88</v>
      </c>
    </row>
    <row r="2734" spans="1:7" x14ac:dyDescent="0.35">
      <c r="A2734">
        <v>0.95996560537768805</v>
      </c>
      <c r="B2734" t="s">
        <v>6182</v>
      </c>
      <c r="C2734">
        <v>157033921</v>
      </c>
      <c r="D2734" t="s">
        <v>6196</v>
      </c>
      <c r="E2734" t="s">
        <v>6188</v>
      </c>
      <c r="F2734" s="2">
        <v>44283</v>
      </c>
      <c r="G2734">
        <v>18779.099999999999</v>
      </c>
    </row>
    <row r="2735" spans="1:7" x14ac:dyDescent="0.35">
      <c r="A2735">
        <v>3.8313597186908632E-3</v>
      </c>
      <c r="B2735" t="s">
        <v>6177</v>
      </c>
      <c r="C2735">
        <v>746872224</v>
      </c>
      <c r="D2735" t="s">
        <v>6195</v>
      </c>
      <c r="E2735" t="s">
        <v>6191</v>
      </c>
      <c r="F2735" s="2">
        <v>44557</v>
      </c>
      <c r="G2735">
        <v>22356.400000000001</v>
      </c>
    </row>
    <row r="2736" spans="1:7" x14ac:dyDescent="0.35">
      <c r="A2736">
        <v>0.69709806187336676</v>
      </c>
      <c r="B2736" t="s">
        <v>6179</v>
      </c>
      <c r="C2736">
        <v>612985364</v>
      </c>
      <c r="D2736" t="s">
        <v>6198</v>
      </c>
      <c r="E2736" t="s">
        <v>6201</v>
      </c>
      <c r="F2736" s="2">
        <v>44387</v>
      </c>
      <c r="G2736">
        <v>40414.080000000002</v>
      </c>
    </row>
    <row r="2737" spans="1:7" x14ac:dyDescent="0.35">
      <c r="A2737">
        <v>0.29095615334820246</v>
      </c>
      <c r="B2737" t="s">
        <v>6178</v>
      </c>
      <c r="C2737">
        <v>573219712</v>
      </c>
      <c r="D2737" t="s">
        <v>6187</v>
      </c>
      <c r="E2737" t="s">
        <v>6191</v>
      </c>
      <c r="F2737" s="2">
        <v>44263</v>
      </c>
      <c r="G2737">
        <v>62296.62</v>
      </c>
    </row>
    <row r="2738" spans="1:7" x14ac:dyDescent="0.35">
      <c r="A2738">
        <v>0.85937430478614352</v>
      </c>
      <c r="B2738" t="s">
        <v>6178</v>
      </c>
      <c r="C2738">
        <v>159795410</v>
      </c>
      <c r="D2738" t="s">
        <v>6187</v>
      </c>
      <c r="E2738" t="s">
        <v>6188</v>
      </c>
      <c r="F2738" s="2">
        <v>44578</v>
      </c>
      <c r="G2738">
        <v>73230.7</v>
      </c>
    </row>
    <row r="2739" spans="1:7" x14ac:dyDescent="0.35">
      <c r="A2739">
        <v>0.95030136616641925</v>
      </c>
      <c r="B2739" t="s">
        <v>6182</v>
      </c>
      <c r="C2739">
        <v>552263215</v>
      </c>
      <c r="D2739" t="s">
        <v>6196</v>
      </c>
      <c r="E2739" t="s">
        <v>6200</v>
      </c>
      <c r="F2739" s="2">
        <v>44652</v>
      </c>
      <c r="G2739">
        <v>19776.5</v>
      </c>
    </row>
    <row r="2740" spans="1:7" x14ac:dyDescent="0.35">
      <c r="A2740">
        <v>0.5770690034941679</v>
      </c>
      <c r="B2740" t="s">
        <v>6178</v>
      </c>
      <c r="C2740">
        <v>194156147</v>
      </c>
      <c r="D2740" t="s">
        <v>6187</v>
      </c>
      <c r="E2740" t="s">
        <v>6188</v>
      </c>
      <c r="F2740" s="2">
        <v>44559</v>
      </c>
      <c r="G2740">
        <v>49441.919999999998</v>
      </c>
    </row>
    <row r="2741" spans="1:7" x14ac:dyDescent="0.35">
      <c r="A2741">
        <v>0.91820431335646402</v>
      </c>
      <c r="B2741" t="s">
        <v>6177</v>
      </c>
      <c r="C2741">
        <v>157230926</v>
      </c>
      <c r="D2741" t="s">
        <v>6195</v>
      </c>
      <c r="E2741" t="s">
        <v>6191</v>
      </c>
      <c r="F2741" s="2">
        <v>44251</v>
      </c>
      <c r="G2741">
        <v>73718.100000000006</v>
      </c>
    </row>
    <row r="2742" spans="1:7" x14ac:dyDescent="0.35">
      <c r="A2742">
        <v>0.30942926805984261</v>
      </c>
      <c r="B2742" t="s">
        <v>6179</v>
      </c>
      <c r="C2742">
        <v>599241201</v>
      </c>
      <c r="D2742" t="s">
        <v>6198</v>
      </c>
      <c r="E2742" t="s">
        <v>6191</v>
      </c>
      <c r="F2742" s="2">
        <v>44507</v>
      </c>
      <c r="G2742">
        <v>45646.51</v>
      </c>
    </row>
    <row r="2743" spans="1:7" x14ac:dyDescent="0.35">
      <c r="A2743">
        <v>0.42012906042013398</v>
      </c>
      <c r="B2743" t="s">
        <v>6178</v>
      </c>
      <c r="C2743">
        <v>911552187</v>
      </c>
      <c r="D2743" t="s">
        <v>6187</v>
      </c>
      <c r="E2743" t="s">
        <v>6191</v>
      </c>
      <c r="F2743" s="2">
        <v>44478</v>
      </c>
      <c r="G2743">
        <v>49446.89</v>
      </c>
    </row>
    <row r="2744" spans="1:7" x14ac:dyDescent="0.35">
      <c r="A2744">
        <v>0.1157448230369833</v>
      </c>
      <c r="B2744" t="s">
        <v>6178</v>
      </c>
      <c r="C2744">
        <v>743583179</v>
      </c>
      <c r="D2744" t="s">
        <v>6187</v>
      </c>
      <c r="E2744" t="s">
        <v>6188</v>
      </c>
      <c r="F2744" s="2">
        <v>44637</v>
      </c>
      <c r="G2744">
        <v>53804.4</v>
      </c>
    </row>
    <row r="2745" spans="1:7" x14ac:dyDescent="0.35">
      <c r="A2745">
        <v>0.12002022219362807</v>
      </c>
      <c r="B2745" t="s">
        <v>6177</v>
      </c>
      <c r="C2745">
        <v>380427813</v>
      </c>
      <c r="D2745" t="s">
        <v>6195</v>
      </c>
      <c r="E2745" t="s">
        <v>6190</v>
      </c>
      <c r="F2745" s="2">
        <v>44288</v>
      </c>
      <c r="G2745">
        <v>8531.1200000000008</v>
      </c>
    </row>
    <row r="2746" spans="1:7" x14ac:dyDescent="0.35">
      <c r="A2746">
        <v>0.76970995118550856</v>
      </c>
      <c r="B2746" t="s">
        <v>6182</v>
      </c>
      <c r="C2746">
        <v>618150017</v>
      </c>
      <c r="D2746" t="s">
        <v>6196</v>
      </c>
      <c r="E2746" t="s">
        <v>6188</v>
      </c>
      <c r="F2746" s="2">
        <v>44484</v>
      </c>
      <c r="G2746">
        <v>26163.360000000001</v>
      </c>
    </row>
    <row r="2747" spans="1:7" x14ac:dyDescent="0.35">
      <c r="A2747">
        <v>0.60248067969343055</v>
      </c>
      <c r="B2747" t="s">
        <v>6182</v>
      </c>
      <c r="C2747">
        <v>99404141</v>
      </c>
      <c r="D2747" t="s">
        <v>6196</v>
      </c>
      <c r="E2747" t="s">
        <v>6188</v>
      </c>
      <c r="F2747" s="2">
        <v>44436</v>
      </c>
      <c r="G2747">
        <v>59045.16</v>
      </c>
    </row>
    <row r="2748" spans="1:7" x14ac:dyDescent="0.35">
      <c r="A2748">
        <v>4.2119678833798635E-2</v>
      </c>
      <c r="B2748" t="s">
        <v>6179</v>
      </c>
      <c r="C2748">
        <v>282505659</v>
      </c>
      <c r="D2748" t="s">
        <v>6198</v>
      </c>
      <c r="E2748" t="s">
        <v>6201</v>
      </c>
      <c r="F2748" s="2">
        <v>44663</v>
      </c>
      <c r="G2748">
        <v>25702.44</v>
      </c>
    </row>
    <row r="2749" spans="1:7" x14ac:dyDescent="0.35">
      <c r="A2749">
        <v>0.78688395603400352</v>
      </c>
      <c r="B2749" t="s">
        <v>6181</v>
      </c>
      <c r="C2749">
        <v>432751448</v>
      </c>
      <c r="D2749" t="s">
        <v>6192</v>
      </c>
      <c r="E2749" t="s">
        <v>6197</v>
      </c>
      <c r="F2749" s="2">
        <v>44266</v>
      </c>
      <c r="G2749">
        <v>9475.8700000000008</v>
      </c>
    </row>
    <row r="2750" spans="1:7" x14ac:dyDescent="0.35">
      <c r="A2750">
        <v>0.26956707448232753</v>
      </c>
      <c r="B2750" t="s">
        <v>6179</v>
      </c>
      <c r="C2750">
        <v>339310494</v>
      </c>
      <c r="D2750" t="s">
        <v>6198</v>
      </c>
      <c r="E2750" t="s">
        <v>6191</v>
      </c>
      <c r="F2750" s="2">
        <v>44641</v>
      </c>
      <c r="G2750">
        <v>14944.16</v>
      </c>
    </row>
    <row r="2751" spans="1:7" x14ac:dyDescent="0.35">
      <c r="A2751">
        <v>1.837013666525189E-2</v>
      </c>
      <c r="B2751" t="s">
        <v>6178</v>
      </c>
      <c r="C2751">
        <v>402738667</v>
      </c>
      <c r="D2751" t="s">
        <v>6187</v>
      </c>
      <c r="E2751" t="s">
        <v>6188</v>
      </c>
      <c r="F2751" s="2">
        <v>44278</v>
      </c>
      <c r="G2751">
        <v>8929.98</v>
      </c>
    </row>
    <row r="2752" spans="1:7" x14ac:dyDescent="0.35">
      <c r="A2752">
        <v>0.69309896649785885</v>
      </c>
      <c r="B2752" t="s">
        <v>6180</v>
      </c>
      <c r="C2752">
        <v>355247230</v>
      </c>
      <c r="D2752" t="s">
        <v>6189</v>
      </c>
      <c r="E2752" t="s">
        <v>6194</v>
      </c>
      <c r="F2752" s="2">
        <v>44351</v>
      </c>
      <c r="G2752">
        <v>37750.720000000001</v>
      </c>
    </row>
    <row r="2753" spans="1:7" x14ac:dyDescent="0.35">
      <c r="A2753">
        <v>0.53009091924308938</v>
      </c>
      <c r="B2753" t="s">
        <v>6177</v>
      </c>
      <c r="C2753">
        <v>381449213</v>
      </c>
      <c r="D2753" t="s">
        <v>6195</v>
      </c>
      <c r="E2753" t="s">
        <v>6191</v>
      </c>
      <c r="F2753" s="2">
        <v>44659</v>
      </c>
      <c r="G2753">
        <v>44591.61</v>
      </c>
    </row>
    <row r="2754" spans="1:7" x14ac:dyDescent="0.35">
      <c r="A2754">
        <v>0.51403889410664272</v>
      </c>
      <c r="B2754" t="s">
        <v>6179</v>
      </c>
      <c r="C2754">
        <v>758391242</v>
      </c>
      <c r="D2754" t="s">
        <v>6198</v>
      </c>
      <c r="E2754" t="s">
        <v>6201</v>
      </c>
      <c r="F2754" s="2">
        <v>44401</v>
      </c>
      <c r="G2754">
        <v>7851</v>
      </c>
    </row>
    <row r="2755" spans="1:7" x14ac:dyDescent="0.35">
      <c r="A2755">
        <v>0.76969830228915914</v>
      </c>
      <c r="B2755" t="s">
        <v>6180</v>
      </c>
      <c r="C2755">
        <v>652999055</v>
      </c>
      <c r="D2755" t="s">
        <v>6189</v>
      </c>
      <c r="E2755" t="s">
        <v>6194</v>
      </c>
      <c r="F2755" s="2">
        <v>44404</v>
      </c>
      <c r="G2755">
        <v>31612.32</v>
      </c>
    </row>
    <row r="2756" spans="1:7" x14ac:dyDescent="0.35">
      <c r="A2756">
        <v>0.22557340792363212</v>
      </c>
      <c r="B2756" t="s">
        <v>6182</v>
      </c>
      <c r="C2756">
        <v>882365290</v>
      </c>
      <c r="D2756" t="s">
        <v>6196</v>
      </c>
      <c r="E2756" t="s">
        <v>6188</v>
      </c>
      <c r="F2756" s="2">
        <v>44364</v>
      </c>
      <c r="G2756">
        <v>8712.36</v>
      </c>
    </row>
    <row r="2757" spans="1:7" x14ac:dyDescent="0.35">
      <c r="A2757">
        <v>0.56582613348419197</v>
      </c>
      <c r="B2757" t="s">
        <v>6181</v>
      </c>
      <c r="C2757">
        <v>625651230</v>
      </c>
      <c r="D2757" t="s">
        <v>6192</v>
      </c>
      <c r="E2757" t="s">
        <v>6193</v>
      </c>
      <c r="F2757" s="2">
        <v>44631</v>
      </c>
      <c r="G2757">
        <v>26862.21</v>
      </c>
    </row>
    <row r="2758" spans="1:7" x14ac:dyDescent="0.35">
      <c r="A2758">
        <v>0.897105902115506</v>
      </c>
      <c r="B2758" t="s">
        <v>6180</v>
      </c>
      <c r="C2758">
        <v>164641310</v>
      </c>
      <c r="D2758" t="s">
        <v>6189</v>
      </c>
      <c r="E2758" t="s">
        <v>6194</v>
      </c>
      <c r="F2758" s="2">
        <v>44558</v>
      </c>
      <c r="G2758">
        <v>12269.25</v>
      </c>
    </row>
    <row r="2759" spans="1:7" x14ac:dyDescent="0.35">
      <c r="A2759">
        <v>0.10535236558020977</v>
      </c>
      <c r="B2759" t="s">
        <v>6178</v>
      </c>
      <c r="C2759">
        <v>969541331</v>
      </c>
      <c r="D2759" t="s">
        <v>6187</v>
      </c>
      <c r="E2759" t="s">
        <v>6200</v>
      </c>
      <c r="F2759" s="2">
        <v>44298</v>
      </c>
      <c r="G2759">
        <v>18655.560000000001</v>
      </c>
    </row>
    <row r="2760" spans="1:7" x14ac:dyDescent="0.35">
      <c r="A2760">
        <v>0.69453182660887802</v>
      </c>
      <c r="B2760" t="s">
        <v>6178</v>
      </c>
      <c r="C2760">
        <v>164529450</v>
      </c>
      <c r="D2760" t="s">
        <v>6187</v>
      </c>
      <c r="E2760" t="s">
        <v>6190</v>
      </c>
      <c r="F2760" s="2">
        <v>44256</v>
      </c>
      <c r="G2760">
        <v>14415.44</v>
      </c>
    </row>
    <row r="2761" spans="1:7" x14ac:dyDescent="0.35">
      <c r="A2761">
        <v>0.67910045645099926</v>
      </c>
      <c r="B2761" t="s">
        <v>6181</v>
      </c>
      <c r="C2761">
        <v>355991638</v>
      </c>
      <c r="D2761" t="s">
        <v>6192</v>
      </c>
      <c r="E2761" t="s">
        <v>6197</v>
      </c>
      <c r="F2761" s="2">
        <v>44604</v>
      </c>
      <c r="G2761">
        <v>44473.279999999999</v>
      </c>
    </row>
    <row r="2762" spans="1:7" x14ac:dyDescent="0.35">
      <c r="A2762">
        <v>0.40902591496932184</v>
      </c>
      <c r="B2762" t="s">
        <v>6179</v>
      </c>
      <c r="C2762">
        <v>687564363</v>
      </c>
      <c r="D2762" t="s">
        <v>6198</v>
      </c>
      <c r="E2762" t="s">
        <v>6191</v>
      </c>
      <c r="F2762" s="2">
        <v>44235</v>
      </c>
      <c r="G2762">
        <v>31244.16</v>
      </c>
    </row>
    <row r="2763" spans="1:7" x14ac:dyDescent="0.35">
      <c r="A2763">
        <v>0.51643033091717883</v>
      </c>
      <c r="B2763" t="s">
        <v>6181</v>
      </c>
      <c r="C2763">
        <v>265615429</v>
      </c>
      <c r="D2763" t="s">
        <v>6192</v>
      </c>
      <c r="E2763" t="s">
        <v>6193</v>
      </c>
      <c r="F2763" s="2">
        <v>44245</v>
      </c>
      <c r="G2763">
        <v>4594.8599999999997</v>
      </c>
    </row>
    <row r="2764" spans="1:7" x14ac:dyDescent="0.35">
      <c r="A2764">
        <v>0.36036854889337244</v>
      </c>
      <c r="B2764" t="s">
        <v>6180</v>
      </c>
      <c r="C2764">
        <v>765890343</v>
      </c>
      <c r="D2764" t="s">
        <v>6189</v>
      </c>
      <c r="E2764" t="s">
        <v>6194</v>
      </c>
      <c r="F2764" s="2">
        <v>44637</v>
      </c>
      <c r="G2764">
        <v>25819.200000000001</v>
      </c>
    </row>
    <row r="2765" spans="1:7" x14ac:dyDescent="0.35">
      <c r="A2765">
        <v>0.99874732858202542</v>
      </c>
      <c r="B2765" t="s">
        <v>6178</v>
      </c>
      <c r="C2765">
        <v>763609555</v>
      </c>
      <c r="D2765" t="s">
        <v>6187</v>
      </c>
      <c r="E2765" t="s">
        <v>6200</v>
      </c>
      <c r="F2765" s="2">
        <v>44236</v>
      </c>
      <c r="G2765">
        <v>52633.68</v>
      </c>
    </row>
    <row r="2766" spans="1:7" x14ac:dyDescent="0.35">
      <c r="A2766">
        <v>4.4843083820611307E-2</v>
      </c>
      <c r="B2766" t="s">
        <v>6182</v>
      </c>
      <c r="C2766">
        <v>664809064</v>
      </c>
      <c r="D2766" t="s">
        <v>6196</v>
      </c>
      <c r="E2766" t="s">
        <v>6188</v>
      </c>
      <c r="F2766" s="2">
        <v>44678</v>
      </c>
      <c r="G2766">
        <v>8070.03</v>
      </c>
    </row>
    <row r="2767" spans="1:7" x14ac:dyDescent="0.35">
      <c r="A2767">
        <v>0.88971374943819248</v>
      </c>
      <c r="B2767" t="s">
        <v>6179</v>
      </c>
      <c r="C2767">
        <v>904896985</v>
      </c>
      <c r="D2767" t="s">
        <v>6198</v>
      </c>
      <c r="E2767" t="s">
        <v>6190</v>
      </c>
      <c r="F2767" s="2">
        <v>44621</v>
      </c>
      <c r="G2767">
        <v>17562.240000000002</v>
      </c>
    </row>
    <row r="2768" spans="1:7" x14ac:dyDescent="0.35">
      <c r="A2768">
        <v>0.99880512262083043</v>
      </c>
      <c r="B2768" t="s">
        <v>6181</v>
      </c>
      <c r="C2768">
        <v>288175420</v>
      </c>
      <c r="D2768" t="s">
        <v>6192</v>
      </c>
      <c r="E2768" t="s">
        <v>6193</v>
      </c>
      <c r="F2768" s="2">
        <v>44339</v>
      </c>
      <c r="G2768">
        <v>27827.279999999999</v>
      </c>
    </row>
    <row r="2769" spans="1:7" x14ac:dyDescent="0.35">
      <c r="A2769">
        <v>0.35983032243308311</v>
      </c>
      <c r="B2769" t="s">
        <v>6182</v>
      </c>
      <c r="C2769">
        <v>369259451</v>
      </c>
      <c r="D2769" t="s">
        <v>6196</v>
      </c>
      <c r="E2769" t="s">
        <v>6199</v>
      </c>
      <c r="F2769" s="2">
        <v>44551</v>
      </c>
      <c r="G2769">
        <v>61515.78</v>
      </c>
    </row>
    <row r="2770" spans="1:7" x14ac:dyDescent="0.35">
      <c r="A2770">
        <v>0.18765083893644541</v>
      </c>
      <c r="B2770" t="s">
        <v>6180</v>
      </c>
      <c r="C2770">
        <v>298165137</v>
      </c>
      <c r="D2770" t="s">
        <v>6189</v>
      </c>
      <c r="E2770" t="s">
        <v>6190</v>
      </c>
      <c r="F2770" s="2">
        <v>44398</v>
      </c>
      <c r="G2770">
        <v>43977.919999999998</v>
      </c>
    </row>
    <row r="2771" spans="1:7" x14ac:dyDescent="0.35">
      <c r="A2771">
        <v>8.3919704892401192E-2</v>
      </c>
      <c r="B2771" t="s">
        <v>6177</v>
      </c>
      <c r="C2771">
        <v>351782665</v>
      </c>
      <c r="D2771" t="s">
        <v>6195</v>
      </c>
      <c r="E2771" t="s">
        <v>6190</v>
      </c>
      <c r="F2771" s="2">
        <v>44433</v>
      </c>
      <c r="G2771">
        <v>27105.67</v>
      </c>
    </row>
    <row r="2772" spans="1:7" x14ac:dyDescent="0.35">
      <c r="A2772">
        <v>0.74858461733006243</v>
      </c>
      <c r="B2772" t="s">
        <v>6182</v>
      </c>
      <c r="C2772">
        <v>662531806</v>
      </c>
      <c r="D2772" t="s">
        <v>6196</v>
      </c>
      <c r="E2772" t="s">
        <v>6188</v>
      </c>
      <c r="F2772" s="2">
        <v>44349</v>
      </c>
      <c r="G2772">
        <v>15312.15</v>
      </c>
    </row>
    <row r="2773" spans="1:7" x14ac:dyDescent="0.35">
      <c r="A2773">
        <v>0.77976084716415217</v>
      </c>
      <c r="B2773" t="s">
        <v>6179</v>
      </c>
      <c r="C2773">
        <v>57264897</v>
      </c>
      <c r="D2773" t="s">
        <v>6198</v>
      </c>
      <c r="E2773" t="s">
        <v>6201</v>
      </c>
      <c r="F2773" s="2">
        <v>44371</v>
      </c>
      <c r="G2773">
        <v>27495.86</v>
      </c>
    </row>
    <row r="2774" spans="1:7" x14ac:dyDescent="0.35">
      <c r="A2774">
        <v>0.75132017908700244</v>
      </c>
      <c r="B2774" t="s">
        <v>6179</v>
      </c>
      <c r="C2774">
        <v>850085744</v>
      </c>
      <c r="D2774" t="s">
        <v>6198</v>
      </c>
      <c r="E2774" t="s">
        <v>6201</v>
      </c>
      <c r="F2774" s="2">
        <v>44641</v>
      </c>
      <c r="G2774">
        <v>29361.41</v>
      </c>
    </row>
    <row r="2775" spans="1:7" x14ac:dyDescent="0.35">
      <c r="A2775">
        <v>0.57621049681914327</v>
      </c>
      <c r="B2775" t="s">
        <v>6177</v>
      </c>
      <c r="C2775">
        <v>310347368</v>
      </c>
      <c r="D2775" t="s">
        <v>6195</v>
      </c>
      <c r="E2775" t="s">
        <v>6190</v>
      </c>
      <c r="F2775" s="2">
        <v>44499</v>
      </c>
      <c r="G2775">
        <v>9736.2999999999993</v>
      </c>
    </row>
    <row r="2776" spans="1:7" x14ac:dyDescent="0.35">
      <c r="A2776">
        <v>0.42119417092626077</v>
      </c>
      <c r="B2776" t="s">
        <v>6177</v>
      </c>
      <c r="C2776">
        <v>436529029</v>
      </c>
      <c r="D2776" t="s">
        <v>6195</v>
      </c>
      <c r="E2776" t="s">
        <v>6191</v>
      </c>
      <c r="F2776" s="2">
        <v>44425</v>
      </c>
      <c r="G2776">
        <v>12698.52</v>
      </c>
    </row>
    <row r="2777" spans="1:7" x14ac:dyDescent="0.35">
      <c r="A2777">
        <v>0.22837112496555034</v>
      </c>
      <c r="B2777" t="s">
        <v>6180</v>
      </c>
      <c r="C2777">
        <v>177031782</v>
      </c>
      <c r="D2777" t="s">
        <v>6189</v>
      </c>
      <c r="E2777" t="s">
        <v>6194</v>
      </c>
      <c r="F2777" s="2">
        <v>44531</v>
      </c>
      <c r="G2777">
        <v>8845.9</v>
      </c>
    </row>
    <row r="2778" spans="1:7" x14ac:dyDescent="0.35">
      <c r="A2778">
        <v>0.79868249482629716</v>
      </c>
      <c r="B2778" t="s">
        <v>6180</v>
      </c>
      <c r="C2778">
        <v>419235443</v>
      </c>
      <c r="D2778" t="s">
        <v>6189</v>
      </c>
      <c r="E2778" t="s">
        <v>6190</v>
      </c>
      <c r="F2778" s="2">
        <v>44239</v>
      </c>
      <c r="G2778">
        <v>16263.99</v>
      </c>
    </row>
    <row r="2779" spans="1:7" x14ac:dyDescent="0.35">
      <c r="A2779">
        <v>0.55597750286480163</v>
      </c>
      <c r="B2779" t="s">
        <v>6179</v>
      </c>
      <c r="C2779">
        <v>155463503</v>
      </c>
      <c r="D2779" t="s">
        <v>6198</v>
      </c>
      <c r="E2779" t="s">
        <v>6191</v>
      </c>
      <c r="F2779" s="2">
        <v>44253</v>
      </c>
      <c r="G2779">
        <v>31274.799999999999</v>
      </c>
    </row>
    <row r="2780" spans="1:7" x14ac:dyDescent="0.35">
      <c r="A2780">
        <v>0.19976245978027429</v>
      </c>
      <c r="B2780" t="s">
        <v>6177</v>
      </c>
      <c r="C2780">
        <v>255844171</v>
      </c>
      <c r="D2780" t="s">
        <v>6195</v>
      </c>
      <c r="E2780" t="s">
        <v>6191</v>
      </c>
      <c r="F2780" s="2">
        <v>44669</v>
      </c>
      <c r="G2780">
        <v>4791.3599999999997</v>
      </c>
    </row>
    <row r="2781" spans="1:7" x14ac:dyDescent="0.35">
      <c r="A2781">
        <v>0.57155731585269776</v>
      </c>
      <c r="B2781" t="s">
        <v>6177</v>
      </c>
      <c r="C2781">
        <v>889085010</v>
      </c>
      <c r="D2781" t="s">
        <v>6195</v>
      </c>
      <c r="E2781" t="s">
        <v>6190</v>
      </c>
      <c r="F2781" s="2">
        <v>44244</v>
      </c>
      <c r="G2781">
        <v>21673.08</v>
      </c>
    </row>
    <row r="2782" spans="1:7" x14ac:dyDescent="0.35">
      <c r="A2782">
        <v>0.44096576318143199</v>
      </c>
      <c r="B2782" t="s">
        <v>6181</v>
      </c>
      <c r="C2782">
        <v>290971192</v>
      </c>
      <c r="D2782" t="s">
        <v>6192</v>
      </c>
      <c r="E2782" t="s">
        <v>6193</v>
      </c>
      <c r="F2782" s="2">
        <v>44524</v>
      </c>
      <c r="G2782">
        <v>30549</v>
      </c>
    </row>
    <row r="2783" spans="1:7" x14ac:dyDescent="0.35">
      <c r="A2783">
        <v>0.1804807899490859</v>
      </c>
      <c r="B2783" t="s">
        <v>6178</v>
      </c>
      <c r="C2783">
        <v>61136726</v>
      </c>
      <c r="D2783" t="s">
        <v>6187</v>
      </c>
      <c r="E2783" t="s">
        <v>6188</v>
      </c>
      <c r="F2783" s="2">
        <v>44317</v>
      </c>
      <c r="G2783">
        <v>15120.8</v>
      </c>
    </row>
    <row r="2784" spans="1:7" x14ac:dyDescent="0.35">
      <c r="A2784">
        <v>0.36141343783424307</v>
      </c>
      <c r="B2784" t="s">
        <v>6177</v>
      </c>
      <c r="C2784">
        <v>296439878</v>
      </c>
      <c r="D2784" t="s">
        <v>6195</v>
      </c>
      <c r="E2784" t="s">
        <v>6190</v>
      </c>
      <c r="F2784" s="2">
        <v>44260</v>
      </c>
      <c r="G2784">
        <v>19674.900000000001</v>
      </c>
    </row>
    <row r="2785" spans="1:7" x14ac:dyDescent="0.35">
      <c r="A2785">
        <v>0.21207197383764609</v>
      </c>
      <c r="B2785" t="s">
        <v>6182</v>
      </c>
      <c r="C2785">
        <v>794705385</v>
      </c>
      <c r="D2785" t="s">
        <v>6196</v>
      </c>
      <c r="E2785" t="s">
        <v>6200</v>
      </c>
      <c r="F2785" s="2">
        <v>44271</v>
      </c>
      <c r="G2785">
        <v>18207.990000000002</v>
      </c>
    </row>
    <row r="2786" spans="1:7" x14ac:dyDescent="0.35">
      <c r="A2786">
        <v>0.47523967429400193</v>
      </c>
      <c r="B2786" t="s">
        <v>6178</v>
      </c>
      <c r="C2786">
        <v>566590562</v>
      </c>
      <c r="D2786" t="s">
        <v>6187</v>
      </c>
      <c r="E2786" t="s">
        <v>6190</v>
      </c>
      <c r="F2786" s="2">
        <v>44502</v>
      </c>
      <c r="G2786">
        <v>33841.26</v>
      </c>
    </row>
    <row r="2787" spans="1:7" x14ac:dyDescent="0.35">
      <c r="A2787">
        <v>0.70297767286138624</v>
      </c>
      <c r="B2787" t="s">
        <v>6181</v>
      </c>
      <c r="C2787">
        <v>965515907</v>
      </c>
      <c r="D2787" t="s">
        <v>6192</v>
      </c>
      <c r="E2787" t="s">
        <v>6193</v>
      </c>
      <c r="F2787" s="2">
        <v>44259</v>
      </c>
      <c r="G2787">
        <v>26806.799999999999</v>
      </c>
    </row>
    <row r="2788" spans="1:7" x14ac:dyDescent="0.35">
      <c r="A2788">
        <v>0.57181101264822498</v>
      </c>
      <c r="B2788" t="s">
        <v>6182</v>
      </c>
      <c r="C2788">
        <v>277038324</v>
      </c>
      <c r="D2788" t="s">
        <v>6196</v>
      </c>
      <c r="E2788" t="s">
        <v>6199</v>
      </c>
      <c r="F2788" s="2">
        <v>44494</v>
      </c>
      <c r="G2788">
        <v>16928.73</v>
      </c>
    </row>
    <row r="2789" spans="1:7" x14ac:dyDescent="0.35">
      <c r="A2789">
        <v>0.66975482962848976</v>
      </c>
      <c r="B2789" t="s">
        <v>6180</v>
      </c>
      <c r="C2789">
        <v>62724933</v>
      </c>
      <c r="D2789" t="s">
        <v>6189</v>
      </c>
      <c r="E2789" t="s">
        <v>6190</v>
      </c>
      <c r="F2789" s="2">
        <v>44667</v>
      </c>
      <c r="G2789">
        <v>21195.13</v>
      </c>
    </row>
    <row r="2790" spans="1:7" x14ac:dyDescent="0.35">
      <c r="A2790">
        <v>0.60110271867487886</v>
      </c>
      <c r="B2790" t="s">
        <v>6179</v>
      </c>
      <c r="C2790">
        <v>497483163</v>
      </c>
      <c r="D2790" t="s">
        <v>6198</v>
      </c>
      <c r="E2790" t="s">
        <v>6191</v>
      </c>
      <c r="F2790" s="2">
        <v>44507</v>
      </c>
      <c r="G2790">
        <v>21712.400000000001</v>
      </c>
    </row>
    <row r="2791" spans="1:7" x14ac:dyDescent="0.35">
      <c r="A2791">
        <v>0.82698607286856263</v>
      </c>
      <c r="B2791" t="s">
        <v>6181</v>
      </c>
      <c r="C2791">
        <v>557237783</v>
      </c>
      <c r="D2791" t="s">
        <v>6192</v>
      </c>
      <c r="E2791" t="s">
        <v>6193</v>
      </c>
      <c r="F2791" s="2">
        <v>44639</v>
      </c>
      <c r="G2791">
        <v>39675.519999999997</v>
      </c>
    </row>
    <row r="2792" spans="1:7" x14ac:dyDescent="0.35">
      <c r="A2792">
        <v>0.66379696071955696</v>
      </c>
      <c r="B2792" t="s">
        <v>6181</v>
      </c>
      <c r="C2792">
        <v>600526441</v>
      </c>
      <c r="D2792" t="s">
        <v>6192</v>
      </c>
      <c r="E2792" t="s">
        <v>6193</v>
      </c>
      <c r="F2792" s="2">
        <v>44476</v>
      </c>
      <c r="G2792">
        <v>21327.57</v>
      </c>
    </row>
    <row r="2793" spans="1:7" x14ac:dyDescent="0.35">
      <c r="A2793">
        <v>0.15735298303728829</v>
      </c>
      <c r="B2793" t="s">
        <v>6178</v>
      </c>
      <c r="C2793">
        <v>682025529</v>
      </c>
      <c r="D2793" t="s">
        <v>6187</v>
      </c>
      <c r="E2793" t="s">
        <v>6188</v>
      </c>
      <c r="F2793" s="2">
        <v>44233</v>
      </c>
      <c r="G2793">
        <v>28755.55</v>
      </c>
    </row>
    <row r="2794" spans="1:7" x14ac:dyDescent="0.35">
      <c r="A2794">
        <v>0.38459135749869855</v>
      </c>
      <c r="B2794" t="s">
        <v>6180</v>
      </c>
      <c r="C2794">
        <v>233064658</v>
      </c>
      <c r="D2794" t="s">
        <v>6189</v>
      </c>
      <c r="E2794" t="s">
        <v>6190</v>
      </c>
      <c r="F2794" s="2">
        <v>44661</v>
      </c>
      <c r="G2794">
        <v>3330.9</v>
      </c>
    </row>
    <row r="2795" spans="1:7" x14ac:dyDescent="0.35">
      <c r="A2795">
        <v>0.75753561723037621</v>
      </c>
      <c r="B2795" t="s">
        <v>6177</v>
      </c>
      <c r="C2795">
        <v>749493329</v>
      </c>
      <c r="D2795" t="s">
        <v>6195</v>
      </c>
      <c r="E2795" t="s">
        <v>6190</v>
      </c>
      <c r="F2795" s="2">
        <v>44664</v>
      </c>
      <c r="G2795">
        <v>47184.72</v>
      </c>
    </row>
    <row r="2796" spans="1:7" x14ac:dyDescent="0.35">
      <c r="A2796">
        <v>0.75341947072522697</v>
      </c>
      <c r="B2796" t="s">
        <v>6178</v>
      </c>
      <c r="C2796">
        <v>888123952</v>
      </c>
      <c r="D2796" t="s">
        <v>6187</v>
      </c>
      <c r="E2796" t="s">
        <v>6200</v>
      </c>
      <c r="F2796" s="2">
        <v>44591</v>
      </c>
      <c r="G2796">
        <v>5173.5600000000004</v>
      </c>
    </row>
    <row r="2797" spans="1:7" x14ac:dyDescent="0.35">
      <c r="A2797">
        <v>0.35097768639928439</v>
      </c>
      <c r="B2797" t="s">
        <v>6178</v>
      </c>
      <c r="C2797">
        <v>500212612</v>
      </c>
      <c r="D2797" t="s">
        <v>6187</v>
      </c>
      <c r="E2797" t="s">
        <v>6200</v>
      </c>
      <c r="F2797" s="2">
        <v>44252</v>
      </c>
      <c r="G2797">
        <v>23986.83</v>
      </c>
    </row>
    <row r="2798" spans="1:7" x14ac:dyDescent="0.35">
      <c r="A2798">
        <v>0.55466635589505753</v>
      </c>
      <c r="B2798" t="s">
        <v>6182</v>
      </c>
      <c r="C2798">
        <v>533542112</v>
      </c>
      <c r="D2798" t="s">
        <v>6196</v>
      </c>
      <c r="E2798" t="s">
        <v>6199</v>
      </c>
      <c r="F2798" s="2">
        <v>44409</v>
      </c>
      <c r="G2798">
        <v>27706.32</v>
      </c>
    </row>
    <row r="2799" spans="1:7" x14ac:dyDescent="0.35">
      <c r="A2799">
        <v>0.93318215993500231</v>
      </c>
      <c r="B2799" t="s">
        <v>6181</v>
      </c>
      <c r="C2799">
        <v>682477275</v>
      </c>
      <c r="D2799" t="s">
        <v>6192</v>
      </c>
      <c r="E2799" t="s">
        <v>6188</v>
      </c>
      <c r="F2799" s="2">
        <v>44410</v>
      </c>
      <c r="G2799">
        <v>8791.2000000000007</v>
      </c>
    </row>
    <row r="2800" spans="1:7" x14ac:dyDescent="0.35">
      <c r="A2800">
        <v>0.69542999862955757</v>
      </c>
      <c r="B2800" t="s">
        <v>6181</v>
      </c>
      <c r="C2800">
        <v>225303584</v>
      </c>
      <c r="D2800" t="s">
        <v>6192</v>
      </c>
      <c r="E2800" t="s">
        <v>6188</v>
      </c>
      <c r="F2800" s="2">
        <v>44460</v>
      </c>
      <c r="G2800">
        <v>2725.42</v>
      </c>
    </row>
    <row r="2801" spans="1:7" x14ac:dyDescent="0.35">
      <c r="A2801">
        <v>0.71125745881882618</v>
      </c>
      <c r="B2801" t="s">
        <v>6179</v>
      </c>
      <c r="C2801">
        <v>460865549</v>
      </c>
      <c r="D2801" t="s">
        <v>6198</v>
      </c>
      <c r="E2801" t="s">
        <v>6201</v>
      </c>
      <c r="F2801" s="2">
        <v>44483</v>
      </c>
      <c r="G2801">
        <v>22398.15</v>
      </c>
    </row>
    <row r="2802" spans="1:7" x14ac:dyDescent="0.35">
      <c r="A2802">
        <v>0.93424753813092432</v>
      </c>
      <c r="B2802" t="s">
        <v>6178</v>
      </c>
      <c r="C2802">
        <v>600894200</v>
      </c>
      <c r="D2802" t="s">
        <v>6187</v>
      </c>
      <c r="E2802" t="s">
        <v>6188</v>
      </c>
      <c r="F2802" s="2">
        <v>44628</v>
      </c>
      <c r="G2802">
        <v>9176.4</v>
      </c>
    </row>
    <row r="2803" spans="1:7" x14ac:dyDescent="0.35">
      <c r="A2803">
        <v>0.20288668622602635</v>
      </c>
      <c r="B2803" t="s">
        <v>6177</v>
      </c>
      <c r="C2803">
        <v>754830246</v>
      </c>
      <c r="D2803" t="s">
        <v>6195</v>
      </c>
      <c r="E2803" t="s">
        <v>6190</v>
      </c>
      <c r="F2803" s="2">
        <v>44387</v>
      </c>
      <c r="G2803">
        <v>9861.1</v>
      </c>
    </row>
    <row r="2804" spans="1:7" x14ac:dyDescent="0.35">
      <c r="A2804">
        <v>0.89870114016880276</v>
      </c>
      <c r="B2804" t="s">
        <v>6180</v>
      </c>
      <c r="C2804">
        <v>17142593</v>
      </c>
      <c r="D2804" t="s">
        <v>6189</v>
      </c>
      <c r="E2804" t="s">
        <v>6194</v>
      </c>
      <c r="F2804" s="2">
        <v>44312</v>
      </c>
      <c r="G2804">
        <v>28689.62</v>
      </c>
    </row>
    <row r="2805" spans="1:7" x14ac:dyDescent="0.35">
      <c r="A2805">
        <v>0.85366727145814159</v>
      </c>
      <c r="B2805" t="s">
        <v>6177</v>
      </c>
      <c r="C2805">
        <v>240225914</v>
      </c>
      <c r="D2805" t="s">
        <v>6195</v>
      </c>
      <c r="E2805" t="s">
        <v>6191</v>
      </c>
      <c r="F2805" s="2">
        <v>44469</v>
      </c>
      <c r="G2805">
        <v>28334.7</v>
      </c>
    </row>
    <row r="2806" spans="1:7" x14ac:dyDescent="0.35">
      <c r="A2806">
        <v>0.85208372619569916</v>
      </c>
      <c r="B2806" t="s">
        <v>6179</v>
      </c>
      <c r="C2806">
        <v>453656191</v>
      </c>
      <c r="D2806" t="s">
        <v>6198</v>
      </c>
      <c r="E2806" t="s">
        <v>6191</v>
      </c>
      <c r="F2806" s="2">
        <v>44602</v>
      </c>
      <c r="G2806">
        <v>27030.639999999999</v>
      </c>
    </row>
    <row r="2807" spans="1:7" x14ac:dyDescent="0.35">
      <c r="A2807">
        <v>0.77953651572630611</v>
      </c>
      <c r="B2807" t="s">
        <v>6177</v>
      </c>
      <c r="C2807">
        <v>909028330</v>
      </c>
      <c r="D2807" t="s">
        <v>6195</v>
      </c>
      <c r="E2807" t="s">
        <v>6191</v>
      </c>
      <c r="F2807" s="2">
        <v>44391</v>
      </c>
      <c r="G2807">
        <v>23503.919999999998</v>
      </c>
    </row>
    <row r="2808" spans="1:7" x14ac:dyDescent="0.35">
      <c r="A2808">
        <v>0.65365537488062975</v>
      </c>
      <c r="B2808" t="s">
        <v>6177</v>
      </c>
      <c r="C2808">
        <v>915416749</v>
      </c>
      <c r="D2808" t="s">
        <v>6195</v>
      </c>
      <c r="E2808" t="s">
        <v>6190</v>
      </c>
      <c r="F2808" s="2">
        <v>44346</v>
      </c>
      <c r="G2808">
        <v>15889.68</v>
      </c>
    </row>
    <row r="2809" spans="1:7" x14ac:dyDescent="0.35">
      <c r="A2809">
        <v>0.29815124259234316</v>
      </c>
      <c r="B2809" t="s">
        <v>6178</v>
      </c>
      <c r="C2809">
        <v>692595387</v>
      </c>
      <c r="D2809" t="s">
        <v>6187</v>
      </c>
      <c r="E2809" t="s">
        <v>6188</v>
      </c>
      <c r="F2809" s="2">
        <v>44669</v>
      </c>
      <c r="G2809">
        <v>19534.5</v>
      </c>
    </row>
    <row r="2810" spans="1:7" x14ac:dyDescent="0.35">
      <c r="A2810">
        <v>5.2611147049799523E-2</v>
      </c>
      <c r="B2810" t="s">
        <v>6182</v>
      </c>
      <c r="C2810">
        <v>760091027</v>
      </c>
      <c r="D2810" t="s">
        <v>6196</v>
      </c>
      <c r="E2810" t="s">
        <v>6200</v>
      </c>
      <c r="F2810" s="2">
        <v>44266</v>
      </c>
      <c r="G2810">
        <v>13843.76</v>
      </c>
    </row>
    <row r="2811" spans="1:7" x14ac:dyDescent="0.35">
      <c r="A2811">
        <v>0.88806184334986316</v>
      </c>
      <c r="B2811" t="s">
        <v>6180</v>
      </c>
      <c r="C2811">
        <v>109535553</v>
      </c>
      <c r="D2811" t="s">
        <v>6189</v>
      </c>
      <c r="E2811" t="s">
        <v>6194</v>
      </c>
      <c r="F2811" s="2">
        <v>44534</v>
      </c>
      <c r="G2811">
        <v>19287.29</v>
      </c>
    </row>
    <row r="2812" spans="1:7" x14ac:dyDescent="0.35">
      <c r="A2812">
        <v>0.99036310708438113</v>
      </c>
      <c r="B2812" t="s">
        <v>6182</v>
      </c>
      <c r="C2812">
        <v>732500144</v>
      </c>
      <c r="D2812" t="s">
        <v>6196</v>
      </c>
      <c r="E2812" t="s">
        <v>6188</v>
      </c>
      <c r="F2812" s="2">
        <v>44670</v>
      </c>
      <c r="G2812">
        <v>23901.599999999999</v>
      </c>
    </row>
    <row r="2813" spans="1:7" x14ac:dyDescent="0.35">
      <c r="A2813">
        <v>0.77957255686806082</v>
      </c>
      <c r="B2813" t="s">
        <v>6182</v>
      </c>
      <c r="C2813">
        <v>142378480</v>
      </c>
      <c r="D2813" t="s">
        <v>6196</v>
      </c>
      <c r="E2813" t="s">
        <v>6200</v>
      </c>
      <c r="F2813" s="2">
        <v>44339</v>
      </c>
      <c r="G2813">
        <v>42135.6</v>
      </c>
    </row>
    <row r="2814" spans="1:7" x14ac:dyDescent="0.35">
      <c r="A2814">
        <v>0.41768728180861014</v>
      </c>
      <c r="B2814" t="s">
        <v>6177</v>
      </c>
      <c r="C2814">
        <v>213753946</v>
      </c>
      <c r="D2814" t="s">
        <v>6195</v>
      </c>
      <c r="E2814" t="s">
        <v>6190</v>
      </c>
      <c r="F2814" s="2">
        <v>44291</v>
      </c>
      <c r="G2814">
        <v>4999.28</v>
      </c>
    </row>
    <row r="2815" spans="1:7" x14ac:dyDescent="0.35">
      <c r="A2815">
        <v>0.61652722873370047</v>
      </c>
      <c r="B2815" t="s">
        <v>6179</v>
      </c>
      <c r="C2815">
        <v>662985666</v>
      </c>
      <c r="D2815" t="s">
        <v>6198</v>
      </c>
      <c r="E2815" t="s">
        <v>6201</v>
      </c>
      <c r="F2815" s="2">
        <v>44310</v>
      </c>
      <c r="G2815">
        <v>7290.91</v>
      </c>
    </row>
    <row r="2816" spans="1:7" x14ac:dyDescent="0.35">
      <c r="A2816">
        <v>0.39065694008143836</v>
      </c>
      <c r="B2816" t="s">
        <v>6178</v>
      </c>
      <c r="C2816">
        <v>621510549</v>
      </c>
      <c r="D2816" t="s">
        <v>6187</v>
      </c>
      <c r="E2816" t="s">
        <v>6200</v>
      </c>
      <c r="F2816" s="2">
        <v>44648</v>
      </c>
      <c r="G2816">
        <v>17029.259999999998</v>
      </c>
    </row>
    <row r="2817" spans="1:7" x14ac:dyDescent="0.35">
      <c r="A2817">
        <v>0.9893116952651948</v>
      </c>
      <c r="B2817" t="s">
        <v>6179</v>
      </c>
      <c r="C2817">
        <v>992015771</v>
      </c>
      <c r="D2817" t="s">
        <v>6198</v>
      </c>
      <c r="E2817" t="s">
        <v>6191</v>
      </c>
      <c r="F2817" s="2">
        <v>44274</v>
      </c>
      <c r="G2817">
        <v>22245.55</v>
      </c>
    </row>
    <row r="2818" spans="1:7" x14ac:dyDescent="0.35">
      <c r="A2818">
        <v>0.14813243359521788</v>
      </c>
      <c r="B2818" t="s">
        <v>6179</v>
      </c>
      <c r="C2818">
        <v>998295516</v>
      </c>
      <c r="D2818" t="s">
        <v>6198</v>
      </c>
      <c r="E2818" t="s">
        <v>6191</v>
      </c>
      <c r="F2818" s="2">
        <v>44533</v>
      </c>
      <c r="G2818">
        <v>54963.12</v>
      </c>
    </row>
    <row r="2819" spans="1:7" x14ac:dyDescent="0.35">
      <c r="A2819">
        <v>6.5020827301539241E-2</v>
      </c>
      <c r="B2819" t="s">
        <v>6181</v>
      </c>
      <c r="C2819">
        <v>467194584</v>
      </c>
      <c r="D2819" t="s">
        <v>6192</v>
      </c>
      <c r="E2819" t="s">
        <v>6197</v>
      </c>
      <c r="F2819" s="2">
        <v>44614</v>
      </c>
      <c r="G2819">
        <v>24385.3</v>
      </c>
    </row>
    <row r="2820" spans="1:7" x14ac:dyDescent="0.35">
      <c r="A2820">
        <v>0.98639767752470786</v>
      </c>
      <c r="B2820" t="s">
        <v>6178</v>
      </c>
      <c r="C2820">
        <v>952742530</v>
      </c>
      <c r="D2820" t="s">
        <v>6187</v>
      </c>
      <c r="E2820" t="s">
        <v>6188</v>
      </c>
      <c r="F2820" s="2">
        <v>44551</v>
      </c>
      <c r="G2820">
        <v>5312.5</v>
      </c>
    </row>
    <row r="2821" spans="1:7" x14ac:dyDescent="0.35">
      <c r="A2821">
        <v>0.77746770280396105</v>
      </c>
      <c r="B2821" t="s">
        <v>6180</v>
      </c>
      <c r="C2821">
        <v>822216007</v>
      </c>
      <c r="D2821" t="s">
        <v>6189</v>
      </c>
      <c r="E2821" t="s">
        <v>6190</v>
      </c>
      <c r="F2821" s="2">
        <v>44406</v>
      </c>
      <c r="G2821">
        <v>32434.16</v>
      </c>
    </row>
    <row r="2822" spans="1:7" x14ac:dyDescent="0.35">
      <c r="A2822">
        <v>0.98043325997771913</v>
      </c>
      <c r="B2822" t="s">
        <v>6177</v>
      </c>
      <c r="C2822">
        <v>93369459</v>
      </c>
      <c r="D2822" t="s">
        <v>6195</v>
      </c>
      <c r="E2822" t="s">
        <v>6190</v>
      </c>
      <c r="F2822" s="2">
        <v>44520</v>
      </c>
      <c r="G2822">
        <v>27671.77</v>
      </c>
    </row>
    <row r="2823" spans="1:7" x14ac:dyDescent="0.35">
      <c r="A2823">
        <v>0.58625771092282675</v>
      </c>
      <c r="B2823" t="s">
        <v>6182</v>
      </c>
      <c r="C2823">
        <v>331807383</v>
      </c>
      <c r="D2823" t="s">
        <v>6196</v>
      </c>
      <c r="E2823" t="s">
        <v>6200</v>
      </c>
      <c r="F2823" s="2">
        <v>44374</v>
      </c>
      <c r="G2823">
        <v>13002.15</v>
      </c>
    </row>
    <row r="2824" spans="1:7" x14ac:dyDescent="0.35">
      <c r="A2824">
        <v>0.98349248744307027</v>
      </c>
      <c r="B2824" t="s">
        <v>6178</v>
      </c>
      <c r="C2824">
        <v>332008952</v>
      </c>
      <c r="D2824" t="s">
        <v>6187</v>
      </c>
      <c r="E2824" t="s">
        <v>6190</v>
      </c>
      <c r="F2824" s="2">
        <v>44614</v>
      </c>
      <c r="G2824">
        <v>41052.93</v>
      </c>
    </row>
    <row r="2825" spans="1:7" x14ac:dyDescent="0.35">
      <c r="A2825">
        <v>0.51021959472846656</v>
      </c>
      <c r="B2825" t="s">
        <v>6181</v>
      </c>
      <c r="C2825">
        <v>843771917</v>
      </c>
      <c r="D2825" t="s">
        <v>6192</v>
      </c>
      <c r="E2825" t="s">
        <v>6193</v>
      </c>
      <c r="F2825" s="2">
        <v>44679</v>
      </c>
      <c r="G2825">
        <v>14261.98</v>
      </c>
    </row>
    <row r="2826" spans="1:7" x14ac:dyDescent="0.35">
      <c r="A2826">
        <v>0.67279820003913038</v>
      </c>
      <c r="B2826" t="s">
        <v>6182</v>
      </c>
      <c r="C2826">
        <v>685862122</v>
      </c>
      <c r="D2826" t="s">
        <v>6196</v>
      </c>
      <c r="E2826" t="s">
        <v>6188</v>
      </c>
      <c r="F2826" s="2">
        <v>44411</v>
      </c>
      <c r="G2826">
        <v>26256.48</v>
      </c>
    </row>
    <row r="2827" spans="1:7" x14ac:dyDescent="0.35">
      <c r="A2827">
        <v>0.51584499194404787</v>
      </c>
      <c r="B2827" t="s">
        <v>6182</v>
      </c>
      <c r="C2827">
        <v>414440288</v>
      </c>
      <c r="D2827" t="s">
        <v>6196</v>
      </c>
      <c r="E2827" t="s">
        <v>6200</v>
      </c>
      <c r="F2827" s="2">
        <v>44394</v>
      </c>
      <c r="G2827">
        <v>34408.44</v>
      </c>
    </row>
    <row r="2828" spans="1:7" x14ac:dyDescent="0.35">
      <c r="A2828">
        <v>0.32238562425544781</v>
      </c>
      <c r="B2828" t="s">
        <v>6178</v>
      </c>
      <c r="C2828">
        <v>334024694</v>
      </c>
      <c r="D2828" t="s">
        <v>6187</v>
      </c>
      <c r="E2828" t="s">
        <v>6190</v>
      </c>
      <c r="F2828" s="2">
        <v>44626</v>
      </c>
      <c r="G2828">
        <v>15465.58</v>
      </c>
    </row>
    <row r="2829" spans="1:7" x14ac:dyDescent="0.35">
      <c r="A2829">
        <v>0.43491967751261384</v>
      </c>
      <c r="B2829" t="s">
        <v>6179</v>
      </c>
      <c r="C2829">
        <v>666311180</v>
      </c>
      <c r="D2829" t="s">
        <v>6198</v>
      </c>
      <c r="E2829" t="s">
        <v>6191</v>
      </c>
      <c r="F2829" s="2">
        <v>44438</v>
      </c>
      <c r="G2829">
        <v>33801.56</v>
      </c>
    </row>
    <row r="2830" spans="1:7" x14ac:dyDescent="0.35">
      <c r="A2830">
        <v>0.21389587567611745</v>
      </c>
      <c r="B2830" t="s">
        <v>6180</v>
      </c>
      <c r="C2830">
        <v>16035727</v>
      </c>
      <c r="D2830" t="s">
        <v>6189</v>
      </c>
      <c r="E2830" t="s">
        <v>6194</v>
      </c>
      <c r="F2830" s="2">
        <v>44241</v>
      </c>
      <c r="G2830">
        <v>19555.95</v>
      </c>
    </row>
    <row r="2831" spans="1:7" x14ac:dyDescent="0.35">
      <c r="A2831">
        <v>0.14558013087335675</v>
      </c>
      <c r="B2831" t="s">
        <v>6181</v>
      </c>
      <c r="C2831">
        <v>863428067</v>
      </c>
      <c r="D2831" t="s">
        <v>6192</v>
      </c>
      <c r="E2831" t="s">
        <v>6188</v>
      </c>
      <c r="F2831" s="2">
        <v>44571</v>
      </c>
      <c r="G2831">
        <v>53205.75</v>
      </c>
    </row>
    <row r="2832" spans="1:7" x14ac:dyDescent="0.35">
      <c r="A2832">
        <v>0.93776732372891447</v>
      </c>
      <c r="B2832" t="s">
        <v>6178</v>
      </c>
      <c r="C2832">
        <v>379935005</v>
      </c>
      <c r="D2832" t="s">
        <v>6187</v>
      </c>
      <c r="E2832" t="s">
        <v>6200</v>
      </c>
      <c r="F2832" s="2">
        <v>44585</v>
      </c>
      <c r="G2832">
        <v>38707.300000000003</v>
      </c>
    </row>
    <row r="2833" spans="1:7" x14ac:dyDescent="0.35">
      <c r="A2833">
        <v>8.5267283448877906E-2</v>
      </c>
      <c r="B2833" t="s">
        <v>6177</v>
      </c>
      <c r="C2833">
        <v>335718706</v>
      </c>
      <c r="D2833" t="s">
        <v>6195</v>
      </c>
      <c r="E2833" t="s">
        <v>6190</v>
      </c>
      <c r="F2833" s="2">
        <v>44629</v>
      </c>
      <c r="G2833">
        <v>20830.099999999999</v>
      </c>
    </row>
    <row r="2834" spans="1:7" x14ac:dyDescent="0.35">
      <c r="A2834">
        <v>0.13117161910019037</v>
      </c>
      <c r="B2834" t="s">
        <v>6178</v>
      </c>
      <c r="C2834">
        <v>343054136</v>
      </c>
      <c r="D2834" t="s">
        <v>6187</v>
      </c>
      <c r="E2834" t="s">
        <v>6188</v>
      </c>
      <c r="F2834" s="2">
        <v>44324</v>
      </c>
      <c r="G2834">
        <v>8670.27</v>
      </c>
    </row>
    <row r="2835" spans="1:7" x14ac:dyDescent="0.35">
      <c r="A2835">
        <v>0.15218987933746486</v>
      </c>
      <c r="B2835" t="s">
        <v>6181</v>
      </c>
      <c r="C2835">
        <v>299454838</v>
      </c>
      <c r="D2835" t="s">
        <v>6192</v>
      </c>
      <c r="E2835" t="s">
        <v>6197</v>
      </c>
      <c r="F2835" s="2">
        <v>44462</v>
      </c>
      <c r="G2835">
        <v>17758.98</v>
      </c>
    </row>
    <row r="2836" spans="1:7" x14ac:dyDescent="0.35">
      <c r="A2836">
        <v>0.6959789009026377</v>
      </c>
      <c r="B2836" t="s">
        <v>6182</v>
      </c>
      <c r="C2836">
        <v>724200436</v>
      </c>
      <c r="D2836" t="s">
        <v>6196</v>
      </c>
      <c r="E2836" t="s">
        <v>6200</v>
      </c>
      <c r="F2836" s="2">
        <v>44441</v>
      </c>
      <c r="G2836">
        <v>34372.980000000003</v>
      </c>
    </row>
    <row r="2837" spans="1:7" x14ac:dyDescent="0.35">
      <c r="A2837">
        <v>0.49794433696278984</v>
      </c>
      <c r="B2837" t="s">
        <v>6181</v>
      </c>
      <c r="C2837">
        <v>993487260</v>
      </c>
      <c r="D2837" t="s">
        <v>6192</v>
      </c>
      <c r="E2837" t="s">
        <v>6193</v>
      </c>
      <c r="F2837" s="2">
        <v>44382</v>
      </c>
      <c r="G2837">
        <v>30033.42</v>
      </c>
    </row>
    <row r="2838" spans="1:7" x14ac:dyDescent="0.35">
      <c r="A2838">
        <v>5.4132276057793582E-2</v>
      </c>
      <c r="B2838" t="s">
        <v>6182</v>
      </c>
      <c r="C2838">
        <v>274125874</v>
      </c>
      <c r="D2838" t="s">
        <v>6196</v>
      </c>
      <c r="E2838" t="s">
        <v>6199</v>
      </c>
      <c r="F2838" s="2">
        <v>44390</v>
      </c>
      <c r="G2838">
        <v>6276</v>
      </c>
    </row>
    <row r="2839" spans="1:7" x14ac:dyDescent="0.35">
      <c r="A2839">
        <v>0.5661686231742652</v>
      </c>
      <c r="B2839" t="s">
        <v>6177</v>
      </c>
      <c r="C2839">
        <v>26450599</v>
      </c>
      <c r="D2839" t="s">
        <v>6195</v>
      </c>
      <c r="E2839" t="s">
        <v>6191</v>
      </c>
      <c r="F2839" s="2">
        <v>44621</v>
      </c>
      <c r="G2839">
        <v>63412.959999999999</v>
      </c>
    </row>
    <row r="2840" spans="1:7" x14ac:dyDescent="0.35">
      <c r="A2840">
        <v>0.67431825722494665</v>
      </c>
      <c r="B2840" t="s">
        <v>6180</v>
      </c>
      <c r="C2840">
        <v>381009187</v>
      </c>
      <c r="D2840" t="s">
        <v>6189</v>
      </c>
      <c r="E2840" t="s">
        <v>6194</v>
      </c>
      <c r="F2840" s="2">
        <v>44372</v>
      </c>
      <c r="G2840">
        <v>71463.06</v>
      </c>
    </row>
    <row r="2841" spans="1:7" x14ac:dyDescent="0.35">
      <c r="A2841">
        <v>8.710529447916171E-2</v>
      </c>
      <c r="B2841" t="s">
        <v>6182</v>
      </c>
      <c r="C2841">
        <v>193328162</v>
      </c>
      <c r="D2841" t="s">
        <v>6196</v>
      </c>
      <c r="E2841" t="s">
        <v>6188</v>
      </c>
      <c r="F2841" s="2">
        <v>44378</v>
      </c>
      <c r="G2841">
        <v>40011.839999999997</v>
      </c>
    </row>
    <row r="2842" spans="1:7" x14ac:dyDescent="0.35">
      <c r="A2842">
        <v>0.19351157717811807</v>
      </c>
      <c r="B2842" t="s">
        <v>6178</v>
      </c>
      <c r="C2842">
        <v>11295299</v>
      </c>
      <c r="D2842" t="s">
        <v>6187</v>
      </c>
      <c r="E2842" t="s">
        <v>6190</v>
      </c>
      <c r="F2842" s="2">
        <v>44316</v>
      </c>
      <c r="G2842">
        <v>18575.7</v>
      </c>
    </row>
    <row r="2843" spans="1:7" x14ac:dyDescent="0.35">
      <c r="A2843">
        <v>0.35242704367644284</v>
      </c>
      <c r="B2843" t="s">
        <v>6177</v>
      </c>
      <c r="C2843">
        <v>5643565</v>
      </c>
      <c r="D2843" t="s">
        <v>6195</v>
      </c>
      <c r="E2843" t="s">
        <v>6190</v>
      </c>
      <c r="F2843" s="2">
        <v>44673</v>
      </c>
      <c r="G2843">
        <v>22587.84</v>
      </c>
    </row>
    <row r="2844" spans="1:7" x14ac:dyDescent="0.35">
      <c r="A2844">
        <v>0.84063520296998573</v>
      </c>
      <c r="B2844" t="s">
        <v>6179</v>
      </c>
      <c r="C2844">
        <v>293382229</v>
      </c>
      <c r="D2844" t="s">
        <v>6198</v>
      </c>
      <c r="E2844" t="s">
        <v>6201</v>
      </c>
      <c r="F2844" s="2">
        <v>44640</v>
      </c>
      <c r="G2844">
        <v>24063.41</v>
      </c>
    </row>
    <row r="2845" spans="1:7" x14ac:dyDescent="0.35">
      <c r="A2845">
        <v>0.74094242481372175</v>
      </c>
      <c r="B2845" t="s">
        <v>6177</v>
      </c>
      <c r="C2845">
        <v>844852319</v>
      </c>
      <c r="D2845" t="s">
        <v>6195</v>
      </c>
      <c r="E2845" t="s">
        <v>6190</v>
      </c>
      <c r="F2845" s="2">
        <v>44359</v>
      </c>
      <c r="G2845">
        <v>38381.85</v>
      </c>
    </row>
    <row r="2846" spans="1:7" x14ac:dyDescent="0.35">
      <c r="A2846">
        <v>1.0222856270837855E-2</v>
      </c>
      <c r="B2846" t="s">
        <v>6179</v>
      </c>
      <c r="C2846">
        <v>278376364</v>
      </c>
      <c r="D2846" t="s">
        <v>6198</v>
      </c>
      <c r="E2846" t="s">
        <v>6201</v>
      </c>
      <c r="F2846" s="2">
        <v>44542</v>
      </c>
      <c r="G2846">
        <v>38827.1</v>
      </c>
    </row>
    <row r="2847" spans="1:7" x14ac:dyDescent="0.35">
      <c r="A2847">
        <v>0.76749857782207875</v>
      </c>
      <c r="B2847" t="s">
        <v>6182</v>
      </c>
      <c r="C2847">
        <v>446276731</v>
      </c>
      <c r="D2847" t="s">
        <v>6196</v>
      </c>
      <c r="E2847" t="s">
        <v>6200</v>
      </c>
      <c r="F2847" s="2">
        <v>44499</v>
      </c>
      <c r="G2847">
        <v>45714.239999999998</v>
      </c>
    </row>
    <row r="2848" spans="1:7" x14ac:dyDescent="0.35">
      <c r="A2848">
        <v>0.11254169350923449</v>
      </c>
      <c r="B2848" t="s">
        <v>6181</v>
      </c>
      <c r="C2848">
        <v>691955540</v>
      </c>
      <c r="D2848" t="s">
        <v>6192</v>
      </c>
      <c r="E2848" t="s">
        <v>6193</v>
      </c>
      <c r="F2848" s="2">
        <v>44447</v>
      </c>
      <c r="G2848">
        <v>15982.04</v>
      </c>
    </row>
    <row r="2849" spans="1:7" x14ac:dyDescent="0.35">
      <c r="A2849">
        <v>0.44925567968092139</v>
      </c>
      <c r="B2849" t="s">
        <v>6181</v>
      </c>
      <c r="C2849">
        <v>391831896</v>
      </c>
      <c r="D2849" t="s">
        <v>6192</v>
      </c>
      <c r="E2849" t="s">
        <v>6193</v>
      </c>
      <c r="F2849" s="2">
        <v>44340</v>
      </c>
      <c r="G2849">
        <v>15105.86</v>
      </c>
    </row>
    <row r="2850" spans="1:7" x14ac:dyDescent="0.35">
      <c r="A2850">
        <v>0.448139401696248</v>
      </c>
      <c r="B2850" t="s">
        <v>6182</v>
      </c>
      <c r="C2850">
        <v>682802685</v>
      </c>
      <c r="D2850" t="s">
        <v>6196</v>
      </c>
      <c r="E2850" t="s">
        <v>6199</v>
      </c>
      <c r="F2850" s="2">
        <v>44202</v>
      </c>
      <c r="G2850">
        <v>54564.05</v>
      </c>
    </row>
    <row r="2851" spans="1:7" x14ac:dyDescent="0.35">
      <c r="A2851">
        <v>0.32676469223575688</v>
      </c>
      <c r="B2851" t="s">
        <v>6179</v>
      </c>
      <c r="C2851">
        <v>782587147</v>
      </c>
      <c r="D2851" t="s">
        <v>6198</v>
      </c>
      <c r="E2851" t="s">
        <v>6201</v>
      </c>
      <c r="F2851" s="2">
        <v>44374</v>
      </c>
      <c r="G2851">
        <v>18008.419999999998</v>
      </c>
    </row>
    <row r="2852" spans="1:7" x14ac:dyDescent="0.35">
      <c r="A2852">
        <v>0.64825019720238819</v>
      </c>
      <c r="B2852" t="s">
        <v>6179</v>
      </c>
      <c r="C2852">
        <v>714585585</v>
      </c>
      <c r="D2852" t="s">
        <v>6198</v>
      </c>
      <c r="E2852" t="s">
        <v>6190</v>
      </c>
      <c r="F2852" s="2">
        <v>44276</v>
      </c>
      <c r="G2852">
        <v>7913.36</v>
      </c>
    </row>
    <row r="2853" spans="1:7" x14ac:dyDescent="0.35">
      <c r="A2853">
        <v>0.51459105493305446</v>
      </c>
      <c r="B2853" t="s">
        <v>6182</v>
      </c>
      <c r="C2853">
        <v>46670843</v>
      </c>
      <c r="D2853" t="s">
        <v>6196</v>
      </c>
      <c r="E2853" t="s">
        <v>6188</v>
      </c>
      <c r="F2853" s="2">
        <v>44620</v>
      </c>
      <c r="G2853">
        <v>15820.92</v>
      </c>
    </row>
    <row r="2854" spans="1:7" x14ac:dyDescent="0.35">
      <c r="A2854">
        <v>0.28022919664832546</v>
      </c>
      <c r="B2854" t="s">
        <v>6182</v>
      </c>
      <c r="C2854">
        <v>158218396</v>
      </c>
      <c r="D2854" t="s">
        <v>6196</v>
      </c>
      <c r="E2854" t="s">
        <v>6199</v>
      </c>
      <c r="F2854" s="2">
        <v>44344</v>
      </c>
      <c r="G2854">
        <v>24817.3</v>
      </c>
    </row>
    <row r="2855" spans="1:7" x14ac:dyDescent="0.35">
      <c r="A2855">
        <v>0.55137237680079532</v>
      </c>
      <c r="B2855" t="s">
        <v>6181</v>
      </c>
      <c r="C2855">
        <v>212687695</v>
      </c>
      <c r="D2855" t="s">
        <v>6192</v>
      </c>
      <c r="E2855" t="s">
        <v>6197</v>
      </c>
      <c r="F2855" s="2">
        <v>44488</v>
      </c>
      <c r="G2855">
        <v>21747</v>
      </c>
    </row>
    <row r="2856" spans="1:7" x14ac:dyDescent="0.35">
      <c r="A2856">
        <v>9.7312014458915241E-2</v>
      </c>
      <c r="B2856" t="s">
        <v>6180</v>
      </c>
      <c r="C2856">
        <v>153351376</v>
      </c>
      <c r="D2856" t="s">
        <v>6189</v>
      </c>
      <c r="E2856" t="s">
        <v>6194</v>
      </c>
      <c r="F2856" s="2">
        <v>44263</v>
      </c>
      <c r="G2856">
        <v>20490.240000000002</v>
      </c>
    </row>
    <row r="2857" spans="1:7" x14ac:dyDescent="0.35">
      <c r="A2857">
        <v>0.550529058180796</v>
      </c>
      <c r="B2857" t="s">
        <v>6182</v>
      </c>
      <c r="C2857">
        <v>463419959</v>
      </c>
      <c r="D2857" t="s">
        <v>6196</v>
      </c>
      <c r="E2857" t="s">
        <v>6188</v>
      </c>
      <c r="F2857" s="2">
        <v>44528</v>
      </c>
      <c r="G2857">
        <v>32283.7</v>
      </c>
    </row>
    <row r="2858" spans="1:7" x14ac:dyDescent="0.35">
      <c r="A2858">
        <v>0.94904494441917187</v>
      </c>
      <c r="B2858" t="s">
        <v>6182</v>
      </c>
      <c r="C2858">
        <v>137837802</v>
      </c>
      <c r="D2858" t="s">
        <v>6196</v>
      </c>
      <c r="E2858" t="s">
        <v>6200</v>
      </c>
      <c r="F2858" s="2">
        <v>44568</v>
      </c>
      <c r="G2858">
        <v>33993.85</v>
      </c>
    </row>
    <row r="2859" spans="1:7" x14ac:dyDescent="0.35">
      <c r="A2859">
        <v>0.77275561075299415</v>
      </c>
      <c r="B2859" t="s">
        <v>6179</v>
      </c>
      <c r="C2859">
        <v>146068290</v>
      </c>
      <c r="D2859" t="s">
        <v>6198</v>
      </c>
      <c r="E2859" t="s">
        <v>6190</v>
      </c>
      <c r="F2859" s="2">
        <v>44313</v>
      </c>
      <c r="G2859">
        <v>7498.34</v>
      </c>
    </row>
    <row r="2860" spans="1:7" x14ac:dyDescent="0.35">
      <c r="A2860">
        <v>0.52290028814879708</v>
      </c>
      <c r="B2860" t="s">
        <v>6177</v>
      </c>
      <c r="C2860">
        <v>799719608</v>
      </c>
      <c r="D2860" t="s">
        <v>6195</v>
      </c>
      <c r="E2860" t="s">
        <v>6191</v>
      </c>
      <c r="F2860" s="2">
        <v>44450</v>
      </c>
      <c r="G2860">
        <v>14248.52</v>
      </c>
    </row>
    <row r="2861" spans="1:7" x14ac:dyDescent="0.35">
      <c r="A2861">
        <v>4.2146778482515801E-2</v>
      </c>
      <c r="B2861" t="s">
        <v>6178</v>
      </c>
      <c r="C2861">
        <v>421773020</v>
      </c>
      <c r="D2861" t="s">
        <v>6187</v>
      </c>
      <c r="E2861" t="s">
        <v>6190</v>
      </c>
      <c r="F2861" s="2">
        <v>44669</v>
      </c>
      <c r="G2861">
        <v>28244.7</v>
      </c>
    </row>
    <row r="2862" spans="1:7" x14ac:dyDescent="0.35">
      <c r="A2862">
        <v>0.46405744103207502</v>
      </c>
      <c r="B2862" t="s">
        <v>6180</v>
      </c>
      <c r="C2862">
        <v>488871183</v>
      </c>
      <c r="D2862" t="s">
        <v>6189</v>
      </c>
      <c r="E2862" t="s">
        <v>6194</v>
      </c>
      <c r="F2862" s="2">
        <v>44427</v>
      </c>
      <c r="G2862">
        <v>4384.0600000000004</v>
      </c>
    </row>
    <row r="2863" spans="1:7" x14ac:dyDescent="0.35">
      <c r="A2863">
        <v>0.81005414125934017</v>
      </c>
      <c r="B2863" t="s">
        <v>6180</v>
      </c>
      <c r="C2863">
        <v>201813131</v>
      </c>
      <c r="D2863" t="s">
        <v>6189</v>
      </c>
      <c r="E2863" t="s">
        <v>6194</v>
      </c>
      <c r="F2863" s="2">
        <v>44452</v>
      </c>
      <c r="G2863">
        <v>27346.2</v>
      </c>
    </row>
    <row r="2864" spans="1:7" x14ac:dyDescent="0.35">
      <c r="A2864">
        <v>0.26131819260730504</v>
      </c>
      <c r="B2864" t="s">
        <v>6180</v>
      </c>
      <c r="C2864">
        <v>986667087</v>
      </c>
      <c r="D2864" t="s">
        <v>6189</v>
      </c>
      <c r="E2864" t="s">
        <v>6190</v>
      </c>
      <c r="F2864" s="2">
        <v>44623</v>
      </c>
      <c r="G2864">
        <v>18376.2</v>
      </c>
    </row>
    <row r="2865" spans="1:7" x14ac:dyDescent="0.35">
      <c r="A2865">
        <v>0.147592665710229</v>
      </c>
      <c r="B2865" t="s">
        <v>6179</v>
      </c>
      <c r="C2865">
        <v>227862330</v>
      </c>
      <c r="D2865" t="s">
        <v>6198</v>
      </c>
      <c r="E2865" t="s">
        <v>6201</v>
      </c>
      <c r="F2865" s="2">
        <v>44233</v>
      </c>
      <c r="G2865">
        <v>20429.5</v>
      </c>
    </row>
    <row r="2866" spans="1:7" x14ac:dyDescent="0.35">
      <c r="A2866">
        <v>0.60884610529499306</v>
      </c>
      <c r="B2866" t="s">
        <v>6182</v>
      </c>
      <c r="C2866">
        <v>24757395</v>
      </c>
      <c r="D2866" t="s">
        <v>6196</v>
      </c>
      <c r="E2866" t="s">
        <v>6200</v>
      </c>
      <c r="F2866" s="2">
        <v>44430</v>
      </c>
      <c r="G2866">
        <v>21311.16</v>
      </c>
    </row>
    <row r="2867" spans="1:7" x14ac:dyDescent="0.35">
      <c r="A2867">
        <v>0.51515022016748857</v>
      </c>
      <c r="B2867" t="s">
        <v>6178</v>
      </c>
      <c r="C2867">
        <v>29233538</v>
      </c>
      <c r="D2867" t="s">
        <v>6187</v>
      </c>
      <c r="E2867" t="s">
        <v>6200</v>
      </c>
      <c r="F2867" s="2">
        <v>44331</v>
      </c>
      <c r="G2867">
        <v>27954.959999999999</v>
      </c>
    </row>
    <row r="2868" spans="1:7" x14ac:dyDescent="0.35">
      <c r="A2868">
        <v>0.91880818774868633</v>
      </c>
      <c r="B2868" t="s">
        <v>6182</v>
      </c>
      <c r="C2868">
        <v>529597969</v>
      </c>
      <c r="D2868" t="s">
        <v>6196</v>
      </c>
      <c r="E2868" t="s">
        <v>6199</v>
      </c>
      <c r="F2868" s="2">
        <v>44284</v>
      </c>
      <c r="G2868">
        <v>7630.77</v>
      </c>
    </row>
    <row r="2869" spans="1:7" x14ac:dyDescent="0.35">
      <c r="A2869">
        <v>0.6658721058572693</v>
      </c>
      <c r="B2869" t="s">
        <v>6177</v>
      </c>
      <c r="C2869">
        <v>116907456</v>
      </c>
      <c r="D2869" t="s">
        <v>6195</v>
      </c>
      <c r="E2869" t="s">
        <v>6191</v>
      </c>
      <c r="F2869" s="2">
        <v>44443</v>
      </c>
      <c r="G2869">
        <v>41978.75</v>
      </c>
    </row>
    <row r="2870" spans="1:7" x14ac:dyDescent="0.35">
      <c r="A2870">
        <v>0.14281709892488892</v>
      </c>
      <c r="B2870" t="s">
        <v>6177</v>
      </c>
      <c r="C2870">
        <v>684228489</v>
      </c>
      <c r="D2870" t="s">
        <v>6195</v>
      </c>
      <c r="E2870" t="s">
        <v>6190</v>
      </c>
      <c r="F2870" s="2">
        <v>44276</v>
      </c>
      <c r="G2870">
        <v>48135.06</v>
      </c>
    </row>
    <row r="2871" spans="1:7" x14ac:dyDescent="0.35">
      <c r="A2871">
        <v>0.117264974702745</v>
      </c>
      <c r="B2871" t="s">
        <v>6179</v>
      </c>
      <c r="C2871">
        <v>876221030</v>
      </c>
      <c r="D2871" t="s">
        <v>6198</v>
      </c>
      <c r="E2871" t="s">
        <v>6190</v>
      </c>
      <c r="F2871" s="2">
        <v>44555</v>
      </c>
      <c r="G2871">
        <v>10865.88</v>
      </c>
    </row>
    <row r="2872" spans="1:7" x14ac:dyDescent="0.35">
      <c r="A2872">
        <v>0.64434458865352462</v>
      </c>
      <c r="B2872" t="s">
        <v>6178</v>
      </c>
      <c r="C2872">
        <v>373928798</v>
      </c>
      <c r="D2872" t="s">
        <v>6187</v>
      </c>
      <c r="E2872" t="s">
        <v>6190</v>
      </c>
      <c r="F2872" s="2">
        <v>44270</v>
      </c>
      <c r="G2872">
        <v>18919.41</v>
      </c>
    </row>
    <row r="2873" spans="1:7" x14ac:dyDescent="0.35">
      <c r="A2873">
        <v>0.34273618108809212</v>
      </c>
      <c r="B2873" t="s">
        <v>6179</v>
      </c>
      <c r="C2873">
        <v>682734380</v>
      </c>
      <c r="D2873" t="s">
        <v>6198</v>
      </c>
      <c r="E2873" t="s">
        <v>6191</v>
      </c>
      <c r="F2873" s="2">
        <v>44374</v>
      </c>
      <c r="G2873">
        <v>15147.27</v>
      </c>
    </row>
    <row r="2874" spans="1:7" x14ac:dyDescent="0.35">
      <c r="A2874">
        <v>0.32669837070687235</v>
      </c>
      <c r="B2874" t="s">
        <v>6182</v>
      </c>
      <c r="C2874">
        <v>508270408</v>
      </c>
      <c r="D2874" t="s">
        <v>6196</v>
      </c>
      <c r="E2874" t="s">
        <v>6199</v>
      </c>
      <c r="F2874" s="2">
        <v>44578</v>
      </c>
      <c r="G2874">
        <v>18067.5</v>
      </c>
    </row>
    <row r="2875" spans="1:7" x14ac:dyDescent="0.35">
      <c r="A2875">
        <v>0.34062133477232759</v>
      </c>
      <c r="B2875" t="s">
        <v>6180</v>
      </c>
      <c r="C2875">
        <v>886712659</v>
      </c>
      <c r="D2875" t="s">
        <v>6189</v>
      </c>
      <c r="E2875" t="s">
        <v>6190</v>
      </c>
      <c r="F2875" s="2">
        <v>44657</v>
      </c>
      <c r="G2875">
        <v>44763.55</v>
      </c>
    </row>
    <row r="2876" spans="1:7" x14ac:dyDescent="0.35">
      <c r="A2876">
        <v>0.97732305899380367</v>
      </c>
      <c r="B2876" t="s">
        <v>6181</v>
      </c>
      <c r="C2876">
        <v>923681663</v>
      </c>
      <c r="D2876" t="s">
        <v>6192</v>
      </c>
      <c r="E2876" t="s">
        <v>6193</v>
      </c>
      <c r="F2876" s="2">
        <v>44511</v>
      </c>
      <c r="G2876">
        <v>21898.799999999999</v>
      </c>
    </row>
    <row r="2877" spans="1:7" x14ac:dyDescent="0.35">
      <c r="A2877">
        <v>0.41687683130742481</v>
      </c>
      <c r="B2877" t="s">
        <v>6179</v>
      </c>
      <c r="C2877">
        <v>295093225</v>
      </c>
      <c r="D2877" t="s">
        <v>6198</v>
      </c>
      <c r="E2877" t="s">
        <v>6190</v>
      </c>
      <c r="F2877" s="2">
        <v>44220</v>
      </c>
      <c r="G2877">
        <v>23188</v>
      </c>
    </row>
    <row r="2878" spans="1:7" x14ac:dyDescent="0.35">
      <c r="A2878">
        <v>0.55664945768077112</v>
      </c>
      <c r="B2878" t="s">
        <v>6178</v>
      </c>
      <c r="C2878">
        <v>443084109</v>
      </c>
      <c r="D2878" t="s">
        <v>6187</v>
      </c>
      <c r="E2878" t="s">
        <v>6190</v>
      </c>
      <c r="F2878" s="2">
        <v>44502</v>
      </c>
      <c r="G2878">
        <v>3640</v>
      </c>
    </row>
    <row r="2879" spans="1:7" x14ac:dyDescent="0.35">
      <c r="A2879">
        <v>0.24312876109951487</v>
      </c>
      <c r="B2879" t="s">
        <v>6177</v>
      </c>
      <c r="C2879">
        <v>6783451</v>
      </c>
      <c r="D2879" t="s">
        <v>6195</v>
      </c>
      <c r="E2879" t="s">
        <v>6190</v>
      </c>
      <c r="F2879" s="2">
        <v>44504</v>
      </c>
      <c r="G2879">
        <v>38778.5</v>
      </c>
    </row>
    <row r="2880" spans="1:7" x14ac:dyDescent="0.35">
      <c r="A2880">
        <v>0.8790356146915167</v>
      </c>
      <c r="B2880" t="s">
        <v>6182</v>
      </c>
      <c r="C2880">
        <v>128772613</v>
      </c>
      <c r="D2880" t="s">
        <v>6196</v>
      </c>
      <c r="E2880" t="s">
        <v>6199</v>
      </c>
      <c r="F2880" s="2">
        <v>44511</v>
      </c>
      <c r="G2880">
        <v>21017.759999999998</v>
      </c>
    </row>
    <row r="2881" spans="1:7" x14ac:dyDescent="0.35">
      <c r="A2881">
        <v>0.33825474569358338</v>
      </c>
      <c r="B2881" t="s">
        <v>6179</v>
      </c>
      <c r="C2881">
        <v>619850014</v>
      </c>
      <c r="D2881" t="s">
        <v>6198</v>
      </c>
      <c r="E2881" t="s">
        <v>6191</v>
      </c>
      <c r="F2881" s="2">
        <v>44380</v>
      </c>
      <c r="G2881">
        <v>46346.7</v>
      </c>
    </row>
    <row r="2882" spans="1:7" x14ac:dyDescent="0.35">
      <c r="A2882">
        <v>0.71204497581285064</v>
      </c>
      <c r="B2882" t="s">
        <v>6182</v>
      </c>
      <c r="C2882">
        <v>897973794</v>
      </c>
      <c r="D2882" t="s">
        <v>6196</v>
      </c>
      <c r="E2882" t="s">
        <v>6200</v>
      </c>
      <c r="F2882" s="2">
        <v>44451</v>
      </c>
      <c r="G2882">
        <v>11555.5</v>
      </c>
    </row>
    <row r="2883" spans="1:7" x14ac:dyDescent="0.35">
      <c r="A2883">
        <v>0.86782700987883943</v>
      </c>
      <c r="B2883" t="s">
        <v>6177</v>
      </c>
      <c r="C2883">
        <v>212690234</v>
      </c>
      <c r="D2883" t="s">
        <v>6195</v>
      </c>
      <c r="E2883" t="s">
        <v>6191</v>
      </c>
      <c r="F2883" s="2">
        <v>44370</v>
      </c>
      <c r="G2883">
        <v>22771.51</v>
      </c>
    </row>
    <row r="2884" spans="1:7" x14ac:dyDescent="0.35">
      <c r="A2884">
        <v>0.37564108874513524</v>
      </c>
      <c r="B2884" t="s">
        <v>6179</v>
      </c>
      <c r="C2884">
        <v>244618092</v>
      </c>
      <c r="D2884" t="s">
        <v>6198</v>
      </c>
      <c r="E2884" t="s">
        <v>6191</v>
      </c>
      <c r="F2884" s="2">
        <v>44251</v>
      </c>
      <c r="G2884">
        <v>10398.049999999999</v>
      </c>
    </row>
    <row r="2885" spans="1:7" x14ac:dyDescent="0.35">
      <c r="A2885">
        <v>0.56093918678072663</v>
      </c>
      <c r="B2885" t="s">
        <v>6178</v>
      </c>
      <c r="C2885">
        <v>395746493</v>
      </c>
      <c r="D2885" t="s">
        <v>6187</v>
      </c>
      <c r="E2885" t="s">
        <v>6200</v>
      </c>
      <c r="F2885" s="2">
        <v>44271</v>
      </c>
      <c r="G2885">
        <v>43109.22</v>
      </c>
    </row>
    <row r="2886" spans="1:7" x14ac:dyDescent="0.35">
      <c r="A2886">
        <v>0.81439634505809366</v>
      </c>
      <c r="B2886" t="s">
        <v>6182</v>
      </c>
      <c r="C2886">
        <v>421235085</v>
      </c>
      <c r="D2886" t="s">
        <v>6196</v>
      </c>
      <c r="E2886" t="s">
        <v>6200</v>
      </c>
      <c r="F2886" s="2">
        <v>44408</v>
      </c>
      <c r="G2886">
        <v>31962.48</v>
      </c>
    </row>
    <row r="2887" spans="1:7" x14ac:dyDescent="0.35">
      <c r="A2887">
        <v>0.81575307567332001</v>
      </c>
      <c r="B2887" t="s">
        <v>6179</v>
      </c>
      <c r="C2887">
        <v>226058119</v>
      </c>
      <c r="D2887" t="s">
        <v>6198</v>
      </c>
      <c r="E2887" t="s">
        <v>6190</v>
      </c>
      <c r="F2887" s="2">
        <v>44216</v>
      </c>
      <c r="G2887">
        <v>17178.13</v>
      </c>
    </row>
    <row r="2888" spans="1:7" x14ac:dyDescent="0.35">
      <c r="A2888">
        <v>0.55572636862075331</v>
      </c>
      <c r="B2888" t="s">
        <v>6182</v>
      </c>
      <c r="C2888">
        <v>128921572</v>
      </c>
      <c r="D2888" t="s">
        <v>6196</v>
      </c>
      <c r="E2888" t="s">
        <v>6199</v>
      </c>
      <c r="F2888" s="2">
        <v>44386</v>
      </c>
      <c r="G2888">
        <v>27995.1</v>
      </c>
    </row>
    <row r="2889" spans="1:7" x14ac:dyDescent="0.35">
      <c r="A2889">
        <v>0.34868271111767435</v>
      </c>
      <c r="B2889" t="s">
        <v>6177</v>
      </c>
      <c r="C2889">
        <v>635009547</v>
      </c>
      <c r="D2889" t="s">
        <v>6195</v>
      </c>
      <c r="E2889" t="s">
        <v>6191</v>
      </c>
      <c r="F2889" s="2">
        <v>44333</v>
      </c>
      <c r="G2889">
        <v>68340.240000000005</v>
      </c>
    </row>
    <row r="2890" spans="1:7" x14ac:dyDescent="0.35">
      <c r="A2890">
        <v>0.72484691893093667</v>
      </c>
      <c r="B2890" t="s">
        <v>6180</v>
      </c>
      <c r="C2890">
        <v>395255433</v>
      </c>
      <c r="D2890" t="s">
        <v>6189</v>
      </c>
      <c r="E2890" t="s">
        <v>6194</v>
      </c>
      <c r="F2890" s="2">
        <v>44201</v>
      </c>
      <c r="G2890">
        <v>27911.1</v>
      </c>
    </row>
    <row r="2891" spans="1:7" x14ac:dyDescent="0.35">
      <c r="A2891">
        <v>0.43837097230786026</v>
      </c>
      <c r="B2891" t="s">
        <v>6178</v>
      </c>
      <c r="C2891">
        <v>804272743</v>
      </c>
      <c r="D2891" t="s">
        <v>6187</v>
      </c>
      <c r="E2891" t="s">
        <v>6190</v>
      </c>
      <c r="F2891" s="2">
        <v>44538</v>
      </c>
      <c r="G2891">
        <v>12936</v>
      </c>
    </row>
    <row r="2892" spans="1:7" x14ac:dyDescent="0.35">
      <c r="A2892">
        <v>0.86902031006108216</v>
      </c>
      <c r="B2892" t="s">
        <v>6180</v>
      </c>
      <c r="C2892">
        <v>931903128</v>
      </c>
      <c r="D2892" t="s">
        <v>6189</v>
      </c>
      <c r="E2892" t="s">
        <v>6194</v>
      </c>
      <c r="F2892" s="2">
        <v>44652</v>
      </c>
      <c r="G2892">
        <v>21172.21</v>
      </c>
    </row>
    <row r="2893" spans="1:7" x14ac:dyDescent="0.35">
      <c r="A2893">
        <v>0.92828776916411349</v>
      </c>
      <c r="B2893" t="s">
        <v>6178</v>
      </c>
      <c r="C2893">
        <v>932589685</v>
      </c>
      <c r="D2893" t="s">
        <v>6187</v>
      </c>
      <c r="E2893" t="s">
        <v>6188</v>
      </c>
      <c r="F2893" s="2">
        <v>44215</v>
      </c>
      <c r="G2893">
        <v>3006.14</v>
      </c>
    </row>
    <row r="2894" spans="1:7" x14ac:dyDescent="0.35">
      <c r="A2894">
        <v>0.25375947169772584</v>
      </c>
      <c r="B2894" t="s">
        <v>6182</v>
      </c>
      <c r="C2894">
        <v>174963334</v>
      </c>
      <c r="D2894" t="s">
        <v>6196</v>
      </c>
      <c r="E2894" t="s">
        <v>6200</v>
      </c>
      <c r="F2894" s="2">
        <v>44402</v>
      </c>
      <c r="G2894">
        <v>20154</v>
      </c>
    </row>
    <row r="2895" spans="1:7" x14ac:dyDescent="0.35">
      <c r="A2895">
        <v>8.9561290438901819E-2</v>
      </c>
      <c r="B2895" t="s">
        <v>6178</v>
      </c>
      <c r="C2895">
        <v>210406263</v>
      </c>
      <c r="D2895" t="s">
        <v>6187</v>
      </c>
      <c r="E2895" t="s">
        <v>6188</v>
      </c>
      <c r="F2895" s="2">
        <v>44254</v>
      </c>
      <c r="G2895">
        <v>13756.86</v>
      </c>
    </row>
    <row r="2896" spans="1:7" x14ac:dyDescent="0.35">
      <c r="A2896">
        <v>0.41762982876876698</v>
      </c>
      <c r="B2896" t="s">
        <v>6180</v>
      </c>
      <c r="C2896">
        <v>443868936</v>
      </c>
      <c r="D2896" t="s">
        <v>6189</v>
      </c>
      <c r="E2896" t="s">
        <v>6194</v>
      </c>
      <c r="F2896" s="2">
        <v>44376</v>
      </c>
      <c r="G2896">
        <v>6794.48</v>
      </c>
    </row>
    <row r="2897" spans="1:7" x14ac:dyDescent="0.35">
      <c r="A2897">
        <v>0.87612977812296045</v>
      </c>
      <c r="B2897" t="s">
        <v>6178</v>
      </c>
      <c r="C2897">
        <v>500287879</v>
      </c>
      <c r="D2897" t="s">
        <v>6187</v>
      </c>
      <c r="E2897" t="s">
        <v>6188</v>
      </c>
      <c r="F2897" s="2">
        <v>44259</v>
      </c>
      <c r="G2897">
        <v>3392.04</v>
      </c>
    </row>
    <row r="2898" spans="1:7" x14ac:dyDescent="0.35">
      <c r="A2898">
        <v>1.8048815938273566E-2</v>
      </c>
      <c r="B2898" t="s">
        <v>6181</v>
      </c>
      <c r="C2898">
        <v>643055435</v>
      </c>
      <c r="D2898" t="s">
        <v>6192</v>
      </c>
      <c r="E2898" t="s">
        <v>6193</v>
      </c>
      <c r="F2898" s="2">
        <v>44480</v>
      </c>
      <c r="G2898">
        <v>11174.24</v>
      </c>
    </row>
    <row r="2899" spans="1:7" x14ac:dyDescent="0.35">
      <c r="A2899">
        <v>5.3083770704329014E-2</v>
      </c>
      <c r="B2899" t="s">
        <v>6177</v>
      </c>
      <c r="C2899">
        <v>131217921</v>
      </c>
      <c r="D2899" t="s">
        <v>6195</v>
      </c>
      <c r="E2899" t="s">
        <v>6190</v>
      </c>
      <c r="F2899" s="2">
        <v>44268</v>
      </c>
      <c r="G2899">
        <v>11962.08</v>
      </c>
    </row>
    <row r="2900" spans="1:7" x14ac:dyDescent="0.35">
      <c r="A2900">
        <v>0.55263073456345801</v>
      </c>
      <c r="B2900" t="s">
        <v>6181</v>
      </c>
      <c r="C2900">
        <v>217919187</v>
      </c>
      <c r="D2900" t="s">
        <v>6192</v>
      </c>
      <c r="E2900" t="s">
        <v>6188</v>
      </c>
      <c r="F2900" s="2">
        <v>44216</v>
      </c>
      <c r="G2900">
        <v>20205.12</v>
      </c>
    </row>
    <row r="2901" spans="1:7" x14ac:dyDescent="0.35">
      <c r="A2901">
        <v>0.23635327226755265</v>
      </c>
      <c r="B2901" t="s">
        <v>6179</v>
      </c>
      <c r="C2901">
        <v>852176724</v>
      </c>
      <c r="D2901" t="s">
        <v>6198</v>
      </c>
      <c r="E2901" t="s">
        <v>6191</v>
      </c>
      <c r="F2901" s="2">
        <v>44596</v>
      </c>
      <c r="G2901">
        <v>22544.02</v>
      </c>
    </row>
    <row r="2902" spans="1:7" x14ac:dyDescent="0.35">
      <c r="A2902">
        <v>0.78416490725476562</v>
      </c>
      <c r="B2902" t="s">
        <v>6177</v>
      </c>
      <c r="C2902">
        <v>795569153</v>
      </c>
      <c r="D2902" t="s">
        <v>6195</v>
      </c>
      <c r="E2902" t="s">
        <v>6190</v>
      </c>
      <c r="F2902" s="2">
        <v>44283</v>
      </c>
      <c r="G2902">
        <v>32997.5</v>
      </c>
    </row>
    <row r="2903" spans="1:7" x14ac:dyDescent="0.35">
      <c r="A2903">
        <v>0.47474040607094503</v>
      </c>
      <c r="B2903" t="s">
        <v>6178</v>
      </c>
      <c r="C2903">
        <v>774327809</v>
      </c>
      <c r="D2903" t="s">
        <v>6187</v>
      </c>
      <c r="E2903" t="s">
        <v>6190</v>
      </c>
      <c r="F2903" s="2">
        <v>44517</v>
      </c>
      <c r="G2903">
        <v>33834.06</v>
      </c>
    </row>
    <row r="2904" spans="1:7" x14ac:dyDescent="0.35">
      <c r="A2904">
        <v>0.37322620121267569</v>
      </c>
      <c r="B2904" t="s">
        <v>6178</v>
      </c>
      <c r="C2904">
        <v>467301386</v>
      </c>
      <c r="D2904" t="s">
        <v>6187</v>
      </c>
      <c r="E2904" t="s">
        <v>6190</v>
      </c>
      <c r="F2904" s="2">
        <v>44660</v>
      </c>
      <c r="G2904">
        <v>2445.8000000000002</v>
      </c>
    </row>
    <row r="2905" spans="1:7" x14ac:dyDescent="0.35">
      <c r="A2905">
        <v>0.28978906054421316</v>
      </c>
      <c r="B2905" t="s">
        <v>6179</v>
      </c>
      <c r="C2905">
        <v>201270896</v>
      </c>
      <c r="D2905" t="s">
        <v>6198</v>
      </c>
      <c r="E2905" t="s">
        <v>6190</v>
      </c>
      <c r="F2905" s="2">
        <v>44252</v>
      </c>
      <c r="G2905">
        <v>34698.559999999998</v>
      </c>
    </row>
    <row r="2906" spans="1:7" x14ac:dyDescent="0.35">
      <c r="A2906">
        <v>0.13584409251278196</v>
      </c>
      <c r="B2906" t="s">
        <v>6177</v>
      </c>
      <c r="C2906">
        <v>255183298</v>
      </c>
      <c r="D2906" t="s">
        <v>6195</v>
      </c>
      <c r="E2906" t="s">
        <v>6190</v>
      </c>
      <c r="F2906" s="2">
        <v>44226</v>
      </c>
      <c r="G2906">
        <v>40685.839999999997</v>
      </c>
    </row>
    <row r="2907" spans="1:7" x14ac:dyDescent="0.35">
      <c r="A2907">
        <v>0.22240069548665087</v>
      </c>
      <c r="B2907" t="s">
        <v>6178</v>
      </c>
      <c r="C2907">
        <v>44775441</v>
      </c>
      <c r="D2907" t="s">
        <v>6187</v>
      </c>
      <c r="E2907" t="s">
        <v>6200</v>
      </c>
      <c r="F2907" s="2">
        <v>44593</v>
      </c>
      <c r="G2907">
        <v>19638.61</v>
      </c>
    </row>
    <row r="2908" spans="1:7" x14ac:dyDescent="0.35">
      <c r="A2908">
        <v>0.6416368878288421</v>
      </c>
      <c r="B2908" t="s">
        <v>6182</v>
      </c>
      <c r="C2908">
        <v>161914403</v>
      </c>
      <c r="D2908" t="s">
        <v>6196</v>
      </c>
      <c r="E2908" t="s">
        <v>6188</v>
      </c>
      <c r="F2908" s="2">
        <v>44382</v>
      </c>
      <c r="G2908">
        <v>26983.64</v>
      </c>
    </row>
    <row r="2909" spans="1:7" x14ac:dyDescent="0.35">
      <c r="A2909">
        <v>0.51131475569160756</v>
      </c>
      <c r="B2909" t="s">
        <v>6178</v>
      </c>
      <c r="C2909">
        <v>472776950</v>
      </c>
      <c r="D2909" t="s">
        <v>6187</v>
      </c>
      <c r="E2909" t="s">
        <v>6200</v>
      </c>
      <c r="F2909" s="2">
        <v>44466</v>
      </c>
      <c r="G2909">
        <v>18163.2</v>
      </c>
    </row>
    <row r="2910" spans="1:7" x14ac:dyDescent="0.35">
      <c r="A2910">
        <v>0.75882661554507824</v>
      </c>
      <c r="B2910" t="s">
        <v>6181</v>
      </c>
      <c r="C2910">
        <v>102351529</v>
      </c>
      <c r="D2910" t="s">
        <v>6192</v>
      </c>
      <c r="E2910" t="s">
        <v>6193</v>
      </c>
      <c r="F2910" s="2">
        <v>44327</v>
      </c>
      <c r="G2910">
        <v>20748.5</v>
      </c>
    </row>
    <row r="2911" spans="1:7" x14ac:dyDescent="0.35">
      <c r="A2911">
        <v>0.92184663120430999</v>
      </c>
      <c r="B2911" t="s">
        <v>6179</v>
      </c>
      <c r="C2911">
        <v>800899560</v>
      </c>
      <c r="D2911" t="s">
        <v>6198</v>
      </c>
      <c r="E2911" t="s">
        <v>6201</v>
      </c>
      <c r="F2911" s="2">
        <v>44322</v>
      </c>
      <c r="G2911">
        <v>17836.560000000001</v>
      </c>
    </row>
    <row r="2912" spans="1:7" x14ac:dyDescent="0.35">
      <c r="A2912">
        <v>0.96762094968653933</v>
      </c>
      <c r="B2912" t="s">
        <v>6178</v>
      </c>
      <c r="C2912">
        <v>523429584</v>
      </c>
      <c r="D2912" t="s">
        <v>6187</v>
      </c>
      <c r="E2912" t="s">
        <v>6191</v>
      </c>
      <c r="F2912" s="2">
        <v>44218</v>
      </c>
      <c r="G2912">
        <v>4499.2</v>
      </c>
    </row>
    <row r="2913" spans="1:7" x14ac:dyDescent="0.35">
      <c r="A2913">
        <v>0.98830332479068639</v>
      </c>
      <c r="B2913" t="s">
        <v>6181</v>
      </c>
      <c r="C2913">
        <v>235521377</v>
      </c>
      <c r="D2913" t="s">
        <v>6192</v>
      </c>
      <c r="E2913" t="s">
        <v>6188</v>
      </c>
      <c r="F2913" s="2">
        <v>44230</v>
      </c>
      <c r="G2913">
        <v>12527.52</v>
      </c>
    </row>
    <row r="2914" spans="1:7" x14ac:dyDescent="0.35">
      <c r="A2914">
        <v>0.52282215430131951</v>
      </c>
      <c r="B2914" t="s">
        <v>6177</v>
      </c>
      <c r="C2914">
        <v>646242159</v>
      </c>
      <c r="D2914" t="s">
        <v>6195</v>
      </c>
      <c r="E2914" t="s">
        <v>6190</v>
      </c>
      <c r="F2914" s="2">
        <v>44485</v>
      </c>
      <c r="G2914">
        <v>4357.5</v>
      </c>
    </row>
    <row r="2915" spans="1:7" x14ac:dyDescent="0.35">
      <c r="A2915">
        <v>0.95381471175483112</v>
      </c>
      <c r="B2915" t="s">
        <v>6178</v>
      </c>
      <c r="C2915">
        <v>227877284</v>
      </c>
      <c r="D2915" t="s">
        <v>6187</v>
      </c>
      <c r="E2915" t="s">
        <v>6188</v>
      </c>
      <c r="F2915" s="2">
        <v>44655</v>
      </c>
      <c r="G2915">
        <v>31326.959999999999</v>
      </c>
    </row>
    <row r="2916" spans="1:7" x14ac:dyDescent="0.35">
      <c r="A2916">
        <v>0.4031222826077695</v>
      </c>
      <c r="B2916" t="s">
        <v>6179</v>
      </c>
      <c r="C2916">
        <v>388752627</v>
      </c>
      <c r="D2916" t="s">
        <v>6198</v>
      </c>
      <c r="E2916" t="s">
        <v>6190</v>
      </c>
      <c r="F2916" s="2">
        <v>44357</v>
      </c>
      <c r="G2916">
        <v>45728.36</v>
      </c>
    </row>
    <row r="2917" spans="1:7" x14ac:dyDescent="0.35">
      <c r="A2917">
        <v>0.70515450126528834</v>
      </c>
      <c r="B2917" t="s">
        <v>6178</v>
      </c>
      <c r="C2917">
        <v>547132319</v>
      </c>
      <c r="D2917" t="s">
        <v>6187</v>
      </c>
      <c r="E2917" t="s">
        <v>6200</v>
      </c>
      <c r="F2917" s="2">
        <v>44256</v>
      </c>
      <c r="G2917">
        <v>25967.52</v>
      </c>
    </row>
    <row r="2918" spans="1:7" x14ac:dyDescent="0.35">
      <c r="A2918">
        <v>0.4627800372237888</v>
      </c>
      <c r="B2918" t="s">
        <v>6182</v>
      </c>
      <c r="C2918">
        <v>54235781</v>
      </c>
      <c r="D2918" t="s">
        <v>6196</v>
      </c>
      <c r="E2918" t="s">
        <v>6199</v>
      </c>
      <c r="F2918" s="2">
        <v>44528</v>
      </c>
      <c r="G2918">
        <v>27992.25</v>
      </c>
    </row>
    <row r="2919" spans="1:7" x14ac:dyDescent="0.35">
      <c r="A2919">
        <v>0.78238095633521143</v>
      </c>
      <c r="B2919" t="s">
        <v>6178</v>
      </c>
      <c r="C2919">
        <v>942767236</v>
      </c>
      <c r="D2919" t="s">
        <v>6187</v>
      </c>
      <c r="E2919" t="s">
        <v>6190</v>
      </c>
      <c r="F2919" s="2">
        <v>44339</v>
      </c>
      <c r="G2919">
        <v>28636.44</v>
      </c>
    </row>
    <row r="2920" spans="1:7" x14ac:dyDescent="0.35">
      <c r="A2920">
        <v>0.17846547009716607</v>
      </c>
      <c r="B2920" t="s">
        <v>6182</v>
      </c>
      <c r="C2920">
        <v>143114804</v>
      </c>
      <c r="D2920" t="s">
        <v>6196</v>
      </c>
      <c r="E2920" t="s">
        <v>6200</v>
      </c>
      <c r="F2920" s="2">
        <v>44586</v>
      </c>
      <c r="G2920">
        <v>5764.98</v>
      </c>
    </row>
    <row r="2921" spans="1:7" x14ac:dyDescent="0.35">
      <c r="A2921">
        <v>0.65214153463510516</v>
      </c>
      <c r="B2921" t="s">
        <v>6180</v>
      </c>
      <c r="C2921">
        <v>599020472</v>
      </c>
      <c r="D2921" t="s">
        <v>6189</v>
      </c>
      <c r="E2921" t="s">
        <v>6194</v>
      </c>
      <c r="F2921" s="2">
        <v>44674</v>
      </c>
      <c r="G2921">
        <v>11441.77</v>
      </c>
    </row>
    <row r="2922" spans="1:7" x14ac:dyDescent="0.35">
      <c r="A2922">
        <v>6.0860714184645004E-2</v>
      </c>
      <c r="B2922" t="s">
        <v>6181</v>
      </c>
      <c r="C2922">
        <v>238274446</v>
      </c>
      <c r="D2922" t="s">
        <v>6192</v>
      </c>
      <c r="E2922" t="s">
        <v>6193</v>
      </c>
      <c r="F2922" s="2">
        <v>44679</v>
      </c>
      <c r="G2922">
        <v>33274.080000000002</v>
      </c>
    </row>
    <row r="2923" spans="1:7" x14ac:dyDescent="0.35">
      <c r="A2923">
        <v>0.37235155786297414</v>
      </c>
      <c r="B2923" t="s">
        <v>6177</v>
      </c>
      <c r="C2923">
        <v>423730232</v>
      </c>
      <c r="D2923" t="s">
        <v>6195</v>
      </c>
      <c r="E2923" t="s">
        <v>6190</v>
      </c>
      <c r="F2923" s="2">
        <v>44603</v>
      </c>
      <c r="G2923">
        <v>27619.02</v>
      </c>
    </row>
    <row r="2924" spans="1:7" x14ac:dyDescent="0.35">
      <c r="A2924">
        <v>0.69798570980055386</v>
      </c>
      <c r="B2924" t="s">
        <v>6181</v>
      </c>
      <c r="C2924">
        <v>652691099</v>
      </c>
      <c r="D2924" t="s">
        <v>6192</v>
      </c>
      <c r="E2924" t="s">
        <v>6197</v>
      </c>
      <c r="F2924" s="2">
        <v>44532</v>
      </c>
      <c r="G2924">
        <v>9439.2000000000007</v>
      </c>
    </row>
    <row r="2925" spans="1:7" x14ac:dyDescent="0.35">
      <c r="A2925">
        <v>0.62229582991194188</v>
      </c>
      <c r="B2925" t="s">
        <v>6177</v>
      </c>
      <c r="C2925">
        <v>164264097</v>
      </c>
      <c r="D2925" t="s">
        <v>6195</v>
      </c>
      <c r="E2925" t="s">
        <v>6190</v>
      </c>
      <c r="F2925" s="2">
        <v>44301</v>
      </c>
      <c r="G2925">
        <v>46675.85</v>
      </c>
    </row>
    <row r="2926" spans="1:7" x14ac:dyDescent="0.35">
      <c r="A2926">
        <v>0.49381890935768624</v>
      </c>
      <c r="B2926" t="s">
        <v>6177</v>
      </c>
      <c r="C2926">
        <v>109266025</v>
      </c>
      <c r="D2926" t="s">
        <v>6195</v>
      </c>
      <c r="E2926" t="s">
        <v>6190</v>
      </c>
      <c r="F2926" s="2">
        <v>44301</v>
      </c>
      <c r="G2926">
        <v>26051.759999999998</v>
      </c>
    </row>
    <row r="2927" spans="1:7" x14ac:dyDescent="0.35">
      <c r="A2927">
        <v>0.88240420128054275</v>
      </c>
      <c r="B2927" t="s">
        <v>6182</v>
      </c>
      <c r="C2927">
        <v>836052605</v>
      </c>
      <c r="D2927" t="s">
        <v>6196</v>
      </c>
      <c r="E2927" t="s">
        <v>6199</v>
      </c>
      <c r="F2927" s="2">
        <v>44331</v>
      </c>
      <c r="G2927">
        <v>13955.7</v>
      </c>
    </row>
    <row r="2928" spans="1:7" x14ac:dyDescent="0.35">
      <c r="A2928">
        <v>0.91017167135835864</v>
      </c>
      <c r="B2928" t="s">
        <v>6178</v>
      </c>
      <c r="C2928">
        <v>469919023</v>
      </c>
      <c r="D2928" t="s">
        <v>6187</v>
      </c>
      <c r="E2928" t="s">
        <v>6200</v>
      </c>
      <c r="F2928" s="2">
        <v>44501</v>
      </c>
      <c r="G2928">
        <v>23191.74</v>
      </c>
    </row>
    <row r="2929" spans="1:7" x14ac:dyDescent="0.35">
      <c r="A2929">
        <v>0.21524192523458574</v>
      </c>
      <c r="B2929" t="s">
        <v>6182</v>
      </c>
      <c r="C2929">
        <v>901360013</v>
      </c>
      <c r="D2929" t="s">
        <v>6196</v>
      </c>
      <c r="E2929" t="s">
        <v>6199</v>
      </c>
      <c r="F2929" s="2">
        <v>44210</v>
      </c>
      <c r="G2929">
        <v>24420.84</v>
      </c>
    </row>
    <row r="2930" spans="1:7" x14ac:dyDescent="0.35">
      <c r="A2930">
        <v>0.96693614289591656</v>
      </c>
      <c r="B2930" t="s">
        <v>6181</v>
      </c>
      <c r="C2930">
        <v>791457586</v>
      </c>
      <c r="D2930" t="s">
        <v>6192</v>
      </c>
      <c r="E2930" t="s">
        <v>6193</v>
      </c>
      <c r="F2930" s="2">
        <v>44363</v>
      </c>
      <c r="G2930">
        <v>61694.34</v>
      </c>
    </row>
    <row r="2931" spans="1:7" x14ac:dyDescent="0.35">
      <c r="A2931">
        <v>0.89494381907230214</v>
      </c>
      <c r="B2931" t="s">
        <v>6182</v>
      </c>
      <c r="C2931">
        <v>54092581</v>
      </c>
      <c r="D2931" t="s">
        <v>6196</v>
      </c>
      <c r="E2931" t="s">
        <v>6199</v>
      </c>
      <c r="F2931" s="2">
        <v>44217</v>
      </c>
      <c r="G2931">
        <v>20810.400000000001</v>
      </c>
    </row>
    <row r="2932" spans="1:7" x14ac:dyDescent="0.35">
      <c r="A2932">
        <v>9.6680473653286692E-3</v>
      </c>
      <c r="B2932" t="s">
        <v>6180</v>
      </c>
      <c r="C2932">
        <v>926002607</v>
      </c>
      <c r="D2932" t="s">
        <v>6189</v>
      </c>
      <c r="E2932" t="s">
        <v>6194</v>
      </c>
      <c r="F2932" s="2">
        <v>44358</v>
      </c>
      <c r="G2932">
        <v>32124.55</v>
      </c>
    </row>
    <row r="2933" spans="1:7" x14ac:dyDescent="0.35">
      <c r="A2933">
        <v>0.65393849373046264</v>
      </c>
      <c r="B2933" t="s">
        <v>6177</v>
      </c>
      <c r="C2933">
        <v>709825618</v>
      </c>
      <c r="D2933" t="s">
        <v>6195</v>
      </c>
      <c r="E2933" t="s">
        <v>6190</v>
      </c>
      <c r="F2933" s="2">
        <v>44354</v>
      </c>
      <c r="G2933">
        <v>12807.68</v>
      </c>
    </row>
    <row r="2934" spans="1:7" x14ac:dyDescent="0.35">
      <c r="A2934">
        <v>0.3788016271160356</v>
      </c>
      <c r="B2934" t="s">
        <v>6178</v>
      </c>
      <c r="C2934">
        <v>894921</v>
      </c>
      <c r="D2934" t="s">
        <v>6187</v>
      </c>
      <c r="E2934" t="s">
        <v>6188</v>
      </c>
      <c r="F2934" s="2">
        <v>44245</v>
      </c>
      <c r="G2934">
        <v>8392.6299999999992</v>
      </c>
    </row>
    <row r="2935" spans="1:7" x14ac:dyDescent="0.35">
      <c r="A2935">
        <v>0.98611788724775995</v>
      </c>
      <c r="B2935" t="s">
        <v>6177</v>
      </c>
      <c r="C2935">
        <v>848268059</v>
      </c>
      <c r="D2935" t="s">
        <v>6195</v>
      </c>
      <c r="E2935" t="s">
        <v>6190</v>
      </c>
      <c r="F2935" s="2">
        <v>44243</v>
      </c>
      <c r="G2935">
        <v>6549.42</v>
      </c>
    </row>
    <row r="2936" spans="1:7" x14ac:dyDescent="0.35">
      <c r="A2936">
        <v>0.83545410801737252</v>
      </c>
      <c r="B2936" t="s">
        <v>6179</v>
      </c>
      <c r="C2936">
        <v>292368079</v>
      </c>
      <c r="D2936" t="s">
        <v>6198</v>
      </c>
      <c r="E2936" t="s">
        <v>6201</v>
      </c>
      <c r="F2936" s="2">
        <v>44290</v>
      </c>
      <c r="G2936">
        <v>8675.4500000000007</v>
      </c>
    </row>
    <row r="2937" spans="1:7" x14ac:dyDescent="0.35">
      <c r="A2937">
        <v>0.76931538915445941</v>
      </c>
      <c r="B2937" t="s">
        <v>6179</v>
      </c>
      <c r="C2937">
        <v>877103671</v>
      </c>
      <c r="D2937" t="s">
        <v>6198</v>
      </c>
      <c r="E2937" t="s">
        <v>6190</v>
      </c>
      <c r="F2937" s="2">
        <v>44272</v>
      </c>
      <c r="G2937">
        <v>4661.3599999999997</v>
      </c>
    </row>
    <row r="2938" spans="1:7" x14ac:dyDescent="0.35">
      <c r="A2938">
        <v>0.78582534369142265</v>
      </c>
      <c r="B2938" t="s">
        <v>6181</v>
      </c>
      <c r="C2938">
        <v>333256287</v>
      </c>
      <c r="D2938" t="s">
        <v>6192</v>
      </c>
      <c r="E2938" t="s">
        <v>6193</v>
      </c>
      <c r="F2938" s="2">
        <v>44547</v>
      </c>
      <c r="G2938">
        <v>25252.5</v>
      </c>
    </row>
    <row r="2939" spans="1:7" x14ac:dyDescent="0.35">
      <c r="A2939">
        <v>0.278762327930558</v>
      </c>
      <c r="B2939" t="s">
        <v>6178</v>
      </c>
      <c r="C2939">
        <v>643947604</v>
      </c>
      <c r="D2939" t="s">
        <v>6187</v>
      </c>
      <c r="E2939" t="s">
        <v>6188</v>
      </c>
      <c r="F2939" s="2">
        <v>44245</v>
      </c>
      <c r="G2939">
        <v>32168.400000000001</v>
      </c>
    </row>
    <row r="2940" spans="1:7" x14ac:dyDescent="0.35">
      <c r="A2940">
        <v>0.29113075559566348</v>
      </c>
      <c r="B2940" t="s">
        <v>6178</v>
      </c>
      <c r="C2940">
        <v>217780212</v>
      </c>
      <c r="D2940" t="s">
        <v>6187</v>
      </c>
      <c r="E2940" t="s">
        <v>6188</v>
      </c>
      <c r="F2940" s="2">
        <v>44548</v>
      </c>
      <c r="G2940">
        <v>55594.74</v>
      </c>
    </row>
    <row r="2941" spans="1:7" x14ac:dyDescent="0.35">
      <c r="A2941">
        <v>0.64058168429155016</v>
      </c>
      <c r="B2941" t="s">
        <v>6178</v>
      </c>
      <c r="C2941">
        <v>442507328</v>
      </c>
      <c r="D2941" t="s">
        <v>6187</v>
      </c>
      <c r="E2941" t="s">
        <v>6188</v>
      </c>
      <c r="F2941" s="2">
        <v>44664</v>
      </c>
      <c r="G2941">
        <v>10631.5</v>
      </c>
    </row>
    <row r="2942" spans="1:7" x14ac:dyDescent="0.35">
      <c r="A2942">
        <v>0.94374731732448525</v>
      </c>
      <c r="B2942" t="s">
        <v>6179</v>
      </c>
      <c r="C2942">
        <v>224684162</v>
      </c>
      <c r="D2942" t="s">
        <v>6198</v>
      </c>
      <c r="E2942" t="s">
        <v>6191</v>
      </c>
      <c r="F2942" s="2">
        <v>44407</v>
      </c>
      <c r="G2942">
        <v>27364.799999999999</v>
      </c>
    </row>
    <row r="2943" spans="1:7" x14ac:dyDescent="0.35">
      <c r="A2943">
        <v>9.221139793136468E-2</v>
      </c>
      <c r="B2943" t="s">
        <v>6179</v>
      </c>
      <c r="C2943">
        <v>919654415</v>
      </c>
      <c r="D2943" t="s">
        <v>6198</v>
      </c>
      <c r="E2943" t="s">
        <v>6191</v>
      </c>
      <c r="F2943" s="2">
        <v>44576</v>
      </c>
      <c r="G2943">
        <v>22347.05</v>
      </c>
    </row>
    <row r="2944" spans="1:7" x14ac:dyDescent="0.35">
      <c r="A2944">
        <v>0.62397553839246311</v>
      </c>
      <c r="B2944" t="s">
        <v>6179</v>
      </c>
      <c r="C2944">
        <v>607336538</v>
      </c>
      <c r="D2944" t="s">
        <v>6198</v>
      </c>
      <c r="E2944" t="s">
        <v>6201</v>
      </c>
      <c r="F2944" s="2">
        <v>44473</v>
      </c>
      <c r="G2944">
        <v>23891.34</v>
      </c>
    </row>
    <row r="2945" spans="1:7" x14ac:dyDescent="0.35">
      <c r="A2945">
        <v>0.27749085522927186</v>
      </c>
      <c r="B2945" t="s">
        <v>6177</v>
      </c>
      <c r="C2945">
        <v>458486536</v>
      </c>
      <c r="D2945" t="s">
        <v>6195</v>
      </c>
      <c r="E2945" t="s">
        <v>6190</v>
      </c>
      <c r="F2945" s="2">
        <v>44416</v>
      </c>
      <c r="G2945">
        <v>7166.8</v>
      </c>
    </row>
    <row r="2946" spans="1:7" x14ac:dyDescent="0.35">
      <c r="A2946">
        <v>0.6457024361948025</v>
      </c>
      <c r="B2946" t="s">
        <v>6177</v>
      </c>
      <c r="C2946">
        <v>304071750</v>
      </c>
      <c r="D2946" t="s">
        <v>6195</v>
      </c>
      <c r="E2946" t="s">
        <v>6190</v>
      </c>
      <c r="F2946" s="2">
        <v>44541</v>
      </c>
      <c r="G2946">
        <v>31014</v>
      </c>
    </row>
    <row r="2947" spans="1:7" x14ac:dyDescent="0.35">
      <c r="A2947">
        <v>0.4102770309592837</v>
      </c>
      <c r="B2947" t="s">
        <v>6178</v>
      </c>
      <c r="C2947">
        <v>466642390</v>
      </c>
      <c r="D2947" t="s">
        <v>6187</v>
      </c>
      <c r="E2947" t="s">
        <v>6188</v>
      </c>
      <c r="F2947" s="2">
        <v>44585</v>
      </c>
      <c r="G2947">
        <v>13481.5</v>
      </c>
    </row>
    <row r="2948" spans="1:7" x14ac:dyDescent="0.35">
      <c r="A2948">
        <v>0.27444294339293274</v>
      </c>
      <c r="B2948" t="s">
        <v>6182</v>
      </c>
      <c r="C2948">
        <v>255843040</v>
      </c>
      <c r="D2948" t="s">
        <v>6196</v>
      </c>
      <c r="E2948" t="s">
        <v>6188</v>
      </c>
      <c r="F2948" s="2">
        <v>44408</v>
      </c>
      <c r="G2948">
        <v>11338.82</v>
      </c>
    </row>
    <row r="2949" spans="1:7" x14ac:dyDescent="0.35">
      <c r="A2949">
        <v>0.20275018522759303</v>
      </c>
      <c r="B2949" t="s">
        <v>6181</v>
      </c>
      <c r="C2949">
        <v>66714376</v>
      </c>
      <c r="D2949" t="s">
        <v>6192</v>
      </c>
      <c r="E2949" t="s">
        <v>6193</v>
      </c>
      <c r="F2949" s="2">
        <v>44489</v>
      </c>
      <c r="G2949">
        <v>5591.88</v>
      </c>
    </row>
    <row r="2950" spans="1:7" x14ac:dyDescent="0.35">
      <c r="A2950">
        <v>0.39543310201291959</v>
      </c>
      <c r="B2950" t="s">
        <v>6179</v>
      </c>
      <c r="C2950">
        <v>309305273</v>
      </c>
      <c r="D2950" t="s">
        <v>6198</v>
      </c>
      <c r="E2950" t="s">
        <v>6190</v>
      </c>
      <c r="F2950" s="2">
        <v>44379</v>
      </c>
      <c r="G2950">
        <v>5535.5</v>
      </c>
    </row>
    <row r="2951" spans="1:7" x14ac:dyDescent="0.35">
      <c r="A2951">
        <v>0.40847899496244156</v>
      </c>
      <c r="B2951" t="s">
        <v>6177</v>
      </c>
      <c r="C2951">
        <v>334098514</v>
      </c>
      <c r="D2951" t="s">
        <v>6195</v>
      </c>
      <c r="E2951" t="s">
        <v>6191</v>
      </c>
      <c r="F2951" s="2">
        <v>44270</v>
      </c>
      <c r="G2951">
        <v>42208.68</v>
      </c>
    </row>
    <row r="2952" spans="1:7" x14ac:dyDescent="0.35">
      <c r="A2952">
        <v>0.17975502987618885</v>
      </c>
      <c r="B2952" t="s">
        <v>6181</v>
      </c>
      <c r="C2952">
        <v>900757172</v>
      </c>
      <c r="D2952" t="s">
        <v>6192</v>
      </c>
      <c r="E2952" t="s">
        <v>6197</v>
      </c>
      <c r="F2952" s="2">
        <v>44320</v>
      </c>
      <c r="G2952">
        <v>3271.8</v>
      </c>
    </row>
    <row r="2953" spans="1:7" x14ac:dyDescent="0.35">
      <c r="A2953">
        <v>0.24494091046627375</v>
      </c>
      <c r="B2953" t="s">
        <v>6179</v>
      </c>
      <c r="C2953">
        <v>295650834</v>
      </c>
      <c r="D2953" t="s">
        <v>6198</v>
      </c>
      <c r="E2953" t="s">
        <v>6201</v>
      </c>
      <c r="F2953" s="2">
        <v>44612</v>
      </c>
      <c r="G2953">
        <v>15646.37</v>
      </c>
    </row>
    <row r="2954" spans="1:7" x14ac:dyDescent="0.35">
      <c r="A2954">
        <v>0.40101052157016781</v>
      </c>
      <c r="B2954" t="s">
        <v>6177</v>
      </c>
      <c r="C2954">
        <v>591612522</v>
      </c>
      <c r="D2954" t="s">
        <v>6195</v>
      </c>
      <c r="E2954" t="s">
        <v>6190</v>
      </c>
      <c r="F2954" s="2">
        <v>44358</v>
      </c>
      <c r="G2954">
        <v>14891.4</v>
      </c>
    </row>
    <row r="2955" spans="1:7" x14ac:dyDescent="0.35">
      <c r="A2955">
        <v>0.85274180501541097</v>
      </c>
      <c r="B2955" t="s">
        <v>6178</v>
      </c>
      <c r="C2955">
        <v>710014359</v>
      </c>
      <c r="D2955" t="s">
        <v>6187</v>
      </c>
      <c r="E2955" t="s">
        <v>6200</v>
      </c>
      <c r="F2955" s="2">
        <v>44662</v>
      </c>
      <c r="G2955">
        <v>9966</v>
      </c>
    </row>
    <row r="2956" spans="1:7" x14ac:dyDescent="0.35">
      <c r="A2956">
        <v>0.21397469583233653</v>
      </c>
      <c r="B2956" t="s">
        <v>6178</v>
      </c>
      <c r="C2956">
        <v>273057611</v>
      </c>
      <c r="D2956" t="s">
        <v>6187</v>
      </c>
      <c r="E2956" t="s">
        <v>6188</v>
      </c>
      <c r="F2956" s="2">
        <v>44310</v>
      </c>
      <c r="G2956">
        <v>34310.01</v>
      </c>
    </row>
    <row r="2957" spans="1:7" x14ac:dyDescent="0.35">
      <c r="A2957">
        <v>0.97941677941942606</v>
      </c>
      <c r="B2957" t="s">
        <v>6177</v>
      </c>
      <c r="C2957">
        <v>199102976</v>
      </c>
      <c r="D2957" t="s">
        <v>6195</v>
      </c>
      <c r="E2957" t="s">
        <v>6190</v>
      </c>
      <c r="F2957" s="2">
        <v>44618</v>
      </c>
      <c r="G2957">
        <v>20241.21</v>
      </c>
    </row>
    <row r="2958" spans="1:7" x14ac:dyDescent="0.35">
      <c r="A2958">
        <v>0.45813898901160155</v>
      </c>
      <c r="B2958" t="s">
        <v>6181</v>
      </c>
      <c r="C2958">
        <v>557921020</v>
      </c>
      <c r="D2958" t="s">
        <v>6192</v>
      </c>
      <c r="E2958" t="s">
        <v>6193</v>
      </c>
      <c r="F2958" s="2">
        <v>44600</v>
      </c>
      <c r="G2958">
        <v>17818.09</v>
      </c>
    </row>
    <row r="2959" spans="1:7" x14ac:dyDescent="0.35">
      <c r="A2959">
        <v>0.19389163206263194</v>
      </c>
      <c r="B2959" t="s">
        <v>6179</v>
      </c>
      <c r="C2959">
        <v>158304189</v>
      </c>
      <c r="D2959" t="s">
        <v>6198</v>
      </c>
      <c r="E2959" t="s">
        <v>6190</v>
      </c>
      <c r="F2959" s="2">
        <v>44512</v>
      </c>
      <c r="G2959">
        <v>58665.36</v>
      </c>
    </row>
    <row r="2960" spans="1:7" x14ac:dyDescent="0.35">
      <c r="A2960">
        <v>0.55152375750037996</v>
      </c>
      <c r="B2960" t="s">
        <v>6178</v>
      </c>
      <c r="C2960">
        <v>76810447</v>
      </c>
      <c r="D2960" t="s">
        <v>6187</v>
      </c>
      <c r="E2960" t="s">
        <v>6188</v>
      </c>
      <c r="F2960" s="2">
        <v>44318</v>
      </c>
      <c r="G2960">
        <v>37344.75</v>
      </c>
    </row>
    <row r="2961" spans="1:7" x14ac:dyDescent="0.35">
      <c r="A2961">
        <v>0.87580993221885917</v>
      </c>
      <c r="B2961" t="s">
        <v>6181</v>
      </c>
      <c r="C2961">
        <v>438195116</v>
      </c>
      <c r="D2961" t="s">
        <v>6192</v>
      </c>
      <c r="E2961" t="s">
        <v>6193</v>
      </c>
      <c r="F2961" s="2">
        <v>44247</v>
      </c>
      <c r="G2961">
        <v>4568.4799999999996</v>
      </c>
    </row>
    <row r="2962" spans="1:7" x14ac:dyDescent="0.35">
      <c r="A2962">
        <v>0.65840519489707838</v>
      </c>
      <c r="B2962" t="s">
        <v>6179</v>
      </c>
      <c r="C2962">
        <v>846420402</v>
      </c>
      <c r="D2962" t="s">
        <v>6198</v>
      </c>
      <c r="E2962" t="s">
        <v>6191</v>
      </c>
      <c r="F2962" s="2">
        <v>44402</v>
      </c>
      <c r="G2962">
        <v>11412.24</v>
      </c>
    </row>
    <row r="2963" spans="1:7" x14ac:dyDescent="0.35">
      <c r="A2963">
        <v>0.98212597027268667</v>
      </c>
      <c r="B2963" t="s">
        <v>6177</v>
      </c>
      <c r="C2963">
        <v>397374898</v>
      </c>
      <c r="D2963" t="s">
        <v>6195</v>
      </c>
      <c r="E2963" t="s">
        <v>6190</v>
      </c>
      <c r="F2963" s="2">
        <v>44481</v>
      </c>
      <c r="G2963">
        <v>26321.46</v>
      </c>
    </row>
    <row r="2964" spans="1:7" x14ac:dyDescent="0.35">
      <c r="A2964">
        <v>0.51088838508606704</v>
      </c>
      <c r="B2964" t="s">
        <v>6182</v>
      </c>
      <c r="C2964">
        <v>777386810</v>
      </c>
      <c r="D2964" t="s">
        <v>6196</v>
      </c>
      <c r="E2964" t="s">
        <v>6188</v>
      </c>
      <c r="F2964" s="2">
        <v>44672</v>
      </c>
      <c r="G2964">
        <v>6296.72</v>
      </c>
    </row>
    <row r="2965" spans="1:7" x14ac:dyDescent="0.35">
      <c r="A2965">
        <v>0.36191784234575053</v>
      </c>
      <c r="B2965" t="s">
        <v>6177</v>
      </c>
      <c r="C2965">
        <v>188446916</v>
      </c>
      <c r="D2965" t="s">
        <v>6195</v>
      </c>
      <c r="E2965" t="s">
        <v>6190</v>
      </c>
      <c r="F2965" s="2">
        <v>44558</v>
      </c>
      <c r="G2965">
        <v>39162.42</v>
      </c>
    </row>
    <row r="2966" spans="1:7" x14ac:dyDescent="0.35">
      <c r="A2966">
        <v>0.21247963672744941</v>
      </c>
      <c r="B2966" t="s">
        <v>6177</v>
      </c>
      <c r="C2966">
        <v>501846306</v>
      </c>
      <c r="D2966" t="s">
        <v>6195</v>
      </c>
      <c r="E2966" t="s">
        <v>6190</v>
      </c>
      <c r="F2966" s="2">
        <v>44392</v>
      </c>
      <c r="G2966">
        <v>4569.5</v>
      </c>
    </row>
    <row r="2967" spans="1:7" x14ac:dyDescent="0.35">
      <c r="A2967">
        <v>0.72847269663624203</v>
      </c>
      <c r="B2967" t="s">
        <v>6178</v>
      </c>
      <c r="C2967">
        <v>842115961</v>
      </c>
      <c r="D2967" t="s">
        <v>6187</v>
      </c>
      <c r="E2967" t="s">
        <v>6200</v>
      </c>
      <c r="F2967" s="2">
        <v>44485</v>
      </c>
      <c r="G2967">
        <v>25964.12</v>
      </c>
    </row>
    <row r="2968" spans="1:7" x14ac:dyDescent="0.35">
      <c r="A2968">
        <v>0.69762673911694018</v>
      </c>
      <c r="B2968" t="s">
        <v>6177</v>
      </c>
      <c r="C2968">
        <v>244003102</v>
      </c>
      <c r="D2968" t="s">
        <v>6195</v>
      </c>
      <c r="E2968" t="s">
        <v>6190</v>
      </c>
      <c r="F2968" s="2">
        <v>44548</v>
      </c>
      <c r="G2968">
        <v>20431.73</v>
      </c>
    </row>
    <row r="2969" spans="1:7" x14ac:dyDescent="0.35">
      <c r="A2969">
        <v>0.5482304025410758</v>
      </c>
      <c r="B2969" t="s">
        <v>6182</v>
      </c>
      <c r="C2969">
        <v>417867882</v>
      </c>
      <c r="D2969" t="s">
        <v>6196</v>
      </c>
      <c r="E2969" t="s">
        <v>6188</v>
      </c>
      <c r="F2969" s="2">
        <v>44348</v>
      </c>
      <c r="G2969">
        <v>8391.75</v>
      </c>
    </row>
    <row r="2970" spans="1:7" x14ac:dyDescent="0.35">
      <c r="A2970">
        <v>0.51911969952822812</v>
      </c>
      <c r="B2970" t="s">
        <v>6177</v>
      </c>
      <c r="C2970">
        <v>619053523</v>
      </c>
      <c r="D2970" t="s">
        <v>6195</v>
      </c>
      <c r="E2970" t="s">
        <v>6190</v>
      </c>
      <c r="F2970" s="2">
        <v>44225</v>
      </c>
      <c r="G2970">
        <v>6555.36</v>
      </c>
    </row>
    <row r="2971" spans="1:7" x14ac:dyDescent="0.35">
      <c r="A2971">
        <v>0.21597118980777485</v>
      </c>
      <c r="B2971" t="s">
        <v>6178</v>
      </c>
      <c r="C2971">
        <v>972428622</v>
      </c>
      <c r="D2971" t="s">
        <v>6187</v>
      </c>
      <c r="E2971" t="s">
        <v>6188</v>
      </c>
      <c r="F2971" s="2">
        <v>44266</v>
      </c>
      <c r="G2971">
        <v>11706.09</v>
      </c>
    </row>
    <row r="2972" spans="1:7" x14ac:dyDescent="0.35">
      <c r="A2972">
        <v>0.81613560469880442</v>
      </c>
      <c r="B2972" t="s">
        <v>6177</v>
      </c>
      <c r="C2972">
        <v>24866329</v>
      </c>
      <c r="D2972" t="s">
        <v>6195</v>
      </c>
      <c r="E2972" t="s">
        <v>6190</v>
      </c>
      <c r="F2972" s="2">
        <v>44637</v>
      </c>
      <c r="G2972">
        <v>8059.52</v>
      </c>
    </row>
    <row r="2973" spans="1:7" x14ac:dyDescent="0.35">
      <c r="A2973">
        <v>0.53927006345932926</v>
      </c>
      <c r="B2973" t="s">
        <v>6177</v>
      </c>
      <c r="C2973">
        <v>597793567</v>
      </c>
      <c r="D2973" t="s">
        <v>6195</v>
      </c>
      <c r="E2973" t="s">
        <v>6190</v>
      </c>
      <c r="F2973" s="2">
        <v>44476</v>
      </c>
      <c r="G2973">
        <v>33925.15</v>
      </c>
    </row>
    <row r="2974" spans="1:7" x14ac:dyDescent="0.35">
      <c r="A2974">
        <v>0.28731040411639708</v>
      </c>
      <c r="B2974" t="s">
        <v>6177</v>
      </c>
      <c r="C2974">
        <v>288127588</v>
      </c>
      <c r="D2974" t="s">
        <v>6195</v>
      </c>
      <c r="E2974" t="s">
        <v>6190</v>
      </c>
      <c r="F2974" s="2">
        <v>44239</v>
      </c>
      <c r="G2974">
        <v>26154.240000000002</v>
      </c>
    </row>
    <row r="2975" spans="1:7" x14ac:dyDescent="0.35">
      <c r="A2975">
        <v>0.23101822197921262</v>
      </c>
      <c r="B2975" t="s">
        <v>6182</v>
      </c>
      <c r="C2975">
        <v>288641241</v>
      </c>
      <c r="D2975" t="s">
        <v>6196</v>
      </c>
      <c r="E2975" t="s">
        <v>6188</v>
      </c>
      <c r="F2975" s="2">
        <v>44213</v>
      </c>
      <c r="G2975">
        <v>16855</v>
      </c>
    </row>
    <row r="2976" spans="1:7" x14ac:dyDescent="0.35">
      <c r="A2976">
        <v>0.71045889335251111</v>
      </c>
      <c r="B2976" t="s">
        <v>6179</v>
      </c>
      <c r="C2976">
        <v>700058501</v>
      </c>
      <c r="D2976" t="s">
        <v>6198</v>
      </c>
      <c r="E2976" t="s">
        <v>6190</v>
      </c>
      <c r="F2976" s="2">
        <v>44379</v>
      </c>
      <c r="G2976">
        <v>6758</v>
      </c>
    </row>
    <row r="2977" spans="1:7" x14ac:dyDescent="0.35">
      <c r="A2977">
        <v>0.24970540730537472</v>
      </c>
      <c r="B2977" t="s">
        <v>6181</v>
      </c>
      <c r="C2977">
        <v>85427274</v>
      </c>
      <c r="D2977" t="s">
        <v>6192</v>
      </c>
      <c r="E2977" t="s">
        <v>6193</v>
      </c>
      <c r="F2977" s="2">
        <v>44436</v>
      </c>
      <c r="G2977">
        <v>2963.48</v>
      </c>
    </row>
    <row r="2978" spans="1:7" x14ac:dyDescent="0.35">
      <c r="A2978">
        <v>0.66542700590292925</v>
      </c>
      <c r="B2978" t="s">
        <v>6181</v>
      </c>
      <c r="C2978">
        <v>444190604</v>
      </c>
      <c r="D2978" t="s">
        <v>6192</v>
      </c>
      <c r="E2978" t="s">
        <v>6197</v>
      </c>
      <c r="F2978" s="2">
        <v>44202</v>
      </c>
      <c r="G2978">
        <v>16584.5</v>
      </c>
    </row>
    <row r="2979" spans="1:7" x14ac:dyDescent="0.35">
      <c r="A2979">
        <v>0.17508102327586139</v>
      </c>
      <c r="B2979" t="s">
        <v>6177</v>
      </c>
      <c r="C2979">
        <v>388561379</v>
      </c>
      <c r="D2979" t="s">
        <v>6195</v>
      </c>
      <c r="E2979" t="s">
        <v>6190</v>
      </c>
      <c r="F2979" s="2">
        <v>44511</v>
      </c>
      <c r="G2979">
        <v>4078.08</v>
      </c>
    </row>
    <row r="2980" spans="1:7" x14ac:dyDescent="0.35">
      <c r="A2980">
        <v>0.68295511094216099</v>
      </c>
      <c r="B2980" t="s">
        <v>6181</v>
      </c>
      <c r="C2980">
        <v>56948709</v>
      </c>
      <c r="D2980" t="s">
        <v>6192</v>
      </c>
      <c r="E2980" t="s">
        <v>6193</v>
      </c>
      <c r="F2980" s="2">
        <v>44588</v>
      </c>
      <c r="G2980">
        <v>21075.83</v>
      </c>
    </row>
    <row r="2981" spans="1:7" x14ac:dyDescent="0.35">
      <c r="A2981">
        <v>0.28696652058916305</v>
      </c>
      <c r="B2981" t="s">
        <v>6177</v>
      </c>
      <c r="C2981">
        <v>790393092</v>
      </c>
      <c r="D2981" t="s">
        <v>6195</v>
      </c>
      <c r="E2981" t="s">
        <v>6190</v>
      </c>
      <c r="F2981" s="2">
        <v>44673</v>
      </c>
      <c r="G2981">
        <v>58301.88</v>
      </c>
    </row>
    <row r="2982" spans="1:7" x14ac:dyDescent="0.35">
      <c r="A2982">
        <v>0.9732054961694323</v>
      </c>
      <c r="B2982" t="s">
        <v>6177</v>
      </c>
      <c r="C2982">
        <v>149904219</v>
      </c>
      <c r="D2982" t="s">
        <v>6195</v>
      </c>
      <c r="E2982" t="s">
        <v>6191</v>
      </c>
      <c r="F2982" s="2">
        <v>44381</v>
      </c>
      <c r="G2982">
        <v>30138.74</v>
      </c>
    </row>
    <row r="2983" spans="1:7" x14ac:dyDescent="0.35">
      <c r="A2983">
        <v>0.52780429622770653</v>
      </c>
      <c r="B2983" t="s">
        <v>6182</v>
      </c>
      <c r="C2983">
        <v>911205536</v>
      </c>
      <c r="D2983" t="s">
        <v>6196</v>
      </c>
      <c r="E2983" t="s">
        <v>6200</v>
      </c>
      <c r="F2983" s="2">
        <v>44552</v>
      </c>
      <c r="G2983">
        <v>12115.65</v>
      </c>
    </row>
    <row r="2984" spans="1:7" x14ac:dyDescent="0.35">
      <c r="A2984">
        <v>0.59027986915860764</v>
      </c>
      <c r="B2984" t="s">
        <v>6179</v>
      </c>
      <c r="C2984">
        <v>429929262</v>
      </c>
      <c r="D2984" t="s">
        <v>6198</v>
      </c>
      <c r="E2984" t="s">
        <v>6191</v>
      </c>
      <c r="F2984" s="2">
        <v>44374</v>
      </c>
      <c r="G2984">
        <v>22674.99</v>
      </c>
    </row>
    <row r="2985" spans="1:7" x14ac:dyDescent="0.35">
      <c r="A2985">
        <v>0.20580538282746363</v>
      </c>
      <c r="B2985" t="s">
        <v>6182</v>
      </c>
      <c r="C2985">
        <v>10934082</v>
      </c>
      <c r="D2985" t="s">
        <v>6196</v>
      </c>
      <c r="E2985" t="s">
        <v>6188</v>
      </c>
      <c r="F2985" s="2">
        <v>44505</v>
      </c>
      <c r="G2985">
        <v>13632.06</v>
      </c>
    </row>
    <row r="2986" spans="1:7" x14ac:dyDescent="0.35">
      <c r="A2986">
        <v>0.64277674752099268</v>
      </c>
      <c r="B2986" t="s">
        <v>6177</v>
      </c>
      <c r="C2986">
        <v>29321473</v>
      </c>
      <c r="D2986" t="s">
        <v>6195</v>
      </c>
      <c r="E2986" t="s">
        <v>6191</v>
      </c>
      <c r="F2986" s="2">
        <v>44582</v>
      </c>
      <c r="G2986">
        <v>34194.5</v>
      </c>
    </row>
    <row r="2987" spans="1:7" x14ac:dyDescent="0.35">
      <c r="A2987">
        <v>8.6613333134072601E-2</v>
      </c>
      <c r="B2987" t="s">
        <v>6181</v>
      </c>
      <c r="C2987">
        <v>524608847</v>
      </c>
      <c r="D2987" t="s">
        <v>6192</v>
      </c>
      <c r="E2987" t="s">
        <v>6193</v>
      </c>
      <c r="F2987" s="2">
        <v>44424</v>
      </c>
      <c r="G2987">
        <v>51367.68</v>
      </c>
    </row>
    <row r="2988" spans="1:7" x14ac:dyDescent="0.35">
      <c r="A2988">
        <v>0.64370902223247206</v>
      </c>
      <c r="B2988" t="s">
        <v>6182</v>
      </c>
      <c r="C2988">
        <v>748176185</v>
      </c>
      <c r="D2988" t="s">
        <v>6196</v>
      </c>
      <c r="E2988" t="s">
        <v>6188</v>
      </c>
      <c r="F2988" s="2">
        <v>44357</v>
      </c>
      <c r="G2988">
        <v>7794.62</v>
      </c>
    </row>
    <row r="2989" spans="1:7" x14ac:dyDescent="0.35">
      <c r="A2989">
        <v>6.1396465333739103E-2</v>
      </c>
      <c r="B2989" t="s">
        <v>6182</v>
      </c>
      <c r="C2989">
        <v>426592473</v>
      </c>
      <c r="D2989" t="s">
        <v>6196</v>
      </c>
      <c r="E2989" t="s">
        <v>6199</v>
      </c>
      <c r="F2989" s="2">
        <v>44245</v>
      </c>
      <c r="G2989">
        <v>1789.08</v>
      </c>
    </row>
    <row r="2990" spans="1:7" x14ac:dyDescent="0.35">
      <c r="A2990">
        <v>0.89257923607931755</v>
      </c>
      <c r="B2990" t="s">
        <v>6178</v>
      </c>
      <c r="C2990">
        <v>738174825</v>
      </c>
      <c r="D2990" t="s">
        <v>6187</v>
      </c>
      <c r="E2990" t="s">
        <v>6188</v>
      </c>
      <c r="F2990" s="2">
        <v>44319</v>
      </c>
      <c r="G2990">
        <v>28324.17</v>
      </c>
    </row>
    <row r="2991" spans="1:7" x14ac:dyDescent="0.35">
      <c r="A2991">
        <v>0.83016043928989502</v>
      </c>
      <c r="B2991" t="s">
        <v>6179</v>
      </c>
      <c r="C2991">
        <v>547380411</v>
      </c>
      <c r="D2991" t="s">
        <v>6198</v>
      </c>
      <c r="E2991" t="s">
        <v>6201</v>
      </c>
      <c r="F2991" s="2">
        <v>44612</v>
      </c>
      <c r="G2991">
        <v>26395.32</v>
      </c>
    </row>
    <row r="2992" spans="1:7" x14ac:dyDescent="0.35">
      <c r="A2992">
        <v>0.43200181021887607</v>
      </c>
      <c r="B2992" t="s">
        <v>6180</v>
      </c>
      <c r="C2992">
        <v>625915971</v>
      </c>
      <c r="D2992" t="s">
        <v>6189</v>
      </c>
      <c r="E2992" t="s">
        <v>6194</v>
      </c>
      <c r="F2992" s="2">
        <v>44264</v>
      </c>
      <c r="G2992">
        <v>21218.400000000001</v>
      </c>
    </row>
    <row r="2993" spans="1:7" x14ac:dyDescent="0.35">
      <c r="A2993">
        <v>0.86444709215847526</v>
      </c>
      <c r="B2993" t="s">
        <v>6182</v>
      </c>
      <c r="C2993">
        <v>513611430</v>
      </c>
      <c r="D2993" t="s">
        <v>6196</v>
      </c>
      <c r="E2993" t="s">
        <v>6200</v>
      </c>
      <c r="F2993" s="2">
        <v>44463</v>
      </c>
      <c r="G2993">
        <v>10242.84</v>
      </c>
    </row>
    <row r="2994" spans="1:7" x14ac:dyDescent="0.35">
      <c r="A2994">
        <v>0.26421886758079549</v>
      </c>
      <c r="B2994" t="s">
        <v>6179</v>
      </c>
      <c r="C2994">
        <v>609838793</v>
      </c>
      <c r="D2994" t="s">
        <v>6198</v>
      </c>
      <c r="E2994" t="s">
        <v>6191</v>
      </c>
      <c r="F2994" s="2">
        <v>44539</v>
      </c>
      <c r="G2994">
        <v>74548.399999999994</v>
      </c>
    </row>
    <row r="2995" spans="1:7" x14ac:dyDescent="0.35">
      <c r="A2995">
        <v>9.6387402506316278E-2</v>
      </c>
      <c r="B2995" t="s">
        <v>6178</v>
      </c>
      <c r="C2995">
        <v>680950958</v>
      </c>
      <c r="D2995" t="s">
        <v>6187</v>
      </c>
      <c r="E2995" t="s">
        <v>6200</v>
      </c>
      <c r="F2995" s="2">
        <v>44304</v>
      </c>
      <c r="G2995">
        <v>19048.16</v>
      </c>
    </row>
    <row r="2996" spans="1:7" x14ac:dyDescent="0.35">
      <c r="A2996">
        <v>0.91305918815825271</v>
      </c>
      <c r="B2996" t="s">
        <v>6182</v>
      </c>
      <c r="C2996">
        <v>669645302</v>
      </c>
      <c r="D2996" t="s">
        <v>6196</v>
      </c>
      <c r="E2996" t="s">
        <v>6199</v>
      </c>
      <c r="F2996" s="2">
        <v>44368</v>
      </c>
      <c r="G2996">
        <v>12511.6</v>
      </c>
    </row>
    <row r="2997" spans="1:7" x14ac:dyDescent="0.35">
      <c r="A2997">
        <v>7.1980008230685066E-2</v>
      </c>
      <c r="B2997" t="s">
        <v>6177</v>
      </c>
      <c r="C2997">
        <v>110491505</v>
      </c>
      <c r="D2997" t="s">
        <v>6195</v>
      </c>
      <c r="E2997" t="s">
        <v>6190</v>
      </c>
      <c r="F2997" s="2">
        <v>44400</v>
      </c>
      <c r="G2997">
        <v>14034</v>
      </c>
    </row>
    <row r="2998" spans="1:7" x14ac:dyDescent="0.35">
      <c r="A2998">
        <v>0.34902583460404624</v>
      </c>
      <c r="B2998" t="s">
        <v>6179</v>
      </c>
      <c r="C2998">
        <v>785496028</v>
      </c>
      <c r="D2998" t="s">
        <v>6198</v>
      </c>
      <c r="E2998" t="s">
        <v>6191</v>
      </c>
      <c r="F2998" s="2">
        <v>44501</v>
      </c>
      <c r="G2998">
        <v>9070.2000000000007</v>
      </c>
    </row>
    <row r="2999" spans="1:7" x14ac:dyDescent="0.35">
      <c r="A2999">
        <v>0.60560964935318284</v>
      </c>
      <c r="B2999" t="s">
        <v>6180</v>
      </c>
      <c r="C2999">
        <v>242262862</v>
      </c>
      <c r="D2999" t="s">
        <v>6189</v>
      </c>
      <c r="E2999" t="s">
        <v>6194</v>
      </c>
      <c r="F2999" s="2">
        <v>44634</v>
      </c>
      <c r="G2999">
        <v>11321.52</v>
      </c>
    </row>
    <row r="3000" spans="1:7" x14ac:dyDescent="0.35">
      <c r="A3000">
        <v>0.42283394169686683</v>
      </c>
      <c r="B3000" t="s">
        <v>6182</v>
      </c>
      <c r="C3000">
        <v>308158521</v>
      </c>
      <c r="D3000" t="s">
        <v>6196</v>
      </c>
      <c r="E3000" t="s">
        <v>6200</v>
      </c>
      <c r="F3000" s="2">
        <v>44389</v>
      </c>
      <c r="G3000">
        <v>12099.78</v>
      </c>
    </row>
    <row r="3001" spans="1:7" x14ac:dyDescent="0.35">
      <c r="A3001">
        <v>0.73214895002872582</v>
      </c>
      <c r="B3001" t="s">
        <v>6180</v>
      </c>
      <c r="C3001">
        <v>734281991</v>
      </c>
      <c r="D3001" t="s">
        <v>6189</v>
      </c>
      <c r="E3001" t="s">
        <v>6194</v>
      </c>
      <c r="F3001" s="2">
        <v>44243</v>
      </c>
      <c r="G3001">
        <v>30838.5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5053E-DB9C-424B-A7BC-269BF98E94DD}">
  <dimension ref="A1:C3001"/>
  <sheetViews>
    <sheetView workbookViewId="0"/>
  </sheetViews>
  <sheetFormatPr defaultRowHeight="14.5" x14ac:dyDescent="0.35"/>
  <cols>
    <col min="1" max="1" width="15.6328125" bestFit="1" customWidth="1"/>
    <col min="2" max="2" width="17.6328125" bestFit="1" customWidth="1"/>
    <col min="3" max="3" width="17.36328125" bestFit="1" customWidth="1"/>
  </cols>
  <sheetData>
    <row r="1" spans="1:3" x14ac:dyDescent="0.35">
      <c r="A1" t="s">
        <v>6175</v>
      </c>
      <c r="B1" t="s">
        <v>1</v>
      </c>
      <c r="C1" t="s">
        <v>6176</v>
      </c>
    </row>
    <row r="2" spans="1:3" x14ac:dyDescent="0.35">
      <c r="A2" t="s">
        <v>6177</v>
      </c>
      <c r="B2">
        <v>461606094</v>
      </c>
      <c r="C2" s="1">
        <v>0.25</v>
      </c>
    </row>
    <row r="3" spans="1:3" x14ac:dyDescent="0.35">
      <c r="A3" t="s">
        <v>6177</v>
      </c>
      <c r="B3">
        <v>737780045</v>
      </c>
      <c r="C3" s="1">
        <v>0</v>
      </c>
    </row>
    <row r="4" spans="1:3" x14ac:dyDescent="0.35">
      <c r="A4" t="s">
        <v>6177</v>
      </c>
      <c r="B4">
        <v>763637230</v>
      </c>
      <c r="C4" s="1">
        <v>0</v>
      </c>
    </row>
    <row r="5" spans="1:3" x14ac:dyDescent="0.35">
      <c r="A5" t="s">
        <v>6177</v>
      </c>
      <c r="B5">
        <v>707708220</v>
      </c>
      <c r="C5" s="1">
        <v>0.75</v>
      </c>
    </row>
    <row r="6" spans="1:3" x14ac:dyDescent="0.35">
      <c r="A6" t="s">
        <v>6177</v>
      </c>
      <c r="B6">
        <v>738194151</v>
      </c>
      <c r="C6" s="1">
        <v>0.75</v>
      </c>
    </row>
    <row r="7" spans="1:3" x14ac:dyDescent="0.35">
      <c r="A7" t="s">
        <v>6177</v>
      </c>
      <c r="B7">
        <v>484947100</v>
      </c>
      <c r="C7" s="1">
        <v>0</v>
      </c>
    </row>
    <row r="8" spans="1:3" x14ac:dyDescent="0.35">
      <c r="A8" t="s">
        <v>6177</v>
      </c>
      <c r="B8">
        <v>21780220</v>
      </c>
      <c r="C8" s="1">
        <v>0.5</v>
      </c>
    </row>
    <row r="9" spans="1:3" x14ac:dyDescent="0.35">
      <c r="A9" t="s">
        <v>6177</v>
      </c>
      <c r="B9">
        <v>771715932</v>
      </c>
      <c r="C9" s="1">
        <v>0.75</v>
      </c>
    </row>
    <row r="10" spans="1:3" x14ac:dyDescent="0.35">
      <c r="A10" t="s">
        <v>6177</v>
      </c>
      <c r="B10">
        <v>591612522</v>
      </c>
      <c r="C10" s="1">
        <v>0.25</v>
      </c>
    </row>
    <row r="11" spans="1:3" x14ac:dyDescent="0.35">
      <c r="A11" t="s">
        <v>6177</v>
      </c>
      <c r="B11">
        <v>900149156</v>
      </c>
      <c r="C11" s="1">
        <v>0.75</v>
      </c>
    </row>
    <row r="12" spans="1:3" x14ac:dyDescent="0.35">
      <c r="A12" t="s">
        <v>6177</v>
      </c>
      <c r="B12">
        <v>925626195</v>
      </c>
      <c r="C12" s="1">
        <v>0</v>
      </c>
    </row>
    <row r="13" spans="1:3" x14ac:dyDescent="0.35">
      <c r="A13" t="s">
        <v>6177</v>
      </c>
      <c r="B13">
        <v>207787763</v>
      </c>
      <c r="C13" s="1">
        <v>0.25</v>
      </c>
    </row>
    <row r="14" spans="1:3" x14ac:dyDescent="0.35">
      <c r="A14" t="s">
        <v>6177</v>
      </c>
      <c r="B14">
        <v>513949179</v>
      </c>
      <c r="C14" s="1">
        <v>0.25</v>
      </c>
    </row>
    <row r="15" spans="1:3" x14ac:dyDescent="0.35">
      <c r="A15" t="s">
        <v>6177</v>
      </c>
      <c r="B15">
        <v>390749506</v>
      </c>
      <c r="C15" s="1">
        <v>0.5</v>
      </c>
    </row>
    <row r="16" spans="1:3" x14ac:dyDescent="0.35">
      <c r="A16" t="s">
        <v>6177</v>
      </c>
      <c r="B16">
        <v>401166509</v>
      </c>
      <c r="C16" s="1">
        <v>0</v>
      </c>
    </row>
    <row r="17" spans="1:3" x14ac:dyDescent="0.35">
      <c r="A17" t="s">
        <v>6177</v>
      </c>
      <c r="B17">
        <v>319678340</v>
      </c>
      <c r="C17" s="1">
        <v>0.75</v>
      </c>
    </row>
    <row r="18" spans="1:3" x14ac:dyDescent="0.35">
      <c r="A18" t="s">
        <v>6177</v>
      </c>
      <c r="B18">
        <v>311674771</v>
      </c>
      <c r="C18" s="1">
        <v>0.25</v>
      </c>
    </row>
    <row r="19" spans="1:3" x14ac:dyDescent="0.35">
      <c r="A19" t="s">
        <v>6177</v>
      </c>
      <c r="B19">
        <v>910308583</v>
      </c>
      <c r="C19" s="1">
        <v>0.75</v>
      </c>
    </row>
    <row r="20" spans="1:3" x14ac:dyDescent="0.35">
      <c r="A20" t="s">
        <v>6177</v>
      </c>
      <c r="B20">
        <v>358586957</v>
      </c>
      <c r="C20" s="1">
        <v>0.5</v>
      </c>
    </row>
    <row r="21" spans="1:3" x14ac:dyDescent="0.35">
      <c r="A21" t="s">
        <v>6177</v>
      </c>
      <c r="B21">
        <v>611809013</v>
      </c>
      <c r="C21" s="1">
        <v>0.5</v>
      </c>
    </row>
    <row r="22" spans="1:3" x14ac:dyDescent="0.35">
      <c r="A22" t="s">
        <v>6177</v>
      </c>
      <c r="B22">
        <v>687320422</v>
      </c>
      <c r="C22" s="1">
        <v>0</v>
      </c>
    </row>
    <row r="23" spans="1:3" x14ac:dyDescent="0.35">
      <c r="A23" t="s">
        <v>6177</v>
      </c>
      <c r="B23">
        <v>621698501</v>
      </c>
      <c r="C23" s="1">
        <v>0.5</v>
      </c>
    </row>
    <row r="24" spans="1:3" x14ac:dyDescent="0.35">
      <c r="A24" t="s">
        <v>6177</v>
      </c>
      <c r="B24">
        <v>424993985</v>
      </c>
      <c r="C24" s="1">
        <v>0.5</v>
      </c>
    </row>
    <row r="25" spans="1:3" x14ac:dyDescent="0.35">
      <c r="A25" t="s">
        <v>6177</v>
      </c>
      <c r="B25">
        <v>551016266</v>
      </c>
      <c r="C25" s="1">
        <v>0</v>
      </c>
    </row>
    <row r="26" spans="1:3" x14ac:dyDescent="0.35">
      <c r="A26" t="s">
        <v>6177</v>
      </c>
      <c r="B26">
        <v>807991662</v>
      </c>
      <c r="C26" s="1">
        <v>0.75</v>
      </c>
    </row>
    <row r="27" spans="1:3" x14ac:dyDescent="0.35">
      <c r="A27" t="s">
        <v>6177</v>
      </c>
      <c r="B27">
        <v>804060696</v>
      </c>
      <c r="C27" s="1">
        <v>0</v>
      </c>
    </row>
    <row r="28" spans="1:3" x14ac:dyDescent="0.35">
      <c r="A28" t="s">
        <v>6177</v>
      </c>
      <c r="B28">
        <v>485008475</v>
      </c>
      <c r="C28" s="1">
        <v>0.25</v>
      </c>
    </row>
    <row r="29" spans="1:3" x14ac:dyDescent="0.35">
      <c r="A29" t="s">
        <v>6177</v>
      </c>
      <c r="B29">
        <v>724632770</v>
      </c>
      <c r="C29" s="1">
        <v>0</v>
      </c>
    </row>
    <row r="30" spans="1:3" x14ac:dyDescent="0.35">
      <c r="A30" t="s">
        <v>6177</v>
      </c>
      <c r="B30">
        <v>533584613</v>
      </c>
      <c r="C30" s="1">
        <v>0.25</v>
      </c>
    </row>
    <row r="31" spans="1:3" x14ac:dyDescent="0.35">
      <c r="A31" t="s">
        <v>6177</v>
      </c>
      <c r="B31">
        <v>941700699</v>
      </c>
      <c r="C31" s="1">
        <v>0.25</v>
      </c>
    </row>
    <row r="32" spans="1:3" x14ac:dyDescent="0.35">
      <c r="A32" t="s">
        <v>6177</v>
      </c>
      <c r="B32">
        <v>764702977</v>
      </c>
      <c r="C32" s="1">
        <v>0.75</v>
      </c>
    </row>
    <row r="33" spans="1:3" x14ac:dyDescent="0.35">
      <c r="A33" t="s">
        <v>6177</v>
      </c>
      <c r="B33">
        <v>332064480</v>
      </c>
      <c r="C33" s="1">
        <v>0.5</v>
      </c>
    </row>
    <row r="34" spans="1:3" x14ac:dyDescent="0.35">
      <c r="A34" t="s">
        <v>6177</v>
      </c>
      <c r="B34">
        <v>589094059</v>
      </c>
      <c r="C34" s="1">
        <v>0.25</v>
      </c>
    </row>
    <row r="35" spans="1:3" x14ac:dyDescent="0.35">
      <c r="A35" t="s">
        <v>6177</v>
      </c>
      <c r="B35">
        <v>7214335</v>
      </c>
      <c r="C35" s="1">
        <v>0.25</v>
      </c>
    </row>
    <row r="36" spans="1:3" x14ac:dyDescent="0.35">
      <c r="A36" t="s">
        <v>6177</v>
      </c>
      <c r="B36">
        <v>653396680</v>
      </c>
      <c r="C36" s="1">
        <v>0.25</v>
      </c>
    </row>
    <row r="37" spans="1:3" x14ac:dyDescent="0.35">
      <c r="A37" t="s">
        <v>6177</v>
      </c>
      <c r="B37">
        <v>345662756</v>
      </c>
      <c r="C37" s="1">
        <v>0</v>
      </c>
    </row>
    <row r="38" spans="1:3" x14ac:dyDescent="0.35">
      <c r="A38" t="s">
        <v>6177</v>
      </c>
      <c r="B38">
        <v>616952413</v>
      </c>
      <c r="C38" s="1">
        <v>0</v>
      </c>
    </row>
    <row r="39" spans="1:3" x14ac:dyDescent="0.35">
      <c r="A39" t="s">
        <v>6177</v>
      </c>
      <c r="B39">
        <v>173938904</v>
      </c>
      <c r="C39" s="1">
        <v>0.25</v>
      </c>
    </row>
    <row r="40" spans="1:3" x14ac:dyDescent="0.35">
      <c r="A40" t="s">
        <v>6177</v>
      </c>
      <c r="B40">
        <v>29289013</v>
      </c>
      <c r="C40" s="1">
        <v>0.75</v>
      </c>
    </row>
    <row r="41" spans="1:3" x14ac:dyDescent="0.35">
      <c r="A41" t="s">
        <v>6177</v>
      </c>
      <c r="B41">
        <v>468624168</v>
      </c>
      <c r="C41" s="1">
        <v>0.5</v>
      </c>
    </row>
    <row r="42" spans="1:3" x14ac:dyDescent="0.35">
      <c r="A42" t="s">
        <v>6177</v>
      </c>
      <c r="B42">
        <v>492942781</v>
      </c>
      <c r="C42" s="1">
        <v>0.25</v>
      </c>
    </row>
    <row r="43" spans="1:3" x14ac:dyDescent="0.35">
      <c r="A43" t="s">
        <v>6177</v>
      </c>
      <c r="B43">
        <v>864260743</v>
      </c>
      <c r="C43" s="1">
        <v>0.25</v>
      </c>
    </row>
    <row r="44" spans="1:3" x14ac:dyDescent="0.35">
      <c r="A44" t="s">
        <v>6177</v>
      </c>
      <c r="B44">
        <v>87812959</v>
      </c>
      <c r="C44" s="1">
        <v>0.25</v>
      </c>
    </row>
    <row r="45" spans="1:3" x14ac:dyDescent="0.35">
      <c r="A45" t="s">
        <v>6177</v>
      </c>
      <c r="B45">
        <v>598697376</v>
      </c>
      <c r="C45" s="1">
        <v>0</v>
      </c>
    </row>
    <row r="46" spans="1:3" x14ac:dyDescent="0.35">
      <c r="A46" t="s">
        <v>6177</v>
      </c>
      <c r="B46">
        <v>732081027</v>
      </c>
      <c r="C46" s="1">
        <v>0.75</v>
      </c>
    </row>
    <row r="47" spans="1:3" x14ac:dyDescent="0.35">
      <c r="A47" t="s">
        <v>6177</v>
      </c>
      <c r="B47">
        <v>70992498</v>
      </c>
      <c r="C47" s="1">
        <v>0.5</v>
      </c>
    </row>
    <row r="48" spans="1:3" x14ac:dyDescent="0.35">
      <c r="A48" t="s">
        <v>6177</v>
      </c>
      <c r="B48">
        <v>938249145</v>
      </c>
      <c r="C48" s="1">
        <v>0</v>
      </c>
    </row>
    <row r="49" spans="1:3" x14ac:dyDescent="0.35">
      <c r="A49" t="s">
        <v>6177</v>
      </c>
      <c r="B49">
        <v>510699033</v>
      </c>
      <c r="C49" s="1">
        <v>0</v>
      </c>
    </row>
    <row r="50" spans="1:3" x14ac:dyDescent="0.35">
      <c r="A50" t="s">
        <v>6177</v>
      </c>
      <c r="B50">
        <v>832256671</v>
      </c>
      <c r="C50" s="1">
        <v>0.25</v>
      </c>
    </row>
    <row r="51" spans="1:3" x14ac:dyDescent="0.35">
      <c r="A51" t="s">
        <v>6177</v>
      </c>
      <c r="B51">
        <v>992222747</v>
      </c>
      <c r="C51" s="1">
        <v>0</v>
      </c>
    </row>
    <row r="52" spans="1:3" x14ac:dyDescent="0.35">
      <c r="A52" t="s">
        <v>6177</v>
      </c>
      <c r="B52">
        <v>110966953</v>
      </c>
      <c r="C52" s="1">
        <v>0.5</v>
      </c>
    </row>
    <row r="53" spans="1:3" x14ac:dyDescent="0.35">
      <c r="A53" t="s">
        <v>6177</v>
      </c>
      <c r="B53">
        <v>722550554</v>
      </c>
      <c r="C53" s="1">
        <v>0.75</v>
      </c>
    </row>
    <row r="54" spans="1:3" x14ac:dyDescent="0.35">
      <c r="A54" t="s">
        <v>6177</v>
      </c>
      <c r="B54">
        <v>409570074</v>
      </c>
      <c r="C54" s="1">
        <v>0.75</v>
      </c>
    </row>
    <row r="55" spans="1:3" x14ac:dyDescent="0.35">
      <c r="A55" t="s">
        <v>6177</v>
      </c>
      <c r="B55">
        <v>619053523</v>
      </c>
      <c r="C55" s="1">
        <v>0.75</v>
      </c>
    </row>
    <row r="56" spans="1:3" x14ac:dyDescent="0.35">
      <c r="A56" t="s">
        <v>6177</v>
      </c>
      <c r="B56">
        <v>954809761</v>
      </c>
      <c r="C56" s="1">
        <v>0.25</v>
      </c>
    </row>
    <row r="57" spans="1:3" x14ac:dyDescent="0.35">
      <c r="A57" t="s">
        <v>6177</v>
      </c>
      <c r="B57">
        <v>108359337</v>
      </c>
      <c r="C57" s="1">
        <v>0.25</v>
      </c>
    </row>
    <row r="58" spans="1:3" x14ac:dyDescent="0.35">
      <c r="A58" t="s">
        <v>6177</v>
      </c>
      <c r="B58">
        <v>598377998</v>
      </c>
      <c r="C58" s="1">
        <v>0.5</v>
      </c>
    </row>
    <row r="59" spans="1:3" x14ac:dyDescent="0.35">
      <c r="A59" t="s">
        <v>6177</v>
      </c>
      <c r="B59">
        <v>866951616</v>
      </c>
      <c r="C59" s="1">
        <v>0.75</v>
      </c>
    </row>
    <row r="60" spans="1:3" x14ac:dyDescent="0.35">
      <c r="A60" t="s">
        <v>6177</v>
      </c>
      <c r="B60">
        <v>733906808</v>
      </c>
      <c r="C60" s="1">
        <v>0.75</v>
      </c>
    </row>
    <row r="61" spans="1:3" x14ac:dyDescent="0.35">
      <c r="A61" t="s">
        <v>6177</v>
      </c>
      <c r="B61">
        <v>626802694</v>
      </c>
      <c r="C61" s="1">
        <v>0.25</v>
      </c>
    </row>
    <row r="62" spans="1:3" x14ac:dyDescent="0.35">
      <c r="A62" t="s">
        <v>6177</v>
      </c>
      <c r="B62">
        <v>24866329</v>
      </c>
      <c r="C62" s="1">
        <v>0.75</v>
      </c>
    </row>
    <row r="63" spans="1:3" x14ac:dyDescent="0.35">
      <c r="A63" t="s">
        <v>6177</v>
      </c>
      <c r="B63">
        <v>351782665</v>
      </c>
      <c r="C63" s="1">
        <v>0.75</v>
      </c>
    </row>
    <row r="64" spans="1:3" x14ac:dyDescent="0.35">
      <c r="A64" t="s">
        <v>6177</v>
      </c>
      <c r="B64">
        <v>458486536</v>
      </c>
      <c r="C64" s="1">
        <v>0.25</v>
      </c>
    </row>
    <row r="65" spans="1:3" x14ac:dyDescent="0.35">
      <c r="A65" t="s">
        <v>6177</v>
      </c>
      <c r="B65">
        <v>318998783</v>
      </c>
      <c r="C65" s="1">
        <v>0.5</v>
      </c>
    </row>
    <row r="66" spans="1:3" x14ac:dyDescent="0.35">
      <c r="A66" t="s">
        <v>6177</v>
      </c>
      <c r="B66">
        <v>976789119</v>
      </c>
      <c r="C66" s="1">
        <v>0</v>
      </c>
    </row>
    <row r="67" spans="1:3" x14ac:dyDescent="0.35">
      <c r="A67" t="s">
        <v>6177</v>
      </c>
      <c r="B67">
        <v>447009072</v>
      </c>
      <c r="C67" s="1">
        <v>0.75</v>
      </c>
    </row>
    <row r="68" spans="1:3" x14ac:dyDescent="0.35">
      <c r="A68" t="s">
        <v>6177</v>
      </c>
      <c r="B68">
        <v>179532546</v>
      </c>
      <c r="C68" s="1">
        <v>0.5</v>
      </c>
    </row>
    <row r="69" spans="1:3" x14ac:dyDescent="0.35">
      <c r="A69" t="s">
        <v>6177</v>
      </c>
      <c r="B69">
        <v>996934429</v>
      </c>
      <c r="C69" s="1">
        <v>0.75</v>
      </c>
    </row>
    <row r="70" spans="1:3" x14ac:dyDescent="0.35">
      <c r="A70" t="s">
        <v>6177</v>
      </c>
      <c r="B70">
        <v>27198565</v>
      </c>
      <c r="C70" s="1">
        <v>0</v>
      </c>
    </row>
    <row r="71" spans="1:3" x14ac:dyDescent="0.35">
      <c r="A71" t="s">
        <v>6177</v>
      </c>
      <c r="B71">
        <v>527024190</v>
      </c>
      <c r="C71" s="1">
        <v>0.5</v>
      </c>
    </row>
    <row r="72" spans="1:3" x14ac:dyDescent="0.35">
      <c r="A72" t="s">
        <v>6177</v>
      </c>
      <c r="B72">
        <v>3708695</v>
      </c>
      <c r="C72" s="1">
        <v>0.25</v>
      </c>
    </row>
    <row r="73" spans="1:3" x14ac:dyDescent="0.35">
      <c r="A73" t="s">
        <v>6177</v>
      </c>
      <c r="B73">
        <v>143602533</v>
      </c>
      <c r="C73" s="1">
        <v>0</v>
      </c>
    </row>
    <row r="74" spans="1:3" x14ac:dyDescent="0.35">
      <c r="A74" t="s">
        <v>6177</v>
      </c>
      <c r="B74">
        <v>805761085</v>
      </c>
      <c r="C74" s="1">
        <v>0</v>
      </c>
    </row>
    <row r="75" spans="1:3" x14ac:dyDescent="0.35">
      <c r="A75" t="s">
        <v>6177</v>
      </c>
      <c r="B75">
        <v>818470558</v>
      </c>
      <c r="C75" s="1">
        <v>0.5</v>
      </c>
    </row>
    <row r="76" spans="1:3" x14ac:dyDescent="0.35">
      <c r="A76" t="s">
        <v>6177</v>
      </c>
      <c r="B76">
        <v>411531900</v>
      </c>
      <c r="C76" s="1">
        <v>0.75</v>
      </c>
    </row>
    <row r="77" spans="1:3" x14ac:dyDescent="0.35">
      <c r="A77" t="s">
        <v>6177</v>
      </c>
      <c r="B77">
        <v>490298804</v>
      </c>
      <c r="C77" s="1">
        <v>0</v>
      </c>
    </row>
    <row r="78" spans="1:3" x14ac:dyDescent="0.35">
      <c r="A78" t="s">
        <v>6177</v>
      </c>
      <c r="B78">
        <v>754830246</v>
      </c>
      <c r="C78" s="1">
        <v>0.5</v>
      </c>
    </row>
    <row r="79" spans="1:3" x14ac:dyDescent="0.35">
      <c r="A79" t="s">
        <v>6177</v>
      </c>
      <c r="B79">
        <v>844852319</v>
      </c>
      <c r="C79" s="1">
        <v>0.5</v>
      </c>
    </row>
    <row r="80" spans="1:3" x14ac:dyDescent="0.35">
      <c r="A80" t="s">
        <v>6177</v>
      </c>
      <c r="B80">
        <v>873447667</v>
      </c>
      <c r="C80" s="1">
        <v>0.75</v>
      </c>
    </row>
    <row r="81" spans="1:3" x14ac:dyDescent="0.35">
      <c r="A81" t="s">
        <v>6177</v>
      </c>
      <c r="B81">
        <v>330939456</v>
      </c>
      <c r="C81" s="1">
        <v>0.75</v>
      </c>
    </row>
    <row r="82" spans="1:3" x14ac:dyDescent="0.35">
      <c r="A82" t="s">
        <v>6177</v>
      </c>
      <c r="B82">
        <v>641677481</v>
      </c>
      <c r="C82" s="1">
        <v>0</v>
      </c>
    </row>
    <row r="83" spans="1:3" x14ac:dyDescent="0.35">
      <c r="A83" t="s">
        <v>6177</v>
      </c>
      <c r="B83">
        <v>709825618</v>
      </c>
      <c r="C83" s="1">
        <v>0.5</v>
      </c>
    </row>
    <row r="84" spans="1:3" x14ac:dyDescent="0.35">
      <c r="A84" t="s">
        <v>6177</v>
      </c>
      <c r="B84">
        <v>397374898</v>
      </c>
      <c r="C84" s="1">
        <v>0.25</v>
      </c>
    </row>
    <row r="85" spans="1:3" x14ac:dyDescent="0.35">
      <c r="A85" t="s">
        <v>6177</v>
      </c>
      <c r="B85">
        <v>744593171</v>
      </c>
      <c r="C85" s="1">
        <v>0.25</v>
      </c>
    </row>
    <row r="86" spans="1:3" x14ac:dyDescent="0.35">
      <c r="A86" t="s">
        <v>6177</v>
      </c>
      <c r="B86">
        <v>860663910</v>
      </c>
      <c r="C86" s="1">
        <v>0.75</v>
      </c>
    </row>
    <row r="87" spans="1:3" x14ac:dyDescent="0.35">
      <c r="A87" t="s">
        <v>6177</v>
      </c>
      <c r="B87">
        <v>905339990</v>
      </c>
      <c r="C87" s="1">
        <v>0.5</v>
      </c>
    </row>
    <row r="88" spans="1:3" x14ac:dyDescent="0.35">
      <c r="A88" t="s">
        <v>6177</v>
      </c>
      <c r="B88">
        <v>68152684</v>
      </c>
      <c r="C88" s="1">
        <v>0</v>
      </c>
    </row>
    <row r="89" spans="1:3" x14ac:dyDescent="0.35">
      <c r="A89" t="s">
        <v>6177</v>
      </c>
      <c r="B89">
        <v>199102976</v>
      </c>
      <c r="C89" s="1">
        <v>0</v>
      </c>
    </row>
    <row r="90" spans="1:3" x14ac:dyDescent="0.35">
      <c r="A90" t="s">
        <v>6177</v>
      </c>
      <c r="B90">
        <v>776653935</v>
      </c>
      <c r="C90" s="1">
        <v>0.5</v>
      </c>
    </row>
    <row r="91" spans="1:3" x14ac:dyDescent="0.35">
      <c r="A91" t="s">
        <v>6177</v>
      </c>
      <c r="B91">
        <v>165962259</v>
      </c>
      <c r="C91" s="1">
        <v>0.25</v>
      </c>
    </row>
    <row r="92" spans="1:3" x14ac:dyDescent="0.35">
      <c r="A92" t="s">
        <v>6177</v>
      </c>
      <c r="B92">
        <v>86444898</v>
      </c>
      <c r="C92" s="1">
        <v>0.5</v>
      </c>
    </row>
    <row r="93" spans="1:3" x14ac:dyDescent="0.35">
      <c r="A93" t="s">
        <v>6177</v>
      </c>
      <c r="B93">
        <v>465801768</v>
      </c>
      <c r="C93" s="1">
        <v>0.5</v>
      </c>
    </row>
    <row r="94" spans="1:3" x14ac:dyDescent="0.35">
      <c r="A94" t="s">
        <v>6177</v>
      </c>
      <c r="B94">
        <v>3042125</v>
      </c>
      <c r="C94" s="1">
        <v>0.75</v>
      </c>
    </row>
    <row r="95" spans="1:3" x14ac:dyDescent="0.35">
      <c r="A95" t="s">
        <v>6177</v>
      </c>
      <c r="B95">
        <v>445167434</v>
      </c>
      <c r="C95" s="1">
        <v>0.5</v>
      </c>
    </row>
    <row r="96" spans="1:3" x14ac:dyDescent="0.35">
      <c r="A96" t="s">
        <v>6177</v>
      </c>
      <c r="B96">
        <v>310347368</v>
      </c>
      <c r="C96" s="1">
        <v>0.75</v>
      </c>
    </row>
    <row r="97" spans="1:3" x14ac:dyDescent="0.35">
      <c r="A97" t="s">
        <v>6177</v>
      </c>
      <c r="B97">
        <v>912361340</v>
      </c>
      <c r="C97" s="1">
        <v>0.25</v>
      </c>
    </row>
    <row r="98" spans="1:3" x14ac:dyDescent="0.35">
      <c r="A98" t="s">
        <v>6177</v>
      </c>
      <c r="B98">
        <v>166902456</v>
      </c>
      <c r="C98" s="1">
        <v>0.5</v>
      </c>
    </row>
    <row r="99" spans="1:3" x14ac:dyDescent="0.35">
      <c r="A99" t="s">
        <v>6177</v>
      </c>
      <c r="B99">
        <v>659116764</v>
      </c>
      <c r="C99" s="1">
        <v>0.75</v>
      </c>
    </row>
    <row r="100" spans="1:3" x14ac:dyDescent="0.35">
      <c r="A100" t="s">
        <v>6177</v>
      </c>
      <c r="B100">
        <v>262721547</v>
      </c>
      <c r="C100" s="1">
        <v>0</v>
      </c>
    </row>
    <row r="101" spans="1:3" x14ac:dyDescent="0.35">
      <c r="A101" t="s">
        <v>6177</v>
      </c>
      <c r="B101">
        <v>934424206</v>
      </c>
      <c r="C101" s="1">
        <v>0.25</v>
      </c>
    </row>
    <row r="102" spans="1:3" x14ac:dyDescent="0.35">
      <c r="A102" t="s">
        <v>6177</v>
      </c>
      <c r="B102">
        <v>21129169</v>
      </c>
      <c r="C102" s="1">
        <v>0</v>
      </c>
    </row>
    <row r="103" spans="1:3" x14ac:dyDescent="0.35">
      <c r="A103" t="s">
        <v>6177</v>
      </c>
      <c r="B103">
        <v>963840560</v>
      </c>
      <c r="C103" s="1">
        <v>0.75</v>
      </c>
    </row>
    <row r="104" spans="1:3" x14ac:dyDescent="0.35">
      <c r="A104" t="s">
        <v>6177</v>
      </c>
      <c r="B104">
        <v>675064127</v>
      </c>
      <c r="C104" s="1">
        <v>0.25</v>
      </c>
    </row>
    <row r="105" spans="1:3" x14ac:dyDescent="0.35">
      <c r="A105" t="s">
        <v>6177</v>
      </c>
      <c r="B105">
        <v>709718318</v>
      </c>
      <c r="C105" s="1">
        <v>0</v>
      </c>
    </row>
    <row r="106" spans="1:3" x14ac:dyDescent="0.35">
      <c r="A106" t="s">
        <v>6177</v>
      </c>
      <c r="B106">
        <v>612790558</v>
      </c>
      <c r="C106" s="1">
        <v>0</v>
      </c>
    </row>
    <row r="107" spans="1:3" x14ac:dyDescent="0.35">
      <c r="A107" t="s">
        <v>6177</v>
      </c>
      <c r="B107">
        <v>798424866</v>
      </c>
      <c r="C107" s="1">
        <v>0.5</v>
      </c>
    </row>
    <row r="108" spans="1:3" x14ac:dyDescent="0.35">
      <c r="A108" t="s">
        <v>6177</v>
      </c>
      <c r="B108">
        <v>59844378</v>
      </c>
      <c r="C108" s="1">
        <v>0.75</v>
      </c>
    </row>
    <row r="109" spans="1:3" x14ac:dyDescent="0.35">
      <c r="A109" t="s">
        <v>6177</v>
      </c>
      <c r="B109">
        <v>587004640</v>
      </c>
      <c r="C109" s="1">
        <v>0.5</v>
      </c>
    </row>
    <row r="110" spans="1:3" x14ac:dyDescent="0.35">
      <c r="A110" t="s">
        <v>6177</v>
      </c>
      <c r="B110">
        <v>253960066</v>
      </c>
      <c r="C110" s="1">
        <v>0.25</v>
      </c>
    </row>
    <row r="111" spans="1:3" x14ac:dyDescent="0.35">
      <c r="A111" t="s">
        <v>6177</v>
      </c>
      <c r="B111">
        <v>93369459</v>
      </c>
      <c r="C111" s="1">
        <v>0.25</v>
      </c>
    </row>
    <row r="112" spans="1:3" x14ac:dyDescent="0.35">
      <c r="A112" t="s">
        <v>6177</v>
      </c>
      <c r="B112">
        <v>857789489</v>
      </c>
      <c r="C112" s="1">
        <v>0.75</v>
      </c>
    </row>
    <row r="113" spans="1:3" x14ac:dyDescent="0.35">
      <c r="A113" t="s">
        <v>6177</v>
      </c>
      <c r="B113">
        <v>368129271</v>
      </c>
      <c r="C113" s="1">
        <v>0.75</v>
      </c>
    </row>
    <row r="114" spans="1:3" x14ac:dyDescent="0.35">
      <c r="A114" t="s">
        <v>6177</v>
      </c>
      <c r="B114">
        <v>169459563</v>
      </c>
      <c r="C114" s="1">
        <v>0.25</v>
      </c>
    </row>
    <row r="115" spans="1:3" x14ac:dyDescent="0.35">
      <c r="A115" t="s">
        <v>6177</v>
      </c>
      <c r="B115">
        <v>919517989</v>
      </c>
      <c r="C115" s="1">
        <v>0.5</v>
      </c>
    </row>
    <row r="116" spans="1:3" x14ac:dyDescent="0.35">
      <c r="A116" t="s">
        <v>6177</v>
      </c>
      <c r="B116">
        <v>763596924</v>
      </c>
      <c r="C116" s="1">
        <v>0.25</v>
      </c>
    </row>
    <row r="117" spans="1:3" x14ac:dyDescent="0.35">
      <c r="A117" t="s">
        <v>6177</v>
      </c>
      <c r="B117">
        <v>855984744</v>
      </c>
      <c r="C117" s="1">
        <v>0.5</v>
      </c>
    </row>
    <row r="118" spans="1:3" x14ac:dyDescent="0.35">
      <c r="A118" t="s">
        <v>6177</v>
      </c>
      <c r="B118">
        <v>422083653</v>
      </c>
      <c r="C118" s="1">
        <v>0</v>
      </c>
    </row>
    <row r="119" spans="1:3" x14ac:dyDescent="0.35">
      <c r="A119" t="s">
        <v>6177</v>
      </c>
      <c r="B119">
        <v>44902450</v>
      </c>
      <c r="C119" s="1">
        <v>0.75</v>
      </c>
    </row>
    <row r="120" spans="1:3" x14ac:dyDescent="0.35">
      <c r="A120" t="s">
        <v>6177</v>
      </c>
      <c r="B120">
        <v>334726039</v>
      </c>
      <c r="C120" s="1">
        <v>0.5</v>
      </c>
    </row>
    <row r="121" spans="1:3" x14ac:dyDescent="0.35">
      <c r="A121" t="s">
        <v>6177</v>
      </c>
      <c r="B121">
        <v>453797642</v>
      </c>
      <c r="C121" s="1">
        <v>0.75</v>
      </c>
    </row>
    <row r="122" spans="1:3" x14ac:dyDescent="0.35">
      <c r="A122" t="s">
        <v>6177</v>
      </c>
      <c r="B122">
        <v>43798322</v>
      </c>
      <c r="C122" s="1">
        <v>0.75</v>
      </c>
    </row>
    <row r="123" spans="1:3" x14ac:dyDescent="0.35">
      <c r="A123" t="s">
        <v>6177</v>
      </c>
      <c r="B123">
        <v>164264097</v>
      </c>
      <c r="C123" s="1">
        <v>0.5</v>
      </c>
    </row>
    <row r="124" spans="1:3" x14ac:dyDescent="0.35">
      <c r="A124" t="s">
        <v>6177</v>
      </c>
      <c r="B124">
        <v>67704835</v>
      </c>
      <c r="C124" s="1">
        <v>0.75</v>
      </c>
    </row>
    <row r="125" spans="1:3" x14ac:dyDescent="0.35">
      <c r="A125" t="s">
        <v>6177</v>
      </c>
      <c r="B125">
        <v>226392113</v>
      </c>
      <c r="C125" s="1">
        <v>0.75</v>
      </c>
    </row>
    <row r="126" spans="1:3" x14ac:dyDescent="0.35">
      <c r="A126" t="s">
        <v>6177</v>
      </c>
      <c r="B126">
        <v>549122786</v>
      </c>
      <c r="C126" s="1">
        <v>0.75</v>
      </c>
    </row>
    <row r="127" spans="1:3" x14ac:dyDescent="0.35">
      <c r="A127" t="s">
        <v>6177</v>
      </c>
      <c r="B127">
        <v>987975738</v>
      </c>
      <c r="C127" s="1">
        <v>0.25</v>
      </c>
    </row>
    <row r="128" spans="1:3" x14ac:dyDescent="0.35">
      <c r="A128" t="s">
        <v>6177</v>
      </c>
      <c r="B128">
        <v>647826827</v>
      </c>
      <c r="C128" s="1">
        <v>0</v>
      </c>
    </row>
    <row r="129" spans="1:3" x14ac:dyDescent="0.35">
      <c r="A129" t="s">
        <v>6177</v>
      </c>
      <c r="B129">
        <v>934597374</v>
      </c>
      <c r="C129" s="1">
        <v>0.5</v>
      </c>
    </row>
    <row r="130" spans="1:3" x14ac:dyDescent="0.35">
      <c r="A130" t="s">
        <v>6177</v>
      </c>
      <c r="B130">
        <v>693757324</v>
      </c>
      <c r="C130" s="1">
        <v>0</v>
      </c>
    </row>
    <row r="131" spans="1:3" x14ac:dyDescent="0.35">
      <c r="A131" t="s">
        <v>6177</v>
      </c>
      <c r="B131">
        <v>961259213</v>
      </c>
      <c r="C131" s="1">
        <v>0.5</v>
      </c>
    </row>
    <row r="132" spans="1:3" x14ac:dyDescent="0.35">
      <c r="A132" t="s">
        <v>6177</v>
      </c>
      <c r="B132">
        <v>651511456</v>
      </c>
      <c r="C132" s="1">
        <v>0</v>
      </c>
    </row>
    <row r="133" spans="1:3" x14ac:dyDescent="0.35">
      <c r="A133" t="s">
        <v>6177</v>
      </c>
      <c r="B133">
        <v>870101837</v>
      </c>
      <c r="C133" s="1">
        <v>0</v>
      </c>
    </row>
    <row r="134" spans="1:3" x14ac:dyDescent="0.35">
      <c r="A134" t="s">
        <v>6177</v>
      </c>
      <c r="B134">
        <v>9217797</v>
      </c>
      <c r="C134" s="1">
        <v>0.5</v>
      </c>
    </row>
    <row r="135" spans="1:3" x14ac:dyDescent="0.35">
      <c r="A135" t="s">
        <v>6177</v>
      </c>
      <c r="B135">
        <v>282048392</v>
      </c>
      <c r="C135" s="1">
        <v>0</v>
      </c>
    </row>
    <row r="136" spans="1:3" x14ac:dyDescent="0.35">
      <c r="A136" t="s">
        <v>6177</v>
      </c>
      <c r="B136">
        <v>165254222</v>
      </c>
      <c r="C136" s="1">
        <v>0.75</v>
      </c>
    </row>
    <row r="137" spans="1:3" x14ac:dyDescent="0.35">
      <c r="A137" t="s">
        <v>6177</v>
      </c>
      <c r="B137">
        <v>749493329</v>
      </c>
      <c r="C137" s="1">
        <v>0</v>
      </c>
    </row>
    <row r="138" spans="1:3" x14ac:dyDescent="0.35">
      <c r="A138" t="s">
        <v>6177</v>
      </c>
      <c r="B138">
        <v>952383149</v>
      </c>
      <c r="C138" s="1">
        <v>0.5</v>
      </c>
    </row>
    <row r="139" spans="1:3" x14ac:dyDescent="0.35">
      <c r="A139" t="s">
        <v>6177</v>
      </c>
      <c r="B139">
        <v>975654580</v>
      </c>
      <c r="C139" s="1">
        <v>0.75</v>
      </c>
    </row>
    <row r="140" spans="1:3" x14ac:dyDescent="0.35">
      <c r="A140" t="s">
        <v>6177</v>
      </c>
      <c r="B140">
        <v>120462979</v>
      </c>
      <c r="C140" s="1">
        <v>0.5</v>
      </c>
    </row>
    <row r="141" spans="1:3" x14ac:dyDescent="0.35">
      <c r="A141" t="s">
        <v>6177</v>
      </c>
      <c r="B141">
        <v>593863928</v>
      </c>
      <c r="C141" s="1">
        <v>0.75</v>
      </c>
    </row>
    <row r="142" spans="1:3" x14ac:dyDescent="0.35">
      <c r="A142" t="s">
        <v>6177</v>
      </c>
      <c r="B142">
        <v>314606855</v>
      </c>
      <c r="C142" s="1">
        <v>0.25</v>
      </c>
    </row>
    <row r="143" spans="1:3" x14ac:dyDescent="0.35">
      <c r="A143" t="s">
        <v>6177</v>
      </c>
      <c r="B143">
        <v>392790035</v>
      </c>
      <c r="C143" s="1">
        <v>0.5</v>
      </c>
    </row>
    <row r="144" spans="1:3" x14ac:dyDescent="0.35">
      <c r="A144" t="s">
        <v>6177</v>
      </c>
      <c r="B144">
        <v>261085420</v>
      </c>
      <c r="C144" s="1">
        <v>0.75</v>
      </c>
    </row>
    <row r="145" spans="1:3" x14ac:dyDescent="0.35">
      <c r="A145" t="s">
        <v>6177</v>
      </c>
      <c r="B145">
        <v>204639853</v>
      </c>
      <c r="C145" s="1">
        <v>0.75</v>
      </c>
    </row>
    <row r="146" spans="1:3" x14ac:dyDescent="0.35">
      <c r="A146" t="s">
        <v>6177</v>
      </c>
      <c r="B146">
        <v>827410722</v>
      </c>
      <c r="C146" s="1">
        <v>0</v>
      </c>
    </row>
    <row r="147" spans="1:3" x14ac:dyDescent="0.35">
      <c r="A147" t="s">
        <v>6177</v>
      </c>
      <c r="B147">
        <v>566928383</v>
      </c>
      <c r="C147" s="1">
        <v>0.25</v>
      </c>
    </row>
    <row r="148" spans="1:3" x14ac:dyDescent="0.35">
      <c r="A148" t="s">
        <v>6177</v>
      </c>
      <c r="B148">
        <v>4815836</v>
      </c>
      <c r="C148" s="1">
        <v>0.25</v>
      </c>
    </row>
    <row r="149" spans="1:3" x14ac:dyDescent="0.35">
      <c r="A149" t="s">
        <v>6177</v>
      </c>
      <c r="B149">
        <v>688516629</v>
      </c>
      <c r="C149" s="1">
        <v>0</v>
      </c>
    </row>
    <row r="150" spans="1:3" x14ac:dyDescent="0.35">
      <c r="A150" t="s">
        <v>6177</v>
      </c>
      <c r="B150">
        <v>322098693</v>
      </c>
      <c r="C150" s="1">
        <v>0.75</v>
      </c>
    </row>
    <row r="151" spans="1:3" x14ac:dyDescent="0.35">
      <c r="A151" t="s">
        <v>6177</v>
      </c>
      <c r="B151">
        <v>163998692</v>
      </c>
      <c r="C151" s="1">
        <v>0</v>
      </c>
    </row>
    <row r="152" spans="1:3" x14ac:dyDescent="0.35">
      <c r="A152" t="s">
        <v>6177</v>
      </c>
      <c r="B152">
        <v>540646135</v>
      </c>
      <c r="C152" s="1">
        <v>0</v>
      </c>
    </row>
    <row r="153" spans="1:3" x14ac:dyDescent="0.35">
      <c r="A153" t="s">
        <v>6177</v>
      </c>
      <c r="B153">
        <v>506585312</v>
      </c>
      <c r="C153" s="1">
        <v>0</v>
      </c>
    </row>
    <row r="154" spans="1:3" x14ac:dyDescent="0.35">
      <c r="A154" t="s">
        <v>6177</v>
      </c>
      <c r="B154">
        <v>941640918</v>
      </c>
      <c r="C154" s="1">
        <v>0</v>
      </c>
    </row>
    <row r="155" spans="1:3" x14ac:dyDescent="0.35">
      <c r="A155" t="s">
        <v>6177</v>
      </c>
      <c r="B155">
        <v>371508664</v>
      </c>
      <c r="C155" s="1">
        <v>0.25</v>
      </c>
    </row>
    <row r="156" spans="1:3" x14ac:dyDescent="0.35">
      <c r="A156" t="s">
        <v>6177</v>
      </c>
      <c r="B156">
        <v>6783451</v>
      </c>
      <c r="C156" s="1">
        <v>0</v>
      </c>
    </row>
    <row r="157" spans="1:3" x14ac:dyDescent="0.35">
      <c r="A157" t="s">
        <v>6177</v>
      </c>
      <c r="B157">
        <v>906510135</v>
      </c>
      <c r="C157" s="1">
        <v>0.25</v>
      </c>
    </row>
    <row r="158" spans="1:3" x14ac:dyDescent="0.35">
      <c r="A158" t="s">
        <v>6177</v>
      </c>
      <c r="B158">
        <v>55291105</v>
      </c>
      <c r="C158" s="1">
        <v>0.5</v>
      </c>
    </row>
    <row r="159" spans="1:3" x14ac:dyDescent="0.35">
      <c r="A159" t="s">
        <v>6177</v>
      </c>
      <c r="B159">
        <v>795569153</v>
      </c>
      <c r="C159" s="1">
        <v>0.75</v>
      </c>
    </row>
    <row r="160" spans="1:3" x14ac:dyDescent="0.35">
      <c r="A160" t="s">
        <v>6177</v>
      </c>
      <c r="B160">
        <v>92871480</v>
      </c>
      <c r="C160" s="1">
        <v>0.5</v>
      </c>
    </row>
    <row r="161" spans="1:3" x14ac:dyDescent="0.35">
      <c r="A161" t="s">
        <v>6177</v>
      </c>
      <c r="B161">
        <v>468197885</v>
      </c>
      <c r="C161" s="1">
        <v>0.25</v>
      </c>
    </row>
    <row r="162" spans="1:3" x14ac:dyDescent="0.35">
      <c r="A162" t="s">
        <v>6177</v>
      </c>
      <c r="B162">
        <v>82435985</v>
      </c>
      <c r="C162" s="1">
        <v>0.5</v>
      </c>
    </row>
    <row r="163" spans="1:3" x14ac:dyDescent="0.35">
      <c r="A163" t="s">
        <v>6177</v>
      </c>
      <c r="B163">
        <v>60755955</v>
      </c>
      <c r="C163" s="1">
        <v>0.5</v>
      </c>
    </row>
    <row r="164" spans="1:3" x14ac:dyDescent="0.35">
      <c r="A164" t="s">
        <v>6177</v>
      </c>
      <c r="B164">
        <v>5643565</v>
      </c>
      <c r="C164" s="1">
        <v>0.5</v>
      </c>
    </row>
    <row r="165" spans="1:3" x14ac:dyDescent="0.35">
      <c r="A165" t="s">
        <v>6177</v>
      </c>
      <c r="B165">
        <v>968346736</v>
      </c>
      <c r="C165" s="1">
        <v>0.75</v>
      </c>
    </row>
    <row r="166" spans="1:3" x14ac:dyDescent="0.35">
      <c r="A166" t="s">
        <v>6177</v>
      </c>
      <c r="B166">
        <v>678550692</v>
      </c>
      <c r="C166" s="1">
        <v>0.75</v>
      </c>
    </row>
    <row r="167" spans="1:3" x14ac:dyDescent="0.35">
      <c r="A167" t="s">
        <v>6177</v>
      </c>
      <c r="B167">
        <v>703370261</v>
      </c>
      <c r="C167" s="1">
        <v>0.75</v>
      </c>
    </row>
    <row r="168" spans="1:3" x14ac:dyDescent="0.35">
      <c r="A168" t="s">
        <v>6177</v>
      </c>
      <c r="B168">
        <v>58509766</v>
      </c>
      <c r="C168" s="1">
        <v>0.25</v>
      </c>
    </row>
    <row r="169" spans="1:3" x14ac:dyDescent="0.35">
      <c r="A169" t="s">
        <v>6177</v>
      </c>
      <c r="B169">
        <v>309409121</v>
      </c>
      <c r="C169" s="1">
        <v>0.75</v>
      </c>
    </row>
    <row r="170" spans="1:3" x14ac:dyDescent="0.35">
      <c r="A170" t="s">
        <v>6177</v>
      </c>
      <c r="B170">
        <v>820706182</v>
      </c>
      <c r="C170" s="1">
        <v>0</v>
      </c>
    </row>
    <row r="171" spans="1:3" x14ac:dyDescent="0.35">
      <c r="A171" t="s">
        <v>6177</v>
      </c>
      <c r="B171">
        <v>523307003</v>
      </c>
      <c r="C171" s="1">
        <v>0.75</v>
      </c>
    </row>
    <row r="172" spans="1:3" x14ac:dyDescent="0.35">
      <c r="A172" t="s">
        <v>6177</v>
      </c>
      <c r="B172">
        <v>208704204</v>
      </c>
      <c r="C172" s="1">
        <v>0.25</v>
      </c>
    </row>
    <row r="173" spans="1:3" x14ac:dyDescent="0.35">
      <c r="A173" t="s">
        <v>6177</v>
      </c>
      <c r="B173">
        <v>266560704</v>
      </c>
      <c r="C173" s="1">
        <v>0</v>
      </c>
    </row>
    <row r="174" spans="1:3" x14ac:dyDescent="0.35">
      <c r="A174" t="s">
        <v>6177</v>
      </c>
      <c r="B174">
        <v>570375422</v>
      </c>
      <c r="C174" s="1">
        <v>0</v>
      </c>
    </row>
    <row r="175" spans="1:3" x14ac:dyDescent="0.35">
      <c r="A175" t="s">
        <v>6177</v>
      </c>
      <c r="B175">
        <v>872982431</v>
      </c>
      <c r="C175" s="1">
        <v>0</v>
      </c>
    </row>
    <row r="176" spans="1:3" x14ac:dyDescent="0.35">
      <c r="A176" t="s">
        <v>6177</v>
      </c>
      <c r="B176">
        <v>942865004</v>
      </c>
      <c r="C176" s="1">
        <v>0.75</v>
      </c>
    </row>
    <row r="177" spans="1:3" x14ac:dyDescent="0.35">
      <c r="A177" t="s">
        <v>6177</v>
      </c>
      <c r="B177">
        <v>88801304</v>
      </c>
      <c r="C177" s="1">
        <v>0.75</v>
      </c>
    </row>
    <row r="178" spans="1:3" x14ac:dyDescent="0.35">
      <c r="A178" t="s">
        <v>6177</v>
      </c>
      <c r="B178">
        <v>722856850</v>
      </c>
      <c r="C178" s="1">
        <v>0</v>
      </c>
    </row>
    <row r="179" spans="1:3" x14ac:dyDescent="0.35">
      <c r="A179" t="s">
        <v>6177</v>
      </c>
      <c r="B179">
        <v>800954188</v>
      </c>
      <c r="C179" s="1">
        <v>0.75</v>
      </c>
    </row>
    <row r="180" spans="1:3" x14ac:dyDescent="0.35">
      <c r="A180" t="s">
        <v>6177</v>
      </c>
      <c r="B180">
        <v>259747071</v>
      </c>
      <c r="C180" s="1">
        <v>0.25</v>
      </c>
    </row>
    <row r="181" spans="1:3" x14ac:dyDescent="0.35">
      <c r="A181" t="s">
        <v>6177</v>
      </c>
      <c r="B181">
        <v>580745202</v>
      </c>
      <c r="C181" s="1">
        <v>0.5</v>
      </c>
    </row>
    <row r="182" spans="1:3" x14ac:dyDescent="0.35">
      <c r="A182" t="s">
        <v>6177</v>
      </c>
      <c r="B182">
        <v>113298775</v>
      </c>
      <c r="C182" s="1">
        <v>0.25</v>
      </c>
    </row>
    <row r="183" spans="1:3" x14ac:dyDescent="0.35">
      <c r="A183" t="s">
        <v>6177</v>
      </c>
      <c r="B183">
        <v>672546494</v>
      </c>
      <c r="C183" s="1">
        <v>0</v>
      </c>
    </row>
    <row r="184" spans="1:3" x14ac:dyDescent="0.35">
      <c r="A184" t="s">
        <v>6177</v>
      </c>
      <c r="B184">
        <v>45923697</v>
      </c>
      <c r="C184" s="1">
        <v>0.25</v>
      </c>
    </row>
    <row r="185" spans="1:3" x14ac:dyDescent="0.35">
      <c r="A185" t="s">
        <v>6177</v>
      </c>
      <c r="B185">
        <v>838039063</v>
      </c>
      <c r="C185" s="1">
        <v>0</v>
      </c>
    </row>
    <row r="186" spans="1:3" x14ac:dyDescent="0.35">
      <c r="A186" t="s">
        <v>6177</v>
      </c>
      <c r="B186">
        <v>67107368</v>
      </c>
      <c r="C186" s="1">
        <v>0.75</v>
      </c>
    </row>
    <row r="187" spans="1:3" x14ac:dyDescent="0.35">
      <c r="A187" t="s">
        <v>6177</v>
      </c>
      <c r="B187">
        <v>307335836</v>
      </c>
      <c r="C187" s="1">
        <v>0.5</v>
      </c>
    </row>
    <row r="188" spans="1:3" x14ac:dyDescent="0.35">
      <c r="A188" t="s">
        <v>6177</v>
      </c>
      <c r="B188">
        <v>974992850</v>
      </c>
      <c r="C188" s="1">
        <v>0</v>
      </c>
    </row>
    <row r="189" spans="1:3" x14ac:dyDescent="0.35">
      <c r="A189" t="s">
        <v>6177</v>
      </c>
      <c r="B189">
        <v>913730367</v>
      </c>
      <c r="C189" s="1">
        <v>0.5</v>
      </c>
    </row>
    <row r="190" spans="1:3" x14ac:dyDescent="0.35">
      <c r="A190" t="s">
        <v>6177</v>
      </c>
      <c r="B190">
        <v>674880736</v>
      </c>
      <c r="C190" s="1">
        <v>0</v>
      </c>
    </row>
    <row r="191" spans="1:3" x14ac:dyDescent="0.35">
      <c r="A191" t="s">
        <v>6177</v>
      </c>
      <c r="B191">
        <v>335718706</v>
      </c>
      <c r="C191" s="1">
        <v>0</v>
      </c>
    </row>
    <row r="192" spans="1:3" x14ac:dyDescent="0.35">
      <c r="A192" t="s">
        <v>6177</v>
      </c>
      <c r="B192">
        <v>942234925</v>
      </c>
      <c r="C192" s="1">
        <v>0.75</v>
      </c>
    </row>
    <row r="193" spans="1:3" x14ac:dyDescent="0.35">
      <c r="A193" t="s">
        <v>6177</v>
      </c>
      <c r="B193">
        <v>131217921</v>
      </c>
      <c r="C193" s="1">
        <v>0.25</v>
      </c>
    </row>
    <row r="194" spans="1:3" x14ac:dyDescent="0.35">
      <c r="A194" t="s">
        <v>6177</v>
      </c>
      <c r="B194">
        <v>244003102</v>
      </c>
      <c r="C194" s="1">
        <v>0.5</v>
      </c>
    </row>
    <row r="195" spans="1:3" x14ac:dyDescent="0.35">
      <c r="A195" t="s">
        <v>6177</v>
      </c>
      <c r="B195">
        <v>508746778</v>
      </c>
      <c r="C195" s="1">
        <v>0.5</v>
      </c>
    </row>
    <row r="196" spans="1:3" x14ac:dyDescent="0.35">
      <c r="A196" t="s">
        <v>6177</v>
      </c>
      <c r="B196">
        <v>377778135</v>
      </c>
      <c r="C196" s="1">
        <v>0</v>
      </c>
    </row>
    <row r="197" spans="1:3" x14ac:dyDescent="0.35">
      <c r="A197" t="s">
        <v>6177</v>
      </c>
      <c r="B197">
        <v>313980008</v>
      </c>
      <c r="C197" s="1">
        <v>0.5</v>
      </c>
    </row>
    <row r="198" spans="1:3" x14ac:dyDescent="0.35">
      <c r="A198" t="s">
        <v>6177</v>
      </c>
      <c r="B198">
        <v>259056326</v>
      </c>
      <c r="C198" s="1">
        <v>0</v>
      </c>
    </row>
    <row r="199" spans="1:3" x14ac:dyDescent="0.35">
      <c r="A199" t="s">
        <v>6177</v>
      </c>
      <c r="B199">
        <v>41359454</v>
      </c>
      <c r="C199" s="1">
        <v>0.25</v>
      </c>
    </row>
    <row r="200" spans="1:3" x14ac:dyDescent="0.35">
      <c r="A200" t="s">
        <v>6177</v>
      </c>
      <c r="B200">
        <v>649667256</v>
      </c>
      <c r="C200" s="1">
        <v>0.5</v>
      </c>
    </row>
    <row r="201" spans="1:3" x14ac:dyDescent="0.35">
      <c r="A201" t="s">
        <v>6177</v>
      </c>
      <c r="B201">
        <v>6178667</v>
      </c>
      <c r="C201" s="1">
        <v>0.5</v>
      </c>
    </row>
    <row r="202" spans="1:3" x14ac:dyDescent="0.35">
      <c r="A202" t="s">
        <v>6177</v>
      </c>
      <c r="B202">
        <v>534393886</v>
      </c>
      <c r="C202" s="1">
        <v>0.75</v>
      </c>
    </row>
    <row r="203" spans="1:3" x14ac:dyDescent="0.35">
      <c r="A203" t="s">
        <v>6177</v>
      </c>
      <c r="B203">
        <v>679057272</v>
      </c>
      <c r="C203" s="1">
        <v>0</v>
      </c>
    </row>
    <row r="204" spans="1:3" x14ac:dyDescent="0.35">
      <c r="A204" t="s">
        <v>6177</v>
      </c>
      <c r="B204">
        <v>395405823</v>
      </c>
      <c r="C204" s="1">
        <v>0.25</v>
      </c>
    </row>
    <row r="205" spans="1:3" x14ac:dyDescent="0.35">
      <c r="A205" t="s">
        <v>6177</v>
      </c>
      <c r="B205">
        <v>484916169</v>
      </c>
      <c r="C205" s="1">
        <v>0.25</v>
      </c>
    </row>
    <row r="206" spans="1:3" x14ac:dyDescent="0.35">
      <c r="A206" t="s">
        <v>6177</v>
      </c>
      <c r="B206">
        <v>701267565</v>
      </c>
      <c r="C206" s="1">
        <v>0.5</v>
      </c>
    </row>
    <row r="207" spans="1:3" x14ac:dyDescent="0.35">
      <c r="A207" t="s">
        <v>6177</v>
      </c>
      <c r="B207">
        <v>925817645</v>
      </c>
      <c r="C207" s="1">
        <v>0.5</v>
      </c>
    </row>
    <row r="208" spans="1:3" x14ac:dyDescent="0.35">
      <c r="A208" t="s">
        <v>6177</v>
      </c>
      <c r="B208">
        <v>848268059</v>
      </c>
      <c r="C208" s="1">
        <v>0</v>
      </c>
    </row>
    <row r="209" spans="1:3" x14ac:dyDescent="0.35">
      <c r="A209" t="s">
        <v>6177</v>
      </c>
      <c r="B209">
        <v>860849340</v>
      </c>
      <c r="C209" s="1">
        <v>0.5</v>
      </c>
    </row>
    <row r="210" spans="1:3" x14ac:dyDescent="0.35">
      <c r="A210" t="s">
        <v>6177</v>
      </c>
      <c r="B210">
        <v>420919990</v>
      </c>
      <c r="C210" s="1">
        <v>0</v>
      </c>
    </row>
    <row r="211" spans="1:3" x14ac:dyDescent="0.35">
      <c r="A211" t="s">
        <v>6177</v>
      </c>
      <c r="B211">
        <v>921708705</v>
      </c>
      <c r="C211" s="1">
        <v>0.75</v>
      </c>
    </row>
    <row r="212" spans="1:3" x14ac:dyDescent="0.35">
      <c r="A212" t="s">
        <v>6177</v>
      </c>
      <c r="B212">
        <v>756973402</v>
      </c>
      <c r="C212" s="1">
        <v>0.5</v>
      </c>
    </row>
    <row r="213" spans="1:3" x14ac:dyDescent="0.35">
      <c r="A213" t="s">
        <v>6177</v>
      </c>
      <c r="B213">
        <v>276008559</v>
      </c>
      <c r="C213" s="1">
        <v>0</v>
      </c>
    </row>
    <row r="214" spans="1:3" x14ac:dyDescent="0.35">
      <c r="A214" t="s">
        <v>6177</v>
      </c>
      <c r="B214">
        <v>518406085</v>
      </c>
      <c r="C214" s="1">
        <v>0.25</v>
      </c>
    </row>
    <row r="215" spans="1:3" x14ac:dyDescent="0.35">
      <c r="A215" t="s">
        <v>6177</v>
      </c>
      <c r="B215">
        <v>142941602</v>
      </c>
      <c r="C215" s="1">
        <v>0.5</v>
      </c>
    </row>
    <row r="216" spans="1:3" x14ac:dyDescent="0.35">
      <c r="A216" t="s">
        <v>6177</v>
      </c>
      <c r="B216">
        <v>43105506</v>
      </c>
      <c r="C216" s="1">
        <v>0.5</v>
      </c>
    </row>
    <row r="217" spans="1:3" x14ac:dyDescent="0.35">
      <c r="A217" t="s">
        <v>6177</v>
      </c>
      <c r="B217">
        <v>347096251</v>
      </c>
      <c r="C217" s="1">
        <v>0.25</v>
      </c>
    </row>
    <row r="218" spans="1:3" x14ac:dyDescent="0.35">
      <c r="A218" t="s">
        <v>6177</v>
      </c>
      <c r="B218">
        <v>924626830</v>
      </c>
      <c r="C218" s="1">
        <v>0.5</v>
      </c>
    </row>
    <row r="219" spans="1:3" x14ac:dyDescent="0.35">
      <c r="A219" t="s">
        <v>6177</v>
      </c>
      <c r="B219">
        <v>800680533</v>
      </c>
      <c r="C219" s="1">
        <v>0</v>
      </c>
    </row>
    <row r="220" spans="1:3" x14ac:dyDescent="0.35">
      <c r="A220" t="s">
        <v>6177</v>
      </c>
      <c r="B220">
        <v>600786147</v>
      </c>
      <c r="C220" s="1">
        <v>0.25</v>
      </c>
    </row>
    <row r="221" spans="1:3" x14ac:dyDescent="0.35">
      <c r="A221" t="s">
        <v>6177</v>
      </c>
      <c r="B221">
        <v>876216916</v>
      </c>
      <c r="C221" s="1">
        <v>0</v>
      </c>
    </row>
    <row r="222" spans="1:3" x14ac:dyDescent="0.35">
      <c r="A222" t="s">
        <v>6177</v>
      </c>
      <c r="B222">
        <v>213753946</v>
      </c>
      <c r="C222" s="1">
        <v>0.25</v>
      </c>
    </row>
    <row r="223" spans="1:3" x14ac:dyDescent="0.35">
      <c r="A223" t="s">
        <v>6177</v>
      </c>
      <c r="B223">
        <v>717475855</v>
      </c>
      <c r="C223" s="1">
        <v>0.5</v>
      </c>
    </row>
    <row r="224" spans="1:3" x14ac:dyDescent="0.35">
      <c r="A224" t="s">
        <v>6177</v>
      </c>
      <c r="B224">
        <v>199109491</v>
      </c>
      <c r="C224" s="1">
        <v>0.25</v>
      </c>
    </row>
    <row r="225" spans="1:3" x14ac:dyDescent="0.35">
      <c r="A225" t="s">
        <v>6177</v>
      </c>
      <c r="B225">
        <v>684559377</v>
      </c>
      <c r="C225" s="1">
        <v>0.25</v>
      </c>
    </row>
    <row r="226" spans="1:3" x14ac:dyDescent="0.35">
      <c r="A226" t="s">
        <v>6177</v>
      </c>
      <c r="B226">
        <v>619982087</v>
      </c>
      <c r="C226" s="1">
        <v>0.5</v>
      </c>
    </row>
    <row r="227" spans="1:3" x14ac:dyDescent="0.35">
      <c r="A227" t="s">
        <v>6177</v>
      </c>
      <c r="B227">
        <v>580182767</v>
      </c>
      <c r="C227" s="1">
        <v>0.25</v>
      </c>
    </row>
    <row r="228" spans="1:3" x14ac:dyDescent="0.35">
      <c r="A228" t="s">
        <v>6177</v>
      </c>
      <c r="B228">
        <v>244864582</v>
      </c>
      <c r="C228" s="1">
        <v>0</v>
      </c>
    </row>
    <row r="229" spans="1:3" x14ac:dyDescent="0.35">
      <c r="A229" t="s">
        <v>6177</v>
      </c>
      <c r="B229">
        <v>43787692</v>
      </c>
      <c r="C229" s="1">
        <v>0</v>
      </c>
    </row>
    <row r="230" spans="1:3" x14ac:dyDescent="0.35">
      <c r="A230" t="s">
        <v>6177</v>
      </c>
      <c r="B230">
        <v>781721872</v>
      </c>
      <c r="C230" s="1">
        <v>0.75</v>
      </c>
    </row>
    <row r="231" spans="1:3" x14ac:dyDescent="0.35">
      <c r="A231" t="s">
        <v>6177</v>
      </c>
      <c r="B231">
        <v>245297664</v>
      </c>
      <c r="C231" s="1">
        <v>0.75</v>
      </c>
    </row>
    <row r="232" spans="1:3" x14ac:dyDescent="0.35">
      <c r="A232" t="s">
        <v>6177</v>
      </c>
      <c r="B232">
        <v>45676466</v>
      </c>
      <c r="C232" s="1">
        <v>0.5</v>
      </c>
    </row>
    <row r="233" spans="1:3" x14ac:dyDescent="0.35">
      <c r="A233" t="s">
        <v>6177</v>
      </c>
      <c r="B233">
        <v>301382196</v>
      </c>
      <c r="C233" s="1">
        <v>0</v>
      </c>
    </row>
    <row r="234" spans="1:3" x14ac:dyDescent="0.35">
      <c r="A234" t="s">
        <v>6177</v>
      </c>
      <c r="B234">
        <v>55382792</v>
      </c>
      <c r="C234" s="1">
        <v>0.75</v>
      </c>
    </row>
    <row r="235" spans="1:3" x14ac:dyDescent="0.35">
      <c r="A235" t="s">
        <v>6177</v>
      </c>
      <c r="B235">
        <v>109266025</v>
      </c>
      <c r="C235" s="1">
        <v>0.25</v>
      </c>
    </row>
    <row r="236" spans="1:3" x14ac:dyDescent="0.35">
      <c r="A236" t="s">
        <v>6177</v>
      </c>
      <c r="B236">
        <v>296439878</v>
      </c>
      <c r="C236" s="1">
        <v>0</v>
      </c>
    </row>
    <row r="237" spans="1:3" x14ac:dyDescent="0.35">
      <c r="A237" t="s">
        <v>6177</v>
      </c>
      <c r="B237">
        <v>988806921</v>
      </c>
      <c r="C237" s="1">
        <v>0</v>
      </c>
    </row>
    <row r="238" spans="1:3" x14ac:dyDescent="0.35">
      <c r="A238" t="s">
        <v>6177</v>
      </c>
      <c r="B238">
        <v>610088704</v>
      </c>
      <c r="C238" s="1">
        <v>0.75</v>
      </c>
    </row>
    <row r="239" spans="1:3" x14ac:dyDescent="0.35">
      <c r="A239" t="s">
        <v>6177</v>
      </c>
      <c r="B239">
        <v>704257334</v>
      </c>
      <c r="C239" s="1">
        <v>0.5</v>
      </c>
    </row>
    <row r="240" spans="1:3" x14ac:dyDescent="0.35">
      <c r="A240" t="s">
        <v>6177</v>
      </c>
      <c r="B240">
        <v>400996340</v>
      </c>
      <c r="C240" s="1">
        <v>0</v>
      </c>
    </row>
    <row r="241" spans="1:3" x14ac:dyDescent="0.35">
      <c r="A241" t="s">
        <v>6177</v>
      </c>
      <c r="B241">
        <v>985217845</v>
      </c>
      <c r="C241" s="1">
        <v>0.75</v>
      </c>
    </row>
    <row r="242" spans="1:3" x14ac:dyDescent="0.35">
      <c r="A242" t="s">
        <v>6177</v>
      </c>
      <c r="B242">
        <v>961508732</v>
      </c>
      <c r="C242" s="1">
        <v>0.25</v>
      </c>
    </row>
    <row r="243" spans="1:3" x14ac:dyDescent="0.35">
      <c r="A243" t="s">
        <v>6177</v>
      </c>
      <c r="B243">
        <v>593922000</v>
      </c>
      <c r="C243" s="1">
        <v>0</v>
      </c>
    </row>
    <row r="244" spans="1:3" x14ac:dyDescent="0.35">
      <c r="A244" t="s">
        <v>6177</v>
      </c>
      <c r="B244">
        <v>436724092</v>
      </c>
      <c r="C244" s="1">
        <v>0.5</v>
      </c>
    </row>
    <row r="245" spans="1:3" x14ac:dyDescent="0.35">
      <c r="A245" t="s">
        <v>6177</v>
      </c>
      <c r="B245">
        <v>574901635</v>
      </c>
      <c r="C245" s="1">
        <v>0.5</v>
      </c>
    </row>
    <row r="246" spans="1:3" x14ac:dyDescent="0.35">
      <c r="A246" t="s">
        <v>6177</v>
      </c>
      <c r="B246">
        <v>157175715</v>
      </c>
      <c r="C246" s="1">
        <v>0.75</v>
      </c>
    </row>
    <row r="247" spans="1:3" x14ac:dyDescent="0.35">
      <c r="A247" t="s">
        <v>6177</v>
      </c>
      <c r="B247">
        <v>274445016</v>
      </c>
      <c r="C247" s="1">
        <v>0.5</v>
      </c>
    </row>
    <row r="248" spans="1:3" x14ac:dyDescent="0.35">
      <c r="A248" t="s">
        <v>6177</v>
      </c>
      <c r="B248">
        <v>935732733</v>
      </c>
      <c r="C248" s="1">
        <v>0.5</v>
      </c>
    </row>
    <row r="249" spans="1:3" x14ac:dyDescent="0.35">
      <c r="A249" t="s">
        <v>6177</v>
      </c>
      <c r="B249">
        <v>900885875</v>
      </c>
      <c r="C249" s="1">
        <v>0</v>
      </c>
    </row>
    <row r="250" spans="1:3" x14ac:dyDescent="0.35">
      <c r="A250" t="s">
        <v>6177</v>
      </c>
      <c r="B250">
        <v>829001426</v>
      </c>
      <c r="C250" s="1">
        <v>0</v>
      </c>
    </row>
    <row r="251" spans="1:3" x14ac:dyDescent="0.35">
      <c r="A251" t="s">
        <v>6177</v>
      </c>
      <c r="B251">
        <v>151570772</v>
      </c>
      <c r="C251" s="1">
        <v>0.5</v>
      </c>
    </row>
    <row r="252" spans="1:3" x14ac:dyDescent="0.35">
      <c r="A252" t="s">
        <v>6177</v>
      </c>
      <c r="B252">
        <v>403325723</v>
      </c>
      <c r="C252" s="1">
        <v>0.75</v>
      </c>
    </row>
    <row r="253" spans="1:3" x14ac:dyDescent="0.35">
      <c r="A253" t="s">
        <v>6177</v>
      </c>
      <c r="B253">
        <v>436095405</v>
      </c>
      <c r="C253" s="1">
        <v>0</v>
      </c>
    </row>
    <row r="254" spans="1:3" x14ac:dyDescent="0.35">
      <c r="A254" t="s">
        <v>6177</v>
      </c>
      <c r="B254">
        <v>255183298</v>
      </c>
      <c r="C254" s="1">
        <v>0.75</v>
      </c>
    </row>
    <row r="255" spans="1:3" x14ac:dyDescent="0.35">
      <c r="A255" t="s">
        <v>6177</v>
      </c>
      <c r="B255">
        <v>216744635</v>
      </c>
      <c r="C255" s="1">
        <v>0.75</v>
      </c>
    </row>
    <row r="256" spans="1:3" x14ac:dyDescent="0.35">
      <c r="A256" t="s">
        <v>6177</v>
      </c>
      <c r="B256">
        <v>363597849</v>
      </c>
      <c r="C256" s="1">
        <v>0.75</v>
      </c>
    </row>
    <row r="257" spans="1:3" x14ac:dyDescent="0.35">
      <c r="A257" t="s">
        <v>6177</v>
      </c>
      <c r="B257">
        <v>646242159</v>
      </c>
      <c r="C257" s="1">
        <v>0</v>
      </c>
    </row>
    <row r="258" spans="1:3" x14ac:dyDescent="0.35">
      <c r="A258" t="s">
        <v>6177</v>
      </c>
      <c r="B258">
        <v>542438679</v>
      </c>
      <c r="C258" s="1">
        <v>0.5</v>
      </c>
    </row>
    <row r="259" spans="1:3" x14ac:dyDescent="0.35">
      <c r="A259" t="s">
        <v>6177</v>
      </c>
      <c r="B259">
        <v>110491505</v>
      </c>
      <c r="C259" s="1">
        <v>0.5</v>
      </c>
    </row>
    <row r="260" spans="1:3" x14ac:dyDescent="0.35">
      <c r="A260" t="s">
        <v>6177</v>
      </c>
      <c r="B260">
        <v>812543923</v>
      </c>
      <c r="C260" s="1">
        <v>0.5</v>
      </c>
    </row>
    <row r="261" spans="1:3" x14ac:dyDescent="0.35">
      <c r="A261" t="s">
        <v>6177</v>
      </c>
      <c r="B261">
        <v>542178048</v>
      </c>
      <c r="C261" s="1">
        <v>0.75</v>
      </c>
    </row>
    <row r="262" spans="1:3" x14ac:dyDescent="0.35">
      <c r="A262" t="s">
        <v>6177</v>
      </c>
      <c r="B262">
        <v>927583432</v>
      </c>
      <c r="C262" s="1">
        <v>0</v>
      </c>
    </row>
    <row r="263" spans="1:3" x14ac:dyDescent="0.35">
      <c r="A263" t="s">
        <v>6177</v>
      </c>
      <c r="B263">
        <v>756553453</v>
      </c>
      <c r="C263" s="1">
        <v>0</v>
      </c>
    </row>
    <row r="264" spans="1:3" x14ac:dyDescent="0.35">
      <c r="A264" t="s">
        <v>6177</v>
      </c>
      <c r="B264">
        <v>696046635</v>
      </c>
      <c r="C264" s="1">
        <v>0.5</v>
      </c>
    </row>
    <row r="265" spans="1:3" x14ac:dyDescent="0.35">
      <c r="A265" t="s">
        <v>6177</v>
      </c>
      <c r="B265">
        <v>314669857</v>
      </c>
      <c r="C265" s="1">
        <v>0.5</v>
      </c>
    </row>
    <row r="266" spans="1:3" x14ac:dyDescent="0.35">
      <c r="A266" t="s">
        <v>6177</v>
      </c>
      <c r="B266">
        <v>600726742</v>
      </c>
      <c r="C266" s="1">
        <v>0</v>
      </c>
    </row>
    <row r="267" spans="1:3" x14ac:dyDescent="0.35">
      <c r="A267" t="s">
        <v>6177</v>
      </c>
      <c r="B267">
        <v>803923948</v>
      </c>
      <c r="C267" s="1">
        <v>0.75</v>
      </c>
    </row>
    <row r="268" spans="1:3" x14ac:dyDescent="0.35">
      <c r="A268" t="s">
        <v>6177</v>
      </c>
      <c r="B268">
        <v>788384508</v>
      </c>
      <c r="C268" s="1">
        <v>0.25</v>
      </c>
    </row>
    <row r="269" spans="1:3" x14ac:dyDescent="0.35">
      <c r="A269" t="s">
        <v>6177</v>
      </c>
      <c r="B269">
        <v>288127588</v>
      </c>
      <c r="C269" s="1">
        <v>0.25</v>
      </c>
    </row>
    <row r="270" spans="1:3" x14ac:dyDescent="0.35">
      <c r="A270" t="s">
        <v>6177</v>
      </c>
      <c r="B270">
        <v>110015195</v>
      </c>
      <c r="C270" s="1">
        <v>0.25</v>
      </c>
    </row>
    <row r="271" spans="1:3" x14ac:dyDescent="0.35">
      <c r="A271" t="s">
        <v>6177</v>
      </c>
      <c r="B271">
        <v>131637976</v>
      </c>
      <c r="C271" s="1">
        <v>0</v>
      </c>
    </row>
    <row r="272" spans="1:3" x14ac:dyDescent="0.35">
      <c r="A272" t="s">
        <v>6177</v>
      </c>
      <c r="B272">
        <v>580242247</v>
      </c>
      <c r="C272" s="1">
        <v>0</v>
      </c>
    </row>
    <row r="273" spans="1:3" x14ac:dyDescent="0.35">
      <c r="A273" t="s">
        <v>6177</v>
      </c>
      <c r="B273">
        <v>103348505</v>
      </c>
      <c r="C273" s="1">
        <v>0.75</v>
      </c>
    </row>
    <row r="274" spans="1:3" x14ac:dyDescent="0.35">
      <c r="A274" t="s">
        <v>6177</v>
      </c>
      <c r="B274">
        <v>501846306</v>
      </c>
      <c r="C274" s="1">
        <v>0.75</v>
      </c>
    </row>
    <row r="275" spans="1:3" x14ac:dyDescent="0.35">
      <c r="A275" t="s">
        <v>6177</v>
      </c>
      <c r="B275">
        <v>768022253</v>
      </c>
      <c r="C275" s="1">
        <v>0.5</v>
      </c>
    </row>
    <row r="276" spans="1:3" x14ac:dyDescent="0.35">
      <c r="A276" t="s">
        <v>6177</v>
      </c>
      <c r="B276">
        <v>521387078</v>
      </c>
      <c r="C276" s="1">
        <v>0.75</v>
      </c>
    </row>
    <row r="277" spans="1:3" x14ac:dyDescent="0.35">
      <c r="A277" t="s">
        <v>6177</v>
      </c>
      <c r="B277">
        <v>74614025</v>
      </c>
      <c r="C277" s="1">
        <v>0.5</v>
      </c>
    </row>
    <row r="278" spans="1:3" x14ac:dyDescent="0.35">
      <c r="A278" t="s">
        <v>6177</v>
      </c>
      <c r="B278">
        <v>194085026</v>
      </c>
      <c r="C278" s="1">
        <v>0.25</v>
      </c>
    </row>
    <row r="279" spans="1:3" x14ac:dyDescent="0.35">
      <c r="A279" t="s">
        <v>6177</v>
      </c>
      <c r="B279">
        <v>376180406</v>
      </c>
      <c r="C279" s="1">
        <v>0.75</v>
      </c>
    </row>
    <row r="280" spans="1:3" x14ac:dyDescent="0.35">
      <c r="A280" t="s">
        <v>6177</v>
      </c>
      <c r="B280">
        <v>282834053</v>
      </c>
      <c r="C280" s="1">
        <v>0.25</v>
      </c>
    </row>
    <row r="281" spans="1:3" x14ac:dyDescent="0.35">
      <c r="A281" t="s">
        <v>6177</v>
      </c>
      <c r="B281">
        <v>128139351</v>
      </c>
      <c r="C281" s="1">
        <v>0.75</v>
      </c>
    </row>
    <row r="282" spans="1:3" x14ac:dyDescent="0.35">
      <c r="A282" t="s">
        <v>6177</v>
      </c>
      <c r="B282">
        <v>479252612</v>
      </c>
      <c r="C282" s="1">
        <v>0.5</v>
      </c>
    </row>
    <row r="283" spans="1:3" x14ac:dyDescent="0.35">
      <c r="A283" t="s">
        <v>6177</v>
      </c>
      <c r="B283">
        <v>699468373</v>
      </c>
      <c r="C283" s="1">
        <v>0</v>
      </c>
    </row>
    <row r="284" spans="1:3" x14ac:dyDescent="0.35">
      <c r="A284" t="s">
        <v>6177</v>
      </c>
      <c r="B284">
        <v>670917515</v>
      </c>
      <c r="C284" s="1">
        <v>0.75</v>
      </c>
    </row>
    <row r="285" spans="1:3" x14ac:dyDescent="0.35">
      <c r="A285" t="s">
        <v>6177</v>
      </c>
      <c r="B285">
        <v>680580260</v>
      </c>
      <c r="C285" s="1">
        <v>0.75</v>
      </c>
    </row>
    <row r="286" spans="1:3" x14ac:dyDescent="0.35">
      <c r="A286" t="s">
        <v>6177</v>
      </c>
      <c r="B286">
        <v>715287689</v>
      </c>
      <c r="C286" s="1">
        <v>0.75</v>
      </c>
    </row>
    <row r="287" spans="1:3" x14ac:dyDescent="0.35">
      <c r="A287" t="s">
        <v>6177</v>
      </c>
      <c r="B287">
        <v>255312649</v>
      </c>
      <c r="C287" s="1">
        <v>0.75</v>
      </c>
    </row>
    <row r="288" spans="1:3" x14ac:dyDescent="0.35">
      <c r="A288" t="s">
        <v>6177</v>
      </c>
      <c r="B288">
        <v>126420664</v>
      </c>
      <c r="C288" s="1">
        <v>0</v>
      </c>
    </row>
    <row r="289" spans="1:3" x14ac:dyDescent="0.35">
      <c r="A289" t="s">
        <v>6177</v>
      </c>
      <c r="B289">
        <v>483029893</v>
      </c>
      <c r="C289" s="1">
        <v>0</v>
      </c>
    </row>
    <row r="290" spans="1:3" x14ac:dyDescent="0.35">
      <c r="A290" t="s">
        <v>6177</v>
      </c>
      <c r="B290">
        <v>550137994</v>
      </c>
      <c r="C290" s="1">
        <v>0</v>
      </c>
    </row>
    <row r="291" spans="1:3" x14ac:dyDescent="0.35">
      <c r="A291" t="s">
        <v>6177</v>
      </c>
      <c r="B291">
        <v>627584820</v>
      </c>
      <c r="C291" s="1">
        <v>0.75</v>
      </c>
    </row>
    <row r="292" spans="1:3" x14ac:dyDescent="0.35">
      <c r="A292" t="s">
        <v>6177</v>
      </c>
      <c r="B292">
        <v>842658068</v>
      </c>
      <c r="C292" s="1">
        <v>0.5</v>
      </c>
    </row>
    <row r="293" spans="1:3" x14ac:dyDescent="0.35">
      <c r="A293" t="s">
        <v>6177</v>
      </c>
      <c r="B293">
        <v>684094273</v>
      </c>
      <c r="C293" s="1">
        <v>0.25</v>
      </c>
    </row>
    <row r="294" spans="1:3" x14ac:dyDescent="0.35">
      <c r="A294" t="s">
        <v>6177</v>
      </c>
      <c r="B294">
        <v>442062698</v>
      </c>
      <c r="C294" s="1">
        <v>0.5</v>
      </c>
    </row>
    <row r="295" spans="1:3" x14ac:dyDescent="0.35">
      <c r="A295" t="s">
        <v>6177</v>
      </c>
      <c r="B295">
        <v>742082111</v>
      </c>
      <c r="C295" s="1">
        <v>0</v>
      </c>
    </row>
    <row r="296" spans="1:3" x14ac:dyDescent="0.35">
      <c r="A296" t="s">
        <v>6177</v>
      </c>
      <c r="B296">
        <v>887422629</v>
      </c>
      <c r="C296" s="1">
        <v>0.75</v>
      </c>
    </row>
    <row r="297" spans="1:3" x14ac:dyDescent="0.35">
      <c r="A297" t="s">
        <v>6177</v>
      </c>
      <c r="B297">
        <v>597793567</v>
      </c>
      <c r="C297" s="1">
        <v>0.25</v>
      </c>
    </row>
    <row r="298" spans="1:3" x14ac:dyDescent="0.35">
      <c r="A298" t="s">
        <v>6177</v>
      </c>
      <c r="B298">
        <v>486620474</v>
      </c>
      <c r="C298" s="1">
        <v>0.25</v>
      </c>
    </row>
    <row r="299" spans="1:3" x14ac:dyDescent="0.35">
      <c r="A299" t="s">
        <v>6177</v>
      </c>
      <c r="B299">
        <v>795560326</v>
      </c>
      <c r="C299" s="1">
        <v>0.75</v>
      </c>
    </row>
    <row r="300" spans="1:3" x14ac:dyDescent="0.35">
      <c r="A300" t="s">
        <v>6177</v>
      </c>
      <c r="B300">
        <v>380427813</v>
      </c>
      <c r="C300" s="1">
        <v>0.25</v>
      </c>
    </row>
    <row r="301" spans="1:3" x14ac:dyDescent="0.35">
      <c r="A301" t="s">
        <v>6177</v>
      </c>
      <c r="B301">
        <v>174625296</v>
      </c>
      <c r="C301" s="1">
        <v>0.25</v>
      </c>
    </row>
    <row r="302" spans="1:3" x14ac:dyDescent="0.35">
      <c r="A302" t="s">
        <v>6177</v>
      </c>
      <c r="B302">
        <v>461675878</v>
      </c>
      <c r="C302" s="1">
        <v>0.5</v>
      </c>
    </row>
    <row r="303" spans="1:3" x14ac:dyDescent="0.35">
      <c r="A303" t="s">
        <v>6177</v>
      </c>
      <c r="B303">
        <v>227697458</v>
      </c>
      <c r="C303" s="1">
        <v>0.75</v>
      </c>
    </row>
    <row r="304" spans="1:3" x14ac:dyDescent="0.35">
      <c r="A304" t="s">
        <v>6177</v>
      </c>
      <c r="B304">
        <v>990678166</v>
      </c>
      <c r="C304" s="1">
        <v>0.5</v>
      </c>
    </row>
    <row r="305" spans="1:3" x14ac:dyDescent="0.35">
      <c r="A305" t="s">
        <v>6177</v>
      </c>
      <c r="B305">
        <v>171025223</v>
      </c>
      <c r="C305" s="1">
        <v>0</v>
      </c>
    </row>
    <row r="306" spans="1:3" x14ac:dyDescent="0.35">
      <c r="A306" t="s">
        <v>6177</v>
      </c>
      <c r="B306">
        <v>970303695</v>
      </c>
      <c r="C306" s="1">
        <v>0.75</v>
      </c>
    </row>
    <row r="307" spans="1:3" x14ac:dyDescent="0.35">
      <c r="A307" t="s">
        <v>6177</v>
      </c>
      <c r="B307">
        <v>233272612</v>
      </c>
      <c r="C307" s="1">
        <v>0.75</v>
      </c>
    </row>
    <row r="308" spans="1:3" x14ac:dyDescent="0.35">
      <c r="A308" t="s">
        <v>6177</v>
      </c>
      <c r="B308">
        <v>908046732</v>
      </c>
      <c r="C308" s="1">
        <v>0.5</v>
      </c>
    </row>
    <row r="309" spans="1:3" x14ac:dyDescent="0.35">
      <c r="A309" t="s">
        <v>6177</v>
      </c>
      <c r="B309">
        <v>848503950</v>
      </c>
      <c r="C309" s="1">
        <v>0.75</v>
      </c>
    </row>
    <row r="310" spans="1:3" x14ac:dyDescent="0.35">
      <c r="A310" t="s">
        <v>6177</v>
      </c>
      <c r="B310">
        <v>532587167</v>
      </c>
      <c r="C310" s="1">
        <v>0</v>
      </c>
    </row>
    <row r="311" spans="1:3" x14ac:dyDescent="0.35">
      <c r="A311" t="s">
        <v>6177</v>
      </c>
      <c r="B311">
        <v>806393261</v>
      </c>
      <c r="C311" s="1">
        <v>0</v>
      </c>
    </row>
    <row r="312" spans="1:3" x14ac:dyDescent="0.35">
      <c r="A312" t="s">
        <v>6177</v>
      </c>
      <c r="B312">
        <v>767080281</v>
      </c>
      <c r="C312" s="1">
        <v>0</v>
      </c>
    </row>
    <row r="313" spans="1:3" x14ac:dyDescent="0.35">
      <c r="A313" t="s">
        <v>6177</v>
      </c>
      <c r="B313">
        <v>90601850</v>
      </c>
      <c r="C313" s="1">
        <v>0.75</v>
      </c>
    </row>
    <row r="314" spans="1:3" x14ac:dyDescent="0.35">
      <c r="A314" t="s">
        <v>6177</v>
      </c>
      <c r="B314">
        <v>604469384</v>
      </c>
      <c r="C314" s="1">
        <v>0.25</v>
      </c>
    </row>
    <row r="315" spans="1:3" x14ac:dyDescent="0.35">
      <c r="A315" t="s">
        <v>6177</v>
      </c>
      <c r="B315">
        <v>410815863</v>
      </c>
      <c r="C315" s="1">
        <v>0.25</v>
      </c>
    </row>
    <row r="316" spans="1:3" x14ac:dyDescent="0.35">
      <c r="A316" t="s">
        <v>6177</v>
      </c>
      <c r="B316">
        <v>744867727</v>
      </c>
      <c r="C316" s="1">
        <v>0.75</v>
      </c>
    </row>
    <row r="317" spans="1:3" x14ac:dyDescent="0.35">
      <c r="A317" t="s">
        <v>6177</v>
      </c>
      <c r="B317">
        <v>388561379</v>
      </c>
      <c r="C317" s="1">
        <v>0</v>
      </c>
    </row>
    <row r="318" spans="1:3" x14ac:dyDescent="0.35">
      <c r="A318" t="s">
        <v>6177</v>
      </c>
      <c r="B318">
        <v>79144862</v>
      </c>
      <c r="C318" s="1">
        <v>0.75</v>
      </c>
    </row>
    <row r="319" spans="1:3" x14ac:dyDescent="0.35">
      <c r="A319" t="s">
        <v>6177</v>
      </c>
      <c r="B319">
        <v>45087532</v>
      </c>
      <c r="C319" s="1">
        <v>0</v>
      </c>
    </row>
    <row r="320" spans="1:3" x14ac:dyDescent="0.35">
      <c r="A320" t="s">
        <v>6177</v>
      </c>
      <c r="B320">
        <v>777992746</v>
      </c>
      <c r="C320" s="1">
        <v>0</v>
      </c>
    </row>
    <row r="321" spans="1:3" x14ac:dyDescent="0.35">
      <c r="A321" t="s">
        <v>6177</v>
      </c>
      <c r="B321">
        <v>176222762</v>
      </c>
      <c r="C321" s="1">
        <v>0.5</v>
      </c>
    </row>
    <row r="322" spans="1:3" x14ac:dyDescent="0.35">
      <c r="A322" t="s">
        <v>6177</v>
      </c>
      <c r="B322">
        <v>67031087</v>
      </c>
      <c r="C322" s="1">
        <v>0.25</v>
      </c>
    </row>
    <row r="323" spans="1:3" x14ac:dyDescent="0.35">
      <c r="A323" t="s">
        <v>6177</v>
      </c>
      <c r="B323">
        <v>984694071</v>
      </c>
      <c r="C323" s="1">
        <v>0.25</v>
      </c>
    </row>
    <row r="324" spans="1:3" x14ac:dyDescent="0.35">
      <c r="A324" t="s">
        <v>6177</v>
      </c>
      <c r="B324">
        <v>965644948</v>
      </c>
      <c r="C324" s="1">
        <v>0.25</v>
      </c>
    </row>
    <row r="325" spans="1:3" x14ac:dyDescent="0.35">
      <c r="A325" t="s">
        <v>6177</v>
      </c>
      <c r="B325">
        <v>574674638</v>
      </c>
      <c r="C325" s="1">
        <v>0</v>
      </c>
    </row>
    <row r="326" spans="1:3" x14ac:dyDescent="0.35">
      <c r="A326" t="s">
        <v>6177</v>
      </c>
      <c r="B326">
        <v>889085010</v>
      </c>
      <c r="C326" s="1">
        <v>0.25</v>
      </c>
    </row>
    <row r="327" spans="1:3" x14ac:dyDescent="0.35">
      <c r="A327" t="s">
        <v>6177</v>
      </c>
      <c r="B327">
        <v>87238732</v>
      </c>
      <c r="C327" s="1">
        <v>0.75</v>
      </c>
    </row>
    <row r="328" spans="1:3" x14ac:dyDescent="0.35">
      <c r="A328" t="s">
        <v>6177</v>
      </c>
      <c r="B328">
        <v>915416749</v>
      </c>
      <c r="C328" s="1">
        <v>0.5</v>
      </c>
    </row>
    <row r="329" spans="1:3" x14ac:dyDescent="0.35">
      <c r="A329" t="s">
        <v>6177</v>
      </c>
      <c r="B329">
        <v>192166510</v>
      </c>
      <c r="C329" s="1">
        <v>0.75</v>
      </c>
    </row>
    <row r="330" spans="1:3" x14ac:dyDescent="0.35">
      <c r="A330" t="s">
        <v>6177</v>
      </c>
      <c r="B330">
        <v>280609285</v>
      </c>
      <c r="C330" s="1">
        <v>0.25</v>
      </c>
    </row>
    <row r="331" spans="1:3" x14ac:dyDescent="0.35">
      <c r="A331" t="s">
        <v>6177</v>
      </c>
      <c r="B331">
        <v>307328973</v>
      </c>
      <c r="C331" s="1">
        <v>0.25</v>
      </c>
    </row>
    <row r="332" spans="1:3" x14ac:dyDescent="0.35">
      <c r="A332" t="s">
        <v>6177</v>
      </c>
      <c r="B332">
        <v>265864878</v>
      </c>
      <c r="C332" s="1">
        <v>0.75</v>
      </c>
    </row>
    <row r="333" spans="1:3" x14ac:dyDescent="0.35">
      <c r="A333" t="s">
        <v>6177</v>
      </c>
      <c r="B333">
        <v>9052794</v>
      </c>
      <c r="C333" s="1">
        <v>0.5</v>
      </c>
    </row>
    <row r="334" spans="1:3" x14ac:dyDescent="0.35">
      <c r="A334" t="s">
        <v>6177</v>
      </c>
      <c r="B334">
        <v>177114036</v>
      </c>
      <c r="C334" s="1">
        <v>0.5</v>
      </c>
    </row>
    <row r="335" spans="1:3" x14ac:dyDescent="0.35">
      <c r="A335" t="s">
        <v>6177</v>
      </c>
      <c r="B335">
        <v>167654139</v>
      </c>
      <c r="C335" s="1">
        <v>0.25</v>
      </c>
    </row>
    <row r="336" spans="1:3" x14ac:dyDescent="0.35">
      <c r="A336" t="s">
        <v>6177</v>
      </c>
      <c r="B336">
        <v>951603348</v>
      </c>
      <c r="C336" s="1">
        <v>0.25</v>
      </c>
    </row>
    <row r="337" spans="1:3" x14ac:dyDescent="0.35">
      <c r="A337" t="s">
        <v>6177</v>
      </c>
      <c r="B337">
        <v>133422649</v>
      </c>
      <c r="C337" s="1">
        <v>0.5</v>
      </c>
    </row>
    <row r="338" spans="1:3" x14ac:dyDescent="0.35">
      <c r="A338" t="s">
        <v>6177</v>
      </c>
      <c r="B338">
        <v>518826262</v>
      </c>
      <c r="C338" s="1">
        <v>0.25</v>
      </c>
    </row>
    <row r="339" spans="1:3" x14ac:dyDescent="0.35">
      <c r="A339" t="s">
        <v>6177</v>
      </c>
      <c r="B339">
        <v>93214941</v>
      </c>
      <c r="C339" s="1">
        <v>0.75</v>
      </c>
    </row>
    <row r="340" spans="1:3" x14ac:dyDescent="0.35">
      <c r="A340" t="s">
        <v>6177</v>
      </c>
      <c r="B340">
        <v>597098963</v>
      </c>
      <c r="C340" s="1">
        <v>0.75</v>
      </c>
    </row>
    <row r="341" spans="1:3" x14ac:dyDescent="0.35">
      <c r="A341" t="s">
        <v>6177</v>
      </c>
      <c r="B341">
        <v>321041248</v>
      </c>
      <c r="C341" s="1">
        <v>0.25</v>
      </c>
    </row>
    <row r="342" spans="1:3" x14ac:dyDescent="0.35">
      <c r="A342" t="s">
        <v>6177</v>
      </c>
      <c r="B342">
        <v>136232022</v>
      </c>
      <c r="C342" s="1">
        <v>0.25</v>
      </c>
    </row>
    <row r="343" spans="1:3" x14ac:dyDescent="0.35">
      <c r="A343" t="s">
        <v>6177</v>
      </c>
      <c r="B343">
        <v>878940712</v>
      </c>
      <c r="C343" s="1">
        <v>0.5</v>
      </c>
    </row>
    <row r="344" spans="1:3" x14ac:dyDescent="0.35">
      <c r="A344" t="s">
        <v>6177</v>
      </c>
      <c r="B344">
        <v>671026250</v>
      </c>
      <c r="C344" s="1">
        <v>0.5</v>
      </c>
    </row>
    <row r="345" spans="1:3" x14ac:dyDescent="0.35">
      <c r="A345" t="s">
        <v>6177</v>
      </c>
      <c r="B345">
        <v>577024399</v>
      </c>
      <c r="C345" s="1">
        <v>0.75</v>
      </c>
    </row>
    <row r="346" spans="1:3" x14ac:dyDescent="0.35">
      <c r="A346" t="s">
        <v>6177</v>
      </c>
      <c r="B346">
        <v>366358420</v>
      </c>
      <c r="C346" s="1">
        <v>0.25</v>
      </c>
    </row>
    <row r="347" spans="1:3" x14ac:dyDescent="0.35">
      <c r="A347" t="s">
        <v>6177</v>
      </c>
      <c r="B347">
        <v>692934406</v>
      </c>
      <c r="C347" s="1">
        <v>0.5</v>
      </c>
    </row>
    <row r="348" spans="1:3" x14ac:dyDescent="0.35">
      <c r="A348" t="s">
        <v>6177</v>
      </c>
      <c r="B348">
        <v>635748642</v>
      </c>
      <c r="C348" s="1">
        <v>0.25</v>
      </c>
    </row>
    <row r="349" spans="1:3" x14ac:dyDescent="0.35">
      <c r="A349" t="s">
        <v>6177</v>
      </c>
      <c r="B349">
        <v>258831671</v>
      </c>
      <c r="C349" s="1">
        <v>0.5</v>
      </c>
    </row>
    <row r="350" spans="1:3" x14ac:dyDescent="0.35">
      <c r="A350" t="s">
        <v>6177</v>
      </c>
      <c r="B350">
        <v>827628726</v>
      </c>
      <c r="C350" s="1">
        <v>0.75</v>
      </c>
    </row>
    <row r="351" spans="1:3" x14ac:dyDescent="0.35">
      <c r="A351" t="s">
        <v>6177</v>
      </c>
      <c r="B351">
        <v>767656466</v>
      </c>
      <c r="C351" s="1">
        <v>0.25</v>
      </c>
    </row>
    <row r="352" spans="1:3" x14ac:dyDescent="0.35">
      <c r="A352" t="s">
        <v>6177</v>
      </c>
      <c r="B352">
        <v>616885669</v>
      </c>
      <c r="C352" s="1">
        <v>0.5</v>
      </c>
    </row>
    <row r="353" spans="1:3" x14ac:dyDescent="0.35">
      <c r="A353" t="s">
        <v>6177</v>
      </c>
      <c r="B353">
        <v>331172887</v>
      </c>
      <c r="C353" s="1">
        <v>0.25</v>
      </c>
    </row>
    <row r="354" spans="1:3" x14ac:dyDescent="0.35">
      <c r="A354" t="s">
        <v>6177</v>
      </c>
      <c r="B354">
        <v>443973508</v>
      </c>
      <c r="C354" s="1">
        <v>0</v>
      </c>
    </row>
    <row r="355" spans="1:3" x14ac:dyDescent="0.35">
      <c r="A355" t="s">
        <v>6177</v>
      </c>
      <c r="B355">
        <v>442469610</v>
      </c>
      <c r="C355" s="1">
        <v>0.5</v>
      </c>
    </row>
    <row r="356" spans="1:3" x14ac:dyDescent="0.35">
      <c r="A356" t="s">
        <v>6177</v>
      </c>
      <c r="B356">
        <v>704250488</v>
      </c>
      <c r="C356" s="1">
        <v>0</v>
      </c>
    </row>
    <row r="357" spans="1:3" x14ac:dyDescent="0.35">
      <c r="A357" t="s">
        <v>6177</v>
      </c>
      <c r="B357">
        <v>770591187</v>
      </c>
      <c r="C357" s="1">
        <v>0</v>
      </c>
    </row>
    <row r="358" spans="1:3" x14ac:dyDescent="0.35">
      <c r="A358" t="s">
        <v>6177</v>
      </c>
      <c r="B358">
        <v>221419824</v>
      </c>
      <c r="C358" s="1">
        <v>0.5</v>
      </c>
    </row>
    <row r="359" spans="1:3" x14ac:dyDescent="0.35">
      <c r="A359" t="s">
        <v>6177</v>
      </c>
      <c r="B359">
        <v>243587919</v>
      </c>
      <c r="C359" s="1">
        <v>0.5</v>
      </c>
    </row>
    <row r="360" spans="1:3" x14ac:dyDescent="0.35">
      <c r="A360" t="s">
        <v>6177</v>
      </c>
      <c r="B360">
        <v>826803067</v>
      </c>
      <c r="C360" s="1">
        <v>0.5</v>
      </c>
    </row>
    <row r="361" spans="1:3" x14ac:dyDescent="0.35">
      <c r="A361" t="s">
        <v>6177</v>
      </c>
      <c r="B361">
        <v>336449990</v>
      </c>
      <c r="C361" s="1">
        <v>0.75</v>
      </c>
    </row>
    <row r="362" spans="1:3" x14ac:dyDescent="0.35">
      <c r="A362" t="s">
        <v>6177</v>
      </c>
      <c r="B362">
        <v>307405988</v>
      </c>
      <c r="C362" s="1">
        <v>0.5</v>
      </c>
    </row>
    <row r="363" spans="1:3" x14ac:dyDescent="0.35">
      <c r="A363" t="s">
        <v>6177</v>
      </c>
      <c r="B363">
        <v>109613268</v>
      </c>
      <c r="C363" s="1">
        <v>0.75</v>
      </c>
    </row>
    <row r="364" spans="1:3" x14ac:dyDescent="0.35">
      <c r="A364" t="s">
        <v>6177</v>
      </c>
      <c r="B364">
        <v>46797863</v>
      </c>
      <c r="C364" s="1">
        <v>0.25</v>
      </c>
    </row>
    <row r="365" spans="1:3" x14ac:dyDescent="0.35">
      <c r="A365" t="s">
        <v>6177</v>
      </c>
      <c r="B365">
        <v>77627444</v>
      </c>
      <c r="C365" s="1">
        <v>0.75</v>
      </c>
    </row>
    <row r="366" spans="1:3" x14ac:dyDescent="0.35">
      <c r="A366" t="s">
        <v>6177</v>
      </c>
      <c r="B366">
        <v>969849461</v>
      </c>
      <c r="C366" s="1">
        <v>0</v>
      </c>
    </row>
    <row r="367" spans="1:3" x14ac:dyDescent="0.35">
      <c r="A367" t="s">
        <v>6177</v>
      </c>
      <c r="B367">
        <v>253498368</v>
      </c>
      <c r="C367" s="1">
        <v>0.75</v>
      </c>
    </row>
    <row r="368" spans="1:3" x14ac:dyDescent="0.35">
      <c r="A368" t="s">
        <v>6177</v>
      </c>
      <c r="B368">
        <v>665456622</v>
      </c>
      <c r="C368" s="1">
        <v>0</v>
      </c>
    </row>
    <row r="369" spans="1:3" x14ac:dyDescent="0.35">
      <c r="A369" t="s">
        <v>6177</v>
      </c>
      <c r="B369">
        <v>135642253</v>
      </c>
      <c r="C369" s="1">
        <v>0.5</v>
      </c>
    </row>
    <row r="370" spans="1:3" x14ac:dyDescent="0.35">
      <c r="A370" t="s">
        <v>6177</v>
      </c>
      <c r="B370">
        <v>651088440</v>
      </c>
      <c r="C370" s="1">
        <v>0.25</v>
      </c>
    </row>
    <row r="371" spans="1:3" x14ac:dyDescent="0.35">
      <c r="A371" t="s">
        <v>6177</v>
      </c>
      <c r="B371">
        <v>241349621</v>
      </c>
      <c r="C371" s="1">
        <v>0</v>
      </c>
    </row>
    <row r="372" spans="1:3" x14ac:dyDescent="0.35">
      <c r="A372" t="s">
        <v>6177</v>
      </c>
      <c r="B372">
        <v>181717514</v>
      </c>
      <c r="C372" s="1">
        <v>0.75</v>
      </c>
    </row>
    <row r="373" spans="1:3" x14ac:dyDescent="0.35">
      <c r="A373" t="s">
        <v>6177</v>
      </c>
      <c r="B373">
        <v>412403373</v>
      </c>
      <c r="C373" s="1">
        <v>0</v>
      </c>
    </row>
    <row r="374" spans="1:3" x14ac:dyDescent="0.35">
      <c r="A374" t="s">
        <v>6177</v>
      </c>
      <c r="B374">
        <v>533428499</v>
      </c>
      <c r="C374" s="1">
        <v>0.5</v>
      </c>
    </row>
    <row r="375" spans="1:3" x14ac:dyDescent="0.35">
      <c r="A375" t="s">
        <v>6177</v>
      </c>
      <c r="B375">
        <v>58064170</v>
      </c>
      <c r="C375" s="1">
        <v>0.25</v>
      </c>
    </row>
    <row r="376" spans="1:3" x14ac:dyDescent="0.35">
      <c r="A376" t="s">
        <v>6177</v>
      </c>
      <c r="B376">
        <v>511686088</v>
      </c>
      <c r="C376" s="1">
        <v>0.75</v>
      </c>
    </row>
    <row r="377" spans="1:3" x14ac:dyDescent="0.35">
      <c r="A377" t="s">
        <v>6177</v>
      </c>
      <c r="B377">
        <v>453980175</v>
      </c>
      <c r="C377" s="1">
        <v>0.75</v>
      </c>
    </row>
    <row r="378" spans="1:3" x14ac:dyDescent="0.35">
      <c r="A378" t="s">
        <v>6177</v>
      </c>
      <c r="B378">
        <v>683923673</v>
      </c>
      <c r="C378" s="1">
        <v>0</v>
      </c>
    </row>
    <row r="379" spans="1:3" x14ac:dyDescent="0.35">
      <c r="A379" t="s">
        <v>6177</v>
      </c>
      <c r="B379">
        <v>399531461</v>
      </c>
      <c r="C379" s="1">
        <v>0.75</v>
      </c>
    </row>
    <row r="380" spans="1:3" x14ac:dyDescent="0.35">
      <c r="A380" t="s">
        <v>6177</v>
      </c>
      <c r="B380">
        <v>622588489</v>
      </c>
      <c r="C380" s="1">
        <v>0.25</v>
      </c>
    </row>
    <row r="381" spans="1:3" x14ac:dyDescent="0.35">
      <c r="A381" t="s">
        <v>6177</v>
      </c>
      <c r="B381">
        <v>572282309</v>
      </c>
      <c r="C381" s="1">
        <v>0.25</v>
      </c>
    </row>
    <row r="382" spans="1:3" x14ac:dyDescent="0.35">
      <c r="A382" t="s">
        <v>6177</v>
      </c>
      <c r="B382">
        <v>371142420</v>
      </c>
      <c r="C382" s="1">
        <v>0.75</v>
      </c>
    </row>
    <row r="383" spans="1:3" x14ac:dyDescent="0.35">
      <c r="A383" t="s">
        <v>6177</v>
      </c>
      <c r="B383">
        <v>609763632</v>
      </c>
      <c r="C383" s="1">
        <v>0.5</v>
      </c>
    </row>
    <row r="384" spans="1:3" x14ac:dyDescent="0.35">
      <c r="A384" t="s">
        <v>6177</v>
      </c>
      <c r="B384">
        <v>304071750</v>
      </c>
      <c r="C384" s="1">
        <v>0.25</v>
      </c>
    </row>
    <row r="385" spans="1:3" x14ac:dyDescent="0.35">
      <c r="A385" t="s">
        <v>6177</v>
      </c>
      <c r="B385">
        <v>790393092</v>
      </c>
      <c r="C385" s="1">
        <v>0.25</v>
      </c>
    </row>
    <row r="386" spans="1:3" x14ac:dyDescent="0.35">
      <c r="A386" t="s">
        <v>6177</v>
      </c>
      <c r="B386">
        <v>97106568</v>
      </c>
      <c r="C386" s="1">
        <v>0.5</v>
      </c>
    </row>
    <row r="387" spans="1:3" x14ac:dyDescent="0.35">
      <c r="A387" t="s">
        <v>6177</v>
      </c>
      <c r="B387">
        <v>922739901</v>
      </c>
      <c r="C387" s="1">
        <v>0</v>
      </c>
    </row>
    <row r="388" spans="1:3" x14ac:dyDescent="0.35">
      <c r="A388" t="s">
        <v>6177</v>
      </c>
      <c r="B388">
        <v>487111219</v>
      </c>
      <c r="C388" s="1">
        <v>0.75</v>
      </c>
    </row>
    <row r="389" spans="1:3" x14ac:dyDescent="0.35">
      <c r="A389" t="s">
        <v>6177</v>
      </c>
      <c r="B389">
        <v>409899373</v>
      </c>
      <c r="C389" s="1">
        <v>0</v>
      </c>
    </row>
    <row r="390" spans="1:3" x14ac:dyDescent="0.35">
      <c r="A390" t="s">
        <v>6177</v>
      </c>
      <c r="B390">
        <v>271740031</v>
      </c>
      <c r="C390" s="1">
        <v>0.5</v>
      </c>
    </row>
    <row r="391" spans="1:3" x14ac:dyDescent="0.35">
      <c r="A391" t="s">
        <v>6177</v>
      </c>
      <c r="B391">
        <v>128877972</v>
      </c>
      <c r="C391" s="1">
        <v>0.25</v>
      </c>
    </row>
    <row r="392" spans="1:3" x14ac:dyDescent="0.35">
      <c r="A392" t="s">
        <v>6177</v>
      </c>
      <c r="B392">
        <v>776956544</v>
      </c>
      <c r="C392" s="1">
        <v>0.25</v>
      </c>
    </row>
    <row r="393" spans="1:3" x14ac:dyDescent="0.35">
      <c r="A393" t="s">
        <v>6177</v>
      </c>
      <c r="B393">
        <v>899152166</v>
      </c>
      <c r="C393" s="1">
        <v>0.5</v>
      </c>
    </row>
    <row r="394" spans="1:3" x14ac:dyDescent="0.35">
      <c r="A394" t="s">
        <v>6177</v>
      </c>
      <c r="B394">
        <v>946289777</v>
      </c>
      <c r="C394" s="1">
        <v>0.5</v>
      </c>
    </row>
    <row r="395" spans="1:3" x14ac:dyDescent="0.35">
      <c r="A395" t="s">
        <v>6177</v>
      </c>
      <c r="B395">
        <v>33056746</v>
      </c>
      <c r="C395" s="1">
        <v>0.75</v>
      </c>
    </row>
    <row r="396" spans="1:3" x14ac:dyDescent="0.35">
      <c r="A396" t="s">
        <v>6177</v>
      </c>
      <c r="B396">
        <v>98550380</v>
      </c>
      <c r="C396" s="1">
        <v>0.75</v>
      </c>
    </row>
    <row r="397" spans="1:3" x14ac:dyDescent="0.35">
      <c r="A397" t="s">
        <v>6177</v>
      </c>
      <c r="B397">
        <v>293249931</v>
      </c>
      <c r="C397" s="1">
        <v>0.75</v>
      </c>
    </row>
    <row r="398" spans="1:3" x14ac:dyDescent="0.35">
      <c r="A398" t="s">
        <v>6177</v>
      </c>
      <c r="B398">
        <v>435481821</v>
      </c>
      <c r="C398" s="1">
        <v>0.75</v>
      </c>
    </row>
    <row r="399" spans="1:3" x14ac:dyDescent="0.35">
      <c r="A399" t="s">
        <v>6177</v>
      </c>
      <c r="B399">
        <v>875339308</v>
      </c>
      <c r="C399" s="1">
        <v>0.5</v>
      </c>
    </row>
    <row r="400" spans="1:3" x14ac:dyDescent="0.35">
      <c r="A400" t="s">
        <v>6177</v>
      </c>
      <c r="B400">
        <v>241445901</v>
      </c>
      <c r="C400" s="1">
        <v>0</v>
      </c>
    </row>
    <row r="401" spans="1:3" x14ac:dyDescent="0.35">
      <c r="A401" t="s">
        <v>6177</v>
      </c>
      <c r="B401">
        <v>143713603</v>
      </c>
      <c r="C401" s="1">
        <v>0.75</v>
      </c>
    </row>
    <row r="402" spans="1:3" x14ac:dyDescent="0.35">
      <c r="A402" t="s">
        <v>6177</v>
      </c>
      <c r="B402">
        <v>588258139</v>
      </c>
      <c r="C402" s="1">
        <v>0</v>
      </c>
    </row>
    <row r="403" spans="1:3" x14ac:dyDescent="0.35">
      <c r="A403" t="s">
        <v>6177</v>
      </c>
      <c r="B403">
        <v>783832158</v>
      </c>
      <c r="C403" s="1">
        <v>0</v>
      </c>
    </row>
    <row r="404" spans="1:3" x14ac:dyDescent="0.35">
      <c r="A404" t="s">
        <v>6177</v>
      </c>
      <c r="B404">
        <v>532469543</v>
      </c>
      <c r="C404" s="1">
        <v>0.5</v>
      </c>
    </row>
    <row r="405" spans="1:3" x14ac:dyDescent="0.35">
      <c r="A405" t="s">
        <v>6177</v>
      </c>
      <c r="B405">
        <v>2751625</v>
      </c>
      <c r="C405" s="1">
        <v>0.25</v>
      </c>
    </row>
    <row r="406" spans="1:3" x14ac:dyDescent="0.35">
      <c r="A406" t="s">
        <v>6177</v>
      </c>
      <c r="B406">
        <v>957820001</v>
      </c>
      <c r="C406" s="1">
        <v>0.5</v>
      </c>
    </row>
    <row r="407" spans="1:3" x14ac:dyDescent="0.35">
      <c r="A407" t="s">
        <v>6177</v>
      </c>
      <c r="B407">
        <v>182328587</v>
      </c>
      <c r="C407" s="1">
        <v>0.75</v>
      </c>
    </row>
    <row r="408" spans="1:3" x14ac:dyDescent="0.35">
      <c r="A408" t="s">
        <v>6177</v>
      </c>
      <c r="B408">
        <v>73715561</v>
      </c>
      <c r="C408" s="1">
        <v>0</v>
      </c>
    </row>
    <row r="409" spans="1:3" x14ac:dyDescent="0.35">
      <c r="A409" t="s">
        <v>6177</v>
      </c>
      <c r="B409">
        <v>720504346</v>
      </c>
      <c r="C409" s="1">
        <v>0.75</v>
      </c>
    </row>
    <row r="410" spans="1:3" x14ac:dyDescent="0.35">
      <c r="A410" t="s">
        <v>6177</v>
      </c>
      <c r="B410">
        <v>545620904</v>
      </c>
      <c r="C410" s="1">
        <v>0.25</v>
      </c>
    </row>
    <row r="411" spans="1:3" x14ac:dyDescent="0.35">
      <c r="A411" t="s">
        <v>6177</v>
      </c>
      <c r="B411">
        <v>468434243</v>
      </c>
      <c r="C411" s="1">
        <v>0.75</v>
      </c>
    </row>
    <row r="412" spans="1:3" x14ac:dyDescent="0.35">
      <c r="A412" t="s">
        <v>6177</v>
      </c>
      <c r="B412">
        <v>490053873</v>
      </c>
      <c r="C412" s="1">
        <v>0</v>
      </c>
    </row>
    <row r="413" spans="1:3" x14ac:dyDescent="0.35">
      <c r="A413" t="s">
        <v>6177</v>
      </c>
      <c r="B413">
        <v>898850646</v>
      </c>
      <c r="C413" s="1">
        <v>0.5</v>
      </c>
    </row>
    <row r="414" spans="1:3" x14ac:dyDescent="0.35">
      <c r="A414" t="s">
        <v>6177</v>
      </c>
      <c r="B414">
        <v>545998935</v>
      </c>
      <c r="C414" s="1">
        <v>0.75</v>
      </c>
    </row>
    <row r="415" spans="1:3" x14ac:dyDescent="0.35">
      <c r="A415" t="s">
        <v>6177</v>
      </c>
      <c r="B415">
        <v>753052435</v>
      </c>
      <c r="C415" s="1">
        <v>0.5</v>
      </c>
    </row>
    <row r="416" spans="1:3" x14ac:dyDescent="0.35">
      <c r="A416" t="s">
        <v>6177</v>
      </c>
      <c r="B416">
        <v>543597632</v>
      </c>
      <c r="C416" s="1">
        <v>0.5</v>
      </c>
    </row>
    <row r="417" spans="1:3" x14ac:dyDescent="0.35">
      <c r="A417" t="s">
        <v>6177</v>
      </c>
      <c r="B417">
        <v>997371033</v>
      </c>
      <c r="C417" s="1">
        <v>0</v>
      </c>
    </row>
    <row r="418" spans="1:3" x14ac:dyDescent="0.35">
      <c r="A418" t="s">
        <v>6177</v>
      </c>
      <c r="B418">
        <v>2146153</v>
      </c>
      <c r="C418" s="1">
        <v>0.75</v>
      </c>
    </row>
    <row r="419" spans="1:3" x14ac:dyDescent="0.35">
      <c r="A419" t="s">
        <v>6177</v>
      </c>
      <c r="B419">
        <v>228197315</v>
      </c>
      <c r="C419" s="1">
        <v>0</v>
      </c>
    </row>
    <row r="420" spans="1:3" x14ac:dyDescent="0.35">
      <c r="A420" t="s">
        <v>6177</v>
      </c>
      <c r="B420">
        <v>25918402</v>
      </c>
      <c r="C420" s="1">
        <v>0.25</v>
      </c>
    </row>
    <row r="421" spans="1:3" x14ac:dyDescent="0.35">
      <c r="A421" t="s">
        <v>6177</v>
      </c>
      <c r="B421">
        <v>382079662</v>
      </c>
      <c r="C421" s="1">
        <v>0</v>
      </c>
    </row>
    <row r="422" spans="1:3" x14ac:dyDescent="0.35">
      <c r="A422" t="s">
        <v>6177</v>
      </c>
      <c r="B422">
        <v>58474603</v>
      </c>
      <c r="C422" s="1">
        <v>0.5</v>
      </c>
    </row>
    <row r="423" spans="1:3" x14ac:dyDescent="0.35">
      <c r="A423" t="s">
        <v>6177</v>
      </c>
      <c r="B423">
        <v>763515984</v>
      </c>
      <c r="C423" s="1">
        <v>0</v>
      </c>
    </row>
    <row r="424" spans="1:3" x14ac:dyDescent="0.35">
      <c r="A424" t="s">
        <v>6177</v>
      </c>
      <c r="B424">
        <v>236168567</v>
      </c>
      <c r="C424" s="1">
        <v>0.5</v>
      </c>
    </row>
    <row r="425" spans="1:3" x14ac:dyDescent="0.35">
      <c r="A425" t="s">
        <v>6177</v>
      </c>
      <c r="B425">
        <v>341161434</v>
      </c>
      <c r="C425" s="1">
        <v>0</v>
      </c>
    </row>
    <row r="426" spans="1:3" x14ac:dyDescent="0.35">
      <c r="A426" t="s">
        <v>6177</v>
      </c>
      <c r="B426">
        <v>537270977</v>
      </c>
      <c r="C426" s="1">
        <v>0.5</v>
      </c>
    </row>
    <row r="427" spans="1:3" x14ac:dyDescent="0.35">
      <c r="A427" t="s">
        <v>6177</v>
      </c>
      <c r="B427">
        <v>188446916</v>
      </c>
      <c r="C427" s="1">
        <v>0</v>
      </c>
    </row>
    <row r="428" spans="1:3" x14ac:dyDescent="0.35">
      <c r="A428" t="s">
        <v>6177</v>
      </c>
      <c r="B428">
        <v>600924230</v>
      </c>
      <c r="C428" s="1">
        <v>0.25</v>
      </c>
    </row>
    <row r="429" spans="1:3" x14ac:dyDescent="0.35">
      <c r="A429" t="s">
        <v>6177</v>
      </c>
      <c r="B429">
        <v>87826690</v>
      </c>
      <c r="C429" s="1">
        <v>0.5</v>
      </c>
    </row>
    <row r="430" spans="1:3" x14ac:dyDescent="0.35">
      <c r="A430" t="s">
        <v>6177</v>
      </c>
      <c r="B430">
        <v>113165911</v>
      </c>
      <c r="C430" s="1">
        <v>0.5</v>
      </c>
    </row>
    <row r="431" spans="1:3" x14ac:dyDescent="0.35">
      <c r="A431" t="s">
        <v>6177</v>
      </c>
      <c r="B431">
        <v>49880986</v>
      </c>
      <c r="C431" s="1">
        <v>0.5</v>
      </c>
    </row>
    <row r="432" spans="1:3" x14ac:dyDescent="0.35">
      <c r="A432" t="s">
        <v>6177</v>
      </c>
      <c r="B432">
        <v>666033769</v>
      </c>
      <c r="C432" s="1">
        <v>0.75</v>
      </c>
    </row>
    <row r="433" spans="1:3" x14ac:dyDescent="0.35">
      <c r="A433" t="s">
        <v>6177</v>
      </c>
      <c r="B433">
        <v>873700581</v>
      </c>
      <c r="C433" s="1">
        <v>0.5</v>
      </c>
    </row>
    <row r="434" spans="1:3" x14ac:dyDescent="0.35">
      <c r="A434" t="s">
        <v>6177</v>
      </c>
      <c r="B434">
        <v>363199695</v>
      </c>
      <c r="C434" s="1">
        <v>0.5</v>
      </c>
    </row>
    <row r="435" spans="1:3" x14ac:dyDescent="0.35">
      <c r="A435" t="s">
        <v>6177</v>
      </c>
      <c r="B435">
        <v>844326792</v>
      </c>
      <c r="C435" s="1">
        <v>0.25</v>
      </c>
    </row>
    <row r="436" spans="1:3" x14ac:dyDescent="0.35">
      <c r="A436" t="s">
        <v>6177</v>
      </c>
      <c r="B436">
        <v>316447593</v>
      </c>
      <c r="C436" s="1">
        <v>0.5</v>
      </c>
    </row>
    <row r="437" spans="1:3" x14ac:dyDescent="0.35">
      <c r="A437" t="s">
        <v>6177</v>
      </c>
      <c r="B437">
        <v>731806882</v>
      </c>
      <c r="C437" s="1">
        <v>0.5</v>
      </c>
    </row>
    <row r="438" spans="1:3" x14ac:dyDescent="0.35">
      <c r="A438" t="s">
        <v>6177</v>
      </c>
      <c r="B438">
        <v>403033646</v>
      </c>
      <c r="C438" s="1">
        <v>0</v>
      </c>
    </row>
    <row r="439" spans="1:3" x14ac:dyDescent="0.35">
      <c r="A439" t="s">
        <v>6177</v>
      </c>
      <c r="B439">
        <v>934154352</v>
      </c>
      <c r="C439" s="1">
        <v>0.25</v>
      </c>
    </row>
    <row r="440" spans="1:3" x14ac:dyDescent="0.35">
      <c r="A440" t="s">
        <v>6177</v>
      </c>
      <c r="B440">
        <v>543580109</v>
      </c>
      <c r="C440" s="1">
        <v>0</v>
      </c>
    </row>
    <row r="441" spans="1:3" x14ac:dyDescent="0.35">
      <c r="A441" t="s">
        <v>6177</v>
      </c>
      <c r="B441">
        <v>48126440</v>
      </c>
      <c r="C441" s="1">
        <v>0</v>
      </c>
    </row>
    <row r="442" spans="1:3" x14ac:dyDescent="0.35">
      <c r="A442" t="s">
        <v>6177</v>
      </c>
      <c r="B442">
        <v>715678008</v>
      </c>
      <c r="C442" s="1">
        <v>0.5</v>
      </c>
    </row>
    <row r="443" spans="1:3" x14ac:dyDescent="0.35">
      <c r="A443" t="s">
        <v>6177</v>
      </c>
      <c r="B443">
        <v>790391249</v>
      </c>
      <c r="C443" s="1">
        <v>0.75</v>
      </c>
    </row>
    <row r="444" spans="1:3" x14ac:dyDescent="0.35">
      <c r="A444" t="s">
        <v>6177</v>
      </c>
      <c r="B444">
        <v>810104163</v>
      </c>
      <c r="C444" s="1">
        <v>0.25</v>
      </c>
    </row>
    <row r="445" spans="1:3" x14ac:dyDescent="0.35">
      <c r="A445" t="s">
        <v>6177</v>
      </c>
      <c r="B445">
        <v>449371390</v>
      </c>
      <c r="C445" s="1">
        <v>0.75</v>
      </c>
    </row>
    <row r="446" spans="1:3" x14ac:dyDescent="0.35">
      <c r="A446" t="s">
        <v>6177</v>
      </c>
      <c r="B446">
        <v>720496155</v>
      </c>
      <c r="C446" s="1">
        <v>0.75</v>
      </c>
    </row>
    <row r="447" spans="1:3" x14ac:dyDescent="0.35">
      <c r="A447" t="s">
        <v>6177</v>
      </c>
      <c r="B447">
        <v>114607143</v>
      </c>
      <c r="C447" s="1">
        <v>0.75</v>
      </c>
    </row>
    <row r="448" spans="1:3" x14ac:dyDescent="0.35">
      <c r="A448" t="s">
        <v>6177</v>
      </c>
      <c r="B448">
        <v>274472571</v>
      </c>
      <c r="C448" s="1">
        <v>0.5</v>
      </c>
    </row>
    <row r="449" spans="1:3" x14ac:dyDescent="0.35">
      <c r="A449" t="s">
        <v>6177</v>
      </c>
      <c r="B449">
        <v>684228489</v>
      </c>
      <c r="C449" s="1">
        <v>0.5</v>
      </c>
    </row>
    <row r="450" spans="1:3" x14ac:dyDescent="0.35">
      <c r="A450" t="s">
        <v>6177</v>
      </c>
      <c r="B450">
        <v>68280294</v>
      </c>
      <c r="C450" s="1">
        <v>0.5</v>
      </c>
    </row>
    <row r="451" spans="1:3" x14ac:dyDescent="0.35">
      <c r="A451" t="s">
        <v>6177</v>
      </c>
      <c r="B451">
        <v>706239371</v>
      </c>
      <c r="C451" s="1">
        <v>0</v>
      </c>
    </row>
    <row r="452" spans="1:3" x14ac:dyDescent="0.35">
      <c r="A452" t="s">
        <v>6177</v>
      </c>
      <c r="B452">
        <v>859532110</v>
      </c>
      <c r="C452" s="1">
        <v>0</v>
      </c>
    </row>
    <row r="453" spans="1:3" x14ac:dyDescent="0.35">
      <c r="A453" t="s">
        <v>6177</v>
      </c>
      <c r="B453">
        <v>66046046</v>
      </c>
      <c r="C453" s="1">
        <v>0.5</v>
      </c>
    </row>
    <row r="454" spans="1:3" x14ac:dyDescent="0.35">
      <c r="A454" t="s">
        <v>6177</v>
      </c>
      <c r="B454">
        <v>453758837</v>
      </c>
      <c r="C454" s="1">
        <v>0</v>
      </c>
    </row>
    <row r="455" spans="1:3" x14ac:dyDescent="0.35">
      <c r="A455" t="s">
        <v>6177</v>
      </c>
      <c r="B455">
        <v>330775749</v>
      </c>
      <c r="C455" s="1">
        <v>0.25</v>
      </c>
    </row>
    <row r="456" spans="1:3" x14ac:dyDescent="0.35">
      <c r="A456" t="s">
        <v>6177</v>
      </c>
      <c r="B456">
        <v>862925892</v>
      </c>
      <c r="C456" s="1">
        <v>0.75</v>
      </c>
    </row>
    <row r="457" spans="1:3" x14ac:dyDescent="0.35">
      <c r="A457" t="s">
        <v>6177</v>
      </c>
      <c r="B457">
        <v>668426800</v>
      </c>
      <c r="C457" s="1">
        <v>0.25</v>
      </c>
    </row>
    <row r="458" spans="1:3" x14ac:dyDescent="0.35">
      <c r="A458" t="s">
        <v>6177</v>
      </c>
      <c r="B458">
        <v>25156448</v>
      </c>
      <c r="C458" s="1">
        <v>0</v>
      </c>
    </row>
    <row r="459" spans="1:3" x14ac:dyDescent="0.35">
      <c r="A459" t="s">
        <v>6177</v>
      </c>
      <c r="B459">
        <v>468361528</v>
      </c>
      <c r="C459" s="1">
        <v>0.25</v>
      </c>
    </row>
    <row r="460" spans="1:3" x14ac:dyDescent="0.35">
      <c r="A460" t="s">
        <v>6177</v>
      </c>
      <c r="B460">
        <v>672830363</v>
      </c>
      <c r="C460" s="1">
        <v>0.75</v>
      </c>
    </row>
    <row r="461" spans="1:3" x14ac:dyDescent="0.35">
      <c r="A461" t="s">
        <v>6177</v>
      </c>
      <c r="B461">
        <v>641162583</v>
      </c>
      <c r="C461" s="1">
        <v>0.75</v>
      </c>
    </row>
    <row r="462" spans="1:3" x14ac:dyDescent="0.35">
      <c r="A462" t="s">
        <v>6177</v>
      </c>
      <c r="B462">
        <v>562586427</v>
      </c>
      <c r="C462" s="1">
        <v>0.5</v>
      </c>
    </row>
    <row r="463" spans="1:3" x14ac:dyDescent="0.35">
      <c r="A463" t="s">
        <v>6177</v>
      </c>
      <c r="B463">
        <v>672369839</v>
      </c>
      <c r="C463" s="1">
        <v>0</v>
      </c>
    </row>
    <row r="464" spans="1:3" x14ac:dyDescent="0.35">
      <c r="A464" t="s">
        <v>6177</v>
      </c>
      <c r="B464">
        <v>277879148</v>
      </c>
      <c r="C464" s="1">
        <v>0.25</v>
      </c>
    </row>
    <row r="465" spans="1:3" x14ac:dyDescent="0.35">
      <c r="A465" t="s">
        <v>6177</v>
      </c>
      <c r="B465">
        <v>993940864</v>
      </c>
      <c r="C465" s="1">
        <v>0.25</v>
      </c>
    </row>
    <row r="466" spans="1:3" x14ac:dyDescent="0.35">
      <c r="A466" t="s">
        <v>6177</v>
      </c>
      <c r="B466">
        <v>959471211</v>
      </c>
      <c r="C466" s="1">
        <v>0.5</v>
      </c>
    </row>
    <row r="467" spans="1:3" x14ac:dyDescent="0.35">
      <c r="A467" t="s">
        <v>6177</v>
      </c>
      <c r="B467">
        <v>612724567</v>
      </c>
      <c r="C467" s="1">
        <v>0.25</v>
      </c>
    </row>
    <row r="468" spans="1:3" x14ac:dyDescent="0.35">
      <c r="A468" t="s">
        <v>6177</v>
      </c>
      <c r="B468">
        <v>510835677</v>
      </c>
      <c r="C468" s="1">
        <v>0</v>
      </c>
    </row>
    <row r="469" spans="1:3" x14ac:dyDescent="0.35">
      <c r="A469" t="s">
        <v>6177</v>
      </c>
      <c r="B469">
        <v>411380326</v>
      </c>
      <c r="C469" s="1">
        <v>0.5</v>
      </c>
    </row>
    <row r="470" spans="1:3" x14ac:dyDescent="0.35">
      <c r="A470" t="s">
        <v>6177</v>
      </c>
      <c r="B470">
        <v>516336426</v>
      </c>
      <c r="C470" s="1">
        <v>0.75</v>
      </c>
    </row>
    <row r="471" spans="1:3" x14ac:dyDescent="0.35">
      <c r="A471" t="s">
        <v>6177</v>
      </c>
      <c r="B471">
        <v>130397149</v>
      </c>
      <c r="C471" s="1">
        <v>0.25</v>
      </c>
    </row>
    <row r="472" spans="1:3" x14ac:dyDescent="0.35">
      <c r="A472" t="s">
        <v>6177</v>
      </c>
      <c r="B472">
        <v>423730232</v>
      </c>
      <c r="C472" s="1">
        <v>0.75</v>
      </c>
    </row>
    <row r="473" spans="1:3" x14ac:dyDescent="0.35">
      <c r="A473" t="s">
        <v>6177</v>
      </c>
      <c r="B473">
        <v>107961266</v>
      </c>
      <c r="C473" s="1">
        <v>0</v>
      </c>
    </row>
    <row r="474" spans="1:3" x14ac:dyDescent="0.35">
      <c r="A474" t="s">
        <v>6177</v>
      </c>
      <c r="B474">
        <v>782237332</v>
      </c>
      <c r="C474" s="1">
        <v>0.75</v>
      </c>
    </row>
    <row r="475" spans="1:3" x14ac:dyDescent="0.35">
      <c r="A475" t="s">
        <v>6177</v>
      </c>
      <c r="B475">
        <v>122621145</v>
      </c>
      <c r="C475" s="1">
        <v>0</v>
      </c>
    </row>
    <row r="476" spans="1:3" x14ac:dyDescent="0.35">
      <c r="A476" t="s">
        <v>6177</v>
      </c>
      <c r="B476">
        <v>541861569</v>
      </c>
      <c r="C476" s="1">
        <v>0</v>
      </c>
    </row>
    <row r="477" spans="1:3" x14ac:dyDescent="0.35">
      <c r="A477" t="s">
        <v>6177</v>
      </c>
      <c r="B477">
        <v>74610243</v>
      </c>
      <c r="C477" s="1">
        <v>0.25</v>
      </c>
    </row>
    <row r="478" spans="1:3" x14ac:dyDescent="0.35">
      <c r="A478" t="s">
        <v>6177</v>
      </c>
      <c r="B478">
        <v>283340715</v>
      </c>
      <c r="C478" s="1">
        <v>0.75</v>
      </c>
    </row>
    <row r="479" spans="1:3" x14ac:dyDescent="0.35">
      <c r="A479" t="s">
        <v>6177</v>
      </c>
      <c r="B479">
        <v>305148262</v>
      </c>
      <c r="C479" s="1">
        <v>0.75</v>
      </c>
    </row>
    <row r="480" spans="1:3" x14ac:dyDescent="0.35">
      <c r="A480" t="s">
        <v>6177</v>
      </c>
      <c r="B480">
        <v>501552618</v>
      </c>
      <c r="C480" s="1">
        <v>0</v>
      </c>
    </row>
    <row r="481" spans="1:3" x14ac:dyDescent="0.35">
      <c r="A481" t="s">
        <v>6177</v>
      </c>
      <c r="B481">
        <v>48927497</v>
      </c>
      <c r="C481" s="1">
        <v>0</v>
      </c>
    </row>
    <row r="482" spans="1:3" x14ac:dyDescent="0.35">
      <c r="A482" t="s">
        <v>6177</v>
      </c>
      <c r="B482">
        <v>335464094</v>
      </c>
      <c r="C482" s="1">
        <v>0</v>
      </c>
    </row>
    <row r="483" spans="1:3" x14ac:dyDescent="0.35">
      <c r="A483" t="s">
        <v>6177</v>
      </c>
      <c r="B483">
        <v>870982324</v>
      </c>
      <c r="C483" s="1">
        <v>0.5</v>
      </c>
    </row>
    <row r="484" spans="1:3" x14ac:dyDescent="0.35">
      <c r="A484" t="s">
        <v>6177</v>
      </c>
      <c r="B484">
        <v>926400808</v>
      </c>
      <c r="C484" s="1">
        <v>0.25</v>
      </c>
    </row>
    <row r="485" spans="1:3" x14ac:dyDescent="0.35">
      <c r="A485" t="s">
        <v>6177</v>
      </c>
      <c r="B485">
        <v>542215836</v>
      </c>
      <c r="C485" s="1">
        <v>0</v>
      </c>
    </row>
    <row r="486" spans="1:3" x14ac:dyDescent="0.35">
      <c r="A486" t="s">
        <v>6177</v>
      </c>
      <c r="B486">
        <v>603175786</v>
      </c>
      <c r="C486" s="1">
        <v>0</v>
      </c>
    </row>
    <row r="487" spans="1:3" x14ac:dyDescent="0.35">
      <c r="A487" t="s">
        <v>6177</v>
      </c>
      <c r="B487">
        <v>695715836</v>
      </c>
      <c r="C487" s="1">
        <v>0.75</v>
      </c>
    </row>
    <row r="488" spans="1:3" x14ac:dyDescent="0.35">
      <c r="A488" t="s">
        <v>6177</v>
      </c>
      <c r="B488">
        <v>299668063</v>
      </c>
      <c r="C488" s="1">
        <v>0.75</v>
      </c>
    </row>
    <row r="489" spans="1:3" x14ac:dyDescent="0.35">
      <c r="A489" t="s">
        <v>6177</v>
      </c>
      <c r="B489">
        <v>506706025</v>
      </c>
      <c r="C489" s="1">
        <v>0.25</v>
      </c>
    </row>
    <row r="490" spans="1:3" x14ac:dyDescent="0.35">
      <c r="A490" t="s">
        <v>6177</v>
      </c>
      <c r="B490">
        <v>829392885</v>
      </c>
      <c r="C490" s="1">
        <v>0.5</v>
      </c>
    </row>
    <row r="491" spans="1:3" x14ac:dyDescent="0.35">
      <c r="A491" t="s">
        <v>6177</v>
      </c>
      <c r="B491">
        <v>261147852</v>
      </c>
      <c r="C491" s="1">
        <v>0</v>
      </c>
    </row>
    <row r="492" spans="1:3" x14ac:dyDescent="0.35">
      <c r="A492" t="s">
        <v>6177</v>
      </c>
      <c r="B492">
        <v>698205626</v>
      </c>
      <c r="C492" s="1">
        <v>0.25</v>
      </c>
    </row>
    <row r="493" spans="1:3" x14ac:dyDescent="0.35">
      <c r="A493" t="s">
        <v>6177</v>
      </c>
      <c r="B493">
        <v>924040912</v>
      </c>
      <c r="C493" s="1">
        <v>0.75</v>
      </c>
    </row>
    <row r="494" spans="1:3" x14ac:dyDescent="0.35">
      <c r="A494" t="s">
        <v>6177</v>
      </c>
      <c r="B494">
        <v>538277496</v>
      </c>
      <c r="C494" s="1">
        <v>0</v>
      </c>
    </row>
    <row r="495" spans="1:3" x14ac:dyDescent="0.35">
      <c r="A495" t="s">
        <v>6177</v>
      </c>
      <c r="B495">
        <v>255923617</v>
      </c>
      <c r="C495" s="1">
        <v>0.25</v>
      </c>
    </row>
    <row r="496" spans="1:3" x14ac:dyDescent="0.35">
      <c r="A496" t="s">
        <v>6177</v>
      </c>
      <c r="B496">
        <v>623024154</v>
      </c>
      <c r="C496" s="1">
        <v>0</v>
      </c>
    </row>
    <row r="497" spans="1:3" x14ac:dyDescent="0.35">
      <c r="A497" t="s">
        <v>6177</v>
      </c>
      <c r="B497">
        <v>293263284</v>
      </c>
      <c r="C497" s="1">
        <v>0.25</v>
      </c>
    </row>
    <row r="498" spans="1:3" x14ac:dyDescent="0.35">
      <c r="A498" t="s">
        <v>6177</v>
      </c>
      <c r="B498">
        <v>920076730</v>
      </c>
      <c r="C498" s="1">
        <v>0.5</v>
      </c>
    </row>
    <row r="499" spans="1:3" x14ac:dyDescent="0.35">
      <c r="A499" t="s">
        <v>6177</v>
      </c>
      <c r="B499">
        <v>800032581</v>
      </c>
      <c r="C499" s="1">
        <v>0.25</v>
      </c>
    </row>
    <row r="500" spans="1:3" x14ac:dyDescent="0.35">
      <c r="A500" t="s">
        <v>6177</v>
      </c>
      <c r="B500">
        <v>582624979</v>
      </c>
      <c r="C500" s="1">
        <v>0</v>
      </c>
    </row>
    <row r="501" spans="1:3" x14ac:dyDescent="0.35">
      <c r="A501" t="s">
        <v>6177</v>
      </c>
      <c r="B501">
        <v>33289021</v>
      </c>
      <c r="C501" s="1">
        <v>0.75</v>
      </c>
    </row>
    <row r="502" spans="1:3" x14ac:dyDescent="0.35">
      <c r="A502" t="s">
        <v>6177</v>
      </c>
      <c r="B502">
        <v>594432656</v>
      </c>
      <c r="C502" s="1">
        <v>0</v>
      </c>
    </row>
    <row r="503" spans="1:3" x14ac:dyDescent="0.35">
      <c r="A503" t="s">
        <v>6178</v>
      </c>
      <c r="B503">
        <v>526139831</v>
      </c>
      <c r="C503" s="1">
        <v>0.5</v>
      </c>
    </row>
    <row r="504" spans="1:3" x14ac:dyDescent="0.35">
      <c r="A504" t="s">
        <v>6178</v>
      </c>
      <c r="B504">
        <v>932967565</v>
      </c>
      <c r="C504" s="1">
        <v>0</v>
      </c>
    </row>
    <row r="505" spans="1:3" x14ac:dyDescent="0.35">
      <c r="A505" t="s">
        <v>6178</v>
      </c>
      <c r="B505">
        <v>232958073</v>
      </c>
      <c r="C505" s="1">
        <v>0.25</v>
      </c>
    </row>
    <row r="506" spans="1:3" x14ac:dyDescent="0.35">
      <c r="A506" t="s">
        <v>6178</v>
      </c>
      <c r="B506">
        <v>74276439</v>
      </c>
      <c r="C506" s="1">
        <v>0.5</v>
      </c>
    </row>
    <row r="507" spans="1:3" x14ac:dyDescent="0.35">
      <c r="A507" t="s">
        <v>6178</v>
      </c>
      <c r="B507">
        <v>774327809</v>
      </c>
      <c r="C507" s="1">
        <v>0.25</v>
      </c>
    </row>
    <row r="508" spans="1:3" x14ac:dyDescent="0.35">
      <c r="A508" t="s">
        <v>6178</v>
      </c>
      <c r="B508">
        <v>65997466</v>
      </c>
      <c r="C508" s="1">
        <v>0.25</v>
      </c>
    </row>
    <row r="509" spans="1:3" x14ac:dyDescent="0.35">
      <c r="A509" t="s">
        <v>6178</v>
      </c>
      <c r="B509">
        <v>484515047</v>
      </c>
      <c r="C509" s="1">
        <v>0.75</v>
      </c>
    </row>
    <row r="510" spans="1:3" x14ac:dyDescent="0.35">
      <c r="A510" t="s">
        <v>6178</v>
      </c>
      <c r="B510">
        <v>701274382</v>
      </c>
      <c r="C510" s="1">
        <v>0.5</v>
      </c>
    </row>
    <row r="511" spans="1:3" x14ac:dyDescent="0.35">
      <c r="A511" t="s">
        <v>6178</v>
      </c>
      <c r="B511">
        <v>183697653</v>
      </c>
      <c r="C511" s="1">
        <v>0.75</v>
      </c>
    </row>
    <row r="512" spans="1:3" x14ac:dyDescent="0.35">
      <c r="A512" t="s">
        <v>6178</v>
      </c>
      <c r="B512">
        <v>826302558</v>
      </c>
      <c r="C512" s="1">
        <v>0</v>
      </c>
    </row>
    <row r="513" spans="1:3" x14ac:dyDescent="0.35">
      <c r="A513" t="s">
        <v>6178</v>
      </c>
      <c r="B513">
        <v>332008952</v>
      </c>
      <c r="C513" s="1">
        <v>0.25</v>
      </c>
    </row>
    <row r="514" spans="1:3" x14ac:dyDescent="0.35">
      <c r="A514" t="s">
        <v>6178</v>
      </c>
      <c r="B514">
        <v>79330836</v>
      </c>
      <c r="C514" s="1">
        <v>0.25</v>
      </c>
    </row>
    <row r="515" spans="1:3" x14ac:dyDescent="0.35">
      <c r="A515" t="s">
        <v>6178</v>
      </c>
      <c r="B515">
        <v>566590562</v>
      </c>
      <c r="C515" s="1">
        <v>0.75</v>
      </c>
    </row>
    <row r="516" spans="1:3" x14ac:dyDescent="0.35">
      <c r="A516" t="s">
        <v>6178</v>
      </c>
      <c r="B516">
        <v>866698786</v>
      </c>
      <c r="C516" s="1">
        <v>0</v>
      </c>
    </row>
    <row r="517" spans="1:3" x14ac:dyDescent="0.35">
      <c r="A517" t="s">
        <v>6178</v>
      </c>
      <c r="B517">
        <v>59840529</v>
      </c>
      <c r="C517" s="1">
        <v>0.75</v>
      </c>
    </row>
    <row r="518" spans="1:3" x14ac:dyDescent="0.35">
      <c r="A518" t="s">
        <v>6178</v>
      </c>
      <c r="B518">
        <v>333127572</v>
      </c>
      <c r="C518" s="1">
        <v>0.25</v>
      </c>
    </row>
    <row r="519" spans="1:3" x14ac:dyDescent="0.35">
      <c r="A519" t="s">
        <v>6178</v>
      </c>
      <c r="B519">
        <v>759203632</v>
      </c>
      <c r="C519" s="1">
        <v>0</v>
      </c>
    </row>
    <row r="520" spans="1:3" x14ac:dyDescent="0.35">
      <c r="A520" t="s">
        <v>6178</v>
      </c>
      <c r="B520">
        <v>851102681</v>
      </c>
      <c r="C520" s="1">
        <v>0.25</v>
      </c>
    </row>
    <row r="521" spans="1:3" x14ac:dyDescent="0.35">
      <c r="A521" t="s">
        <v>6178</v>
      </c>
      <c r="B521">
        <v>11130133</v>
      </c>
      <c r="C521" s="1">
        <v>0.5</v>
      </c>
    </row>
    <row r="522" spans="1:3" x14ac:dyDescent="0.35">
      <c r="A522" t="s">
        <v>6178</v>
      </c>
      <c r="B522">
        <v>669755589</v>
      </c>
      <c r="C522" s="1">
        <v>0.75</v>
      </c>
    </row>
    <row r="523" spans="1:3" x14ac:dyDescent="0.35">
      <c r="A523" t="s">
        <v>6178</v>
      </c>
      <c r="B523">
        <v>400089203</v>
      </c>
      <c r="C523" s="1">
        <v>0.25</v>
      </c>
    </row>
    <row r="524" spans="1:3" x14ac:dyDescent="0.35">
      <c r="A524" t="s">
        <v>6178</v>
      </c>
      <c r="B524">
        <v>204223409</v>
      </c>
      <c r="C524" s="1">
        <v>0.25</v>
      </c>
    </row>
    <row r="525" spans="1:3" x14ac:dyDescent="0.35">
      <c r="A525" t="s">
        <v>6178</v>
      </c>
      <c r="B525">
        <v>844864530</v>
      </c>
      <c r="C525" s="1">
        <v>0</v>
      </c>
    </row>
    <row r="526" spans="1:3" x14ac:dyDescent="0.35">
      <c r="A526" t="s">
        <v>6178</v>
      </c>
      <c r="B526">
        <v>510476419</v>
      </c>
      <c r="C526" s="1">
        <v>0.5</v>
      </c>
    </row>
    <row r="527" spans="1:3" x14ac:dyDescent="0.35">
      <c r="A527" t="s">
        <v>6178</v>
      </c>
      <c r="B527">
        <v>293887331</v>
      </c>
      <c r="C527" s="1">
        <v>0.75</v>
      </c>
    </row>
    <row r="528" spans="1:3" x14ac:dyDescent="0.35">
      <c r="A528" t="s">
        <v>6178</v>
      </c>
      <c r="B528">
        <v>75736460</v>
      </c>
      <c r="C528" s="1">
        <v>0.25</v>
      </c>
    </row>
    <row r="529" spans="1:3" x14ac:dyDescent="0.35">
      <c r="A529" t="s">
        <v>6178</v>
      </c>
      <c r="B529">
        <v>859095392</v>
      </c>
      <c r="C529" s="1">
        <v>0</v>
      </c>
    </row>
    <row r="530" spans="1:3" x14ac:dyDescent="0.35">
      <c r="A530" t="s">
        <v>6178</v>
      </c>
      <c r="B530">
        <v>711900223</v>
      </c>
      <c r="C530" s="1">
        <v>0.5</v>
      </c>
    </row>
    <row r="531" spans="1:3" x14ac:dyDescent="0.35">
      <c r="A531" t="s">
        <v>6178</v>
      </c>
      <c r="B531">
        <v>934718350</v>
      </c>
      <c r="C531" s="1">
        <v>0</v>
      </c>
    </row>
    <row r="532" spans="1:3" x14ac:dyDescent="0.35">
      <c r="A532" t="s">
        <v>6178</v>
      </c>
      <c r="B532">
        <v>18161339</v>
      </c>
      <c r="C532" s="1">
        <v>0.5</v>
      </c>
    </row>
    <row r="533" spans="1:3" x14ac:dyDescent="0.35">
      <c r="A533" t="s">
        <v>6178</v>
      </c>
      <c r="B533">
        <v>49939240</v>
      </c>
      <c r="C533" s="1">
        <v>0.25</v>
      </c>
    </row>
    <row r="534" spans="1:3" x14ac:dyDescent="0.35">
      <c r="A534" t="s">
        <v>6178</v>
      </c>
      <c r="B534">
        <v>852265287</v>
      </c>
      <c r="C534" s="1">
        <v>0</v>
      </c>
    </row>
    <row r="535" spans="1:3" x14ac:dyDescent="0.35">
      <c r="A535" t="s">
        <v>6178</v>
      </c>
      <c r="B535">
        <v>511778205</v>
      </c>
      <c r="C535" s="1">
        <v>0.25</v>
      </c>
    </row>
    <row r="536" spans="1:3" x14ac:dyDescent="0.35">
      <c r="A536" t="s">
        <v>6178</v>
      </c>
      <c r="B536">
        <v>880548397</v>
      </c>
      <c r="C536" s="1">
        <v>0</v>
      </c>
    </row>
    <row r="537" spans="1:3" x14ac:dyDescent="0.35">
      <c r="A537" t="s">
        <v>6178</v>
      </c>
      <c r="B537">
        <v>699815678</v>
      </c>
      <c r="C537" s="1">
        <v>0.5</v>
      </c>
    </row>
    <row r="538" spans="1:3" x14ac:dyDescent="0.35">
      <c r="A538" t="s">
        <v>6178</v>
      </c>
      <c r="B538">
        <v>11295299</v>
      </c>
      <c r="C538" s="1">
        <v>0.75</v>
      </c>
    </row>
    <row r="539" spans="1:3" x14ac:dyDescent="0.35">
      <c r="A539" t="s">
        <v>6178</v>
      </c>
      <c r="B539">
        <v>467301386</v>
      </c>
      <c r="C539" s="1">
        <v>0.75</v>
      </c>
    </row>
    <row r="540" spans="1:3" x14ac:dyDescent="0.35">
      <c r="A540" t="s">
        <v>6178</v>
      </c>
      <c r="B540">
        <v>914611148</v>
      </c>
      <c r="C540" s="1">
        <v>0.5</v>
      </c>
    </row>
    <row r="541" spans="1:3" x14ac:dyDescent="0.35">
      <c r="A541" t="s">
        <v>6178</v>
      </c>
      <c r="B541">
        <v>854835571</v>
      </c>
      <c r="C541" s="1">
        <v>0</v>
      </c>
    </row>
    <row r="542" spans="1:3" x14ac:dyDescent="0.35">
      <c r="A542" t="s">
        <v>6178</v>
      </c>
      <c r="B542">
        <v>892038287</v>
      </c>
      <c r="C542" s="1">
        <v>0.25</v>
      </c>
    </row>
    <row r="543" spans="1:3" x14ac:dyDescent="0.35">
      <c r="A543" t="s">
        <v>6178</v>
      </c>
      <c r="B543">
        <v>373928798</v>
      </c>
      <c r="C543" s="1">
        <v>0.25</v>
      </c>
    </row>
    <row r="544" spans="1:3" x14ac:dyDescent="0.35">
      <c r="A544" t="s">
        <v>6178</v>
      </c>
      <c r="B544">
        <v>817959591</v>
      </c>
      <c r="C544" s="1">
        <v>0</v>
      </c>
    </row>
    <row r="545" spans="1:3" x14ac:dyDescent="0.35">
      <c r="A545" t="s">
        <v>6178</v>
      </c>
      <c r="B545">
        <v>313918958</v>
      </c>
      <c r="C545" s="1">
        <v>0.75</v>
      </c>
    </row>
    <row r="546" spans="1:3" x14ac:dyDescent="0.35">
      <c r="A546" t="s">
        <v>6178</v>
      </c>
      <c r="B546">
        <v>744593760</v>
      </c>
      <c r="C546" s="1">
        <v>0</v>
      </c>
    </row>
    <row r="547" spans="1:3" x14ac:dyDescent="0.35">
      <c r="A547" t="s">
        <v>6178</v>
      </c>
      <c r="B547">
        <v>555715861</v>
      </c>
      <c r="C547" s="1">
        <v>0.25</v>
      </c>
    </row>
    <row r="548" spans="1:3" x14ac:dyDescent="0.35">
      <c r="A548" t="s">
        <v>6178</v>
      </c>
      <c r="B548">
        <v>815014753</v>
      </c>
      <c r="C548" s="1">
        <v>0.5</v>
      </c>
    </row>
    <row r="549" spans="1:3" x14ac:dyDescent="0.35">
      <c r="A549" t="s">
        <v>6178</v>
      </c>
      <c r="B549">
        <v>170123523</v>
      </c>
      <c r="C549" s="1">
        <v>0.5</v>
      </c>
    </row>
    <row r="550" spans="1:3" x14ac:dyDescent="0.35">
      <c r="A550" t="s">
        <v>6178</v>
      </c>
      <c r="B550">
        <v>211513274</v>
      </c>
      <c r="C550" s="1">
        <v>0.75</v>
      </c>
    </row>
    <row r="551" spans="1:3" x14ac:dyDescent="0.35">
      <c r="A551" t="s">
        <v>6178</v>
      </c>
      <c r="B551">
        <v>785304769</v>
      </c>
      <c r="C551" s="1">
        <v>0</v>
      </c>
    </row>
    <row r="552" spans="1:3" x14ac:dyDescent="0.35">
      <c r="A552" t="s">
        <v>6178</v>
      </c>
      <c r="B552">
        <v>975361259</v>
      </c>
      <c r="C552" s="1">
        <v>0.75</v>
      </c>
    </row>
    <row r="553" spans="1:3" x14ac:dyDescent="0.35">
      <c r="A553" t="s">
        <v>6178</v>
      </c>
      <c r="B553">
        <v>569079122</v>
      </c>
      <c r="C553" s="1">
        <v>0.5</v>
      </c>
    </row>
    <row r="554" spans="1:3" x14ac:dyDescent="0.35">
      <c r="A554" t="s">
        <v>6178</v>
      </c>
      <c r="B554">
        <v>935714648</v>
      </c>
      <c r="C554" s="1">
        <v>0.75</v>
      </c>
    </row>
    <row r="555" spans="1:3" x14ac:dyDescent="0.35">
      <c r="A555" t="s">
        <v>6178</v>
      </c>
      <c r="B555">
        <v>427118890</v>
      </c>
      <c r="C555" s="1">
        <v>0</v>
      </c>
    </row>
    <row r="556" spans="1:3" x14ac:dyDescent="0.35">
      <c r="A556" t="s">
        <v>6178</v>
      </c>
      <c r="B556">
        <v>125201103</v>
      </c>
      <c r="C556" s="1">
        <v>0.25</v>
      </c>
    </row>
    <row r="557" spans="1:3" x14ac:dyDescent="0.35">
      <c r="A557" t="s">
        <v>6178</v>
      </c>
      <c r="B557">
        <v>26099667</v>
      </c>
      <c r="C557" s="1">
        <v>0</v>
      </c>
    </row>
    <row r="558" spans="1:3" x14ac:dyDescent="0.35">
      <c r="A558" t="s">
        <v>6178</v>
      </c>
      <c r="B558">
        <v>75818830</v>
      </c>
      <c r="C558" s="1">
        <v>0.5</v>
      </c>
    </row>
    <row r="559" spans="1:3" x14ac:dyDescent="0.35">
      <c r="A559" t="s">
        <v>6178</v>
      </c>
      <c r="B559">
        <v>673790986</v>
      </c>
      <c r="C559" s="1">
        <v>0.25</v>
      </c>
    </row>
    <row r="560" spans="1:3" x14ac:dyDescent="0.35">
      <c r="A560" t="s">
        <v>6178</v>
      </c>
      <c r="B560">
        <v>564894021</v>
      </c>
      <c r="C560" s="1">
        <v>0.25</v>
      </c>
    </row>
    <row r="561" spans="1:3" x14ac:dyDescent="0.35">
      <c r="A561" t="s">
        <v>6178</v>
      </c>
      <c r="B561">
        <v>230466938</v>
      </c>
      <c r="C561" s="1">
        <v>0.5</v>
      </c>
    </row>
    <row r="562" spans="1:3" x14ac:dyDescent="0.35">
      <c r="A562" t="s">
        <v>6178</v>
      </c>
      <c r="B562">
        <v>627656339</v>
      </c>
      <c r="C562" s="1">
        <v>0.25</v>
      </c>
    </row>
    <row r="563" spans="1:3" x14ac:dyDescent="0.35">
      <c r="A563" t="s">
        <v>6178</v>
      </c>
      <c r="B563">
        <v>212184230</v>
      </c>
      <c r="C563" s="1">
        <v>0.75</v>
      </c>
    </row>
    <row r="564" spans="1:3" x14ac:dyDescent="0.35">
      <c r="A564" t="s">
        <v>6178</v>
      </c>
      <c r="B564">
        <v>969029741</v>
      </c>
      <c r="C564" s="1">
        <v>0</v>
      </c>
    </row>
    <row r="565" spans="1:3" x14ac:dyDescent="0.35">
      <c r="A565" t="s">
        <v>6178</v>
      </c>
      <c r="B565">
        <v>443084109</v>
      </c>
      <c r="C565" s="1">
        <v>0.25</v>
      </c>
    </row>
    <row r="566" spans="1:3" x14ac:dyDescent="0.35">
      <c r="A566" t="s">
        <v>6178</v>
      </c>
      <c r="B566">
        <v>935754456</v>
      </c>
      <c r="C566" s="1">
        <v>0.5</v>
      </c>
    </row>
    <row r="567" spans="1:3" x14ac:dyDescent="0.35">
      <c r="A567" t="s">
        <v>6178</v>
      </c>
      <c r="B567">
        <v>300286413</v>
      </c>
      <c r="C567" s="1">
        <v>0.5</v>
      </c>
    </row>
    <row r="568" spans="1:3" x14ac:dyDescent="0.35">
      <c r="A568" t="s">
        <v>6178</v>
      </c>
      <c r="B568">
        <v>147858758</v>
      </c>
      <c r="C568" s="1">
        <v>0</v>
      </c>
    </row>
    <row r="569" spans="1:3" x14ac:dyDescent="0.35">
      <c r="A569" t="s">
        <v>6178</v>
      </c>
      <c r="B569">
        <v>371228698</v>
      </c>
      <c r="C569" s="1">
        <v>0.75</v>
      </c>
    </row>
    <row r="570" spans="1:3" x14ac:dyDescent="0.35">
      <c r="A570" t="s">
        <v>6178</v>
      </c>
      <c r="B570">
        <v>544751140</v>
      </c>
      <c r="C570" s="1">
        <v>0.5</v>
      </c>
    </row>
    <row r="571" spans="1:3" x14ac:dyDescent="0.35">
      <c r="A571" t="s">
        <v>6178</v>
      </c>
      <c r="B571">
        <v>710131099</v>
      </c>
      <c r="C571" s="1">
        <v>0.5</v>
      </c>
    </row>
    <row r="572" spans="1:3" x14ac:dyDescent="0.35">
      <c r="A572" t="s">
        <v>6178</v>
      </c>
      <c r="B572">
        <v>755287115</v>
      </c>
      <c r="C572" s="1">
        <v>0.25</v>
      </c>
    </row>
    <row r="573" spans="1:3" x14ac:dyDescent="0.35">
      <c r="A573" t="s">
        <v>6178</v>
      </c>
      <c r="B573">
        <v>597989944</v>
      </c>
      <c r="C573" s="1">
        <v>0.5</v>
      </c>
    </row>
    <row r="574" spans="1:3" x14ac:dyDescent="0.35">
      <c r="A574" t="s">
        <v>6178</v>
      </c>
      <c r="B574">
        <v>729963984</v>
      </c>
      <c r="C574" s="1">
        <v>0</v>
      </c>
    </row>
    <row r="575" spans="1:3" x14ac:dyDescent="0.35">
      <c r="A575" t="s">
        <v>6178</v>
      </c>
      <c r="B575">
        <v>173399961</v>
      </c>
      <c r="C575" s="1">
        <v>0.25</v>
      </c>
    </row>
    <row r="576" spans="1:3" x14ac:dyDescent="0.35">
      <c r="A576" t="s">
        <v>6178</v>
      </c>
      <c r="B576">
        <v>358256120</v>
      </c>
      <c r="C576" s="1">
        <v>0.75</v>
      </c>
    </row>
    <row r="577" spans="1:3" x14ac:dyDescent="0.35">
      <c r="A577" t="s">
        <v>6178</v>
      </c>
      <c r="B577">
        <v>171703363</v>
      </c>
      <c r="C577" s="1">
        <v>0</v>
      </c>
    </row>
    <row r="578" spans="1:3" x14ac:dyDescent="0.35">
      <c r="A578" t="s">
        <v>6178</v>
      </c>
      <c r="B578">
        <v>804272743</v>
      </c>
      <c r="C578" s="1">
        <v>0.75</v>
      </c>
    </row>
    <row r="579" spans="1:3" x14ac:dyDescent="0.35">
      <c r="A579" t="s">
        <v>6178</v>
      </c>
      <c r="B579">
        <v>164529450</v>
      </c>
      <c r="C579" s="1">
        <v>0.75</v>
      </c>
    </row>
    <row r="580" spans="1:3" x14ac:dyDescent="0.35">
      <c r="A580" t="s">
        <v>6178</v>
      </c>
      <c r="B580">
        <v>502344094</v>
      </c>
      <c r="C580" s="1">
        <v>0.5</v>
      </c>
    </row>
    <row r="581" spans="1:3" x14ac:dyDescent="0.35">
      <c r="A581" t="s">
        <v>6178</v>
      </c>
      <c r="B581">
        <v>242838470</v>
      </c>
      <c r="C581" s="1">
        <v>0.75</v>
      </c>
    </row>
    <row r="582" spans="1:3" x14ac:dyDescent="0.35">
      <c r="A582" t="s">
        <v>6178</v>
      </c>
      <c r="B582">
        <v>490762884</v>
      </c>
      <c r="C582" s="1">
        <v>0.5</v>
      </c>
    </row>
    <row r="583" spans="1:3" x14ac:dyDescent="0.35">
      <c r="A583" t="s">
        <v>6178</v>
      </c>
      <c r="B583">
        <v>660338169</v>
      </c>
      <c r="C583" s="1">
        <v>0.25</v>
      </c>
    </row>
    <row r="584" spans="1:3" x14ac:dyDescent="0.35">
      <c r="A584" t="s">
        <v>6178</v>
      </c>
      <c r="B584">
        <v>958854196</v>
      </c>
      <c r="C584" s="1">
        <v>0</v>
      </c>
    </row>
    <row r="585" spans="1:3" x14ac:dyDescent="0.35">
      <c r="A585" t="s">
        <v>6178</v>
      </c>
      <c r="B585">
        <v>505743488</v>
      </c>
      <c r="C585" s="1">
        <v>0.75</v>
      </c>
    </row>
    <row r="586" spans="1:3" x14ac:dyDescent="0.35">
      <c r="A586" t="s">
        <v>6178</v>
      </c>
      <c r="B586">
        <v>33068496</v>
      </c>
      <c r="C586" s="1">
        <v>0.25</v>
      </c>
    </row>
    <row r="587" spans="1:3" x14ac:dyDescent="0.35">
      <c r="A587" t="s">
        <v>6178</v>
      </c>
      <c r="B587">
        <v>375593872</v>
      </c>
      <c r="C587" s="1">
        <v>0</v>
      </c>
    </row>
    <row r="588" spans="1:3" x14ac:dyDescent="0.35">
      <c r="A588" t="s">
        <v>6178</v>
      </c>
      <c r="B588">
        <v>110714690</v>
      </c>
      <c r="C588" s="1">
        <v>0.5</v>
      </c>
    </row>
    <row r="589" spans="1:3" x14ac:dyDescent="0.35">
      <c r="A589" t="s">
        <v>6178</v>
      </c>
      <c r="B589">
        <v>942767236</v>
      </c>
      <c r="C589" s="1">
        <v>0.5</v>
      </c>
    </row>
    <row r="590" spans="1:3" x14ac:dyDescent="0.35">
      <c r="A590" t="s">
        <v>6178</v>
      </c>
      <c r="B590">
        <v>721822203</v>
      </c>
      <c r="C590" s="1">
        <v>0.25</v>
      </c>
    </row>
    <row r="591" spans="1:3" x14ac:dyDescent="0.35">
      <c r="A591" t="s">
        <v>6178</v>
      </c>
      <c r="B591">
        <v>172877992</v>
      </c>
      <c r="C591" s="1">
        <v>0</v>
      </c>
    </row>
    <row r="592" spans="1:3" x14ac:dyDescent="0.35">
      <c r="A592" t="s">
        <v>6178</v>
      </c>
      <c r="B592">
        <v>925970293</v>
      </c>
      <c r="C592" s="1">
        <v>0.5</v>
      </c>
    </row>
    <row r="593" spans="1:3" x14ac:dyDescent="0.35">
      <c r="A593" t="s">
        <v>6178</v>
      </c>
      <c r="B593">
        <v>915663500</v>
      </c>
      <c r="C593" s="1">
        <v>0.25</v>
      </c>
    </row>
    <row r="594" spans="1:3" x14ac:dyDescent="0.35">
      <c r="A594" t="s">
        <v>6178</v>
      </c>
      <c r="B594">
        <v>404150613</v>
      </c>
      <c r="C594" s="1">
        <v>0</v>
      </c>
    </row>
    <row r="595" spans="1:3" x14ac:dyDescent="0.35">
      <c r="A595" t="s">
        <v>6178</v>
      </c>
      <c r="B595">
        <v>281654787</v>
      </c>
      <c r="C595" s="1">
        <v>0.25</v>
      </c>
    </row>
    <row r="596" spans="1:3" x14ac:dyDescent="0.35">
      <c r="A596" t="s">
        <v>6178</v>
      </c>
      <c r="B596">
        <v>693697228</v>
      </c>
      <c r="C596" s="1">
        <v>0.5</v>
      </c>
    </row>
    <row r="597" spans="1:3" x14ac:dyDescent="0.35">
      <c r="A597" t="s">
        <v>6178</v>
      </c>
      <c r="B597">
        <v>521061950</v>
      </c>
      <c r="C597" s="1">
        <v>0.25</v>
      </c>
    </row>
    <row r="598" spans="1:3" x14ac:dyDescent="0.35">
      <c r="A598" t="s">
        <v>6178</v>
      </c>
      <c r="B598">
        <v>936697768</v>
      </c>
      <c r="C598" s="1">
        <v>0.5</v>
      </c>
    </row>
    <row r="599" spans="1:3" x14ac:dyDescent="0.35">
      <c r="A599" t="s">
        <v>6178</v>
      </c>
      <c r="B599">
        <v>809582129</v>
      </c>
      <c r="C599" s="1">
        <v>0.25</v>
      </c>
    </row>
    <row r="600" spans="1:3" x14ac:dyDescent="0.35">
      <c r="A600" t="s">
        <v>6178</v>
      </c>
      <c r="B600">
        <v>277557948</v>
      </c>
      <c r="C600" s="1">
        <v>0</v>
      </c>
    </row>
    <row r="601" spans="1:3" x14ac:dyDescent="0.35">
      <c r="A601" t="s">
        <v>6178</v>
      </c>
      <c r="B601">
        <v>530188381</v>
      </c>
      <c r="C601" s="1">
        <v>0.5</v>
      </c>
    </row>
    <row r="602" spans="1:3" x14ac:dyDescent="0.35">
      <c r="A602" t="s">
        <v>6178</v>
      </c>
      <c r="B602">
        <v>50810851</v>
      </c>
      <c r="C602" s="1">
        <v>0.5</v>
      </c>
    </row>
    <row r="603" spans="1:3" x14ac:dyDescent="0.35">
      <c r="A603" t="s">
        <v>6178</v>
      </c>
      <c r="B603">
        <v>543908956</v>
      </c>
      <c r="C603" s="1">
        <v>0.75</v>
      </c>
    </row>
    <row r="604" spans="1:3" x14ac:dyDescent="0.35">
      <c r="A604" t="s">
        <v>6178</v>
      </c>
      <c r="B604">
        <v>899509209</v>
      </c>
      <c r="C604" s="1">
        <v>0.25</v>
      </c>
    </row>
    <row r="605" spans="1:3" x14ac:dyDescent="0.35">
      <c r="A605" t="s">
        <v>6178</v>
      </c>
      <c r="B605">
        <v>116154779</v>
      </c>
      <c r="C605" s="1">
        <v>0.75</v>
      </c>
    </row>
    <row r="606" spans="1:3" x14ac:dyDescent="0.35">
      <c r="A606" t="s">
        <v>6178</v>
      </c>
      <c r="B606">
        <v>870730567</v>
      </c>
      <c r="C606" s="1">
        <v>0.25</v>
      </c>
    </row>
    <row r="607" spans="1:3" x14ac:dyDescent="0.35">
      <c r="A607" t="s">
        <v>6178</v>
      </c>
      <c r="B607">
        <v>937421561</v>
      </c>
      <c r="C607" s="1">
        <v>0.75</v>
      </c>
    </row>
    <row r="608" spans="1:3" x14ac:dyDescent="0.35">
      <c r="A608" t="s">
        <v>6178</v>
      </c>
      <c r="B608">
        <v>334024694</v>
      </c>
      <c r="C608" s="1">
        <v>0.75</v>
      </c>
    </row>
    <row r="609" spans="1:3" x14ac:dyDescent="0.35">
      <c r="A609" t="s">
        <v>6178</v>
      </c>
      <c r="B609">
        <v>151586243</v>
      </c>
      <c r="C609" s="1">
        <v>0.5</v>
      </c>
    </row>
    <row r="610" spans="1:3" x14ac:dyDescent="0.35">
      <c r="A610" t="s">
        <v>6178</v>
      </c>
      <c r="B610">
        <v>456676656</v>
      </c>
      <c r="C610" s="1">
        <v>0.25</v>
      </c>
    </row>
    <row r="611" spans="1:3" x14ac:dyDescent="0.35">
      <c r="A611" t="s">
        <v>6178</v>
      </c>
      <c r="B611">
        <v>421773020</v>
      </c>
      <c r="C611" s="1">
        <v>0.25</v>
      </c>
    </row>
    <row r="612" spans="1:3" x14ac:dyDescent="0.35">
      <c r="A612" t="s">
        <v>6179</v>
      </c>
      <c r="B612">
        <v>582459858</v>
      </c>
      <c r="C612" s="1">
        <v>0.5</v>
      </c>
    </row>
    <row r="613" spans="1:3" x14ac:dyDescent="0.35">
      <c r="A613" t="s">
        <v>6179</v>
      </c>
      <c r="B613">
        <v>772851714</v>
      </c>
      <c r="C613" s="1">
        <v>0.25</v>
      </c>
    </row>
    <row r="614" spans="1:3" x14ac:dyDescent="0.35">
      <c r="A614" t="s">
        <v>6179</v>
      </c>
      <c r="B614">
        <v>86849828</v>
      </c>
      <c r="C614" s="1">
        <v>0</v>
      </c>
    </row>
    <row r="615" spans="1:3" x14ac:dyDescent="0.35">
      <c r="A615" t="s">
        <v>6179</v>
      </c>
      <c r="B615">
        <v>618755065</v>
      </c>
      <c r="C615" s="1">
        <v>0.5</v>
      </c>
    </row>
    <row r="616" spans="1:3" x14ac:dyDescent="0.35">
      <c r="A616" t="s">
        <v>6179</v>
      </c>
      <c r="B616">
        <v>1432805</v>
      </c>
      <c r="C616" s="1">
        <v>0.25</v>
      </c>
    </row>
    <row r="617" spans="1:3" x14ac:dyDescent="0.35">
      <c r="A617" t="s">
        <v>6179</v>
      </c>
      <c r="B617">
        <v>181194873</v>
      </c>
      <c r="C617" s="1">
        <v>0</v>
      </c>
    </row>
    <row r="618" spans="1:3" x14ac:dyDescent="0.35">
      <c r="A618" t="s">
        <v>6179</v>
      </c>
      <c r="B618">
        <v>676088200</v>
      </c>
      <c r="C618" s="1">
        <v>0.75</v>
      </c>
    </row>
    <row r="619" spans="1:3" x14ac:dyDescent="0.35">
      <c r="A619" t="s">
        <v>6179</v>
      </c>
      <c r="B619">
        <v>194747626</v>
      </c>
      <c r="C619" s="1">
        <v>0</v>
      </c>
    </row>
    <row r="620" spans="1:3" x14ac:dyDescent="0.35">
      <c r="A620" t="s">
        <v>6179</v>
      </c>
      <c r="B620">
        <v>311412009</v>
      </c>
      <c r="C620" s="1">
        <v>0</v>
      </c>
    </row>
    <row r="621" spans="1:3" x14ac:dyDescent="0.35">
      <c r="A621" t="s">
        <v>6179</v>
      </c>
      <c r="B621">
        <v>82561349</v>
      </c>
      <c r="C621" s="1">
        <v>0.5</v>
      </c>
    </row>
    <row r="622" spans="1:3" x14ac:dyDescent="0.35">
      <c r="A622" t="s">
        <v>6179</v>
      </c>
      <c r="B622">
        <v>201270896</v>
      </c>
      <c r="C622" s="1">
        <v>0.25</v>
      </c>
    </row>
    <row r="623" spans="1:3" x14ac:dyDescent="0.35">
      <c r="A623" t="s">
        <v>6179</v>
      </c>
      <c r="B623">
        <v>74500001</v>
      </c>
      <c r="C623" s="1">
        <v>0</v>
      </c>
    </row>
    <row r="624" spans="1:3" x14ac:dyDescent="0.35">
      <c r="A624" t="s">
        <v>6179</v>
      </c>
      <c r="B624">
        <v>700058501</v>
      </c>
      <c r="C624" s="1">
        <v>0</v>
      </c>
    </row>
    <row r="625" spans="1:3" x14ac:dyDescent="0.35">
      <c r="A625" t="s">
        <v>6179</v>
      </c>
      <c r="B625">
        <v>761581783</v>
      </c>
      <c r="C625" s="1">
        <v>0.75</v>
      </c>
    </row>
    <row r="626" spans="1:3" x14ac:dyDescent="0.35">
      <c r="A626" t="s">
        <v>6179</v>
      </c>
      <c r="B626">
        <v>674382707</v>
      </c>
      <c r="C626" s="1">
        <v>0.5</v>
      </c>
    </row>
    <row r="627" spans="1:3" x14ac:dyDescent="0.35">
      <c r="A627" t="s">
        <v>6179</v>
      </c>
      <c r="B627">
        <v>877103671</v>
      </c>
      <c r="C627" s="1">
        <v>0.75</v>
      </c>
    </row>
    <row r="628" spans="1:3" x14ac:dyDescent="0.35">
      <c r="A628" t="s">
        <v>6179</v>
      </c>
      <c r="B628">
        <v>913488559</v>
      </c>
      <c r="C628" s="1">
        <v>0.25</v>
      </c>
    </row>
    <row r="629" spans="1:3" x14ac:dyDescent="0.35">
      <c r="A629" t="s">
        <v>6179</v>
      </c>
      <c r="B629">
        <v>721292067</v>
      </c>
      <c r="C629" s="1">
        <v>0.25</v>
      </c>
    </row>
    <row r="630" spans="1:3" x14ac:dyDescent="0.35">
      <c r="A630" t="s">
        <v>6179</v>
      </c>
      <c r="B630">
        <v>930764009</v>
      </c>
      <c r="C630" s="1">
        <v>0</v>
      </c>
    </row>
    <row r="631" spans="1:3" x14ac:dyDescent="0.35">
      <c r="A631" t="s">
        <v>6179</v>
      </c>
      <c r="B631">
        <v>914636531</v>
      </c>
      <c r="C631" s="1">
        <v>0.75</v>
      </c>
    </row>
    <row r="632" spans="1:3" x14ac:dyDescent="0.35">
      <c r="A632" t="s">
        <v>6179</v>
      </c>
      <c r="B632">
        <v>723294343</v>
      </c>
      <c r="C632" s="1">
        <v>0.25</v>
      </c>
    </row>
    <row r="633" spans="1:3" x14ac:dyDescent="0.35">
      <c r="A633" t="s">
        <v>6179</v>
      </c>
      <c r="B633">
        <v>203801183</v>
      </c>
      <c r="C633" s="1">
        <v>0.5</v>
      </c>
    </row>
    <row r="634" spans="1:3" x14ac:dyDescent="0.35">
      <c r="A634" t="s">
        <v>6179</v>
      </c>
      <c r="B634">
        <v>191556823</v>
      </c>
      <c r="C634" s="1">
        <v>0.25</v>
      </c>
    </row>
    <row r="635" spans="1:3" x14ac:dyDescent="0.35">
      <c r="A635" t="s">
        <v>6179</v>
      </c>
      <c r="B635">
        <v>254387170</v>
      </c>
      <c r="C635" s="1">
        <v>0.25</v>
      </c>
    </row>
    <row r="636" spans="1:3" x14ac:dyDescent="0.35">
      <c r="A636" t="s">
        <v>6179</v>
      </c>
      <c r="B636">
        <v>498794082</v>
      </c>
      <c r="C636" s="1">
        <v>0</v>
      </c>
    </row>
    <row r="637" spans="1:3" x14ac:dyDescent="0.35">
      <c r="A637" t="s">
        <v>6179</v>
      </c>
      <c r="B637">
        <v>876221030</v>
      </c>
      <c r="C637" s="1">
        <v>0.25</v>
      </c>
    </row>
    <row r="638" spans="1:3" x14ac:dyDescent="0.35">
      <c r="A638" t="s">
        <v>6179</v>
      </c>
      <c r="B638">
        <v>904896985</v>
      </c>
      <c r="C638" s="1">
        <v>0.75</v>
      </c>
    </row>
    <row r="639" spans="1:3" x14ac:dyDescent="0.35">
      <c r="A639" t="s">
        <v>6179</v>
      </c>
      <c r="B639">
        <v>605959171</v>
      </c>
      <c r="C639" s="1">
        <v>0.5</v>
      </c>
    </row>
    <row r="640" spans="1:3" x14ac:dyDescent="0.35">
      <c r="A640" t="s">
        <v>6179</v>
      </c>
      <c r="B640">
        <v>309305273</v>
      </c>
      <c r="C640" s="1">
        <v>0.25</v>
      </c>
    </row>
    <row r="641" spans="1:3" x14ac:dyDescent="0.35">
      <c r="A641" t="s">
        <v>6179</v>
      </c>
      <c r="B641">
        <v>63641638</v>
      </c>
      <c r="C641" s="1">
        <v>0.5</v>
      </c>
    </row>
    <row r="642" spans="1:3" x14ac:dyDescent="0.35">
      <c r="A642" t="s">
        <v>6179</v>
      </c>
      <c r="B642">
        <v>964074906</v>
      </c>
      <c r="C642" s="1">
        <v>0</v>
      </c>
    </row>
    <row r="643" spans="1:3" x14ac:dyDescent="0.35">
      <c r="A643" t="s">
        <v>6179</v>
      </c>
      <c r="B643">
        <v>399705834</v>
      </c>
      <c r="C643" s="1">
        <v>0.5</v>
      </c>
    </row>
    <row r="644" spans="1:3" x14ac:dyDescent="0.35">
      <c r="A644" t="s">
        <v>6179</v>
      </c>
      <c r="B644">
        <v>825095612</v>
      </c>
      <c r="C644" s="1">
        <v>0</v>
      </c>
    </row>
    <row r="645" spans="1:3" x14ac:dyDescent="0.35">
      <c r="A645" t="s">
        <v>6179</v>
      </c>
      <c r="B645">
        <v>336103947</v>
      </c>
      <c r="C645" s="1">
        <v>0.25</v>
      </c>
    </row>
    <row r="646" spans="1:3" x14ac:dyDescent="0.35">
      <c r="A646" t="s">
        <v>6179</v>
      </c>
      <c r="B646">
        <v>953439153</v>
      </c>
      <c r="C646" s="1">
        <v>0.25</v>
      </c>
    </row>
    <row r="647" spans="1:3" x14ac:dyDescent="0.35">
      <c r="A647" t="s">
        <v>6179</v>
      </c>
      <c r="B647">
        <v>874847372</v>
      </c>
      <c r="C647" s="1">
        <v>0.75</v>
      </c>
    </row>
    <row r="648" spans="1:3" x14ac:dyDescent="0.35">
      <c r="A648" t="s">
        <v>6179</v>
      </c>
      <c r="B648">
        <v>305594163</v>
      </c>
      <c r="C648" s="1">
        <v>0</v>
      </c>
    </row>
    <row r="649" spans="1:3" x14ac:dyDescent="0.35">
      <c r="A649" t="s">
        <v>6179</v>
      </c>
      <c r="B649">
        <v>279393774</v>
      </c>
      <c r="C649" s="1">
        <v>0.5</v>
      </c>
    </row>
    <row r="650" spans="1:3" x14ac:dyDescent="0.35">
      <c r="A650" t="s">
        <v>6179</v>
      </c>
      <c r="B650">
        <v>447232108</v>
      </c>
      <c r="C650" s="1">
        <v>0.5</v>
      </c>
    </row>
    <row r="651" spans="1:3" x14ac:dyDescent="0.35">
      <c r="A651" t="s">
        <v>6179</v>
      </c>
      <c r="B651">
        <v>237562153</v>
      </c>
      <c r="C651" s="1">
        <v>0</v>
      </c>
    </row>
    <row r="652" spans="1:3" x14ac:dyDescent="0.35">
      <c r="A652" t="s">
        <v>6179</v>
      </c>
      <c r="B652">
        <v>367977355</v>
      </c>
      <c r="C652" s="1">
        <v>0.25</v>
      </c>
    </row>
    <row r="653" spans="1:3" x14ac:dyDescent="0.35">
      <c r="A653" t="s">
        <v>6179</v>
      </c>
      <c r="B653">
        <v>146068290</v>
      </c>
      <c r="C653" s="1">
        <v>0.5</v>
      </c>
    </row>
    <row r="654" spans="1:3" x14ac:dyDescent="0.35">
      <c r="A654" t="s">
        <v>6179</v>
      </c>
      <c r="B654">
        <v>329702636</v>
      </c>
      <c r="C654" s="1">
        <v>0</v>
      </c>
    </row>
    <row r="655" spans="1:3" x14ac:dyDescent="0.35">
      <c r="A655" t="s">
        <v>6179</v>
      </c>
      <c r="B655">
        <v>233314261</v>
      </c>
      <c r="C655" s="1">
        <v>0.75</v>
      </c>
    </row>
    <row r="656" spans="1:3" x14ac:dyDescent="0.35">
      <c r="A656" t="s">
        <v>6179</v>
      </c>
      <c r="B656">
        <v>401834483</v>
      </c>
      <c r="C656" s="1">
        <v>0.75</v>
      </c>
    </row>
    <row r="657" spans="1:3" x14ac:dyDescent="0.35">
      <c r="A657" t="s">
        <v>6179</v>
      </c>
      <c r="B657">
        <v>475767486</v>
      </c>
      <c r="C657" s="1">
        <v>0.5</v>
      </c>
    </row>
    <row r="658" spans="1:3" x14ac:dyDescent="0.35">
      <c r="A658" t="s">
        <v>6179</v>
      </c>
      <c r="B658">
        <v>158304189</v>
      </c>
      <c r="C658" s="1">
        <v>0.25</v>
      </c>
    </row>
    <row r="659" spans="1:3" x14ac:dyDescent="0.35">
      <c r="A659" t="s">
        <v>6179</v>
      </c>
      <c r="B659">
        <v>858485094</v>
      </c>
      <c r="C659" s="1">
        <v>0.25</v>
      </c>
    </row>
    <row r="660" spans="1:3" x14ac:dyDescent="0.35">
      <c r="A660" t="s">
        <v>6179</v>
      </c>
      <c r="B660">
        <v>406401047</v>
      </c>
      <c r="C660" s="1">
        <v>0.5</v>
      </c>
    </row>
    <row r="661" spans="1:3" x14ac:dyDescent="0.35">
      <c r="A661" t="s">
        <v>6179</v>
      </c>
      <c r="B661">
        <v>721237017</v>
      </c>
      <c r="C661" s="1">
        <v>0.5</v>
      </c>
    </row>
    <row r="662" spans="1:3" x14ac:dyDescent="0.35">
      <c r="A662" t="s">
        <v>6179</v>
      </c>
      <c r="B662">
        <v>294503809</v>
      </c>
      <c r="C662" s="1">
        <v>0.25</v>
      </c>
    </row>
    <row r="663" spans="1:3" x14ac:dyDescent="0.35">
      <c r="A663" t="s">
        <v>6179</v>
      </c>
      <c r="B663">
        <v>33418679</v>
      </c>
      <c r="C663" s="1">
        <v>0.5</v>
      </c>
    </row>
    <row r="664" spans="1:3" x14ac:dyDescent="0.35">
      <c r="A664" t="s">
        <v>6179</v>
      </c>
      <c r="B664">
        <v>626603303</v>
      </c>
      <c r="C664" s="1">
        <v>0.75</v>
      </c>
    </row>
    <row r="665" spans="1:3" x14ac:dyDescent="0.35">
      <c r="A665" t="s">
        <v>6179</v>
      </c>
      <c r="B665">
        <v>481756337</v>
      </c>
      <c r="C665" s="1">
        <v>0.25</v>
      </c>
    </row>
    <row r="666" spans="1:3" x14ac:dyDescent="0.35">
      <c r="A666" t="s">
        <v>6179</v>
      </c>
      <c r="B666">
        <v>395085982</v>
      </c>
      <c r="C666" s="1">
        <v>0.25</v>
      </c>
    </row>
    <row r="667" spans="1:3" x14ac:dyDescent="0.35">
      <c r="A667" t="s">
        <v>6179</v>
      </c>
      <c r="B667">
        <v>714585585</v>
      </c>
      <c r="C667" s="1">
        <v>0.75</v>
      </c>
    </row>
    <row r="668" spans="1:3" x14ac:dyDescent="0.35">
      <c r="A668" t="s">
        <v>6179</v>
      </c>
      <c r="B668">
        <v>388752627</v>
      </c>
      <c r="C668" s="1">
        <v>0.75</v>
      </c>
    </row>
    <row r="669" spans="1:3" x14ac:dyDescent="0.35">
      <c r="A669" t="s">
        <v>6179</v>
      </c>
      <c r="B669">
        <v>874884242</v>
      </c>
      <c r="C669" s="1">
        <v>0</v>
      </c>
    </row>
    <row r="670" spans="1:3" x14ac:dyDescent="0.35">
      <c r="A670" t="s">
        <v>6179</v>
      </c>
      <c r="B670">
        <v>777781283</v>
      </c>
      <c r="C670" s="1">
        <v>0</v>
      </c>
    </row>
    <row r="671" spans="1:3" x14ac:dyDescent="0.35">
      <c r="A671" t="s">
        <v>6179</v>
      </c>
      <c r="B671">
        <v>14018624</v>
      </c>
      <c r="C671" s="1">
        <v>0.5</v>
      </c>
    </row>
    <row r="672" spans="1:3" x14ac:dyDescent="0.35">
      <c r="A672" t="s">
        <v>6179</v>
      </c>
      <c r="B672">
        <v>562212047</v>
      </c>
      <c r="C672" s="1">
        <v>0.75</v>
      </c>
    </row>
    <row r="673" spans="1:3" x14ac:dyDescent="0.35">
      <c r="A673" t="s">
        <v>6179</v>
      </c>
      <c r="B673">
        <v>743729432</v>
      </c>
      <c r="C673" s="1">
        <v>0</v>
      </c>
    </row>
    <row r="674" spans="1:3" x14ac:dyDescent="0.35">
      <c r="A674" t="s">
        <v>6179</v>
      </c>
      <c r="B674">
        <v>226058119</v>
      </c>
      <c r="C674" s="1">
        <v>0.25</v>
      </c>
    </row>
    <row r="675" spans="1:3" x14ac:dyDescent="0.35">
      <c r="A675" t="s">
        <v>6179</v>
      </c>
      <c r="B675">
        <v>965121813</v>
      </c>
      <c r="C675" s="1">
        <v>0.75</v>
      </c>
    </row>
    <row r="676" spans="1:3" x14ac:dyDescent="0.35">
      <c r="A676" t="s">
        <v>6179</v>
      </c>
      <c r="B676">
        <v>903375773</v>
      </c>
      <c r="C676" s="1">
        <v>0.75</v>
      </c>
    </row>
    <row r="677" spans="1:3" x14ac:dyDescent="0.35">
      <c r="A677" t="s">
        <v>6179</v>
      </c>
      <c r="B677">
        <v>423317349</v>
      </c>
      <c r="C677" s="1">
        <v>0.5</v>
      </c>
    </row>
    <row r="678" spans="1:3" x14ac:dyDescent="0.35">
      <c r="A678" t="s">
        <v>6179</v>
      </c>
      <c r="B678">
        <v>658326980</v>
      </c>
      <c r="C678" s="1">
        <v>0</v>
      </c>
    </row>
    <row r="679" spans="1:3" x14ac:dyDescent="0.35">
      <c r="A679" t="s">
        <v>6179</v>
      </c>
      <c r="B679">
        <v>497837231</v>
      </c>
      <c r="C679" s="1">
        <v>0</v>
      </c>
    </row>
    <row r="680" spans="1:3" x14ac:dyDescent="0.35">
      <c r="A680" t="s">
        <v>6179</v>
      </c>
      <c r="B680">
        <v>159650876</v>
      </c>
      <c r="C680" s="1">
        <v>0.75</v>
      </c>
    </row>
    <row r="681" spans="1:3" x14ac:dyDescent="0.35">
      <c r="A681" t="s">
        <v>6179</v>
      </c>
      <c r="B681">
        <v>912042678</v>
      </c>
      <c r="C681" s="1">
        <v>0</v>
      </c>
    </row>
    <row r="682" spans="1:3" x14ac:dyDescent="0.35">
      <c r="A682" t="s">
        <v>6179</v>
      </c>
      <c r="B682">
        <v>919570593</v>
      </c>
      <c r="C682" s="1">
        <v>0.75</v>
      </c>
    </row>
    <row r="683" spans="1:3" x14ac:dyDescent="0.35">
      <c r="A683" t="s">
        <v>6179</v>
      </c>
      <c r="B683">
        <v>355478532</v>
      </c>
      <c r="C683" s="1">
        <v>0.5</v>
      </c>
    </row>
    <row r="684" spans="1:3" x14ac:dyDescent="0.35">
      <c r="A684" t="s">
        <v>6179</v>
      </c>
      <c r="B684">
        <v>625733970</v>
      </c>
      <c r="C684" s="1">
        <v>0.25</v>
      </c>
    </row>
    <row r="685" spans="1:3" x14ac:dyDescent="0.35">
      <c r="A685" t="s">
        <v>6179</v>
      </c>
      <c r="B685">
        <v>639381444</v>
      </c>
      <c r="C685" s="1">
        <v>0.75</v>
      </c>
    </row>
    <row r="686" spans="1:3" x14ac:dyDescent="0.35">
      <c r="A686" t="s">
        <v>6179</v>
      </c>
      <c r="B686">
        <v>325519065</v>
      </c>
      <c r="C686" s="1">
        <v>0.75</v>
      </c>
    </row>
    <row r="687" spans="1:3" x14ac:dyDescent="0.35">
      <c r="A687" t="s">
        <v>6179</v>
      </c>
      <c r="B687">
        <v>1827488</v>
      </c>
      <c r="C687" s="1">
        <v>0.5</v>
      </c>
    </row>
    <row r="688" spans="1:3" x14ac:dyDescent="0.35">
      <c r="A688" t="s">
        <v>6179</v>
      </c>
      <c r="B688">
        <v>773819353</v>
      </c>
      <c r="C688" s="1">
        <v>0.25</v>
      </c>
    </row>
    <row r="689" spans="1:3" x14ac:dyDescent="0.35">
      <c r="A689" t="s">
        <v>6179</v>
      </c>
      <c r="B689">
        <v>569470438</v>
      </c>
      <c r="C689" s="1">
        <v>0.25</v>
      </c>
    </row>
    <row r="690" spans="1:3" x14ac:dyDescent="0.35">
      <c r="A690" t="s">
        <v>6179</v>
      </c>
      <c r="B690">
        <v>389587350</v>
      </c>
      <c r="C690" s="1">
        <v>0.75</v>
      </c>
    </row>
    <row r="691" spans="1:3" x14ac:dyDescent="0.35">
      <c r="A691" t="s">
        <v>6179</v>
      </c>
      <c r="B691">
        <v>425771114</v>
      </c>
      <c r="C691" s="1">
        <v>0.5</v>
      </c>
    </row>
    <row r="692" spans="1:3" x14ac:dyDescent="0.35">
      <c r="A692" t="s">
        <v>6179</v>
      </c>
      <c r="B692">
        <v>258310082</v>
      </c>
      <c r="C692" s="1">
        <v>0.75</v>
      </c>
    </row>
    <row r="693" spans="1:3" x14ac:dyDescent="0.35">
      <c r="A693" t="s">
        <v>6179</v>
      </c>
      <c r="B693">
        <v>765691385</v>
      </c>
      <c r="C693" s="1">
        <v>0.75</v>
      </c>
    </row>
    <row r="694" spans="1:3" x14ac:dyDescent="0.35">
      <c r="A694" t="s">
        <v>6179</v>
      </c>
      <c r="B694">
        <v>784495795</v>
      </c>
      <c r="C694" s="1">
        <v>0.75</v>
      </c>
    </row>
    <row r="695" spans="1:3" x14ac:dyDescent="0.35">
      <c r="A695" t="s">
        <v>6179</v>
      </c>
      <c r="B695">
        <v>692032721</v>
      </c>
      <c r="C695" s="1">
        <v>0.75</v>
      </c>
    </row>
    <row r="696" spans="1:3" x14ac:dyDescent="0.35">
      <c r="A696" t="s">
        <v>6179</v>
      </c>
      <c r="B696">
        <v>358218500</v>
      </c>
      <c r="C696" s="1">
        <v>0.5</v>
      </c>
    </row>
    <row r="697" spans="1:3" x14ac:dyDescent="0.35">
      <c r="A697" t="s">
        <v>6179</v>
      </c>
      <c r="B697">
        <v>280885455</v>
      </c>
      <c r="C697" s="1">
        <v>0.5</v>
      </c>
    </row>
    <row r="698" spans="1:3" x14ac:dyDescent="0.35">
      <c r="A698" t="s">
        <v>6179</v>
      </c>
      <c r="B698">
        <v>313931055</v>
      </c>
      <c r="C698" s="1">
        <v>0.25</v>
      </c>
    </row>
    <row r="699" spans="1:3" x14ac:dyDescent="0.35">
      <c r="A699" t="s">
        <v>6179</v>
      </c>
      <c r="B699">
        <v>478857998</v>
      </c>
      <c r="C699" s="1">
        <v>0.75</v>
      </c>
    </row>
    <row r="700" spans="1:3" x14ac:dyDescent="0.35">
      <c r="A700" t="s">
        <v>6179</v>
      </c>
      <c r="B700">
        <v>577626962</v>
      </c>
      <c r="C700" s="1">
        <v>0.25</v>
      </c>
    </row>
    <row r="701" spans="1:3" x14ac:dyDescent="0.35">
      <c r="A701" t="s">
        <v>6179</v>
      </c>
      <c r="B701">
        <v>475998423</v>
      </c>
      <c r="C701" s="1">
        <v>0.5</v>
      </c>
    </row>
    <row r="702" spans="1:3" x14ac:dyDescent="0.35">
      <c r="A702" t="s">
        <v>6179</v>
      </c>
      <c r="B702">
        <v>305303485</v>
      </c>
      <c r="C702" s="1">
        <v>0</v>
      </c>
    </row>
    <row r="703" spans="1:3" x14ac:dyDescent="0.35">
      <c r="A703" t="s">
        <v>6179</v>
      </c>
      <c r="B703">
        <v>893095503</v>
      </c>
      <c r="C703" s="1">
        <v>0.75</v>
      </c>
    </row>
    <row r="704" spans="1:3" x14ac:dyDescent="0.35">
      <c r="A704" t="s">
        <v>6179</v>
      </c>
      <c r="B704">
        <v>717666940</v>
      </c>
      <c r="C704" s="1">
        <v>0.75</v>
      </c>
    </row>
    <row r="705" spans="1:3" x14ac:dyDescent="0.35">
      <c r="A705" t="s">
        <v>6179</v>
      </c>
      <c r="B705">
        <v>295093225</v>
      </c>
      <c r="C705" s="1">
        <v>0.25</v>
      </c>
    </row>
    <row r="706" spans="1:3" x14ac:dyDescent="0.35">
      <c r="A706" t="s">
        <v>6179</v>
      </c>
      <c r="B706">
        <v>778341652</v>
      </c>
      <c r="C706" s="1">
        <v>0.25</v>
      </c>
    </row>
    <row r="707" spans="1:3" x14ac:dyDescent="0.35">
      <c r="A707" t="s">
        <v>6179</v>
      </c>
      <c r="B707">
        <v>203688626</v>
      </c>
      <c r="C707" s="1">
        <v>0.5</v>
      </c>
    </row>
    <row r="708" spans="1:3" x14ac:dyDescent="0.35">
      <c r="A708" t="s">
        <v>6179</v>
      </c>
      <c r="B708">
        <v>580770946</v>
      </c>
      <c r="C708" s="1">
        <v>0.25</v>
      </c>
    </row>
    <row r="709" spans="1:3" x14ac:dyDescent="0.35">
      <c r="A709" t="s">
        <v>6179</v>
      </c>
      <c r="B709">
        <v>302136341</v>
      </c>
      <c r="C709" s="1">
        <v>0.5</v>
      </c>
    </row>
    <row r="710" spans="1:3" x14ac:dyDescent="0.35">
      <c r="A710" t="s">
        <v>6179</v>
      </c>
      <c r="B710">
        <v>295682322</v>
      </c>
      <c r="C710" s="1">
        <v>0.5</v>
      </c>
    </row>
    <row r="711" spans="1:3" x14ac:dyDescent="0.35">
      <c r="A711" t="s">
        <v>6179</v>
      </c>
      <c r="B711">
        <v>316783181</v>
      </c>
      <c r="C711" s="1">
        <v>0</v>
      </c>
    </row>
    <row r="712" spans="1:3" x14ac:dyDescent="0.35">
      <c r="A712" t="s">
        <v>6179</v>
      </c>
      <c r="B712">
        <v>479460368</v>
      </c>
      <c r="C712" s="1">
        <v>0.5</v>
      </c>
    </row>
    <row r="713" spans="1:3" x14ac:dyDescent="0.35">
      <c r="A713" t="s">
        <v>6180</v>
      </c>
      <c r="B713">
        <v>567334412</v>
      </c>
      <c r="C713" s="1">
        <v>0.25</v>
      </c>
    </row>
    <row r="714" spans="1:3" x14ac:dyDescent="0.35">
      <c r="A714" t="s">
        <v>6180</v>
      </c>
      <c r="B714">
        <v>171393825</v>
      </c>
      <c r="C714" s="1">
        <v>0.25</v>
      </c>
    </row>
    <row r="715" spans="1:3" x14ac:dyDescent="0.35">
      <c r="A715" t="s">
        <v>6180</v>
      </c>
      <c r="B715">
        <v>939664703</v>
      </c>
      <c r="C715" s="1">
        <v>0.75</v>
      </c>
    </row>
    <row r="716" spans="1:3" x14ac:dyDescent="0.35">
      <c r="A716" t="s">
        <v>6180</v>
      </c>
      <c r="B716">
        <v>192582140</v>
      </c>
      <c r="C716" s="1">
        <v>0</v>
      </c>
    </row>
    <row r="717" spans="1:3" x14ac:dyDescent="0.35">
      <c r="A717" t="s">
        <v>6180</v>
      </c>
      <c r="B717">
        <v>994337960</v>
      </c>
      <c r="C717" s="1">
        <v>0.5</v>
      </c>
    </row>
    <row r="718" spans="1:3" x14ac:dyDescent="0.35">
      <c r="A718" t="s">
        <v>6180</v>
      </c>
      <c r="B718">
        <v>398490470</v>
      </c>
      <c r="C718" s="1">
        <v>0.25</v>
      </c>
    </row>
    <row r="719" spans="1:3" x14ac:dyDescent="0.35">
      <c r="A719" t="s">
        <v>6180</v>
      </c>
      <c r="B719">
        <v>453563649</v>
      </c>
      <c r="C719" s="1">
        <v>0.75</v>
      </c>
    </row>
    <row r="720" spans="1:3" x14ac:dyDescent="0.35">
      <c r="A720" t="s">
        <v>6180</v>
      </c>
      <c r="B720">
        <v>42504617</v>
      </c>
      <c r="C720" s="1">
        <v>0.25</v>
      </c>
    </row>
    <row r="721" spans="1:3" x14ac:dyDescent="0.35">
      <c r="A721" t="s">
        <v>6180</v>
      </c>
      <c r="B721">
        <v>387193721</v>
      </c>
      <c r="C721" s="1">
        <v>0.75</v>
      </c>
    </row>
    <row r="722" spans="1:3" x14ac:dyDescent="0.35">
      <c r="A722" t="s">
        <v>6180</v>
      </c>
      <c r="B722">
        <v>385558417</v>
      </c>
      <c r="C722" s="1">
        <v>0.75</v>
      </c>
    </row>
    <row r="723" spans="1:3" x14ac:dyDescent="0.35">
      <c r="A723" t="s">
        <v>6180</v>
      </c>
      <c r="B723">
        <v>620633359</v>
      </c>
      <c r="C723" s="1">
        <v>0.75</v>
      </c>
    </row>
    <row r="724" spans="1:3" x14ac:dyDescent="0.35">
      <c r="A724" t="s">
        <v>6180</v>
      </c>
      <c r="B724">
        <v>965241292</v>
      </c>
      <c r="C724" s="1">
        <v>0.5</v>
      </c>
    </row>
    <row r="725" spans="1:3" x14ac:dyDescent="0.35">
      <c r="A725" t="s">
        <v>6180</v>
      </c>
      <c r="B725">
        <v>646448345</v>
      </c>
      <c r="C725" s="1">
        <v>0.75</v>
      </c>
    </row>
    <row r="726" spans="1:3" x14ac:dyDescent="0.35">
      <c r="A726" t="s">
        <v>6180</v>
      </c>
      <c r="B726">
        <v>897495570</v>
      </c>
      <c r="C726" s="1">
        <v>0.75</v>
      </c>
    </row>
    <row r="727" spans="1:3" x14ac:dyDescent="0.35">
      <c r="A727" t="s">
        <v>6180</v>
      </c>
      <c r="B727">
        <v>295040717</v>
      </c>
      <c r="C727" s="1">
        <v>0.75</v>
      </c>
    </row>
    <row r="728" spans="1:3" x14ac:dyDescent="0.35">
      <c r="A728" t="s">
        <v>6180</v>
      </c>
      <c r="B728">
        <v>722249445</v>
      </c>
      <c r="C728" s="1">
        <v>0.75</v>
      </c>
    </row>
    <row r="729" spans="1:3" x14ac:dyDescent="0.35">
      <c r="A729" t="s">
        <v>6180</v>
      </c>
      <c r="B729">
        <v>130429629</v>
      </c>
      <c r="C729" s="1">
        <v>0</v>
      </c>
    </row>
    <row r="730" spans="1:3" x14ac:dyDescent="0.35">
      <c r="A730" t="s">
        <v>6180</v>
      </c>
      <c r="B730">
        <v>968099871</v>
      </c>
      <c r="C730" s="1">
        <v>0.5</v>
      </c>
    </row>
    <row r="731" spans="1:3" x14ac:dyDescent="0.35">
      <c r="A731" t="s">
        <v>6180</v>
      </c>
      <c r="B731">
        <v>388129904</v>
      </c>
      <c r="C731" s="1">
        <v>0</v>
      </c>
    </row>
    <row r="732" spans="1:3" x14ac:dyDescent="0.35">
      <c r="A732" t="s">
        <v>6180</v>
      </c>
      <c r="B732">
        <v>809277578</v>
      </c>
      <c r="C732" s="1">
        <v>0</v>
      </c>
    </row>
    <row r="733" spans="1:3" x14ac:dyDescent="0.35">
      <c r="A733" t="s">
        <v>6180</v>
      </c>
      <c r="B733">
        <v>886712659</v>
      </c>
      <c r="C733" s="1">
        <v>0.5</v>
      </c>
    </row>
    <row r="734" spans="1:3" x14ac:dyDescent="0.35">
      <c r="A734" t="s">
        <v>6180</v>
      </c>
      <c r="B734">
        <v>986667087</v>
      </c>
      <c r="C734" s="1">
        <v>0</v>
      </c>
    </row>
    <row r="735" spans="1:3" x14ac:dyDescent="0.35">
      <c r="A735" t="s">
        <v>6180</v>
      </c>
      <c r="B735">
        <v>499411071</v>
      </c>
      <c r="C735" s="1">
        <v>0.5</v>
      </c>
    </row>
    <row r="736" spans="1:3" x14ac:dyDescent="0.35">
      <c r="A736" t="s">
        <v>6180</v>
      </c>
      <c r="B736">
        <v>872154878</v>
      </c>
      <c r="C736" s="1">
        <v>0.75</v>
      </c>
    </row>
    <row r="737" spans="1:3" x14ac:dyDescent="0.35">
      <c r="A737" t="s">
        <v>6180</v>
      </c>
      <c r="B737">
        <v>748804136</v>
      </c>
      <c r="C737" s="1">
        <v>0.25</v>
      </c>
    </row>
    <row r="738" spans="1:3" x14ac:dyDescent="0.35">
      <c r="A738" t="s">
        <v>6180</v>
      </c>
      <c r="B738">
        <v>87668234</v>
      </c>
      <c r="C738" s="1">
        <v>0.5</v>
      </c>
    </row>
    <row r="739" spans="1:3" x14ac:dyDescent="0.35">
      <c r="A739" t="s">
        <v>6180</v>
      </c>
      <c r="B739">
        <v>539641487</v>
      </c>
      <c r="C739" s="1">
        <v>0.75</v>
      </c>
    </row>
    <row r="740" spans="1:3" x14ac:dyDescent="0.35">
      <c r="A740" t="s">
        <v>6180</v>
      </c>
      <c r="B740">
        <v>598219243</v>
      </c>
      <c r="C740" s="1">
        <v>0</v>
      </c>
    </row>
    <row r="741" spans="1:3" x14ac:dyDescent="0.35">
      <c r="A741" t="s">
        <v>6180</v>
      </c>
      <c r="B741">
        <v>284644944</v>
      </c>
      <c r="C741" s="1">
        <v>0.5</v>
      </c>
    </row>
    <row r="742" spans="1:3" x14ac:dyDescent="0.35">
      <c r="A742" t="s">
        <v>6180</v>
      </c>
      <c r="B742">
        <v>980286712</v>
      </c>
      <c r="C742" s="1">
        <v>0</v>
      </c>
    </row>
    <row r="743" spans="1:3" x14ac:dyDescent="0.35">
      <c r="A743" t="s">
        <v>6180</v>
      </c>
      <c r="B743">
        <v>237951204</v>
      </c>
      <c r="C743" s="1">
        <v>0.5</v>
      </c>
    </row>
    <row r="744" spans="1:3" x14ac:dyDescent="0.35">
      <c r="A744" t="s">
        <v>6180</v>
      </c>
      <c r="B744">
        <v>370740071</v>
      </c>
      <c r="C744" s="1">
        <v>0.75</v>
      </c>
    </row>
    <row r="745" spans="1:3" x14ac:dyDescent="0.35">
      <c r="A745" t="s">
        <v>6180</v>
      </c>
      <c r="B745">
        <v>433268013</v>
      </c>
      <c r="C745" s="1">
        <v>0.5</v>
      </c>
    </row>
    <row r="746" spans="1:3" x14ac:dyDescent="0.35">
      <c r="A746" t="s">
        <v>6180</v>
      </c>
      <c r="B746">
        <v>365392432</v>
      </c>
      <c r="C746" s="1">
        <v>0.75</v>
      </c>
    </row>
    <row r="747" spans="1:3" x14ac:dyDescent="0.35">
      <c r="A747" t="s">
        <v>6180</v>
      </c>
      <c r="B747">
        <v>759678108</v>
      </c>
      <c r="C747" s="1">
        <v>0.25</v>
      </c>
    </row>
    <row r="748" spans="1:3" x14ac:dyDescent="0.35">
      <c r="A748" t="s">
        <v>6180</v>
      </c>
      <c r="B748">
        <v>396766385</v>
      </c>
      <c r="C748" s="1">
        <v>0</v>
      </c>
    </row>
    <row r="749" spans="1:3" x14ac:dyDescent="0.35">
      <c r="A749" t="s">
        <v>6180</v>
      </c>
      <c r="B749">
        <v>298165137</v>
      </c>
      <c r="C749" s="1">
        <v>0.75</v>
      </c>
    </row>
    <row r="750" spans="1:3" x14ac:dyDescent="0.35">
      <c r="A750" t="s">
        <v>6180</v>
      </c>
      <c r="B750">
        <v>62724933</v>
      </c>
      <c r="C750" s="1">
        <v>0.5</v>
      </c>
    </row>
    <row r="751" spans="1:3" x14ac:dyDescent="0.35">
      <c r="A751" t="s">
        <v>6180</v>
      </c>
      <c r="B751">
        <v>839479823</v>
      </c>
      <c r="C751" s="1">
        <v>0.75</v>
      </c>
    </row>
    <row r="752" spans="1:3" x14ac:dyDescent="0.35">
      <c r="A752" t="s">
        <v>6180</v>
      </c>
      <c r="B752">
        <v>757839652</v>
      </c>
      <c r="C752" s="1">
        <v>0.25</v>
      </c>
    </row>
    <row r="753" spans="1:3" x14ac:dyDescent="0.35">
      <c r="A753" t="s">
        <v>6180</v>
      </c>
      <c r="B753">
        <v>904970081</v>
      </c>
      <c r="C753" s="1">
        <v>0.25</v>
      </c>
    </row>
    <row r="754" spans="1:3" x14ac:dyDescent="0.35">
      <c r="A754" t="s">
        <v>6180</v>
      </c>
      <c r="B754">
        <v>307334489</v>
      </c>
      <c r="C754" s="1">
        <v>0.25</v>
      </c>
    </row>
    <row r="755" spans="1:3" x14ac:dyDescent="0.35">
      <c r="A755" t="s">
        <v>6180</v>
      </c>
      <c r="B755">
        <v>576795176</v>
      </c>
      <c r="C755" s="1">
        <v>0.75</v>
      </c>
    </row>
    <row r="756" spans="1:3" x14ac:dyDescent="0.35">
      <c r="A756" t="s">
        <v>6180</v>
      </c>
      <c r="B756">
        <v>219303195</v>
      </c>
      <c r="C756" s="1">
        <v>0.25</v>
      </c>
    </row>
    <row r="757" spans="1:3" x14ac:dyDescent="0.35">
      <c r="A757" t="s">
        <v>6180</v>
      </c>
      <c r="B757">
        <v>388888615</v>
      </c>
      <c r="C757" s="1">
        <v>0.25</v>
      </c>
    </row>
    <row r="758" spans="1:3" x14ac:dyDescent="0.35">
      <c r="A758" t="s">
        <v>6180</v>
      </c>
      <c r="B758">
        <v>822216007</v>
      </c>
      <c r="C758" s="1">
        <v>0.5</v>
      </c>
    </row>
    <row r="759" spans="1:3" x14ac:dyDescent="0.35">
      <c r="A759" t="s">
        <v>6180</v>
      </c>
      <c r="B759">
        <v>156058632</v>
      </c>
      <c r="C759" s="1">
        <v>0</v>
      </c>
    </row>
    <row r="760" spans="1:3" x14ac:dyDescent="0.35">
      <c r="A760" t="s">
        <v>6180</v>
      </c>
      <c r="B760">
        <v>419235443</v>
      </c>
      <c r="C760" s="1">
        <v>0.75</v>
      </c>
    </row>
    <row r="761" spans="1:3" x14ac:dyDescent="0.35">
      <c r="A761" t="s">
        <v>6180</v>
      </c>
      <c r="B761">
        <v>328827622</v>
      </c>
      <c r="C761" s="1">
        <v>0.5</v>
      </c>
    </row>
    <row r="762" spans="1:3" x14ac:dyDescent="0.35">
      <c r="A762" t="s">
        <v>6180</v>
      </c>
      <c r="B762">
        <v>794596039</v>
      </c>
      <c r="C762" s="1">
        <v>0.5</v>
      </c>
    </row>
    <row r="763" spans="1:3" x14ac:dyDescent="0.35">
      <c r="A763" t="s">
        <v>6180</v>
      </c>
      <c r="B763">
        <v>680696507</v>
      </c>
      <c r="C763" s="1">
        <v>0.25</v>
      </c>
    </row>
    <row r="764" spans="1:3" x14ac:dyDescent="0.35">
      <c r="A764" t="s">
        <v>6180</v>
      </c>
      <c r="B764">
        <v>233064658</v>
      </c>
      <c r="C764" s="1">
        <v>0.75</v>
      </c>
    </row>
    <row r="765" spans="1:3" x14ac:dyDescent="0.35">
      <c r="A765" t="s">
        <v>6180</v>
      </c>
      <c r="B765">
        <v>848649546</v>
      </c>
      <c r="C765" s="1">
        <v>0.5</v>
      </c>
    </row>
    <row r="766" spans="1:3" x14ac:dyDescent="0.35">
      <c r="A766" t="s">
        <v>6180</v>
      </c>
      <c r="B766">
        <v>96104372</v>
      </c>
      <c r="C766" s="1">
        <v>0.5</v>
      </c>
    </row>
    <row r="767" spans="1:3" x14ac:dyDescent="0.35">
      <c r="A767" t="s">
        <v>6180</v>
      </c>
      <c r="B767">
        <v>563666327</v>
      </c>
      <c r="C767" s="1">
        <v>0.25</v>
      </c>
    </row>
    <row r="768" spans="1:3" x14ac:dyDescent="0.35">
      <c r="A768" t="s">
        <v>6180</v>
      </c>
      <c r="B768">
        <v>677896146</v>
      </c>
      <c r="C768" s="1">
        <v>0.5</v>
      </c>
    </row>
    <row r="769" spans="1:3" x14ac:dyDescent="0.35">
      <c r="A769" t="s">
        <v>6180</v>
      </c>
      <c r="B769">
        <v>788106278</v>
      </c>
      <c r="C769" s="1">
        <v>0</v>
      </c>
    </row>
    <row r="770" spans="1:3" x14ac:dyDescent="0.35">
      <c r="A770" t="s">
        <v>6180</v>
      </c>
      <c r="B770">
        <v>219463777</v>
      </c>
      <c r="C770" s="1">
        <v>0.75</v>
      </c>
    </row>
    <row r="771" spans="1:3" x14ac:dyDescent="0.35">
      <c r="A771" t="s">
        <v>6180</v>
      </c>
      <c r="B771">
        <v>455747410</v>
      </c>
      <c r="C771" s="1">
        <v>0.25</v>
      </c>
    </row>
    <row r="772" spans="1:3" x14ac:dyDescent="0.35">
      <c r="A772" t="s">
        <v>6180</v>
      </c>
      <c r="B772">
        <v>345576680</v>
      </c>
      <c r="C772" s="1">
        <v>0.75</v>
      </c>
    </row>
    <row r="773" spans="1:3" x14ac:dyDescent="0.35">
      <c r="A773" t="s">
        <v>6180</v>
      </c>
      <c r="B773">
        <v>614567503</v>
      </c>
      <c r="C773" s="1">
        <v>0.25</v>
      </c>
    </row>
    <row r="774" spans="1:3" x14ac:dyDescent="0.35">
      <c r="A774" t="s">
        <v>6180</v>
      </c>
      <c r="B774">
        <v>343407440</v>
      </c>
      <c r="C774" s="1">
        <v>0.25</v>
      </c>
    </row>
    <row r="775" spans="1:3" x14ac:dyDescent="0.35">
      <c r="A775" t="s">
        <v>6180</v>
      </c>
      <c r="B775">
        <v>193355727</v>
      </c>
      <c r="C775" s="1">
        <v>0.25</v>
      </c>
    </row>
    <row r="776" spans="1:3" x14ac:dyDescent="0.35">
      <c r="A776" t="s">
        <v>6180</v>
      </c>
      <c r="B776">
        <v>747067312</v>
      </c>
      <c r="C776" s="1">
        <v>0</v>
      </c>
    </row>
    <row r="777" spans="1:3" x14ac:dyDescent="0.35">
      <c r="A777" t="s">
        <v>6180</v>
      </c>
      <c r="B777">
        <v>62293485</v>
      </c>
      <c r="C777" s="1">
        <v>0</v>
      </c>
    </row>
    <row r="778" spans="1:3" x14ac:dyDescent="0.35">
      <c r="A778" t="s">
        <v>6180</v>
      </c>
      <c r="B778">
        <v>311714534</v>
      </c>
      <c r="C778" s="1">
        <v>0.5</v>
      </c>
    </row>
    <row r="779" spans="1:3" x14ac:dyDescent="0.35">
      <c r="A779" t="s">
        <v>6181</v>
      </c>
      <c r="B779">
        <v>235521377</v>
      </c>
      <c r="C779" s="1">
        <v>0.75</v>
      </c>
    </row>
    <row r="780" spans="1:3" x14ac:dyDescent="0.35">
      <c r="A780" t="s">
        <v>6181</v>
      </c>
      <c r="B780">
        <v>352606622</v>
      </c>
      <c r="C780" s="1">
        <v>0.5</v>
      </c>
    </row>
    <row r="781" spans="1:3" x14ac:dyDescent="0.35">
      <c r="A781" t="s">
        <v>6181</v>
      </c>
      <c r="B781">
        <v>737911540</v>
      </c>
      <c r="C781" s="1">
        <v>0.75</v>
      </c>
    </row>
    <row r="782" spans="1:3" x14ac:dyDescent="0.35">
      <c r="A782" t="s">
        <v>6181</v>
      </c>
      <c r="B782">
        <v>8507311</v>
      </c>
      <c r="C782" s="1">
        <v>0.75</v>
      </c>
    </row>
    <row r="783" spans="1:3" x14ac:dyDescent="0.35">
      <c r="A783" t="s">
        <v>6181</v>
      </c>
      <c r="B783">
        <v>559254783</v>
      </c>
      <c r="C783" s="1">
        <v>0.25</v>
      </c>
    </row>
    <row r="784" spans="1:3" x14ac:dyDescent="0.35">
      <c r="A784" t="s">
        <v>6181</v>
      </c>
      <c r="B784">
        <v>111973946</v>
      </c>
      <c r="C784" s="1">
        <v>0.25</v>
      </c>
    </row>
    <row r="785" spans="1:3" x14ac:dyDescent="0.35">
      <c r="A785" t="s">
        <v>6181</v>
      </c>
      <c r="B785">
        <v>475711203</v>
      </c>
      <c r="C785" s="1">
        <v>0.25</v>
      </c>
    </row>
    <row r="786" spans="1:3" x14ac:dyDescent="0.35">
      <c r="A786" t="s">
        <v>6181</v>
      </c>
      <c r="B786">
        <v>156279764</v>
      </c>
      <c r="C786" s="1">
        <v>0.25</v>
      </c>
    </row>
    <row r="787" spans="1:3" x14ac:dyDescent="0.35">
      <c r="A787" t="s">
        <v>6181</v>
      </c>
      <c r="B787">
        <v>238684493</v>
      </c>
      <c r="C787" s="1">
        <v>0.5</v>
      </c>
    </row>
    <row r="788" spans="1:3" x14ac:dyDescent="0.35">
      <c r="A788" t="s">
        <v>6181</v>
      </c>
      <c r="B788">
        <v>169486428</v>
      </c>
      <c r="C788" s="1">
        <v>0.75</v>
      </c>
    </row>
    <row r="789" spans="1:3" x14ac:dyDescent="0.35">
      <c r="A789" t="s">
        <v>6181</v>
      </c>
      <c r="B789">
        <v>496015471</v>
      </c>
      <c r="C789" s="1">
        <v>0</v>
      </c>
    </row>
    <row r="790" spans="1:3" x14ac:dyDescent="0.35">
      <c r="A790" t="s">
        <v>6181</v>
      </c>
      <c r="B790">
        <v>228702655</v>
      </c>
      <c r="C790" s="1">
        <v>0.25</v>
      </c>
    </row>
    <row r="791" spans="1:3" x14ac:dyDescent="0.35">
      <c r="A791" t="s">
        <v>6181</v>
      </c>
      <c r="B791">
        <v>677528342</v>
      </c>
      <c r="C791" s="1">
        <v>0.25</v>
      </c>
    </row>
    <row r="792" spans="1:3" x14ac:dyDescent="0.35">
      <c r="A792" t="s">
        <v>6181</v>
      </c>
      <c r="B792">
        <v>602325417</v>
      </c>
      <c r="C792" s="1">
        <v>0</v>
      </c>
    </row>
    <row r="793" spans="1:3" x14ac:dyDescent="0.35">
      <c r="A793" t="s">
        <v>6181</v>
      </c>
      <c r="B793">
        <v>279845393</v>
      </c>
      <c r="C793" s="1">
        <v>0.5</v>
      </c>
    </row>
    <row r="794" spans="1:3" x14ac:dyDescent="0.35">
      <c r="A794" t="s">
        <v>6181</v>
      </c>
      <c r="B794">
        <v>825826622</v>
      </c>
      <c r="C794" s="1">
        <v>0.25</v>
      </c>
    </row>
    <row r="795" spans="1:3" x14ac:dyDescent="0.35">
      <c r="A795" t="s">
        <v>6181</v>
      </c>
      <c r="B795">
        <v>178706576</v>
      </c>
      <c r="C795" s="1">
        <v>0.25</v>
      </c>
    </row>
    <row r="796" spans="1:3" x14ac:dyDescent="0.35">
      <c r="A796" t="s">
        <v>6181</v>
      </c>
      <c r="B796">
        <v>217919187</v>
      </c>
      <c r="C796" s="1">
        <v>0.75</v>
      </c>
    </row>
    <row r="797" spans="1:3" x14ac:dyDescent="0.35">
      <c r="A797" t="s">
        <v>6181</v>
      </c>
      <c r="B797">
        <v>168980799</v>
      </c>
      <c r="C797" s="1">
        <v>0.25</v>
      </c>
    </row>
    <row r="798" spans="1:3" x14ac:dyDescent="0.35">
      <c r="A798" t="s">
        <v>6181</v>
      </c>
      <c r="B798">
        <v>682477275</v>
      </c>
      <c r="C798" s="1">
        <v>0.5</v>
      </c>
    </row>
    <row r="799" spans="1:3" x14ac:dyDescent="0.35">
      <c r="A799" t="s">
        <v>6181</v>
      </c>
      <c r="B799">
        <v>723431746</v>
      </c>
      <c r="C799" s="1">
        <v>0.5</v>
      </c>
    </row>
    <row r="800" spans="1:3" x14ac:dyDescent="0.35">
      <c r="A800" t="s">
        <v>6181</v>
      </c>
      <c r="B800">
        <v>721613645</v>
      </c>
      <c r="C800" s="1">
        <v>0.75</v>
      </c>
    </row>
    <row r="801" spans="1:3" x14ac:dyDescent="0.35">
      <c r="A801" t="s">
        <v>6181</v>
      </c>
      <c r="B801">
        <v>741467211</v>
      </c>
      <c r="C801" s="1">
        <v>0</v>
      </c>
    </row>
    <row r="802" spans="1:3" x14ac:dyDescent="0.35">
      <c r="A802" t="s">
        <v>6181</v>
      </c>
      <c r="B802">
        <v>387908126</v>
      </c>
      <c r="C802" s="1">
        <v>0.75</v>
      </c>
    </row>
    <row r="803" spans="1:3" x14ac:dyDescent="0.35">
      <c r="A803" t="s">
        <v>6181</v>
      </c>
      <c r="B803">
        <v>492918400</v>
      </c>
      <c r="C803" s="1">
        <v>0</v>
      </c>
    </row>
    <row r="804" spans="1:3" x14ac:dyDescent="0.35">
      <c r="A804" t="s">
        <v>6181</v>
      </c>
      <c r="B804">
        <v>366489606</v>
      </c>
      <c r="C804" s="1">
        <v>0.75</v>
      </c>
    </row>
    <row r="805" spans="1:3" x14ac:dyDescent="0.35">
      <c r="A805" t="s">
        <v>6181</v>
      </c>
      <c r="B805">
        <v>242827746</v>
      </c>
      <c r="C805" s="1">
        <v>0.75</v>
      </c>
    </row>
    <row r="806" spans="1:3" x14ac:dyDescent="0.35">
      <c r="A806" t="s">
        <v>6181</v>
      </c>
      <c r="B806">
        <v>422111244</v>
      </c>
      <c r="C806" s="1">
        <v>0.5</v>
      </c>
    </row>
    <row r="807" spans="1:3" x14ac:dyDescent="0.35">
      <c r="A807" t="s">
        <v>6181</v>
      </c>
      <c r="B807">
        <v>7396430</v>
      </c>
      <c r="C807" s="1">
        <v>0.5</v>
      </c>
    </row>
    <row r="808" spans="1:3" x14ac:dyDescent="0.35">
      <c r="A808" t="s">
        <v>6181</v>
      </c>
      <c r="B808">
        <v>62940595</v>
      </c>
      <c r="C808" s="1">
        <v>0.5</v>
      </c>
    </row>
    <row r="809" spans="1:3" x14ac:dyDescent="0.35">
      <c r="A809" t="s">
        <v>6181</v>
      </c>
      <c r="B809">
        <v>771087014</v>
      </c>
      <c r="C809" s="1">
        <v>0.25</v>
      </c>
    </row>
    <row r="810" spans="1:3" x14ac:dyDescent="0.35">
      <c r="A810" t="s">
        <v>6181</v>
      </c>
      <c r="B810">
        <v>96082534</v>
      </c>
      <c r="C810" s="1">
        <v>0</v>
      </c>
    </row>
    <row r="811" spans="1:3" x14ac:dyDescent="0.35">
      <c r="A811" t="s">
        <v>6181</v>
      </c>
      <c r="B811">
        <v>592106617</v>
      </c>
      <c r="C811" s="1">
        <v>0.5</v>
      </c>
    </row>
    <row r="812" spans="1:3" x14ac:dyDescent="0.35">
      <c r="A812" t="s">
        <v>6181</v>
      </c>
      <c r="B812">
        <v>759196811</v>
      </c>
      <c r="C812" s="1">
        <v>0.5</v>
      </c>
    </row>
    <row r="813" spans="1:3" x14ac:dyDescent="0.35">
      <c r="A813" t="s">
        <v>6181</v>
      </c>
      <c r="B813">
        <v>894934302</v>
      </c>
      <c r="C813" s="1">
        <v>0.5</v>
      </c>
    </row>
    <row r="814" spans="1:3" x14ac:dyDescent="0.35">
      <c r="A814" t="s">
        <v>6181</v>
      </c>
      <c r="B814">
        <v>44786017</v>
      </c>
      <c r="C814" s="1">
        <v>0.5</v>
      </c>
    </row>
    <row r="815" spans="1:3" x14ac:dyDescent="0.35">
      <c r="A815" t="s">
        <v>6181</v>
      </c>
      <c r="B815">
        <v>511307260</v>
      </c>
      <c r="C815" s="1">
        <v>0.75</v>
      </c>
    </row>
    <row r="816" spans="1:3" x14ac:dyDescent="0.35">
      <c r="A816" t="s">
        <v>6181</v>
      </c>
      <c r="B816">
        <v>261596912</v>
      </c>
      <c r="C816" s="1">
        <v>0.25</v>
      </c>
    </row>
    <row r="817" spans="1:3" x14ac:dyDescent="0.35">
      <c r="A817" t="s">
        <v>6181</v>
      </c>
      <c r="B817">
        <v>957356866</v>
      </c>
      <c r="C817" s="1">
        <v>0.25</v>
      </c>
    </row>
    <row r="818" spans="1:3" x14ac:dyDescent="0.35">
      <c r="A818" t="s">
        <v>6181</v>
      </c>
      <c r="B818">
        <v>407267787</v>
      </c>
      <c r="C818" s="1">
        <v>0.5</v>
      </c>
    </row>
    <row r="819" spans="1:3" x14ac:dyDescent="0.35">
      <c r="A819" t="s">
        <v>6181</v>
      </c>
      <c r="B819">
        <v>863428067</v>
      </c>
      <c r="C819" s="1">
        <v>0</v>
      </c>
    </row>
    <row r="820" spans="1:3" x14ac:dyDescent="0.35">
      <c r="A820" t="s">
        <v>6181</v>
      </c>
      <c r="B820">
        <v>225303584</v>
      </c>
      <c r="C820" s="1">
        <v>0.5</v>
      </c>
    </row>
    <row r="821" spans="1:3" x14ac:dyDescent="0.35">
      <c r="A821" t="s">
        <v>6181</v>
      </c>
      <c r="B821">
        <v>400445051</v>
      </c>
      <c r="C821" s="1">
        <v>0</v>
      </c>
    </row>
    <row r="822" spans="1:3" x14ac:dyDescent="0.35">
      <c r="A822" t="s">
        <v>6181</v>
      </c>
      <c r="B822">
        <v>768412649</v>
      </c>
      <c r="C822" s="1">
        <v>0.75</v>
      </c>
    </row>
    <row r="823" spans="1:3" x14ac:dyDescent="0.35">
      <c r="A823" t="s">
        <v>6181</v>
      </c>
      <c r="B823">
        <v>158449315</v>
      </c>
      <c r="C823" s="1">
        <v>0.75</v>
      </c>
    </row>
    <row r="824" spans="1:3" x14ac:dyDescent="0.35">
      <c r="A824" t="s">
        <v>6181</v>
      </c>
      <c r="B824">
        <v>921471761</v>
      </c>
      <c r="C824" s="1">
        <v>0.25</v>
      </c>
    </row>
    <row r="825" spans="1:3" x14ac:dyDescent="0.35">
      <c r="A825" t="s">
        <v>6181</v>
      </c>
      <c r="B825">
        <v>491931973</v>
      </c>
      <c r="C825" s="1">
        <v>0</v>
      </c>
    </row>
    <row r="826" spans="1:3" x14ac:dyDescent="0.35">
      <c r="A826" t="s">
        <v>6181</v>
      </c>
      <c r="B826">
        <v>694422009</v>
      </c>
      <c r="C826" s="1">
        <v>0.5</v>
      </c>
    </row>
    <row r="827" spans="1:3" x14ac:dyDescent="0.35">
      <c r="A827" t="s">
        <v>6181</v>
      </c>
      <c r="B827">
        <v>54043829</v>
      </c>
      <c r="C827" s="1">
        <v>0.25</v>
      </c>
    </row>
    <row r="828" spans="1:3" x14ac:dyDescent="0.35">
      <c r="A828" t="s">
        <v>6181</v>
      </c>
      <c r="B828">
        <v>601592292</v>
      </c>
      <c r="C828" s="1">
        <v>0</v>
      </c>
    </row>
    <row r="829" spans="1:3" x14ac:dyDescent="0.35">
      <c r="A829" t="s">
        <v>6181</v>
      </c>
      <c r="B829">
        <v>307023024</v>
      </c>
      <c r="C829" s="1">
        <v>0.5</v>
      </c>
    </row>
    <row r="830" spans="1:3" x14ac:dyDescent="0.35">
      <c r="A830" t="s">
        <v>6182</v>
      </c>
      <c r="B830">
        <v>728217456</v>
      </c>
      <c r="C830" s="1">
        <v>0.75</v>
      </c>
    </row>
    <row r="831" spans="1:3" x14ac:dyDescent="0.35">
      <c r="A831" t="s">
        <v>6182</v>
      </c>
      <c r="B831">
        <v>755744915</v>
      </c>
      <c r="C831" s="1">
        <v>0.5</v>
      </c>
    </row>
    <row r="832" spans="1:3" x14ac:dyDescent="0.35">
      <c r="A832" t="s">
        <v>6182</v>
      </c>
      <c r="B832">
        <v>273323924</v>
      </c>
      <c r="C832" s="1">
        <v>0.5</v>
      </c>
    </row>
    <row r="833" spans="1:3" x14ac:dyDescent="0.35">
      <c r="A833" t="s">
        <v>6182</v>
      </c>
      <c r="B833">
        <v>494672186</v>
      </c>
      <c r="C833" s="1">
        <v>0.5</v>
      </c>
    </row>
    <row r="834" spans="1:3" x14ac:dyDescent="0.35">
      <c r="A834" t="s">
        <v>6182</v>
      </c>
      <c r="B834">
        <v>288641241</v>
      </c>
      <c r="C834" s="1">
        <v>0.75</v>
      </c>
    </row>
    <row r="835" spans="1:3" x14ac:dyDescent="0.35">
      <c r="A835" t="s">
        <v>6182</v>
      </c>
      <c r="B835">
        <v>19187512</v>
      </c>
      <c r="C835" s="1">
        <v>0</v>
      </c>
    </row>
    <row r="836" spans="1:3" x14ac:dyDescent="0.35">
      <c r="A836" t="s">
        <v>6182</v>
      </c>
      <c r="B836">
        <v>483146030</v>
      </c>
      <c r="C836" s="1">
        <v>0.75</v>
      </c>
    </row>
    <row r="837" spans="1:3" x14ac:dyDescent="0.35">
      <c r="A837" t="s">
        <v>6182</v>
      </c>
      <c r="B837">
        <v>414415630</v>
      </c>
      <c r="C837" s="1">
        <v>0</v>
      </c>
    </row>
    <row r="838" spans="1:3" x14ac:dyDescent="0.35">
      <c r="A838" t="s">
        <v>6182</v>
      </c>
      <c r="B838">
        <v>231279389</v>
      </c>
      <c r="C838" s="1">
        <v>0</v>
      </c>
    </row>
    <row r="839" spans="1:3" x14ac:dyDescent="0.35">
      <c r="A839" t="s">
        <v>6182</v>
      </c>
      <c r="B839">
        <v>676319363</v>
      </c>
      <c r="C839" s="1">
        <v>0</v>
      </c>
    </row>
    <row r="840" spans="1:3" x14ac:dyDescent="0.35">
      <c r="A840" t="s">
        <v>6182</v>
      </c>
      <c r="B840">
        <v>157033921</v>
      </c>
      <c r="C840" s="1">
        <v>0.75</v>
      </c>
    </row>
    <row r="841" spans="1:3" x14ac:dyDescent="0.35">
      <c r="A841" t="s">
        <v>6182</v>
      </c>
      <c r="B841">
        <v>718436887</v>
      </c>
      <c r="C841" s="1">
        <v>0.5</v>
      </c>
    </row>
    <row r="842" spans="1:3" x14ac:dyDescent="0.35">
      <c r="A842" t="s">
        <v>6182</v>
      </c>
      <c r="B842">
        <v>883512569</v>
      </c>
      <c r="C842" s="1">
        <v>0</v>
      </c>
    </row>
    <row r="843" spans="1:3" x14ac:dyDescent="0.35">
      <c r="A843" t="s">
        <v>6182</v>
      </c>
      <c r="B843">
        <v>734506196</v>
      </c>
      <c r="C843" s="1">
        <v>0.5</v>
      </c>
    </row>
    <row r="844" spans="1:3" x14ac:dyDescent="0.35">
      <c r="A844" t="s">
        <v>6182</v>
      </c>
      <c r="B844">
        <v>662531806</v>
      </c>
      <c r="C844" s="1">
        <v>0.5</v>
      </c>
    </row>
    <row r="845" spans="1:3" x14ac:dyDescent="0.35">
      <c r="A845" t="s">
        <v>6182</v>
      </c>
      <c r="B845">
        <v>80484276</v>
      </c>
      <c r="C845" s="1">
        <v>0.25</v>
      </c>
    </row>
    <row r="846" spans="1:3" x14ac:dyDescent="0.35">
      <c r="A846" t="s">
        <v>6182</v>
      </c>
      <c r="B846">
        <v>33666856</v>
      </c>
      <c r="C846" s="1">
        <v>0.75</v>
      </c>
    </row>
    <row r="847" spans="1:3" x14ac:dyDescent="0.35">
      <c r="A847" t="s">
        <v>6182</v>
      </c>
      <c r="B847">
        <v>355683346</v>
      </c>
      <c r="C847" s="1">
        <v>0.25</v>
      </c>
    </row>
    <row r="848" spans="1:3" x14ac:dyDescent="0.35">
      <c r="A848" t="s">
        <v>6182</v>
      </c>
      <c r="B848">
        <v>790370097</v>
      </c>
      <c r="C848" s="1">
        <v>0.75</v>
      </c>
    </row>
    <row r="849" spans="1:3" x14ac:dyDescent="0.35">
      <c r="A849" t="s">
        <v>6182</v>
      </c>
      <c r="B849">
        <v>721820655</v>
      </c>
      <c r="C849" s="1">
        <v>0.5</v>
      </c>
    </row>
    <row r="850" spans="1:3" x14ac:dyDescent="0.35">
      <c r="A850" t="s">
        <v>6182</v>
      </c>
      <c r="B850">
        <v>845277611</v>
      </c>
      <c r="C850" s="1">
        <v>0.5</v>
      </c>
    </row>
    <row r="851" spans="1:3" x14ac:dyDescent="0.35">
      <c r="A851" t="s">
        <v>6182</v>
      </c>
      <c r="B851">
        <v>699779800</v>
      </c>
      <c r="C851" s="1">
        <v>0.5</v>
      </c>
    </row>
    <row r="852" spans="1:3" x14ac:dyDescent="0.35">
      <c r="A852" t="s">
        <v>6182</v>
      </c>
      <c r="B852">
        <v>877212776</v>
      </c>
      <c r="C852" s="1">
        <v>0</v>
      </c>
    </row>
    <row r="853" spans="1:3" x14ac:dyDescent="0.35">
      <c r="A853" t="s">
        <v>6182</v>
      </c>
      <c r="B853">
        <v>601011399</v>
      </c>
      <c r="C853" s="1">
        <v>0.75</v>
      </c>
    </row>
    <row r="854" spans="1:3" x14ac:dyDescent="0.35">
      <c r="A854" t="s">
        <v>6182</v>
      </c>
      <c r="B854">
        <v>52532596</v>
      </c>
      <c r="C854" s="1">
        <v>0</v>
      </c>
    </row>
    <row r="855" spans="1:3" x14ac:dyDescent="0.35">
      <c r="A855" t="s">
        <v>6182</v>
      </c>
      <c r="B855">
        <v>523582688</v>
      </c>
      <c r="C855" s="1">
        <v>0.75</v>
      </c>
    </row>
    <row r="856" spans="1:3" x14ac:dyDescent="0.35">
      <c r="A856" t="s">
        <v>6182</v>
      </c>
      <c r="B856">
        <v>215038643</v>
      </c>
      <c r="C856" s="1">
        <v>0</v>
      </c>
    </row>
    <row r="857" spans="1:3" x14ac:dyDescent="0.35">
      <c r="A857" t="s">
        <v>6182</v>
      </c>
      <c r="B857">
        <v>476009290</v>
      </c>
      <c r="C857" s="1">
        <v>0</v>
      </c>
    </row>
    <row r="858" spans="1:3" x14ac:dyDescent="0.35">
      <c r="A858" t="s">
        <v>6182</v>
      </c>
      <c r="B858">
        <v>743682227</v>
      </c>
      <c r="C858" s="1">
        <v>0.25</v>
      </c>
    </row>
    <row r="859" spans="1:3" x14ac:dyDescent="0.35">
      <c r="A859" t="s">
        <v>6182</v>
      </c>
      <c r="B859">
        <v>596659255</v>
      </c>
      <c r="C859" s="1">
        <v>0.5</v>
      </c>
    </row>
    <row r="860" spans="1:3" x14ac:dyDescent="0.35">
      <c r="A860" t="s">
        <v>6182</v>
      </c>
      <c r="B860">
        <v>363716149</v>
      </c>
      <c r="C860" s="1">
        <v>0</v>
      </c>
    </row>
    <row r="861" spans="1:3" x14ac:dyDescent="0.35">
      <c r="A861" t="s">
        <v>6182</v>
      </c>
      <c r="B861">
        <v>429506359</v>
      </c>
      <c r="C861" s="1">
        <v>0.75</v>
      </c>
    </row>
    <row r="862" spans="1:3" x14ac:dyDescent="0.35">
      <c r="A862" t="s">
        <v>6182</v>
      </c>
      <c r="B862">
        <v>413318974</v>
      </c>
      <c r="C862" s="1">
        <v>0</v>
      </c>
    </row>
    <row r="863" spans="1:3" x14ac:dyDescent="0.35">
      <c r="A863" t="s">
        <v>6182</v>
      </c>
      <c r="B863">
        <v>746860424</v>
      </c>
      <c r="C863" s="1">
        <v>0.25</v>
      </c>
    </row>
    <row r="864" spans="1:3" x14ac:dyDescent="0.35">
      <c r="A864" t="s">
        <v>6182</v>
      </c>
      <c r="B864">
        <v>664809064</v>
      </c>
      <c r="C864" s="1">
        <v>0.25</v>
      </c>
    </row>
    <row r="865" spans="1:3" x14ac:dyDescent="0.35">
      <c r="A865" t="s">
        <v>6182</v>
      </c>
      <c r="B865">
        <v>365348550</v>
      </c>
      <c r="C865" s="1">
        <v>0</v>
      </c>
    </row>
    <row r="866" spans="1:3" x14ac:dyDescent="0.35">
      <c r="A866" t="s">
        <v>6182</v>
      </c>
      <c r="B866">
        <v>883329390</v>
      </c>
      <c r="C866" s="1">
        <v>0.25</v>
      </c>
    </row>
    <row r="867" spans="1:3" x14ac:dyDescent="0.35">
      <c r="A867" t="s">
        <v>6182</v>
      </c>
      <c r="B867">
        <v>255843040</v>
      </c>
      <c r="C867" s="1">
        <v>0.25</v>
      </c>
    </row>
    <row r="868" spans="1:3" x14ac:dyDescent="0.35">
      <c r="A868" t="s">
        <v>6182</v>
      </c>
      <c r="B868">
        <v>120381038</v>
      </c>
      <c r="C868" s="1">
        <v>0</v>
      </c>
    </row>
    <row r="869" spans="1:3" x14ac:dyDescent="0.35">
      <c r="A869" t="s">
        <v>6182</v>
      </c>
      <c r="B869">
        <v>258758482</v>
      </c>
      <c r="C869" s="1">
        <v>0.5</v>
      </c>
    </row>
    <row r="870" spans="1:3" x14ac:dyDescent="0.35">
      <c r="A870" t="s">
        <v>6182</v>
      </c>
      <c r="B870">
        <v>223164846</v>
      </c>
      <c r="C870" s="1">
        <v>0.25</v>
      </c>
    </row>
    <row r="871" spans="1:3" x14ac:dyDescent="0.35">
      <c r="A871" t="s">
        <v>6182</v>
      </c>
      <c r="B871">
        <v>409970645</v>
      </c>
      <c r="C871" s="1">
        <v>0.5</v>
      </c>
    </row>
    <row r="872" spans="1:3" x14ac:dyDescent="0.35">
      <c r="A872" t="s">
        <v>6182</v>
      </c>
      <c r="B872">
        <v>581636322</v>
      </c>
      <c r="C872" s="1">
        <v>0.25</v>
      </c>
    </row>
    <row r="873" spans="1:3" x14ac:dyDescent="0.35">
      <c r="A873" t="s">
        <v>6182</v>
      </c>
      <c r="B873">
        <v>455584049</v>
      </c>
      <c r="C873" s="1">
        <v>0</v>
      </c>
    </row>
    <row r="874" spans="1:3" x14ac:dyDescent="0.35">
      <c r="A874" t="s">
        <v>6182</v>
      </c>
      <c r="B874">
        <v>13936702</v>
      </c>
      <c r="C874" s="1">
        <v>0.25</v>
      </c>
    </row>
    <row r="875" spans="1:3" x14ac:dyDescent="0.35">
      <c r="A875" t="s">
        <v>6182</v>
      </c>
      <c r="B875">
        <v>971704687</v>
      </c>
      <c r="C875" s="1">
        <v>0</v>
      </c>
    </row>
    <row r="876" spans="1:3" x14ac:dyDescent="0.35">
      <c r="A876" t="s">
        <v>6182</v>
      </c>
      <c r="B876">
        <v>834478667</v>
      </c>
      <c r="C876" s="1">
        <v>0.25</v>
      </c>
    </row>
    <row r="877" spans="1:3" x14ac:dyDescent="0.35">
      <c r="A877" t="s">
        <v>6182</v>
      </c>
      <c r="B877">
        <v>35748373</v>
      </c>
      <c r="C877" s="1">
        <v>0.5</v>
      </c>
    </row>
    <row r="878" spans="1:3" x14ac:dyDescent="0.35">
      <c r="A878" t="s">
        <v>6182</v>
      </c>
      <c r="B878">
        <v>957975109</v>
      </c>
      <c r="C878" s="1">
        <v>0</v>
      </c>
    </row>
    <row r="879" spans="1:3" x14ac:dyDescent="0.35">
      <c r="A879" t="s">
        <v>6182</v>
      </c>
      <c r="B879">
        <v>275493319</v>
      </c>
      <c r="C879" s="1">
        <v>0</v>
      </c>
    </row>
    <row r="880" spans="1:3" x14ac:dyDescent="0.35">
      <c r="A880" t="s">
        <v>6182</v>
      </c>
      <c r="B880">
        <v>213378098</v>
      </c>
      <c r="C880" s="1">
        <v>0.75</v>
      </c>
    </row>
    <row r="881" spans="1:3" x14ac:dyDescent="0.35">
      <c r="A881" t="s">
        <v>6182</v>
      </c>
      <c r="B881">
        <v>825404409</v>
      </c>
      <c r="C881" s="1">
        <v>0.25</v>
      </c>
    </row>
    <row r="882" spans="1:3" x14ac:dyDescent="0.35">
      <c r="A882" t="s">
        <v>6182</v>
      </c>
      <c r="B882">
        <v>908010774</v>
      </c>
      <c r="C882" s="1">
        <v>0.75</v>
      </c>
    </row>
    <row r="883" spans="1:3" x14ac:dyDescent="0.35">
      <c r="A883" t="s">
        <v>6182</v>
      </c>
      <c r="B883">
        <v>732500144</v>
      </c>
      <c r="C883" s="1">
        <v>0.25</v>
      </c>
    </row>
    <row r="884" spans="1:3" x14ac:dyDescent="0.35">
      <c r="A884" t="s">
        <v>6182</v>
      </c>
      <c r="B884">
        <v>952440210</v>
      </c>
      <c r="C884" s="1">
        <v>0.75</v>
      </c>
    </row>
    <row r="885" spans="1:3" x14ac:dyDescent="0.35">
      <c r="A885" t="s">
        <v>6182</v>
      </c>
      <c r="B885">
        <v>223296755</v>
      </c>
      <c r="C885" s="1">
        <v>0.5</v>
      </c>
    </row>
    <row r="886" spans="1:3" x14ac:dyDescent="0.35">
      <c r="A886" t="s">
        <v>6182</v>
      </c>
      <c r="B886">
        <v>817900012</v>
      </c>
      <c r="C886" s="1">
        <v>0.5</v>
      </c>
    </row>
    <row r="887" spans="1:3" x14ac:dyDescent="0.35">
      <c r="A887" t="s">
        <v>6182</v>
      </c>
      <c r="B887">
        <v>761224462</v>
      </c>
      <c r="C887" s="1">
        <v>0</v>
      </c>
    </row>
    <row r="888" spans="1:3" x14ac:dyDescent="0.35">
      <c r="A888" t="s">
        <v>6182</v>
      </c>
      <c r="B888">
        <v>618150017</v>
      </c>
      <c r="C888" s="1">
        <v>0</v>
      </c>
    </row>
    <row r="889" spans="1:3" x14ac:dyDescent="0.35">
      <c r="A889" t="s">
        <v>6182</v>
      </c>
      <c r="B889">
        <v>882365290</v>
      </c>
      <c r="C889" s="1">
        <v>0.25</v>
      </c>
    </row>
    <row r="890" spans="1:3" x14ac:dyDescent="0.35">
      <c r="A890" t="s">
        <v>6182</v>
      </c>
      <c r="B890">
        <v>196549293</v>
      </c>
      <c r="C890" s="1">
        <v>0</v>
      </c>
    </row>
    <row r="891" spans="1:3" x14ac:dyDescent="0.35">
      <c r="A891" t="s">
        <v>6182</v>
      </c>
      <c r="B891">
        <v>258712750</v>
      </c>
      <c r="C891" s="1">
        <v>0</v>
      </c>
    </row>
    <row r="892" spans="1:3" x14ac:dyDescent="0.35">
      <c r="A892" t="s">
        <v>6182</v>
      </c>
      <c r="B892">
        <v>206212463</v>
      </c>
      <c r="C892" s="1">
        <v>0.75</v>
      </c>
    </row>
    <row r="893" spans="1:3" x14ac:dyDescent="0.35">
      <c r="A893" t="s">
        <v>6182</v>
      </c>
      <c r="B893">
        <v>809971306</v>
      </c>
      <c r="C893" s="1">
        <v>0.25</v>
      </c>
    </row>
    <row r="894" spans="1:3" x14ac:dyDescent="0.35">
      <c r="A894" t="s">
        <v>6182</v>
      </c>
      <c r="B894">
        <v>722771004</v>
      </c>
      <c r="C894" s="1">
        <v>0.5</v>
      </c>
    </row>
    <row r="895" spans="1:3" x14ac:dyDescent="0.35">
      <c r="A895" t="s">
        <v>6182</v>
      </c>
      <c r="B895">
        <v>975805483</v>
      </c>
      <c r="C895" s="1">
        <v>0</v>
      </c>
    </row>
    <row r="896" spans="1:3" x14ac:dyDescent="0.35">
      <c r="A896" t="s">
        <v>6182</v>
      </c>
      <c r="B896">
        <v>451507639</v>
      </c>
      <c r="C896" s="1">
        <v>0.5</v>
      </c>
    </row>
    <row r="897" spans="1:3" x14ac:dyDescent="0.35">
      <c r="A897" t="s">
        <v>6182</v>
      </c>
      <c r="B897">
        <v>698738485</v>
      </c>
      <c r="C897" s="1">
        <v>0.25</v>
      </c>
    </row>
    <row r="898" spans="1:3" x14ac:dyDescent="0.35">
      <c r="A898" t="s">
        <v>6182</v>
      </c>
      <c r="B898">
        <v>587755693</v>
      </c>
      <c r="C898" s="1">
        <v>0.5</v>
      </c>
    </row>
    <row r="899" spans="1:3" x14ac:dyDescent="0.35">
      <c r="A899" t="s">
        <v>6182</v>
      </c>
      <c r="B899">
        <v>240556415</v>
      </c>
      <c r="C899" s="1">
        <v>0.5</v>
      </c>
    </row>
    <row r="900" spans="1:3" x14ac:dyDescent="0.35">
      <c r="A900" t="s">
        <v>6182</v>
      </c>
      <c r="B900">
        <v>216474393</v>
      </c>
      <c r="C900" s="1">
        <v>0.25</v>
      </c>
    </row>
    <row r="901" spans="1:3" x14ac:dyDescent="0.35">
      <c r="A901" t="s">
        <v>6182</v>
      </c>
      <c r="B901">
        <v>66154412</v>
      </c>
      <c r="C901" s="1">
        <v>0.5</v>
      </c>
    </row>
    <row r="902" spans="1:3" x14ac:dyDescent="0.35">
      <c r="A902" t="s">
        <v>6182</v>
      </c>
      <c r="B902">
        <v>316648932</v>
      </c>
      <c r="C902" s="1">
        <v>0.25</v>
      </c>
    </row>
    <row r="903" spans="1:3" x14ac:dyDescent="0.35">
      <c r="A903" t="s">
        <v>6182</v>
      </c>
      <c r="B903">
        <v>900456904</v>
      </c>
      <c r="C903" s="1">
        <v>0</v>
      </c>
    </row>
    <row r="904" spans="1:3" x14ac:dyDescent="0.35">
      <c r="A904" t="s">
        <v>6182</v>
      </c>
      <c r="B904">
        <v>73292961</v>
      </c>
      <c r="C904" s="1">
        <v>0.25</v>
      </c>
    </row>
    <row r="905" spans="1:3" x14ac:dyDescent="0.35">
      <c r="A905" t="s">
        <v>6182</v>
      </c>
      <c r="B905">
        <v>368729411</v>
      </c>
      <c r="C905" s="1">
        <v>0</v>
      </c>
    </row>
    <row r="906" spans="1:3" x14ac:dyDescent="0.35">
      <c r="A906" t="s">
        <v>6182</v>
      </c>
      <c r="B906">
        <v>707316410</v>
      </c>
      <c r="C906" s="1">
        <v>0.75</v>
      </c>
    </row>
    <row r="907" spans="1:3" x14ac:dyDescent="0.35">
      <c r="A907" t="s">
        <v>6182</v>
      </c>
      <c r="B907">
        <v>412896275</v>
      </c>
      <c r="C907" s="1">
        <v>0.75</v>
      </c>
    </row>
    <row r="908" spans="1:3" x14ac:dyDescent="0.35">
      <c r="A908" t="s">
        <v>6182</v>
      </c>
      <c r="B908">
        <v>101206409</v>
      </c>
      <c r="C908" s="1">
        <v>0.25</v>
      </c>
    </row>
    <row r="909" spans="1:3" x14ac:dyDescent="0.35">
      <c r="A909" t="s">
        <v>6182</v>
      </c>
      <c r="B909">
        <v>442469731</v>
      </c>
      <c r="C909" s="1">
        <v>0</v>
      </c>
    </row>
    <row r="910" spans="1:3" x14ac:dyDescent="0.35">
      <c r="A910" t="s">
        <v>6182</v>
      </c>
      <c r="B910">
        <v>886640959</v>
      </c>
      <c r="C910" s="1">
        <v>0.75</v>
      </c>
    </row>
    <row r="911" spans="1:3" x14ac:dyDescent="0.35">
      <c r="A911" t="s">
        <v>6182</v>
      </c>
      <c r="B911">
        <v>710960755</v>
      </c>
      <c r="C911" s="1">
        <v>0.25</v>
      </c>
    </row>
    <row r="912" spans="1:3" x14ac:dyDescent="0.35">
      <c r="A912" t="s">
        <v>6182</v>
      </c>
      <c r="B912">
        <v>638882000</v>
      </c>
      <c r="C912" s="1">
        <v>0.25</v>
      </c>
    </row>
    <row r="913" spans="1:3" x14ac:dyDescent="0.35">
      <c r="A913" t="s">
        <v>6182</v>
      </c>
      <c r="B913">
        <v>86319276</v>
      </c>
      <c r="C913" s="1">
        <v>0.25</v>
      </c>
    </row>
    <row r="914" spans="1:3" x14ac:dyDescent="0.35">
      <c r="A914" t="s">
        <v>6182</v>
      </c>
      <c r="B914">
        <v>503978562</v>
      </c>
      <c r="C914" s="1">
        <v>0</v>
      </c>
    </row>
    <row r="915" spans="1:3" x14ac:dyDescent="0.35">
      <c r="A915" t="s">
        <v>6182</v>
      </c>
      <c r="B915">
        <v>399350201</v>
      </c>
      <c r="C915" s="1">
        <v>0</v>
      </c>
    </row>
    <row r="916" spans="1:3" x14ac:dyDescent="0.35">
      <c r="A916" t="s">
        <v>6182</v>
      </c>
      <c r="B916">
        <v>119496083</v>
      </c>
      <c r="C916" s="1">
        <v>0.5</v>
      </c>
    </row>
    <row r="917" spans="1:3" x14ac:dyDescent="0.35">
      <c r="A917" t="s">
        <v>6182</v>
      </c>
      <c r="B917">
        <v>960449597</v>
      </c>
      <c r="C917" s="1">
        <v>0.5</v>
      </c>
    </row>
    <row r="918" spans="1:3" x14ac:dyDescent="0.35">
      <c r="A918" t="s">
        <v>6182</v>
      </c>
      <c r="B918">
        <v>394162382</v>
      </c>
      <c r="C918" s="1">
        <v>0.25</v>
      </c>
    </row>
    <row r="919" spans="1:3" x14ac:dyDescent="0.35">
      <c r="A919" t="s">
        <v>6182</v>
      </c>
      <c r="B919">
        <v>785800204</v>
      </c>
      <c r="C919" s="1">
        <v>0.25</v>
      </c>
    </row>
    <row r="920" spans="1:3" x14ac:dyDescent="0.35">
      <c r="A920" t="s">
        <v>6182</v>
      </c>
      <c r="B920">
        <v>748176185</v>
      </c>
      <c r="C920" s="1">
        <v>0</v>
      </c>
    </row>
    <row r="921" spans="1:3" x14ac:dyDescent="0.35">
      <c r="A921" t="s">
        <v>6182</v>
      </c>
      <c r="B921">
        <v>416014246</v>
      </c>
      <c r="C921" s="1">
        <v>0</v>
      </c>
    </row>
    <row r="922" spans="1:3" x14ac:dyDescent="0.35">
      <c r="A922" t="s">
        <v>6182</v>
      </c>
      <c r="B922">
        <v>710491494</v>
      </c>
      <c r="C922" s="1">
        <v>0</v>
      </c>
    </row>
    <row r="923" spans="1:3" x14ac:dyDescent="0.35">
      <c r="A923" t="s">
        <v>6182</v>
      </c>
      <c r="B923">
        <v>982383276</v>
      </c>
      <c r="C923" s="1">
        <v>0</v>
      </c>
    </row>
    <row r="924" spans="1:3" x14ac:dyDescent="0.35">
      <c r="A924" t="s">
        <v>6182</v>
      </c>
      <c r="B924">
        <v>300585242</v>
      </c>
      <c r="C924" s="1">
        <v>0.25</v>
      </c>
    </row>
    <row r="925" spans="1:3" x14ac:dyDescent="0.35">
      <c r="A925" t="s">
        <v>6182</v>
      </c>
      <c r="B925">
        <v>598583929</v>
      </c>
      <c r="C925" s="1">
        <v>0.25</v>
      </c>
    </row>
    <row r="926" spans="1:3" x14ac:dyDescent="0.35">
      <c r="A926" t="s">
        <v>6182</v>
      </c>
      <c r="B926">
        <v>3816115</v>
      </c>
      <c r="C926" s="1">
        <v>0.75</v>
      </c>
    </row>
    <row r="927" spans="1:3" x14ac:dyDescent="0.35">
      <c r="A927" t="s">
        <v>6182</v>
      </c>
      <c r="B927">
        <v>157826546</v>
      </c>
      <c r="C927" s="1">
        <v>0.75</v>
      </c>
    </row>
    <row r="928" spans="1:3" x14ac:dyDescent="0.35">
      <c r="A928" t="s">
        <v>6182</v>
      </c>
      <c r="B928">
        <v>825804685</v>
      </c>
      <c r="C928" s="1">
        <v>0.25</v>
      </c>
    </row>
    <row r="929" spans="1:3" x14ac:dyDescent="0.35">
      <c r="A929" t="s">
        <v>6182</v>
      </c>
      <c r="B929">
        <v>768605932</v>
      </c>
      <c r="C929" s="1">
        <v>0.75</v>
      </c>
    </row>
    <row r="930" spans="1:3" x14ac:dyDescent="0.35">
      <c r="A930" t="s">
        <v>6182</v>
      </c>
      <c r="B930">
        <v>844409210</v>
      </c>
      <c r="C930" s="1">
        <v>0.25</v>
      </c>
    </row>
    <row r="931" spans="1:3" x14ac:dyDescent="0.35">
      <c r="A931" t="s">
        <v>6182</v>
      </c>
      <c r="B931">
        <v>296436568</v>
      </c>
      <c r="C931" s="1">
        <v>0.75</v>
      </c>
    </row>
    <row r="932" spans="1:3" x14ac:dyDescent="0.35">
      <c r="A932" t="s">
        <v>6182</v>
      </c>
      <c r="B932">
        <v>188701933</v>
      </c>
      <c r="C932" s="1">
        <v>0.75</v>
      </c>
    </row>
    <row r="933" spans="1:3" x14ac:dyDescent="0.35">
      <c r="A933" t="s">
        <v>6182</v>
      </c>
      <c r="B933">
        <v>870188039</v>
      </c>
      <c r="C933" s="1">
        <v>0.25</v>
      </c>
    </row>
    <row r="934" spans="1:3" x14ac:dyDescent="0.35">
      <c r="A934" t="s">
        <v>6182</v>
      </c>
      <c r="B934">
        <v>318126840</v>
      </c>
      <c r="C934" s="1">
        <v>0.25</v>
      </c>
    </row>
    <row r="935" spans="1:3" x14ac:dyDescent="0.35">
      <c r="A935" t="s">
        <v>6182</v>
      </c>
      <c r="B935">
        <v>392445704</v>
      </c>
      <c r="C935" s="1">
        <v>0</v>
      </c>
    </row>
    <row r="936" spans="1:3" x14ac:dyDescent="0.35">
      <c r="A936" t="s">
        <v>6182</v>
      </c>
      <c r="B936">
        <v>930711869</v>
      </c>
      <c r="C936" s="1">
        <v>0.25</v>
      </c>
    </row>
    <row r="937" spans="1:3" x14ac:dyDescent="0.35">
      <c r="A937" t="s">
        <v>6182</v>
      </c>
      <c r="B937">
        <v>195572040</v>
      </c>
      <c r="C937" s="1">
        <v>0.75</v>
      </c>
    </row>
    <row r="938" spans="1:3" x14ac:dyDescent="0.35">
      <c r="A938" t="s">
        <v>6182</v>
      </c>
      <c r="B938">
        <v>513691723</v>
      </c>
      <c r="C938" s="1">
        <v>0</v>
      </c>
    </row>
    <row r="939" spans="1:3" x14ac:dyDescent="0.35">
      <c r="A939" t="s">
        <v>6182</v>
      </c>
      <c r="B939">
        <v>796966460</v>
      </c>
      <c r="C939" s="1">
        <v>0</v>
      </c>
    </row>
    <row r="940" spans="1:3" x14ac:dyDescent="0.35">
      <c r="A940" t="s">
        <v>6182</v>
      </c>
      <c r="B940">
        <v>841019660</v>
      </c>
      <c r="C940" s="1">
        <v>0</v>
      </c>
    </row>
    <row r="941" spans="1:3" x14ac:dyDescent="0.35">
      <c r="A941" t="s">
        <v>6182</v>
      </c>
      <c r="B941">
        <v>406538868</v>
      </c>
      <c r="C941" s="1">
        <v>0</v>
      </c>
    </row>
    <row r="942" spans="1:3" x14ac:dyDescent="0.35">
      <c r="A942" t="s">
        <v>6182</v>
      </c>
      <c r="B942">
        <v>99404141</v>
      </c>
      <c r="C942" s="1">
        <v>0.75</v>
      </c>
    </row>
    <row r="943" spans="1:3" x14ac:dyDescent="0.35">
      <c r="A943" t="s">
        <v>6182</v>
      </c>
      <c r="B943">
        <v>126353147</v>
      </c>
      <c r="C943" s="1">
        <v>0.5</v>
      </c>
    </row>
    <row r="944" spans="1:3" x14ac:dyDescent="0.35">
      <c r="A944" t="s">
        <v>6182</v>
      </c>
      <c r="B944">
        <v>968633339</v>
      </c>
      <c r="C944" s="1">
        <v>0.75</v>
      </c>
    </row>
    <row r="945" spans="1:3" x14ac:dyDescent="0.35">
      <c r="A945" t="s">
        <v>6182</v>
      </c>
      <c r="B945">
        <v>534752819</v>
      </c>
      <c r="C945" s="1">
        <v>0.5</v>
      </c>
    </row>
    <row r="946" spans="1:3" x14ac:dyDescent="0.35">
      <c r="A946" t="s">
        <v>6182</v>
      </c>
      <c r="B946">
        <v>304859900</v>
      </c>
      <c r="C946" s="1">
        <v>0.5</v>
      </c>
    </row>
    <row r="947" spans="1:3" x14ac:dyDescent="0.35">
      <c r="A947" t="s">
        <v>6182</v>
      </c>
      <c r="B947">
        <v>668485689</v>
      </c>
      <c r="C947" s="1">
        <v>0</v>
      </c>
    </row>
    <row r="948" spans="1:3" x14ac:dyDescent="0.35">
      <c r="A948" t="s">
        <v>6182</v>
      </c>
      <c r="B948">
        <v>399333778</v>
      </c>
      <c r="C948" s="1">
        <v>0.25</v>
      </c>
    </row>
    <row r="949" spans="1:3" x14ac:dyDescent="0.35">
      <c r="A949" t="s">
        <v>6182</v>
      </c>
      <c r="B949">
        <v>872920936</v>
      </c>
      <c r="C949" s="1">
        <v>0.5</v>
      </c>
    </row>
    <row r="950" spans="1:3" x14ac:dyDescent="0.35">
      <c r="A950" t="s">
        <v>6182</v>
      </c>
      <c r="B950">
        <v>193870717</v>
      </c>
      <c r="C950" s="1">
        <v>0</v>
      </c>
    </row>
    <row r="951" spans="1:3" x14ac:dyDescent="0.35">
      <c r="A951" t="s">
        <v>6182</v>
      </c>
      <c r="B951">
        <v>420739976</v>
      </c>
      <c r="C951" s="1">
        <v>0.5</v>
      </c>
    </row>
    <row r="952" spans="1:3" x14ac:dyDescent="0.35">
      <c r="A952" t="s">
        <v>6182</v>
      </c>
      <c r="B952">
        <v>397908305</v>
      </c>
      <c r="C952" s="1">
        <v>0.75</v>
      </c>
    </row>
    <row r="953" spans="1:3" x14ac:dyDescent="0.35">
      <c r="A953" t="s">
        <v>6182</v>
      </c>
      <c r="B953">
        <v>463419959</v>
      </c>
      <c r="C953" s="1">
        <v>0.25</v>
      </c>
    </row>
    <row r="954" spans="1:3" x14ac:dyDescent="0.35">
      <c r="A954" t="s">
        <v>6182</v>
      </c>
      <c r="B954">
        <v>890302611</v>
      </c>
      <c r="C954" s="1">
        <v>0.75</v>
      </c>
    </row>
    <row r="955" spans="1:3" x14ac:dyDescent="0.35">
      <c r="A955" t="s">
        <v>6182</v>
      </c>
      <c r="B955">
        <v>655933550</v>
      </c>
      <c r="C955" s="1">
        <v>0.25</v>
      </c>
    </row>
    <row r="956" spans="1:3" x14ac:dyDescent="0.35">
      <c r="A956" t="s">
        <v>6182</v>
      </c>
      <c r="B956">
        <v>605022139</v>
      </c>
      <c r="C956" s="1">
        <v>0.75</v>
      </c>
    </row>
    <row r="957" spans="1:3" x14ac:dyDescent="0.35">
      <c r="A957" t="s">
        <v>6182</v>
      </c>
      <c r="B957">
        <v>678546781</v>
      </c>
      <c r="C957" s="1">
        <v>0</v>
      </c>
    </row>
    <row r="958" spans="1:3" x14ac:dyDescent="0.35">
      <c r="A958" t="s">
        <v>6182</v>
      </c>
      <c r="B958">
        <v>354088152</v>
      </c>
      <c r="C958" s="1">
        <v>0</v>
      </c>
    </row>
    <row r="959" spans="1:3" x14ac:dyDescent="0.35">
      <c r="A959" t="s">
        <v>6182</v>
      </c>
      <c r="B959">
        <v>539613366</v>
      </c>
      <c r="C959" s="1">
        <v>0.5</v>
      </c>
    </row>
    <row r="960" spans="1:3" x14ac:dyDescent="0.35">
      <c r="A960" t="s">
        <v>6182</v>
      </c>
      <c r="B960">
        <v>216066747</v>
      </c>
      <c r="C960" s="1">
        <v>0.25</v>
      </c>
    </row>
    <row r="961" spans="1:3" x14ac:dyDescent="0.35">
      <c r="A961" t="s">
        <v>6182</v>
      </c>
      <c r="B961">
        <v>193328162</v>
      </c>
      <c r="C961" s="1">
        <v>0.75</v>
      </c>
    </row>
    <row r="962" spans="1:3" x14ac:dyDescent="0.35">
      <c r="A962" t="s">
        <v>6182</v>
      </c>
      <c r="B962">
        <v>703426561</v>
      </c>
      <c r="C962" s="1">
        <v>0.25</v>
      </c>
    </row>
    <row r="963" spans="1:3" x14ac:dyDescent="0.35">
      <c r="A963" t="s">
        <v>6182</v>
      </c>
      <c r="B963">
        <v>900259264</v>
      </c>
      <c r="C963" s="1">
        <v>0</v>
      </c>
    </row>
    <row r="964" spans="1:3" x14ac:dyDescent="0.35">
      <c r="A964" t="s">
        <v>6182</v>
      </c>
      <c r="B964">
        <v>607842215</v>
      </c>
      <c r="C964" s="1">
        <v>0.25</v>
      </c>
    </row>
    <row r="965" spans="1:3" x14ac:dyDescent="0.35">
      <c r="A965" t="s">
        <v>6182</v>
      </c>
      <c r="B965">
        <v>109186210</v>
      </c>
      <c r="C965" s="1">
        <v>0</v>
      </c>
    </row>
    <row r="966" spans="1:3" x14ac:dyDescent="0.35">
      <c r="A966" t="s">
        <v>6182</v>
      </c>
      <c r="B966">
        <v>462984968</v>
      </c>
      <c r="C966" s="1">
        <v>0</v>
      </c>
    </row>
    <row r="967" spans="1:3" x14ac:dyDescent="0.35">
      <c r="A967" t="s">
        <v>6182</v>
      </c>
      <c r="B967">
        <v>225809402</v>
      </c>
      <c r="C967" s="1">
        <v>0.25</v>
      </c>
    </row>
    <row r="968" spans="1:3" x14ac:dyDescent="0.35">
      <c r="A968" t="s">
        <v>6182</v>
      </c>
      <c r="B968">
        <v>896934867</v>
      </c>
      <c r="C968" s="1">
        <v>0.75</v>
      </c>
    </row>
    <row r="969" spans="1:3" x14ac:dyDescent="0.35">
      <c r="A969" t="s">
        <v>6182</v>
      </c>
      <c r="B969">
        <v>120457380</v>
      </c>
      <c r="C969" s="1">
        <v>0.5</v>
      </c>
    </row>
    <row r="970" spans="1:3" x14ac:dyDescent="0.35">
      <c r="A970" t="s">
        <v>6182</v>
      </c>
      <c r="B970">
        <v>352435955</v>
      </c>
      <c r="C970" s="1">
        <v>0.5</v>
      </c>
    </row>
    <row r="971" spans="1:3" x14ac:dyDescent="0.35">
      <c r="A971" t="s">
        <v>6182</v>
      </c>
      <c r="B971">
        <v>395904523</v>
      </c>
      <c r="C971" s="1">
        <v>0.5</v>
      </c>
    </row>
    <row r="972" spans="1:3" x14ac:dyDescent="0.35">
      <c r="A972" t="s">
        <v>6182</v>
      </c>
      <c r="B972">
        <v>291593618</v>
      </c>
      <c r="C972" s="1">
        <v>0.25</v>
      </c>
    </row>
    <row r="973" spans="1:3" x14ac:dyDescent="0.35">
      <c r="A973" t="s">
        <v>6182</v>
      </c>
      <c r="B973">
        <v>545977137</v>
      </c>
      <c r="C973" s="1">
        <v>0.25</v>
      </c>
    </row>
    <row r="974" spans="1:3" x14ac:dyDescent="0.35">
      <c r="A974" t="s">
        <v>6182</v>
      </c>
      <c r="B974">
        <v>680718153</v>
      </c>
      <c r="C974" s="1">
        <v>0.75</v>
      </c>
    </row>
    <row r="975" spans="1:3" x14ac:dyDescent="0.35">
      <c r="A975" t="s">
        <v>6182</v>
      </c>
      <c r="B975">
        <v>782301506</v>
      </c>
      <c r="C975" s="1">
        <v>0.75</v>
      </c>
    </row>
    <row r="976" spans="1:3" x14ac:dyDescent="0.35">
      <c r="A976" t="s">
        <v>6182</v>
      </c>
      <c r="B976">
        <v>629323798</v>
      </c>
      <c r="C976" s="1">
        <v>0</v>
      </c>
    </row>
    <row r="977" spans="1:3" x14ac:dyDescent="0.35">
      <c r="A977" t="s">
        <v>6182</v>
      </c>
      <c r="B977">
        <v>934687474</v>
      </c>
      <c r="C977" s="1">
        <v>0</v>
      </c>
    </row>
    <row r="978" spans="1:3" x14ac:dyDescent="0.35">
      <c r="A978" t="s">
        <v>6182</v>
      </c>
      <c r="B978">
        <v>417849788</v>
      </c>
      <c r="C978" s="1">
        <v>0</v>
      </c>
    </row>
    <row r="979" spans="1:3" x14ac:dyDescent="0.35">
      <c r="A979" t="s">
        <v>6182</v>
      </c>
      <c r="B979">
        <v>359480447</v>
      </c>
      <c r="C979" s="1">
        <v>0.75</v>
      </c>
    </row>
    <row r="980" spans="1:3" x14ac:dyDescent="0.35">
      <c r="A980" t="s">
        <v>6182</v>
      </c>
      <c r="B980">
        <v>623575342</v>
      </c>
      <c r="C980" s="1">
        <v>0.75</v>
      </c>
    </row>
    <row r="981" spans="1:3" x14ac:dyDescent="0.35">
      <c r="A981" t="s">
        <v>6182</v>
      </c>
      <c r="B981">
        <v>685862122</v>
      </c>
      <c r="C981" s="1">
        <v>0.25</v>
      </c>
    </row>
    <row r="982" spans="1:3" x14ac:dyDescent="0.35">
      <c r="A982" t="s">
        <v>6182</v>
      </c>
      <c r="B982">
        <v>772724674</v>
      </c>
      <c r="C982" s="1">
        <v>0.25</v>
      </c>
    </row>
    <row r="983" spans="1:3" x14ac:dyDescent="0.35">
      <c r="A983" t="s">
        <v>6182</v>
      </c>
      <c r="B983">
        <v>385818767</v>
      </c>
      <c r="C983" s="1">
        <v>0</v>
      </c>
    </row>
    <row r="984" spans="1:3" x14ac:dyDescent="0.35">
      <c r="A984" t="s">
        <v>6182</v>
      </c>
      <c r="B984">
        <v>916577954</v>
      </c>
      <c r="C984" s="1">
        <v>0</v>
      </c>
    </row>
    <row r="985" spans="1:3" x14ac:dyDescent="0.35">
      <c r="A985" t="s">
        <v>6182</v>
      </c>
      <c r="B985">
        <v>480940191</v>
      </c>
      <c r="C985" s="1">
        <v>0.25</v>
      </c>
    </row>
    <row r="986" spans="1:3" x14ac:dyDescent="0.35">
      <c r="A986" t="s">
        <v>6182</v>
      </c>
      <c r="B986">
        <v>632415923</v>
      </c>
      <c r="C986" s="1">
        <v>0.75</v>
      </c>
    </row>
    <row r="987" spans="1:3" x14ac:dyDescent="0.35">
      <c r="A987" t="s">
        <v>6182</v>
      </c>
      <c r="B987">
        <v>269955394</v>
      </c>
      <c r="C987" s="1">
        <v>0.75</v>
      </c>
    </row>
    <row r="988" spans="1:3" x14ac:dyDescent="0.35">
      <c r="A988" t="s">
        <v>6182</v>
      </c>
      <c r="B988">
        <v>502376688</v>
      </c>
      <c r="C988" s="1">
        <v>0.25</v>
      </c>
    </row>
    <row r="989" spans="1:3" x14ac:dyDescent="0.35">
      <c r="A989" t="s">
        <v>6182</v>
      </c>
      <c r="B989">
        <v>50359721</v>
      </c>
      <c r="C989" s="1">
        <v>0.75</v>
      </c>
    </row>
    <row r="990" spans="1:3" x14ac:dyDescent="0.35">
      <c r="A990" t="s">
        <v>6182</v>
      </c>
      <c r="B990">
        <v>214670045</v>
      </c>
      <c r="C990" s="1">
        <v>0.5</v>
      </c>
    </row>
    <row r="991" spans="1:3" x14ac:dyDescent="0.35">
      <c r="A991" t="s">
        <v>6182</v>
      </c>
      <c r="B991">
        <v>743758298</v>
      </c>
      <c r="C991" s="1">
        <v>0.25</v>
      </c>
    </row>
    <row r="992" spans="1:3" x14ac:dyDescent="0.35">
      <c r="A992" t="s">
        <v>6182</v>
      </c>
      <c r="B992">
        <v>399764116</v>
      </c>
      <c r="C992" s="1">
        <v>0.75</v>
      </c>
    </row>
    <row r="993" spans="1:3" x14ac:dyDescent="0.35">
      <c r="A993" t="s">
        <v>6182</v>
      </c>
      <c r="B993">
        <v>999351529</v>
      </c>
      <c r="C993" s="1">
        <v>0.5</v>
      </c>
    </row>
    <row r="994" spans="1:3" x14ac:dyDescent="0.35">
      <c r="A994" t="s">
        <v>6182</v>
      </c>
      <c r="B994">
        <v>576280999</v>
      </c>
      <c r="C994" s="1">
        <v>0.75</v>
      </c>
    </row>
    <row r="995" spans="1:3" x14ac:dyDescent="0.35">
      <c r="A995" t="s">
        <v>6182</v>
      </c>
      <c r="B995">
        <v>911853927</v>
      </c>
      <c r="C995" s="1">
        <v>0.75</v>
      </c>
    </row>
    <row r="996" spans="1:3" x14ac:dyDescent="0.35">
      <c r="A996" t="s">
        <v>6182</v>
      </c>
      <c r="B996">
        <v>9739453</v>
      </c>
      <c r="C996" s="1">
        <v>0.75</v>
      </c>
    </row>
    <row r="997" spans="1:3" x14ac:dyDescent="0.35">
      <c r="A997" t="s">
        <v>6182</v>
      </c>
      <c r="B997">
        <v>868988186</v>
      </c>
      <c r="C997" s="1">
        <v>0.25</v>
      </c>
    </row>
    <row r="998" spans="1:3" x14ac:dyDescent="0.35">
      <c r="A998" t="s">
        <v>6182</v>
      </c>
      <c r="B998">
        <v>417867882</v>
      </c>
      <c r="C998" s="1">
        <v>0.75</v>
      </c>
    </row>
    <row r="999" spans="1:3" x14ac:dyDescent="0.35">
      <c r="A999" t="s">
        <v>6182</v>
      </c>
      <c r="B999">
        <v>941457744</v>
      </c>
      <c r="C999" s="1">
        <v>0.5</v>
      </c>
    </row>
    <row r="1000" spans="1:3" x14ac:dyDescent="0.35">
      <c r="A1000" t="s">
        <v>6182</v>
      </c>
      <c r="B1000">
        <v>161914403</v>
      </c>
      <c r="C1000" s="1">
        <v>0</v>
      </c>
    </row>
    <row r="1001" spans="1:3" x14ac:dyDescent="0.35">
      <c r="A1001" t="s">
        <v>6182</v>
      </c>
      <c r="B1001">
        <v>362436590</v>
      </c>
      <c r="C1001" s="1">
        <v>0</v>
      </c>
    </row>
    <row r="1002" spans="1:3" x14ac:dyDescent="0.35">
      <c r="A1002" t="s">
        <v>6182</v>
      </c>
      <c r="B1002">
        <v>767203930</v>
      </c>
      <c r="C1002" s="1">
        <v>0.25</v>
      </c>
    </row>
    <row r="1003" spans="1:3" x14ac:dyDescent="0.35">
      <c r="A1003" t="s">
        <v>6182</v>
      </c>
      <c r="B1003">
        <v>777386810</v>
      </c>
      <c r="C1003" s="1">
        <v>0.5</v>
      </c>
    </row>
    <row r="1004" spans="1:3" x14ac:dyDescent="0.35">
      <c r="A1004" t="s">
        <v>6182</v>
      </c>
      <c r="B1004">
        <v>204290788</v>
      </c>
      <c r="C1004" s="1">
        <v>0.5</v>
      </c>
    </row>
    <row r="1005" spans="1:3" x14ac:dyDescent="0.35">
      <c r="A1005" t="s">
        <v>6182</v>
      </c>
      <c r="B1005">
        <v>274284636</v>
      </c>
      <c r="C1005" s="1">
        <v>0.5</v>
      </c>
    </row>
    <row r="1006" spans="1:3" x14ac:dyDescent="0.35">
      <c r="A1006" t="s">
        <v>6182</v>
      </c>
      <c r="B1006">
        <v>718767902</v>
      </c>
      <c r="C1006" s="1">
        <v>0.75</v>
      </c>
    </row>
    <row r="1007" spans="1:3" x14ac:dyDescent="0.35">
      <c r="A1007" t="s">
        <v>6182</v>
      </c>
      <c r="B1007">
        <v>61928532</v>
      </c>
      <c r="C1007" s="1">
        <v>0</v>
      </c>
    </row>
    <row r="1008" spans="1:3" x14ac:dyDescent="0.35">
      <c r="A1008" t="s">
        <v>6182</v>
      </c>
      <c r="B1008">
        <v>597156316</v>
      </c>
      <c r="C1008" s="1">
        <v>0.5</v>
      </c>
    </row>
    <row r="1009" spans="1:3" x14ac:dyDescent="0.35">
      <c r="A1009" t="s">
        <v>6182</v>
      </c>
      <c r="B1009">
        <v>268335121</v>
      </c>
      <c r="C1009" s="1">
        <v>0.5</v>
      </c>
    </row>
    <row r="1010" spans="1:3" x14ac:dyDescent="0.35">
      <c r="A1010" t="s">
        <v>6182</v>
      </c>
      <c r="B1010">
        <v>404799265</v>
      </c>
      <c r="C1010" s="1">
        <v>0.25</v>
      </c>
    </row>
    <row r="1011" spans="1:3" x14ac:dyDescent="0.35">
      <c r="A1011" t="s">
        <v>6182</v>
      </c>
      <c r="B1011">
        <v>239492799</v>
      </c>
      <c r="C1011" s="1">
        <v>0.5</v>
      </c>
    </row>
    <row r="1012" spans="1:3" x14ac:dyDescent="0.35">
      <c r="A1012" t="s">
        <v>6182</v>
      </c>
      <c r="B1012">
        <v>620261247</v>
      </c>
      <c r="C1012" s="1">
        <v>0.75</v>
      </c>
    </row>
    <row r="1013" spans="1:3" x14ac:dyDescent="0.35">
      <c r="A1013" t="s">
        <v>6182</v>
      </c>
      <c r="B1013">
        <v>301691876</v>
      </c>
      <c r="C1013" s="1">
        <v>0.75</v>
      </c>
    </row>
    <row r="1014" spans="1:3" x14ac:dyDescent="0.35">
      <c r="A1014" t="s">
        <v>6182</v>
      </c>
      <c r="B1014">
        <v>375431415</v>
      </c>
      <c r="C1014" s="1">
        <v>0.25</v>
      </c>
    </row>
    <row r="1015" spans="1:3" x14ac:dyDescent="0.35">
      <c r="A1015" t="s">
        <v>6182</v>
      </c>
      <c r="B1015">
        <v>581114473</v>
      </c>
      <c r="C1015" s="1">
        <v>0.75</v>
      </c>
    </row>
    <row r="1016" spans="1:3" x14ac:dyDescent="0.35">
      <c r="A1016" t="s">
        <v>6182</v>
      </c>
      <c r="B1016">
        <v>467206461</v>
      </c>
      <c r="C1016" s="1">
        <v>0</v>
      </c>
    </row>
    <row r="1017" spans="1:3" x14ac:dyDescent="0.35">
      <c r="A1017" t="s">
        <v>6182</v>
      </c>
      <c r="B1017">
        <v>95833293</v>
      </c>
      <c r="C1017" s="1">
        <v>0.5</v>
      </c>
    </row>
    <row r="1018" spans="1:3" x14ac:dyDescent="0.35">
      <c r="A1018" t="s">
        <v>6182</v>
      </c>
      <c r="B1018">
        <v>120932057</v>
      </c>
      <c r="C1018" s="1">
        <v>0.25</v>
      </c>
    </row>
    <row r="1019" spans="1:3" x14ac:dyDescent="0.35">
      <c r="A1019" t="s">
        <v>6182</v>
      </c>
      <c r="B1019">
        <v>254151592</v>
      </c>
      <c r="C1019" s="1">
        <v>0</v>
      </c>
    </row>
    <row r="1020" spans="1:3" x14ac:dyDescent="0.35">
      <c r="A1020" t="s">
        <v>6182</v>
      </c>
      <c r="B1020">
        <v>821191889</v>
      </c>
      <c r="C1020" s="1">
        <v>0.5</v>
      </c>
    </row>
    <row r="1021" spans="1:3" x14ac:dyDescent="0.35">
      <c r="A1021" t="s">
        <v>6182</v>
      </c>
      <c r="B1021">
        <v>105117708</v>
      </c>
      <c r="C1021" s="1">
        <v>0.75</v>
      </c>
    </row>
    <row r="1022" spans="1:3" x14ac:dyDescent="0.35">
      <c r="A1022" t="s">
        <v>6182</v>
      </c>
      <c r="B1022">
        <v>717625204</v>
      </c>
      <c r="C1022" s="1">
        <v>0.75</v>
      </c>
    </row>
    <row r="1023" spans="1:3" x14ac:dyDescent="0.35">
      <c r="A1023" t="s">
        <v>6182</v>
      </c>
      <c r="B1023">
        <v>133921993</v>
      </c>
      <c r="C1023" s="1">
        <v>0</v>
      </c>
    </row>
    <row r="1024" spans="1:3" x14ac:dyDescent="0.35">
      <c r="A1024" t="s">
        <v>6182</v>
      </c>
      <c r="B1024">
        <v>121677066</v>
      </c>
      <c r="C1024" s="1">
        <v>0.75</v>
      </c>
    </row>
    <row r="1025" spans="1:3" x14ac:dyDescent="0.35">
      <c r="A1025" t="s">
        <v>6182</v>
      </c>
      <c r="B1025">
        <v>643745187</v>
      </c>
      <c r="C1025" s="1">
        <v>0.75</v>
      </c>
    </row>
    <row r="1026" spans="1:3" x14ac:dyDescent="0.35">
      <c r="A1026" t="s">
        <v>6182</v>
      </c>
      <c r="B1026">
        <v>807171368</v>
      </c>
      <c r="C1026" s="1">
        <v>0</v>
      </c>
    </row>
    <row r="1027" spans="1:3" x14ac:dyDescent="0.35">
      <c r="A1027" t="s">
        <v>6182</v>
      </c>
      <c r="B1027">
        <v>44195802</v>
      </c>
      <c r="C1027" s="1">
        <v>0.25</v>
      </c>
    </row>
    <row r="1028" spans="1:3" x14ac:dyDescent="0.35">
      <c r="A1028" t="s">
        <v>6182</v>
      </c>
      <c r="B1028">
        <v>127626624</v>
      </c>
      <c r="C1028" s="1">
        <v>0.25</v>
      </c>
    </row>
    <row r="1029" spans="1:3" x14ac:dyDescent="0.35">
      <c r="A1029" t="s">
        <v>6182</v>
      </c>
      <c r="B1029">
        <v>177736275</v>
      </c>
      <c r="C1029" s="1">
        <v>0.5</v>
      </c>
    </row>
    <row r="1030" spans="1:3" x14ac:dyDescent="0.35">
      <c r="A1030" t="s">
        <v>6182</v>
      </c>
      <c r="B1030">
        <v>545673047</v>
      </c>
      <c r="C1030" s="1">
        <v>0</v>
      </c>
    </row>
    <row r="1031" spans="1:3" x14ac:dyDescent="0.35">
      <c r="A1031" t="s">
        <v>6182</v>
      </c>
      <c r="B1031">
        <v>325236685</v>
      </c>
      <c r="C1031" s="1">
        <v>0.75</v>
      </c>
    </row>
    <row r="1032" spans="1:3" x14ac:dyDescent="0.35">
      <c r="A1032" t="s">
        <v>6182</v>
      </c>
      <c r="B1032">
        <v>10934082</v>
      </c>
      <c r="C1032" s="1">
        <v>0.5</v>
      </c>
    </row>
    <row r="1033" spans="1:3" x14ac:dyDescent="0.35">
      <c r="A1033" t="s">
        <v>6182</v>
      </c>
      <c r="B1033">
        <v>887006605</v>
      </c>
      <c r="C1033" s="1">
        <v>0.25</v>
      </c>
    </row>
    <row r="1034" spans="1:3" x14ac:dyDescent="0.35">
      <c r="A1034" t="s">
        <v>6182</v>
      </c>
      <c r="B1034">
        <v>413570128</v>
      </c>
      <c r="C1034" s="1">
        <v>0.75</v>
      </c>
    </row>
    <row r="1035" spans="1:3" x14ac:dyDescent="0.35">
      <c r="A1035" t="s">
        <v>6182</v>
      </c>
      <c r="B1035">
        <v>223010951</v>
      </c>
      <c r="C1035" s="1">
        <v>0</v>
      </c>
    </row>
    <row r="1036" spans="1:3" x14ac:dyDescent="0.35">
      <c r="A1036" t="s">
        <v>6182</v>
      </c>
      <c r="B1036">
        <v>851913195</v>
      </c>
      <c r="C1036" s="1">
        <v>0.75</v>
      </c>
    </row>
    <row r="1037" spans="1:3" x14ac:dyDescent="0.35">
      <c r="A1037" t="s">
        <v>6182</v>
      </c>
      <c r="B1037">
        <v>359412416</v>
      </c>
      <c r="C1037" s="1">
        <v>0.5</v>
      </c>
    </row>
    <row r="1038" spans="1:3" x14ac:dyDescent="0.35">
      <c r="A1038" t="s">
        <v>6182</v>
      </c>
      <c r="B1038">
        <v>864373705</v>
      </c>
      <c r="C1038" s="1">
        <v>0.5</v>
      </c>
    </row>
    <row r="1039" spans="1:3" x14ac:dyDescent="0.35">
      <c r="A1039" t="s">
        <v>6182</v>
      </c>
      <c r="B1039">
        <v>97710211</v>
      </c>
      <c r="C1039" s="1">
        <v>0</v>
      </c>
    </row>
    <row r="1040" spans="1:3" x14ac:dyDescent="0.35">
      <c r="A1040" t="s">
        <v>6182</v>
      </c>
      <c r="B1040">
        <v>62019148</v>
      </c>
      <c r="C1040" s="1">
        <v>0.5</v>
      </c>
    </row>
    <row r="1041" spans="1:3" x14ac:dyDescent="0.35">
      <c r="A1041" t="s">
        <v>6182</v>
      </c>
      <c r="B1041">
        <v>709800799</v>
      </c>
      <c r="C1041" s="1">
        <v>0</v>
      </c>
    </row>
    <row r="1042" spans="1:3" x14ac:dyDescent="0.35">
      <c r="A1042" t="s">
        <v>6182</v>
      </c>
      <c r="B1042">
        <v>151284774</v>
      </c>
      <c r="C1042" s="1">
        <v>0</v>
      </c>
    </row>
    <row r="1043" spans="1:3" x14ac:dyDescent="0.35">
      <c r="A1043" t="s">
        <v>6182</v>
      </c>
      <c r="B1043">
        <v>824314669</v>
      </c>
      <c r="C1043" s="1">
        <v>0.75</v>
      </c>
    </row>
    <row r="1044" spans="1:3" x14ac:dyDescent="0.35">
      <c r="A1044" t="s">
        <v>6182</v>
      </c>
      <c r="B1044">
        <v>843491173</v>
      </c>
      <c r="C1044" s="1">
        <v>0</v>
      </c>
    </row>
    <row r="1045" spans="1:3" x14ac:dyDescent="0.35">
      <c r="A1045" t="s">
        <v>6182</v>
      </c>
      <c r="B1045">
        <v>692276307</v>
      </c>
      <c r="C1045" s="1">
        <v>0</v>
      </c>
    </row>
    <row r="1046" spans="1:3" x14ac:dyDescent="0.35">
      <c r="A1046" t="s">
        <v>6182</v>
      </c>
      <c r="B1046">
        <v>506918699</v>
      </c>
      <c r="C1046" s="1">
        <v>0</v>
      </c>
    </row>
    <row r="1047" spans="1:3" x14ac:dyDescent="0.35">
      <c r="A1047" t="s">
        <v>6182</v>
      </c>
      <c r="B1047">
        <v>514324684</v>
      </c>
      <c r="C1047" s="1">
        <v>0.75</v>
      </c>
    </row>
    <row r="1048" spans="1:3" x14ac:dyDescent="0.35">
      <c r="A1048" t="s">
        <v>6182</v>
      </c>
      <c r="B1048">
        <v>663215913</v>
      </c>
      <c r="C1048" s="1">
        <v>0</v>
      </c>
    </row>
    <row r="1049" spans="1:3" x14ac:dyDescent="0.35">
      <c r="A1049" t="s">
        <v>6182</v>
      </c>
      <c r="B1049">
        <v>185045175</v>
      </c>
      <c r="C1049" s="1">
        <v>0.5</v>
      </c>
    </row>
    <row r="1050" spans="1:3" x14ac:dyDescent="0.35">
      <c r="A1050" t="s">
        <v>6182</v>
      </c>
      <c r="B1050">
        <v>547525888</v>
      </c>
      <c r="C1050" s="1">
        <v>0</v>
      </c>
    </row>
    <row r="1051" spans="1:3" x14ac:dyDescent="0.35">
      <c r="A1051" t="s">
        <v>6182</v>
      </c>
      <c r="B1051">
        <v>612313794</v>
      </c>
      <c r="C1051" s="1">
        <v>0.5</v>
      </c>
    </row>
    <row r="1052" spans="1:3" x14ac:dyDescent="0.35">
      <c r="A1052" t="s">
        <v>6182</v>
      </c>
      <c r="B1052">
        <v>394447146</v>
      </c>
      <c r="C1052" s="1">
        <v>0</v>
      </c>
    </row>
    <row r="1053" spans="1:3" x14ac:dyDescent="0.35">
      <c r="A1053" t="s">
        <v>6182</v>
      </c>
      <c r="B1053">
        <v>296660773</v>
      </c>
      <c r="C1053" s="1">
        <v>0.25</v>
      </c>
    </row>
    <row r="1054" spans="1:3" x14ac:dyDescent="0.35">
      <c r="A1054" t="s">
        <v>6182</v>
      </c>
      <c r="B1054">
        <v>694139298</v>
      </c>
      <c r="C1054" s="1">
        <v>0.5</v>
      </c>
    </row>
    <row r="1055" spans="1:3" x14ac:dyDescent="0.35">
      <c r="A1055" t="s">
        <v>6182</v>
      </c>
      <c r="B1055">
        <v>840468399</v>
      </c>
      <c r="C1055" s="1">
        <v>0.75</v>
      </c>
    </row>
    <row r="1056" spans="1:3" x14ac:dyDescent="0.35">
      <c r="A1056" t="s">
        <v>6182</v>
      </c>
      <c r="B1056">
        <v>451138029</v>
      </c>
      <c r="C1056" s="1">
        <v>0</v>
      </c>
    </row>
    <row r="1057" spans="1:3" x14ac:dyDescent="0.35">
      <c r="A1057" t="s">
        <v>6182</v>
      </c>
      <c r="B1057">
        <v>731411413</v>
      </c>
      <c r="C1057" s="1">
        <v>0.75</v>
      </c>
    </row>
    <row r="1058" spans="1:3" x14ac:dyDescent="0.35">
      <c r="A1058" t="s">
        <v>6182</v>
      </c>
      <c r="B1058">
        <v>36351620</v>
      </c>
      <c r="C1058" s="1">
        <v>0</v>
      </c>
    </row>
    <row r="1059" spans="1:3" x14ac:dyDescent="0.35">
      <c r="A1059" t="s">
        <v>6182</v>
      </c>
      <c r="B1059">
        <v>920922693</v>
      </c>
      <c r="C1059" s="1">
        <v>0.25</v>
      </c>
    </row>
    <row r="1060" spans="1:3" x14ac:dyDescent="0.35">
      <c r="A1060" t="s">
        <v>6182</v>
      </c>
      <c r="B1060">
        <v>58914684</v>
      </c>
      <c r="C1060" s="1">
        <v>0.25</v>
      </c>
    </row>
    <row r="1061" spans="1:3" x14ac:dyDescent="0.35">
      <c r="A1061" t="s">
        <v>6182</v>
      </c>
      <c r="B1061">
        <v>394316664</v>
      </c>
      <c r="C1061" s="1">
        <v>0</v>
      </c>
    </row>
    <row r="1062" spans="1:3" x14ac:dyDescent="0.35">
      <c r="A1062" t="s">
        <v>6182</v>
      </c>
      <c r="B1062">
        <v>525673903</v>
      </c>
      <c r="C1062" s="1">
        <v>0.25</v>
      </c>
    </row>
    <row r="1063" spans="1:3" x14ac:dyDescent="0.35">
      <c r="A1063" t="s">
        <v>6182</v>
      </c>
      <c r="B1063">
        <v>160327357</v>
      </c>
      <c r="C1063" s="1">
        <v>0.25</v>
      </c>
    </row>
    <row r="1064" spans="1:3" x14ac:dyDescent="0.35">
      <c r="A1064" t="s">
        <v>6182</v>
      </c>
      <c r="B1064">
        <v>46670843</v>
      </c>
      <c r="C1064" s="1">
        <v>0.75</v>
      </c>
    </row>
    <row r="1065" spans="1:3" x14ac:dyDescent="0.35">
      <c r="A1065" t="s">
        <v>6182</v>
      </c>
      <c r="B1065">
        <v>901283973</v>
      </c>
      <c r="C1065" s="1">
        <v>0.5</v>
      </c>
    </row>
    <row r="1066" spans="1:3" x14ac:dyDescent="0.35">
      <c r="A1066" t="s">
        <v>6178</v>
      </c>
      <c r="B1066">
        <v>664315003</v>
      </c>
      <c r="C1066" s="1">
        <v>0.25</v>
      </c>
    </row>
    <row r="1067" spans="1:3" x14ac:dyDescent="0.35">
      <c r="A1067" t="s">
        <v>6178</v>
      </c>
      <c r="B1067">
        <v>809256062</v>
      </c>
      <c r="C1067" s="1">
        <v>0.25</v>
      </c>
    </row>
    <row r="1068" spans="1:3" x14ac:dyDescent="0.35">
      <c r="A1068" t="s">
        <v>6178</v>
      </c>
      <c r="B1068">
        <v>264240684</v>
      </c>
      <c r="C1068" s="1">
        <v>0.75</v>
      </c>
    </row>
    <row r="1069" spans="1:3" x14ac:dyDescent="0.35">
      <c r="A1069" t="s">
        <v>6178</v>
      </c>
      <c r="B1069">
        <v>336282253</v>
      </c>
      <c r="C1069" s="1">
        <v>0</v>
      </c>
    </row>
    <row r="1070" spans="1:3" x14ac:dyDescent="0.35">
      <c r="A1070" t="s">
        <v>6178</v>
      </c>
      <c r="B1070">
        <v>540418090</v>
      </c>
      <c r="C1070" s="1">
        <v>0.75</v>
      </c>
    </row>
    <row r="1071" spans="1:3" x14ac:dyDescent="0.35">
      <c r="A1071" t="s">
        <v>6178</v>
      </c>
      <c r="B1071">
        <v>142605776</v>
      </c>
      <c r="C1071" s="1">
        <v>0</v>
      </c>
    </row>
    <row r="1072" spans="1:3" x14ac:dyDescent="0.35">
      <c r="A1072" t="s">
        <v>6178</v>
      </c>
      <c r="B1072">
        <v>967501251</v>
      </c>
      <c r="C1072" s="1">
        <v>0.5</v>
      </c>
    </row>
    <row r="1073" spans="1:3" x14ac:dyDescent="0.35">
      <c r="A1073" t="s">
        <v>6178</v>
      </c>
      <c r="B1073">
        <v>952742530</v>
      </c>
      <c r="C1073" s="1">
        <v>0.75</v>
      </c>
    </row>
    <row r="1074" spans="1:3" x14ac:dyDescent="0.35">
      <c r="A1074" t="s">
        <v>6178</v>
      </c>
      <c r="B1074">
        <v>943053239</v>
      </c>
      <c r="C1074" s="1">
        <v>0</v>
      </c>
    </row>
    <row r="1075" spans="1:3" x14ac:dyDescent="0.35">
      <c r="A1075" t="s">
        <v>6178</v>
      </c>
      <c r="B1075">
        <v>384914144</v>
      </c>
      <c r="C1075" s="1">
        <v>0.75</v>
      </c>
    </row>
    <row r="1076" spans="1:3" x14ac:dyDescent="0.35">
      <c r="A1076" t="s">
        <v>6178</v>
      </c>
      <c r="B1076">
        <v>920495974</v>
      </c>
      <c r="C1076" s="1">
        <v>0.25</v>
      </c>
    </row>
    <row r="1077" spans="1:3" x14ac:dyDescent="0.35">
      <c r="A1077" t="s">
        <v>6178</v>
      </c>
      <c r="B1077">
        <v>449540697</v>
      </c>
      <c r="C1077" s="1">
        <v>0.25</v>
      </c>
    </row>
    <row r="1078" spans="1:3" x14ac:dyDescent="0.35">
      <c r="A1078" t="s">
        <v>6178</v>
      </c>
      <c r="B1078">
        <v>656387474</v>
      </c>
      <c r="C1078" s="1">
        <v>0.75</v>
      </c>
    </row>
    <row r="1079" spans="1:3" x14ac:dyDescent="0.35">
      <c r="A1079" t="s">
        <v>6178</v>
      </c>
      <c r="B1079">
        <v>650260310</v>
      </c>
      <c r="C1079" s="1">
        <v>0</v>
      </c>
    </row>
    <row r="1080" spans="1:3" x14ac:dyDescent="0.35">
      <c r="A1080" t="s">
        <v>6178</v>
      </c>
      <c r="B1080">
        <v>17250555</v>
      </c>
      <c r="C1080" s="1">
        <v>0.75</v>
      </c>
    </row>
    <row r="1081" spans="1:3" x14ac:dyDescent="0.35">
      <c r="A1081" t="s">
        <v>6178</v>
      </c>
      <c r="B1081">
        <v>938793950</v>
      </c>
      <c r="C1081" s="1">
        <v>0.25</v>
      </c>
    </row>
    <row r="1082" spans="1:3" x14ac:dyDescent="0.35">
      <c r="A1082" t="s">
        <v>6178</v>
      </c>
      <c r="B1082">
        <v>800047910</v>
      </c>
      <c r="C1082" s="1">
        <v>0.75</v>
      </c>
    </row>
    <row r="1083" spans="1:3" x14ac:dyDescent="0.35">
      <c r="A1083" t="s">
        <v>6178</v>
      </c>
      <c r="B1083">
        <v>729442003</v>
      </c>
      <c r="C1083" s="1">
        <v>0.75</v>
      </c>
    </row>
    <row r="1084" spans="1:3" x14ac:dyDescent="0.35">
      <c r="A1084" t="s">
        <v>6178</v>
      </c>
      <c r="B1084">
        <v>705446342</v>
      </c>
      <c r="C1084" s="1">
        <v>0.5</v>
      </c>
    </row>
    <row r="1085" spans="1:3" x14ac:dyDescent="0.35">
      <c r="A1085" t="s">
        <v>6178</v>
      </c>
      <c r="B1085">
        <v>74758408</v>
      </c>
      <c r="C1085" s="1">
        <v>0.75</v>
      </c>
    </row>
    <row r="1086" spans="1:3" x14ac:dyDescent="0.35">
      <c r="A1086" t="s">
        <v>6178</v>
      </c>
      <c r="B1086">
        <v>73607638</v>
      </c>
      <c r="C1086" s="1">
        <v>0.5</v>
      </c>
    </row>
    <row r="1087" spans="1:3" x14ac:dyDescent="0.35">
      <c r="A1087" t="s">
        <v>6178</v>
      </c>
      <c r="B1087">
        <v>903181593</v>
      </c>
      <c r="C1087" s="1">
        <v>0</v>
      </c>
    </row>
    <row r="1088" spans="1:3" x14ac:dyDescent="0.35">
      <c r="A1088" t="s">
        <v>6178</v>
      </c>
      <c r="B1088">
        <v>933059110</v>
      </c>
      <c r="C1088" s="1">
        <v>0.5</v>
      </c>
    </row>
    <row r="1089" spans="1:3" x14ac:dyDescent="0.35">
      <c r="A1089" t="s">
        <v>6178</v>
      </c>
      <c r="B1089">
        <v>941690204</v>
      </c>
      <c r="C1089" s="1">
        <v>0</v>
      </c>
    </row>
    <row r="1090" spans="1:3" x14ac:dyDescent="0.35">
      <c r="A1090" t="s">
        <v>6178</v>
      </c>
      <c r="B1090">
        <v>684928177</v>
      </c>
      <c r="C1090" s="1">
        <v>0.75</v>
      </c>
    </row>
    <row r="1091" spans="1:3" x14ac:dyDescent="0.35">
      <c r="A1091" t="s">
        <v>6178</v>
      </c>
      <c r="B1091">
        <v>396282935</v>
      </c>
      <c r="C1091" s="1">
        <v>0.75</v>
      </c>
    </row>
    <row r="1092" spans="1:3" x14ac:dyDescent="0.35">
      <c r="A1092" t="s">
        <v>6178</v>
      </c>
      <c r="B1092">
        <v>868759038</v>
      </c>
      <c r="C1092" s="1">
        <v>0.75</v>
      </c>
    </row>
    <row r="1093" spans="1:3" x14ac:dyDescent="0.35">
      <c r="A1093" t="s">
        <v>6178</v>
      </c>
      <c r="B1093">
        <v>718195068</v>
      </c>
      <c r="C1093" s="1">
        <v>0</v>
      </c>
    </row>
    <row r="1094" spans="1:3" x14ac:dyDescent="0.35">
      <c r="A1094" t="s">
        <v>6178</v>
      </c>
      <c r="B1094">
        <v>348591655</v>
      </c>
      <c r="C1094" s="1">
        <v>0.75</v>
      </c>
    </row>
    <row r="1095" spans="1:3" x14ac:dyDescent="0.35">
      <c r="A1095" t="s">
        <v>6178</v>
      </c>
      <c r="B1095">
        <v>901841302</v>
      </c>
      <c r="C1095" s="1">
        <v>0.5</v>
      </c>
    </row>
    <row r="1096" spans="1:3" x14ac:dyDescent="0.35">
      <c r="A1096" t="s">
        <v>6178</v>
      </c>
      <c r="B1096">
        <v>79104040</v>
      </c>
      <c r="C1096" s="1">
        <v>0.5</v>
      </c>
    </row>
    <row r="1097" spans="1:3" x14ac:dyDescent="0.35">
      <c r="A1097" t="s">
        <v>6178</v>
      </c>
      <c r="B1097">
        <v>22535792</v>
      </c>
      <c r="C1097" s="1">
        <v>0.5</v>
      </c>
    </row>
    <row r="1098" spans="1:3" x14ac:dyDescent="0.35">
      <c r="A1098" t="s">
        <v>6178</v>
      </c>
      <c r="B1098">
        <v>76432755</v>
      </c>
      <c r="C1098" s="1">
        <v>0.25</v>
      </c>
    </row>
    <row r="1099" spans="1:3" x14ac:dyDescent="0.35">
      <c r="A1099" t="s">
        <v>6178</v>
      </c>
      <c r="B1099">
        <v>436593969</v>
      </c>
      <c r="C1099" s="1">
        <v>0.75</v>
      </c>
    </row>
    <row r="1100" spans="1:3" x14ac:dyDescent="0.35">
      <c r="A1100" t="s">
        <v>6178</v>
      </c>
      <c r="B1100">
        <v>502549195</v>
      </c>
      <c r="C1100" s="1">
        <v>0.25</v>
      </c>
    </row>
    <row r="1101" spans="1:3" x14ac:dyDescent="0.35">
      <c r="A1101" t="s">
        <v>6178</v>
      </c>
      <c r="B1101">
        <v>432094851</v>
      </c>
      <c r="C1101" s="1">
        <v>0.5</v>
      </c>
    </row>
    <row r="1102" spans="1:3" x14ac:dyDescent="0.35">
      <c r="A1102" t="s">
        <v>6178</v>
      </c>
      <c r="B1102">
        <v>373125639</v>
      </c>
      <c r="C1102" s="1">
        <v>0.5</v>
      </c>
    </row>
    <row r="1103" spans="1:3" x14ac:dyDescent="0.35">
      <c r="A1103" t="s">
        <v>6178</v>
      </c>
      <c r="B1103">
        <v>500287879</v>
      </c>
      <c r="C1103" s="1">
        <v>0.5</v>
      </c>
    </row>
    <row r="1104" spans="1:3" x14ac:dyDescent="0.35">
      <c r="A1104" t="s">
        <v>6178</v>
      </c>
      <c r="B1104">
        <v>72373489</v>
      </c>
      <c r="C1104" s="1">
        <v>0.5</v>
      </c>
    </row>
    <row r="1105" spans="1:3" x14ac:dyDescent="0.35">
      <c r="A1105" t="s">
        <v>6178</v>
      </c>
      <c r="B1105">
        <v>721447723</v>
      </c>
      <c r="C1105" s="1">
        <v>0.5</v>
      </c>
    </row>
    <row r="1106" spans="1:3" x14ac:dyDescent="0.35">
      <c r="A1106" t="s">
        <v>6178</v>
      </c>
      <c r="B1106">
        <v>586071653</v>
      </c>
      <c r="C1106" s="1">
        <v>0</v>
      </c>
    </row>
    <row r="1107" spans="1:3" x14ac:dyDescent="0.35">
      <c r="A1107" t="s">
        <v>6178</v>
      </c>
      <c r="B1107">
        <v>930899737</v>
      </c>
      <c r="C1107" s="1">
        <v>0</v>
      </c>
    </row>
    <row r="1108" spans="1:3" x14ac:dyDescent="0.35">
      <c r="A1108" t="s">
        <v>6178</v>
      </c>
      <c r="B1108">
        <v>267946420</v>
      </c>
      <c r="C1108" s="1">
        <v>0.25</v>
      </c>
    </row>
    <row r="1109" spans="1:3" x14ac:dyDescent="0.35">
      <c r="A1109" t="s">
        <v>6178</v>
      </c>
      <c r="B1109">
        <v>836878256</v>
      </c>
      <c r="C1109" s="1">
        <v>0.75</v>
      </c>
    </row>
    <row r="1110" spans="1:3" x14ac:dyDescent="0.35">
      <c r="A1110" t="s">
        <v>6178</v>
      </c>
      <c r="B1110">
        <v>827408332</v>
      </c>
      <c r="C1110" s="1">
        <v>0.25</v>
      </c>
    </row>
    <row r="1111" spans="1:3" x14ac:dyDescent="0.35">
      <c r="A1111" t="s">
        <v>6178</v>
      </c>
      <c r="B1111">
        <v>932995365</v>
      </c>
      <c r="C1111" s="1">
        <v>0.25</v>
      </c>
    </row>
    <row r="1112" spans="1:3" x14ac:dyDescent="0.35">
      <c r="A1112" t="s">
        <v>6178</v>
      </c>
      <c r="B1112">
        <v>2674446</v>
      </c>
      <c r="C1112" s="1">
        <v>0.75</v>
      </c>
    </row>
    <row r="1113" spans="1:3" x14ac:dyDescent="0.35">
      <c r="A1113" t="s">
        <v>6178</v>
      </c>
      <c r="B1113">
        <v>795311765</v>
      </c>
      <c r="C1113" s="1">
        <v>0.25</v>
      </c>
    </row>
    <row r="1114" spans="1:3" x14ac:dyDescent="0.35">
      <c r="A1114" t="s">
        <v>6178</v>
      </c>
      <c r="B1114">
        <v>662030865</v>
      </c>
      <c r="C1114" s="1">
        <v>0.25</v>
      </c>
    </row>
    <row r="1115" spans="1:3" x14ac:dyDescent="0.35">
      <c r="A1115" t="s">
        <v>6178</v>
      </c>
      <c r="B1115">
        <v>413036041</v>
      </c>
      <c r="C1115" s="1">
        <v>0.25</v>
      </c>
    </row>
    <row r="1116" spans="1:3" x14ac:dyDescent="0.35">
      <c r="A1116" t="s">
        <v>6178</v>
      </c>
      <c r="B1116">
        <v>717220415</v>
      </c>
      <c r="C1116" s="1">
        <v>0.75</v>
      </c>
    </row>
    <row r="1117" spans="1:3" x14ac:dyDescent="0.35">
      <c r="A1117" t="s">
        <v>6178</v>
      </c>
      <c r="B1117">
        <v>284354138</v>
      </c>
      <c r="C1117" s="1">
        <v>0.5</v>
      </c>
    </row>
    <row r="1118" spans="1:3" x14ac:dyDescent="0.35">
      <c r="A1118" t="s">
        <v>6178</v>
      </c>
      <c r="B1118">
        <v>606522640</v>
      </c>
      <c r="C1118" s="1">
        <v>0</v>
      </c>
    </row>
    <row r="1119" spans="1:3" x14ac:dyDescent="0.35">
      <c r="A1119" t="s">
        <v>6178</v>
      </c>
      <c r="B1119">
        <v>613372091</v>
      </c>
      <c r="C1119" s="1">
        <v>0.75</v>
      </c>
    </row>
    <row r="1120" spans="1:3" x14ac:dyDescent="0.35">
      <c r="A1120" t="s">
        <v>6178</v>
      </c>
      <c r="B1120">
        <v>961950727</v>
      </c>
      <c r="C1120" s="1">
        <v>0.25</v>
      </c>
    </row>
    <row r="1121" spans="1:3" x14ac:dyDescent="0.35">
      <c r="A1121" t="s">
        <v>6178</v>
      </c>
      <c r="B1121">
        <v>321721952</v>
      </c>
      <c r="C1121" s="1">
        <v>0.5</v>
      </c>
    </row>
    <row r="1122" spans="1:3" x14ac:dyDescent="0.35">
      <c r="A1122" t="s">
        <v>6178</v>
      </c>
      <c r="B1122">
        <v>383229683</v>
      </c>
      <c r="C1122" s="1">
        <v>0</v>
      </c>
    </row>
    <row r="1123" spans="1:3" x14ac:dyDescent="0.35">
      <c r="A1123" t="s">
        <v>6178</v>
      </c>
      <c r="B1123">
        <v>699711181</v>
      </c>
      <c r="C1123" s="1">
        <v>0.25</v>
      </c>
    </row>
    <row r="1124" spans="1:3" x14ac:dyDescent="0.35">
      <c r="A1124" t="s">
        <v>6178</v>
      </c>
      <c r="B1124">
        <v>387078888</v>
      </c>
      <c r="C1124" s="1">
        <v>0</v>
      </c>
    </row>
    <row r="1125" spans="1:3" x14ac:dyDescent="0.35">
      <c r="A1125" t="s">
        <v>6178</v>
      </c>
      <c r="B1125">
        <v>756894845</v>
      </c>
      <c r="C1125" s="1">
        <v>0.75</v>
      </c>
    </row>
    <row r="1126" spans="1:3" x14ac:dyDescent="0.35">
      <c r="A1126" t="s">
        <v>6178</v>
      </c>
      <c r="B1126">
        <v>499863915</v>
      </c>
      <c r="C1126" s="1">
        <v>0.25</v>
      </c>
    </row>
    <row r="1127" spans="1:3" x14ac:dyDescent="0.35">
      <c r="A1127" t="s">
        <v>6178</v>
      </c>
      <c r="B1127">
        <v>590390340</v>
      </c>
      <c r="C1127" s="1">
        <v>0.75</v>
      </c>
    </row>
    <row r="1128" spans="1:3" x14ac:dyDescent="0.35">
      <c r="A1128" t="s">
        <v>6178</v>
      </c>
      <c r="B1128">
        <v>856632217</v>
      </c>
      <c r="C1128" s="1">
        <v>0</v>
      </c>
    </row>
    <row r="1129" spans="1:3" x14ac:dyDescent="0.35">
      <c r="A1129" t="s">
        <v>6178</v>
      </c>
      <c r="B1129">
        <v>451149977</v>
      </c>
      <c r="C1129" s="1">
        <v>0</v>
      </c>
    </row>
    <row r="1130" spans="1:3" x14ac:dyDescent="0.35">
      <c r="A1130" t="s">
        <v>6178</v>
      </c>
      <c r="B1130">
        <v>620956361</v>
      </c>
      <c r="C1130" s="1">
        <v>0.25</v>
      </c>
    </row>
    <row r="1131" spans="1:3" x14ac:dyDescent="0.35">
      <c r="A1131" t="s">
        <v>6178</v>
      </c>
      <c r="B1131">
        <v>880869357</v>
      </c>
      <c r="C1131" s="1">
        <v>0.5</v>
      </c>
    </row>
    <row r="1132" spans="1:3" x14ac:dyDescent="0.35">
      <c r="A1132" t="s">
        <v>6178</v>
      </c>
      <c r="B1132">
        <v>861963432</v>
      </c>
      <c r="C1132" s="1">
        <v>0</v>
      </c>
    </row>
    <row r="1133" spans="1:3" x14ac:dyDescent="0.35">
      <c r="A1133" t="s">
        <v>6178</v>
      </c>
      <c r="B1133">
        <v>929048698</v>
      </c>
      <c r="C1133" s="1">
        <v>0.5</v>
      </c>
    </row>
    <row r="1134" spans="1:3" x14ac:dyDescent="0.35">
      <c r="A1134" t="s">
        <v>6178</v>
      </c>
      <c r="B1134">
        <v>441008899</v>
      </c>
      <c r="C1134" s="1">
        <v>0.25</v>
      </c>
    </row>
    <row r="1135" spans="1:3" x14ac:dyDescent="0.35">
      <c r="A1135" t="s">
        <v>6178</v>
      </c>
      <c r="B1135">
        <v>938304870</v>
      </c>
      <c r="C1135" s="1">
        <v>0.25</v>
      </c>
    </row>
    <row r="1136" spans="1:3" x14ac:dyDescent="0.35">
      <c r="A1136" t="s">
        <v>6178</v>
      </c>
      <c r="B1136">
        <v>866750682</v>
      </c>
      <c r="C1136" s="1">
        <v>0</v>
      </c>
    </row>
    <row r="1137" spans="1:3" x14ac:dyDescent="0.35">
      <c r="A1137" t="s">
        <v>6178</v>
      </c>
      <c r="B1137">
        <v>860575496</v>
      </c>
      <c r="C1137" s="1">
        <v>0.25</v>
      </c>
    </row>
    <row r="1138" spans="1:3" x14ac:dyDescent="0.35">
      <c r="A1138" t="s">
        <v>6178</v>
      </c>
      <c r="B1138">
        <v>573737289</v>
      </c>
      <c r="C1138" s="1">
        <v>0.75</v>
      </c>
    </row>
    <row r="1139" spans="1:3" x14ac:dyDescent="0.35">
      <c r="A1139" t="s">
        <v>6178</v>
      </c>
      <c r="B1139">
        <v>718232501</v>
      </c>
      <c r="C1139" s="1">
        <v>0.5</v>
      </c>
    </row>
    <row r="1140" spans="1:3" x14ac:dyDescent="0.35">
      <c r="A1140" t="s">
        <v>6178</v>
      </c>
      <c r="B1140">
        <v>684809927</v>
      </c>
      <c r="C1140" s="1">
        <v>0.25</v>
      </c>
    </row>
    <row r="1141" spans="1:3" x14ac:dyDescent="0.35">
      <c r="A1141" t="s">
        <v>6178</v>
      </c>
      <c r="B1141">
        <v>484833124</v>
      </c>
      <c r="C1141" s="1">
        <v>0.5</v>
      </c>
    </row>
    <row r="1142" spans="1:3" x14ac:dyDescent="0.35">
      <c r="A1142" t="s">
        <v>6178</v>
      </c>
      <c r="B1142">
        <v>751503306</v>
      </c>
      <c r="C1142" s="1">
        <v>0.5</v>
      </c>
    </row>
    <row r="1143" spans="1:3" x14ac:dyDescent="0.35">
      <c r="A1143" t="s">
        <v>6178</v>
      </c>
      <c r="B1143">
        <v>105868418</v>
      </c>
      <c r="C1143" s="1">
        <v>0.75</v>
      </c>
    </row>
    <row r="1144" spans="1:3" x14ac:dyDescent="0.35">
      <c r="A1144" t="s">
        <v>6178</v>
      </c>
      <c r="B1144">
        <v>894921</v>
      </c>
      <c r="C1144" s="1">
        <v>0</v>
      </c>
    </row>
    <row r="1145" spans="1:3" x14ac:dyDescent="0.35">
      <c r="A1145" t="s">
        <v>6178</v>
      </c>
      <c r="B1145">
        <v>546321656</v>
      </c>
      <c r="C1145" s="1">
        <v>0.75</v>
      </c>
    </row>
    <row r="1146" spans="1:3" x14ac:dyDescent="0.35">
      <c r="A1146" t="s">
        <v>6178</v>
      </c>
      <c r="B1146">
        <v>948591027</v>
      </c>
      <c r="C1146" s="1">
        <v>0.25</v>
      </c>
    </row>
    <row r="1147" spans="1:3" x14ac:dyDescent="0.35">
      <c r="A1147" t="s">
        <v>6178</v>
      </c>
      <c r="B1147">
        <v>398388608</v>
      </c>
      <c r="C1147" s="1">
        <v>0</v>
      </c>
    </row>
    <row r="1148" spans="1:3" x14ac:dyDescent="0.35">
      <c r="A1148" t="s">
        <v>6178</v>
      </c>
      <c r="B1148">
        <v>601050774</v>
      </c>
      <c r="C1148" s="1">
        <v>0</v>
      </c>
    </row>
    <row r="1149" spans="1:3" x14ac:dyDescent="0.35">
      <c r="A1149" t="s">
        <v>6178</v>
      </c>
      <c r="B1149">
        <v>511755861</v>
      </c>
      <c r="C1149" s="1">
        <v>0</v>
      </c>
    </row>
    <row r="1150" spans="1:3" x14ac:dyDescent="0.35">
      <c r="A1150" t="s">
        <v>6178</v>
      </c>
      <c r="B1150">
        <v>84076632</v>
      </c>
      <c r="C1150" s="1">
        <v>0.5</v>
      </c>
    </row>
    <row r="1151" spans="1:3" x14ac:dyDescent="0.35">
      <c r="A1151" t="s">
        <v>6178</v>
      </c>
      <c r="B1151">
        <v>957223176</v>
      </c>
      <c r="C1151" s="1">
        <v>0.5</v>
      </c>
    </row>
    <row r="1152" spans="1:3" x14ac:dyDescent="0.35">
      <c r="A1152" t="s">
        <v>6178</v>
      </c>
      <c r="B1152">
        <v>15087311</v>
      </c>
      <c r="C1152" s="1">
        <v>0.75</v>
      </c>
    </row>
    <row r="1153" spans="1:3" x14ac:dyDescent="0.35">
      <c r="A1153" t="s">
        <v>6178</v>
      </c>
      <c r="B1153">
        <v>757646735</v>
      </c>
      <c r="C1153" s="1">
        <v>0</v>
      </c>
    </row>
    <row r="1154" spans="1:3" x14ac:dyDescent="0.35">
      <c r="A1154" t="s">
        <v>6178</v>
      </c>
      <c r="B1154">
        <v>233708883</v>
      </c>
      <c r="C1154" s="1">
        <v>0.5</v>
      </c>
    </row>
    <row r="1155" spans="1:3" x14ac:dyDescent="0.35">
      <c r="A1155" t="s">
        <v>6178</v>
      </c>
      <c r="B1155">
        <v>769373972</v>
      </c>
      <c r="C1155" s="1">
        <v>0</v>
      </c>
    </row>
    <row r="1156" spans="1:3" x14ac:dyDescent="0.35">
      <c r="A1156" t="s">
        <v>6178</v>
      </c>
      <c r="B1156">
        <v>499816917</v>
      </c>
      <c r="C1156" s="1">
        <v>0</v>
      </c>
    </row>
    <row r="1157" spans="1:3" x14ac:dyDescent="0.35">
      <c r="A1157" t="s">
        <v>6178</v>
      </c>
      <c r="B1157">
        <v>917124406</v>
      </c>
      <c r="C1157" s="1">
        <v>0.25</v>
      </c>
    </row>
    <row r="1158" spans="1:3" x14ac:dyDescent="0.35">
      <c r="A1158" t="s">
        <v>6178</v>
      </c>
      <c r="B1158">
        <v>754949952</v>
      </c>
      <c r="C1158" s="1">
        <v>0.75</v>
      </c>
    </row>
    <row r="1159" spans="1:3" x14ac:dyDescent="0.35">
      <c r="A1159" t="s">
        <v>6178</v>
      </c>
      <c r="B1159">
        <v>309942505</v>
      </c>
      <c r="C1159" s="1">
        <v>0</v>
      </c>
    </row>
    <row r="1160" spans="1:3" x14ac:dyDescent="0.35">
      <c r="A1160" t="s">
        <v>6178</v>
      </c>
      <c r="B1160">
        <v>922881556</v>
      </c>
      <c r="C1160" s="1">
        <v>0.25</v>
      </c>
    </row>
    <row r="1161" spans="1:3" x14ac:dyDescent="0.35">
      <c r="A1161" t="s">
        <v>6178</v>
      </c>
      <c r="B1161">
        <v>917410375</v>
      </c>
      <c r="C1161" s="1">
        <v>0.75</v>
      </c>
    </row>
    <row r="1162" spans="1:3" x14ac:dyDescent="0.35">
      <c r="A1162" t="s">
        <v>6178</v>
      </c>
      <c r="B1162">
        <v>132227571</v>
      </c>
      <c r="C1162" s="1">
        <v>0.5</v>
      </c>
    </row>
    <row r="1163" spans="1:3" x14ac:dyDescent="0.35">
      <c r="A1163" t="s">
        <v>6178</v>
      </c>
      <c r="B1163">
        <v>488315193</v>
      </c>
      <c r="C1163" s="1">
        <v>0.75</v>
      </c>
    </row>
    <row r="1164" spans="1:3" x14ac:dyDescent="0.35">
      <c r="A1164" t="s">
        <v>6178</v>
      </c>
      <c r="B1164">
        <v>451599744</v>
      </c>
      <c r="C1164" s="1">
        <v>0.75</v>
      </c>
    </row>
    <row r="1165" spans="1:3" x14ac:dyDescent="0.35">
      <c r="A1165" t="s">
        <v>6178</v>
      </c>
      <c r="B1165">
        <v>481645956</v>
      </c>
      <c r="C1165" s="1">
        <v>0.75</v>
      </c>
    </row>
    <row r="1166" spans="1:3" x14ac:dyDescent="0.35">
      <c r="A1166" t="s">
        <v>6178</v>
      </c>
      <c r="B1166">
        <v>64892733</v>
      </c>
      <c r="C1166" s="1">
        <v>0.25</v>
      </c>
    </row>
    <row r="1167" spans="1:3" x14ac:dyDescent="0.35">
      <c r="A1167" t="s">
        <v>6178</v>
      </c>
      <c r="B1167">
        <v>572588123</v>
      </c>
      <c r="C1167" s="1">
        <v>0.5</v>
      </c>
    </row>
    <row r="1168" spans="1:3" x14ac:dyDescent="0.35">
      <c r="A1168" t="s">
        <v>6178</v>
      </c>
      <c r="B1168">
        <v>57782975</v>
      </c>
      <c r="C1168" s="1">
        <v>0.25</v>
      </c>
    </row>
    <row r="1169" spans="1:3" x14ac:dyDescent="0.35">
      <c r="A1169" t="s">
        <v>6178</v>
      </c>
      <c r="B1169">
        <v>219258652</v>
      </c>
      <c r="C1169" s="1">
        <v>0.25</v>
      </c>
    </row>
    <row r="1170" spans="1:3" x14ac:dyDescent="0.35">
      <c r="A1170" t="s">
        <v>6178</v>
      </c>
      <c r="B1170">
        <v>172315859</v>
      </c>
      <c r="C1170" s="1">
        <v>0.75</v>
      </c>
    </row>
    <row r="1171" spans="1:3" x14ac:dyDescent="0.35">
      <c r="A1171" t="s">
        <v>6178</v>
      </c>
      <c r="B1171">
        <v>76772744</v>
      </c>
      <c r="C1171" s="1">
        <v>0.75</v>
      </c>
    </row>
    <row r="1172" spans="1:3" x14ac:dyDescent="0.35">
      <c r="A1172" t="s">
        <v>6178</v>
      </c>
      <c r="B1172">
        <v>828002445</v>
      </c>
      <c r="C1172" s="1">
        <v>0.25</v>
      </c>
    </row>
    <row r="1173" spans="1:3" x14ac:dyDescent="0.35">
      <c r="A1173" t="s">
        <v>6178</v>
      </c>
      <c r="B1173">
        <v>544798090</v>
      </c>
      <c r="C1173" s="1">
        <v>0.75</v>
      </c>
    </row>
    <row r="1174" spans="1:3" x14ac:dyDescent="0.35">
      <c r="A1174" t="s">
        <v>6178</v>
      </c>
      <c r="B1174">
        <v>804925979</v>
      </c>
      <c r="C1174" s="1">
        <v>0.75</v>
      </c>
    </row>
    <row r="1175" spans="1:3" x14ac:dyDescent="0.35">
      <c r="A1175" t="s">
        <v>6178</v>
      </c>
      <c r="B1175">
        <v>867445393</v>
      </c>
      <c r="C1175" s="1">
        <v>0.75</v>
      </c>
    </row>
    <row r="1176" spans="1:3" x14ac:dyDescent="0.35">
      <c r="A1176" t="s">
        <v>6178</v>
      </c>
      <c r="B1176">
        <v>21470943</v>
      </c>
      <c r="C1176" s="1">
        <v>0.5</v>
      </c>
    </row>
    <row r="1177" spans="1:3" x14ac:dyDescent="0.35">
      <c r="A1177" t="s">
        <v>6178</v>
      </c>
      <c r="B1177">
        <v>994039561</v>
      </c>
      <c r="C1177" s="1">
        <v>0.5</v>
      </c>
    </row>
    <row r="1178" spans="1:3" x14ac:dyDescent="0.35">
      <c r="A1178" t="s">
        <v>6178</v>
      </c>
      <c r="B1178">
        <v>819479045</v>
      </c>
      <c r="C1178" s="1">
        <v>0</v>
      </c>
    </row>
    <row r="1179" spans="1:3" x14ac:dyDescent="0.35">
      <c r="A1179" t="s">
        <v>6178</v>
      </c>
      <c r="B1179">
        <v>429910592</v>
      </c>
      <c r="C1179" s="1">
        <v>0.5</v>
      </c>
    </row>
    <row r="1180" spans="1:3" x14ac:dyDescent="0.35">
      <c r="A1180" t="s">
        <v>6178</v>
      </c>
      <c r="B1180">
        <v>506939356</v>
      </c>
      <c r="C1180" s="1">
        <v>0.75</v>
      </c>
    </row>
    <row r="1181" spans="1:3" x14ac:dyDescent="0.35">
      <c r="A1181" t="s">
        <v>6178</v>
      </c>
      <c r="B1181">
        <v>192928937</v>
      </c>
      <c r="C1181" s="1">
        <v>0.5</v>
      </c>
    </row>
    <row r="1182" spans="1:3" x14ac:dyDescent="0.35">
      <c r="A1182" t="s">
        <v>6178</v>
      </c>
      <c r="B1182">
        <v>360093656</v>
      </c>
      <c r="C1182" s="1">
        <v>0.5</v>
      </c>
    </row>
    <row r="1183" spans="1:3" x14ac:dyDescent="0.35">
      <c r="A1183" t="s">
        <v>6178</v>
      </c>
      <c r="B1183">
        <v>626387942</v>
      </c>
      <c r="C1183" s="1">
        <v>0.25</v>
      </c>
    </row>
    <row r="1184" spans="1:3" x14ac:dyDescent="0.35">
      <c r="A1184" t="s">
        <v>6178</v>
      </c>
      <c r="B1184">
        <v>756616012</v>
      </c>
      <c r="C1184" s="1">
        <v>0.75</v>
      </c>
    </row>
    <row r="1185" spans="1:3" x14ac:dyDescent="0.35">
      <c r="A1185" t="s">
        <v>6178</v>
      </c>
      <c r="B1185">
        <v>194156147</v>
      </c>
      <c r="C1185" s="1">
        <v>0.75</v>
      </c>
    </row>
    <row r="1186" spans="1:3" x14ac:dyDescent="0.35">
      <c r="A1186" t="s">
        <v>6178</v>
      </c>
      <c r="B1186">
        <v>491748531</v>
      </c>
      <c r="C1186" s="1">
        <v>0.75</v>
      </c>
    </row>
    <row r="1187" spans="1:3" x14ac:dyDescent="0.35">
      <c r="A1187" t="s">
        <v>6178</v>
      </c>
      <c r="B1187">
        <v>903350842</v>
      </c>
      <c r="C1187" s="1">
        <v>0</v>
      </c>
    </row>
    <row r="1188" spans="1:3" x14ac:dyDescent="0.35">
      <c r="A1188" t="s">
        <v>6178</v>
      </c>
      <c r="B1188">
        <v>533258710</v>
      </c>
      <c r="C1188" s="1">
        <v>0.25</v>
      </c>
    </row>
    <row r="1189" spans="1:3" x14ac:dyDescent="0.35">
      <c r="A1189" t="s">
        <v>6178</v>
      </c>
      <c r="B1189">
        <v>513815732</v>
      </c>
      <c r="C1189" s="1">
        <v>0.5</v>
      </c>
    </row>
    <row r="1190" spans="1:3" x14ac:dyDescent="0.35">
      <c r="A1190" t="s">
        <v>6178</v>
      </c>
      <c r="B1190">
        <v>547978289</v>
      </c>
      <c r="C1190" s="1">
        <v>0.75</v>
      </c>
    </row>
    <row r="1191" spans="1:3" x14ac:dyDescent="0.35">
      <c r="A1191" t="s">
        <v>6178</v>
      </c>
      <c r="B1191">
        <v>263065595</v>
      </c>
      <c r="C1191" s="1">
        <v>0.25</v>
      </c>
    </row>
    <row r="1192" spans="1:3" x14ac:dyDescent="0.35">
      <c r="A1192" t="s">
        <v>6178</v>
      </c>
      <c r="B1192">
        <v>212106903</v>
      </c>
      <c r="C1192" s="1">
        <v>0</v>
      </c>
    </row>
    <row r="1193" spans="1:3" x14ac:dyDescent="0.35">
      <c r="A1193" t="s">
        <v>6178</v>
      </c>
      <c r="B1193">
        <v>278484880</v>
      </c>
      <c r="C1193" s="1">
        <v>0.75</v>
      </c>
    </row>
    <row r="1194" spans="1:3" x14ac:dyDescent="0.35">
      <c r="A1194" t="s">
        <v>6178</v>
      </c>
      <c r="B1194">
        <v>822210306</v>
      </c>
      <c r="C1194" s="1">
        <v>0.25</v>
      </c>
    </row>
    <row r="1195" spans="1:3" x14ac:dyDescent="0.35">
      <c r="A1195" t="s">
        <v>6178</v>
      </c>
      <c r="B1195">
        <v>960613747</v>
      </c>
      <c r="C1195" s="1">
        <v>0.5</v>
      </c>
    </row>
    <row r="1196" spans="1:3" x14ac:dyDescent="0.35">
      <c r="A1196" t="s">
        <v>6178</v>
      </c>
      <c r="B1196">
        <v>982975265</v>
      </c>
      <c r="C1196" s="1">
        <v>0.25</v>
      </c>
    </row>
    <row r="1197" spans="1:3" x14ac:dyDescent="0.35">
      <c r="A1197" t="s">
        <v>6178</v>
      </c>
      <c r="B1197">
        <v>188972987</v>
      </c>
      <c r="C1197" s="1">
        <v>0</v>
      </c>
    </row>
    <row r="1198" spans="1:3" x14ac:dyDescent="0.35">
      <c r="A1198" t="s">
        <v>6178</v>
      </c>
      <c r="B1198">
        <v>509871127</v>
      </c>
      <c r="C1198" s="1">
        <v>0.75</v>
      </c>
    </row>
    <row r="1199" spans="1:3" x14ac:dyDescent="0.35">
      <c r="A1199" t="s">
        <v>6178</v>
      </c>
      <c r="B1199">
        <v>263558066</v>
      </c>
      <c r="C1199" s="1">
        <v>0.75</v>
      </c>
    </row>
    <row r="1200" spans="1:3" x14ac:dyDescent="0.35">
      <c r="A1200" t="s">
        <v>6178</v>
      </c>
      <c r="B1200">
        <v>158700396</v>
      </c>
      <c r="C1200" s="1">
        <v>0.75</v>
      </c>
    </row>
    <row r="1201" spans="1:3" x14ac:dyDescent="0.35">
      <c r="A1201" t="s">
        <v>6178</v>
      </c>
      <c r="B1201">
        <v>734355758</v>
      </c>
      <c r="C1201" s="1">
        <v>0</v>
      </c>
    </row>
    <row r="1202" spans="1:3" x14ac:dyDescent="0.35">
      <c r="A1202" t="s">
        <v>6178</v>
      </c>
      <c r="B1202">
        <v>86269444</v>
      </c>
      <c r="C1202" s="1">
        <v>0.75</v>
      </c>
    </row>
    <row r="1203" spans="1:3" x14ac:dyDescent="0.35">
      <c r="A1203" t="s">
        <v>6178</v>
      </c>
      <c r="B1203">
        <v>726027966</v>
      </c>
      <c r="C1203" s="1">
        <v>0.75</v>
      </c>
    </row>
    <row r="1204" spans="1:3" x14ac:dyDescent="0.35">
      <c r="A1204" t="s">
        <v>6178</v>
      </c>
      <c r="B1204">
        <v>380223109</v>
      </c>
      <c r="C1204" s="1">
        <v>0.5</v>
      </c>
    </row>
    <row r="1205" spans="1:3" x14ac:dyDescent="0.35">
      <c r="A1205" t="s">
        <v>6178</v>
      </c>
      <c r="B1205">
        <v>706031409</v>
      </c>
      <c r="C1205" s="1">
        <v>0.5</v>
      </c>
    </row>
    <row r="1206" spans="1:3" x14ac:dyDescent="0.35">
      <c r="A1206" t="s">
        <v>6178</v>
      </c>
      <c r="B1206">
        <v>725128885</v>
      </c>
      <c r="C1206" s="1">
        <v>0</v>
      </c>
    </row>
    <row r="1207" spans="1:3" x14ac:dyDescent="0.35">
      <c r="A1207" t="s">
        <v>6178</v>
      </c>
      <c r="B1207">
        <v>226863630</v>
      </c>
      <c r="C1207" s="1">
        <v>0</v>
      </c>
    </row>
    <row r="1208" spans="1:3" x14ac:dyDescent="0.35">
      <c r="A1208" t="s">
        <v>6178</v>
      </c>
      <c r="B1208">
        <v>302636014</v>
      </c>
      <c r="C1208" s="1">
        <v>0</v>
      </c>
    </row>
    <row r="1209" spans="1:3" x14ac:dyDescent="0.35">
      <c r="A1209" t="s">
        <v>6178</v>
      </c>
      <c r="B1209">
        <v>209983747</v>
      </c>
      <c r="C1209" s="1">
        <v>0.25</v>
      </c>
    </row>
    <row r="1210" spans="1:3" x14ac:dyDescent="0.35">
      <c r="A1210" t="s">
        <v>6178</v>
      </c>
      <c r="B1210">
        <v>147266929</v>
      </c>
      <c r="C1210" s="1">
        <v>0.5</v>
      </c>
    </row>
    <row r="1211" spans="1:3" x14ac:dyDescent="0.35">
      <c r="A1211" t="s">
        <v>6178</v>
      </c>
      <c r="B1211">
        <v>291037595</v>
      </c>
      <c r="C1211" s="1">
        <v>0.25</v>
      </c>
    </row>
    <row r="1212" spans="1:3" x14ac:dyDescent="0.35">
      <c r="A1212" t="s">
        <v>6178</v>
      </c>
      <c r="B1212">
        <v>556776914</v>
      </c>
      <c r="C1212" s="1">
        <v>0</v>
      </c>
    </row>
    <row r="1213" spans="1:3" x14ac:dyDescent="0.35">
      <c r="A1213" t="s">
        <v>6178</v>
      </c>
      <c r="B1213">
        <v>386649200</v>
      </c>
      <c r="C1213" s="1">
        <v>0.25</v>
      </c>
    </row>
    <row r="1214" spans="1:3" x14ac:dyDescent="0.35">
      <c r="A1214" t="s">
        <v>6178</v>
      </c>
      <c r="B1214">
        <v>234392725</v>
      </c>
      <c r="C1214" s="1">
        <v>0</v>
      </c>
    </row>
    <row r="1215" spans="1:3" x14ac:dyDescent="0.35">
      <c r="A1215" t="s">
        <v>6178</v>
      </c>
      <c r="B1215">
        <v>453340583</v>
      </c>
      <c r="C1215" s="1">
        <v>0</v>
      </c>
    </row>
    <row r="1216" spans="1:3" x14ac:dyDescent="0.35">
      <c r="A1216" t="s">
        <v>6178</v>
      </c>
      <c r="B1216">
        <v>997146843</v>
      </c>
      <c r="C1216" s="1">
        <v>0.75</v>
      </c>
    </row>
    <row r="1217" spans="1:3" x14ac:dyDescent="0.35">
      <c r="A1217" t="s">
        <v>6178</v>
      </c>
      <c r="B1217">
        <v>300474366</v>
      </c>
      <c r="C1217" s="1">
        <v>0.75</v>
      </c>
    </row>
    <row r="1218" spans="1:3" x14ac:dyDescent="0.35">
      <c r="A1218" t="s">
        <v>6178</v>
      </c>
      <c r="B1218">
        <v>537093774</v>
      </c>
      <c r="C1218" s="1">
        <v>0.75</v>
      </c>
    </row>
    <row r="1219" spans="1:3" x14ac:dyDescent="0.35">
      <c r="A1219" t="s">
        <v>6178</v>
      </c>
      <c r="B1219">
        <v>238742168</v>
      </c>
      <c r="C1219" s="1">
        <v>0.5</v>
      </c>
    </row>
    <row r="1220" spans="1:3" x14ac:dyDescent="0.35">
      <c r="A1220" t="s">
        <v>6178</v>
      </c>
      <c r="B1220">
        <v>273057611</v>
      </c>
      <c r="C1220" s="1">
        <v>0.25</v>
      </c>
    </row>
    <row r="1221" spans="1:3" x14ac:dyDescent="0.35">
      <c r="A1221" t="s">
        <v>6178</v>
      </c>
      <c r="B1221">
        <v>578781331</v>
      </c>
      <c r="C1221" s="1">
        <v>0.5</v>
      </c>
    </row>
    <row r="1222" spans="1:3" x14ac:dyDescent="0.35">
      <c r="A1222" t="s">
        <v>6178</v>
      </c>
      <c r="B1222">
        <v>532531255</v>
      </c>
      <c r="C1222" s="1">
        <v>0</v>
      </c>
    </row>
    <row r="1223" spans="1:3" x14ac:dyDescent="0.35">
      <c r="A1223" t="s">
        <v>6178</v>
      </c>
      <c r="B1223">
        <v>229963946</v>
      </c>
      <c r="C1223" s="1">
        <v>0.5</v>
      </c>
    </row>
    <row r="1224" spans="1:3" x14ac:dyDescent="0.35">
      <c r="A1224" t="s">
        <v>6178</v>
      </c>
      <c r="B1224">
        <v>130741238</v>
      </c>
      <c r="C1224" s="1">
        <v>0.75</v>
      </c>
    </row>
    <row r="1225" spans="1:3" x14ac:dyDescent="0.35">
      <c r="A1225" t="s">
        <v>6178</v>
      </c>
      <c r="B1225">
        <v>908674660</v>
      </c>
      <c r="C1225" s="1">
        <v>0.25</v>
      </c>
    </row>
    <row r="1226" spans="1:3" x14ac:dyDescent="0.35">
      <c r="A1226" t="s">
        <v>6178</v>
      </c>
      <c r="B1226">
        <v>76810447</v>
      </c>
      <c r="C1226" s="1">
        <v>0.75</v>
      </c>
    </row>
    <row r="1227" spans="1:3" x14ac:dyDescent="0.35">
      <c r="A1227" t="s">
        <v>6178</v>
      </c>
      <c r="B1227">
        <v>242853921</v>
      </c>
      <c r="C1227" s="1">
        <v>0.25</v>
      </c>
    </row>
    <row r="1228" spans="1:3" x14ac:dyDescent="0.35">
      <c r="A1228" t="s">
        <v>6178</v>
      </c>
      <c r="B1228">
        <v>657148323</v>
      </c>
      <c r="C1228" s="1">
        <v>0.5</v>
      </c>
    </row>
    <row r="1229" spans="1:3" x14ac:dyDescent="0.35">
      <c r="A1229" t="s">
        <v>6178</v>
      </c>
      <c r="B1229">
        <v>408750461</v>
      </c>
      <c r="C1229" s="1">
        <v>0.75</v>
      </c>
    </row>
    <row r="1230" spans="1:3" x14ac:dyDescent="0.35">
      <c r="A1230" t="s">
        <v>6178</v>
      </c>
      <c r="B1230">
        <v>100369630</v>
      </c>
      <c r="C1230" s="1">
        <v>0</v>
      </c>
    </row>
    <row r="1231" spans="1:3" x14ac:dyDescent="0.35">
      <c r="A1231" t="s">
        <v>6178</v>
      </c>
      <c r="B1231">
        <v>105024348</v>
      </c>
      <c r="C1231" s="1">
        <v>0.5</v>
      </c>
    </row>
    <row r="1232" spans="1:3" x14ac:dyDescent="0.35">
      <c r="A1232" t="s">
        <v>6178</v>
      </c>
      <c r="B1232">
        <v>206373963</v>
      </c>
      <c r="C1232" s="1">
        <v>0.5</v>
      </c>
    </row>
    <row r="1233" spans="1:3" x14ac:dyDescent="0.35">
      <c r="A1233" t="s">
        <v>6178</v>
      </c>
      <c r="B1233">
        <v>818514758</v>
      </c>
      <c r="C1233" s="1">
        <v>0.5</v>
      </c>
    </row>
    <row r="1234" spans="1:3" x14ac:dyDescent="0.35">
      <c r="A1234" t="s">
        <v>6178</v>
      </c>
      <c r="B1234">
        <v>292250743</v>
      </c>
      <c r="C1234" s="1">
        <v>0.25</v>
      </c>
    </row>
    <row r="1235" spans="1:3" x14ac:dyDescent="0.35">
      <c r="A1235" t="s">
        <v>6178</v>
      </c>
      <c r="B1235">
        <v>849271830</v>
      </c>
      <c r="C1235" s="1">
        <v>0.75</v>
      </c>
    </row>
    <row r="1236" spans="1:3" x14ac:dyDescent="0.35">
      <c r="A1236" t="s">
        <v>6178</v>
      </c>
      <c r="B1236">
        <v>222579986</v>
      </c>
      <c r="C1236" s="1">
        <v>0.5</v>
      </c>
    </row>
    <row r="1237" spans="1:3" x14ac:dyDescent="0.35">
      <c r="A1237" t="s">
        <v>6178</v>
      </c>
      <c r="B1237">
        <v>328206610</v>
      </c>
      <c r="C1237" s="1">
        <v>0.5</v>
      </c>
    </row>
    <row r="1238" spans="1:3" x14ac:dyDescent="0.35">
      <c r="A1238" t="s">
        <v>6178</v>
      </c>
      <c r="B1238">
        <v>159795410</v>
      </c>
      <c r="C1238" s="1">
        <v>0</v>
      </c>
    </row>
    <row r="1239" spans="1:3" x14ac:dyDescent="0.35">
      <c r="A1239" t="s">
        <v>6178</v>
      </c>
      <c r="B1239">
        <v>940594492</v>
      </c>
      <c r="C1239" s="1">
        <v>0.75</v>
      </c>
    </row>
    <row r="1240" spans="1:3" x14ac:dyDescent="0.35">
      <c r="A1240" t="s">
        <v>6178</v>
      </c>
      <c r="B1240">
        <v>391021354</v>
      </c>
      <c r="C1240" s="1">
        <v>0.5</v>
      </c>
    </row>
    <row r="1241" spans="1:3" x14ac:dyDescent="0.35">
      <c r="A1241" t="s">
        <v>6178</v>
      </c>
      <c r="B1241">
        <v>48323194</v>
      </c>
      <c r="C1241" s="1">
        <v>0.75</v>
      </c>
    </row>
    <row r="1242" spans="1:3" x14ac:dyDescent="0.35">
      <c r="A1242" t="s">
        <v>6178</v>
      </c>
      <c r="B1242">
        <v>773302106</v>
      </c>
      <c r="C1242" s="1">
        <v>0.5</v>
      </c>
    </row>
    <row r="1243" spans="1:3" x14ac:dyDescent="0.35">
      <c r="A1243" t="s">
        <v>6178</v>
      </c>
      <c r="B1243">
        <v>406836587</v>
      </c>
      <c r="C1243" s="1">
        <v>0.5</v>
      </c>
    </row>
    <row r="1244" spans="1:3" x14ac:dyDescent="0.35">
      <c r="A1244" t="s">
        <v>6178</v>
      </c>
      <c r="B1244">
        <v>711840914</v>
      </c>
      <c r="C1244" s="1">
        <v>0.75</v>
      </c>
    </row>
    <row r="1245" spans="1:3" x14ac:dyDescent="0.35">
      <c r="A1245" t="s">
        <v>6178</v>
      </c>
      <c r="B1245">
        <v>337589890</v>
      </c>
      <c r="C1245" s="1">
        <v>0</v>
      </c>
    </row>
    <row r="1246" spans="1:3" x14ac:dyDescent="0.35">
      <c r="A1246" t="s">
        <v>6178</v>
      </c>
      <c r="B1246">
        <v>418330740</v>
      </c>
      <c r="C1246" s="1">
        <v>0</v>
      </c>
    </row>
    <row r="1247" spans="1:3" x14ac:dyDescent="0.35">
      <c r="A1247" t="s">
        <v>6178</v>
      </c>
      <c r="B1247">
        <v>741568626</v>
      </c>
      <c r="C1247" s="1">
        <v>0</v>
      </c>
    </row>
    <row r="1248" spans="1:3" x14ac:dyDescent="0.35">
      <c r="A1248" t="s">
        <v>6178</v>
      </c>
      <c r="B1248">
        <v>604787250</v>
      </c>
      <c r="C1248" s="1">
        <v>0</v>
      </c>
    </row>
    <row r="1249" spans="1:3" x14ac:dyDescent="0.35">
      <c r="A1249" t="s">
        <v>6178</v>
      </c>
      <c r="B1249">
        <v>682025529</v>
      </c>
      <c r="C1249" s="1">
        <v>0.75</v>
      </c>
    </row>
    <row r="1250" spans="1:3" x14ac:dyDescent="0.35">
      <c r="A1250" t="s">
        <v>6178</v>
      </c>
      <c r="B1250">
        <v>645106187</v>
      </c>
      <c r="C1250" s="1">
        <v>0.75</v>
      </c>
    </row>
    <row r="1251" spans="1:3" x14ac:dyDescent="0.35">
      <c r="A1251" t="s">
        <v>6178</v>
      </c>
      <c r="B1251">
        <v>429876463</v>
      </c>
      <c r="C1251" s="1">
        <v>0.75</v>
      </c>
    </row>
    <row r="1252" spans="1:3" x14ac:dyDescent="0.35">
      <c r="A1252" t="s">
        <v>6178</v>
      </c>
      <c r="B1252">
        <v>200169181</v>
      </c>
      <c r="C1252" s="1">
        <v>0</v>
      </c>
    </row>
    <row r="1253" spans="1:3" x14ac:dyDescent="0.35">
      <c r="A1253" t="s">
        <v>6178</v>
      </c>
      <c r="B1253">
        <v>249026203</v>
      </c>
      <c r="C1253" s="1">
        <v>0.25</v>
      </c>
    </row>
    <row r="1254" spans="1:3" x14ac:dyDescent="0.35">
      <c r="A1254" t="s">
        <v>6178</v>
      </c>
      <c r="B1254">
        <v>355200717</v>
      </c>
      <c r="C1254" s="1">
        <v>0.5</v>
      </c>
    </row>
    <row r="1255" spans="1:3" x14ac:dyDescent="0.35">
      <c r="A1255" t="s">
        <v>6178</v>
      </c>
      <c r="B1255">
        <v>978531360</v>
      </c>
      <c r="C1255" s="1">
        <v>0</v>
      </c>
    </row>
    <row r="1256" spans="1:3" x14ac:dyDescent="0.35">
      <c r="A1256" t="s">
        <v>6178</v>
      </c>
      <c r="B1256">
        <v>555522499</v>
      </c>
      <c r="C1256" s="1">
        <v>0.25</v>
      </c>
    </row>
    <row r="1257" spans="1:3" x14ac:dyDescent="0.35">
      <c r="A1257" t="s">
        <v>6178</v>
      </c>
      <c r="B1257">
        <v>602486864</v>
      </c>
      <c r="C1257" s="1">
        <v>0.25</v>
      </c>
    </row>
    <row r="1258" spans="1:3" x14ac:dyDescent="0.35">
      <c r="A1258" t="s">
        <v>6178</v>
      </c>
      <c r="B1258">
        <v>643127573</v>
      </c>
      <c r="C1258" s="1">
        <v>0.75</v>
      </c>
    </row>
    <row r="1259" spans="1:3" x14ac:dyDescent="0.35">
      <c r="A1259" t="s">
        <v>6178</v>
      </c>
      <c r="B1259">
        <v>990560920</v>
      </c>
      <c r="C1259" s="1">
        <v>0</v>
      </c>
    </row>
    <row r="1260" spans="1:3" x14ac:dyDescent="0.35">
      <c r="A1260" t="s">
        <v>6178</v>
      </c>
      <c r="B1260">
        <v>210406263</v>
      </c>
      <c r="C1260" s="1">
        <v>0</v>
      </c>
    </row>
    <row r="1261" spans="1:3" x14ac:dyDescent="0.35">
      <c r="A1261" t="s">
        <v>6178</v>
      </c>
      <c r="B1261">
        <v>126184759</v>
      </c>
      <c r="C1261" s="1">
        <v>0.75</v>
      </c>
    </row>
    <row r="1262" spans="1:3" x14ac:dyDescent="0.35">
      <c r="A1262" t="s">
        <v>6178</v>
      </c>
      <c r="B1262">
        <v>514798396</v>
      </c>
      <c r="C1262" s="1">
        <v>0</v>
      </c>
    </row>
    <row r="1263" spans="1:3" x14ac:dyDescent="0.35">
      <c r="A1263" t="s">
        <v>6178</v>
      </c>
      <c r="B1263">
        <v>807287014</v>
      </c>
      <c r="C1263" s="1">
        <v>0.5</v>
      </c>
    </row>
    <row r="1264" spans="1:3" x14ac:dyDescent="0.35">
      <c r="A1264" t="s">
        <v>6178</v>
      </c>
      <c r="B1264">
        <v>15829268</v>
      </c>
      <c r="C1264" s="1">
        <v>0.75</v>
      </c>
    </row>
    <row r="1265" spans="1:3" x14ac:dyDescent="0.35">
      <c r="A1265" t="s">
        <v>6178</v>
      </c>
      <c r="B1265">
        <v>446791839</v>
      </c>
      <c r="C1265" s="1">
        <v>0</v>
      </c>
    </row>
    <row r="1266" spans="1:3" x14ac:dyDescent="0.35">
      <c r="A1266" t="s">
        <v>6178</v>
      </c>
      <c r="B1266">
        <v>650193232</v>
      </c>
      <c r="C1266" s="1">
        <v>0.75</v>
      </c>
    </row>
    <row r="1267" spans="1:3" x14ac:dyDescent="0.35">
      <c r="A1267" t="s">
        <v>6178</v>
      </c>
      <c r="B1267">
        <v>199698392</v>
      </c>
      <c r="C1267" s="1">
        <v>0.5</v>
      </c>
    </row>
    <row r="1268" spans="1:3" x14ac:dyDescent="0.35">
      <c r="A1268" t="s">
        <v>6178</v>
      </c>
      <c r="B1268">
        <v>231227309</v>
      </c>
      <c r="C1268" s="1">
        <v>0</v>
      </c>
    </row>
    <row r="1269" spans="1:3" x14ac:dyDescent="0.35">
      <c r="A1269" t="s">
        <v>6178</v>
      </c>
      <c r="B1269">
        <v>580251795</v>
      </c>
      <c r="C1269" s="1">
        <v>0.75</v>
      </c>
    </row>
    <row r="1270" spans="1:3" x14ac:dyDescent="0.35">
      <c r="A1270" t="s">
        <v>6178</v>
      </c>
      <c r="B1270">
        <v>78082765</v>
      </c>
      <c r="C1270" s="1">
        <v>0.25</v>
      </c>
    </row>
    <row r="1271" spans="1:3" x14ac:dyDescent="0.35">
      <c r="A1271" t="s">
        <v>6178</v>
      </c>
      <c r="B1271">
        <v>105781637</v>
      </c>
      <c r="C1271" s="1">
        <v>0.75</v>
      </c>
    </row>
    <row r="1272" spans="1:3" x14ac:dyDescent="0.35">
      <c r="A1272" t="s">
        <v>6178</v>
      </c>
      <c r="B1272">
        <v>44020042</v>
      </c>
      <c r="C1272" s="1">
        <v>0.25</v>
      </c>
    </row>
    <row r="1273" spans="1:3" x14ac:dyDescent="0.35">
      <c r="A1273" t="s">
        <v>6178</v>
      </c>
      <c r="B1273">
        <v>785578700</v>
      </c>
      <c r="C1273" s="1">
        <v>0</v>
      </c>
    </row>
    <row r="1274" spans="1:3" x14ac:dyDescent="0.35">
      <c r="A1274" t="s">
        <v>6178</v>
      </c>
      <c r="B1274">
        <v>475387218</v>
      </c>
      <c r="C1274" s="1">
        <v>0.25</v>
      </c>
    </row>
    <row r="1275" spans="1:3" x14ac:dyDescent="0.35">
      <c r="A1275" t="s">
        <v>6178</v>
      </c>
      <c r="B1275">
        <v>785431464</v>
      </c>
      <c r="C1275" s="1">
        <v>0</v>
      </c>
    </row>
    <row r="1276" spans="1:3" x14ac:dyDescent="0.35">
      <c r="A1276" t="s">
        <v>6178</v>
      </c>
      <c r="B1276">
        <v>100254813</v>
      </c>
      <c r="C1276" s="1">
        <v>0.75</v>
      </c>
    </row>
    <row r="1277" spans="1:3" x14ac:dyDescent="0.35">
      <c r="A1277" t="s">
        <v>6178</v>
      </c>
      <c r="B1277">
        <v>169864235</v>
      </c>
      <c r="C1277" s="1">
        <v>0</v>
      </c>
    </row>
    <row r="1278" spans="1:3" x14ac:dyDescent="0.35">
      <c r="A1278" t="s">
        <v>6178</v>
      </c>
      <c r="B1278">
        <v>398534543</v>
      </c>
      <c r="C1278" s="1">
        <v>0</v>
      </c>
    </row>
    <row r="1279" spans="1:3" x14ac:dyDescent="0.35">
      <c r="A1279" t="s">
        <v>6178</v>
      </c>
      <c r="B1279">
        <v>960074632</v>
      </c>
      <c r="C1279" s="1">
        <v>0</v>
      </c>
    </row>
    <row r="1280" spans="1:3" x14ac:dyDescent="0.35">
      <c r="A1280" t="s">
        <v>6178</v>
      </c>
      <c r="B1280">
        <v>566170679</v>
      </c>
      <c r="C1280" s="1">
        <v>0.25</v>
      </c>
    </row>
    <row r="1281" spans="1:3" x14ac:dyDescent="0.35">
      <c r="A1281" t="s">
        <v>6178</v>
      </c>
      <c r="B1281">
        <v>669511197</v>
      </c>
      <c r="C1281" s="1">
        <v>0.5</v>
      </c>
    </row>
    <row r="1282" spans="1:3" x14ac:dyDescent="0.35">
      <c r="A1282" t="s">
        <v>6178</v>
      </c>
      <c r="B1282">
        <v>213765198</v>
      </c>
      <c r="C1282" s="1">
        <v>0.5</v>
      </c>
    </row>
    <row r="1283" spans="1:3" x14ac:dyDescent="0.35">
      <c r="A1283" t="s">
        <v>6178</v>
      </c>
      <c r="B1283">
        <v>929633638</v>
      </c>
      <c r="C1283" s="1">
        <v>0.25</v>
      </c>
    </row>
    <row r="1284" spans="1:3" x14ac:dyDescent="0.35">
      <c r="A1284" t="s">
        <v>6178</v>
      </c>
      <c r="B1284">
        <v>948883528</v>
      </c>
      <c r="C1284" s="1">
        <v>0</v>
      </c>
    </row>
    <row r="1285" spans="1:3" x14ac:dyDescent="0.35">
      <c r="A1285" t="s">
        <v>6178</v>
      </c>
      <c r="B1285">
        <v>825405328</v>
      </c>
      <c r="C1285" s="1">
        <v>0</v>
      </c>
    </row>
    <row r="1286" spans="1:3" x14ac:dyDescent="0.35">
      <c r="A1286" t="s">
        <v>6178</v>
      </c>
      <c r="B1286">
        <v>815158945</v>
      </c>
      <c r="C1286" s="1">
        <v>0.25</v>
      </c>
    </row>
    <row r="1287" spans="1:3" x14ac:dyDescent="0.35">
      <c r="A1287" t="s">
        <v>6178</v>
      </c>
      <c r="B1287">
        <v>903001679</v>
      </c>
      <c r="C1287" s="1">
        <v>0</v>
      </c>
    </row>
    <row r="1288" spans="1:3" x14ac:dyDescent="0.35">
      <c r="A1288" t="s">
        <v>6178</v>
      </c>
      <c r="B1288">
        <v>553774219</v>
      </c>
      <c r="C1288" s="1">
        <v>0.25</v>
      </c>
    </row>
    <row r="1289" spans="1:3" x14ac:dyDescent="0.35">
      <c r="A1289" t="s">
        <v>6178</v>
      </c>
      <c r="B1289">
        <v>683652420</v>
      </c>
      <c r="C1289" s="1">
        <v>0.25</v>
      </c>
    </row>
    <row r="1290" spans="1:3" x14ac:dyDescent="0.35">
      <c r="A1290" t="s">
        <v>6178</v>
      </c>
      <c r="B1290">
        <v>234182203</v>
      </c>
      <c r="C1290" s="1">
        <v>0.5</v>
      </c>
    </row>
    <row r="1291" spans="1:3" x14ac:dyDescent="0.35">
      <c r="A1291" t="s">
        <v>6178</v>
      </c>
      <c r="B1291">
        <v>807984614</v>
      </c>
      <c r="C1291" s="1">
        <v>0.25</v>
      </c>
    </row>
    <row r="1292" spans="1:3" x14ac:dyDescent="0.35">
      <c r="A1292" t="s">
        <v>6178</v>
      </c>
      <c r="B1292">
        <v>875074831</v>
      </c>
      <c r="C1292" s="1">
        <v>0</v>
      </c>
    </row>
    <row r="1293" spans="1:3" x14ac:dyDescent="0.35">
      <c r="A1293" t="s">
        <v>6178</v>
      </c>
      <c r="B1293">
        <v>739411332</v>
      </c>
      <c r="C1293" s="1">
        <v>0.75</v>
      </c>
    </row>
    <row r="1294" spans="1:3" x14ac:dyDescent="0.35">
      <c r="A1294" t="s">
        <v>6178</v>
      </c>
      <c r="B1294">
        <v>379943259</v>
      </c>
      <c r="C1294" s="1">
        <v>0.75</v>
      </c>
    </row>
    <row r="1295" spans="1:3" x14ac:dyDescent="0.35">
      <c r="A1295" t="s">
        <v>6178</v>
      </c>
      <c r="B1295">
        <v>518813959</v>
      </c>
      <c r="C1295" s="1">
        <v>0.75</v>
      </c>
    </row>
    <row r="1296" spans="1:3" x14ac:dyDescent="0.35">
      <c r="A1296" t="s">
        <v>6178</v>
      </c>
      <c r="B1296">
        <v>44860599</v>
      </c>
      <c r="C1296" s="1">
        <v>0.5</v>
      </c>
    </row>
    <row r="1297" spans="1:3" x14ac:dyDescent="0.35">
      <c r="A1297" t="s">
        <v>6178</v>
      </c>
      <c r="B1297">
        <v>601202545</v>
      </c>
      <c r="C1297" s="1">
        <v>0.5</v>
      </c>
    </row>
    <row r="1298" spans="1:3" x14ac:dyDescent="0.35">
      <c r="A1298" t="s">
        <v>6178</v>
      </c>
      <c r="B1298">
        <v>787049222</v>
      </c>
      <c r="C1298" s="1">
        <v>0.75</v>
      </c>
    </row>
    <row r="1299" spans="1:3" x14ac:dyDescent="0.35">
      <c r="A1299" t="s">
        <v>6178</v>
      </c>
      <c r="B1299">
        <v>748656439</v>
      </c>
      <c r="C1299" s="1">
        <v>0.5</v>
      </c>
    </row>
    <row r="1300" spans="1:3" x14ac:dyDescent="0.35">
      <c r="A1300" t="s">
        <v>6178</v>
      </c>
      <c r="B1300">
        <v>934160358</v>
      </c>
      <c r="C1300" s="1">
        <v>0.25</v>
      </c>
    </row>
    <row r="1301" spans="1:3" x14ac:dyDescent="0.35">
      <c r="A1301" t="s">
        <v>6178</v>
      </c>
      <c r="B1301">
        <v>719348711</v>
      </c>
      <c r="C1301" s="1">
        <v>0</v>
      </c>
    </row>
    <row r="1302" spans="1:3" x14ac:dyDescent="0.35">
      <c r="A1302" t="s">
        <v>6178</v>
      </c>
      <c r="B1302">
        <v>138796033</v>
      </c>
      <c r="C1302" s="1">
        <v>0</v>
      </c>
    </row>
    <row r="1303" spans="1:3" x14ac:dyDescent="0.35">
      <c r="A1303" t="s">
        <v>6178</v>
      </c>
      <c r="B1303">
        <v>102279352</v>
      </c>
      <c r="C1303" s="1">
        <v>0.5</v>
      </c>
    </row>
    <row r="1304" spans="1:3" x14ac:dyDescent="0.35">
      <c r="A1304" t="s">
        <v>6178</v>
      </c>
      <c r="B1304">
        <v>966574974</v>
      </c>
      <c r="C1304" s="1">
        <v>0</v>
      </c>
    </row>
    <row r="1305" spans="1:3" x14ac:dyDescent="0.35">
      <c r="A1305" t="s">
        <v>6178</v>
      </c>
      <c r="B1305">
        <v>442507328</v>
      </c>
      <c r="C1305" s="1">
        <v>0</v>
      </c>
    </row>
    <row r="1306" spans="1:3" x14ac:dyDescent="0.35">
      <c r="A1306" t="s">
        <v>6178</v>
      </c>
      <c r="B1306">
        <v>131682984</v>
      </c>
      <c r="C1306" s="1">
        <v>0</v>
      </c>
    </row>
    <row r="1307" spans="1:3" x14ac:dyDescent="0.35">
      <c r="A1307" t="s">
        <v>6178</v>
      </c>
      <c r="B1307">
        <v>205617031</v>
      </c>
      <c r="C1307" s="1">
        <v>0</v>
      </c>
    </row>
    <row r="1308" spans="1:3" x14ac:dyDescent="0.35">
      <c r="A1308" t="s">
        <v>6178</v>
      </c>
      <c r="B1308">
        <v>586624757</v>
      </c>
      <c r="C1308" s="1">
        <v>0.75</v>
      </c>
    </row>
    <row r="1309" spans="1:3" x14ac:dyDescent="0.35">
      <c r="A1309" t="s">
        <v>6178</v>
      </c>
      <c r="B1309">
        <v>218272075</v>
      </c>
      <c r="C1309" s="1">
        <v>0</v>
      </c>
    </row>
    <row r="1310" spans="1:3" x14ac:dyDescent="0.35">
      <c r="A1310" t="s">
        <v>6178</v>
      </c>
      <c r="B1310">
        <v>98577196</v>
      </c>
      <c r="C1310" s="1">
        <v>0.5</v>
      </c>
    </row>
    <row r="1311" spans="1:3" x14ac:dyDescent="0.35">
      <c r="A1311" t="s">
        <v>6178</v>
      </c>
      <c r="B1311">
        <v>556812134</v>
      </c>
      <c r="C1311" s="1">
        <v>0.25</v>
      </c>
    </row>
    <row r="1312" spans="1:3" x14ac:dyDescent="0.35">
      <c r="A1312" t="s">
        <v>6178</v>
      </c>
      <c r="B1312">
        <v>402738667</v>
      </c>
      <c r="C1312" s="1">
        <v>0.75</v>
      </c>
    </row>
    <row r="1313" spans="1:3" x14ac:dyDescent="0.35">
      <c r="A1313" t="s">
        <v>6178</v>
      </c>
      <c r="B1313">
        <v>466642390</v>
      </c>
      <c r="C1313" s="1">
        <v>0.5</v>
      </c>
    </row>
    <row r="1314" spans="1:3" x14ac:dyDescent="0.35">
      <c r="A1314" t="s">
        <v>6178</v>
      </c>
      <c r="B1314">
        <v>399588315</v>
      </c>
      <c r="C1314" s="1">
        <v>0</v>
      </c>
    </row>
    <row r="1315" spans="1:3" x14ac:dyDescent="0.35">
      <c r="A1315" t="s">
        <v>6178</v>
      </c>
      <c r="B1315">
        <v>207469289</v>
      </c>
      <c r="C1315" s="1">
        <v>0.75</v>
      </c>
    </row>
    <row r="1316" spans="1:3" x14ac:dyDescent="0.35">
      <c r="A1316" t="s">
        <v>6178</v>
      </c>
      <c r="B1316">
        <v>588615194</v>
      </c>
      <c r="C1316" s="1">
        <v>0</v>
      </c>
    </row>
    <row r="1317" spans="1:3" x14ac:dyDescent="0.35">
      <c r="A1317" t="s">
        <v>6178</v>
      </c>
      <c r="B1317">
        <v>955904557</v>
      </c>
      <c r="C1317" s="1">
        <v>0.25</v>
      </c>
    </row>
    <row r="1318" spans="1:3" x14ac:dyDescent="0.35">
      <c r="A1318" t="s">
        <v>6178</v>
      </c>
      <c r="B1318">
        <v>445339957</v>
      </c>
      <c r="C1318" s="1">
        <v>0.5</v>
      </c>
    </row>
    <row r="1319" spans="1:3" x14ac:dyDescent="0.35">
      <c r="A1319" t="s">
        <v>6178</v>
      </c>
      <c r="B1319">
        <v>753849343</v>
      </c>
      <c r="C1319" s="1">
        <v>0.5</v>
      </c>
    </row>
    <row r="1320" spans="1:3" x14ac:dyDescent="0.35">
      <c r="A1320" t="s">
        <v>6178</v>
      </c>
      <c r="B1320">
        <v>734600374</v>
      </c>
      <c r="C1320" s="1">
        <v>0.75</v>
      </c>
    </row>
    <row r="1321" spans="1:3" x14ac:dyDescent="0.35">
      <c r="A1321" t="s">
        <v>6178</v>
      </c>
      <c r="B1321">
        <v>478863350</v>
      </c>
      <c r="C1321" s="1">
        <v>0.75</v>
      </c>
    </row>
    <row r="1322" spans="1:3" x14ac:dyDescent="0.35">
      <c r="A1322" t="s">
        <v>6178</v>
      </c>
      <c r="B1322">
        <v>190313081</v>
      </c>
      <c r="C1322" s="1">
        <v>0.75</v>
      </c>
    </row>
    <row r="1323" spans="1:3" x14ac:dyDescent="0.35">
      <c r="A1323" t="s">
        <v>6178</v>
      </c>
      <c r="B1323">
        <v>760130291</v>
      </c>
      <c r="C1323" s="1">
        <v>0.25</v>
      </c>
    </row>
    <row r="1324" spans="1:3" x14ac:dyDescent="0.35">
      <c r="A1324" t="s">
        <v>6178</v>
      </c>
      <c r="B1324">
        <v>26306891</v>
      </c>
      <c r="C1324" s="1">
        <v>0.25</v>
      </c>
    </row>
    <row r="1325" spans="1:3" x14ac:dyDescent="0.35">
      <c r="A1325" t="s">
        <v>6178</v>
      </c>
      <c r="B1325">
        <v>777792328</v>
      </c>
      <c r="C1325" s="1">
        <v>0.25</v>
      </c>
    </row>
    <row r="1326" spans="1:3" x14ac:dyDescent="0.35">
      <c r="A1326" t="s">
        <v>6178</v>
      </c>
      <c r="B1326">
        <v>326543835</v>
      </c>
      <c r="C1326" s="1">
        <v>0.25</v>
      </c>
    </row>
    <row r="1327" spans="1:3" x14ac:dyDescent="0.35">
      <c r="A1327" t="s">
        <v>6178</v>
      </c>
      <c r="B1327">
        <v>257586339</v>
      </c>
      <c r="C1327" s="1">
        <v>0.75</v>
      </c>
    </row>
    <row r="1328" spans="1:3" x14ac:dyDescent="0.35">
      <c r="A1328" t="s">
        <v>6178</v>
      </c>
      <c r="B1328">
        <v>419760890</v>
      </c>
      <c r="C1328" s="1">
        <v>0.75</v>
      </c>
    </row>
    <row r="1329" spans="1:3" x14ac:dyDescent="0.35">
      <c r="A1329" t="s">
        <v>6178</v>
      </c>
      <c r="B1329">
        <v>343054136</v>
      </c>
      <c r="C1329" s="1">
        <v>0</v>
      </c>
    </row>
    <row r="1330" spans="1:3" x14ac:dyDescent="0.35">
      <c r="A1330" t="s">
        <v>6178</v>
      </c>
      <c r="B1330">
        <v>585230250</v>
      </c>
      <c r="C1330" s="1">
        <v>0.5</v>
      </c>
    </row>
    <row r="1331" spans="1:3" x14ac:dyDescent="0.35">
      <c r="A1331" t="s">
        <v>6178</v>
      </c>
      <c r="B1331">
        <v>777546530</v>
      </c>
      <c r="C1331" s="1">
        <v>0.75</v>
      </c>
    </row>
    <row r="1332" spans="1:3" x14ac:dyDescent="0.35">
      <c r="A1332" t="s">
        <v>6178</v>
      </c>
      <c r="B1332">
        <v>132539151</v>
      </c>
      <c r="C1332" s="1">
        <v>0.5</v>
      </c>
    </row>
    <row r="1333" spans="1:3" x14ac:dyDescent="0.35">
      <c r="A1333" t="s">
        <v>6178</v>
      </c>
      <c r="B1333">
        <v>775922234</v>
      </c>
      <c r="C1333" s="1">
        <v>0.25</v>
      </c>
    </row>
    <row r="1334" spans="1:3" x14ac:dyDescent="0.35">
      <c r="A1334" t="s">
        <v>6178</v>
      </c>
      <c r="B1334">
        <v>946827741</v>
      </c>
      <c r="C1334" s="1">
        <v>0</v>
      </c>
    </row>
    <row r="1335" spans="1:3" x14ac:dyDescent="0.35">
      <c r="A1335" t="s">
        <v>6178</v>
      </c>
      <c r="B1335">
        <v>200706423</v>
      </c>
      <c r="C1335" s="1">
        <v>0</v>
      </c>
    </row>
    <row r="1336" spans="1:3" x14ac:dyDescent="0.35">
      <c r="A1336" t="s">
        <v>6178</v>
      </c>
      <c r="B1336">
        <v>306579731</v>
      </c>
      <c r="C1336" s="1">
        <v>0</v>
      </c>
    </row>
    <row r="1337" spans="1:3" x14ac:dyDescent="0.35">
      <c r="A1337" t="s">
        <v>6178</v>
      </c>
      <c r="B1337">
        <v>437840646</v>
      </c>
      <c r="C1337" s="1">
        <v>0.25</v>
      </c>
    </row>
    <row r="1338" spans="1:3" x14ac:dyDescent="0.35">
      <c r="A1338" t="s">
        <v>6178</v>
      </c>
      <c r="B1338">
        <v>444161122</v>
      </c>
      <c r="C1338" s="1">
        <v>0</v>
      </c>
    </row>
    <row r="1339" spans="1:3" x14ac:dyDescent="0.35">
      <c r="A1339" t="s">
        <v>6178</v>
      </c>
      <c r="B1339">
        <v>227877284</v>
      </c>
      <c r="C1339" s="1">
        <v>0.5</v>
      </c>
    </row>
    <row r="1340" spans="1:3" x14ac:dyDescent="0.35">
      <c r="A1340" t="s">
        <v>6178</v>
      </c>
      <c r="B1340">
        <v>998752321</v>
      </c>
      <c r="C1340" s="1">
        <v>0.75</v>
      </c>
    </row>
    <row r="1341" spans="1:3" x14ac:dyDescent="0.35">
      <c r="A1341" t="s">
        <v>6178</v>
      </c>
      <c r="B1341">
        <v>100495274</v>
      </c>
      <c r="C1341" s="1">
        <v>0.5</v>
      </c>
    </row>
    <row r="1342" spans="1:3" x14ac:dyDescent="0.35">
      <c r="A1342" t="s">
        <v>6178</v>
      </c>
      <c r="B1342">
        <v>598205796</v>
      </c>
      <c r="C1342" s="1">
        <v>0.5</v>
      </c>
    </row>
    <row r="1343" spans="1:3" x14ac:dyDescent="0.35">
      <c r="A1343" t="s">
        <v>6178</v>
      </c>
      <c r="B1343">
        <v>599636543</v>
      </c>
      <c r="C1343" s="1">
        <v>0</v>
      </c>
    </row>
    <row r="1344" spans="1:3" x14ac:dyDescent="0.35">
      <c r="A1344" t="s">
        <v>6178</v>
      </c>
      <c r="B1344">
        <v>577319707</v>
      </c>
      <c r="C1344" s="1">
        <v>0.25</v>
      </c>
    </row>
    <row r="1345" spans="1:3" x14ac:dyDescent="0.35">
      <c r="A1345" t="s">
        <v>6178</v>
      </c>
      <c r="B1345">
        <v>643947604</v>
      </c>
      <c r="C1345" s="1">
        <v>0.5</v>
      </c>
    </row>
    <row r="1346" spans="1:3" x14ac:dyDescent="0.35">
      <c r="A1346" t="s">
        <v>6178</v>
      </c>
      <c r="B1346">
        <v>692595387</v>
      </c>
      <c r="C1346" s="1">
        <v>0.75</v>
      </c>
    </row>
    <row r="1347" spans="1:3" x14ac:dyDescent="0.35">
      <c r="A1347" t="s">
        <v>6178</v>
      </c>
      <c r="B1347">
        <v>169597632</v>
      </c>
      <c r="C1347" s="1">
        <v>0.75</v>
      </c>
    </row>
    <row r="1348" spans="1:3" x14ac:dyDescent="0.35">
      <c r="A1348" t="s">
        <v>6178</v>
      </c>
      <c r="B1348">
        <v>217780212</v>
      </c>
      <c r="C1348" s="1">
        <v>0.5</v>
      </c>
    </row>
    <row r="1349" spans="1:3" x14ac:dyDescent="0.35">
      <c r="A1349" t="s">
        <v>6178</v>
      </c>
      <c r="B1349">
        <v>854757865</v>
      </c>
      <c r="C1349" s="1">
        <v>0.25</v>
      </c>
    </row>
    <row r="1350" spans="1:3" x14ac:dyDescent="0.35">
      <c r="A1350" t="s">
        <v>6178</v>
      </c>
      <c r="B1350">
        <v>9638448</v>
      </c>
      <c r="C1350" s="1">
        <v>0.5</v>
      </c>
    </row>
    <row r="1351" spans="1:3" x14ac:dyDescent="0.35">
      <c r="A1351" t="s">
        <v>6178</v>
      </c>
      <c r="B1351">
        <v>647475846</v>
      </c>
      <c r="C1351" s="1">
        <v>0.5</v>
      </c>
    </row>
    <row r="1352" spans="1:3" x14ac:dyDescent="0.35">
      <c r="A1352" t="s">
        <v>6178</v>
      </c>
      <c r="B1352">
        <v>560683336</v>
      </c>
      <c r="C1352" s="1">
        <v>0.5</v>
      </c>
    </row>
    <row r="1353" spans="1:3" x14ac:dyDescent="0.35">
      <c r="A1353" t="s">
        <v>6178</v>
      </c>
      <c r="B1353">
        <v>327147302</v>
      </c>
      <c r="C1353" s="1">
        <v>0</v>
      </c>
    </row>
    <row r="1354" spans="1:3" x14ac:dyDescent="0.35">
      <c r="A1354" t="s">
        <v>6178</v>
      </c>
      <c r="B1354">
        <v>212430363</v>
      </c>
      <c r="C1354" s="1">
        <v>0</v>
      </c>
    </row>
    <row r="1355" spans="1:3" x14ac:dyDescent="0.35">
      <c r="A1355" t="s">
        <v>6178</v>
      </c>
      <c r="B1355">
        <v>340449270</v>
      </c>
      <c r="C1355" s="1">
        <v>0.5</v>
      </c>
    </row>
    <row r="1356" spans="1:3" x14ac:dyDescent="0.35">
      <c r="A1356" t="s">
        <v>6178</v>
      </c>
      <c r="B1356">
        <v>534435443</v>
      </c>
      <c r="C1356" s="1">
        <v>0.5</v>
      </c>
    </row>
    <row r="1357" spans="1:3" x14ac:dyDescent="0.35">
      <c r="A1357" t="s">
        <v>6178</v>
      </c>
      <c r="B1357">
        <v>128086960</v>
      </c>
      <c r="C1357" s="1">
        <v>0</v>
      </c>
    </row>
    <row r="1358" spans="1:3" x14ac:dyDescent="0.35">
      <c r="A1358" t="s">
        <v>6178</v>
      </c>
      <c r="B1358">
        <v>530898822</v>
      </c>
      <c r="C1358" s="1">
        <v>0.75</v>
      </c>
    </row>
    <row r="1359" spans="1:3" x14ac:dyDescent="0.35">
      <c r="A1359" t="s">
        <v>6178</v>
      </c>
      <c r="B1359">
        <v>811940504</v>
      </c>
      <c r="C1359" s="1">
        <v>0.25</v>
      </c>
    </row>
    <row r="1360" spans="1:3" x14ac:dyDescent="0.35">
      <c r="A1360" t="s">
        <v>6178</v>
      </c>
      <c r="B1360">
        <v>78979780</v>
      </c>
      <c r="C1360" s="1">
        <v>0.25</v>
      </c>
    </row>
    <row r="1361" spans="1:3" x14ac:dyDescent="0.35">
      <c r="A1361" t="s">
        <v>6178</v>
      </c>
      <c r="B1361">
        <v>595680202</v>
      </c>
      <c r="C1361" s="1">
        <v>0</v>
      </c>
    </row>
    <row r="1362" spans="1:3" x14ac:dyDescent="0.35">
      <c r="A1362" t="s">
        <v>6178</v>
      </c>
      <c r="B1362">
        <v>578792341</v>
      </c>
      <c r="C1362" s="1">
        <v>0.5</v>
      </c>
    </row>
    <row r="1363" spans="1:3" x14ac:dyDescent="0.35">
      <c r="A1363" t="s">
        <v>6178</v>
      </c>
      <c r="B1363">
        <v>632742319</v>
      </c>
      <c r="C1363" s="1">
        <v>0.5</v>
      </c>
    </row>
    <row r="1364" spans="1:3" x14ac:dyDescent="0.35">
      <c r="A1364" t="s">
        <v>6178</v>
      </c>
      <c r="B1364">
        <v>357002076</v>
      </c>
      <c r="C1364" s="1">
        <v>0.5</v>
      </c>
    </row>
    <row r="1365" spans="1:3" x14ac:dyDescent="0.35">
      <c r="A1365" t="s">
        <v>6178</v>
      </c>
      <c r="B1365">
        <v>962251721</v>
      </c>
      <c r="C1365" s="1">
        <v>0.5</v>
      </c>
    </row>
    <row r="1366" spans="1:3" x14ac:dyDescent="0.35">
      <c r="A1366" t="s">
        <v>6178</v>
      </c>
      <c r="B1366">
        <v>571268682</v>
      </c>
      <c r="C1366" s="1">
        <v>0.5</v>
      </c>
    </row>
    <row r="1367" spans="1:3" x14ac:dyDescent="0.35">
      <c r="A1367" t="s">
        <v>6178</v>
      </c>
      <c r="B1367">
        <v>1668456</v>
      </c>
      <c r="C1367" s="1">
        <v>0.75</v>
      </c>
    </row>
    <row r="1368" spans="1:3" x14ac:dyDescent="0.35">
      <c r="A1368" t="s">
        <v>6178</v>
      </c>
      <c r="B1368">
        <v>741028214</v>
      </c>
      <c r="C1368" s="1">
        <v>0</v>
      </c>
    </row>
    <row r="1369" spans="1:3" x14ac:dyDescent="0.35">
      <c r="A1369" t="s">
        <v>6178</v>
      </c>
      <c r="B1369">
        <v>382278715</v>
      </c>
      <c r="C1369" s="1">
        <v>0.25</v>
      </c>
    </row>
    <row r="1370" spans="1:3" x14ac:dyDescent="0.35">
      <c r="A1370" t="s">
        <v>6178</v>
      </c>
      <c r="B1370">
        <v>125319673</v>
      </c>
      <c r="C1370" s="1">
        <v>0.75</v>
      </c>
    </row>
    <row r="1371" spans="1:3" x14ac:dyDescent="0.35">
      <c r="A1371" t="s">
        <v>6178</v>
      </c>
      <c r="B1371">
        <v>932589685</v>
      </c>
      <c r="C1371" s="1">
        <v>0.25</v>
      </c>
    </row>
    <row r="1372" spans="1:3" x14ac:dyDescent="0.35">
      <c r="A1372" t="s">
        <v>6178</v>
      </c>
      <c r="B1372">
        <v>989455710</v>
      </c>
      <c r="C1372" s="1">
        <v>0</v>
      </c>
    </row>
    <row r="1373" spans="1:3" x14ac:dyDescent="0.35">
      <c r="A1373" t="s">
        <v>6178</v>
      </c>
      <c r="B1373">
        <v>919464811</v>
      </c>
      <c r="C1373" s="1">
        <v>0.5</v>
      </c>
    </row>
    <row r="1374" spans="1:3" x14ac:dyDescent="0.35">
      <c r="A1374" t="s">
        <v>6178</v>
      </c>
      <c r="B1374">
        <v>877065362</v>
      </c>
      <c r="C1374" s="1">
        <v>0.75</v>
      </c>
    </row>
    <row r="1375" spans="1:3" x14ac:dyDescent="0.35">
      <c r="A1375" t="s">
        <v>6178</v>
      </c>
      <c r="B1375">
        <v>190152480</v>
      </c>
      <c r="C1375" s="1">
        <v>0.5</v>
      </c>
    </row>
    <row r="1376" spans="1:3" x14ac:dyDescent="0.35">
      <c r="A1376" t="s">
        <v>6178</v>
      </c>
      <c r="B1376">
        <v>315015315</v>
      </c>
      <c r="C1376" s="1">
        <v>0</v>
      </c>
    </row>
    <row r="1377" spans="1:3" x14ac:dyDescent="0.35">
      <c r="A1377" t="s">
        <v>6178</v>
      </c>
      <c r="B1377">
        <v>897305315</v>
      </c>
      <c r="C1377" s="1">
        <v>0.5</v>
      </c>
    </row>
    <row r="1378" spans="1:3" x14ac:dyDescent="0.35">
      <c r="A1378" t="s">
        <v>6178</v>
      </c>
      <c r="B1378">
        <v>736027965</v>
      </c>
      <c r="C1378" s="1">
        <v>0.5</v>
      </c>
    </row>
    <row r="1379" spans="1:3" x14ac:dyDescent="0.35">
      <c r="A1379" t="s">
        <v>6178</v>
      </c>
      <c r="B1379">
        <v>242755293</v>
      </c>
      <c r="C1379" s="1">
        <v>0.5</v>
      </c>
    </row>
    <row r="1380" spans="1:3" x14ac:dyDescent="0.35">
      <c r="A1380" t="s">
        <v>6178</v>
      </c>
      <c r="B1380">
        <v>106222597</v>
      </c>
      <c r="C1380" s="1">
        <v>0</v>
      </c>
    </row>
    <row r="1381" spans="1:3" x14ac:dyDescent="0.35">
      <c r="A1381" t="s">
        <v>6178</v>
      </c>
      <c r="B1381">
        <v>301759028</v>
      </c>
      <c r="C1381" s="1">
        <v>0.25</v>
      </c>
    </row>
    <row r="1382" spans="1:3" x14ac:dyDescent="0.35">
      <c r="A1382" t="s">
        <v>6178</v>
      </c>
      <c r="B1382">
        <v>854450415</v>
      </c>
      <c r="C1382" s="1">
        <v>0.5</v>
      </c>
    </row>
    <row r="1383" spans="1:3" x14ac:dyDescent="0.35">
      <c r="A1383" t="s">
        <v>6178</v>
      </c>
      <c r="B1383">
        <v>722370123</v>
      </c>
      <c r="C1383" s="1">
        <v>0.75</v>
      </c>
    </row>
    <row r="1384" spans="1:3" x14ac:dyDescent="0.35">
      <c r="A1384" t="s">
        <v>6178</v>
      </c>
      <c r="B1384">
        <v>542326392</v>
      </c>
      <c r="C1384" s="1">
        <v>0</v>
      </c>
    </row>
    <row r="1385" spans="1:3" x14ac:dyDescent="0.35">
      <c r="A1385" t="s">
        <v>6178</v>
      </c>
      <c r="B1385">
        <v>296925350</v>
      </c>
      <c r="C1385" s="1">
        <v>0.75</v>
      </c>
    </row>
    <row r="1386" spans="1:3" x14ac:dyDescent="0.35">
      <c r="A1386" t="s">
        <v>6178</v>
      </c>
      <c r="B1386">
        <v>22285799</v>
      </c>
      <c r="C1386" s="1">
        <v>0.75</v>
      </c>
    </row>
    <row r="1387" spans="1:3" x14ac:dyDescent="0.35">
      <c r="A1387" t="s">
        <v>6178</v>
      </c>
      <c r="B1387">
        <v>986502521</v>
      </c>
      <c r="C1387" s="1">
        <v>0</v>
      </c>
    </row>
    <row r="1388" spans="1:3" x14ac:dyDescent="0.35">
      <c r="A1388" t="s">
        <v>6178</v>
      </c>
      <c r="B1388">
        <v>261781838</v>
      </c>
      <c r="C1388" s="1">
        <v>0.75</v>
      </c>
    </row>
    <row r="1389" spans="1:3" x14ac:dyDescent="0.35">
      <c r="A1389" t="s">
        <v>6178</v>
      </c>
      <c r="B1389">
        <v>952494421</v>
      </c>
      <c r="C1389" s="1">
        <v>0.25</v>
      </c>
    </row>
    <row r="1390" spans="1:3" x14ac:dyDescent="0.35">
      <c r="A1390" t="s">
        <v>6178</v>
      </c>
      <c r="B1390">
        <v>684646968</v>
      </c>
      <c r="C1390" s="1">
        <v>0.5</v>
      </c>
    </row>
    <row r="1391" spans="1:3" x14ac:dyDescent="0.35">
      <c r="A1391" t="s">
        <v>6178</v>
      </c>
      <c r="B1391">
        <v>153838873</v>
      </c>
      <c r="C1391" s="1">
        <v>0</v>
      </c>
    </row>
    <row r="1392" spans="1:3" x14ac:dyDescent="0.35">
      <c r="A1392" t="s">
        <v>6178</v>
      </c>
      <c r="B1392">
        <v>360971387</v>
      </c>
      <c r="C1392" s="1">
        <v>0.75</v>
      </c>
    </row>
    <row r="1393" spans="1:3" x14ac:dyDescent="0.35">
      <c r="A1393" t="s">
        <v>6178</v>
      </c>
      <c r="B1393">
        <v>573934545</v>
      </c>
      <c r="C1393" s="1">
        <v>0</v>
      </c>
    </row>
    <row r="1394" spans="1:3" x14ac:dyDescent="0.35">
      <c r="A1394" t="s">
        <v>6178</v>
      </c>
      <c r="B1394">
        <v>508139626</v>
      </c>
      <c r="C1394" s="1">
        <v>0.5</v>
      </c>
    </row>
    <row r="1395" spans="1:3" x14ac:dyDescent="0.35">
      <c r="A1395" t="s">
        <v>6178</v>
      </c>
      <c r="B1395">
        <v>854150558</v>
      </c>
      <c r="C1395" s="1">
        <v>0</v>
      </c>
    </row>
    <row r="1396" spans="1:3" x14ac:dyDescent="0.35">
      <c r="A1396" t="s">
        <v>6178</v>
      </c>
      <c r="B1396">
        <v>840048564</v>
      </c>
      <c r="C1396" s="1">
        <v>0</v>
      </c>
    </row>
    <row r="1397" spans="1:3" x14ac:dyDescent="0.35">
      <c r="A1397" t="s">
        <v>6178</v>
      </c>
      <c r="B1397">
        <v>840316438</v>
      </c>
      <c r="C1397" s="1">
        <v>0.5</v>
      </c>
    </row>
    <row r="1398" spans="1:3" x14ac:dyDescent="0.35">
      <c r="A1398" t="s">
        <v>6178</v>
      </c>
      <c r="B1398">
        <v>830129063</v>
      </c>
      <c r="C1398" s="1">
        <v>0.75</v>
      </c>
    </row>
    <row r="1399" spans="1:3" x14ac:dyDescent="0.35">
      <c r="A1399" t="s">
        <v>6178</v>
      </c>
      <c r="B1399">
        <v>692862884</v>
      </c>
      <c r="C1399" s="1">
        <v>0.75</v>
      </c>
    </row>
    <row r="1400" spans="1:3" x14ac:dyDescent="0.35">
      <c r="A1400" t="s">
        <v>6178</v>
      </c>
      <c r="B1400">
        <v>61136726</v>
      </c>
      <c r="C1400" s="1">
        <v>0.25</v>
      </c>
    </row>
    <row r="1401" spans="1:3" x14ac:dyDescent="0.35">
      <c r="A1401" t="s">
        <v>6178</v>
      </c>
      <c r="B1401">
        <v>420833481</v>
      </c>
      <c r="C1401" s="1">
        <v>0.25</v>
      </c>
    </row>
    <row r="1402" spans="1:3" x14ac:dyDescent="0.35">
      <c r="A1402" t="s">
        <v>6178</v>
      </c>
      <c r="B1402">
        <v>249336167</v>
      </c>
      <c r="C1402" s="1">
        <v>0.75</v>
      </c>
    </row>
    <row r="1403" spans="1:3" x14ac:dyDescent="0.35">
      <c r="A1403" t="s">
        <v>6178</v>
      </c>
      <c r="B1403">
        <v>659613431</v>
      </c>
      <c r="C1403" s="1">
        <v>0.25</v>
      </c>
    </row>
    <row r="1404" spans="1:3" x14ac:dyDescent="0.35">
      <c r="A1404" t="s">
        <v>6178</v>
      </c>
      <c r="B1404">
        <v>560230268</v>
      </c>
      <c r="C1404" s="1">
        <v>0.25</v>
      </c>
    </row>
    <row r="1405" spans="1:3" x14ac:dyDescent="0.35">
      <c r="A1405" t="s">
        <v>6178</v>
      </c>
      <c r="B1405">
        <v>561323360</v>
      </c>
      <c r="C1405" s="1">
        <v>0.5</v>
      </c>
    </row>
    <row r="1406" spans="1:3" x14ac:dyDescent="0.35">
      <c r="A1406" t="s">
        <v>6178</v>
      </c>
      <c r="B1406">
        <v>410094830</v>
      </c>
      <c r="C1406" s="1">
        <v>0.75</v>
      </c>
    </row>
    <row r="1407" spans="1:3" x14ac:dyDescent="0.35">
      <c r="A1407" t="s">
        <v>6178</v>
      </c>
      <c r="B1407">
        <v>305720354</v>
      </c>
      <c r="C1407" s="1">
        <v>0.5</v>
      </c>
    </row>
    <row r="1408" spans="1:3" x14ac:dyDescent="0.35">
      <c r="A1408" t="s">
        <v>6178</v>
      </c>
      <c r="B1408">
        <v>655541829</v>
      </c>
      <c r="C1408" s="1">
        <v>0</v>
      </c>
    </row>
    <row r="1409" spans="1:3" x14ac:dyDescent="0.35">
      <c r="A1409" t="s">
        <v>6178</v>
      </c>
      <c r="B1409">
        <v>268560799</v>
      </c>
      <c r="C1409" s="1">
        <v>0.75</v>
      </c>
    </row>
    <row r="1410" spans="1:3" x14ac:dyDescent="0.35">
      <c r="A1410" t="s">
        <v>6178</v>
      </c>
      <c r="B1410">
        <v>437316053</v>
      </c>
      <c r="C1410" s="1">
        <v>0</v>
      </c>
    </row>
    <row r="1411" spans="1:3" x14ac:dyDescent="0.35">
      <c r="A1411" t="s">
        <v>6178</v>
      </c>
      <c r="B1411">
        <v>600894200</v>
      </c>
      <c r="C1411" s="1">
        <v>0.75</v>
      </c>
    </row>
    <row r="1412" spans="1:3" x14ac:dyDescent="0.35">
      <c r="A1412" t="s">
        <v>6178</v>
      </c>
      <c r="B1412">
        <v>407721104</v>
      </c>
      <c r="C1412" s="1">
        <v>0.5</v>
      </c>
    </row>
    <row r="1413" spans="1:3" x14ac:dyDescent="0.35">
      <c r="A1413" t="s">
        <v>6178</v>
      </c>
      <c r="B1413">
        <v>38422647</v>
      </c>
      <c r="C1413" s="1">
        <v>0.75</v>
      </c>
    </row>
    <row r="1414" spans="1:3" x14ac:dyDescent="0.35">
      <c r="A1414" t="s">
        <v>6178</v>
      </c>
      <c r="B1414">
        <v>928702324</v>
      </c>
      <c r="C1414" s="1">
        <v>0.5</v>
      </c>
    </row>
    <row r="1415" spans="1:3" x14ac:dyDescent="0.35">
      <c r="A1415" t="s">
        <v>6178</v>
      </c>
      <c r="B1415">
        <v>638191269</v>
      </c>
      <c r="C1415" s="1">
        <v>0.25</v>
      </c>
    </row>
    <row r="1416" spans="1:3" x14ac:dyDescent="0.35">
      <c r="A1416" t="s">
        <v>6178</v>
      </c>
      <c r="B1416">
        <v>464585211</v>
      </c>
      <c r="C1416" s="1">
        <v>0.5</v>
      </c>
    </row>
    <row r="1417" spans="1:3" x14ac:dyDescent="0.35">
      <c r="A1417" t="s">
        <v>6178</v>
      </c>
      <c r="B1417">
        <v>282574873</v>
      </c>
      <c r="C1417" s="1">
        <v>0</v>
      </c>
    </row>
    <row r="1418" spans="1:3" x14ac:dyDescent="0.35">
      <c r="A1418" t="s">
        <v>6178</v>
      </c>
      <c r="B1418">
        <v>867314711</v>
      </c>
      <c r="C1418" s="1">
        <v>0.75</v>
      </c>
    </row>
    <row r="1419" spans="1:3" x14ac:dyDescent="0.35">
      <c r="A1419" t="s">
        <v>6178</v>
      </c>
      <c r="B1419">
        <v>504825236</v>
      </c>
      <c r="C1419" s="1">
        <v>0.25</v>
      </c>
    </row>
    <row r="1420" spans="1:3" x14ac:dyDescent="0.35">
      <c r="A1420" t="s">
        <v>6178</v>
      </c>
      <c r="B1420">
        <v>255952093</v>
      </c>
      <c r="C1420" s="1">
        <v>0</v>
      </c>
    </row>
    <row r="1421" spans="1:3" x14ac:dyDescent="0.35">
      <c r="A1421" t="s">
        <v>6178</v>
      </c>
      <c r="B1421">
        <v>465790024</v>
      </c>
      <c r="C1421" s="1">
        <v>0.5</v>
      </c>
    </row>
    <row r="1422" spans="1:3" x14ac:dyDescent="0.35">
      <c r="A1422" t="s">
        <v>6178</v>
      </c>
      <c r="B1422">
        <v>700452434</v>
      </c>
      <c r="C1422" s="1">
        <v>0.5</v>
      </c>
    </row>
    <row r="1423" spans="1:3" x14ac:dyDescent="0.35">
      <c r="A1423" t="s">
        <v>6178</v>
      </c>
      <c r="B1423">
        <v>846532006</v>
      </c>
      <c r="C1423" s="1">
        <v>0</v>
      </c>
    </row>
    <row r="1424" spans="1:3" x14ac:dyDescent="0.35">
      <c r="A1424" t="s">
        <v>6178</v>
      </c>
      <c r="B1424">
        <v>843399380</v>
      </c>
      <c r="C1424" s="1">
        <v>0.75</v>
      </c>
    </row>
    <row r="1425" spans="1:3" x14ac:dyDescent="0.35">
      <c r="A1425" t="s">
        <v>6178</v>
      </c>
      <c r="B1425">
        <v>536250463</v>
      </c>
      <c r="C1425" s="1">
        <v>0.5</v>
      </c>
    </row>
    <row r="1426" spans="1:3" x14ac:dyDescent="0.35">
      <c r="A1426" t="s">
        <v>6178</v>
      </c>
      <c r="B1426">
        <v>346107344</v>
      </c>
      <c r="C1426" s="1">
        <v>0</v>
      </c>
    </row>
    <row r="1427" spans="1:3" x14ac:dyDescent="0.35">
      <c r="A1427" t="s">
        <v>6178</v>
      </c>
      <c r="B1427">
        <v>352133027</v>
      </c>
      <c r="C1427" s="1">
        <v>0.5</v>
      </c>
    </row>
    <row r="1428" spans="1:3" x14ac:dyDescent="0.35">
      <c r="A1428" t="s">
        <v>6178</v>
      </c>
      <c r="B1428">
        <v>999205699</v>
      </c>
      <c r="C1428" s="1">
        <v>0.5</v>
      </c>
    </row>
    <row r="1429" spans="1:3" x14ac:dyDescent="0.35">
      <c r="A1429" t="s">
        <v>6178</v>
      </c>
      <c r="B1429">
        <v>574446287</v>
      </c>
      <c r="C1429" s="1">
        <v>0.75</v>
      </c>
    </row>
    <row r="1430" spans="1:3" x14ac:dyDescent="0.35">
      <c r="A1430" t="s">
        <v>6178</v>
      </c>
      <c r="B1430">
        <v>892482644</v>
      </c>
      <c r="C1430" s="1">
        <v>0.25</v>
      </c>
    </row>
    <row r="1431" spans="1:3" x14ac:dyDescent="0.35">
      <c r="A1431" t="s">
        <v>6178</v>
      </c>
      <c r="B1431">
        <v>516644526</v>
      </c>
      <c r="C1431" s="1">
        <v>0.75</v>
      </c>
    </row>
    <row r="1432" spans="1:3" x14ac:dyDescent="0.35">
      <c r="A1432" t="s">
        <v>6178</v>
      </c>
      <c r="B1432">
        <v>478604151</v>
      </c>
      <c r="C1432" s="1">
        <v>0.5</v>
      </c>
    </row>
    <row r="1433" spans="1:3" x14ac:dyDescent="0.35">
      <c r="A1433" t="s">
        <v>6178</v>
      </c>
      <c r="B1433">
        <v>895923214</v>
      </c>
      <c r="C1433" s="1">
        <v>0.75</v>
      </c>
    </row>
    <row r="1434" spans="1:3" x14ac:dyDescent="0.35">
      <c r="A1434" t="s">
        <v>6178</v>
      </c>
      <c r="B1434">
        <v>716638231</v>
      </c>
      <c r="C1434" s="1">
        <v>0</v>
      </c>
    </row>
    <row r="1435" spans="1:3" x14ac:dyDescent="0.35">
      <c r="A1435" t="s">
        <v>6178</v>
      </c>
      <c r="B1435">
        <v>750048021</v>
      </c>
      <c r="C1435" s="1">
        <v>0.75</v>
      </c>
    </row>
    <row r="1436" spans="1:3" x14ac:dyDescent="0.35">
      <c r="A1436" t="s">
        <v>6178</v>
      </c>
      <c r="B1436">
        <v>738174825</v>
      </c>
      <c r="C1436" s="1">
        <v>0.75</v>
      </c>
    </row>
    <row r="1437" spans="1:3" x14ac:dyDescent="0.35">
      <c r="A1437" t="s">
        <v>6178</v>
      </c>
      <c r="B1437">
        <v>906291581</v>
      </c>
      <c r="C1437" s="1">
        <v>0.75</v>
      </c>
    </row>
    <row r="1438" spans="1:3" x14ac:dyDescent="0.35">
      <c r="A1438" t="s">
        <v>6178</v>
      </c>
      <c r="B1438">
        <v>275081482</v>
      </c>
      <c r="C1438" s="1">
        <v>0.75</v>
      </c>
    </row>
    <row r="1439" spans="1:3" x14ac:dyDescent="0.35">
      <c r="A1439" t="s">
        <v>6178</v>
      </c>
      <c r="B1439">
        <v>561127028</v>
      </c>
      <c r="C1439" s="1">
        <v>0.5</v>
      </c>
    </row>
    <row r="1440" spans="1:3" x14ac:dyDescent="0.35">
      <c r="A1440" t="s">
        <v>6178</v>
      </c>
      <c r="B1440">
        <v>40542685</v>
      </c>
      <c r="C1440" s="1">
        <v>0</v>
      </c>
    </row>
    <row r="1441" spans="1:3" x14ac:dyDescent="0.35">
      <c r="A1441" t="s">
        <v>6178</v>
      </c>
      <c r="B1441">
        <v>331722238</v>
      </c>
      <c r="C1441" s="1">
        <v>0.25</v>
      </c>
    </row>
    <row r="1442" spans="1:3" x14ac:dyDescent="0.35">
      <c r="A1442" t="s">
        <v>6178</v>
      </c>
      <c r="B1442">
        <v>529183206</v>
      </c>
      <c r="C1442" s="1">
        <v>0.25</v>
      </c>
    </row>
    <row r="1443" spans="1:3" x14ac:dyDescent="0.35">
      <c r="A1443" t="s">
        <v>6178</v>
      </c>
      <c r="B1443">
        <v>183426409</v>
      </c>
      <c r="C1443" s="1">
        <v>0.5</v>
      </c>
    </row>
    <row r="1444" spans="1:3" x14ac:dyDescent="0.35">
      <c r="A1444" t="s">
        <v>6178</v>
      </c>
      <c r="B1444">
        <v>600474664</v>
      </c>
      <c r="C1444" s="1">
        <v>0.75</v>
      </c>
    </row>
    <row r="1445" spans="1:3" x14ac:dyDescent="0.35">
      <c r="A1445" t="s">
        <v>6178</v>
      </c>
      <c r="B1445">
        <v>760479632</v>
      </c>
      <c r="C1445" s="1">
        <v>0.5</v>
      </c>
    </row>
    <row r="1446" spans="1:3" x14ac:dyDescent="0.35">
      <c r="A1446" t="s">
        <v>6178</v>
      </c>
      <c r="B1446">
        <v>851201007</v>
      </c>
      <c r="C1446" s="1">
        <v>0.75</v>
      </c>
    </row>
    <row r="1447" spans="1:3" x14ac:dyDescent="0.35">
      <c r="A1447" t="s">
        <v>6178</v>
      </c>
      <c r="B1447">
        <v>743583179</v>
      </c>
      <c r="C1447" s="1">
        <v>0</v>
      </c>
    </row>
    <row r="1448" spans="1:3" x14ac:dyDescent="0.35">
      <c r="A1448" t="s">
        <v>6178</v>
      </c>
      <c r="B1448">
        <v>197184515</v>
      </c>
      <c r="C1448" s="1">
        <v>0.5</v>
      </c>
    </row>
    <row r="1449" spans="1:3" x14ac:dyDescent="0.35">
      <c r="A1449" t="s">
        <v>6178</v>
      </c>
      <c r="B1449">
        <v>17072561</v>
      </c>
      <c r="C1449" s="1">
        <v>0.5</v>
      </c>
    </row>
    <row r="1450" spans="1:3" x14ac:dyDescent="0.35">
      <c r="A1450" t="s">
        <v>6178</v>
      </c>
      <c r="B1450">
        <v>931693559</v>
      </c>
      <c r="C1450" s="1">
        <v>0.75</v>
      </c>
    </row>
    <row r="1451" spans="1:3" x14ac:dyDescent="0.35">
      <c r="A1451" t="s">
        <v>6178</v>
      </c>
      <c r="B1451">
        <v>549134996</v>
      </c>
      <c r="C1451" s="1">
        <v>0</v>
      </c>
    </row>
    <row r="1452" spans="1:3" x14ac:dyDescent="0.35">
      <c r="A1452" t="s">
        <v>6178</v>
      </c>
      <c r="B1452">
        <v>661870122</v>
      </c>
      <c r="C1452" s="1">
        <v>0.5</v>
      </c>
    </row>
    <row r="1453" spans="1:3" x14ac:dyDescent="0.35">
      <c r="A1453" t="s">
        <v>6178</v>
      </c>
      <c r="B1453">
        <v>844045733</v>
      </c>
      <c r="C1453" s="1">
        <v>0.5</v>
      </c>
    </row>
    <row r="1454" spans="1:3" x14ac:dyDescent="0.35">
      <c r="A1454" t="s">
        <v>6178</v>
      </c>
      <c r="B1454">
        <v>537521887</v>
      </c>
      <c r="C1454" s="1">
        <v>0.5</v>
      </c>
    </row>
    <row r="1455" spans="1:3" x14ac:dyDescent="0.35">
      <c r="A1455" t="s">
        <v>6178</v>
      </c>
      <c r="B1455">
        <v>992396243</v>
      </c>
      <c r="C1455" s="1">
        <v>0</v>
      </c>
    </row>
    <row r="1456" spans="1:3" x14ac:dyDescent="0.35">
      <c r="A1456" t="s">
        <v>6178</v>
      </c>
      <c r="B1456">
        <v>701408949</v>
      </c>
      <c r="C1456" s="1">
        <v>0</v>
      </c>
    </row>
    <row r="1457" spans="1:3" x14ac:dyDescent="0.35">
      <c r="A1457" t="s">
        <v>6178</v>
      </c>
      <c r="B1457">
        <v>972428622</v>
      </c>
      <c r="C1457" s="1">
        <v>0.5</v>
      </c>
    </row>
    <row r="1458" spans="1:3" x14ac:dyDescent="0.35">
      <c r="A1458" t="s">
        <v>6178</v>
      </c>
      <c r="B1458">
        <v>54731291</v>
      </c>
      <c r="C1458" s="1">
        <v>0</v>
      </c>
    </row>
    <row r="1459" spans="1:3" x14ac:dyDescent="0.35">
      <c r="A1459" t="s">
        <v>6178</v>
      </c>
      <c r="B1459">
        <v>531175706</v>
      </c>
      <c r="C1459" s="1">
        <v>0.5</v>
      </c>
    </row>
    <row r="1460" spans="1:3" x14ac:dyDescent="0.35">
      <c r="A1460" t="s">
        <v>6178</v>
      </c>
      <c r="B1460">
        <v>986967108</v>
      </c>
      <c r="C1460" s="1">
        <v>0.25</v>
      </c>
    </row>
    <row r="1461" spans="1:3" x14ac:dyDescent="0.35">
      <c r="A1461" t="s">
        <v>6178</v>
      </c>
      <c r="B1461">
        <v>871526576</v>
      </c>
      <c r="C1461" s="1">
        <v>0.5</v>
      </c>
    </row>
    <row r="1462" spans="1:3" x14ac:dyDescent="0.35">
      <c r="A1462" t="s">
        <v>6178</v>
      </c>
      <c r="B1462">
        <v>947182432</v>
      </c>
      <c r="C1462" s="1">
        <v>0.25</v>
      </c>
    </row>
    <row r="1463" spans="1:3" x14ac:dyDescent="0.35">
      <c r="A1463" t="s">
        <v>6178</v>
      </c>
      <c r="B1463">
        <v>299463142</v>
      </c>
      <c r="C1463" s="1">
        <v>0</v>
      </c>
    </row>
    <row r="1464" spans="1:3" x14ac:dyDescent="0.35">
      <c r="A1464" t="s">
        <v>6178</v>
      </c>
      <c r="B1464">
        <v>57303665</v>
      </c>
      <c r="C1464" s="1">
        <v>0.75</v>
      </c>
    </row>
    <row r="1465" spans="1:3" x14ac:dyDescent="0.35">
      <c r="A1465" t="s">
        <v>6178</v>
      </c>
      <c r="B1465">
        <v>213343518</v>
      </c>
      <c r="C1465" s="1">
        <v>0</v>
      </c>
    </row>
    <row r="1466" spans="1:3" x14ac:dyDescent="0.35">
      <c r="A1466" t="s">
        <v>6178</v>
      </c>
      <c r="B1466">
        <v>253730021</v>
      </c>
      <c r="C1466" s="1">
        <v>0.25</v>
      </c>
    </row>
    <row r="1467" spans="1:3" x14ac:dyDescent="0.35">
      <c r="A1467" t="s">
        <v>6179</v>
      </c>
      <c r="B1467">
        <v>642538814</v>
      </c>
      <c r="C1467" s="1">
        <v>0</v>
      </c>
    </row>
    <row r="1468" spans="1:3" x14ac:dyDescent="0.35">
      <c r="A1468" t="s">
        <v>6179</v>
      </c>
      <c r="B1468">
        <v>682080114</v>
      </c>
      <c r="C1468" s="1">
        <v>0.25</v>
      </c>
    </row>
    <row r="1469" spans="1:3" x14ac:dyDescent="0.35">
      <c r="A1469" t="s">
        <v>6179</v>
      </c>
      <c r="B1469">
        <v>255215146</v>
      </c>
      <c r="C1469" s="1">
        <v>0.5</v>
      </c>
    </row>
    <row r="1470" spans="1:3" x14ac:dyDescent="0.35">
      <c r="A1470" t="s">
        <v>6179</v>
      </c>
      <c r="B1470">
        <v>890318492</v>
      </c>
      <c r="C1470" s="1">
        <v>0.75</v>
      </c>
    </row>
    <row r="1471" spans="1:3" x14ac:dyDescent="0.35">
      <c r="A1471" t="s">
        <v>6179</v>
      </c>
      <c r="B1471">
        <v>767138580</v>
      </c>
      <c r="C1471" s="1">
        <v>0</v>
      </c>
    </row>
    <row r="1472" spans="1:3" x14ac:dyDescent="0.35">
      <c r="A1472" t="s">
        <v>6179</v>
      </c>
      <c r="B1472">
        <v>36336429</v>
      </c>
      <c r="C1472" s="1">
        <v>0.25</v>
      </c>
    </row>
    <row r="1473" spans="1:3" x14ac:dyDescent="0.35">
      <c r="A1473" t="s">
        <v>6179</v>
      </c>
      <c r="B1473">
        <v>225676645</v>
      </c>
      <c r="C1473" s="1">
        <v>0.25</v>
      </c>
    </row>
    <row r="1474" spans="1:3" x14ac:dyDescent="0.35">
      <c r="A1474" t="s">
        <v>6179</v>
      </c>
      <c r="B1474">
        <v>112752941</v>
      </c>
      <c r="C1474" s="1">
        <v>0.5</v>
      </c>
    </row>
    <row r="1475" spans="1:3" x14ac:dyDescent="0.35">
      <c r="A1475" t="s">
        <v>6179</v>
      </c>
      <c r="B1475">
        <v>97905680</v>
      </c>
      <c r="C1475" s="1">
        <v>0.5</v>
      </c>
    </row>
    <row r="1476" spans="1:3" x14ac:dyDescent="0.35">
      <c r="A1476" t="s">
        <v>6179</v>
      </c>
      <c r="B1476">
        <v>832315873</v>
      </c>
      <c r="C1476" s="1">
        <v>0</v>
      </c>
    </row>
    <row r="1477" spans="1:3" x14ac:dyDescent="0.35">
      <c r="A1477" t="s">
        <v>6179</v>
      </c>
      <c r="B1477">
        <v>970852604</v>
      </c>
      <c r="C1477" s="1">
        <v>0.25</v>
      </c>
    </row>
    <row r="1478" spans="1:3" x14ac:dyDescent="0.35">
      <c r="A1478" t="s">
        <v>6179</v>
      </c>
      <c r="B1478">
        <v>385409761</v>
      </c>
      <c r="C1478" s="1">
        <v>0.5</v>
      </c>
    </row>
    <row r="1479" spans="1:3" x14ac:dyDescent="0.35">
      <c r="A1479" t="s">
        <v>6179</v>
      </c>
      <c r="B1479">
        <v>774767354</v>
      </c>
      <c r="C1479" s="1">
        <v>0</v>
      </c>
    </row>
    <row r="1480" spans="1:3" x14ac:dyDescent="0.35">
      <c r="A1480" t="s">
        <v>6179</v>
      </c>
      <c r="B1480">
        <v>834142460</v>
      </c>
      <c r="C1480" s="1">
        <v>0</v>
      </c>
    </row>
    <row r="1481" spans="1:3" x14ac:dyDescent="0.35">
      <c r="A1481" t="s">
        <v>6179</v>
      </c>
      <c r="B1481">
        <v>785496028</v>
      </c>
      <c r="C1481" s="1">
        <v>0</v>
      </c>
    </row>
    <row r="1482" spans="1:3" x14ac:dyDescent="0.35">
      <c r="A1482" t="s">
        <v>6179</v>
      </c>
      <c r="B1482">
        <v>339310494</v>
      </c>
      <c r="C1482" s="1">
        <v>0.25</v>
      </c>
    </row>
    <row r="1483" spans="1:3" x14ac:dyDescent="0.35">
      <c r="A1483" t="s">
        <v>6179</v>
      </c>
      <c r="B1483">
        <v>663702178</v>
      </c>
      <c r="C1483" s="1">
        <v>0.5</v>
      </c>
    </row>
    <row r="1484" spans="1:3" x14ac:dyDescent="0.35">
      <c r="A1484" t="s">
        <v>6179</v>
      </c>
      <c r="B1484">
        <v>689682218</v>
      </c>
      <c r="C1484" s="1">
        <v>0.5</v>
      </c>
    </row>
    <row r="1485" spans="1:3" x14ac:dyDescent="0.35">
      <c r="A1485" t="s">
        <v>6179</v>
      </c>
      <c r="B1485">
        <v>940671188</v>
      </c>
      <c r="C1485" s="1">
        <v>0.75</v>
      </c>
    </row>
    <row r="1486" spans="1:3" x14ac:dyDescent="0.35">
      <c r="A1486" t="s">
        <v>6179</v>
      </c>
      <c r="B1486">
        <v>919543217</v>
      </c>
      <c r="C1486" s="1">
        <v>0</v>
      </c>
    </row>
    <row r="1487" spans="1:3" x14ac:dyDescent="0.35">
      <c r="A1487" t="s">
        <v>6179</v>
      </c>
      <c r="B1487">
        <v>175122483</v>
      </c>
      <c r="C1487" s="1">
        <v>0</v>
      </c>
    </row>
    <row r="1488" spans="1:3" x14ac:dyDescent="0.35">
      <c r="A1488" t="s">
        <v>6179</v>
      </c>
      <c r="B1488">
        <v>80721655</v>
      </c>
      <c r="C1488" s="1">
        <v>0.25</v>
      </c>
    </row>
    <row r="1489" spans="1:3" x14ac:dyDescent="0.35">
      <c r="A1489" t="s">
        <v>6179</v>
      </c>
      <c r="B1489">
        <v>375689300</v>
      </c>
      <c r="C1489" s="1">
        <v>0.5</v>
      </c>
    </row>
    <row r="1490" spans="1:3" x14ac:dyDescent="0.35">
      <c r="A1490" t="s">
        <v>6179</v>
      </c>
      <c r="B1490">
        <v>388867167</v>
      </c>
      <c r="C1490" s="1">
        <v>0.25</v>
      </c>
    </row>
    <row r="1491" spans="1:3" x14ac:dyDescent="0.35">
      <c r="A1491" t="s">
        <v>6179</v>
      </c>
      <c r="B1491">
        <v>474173583</v>
      </c>
      <c r="C1491" s="1">
        <v>0</v>
      </c>
    </row>
    <row r="1492" spans="1:3" x14ac:dyDescent="0.35">
      <c r="A1492" t="s">
        <v>6179</v>
      </c>
      <c r="B1492">
        <v>124971917</v>
      </c>
      <c r="C1492" s="1">
        <v>0.25</v>
      </c>
    </row>
    <row r="1493" spans="1:3" x14ac:dyDescent="0.35">
      <c r="A1493" t="s">
        <v>6179</v>
      </c>
      <c r="B1493">
        <v>826973742</v>
      </c>
      <c r="C1493" s="1">
        <v>0.75</v>
      </c>
    </row>
    <row r="1494" spans="1:3" x14ac:dyDescent="0.35">
      <c r="A1494" t="s">
        <v>6179</v>
      </c>
      <c r="B1494">
        <v>181075374</v>
      </c>
      <c r="C1494" s="1">
        <v>0</v>
      </c>
    </row>
    <row r="1495" spans="1:3" x14ac:dyDescent="0.35">
      <c r="A1495" t="s">
        <v>6179</v>
      </c>
      <c r="B1495">
        <v>81563994</v>
      </c>
      <c r="C1495" s="1">
        <v>0.25</v>
      </c>
    </row>
    <row r="1496" spans="1:3" x14ac:dyDescent="0.35">
      <c r="A1496" t="s">
        <v>6179</v>
      </c>
      <c r="B1496">
        <v>139849807</v>
      </c>
      <c r="C1496" s="1">
        <v>0.5</v>
      </c>
    </row>
    <row r="1497" spans="1:3" x14ac:dyDescent="0.35">
      <c r="A1497" t="s">
        <v>6179</v>
      </c>
      <c r="B1497">
        <v>182801487</v>
      </c>
      <c r="C1497" s="1">
        <v>0.75</v>
      </c>
    </row>
    <row r="1498" spans="1:3" x14ac:dyDescent="0.35">
      <c r="A1498" t="s">
        <v>6179</v>
      </c>
      <c r="B1498">
        <v>104892798</v>
      </c>
      <c r="C1498" s="1">
        <v>0.75</v>
      </c>
    </row>
    <row r="1499" spans="1:3" x14ac:dyDescent="0.35">
      <c r="A1499" t="s">
        <v>6179</v>
      </c>
      <c r="B1499">
        <v>718752181</v>
      </c>
      <c r="C1499" s="1">
        <v>0.5</v>
      </c>
    </row>
    <row r="1500" spans="1:3" x14ac:dyDescent="0.35">
      <c r="A1500" t="s">
        <v>6179</v>
      </c>
      <c r="B1500">
        <v>818088800</v>
      </c>
      <c r="C1500" s="1">
        <v>0</v>
      </c>
    </row>
    <row r="1501" spans="1:3" x14ac:dyDescent="0.35">
      <c r="A1501" t="s">
        <v>6179</v>
      </c>
      <c r="B1501">
        <v>386315612</v>
      </c>
      <c r="C1501" s="1">
        <v>0.25</v>
      </c>
    </row>
    <row r="1502" spans="1:3" x14ac:dyDescent="0.35">
      <c r="A1502" t="s">
        <v>6179</v>
      </c>
      <c r="B1502">
        <v>959542022</v>
      </c>
      <c r="C1502" s="1">
        <v>0.25</v>
      </c>
    </row>
    <row r="1503" spans="1:3" x14ac:dyDescent="0.35">
      <c r="A1503" t="s">
        <v>6179</v>
      </c>
      <c r="B1503">
        <v>167132802</v>
      </c>
      <c r="C1503" s="1">
        <v>0.5</v>
      </c>
    </row>
    <row r="1504" spans="1:3" x14ac:dyDescent="0.35">
      <c r="A1504" t="s">
        <v>6179</v>
      </c>
      <c r="B1504">
        <v>618776278</v>
      </c>
      <c r="C1504" s="1">
        <v>0.75</v>
      </c>
    </row>
    <row r="1505" spans="1:3" x14ac:dyDescent="0.35">
      <c r="A1505" t="s">
        <v>6179</v>
      </c>
      <c r="B1505">
        <v>585592113</v>
      </c>
      <c r="C1505" s="1">
        <v>0.25</v>
      </c>
    </row>
    <row r="1506" spans="1:3" x14ac:dyDescent="0.35">
      <c r="A1506" t="s">
        <v>6179</v>
      </c>
      <c r="B1506">
        <v>62120508</v>
      </c>
      <c r="C1506" s="1">
        <v>0</v>
      </c>
    </row>
    <row r="1507" spans="1:3" x14ac:dyDescent="0.35">
      <c r="A1507" t="s">
        <v>6179</v>
      </c>
      <c r="B1507">
        <v>858831444</v>
      </c>
      <c r="C1507" s="1">
        <v>0.25</v>
      </c>
    </row>
    <row r="1508" spans="1:3" x14ac:dyDescent="0.35">
      <c r="A1508" t="s">
        <v>6179</v>
      </c>
      <c r="B1508">
        <v>695281</v>
      </c>
      <c r="C1508" s="1">
        <v>0.75</v>
      </c>
    </row>
    <row r="1509" spans="1:3" x14ac:dyDescent="0.35">
      <c r="A1509" t="s">
        <v>6179</v>
      </c>
      <c r="B1509">
        <v>302762352</v>
      </c>
      <c r="C1509" s="1">
        <v>0.75</v>
      </c>
    </row>
    <row r="1510" spans="1:3" x14ac:dyDescent="0.35">
      <c r="A1510" t="s">
        <v>6179</v>
      </c>
      <c r="B1510">
        <v>23985999</v>
      </c>
      <c r="C1510" s="1">
        <v>0.5</v>
      </c>
    </row>
    <row r="1511" spans="1:3" x14ac:dyDescent="0.35">
      <c r="A1511" t="s">
        <v>6179</v>
      </c>
      <c r="B1511">
        <v>645643840</v>
      </c>
      <c r="C1511" s="1">
        <v>0.75</v>
      </c>
    </row>
    <row r="1512" spans="1:3" x14ac:dyDescent="0.35">
      <c r="A1512" t="s">
        <v>6179</v>
      </c>
      <c r="B1512">
        <v>588250372</v>
      </c>
      <c r="C1512" s="1">
        <v>0.25</v>
      </c>
    </row>
    <row r="1513" spans="1:3" x14ac:dyDescent="0.35">
      <c r="A1513" t="s">
        <v>6179</v>
      </c>
      <c r="B1513">
        <v>684470860</v>
      </c>
      <c r="C1513" s="1">
        <v>0.75</v>
      </c>
    </row>
    <row r="1514" spans="1:3" x14ac:dyDescent="0.35">
      <c r="A1514" t="s">
        <v>6179</v>
      </c>
      <c r="B1514">
        <v>131306401</v>
      </c>
      <c r="C1514" s="1">
        <v>0.75</v>
      </c>
    </row>
    <row r="1515" spans="1:3" x14ac:dyDescent="0.35">
      <c r="A1515" t="s">
        <v>6179</v>
      </c>
      <c r="B1515">
        <v>862357043</v>
      </c>
      <c r="C1515" s="1">
        <v>0</v>
      </c>
    </row>
    <row r="1516" spans="1:3" x14ac:dyDescent="0.35">
      <c r="A1516" t="s">
        <v>6179</v>
      </c>
      <c r="B1516">
        <v>386289914</v>
      </c>
      <c r="C1516" s="1">
        <v>0</v>
      </c>
    </row>
    <row r="1517" spans="1:3" x14ac:dyDescent="0.35">
      <c r="A1517" t="s">
        <v>6179</v>
      </c>
      <c r="B1517">
        <v>950004138</v>
      </c>
      <c r="C1517" s="1">
        <v>0.25</v>
      </c>
    </row>
    <row r="1518" spans="1:3" x14ac:dyDescent="0.35">
      <c r="A1518" t="s">
        <v>6179</v>
      </c>
      <c r="B1518">
        <v>880275552</v>
      </c>
      <c r="C1518" s="1">
        <v>0</v>
      </c>
    </row>
    <row r="1519" spans="1:3" x14ac:dyDescent="0.35">
      <c r="A1519" t="s">
        <v>6179</v>
      </c>
      <c r="B1519">
        <v>461866831</v>
      </c>
      <c r="C1519" s="1">
        <v>0</v>
      </c>
    </row>
    <row r="1520" spans="1:3" x14ac:dyDescent="0.35">
      <c r="A1520" t="s">
        <v>6179</v>
      </c>
      <c r="B1520">
        <v>150157757</v>
      </c>
      <c r="C1520" s="1">
        <v>0.5</v>
      </c>
    </row>
    <row r="1521" spans="1:3" x14ac:dyDescent="0.35">
      <c r="A1521" t="s">
        <v>6179</v>
      </c>
      <c r="B1521">
        <v>309507070</v>
      </c>
      <c r="C1521" s="1">
        <v>0.25</v>
      </c>
    </row>
    <row r="1522" spans="1:3" x14ac:dyDescent="0.35">
      <c r="A1522" t="s">
        <v>6179</v>
      </c>
      <c r="B1522">
        <v>49382283</v>
      </c>
      <c r="C1522" s="1">
        <v>0.75</v>
      </c>
    </row>
    <row r="1523" spans="1:3" x14ac:dyDescent="0.35">
      <c r="A1523" t="s">
        <v>6179</v>
      </c>
      <c r="B1523">
        <v>833296386</v>
      </c>
      <c r="C1523" s="1">
        <v>0</v>
      </c>
    </row>
    <row r="1524" spans="1:3" x14ac:dyDescent="0.35">
      <c r="A1524" t="s">
        <v>6179</v>
      </c>
      <c r="B1524">
        <v>783794493</v>
      </c>
      <c r="C1524" s="1">
        <v>0.5</v>
      </c>
    </row>
    <row r="1525" spans="1:3" x14ac:dyDescent="0.35">
      <c r="A1525" t="s">
        <v>6179</v>
      </c>
      <c r="B1525">
        <v>192167762</v>
      </c>
      <c r="C1525" s="1">
        <v>0.5</v>
      </c>
    </row>
    <row r="1526" spans="1:3" x14ac:dyDescent="0.35">
      <c r="A1526" t="s">
        <v>6179</v>
      </c>
      <c r="B1526">
        <v>780922230</v>
      </c>
      <c r="C1526" s="1">
        <v>0</v>
      </c>
    </row>
    <row r="1527" spans="1:3" x14ac:dyDescent="0.35">
      <c r="A1527" t="s">
        <v>6179</v>
      </c>
      <c r="B1527">
        <v>38852546</v>
      </c>
      <c r="C1527" s="1">
        <v>0.25</v>
      </c>
    </row>
    <row r="1528" spans="1:3" x14ac:dyDescent="0.35">
      <c r="A1528" t="s">
        <v>6179</v>
      </c>
      <c r="B1528">
        <v>122639053</v>
      </c>
      <c r="C1528" s="1">
        <v>0.75</v>
      </c>
    </row>
    <row r="1529" spans="1:3" x14ac:dyDescent="0.35">
      <c r="A1529" t="s">
        <v>6179</v>
      </c>
      <c r="B1529">
        <v>949400175</v>
      </c>
      <c r="C1529" s="1">
        <v>0.5</v>
      </c>
    </row>
    <row r="1530" spans="1:3" x14ac:dyDescent="0.35">
      <c r="A1530" t="s">
        <v>6179</v>
      </c>
      <c r="B1530">
        <v>389143681</v>
      </c>
      <c r="C1530" s="1">
        <v>0.75</v>
      </c>
    </row>
    <row r="1531" spans="1:3" x14ac:dyDescent="0.35">
      <c r="A1531" t="s">
        <v>6179</v>
      </c>
      <c r="B1531">
        <v>435998583</v>
      </c>
      <c r="C1531" s="1">
        <v>0.75</v>
      </c>
    </row>
    <row r="1532" spans="1:3" x14ac:dyDescent="0.35">
      <c r="A1532" t="s">
        <v>6179</v>
      </c>
      <c r="B1532">
        <v>568655976</v>
      </c>
      <c r="C1532" s="1">
        <v>0.25</v>
      </c>
    </row>
    <row r="1533" spans="1:3" x14ac:dyDescent="0.35">
      <c r="A1533" t="s">
        <v>6179</v>
      </c>
      <c r="B1533">
        <v>848525038</v>
      </c>
      <c r="C1533" s="1">
        <v>0.25</v>
      </c>
    </row>
    <row r="1534" spans="1:3" x14ac:dyDescent="0.35">
      <c r="A1534" t="s">
        <v>6179</v>
      </c>
      <c r="B1534">
        <v>296279071</v>
      </c>
      <c r="C1534" s="1">
        <v>0.75</v>
      </c>
    </row>
    <row r="1535" spans="1:3" x14ac:dyDescent="0.35">
      <c r="A1535" t="s">
        <v>6179</v>
      </c>
      <c r="B1535">
        <v>554023905</v>
      </c>
      <c r="C1535" s="1">
        <v>0.75</v>
      </c>
    </row>
    <row r="1536" spans="1:3" x14ac:dyDescent="0.35">
      <c r="A1536" t="s">
        <v>6179</v>
      </c>
      <c r="B1536">
        <v>525673689</v>
      </c>
      <c r="C1536" s="1">
        <v>0.25</v>
      </c>
    </row>
    <row r="1537" spans="1:3" x14ac:dyDescent="0.35">
      <c r="A1537" t="s">
        <v>6179</v>
      </c>
      <c r="B1537">
        <v>348946567</v>
      </c>
      <c r="C1537" s="1">
        <v>0.25</v>
      </c>
    </row>
    <row r="1538" spans="1:3" x14ac:dyDescent="0.35">
      <c r="A1538" t="s">
        <v>6179</v>
      </c>
      <c r="B1538">
        <v>20362316</v>
      </c>
      <c r="C1538" s="1">
        <v>0.75</v>
      </c>
    </row>
    <row r="1539" spans="1:3" x14ac:dyDescent="0.35">
      <c r="A1539" t="s">
        <v>6179</v>
      </c>
      <c r="B1539">
        <v>436456283</v>
      </c>
      <c r="C1539" s="1">
        <v>0.25</v>
      </c>
    </row>
    <row r="1540" spans="1:3" x14ac:dyDescent="0.35">
      <c r="A1540" t="s">
        <v>6179</v>
      </c>
      <c r="B1540">
        <v>531403976</v>
      </c>
      <c r="C1540" s="1">
        <v>0.25</v>
      </c>
    </row>
    <row r="1541" spans="1:3" x14ac:dyDescent="0.35">
      <c r="A1541" t="s">
        <v>6179</v>
      </c>
      <c r="B1541">
        <v>244198901</v>
      </c>
      <c r="C1541" s="1">
        <v>0.25</v>
      </c>
    </row>
    <row r="1542" spans="1:3" x14ac:dyDescent="0.35">
      <c r="A1542" t="s">
        <v>6179</v>
      </c>
      <c r="B1542">
        <v>843915301</v>
      </c>
      <c r="C1542" s="1">
        <v>0.75</v>
      </c>
    </row>
    <row r="1543" spans="1:3" x14ac:dyDescent="0.35">
      <c r="A1543" t="s">
        <v>6179</v>
      </c>
      <c r="B1543">
        <v>971201964</v>
      </c>
      <c r="C1543" s="1">
        <v>0.25</v>
      </c>
    </row>
    <row r="1544" spans="1:3" x14ac:dyDescent="0.35">
      <c r="A1544" t="s">
        <v>6179</v>
      </c>
      <c r="B1544">
        <v>48771606</v>
      </c>
      <c r="C1544" s="1">
        <v>0.75</v>
      </c>
    </row>
    <row r="1545" spans="1:3" x14ac:dyDescent="0.35">
      <c r="A1545" t="s">
        <v>6179</v>
      </c>
      <c r="B1545">
        <v>408791530</v>
      </c>
      <c r="C1545" s="1">
        <v>0</v>
      </c>
    </row>
    <row r="1546" spans="1:3" x14ac:dyDescent="0.35">
      <c r="A1546" t="s">
        <v>6179</v>
      </c>
      <c r="B1546">
        <v>508102963</v>
      </c>
      <c r="C1546" s="1">
        <v>0.25</v>
      </c>
    </row>
    <row r="1547" spans="1:3" x14ac:dyDescent="0.35">
      <c r="A1547" t="s">
        <v>6179</v>
      </c>
      <c r="B1547">
        <v>333129687</v>
      </c>
      <c r="C1547" s="1">
        <v>0.25</v>
      </c>
    </row>
    <row r="1548" spans="1:3" x14ac:dyDescent="0.35">
      <c r="A1548" t="s">
        <v>6179</v>
      </c>
      <c r="B1548">
        <v>897859446</v>
      </c>
      <c r="C1548" s="1">
        <v>0.25</v>
      </c>
    </row>
    <row r="1549" spans="1:3" x14ac:dyDescent="0.35">
      <c r="A1549" t="s">
        <v>6179</v>
      </c>
      <c r="B1549">
        <v>896912247</v>
      </c>
      <c r="C1549" s="1">
        <v>0.75</v>
      </c>
    </row>
    <row r="1550" spans="1:3" x14ac:dyDescent="0.35">
      <c r="A1550" t="s">
        <v>6179</v>
      </c>
      <c r="B1550">
        <v>26643499</v>
      </c>
      <c r="C1550" s="1">
        <v>0</v>
      </c>
    </row>
    <row r="1551" spans="1:3" x14ac:dyDescent="0.35">
      <c r="A1551" t="s">
        <v>6179</v>
      </c>
      <c r="B1551">
        <v>371460998</v>
      </c>
      <c r="C1551" s="1">
        <v>0.5</v>
      </c>
    </row>
    <row r="1552" spans="1:3" x14ac:dyDescent="0.35">
      <c r="A1552" t="s">
        <v>6179</v>
      </c>
      <c r="B1552">
        <v>684982134</v>
      </c>
      <c r="C1552" s="1">
        <v>0.5</v>
      </c>
    </row>
    <row r="1553" spans="1:3" x14ac:dyDescent="0.35">
      <c r="A1553" t="s">
        <v>6179</v>
      </c>
      <c r="B1553">
        <v>141573647</v>
      </c>
      <c r="C1553" s="1">
        <v>0.5</v>
      </c>
    </row>
    <row r="1554" spans="1:3" x14ac:dyDescent="0.35">
      <c r="A1554" t="s">
        <v>6179</v>
      </c>
      <c r="B1554">
        <v>312759977</v>
      </c>
      <c r="C1554" s="1">
        <v>0.75</v>
      </c>
    </row>
    <row r="1555" spans="1:3" x14ac:dyDescent="0.35">
      <c r="A1555" t="s">
        <v>6179</v>
      </c>
      <c r="B1555">
        <v>796584522</v>
      </c>
      <c r="C1555" s="1">
        <v>0</v>
      </c>
    </row>
    <row r="1556" spans="1:3" x14ac:dyDescent="0.35">
      <c r="A1556" t="s">
        <v>6179</v>
      </c>
      <c r="B1556">
        <v>666311180</v>
      </c>
      <c r="C1556" s="1">
        <v>0.25</v>
      </c>
    </row>
    <row r="1557" spans="1:3" x14ac:dyDescent="0.35">
      <c r="A1557" t="s">
        <v>6179</v>
      </c>
      <c r="B1557">
        <v>496470356</v>
      </c>
      <c r="C1557" s="1">
        <v>0.5</v>
      </c>
    </row>
    <row r="1558" spans="1:3" x14ac:dyDescent="0.35">
      <c r="A1558" t="s">
        <v>6179</v>
      </c>
      <c r="B1558">
        <v>793373801</v>
      </c>
      <c r="C1558" s="1">
        <v>0.75</v>
      </c>
    </row>
    <row r="1559" spans="1:3" x14ac:dyDescent="0.35">
      <c r="A1559" t="s">
        <v>6179</v>
      </c>
      <c r="B1559">
        <v>955631691</v>
      </c>
      <c r="C1559" s="1">
        <v>0</v>
      </c>
    </row>
    <row r="1560" spans="1:3" x14ac:dyDescent="0.35">
      <c r="A1560" t="s">
        <v>6179</v>
      </c>
      <c r="B1560">
        <v>915295189</v>
      </c>
      <c r="C1560" s="1">
        <v>0.75</v>
      </c>
    </row>
    <row r="1561" spans="1:3" x14ac:dyDescent="0.35">
      <c r="A1561" t="s">
        <v>6179</v>
      </c>
      <c r="B1561">
        <v>914643280</v>
      </c>
      <c r="C1561" s="1">
        <v>0.75</v>
      </c>
    </row>
    <row r="1562" spans="1:3" x14ac:dyDescent="0.35">
      <c r="A1562" t="s">
        <v>6179</v>
      </c>
      <c r="B1562">
        <v>852176724</v>
      </c>
      <c r="C1562" s="1">
        <v>0.5</v>
      </c>
    </row>
    <row r="1563" spans="1:3" x14ac:dyDescent="0.35">
      <c r="A1563" t="s">
        <v>6179</v>
      </c>
      <c r="B1563">
        <v>279669956</v>
      </c>
      <c r="C1563" s="1">
        <v>0.75</v>
      </c>
    </row>
    <row r="1564" spans="1:3" x14ac:dyDescent="0.35">
      <c r="A1564" t="s">
        <v>6179</v>
      </c>
      <c r="B1564">
        <v>402093191</v>
      </c>
      <c r="C1564" s="1">
        <v>0</v>
      </c>
    </row>
    <row r="1565" spans="1:3" x14ac:dyDescent="0.35">
      <c r="A1565" t="s">
        <v>6179</v>
      </c>
      <c r="B1565">
        <v>876234305</v>
      </c>
      <c r="C1565" s="1">
        <v>0.75</v>
      </c>
    </row>
    <row r="1566" spans="1:3" x14ac:dyDescent="0.35">
      <c r="A1566" t="s">
        <v>6179</v>
      </c>
      <c r="B1566">
        <v>636582864</v>
      </c>
      <c r="C1566" s="1">
        <v>0.75</v>
      </c>
    </row>
    <row r="1567" spans="1:3" x14ac:dyDescent="0.35">
      <c r="A1567" t="s">
        <v>6179</v>
      </c>
      <c r="B1567">
        <v>726607069</v>
      </c>
      <c r="C1567" s="1">
        <v>0</v>
      </c>
    </row>
    <row r="1568" spans="1:3" x14ac:dyDescent="0.35">
      <c r="A1568" t="s">
        <v>6179</v>
      </c>
      <c r="B1568">
        <v>854144068</v>
      </c>
      <c r="C1568" s="1">
        <v>0.75</v>
      </c>
    </row>
    <row r="1569" spans="1:3" x14ac:dyDescent="0.35">
      <c r="A1569" t="s">
        <v>6179</v>
      </c>
      <c r="B1569">
        <v>256687818</v>
      </c>
      <c r="C1569" s="1">
        <v>0.75</v>
      </c>
    </row>
    <row r="1570" spans="1:3" x14ac:dyDescent="0.35">
      <c r="A1570" t="s">
        <v>6179</v>
      </c>
      <c r="B1570">
        <v>70154942</v>
      </c>
      <c r="C1570" s="1">
        <v>0.25</v>
      </c>
    </row>
    <row r="1571" spans="1:3" x14ac:dyDescent="0.35">
      <c r="A1571" t="s">
        <v>6179</v>
      </c>
      <c r="B1571">
        <v>948292434</v>
      </c>
      <c r="C1571" s="1">
        <v>0.25</v>
      </c>
    </row>
    <row r="1572" spans="1:3" x14ac:dyDescent="0.35">
      <c r="A1572" t="s">
        <v>6179</v>
      </c>
      <c r="B1572">
        <v>75645378</v>
      </c>
      <c r="C1572" s="1">
        <v>0.75</v>
      </c>
    </row>
    <row r="1573" spans="1:3" x14ac:dyDescent="0.35">
      <c r="A1573" t="s">
        <v>6179</v>
      </c>
      <c r="B1573">
        <v>377814136</v>
      </c>
      <c r="C1573" s="1">
        <v>0</v>
      </c>
    </row>
    <row r="1574" spans="1:3" x14ac:dyDescent="0.35">
      <c r="A1574" t="s">
        <v>6179</v>
      </c>
      <c r="B1574">
        <v>236046688</v>
      </c>
      <c r="C1574" s="1">
        <v>0.75</v>
      </c>
    </row>
    <row r="1575" spans="1:3" x14ac:dyDescent="0.35">
      <c r="A1575" t="s">
        <v>6179</v>
      </c>
      <c r="B1575">
        <v>309528570</v>
      </c>
      <c r="C1575" s="1">
        <v>0.75</v>
      </c>
    </row>
    <row r="1576" spans="1:3" x14ac:dyDescent="0.35">
      <c r="A1576" t="s">
        <v>6179</v>
      </c>
      <c r="B1576">
        <v>295447004</v>
      </c>
      <c r="C1576" s="1">
        <v>0.5</v>
      </c>
    </row>
    <row r="1577" spans="1:3" x14ac:dyDescent="0.35">
      <c r="A1577" t="s">
        <v>6179</v>
      </c>
      <c r="B1577">
        <v>105745632</v>
      </c>
      <c r="C1577" s="1">
        <v>0.25</v>
      </c>
    </row>
    <row r="1578" spans="1:3" x14ac:dyDescent="0.35">
      <c r="A1578" t="s">
        <v>6179</v>
      </c>
      <c r="B1578">
        <v>171010784</v>
      </c>
      <c r="C1578" s="1">
        <v>0.25</v>
      </c>
    </row>
    <row r="1579" spans="1:3" x14ac:dyDescent="0.35">
      <c r="A1579" t="s">
        <v>6179</v>
      </c>
      <c r="B1579">
        <v>29580855</v>
      </c>
      <c r="C1579" s="1">
        <v>0.5</v>
      </c>
    </row>
    <row r="1580" spans="1:3" x14ac:dyDescent="0.35">
      <c r="A1580" t="s">
        <v>6179</v>
      </c>
      <c r="B1580">
        <v>919654415</v>
      </c>
      <c r="C1580" s="1">
        <v>0.75</v>
      </c>
    </row>
    <row r="1581" spans="1:3" x14ac:dyDescent="0.35">
      <c r="A1581" t="s">
        <v>6179</v>
      </c>
      <c r="B1581">
        <v>660647388</v>
      </c>
      <c r="C1581" s="1">
        <v>0.5</v>
      </c>
    </row>
    <row r="1582" spans="1:3" x14ac:dyDescent="0.35">
      <c r="A1582" t="s">
        <v>6179</v>
      </c>
      <c r="B1582">
        <v>812368688</v>
      </c>
      <c r="C1582" s="1">
        <v>0.75</v>
      </c>
    </row>
    <row r="1583" spans="1:3" x14ac:dyDescent="0.35">
      <c r="A1583" t="s">
        <v>6179</v>
      </c>
      <c r="B1583">
        <v>386788742</v>
      </c>
      <c r="C1583" s="1">
        <v>0</v>
      </c>
    </row>
    <row r="1584" spans="1:3" x14ac:dyDescent="0.35">
      <c r="A1584" t="s">
        <v>6179</v>
      </c>
      <c r="B1584">
        <v>771470202</v>
      </c>
      <c r="C1584" s="1">
        <v>0.5</v>
      </c>
    </row>
    <row r="1585" spans="1:3" x14ac:dyDescent="0.35">
      <c r="A1585" t="s">
        <v>6179</v>
      </c>
      <c r="B1585">
        <v>846420402</v>
      </c>
      <c r="C1585" s="1">
        <v>0.25</v>
      </c>
    </row>
    <row r="1586" spans="1:3" x14ac:dyDescent="0.35">
      <c r="A1586" t="s">
        <v>6179</v>
      </c>
      <c r="B1586">
        <v>22939715</v>
      </c>
      <c r="C1586" s="1">
        <v>0</v>
      </c>
    </row>
    <row r="1587" spans="1:3" x14ac:dyDescent="0.35">
      <c r="A1587" t="s">
        <v>6179</v>
      </c>
      <c r="B1587">
        <v>803664316</v>
      </c>
      <c r="C1587" s="1">
        <v>0</v>
      </c>
    </row>
    <row r="1588" spans="1:3" x14ac:dyDescent="0.35">
      <c r="A1588" t="s">
        <v>6179</v>
      </c>
      <c r="B1588">
        <v>392190501</v>
      </c>
      <c r="C1588" s="1">
        <v>0.75</v>
      </c>
    </row>
    <row r="1589" spans="1:3" x14ac:dyDescent="0.35">
      <c r="A1589" t="s">
        <v>6179</v>
      </c>
      <c r="B1589">
        <v>531630993</v>
      </c>
      <c r="C1589" s="1">
        <v>0.5</v>
      </c>
    </row>
    <row r="1590" spans="1:3" x14ac:dyDescent="0.35">
      <c r="A1590" t="s">
        <v>6179</v>
      </c>
      <c r="B1590">
        <v>930816191</v>
      </c>
      <c r="C1590" s="1">
        <v>0.75</v>
      </c>
    </row>
    <row r="1591" spans="1:3" x14ac:dyDescent="0.35">
      <c r="A1591" t="s">
        <v>6179</v>
      </c>
      <c r="B1591">
        <v>383800744</v>
      </c>
      <c r="C1591" s="1">
        <v>0</v>
      </c>
    </row>
    <row r="1592" spans="1:3" x14ac:dyDescent="0.35">
      <c r="A1592" t="s">
        <v>6179</v>
      </c>
      <c r="B1592">
        <v>224684162</v>
      </c>
      <c r="C1592" s="1">
        <v>0.5</v>
      </c>
    </row>
    <row r="1593" spans="1:3" x14ac:dyDescent="0.35">
      <c r="A1593" t="s">
        <v>6179</v>
      </c>
      <c r="B1593">
        <v>992772565</v>
      </c>
      <c r="C1593" s="1">
        <v>0.25</v>
      </c>
    </row>
    <row r="1594" spans="1:3" x14ac:dyDescent="0.35">
      <c r="A1594" t="s">
        <v>6179</v>
      </c>
      <c r="B1594">
        <v>811956007</v>
      </c>
      <c r="C1594" s="1">
        <v>0.5</v>
      </c>
    </row>
    <row r="1595" spans="1:3" x14ac:dyDescent="0.35">
      <c r="A1595" t="s">
        <v>6179</v>
      </c>
      <c r="B1595">
        <v>7318552</v>
      </c>
      <c r="C1595" s="1">
        <v>0</v>
      </c>
    </row>
    <row r="1596" spans="1:3" x14ac:dyDescent="0.35">
      <c r="A1596" t="s">
        <v>6179</v>
      </c>
      <c r="B1596">
        <v>312719421</v>
      </c>
      <c r="C1596" s="1">
        <v>0.5</v>
      </c>
    </row>
    <row r="1597" spans="1:3" x14ac:dyDescent="0.35">
      <c r="A1597" t="s">
        <v>6179</v>
      </c>
      <c r="B1597">
        <v>968411127</v>
      </c>
      <c r="C1597" s="1">
        <v>0.75</v>
      </c>
    </row>
    <row r="1598" spans="1:3" x14ac:dyDescent="0.35">
      <c r="A1598" t="s">
        <v>6179</v>
      </c>
      <c r="B1598">
        <v>363781303</v>
      </c>
      <c r="C1598" s="1">
        <v>0</v>
      </c>
    </row>
    <row r="1599" spans="1:3" x14ac:dyDescent="0.35">
      <c r="A1599" t="s">
        <v>6179</v>
      </c>
      <c r="B1599">
        <v>452295452</v>
      </c>
      <c r="C1599" s="1">
        <v>0</v>
      </c>
    </row>
    <row r="1600" spans="1:3" x14ac:dyDescent="0.35">
      <c r="A1600" t="s">
        <v>6179</v>
      </c>
      <c r="B1600">
        <v>68251891</v>
      </c>
      <c r="C1600" s="1">
        <v>0</v>
      </c>
    </row>
    <row r="1601" spans="1:3" x14ac:dyDescent="0.35">
      <c r="A1601" t="s">
        <v>6179</v>
      </c>
      <c r="B1601">
        <v>342657219</v>
      </c>
      <c r="C1601" s="1">
        <v>0.25</v>
      </c>
    </row>
    <row r="1602" spans="1:3" x14ac:dyDescent="0.35">
      <c r="A1602" t="s">
        <v>6179</v>
      </c>
      <c r="B1602">
        <v>144814850</v>
      </c>
      <c r="C1602" s="1">
        <v>0</v>
      </c>
    </row>
    <row r="1603" spans="1:3" x14ac:dyDescent="0.35">
      <c r="A1603" t="s">
        <v>6179</v>
      </c>
      <c r="B1603">
        <v>354450304</v>
      </c>
      <c r="C1603" s="1">
        <v>0.75</v>
      </c>
    </row>
    <row r="1604" spans="1:3" x14ac:dyDescent="0.35">
      <c r="A1604" t="s">
        <v>6179</v>
      </c>
      <c r="B1604">
        <v>325234622</v>
      </c>
      <c r="C1604" s="1">
        <v>0</v>
      </c>
    </row>
    <row r="1605" spans="1:3" x14ac:dyDescent="0.35">
      <c r="A1605" t="s">
        <v>6179</v>
      </c>
      <c r="B1605">
        <v>728432966</v>
      </c>
      <c r="C1605" s="1">
        <v>0.75</v>
      </c>
    </row>
    <row r="1606" spans="1:3" x14ac:dyDescent="0.35">
      <c r="A1606" t="s">
        <v>6179</v>
      </c>
      <c r="B1606">
        <v>234938324</v>
      </c>
      <c r="C1606" s="1">
        <v>0.75</v>
      </c>
    </row>
    <row r="1607" spans="1:3" x14ac:dyDescent="0.35">
      <c r="A1607" t="s">
        <v>6179</v>
      </c>
      <c r="B1607">
        <v>75359038</v>
      </c>
      <c r="C1607" s="1">
        <v>0.5</v>
      </c>
    </row>
    <row r="1608" spans="1:3" x14ac:dyDescent="0.35">
      <c r="A1608" t="s">
        <v>6179</v>
      </c>
      <c r="B1608">
        <v>944241378</v>
      </c>
      <c r="C1608" s="1">
        <v>0.25</v>
      </c>
    </row>
    <row r="1609" spans="1:3" x14ac:dyDescent="0.35">
      <c r="A1609" t="s">
        <v>6179</v>
      </c>
      <c r="B1609">
        <v>381842320</v>
      </c>
      <c r="C1609" s="1">
        <v>0.75</v>
      </c>
    </row>
    <row r="1610" spans="1:3" x14ac:dyDescent="0.35">
      <c r="A1610" t="s">
        <v>6179</v>
      </c>
      <c r="B1610">
        <v>528561396</v>
      </c>
      <c r="C1610" s="1">
        <v>0.5</v>
      </c>
    </row>
    <row r="1611" spans="1:3" x14ac:dyDescent="0.35">
      <c r="A1611" t="s">
        <v>6179</v>
      </c>
      <c r="B1611">
        <v>992015771</v>
      </c>
      <c r="C1611" s="1">
        <v>0.75</v>
      </c>
    </row>
    <row r="1612" spans="1:3" x14ac:dyDescent="0.35">
      <c r="A1612" t="s">
        <v>6179</v>
      </c>
      <c r="B1612">
        <v>420775631</v>
      </c>
      <c r="C1612" s="1">
        <v>0.5</v>
      </c>
    </row>
    <row r="1613" spans="1:3" x14ac:dyDescent="0.35">
      <c r="A1613" t="s">
        <v>6179</v>
      </c>
      <c r="B1613">
        <v>102923023</v>
      </c>
      <c r="C1613" s="1">
        <v>0.25</v>
      </c>
    </row>
    <row r="1614" spans="1:3" x14ac:dyDescent="0.35">
      <c r="A1614" t="s">
        <v>6179</v>
      </c>
      <c r="B1614">
        <v>104083137</v>
      </c>
      <c r="C1614" s="1">
        <v>0</v>
      </c>
    </row>
    <row r="1615" spans="1:3" x14ac:dyDescent="0.35">
      <c r="A1615" t="s">
        <v>6179</v>
      </c>
      <c r="B1615">
        <v>45533935</v>
      </c>
      <c r="C1615" s="1">
        <v>0.25</v>
      </c>
    </row>
    <row r="1616" spans="1:3" x14ac:dyDescent="0.35">
      <c r="A1616" t="s">
        <v>6179</v>
      </c>
      <c r="B1616">
        <v>258765158</v>
      </c>
      <c r="C1616" s="1">
        <v>0.75</v>
      </c>
    </row>
    <row r="1617" spans="1:3" x14ac:dyDescent="0.35">
      <c r="A1617" t="s">
        <v>6179</v>
      </c>
      <c r="B1617">
        <v>569324298</v>
      </c>
      <c r="C1617" s="1">
        <v>0.75</v>
      </c>
    </row>
    <row r="1618" spans="1:3" x14ac:dyDescent="0.35">
      <c r="A1618" t="s">
        <v>6179</v>
      </c>
      <c r="B1618">
        <v>929562631</v>
      </c>
      <c r="C1618" s="1">
        <v>0.25</v>
      </c>
    </row>
    <row r="1619" spans="1:3" x14ac:dyDescent="0.35">
      <c r="A1619" t="s">
        <v>6179</v>
      </c>
      <c r="B1619">
        <v>389283436</v>
      </c>
      <c r="C1619" s="1">
        <v>0</v>
      </c>
    </row>
    <row r="1620" spans="1:3" x14ac:dyDescent="0.35">
      <c r="A1620" t="s">
        <v>6179</v>
      </c>
      <c r="B1620">
        <v>627379463</v>
      </c>
      <c r="C1620" s="1">
        <v>0.75</v>
      </c>
    </row>
    <row r="1621" spans="1:3" x14ac:dyDescent="0.35">
      <c r="A1621" t="s">
        <v>6179</v>
      </c>
      <c r="B1621">
        <v>104490023</v>
      </c>
      <c r="C1621" s="1">
        <v>0.25</v>
      </c>
    </row>
    <row r="1622" spans="1:3" x14ac:dyDescent="0.35">
      <c r="A1622" t="s">
        <v>6179</v>
      </c>
      <c r="B1622">
        <v>24875976</v>
      </c>
      <c r="C1622" s="1">
        <v>0</v>
      </c>
    </row>
    <row r="1623" spans="1:3" x14ac:dyDescent="0.35">
      <c r="A1623" t="s">
        <v>6179</v>
      </c>
      <c r="B1623">
        <v>775230955</v>
      </c>
      <c r="C1623" s="1">
        <v>0.5</v>
      </c>
    </row>
    <row r="1624" spans="1:3" x14ac:dyDescent="0.35">
      <c r="A1624" t="s">
        <v>6179</v>
      </c>
      <c r="B1624">
        <v>118170353</v>
      </c>
      <c r="C1624" s="1">
        <v>0</v>
      </c>
    </row>
    <row r="1625" spans="1:3" x14ac:dyDescent="0.35">
      <c r="A1625" t="s">
        <v>6179</v>
      </c>
      <c r="B1625">
        <v>281763511</v>
      </c>
      <c r="C1625" s="1">
        <v>0.75</v>
      </c>
    </row>
    <row r="1626" spans="1:3" x14ac:dyDescent="0.35">
      <c r="A1626" t="s">
        <v>6179</v>
      </c>
      <c r="B1626">
        <v>773420811</v>
      </c>
      <c r="C1626" s="1">
        <v>0.75</v>
      </c>
    </row>
    <row r="1627" spans="1:3" x14ac:dyDescent="0.35">
      <c r="A1627" t="s">
        <v>6179</v>
      </c>
      <c r="B1627">
        <v>341172486</v>
      </c>
      <c r="C1627" s="1">
        <v>0.25</v>
      </c>
    </row>
    <row r="1628" spans="1:3" x14ac:dyDescent="0.35">
      <c r="A1628" t="s">
        <v>6179</v>
      </c>
      <c r="B1628">
        <v>128041075</v>
      </c>
      <c r="C1628" s="1">
        <v>0.75</v>
      </c>
    </row>
    <row r="1629" spans="1:3" x14ac:dyDescent="0.35">
      <c r="A1629" t="s">
        <v>6179</v>
      </c>
      <c r="B1629">
        <v>843963225</v>
      </c>
      <c r="C1629" s="1">
        <v>0.5</v>
      </c>
    </row>
    <row r="1630" spans="1:3" x14ac:dyDescent="0.35">
      <c r="A1630" t="s">
        <v>6179</v>
      </c>
      <c r="B1630">
        <v>433389088</v>
      </c>
      <c r="C1630" s="1">
        <v>0</v>
      </c>
    </row>
    <row r="1631" spans="1:3" x14ac:dyDescent="0.35">
      <c r="A1631" t="s">
        <v>6179</v>
      </c>
      <c r="B1631">
        <v>630758120</v>
      </c>
      <c r="C1631" s="1">
        <v>0</v>
      </c>
    </row>
    <row r="1632" spans="1:3" x14ac:dyDescent="0.35">
      <c r="A1632" t="s">
        <v>6179</v>
      </c>
      <c r="B1632">
        <v>959566153</v>
      </c>
      <c r="C1632" s="1">
        <v>0.25</v>
      </c>
    </row>
    <row r="1633" spans="1:3" x14ac:dyDescent="0.35">
      <c r="A1633" t="s">
        <v>6179</v>
      </c>
      <c r="B1633">
        <v>528154145</v>
      </c>
      <c r="C1633" s="1">
        <v>0.25</v>
      </c>
    </row>
    <row r="1634" spans="1:3" x14ac:dyDescent="0.35">
      <c r="A1634" t="s">
        <v>6179</v>
      </c>
      <c r="B1634">
        <v>608170999</v>
      </c>
      <c r="C1634" s="1">
        <v>0</v>
      </c>
    </row>
    <row r="1635" spans="1:3" x14ac:dyDescent="0.35">
      <c r="A1635" t="s">
        <v>6179</v>
      </c>
      <c r="B1635">
        <v>711108813</v>
      </c>
      <c r="C1635" s="1">
        <v>0.5</v>
      </c>
    </row>
    <row r="1636" spans="1:3" x14ac:dyDescent="0.35">
      <c r="A1636" t="s">
        <v>6179</v>
      </c>
      <c r="B1636">
        <v>410565587</v>
      </c>
      <c r="C1636" s="1">
        <v>0</v>
      </c>
    </row>
    <row r="1637" spans="1:3" x14ac:dyDescent="0.35">
      <c r="A1637" t="s">
        <v>6179</v>
      </c>
      <c r="B1637">
        <v>538512524</v>
      </c>
      <c r="C1637" s="1">
        <v>0.5</v>
      </c>
    </row>
    <row r="1638" spans="1:3" x14ac:dyDescent="0.35">
      <c r="A1638" t="s">
        <v>6179</v>
      </c>
      <c r="B1638">
        <v>544147368</v>
      </c>
      <c r="C1638" s="1">
        <v>0.75</v>
      </c>
    </row>
    <row r="1639" spans="1:3" x14ac:dyDescent="0.35">
      <c r="A1639" t="s">
        <v>6179</v>
      </c>
      <c r="B1639">
        <v>814266527</v>
      </c>
      <c r="C1639" s="1">
        <v>0.25</v>
      </c>
    </row>
    <row r="1640" spans="1:3" x14ac:dyDescent="0.35">
      <c r="A1640" t="s">
        <v>6179</v>
      </c>
      <c r="B1640">
        <v>670581735</v>
      </c>
      <c r="C1640" s="1">
        <v>0.75</v>
      </c>
    </row>
    <row r="1641" spans="1:3" x14ac:dyDescent="0.35">
      <c r="A1641" t="s">
        <v>6179</v>
      </c>
      <c r="B1641">
        <v>15770503</v>
      </c>
      <c r="C1641" s="1">
        <v>0.5</v>
      </c>
    </row>
    <row r="1642" spans="1:3" x14ac:dyDescent="0.35">
      <c r="A1642" t="s">
        <v>6179</v>
      </c>
      <c r="B1642">
        <v>307147780</v>
      </c>
      <c r="C1642" s="1">
        <v>0.5</v>
      </c>
    </row>
    <row r="1643" spans="1:3" x14ac:dyDescent="0.35">
      <c r="A1643" t="s">
        <v>6179</v>
      </c>
      <c r="B1643">
        <v>90580934</v>
      </c>
      <c r="C1643" s="1">
        <v>0</v>
      </c>
    </row>
    <row r="1644" spans="1:3" x14ac:dyDescent="0.35">
      <c r="A1644" t="s">
        <v>6179</v>
      </c>
      <c r="B1644">
        <v>599241201</v>
      </c>
      <c r="C1644" s="1">
        <v>0.75</v>
      </c>
    </row>
    <row r="1645" spans="1:3" x14ac:dyDescent="0.35">
      <c r="A1645" t="s">
        <v>6179</v>
      </c>
      <c r="B1645">
        <v>696144220</v>
      </c>
      <c r="C1645" s="1">
        <v>0.75</v>
      </c>
    </row>
    <row r="1646" spans="1:3" x14ac:dyDescent="0.35">
      <c r="A1646" t="s">
        <v>6179</v>
      </c>
      <c r="B1646">
        <v>609838793</v>
      </c>
      <c r="C1646" s="1">
        <v>0.25</v>
      </c>
    </row>
    <row r="1647" spans="1:3" x14ac:dyDescent="0.35">
      <c r="A1647" t="s">
        <v>6179</v>
      </c>
      <c r="B1647">
        <v>220684499</v>
      </c>
      <c r="C1647" s="1">
        <v>0.25</v>
      </c>
    </row>
    <row r="1648" spans="1:3" x14ac:dyDescent="0.35">
      <c r="A1648" t="s">
        <v>6179</v>
      </c>
      <c r="B1648">
        <v>591739608</v>
      </c>
      <c r="C1648" s="1">
        <v>0.75</v>
      </c>
    </row>
    <row r="1649" spans="1:3" x14ac:dyDescent="0.35">
      <c r="A1649" t="s">
        <v>6179</v>
      </c>
      <c r="B1649">
        <v>720643968</v>
      </c>
      <c r="C1649" s="1">
        <v>0.75</v>
      </c>
    </row>
    <row r="1650" spans="1:3" x14ac:dyDescent="0.35">
      <c r="A1650" t="s">
        <v>6179</v>
      </c>
      <c r="B1650">
        <v>148160170</v>
      </c>
      <c r="C1650" s="1">
        <v>0.25</v>
      </c>
    </row>
    <row r="1651" spans="1:3" x14ac:dyDescent="0.35">
      <c r="A1651" t="s">
        <v>6179</v>
      </c>
      <c r="B1651">
        <v>687564363</v>
      </c>
      <c r="C1651" s="1">
        <v>0.5</v>
      </c>
    </row>
    <row r="1652" spans="1:3" x14ac:dyDescent="0.35">
      <c r="A1652" t="s">
        <v>6179</v>
      </c>
      <c r="B1652">
        <v>802502024</v>
      </c>
      <c r="C1652" s="1">
        <v>0</v>
      </c>
    </row>
    <row r="1653" spans="1:3" x14ac:dyDescent="0.35">
      <c r="A1653" t="s">
        <v>6179</v>
      </c>
      <c r="B1653">
        <v>466881314</v>
      </c>
      <c r="C1653" s="1">
        <v>0.75</v>
      </c>
    </row>
    <row r="1654" spans="1:3" x14ac:dyDescent="0.35">
      <c r="A1654" t="s">
        <v>6179</v>
      </c>
      <c r="B1654">
        <v>378208954</v>
      </c>
      <c r="C1654" s="1">
        <v>0</v>
      </c>
    </row>
    <row r="1655" spans="1:3" x14ac:dyDescent="0.35">
      <c r="A1655" t="s">
        <v>6179</v>
      </c>
      <c r="B1655">
        <v>587637962</v>
      </c>
      <c r="C1655" s="1">
        <v>0</v>
      </c>
    </row>
    <row r="1656" spans="1:3" x14ac:dyDescent="0.35">
      <c r="A1656" t="s">
        <v>6179</v>
      </c>
      <c r="B1656">
        <v>303021938</v>
      </c>
      <c r="C1656" s="1">
        <v>0</v>
      </c>
    </row>
    <row r="1657" spans="1:3" x14ac:dyDescent="0.35">
      <c r="A1657" t="s">
        <v>6179</v>
      </c>
      <c r="B1657">
        <v>43919263</v>
      </c>
      <c r="C1657" s="1">
        <v>0.5</v>
      </c>
    </row>
    <row r="1658" spans="1:3" x14ac:dyDescent="0.35">
      <c r="A1658" t="s">
        <v>6179</v>
      </c>
      <c r="B1658">
        <v>549592626</v>
      </c>
      <c r="C1658" s="1">
        <v>0.25</v>
      </c>
    </row>
    <row r="1659" spans="1:3" x14ac:dyDescent="0.35">
      <c r="A1659" t="s">
        <v>6179</v>
      </c>
      <c r="B1659">
        <v>399577975</v>
      </c>
      <c r="C1659" s="1">
        <v>0</v>
      </c>
    </row>
    <row r="1660" spans="1:3" x14ac:dyDescent="0.35">
      <c r="A1660" t="s">
        <v>6179</v>
      </c>
      <c r="B1660">
        <v>924740704</v>
      </c>
      <c r="C1660" s="1">
        <v>0</v>
      </c>
    </row>
    <row r="1661" spans="1:3" x14ac:dyDescent="0.35">
      <c r="A1661" t="s">
        <v>6179</v>
      </c>
      <c r="B1661">
        <v>470311784</v>
      </c>
      <c r="C1661" s="1">
        <v>0.5</v>
      </c>
    </row>
    <row r="1662" spans="1:3" x14ac:dyDescent="0.35">
      <c r="A1662" t="s">
        <v>6179</v>
      </c>
      <c r="B1662">
        <v>262911549</v>
      </c>
      <c r="C1662" s="1">
        <v>0.25</v>
      </c>
    </row>
    <row r="1663" spans="1:3" x14ac:dyDescent="0.35">
      <c r="A1663" t="s">
        <v>6179</v>
      </c>
      <c r="B1663">
        <v>722161480</v>
      </c>
      <c r="C1663" s="1">
        <v>0.25</v>
      </c>
    </row>
    <row r="1664" spans="1:3" x14ac:dyDescent="0.35">
      <c r="A1664" t="s">
        <v>6179</v>
      </c>
      <c r="B1664">
        <v>553390567</v>
      </c>
      <c r="C1664" s="1">
        <v>0.75</v>
      </c>
    </row>
    <row r="1665" spans="1:3" x14ac:dyDescent="0.35">
      <c r="A1665" t="s">
        <v>6179</v>
      </c>
      <c r="B1665">
        <v>227936833</v>
      </c>
      <c r="C1665" s="1">
        <v>0</v>
      </c>
    </row>
    <row r="1666" spans="1:3" x14ac:dyDescent="0.35">
      <c r="A1666" t="s">
        <v>6179</v>
      </c>
      <c r="B1666">
        <v>447333525</v>
      </c>
      <c r="C1666" s="1">
        <v>0.75</v>
      </c>
    </row>
    <row r="1667" spans="1:3" x14ac:dyDescent="0.35">
      <c r="A1667" t="s">
        <v>6179</v>
      </c>
      <c r="B1667">
        <v>805441371</v>
      </c>
      <c r="C1667" s="1">
        <v>0</v>
      </c>
    </row>
    <row r="1668" spans="1:3" x14ac:dyDescent="0.35">
      <c r="A1668" t="s">
        <v>6179</v>
      </c>
      <c r="B1668">
        <v>702195307</v>
      </c>
      <c r="C1668" s="1">
        <v>0</v>
      </c>
    </row>
    <row r="1669" spans="1:3" x14ac:dyDescent="0.35">
      <c r="A1669" t="s">
        <v>6179</v>
      </c>
      <c r="B1669">
        <v>471142574</v>
      </c>
      <c r="C1669" s="1">
        <v>0.5</v>
      </c>
    </row>
    <row r="1670" spans="1:3" x14ac:dyDescent="0.35">
      <c r="A1670" t="s">
        <v>6179</v>
      </c>
      <c r="B1670">
        <v>637700595</v>
      </c>
      <c r="C1670" s="1">
        <v>0</v>
      </c>
    </row>
    <row r="1671" spans="1:3" x14ac:dyDescent="0.35">
      <c r="A1671" t="s">
        <v>6179</v>
      </c>
      <c r="B1671">
        <v>306241973</v>
      </c>
      <c r="C1671" s="1">
        <v>0.5</v>
      </c>
    </row>
    <row r="1672" spans="1:3" x14ac:dyDescent="0.35">
      <c r="A1672" t="s">
        <v>6179</v>
      </c>
      <c r="B1672">
        <v>937803141</v>
      </c>
      <c r="C1672" s="1">
        <v>0.75</v>
      </c>
    </row>
    <row r="1673" spans="1:3" x14ac:dyDescent="0.35">
      <c r="A1673" t="s">
        <v>6179</v>
      </c>
      <c r="B1673">
        <v>858506489</v>
      </c>
      <c r="C1673" s="1">
        <v>0.5</v>
      </c>
    </row>
    <row r="1674" spans="1:3" x14ac:dyDescent="0.35">
      <c r="A1674" t="s">
        <v>6179</v>
      </c>
      <c r="B1674">
        <v>164760475</v>
      </c>
      <c r="C1674" s="1">
        <v>0.25</v>
      </c>
    </row>
    <row r="1675" spans="1:3" x14ac:dyDescent="0.35">
      <c r="A1675" t="s">
        <v>6179</v>
      </c>
      <c r="B1675">
        <v>620396227</v>
      </c>
      <c r="C1675" s="1">
        <v>0.5</v>
      </c>
    </row>
    <row r="1676" spans="1:3" x14ac:dyDescent="0.35">
      <c r="A1676" t="s">
        <v>6179</v>
      </c>
      <c r="B1676">
        <v>536399691</v>
      </c>
      <c r="C1676" s="1">
        <v>0.75</v>
      </c>
    </row>
    <row r="1677" spans="1:3" x14ac:dyDescent="0.35">
      <c r="A1677" t="s">
        <v>6179</v>
      </c>
      <c r="B1677">
        <v>247728267</v>
      </c>
      <c r="C1677" s="1">
        <v>0.75</v>
      </c>
    </row>
    <row r="1678" spans="1:3" x14ac:dyDescent="0.35">
      <c r="A1678" t="s">
        <v>6179</v>
      </c>
      <c r="B1678">
        <v>809037906</v>
      </c>
      <c r="C1678" s="1">
        <v>0.25</v>
      </c>
    </row>
    <row r="1679" spans="1:3" x14ac:dyDescent="0.35">
      <c r="A1679" t="s">
        <v>6179</v>
      </c>
      <c r="B1679">
        <v>122103886</v>
      </c>
      <c r="C1679" s="1">
        <v>0.5</v>
      </c>
    </row>
    <row r="1680" spans="1:3" x14ac:dyDescent="0.35">
      <c r="A1680" t="s">
        <v>6179</v>
      </c>
      <c r="B1680">
        <v>128381655</v>
      </c>
      <c r="C1680" s="1">
        <v>0.25</v>
      </c>
    </row>
    <row r="1681" spans="1:3" x14ac:dyDescent="0.35">
      <c r="A1681" t="s">
        <v>6179</v>
      </c>
      <c r="B1681">
        <v>372447587</v>
      </c>
      <c r="C1681" s="1">
        <v>0</v>
      </c>
    </row>
    <row r="1682" spans="1:3" x14ac:dyDescent="0.35">
      <c r="A1682" t="s">
        <v>6179</v>
      </c>
      <c r="B1682">
        <v>576517360</v>
      </c>
      <c r="C1682" s="1">
        <v>0</v>
      </c>
    </row>
    <row r="1683" spans="1:3" x14ac:dyDescent="0.35">
      <c r="A1683" t="s">
        <v>6179</v>
      </c>
      <c r="B1683">
        <v>561221117</v>
      </c>
      <c r="C1683" s="1">
        <v>0.25</v>
      </c>
    </row>
    <row r="1684" spans="1:3" x14ac:dyDescent="0.35">
      <c r="A1684" t="s">
        <v>6179</v>
      </c>
      <c r="B1684">
        <v>987786330</v>
      </c>
      <c r="C1684" s="1">
        <v>0</v>
      </c>
    </row>
    <row r="1685" spans="1:3" x14ac:dyDescent="0.35">
      <c r="A1685" t="s">
        <v>6179</v>
      </c>
      <c r="B1685">
        <v>741375983</v>
      </c>
      <c r="C1685" s="1">
        <v>0</v>
      </c>
    </row>
    <row r="1686" spans="1:3" x14ac:dyDescent="0.35">
      <c r="A1686" t="s">
        <v>6179</v>
      </c>
      <c r="B1686">
        <v>402211440</v>
      </c>
      <c r="C1686" s="1">
        <v>0.25</v>
      </c>
    </row>
    <row r="1687" spans="1:3" x14ac:dyDescent="0.35">
      <c r="A1687" t="s">
        <v>6179</v>
      </c>
      <c r="B1687">
        <v>987000482</v>
      </c>
      <c r="C1687" s="1">
        <v>0.75</v>
      </c>
    </row>
    <row r="1688" spans="1:3" x14ac:dyDescent="0.35">
      <c r="A1688" t="s">
        <v>6179</v>
      </c>
      <c r="B1688">
        <v>165563667</v>
      </c>
      <c r="C1688" s="1">
        <v>0.5</v>
      </c>
    </row>
    <row r="1689" spans="1:3" x14ac:dyDescent="0.35">
      <c r="A1689" t="s">
        <v>6179</v>
      </c>
      <c r="B1689">
        <v>652862459</v>
      </c>
      <c r="C1689" s="1">
        <v>0.25</v>
      </c>
    </row>
    <row r="1690" spans="1:3" x14ac:dyDescent="0.35">
      <c r="A1690" t="s">
        <v>6179</v>
      </c>
      <c r="B1690">
        <v>903481280</v>
      </c>
      <c r="C1690" s="1">
        <v>0.75</v>
      </c>
    </row>
    <row r="1691" spans="1:3" x14ac:dyDescent="0.35">
      <c r="A1691" t="s">
        <v>6179</v>
      </c>
      <c r="B1691">
        <v>744373219</v>
      </c>
      <c r="C1691" s="1">
        <v>0</v>
      </c>
    </row>
    <row r="1692" spans="1:3" x14ac:dyDescent="0.35">
      <c r="A1692" t="s">
        <v>6179</v>
      </c>
      <c r="B1692">
        <v>501707659</v>
      </c>
      <c r="C1692" s="1">
        <v>0.75</v>
      </c>
    </row>
    <row r="1693" spans="1:3" x14ac:dyDescent="0.35">
      <c r="A1693" t="s">
        <v>6179</v>
      </c>
      <c r="B1693">
        <v>825010322</v>
      </c>
      <c r="C1693" s="1">
        <v>0.75</v>
      </c>
    </row>
    <row r="1694" spans="1:3" x14ac:dyDescent="0.35">
      <c r="A1694" t="s">
        <v>6179</v>
      </c>
      <c r="B1694">
        <v>964273354</v>
      </c>
      <c r="C1694" s="1">
        <v>0.75</v>
      </c>
    </row>
    <row r="1695" spans="1:3" x14ac:dyDescent="0.35">
      <c r="A1695" t="s">
        <v>6179</v>
      </c>
      <c r="B1695">
        <v>439185918</v>
      </c>
      <c r="C1695" s="1">
        <v>0.75</v>
      </c>
    </row>
    <row r="1696" spans="1:3" x14ac:dyDescent="0.35">
      <c r="A1696" t="s">
        <v>6179</v>
      </c>
      <c r="B1696">
        <v>318114026</v>
      </c>
      <c r="C1696" s="1">
        <v>0.75</v>
      </c>
    </row>
    <row r="1697" spans="1:3" x14ac:dyDescent="0.35">
      <c r="A1697" t="s">
        <v>6179</v>
      </c>
      <c r="B1697">
        <v>833844484</v>
      </c>
      <c r="C1697" s="1">
        <v>0</v>
      </c>
    </row>
    <row r="1698" spans="1:3" x14ac:dyDescent="0.35">
      <c r="A1698" t="s">
        <v>6179</v>
      </c>
      <c r="B1698">
        <v>155463503</v>
      </c>
      <c r="C1698" s="1">
        <v>0.25</v>
      </c>
    </row>
    <row r="1699" spans="1:3" x14ac:dyDescent="0.35">
      <c r="A1699" t="s">
        <v>6179</v>
      </c>
      <c r="B1699">
        <v>34662039</v>
      </c>
      <c r="C1699" s="1">
        <v>0.5</v>
      </c>
    </row>
    <row r="1700" spans="1:3" x14ac:dyDescent="0.35">
      <c r="A1700" t="s">
        <v>6179</v>
      </c>
      <c r="B1700">
        <v>97698731</v>
      </c>
      <c r="C1700" s="1">
        <v>0.25</v>
      </c>
    </row>
    <row r="1701" spans="1:3" x14ac:dyDescent="0.35">
      <c r="A1701" t="s">
        <v>6179</v>
      </c>
      <c r="B1701">
        <v>476051557</v>
      </c>
      <c r="C1701" s="1">
        <v>0.75</v>
      </c>
    </row>
    <row r="1702" spans="1:3" x14ac:dyDescent="0.35">
      <c r="A1702" t="s">
        <v>6179</v>
      </c>
      <c r="B1702">
        <v>369381575</v>
      </c>
      <c r="C1702" s="1">
        <v>0.25</v>
      </c>
    </row>
    <row r="1703" spans="1:3" x14ac:dyDescent="0.35">
      <c r="A1703" t="s">
        <v>6179</v>
      </c>
      <c r="B1703">
        <v>609847194</v>
      </c>
      <c r="C1703" s="1">
        <v>0.75</v>
      </c>
    </row>
    <row r="1704" spans="1:3" x14ac:dyDescent="0.35">
      <c r="A1704" t="s">
        <v>6179</v>
      </c>
      <c r="B1704">
        <v>80149207</v>
      </c>
      <c r="C1704" s="1">
        <v>0.25</v>
      </c>
    </row>
    <row r="1705" spans="1:3" x14ac:dyDescent="0.35">
      <c r="A1705" t="s">
        <v>6179</v>
      </c>
      <c r="B1705">
        <v>943244641</v>
      </c>
      <c r="C1705" s="1">
        <v>0.5</v>
      </c>
    </row>
    <row r="1706" spans="1:3" x14ac:dyDescent="0.35">
      <c r="A1706" t="s">
        <v>6179</v>
      </c>
      <c r="B1706">
        <v>409206828</v>
      </c>
      <c r="C1706" s="1">
        <v>0.25</v>
      </c>
    </row>
    <row r="1707" spans="1:3" x14ac:dyDescent="0.35">
      <c r="A1707" t="s">
        <v>6179</v>
      </c>
      <c r="B1707">
        <v>795837717</v>
      </c>
      <c r="C1707" s="1">
        <v>0</v>
      </c>
    </row>
    <row r="1708" spans="1:3" x14ac:dyDescent="0.35">
      <c r="A1708" t="s">
        <v>6179</v>
      </c>
      <c r="B1708">
        <v>766253118</v>
      </c>
      <c r="C1708" s="1">
        <v>0.75</v>
      </c>
    </row>
    <row r="1709" spans="1:3" x14ac:dyDescent="0.35">
      <c r="A1709" t="s">
        <v>6179</v>
      </c>
      <c r="B1709">
        <v>735065</v>
      </c>
      <c r="C1709" s="1">
        <v>0.75</v>
      </c>
    </row>
    <row r="1710" spans="1:3" x14ac:dyDescent="0.35">
      <c r="A1710" t="s">
        <v>6179</v>
      </c>
      <c r="B1710">
        <v>326185806</v>
      </c>
      <c r="C1710" s="1">
        <v>0</v>
      </c>
    </row>
    <row r="1711" spans="1:3" x14ac:dyDescent="0.35">
      <c r="A1711" t="s">
        <v>6179</v>
      </c>
      <c r="B1711">
        <v>429929262</v>
      </c>
      <c r="C1711" s="1">
        <v>0.5</v>
      </c>
    </row>
    <row r="1712" spans="1:3" x14ac:dyDescent="0.35">
      <c r="A1712" t="s">
        <v>6179</v>
      </c>
      <c r="B1712">
        <v>34227211</v>
      </c>
      <c r="C1712" s="1">
        <v>0.75</v>
      </c>
    </row>
    <row r="1713" spans="1:3" x14ac:dyDescent="0.35">
      <c r="A1713" t="s">
        <v>6179</v>
      </c>
      <c r="B1713">
        <v>281208268</v>
      </c>
      <c r="C1713" s="1">
        <v>0.25</v>
      </c>
    </row>
    <row r="1714" spans="1:3" x14ac:dyDescent="0.35">
      <c r="A1714" t="s">
        <v>6179</v>
      </c>
      <c r="B1714">
        <v>693108756</v>
      </c>
      <c r="C1714" s="1">
        <v>0.5</v>
      </c>
    </row>
    <row r="1715" spans="1:3" x14ac:dyDescent="0.35">
      <c r="A1715" t="s">
        <v>6179</v>
      </c>
      <c r="B1715">
        <v>26995934</v>
      </c>
      <c r="C1715" s="1">
        <v>0.75</v>
      </c>
    </row>
    <row r="1716" spans="1:3" x14ac:dyDescent="0.35">
      <c r="A1716" t="s">
        <v>6179</v>
      </c>
      <c r="B1716">
        <v>525236190</v>
      </c>
      <c r="C1716" s="1">
        <v>0.75</v>
      </c>
    </row>
    <row r="1717" spans="1:3" x14ac:dyDescent="0.35">
      <c r="A1717" t="s">
        <v>6179</v>
      </c>
      <c r="B1717">
        <v>35553470</v>
      </c>
      <c r="C1717" s="1">
        <v>0</v>
      </c>
    </row>
    <row r="1718" spans="1:3" x14ac:dyDescent="0.35">
      <c r="A1718" t="s">
        <v>6179</v>
      </c>
      <c r="B1718">
        <v>634403569</v>
      </c>
      <c r="C1718" s="1">
        <v>0.25</v>
      </c>
    </row>
    <row r="1719" spans="1:3" x14ac:dyDescent="0.35">
      <c r="A1719" t="s">
        <v>6179</v>
      </c>
      <c r="B1719">
        <v>506875531</v>
      </c>
      <c r="C1719" s="1">
        <v>0.25</v>
      </c>
    </row>
    <row r="1720" spans="1:3" x14ac:dyDescent="0.35">
      <c r="A1720" t="s">
        <v>6179</v>
      </c>
      <c r="B1720">
        <v>456255247</v>
      </c>
      <c r="C1720" s="1">
        <v>0.75</v>
      </c>
    </row>
    <row r="1721" spans="1:3" x14ac:dyDescent="0.35">
      <c r="A1721" t="s">
        <v>6179</v>
      </c>
      <c r="B1721">
        <v>25583562</v>
      </c>
      <c r="C1721" s="1">
        <v>0</v>
      </c>
    </row>
    <row r="1722" spans="1:3" x14ac:dyDescent="0.35">
      <c r="A1722" t="s">
        <v>6179</v>
      </c>
      <c r="B1722">
        <v>244618092</v>
      </c>
      <c r="C1722" s="1">
        <v>0.75</v>
      </c>
    </row>
    <row r="1723" spans="1:3" x14ac:dyDescent="0.35">
      <c r="A1723" t="s">
        <v>6179</v>
      </c>
      <c r="B1723">
        <v>998295516</v>
      </c>
      <c r="C1723" s="1">
        <v>0</v>
      </c>
    </row>
    <row r="1724" spans="1:3" x14ac:dyDescent="0.35">
      <c r="A1724" t="s">
        <v>6179</v>
      </c>
      <c r="B1724">
        <v>973215190</v>
      </c>
      <c r="C1724" s="1">
        <v>0</v>
      </c>
    </row>
    <row r="1725" spans="1:3" x14ac:dyDescent="0.35">
      <c r="A1725" t="s">
        <v>6179</v>
      </c>
      <c r="B1725">
        <v>610013610</v>
      </c>
      <c r="C1725" s="1">
        <v>0.25</v>
      </c>
    </row>
    <row r="1726" spans="1:3" x14ac:dyDescent="0.35">
      <c r="A1726" t="s">
        <v>6179</v>
      </c>
      <c r="B1726">
        <v>170783195</v>
      </c>
      <c r="C1726" s="1">
        <v>0.5</v>
      </c>
    </row>
    <row r="1727" spans="1:3" x14ac:dyDescent="0.35">
      <c r="A1727" t="s">
        <v>6179</v>
      </c>
      <c r="B1727">
        <v>979658552</v>
      </c>
      <c r="C1727" s="1">
        <v>0.75</v>
      </c>
    </row>
    <row r="1728" spans="1:3" x14ac:dyDescent="0.35">
      <c r="A1728" t="s">
        <v>6179</v>
      </c>
      <c r="B1728">
        <v>211010103</v>
      </c>
      <c r="C1728" s="1">
        <v>0.5</v>
      </c>
    </row>
    <row r="1729" spans="1:3" x14ac:dyDescent="0.35">
      <c r="A1729" t="s">
        <v>6179</v>
      </c>
      <c r="B1729">
        <v>434049617</v>
      </c>
      <c r="C1729" s="1">
        <v>0.5</v>
      </c>
    </row>
    <row r="1730" spans="1:3" x14ac:dyDescent="0.35">
      <c r="A1730" t="s">
        <v>6179</v>
      </c>
      <c r="B1730">
        <v>120568684</v>
      </c>
      <c r="C1730" s="1">
        <v>0.75</v>
      </c>
    </row>
    <row r="1731" spans="1:3" x14ac:dyDescent="0.35">
      <c r="A1731" t="s">
        <v>6179</v>
      </c>
      <c r="B1731">
        <v>961610191</v>
      </c>
      <c r="C1731" s="1">
        <v>0.75</v>
      </c>
    </row>
    <row r="1732" spans="1:3" x14ac:dyDescent="0.35">
      <c r="A1732" t="s">
        <v>6179</v>
      </c>
      <c r="B1732">
        <v>539938714</v>
      </c>
      <c r="C1732" s="1">
        <v>0.75</v>
      </c>
    </row>
    <row r="1733" spans="1:3" x14ac:dyDescent="0.35">
      <c r="A1733" t="s">
        <v>6179</v>
      </c>
      <c r="B1733">
        <v>838077984</v>
      </c>
      <c r="C1733" s="1">
        <v>0.5</v>
      </c>
    </row>
    <row r="1734" spans="1:3" x14ac:dyDescent="0.35">
      <c r="A1734" t="s">
        <v>6179</v>
      </c>
      <c r="B1734">
        <v>8590073</v>
      </c>
      <c r="C1734" s="1">
        <v>0.5</v>
      </c>
    </row>
    <row r="1735" spans="1:3" x14ac:dyDescent="0.35">
      <c r="A1735" t="s">
        <v>6179</v>
      </c>
      <c r="B1735">
        <v>4103665</v>
      </c>
      <c r="C1735" s="1">
        <v>0.25</v>
      </c>
    </row>
    <row r="1736" spans="1:3" x14ac:dyDescent="0.35">
      <c r="A1736" t="s">
        <v>6179</v>
      </c>
      <c r="B1736">
        <v>473113900</v>
      </c>
      <c r="C1736" s="1">
        <v>0.25</v>
      </c>
    </row>
    <row r="1737" spans="1:3" x14ac:dyDescent="0.35">
      <c r="A1737" t="s">
        <v>6179</v>
      </c>
      <c r="B1737">
        <v>539715700</v>
      </c>
      <c r="C1737" s="1">
        <v>0.75</v>
      </c>
    </row>
    <row r="1738" spans="1:3" x14ac:dyDescent="0.35">
      <c r="A1738" t="s">
        <v>6179</v>
      </c>
      <c r="B1738">
        <v>921397735</v>
      </c>
      <c r="C1738" s="1">
        <v>0.25</v>
      </c>
    </row>
    <row r="1739" spans="1:3" x14ac:dyDescent="0.35">
      <c r="A1739" t="s">
        <v>6179</v>
      </c>
      <c r="B1739">
        <v>675986961</v>
      </c>
      <c r="C1739" s="1">
        <v>0.75</v>
      </c>
    </row>
    <row r="1740" spans="1:3" x14ac:dyDescent="0.35">
      <c r="A1740" t="s">
        <v>6179</v>
      </c>
      <c r="B1740">
        <v>330818890</v>
      </c>
      <c r="C1740" s="1">
        <v>0.75</v>
      </c>
    </row>
    <row r="1741" spans="1:3" x14ac:dyDescent="0.35">
      <c r="A1741" t="s">
        <v>6179</v>
      </c>
      <c r="B1741">
        <v>717067299</v>
      </c>
      <c r="C1741" s="1">
        <v>0</v>
      </c>
    </row>
    <row r="1742" spans="1:3" x14ac:dyDescent="0.35">
      <c r="A1742" t="s">
        <v>6179</v>
      </c>
      <c r="B1742">
        <v>369513925</v>
      </c>
      <c r="C1742" s="1">
        <v>0.25</v>
      </c>
    </row>
    <row r="1743" spans="1:3" x14ac:dyDescent="0.35">
      <c r="A1743" t="s">
        <v>6179</v>
      </c>
      <c r="B1743">
        <v>290757462</v>
      </c>
      <c r="C1743" s="1">
        <v>0.25</v>
      </c>
    </row>
    <row r="1744" spans="1:3" x14ac:dyDescent="0.35">
      <c r="A1744" t="s">
        <v>6179</v>
      </c>
      <c r="B1744">
        <v>580097927</v>
      </c>
      <c r="C1744" s="1">
        <v>0.25</v>
      </c>
    </row>
    <row r="1745" spans="1:3" x14ac:dyDescent="0.35">
      <c r="A1745" t="s">
        <v>6179</v>
      </c>
      <c r="B1745">
        <v>669645088</v>
      </c>
      <c r="C1745" s="1">
        <v>0.75</v>
      </c>
    </row>
    <row r="1746" spans="1:3" x14ac:dyDescent="0.35">
      <c r="A1746" t="s">
        <v>6179</v>
      </c>
      <c r="B1746">
        <v>619850014</v>
      </c>
      <c r="C1746" s="1">
        <v>0.25</v>
      </c>
    </row>
    <row r="1747" spans="1:3" x14ac:dyDescent="0.35">
      <c r="A1747" t="s">
        <v>6179</v>
      </c>
      <c r="B1747">
        <v>457123899</v>
      </c>
      <c r="C1747" s="1">
        <v>0.25</v>
      </c>
    </row>
    <row r="1748" spans="1:3" x14ac:dyDescent="0.35">
      <c r="A1748" t="s">
        <v>6179</v>
      </c>
      <c r="B1748">
        <v>435160243</v>
      </c>
      <c r="C1748" s="1">
        <v>0</v>
      </c>
    </row>
    <row r="1749" spans="1:3" x14ac:dyDescent="0.35">
      <c r="A1749" t="s">
        <v>6179</v>
      </c>
      <c r="B1749">
        <v>338457375</v>
      </c>
      <c r="C1749" s="1">
        <v>0.5</v>
      </c>
    </row>
    <row r="1750" spans="1:3" x14ac:dyDescent="0.35">
      <c r="A1750" t="s">
        <v>6179</v>
      </c>
      <c r="B1750">
        <v>656807258</v>
      </c>
      <c r="C1750" s="1">
        <v>0.25</v>
      </c>
    </row>
    <row r="1751" spans="1:3" x14ac:dyDescent="0.35">
      <c r="A1751" t="s">
        <v>6179</v>
      </c>
      <c r="B1751">
        <v>61241884</v>
      </c>
      <c r="C1751" s="1">
        <v>0.5</v>
      </c>
    </row>
    <row r="1752" spans="1:3" x14ac:dyDescent="0.35">
      <c r="A1752" t="s">
        <v>6179</v>
      </c>
      <c r="B1752">
        <v>779868318</v>
      </c>
      <c r="C1752" s="1">
        <v>0.5</v>
      </c>
    </row>
    <row r="1753" spans="1:3" x14ac:dyDescent="0.35">
      <c r="A1753" t="s">
        <v>6179</v>
      </c>
      <c r="B1753">
        <v>953566292</v>
      </c>
      <c r="C1753" s="1">
        <v>0.5</v>
      </c>
    </row>
    <row r="1754" spans="1:3" x14ac:dyDescent="0.35">
      <c r="A1754" t="s">
        <v>6179</v>
      </c>
      <c r="B1754">
        <v>30606504</v>
      </c>
      <c r="C1754" s="1">
        <v>0</v>
      </c>
    </row>
    <row r="1755" spans="1:3" x14ac:dyDescent="0.35">
      <c r="A1755" t="s">
        <v>6179</v>
      </c>
      <c r="B1755">
        <v>478667502</v>
      </c>
      <c r="C1755" s="1">
        <v>0</v>
      </c>
    </row>
    <row r="1756" spans="1:3" x14ac:dyDescent="0.35">
      <c r="A1756" t="s">
        <v>6179</v>
      </c>
      <c r="B1756">
        <v>348038718</v>
      </c>
      <c r="C1756" s="1">
        <v>0.5</v>
      </c>
    </row>
    <row r="1757" spans="1:3" x14ac:dyDescent="0.35">
      <c r="A1757" t="s">
        <v>6179</v>
      </c>
      <c r="B1757">
        <v>724574296</v>
      </c>
      <c r="C1757" s="1">
        <v>0.25</v>
      </c>
    </row>
    <row r="1758" spans="1:3" x14ac:dyDescent="0.35">
      <c r="A1758" t="s">
        <v>6179</v>
      </c>
      <c r="B1758">
        <v>682734380</v>
      </c>
      <c r="C1758" s="1">
        <v>0.25</v>
      </c>
    </row>
    <row r="1759" spans="1:3" x14ac:dyDescent="0.35">
      <c r="A1759" t="s">
        <v>6179</v>
      </c>
      <c r="B1759">
        <v>747064172</v>
      </c>
      <c r="C1759" s="1">
        <v>0.25</v>
      </c>
    </row>
    <row r="1760" spans="1:3" x14ac:dyDescent="0.35">
      <c r="A1760" t="s">
        <v>6179</v>
      </c>
      <c r="B1760">
        <v>514246525</v>
      </c>
      <c r="C1760" s="1">
        <v>0</v>
      </c>
    </row>
    <row r="1761" spans="1:3" x14ac:dyDescent="0.35">
      <c r="A1761" t="s">
        <v>6179</v>
      </c>
      <c r="B1761">
        <v>381042871</v>
      </c>
      <c r="C1761" s="1">
        <v>0</v>
      </c>
    </row>
    <row r="1762" spans="1:3" x14ac:dyDescent="0.35">
      <c r="A1762" t="s">
        <v>6179</v>
      </c>
      <c r="B1762">
        <v>335764779</v>
      </c>
      <c r="C1762" s="1">
        <v>0</v>
      </c>
    </row>
    <row r="1763" spans="1:3" x14ac:dyDescent="0.35">
      <c r="A1763" t="s">
        <v>6179</v>
      </c>
      <c r="B1763">
        <v>75043522</v>
      </c>
      <c r="C1763" s="1">
        <v>0.25</v>
      </c>
    </row>
    <row r="1764" spans="1:3" x14ac:dyDescent="0.35">
      <c r="A1764" t="s">
        <v>6179</v>
      </c>
      <c r="B1764">
        <v>99730338</v>
      </c>
      <c r="C1764" s="1">
        <v>0.25</v>
      </c>
    </row>
    <row r="1765" spans="1:3" x14ac:dyDescent="0.35">
      <c r="A1765" t="s">
        <v>6179</v>
      </c>
      <c r="B1765">
        <v>497483163</v>
      </c>
      <c r="C1765" s="1">
        <v>0.25</v>
      </c>
    </row>
    <row r="1766" spans="1:3" x14ac:dyDescent="0.35">
      <c r="A1766" t="s">
        <v>6179</v>
      </c>
      <c r="B1766">
        <v>453656191</v>
      </c>
      <c r="C1766" s="1">
        <v>0</v>
      </c>
    </row>
    <row r="1767" spans="1:3" x14ac:dyDescent="0.35">
      <c r="A1767" t="s">
        <v>6177</v>
      </c>
      <c r="B1767">
        <v>753092163</v>
      </c>
      <c r="C1767" s="1">
        <v>0</v>
      </c>
    </row>
    <row r="1768" spans="1:3" x14ac:dyDescent="0.35">
      <c r="A1768" t="s">
        <v>6177</v>
      </c>
      <c r="B1768">
        <v>992079733</v>
      </c>
      <c r="C1768" s="1">
        <v>0</v>
      </c>
    </row>
    <row r="1769" spans="1:3" x14ac:dyDescent="0.35">
      <c r="A1769" t="s">
        <v>6177</v>
      </c>
      <c r="B1769">
        <v>198183633</v>
      </c>
      <c r="C1769" s="1">
        <v>0.75</v>
      </c>
    </row>
    <row r="1770" spans="1:3" x14ac:dyDescent="0.35">
      <c r="A1770" t="s">
        <v>6177</v>
      </c>
      <c r="B1770">
        <v>334098514</v>
      </c>
      <c r="C1770" s="1">
        <v>0</v>
      </c>
    </row>
    <row r="1771" spans="1:3" x14ac:dyDescent="0.35">
      <c r="A1771" t="s">
        <v>6177</v>
      </c>
      <c r="B1771">
        <v>671787046</v>
      </c>
      <c r="C1771" s="1">
        <v>0</v>
      </c>
    </row>
    <row r="1772" spans="1:3" x14ac:dyDescent="0.35">
      <c r="A1772" t="s">
        <v>6177</v>
      </c>
      <c r="B1772">
        <v>460927729</v>
      </c>
      <c r="C1772" s="1">
        <v>0.5</v>
      </c>
    </row>
    <row r="1773" spans="1:3" x14ac:dyDescent="0.35">
      <c r="A1773" t="s">
        <v>6177</v>
      </c>
      <c r="B1773">
        <v>373419298</v>
      </c>
      <c r="C1773" s="1">
        <v>0.25</v>
      </c>
    </row>
    <row r="1774" spans="1:3" x14ac:dyDescent="0.35">
      <c r="A1774" t="s">
        <v>6177</v>
      </c>
      <c r="B1774">
        <v>191350100</v>
      </c>
      <c r="C1774" s="1">
        <v>0.5</v>
      </c>
    </row>
    <row r="1775" spans="1:3" x14ac:dyDescent="0.35">
      <c r="A1775" t="s">
        <v>6177</v>
      </c>
      <c r="B1775">
        <v>763927329</v>
      </c>
      <c r="C1775" s="1">
        <v>0.5</v>
      </c>
    </row>
    <row r="1776" spans="1:3" x14ac:dyDescent="0.35">
      <c r="A1776" t="s">
        <v>6177</v>
      </c>
      <c r="B1776">
        <v>874582924</v>
      </c>
      <c r="C1776" s="1">
        <v>0</v>
      </c>
    </row>
    <row r="1777" spans="1:3" x14ac:dyDescent="0.35">
      <c r="A1777" t="s">
        <v>6177</v>
      </c>
      <c r="B1777">
        <v>925539542</v>
      </c>
      <c r="C1777" s="1">
        <v>0.5</v>
      </c>
    </row>
    <row r="1778" spans="1:3" x14ac:dyDescent="0.35">
      <c r="A1778" t="s">
        <v>6177</v>
      </c>
      <c r="B1778">
        <v>247505720</v>
      </c>
      <c r="C1778" s="1">
        <v>0.25</v>
      </c>
    </row>
    <row r="1779" spans="1:3" x14ac:dyDescent="0.35">
      <c r="A1779" t="s">
        <v>6177</v>
      </c>
      <c r="B1779">
        <v>819755157</v>
      </c>
      <c r="C1779" s="1">
        <v>0</v>
      </c>
    </row>
    <row r="1780" spans="1:3" x14ac:dyDescent="0.35">
      <c r="A1780" t="s">
        <v>6177</v>
      </c>
      <c r="B1780">
        <v>546891496</v>
      </c>
      <c r="C1780" s="1">
        <v>0.75</v>
      </c>
    </row>
    <row r="1781" spans="1:3" x14ac:dyDescent="0.35">
      <c r="A1781" t="s">
        <v>6177</v>
      </c>
      <c r="B1781">
        <v>822220105</v>
      </c>
      <c r="C1781" s="1">
        <v>0.5</v>
      </c>
    </row>
    <row r="1782" spans="1:3" x14ac:dyDescent="0.35">
      <c r="A1782" t="s">
        <v>6177</v>
      </c>
      <c r="B1782">
        <v>720788540</v>
      </c>
      <c r="C1782" s="1">
        <v>0.75</v>
      </c>
    </row>
    <row r="1783" spans="1:3" x14ac:dyDescent="0.35">
      <c r="A1783" t="s">
        <v>6177</v>
      </c>
      <c r="B1783">
        <v>139612789</v>
      </c>
      <c r="C1783" s="1">
        <v>0.25</v>
      </c>
    </row>
    <row r="1784" spans="1:3" x14ac:dyDescent="0.35">
      <c r="A1784" t="s">
        <v>6177</v>
      </c>
      <c r="B1784">
        <v>740328280</v>
      </c>
      <c r="C1784" s="1">
        <v>0</v>
      </c>
    </row>
    <row r="1785" spans="1:3" x14ac:dyDescent="0.35">
      <c r="A1785" t="s">
        <v>6177</v>
      </c>
      <c r="B1785">
        <v>909028330</v>
      </c>
      <c r="C1785" s="1">
        <v>0.5</v>
      </c>
    </row>
    <row r="1786" spans="1:3" x14ac:dyDescent="0.35">
      <c r="A1786" t="s">
        <v>6177</v>
      </c>
      <c r="B1786">
        <v>302995517</v>
      </c>
      <c r="C1786" s="1">
        <v>0.75</v>
      </c>
    </row>
    <row r="1787" spans="1:3" x14ac:dyDescent="0.35">
      <c r="A1787" t="s">
        <v>6177</v>
      </c>
      <c r="B1787">
        <v>799719608</v>
      </c>
      <c r="C1787" s="1">
        <v>0.5</v>
      </c>
    </row>
    <row r="1788" spans="1:3" x14ac:dyDescent="0.35">
      <c r="A1788" t="s">
        <v>6177</v>
      </c>
      <c r="B1788">
        <v>108622799</v>
      </c>
      <c r="C1788" s="1">
        <v>0.5</v>
      </c>
    </row>
    <row r="1789" spans="1:3" x14ac:dyDescent="0.35">
      <c r="A1789" t="s">
        <v>6177</v>
      </c>
      <c r="B1789">
        <v>646777420</v>
      </c>
      <c r="C1789" s="1">
        <v>0.5</v>
      </c>
    </row>
    <row r="1790" spans="1:3" x14ac:dyDescent="0.35">
      <c r="A1790" t="s">
        <v>6177</v>
      </c>
      <c r="B1790">
        <v>108929038</v>
      </c>
      <c r="C1790" s="1">
        <v>0</v>
      </c>
    </row>
    <row r="1791" spans="1:3" x14ac:dyDescent="0.35">
      <c r="A1791" t="s">
        <v>6177</v>
      </c>
      <c r="B1791">
        <v>548730982</v>
      </c>
      <c r="C1791" s="1">
        <v>0.25</v>
      </c>
    </row>
    <row r="1792" spans="1:3" x14ac:dyDescent="0.35">
      <c r="A1792" t="s">
        <v>6177</v>
      </c>
      <c r="B1792">
        <v>704101225</v>
      </c>
      <c r="C1792" s="1">
        <v>0.25</v>
      </c>
    </row>
    <row r="1793" spans="1:3" x14ac:dyDescent="0.35">
      <c r="A1793" t="s">
        <v>6177</v>
      </c>
      <c r="B1793">
        <v>80025100</v>
      </c>
      <c r="C1793" s="1">
        <v>0.5</v>
      </c>
    </row>
    <row r="1794" spans="1:3" x14ac:dyDescent="0.35">
      <c r="A1794" t="s">
        <v>6177</v>
      </c>
      <c r="B1794">
        <v>935203493</v>
      </c>
      <c r="C1794" s="1">
        <v>0.25</v>
      </c>
    </row>
    <row r="1795" spans="1:3" x14ac:dyDescent="0.35">
      <c r="A1795" t="s">
        <v>6177</v>
      </c>
      <c r="B1795">
        <v>72496093</v>
      </c>
      <c r="C1795" s="1">
        <v>0</v>
      </c>
    </row>
    <row r="1796" spans="1:3" x14ac:dyDescent="0.35">
      <c r="A1796" t="s">
        <v>6177</v>
      </c>
      <c r="B1796">
        <v>106263958</v>
      </c>
      <c r="C1796" s="1">
        <v>0.75</v>
      </c>
    </row>
    <row r="1797" spans="1:3" x14ac:dyDescent="0.35">
      <c r="A1797" t="s">
        <v>6177</v>
      </c>
      <c r="B1797">
        <v>348264976</v>
      </c>
      <c r="C1797" s="1">
        <v>0</v>
      </c>
    </row>
    <row r="1798" spans="1:3" x14ac:dyDescent="0.35">
      <c r="A1798" t="s">
        <v>6177</v>
      </c>
      <c r="B1798">
        <v>88247400</v>
      </c>
      <c r="C1798" s="1">
        <v>0.5</v>
      </c>
    </row>
    <row r="1799" spans="1:3" x14ac:dyDescent="0.35">
      <c r="A1799" t="s">
        <v>6177</v>
      </c>
      <c r="B1799">
        <v>794996007</v>
      </c>
      <c r="C1799" s="1">
        <v>0.75</v>
      </c>
    </row>
    <row r="1800" spans="1:3" x14ac:dyDescent="0.35">
      <c r="A1800" t="s">
        <v>6177</v>
      </c>
      <c r="B1800">
        <v>855530996</v>
      </c>
      <c r="C1800" s="1">
        <v>0</v>
      </c>
    </row>
    <row r="1801" spans="1:3" x14ac:dyDescent="0.35">
      <c r="A1801" t="s">
        <v>6177</v>
      </c>
      <c r="B1801">
        <v>992552173</v>
      </c>
      <c r="C1801" s="1">
        <v>0.75</v>
      </c>
    </row>
    <row r="1802" spans="1:3" x14ac:dyDescent="0.35">
      <c r="A1802" t="s">
        <v>6177</v>
      </c>
      <c r="B1802">
        <v>434934382</v>
      </c>
      <c r="C1802" s="1">
        <v>0.5</v>
      </c>
    </row>
    <row r="1803" spans="1:3" x14ac:dyDescent="0.35">
      <c r="A1803" t="s">
        <v>6177</v>
      </c>
      <c r="B1803">
        <v>486687485</v>
      </c>
      <c r="C1803" s="1">
        <v>0.75</v>
      </c>
    </row>
    <row r="1804" spans="1:3" x14ac:dyDescent="0.35">
      <c r="A1804" t="s">
        <v>6177</v>
      </c>
      <c r="B1804">
        <v>979458478</v>
      </c>
      <c r="C1804" s="1">
        <v>0.75</v>
      </c>
    </row>
    <row r="1805" spans="1:3" x14ac:dyDescent="0.35">
      <c r="A1805" t="s">
        <v>6177</v>
      </c>
      <c r="B1805">
        <v>320612377</v>
      </c>
      <c r="C1805" s="1">
        <v>0.25</v>
      </c>
    </row>
    <row r="1806" spans="1:3" x14ac:dyDescent="0.35">
      <c r="A1806" t="s">
        <v>6177</v>
      </c>
      <c r="B1806">
        <v>381449213</v>
      </c>
      <c r="C1806" s="1">
        <v>0.5</v>
      </c>
    </row>
    <row r="1807" spans="1:3" x14ac:dyDescent="0.35">
      <c r="A1807" t="s">
        <v>6177</v>
      </c>
      <c r="B1807">
        <v>157315900</v>
      </c>
      <c r="C1807" s="1">
        <v>0.75</v>
      </c>
    </row>
    <row r="1808" spans="1:3" x14ac:dyDescent="0.35">
      <c r="A1808" t="s">
        <v>6177</v>
      </c>
      <c r="B1808">
        <v>157230926</v>
      </c>
      <c r="C1808" s="1">
        <v>0.75</v>
      </c>
    </row>
    <row r="1809" spans="1:3" x14ac:dyDescent="0.35">
      <c r="A1809" t="s">
        <v>6177</v>
      </c>
      <c r="B1809">
        <v>880033530</v>
      </c>
      <c r="C1809" s="1">
        <v>0.5</v>
      </c>
    </row>
    <row r="1810" spans="1:3" x14ac:dyDescent="0.35">
      <c r="A1810" t="s">
        <v>6177</v>
      </c>
      <c r="B1810">
        <v>41020835</v>
      </c>
      <c r="C1810" s="1">
        <v>0.5</v>
      </c>
    </row>
    <row r="1811" spans="1:3" x14ac:dyDescent="0.35">
      <c r="A1811" t="s">
        <v>6177</v>
      </c>
      <c r="B1811">
        <v>256904457</v>
      </c>
      <c r="C1811" s="1">
        <v>0.75</v>
      </c>
    </row>
    <row r="1812" spans="1:3" x14ac:dyDescent="0.35">
      <c r="A1812" t="s">
        <v>6177</v>
      </c>
      <c r="B1812">
        <v>543703287</v>
      </c>
      <c r="C1812" s="1">
        <v>0.5</v>
      </c>
    </row>
    <row r="1813" spans="1:3" x14ac:dyDescent="0.35">
      <c r="A1813" t="s">
        <v>6177</v>
      </c>
      <c r="B1813">
        <v>64911273</v>
      </c>
      <c r="C1813" s="1">
        <v>0.5</v>
      </c>
    </row>
    <row r="1814" spans="1:3" x14ac:dyDescent="0.35">
      <c r="A1814" t="s">
        <v>6177</v>
      </c>
      <c r="B1814">
        <v>149904219</v>
      </c>
      <c r="C1814" s="1">
        <v>0.25</v>
      </c>
    </row>
    <row r="1815" spans="1:3" x14ac:dyDescent="0.35">
      <c r="A1815" t="s">
        <v>6177</v>
      </c>
      <c r="B1815">
        <v>390723336</v>
      </c>
      <c r="C1815" s="1">
        <v>0</v>
      </c>
    </row>
    <row r="1816" spans="1:3" x14ac:dyDescent="0.35">
      <c r="A1816" t="s">
        <v>6177</v>
      </c>
      <c r="B1816">
        <v>262138687</v>
      </c>
      <c r="C1816" s="1">
        <v>0.25</v>
      </c>
    </row>
    <row r="1817" spans="1:3" x14ac:dyDescent="0.35">
      <c r="A1817" t="s">
        <v>6177</v>
      </c>
      <c r="B1817">
        <v>201107405</v>
      </c>
      <c r="C1817" s="1">
        <v>0</v>
      </c>
    </row>
    <row r="1818" spans="1:3" x14ac:dyDescent="0.35">
      <c r="A1818" t="s">
        <v>6177</v>
      </c>
      <c r="B1818">
        <v>854796709</v>
      </c>
      <c r="C1818" s="1">
        <v>0</v>
      </c>
    </row>
    <row r="1819" spans="1:3" x14ac:dyDescent="0.35">
      <c r="A1819" t="s">
        <v>6177</v>
      </c>
      <c r="B1819">
        <v>815571796</v>
      </c>
      <c r="C1819" s="1">
        <v>0.75</v>
      </c>
    </row>
    <row r="1820" spans="1:3" x14ac:dyDescent="0.35">
      <c r="A1820" t="s">
        <v>6177</v>
      </c>
      <c r="B1820">
        <v>482543741</v>
      </c>
      <c r="C1820" s="1">
        <v>0.75</v>
      </c>
    </row>
    <row r="1821" spans="1:3" x14ac:dyDescent="0.35">
      <c r="A1821" t="s">
        <v>6177</v>
      </c>
      <c r="B1821">
        <v>918619771</v>
      </c>
      <c r="C1821" s="1">
        <v>0.25</v>
      </c>
    </row>
    <row r="1822" spans="1:3" x14ac:dyDescent="0.35">
      <c r="A1822" t="s">
        <v>6177</v>
      </c>
      <c r="B1822">
        <v>273049710</v>
      </c>
      <c r="C1822" s="1">
        <v>0.5</v>
      </c>
    </row>
    <row r="1823" spans="1:3" x14ac:dyDescent="0.35">
      <c r="A1823" t="s">
        <v>6177</v>
      </c>
      <c r="B1823">
        <v>282522462</v>
      </c>
      <c r="C1823" s="1">
        <v>0</v>
      </c>
    </row>
    <row r="1824" spans="1:3" x14ac:dyDescent="0.35">
      <c r="A1824" t="s">
        <v>6177</v>
      </c>
      <c r="B1824">
        <v>746872224</v>
      </c>
      <c r="C1824" s="1">
        <v>0.25</v>
      </c>
    </row>
    <row r="1825" spans="1:3" x14ac:dyDescent="0.35">
      <c r="A1825" t="s">
        <v>6177</v>
      </c>
      <c r="B1825">
        <v>801227547</v>
      </c>
      <c r="C1825" s="1">
        <v>0.25</v>
      </c>
    </row>
    <row r="1826" spans="1:3" x14ac:dyDescent="0.35">
      <c r="A1826" t="s">
        <v>6177</v>
      </c>
      <c r="B1826">
        <v>914302353</v>
      </c>
      <c r="C1826" s="1">
        <v>0</v>
      </c>
    </row>
    <row r="1827" spans="1:3" x14ac:dyDescent="0.35">
      <c r="A1827" t="s">
        <v>6177</v>
      </c>
      <c r="B1827">
        <v>432055612</v>
      </c>
      <c r="C1827" s="1">
        <v>0.5</v>
      </c>
    </row>
    <row r="1828" spans="1:3" x14ac:dyDescent="0.35">
      <c r="A1828" t="s">
        <v>6177</v>
      </c>
      <c r="B1828">
        <v>666135493</v>
      </c>
      <c r="C1828" s="1">
        <v>0.25</v>
      </c>
    </row>
    <row r="1829" spans="1:3" x14ac:dyDescent="0.35">
      <c r="A1829" t="s">
        <v>6177</v>
      </c>
      <c r="B1829">
        <v>665442138</v>
      </c>
      <c r="C1829" s="1">
        <v>0.5</v>
      </c>
    </row>
    <row r="1830" spans="1:3" x14ac:dyDescent="0.35">
      <c r="A1830" t="s">
        <v>6177</v>
      </c>
      <c r="B1830">
        <v>660681947</v>
      </c>
      <c r="C1830" s="1">
        <v>0</v>
      </c>
    </row>
    <row r="1831" spans="1:3" x14ac:dyDescent="0.35">
      <c r="A1831" t="s">
        <v>6177</v>
      </c>
      <c r="B1831">
        <v>136816964</v>
      </c>
      <c r="C1831" s="1">
        <v>0</v>
      </c>
    </row>
    <row r="1832" spans="1:3" x14ac:dyDescent="0.35">
      <c r="A1832" t="s">
        <v>6177</v>
      </c>
      <c r="B1832">
        <v>59456070</v>
      </c>
      <c r="C1832" s="1">
        <v>0</v>
      </c>
    </row>
    <row r="1833" spans="1:3" x14ac:dyDescent="0.35">
      <c r="A1833" t="s">
        <v>6177</v>
      </c>
      <c r="B1833">
        <v>595856727</v>
      </c>
      <c r="C1833" s="1">
        <v>0.75</v>
      </c>
    </row>
    <row r="1834" spans="1:3" x14ac:dyDescent="0.35">
      <c r="A1834" t="s">
        <v>6177</v>
      </c>
      <c r="B1834">
        <v>508621987</v>
      </c>
      <c r="C1834" s="1">
        <v>0.75</v>
      </c>
    </row>
    <row r="1835" spans="1:3" x14ac:dyDescent="0.35">
      <c r="A1835" t="s">
        <v>6177</v>
      </c>
      <c r="B1835">
        <v>422659041</v>
      </c>
      <c r="C1835" s="1">
        <v>0.75</v>
      </c>
    </row>
    <row r="1836" spans="1:3" x14ac:dyDescent="0.35">
      <c r="A1836" t="s">
        <v>6177</v>
      </c>
      <c r="B1836">
        <v>281045684</v>
      </c>
      <c r="C1836" s="1">
        <v>0.5</v>
      </c>
    </row>
    <row r="1837" spans="1:3" x14ac:dyDescent="0.35">
      <c r="A1837" t="s">
        <v>6177</v>
      </c>
      <c r="B1837">
        <v>446120059</v>
      </c>
      <c r="C1837" s="1">
        <v>0.75</v>
      </c>
    </row>
    <row r="1838" spans="1:3" x14ac:dyDescent="0.35">
      <c r="A1838" t="s">
        <v>6177</v>
      </c>
      <c r="B1838">
        <v>894083615</v>
      </c>
      <c r="C1838" s="1">
        <v>0.5</v>
      </c>
    </row>
    <row r="1839" spans="1:3" x14ac:dyDescent="0.35">
      <c r="A1839" t="s">
        <v>6177</v>
      </c>
      <c r="B1839">
        <v>116907456</v>
      </c>
      <c r="C1839" s="1">
        <v>0</v>
      </c>
    </row>
    <row r="1840" spans="1:3" x14ac:dyDescent="0.35">
      <c r="A1840" t="s">
        <v>6177</v>
      </c>
      <c r="B1840">
        <v>533272771</v>
      </c>
      <c r="C1840" s="1">
        <v>0.5</v>
      </c>
    </row>
    <row r="1841" spans="1:3" x14ac:dyDescent="0.35">
      <c r="A1841" t="s">
        <v>6177</v>
      </c>
      <c r="B1841">
        <v>994174473</v>
      </c>
      <c r="C1841" s="1">
        <v>0.5</v>
      </c>
    </row>
    <row r="1842" spans="1:3" x14ac:dyDescent="0.35">
      <c r="A1842" t="s">
        <v>6177</v>
      </c>
      <c r="B1842">
        <v>318255015</v>
      </c>
      <c r="C1842" s="1">
        <v>0.75</v>
      </c>
    </row>
    <row r="1843" spans="1:3" x14ac:dyDescent="0.35">
      <c r="A1843" t="s">
        <v>6177</v>
      </c>
      <c r="B1843">
        <v>826442367</v>
      </c>
      <c r="C1843" s="1">
        <v>0</v>
      </c>
    </row>
    <row r="1844" spans="1:3" x14ac:dyDescent="0.35">
      <c r="A1844" t="s">
        <v>6177</v>
      </c>
      <c r="B1844">
        <v>990925853</v>
      </c>
      <c r="C1844" s="1">
        <v>0.25</v>
      </c>
    </row>
    <row r="1845" spans="1:3" x14ac:dyDescent="0.35">
      <c r="A1845" t="s">
        <v>6177</v>
      </c>
      <c r="B1845">
        <v>218163207</v>
      </c>
      <c r="C1845" s="1">
        <v>0.5</v>
      </c>
    </row>
    <row r="1846" spans="1:3" x14ac:dyDescent="0.35">
      <c r="A1846" t="s">
        <v>6177</v>
      </c>
      <c r="B1846">
        <v>63506705</v>
      </c>
      <c r="C1846" s="1">
        <v>0.25</v>
      </c>
    </row>
    <row r="1847" spans="1:3" x14ac:dyDescent="0.35">
      <c r="A1847" t="s">
        <v>6177</v>
      </c>
      <c r="B1847">
        <v>436529029</v>
      </c>
      <c r="C1847" s="1">
        <v>0.5</v>
      </c>
    </row>
    <row r="1848" spans="1:3" x14ac:dyDescent="0.35">
      <c r="A1848" t="s">
        <v>6177</v>
      </c>
      <c r="B1848">
        <v>26450599</v>
      </c>
      <c r="C1848" s="1">
        <v>0</v>
      </c>
    </row>
    <row r="1849" spans="1:3" x14ac:dyDescent="0.35">
      <c r="A1849" t="s">
        <v>6177</v>
      </c>
      <c r="B1849">
        <v>851449860</v>
      </c>
      <c r="C1849" s="1">
        <v>0.75</v>
      </c>
    </row>
    <row r="1850" spans="1:3" x14ac:dyDescent="0.35">
      <c r="A1850" t="s">
        <v>6177</v>
      </c>
      <c r="B1850">
        <v>853740203</v>
      </c>
      <c r="C1850" s="1">
        <v>0.5</v>
      </c>
    </row>
    <row r="1851" spans="1:3" x14ac:dyDescent="0.35">
      <c r="A1851" t="s">
        <v>6177</v>
      </c>
      <c r="B1851">
        <v>212690234</v>
      </c>
      <c r="C1851" s="1">
        <v>0.5</v>
      </c>
    </row>
    <row r="1852" spans="1:3" x14ac:dyDescent="0.35">
      <c r="A1852" t="s">
        <v>6177</v>
      </c>
      <c r="B1852">
        <v>234611028</v>
      </c>
      <c r="C1852" s="1">
        <v>0.75</v>
      </c>
    </row>
    <row r="1853" spans="1:3" x14ac:dyDescent="0.35">
      <c r="A1853" t="s">
        <v>6177</v>
      </c>
      <c r="B1853">
        <v>839510673</v>
      </c>
      <c r="C1853" s="1">
        <v>0.5</v>
      </c>
    </row>
    <row r="1854" spans="1:3" x14ac:dyDescent="0.35">
      <c r="A1854" t="s">
        <v>6177</v>
      </c>
      <c r="B1854">
        <v>817684721</v>
      </c>
      <c r="C1854" s="1">
        <v>0.75</v>
      </c>
    </row>
    <row r="1855" spans="1:3" x14ac:dyDescent="0.35">
      <c r="A1855" t="s">
        <v>6177</v>
      </c>
      <c r="B1855">
        <v>833256310</v>
      </c>
      <c r="C1855" s="1">
        <v>0</v>
      </c>
    </row>
    <row r="1856" spans="1:3" x14ac:dyDescent="0.35">
      <c r="A1856" t="s">
        <v>6177</v>
      </c>
      <c r="B1856">
        <v>255844171</v>
      </c>
      <c r="C1856" s="1">
        <v>0.5</v>
      </c>
    </row>
    <row r="1857" spans="1:3" x14ac:dyDescent="0.35">
      <c r="A1857" t="s">
        <v>6177</v>
      </c>
      <c r="B1857">
        <v>260853016</v>
      </c>
      <c r="C1857" s="1">
        <v>0</v>
      </c>
    </row>
    <row r="1858" spans="1:3" x14ac:dyDescent="0.35">
      <c r="A1858" t="s">
        <v>6177</v>
      </c>
      <c r="B1858">
        <v>942656359</v>
      </c>
      <c r="C1858" s="1">
        <v>0</v>
      </c>
    </row>
    <row r="1859" spans="1:3" x14ac:dyDescent="0.35">
      <c r="A1859" t="s">
        <v>6177</v>
      </c>
      <c r="B1859">
        <v>163972762</v>
      </c>
      <c r="C1859" s="1">
        <v>0.75</v>
      </c>
    </row>
    <row r="1860" spans="1:3" x14ac:dyDescent="0.35">
      <c r="A1860" t="s">
        <v>6177</v>
      </c>
      <c r="B1860">
        <v>126955197</v>
      </c>
      <c r="C1860" s="1">
        <v>0.75</v>
      </c>
    </row>
    <row r="1861" spans="1:3" x14ac:dyDescent="0.35">
      <c r="A1861" t="s">
        <v>6177</v>
      </c>
      <c r="B1861">
        <v>204385263</v>
      </c>
      <c r="C1861" s="1">
        <v>0.25</v>
      </c>
    </row>
    <row r="1862" spans="1:3" x14ac:dyDescent="0.35">
      <c r="A1862" t="s">
        <v>6177</v>
      </c>
      <c r="B1862">
        <v>281357239</v>
      </c>
      <c r="C1862" s="1">
        <v>0</v>
      </c>
    </row>
    <row r="1863" spans="1:3" x14ac:dyDescent="0.35">
      <c r="A1863" t="s">
        <v>6177</v>
      </c>
      <c r="B1863">
        <v>555082235</v>
      </c>
      <c r="C1863" s="1">
        <v>0.25</v>
      </c>
    </row>
    <row r="1864" spans="1:3" x14ac:dyDescent="0.35">
      <c r="A1864" t="s">
        <v>6177</v>
      </c>
      <c r="B1864">
        <v>635009547</v>
      </c>
      <c r="C1864" s="1">
        <v>0</v>
      </c>
    </row>
    <row r="1865" spans="1:3" x14ac:dyDescent="0.35">
      <c r="A1865" t="s">
        <v>6177</v>
      </c>
      <c r="B1865">
        <v>518446998</v>
      </c>
      <c r="C1865" s="1">
        <v>0.5</v>
      </c>
    </row>
    <row r="1866" spans="1:3" x14ac:dyDescent="0.35">
      <c r="A1866" t="s">
        <v>6177</v>
      </c>
      <c r="B1866">
        <v>359280637</v>
      </c>
      <c r="C1866" s="1">
        <v>0.5</v>
      </c>
    </row>
    <row r="1867" spans="1:3" x14ac:dyDescent="0.35">
      <c r="A1867" t="s">
        <v>6177</v>
      </c>
      <c r="B1867">
        <v>822211095</v>
      </c>
      <c r="C1867" s="1">
        <v>0.25</v>
      </c>
    </row>
    <row r="1868" spans="1:3" x14ac:dyDescent="0.35">
      <c r="A1868" t="s">
        <v>6177</v>
      </c>
      <c r="B1868">
        <v>947446211</v>
      </c>
      <c r="C1868" s="1">
        <v>0.25</v>
      </c>
    </row>
    <row r="1869" spans="1:3" x14ac:dyDescent="0.35">
      <c r="A1869" t="s">
        <v>6177</v>
      </c>
      <c r="B1869">
        <v>802088876</v>
      </c>
      <c r="C1869" s="1">
        <v>0.75</v>
      </c>
    </row>
    <row r="1870" spans="1:3" x14ac:dyDescent="0.35">
      <c r="A1870" t="s">
        <v>6177</v>
      </c>
      <c r="B1870">
        <v>949799479</v>
      </c>
      <c r="C1870" s="1">
        <v>0.75</v>
      </c>
    </row>
    <row r="1871" spans="1:3" x14ac:dyDescent="0.35">
      <c r="A1871" t="s">
        <v>6177</v>
      </c>
      <c r="B1871">
        <v>500749732</v>
      </c>
      <c r="C1871" s="1">
        <v>0</v>
      </c>
    </row>
    <row r="1872" spans="1:3" x14ac:dyDescent="0.35">
      <c r="A1872" t="s">
        <v>6177</v>
      </c>
      <c r="B1872">
        <v>796973356</v>
      </c>
      <c r="C1872" s="1">
        <v>0.75</v>
      </c>
    </row>
    <row r="1873" spans="1:3" x14ac:dyDescent="0.35">
      <c r="A1873" t="s">
        <v>6177</v>
      </c>
      <c r="B1873">
        <v>240225914</v>
      </c>
      <c r="C1873" s="1">
        <v>0.75</v>
      </c>
    </row>
    <row r="1874" spans="1:3" x14ac:dyDescent="0.35">
      <c r="A1874" t="s">
        <v>6177</v>
      </c>
      <c r="B1874">
        <v>782716076</v>
      </c>
      <c r="C1874" s="1">
        <v>0</v>
      </c>
    </row>
    <row r="1875" spans="1:3" x14ac:dyDescent="0.35">
      <c r="A1875" t="s">
        <v>6177</v>
      </c>
      <c r="B1875">
        <v>355795565</v>
      </c>
      <c r="C1875" s="1">
        <v>0.25</v>
      </c>
    </row>
    <row r="1876" spans="1:3" x14ac:dyDescent="0.35">
      <c r="A1876" t="s">
        <v>6177</v>
      </c>
      <c r="B1876">
        <v>596666418</v>
      </c>
      <c r="C1876" s="1">
        <v>0.5</v>
      </c>
    </row>
    <row r="1877" spans="1:3" x14ac:dyDescent="0.35">
      <c r="A1877" t="s">
        <v>6177</v>
      </c>
      <c r="B1877">
        <v>349872023</v>
      </c>
      <c r="C1877" s="1">
        <v>0</v>
      </c>
    </row>
    <row r="1878" spans="1:3" x14ac:dyDescent="0.35">
      <c r="A1878" t="s">
        <v>6177</v>
      </c>
      <c r="B1878">
        <v>221141420</v>
      </c>
      <c r="C1878" s="1">
        <v>0.25</v>
      </c>
    </row>
    <row r="1879" spans="1:3" x14ac:dyDescent="0.35">
      <c r="A1879" t="s">
        <v>6177</v>
      </c>
      <c r="B1879">
        <v>529114349</v>
      </c>
      <c r="C1879" s="1">
        <v>0.5</v>
      </c>
    </row>
    <row r="1880" spans="1:3" x14ac:dyDescent="0.35">
      <c r="A1880" t="s">
        <v>6177</v>
      </c>
      <c r="B1880">
        <v>322285626</v>
      </c>
      <c r="C1880" s="1">
        <v>0.5</v>
      </c>
    </row>
    <row r="1881" spans="1:3" x14ac:dyDescent="0.35">
      <c r="A1881" t="s">
        <v>6177</v>
      </c>
      <c r="B1881">
        <v>157500690</v>
      </c>
      <c r="C1881" s="1">
        <v>0.25</v>
      </c>
    </row>
    <row r="1882" spans="1:3" x14ac:dyDescent="0.35">
      <c r="A1882" t="s">
        <v>6177</v>
      </c>
      <c r="B1882">
        <v>372978269</v>
      </c>
      <c r="C1882" s="1">
        <v>0</v>
      </c>
    </row>
    <row r="1883" spans="1:3" x14ac:dyDescent="0.35">
      <c r="A1883" t="s">
        <v>6177</v>
      </c>
      <c r="B1883">
        <v>341472312</v>
      </c>
      <c r="C1883" s="1">
        <v>0</v>
      </c>
    </row>
    <row r="1884" spans="1:3" x14ac:dyDescent="0.35">
      <c r="A1884" t="s">
        <v>6177</v>
      </c>
      <c r="B1884">
        <v>147534688</v>
      </c>
      <c r="C1884" s="1">
        <v>0.5</v>
      </c>
    </row>
    <row r="1885" spans="1:3" x14ac:dyDescent="0.35">
      <c r="A1885" t="s">
        <v>6177</v>
      </c>
      <c r="B1885">
        <v>260136851</v>
      </c>
      <c r="C1885" s="1">
        <v>0.5</v>
      </c>
    </row>
    <row r="1886" spans="1:3" x14ac:dyDescent="0.35">
      <c r="A1886" t="s">
        <v>6177</v>
      </c>
      <c r="B1886">
        <v>473170824</v>
      </c>
      <c r="C1886" s="1">
        <v>0.75</v>
      </c>
    </row>
    <row r="1887" spans="1:3" x14ac:dyDescent="0.35">
      <c r="A1887" t="s">
        <v>6177</v>
      </c>
      <c r="B1887">
        <v>29321473</v>
      </c>
      <c r="C1887" s="1">
        <v>0</v>
      </c>
    </row>
    <row r="1888" spans="1:3" x14ac:dyDescent="0.35">
      <c r="A1888" t="s">
        <v>6177</v>
      </c>
      <c r="B1888">
        <v>328266044</v>
      </c>
      <c r="C1888" s="1">
        <v>0.75</v>
      </c>
    </row>
    <row r="1889" spans="1:3" x14ac:dyDescent="0.35">
      <c r="A1889" t="s">
        <v>6177</v>
      </c>
      <c r="B1889">
        <v>972458752</v>
      </c>
      <c r="C1889" s="1">
        <v>0.25</v>
      </c>
    </row>
    <row r="1890" spans="1:3" x14ac:dyDescent="0.35">
      <c r="A1890" t="s">
        <v>6177</v>
      </c>
      <c r="B1890">
        <v>881946883</v>
      </c>
      <c r="C1890" s="1">
        <v>0.75</v>
      </c>
    </row>
    <row r="1891" spans="1:3" x14ac:dyDescent="0.35">
      <c r="A1891" t="s">
        <v>6177</v>
      </c>
      <c r="B1891">
        <v>343908925</v>
      </c>
      <c r="C1891" s="1">
        <v>0.75</v>
      </c>
    </row>
    <row r="1892" spans="1:3" x14ac:dyDescent="0.35">
      <c r="A1892" t="s">
        <v>6177</v>
      </c>
      <c r="B1892">
        <v>456145948</v>
      </c>
      <c r="C1892" s="1">
        <v>0.75</v>
      </c>
    </row>
    <row r="1893" spans="1:3" x14ac:dyDescent="0.35">
      <c r="A1893" t="s">
        <v>6177</v>
      </c>
      <c r="B1893">
        <v>188754874</v>
      </c>
      <c r="C1893" s="1">
        <v>0</v>
      </c>
    </row>
    <row r="1894" spans="1:3" x14ac:dyDescent="0.35">
      <c r="A1894" t="s">
        <v>6177</v>
      </c>
      <c r="B1894">
        <v>905121758</v>
      </c>
      <c r="C1894" s="1">
        <v>0.25</v>
      </c>
    </row>
    <row r="1895" spans="1:3" x14ac:dyDescent="0.35">
      <c r="A1895" t="s">
        <v>6177</v>
      </c>
      <c r="B1895">
        <v>536980993</v>
      </c>
      <c r="C1895" s="1">
        <v>0</v>
      </c>
    </row>
    <row r="1896" spans="1:3" x14ac:dyDescent="0.35">
      <c r="A1896" t="s">
        <v>6178</v>
      </c>
      <c r="B1896">
        <v>577679256</v>
      </c>
      <c r="C1896" s="1">
        <v>0</v>
      </c>
    </row>
    <row r="1897" spans="1:3" x14ac:dyDescent="0.35">
      <c r="A1897" t="s">
        <v>6178</v>
      </c>
      <c r="B1897">
        <v>892053495</v>
      </c>
      <c r="C1897" s="1">
        <v>0.75</v>
      </c>
    </row>
    <row r="1898" spans="1:3" x14ac:dyDescent="0.35">
      <c r="A1898" t="s">
        <v>6178</v>
      </c>
      <c r="B1898">
        <v>394386302</v>
      </c>
      <c r="C1898" s="1">
        <v>0.75</v>
      </c>
    </row>
    <row r="1899" spans="1:3" x14ac:dyDescent="0.35">
      <c r="A1899" t="s">
        <v>6178</v>
      </c>
      <c r="B1899">
        <v>806218567</v>
      </c>
      <c r="C1899" s="1">
        <v>0.25</v>
      </c>
    </row>
    <row r="1900" spans="1:3" x14ac:dyDescent="0.35">
      <c r="A1900" t="s">
        <v>6178</v>
      </c>
      <c r="B1900">
        <v>89352225</v>
      </c>
      <c r="C1900" s="1">
        <v>0.25</v>
      </c>
    </row>
    <row r="1901" spans="1:3" x14ac:dyDescent="0.35">
      <c r="A1901" t="s">
        <v>6178</v>
      </c>
      <c r="B1901">
        <v>606950558</v>
      </c>
      <c r="C1901" s="1">
        <v>0</v>
      </c>
    </row>
    <row r="1902" spans="1:3" x14ac:dyDescent="0.35">
      <c r="A1902" t="s">
        <v>6178</v>
      </c>
      <c r="B1902">
        <v>523976534</v>
      </c>
      <c r="C1902" s="1">
        <v>0.5</v>
      </c>
    </row>
    <row r="1903" spans="1:3" x14ac:dyDescent="0.35">
      <c r="A1903" t="s">
        <v>6178</v>
      </c>
      <c r="B1903">
        <v>576840266</v>
      </c>
      <c r="C1903" s="1">
        <v>0</v>
      </c>
    </row>
    <row r="1904" spans="1:3" x14ac:dyDescent="0.35">
      <c r="A1904" t="s">
        <v>6178</v>
      </c>
      <c r="B1904">
        <v>311948849</v>
      </c>
      <c r="C1904" s="1">
        <v>0.5</v>
      </c>
    </row>
    <row r="1905" spans="1:3" x14ac:dyDescent="0.35">
      <c r="A1905" t="s">
        <v>6178</v>
      </c>
      <c r="B1905">
        <v>4969041</v>
      </c>
      <c r="C1905" s="1">
        <v>0.75</v>
      </c>
    </row>
    <row r="1906" spans="1:3" x14ac:dyDescent="0.35">
      <c r="A1906" t="s">
        <v>6178</v>
      </c>
      <c r="B1906">
        <v>192208870</v>
      </c>
      <c r="C1906" s="1">
        <v>0.75</v>
      </c>
    </row>
    <row r="1907" spans="1:3" x14ac:dyDescent="0.35">
      <c r="A1907" t="s">
        <v>6178</v>
      </c>
      <c r="B1907">
        <v>462697928</v>
      </c>
      <c r="C1907" s="1">
        <v>0.5</v>
      </c>
    </row>
    <row r="1908" spans="1:3" x14ac:dyDescent="0.35">
      <c r="A1908" t="s">
        <v>6178</v>
      </c>
      <c r="B1908">
        <v>254730333</v>
      </c>
      <c r="C1908" s="1">
        <v>0.25</v>
      </c>
    </row>
    <row r="1909" spans="1:3" x14ac:dyDescent="0.35">
      <c r="A1909" t="s">
        <v>6178</v>
      </c>
      <c r="B1909">
        <v>838500892</v>
      </c>
      <c r="C1909" s="1">
        <v>0.25</v>
      </c>
    </row>
    <row r="1910" spans="1:3" x14ac:dyDescent="0.35">
      <c r="A1910" t="s">
        <v>6178</v>
      </c>
      <c r="B1910">
        <v>963425424</v>
      </c>
      <c r="C1910" s="1">
        <v>0.75</v>
      </c>
    </row>
    <row r="1911" spans="1:3" x14ac:dyDescent="0.35">
      <c r="A1911" t="s">
        <v>6178</v>
      </c>
      <c r="B1911">
        <v>532704877</v>
      </c>
      <c r="C1911" s="1">
        <v>0.5</v>
      </c>
    </row>
    <row r="1912" spans="1:3" x14ac:dyDescent="0.35">
      <c r="A1912" t="s">
        <v>6178</v>
      </c>
      <c r="B1912">
        <v>418929121</v>
      </c>
      <c r="C1912" s="1">
        <v>0.75</v>
      </c>
    </row>
    <row r="1913" spans="1:3" x14ac:dyDescent="0.35">
      <c r="A1913" t="s">
        <v>6178</v>
      </c>
      <c r="B1913">
        <v>594344028</v>
      </c>
      <c r="C1913" s="1">
        <v>0.25</v>
      </c>
    </row>
    <row r="1914" spans="1:3" x14ac:dyDescent="0.35">
      <c r="A1914" t="s">
        <v>6178</v>
      </c>
      <c r="B1914">
        <v>946043399</v>
      </c>
      <c r="C1914" s="1">
        <v>0</v>
      </c>
    </row>
    <row r="1915" spans="1:3" x14ac:dyDescent="0.35">
      <c r="A1915" t="s">
        <v>6178</v>
      </c>
      <c r="B1915">
        <v>133479094</v>
      </c>
      <c r="C1915" s="1">
        <v>0.25</v>
      </c>
    </row>
    <row r="1916" spans="1:3" x14ac:dyDescent="0.35">
      <c r="A1916" t="s">
        <v>6178</v>
      </c>
      <c r="B1916">
        <v>957927989</v>
      </c>
      <c r="C1916" s="1">
        <v>0.75</v>
      </c>
    </row>
    <row r="1917" spans="1:3" x14ac:dyDescent="0.35">
      <c r="A1917" t="s">
        <v>6178</v>
      </c>
      <c r="B1917">
        <v>280950175</v>
      </c>
      <c r="C1917" s="1">
        <v>0</v>
      </c>
    </row>
    <row r="1918" spans="1:3" x14ac:dyDescent="0.35">
      <c r="A1918" t="s">
        <v>6178</v>
      </c>
      <c r="B1918">
        <v>189397842</v>
      </c>
      <c r="C1918" s="1">
        <v>0</v>
      </c>
    </row>
    <row r="1919" spans="1:3" x14ac:dyDescent="0.35">
      <c r="A1919" t="s">
        <v>6178</v>
      </c>
      <c r="B1919">
        <v>935043681</v>
      </c>
      <c r="C1919" s="1">
        <v>0</v>
      </c>
    </row>
    <row r="1920" spans="1:3" x14ac:dyDescent="0.35">
      <c r="A1920" t="s">
        <v>6178</v>
      </c>
      <c r="B1920">
        <v>151915052</v>
      </c>
      <c r="C1920" s="1">
        <v>0.75</v>
      </c>
    </row>
    <row r="1921" spans="1:3" x14ac:dyDescent="0.35">
      <c r="A1921" t="s">
        <v>6178</v>
      </c>
      <c r="B1921">
        <v>250515727</v>
      </c>
      <c r="C1921" s="1">
        <v>0.25</v>
      </c>
    </row>
    <row r="1922" spans="1:3" x14ac:dyDescent="0.35">
      <c r="A1922" t="s">
        <v>6178</v>
      </c>
      <c r="B1922">
        <v>939622054</v>
      </c>
      <c r="C1922" s="1">
        <v>0.5</v>
      </c>
    </row>
    <row r="1923" spans="1:3" x14ac:dyDescent="0.35">
      <c r="A1923" t="s">
        <v>6178</v>
      </c>
      <c r="B1923">
        <v>581950676</v>
      </c>
      <c r="C1923" s="1">
        <v>0.75</v>
      </c>
    </row>
    <row r="1924" spans="1:3" x14ac:dyDescent="0.35">
      <c r="A1924" t="s">
        <v>6178</v>
      </c>
      <c r="B1924">
        <v>306590052</v>
      </c>
      <c r="C1924" s="1">
        <v>0</v>
      </c>
    </row>
    <row r="1925" spans="1:3" x14ac:dyDescent="0.35">
      <c r="A1925" t="s">
        <v>6178</v>
      </c>
      <c r="B1925">
        <v>631528098</v>
      </c>
      <c r="C1925" s="1">
        <v>0</v>
      </c>
    </row>
    <row r="1926" spans="1:3" x14ac:dyDescent="0.35">
      <c r="A1926" t="s">
        <v>6178</v>
      </c>
      <c r="B1926">
        <v>431133207</v>
      </c>
      <c r="C1926" s="1">
        <v>0.25</v>
      </c>
    </row>
    <row r="1927" spans="1:3" x14ac:dyDescent="0.35">
      <c r="A1927" t="s">
        <v>6178</v>
      </c>
      <c r="B1927">
        <v>324385875</v>
      </c>
      <c r="C1927" s="1">
        <v>0.25</v>
      </c>
    </row>
    <row r="1928" spans="1:3" x14ac:dyDescent="0.35">
      <c r="A1928" t="s">
        <v>6178</v>
      </c>
      <c r="B1928">
        <v>303261455</v>
      </c>
      <c r="C1928" s="1">
        <v>0.75</v>
      </c>
    </row>
    <row r="1929" spans="1:3" x14ac:dyDescent="0.35">
      <c r="A1929" t="s">
        <v>6178</v>
      </c>
      <c r="B1929">
        <v>926617488</v>
      </c>
      <c r="C1929" s="1">
        <v>0</v>
      </c>
    </row>
    <row r="1930" spans="1:3" x14ac:dyDescent="0.35">
      <c r="A1930" t="s">
        <v>6178</v>
      </c>
      <c r="B1930">
        <v>1830742</v>
      </c>
      <c r="C1930" s="1">
        <v>0.75</v>
      </c>
    </row>
    <row r="1931" spans="1:3" x14ac:dyDescent="0.35">
      <c r="A1931" t="s">
        <v>6178</v>
      </c>
      <c r="B1931">
        <v>935902253</v>
      </c>
      <c r="C1931" s="1">
        <v>0.25</v>
      </c>
    </row>
    <row r="1932" spans="1:3" x14ac:dyDescent="0.35">
      <c r="A1932" t="s">
        <v>6178</v>
      </c>
      <c r="B1932">
        <v>327328790</v>
      </c>
      <c r="C1932" s="1">
        <v>0.5</v>
      </c>
    </row>
    <row r="1933" spans="1:3" x14ac:dyDescent="0.35">
      <c r="A1933" t="s">
        <v>6178</v>
      </c>
      <c r="B1933">
        <v>66474835</v>
      </c>
      <c r="C1933" s="1">
        <v>0</v>
      </c>
    </row>
    <row r="1934" spans="1:3" x14ac:dyDescent="0.35">
      <c r="A1934" t="s">
        <v>6178</v>
      </c>
      <c r="B1934">
        <v>309510957</v>
      </c>
      <c r="C1934" s="1">
        <v>0.25</v>
      </c>
    </row>
    <row r="1935" spans="1:3" x14ac:dyDescent="0.35">
      <c r="A1935" t="s">
        <v>6178</v>
      </c>
      <c r="B1935">
        <v>984535903</v>
      </c>
      <c r="C1935" s="1">
        <v>0.5</v>
      </c>
    </row>
    <row r="1936" spans="1:3" x14ac:dyDescent="0.35">
      <c r="A1936" t="s">
        <v>6178</v>
      </c>
      <c r="B1936">
        <v>119419377</v>
      </c>
      <c r="C1936" s="1">
        <v>0</v>
      </c>
    </row>
    <row r="1937" spans="1:3" x14ac:dyDescent="0.35">
      <c r="A1937" t="s">
        <v>6178</v>
      </c>
      <c r="B1937">
        <v>988169754</v>
      </c>
      <c r="C1937" s="1">
        <v>0.25</v>
      </c>
    </row>
    <row r="1938" spans="1:3" x14ac:dyDescent="0.35">
      <c r="A1938" t="s">
        <v>6178</v>
      </c>
      <c r="B1938">
        <v>192418406</v>
      </c>
      <c r="C1938" s="1">
        <v>0.75</v>
      </c>
    </row>
    <row r="1939" spans="1:3" x14ac:dyDescent="0.35">
      <c r="A1939" t="s">
        <v>6178</v>
      </c>
      <c r="B1939">
        <v>458976633</v>
      </c>
      <c r="C1939" s="1">
        <v>0</v>
      </c>
    </row>
    <row r="1940" spans="1:3" x14ac:dyDescent="0.35">
      <c r="A1940" t="s">
        <v>6178</v>
      </c>
      <c r="B1940">
        <v>180698572</v>
      </c>
      <c r="C1940" s="1">
        <v>0.25</v>
      </c>
    </row>
    <row r="1941" spans="1:3" x14ac:dyDescent="0.35">
      <c r="A1941" t="s">
        <v>6178</v>
      </c>
      <c r="B1941">
        <v>983314375</v>
      </c>
      <c r="C1941" s="1">
        <v>0.75</v>
      </c>
    </row>
    <row r="1942" spans="1:3" x14ac:dyDescent="0.35">
      <c r="A1942" t="s">
        <v>6178</v>
      </c>
      <c r="B1942">
        <v>129117923</v>
      </c>
      <c r="C1942" s="1">
        <v>0.25</v>
      </c>
    </row>
    <row r="1943" spans="1:3" x14ac:dyDescent="0.35">
      <c r="A1943" t="s">
        <v>6178</v>
      </c>
      <c r="B1943">
        <v>489162349</v>
      </c>
      <c r="C1943" s="1">
        <v>0.5</v>
      </c>
    </row>
    <row r="1944" spans="1:3" x14ac:dyDescent="0.35">
      <c r="A1944" t="s">
        <v>6178</v>
      </c>
      <c r="B1944">
        <v>209733115</v>
      </c>
      <c r="C1944" s="1">
        <v>0</v>
      </c>
    </row>
    <row r="1945" spans="1:3" x14ac:dyDescent="0.35">
      <c r="A1945" t="s">
        <v>6178</v>
      </c>
      <c r="B1945">
        <v>356089885</v>
      </c>
      <c r="C1945" s="1">
        <v>0</v>
      </c>
    </row>
    <row r="1946" spans="1:3" x14ac:dyDescent="0.35">
      <c r="A1946" t="s">
        <v>6178</v>
      </c>
      <c r="B1946">
        <v>93482930</v>
      </c>
      <c r="C1946" s="1">
        <v>0</v>
      </c>
    </row>
    <row r="1947" spans="1:3" x14ac:dyDescent="0.35">
      <c r="A1947" t="s">
        <v>6178</v>
      </c>
      <c r="B1947">
        <v>254483229</v>
      </c>
      <c r="C1947" s="1">
        <v>0.5</v>
      </c>
    </row>
    <row r="1948" spans="1:3" x14ac:dyDescent="0.35">
      <c r="A1948" t="s">
        <v>6178</v>
      </c>
      <c r="B1948">
        <v>788671678</v>
      </c>
      <c r="C1948" s="1">
        <v>0</v>
      </c>
    </row>
    <row r="1949" spans="1:3" x14ac:dyDescent="0.35">
      <c r="A1949" t="s">
        <v>6178</v>
      </c>
      <c r="B1949">
        <v>376092417</v>
      </c>
      <c r="C1949" s="1">
        <v>0.5</v>
      </c>
    </row>
    <row r="1950" spans="1:3" x14ac:dyDescent="0.35">
      <c r="A1950" t="s">
        <v>6178</v>
      </c>
      <c r="B1950">
        <v>129520261</v>
      </c>
      <c r="C1950" s="1">
        <v>0.5</v>
      </c>
    </row>
    <row r="1951" spans="1:3" x14ac:dyDescent="0.35">
      <c r="A1951" t="s">
        <v>6178</v>
      </c>
      <c r="B1951">
        <v>991561578</v>
      </c>
      <c r="C1951" s="1">
        <v>0.75</v>
      </c>
    </row>
    <row r="1952" spans="1:3" x14ac:dyDescent="0.35">
      <c r="A1952" t="s">
        <v>6178</v>
      </c>
      <c r="B1952">
        <v>77112347</v>
      </c>
      <c r="C1952" s="1">
        <v>0.75</v>
      </c>
    </row>
    <row r="1953" spans="1:3" x14ac:dyDescent="0.35">
      <c r="A1953" t="s">
        <v>6178</v>
      </c>
      <c r="B1953">
        <v>281718506</v>
      </c>
      <c r="C1953" s="1">
        <v>0</v>
      </c>
    </row>
    <row r="1954" spans="1:3" x14ac:dyDescent="0.35">
      <c r="A1954" t="s">
        <v>6178</v>
      </c>
      <c r="B1954">
        <v>968465790</v>
      </c>
      <c r="C1954" s="1">
        <v>0.25</v>
      </c>
    </row>
    <row r="1955" spans="1:3" x14ac:dyDescent="0.35">
      <c r="A1955" t="s">
        <v>6178</v>
      </c>
      <c r="B1955">
        <v>6752491</v>
      </c>
      <c r="C1955" s="1">
        <v>0.25</v>
      </c>
    </row>
    <row r="1956" spans="1:3" x14ac:dyDescent="0.35">
      <c r="A1956" t="s">
        <v>6178</v>
      </c>
      <c r="B1956">
        <v>860881991</v>
      </c>
      <c r="C1956" s="1">
        <v>0.75</v>
      </c>
    </row>
    <row r="1957" spans="1:3" x14ac:dyDescent="0.35">
      <c r="A1957" t="s">
        <v>6178</v>
      </c>
      <c r="B1957">
        <v>559812951</v>
      </c>
      <c r="C1957" s="1">
        <v>0.25</v>
      </c>
    </row>
    <row r="1958" spans="1:3" x14ac:dyDescent="0.35">
      <c r="A1958" t="s">
        <v>6178</v>
      </c>
      <c r="B1958">
        <v>911552187</v>
      </c>
      <c r="C1958" s="1">
        <v>0.75</v>
      </c>
    </row>
    <row r="1959" spans="1:3" x14ac:dyDescent="0.35">
      <c r="A1959" t="s">
        <v>6178</v>
      </c>
      <c r="B1959">
        <v>16077370</v>
      </c>
      <c r="C1959" s="1">
        <v>0</v>
      </c>
    </row>
    <row r="1960" spans="1:3" x14ac:dyDescent="0.35">
      <c r="A1960" t="s">
        <v>6178</v>
      </c>
      <c r="B1960">
        <v>719469045</v>
      </c>
      <c r="C1960" s="1">
        <v>0.75</v>
      </c>
    </row>
    <row r="1961" spans="1:3" x14ac:dyDescent="0.35">
      <c r="A1961" t="s">
        <v>6178</v>
      </c>
      <c r="B1961">
        <v>212431665</v>
      </c>
      <c r="C1961" s="1">
        <v>0</v>
      </c>
    </row>
    <row r="1962" spans="1:3" x14ac:dyDescent="0.35">
      <c r="A1962" t="s">
        <v>6178</v>
      </c>
      <c r="B1962">
        <v>523429584</v>
      </c>
      <c r="C1962" s="1">
        <v>0.25</v>
      </c>
    </row>
    <row r="1963" spans="1:3" x14ac:dyDescent="0.35">
      <c r="A1963" t="s">
        <v>6178</v>
      </c>
      <c r="B1963">
        <v>104483650</v>
      </c>
      <c r="C1963" s="1">
        <v>0.5</v>
      </c>
    </row>
    <row r="1964" spans="1:3" x14ac:dyDescent="0.35">
      <c r="A1964" t="s">
        <v>6178</v>
      </c>
      <c r="B1964">
        <v>582167795</v>
      </c>
      <c r="C1964" s="1">
        <v>0</v>
      </c>
    </row>
    <row r="1965" spans="1:3" x14ac:dyDescent="0.35">
      <c r="A1965" t="s">
        <v>6178</v>
      </c>
      <c r="B1965">
        <v>362534601</v>
      </c>
      <c r="C1965" s="1">
        <v>0.25</v>
      </c>
    </row>
    <row r="1966" spans="1:3" x14ac:dyDescent="0.35">
      <c r="A1966" t="s">
        <v>6178</v>
      </c>
      <c r="B1966">
        <v>9780747</v>
      </c>
      <c r="C1966" s="1">
        <v>0.25</v>
      </c>
    </row>
    <row r="1967" spans="1:3" x14ac:dyDescent="0.35">
      <c r="A1967" t="s">
        <v>6178</v>
      </c>
      <c r="B1967">
        <v>901289387</v>
      </c>
      <c r="C1967" s="1">
        <v>0.5</v>
      </c>
    </row>
    <row r="1968" spans="1:3" x14ac:dyDescent="0.35">
      <c r="A1968" t="s">
        <v>6178</v>
      </c>
      <c r="B1968">
        <v>573219712</v>
      </c>
      <c r="C1968" s="1">
        <v>0.25</v>
      </c>
    </row>
    <row r="1969" spans="1:3" x14ac:dyDescent="0.35">
      <c r="A1969" t="s">
        <v>6178</v>
      </c>
      <c r="B1969">
        <v>821766918</v>
      </c>
      <c r="C1969" s="1">
        <v>0</v>
      </c>
    </row>
    <row r="1970" spans="1:3" x14ac:dyDescent="0.35">
      <c r="A1970" t="s">
        <v>6178</v>
      </c>
      <c r="B1970">
        <v>948267384</v>
      </c>
      <c r="C1970" s="1">
        <v>0</v>
      </c>
    </row>
    <row r="1971" spans="1:3" x14ac:dyDescent="0.35">
      <c r="A1971" t="s">
        <v>6178</v>
      </c>
      <c r="B1971">
        <v>501130001</v>
      </c>
      <c r="C1971" s="1">
        <v>0.75</v>
      </c>
    </row>
    <row r="1972" spans="1:3" x14ac:dyDescent="0.35">
      <c r="A1972" t="s">
        <v>6178</v>
      </c>
      <c r="B1972">
        <v>432021484</v>
      </c>
      <c r="C1972" s="1">
        <v>0.75</v>
      </c>
    </row>
    <row r="1973" spans="1:3" x14ac:dyDescent="0.35">
      <c r="A1973" t="s">
        <v>6178</v>
      </c>
      <c r="B1973">
        <v>225736476</v>
      </c>
      <c r="C1973" s="1">
        <v>0.25</v>
      </c>
    </row>
    <row r="1974" spans="1:3" x14ac:dyDescent="0.35">
      <c r="A1974" t="s">
        <v>6178</v>
      </c>
      <c r="B1974">
        <v>743549968</v>
      </c>
      <c r="C1974" s="1">
        <v>0.5</v>
      </c>
    </row>
    <row r="1975" spans="1:3" x14ac:dyDescent="0.35">
      <c r="A1975" t="s">
        <v>6178</v>
      </c>
      <c r="B1975">
        <v>732570568</v>
      </c>
      <c r="C1975" s="1">
        <v>0.25</v>
      </c>
    </row>
    <row r="1976" spans="1:3" x14ac:dyDescent="0.35">
      <c r="A1976" t="s">
        <v>6178</v>
      </c>
      <c r="B1976">
        <v>4417230</v>
      </c>
      <c r="C1976" s="1">
        <v>0.5</v>
      </c>
    </row>
    <row r="1977" spans="1:3" x14ac:dyDescent="0.35">
      <c r="A1977" t="s">
        <v>6178</v>
      </c>
      <c r="B1977">
        <v>535286617</v>
      </c>
      <c r="C1977" s="1">
        <v>0</v>
      </c>
    </row>
    <row r="1978" spans="1:3" x14ac:dyDescent="0.35">
      <c r="A1978" t="s">
        <v>6178</v>
      </c>
      <c r="B1978">
        <v>44775441</v>
      </c>
      <c r="C1978" s="1">
        <v>0</v>
      </c>
    </row>
    <row r="1979" spans="1:3" x14ac:dyDescent="0.35">
      <c r="A1979" t="s">
        <v>6178</v>
      </c>
      <c r="B1979">
        <v>425436588</v>
      </c>
      <c r="C1979" s="1">
        <v>0.75</v>
      </c>
    </row>
    <row r="1980" spans="1:3" x14ac:dyDescent="0.35">
      <c r="A1980" t="s">
        <v>6178</v>
      </c>
      <c r="B1980">
        <v>171777221</v>
      </c>
      <c r="C1980" s="1">
        <v>0.75</v>
      </c>
    </row>
    <row r="1981" spans="1:3" x14ac:dyDescent="0.35">
      <c r="A1981" t="s">
        <v>6178</v>
      </c>
      <c r="B1981">
        <v>904665173</v>
      </c>
      <c r="C1981" s="1">
        <v>0.75</v>
      </c>
    </row>
    <row r="1982" spans="1:3" x14ac:dyDescent="0.35">
      <c r="A1982" t="s">
        <v>6178</v>
      </c>
      <c r="B1982">
        <v>60142149</v>
      </c>
      <c r="C1982" s="1">
        <v>0.25</v>
      </c>
    </row>
    <row r="1983" spans="1:3" x14ac:dyDescent="0.35">
      <c r="A1983" t="s">
        <v>6178</v>
      </c>
      <c r="B1983">
        <v>223898357</v>
      </c>
      <c r="C1983" s="1">
        <v>0.25</v>
      </c>
    </row>
    <row r="1984" spans="1:3" x14ac:dyDescent="0.35">
      <c r="A1984" t="s">
        <v>6178</v>
      </c>
      <c r="B1984">
        <v>983753016</v>
      </c>
      <c r="C1984" s="1">
        <v>0.75</v>
      </c>
    </row>
    <row r="1985" spans="1:3" x14ac:dyDescent="0.35">
      <c r="A1985" t="s">
        <v>6178</v>
      </c>
      <c r="B1985">
        <v>454812830</v>
      </c>
      <c r="C1985" s="1">
        <v>0.5</v>
      </c>
    </row>
    <row r="1986" spans="1:3" x14ac:dyDescent="0.35">
      <c r="A1986" t="s">
        <v>6178</v>
      </c>
      <c r="B1986">
        <v>536372800</v>
      </c>
      <c r="C1986" s="1">
        <v>0</v>
      </c>
    </row>
    <row r="1987" spans="1:3" x14ac:dyDescent="0.35">
      <c r="A1987" t="s">
        <v>6178</v>
      </c>
      <c r="B1987">
        <v>65374783</v>
      </c>
      <c r="C1987" s="1">
        <v>0</v>
      </c>
    </row>
    <row r="1988" spans="1:3" x14ac:dyDescent="0.35">
      <c r="A1988" t="s">
        <v>6178</v>
      </c>
      <c r="B1988">
        <v>710014359</v>
      </c>
      <c r="C1988" s="1">
        <v>0</v>
      </c>
    </row>
    <row r="1989" spans="1:3" x14ac:dyDescent="0.35">
      <c r="A1989" t="s">
        <v>6178</v>
      </c>
      <c r="B1989">
        <v>105291696</v>
      </c>
      <c r="C1989" s="1">
        <v>0.25</v>
      </c>
    </row>
    <row r="1990" spans="1:3" x14ac:dyDescent="0.35">
      <c r="A1990" t="s">
        <v>6178</v>
      </c>
      <c r="B1990">
        <v>969541331</v>
      </c>
      <c r="C1990" s="1">
        <v>0.5</v>
      </c>
    </row>
    <row r="1991" spans="1:3" x14ac:dyDescent="0.35">
      <c r="A1991" t="s">
        <v>6178</v>
      </c>
      <c r="B1991">
        <v>531964292</v>
      </c>
      <c r="C1991" s="1">
        <v>0.75</v>
      </c>
    </row>
    <row r="1992" spans="1:3" x14ac:dyDescent="0.35">
      <c r="A1992" t="s">
        <v>6178</v>
      </c>
      <c r="B1992">
        <v>523480343</v>
      </c>
      <c r="C1992" s="1">
        <v>0.75</v>
      </c>
    </row>
    <row r="1993" spans="1:3" x14ac:dyDescent="0.35">
      <c r="A1993" t="s">
        <v>6178</v>
      </c>
      <c r="B1993">
        <v>202308669</v>
      </c>
      <c r="C1993" s="1">
        <v>0</v>
      </c>
    </row>
    <row r="1994" spans="1:3" x14ac:dyDescent="0.35">
      <c r="A1994" t="s">
        <v>6178</v>
      </c>
      <c r="B1994">
        <v>395746493</v>
      </c>
      <c r="C1994" s="1">
        <v>0.5</v>
      </c>
    </row>
    <row r="1995" spans="1:3" x14ac:dyDescent="0.35">
      <c r="A1995" t="s">
        <v>6178</v>
      </c>
      <c r="B1995">
        <v>729505202</v>
      </c>
      <c r="C1995" s="1">
        <v>0.25</v>
      </c>
    </row>
    <row r="1996" spans="1:3" x14ac:dyDescent="0.35">
      <c r="A1996" t="s">
        <v>6178</v>
      </c>
      <c r="B1996">
        <v>506229434</v>
      </c>
      <c r="C1996" s="1">
        <v>0.5</v>
      </c>
    </row>
    <row r="1997" spans="1:3" x14ac:dyDescent="0.35">
      <c r="A1997" t="s">
        <v>6178</v>
      </c>
      <c r="B1997">
        <v>621510549</v>
      </c>
      <c r="C1997" s="1">
        <v>0.75</v>
      </c>
    </row>
    <row r="1998" spans="1:3" x14ac:dyDescent="0.35">
      <c r="A1998" t="s">
        <v>6178</v>
      </c>
      <c r="B1998">
        <v>386721027</v>
      </c>
      <c r="C1998" s="1">
        <v>0</v>
      </c>
    </row>
    <row r="1999" spans="1:3" x14ac:dyDescent="0.35">
      <c r="A1999" t="s">
        <v>6178</v>
      </c>
      <c r="B1999">
        <v>892979728</v>
      </c>
      <c r="C1999" s="1">
        <v>0.75</v>
      </c>
    </row>
    <row r="2000" spans="1:3" x14ac:dyDescent="0.35">
      <c r="A2000" t="s">
        <v>6178</v>
      </c>
      <c r="B2000">
        <v>281638263</v>
      </c>
      <c r="C2000" s="1">
        <v>0.5</v>
      </c>
    </row>
    <row r="2001" spans="1:3" x14ac:dyDescent="0.35">
      <c r="A2001" t="s">
        <v>6178</v>
      </c>
      <c r="B2001">
        <v>358235140</v>
      </c>
      <c r="C2001" s="1">
        <v>0.75</v>
      </c>
    </row>
    <row r="2002" spans="1:3" x14ac:dyDescent="0.35">
      <c r="A2002" t="s">
        <v>6178</v>
      </c>
      <c r="B2002">
        <v>454473125</v>
      </c>
      <c r="C2002" s="1">
        <v>0.25</v>
      </c>
    </row>
    <row r="2003" spans="1:3" x14ac:dyDescent="0.35">
      <c r="A2003" t="s">
        <v>6178</v>
      </c>
      <c r="B2003">
        <v>21760390</v>
      </c>
      <c r="C2003" s="1">
        <v>0</v>
      </c>
    </row>
    <row r="2004" spans="1:3" x14ac:dyDescent="0.35">
      <c r="A2004" t="s">
        <v>6178</v>
      </c>
      <c r="B2004">
        <v>862739449</v>
      </c>
      <c r="C2004" s="1">
        <v>0.75</v>
      </c>
    </row>
    <row r="2005" spans="1:3" x14ac:dyDescent="0.35">
      <c r="A2005" t="s">
        <v>6178</v>
      </c>
      <c r="B2005">
        <v>143782117</v>
      </c>
      <c r="C2005" s="1">
        <v>0.5</v>
      </c>
    </row>
    <row r="2006" spans="1:3" x14ac:dyDescent="0.35">
      <c r="A2006" t="s">
        <v>6178</v>
      </c>
      <c r="B2006">
        <v>738497808</v>
      </c>
      <c r="C2006" s="1">
        <v>0.5</v>
      </c>
    </row>
    <row r="2007" spans="1:3" x14ac:dyDescent="0.35">
      <c r="A2007" t="s">
        <v>6178</v>
      </c>
      <c r="B2007">
        <v>290011943</v>
      </c>
      <c r="C2007" s="1">
        <v>0.75</v>
      </c>
    </row>
    <row r="2008" spans="1:3" x14ac:dyDescent="0.35">
      <c r="A2008" t="s">
        <v>6178</v>
      </c>
      <c r="B2008">
        <v>547132319</v>
      </c>
      <c r="C2008" s="1">
        <v>0</v>
      </c>
    </row>
    <row r="2009" spans="1:3" x14ac:dyDescent="0.35">
      <c r="A2009" t="s">
        <v>6178</v>
      </c>
      <c r="B2009">
        <v>657272913</v>
      </c>
      <c r="C2009" s="1">
        <v>0.25</v>
      </c>
    </row>
    <row r="2010" spans="1:3" x14ac:dyDescent="0.35">
      <c r="A2010" t="s">
        <v>6178</v>
      </c>
      <c r="B2010">
        <v>301533948</v>
      </c>
      <c r="C2010" s="1">
        <v>0.25</v>
      </c>
    </row>
    <row r="2011" spans="1:3" x14ac:dyDescent="0.35">
      <c r="A2011" t="s">
        <v>6178</v>
      </c>
      <c r="B2011">
        <v>596923341</v>
      </c>
      <c r="C2011" s="1">
        <v>0</v>
      </c>
    </row>
    <row r="2012" spans="1:3" x14ac:dyDescent="0.35">
      <c r="A2012" t="s">
        <v>6178</v>
      </c>
      <c r="B2012">
        <v>590984003</v>
      </c>
      <c r="C2012" s="1">
        <v>0.25</v>
      </c>
    </row>
    <row r="2013" spans="1:3" x14ac:dyDescent="0.35">
      <c r="A2013" t="s">
        <v>6178</v>
      </c>
      <c r="B2013">
        <v>426567296</v>
      </c>
      <c r="C2013" s="1">
        <v>0</v>
      </c>
    </row>
    <row r="2014" spans="1:3" x14ac:dyDescent="0.35">
      <c r="A2014" t="s">
        <v>6178</v>
      </c>
      <c r="B2014">
        <v>689247857</v>
      </c>
      <c r="C2014" s="1">
        <v>0</v>
      </c>
    </row>
    <row r="2015" spans="1:3" x14ac:dyDescent="0.35">
      <c r="A2015" t="s">
        <v>6178</v>
      </c>
      <c r="B2015">
        <v>673180431</v>
      </c>
      <c r="C2015" s="1">
        <v>0.5</v>
      </c>
    </row>
    <row r="2016" spans="1:3" x14ac:dyDescent="0.35">
      <c r="A2016" t="s">
        <v>6178</v>
      </c>
      <c r="B2016">
        <v>270121096</v>
      </c>
      <c r="C2016" s="1">
        <v>0.75</v>
      </c>
    </row>
    <row r="2017" spans="1:3" x14ac:dyDescent="0.35">
      <c r="A2017" t="s">
        <v>6178</v>
      </c>
      <c r="B2017">
        <v>17757953</v>
      </c>
      <c r="C2017" s="1">
        <v>0.25</v>
      </c>
    </row>
    <row r="2018" spans="1:3" x14ac:dyDescent="0.35">
      <c r="A2018" t="s">
        <v>6178</v>
      </c>
      <c r="B2018">
        <v>164215475</v>
      </c>
      <c r="C2018" s="1">
        <v>0.5</v>
      </c>
    </row>
    <row r="2019" spans="1:3" x14ac:dyDescent="0.35">
      <c r="A2019" t="s">
        <v>6178</v>
      </c>
      <c r="B2019">
        <v>763609555</v>
      </c>
      <c r="C2019" s="1">
        <v>0.25</v>
      </c>
    </row>
    <row r="2020" spans="1:3" x14ac:dyDescent="0.35">
      <c r="A2020" t="s">
        <v>6178</v>
      </c>
      <c r="B2020">
        <v>91789554</v>
      </c>
      <c r="C2020" s="1">
        <v>0</v>
      </c>
    </row>
    <row r="2021" spans="1:3" x14ac:dyDescent="0.35">
      <c r="A2021" t="s">
        <v>6178</v>
      </c>
      <c r="B2021">
        <v>825936254</v>
      </c>
      <c r="C2021" s="1">
        <v>0.75</v>
      </c>
    </row>
    <row r="2022" spans="1:3" x14ac:dyDescent="0.35">
      <c r="A2022" t="s">
        <v>6178</v>
      </c>
      <c r="B2022">
        <v>902196918</v>
      </c>
      <c r="C2022" s="1">
        <v>0</v>
      </c>
    </row>
    <row r="2023" spans="1:3" x14ac:dyDescent="0.35">
      <c r="A2023" t="s">
        <v>6178</v>
      </c>
      <c r="B2023">
        <v>439347146</v>
      </c>
      <c r="C2023" s="1">
        <v>0.75</v>
      </c>
    </row>
    <row r="2024" spans="1:3" x14ac:dyDescent="0.35">
      <c r="A2024" t="s">
        <v>6178</v>
      </c>
      <c r="B2024">
        <v>585061240</v>
      </c>
      <c r="C2024" s="1">
        <v>0</v>
      </c>
    </row>
    <row r="2025" spans="1:3" x14ac:dyDescent="0.35">
      <c r="A2025" t="s">
        <v>6178</v>
      </c>
      <c r="B2025">
        <v>300991991</v>
      </c>
      <c r="C2025" s="1">
        <v>0.75</v>
      </c>
    </row>
    <row r="2026" spans="1:3" x14ac:dyDescent="0.35">
      <c r="A2026" t="s">
        <v>6178</v>
      </c>
      <c r="B2026">
        <v>950818731</v>
      </c>
      <c r="C2026" s="1">
        <v>0.75</v>
      </c>
    </row>
    <row r="2027" spans="1:3" x14ac:dyDescent="0.35">
      <c r="A2027" t="s">
        <v>6178</v>
      </c>
      <c r="B2027">
        <v>394538360</v>
      </c>
      <c r="C2027" s="1">
        <v>0.5</v>
      </c>
    </row>
    <row r="2028" spans="1:3" x14ac:dyDescent="0.35">
      <c r="A2028" t="s">
        <v>6178</v>
      </c>
      <c r="B2028">
        <v>29233538</v>
      </c>
      <c r="C2028" s="1">
        <v>0.75</v>
      </c>
    </row>
    <row r="2029" spans="1:3" x14ac:dyDescent="0.35">
      <c r="A2029" t="s">
        <v>6178</v>
      </c>
      <c r="B2029">
        <v>527206325</v>
      </c>
      <c r="C2029" s="1">
        <v>0</v>
      </c>
    </row>
    <row r="2030" spans="1:3" x14ac:dyDescent="0.35">
      <c r="A2030" t="s">
        <v>6178</v>
      </c>
      <c r="B2030">
        <v>749620169</v>
      </c>
      <c r="C2030" s="1">
        <v>0.25</v>
      </c>
    </row>
    <row r="2031" spans="1:3" x14ac:dyDescent="0.35">
      <c r="A2031" t="s">
        <v>6178</v>
      </c>
      <c r="B2031">
        <v>208888660</v>
      </c>
      <c r="C2031" s="1">
        <v>0.75</v>
      </c>
    </row>
    <row r="2032" spans="1:3" x14ac:dyDescent="0.35">
      <c r="A2032" t="s">
        <v>6178</v>
      </c>
      <c r="B2032">
        <v>85031129</v>
      </c>
      <c r="C2032" s="1">
        <v>0.75</v>
      </c>
    </row>
    <row r="2033" spans="1:3" x14ac:dyDescent="0.35">
      <c r="A2033" t="s">
        <v>6178</v>
      </c>
      <c r="B2033">
        <v>919962728</v>
      </c>
      <c r="C2033" s="1">
        <v>0.5</v>
      </c>
    </row>
    <row r="2034" spans="1:3" x14ac:dyDescent="0.35">
      <c r="A2034" t="s">
        <v>6178</v>
      </c>
      <c r="B2034">
        <v>804813466</v>
      </c>
      <c r="C2034" s="1">
        <v>0.5</v>
      </c>
    </row>
    <row r="2035" spans="1:3" x14ac:dyDescent="0.35">
      <c r="A2035" t="s">
        <v>6178</v>
      </c>
      <c r="B2035">
        <v>888123952</v>
      </c>
      <c r="C2035" s="1">
        <v>0</v>
      </c>
    </row>
    <row r="2036" spans="1:3" x14ac:dyDescent="0.35">
      <c r="A2036" t="s">
        <v>6178</v>
      </c>
      <c r="B2036">
        <v>48471431</v>
      </c>
      <c r="C2036" s="1">
        <v>0.5</v>
      </c>
    </row>
    <row r="2037" spans="1:3" x14ac:dyDescent="0.35">
      <c r="A2037" t="s">
        <v>6178</v>
      </c>
      <c r="B2037">
        <v>768030363</v>
      </c>
      <c r="C2037" s="1">
        <v>0.25</v>
      </c>
    </row>
    <row r="2038" spans="1:3" x14ac:dyDescent="0.35">
      <c r="A2038" t="s">
        <v>6178</v>
      </c>
      <c r="B2038">
        <v>500212612</v>
      </c>
      <c r="C2038" s="1">
        <v>0.75</v>
      </c>
    </row>
    <row r="2039" spans="1:3" x14ac:dyDescent="0.35">
      <c r="A2039" t="s">
        <v>6178</v>
      </c>
      <c r="B2039">
        <v>437676621</v>
      </c>
      <c r="C2039" s="1">
        <v>0</v>
      </c>
    </row>
    <row r="2040" spans="1:3" x14ac:dyDescent="0.35">
      <c r="A2040" t="s">
        <v>6178</v>
      </c>
      <c r="B2040">
        <v>267056850</v>
      </c>
      <c r="C2040" s="1">
        <v>0.25</v>
      </c>
    </row>
    <row r="2041" spans="1:3" x14ac:dyDescent="0.35">
      <c r="A2041" t="s">
        <v>6178</v>
      </c>
      <c r="B2041">
        <v>198416249</v>
      </c>
      <c r="C2041" s="1">
        <v>0</v>
      </c>
    </row>
    <row r="2042" spans="1:3" x14ac:dyDescent="0.35">
      <c r="A2042" t="s">
        <v>6178</v>
      </c>
      <c r="B2042">
        <v>665812247</v>
      </c>
      <c r="C2042" s="1">
        <v>0</v>
      </c>
    </row>
    <row r="2043" spans="1:3" x14ac:dyDescent="0.35">
      <c r="A2043" t="s">
        <v>6178</v>
      </c>
      <c r="B2043">
        <v>808794445</v>
      </c>
      <c r="C2043" s="1">
        <v>0</v>
      </c>
    </row>
    <row r="2044" spans="1:3" x14ac:dyDescent="0.35">
      <c r="A2044" t="s">
        <v>6178</v>
      </c>
      <c r="B2044">
        <v>835550483</v>
      </c>
      <c r="C2044" s="1">
        <v>0.25</v>
      </c>
    </row>
    <row r="2045" spans="1:3" x14ac:dyDescent="0.35">
      <c r="A2045" t="s">
        <v>6178</v>
      </c>
      <c r="B2045">
        <v>915341022</v>
      </c>
      <c r="C2045" s="1">
        <v>0</v>
      </c>
    </row>
    <row r="2046" spans="1:3" x14ac:dyDescent="0.35">
      <c r="A2046" t="s">
        <v>6178</v>
      </c>
      <c r="B2046">
        <v>680950958</v>
      </c>
      <c r="C2046" s="1">
        <v>0.25</v>
      </c>
    </row>
    <row r="2047" spans="1:3" x14ac:dyDescent="0.35">
      <c r="A2047" t="s">
        <v>6178</v>
      </c>
      <c r="B2047">
        <v>885948947</v>
      </c>
      <c r="C2047" s="1">
        <v>0.25</v>
      </c>
    </row>
    <row r="2048" spans="1:3" x14ac:dyDescent="0.35">
      <c r="A2048" t="s">
        <v>6178</v>
      </c>
      <c r="B2048">
        <v>519706370</v>
      </c>
      <c r="C2048" s="1">
        <v>0.25</v>
      </c>
    </row>
    <row r="2049" spans="1:3" x14ac:dyDescent="0.35">
      <c r="A2049" t="s">
        <v>6178</v>
      </c>
      <c r="B2049">
        <v>666601629</v>
      </c>
      <c r="C2049" s="1">
        <v>0.25</v>
      </c>
    </row>
    <row r="2050" spans="1:3" x14ac:dyDescent="0.35">
      <c r="A2050" t="s">
        <v>6178</v>
      </c>
      <c r="B2050">
        <v>866388847</v>
      </c>
      <c r="C2050" s="1">
        <v>0.25</v>
      </c>
    </row>
    <row r="2051" spans="1:3" x14ac:dyDescent="0.35">
      <c r="A2051" t="s">
        <v>6178</v>
      </c>
      <c r="B2051">
        <v>674675698</v>
      </c>
      <c r="C2051" s="1">
        <v>0.75</v>
      </c>
    </row>
    <row r="2052" spans="1:3" x14ac:dyDescent="0.35">
      <c r="A2052" t="s">
        <v>6178</v>
      </c>
      <c r="B2052">
        <v>908541019</v>
      </c>
      <c r="C2052" s="1">
        <v>0.25</v>
      </c>
    </row>
    <row r="2053" spans="1:3" x14ac:dyDescent="0.35">
      <c r="A2053" t="s">
        <v>6178</v>
      </c>
      <c r="B2053">
        <v>329720299</v>
      </c>
      <c r="C2053" s="1">
        <v>0.25</v>
      </c>
    </row>
    <row r="2054" spans="1:3" x14ac:dyDescent="0.35">
      <c r="A2054" t="s">
        <v>6178</v>
      </c>
      <c r="B2054">
        <v>827014686</v>
      </c>
      <c r="C2054" s="1">
        <v>0.25</v>
      </c>
    </row>
    <row r="2055" spans="1:3" x14ac:dyDescent="0.35">
      <c r="A2055" t="s">
        <v>6178</v>
      </c>
      <c r="B2055">
        <v>558451073</v>
      </c>
      <c r="C2055" s="1">
        <v>0.75</v>
      </c>
    </row>
    <row r="2056" spans="1:3" x14ac:dyDescent="0.35">
      <c r="A2056" t="s">
        <v>6178</v>
      </c>
      <c r="B2056">
        <v>783211608</v>
      </c>
      <c r="C2056" s="1">
        <v>0</v>
      </c>
    </row>
    <row r="2057" spans="1:3" x14ac:dyDescent="0.35">
      <c r="A2057" t="s">
        <v>6178</v>
      </c>
      <c r="B2057">
        <v>654101246</v>
      </c>
      <c r="C2057" s="1">
        <v>0</v>
      </c>
    </row>
    <row r="2058" spans="1:3" x14ac:dyDescent="0.35">
      <c r="A2058" t="s">
        <v>6178</v>
      </c>
      <c r="B2058">
        <v>332182225</v>
      </c>
      <c r="C2058" s="1">
        <v>0</v>
      </c>
    </row>
    <row r="2059" spans="1:3" x14ac:dyDescent="0.35">
      <c r="A2059" t="s">
        <v>6178</v>
      </c>
      <c r="B2059">
        <v>743760254</v>
      </c>
      <c r="C2059" s="1">
        <v>0.75</v>
      </c>
    </row>
    <row r="2060" spans="1:3" x14ac:dyDescent="0.35">
      <c r="A2060" t="s">
        <v>6178</v>
      </c>
      <c r="B2060">
        <v>423156618</v>
      </c>
      <c r="C2060" s="1">
        <v>0.5</v>
      </c>
    </row>
    <row r="2061" spans="1:3" x14ac:dyDescent="0.35">
      <c r="A2061" t="s">
        <v>6178</v>
      </c>
      <c r="B2061">
        <v>42101618</v>
      </c>
      <c r="C2061" s="1">
        <v>0.75</v>
      </c>
    </row>
    <row r="2062" spans="1:3" x14ac:dyDescent="0.35">
      <c r="A2062" t="s">
        <v>6178</v>
      </c>
      <c r="B2062">
        <v>842115961</v>
      </c>
      <c r="C2062" s="1">
        <v>0.25</v>
      </c>
    </row>
    <row r="2063" spans="1:3" x14ac:dyDescent="0.35">
      <c r="A2063" t="s">
        <v>6178</v>
      </c>
      <c r="B2063">
        <v>838153424</v>
      </c>
      <c r="C2063" s="1">
        <v>0.25</v>
      </c>
    </row>
    <row r="2064" spans="1:3" x14ac:dyDescent="0.35">
      <c r="A2064" t="s">
        <v>6178</v>
      </c>
      <c r="B2064">
        <v>765711387</v>
      </c>
      <c r="C2064" s="1">
        <v>0.5</v>
      </c>
    </row>
    <row r="2065" spans="1:3" x14ac:dyDescent="0.35">
      <c r="A2065" t="s">
        <v>6178</v>
      </c>
      <c r="B2065">
        <v>469919023</v>
      </c>
      <c r="C2065" s="1">
        <v>0</v>
      </c>
    </row>
    <row r="2066" spans="1:3" x14ac:dyDescent="0.35">
      <c r="A2066" t="s">
        <v>6178</v>
      </c>
      <c r="B2066">
        <v>676156542</v>
      </c>
      <c r="C2066" s="1">
        <v>0.75</v>
      </c>
    </row>
    <row r="2067" spans="1:3" x14ac:dyDescent="0.35">
      <c r="A2067" t="s">
        <v>6178</v>
      </c>
      <c r="B2067">
        <v>826220444</v>
      </c>
      <c r="C2067" s="1">
        <v>0.25</v>
      </c>
    </row>
    <row r="2068" spans="1:3" x14ac:dyDescent="0.35">
      <c r="A2068" t="s">
        <v>6178</v>
      </c>
      <c r="B2068">
        <v>747753075</v>
      </c>
      <c r="C2068" s="1">
        <v>0.75</v>
      </c>
    </row>
    <row r="2069" spans="1:3" x14ac:dyDescent="0.35">
      <c r="A2069" t="s">
        <v>6178</v>
      </c>
      <c r="B2069">
        <v>940465945</v>
      </c>
      <c r="C2069" s="1">
        <v>0.25</v>
      </c>
    </row>
    <row r="2070" spans="1:3" x14ac:dyDescent="0.35">
      <c r="A2070" t="s">
        <v>6178</v>
      </c>
      <c r="B2070">
        <v>481270841</v>
      </c>
      <c r="C2070" s="1">
        <v>0.5</v>
      </c>
    </row>
    <row r="2071" spans="1:3" x14ac:dyDescent="0.35">
      <c r="A2071" t="s">
        <v>6178</v>
      </c>
      <c r="B2071">
        <v>711464485</v>
      </c>
      <c r="C2071" s="1">
        <v>0.75</v>
      </c>
    </row>
    <row r="2072" spans="1:3" x14ac:dyDescent="0.35">
      <c r="A2072" t="s">
        <v>6178</v>
      </c>
      <c r="B2072">
        <v>850215093</v>
      </c>
      <c r="C2072" s="1">
        <v>0.75</v>
      </c>
    </row>
    <row r="2073" spans="1:3" x14ac:dyDescent="0.35">
      <c r="A2073" t="s">
        <v>6178</v>
      </c>
      <c r="B2073">
        <v>177481325</v>
      </c>
      <c r="C2073" s="1">
        <v>0</v>
      </c>
    </row>
    <row r="2074" spans="1:3" x14ac:dyDescent="0.35">
      <c r="A2074" t="s">
        <v>6178</v>
      </c>
      <c r="B2074">
        <v>139492099</v>
      </c>
      <c r="C2074" s="1">
        <v>0.25</v>
      </c>
    </row>
    <row r="2075" spans="1:3" x14ac:dyDescent="0.35">
      <c r="A2075" t="s">
        <v>6178</v>
      </c>
      <c r="B2075">
        <v>967386430</v>
      </c>
      <c r="C2075" s="1">
        <v>0.75</v>
      </c>
    </row>
    <row r="2076" spans="1:3" x14ac:dyDescent="0.35">
      <c r="A2076" t="s">
        <v>6178</v>
      </c>
      <c r="B2076">
        <v>348362013</v>
      </c>
      <c r="C2076" s="1">
        <v>0</v>
      </c>
    </row>
    <row r="2077" spans="1:3" x14ac:dyDescent="0.35">
      <c r="A2077" t="s">
        <v>6178</v>
      </c>
      <c r="B2077">
        <v>327013364</v>
      </c>
      <c r="C2077" s="1">
        <v>0.5</v>
      </c>
    </row>
    <row r="2078" spans="1:3" x14ac:dyDescent="0.35">
      <c r="A2078" t="s">
        <v>6178</v>
      </c>
      <c r="B2078">
        <v>513420727</v>
      </c>
      <c r="C2078" s="1">
        <v>0</v>
      </c>
    </row>
    <row r="2079" spans="1:3" x14ac:dyDescent="0.35">
      <c r="A2079" t="s">
        <v>6178</v>
      </c>
      <c r="B2079">
        <v>91234414</v>
      </c>
      <c r="C2079" s="1">
        <v>0.75</v>
      </c>
    </row>
    <row r="2080" spans="1:3" x14ac:dyDescent="0.35">
      <c r="A2080" t="s">
        <v>6178</v>
      </c>
      <c r="B2080">
        <v>787970771</v>
      </c>
      <c r="C2080" s="1">
        <v>0.5</v>
      </c>
    </row>
    <row r="2081" spans="1:3" x14ac:dyDescent="0.35">
      <c r="A2081" t="s">
        <v>6178</v>
      </c>
      <c r="B2081">
        <v>379935005</v>
      </c>
      <c r="C2081" s="1">
        <v>0.25</v>
      </c>
    </row>
    <row r="2082" spans="1:3" x14ac:dyDescent="0.35">
      <c r="A2082" t="s">
        <v>6178</v>
      </c>
      <c r="B2082">
        <v>104099391</v>
      </c>
      <c r="C2082" s="1">
        <v>0.5</v>
      </c>
    </row>
    <row r="2083" spans="1:3" x14ac:dyDescent="0.35">
      <c r="A2083" t="s">
        <v>6178</v>
      </c>
      <c r="B2083">
        <v>219530629</v>
      </c>
      <c r="C2083" s="1">
        <v>0.25</v>
      </c>
    </row>
    <row r="2084" spans="1:3" x14ac:dyDescent="0.35">
      <c r="A2084" t="s">
        <v>6178</v>
      </c>
      <c r="B2084">
        <v>472776950</v>
      </c>
      <c r="C2084" s="1">
        <v>0.25</v>
      </c>
    </row>
    <row r="2085" spans="1:3" x14ac:dyDescent="0.35">
      <c r="A2085" t="s">
        <v>6178</v>
      </c>
      <c r="B2085">
        <v>426810795</v>
      </c>
      <c r="C2085" s="1">
        <v>0.5</v>
      </c>
    </row>
    <row r="2086" spans="1:3" x14ac:dyDescent="0.35">
      <c r="A2086" t="s">
        <v>6178</v>
      </c>
      <c r="B2086">
        <v>7308307</v>
      </c>
      <c r="C2086" s="1">
        <v>0.25</v>
      </c>
    </row>
    <row r="2087" spans="1:3" x14ac:dyDescent="0.35">
      <c r="A2087" t="s">
        <v>6178</v>
      </c>
      <c r="B2087">
        <v>508120860</v>
      </c>
      <c r="C2087" s="1">
        <v>0.25</v>
      </c>
    </row>
    <row r="2088" spans="1:3" x14ac:dyDescent="0.35">
      <c r="A2088" t="s">
        <v>6178</v>
      </c>
      <c r="B2088">
        <v>415890182</v>
      </c>
      <c r="C2088" s="1">
        <v>0.75</v>
      </c>
    </row>
    <row r="2089" spans="1:3" x14ac:dyDescent="0.35">
      <c r="A2089" t="s">
        <v>6178</v>
      </c>
      <c r="B2089">
        <v>748875665</v>
      </c>
      <c r="C2089" s="1">
        <v>0</v>
      </c>
    </row>
    <row r="2090" spans="1:3" x14ac:dyDescent="0.35">
      <c r="A2090" t="s">
        <v>6178</v>
      </c>
      <c r="B2090">
        <v>522730210</v>
      </c>
      <c r="C2090" s="1">
        <v>0.75</v>
      </c>
    </row>
    <row r="2091" spans="1:3" x14ac:dyDescent="0.35">
      <c r="A2091" t="s">
        <v>6178</v>
      </c>
      <c r="B2091">
        <v>51357710</v>
      </c>
      <c r="C2091" s="1">
        <v>0.25</v>
      </c>
    </row>
    <row r="2092" spans="1:3" x14ac:dyDescent="0.35">
      <c r="A2092" t="s">
        <v>6178</v>
      </c>
      <c r="B2092">
        <v>554865630</v>
      </c>
      <c r="C2092" s="1">
        <v>0</v>
      </c>
    </row>
    <row r="2093" spans="1:3" x14ac:dyDescent="0.35">
      <c r="A2093" t="s">
        <v>6178</v>
      </c>
      <c r="B2093">
        <v>321167975</v>
      </c>
      <c r="C2093" s="1">
        <v>0.5</v>
      </c>
    </row>
    <row r="2094" spans="1:3" x14ac:dyDescent="0.35">
      <c r="A2094" t="s">
        <v>6178</v>
      </c>
      <c r="B2094">
        <v>672898421</v>
      </c>
      <c r="C2094" s="1">
        <v>0.75</v>
      </c>
    </row>
    <row r="2095" spans="1:3" x14ac:dyDescent="0.35">
      <c r="A2095" t="s">
        <v>6178</v>
      </c>
      <c r="B2095">
        <v>913765998</v>
      </c>
      <c r="C2095" s="1">
        <v>0.75</v>
      </c>
    </row>
    <row r="2096" spans="1:3" x14ac:dyDescent="0.35">
      <c r="A2096" t="s">
        <v>6178</v>
      </c>
      <c r="B2096">
        <v>649881744</v>
      </c>
      <c r="C2096" s="1">
        <v>0.75</v>
      </c>
    </row>
    <row r="2097" spans="1:3" x14ac:dyDescent="0.35">
      <c r="A2097" t="s">
        <v>6178</v>
      </c>
      <c r="B2097">
        <v>993386241</v>
      </c>
      <c r="C2097" s="1">
        <v>0</v>
      </c>
    </row>
    <row r="2098" spans="1:3" x14ac:dyDescent="0.35">
      <c r="A2098" t="s">
        <v>6182</v>
      </c>
      <c r="B2098">
        <v>446276731</v>
      </c>
      <c r="C2098" s="1">
        <v>0</v>
      </c>
    </row>
    <row r="2099" spans="1:3" x14ac:dyDescent="0.35">
      <c r="A2099" t="s">
        <v>6182</v>
      </c>
      <c r="B2099">
        <v>741790644</v>
      </c>
      <c r="C2099" s="1">
        <v>0.25</v>
      </c>
    </row>
    <row r="2100" spans="1:3" x14ac:dyDescent="0.35">
      <c r="A2100" t="s">
        <v>6182</v>
      </c>
      <c r="B2100">
        <v>169329241</v>
      </c>
      <c r="C2100" s="1">
        <v>0.75</v>
      </c>
    </row>
    <row r="2101" spans="1:3" x14ac:dyDescent="0.35">
      <c r="A2101" t="s">
        <v>6182</v>
      </c>
      <c r="B2101">
        <v>943830410</v>
      </c>
      <c r="C2101" s="1">
        <v>0</v>
      </c>
    </row>
    <row r="2102" spans="1:3" x14ac:dyDescent="0.35">
      <c r="A2102" t="s">
        <v>6182</v>
      </c>
      <c r="B2102">
        <v>807793857</v>
      </c>
      <c r="C2102" s="1">
        <v>0.5</v>
      </c>
    </row>
    <row r="2103" spans="1:3" x14ac:dyDescent="0.35">
      <c r="A2103" t="s">
        <v>6182</v>
      </c>
      <c r="B2103">
        <v>487433294</v>
      </c>
      <c r="C2103" s="1">
        <v>0.5</v>
      </c>
    </row>
    <row r="2104" spans="1:3" x14ac:dyDescent="0.35">
      <c r="A2104" t="s">
        <v>6182</v>
      </c>
      <c r="B2104">
        <v>393858976</v>
      </c>
      <c r="C2104" s="1">
        <v>0.75</v>
      </c>
    </row>
    <row r="2105" spans="1:3" x14ac:dyDescent="0.35">
      <c r="A2105" t="s">
        <v>6182</v>
      </c>
      <c r="B2105">
        <v>22623932</v>
      </c>
      <c r="C2105" s="1">
        <v>0.25</v>
      </c>
    </row>
    <row r="2106" spans="1:3" x14ac:dyDescent="0.35">
      <c r="A2106" t="s">
        <v>6182</v>
      </c>
      <c r="B2106">
        <v>661401249</v>
      </c>
      <c r="C2106" s="1">
        <v>0</v>
      </c>
    </row>
    <row r="2107" spans="1:3" x14ac:dyDescent="0.35">
      <c r="A2107" t="s">
        <v>6182</v>
      </c>
      <c r="B2107">
        <v>200545516</v>
      </c>
      <c r="C2107" s="1">
        <v>0.75</v>
      </c>
    </row>
    <row r="2108" spans="1:3" x14ac:dyDescent="0.35">
      <c r="A2108" t="s">
        <v>6182</v>
      </c>
      <c r="B2108">
        <v>137837802</v>
      </c>
      <c r="C2108" s="1">
        <v>0.75</v>
      </c>
    </row>
    <row r="2109" spans="1:3" x14ac:dyDescent="0.35">
      <c r="A2109" t="s">
        <v>6182</v>
      </c>
      <c r="B2109">
        <v>751352918</v>
      </c>
      <c r="C2109" s="1">
        <v>0.25</v>
      </c>
    </row>
    <row r="2110" spans="1:3" x14ac:dyDescent="0.35">
      <c r="A2110" t="s">
        <v>6182</v>
      </c>
      <c r="B2110">
        <v>336343604</v>
      </c>
      <c r="C2110" s="1">
        <v>0.75</v>
      </c>
    </row>
    <row r="2111" spans="1:3" x14ac:dyDescent="0.35">
      <c r="A2111" t="s">
        <v>6182</v>
      </c>
      <c r="B2111">
        <v>792776232</v>
      </c>
      <c r="C2111" s="1">
        <v>0</v>
      </c>
    </row>
    <row r="2112" spans="1:3" x14ac:dyDescent="0.35">
      <c r="A2112" t="s">
        <v>6182</v>
      </c>
      <c r="B2112">
        <v>747666123</v>
      </c>
      <c r="C2112" s="1">
        <v>0</v>
      </c>
    </row>
    <row r="2113" spans="1:3" x14ac:dyDescent="0.35">
      <c r="A2113" t="s">
        <v>6182</v>
      </c>
      <c r="B2113">
        <v>476788440</v>
      </c>
      <c r="C2113" s="1">
        <v>0.25</v>
      </c>
    </row>
    <row r="2114" spans="1:3" x14ac:dyDescent="0.35">
      <c r="A2114" t="s">
        <v>6182</v>
      </c>
      <c r="B2114">
        <v>590212625</v>
      </c>
      <c r="C2114" s="1">
        <v>0.5</v>
      </c>
    </row>
    <row r="2115" spans="1:3" x14ac:dyDescent="0.35">
      <c r="A2115" t="s">
        <v>6182</v>
      </c>
      <c r="B2115">
        <v>135044117</v>
      </c>
      <c r="C2115" s="1">
        <v>0.5</v>
      </c>
    </row>
    <row r="2116" spans="1:3" x14ac:dyDescent="0.35">
      <c r="A2116" t="s">
        <v>6182</v>
      </c>
      <c r="B2116">
        <v>600449226</v>
      </c>
      <c r="C2116" s="1">
        <v>0.75</v>
      </c>
    </row>
    <row r="2117" spans="1:3" x14ac:dyDescent="0.35">
      <c r="A2117" t="s">
        <v>6182</v>
      </c>
      <c r="B2117">
        <v>529389770</v>
      </c>
      <c r="C2117" s="1">
        <v>0.25</v>
      </c>
    </row>
    <row r="2118" spans="1:3" x14ac:dyDescent="0.35">
      <c r="A2118" t="s">
        <v>6182</v>
      </c>
      <c r="B2118">
        <v>135088606</v>
      </c>
      <c r="C2118" s="1">
        <v>0.25</v>
      </c>
    </row>
    <row r="2119" spans="1:3" x14ac:dyDescent="0.35">
      <c r="A2119" t="s">
        <v>6182</v>
      </c>
      <c r="B2119">
        <v>450183935</v>
      </c>
      <c r="C2119" s="1">
        <v>0.5</v>
      </c>
    </row>
    <row r="2120" spans="1:3" x14ac:dyDescent="0.35">
      <c r="A2120" t="s">
        <v>6182</v>
      </c>
      <c r="B2120">
        <v>781083636</v>
      </c>
      <c r="C2120" s="1">
        <v>0</v>
      </c>
    </row>
    <row r="2121" spans="1:3" x14ac:dyDescent="0.35">
      <c r="A2121" t="s">
        <v>6182</v>
      </c>
      <c r="B2121">
        <v>687970690</v>
      </c>
      <c r="C2121" s="1">
        <v>0</v>
      </c>
    </row>
    <row r="2122" spans="1:3" x14ac:dyDescent="0.35">
      <c r="A2122" t="s">
        <v>6182</v>
      </c>
      <c r="B2122">
        <v>255927900</v>
      </c>
      <c r="C2122" s="1">
        <v>0.5</v>
      </c>
    </row>
    <row r="2123" spans="1:3" x14ac:dyDescent="0.35">
      <c r="A2123" t="s">
        <v>6182</v>
      </c>
      <c r="B2123">
        <v>24757395</v>
      </c>
      <c r="C2123" s="1">
        <v>0.75</v>
      </c>
    </row>
    <row r="2124" spans="1:3" x14ac:dyDescent="0.35">
      <c r="A2124" t="s">
        <v>6182</v>
      </c>
      <c r="B2124">
        <v>283169927</v>
      </c>
      <c r="C2124" s="1">
        <v>0.75</v>
      </c>
    </row>
    <row r="2125" spans="1:3" x14ac:dyDescent="0.35">
      <c r="A2125" t="s">
        <v>6182</v>
      </c>
      <c r="B2125">
        <v>491584738</v>
      </c>
      <c r="C2125" s="1">
        <v>0</v>
      </c>
    </row>
    <row r="2126" spans="1:3" x14ac:dyDescent="0.35">
      <c r="A2126" t="s">
        <v>6182</v>
      </c>
      <c r="B2126">
        <v>174963334</v>
      </c>
      <c r="C2126" s="1">
        <v>0</v>
      </c>
    </row>
    <row r="2127" spans="1:3" x14ac:dyDescent="0.35">
      <c r="A2127" t="s">
        <v>6182</v>
      </c>
      <c r="B2127">
        <v>424349749</v>
      </c>
      <c r="C2127" s="1">
        <v>0.5</v>
      </c>
    </row>
    <row r="2128" spans="1:3" x14ac:dyDescent="0.35">
      <c r="A2128" t="s">
        <v>6182</v>
      </c>
      <c r="B2128">
        <v>309373814</v>
      </c>
      <c r="C2128" s="1">
        <v>0.25</v>
      </c>
    </row>
    <row r="2129" spans="1:3" x14ac:dyDescent="0.35">
      <c r="A2129" t="s">
        <v>6182</v>
      </c>
      <c r="B2129">
        <v>401915086</v>
      </c>
      <c r="C2129" s="1">
        <v>0</v>
      </c>
    </row>
    <row r="2130" spans="1:3" x14ac:dyDescent="0.35">
      <c r="A2130" t="s">
        <v>6182</v>
      </c>
      <c r="B2130">
        <v>827798637</v>
      </c>
      <c r="C2130" s="1">
        <v>0.5</v>
      </c>
    </row>
    <row r="2131" spans="1:3" x14ac:dyDescent="0.35">
      <c r="A2131" t="s">
        <v>6182</v>
      </c>
      <c r="B2131">
        <v>266203436</v>
      </c>
      <c r="C2131" s="1">
        <v>0.75</v>
      </c>
    </row>
    <row r="2132" spans="1:3" x14ac:dyDescent="0.35">
      <c r="A2132" t="s">
        <v>6182</v>
      </c>
      <c r="B2132">
        <v>513611430</v>
      </c>
      <c r="C2132" s="1">
        <v>0</v>
      </c>
    </row>
    <row r="2133" spans="1:3" x14ac:dyDescent="0.35">
      <c r="A2133" t="s">
        <v>6182</v>
      </c>
      <c r="B2133">
        <v>155982015</v>
      </c>
      <c r="C2133" s="1">
        <v>0.25</v>
      </c>
    </row>
    <row r="2134" spans="1:3" x14ac:dyDescent="0.35">
      <c r="A2134" t="s">
        <v>6182</v>
      </c>
      <c r="B2134">
        <v>484725064</v>
      </c>
      <c r="C2134" s="1">
        <v>0.25</v>
      </c>
    </row>
    <row r="2135" spans="1:3" x14ac:dyDescent="0.35">
      <c r="A2135" t="s">
        <v>6182</v>
      </c>
      <c r="B2135">
        <v>202122706</v>
      </c>
      <c r="C2135" s="1">
        <v>0.75</v>
      </c>
    </row>
    <row r="2136" spans="1:3" x14ac:dyDescent="0.35">
      <c r="A2136" t="s">
        <v>6182</v>
      </c>
      <c r="B2136">
        <v>695447801</v>
      </c>
      <c r="C2136" s="1">
        <v>0.5</v>
      </c>
    </row>
    <row r="2137" spans="1:3" x14ac:dyDescent="0.35">
      <c r="A2137" t="s">
        <v>6182</v>
      </c>
      <c r="B2137">
        <v>420374851</v>
      </c>
      <c r="C2137" s="1">
        <v>0.25</v>
      </c>
    </row>
    <row r="2138" spans="1:3" x14ac:dyDescent="0.35">
      <c r="A2138" t="s">
        <v>6182</v>
      </c>
      <c r="B2138">
        <v>977290336</v>
      </c>
      <c r="C2138" s="1">
        <v>0</v>
      </c>
    </row>
    <row r="2139" spans="1:3" x14ac:dyDescent="0.35">
      <c r="A2139" t="s">
        <v>6182</v>
      </c>
      <c r="B2139">
        <v>837917753</v>
      </c>
      <c r="C2139" s="1">
        <v>0.25</v>
      </c>
    </row>
    <row r="2140" spans="1:3" x14ac:dyDescent="0.35">
      <c r="A2140" t="s">
        <v>6182</v>
      </c>
      <c r="B2140">
        <v>350042276</v>
      </c>
      <c r="C2140" s="1">
        <v>0.5</v>
      </c>
    </row>
    <row r="2141" spans="1:3" x14ac:dyDescent="0.35">
      <c r="A2141" t="s">
        <v>6182</v>
      </c>
      <c r="B2141">
        <v>714988344</v>
      </c>
      <c r="C2141" s="1">
        <v>0.25</v>
      </c>
    </row>
    <row r="2142" spans="1:3" x14ac:dyDescent="0.35">
      <c r="A2142" t="s">
        <v>6182</v>
      </c>
      <c r="B2142">
        <v>702117442</v>
      </c>
      <c r="C2142" s="1">
        <v>0.75</v>
      </c>
    </row>
    <row r="2143" spans="1:3" x14ac:dyDescent="0.35">
      <c r="A2143" t="s">
        <v>6182</v>
      </c>
      <c r="B2143">
        <v>925159799</v>
      </c>
      <c r="C2143" s="1">
        <v>0</v>
      </c>
    </row>
    <row r="2144" spans="1:3" x14ac:dyDescent="0.35">
      <c r="A2144" t="s">
        <v>6182</v>
      </c>
      <c r="B2144">
        <v>871591571</v>
      </c>
      <c r="C2144" s="1">
        <v>0.75</v>
      </c>
    </row>
    <row r="2145" spans="1:3" x14ac:dyDescent="0.35">
      <c r="A2145" t="s">
        <v>6182</v>
      </c>
      <c r="B2145">
        <v>794705385</v>
      </c>
      <c r="C2145" s="1">
        <v>0.75</v>
      </c>
    </row>
    <row r="2146" spans="1:3" x14ac:dyDescent="0.35">
      <c r="A2146" t="s">
        <v>6182</v>
      </c>
      <c r="B2146">
        <v>980718499</v>
      </c>
      <c r="C2146" s="1">
        <v>0.75</v>
      </c>
    </row>
    <row r="2147" spans="1:3" x14ac:dyDescent="0.35">
      <c r="A2147" t="s">
        <v>6182</v>
      </c>
      <c r="B2147">
        <v>763073370</v>
      </c>
      <c r="C2147" s="1">
        <v>0</v>
      </c>
    </row>
    <row r="2148" spans="1:3" x14ac:dyDescent="0.35">
      <c r="A2148" t="s">
        <v>6182</v>
      </c>
      <c r="B2148">
        <v>936259097</v>
      </c>
      <c r="C2148" s="1">
        <v>0.75</v>
      </c>
    </row>
    <row r="2149" spans="1:3" x14ac:dyDescent="0.35">
      <c r="A2149" t="s">
        <v>6182</v>
      </c>
      <c r="B2149">
        <v>41035589</v>
      </c>
      <c r="C2149" s="1">
        <v>0.75</v>
      </c>
    </row>
    <row r="2150" spans="1:3" x14ac:dyDescent="0.35">
      <c r="A2150" t="s">
        <v>6182</v>
      </c>
      <c r="B2150">
        <v>759957</v>
      </c>
      <c r="C2150" s="1">
        <v>0.75</v>
      </c>
    </row>
    <row r="2151" spans="1:3" x14ac:dyDescent="0.35">
      <c r="A2151" t="s">
        <v>6182</v>
      </c>
      <c r="B2151">
        <v>6975495</v>
      </c>
      <c r="C2151" s="1">
        <v>0</v>
      </c>
    </row>
    <row r="2152" spans="1:3" x14ac:dyDescent="0.35">
      <c r="A2152" t="s">
        <v>6182</v>
      </c>
      <c r="B2152">
        <v>53789429</v>
      </c>
      <c r="C2152" s="1">
        <v>0.75</v>
      </c>
    </row>
    <row r="2153" spans="1:3" x14ac:dyDescent="0.35">
      <c r="A2153" t="s">
        <v>6182</v>
      </c>
      <c r="B2153">
        <v>797666813</v>
      </c>
      <c r="C2153" s="1">
        <v>0.75</v>
      </c>
    </row>
    <row r="2154" spans="1:3" x14ac:dyDescent="0.35">
      <c r="A2154" t="s">
        <v>6182</v>
      </c>
      <c r="B2154">
        <v>512435426</v>
      </c>
      <c r="C2154" s="1">
        <v>0</v>
      </c>
    </row>
    <row r="2155" spans="1:3" x14ac:dyDescent="0.35">
      <c r="A2155" t="s">
        <v>6182</v>
      </c>
      <c r="B2155">
        <v>552263215</v>
      </c>
      <c r="C2155" s="1">
        <v>0.25</v>
      </c>
    </row>
    <row r="2156" spans="1:3" x14ac:dyDescent="0.35">
      <c r="A2156" t="s">
        <v>6182</v>
      </c>
      <c r="B2156">
        <v>562393128</v>
      </c>
      <c r="C2156" s="1">
        <v>0.5</v>
      </c>
    </row>
    <row r="2157" spans="1:3" x14ac:dyDescent="0.35">
      <c r="A2157" t="s">
        <v>6182</v>
      </c>
      <c r="B2157">
        <v>501536033</v>
      </c>
      <c r="C2157" s="1">
        <v>0.5</v>
      </c>
    </row>
    <row r="2158" spans="1:3" x14ac:dyDescent="0.35">
      <c r="A2158" t="s">
        <v>6182</v>
      </c>
      <c r="B2158">
        <v>459201382</v>
      </c>
      <c r="C2158" s="1">
        <v>0.75</v>
      </c>
    </row>
    <row r="2159" spans="1:3" x14ac:dyDescent="0.35">
      <c r="A2159" t="s">
        <v>6182</v>
      </c>
      <c r="B2159">
        <v>121818842</v>
      </c>
      <c r="C2159" s="1">
        <v>0.5</v>
      </c>
    </row>
    <row r="2160" spans="1:3" x14ac:dyDescent="0.35">
      <c r="A2160" t="s">
        <v>6182</v>
      </c>
      <c r="B2160">
        <v>707899037</v>
      </c>
      <c r="C2160" s="1">
        <v>0</v>
      </c>
    </row>
    <row r="2161" spans="1:3" x14ac:dyDescent="0.35">
      <c r="A2161" t="s">
        <v>6182</v>
      </c>
      <c r="B2161">
        <v>330193537</v>
      </c>
      <c r="C2161" s="1">
        <v>0.5</v>
      </c>
    </row>
    <row r="2162" spans="1:3" x14ac:dyDescent="0.35">
      <c r="A2162" t="s">
        <v>6182</v>
      </c>
      <c r="B2162">
        <v>845976453</v>
      </c>
      <c r="C2162" s="1">
        <v>0.25</v>
      </c>
    </row>
    <row r="2163" spans="1:3" x14ac:dyDescent="0.35">
      <c r="A2163" t="s">
        <v>6182</v>
      </c>
      <c r="B2163">
        <v>169553214</v>
      </c>
      <c r="C2163" s="1">
        <v>0.75</v>
      </c>
    </row>
    <row r="2164" spans="1:3" x14ac:dyDescent="0.35">
      <c r="A2164" t="s">
        <v>6182</v>
      </c>
      <c r="B2164">
        <v>656674896</v>
      </c>
      <c r="C2164" s="1">
        <v>0.25</v>
      </c>
    </row>
    <row r="2165" spans="1:3" x14ac:dyDescent="0.35">
      <c r="A2165" t="s">
        <v>6182</v>
      </c>
      <c r="B2165">
        <v>380361195</v>
      </c>
      <c r="C2165" s="1">
        <v>0.75</v>
      </c>
    </row>
    <row r="2166" spans="1:3" x14ac:dyDescent="0.35">
      <c r="A2166" t="s">
        <v>6182</v>
      </c>
      <c r="B2166">
        <v>331807383</v>
      </c>
      <c r="C2166" s="1">
        <v>0</v>
      </c>
    </row>
    <row r="2167" spans="1:3" x14ac:dyDescent="0.35">
      <c r="A2167" t="s">
        <v>6182</v>
      </c>
      <c r="B2167">
        <v>760091027</v>
      </c>
      <c r="C2167" s="1">
        <v>0.75</v>
      </c>
    </row>
    <row r="2168" spans="1:3" x14ac:dyDescent="0.35">
      <c r="A2168" t="s">
        <v>6182</v>
      </c>
      <c r="B2168">
        <v>824575644</v>
      </c>
      <c r="C2168" s="1">
        <v>0.75</v>
      </c>
    </row>
    <row r="2169" spans="1:3" x14ac:dyDescent="0.35">
      <c r="A2169" t="s">
        <v>6182</v>
      </c>
      <c r="B2169">
        <v>50505862</v>
      </c>
      <c r="C2169" s="1">
        <v>0</v>
      </c>
    </row>
    <row r="2170" spans="1:3" x14ac:dyDescent="0.35">
      <c r="A2170" t="s">
        <v>6182</v>
      </c>
      <c r="B2170">
        <v>959908898</v>
      </c>
      <c r="C2170" s="1">
        <v>0.5</v>
      </c>
    </row>
    <row r="2171" spans="1:3" x14ac:dyDescent="0.35">
      <c r="A2171" t="s">
        <v>6182</v>
      </c>
      <c r="B2171">
        <v>608845511</v>
      </c>
      <c r="C2171" s="1">
        <v>0.25</v>
      </c>
    </row>
    <row r="2172" spans="1:3" x14ac:dyDescent="0.35">
      <c r="A2172" t="s">
        <v>6182</v>
      </c>
      <c r="B2172">
        <v>235255097</v>
      </c>
      <c r="C2172" s="1">
        <v>0.5</v>
      </c>
    </row>
    <row r="2173" spans="1:3" x14ac:dyDescent="0.35">
      <c r="A2173" t="s">
        <v>6182</v>
      </c>
      <c r="B2173">
        <v>641579724</v>
      </c>
      <c r="C2173" s="1">
        <v>0.5</v>
      </c>
    </row>
    <row r="2174" spans="1:3" x14ac:dyDescent="0.35">
      <c r="A2174" t="s">
        <v>6182</v>
      </c>
      <c r="B2174">
        <v>133928758</v>
      </c>
      <c r="C2174" s="1">
        <v>0.25</v>
      </c>
    </row>
    <row r="2175" spans="1:3" x14ac:dyDescent="0.35">
      <c r="A2175" t="s">
        <v>6182</v>
      </c>
      <c r="B2175">
        <v>858331470</v>
      </c>
      <c r="C2175" s="1">
        <v>0.75</v>
      </c>
    </row>
    <row r="2176" spans="1:3" x14ac:dyDescent="0.35">
      <c r="A2176" t="s">
        <v>6182</v>
      </c>
      <c r="B2176">
        <v>604247718</v>
      </c>
      <c r="C2176" s="1">
        <v>0.5</v>
      </c>
    </row>
    <row r="2177" spans="1:3" x14ac:dyDescent="0.35">
      <c r="A2177" t="s">
        <v>6182</v>
      </c>
      <c r="B2177">
        <v>436466634</v>
      </c>
      <c r="C2177" s="1">
        <v>0.25</v>
      </c>
    </row>
    <row r="2178" spans="1:3" x14ac:dyDescent="0.35">
      <c r="A2178" t="s">
        <v>6182</v>
      </c>
      <c r="B2178">
        <v>881804070</v>
      </c>
      <c r="C2178" s="1">
        <v>0.25</v>
      </c>
    </row>
    <row r="2179" spans="1:3" x14ac:dyDescent="0.35">
      <c r="A2179" t="s">
        <v>6182</v>
      </c>
      <c r="B2179">
        <v>662407649</v>
      </c>
      <c r="C2179" s="1">
        <v>0.75</v>
      </c>
    </row>
    <row r="2180" spans="1:3" x14ac:dyDescent="0.35">
      <c r="A2180" t="s">
        <v>6182</v>
      </c>
      <c r="B2180">
        <v>878283001</v>
      </c>
      <c r="C2180" s="1">
        <v>0.25</v>
      </c>
    </row>
    <row r="2181" spans="1:3" x14ac:dyDescent="0.35">
      <c r="A2181" t="s">
        <v>6182</v>
      </c>
      <c r="B2181">
        <v>938682630</v>
      </c>
      <c r="C2181" s="1">
        <v>0.75</v>
      </c>
    </row>
    <row r="2182" spans="1:3" x14ac:dyDescent="0.35">
      <c r="A2182" t="s">
        <v>6182</v>
      </c>
      <c r="B2182">
        <v>724200436</v>
      </c>
      <c r="C2182" s="1">
        <v>0.25</v>
      </c>
    </row>
    <row r="2183" spans="1:3" x14ac:dyDescent="0.35">
      <c r="A2183" t="s">
        <v>6182</v>
      </c>
      <c r="B2183">
        <v>577191519</v>
      </c>
      <c r="C2183" s="1">
        <v>0</v>
      </c>
    </row>
    <row r="2184" spans="1:3" x14ac:dyDescent="0.35">
      <c r="A2184" t="s">
        <v>6182</v>
      </c>
      <c r="B2184">
        <v>806261412</v>
      </c>
      <c r="C2184" s="1">
        <v>0.25</v>
      </c>
    </row>
    <row r="2185" spans="1:3" x14ac:dyDescent="0.35">
      <c r="A2185" t="s">
        <v>6182</v>
      </c>
      <c r="B2185">
        <v>666765095</v>
      </c>
      <c r="C2185" s="1">
        <v>0.5</v>
      </c>
    </row>
    <row r="2186" spans="1:3" x14ac:dyDescent="0.35">
      <c r="A2186" t="s">
        <v>6182</v>
      </c>
      <c r="B2186">
        <v>949538015</v>
      </c>
      <c r="C2186" s="1">
        <v>0.25</v>
      </c>
    </row>
    <row r="2187" spans="1:3" x14ac:dyDescent="0.35">
      <c r="A2187" t="s">
        <v>6182</v>
      </c>
      <c r="B2187">
        <v>859136057</v>
      </c>
      <c r="C2187" s="1">
        <v>0</v>
      </c>
    </row>
    <row r="2188" spans="1:3" x14ac:dyDescent="0.35">
      <c r="A2188" t="s">
        <v>6182</v>
      </c>
      <c r="B2188">
        <v>812197094</v>
      </c>
      <c r="C2188" s="1">
        <v>0.25</v>
      </c>
    </row>
    <row r="2189" spans="1:3" x14ac:dyDescent="0.35">
      <c r="A2189" t="s">
        <v>6182</v>
      </c>
      <c r="B2189">
        <v>254941473</v>
      </c>
      <c r="C2189" s="1">
        <v>0.25</v>
      </c>
    </row>
    <row r="2190" spans="1:3" x14ac:dyDescent="0.35">
      <c r="A2190" t="s">
        <v>6182</v>
      </c>
      <c r="B2190">
        <v>775848712</v>
      </c>
      <c r="C2190" s="1">
        <v>0.5</v>
      </c>
    </row>
    <row r="2191" spans="1:3" x14ac:dyDescent="0.35">
      <c r="A2191" t="s">
        <v>6182</v>
      </c>
      <c r="B2191">
        <v>922947867</v>
      </c>
      <c r="C2191" s="1">
        <v>0.5</v>
      </c>
    </row>
    <row r="2192" spans="1:3" x14ac:dyDescent="0.35">
      <c r="A2192" t="s">
        <v>6182</v>
      </c>
      <c r="B2192">
        <v>125926431</v>
      </c>
      <c r="C2192" s="1">
        <v>0.75</v>
      </c>
    </row>
    <row r="2193" spans="1:3" x14ac:dyDescent="0.35">
      <c r="A2193" t="s">
        <v>6182</v>
      </c>
      <c r="B2193">
        <v>266586720</v>
      </c>
      <c r="C2193" s="1">
        <v>0.75</v>
      </c>
    </row>
    <row r="2194" spans="1:3" x14ac:dyDescent="0.35">
      <c r="A2194" t="s">
        <v>6182</v>
      </c>
      <c r="B2194">
        <v>437806030</v>
      </c>
      <c r="C2194" s="1">
        <v>0.5</v>
      </c>
    </row>
    <row r="2195" spans="1:3" x14ac:dyDescent="0.35">
      <c r="A2195" t="s">
        <v>6182</v>
      </c>
      <c r="B2195">
        <v>635529670</v>
      </c>
      <c r="C2195" s="1">
        <v>0.5</v>
      </c>
    </row>
    <row r="2196" spans="1:3" x14ac:dyDescent="0.35">
      <c r="A2196" t="s">
        <v>6182</v>
      </c>
      <c r="B2196">
        <v>308158521</v>
      </c>
      <c r="C2196" s="1">
        <v>0.5</v>
      </c>
    </row>
    <row r="2197" spans="1:3" x14ac:dyDescent="0.35">
      <c r="A2197" t="s">
        <v>6182</v>
      </c>
      <c r="B2197">
        <v>262785749</v>
      </c>
      <c r="C2197" s="1">
        <v>0</v>
      </c>
    </row>
    <row r="2198" spans="1:3" x14ac:dyDescent="0.35">
      <c r="A2198" t="s">
        <v>6182</v>
      </c>
      <c r="B2198">
        <v>843600058</v>
      </c>
      <c r="C2198" s="1">
        <v>0</v>
      </c>
    </row>
    <row r="2199" spans="1:3" x14ac:dyDescent="0.35">
      <c r="A2199" t="s">
        <v>6182</v>
      </c>
      <c r="B2199">
        <v>414440288</v>
      </c>
      <c r="C2199" s="1">
        <v>0</v>
      </c>
    </row>
    <row r="2200" spans="1:3" x14ac:dyDescent="0.35">
      <c r="A2200" t="s">
        <v>6182</v>
      </c>
      <c r="B2200">
        <v>828205412</v>
      </c>
      <c r="C2200" s="1">
        <v>0</v>
      </c>
    </row>
    <row r="2201" spans="1:3" x14ac:dyDescent="0.35">
      <c r="A2201" t="s">
        <v>6182</v>
      </c>
      <c r="B2201">
        <v>279824385</v>
      </c>
      <c r="C2201" s="1">
        <v>0</v>
      </c>
    </row>
    <row r="2202" spans="1:3" x14ac:dyDescent="0.35">
      <c r="A2202" t="s">
        <v>6182</v>
      </c>
      <c r="B2202">
        <v>34130226</v>
      </c>
      <c r="C2202" s="1">
        <v>0</v>
      </c>
    </row>
    <row r="2203" spans="1:3" x14ac:dyDescent="0.35">
      <c r="A2203" t="s">
        <v>6182</v>
      </c>
      <c r="B2203">
        <v>932472175</v>
      </c>
      <c r="C2203" s="1">
        <v>0.5</v>
      </c>
    </row>
    <row r="2204" spans="1:3" x14ac:dyDescent="0.35">
      <c r="A2204" t="s">
        <v>6182</v>
      </c>
      <c r="B2204">
        <v>904452413</v>
      </c>
      <c r="C2204" s="1">
        <v>0.25</v>
      </c>
    </row>
    <row r="2205" spans="1:3" x14ac:dyDescent="0.35">
      <c r="A2205" t="s">
        <v>6182</v>
      </c>
      <c r="B2205">
        <v>223397010</v>
      </c>
      <c r="C2205" s="1">
        <v>0</v>
      </c>
    </row>
    <row r="2206" spans="1:3" x14ac:dyDescent="0.35">
      <c r="A2206" t="s">
        <v>6182</v>
      </c>
      <c r="B2206">
        <v>769276182</v>
      </c>
      <c r="C2206" s="1">
        <v>0.75</v>
      </c>
    </row>
    <row r="2207" spans="1:3" x14ac:dyDescent="0.35">
      <c r="A2207" t="s">
        <v>6182</v>
      </c>
      <c r="B2207">
        <v>667580901</v>
      </c>
      <c r="C2207" s="1">
        <v>0.5</v>
      </c>
    </row>
    <row r="2208" spans="1:3" x14ac:dyDescent="0.35">
      <c r="A2208" t="s">
        <v>6182</v>
      </c>
      <c r="B2208">
        <v>328792999</v>
      </c>
      <c r="C2208" s="1">
        <v>0.5</v>
      </c>
    </row>
    <row r="2209" spans="1:3" x14ac:dyDescent="0.35">
      <c r="A2209" t="s">
        <v>6182</v>
      </c>
      <c r="B2209">
        <v>417687954</v>
      </c>
      <c r="C2209" s="1">
        <v>0.5</v>
      </c>
    </row>
    <row r="2210" spans="1:3" x14ac:dyDescent="0.35">
      <c r="A2210" t="s">
        <v>6182</v>
      </c>
      <c r="B2210">
        <v>746382414</v>
      </c>
      <c r="C2210" s="1">
        <v>0.75</v>
      </c>
    </row>
    <row r="2211" spans="1:3" x14ac:dyDescent="0.35">
      <c r="A2211" t="s">
        <v>6182</v>
      </c>
      <c r="B2211">
        <v>642473211</v>
      </c>
      <c r="C2211" s="1">
        <v>0.25</v>
      </c>
    </row>
    <row r="2212" spans="1:3" x14ac:dyDescent="0.35">
      <c r="A2212" t="s">
        <v>6182</v>
      </c>
      <c r="B2212">
        <v>448953982</v>
      </c>
      <c r="C2212" s="1">
        <v>0.5</v>
      </c>
    </row>
    <row r="2213" spans="1:3" x14ac:dyDescent="0.35">
      <c r="A2213" t="s">
        <v>6182</v>
      </c>
      <c r="B2213">
        <v>597698472</v>
      </c>
      <c r="C2213" s="1">
        <v>0.5</v>
      </c>
    </row>
    <row r="2214" spans="1:3" x14ac:dyDescent="0.35">
      <c r="A2214" t="s">
        <v>6182</v>
      </c>
      <c r="B2214">
        <v>418163749</v>
      </c>
      <c r="C2214" s="1">
        <v>0.25</v>
      </c>
    </row>
    <row r="2215" spans="1:3" x14ac:dyDescent="0.35">
      <c r="A2215" t="s">
        <v>6182</v>
      </c>
      <c r="B2215">
        <v>994777450</v>
      </c>
      <c r="C2215" s="1">
        <v>0.25</v>
      </c>
    </row>
    <row r="2216" spans="1:3" x14ac:dyDescent="0.35">
      <c r="A2216" t="s">
        <v>6182</v>
      </c>
      <c r="B2216">
        <v>67197710</v>
      </c>
      <c r="C2216" s="1">
        <v>0</v>
      </c>
    </row>
    <row r="2217" spans="1:3" x14ac:dyDescent="0.35">
      <c r="A2217" t="s">
        <v>6182</v>
      </c>
      <c r="B2217">
        <v>247238450</v>
      </c>
      <c r="C2217" s="1">
        <v>0</v>
      </c>
    </row>
    <row r="2218" spans="1:3" x14ac:dyDescent="0.35">
      <c r="A2218" t="s">
        <v>6182</v>
      </c>
      <c r="B2218">
        <v>486466506</v>
      </c>
      <c r="C2218" s="1">
        <v>0.25</v>
      </c>
    </row>
    <row r="2219" spans="1:3" x14ac:dyDescent="0.35">
      <c r="A2219" t="s">
        <v>6182</v>
      </c>
      <c r="B2219">
        <v>187814829</v>
      </c>
      <c r="C2219" s="1">
        <v>0</v>
      </c>
    </row>
    <row r="2220" spans="1:3" x14ac:dyDescent="0.35">
      <c r="A2220" t="s">
        <v>6182</v>
      </c>
      <c r="B2220">
        <v>957165148</v>
      </c>
      <c r="C2220" s="1">
        <v>0.5</v>
      </c>
    </row>
    <row r="2221" spans="1:3" x14ac:dyDescent="0.35">
      <c r="A2221" t="s">
        <v>6182</v>
      </c>
      <c r="B2221">
        <v>588827907</v>
      </c>
      <c r="C2221" s="1">
        <v>0</v>
      </c>
    </row>
    <row r="2222" spans="1:3" x14ac:dyDescent="0.35">
      <c r="A2222" t="s">
        <v>6182</v>
      </c>
      <c r="B2222">
        <v>421235085</v>
      </c>
      <c r="C2222" s="1">
        <v>0.5</v>
      </c>
    </row>
    <row r="2223" spans="1:3" x14ac:dyDescent="0.35">
      <c r="A2223" t="s">
        <v>6182</v>
      </c>
      <c r="B2223">
        <v>730137715</v>
      </c>
      <c r="C2223" s="1">
        <v>0.75</v>
      </c>
    </row>
    <row r="2224" spans="1:3" x14ac:dyDescent="0.35">
      <c r="A2224" t="s">
        <v>6182</v>
      </c>
      <c r="B2224">
        <v>110539166</v>
      </c>
      <c r="C2224" s="1">
        <v>0</v>
      </c>
    </row>
    <row r="2225" spans="1:3" x14ac:dyDescent="0.35">
      <c r="A2225" t="s">
        <v>6182</v>
      </c>
      <c r="B2225">
        <v>376945350</v>
      </c>
      <c r="C2225" s="1">
        <v>0</v>
      </c>
    </row>
    <row r="2226" spans="1:3" x14ac:dyDescent="0.35">
      <c r="A2226" t="s">
        <v>6182</v>
      </c>
      <c r="B2226">
        <v>156648886</v>
      </c>
      <c r="C2226" s="1">
        <v>0.75</v>
      </c>
    </row>
    <row r="2227" spans="1:3" x14ac:dyDescent="0.35">
      <c r="A2227" t="s">
        <v>6182</v>
      </c>
      <c r="B2227">
        <v>670368682</v>
      </c>
      <c r="C2227" s="1">
        <v>0</v>
      </c>
    </row>
    <row r="2228" spans="1:3" x14ac:dyDescent="0.35">
      <c r="A2228" t="s">
        <v>6182</v>
      </c>
      <c r="B2228">
        <v>800027615</v>
      </c>
      <c r="C2228" s="1">
        <v>0.5</v>
      </c>
    </row>
    <row r="2229" spans="1:3" x14ac:dyDescent="0.35">
      <c r="A2229" t="s">
        <v>6182</v>
      </c>
      <c r="B2229">
        <v>285245288</v>
      </c>
      <c r="C2229" s="1">
        <v>0.25</v>
      </c>
    </row>
    <row r="2230" spans="1:3" x14ac:dyDescent="0.35">
      <c r="A2230" t="s">
        <v>6182</v>
      </c>
      <c r="B2230">
        <v>884029303</v>
      </c>
      <c r="C2230" s="1">
        <v>0.5</v>
      </c>
    </row>
    <row r="2231" spans="1:3" x14ac:dyDescent="0.35">
      <c r="A2231" t="s">
        <v>6182</v>
      </c>
      <c r="B2231">
        <v>779440324</v>
      </c>
      <c r="C2231" s="1">
        <v>0</v>
      </c>
    </row>
    <row r="2232" spans="1:3" x14ac:dyDescent="0.35">
      <c r="A2232" t="s">
        <v>6182</v>
      </c>
      <c r="B2232">
        <v>634903078</v>
      </c>
      <c r="C2232" s="1">
        <v>0.75</v>
      </c>
    </row>
    <row r="2233" spans="1:3" x14ac:dyDescent="0.35">
      <c r="A2233" t="s">
        <v>6182</v>
      </c>
      <c r="B2233">
        <v>757592916</v>
      </c>
      <c r="C2233" s="1">
        <v>0.5</v>
      </c>
    </row>
    <row r="2234" spans="1:3" x14ac:dyDescent="0.35">
      <c r="A2234" t="s">
        <v>6182</v>
      </c>
      <c r="B2234">
        <v>313947617</v>
      </c>
      <c r="C2234" s="1">
        <v>0</v>
      </c>
    </row>
    <row r="2235" spans="1:3" x14ac:dyDescent="0.35">
      <c r="A2235" t="s">
        <v>6182</v>
      </c>
      <c r="B2235">
        <v>880721948</v>
      </c>
      <c r="C2235" s="1">
        <v>0</v>
      </c>
    </row>
    <row r="2236" spans="1:3" x14ac:dyDescent="0.35">
      <c r="A2236" t="s">
        <v>6182</v>
      </c>
      <c r="B2236">
        <v>332550519</v>
      </c>
      <c r="C2236" s="1">
        <v>0</v>
      </c>
    </row>
    <row r="2237" spans="1:3" x14ac:dyDescent="0.35">
      <c r="A2237" t="s">
        <v>6182</v>
      </c>
      <c r="B2237">
        <v>590936947</v>
      </c>
      <c r="C2237" s="1">
        <v>0.25</v>
      </c>
    </row>
    <row r="2238" spans="1:3" x14ac:dyDescent="0.35">
      <c r="A2238" t="s">
        <v>6182</v>
      </c>
      <c r="B2238">
        <v>143114804</v>
      </c>
      <c r="C2238" s="1">
        <v>0.25</v>
      </c>
    </row>
    <row r="2239" spans="1:3" x14ac:dyDescent="0.35">
      <c r="A2239" t="s">
        <v>6182</v>
      </c>
      <c r="B2239">
        <v>784328008</v>
      </c>
      <c r="C2239" s="1">
        <v>0.25</v>
      </c>
    </row>
    <row r="2240" spans="1:3" x14ac:dyDescent="0.35">
      <c r="A2240" t="s">
        <v>6182</v>
      </c>
      <c r="B2240">
        <v>988116148</v>
      </c>
      <c r="C2240" s="1">
        <v>0.75</v>
      </c>
    </row>
    <row r="2241" spans="1:3" x14ac:dyDescent="0.35">
      <c r="A2241" t="s">
        <v>6182</v>
      </c>
      <c r="B2241">
        <v>300722977</v>
      </c>
      <c r="C2241" s="1">
        <v>0.5</v>
      </c>
    </row>
    <row r="2242" spans="1:3" x14ac:dyDescent="0.35">
      <c r="A2242" t="s">
        <v>6182</v>
      </c>
      <c r="B2242">
        <v>394817617</v>
      </c>
      <c r="C2242" s="1">
        <v>0</v>
      </c>
    </row>
    <row r="2243" spans="1:3" x14ac:dyDescent="0.35">
      <c r="A2243" t="s">
        <v>6182</v>
      </c>
      <c r="B2243">
        <v>897973794</v>
      </c>
      <c r="C2243" s="1">
        <v>0.5</v>
      </c>
    </row>
    <row r="2244" spans="1:3" x14ac:dyDescent="0.35">
      <c r="A2244" t="s">
        <v>6182</v>
      </c>
      <c r="B2244">
        <v>911205536</v>
      </c>
      <c r="C2244" s="1">
        <v>0.5</v>
      </c>
    </row>
    <row r="2245" spans="1:3" x14ac:dyDescent="0.35">
      <c r="A2245" t="s">
        <v>6182</v>
      </c>
      <c r="B2245">
        <v>729426477</v>
      </c>
      <c r="C2245" s="1">
        <v>0.75</v>
      </c>
    </row>
    <row r="2246" spans="1:3" x14ac:dyDescent="0.35">
      <c r="A2246" t="s">
        <v>6182</v>
      </c>
      <c r="B2246">
        <v>738835399</v>
      </c>
      <c r="C2246" s="1">
        <v>0.5</v>
      </c>
    </row>
    <row r="2247" spans="1:3" x14ac:dyDescent="0.35">
      <c r="A2247" t="s">
        <v>6182</v>
      </c>
      <c r="B2247">
        <v>66026445</v>
      </c>
      <c r="C2247" s="1">
        <v>0.75</v>
      </c>
    </row>
    <row r="2248" spans="1:3" x14ac:dyDescent="0.35">
      <c r="A2248" t="s">
        <v>6182</v>
      </c>
      <c r="B2248">
        <v>67209777</v>
      </c>
      <c r="C2248" s="1">
        <v>0.25</v>
      </c>
    </row>
    <row r="2249" spans="1:3" x14ac:dyDescent="0.35">
      <c r="A2249" t="s">
        <v>6182</v>
      </c>
      <c r="B2249">
        <v>142378480</v>
      </c>
      <c r="C2249" s="1">
        <v>0</v>
      </c>
    </row>
    <row r="2250" spans="1:3" x14ac:dyDescent="0.35">
      <c r="A2250" t="s">
        <v>6182</v>
      </c>
      <c r="B2250">
        <v>571443392</v>
      </c>
      <c r="C2250" s="1">
        <v>0.25</v>
      </c>
    </row>
    <row r="2251" spans="1:3" x14ac:dyDescent="0.35">
      <c r="A2251" t="s">
        <v>6182</v>
      </c>
      <c r="B2251">
        <v>853402528</v>
      </c>
      <c r="C2251" s="1">
        <v>0.5</v>
      </c>
    </row>
    <row r="2252" spans="1:3" x14ac:dyDescent="0.35">
      <c r="A2252" t="s">
        <v>6182</v>
      </c>
      <c r="B2252">
        <v>516035467</v>
      </c>
      <c r="C2252" s="1">
        <v>0.25</v>
      </c>
    </row>
    <row r="2253" spans="1:3" x14ac:dyDescent="0.35">
      <c r="A2253" t="s">
        <v>6182</v>
      </c>
      <c r="B2253">
        <v>146974938</v>
      </c>
      <c r="C2253" s="1">
        <v>0.5</v>
      </c>
    </row>
    <row r="2254" spans="1:3" x14ac:dyDescent="0.35">
      <c r="A2254" t="s">
        <v>6182</v>
      </c>
      <c r="B2254">
        <v>111392645</v>
      </c>
      <c r="C2254" s="1">
        <v>0</v>
      </c>
    </row>
    <row r="2255" spans="1:3" x14ac:dyDescent="0.35">
      <c r="A2255" t="s">
        <v>6182</v>
      </c>
      <c r="B2255">
        <v>786930810</v>
      </c>
      <c r="C2255" s="1">
        <v>0.25</v>
      </c>
    </row>
    <row r="2256" spans="1:3" x14ac:dyDescent="0.35">
      <c r="A2256" t="s">
        <v>6182</v>
      </c>
      <c r="B2256">
        <v>752352306</v>
      </c>
      <c r="C2256" s="1">
        <v>0.25</v>
      </c>
    </row>
    <row r="2257" spans="1:3" x14ac:dyDescent="0.35">
      <c r="A2257" t="s">
        <v>6182</v>
      </c>
      <c r="B2257">
        <v>625287378</v>
      </c>
      <c r="C2257" s="1">
        <v>0.25</v>
      </c>
    </row>
    <row r="2258" spans="1:3" x14ac:dyDescent="0.35">
      <c r="A2258" t="s">
        <v>6182</v>
      </c>
      <c r="B2258">
        <v>289592807</v>
      </c>
      <c r="C2258" s="1">
        <v>0.5</v>
      </c>
    </row>
    <row r="2259" spans="1:3" x14ac:dyDescent="0.35">
      <c r="A2259" t="s">
        <v>6182</v>
      </c>
      <c r="B2259">
        <v>796218942</v>
      </c>
      <c r="C2259" s="1">
        <v>0.75</v>
      </c>
    </row>
    <row r="2260" spans="1:3" x14ac:dyDescent="0.35">
      <c r="A2260" t="s">
        <v>6182</v>
      </c>
      <c r="B2260">
        <v>100264433</v>
      </c>
      <c r="C2260" s="1">
        <v>0.25</v>
      </c>
    </row>
    <row r="2261" spans="1:3" x14ac:dyDescent="0.35">
      <c r="A2261" t="s">
        <v>6182</v>
      </c>
      <c r="B2261">
        <v>764853701</v>
      </c>
      <c r="C2261" s="1">
        <v>0</v>
      </c>
    </row>
    <row r="2262" spans="1:3" x14ac:dyDescent="0.35">
      <c r="A2262" t="s">
        <v>6182</v>
      </c>
      <c r="B2262">
        <v>523211313</v>
      </c>
      <c r="C2262" s="1">
        <v>0.25</v>
      </c>
    </row>
    <row r="2263" spans="1:3" x14ac:dyDescent="0.35">
      <c r="A2263" t="s">
        <v>6182</v>
      </c>
      <c r="B2263">
        <v>239044363</v>
      </c>
      <c r="C2263" s="1">
        <v>0.75</v>
      </c>
    </row>
    <row r="2264" spans="1:3" x14ac:dyDescent="0.35">
      <c r="A2264" t="s">
        <v>6182</v>
      </c>
      <c r="B2264">
        <v>611034975</v>
      </c>
      <c r="C2264" s="1">
        <v>0</v>
      </c>
    </row>
    <row r="2265" spans="1:3" x14ac:dyDescent="0.35">
      <c r="A2265" t="s">
        <v>6182</v>
      </c>
      <c r="B2265">
        <v>296971198</v>
      </c>
      <c r="C2265" s="1">
        <v>0.75</v>
      </c>
    </row>
    <row r="2266" spans="1:3" x14ac:dyDescent="0.35">
      <c r="A2266" t="s">
        <v>6182</v>
      </c>
      <c r="B2266">
        <v>466150363</v>
      </c>
      <c r="C2266" s="1">
        <v>0.25</v>
      </c>
    </row>
    <row r="2267" spans="1:3" x14ac:dyDescent="0.35">
      <c r="A2267" t="s">
        <v>6182</v>
      </c>
      <c r="B2267">
        <v>903996598</v>
      </c>
      <c r="C2267" s="1">
        <v>0</v>
      </c>
    </row>
    <row r="2268" spans="1:3" x14ac:dyDescent="0.35">
      <c r="A2268" t="s">
        <v>6182</v>
      </c>
      <c r="B2268">
        <v>183490219</v>
      </c>
      <c r="C2268" s="1">
        <v>0.75</v>
      </c>
    </row>
    <row r="2269" spans="1:3" x14ac:dyDescent="0.35">
      <c r="A2269" t="s">
        <v>6182</v>
      </c>
      <c r="B2269">
        <v>264313658</v>
      </c>
      <c r="C2269" s="1">
        <v>0.5</v>
      </c>
    </row>
    <row r="2270" spans="1:3" x14ac:dyDescent="0.35">
      <c r="A2270" t="s">
        <v>6180</v>
      </c>
      <c r="B2270">
        <v>177401884</v>
      </c>
      <c r="C2270" s="1">
        <v>0.75</v>
      </c>
    </row>
    <row r="2271" spans="1:3" x14ac:dyDescent="0.35">
      <c r="A2271" t="s">
        <v>6180</v>
      </c>
      <c r="B2271">
        <v>41784538</v>
      </c>
      <c r="C2271" s="1">
        <v>0.5</v>
      </c>
    </row>
    <row r="2272" spans="1:3" x14ac:dyDescent="0.35">
      <c r="A2272" t="s">
        <v>6180</v>
      </c>
      <c r="B2272">
        <v>475323517</v>
      </c>
      <c r="C2272" s="1">
        <v>0.75</v>
      </c>
    </row>
    <row r="2273" spans="1:3" x14ac:dyDescent="0.35">
      <c r="A2273" t="s">
        <v>6180</v>
      </c>
      <c r="B2273">
        <v>523904525</v>
      </c>
      <c r="C2273" s="1">
        <v>0.75</v>
      </c>
    </row>
    <row r="2274" spans="1:3" x14ac:dyDescent="0.35">
      <c r="A2274" t="s">
        <v>6180</v>
      </c>
      <c r="B2274">
        <v>17142593</v>
      </c>
      <c r="C2274" s="1">
        <v>0</v>
      </c>
    </row>
    <row r="2275" spans="1:3" x14ac:dyDescent="0.35">
      <c r="A2275" t="s">
        <v>6180</v>
      </c>
      <c r="B2275">
        <v>212545544</v>
      </c>
      <c r="C2275" s="1">
        <v>0.25</v>
      </c>
    </row>
    <row r="2276" spans="1:3" x14ac:dyDescent="0.35">
      <c r="A2276" t="s">
        <v>6180</v>
      </c>
      <c r="B2276">
        <v>315387508</v>
      </c>
      <c r="C2276" s="1">
        <v>0.5</v>
      </c>
    </row>
    <row r="2277" spans="1:3" x14ac:dyDescent="0.35">
      <c r="A2277" t="s">
        <v>6180</v>
      </c>
      <c r="B2277">
        <v>637508439</v>
      </c>
      <c r="C2277" s="1">
        <v>0.5</v>
      </c>
    </row>
    <row r="2278" spans="1:3" x14ac:dyDescent="0.35">
      <c r="A2278" t="s">
        <v>6180</v>
      </c>
      <c r="B2278">
        <v>622899729</v>
      </c>
      <c r="C2278" s="1">
        <v>0.75</v>
      </c>
    </row>
    <row r="2279" spans="1:3" x14ac:dyDescent="0.35">
      <c r="A2279" t="s">
        <v>6180</v>
      </c>
      <c r="B2279">
        <v>409183764</v>
      </c>
      <c r="C2279" s="1">
        <v>0.5</v>
      </c>
    </row>
    <row r="2280" spans="1:3" x14ac:dyDescent="0.35">
      <c r="A2280" t="s">
        <v>6180</v>
      </c>
      <c r="B2280">
        <v>355247230</v>
      </c>
      <c r="C2280" s="1">
        <v>0</v>
      </c>
    </row>
    <row r="2281" spans="1:3" x14ac:dyDescent="0.35">
      <c r="A2281" t="s">
        <v>6180</v>
      </c>
      <c r="B2281">
        <v>521840446</v>
      </c>
      <c r="C2281" s="1">
        <v>0</v>
      </c>
    </row>
    <row r="2282" spans="1:3" x14ac:dyDescent="0.35">
      <c r="A2282" t="s">
        <v>6180</v>
      </c>
      <c r="B2282">
        <v>914905766</v>
      </c>
      <c r="C2282" s="1">
        <v>0.75</v>
      </c>
    </row>
    <row r="2283" spans="1:3" x14ac:dyDescent="0.35">
      <c r="A2283" t="s">
        <v>6180</v>
      </c>
      <c r="B2283">
        <v>275932122</v>
      </c>
      <c r="C2283" s="1">
        <v>0</v>
      </c>
    </row>
    <row r="2284" spans="1:3" x14ac:dyDescent="0.35">
      <c r="A2284" t="s">
        <v>6180</v>
      </c>
      <c r="B2284">
        <v>482319919</v>
      </c>
      <c r="C2284" s="1">
        <v>0.25</v>
      </c>
    </row>
    <row r="2285" spans="1:3" x14ac:dyDescent="0.35">
      <c r="A2285" t="s">
        <v>6180</v>
      </c>
      <c r="B2285">
        <v>838487517</v>
      </c>
      <c r="C2285" s="1">
        <v>0.5</v>
      </c>
    </row>
    <row r="2286" spans="1:3" x14ac:dyDescent="0.35">
      <c r="A2286" t="s">
        <v>6180</v>
      </c>
      <c r="B2286">
        <v>837381379</v>
      </c>
      <c r="C2286" s="1">
        <v>0.5</v>
      </c>
    </row>
    <row r="2287" spans="1:3" x14ac:dyDescent="0.35">
      <c r="A2287" t="s">
        <v>6180</v>
      </c>
      <c r="B2287">
        <v>490805157</v>
      </c>
      <c r="C2287" s="1">
        <v>0.75</v>
      </c>
    </row>
    <row r="2288" spans="1:3" x14ac:dyDescent="0.35">
      <c r="A2288" t="s">
        <v>6180</v>
      </c>
      <c r="B2288">
        <v>214763067</v>
      </c>
      <c r="C2288" s="1">
        <v>0</v>
      </c>
    </row>
    <row r="2289" spans="1:3" x14ac:dyDescent="0.35">
      <c r="A2289" t="s">
        <v>6180</v>
      </c>
      <c r="B2289">
        <v>480416516</v>
      </c>
      <c r="C2289" s="1">
        <v>0.25</v>
      </c>
    </row>
    <row r="2290" spans="1:3" x14ac:dyDescent="0.35">
      <c r="A2290" t="s">
        <v>6180</v>
      </c>
      <c r="B2290">
        <v>342831656</v>
      </c>
      <c r="C2290" s="1">
        <v>0.75</v>
      </c>
    </row>
    <row r="2291" spans="1:3" x14ac:dyDescent="0.35">
      <c r="A2291" t="s">
        <v>6180</v>
      </c>
      <c r="B2291">
        <v>198363891</v>
      </c>
      <c r="C2291" s="1">
        <v>0.5</v>
      </c>
    </row>
    <row r="2292" spans="1:3" x14ac:dyDescent="0.35">
      <c r="A2292" t="s">
        <v>6180</v>
      </c>
      <c r="B2292">
        <v>8006740</v>
      </c>
      <c r="C2292" s="1">
        <v>0.25</v>
      </c>
    </row>
    <row r="2293" spans="1:3" x14ac:dyDescent="0.35">
      <c r="A2293" t="s">
        <v>6180</v>
      </c>
      <c r="B2293">
        <v>759998406</v>
      </c>
      <c r="C2293" s="1">
        <v>0</v>
      </c>
    </row>
    <row r="2294" spans="1:3" x14ac:dyDescent="0.35">
      <c r="A2294" t="s">
        <v>6180</v>
      </c>
      <c r="B2294">
        <v>936996307</v>
      </c>
      <c r="C2294" s="1">
        <v>0</v>
      </c>
    </row>
    <row r="2295" spans="1:3" x14ac:dyDescent="0.35">
      <c r="A2295" t="s">
        <v>6180</v>
      </c>
      <c r="B2295">
        <v>109535553</v>
      </c>
      <c r="C2295" s="1">
        <v>0</v>
      </c>
    </row>
    <row r="2296" spans="1:3" x14ac:dyDescent="0.35">
      <c r="A2296" t="s">
        <v>6180</v>
      </c>
      <c r="B2296">
        <v>787613810</v>
      </c>
      <c r="C2296" s="1">
        <v>0.5</v>
      </c>
    </row>
    <row r="2297" spans="1:3" x14ac:dyDescent="0.35">
      <c r="A2297" t="s">
        <v>6180</v>
      </c>
      <c r="B2297">
        <v>491768023</v>
      </c>
      <c r="C2297" s="1">
        <v>0.25</v>
      </c>
    </row>
    <row r="2298" spans="1:3" x14ac:dyDescent="0.35">
      <c r="A2298" t="s">
        <v>6180</v>
      </c>
      <c r="B2298">
        <v>215919306</v>
      </c>
      <c r="C2298" s="1">
        <v>0</v>
      </c>
    </row>
    <row r="2299" spans="1:3" x14ac:dyDescent="0.35">
      <c r="A2299" t="s">
        <v>6180</v>
      </c>
      <c r="B2299">
        <v>118038711</v>
      </c>
      <c r="C2299" s="1">
        <v>0.75</v>
      </c>
    </row>
    <row r="2300" spans="1:3" x14ac:dyDescent="0.35">
      <c r="A2300" t="s">
        <v>6180</v>
      </c>
      <c r="B2300">
        <v>451071107</v>
      </c>
      <c r="C2300" s="1">
        <v>0.25</v>
      </c>
    </row>
    <row r="2301" spans="1:3" x14ac:dyDescent="0.35">
      <c r="A2301" t="s">
        <v>6180</v>
      </c>
      <c r="B2301">
        <v>962101713</v>
      </c>
      <c r="C2301" s="1">
        <v>0.5</v>
      </c>
    </row>
    <row r="2302" spans="1:3" x14ac:dyDescent="0.35">
      <c r="A2302" t="s">
        <v>6180</v>
      </c>
      <c r="B2302">
        <v>309017867</v>
      </c>
      <c r="C2302" s="1">
        <v>0.5</v>
      </c>
    </row>
    <row r="2303" spans="1:3" x14ac:dyDescent="0.35">
      <c r="A2303" t="s">
        <v>6180</v>
      </c>
      <c r="B2303">
        <v>327612112</v>
      </c>
      <c r="C2303" s="1">
        <v>0.25</v>
      </c>
    </row>
    <row r="2304" spans="1:3" x14ac:dyDescent="0.35">
      <c r="A2304" t="s">
        <v>6180</v>
      </c>
      <c r="B2304">
        <v>742981884</v>
      </c>
      <c r="C2304" s="1">
        <v>0.75</v>
      </c>
    </row>
    <row r="2305" spans="1:3" x14ac:dyDescent="0.35">
      <c r="A2305" t="s">
        <v>6180</v>
      </c>
      <c r="B2305">
        <v>549557294</v>
      </c>
      <c r="C2305" s="1">
        <v>0</v>
      </c>
    </row>
    <row r="2306" spans="1:3" x14ac:dyDescent="0.35">
      <c r="A2306" t="s">
        <v>6180</v>
      </c>
      <c r="B2306">
        <v>704270517</v>
      </c>
      <c r="C2306" s="1">
        <v>0.75</v>
      </c>
    </row>
    <row r="2307" spans="1:3" x14ac:dyDescent="0.35">
      <c r="A2307" t="s">
        <v>6180</v>
      </c>
      <c r="B2307">
        <v>553069848</v>
      </c>
      <c r="C2307" s="1">
        <v>0.25</v>
      </c>
    </row>
    <row r="2308" spans="1:3" x14ac:dyDescent="0.35">
      <c r="A2308" t="s">
        <v>6180</v>
      </c>
      <c r="B2308">
        <v>734281991</v>
      </c>
      <c r="C2308" s="1">
        <v>0</v>
      </c>
    </row>
    <row r="2309" spans="1:3" x14ac:dyDescent="0.35">
      <c r="A2309" t="s">
        <v>6180</v>
      </c>
      <c r="B2309">
        <v>384256484</v>
      </c>
      <c r="C2309" s="1">
        <v>0.25</v>
      </c>
    </row>
    <row r="2310" spans="1:3" x14ac:dyDescent="0.35">
      <c r="A2310" t="s">
        <v>6180</v>
      </c>
      <c r="B2310">
        <v>375118877</v>
      </c>
      <c r="C2310" s="1">
        <v>0.25</v>
      </c>
    </row>
    <row r="2311" spans="1:3" x14ac:dyDescent="0.35">
      <c r="A2311" t="s">
        <v>6180</v>
      </c>
      <c r="B2311">
        <v>799549503</v>
      </c>
      <c r="C2311" s="1">
        <v>0</v>
      </c>
    </row>
    <row r="2312" spans="1:3" x14ac:dyDescent="0.35">
      <c r="A2312" t="s">
        <v>6180</v>
      </c>
      <c r="B2312">
        <v>698278129</v>
      </c>
      <c r="C2312" s="1">
        <v>0.25</v>
      </c>
    </row>
    <row r="2313" spans="1:3" x14ac:dyDescent="0.35">
      <c r="A2313" t="s">
        <v>6180</v>
      </c>
      <c r="B2313">
        <v>244498758</v>
      </c>
      <c r="C2313" s="1">
        <v>0.25</v>
      </c>
    </row>
    <row r="2314" spans="1:3" x14ac:dyDescent="0.35">
      <c r="A2314" t="s">
        <v>6180</v>
      </c>
      <c r="B2314">
        <v>488871183</v>
      </c>
      <c r="C2314" s="1">
        <v>0.25</v>
      </c>
    </row>
    <row r="2315" spans="1:3" x14ac:dyDescent="0.35">
      <c r="A2315" t="s">
        <v>6180</v>
      </c>
      <c r="B2315">
        <v>381009187</v>
      </c>
      <c r="C2315" s="1">
        <v>0.25</v>
      </c>
    </row>
    <row r="2316" spans="1:3" x14ac:dyDescent="0.35">
      <c r="A2316" t="s">
        <v>6180</v>
      </c>
      <c r="B2316">
        <v>293577198</v>
      </c>
      <c r="C2316" s="1">
        <v>0.5</v>
      </c>
    </row>
    <row r="2317" spans="1:3" x14ac:dyDescent="0.35">
      <c r="A2317" t="s">
        <v>6180</v>
      </c>
      <c r="B2317">
        <v>273442631</v>
      </c>
      <c r="C2317" s="1">
        <v>0</v>
      </c>
    </row>
    <row r="2318" spans="1:3" x14ac:dyDescent="0.35">
      <c r="A2318" t="s">
        <v>6180</v>
      </c>
      <c r="B2318">
        <v>169849703</v>
      </c>
      <c r="C2318" s="1">
        <v>0.75</v>
      </c>
    </row>
    <row r="2319" spans="1:3" x14ac:dyDescent="0.35">
      <c r="A2319" t="s">
        <v>6180</v>
      </c>
      <c r="B2319">
        <v>189899863</v>
      </c>
      <c r="C2319" s="1">
        <v>0</v>
      </c>
    </row>
    <row r="2320" spans="1:3" x14ac:dyDescent="0.35">
      <c r="A2320" t="s">
        <v>6180</v>
      </c>
      <c r="B2320">
        <v>72428400</v>
      </c>
      <c r="C2320" s="1">
        <v>0.5</v>
      </c>
    </row>
    <row r="2321" spans="1:3" x14ac:dyDescent="0.35">
      <c r="A2321" t="s">
        <v>6180</v>
      </c>
      <c r="B2321">
        <v>790275661</v>
      </c>
      <c r="C2321" s="1">
        <v>0.5</v>
      </c>
    </row>
    <row r="2322" spans="1:3" x14ac:dyDescent="0.35">
      <c r="A2322" t="s">
        <v>6180</v>
      </c>
      <c r="B2322">
        <v>872032299</v>
      </c>
      <c r="C2322" s="1">
        <v>0</v>
      </c>
    </row>
    <row r="2323" spans="1:3" x14ac:dyDescent="0.35">
      <c r="A2323" t="s">
        <v>6180</v>
      </c>
      <c r="B2323">
        <v>807694195</v>
      </c>
      <c r="C2323" s="1">
        <v>0.25</v>
      </c>
    </row>
    <row r="2324" spans="1:3" x14ac:dyDescent="0.35">
      <c r="A2324" t="s">
        <v>6180</v>
      </c>
      <c r="B2324">
        <v>245645227</v>
      </c>
      <c r="C2324" s="1">
        <v>0.5</v>
      </c>
    </row>
    <row r="2325" spans="1:3" x14ac:dyDescent="0.35">
      <c r="A2325" t="s">
        <v>6180</v>
      </c>
      <c r="B2325">
        <v>243026401</v>
      </c>
      <c r="C2325" s="1">
        <v>0</v>
      </c>
    </row>
    <row r="2326" spans="1:3" x14ac:dyDescent="0.35">
      <c r="A2326" t="s">
        <v>6180</v>
      </c>
      <c r="B2326">
        <v>876279636</v>
      </c>
      <c r="C2326" s="1">
        <v>0.25</v>
      </c>
    </row>
    <row r="2327" spans="1:3" x14ac:dyDescent="0.35">
      <c r="A2327" t="s">
        <v>6180</v>
      </c>
      <c r="B2327">
        <v>306676532</v>
      </c>
      <c r="C2327" s="1">
        <v>0.5</v>
      </c>
    </row>
    <row r="2328" spans="1:3" x14ac:dyDescent="0.35">
      <c r="A2328" t="s">
        <v>6180</v>
      </c>
      <c r="B2328">
        <v>766407394</v>
      </c>
      <c r="C2328" s="1">
        <v>0.5</v>
      </c>
    </row>
    <row r="2329" spans="1:3" x14ac:dyDescent="0.35">
      <c r="A2329" t="s">
        <v>6180</v>
      </c>
      <c r="B2329">
        <v>833544299</v>
      </c>
      <c r="C2329" s="1">
        <v>0</v>
      </c>
    </row>
    <row r="2330" spans="1:3" x14ac:dyDescent="0.35">
      <c r="A2330" t="s">
        <v>6180</v>
      </c>
      <c r="B2330">
        <v>748986889</v>
      </c>
      <c r="C2330" s="1">
        <v>0.25</v>
      </c>
    </row>
    <row r="2331" spans="1:3" x14ac:dyDescent="0.35">
      <c r="A2331" t="s">
        <v>6180</v>
      </c>
      <c r="B2331">
        <v>125392857</v>
      </c>
      <c r="C2331" s="1">
        <v>0.5</v>
      </c>
    </row>
    <row r="2332" spans="1:3" x14ac:dyDescent="0.35">
      <c r="A2332" t="s">
        <v>6180</v>
      </c>
      <c r="B2332">
        <v>144336359</v>
      </c>
      <c r="C2332" s="1">
        <v>0.5</v>
      </c>
    </row>
    <row r="2333" spans="1:3" x14ac:dyDescent="0.35">
      <c r="A2333" t="s">
        <v>6180</v>
      </c>
      <c r="B2333">
        <v>933105282</v>
      </c>
      <c r="C2333" s="1">
        <v>0</v>
      </c>
    </row>
    <row r="2334" spans="1:3" x14ac:dyDescent="0.35">
      <c r="A2334" t="s">
        <v>6180</v>
      </c>
      <c r="B2334">
        <v>963367321</v>
      </c>
      <c r="C2334" s="1">
        <v>0.5</v>
      </c>
    </row>
    <row r="2335" spans="1:3" x14ac:dyDescent="0.35">
      <c r="A2335" t="s">
        <v>6180</v>
      </c>
      <c r="B2335">
        <v>652999055</v>
      </c>
      <c r="C2335" s="1">
        <v>0.5</v>
      </c>
    </row>
    <row r="2336" spans="1:3" x14ac:dyDescent="0.35">
      <c r="A2336" t="s">
        <v>6180</v>
      </c>
      <c r="B2336">
        <v>894404158</v>
      </c>
      <c r="C2336" s="1">
        <v>0.25</v>
      </c>
    </row>
    <row r="2337" spans="1:3" x14ac:dyDescent="0.35">
      <c r="A2337" t="s">
        <v>6180</v>
      </c>
      <c r="B2337">
        <v>400502948</v>
      </c>
      <c r="C2337" s="1">
        <v>0</v>
      </c>
    </row>
    <row r="2338" spans="1:3" x14ac:dyDescent="0.35">
      <c r="A2338" t="s">
        <v>6180</v>
      </c>
      <c r="B2338">
        <v>68950602</v>
      </c>
      <c r="C2338" s="1">
        <v>0.75</v>
      </c>
    </row>
    <row r="2339" spans="1:3" x14ac:dyDescent="0.35">
      <c r="A2339" t="s">
        <v>6180</v>
      </c>
      <c r="B2339">
        <v>754637770</v>
      </c>
      <c r="C2339" s="1">
        <v>0.25</v>
      </c>
    </row>
    <row r="2340" spans="1:3" x14ac:dyDescent="0.35">
      <c r="A2340" t="s">
        <v>6180</v>
      </c>
      <c r="B2340">
        <v>748608391</v>
      </c>
      <c r="C2340" s="1">
        <v>0.75</v>
      </c>
    </row>
    <row r="2341" spans="1:3" x14ac:dyDescent="0.35">
      <c r="A2341" t="s">
        <v>6180</v>
      </c>
      <c r="B2341">
        <v>169708434</v>
      </c>
      <c r="C2341" s="1">
        <v>0</v>
      </c>
    </row>
    <row r="2342" spans="1:3" x14ac:dyDescent="0.35">
      <c r="A2342" t="s">
        <v>6180</v>
      </c>
      <c r="B2342">
        <v>519478706</v>
      </c>
      <c r="C2342" s="1">
        <v>0.25</v>
      </c>
    </row>
    <row r="2343" spans="1:3" x14ac:dyDescent="0.35">
      <c r="A2343" t="s">
        <v>6180</v>
      </c>
      <c r="B2343">
        <v>797693035</v>
      </c>
      <c r="C2343" s="1">
        <v>0.5</v>
      </c>
    </row>
    <row r="2344" spans="1:3" x14ac:dyDescent="0.35">
      <c r="A2344" t="s">
        <v>6180</v>
      </c>
      <c r="B2344">
        <v>108897724</v>
      </c>
      <c r="C2344" s="1">
        <v>0</v>
      </c>
    </row>
    <row r="2345" spans="1:3" x14ac:dyDescent="0.35">
      <c r="A2345" t="s">
        <v>6180</v>
      </c>
      <c r="B2345">
        <v>177031782</v>
      </c>
      <c r="C2345" s="1">
        <v>0.75</v>
      </c>
    </row>
    <row r="2346" spans="1:3" x14ac:dyDescent="0.35">
      <c r="A2346" t="s">
        <v>6180</v>
      </c>
      <c r="B2346">
        <v>466022540</v>
      </c>
      <c r="C2346" s="1">
        <v>0</v>
      </c>
    </row>
    <row r="2347" spans="1:3" x14ac:dyDescent="0.35">
      <c r="A2347" t="s">
        <v>6180</v>
      </c>
      <c r="B2347">
        <v>792457149</v>
      </c>
      <c r="C2347" s="1">
        <v>0.75</v>
      </c>
    </row>
    <row r="2348" spans="1:3" x14ac:dyDescent="0.35">
      <c r="A2348" t="s">
        <v>6180</v>
      </c>
      <c r="B2348">
        <v>406611418</v>
      </c>
      <c r="C2348" s="1">
        <v>0.5</v>
      </c>
    </row>
    <row r="2349" spans="1:3" x14ac:dyDescent="0.35">
      <c r="A2349" t="s">
        <v>6180</v>
      </c>
      <c r="B2349">
        <v>821536877</v>
      </c>
      <c r="C2349" s="1">
        <v>0</v>
      </c>
    </row>
    <row r="2350" spans="1:3" x14ac:dyDescent="0.35">
      <c r="A2350" t="s">
        <v>6180</v>
      </c>
      <c r="B2350">
        <v>197570644</v>
      </c>
      <c r="C2350" s="1">
        <v>0.25</v>
      </c>
    </row>
    <row r="2351" spans="1:3" x14ac:dyDescent="0.35">
      <c r="A2351" t="s">
        <v>6180</v>
      </c>
      <c r="B2351">
        <v>827738068</v>
      </c>
      <c r="C2351" s="1">
        <v>0.75</v>
      </c>
    </row>
    <row r="2352" spans="1:3" x14ac:dyDescent="0.35">
      <c r="A2352" t="s">
        <v>6180</v>
      </c>
      <c r="B2352">
        <v>603644277</v>
      </c>
      <c r="C2352" s="1">
        <v>0.5</v>
      </c>
    </row>
    <row r="2353" spans="1:3" x14ac:dyDescent="0.35">
      <c r="A2353" t="s">
        <v>6180</v>
      </c>
      <c r="B2353">
        <v>796857761</v>
      </c>
      <c r="C2353" s="1">
        <v>0</v>
      </c>
    </row>
    <row r="2354" spans="1:3" x14ac:dyDescent="0.35">
      <c r="A2354" t="s">
        <v>6180</v>
      </c>
      <c r="B2354">
        <v>536974720</v>
      </c>
      <c r="C2354" s="1">
        <v>0.5</v>
      </c>
    </row>
    <row r="2355" spans="1:3" x14ac:dyDescent="0.35">
      <c r="A2355" t="s">
        <v>6180</v>
      </c>
      <c r="B2355">
        <v>572868273</v>
      </c>
      <c r="C2355" s="1">
        <v>0.5</v>
      </c>
    </row>
    <row r="2356" spans="1:3" x14ac:dyDescent="0.35">
      <c r="A2356" t="s">
        <v>6180</v>
      </c>
      <c r="B2356">
        <v>17592642</v>
      </c>
      <c r="C2356" s="1">
        <v>0.25</v>
      </c>
    </row>
    <row r="2357" spans="1:3" x14ac:dyDescent="0.35">
      <c r="A2357" t="s">
        <v>6180</v>
      </c>
      <c r="B2357">
        <v>189081306</v>
      </c>
      <c r="C2357" s="1">
        <v>0.25</v>
      </c>
    </row>
    <row r="2358" spans="1:3" x14ac:dyDescent="0.35">
      <c r="A2358" t="s">
        <v>6180</v>
      </c>
      <c r="B2358">
        <v>534723497</v>
      </c>
      <c r="C2358" s="1">
        <v>0.25</v>
      </c>
    </row>
    <row r="2359" spans="1:3" x14ac:dyDescent="0.35">
      <c r="A2359" t="s">
        <v>6180</v>
      </c>
      <c r="B2359">
        <v>192118373</v>
      </c>
      <c r="C2359" s="1">
        <v>0.5</v>
      </c>
    </row>
    <row r="2360" spans="1:3" x14ac:dyDescent="0.35">
      <c r="A2360" t="s">
        <v>6180</v>
      </c>
      <c r="B2360">
        <v>21608770</v>
      </c>
      <c r="C2360" s="1">
        <v>0.75</v>
      </c>
    </row>
    <row r="2361" spans="1:3" x14ac:dyDescent="0.35">
      <c r="A2361" t="s">
        <v>6180</v>
      </c>
      <c r="B2361">
        <v>824571393</v>
      </c>
      <c r="C2361" s="1">
        <v>0.5</v>
      </c>
    </row>
    <row r="2362" spans="1:3" x14ac:dyDescent="0.35">
      <c r="A2362" t="s">
        <v>6180</v>
      </c>
      <c r="B2362">
        <v>164641310</v>
      </c>
      <c r="C2362" s="1">
        <v>0</v>
      </c>
    </row>
    <row r="2363" spans="1:3" x14ac:dyDescent="0.35">
      <c r="A2363" t="s">
        <v>6180</v>
      </c>
      <c r="B2363">
        <v>242987893</v>
      </c>
      <c r="C2363" s="1">
        <v>0.75</v>
      </c>
    </row>
    <row r="2364" spans="1:3" x14ac:dyDescent="0.35">
      <c r="A2364" t="s">
        <v>6180</v>
      </c>
      <c r="B2364">
        <v>38705523</v>
      </c>
      <c r="C2364" s="1">
        <v>0.5</v>
      </c>
    </row>
    <row r="2365" spans="1:3" x14ac:dyDescent="0.35">
      <c r="A2365" t="s">
        <v>6180</v>
      </c>
      <c r="B2365">
        <v>395255433</v>
      </c>
      <c r="C2365" s="1">
        <v>0.75</v>
      </c>
    </row>
    <row r="2366" spans="1:3" x14ac:dyDescent="0.35">
      <c r="A2366" t="s">
        <v>6180</v>
      </c>
      <c r="B2366">
        <v>625915971</v>
      </c>
      <c r="C2366" s="1">
        <v>0.5</v>
      </c>
    </row>
    <row r="2367" spans="1:3" x14ac:dyDescent="0.35">
      <c r="A2367" t="s">
        <v>6180</v>
      </c>
      <c r="B2367">
        <v>657167234</v>
      </c>
      <c r="C2367" s="1">
        <v>0</v>
      </c>
    </row>
    <row r="2368" spans="1:3" x14ac:dyDescent="0.35">
      <c r="A2368" t="s">
        <v>6180</v>
      </c>
      <c r="B2368">
        <v>961089566</v>
      </c>
      <c r="C2368" s="1">
        <v>0.5</v>
      </c>
    </row>
    <row r="2369" spans="1:3" x14ac:dyDescent="0.35">
      <c r="A2369" t="s">
        <v>6180</v>
      </c>
      <c r="B2369">
        <v>269910036</v>
      </c>
      <c r="C2369" s="1">
        <v>0.5</v>
      </c>
    </row>
    <row r="2370" spans="1:3" x14ac:dyDescent="0.35">
      <c r="A2370" t="s">
        <v>6180</v>
      </c>
      <c r="B2370">
        <v>608437004</v>
      </c>
      <c r="C2370" s="1">
        <v>0.25</v>
      </c>
    </row>
    <row r="2371" spans="1:3" x14ac:dyDescent="0.35">
      <c r="A2371" t="s">
        <v>6180</v>
      </c>
      <c r="B2371">
        <v>686717736</v>
      </c>
      <c r="C2371" s="1">
        <v>0.75</v>
      </c>
    </row>
    <row r="2372" spans="1:3" x14ac:dyDescent="0.35">
      <c r="A2372" t="s">
        <v>6180</v>
      </c>
      <c r="B2372">
        <v>180113498</v>
      </c>
      <c r="C2372" s="1">
        <v>0</v>
      </c>
    </row>
    <row r="2373" spans="1:3" x14ac:dyDescent="0.35">
      <c r="A2373" t="s">
        <v>6180</v>
      </c>
      <c r="B2373">
        <v>420838516</v>
      </c>
      <c r="C2373" s="1">
        <v>0.5</v>
      </c>
    </row>
    <row r="2374" spans="1:3" x14ac:dyDescent="0.35">
      <c r="A2374" t="s">
        <v>6180</v>
      </c>
      <c r="B2374">
        <v>215370104</v>
      </c>
      <c r="C2374" s="1">
        <v>0.75</v>
      </c>
    </row>
    <row r="2375" spans="1:3" x14ac:dyDescent="0.35">
      <c r="A2375" t="s">
        <v>6180</v>
      </c>
      <c r="B2375">
        <v>66249050</v>
      </c>
      <c r="C2375" s="1">
        <v>0.75</v>
      </c>
    </row>
    <row r="2376" spans="1:3" x14ac:dyDescent="0.35">
      <c r="A2376" t="s">
        <v>6180</v>
      </c>
      <c r="B2376">
        <v>304491419</v>
      </c>
      <c r="C2376" s="1">
        <v>0.25</v>
      </c>
    </row>
    <row r="2377" spans="1:3" x14ac:dyDescent="0.35">
      <c r="A2377" t="s">
        <v>6180</v>
      </c>
      <c r="B2377">
        <v>930813717</v>
      </c>
      <c r="C2377" s="1">
        <v>0.75</v>
      </c>
    </row>
    <row r="2378" spans="1:3" x14ac:dyDescent="0.35">
      <c r="A2378" t="s">
        <v>6180</v>
      </c>
      <c r="B2378">
        <v>46729591</v>
      </c>
      <c r="C2378" s="1">
        <v>0.75</v>
      </c>
    </row>
    <row r="2379" spans="1:3" x14ac:dyDescent="0.35">
      <c r="A2379" t="s">
        <v>6180</v>
      </c>
      <c r="B2379">
        <v>7702909</v>
      </c>
      <c r="C2379" s="1">
        <v>0</v>
      </c>
    </row>
    <row r="2380" spans="1:3" x14ac:dyDescent="0.35">
      <c r="A2380" t="s">
        <v>6180</v>
      </c>
      <c r="B2380">
        <v>20851629</v>
      </c>
      <c r="C2380" s="1">
        <v>0.75</v>
      </c>
    </row>
    <row r="2381" spans="1:3" x14ac:dyDescent="0.35">
      <c r="A2381" t="s">
        <v>6180</v>
      </c>
      <c r="B2381">
        <v>714735047</v>
      </c>
      <c r="C2381" s="1">
        <v>0.5</v>
      </c>
    </row>
    <row r="2382" spans="1:3" x14ac:dyDescent="0.35">
      <c r="A2382" t="s">
        <v>6180</v>
      </c>
      <c r="B2382">
        <v>931903128</v>
      </c>
      <c r="C2382" s="1">
        <v>0.75</v>
      </c>
    </row>
    <row r="2383" spans="1:3" x14ac:dyDescent="0.35">
      <c r="A2383" t="s">
        <v>6180</v>
      </c>
      <c r="B2383">
        <v>461991682</v>
      </c>
      <c r="C2383" s="1">
        <v>0</v>
      </c>
    </row>
    <row r="2384" spans="1:3" x14ac:dyDescent="0.35">
      <c r="A2384" t="s">
        <v>6180</v>
      </c>
      <c r="B2384">
        <v>227761274</v>
      </c>
      <c r="C2384" s="1">
        <v>0.5</v>
      </c>
    </row>
    <row r="2385" spans="1:3" x14ac:dyDescent="0.35">
      <c r="A2385" t="s">
        <v>6180</v>
      </c>
      <c r="B2385">
        <v>73737578</v>
      </c>
      <c r="C2385" s="1">
        <v>0.25</v>
      </c>
    </row>
    <row r="2386" spans="1:3" x14ac:dyDescent="0.35">
      <c r="A2386" t="s">
        <v>6180</v>
      </c>
      <c r="B2386">
        <v>583147732</v>
      </c>
      <c r="C2386" s="1">
        <v>0.5</v>
      </c>
    </row>
    <row r="2387" spans="1:3" x14ac:dyDescent="0.35">
      <c r="A2387" t="s">
        <v>6180</v>
      </c>
      <c r="B2387">
        <v>606523970</v>
      </c>
      <c r="C2387" s="1">
        <v>0</v>
      </c>
    </row>
    <row r="2388" spans="1:3" x14ac:dyDescent="0.35">
      <c r="A2388" t="s">
        <v>6180</v>
      </c>
      <c r="B2388">
        <v>492145316</v>
      </c>
      <c r="C2388" s="1">
        <v>0</v>
      </c>
    </row>
    <row r="2389" spans="1:3" x14ac:dyDescent="0.35">
      <c r="A2389" t="s">
        <v>6180</v>
      </c>
      <c r="B2389">
        <v>305329337</v>
      </c>
      <c r="C2389" s="1">
        <v>0</v>
      </c>
    </row>
    <row r="2390" spans="1:3" x14ac:dyDescent="0.35">
      <c r="A2390" t="s">
        <v>6180</v>
      </c>
      <c r="B2390">
        <v>609723600</v>
      </c>
      <c r="C2390" s="1">
        <v>0.75</v>
      </c>
    </row>
    <row r="2391" spans="1:3" x14ac:dyDescent="0.35">
      <c r="A2391" t="s">
        <v>6180</v>
      </c>
      <c r="B2391">
        <v>128075328</v>
      </c>
      <c r="C2391" s="1">
        <v>0.25</v>
      </c>
    </row>
    <row r="2392" spans="1:3" x14ac:dyDescent="0.35">
      <c r="A2392" t="s">
        <v>6180</v>
      </c>
      <c r="B2392">
        <v>862682604</v>
      </c>
      <c r="C2392" s="1">
        <v>0.75</v>
      </c>
    </row>
    <row r="2393" spans="1:3" x14ac:dyDescent="0.35">
      <c r="A2393" t="s">
        <v>6180</v>
      </c>
      <c r="B2393">
        <v>789469598</v>
      </c>
      <c r="C2393" s="1">
        <v>0</v>
      </c>
    </row>
    <row r="2394" spans="1:3" x14ac:dyDescent="0.35">
      <c r="A2394" t="s">
        <v>6180</v>
      </c>
      <c r="B2394">
        <v>951114423</v>
      </c>
      <c r="C2394" s="1">
        <v>0.5</v>
      </c>
    </row>
    <row r="2395" spans="1:3" x14ac:dyDescent="0.35">
      <c r="A2395" t="s">
        <v>6180</v>
      </c>
      <c r="B2395">
        <v>995229677</v>
      </c>
      <c r="C2395" s="1">
        <v>0.75</v>
      </c>
    </row>
    <row r="2396" spans="1:3" x14ac:dyDescent="0.35">
      <c r="A2396" t="s">
        <v>6180</v>
      </c>
      <c r="B2396">
        <v>33263608</v>
      </c>
      <c r="C2396" s="1">
        <v>0.5</v>
      </c>
    </row>
    <row r="2397" spans="1:3" x14ac:dyDescent="0.35">
      <c r="A2397" t="s">
        <v>6180</v>
      </c>
      <c r="B2397">
        <v>321800259</v>
      </c>
      <c r="C2397" s="1">
        <v>0.25</v>
      </c>
    </row>
    <row r="2398" spans="1:3" x14ac:dyDescent="0.35">
      <c r="A2398" t="s">
        <v>6180</v>
      </c>
      <c r="B2398">
        <v>887871306</v>
      </c>
      <c r="C2398" s="1">
        <v>0.75</v>
      </c>
    </row>
    <row r="2399" spans="1:3" x14ac:dyDescent="0.35">
      <c r="A2399" t="s">
        <v>6180</v>
      </c>
      <c r="B2399">
        <v>75345218</v>
      </c>
      <c r="C2399" s="1">
        <v>0.75</v>
      </c>
    </row>
    <row r="2400" spans="1:3" x14ac:dyDescent="0.35">
      <c r="A2400" t="s">
        <v>6180</v>
      </c>
      <c r="B2400">
        <v>802418265</v>
      </c>
      <c r="C2400" s="1">
        <v>0.5</v>
      </c>
    </row>
    <row r="2401" spans="1:3" x14ac:dyDescent="0.35">
      <c r="A2401" t="s">
        <v>6180</v>
      </c>
      <c r="B2401">
        <v>16035727</v>
      </c>
      <c r="C2401" s="1">
        <v>0</v>
      </c>
    </row>
    <row r="2402" spans="1:3" x14ac:dyDescent="0.35">
      <c r="A2402" t="s">
        <v>6180</v>
      </c>
      <c r="B2402">
        <v>346926199</v>
      </c>
      <c r="C2402" s="1">
        <v>0.25</v>
      </c>
    </row>
    <row r="2403" spans="1:3" x14ac:dyDescent="0.35">
      <c r="A2403" t="s">
        <v>6180</v>
      </c>
      <c r="B2403">
        <v>668226973</v>
      </c>
      <c r="C2403" s="1">
        <v>0.75</v>
      </c>
    </row>
    <row r="2404" spans="1:3" x14ac:dyDescent="0.35">
      <c r="A2404" t="s">
        <v>6180</v>
      </c>
      <c r="B2404">
        <v>463423254</v>
      </c>
      <c r="C2404" s="1">
        <v>0.5</v>
      </c>
    </row>
    <row r="2405" spans="1:3" x14ac:dyDescent="0.35">
      <c r="A2405" t="s">
        <v>6180</v>
      </c>
      <c r="B2405">
        <v>765890343</v>
      </c>
      <c r="C2405" s="1">
        <v>0.75</v>
      </c>
    </row>
    <row r="2406" spans="1:3" x14ac:dyDescent="0.35">
      <c r="A2406" t="s">
        <v>6180</v>
      </c>
      <c r="B2406">
        <v>485114841</v>
      </c>
      <c r="C2406" s="1">
        <v>0</v>
      </c>
    </row>
    <row r="2407" spans="1:3" x14ac:dyDescent="0.35">
      <c r="A2407" t="s">
        <v>6180</v>
      </c>
      <c r="B2407">
        <v>54474771</v>
      </c>
      <c r="C2407" s="1">
        <v>0.25</v>
      </c>
    </row>
    <row r="2408" spans="1:3" x14ac:dyDescent="0.35">
      <c r="A2408" t="s">
        <v>6180</v>
      </c>
      <c r="B2408">
        <v>600471343</v>
      </c>
      <c r="C2408" s="1">
        <v>0.25</v>
      </c>
    </row>
    <row r="2409" spans="1:3" x14ac:dyDescent="0.35">
      <c r="A2409" t="s">
        <v>6180</v>
      </c>
      <c r="B2409">
        <v>715132845</v>
      </c>
      <c r="C2409" s="1">
        <v>0</v>
      </c>
    </row>
    <row r="2410" spans="1:3" x14ac:dyDescent="0.35">
      <c r="A2410" t="s">
        <v>6180</v>
      </c>
      <c r="B2410">
        <v>279450697</v>
      </c>
      <c r="C2410" s="1">
        <v>0.5</v>
      </c>
    </row>
    <row r="2411" spans="1:3" x14ac:dyDescent="0.35">
      <c r="A2411" t="s">
        <v>6180</v>
      </c>
      <c r="B2411">
        <v>126508895</v>
      </c>
      <c r="C2411" s="1">
        <v>0</v>
      </c>
    </row>
    <row r="2412" spans="1:3" x14ac:dyDescent="0.35">
      <c r="A2412" t="s">
        <v>6180</v>
      </c>
      <c r="B2412">
        <v>443868936</v>
      </c>
      <c r="C2412" s="1">
        <v>0.25</v>
      </c>
    </row>
    <row r="2413" spans="1:3" x14ac:dyDescent="0.35">
      <c r="A2413" t="s">
        <v>6180</v>
      </c>
      <c r="B2413">
        <v>719080829</v>
      </c>
      <c r="C2413" s="1">
        <v>0.25</v>
      </c>
    </row>
    <row r="2414" spans="1:3" x14ac:dyDescent="0.35">
      <c r="A2414" t="s">
        <v>6180</v>
      </c>
      <c r="B2414">
        <v>611669116</v>
      </c>
      <c r="C2414" s="1">
        <v>0.25</v>
      </c>
    </row>
    <row r="2415" spans="1:3" x14ac:dyDescent="0.35">
      <c r="A2415" t="s">
        <v>6180</v>
      </c>
      <c r="B2415">
        <v>564569787</v>
      </c>
      <c r="C2415" s="1">
        <v>0</v>
      </c>
    </row>
    <row r="2416" spans="1:3" x14ac:dyDescent="0.35">
      <c r="A2416" t="s">
        <v>6180</v>
      </c>
      <c r="B2416">
        <v>228360525</v>
      </c>
      <c r="C2416" s="1">
        <v>0.75</v>
      </c>
    </row>
    <row r="2417" spans="1:3" x14ac:dyDescent="0.35">
      <c r="A2417" t="s">
        <v>6180</v>
      </c>
      <c r="B2417">
        <v>928229617</v>
      </c>
      <c r="C2417" s="1">
        <v>0.25</v>
      </c>
    </row>
    <row r="2418" spans="1:3" x14ac:dyDescent="0.35">
      <c r="A2418" t="s">
        <v>6180</v>
      </c>
      <c r="B2418">
        <v>22150365</v>
      </c>
      <c r="C2418" s="1">
        <v>0</v>
      </c>
    </row>
    <row r="2419" spans="1:3" x14ac:dyDescent="0.35">
      <c r="A2419" t="s">
        <v>6180</v>
      </c>
      <c r="B2419">
        <v>113055246</v>
      </c>
      <c r="C2419" s="1">
        <v>0.25</v>
      </c>
    </row>
    <row r="2420" spans="1:3" x14ac:dyDescent="0.35">
      <c r="A2420" t="s">
        <v>6180</v>
      </c>
      <c r="B2420">
        <v>982528588</v>
      </c>
      <c r="C2420" s="1">
        <v>0.75</v>
      </c>
    </row>
    <row r="2421" spans="1:3" x14ac:dyDescent="0.35">
      <c r="A2421" t="s">
        <v>6180</v>
      </c>
      <c r="B2421">
        <v>158052066</v>
      </c>
      <c r="C2421" s="1">
        <v>0.25</v>
      </c>
    </row>
    <row r="2422" spans="1:3" x14ac:dyDescent="0.35">
      <c r="A2422" t="s">
        <v>6180</v>
      </c>
      <c r="B2422">
        <v>261988651</v>
      </c>
      <c r="C2422" s="1">
        <v>0.75</v>
      </c>
    </row>
    <row r="2423" spans="1:3" x14ac:dyDescent="0.35">
      <c r="A2423" t="s">
        <v>6180</v>
      </c>
      <c r="B2423">
        <v>934537140</v>
      </c>
      <c r="C2423" s="1">
        <v>0.75</v>
      </c>
    </row>
    <row r="2424" spans="1:3" x14ac:dyDescent="0.35">
      <c r="A2424" t="s">
        <v>6180</v>
      </c>
      <c r="B2424">
        <v>853947202</v>
      </c>
      <c r="C2424" s="1">
        <v>0</v>
      </c>
    </row>
    <row r="2425" spans="1:3" x14ac:dyDescent="0.35">
      <c r="A2425" t="s">
        <v>6180</v>
      </c>
      <c r="B2425">
        <v>867972632</v>
      </c>
      <c r="C2425" s="1">
        <v>0</v>
      </c>
    </row>
    <row r="2426" spans="1:3" x14ac:dyDescent="0.35">
      <c r="A2426" t="s">
        <v>6180</v>
      </c>
      <c r="B2426">
        <v>61180880</v>
      </c>
      <c r="C2426" s="1">
        <v>0.75</v>
      </c>
    </row>
    <row r="2427" spans="1:3" x14ac:dyDescent="0.35">
      <c r="A2427" t="s">
        <v>6180</v>
      </c>
      <c r="B2427">
        <v>64456357</v>
      </c>
      <c r="C2427" s="1">
        <v>0.75</v>
      </c>
    </row>
    <row r="2428" spans="1:3" x14ac:dyDescent="0.35">
      <c r="A2428" t="s">
        <v>6180</v>
      </c>
      <c r="B2428">
        <v>802850130</v>
      </c>
      <c r="C2428" s="1">
        <v>0.75</v>
      </c>
    </row>
    <row r="2429" spans="1:3" x14ac:dyDescent="0.35">
      <c r="A2429" t="s">
        <v>6180</v>
      </c>
      <c r="B2429">
        <v>481503965</v>
      </c>
      <c r="C2429" s="1">
        <v>0.25</v>
      </c>
    </row>
    <row r="2430" spans="1:3" x14ac:dyDescent="0.35">
      <c r="A2430" t="s">
        <v>6180</v>
      </c>
      <c r="B2430">
        <v>271603947</v>
      </c>
      <c r="C2430" s="1">
        <v>0.25</v>
      </c>
    </row>
    <row r="2431" spans="1:3" x14ac:dyDescent="0.35">
      <c r="A2431" t="s">
        <v>6180</v>
      </c>
      <c r="B2431">
        <v>890660878</v>
      </c>
      <c r="C2431" s="1">
        <v>0.25</v>
      </c>
    </row>
    <row r="2432" spans="1:3" x14ac:dyDescent="0.35">
      <c r="A2432" t="s">
        <v>6180</v>
      </c>
      <c r="B2432">
        <v>232806399</v>
      </c>
      <c r="C2432" s="1">
        <v>0.5</v>
      </c>
    </row>
    <row r="2433" spans="1:3" x14ac:dyDescent="0.35">
      <c r="A2433" t="s">
        <v>6180</v>
      </c>
      <c r="B2433">
        <v>360188989</v>
      </c>
      <c r="C2433" s="1">
        <v>0.5</v>
      </c>
    </row>
    <row r="2434" spans="1:3" x14ac:dyDescent="0.35">
      <c r="A2434" t="s">
        <v>6180</v>
      </c>
      <c r="B2434">
        <v>740423327</v>
      </c>
      <c r="C2434" s="1">
        <v>0.5</v>
      </c>
    </row>
    <row r="2435" spans="1:3" x14ac:dyDescent="0.35">
      <c r="A2435" t="s">
        <v>6180</v>
      </c>
      <c r="B2435">
        <v>993143234</v>
      </c>
      <c r="C2435" s="1">
        <v>0</v>
      </c>
    </row>
    <row r="2436" spans="1:3" x14ac:dyDescent="0.35">
      <c r="A2436" t="s">
        <v>6180</v>
      </c>
      <c r="B2436">
        <v>926002607</v>
      </c>
      <c r="C2436" s="1">
        <v>0.75</v>
      </c>
    </row>
    <row r="2437" spans="1:3" x14ac:dyDescent="0.35">
      <c r="A2437" t="s">
        <v>6180</v>
      </c>
      <c r="B2437">
        <v>59809840</v>
      </c>
      <c r="C2437" s="1">
        <v>0</v>
      </c>
    </row>
    <row r="2438" spans="1:3" x14ac:dyDescent="0.35">
      <c r="A2438" t="s">
        <v>6180</v>
      </c>
      <c r="B2438">
        <v>336150608</v>
      </c>
      <c r="C2438" s="1">
        <v>0.5</v>
      </c>
    </row>
    <row r="2439" spans="1:3" x14ac:dyDescent="0.35">
      <c r="A2439" t="s">
        <v>6180</v>
      </c>
      <c r="B2439">
        <v>599020472</v>
      </c>
      <c r="C2439" s="1">
        <v>0</v>
      </c>
    </row>
    <row r="2440" spans="1:3" x14ac:dyDescent="0.35">
      <c r="A2440" t="s">
        <v>6180</v>
      </c>
      <c r="B2440">
        <v>153351376</v>
      </c>
      <c r="C2440" s="1">
        <v>0.75</v>
      </c>
    </row>
    <row r="2441" spans="1:3" x14ac:dyDescent="0.35">
      <c r="A2441" t="s">
        <v>6180</v>
      </c>
      <c r="B2441">
        <v>424243774</v>
      </c>
      <c r="C2441" s="1">
        <v>0.25</v>
      </c>
    </row>
    <row r="2442" spans="1:3" x14ac:dyDescent="0.35">
      <c r="A2442" t="s">
        <v>6180</v>
      </c>
      <c r="B2442">
        <v>292303183</v>
      </c>
      <c r="C2442" s="1">
        <v>0.25</v>
      </c>
    </row>
    <row r="2443" spans="1:3" x14ac:dyDescent="0.35">
      <c r="A2443" t="s">
        <v>6180</v>
      </c>
      <c r="B2443">
        <v>949212330</v>
      </c>
      <c r="C2443" s="1">
        <v>0.25</v>
      </c>
    </row>
    <row r="2444" spans="1:3" x14ac:dyDescent="0.35">
      <c r="A2444" t="s">
        <v>6180</v>
      </c>
      <c r="B2444">
        <v>591586123</v>
      </c>
      <c r="C2444" s="1">
        <v>0</v>
      </c>
    </row>
    <row r="2445" spans="1:3" x14ac:dyDescent="0.35">
      <c r="A2445" t="s">
        <v>6180</v>
      </c>
      <c r="B2445">
        <v>200536311</v>
      </c>
      <c r="C2445" s="1">
        <v>0.75</v>
      </c>
    </row>
    <row r="2446" spans="1:3" x14ac:dyDescent="0.35">
      <c r="A2446" t="s">
        <v>6180</v>
      </c>
      <c r="B2446">
        <v>213205219</v>
      </c>
      <c r="C2446" s="1">
        <v>0.75</v>
      </c>
    </row>
    <row r="2447" spans="1:3" x14ac:dyDescent="0.35">
      <c r="A2447" t="s">
        <v>6180</v>
      </c>
      <c r="B2447">
        <v>885905521</v>
      </c>
      <c r="C2447" s="1">
        <v>0.5</v>
      </c>
    </row>
    <row r="2448" spans="1:3" x14ac:dyDescent="0.35">
      <c r="A2448" t="s">
        <v>6180</v>
      </c>
      <c r="B2448">
        <v>582771873</v>
      </c>
      <c r="C2448" s="1">
        <v>0</v>
      </c>
    </row>
    <row r="2449" spans="1:3" x14ac:dyDescent="0.35">
      <c r="A2449" t="s">
        <v>6180</v>
      </c>
      <c r="B2449">
        <v>242262862</v>
      </c>
      <c r="C2449" s="1">
        <v>0.75</v>
      </c>
    </row>
    <row r="2450" spans="1:3" x14ac:dyDescent="0.35">
      <c r="A2450" t="s">
        <v>6180</v>
      </c>
      <c r="B2450">
        <v>764126761</v>
      </c>
      <c r="C2450" s="1">
        <v>0.25</v>
      </c>
    </row>
    <row r="2451" spans="1:3" x14ac:dyDescent="0.35">
      <c r="A2451" t="s">
        <v>6180</v>
      </c>
      <c r="B2451">
        <v>564250216</v>
      </c>
      <c r="C2451" s="1">
        <v>0.5</v>
      </c>
    </row>
    <row r="2452" spans="1:3" x14ac:dyDescent="0.35">
      <c r="A2452" t="s">
        <v>6180</v>
      </c>
      <c r="B2452">
        <v>141025410</v>
      </c>
      <c r="C2452" s="1">
        <v>0</v>
      </c>
    </row>
    <row r="2453" spans="1:3" x14ac:dyDescent="0.35">
      <c r="A2453" t="s">
        <v>6180</v>
      </c>
      <c r="B2453">
        <v>630038435</v>
      </c>
      <c r="C2453" s="1">
        <v>0.5</v>
      </c>
    </row>
    <row r="2454" spans="1:3" x14ac:dyDescent="0.35">
      <c r="A2454" t="s">
        <v>6180</v>
      </c>
      <c r="B2454">
        <v>229181229</v>
      </c>
      <c r="C2454" s="1">
        <v>0.5</v>
      </c>
    </row>
    <row r="2455" spans="1:3" x14ac:dyDescent="0.35">
      <c r="A2455" t="s">
        <v>6180</v>
      </c>
      <c r="B2455">
        <v>449778041</v>
      </c>
      <c r="C2455" s="1">
        <v>0.75</v>
      </c>
    </row>
    <row r="2456" spans="1:3" x14ac:dyDescent="0.35">
      <c r="A2456" t="s">
        <v>6180</v>
      </c>
      <c r="B2456">
        <v>23561794</v>
      </c>
      <c r="C2456" s="1">
        <v>0</v>
      </c>
    </row>
    <row r="2457" spans="1:3" x14ac:dyDescent="0.35">
      <c r="A2457" t="s">
        <v>6180</v>
      </c>
      <c r="B2457">
        <v>898544861</v>
      </c>
      <c r="C2457" s="1">
        <v>0.25</v>
      </c>
    </row>
    <row r="2458" spans="1:3" x14ac:dyDescent="0.35">
      <c r="A2458" t="s">
        <v>6180</v>
      </c>
      <c r="B2458">
        <v>802691207</v>
      </c>
      <c r="C2458" s="1">
        <v>0.5</v>
      </c>
    </row>
    <row r="2459" spans="1:3" x14ac:dyDescent="0.35">
      <c r="A2459" t="s">
        <v>6180</v>
      </c>
      <c r="B2459">
        <v>481741910</v>
      </c>
      <c r="C2459" s="1">
        <v>0</v>
      </c>
    </row>
    <row r="2460" spans="1:3" x14ac:dyDescent="0.35">
      <c r="A2460" t="s">
        <v>6180</v>
      </c>
      <c r="B2460">
        <v>992336100</v>
      </c>
      <c r="C2460" s="1">
        <v>0</v>
      </c>
    </row>
    <row r="2461" spans="1:3" x14ac:dyDescent="0.35">
      <c r="A2461" t="s">
        <v>6180</v>
      </c>
      <c r="B2461">
        <v>271461401</v>
      </c>
      <c r="C2461" s="1">
        <v>0.5</v>
      </c>
    </row>
    <row r="2462" spans="1:3" x14ac:dyDescent="0.35">
      <c r="A2462" t="s">
        <v>6180</v>
      </c>
      <c r="B2462">
        <v>464445114</v>
      </c>
      <c r="C2462" s="1">
        <v>0</v>
      </c>
    </row>
    <row r="2463" spans="1:3" x14ac:dyDescent="0.35">
      <c r="A2463" t="s">
        <v>6180</v>
      </c>
      <c r="B2463">
        <v>714119030</v>
      </c>
      <c r="C2463" s="1">
        <v>0.25</v>
      </c>
    </row>
    <row r="2464" spans="1:3" x14ac:dyDescent="0.35">
      <c r="A2464" t="s">
        <v>6180</v>
      </c>
      <c r="B2464">
        <v>530144089</v>
      </c>
      <c r="C2464" s="1">
        <v>0.25</v>
      </c>
    </row>
    <row r="2465" spans="1:3" x14ac:dyDescent="0.35">
      <c r="A2465" t="s">
        <v>6180</v>
      </c>
      <c r="B2465">
        <v>761624255</v>
      </c>
      <c r="C2465" s="1">
        <v>0.5</v>
      </c>
    </row>
    <row r="2466" spans="1:3" x14ac:dyDescent="0.35">
      <c r="A2466" t="s">
        <v>6180</v>
      </c>
      <c r="B2466">
        <v>201813131</v>
      </c>
      <c r="C2466" s="1">
        <v>0.25</v>
      </c>
    </row>
    <row r="2467" spans="1:3" x14ac:dyDescent="0.35">
      <c r="A2467" t="s">
        <v>6180</v>
      </c>
      <c r="B2467">
        <v>685989646</v>
      </c>
      <c r="C2467" s="1">
        <v>0.25</v>
      </c>
    </row>
    <row r="2468" spans="1:3" x14ac:dyDescent="0.35">
      <c r="A2468" t="s">
        <v>6180</v>
      </c>
      <c r="B2468">
        <v>298165965</v>
      </c>
      <c r="C2468" s="1">
        <v>0.25</v>
      </c>
    </row>
    <row r="2469" spans="1:3" x14ac:dyDescent="0.35">
      <c r="A2469" t="s">
        <v>6180</v>
      </c>
      <c r="B2469">
        <v>780027230</v>
      </c>
      <c r="C2469" s="1">
        <v>0</v>
      </c>
    </row>
    <row r="2470" spans="1:3" x14ac:dyDescent="0.35">
      <c r="A2470" t="s">
        <v>6179</v>
      </c>
      <c r="B2470">
        <v>178262536</v>
      </c>
      <c r="C2470" s="1">
        <v>0.25</v>
      </c>
    </row>
    <row r="2471" spans="1:3" x14ac:dyDescent="0.35">
      <c r="A2471" t="s">
        <v>6179</v>
      </c>
      <c r="B2471">
        <v>900493888</v>
      </c>
      <c r="C2471" s="1">
        <v>0</v>
      </c>
    </row>
    <row r="2472" spans="1:3" x14ac:dyDescent="0.35">
      <c r="A2472" t="s">
        <v>6179</v>
      </c>
      <c r="B2472">
        <v>244754421</v>
      </c>
      <c r="C2472" s="1">
        <v>0.5</v>
      </c>
    </row>
    <row r="2473" spans="1:3" x14ac:dyDescent="0.35">
      <c r="A2473" t="s">
        <v>6179</v>
      </c>
      <c r="B2473">
        <v>724188941</v>
      </c>
      <c r="C2473" s="1">
        <v>0.25</v>
      </c>
    </row>
    <row r="2474" spans="1:3" x14ac:dyDescent="0.35">
      <c r="A2474" t="s">
        <v>6179</v>
      </c>
      <c r="B2474">
        <v>447779039</v>
      </c>
      <c r="C2474" s="1">
        <v>0.25</v>
      </c>
    </row>
    <row r="2475" spans="1:3" x14ac:dyDescent="0.35">
      <c r="A2475" t="s">
        <v>6179</v>
      </c>
      <c r="B2475">
        <v>998638943</v>
      </c>
      <c r="C2475" s="1">
        <v>0.75</v>
      </c>
    </row>
    <row r="2476" spans="1:3" x14ac:dyDescent="0.35">
      <c r="A2476" t="s">
        <v>6179</v>
      </c>
      <c r="B2476">
        <v>576374245</v>
      </c>
      <c r="C2476" s="1">
        <v>0.5</v>
      </c>
    </row>
    <row r="2477" spans="1:3" x14ac:dyDescent="0.35">
      <c r="A2477" t="s">
        <v>6179</v>
      </c>
      <c r="B2477">
        <v>676553473</v>
      </c>
      <c r="C2477" s="1">
        <v>0.25</v>
      </c>
    </row>
    <row r="2478" spans="1:3" x14ac:dyDescent="0.35">
      <c r="A2478" t="s">
        <v>6179</v>
      </c>
      <c r="B2478">
        <v>789761993</v>
      </c>
      <c r="C2478" s="1">
        <v>0.25</v>
      </c>
    </row>
    <row r="2479" spans="1:3" x14ac:dyDescent="0.35">
      <c r="A2479" t="s">
        <v>6179</v>
      </c>
      <c r="B2479">
        <v>134845730</v>
      </c>
      <c r="C2479" s="1">
        <v>0.5</v>
      </c>
    </row>
    <row r="2480" spans="1:3" x14ac:dyDescent="0.35">
      <c r="A2480" t="s">
        <v>6179</v>
      </c>
      <c r="B2480">
        <v>126238837</v>
      </c>
      <c r="C2480" s="1">
        <v>0</v>
      </c>
    </row>
    <row r="2481" spans="1:3" x14ac:dyDescent="0.35">
      <c r="A2481" t="s">
        <v>6179</v>
      </c>
      <c r="B2481">
        <v>877547043</v>
      </c>
      <c r="C2481" s="1">
        <v>0.75</v>
      </c>
    </row>
    <row r="2482" spans="1:3" x14ac:dyDescent="0.35">
      <c r="A2482" t="s">
        <v>6179</v>
      </c>
      <c r="B2482">
        <v>850085744</v>
      </c>
      <c r="C2482" s="1">
        <v>0</v>
      </c>
    </row>
    <row r="2483" spans="1:3" x14ac:dyDescent="0.35">
      <c r="A2483" t="s">
        <v>6179</v>
      </c>
      <c r="B2483">
        <v>663436500</v>
      </c>
      <c r="C2483" s="1">
        <v>0.75</v>
      </c>
    </row>
    <row r="2484" spans="1:3" x14ac:dyDescent="0.35">
      <c r="A2484" t="s">
        <v>6179</v>
      </c>
      <c r="B2484">
        <v>319451547</v>
      </c>
      <c r="C2484" s="1">
        <v>0.25</v>
      </c>
    </row>
    <row r="2485" spans="1:3" x14ac:dyDescent="0.35">
      <c r="A2485" t="s">
        <v>6179</v>
      </c>
      <c r="B2485">
        <v>467841414</v>
      </c>
      <c r="C2485" s="1">
        <v>0.5</v>
      </c>
    </row>
    <row r="2486" spans="1:3" x14ac:dyDescent="0.35">
      <c r="A2486" t="s">
        <v>6179</v>
      </c>
      <c r="B2486">
        <v>230054148</v>
      </c>
      <c r="C2486" s="1">
        <v>0.75</v>
      </c>
    </row>
    <row r="2487" spans="1:3" x14ac:dyDescent="0.35">
      <c r="A2487" t="s">
        <v>6179</v>
      </c>
      <c r="B2487">
        <v>48131367</v>
      </c>
      <c r="C2487" s="1">
        <v>0.25</v>
      </c>
    </row>
    <row r="2488" spans="1:3" x14ac:dyDescent="0.35">
      <c r="A2488" t="s">
        <v>6179</v>
      </c>
      <c r="B2488">
        <v>756575263</v>
      </c>
      <c r="C2488" s="1">
        <v>0.25</v>
      </c>
    </row>
    <row r="2489" spans="1:3" x14ac:dyDescent="0.35">
      <c r="A2489" t="s">
        <v>6179</v>
      </c>
      <c r="B2489">
        <v>217568986</v>
      </c>
      <c r="C2489" s="1">
        <v>0.75</v>
      </c>
    </row>
    <row r="2490" spans="1:3" x14ac:dyDescent="0.35">
      <c r="A2490" t="s">
        <v>6179</v>
      </c>
      <c r="B2490">
        <v>132748811</v>
      </c>
      <c r="C2490" s="1">
        <v>0</v>
      </c>
    </row>
    <row r="2491" spans="1:3" x14ac:dyDescent="0.35">
      <c r="A2491" t="s">
        <v>6179</v>
      </c>
      <c r="B2491">
        <v>502707354</v>
      </c>
      <c r="C2491" s="1">
        <v>0</v>
      </c>
    </row>
    <row r="2492" spans="1:3" x14ac:dyDescent="0.35">
      <c r="A2492" t="s">
        <v>6179</v>
      </c>
      <c r="B2492">
        <v>83944774</v>
      </c>
      <c r="C2492" s="1">
        <v>0.25</v>
      </c>
    </row>
    <row r="2493" spans="1:3" x14ac:dyDescent="0.35">
      <c r="A2493" t="s">
        <v>6179</v>
      </c>
      <c r="B2493">
        <v>298970874</v>
      </c>
      <c r="C2493" s="1">
        <v>0</v>
      </c>
    </row>
    <row r="2494" spans="1:3" x14ac:dyDescent="0.35">
      <c r="A2494" t="s">
        <v>6179</v>
      </c>
      <c r="B2494">
        <v>224073752</v>
      </c>
      <c r="C2494" s="1">
        <v>0</v>
      </c>
    </row>
    <row r="2495" spans="1:3" x14ac:dyDescent="0.35">
      <c r="A2495" t="s">
        <v>6179</v>
      </c>
      <c r="B2495">
        <v>251901445</v>
      </c>
      <c r="C2495" s="1">
        <v>0.5</v>
      </c>
    </row>
    <row r="2496" spans="1:3" x14ac:dyDescent="0.35">
      <c r="A2496" t="s">
        <v>6179</v>
      </c>
      <c r="B2496">
        <v>840052836</v>
      </c>
      <c r="C2496" s="1">
        <v>0.5</v>
      </c>
    </row>
    <row r="2497" spans="1:3" x14ac:dyDescent="0.35">
      <c r="A2497" t="s">
        <v>6179</v>
      </c>
      <c r="B2497">
        <v>582690079</v>
      </c>
      <c r="C2497" s="1">
        <v>0.75</v>
      </c>
    </row>
    <row r="2498" spans="1:3" x14ac:dyDescent="0.35">
      <c r="A2498" t="s">
        <v>6179</v>
      </c>
      <c r="B2498">
        <v>791085065</v>
      </c>
      <c r="C2498" s="1">
        <v>0.75</v>
      </c>
    </row>
    <row r="2499" spans="1:3" x14ac:dyDescent="0.35">
      <c r="A2499" t="s">
        <v>6179</v>
      </c>
      <c r="B2499">
        <v>607336538</v>
      </c>
      <c r="C2499" s="1">
        <v>0</v>
      </c>
    </row>
    <row r="2500" spans="1:3" x14ac:dyDescent="0.35">
      <c r="A2500" t="s">
        <v>6179</v>
      </c>
      <c r="B2500">
        <v>420912357</v>
      </c>
      <c r="C2500" s="1">
        <v>0.5</v>
      </c>
    </row>
    <row r="2501" spans="1:3" x14ac:dyDescent="0.35">
      <c r="A2501" t="s">
        <v>6179</v>
      </c>
      <c r="B2501">
        <v>291292071</v>
      </c>
      <c r="C2501" s="1">
        <v>0</v>
      </c>
    </row>
    <row r="2502" spans="1:3" x14ac:dyDescent="0.35">
      <c r="A2502" t="s">
        <v>6179</v>
      </c>
      <c r="B2502">
        <v>930170526</v>
      </c>
      <c r="C2502" s="1">
        <v>0.25</v>
      </c>
    </row>
    <row r="2503" spans="1:3" x14ac:dyDescent="0.35">
      <c r="A2503" t="s">
        <v>6179</v>
      </c>
      <c r="B2503">
        <v>586460989</v>
      </c>
      <c r="C2503" s="1">
        <v>0</v>
      </c>
    </row>
    <row r="2504" spans="1:3" x14ac:dyDescent="0.35">
      <c r="A2504" t="s">
        <v>6179</v>
      </c>
      <c r="B2504">
        <v>62136778</v>
      </c>
      <c r="C2504" s="1">
        <v>0</v>
      </c>
    </row>
    <row r="2505" spans="1:3" x14ac:dyDescent="0.35">
      <c r="A2505" t="s">
        <v>6179</v>
      </c>
      <c r="B2505">
        <v>823998849</v>
      </c>
      <c r="C2505" s="1">
        <v>0.25</v>
      </c>
    </row>
    <row r="2506" spans="1:3" x14ac:dyDescent="0.35">
      <c r="A2506" t="s">
        <v>6179</v>
      </c>
      <c r="B2506">
        <v>728558350</v>
      </c>
      <c r="C2506" s="1">
        <v>0.25</v>
      </c>
    </row>
    <row r="2507" spans="1:3" x14ac:dyDescent="0.35">
      <c r="A2507" t="s">
        <v>6179</v>
      </c>
      <c r="B2507">
        <v>663494133</v>
      </c>
      <c r="C2507" s="1">
        <v>0.5</v>
      </c>
    </row>
    <row r="2508" spans="1:3" x14ac:dyDescent="0.35">
      <c r="A2508" t="s">
        <v>6179</v>
      </c>
      <c r="B2508">
        <v>104344203</v>
      </c>
      <c r="C2508" s="1">
        <v>0.25</v>
      </c>
    </row>
    <row r="2509" spans="1:3" x14ac:dyDescent="0.35">
      <c r="A2509" t="s">
        <v>6179</v>
      </c>
      <c r="B2509">
        <v>612985364</v>
      </c>
      <c r="C2509" s="1">
        <v>0.25</v>
      </c>
    </row>
    <row r="2510" spans="1:3" x14ac:dyDescent="0.35">
      <c r="A2510" t="s">
        <v>6179</v>
      </c>
      <c r="B2510">
        <v>81065796</v>
      </c>
      <c r="C2510" s="1">
        <v>0.25</v>
      </c>
    </row>
    <row r="2511" spans="1:3" x14ac:dyDescent="0.35">
      <c r="A2511" t="s">
        <v>6179</v>
      </c>
      <c r="B2511">
        <v>955633879</v>
      </c>
      <c r="C2511" s="1">
        <v>0.5</v>
      </c>
    </row>
    <row r="2512" spans="1:3" x14ac:dyDescent="0.35">
      <c r="A2512" t="s">
        <v>6179</v>
      </c>
      <c r="B2512">
        <v>923530907</v>
      </c>
      <c r="C2512" s="1">
        <v>0.75</v>
      </c>
    </row>
    <row r="2513" spans="1:3" x14ac:dyDescent="0.35">
      <c r="A2513" t="s">
        <v>6179</v>
      </c>
      <c r="B2513">
        <v>219307348</v>
      </c>
      <c r="C2513" s="1">
        <v>0.75</v>
      </c>
    </row>
    <row r="2514" spans="1:3" x14ac:dyDescent="0.35">
      <c r="A2514" t="s">
        <v>6179</v>
      </c>
      <c r="B2514">
        <v>737120145</v>
      </c>
      <c r="C2514" s="1">
        <v>0.25</v>
      </c>
    </row>
    <row r="2515" spans="1:3" x14ac:dyDescent="0.35">
      <c r="A2515" t="s">
        <v>6179</v>
      </c>
      <c r="B2515">
        <v>405553613</v>
      </c>
      <c r="C2515" s="1">
        <v>0</v>
      </c>
    </row>
    <row r="2516" spans="1:3" x14ac:dyDescent="0.35">
      <c r="A2516" t="s">
        <v>6179</v>
      </c>
      <c r="B2516">
        <v>295650834</v>
      </c>
      <c r="C2516" s="1">
        <v>0</v>
      </c>
    </row>
    <row r="2517" spans="1:3" x14ac:dyDescent="0.35">
      <c r="A2517" t="s">
        <v>6179</v>
      </c>
      <c r="B2517">
        <v>186179051</v>
      </c>
      <c r="C2517" s="1">
        <v>0.5</v>
      </c>
    </row>
    <row r="2518" spans="1:3" x14ac:dyDescent="0.35">
      <c r="A2518" t="s">
        <v>6179</v>
      </c>
      <c r="B2518">
        <v>390143585</v>
      </c>
      <c r="C2518" s="1">
        <v>0.75</v>
      </c>
    </row>
    <row r="2519" spans="1:3" x14ac:dyDescent="0.35">
      <c r="A2519" t="s">
        <v>6179</v>
      </c>
      <c r="B2519">
        <v>633845603</v>
      </c>
      <c r="C2519" s="1">
        <v>0.75</v>
      </c>
    </row>
    <row r="2520" spans="1:3" x14ac:dyDescent="0.35">
      <c r="A2520" t="s">
        <v>6179</v>
      </c>
      <c r="B2520">
        <v>914960771</v>
      </c>
      <c r="C2520" s="1">
        <v>0.5</v>
      </c>
    </row>
    <row r="2521" spans="1:3" x14ac:dyDescent="0.35">
      <c r="A2521" t="s">
        <v>6179</v>
      </c>
      <c r="B2521">
        <v>109729048</v>
      </c>
      <c r="C2521" s="1">
        <v>0.5</v>
      </c>
    </row>
    <row r="2522" spans="1:3" x14ac:dyDescent="0.35">
      <c r="A2522" t="s">
        <v>6179</v>
      </c>
      <c r="B2522">
        <v>460865549</v>
      </c>
      <c r="C2522" s="1">
        <v>0.75</v>
      </c>
    </row>
    <row r="2523" spans="1:3" x14ac:dyDescent="0.35">
      <c r="A2523" t="s">
        <v>6179</v>
      </c>
      <c r="B2523">
        <v>913004392</v>
      </c>
      <c r="C2523" s="1">
        <v>0</v>
      </c>
    </row>
    <row r="2524" spans="1:3" x14ac:dyDescent="0.35">
      <c r="A2524" t="s">
        <v>6179</v>
      </c>
      <c r="B2524">
        <v>298136303</v>
      </c>
      <c r="C2524" s="1">
        <v>0.75</v>
      </c>
    </row>
    <row r="2525" spans="1:3" x14ac:dyDescent="0.35">
      <c r="A2525" t="s">
        <v>6179</v>
      </c>
      <c r="B2525">
        <v>222094673</v>
      </c>
      <c r="C2525" s="1">
        <v>0.75</v>
      </c>
    </row>
    <row r="2526" spans="1:3" x14ac:dyDescent="0.35">
      <c r="A2526" t="s">
        <v>6179</v>
      </c>
      <c r="B2526">
        <v>252465556</v>
      </c>
      <c r="C2526" s="1">
        <v>0.75</v>
      </c>
    </row>
    <row r="2527" spans="1:3" x14ac:dyDescent="0.35">
      <c r="A2527" t="s">
        <v>6179</v>
      </c>
      <c r="B2527">
        <v>760954225</v>
      </c>
      <c r="C2527" s="1">
        <v>0</v>
      </c>
    </row>
    <row r="2528" spans="1:3" x14ac:dyDescent="0.35">
      <c r="A2528" t="s">
        <v>6179</v>
      </c>
      <c r="B2528">
        <v>785675966</v>
      </c>
      <c r="C2528" s="1">
        <v>0.75</v>
      </c>
    </row>
    <row r="2529" spans="1:3" x14ac:dyDescent="0.35">
      <c r="A2529" t="s">
        <v>6179</v>
      </c>
      <c r="B2529">
        <v>335782045</v>
      </c>
      <c r="C2529" s="1">
        <v>0.75</v>
      </c>
    </row>
    <row r="2530" spans="1:3" x14ac:dyDescent="0.35">
      <c r="A2530" t="s">
        <v>6179</v>
      </c>
      <c r="B2530">
        <v>844008963</v>
      </c>
      <c r="C2530" s="1">
        <v>0.75</v>
      </c>
    </row>
    <row r="2531" spans="1:3" x14ac:dyDescent="0.35">
      <c r="A2531" t="s">
        <v>6179</v>
      </c>
      <c r="B2531">
        <v>233834163</v>
      </c>
      <c r="C2531" s="1">
        <v>0.75</v>
      </c>
    </row>
    <row r="2532" spans="1:3" x14ac:dyDescent="0.35">
      <c r="A2532" t="s">
        <v>6179</v>
      </c>
      <c r="B2532">
        <v>247215446</v>
      </c>
      <c r="C2532" s="1">
        <v>0</v>
      </c>
    </row>
    <row r="2533" spans="1:3" x14ac:dyDescent="0.35">
      <c r="A2533" t="s">
        <v>6179</v>
      </c>
      <c r="B2533">
        <v>736860096</v>
      </c>
      <c r="C2533" s="1">
        <v>0.75</v>
      </c>
    </row>
    <row r="2534" spans="1:3" x14ac:dyDescent="0.35">
      <c r="A2534" t="s">
        <v>6179</v>
      </c>
      <c r="B2534">
        <v>998201239</v>
      </c>
      <c r="C2534" s="1">
        <v>0.75</v>
      </c>
    </row>
    <row r="2535" spans="1:3" x14ac:dyDescent="0.35">
      <c r="A2535" t="s">
        <v>6179</v>
      </c>
      <c r="B2535">
        <v>882932304</v>
      </c>
      <c r="C2535" s="1">
        <v>0.5</v>
      </c>
    </row>
    <row r="2536" spans="1:3" x14ac:dyDescent="0.35">
      <c r="A2536" t="s">
        <v>6179</v>
      </c>
      <c r="B2536">
        <v>638628927</v>
      </c>
      <c r="C2536" s="1">
        <v>0.5</v>
      </c>
    </row>
    <row r="2537" spans="1:3" x14ac:dyDescent="0.35">
      <c r="A2537" t="s">
        <v>6179</v>
      </c>
      <c r="B2537">
        <v>822827445</v>
      </c>
      <c r="C2537" s="1">
        <v>0.25</v>
      </c>
    </row>
    <row r="2538" spans="1:3" x14ac:dyDescent="0.35">
      <c r="A2538" t="s">
        <v>6179</v>
      </c>
      <c r="B2538">
        <v>922352562</v>
      </c>
      <c r="C2538" s="1">
        <v>0.5</v>
      </c>
    </row>
    <row r="2539" spans="1:3" x14ac:dyDescent="0.35">
      <c r="A2539" t="s">
        <v>6179</v>
      </c>
      <c r="B2539">
        <v>716391841</v>
      </c>
      <c r="C2539" s="1">
        <v>0.25</v>
      </c>
    </row>
    <row r="2540" spans="1:3" x14ac:dyDescent="0.35">
      <c r="A2540" t="s">
        <v>6179</v>
      </c>
      <c r="B2540">
        <v>483024768</v>
      </c>
      <c r="C2540" s="1">
        <v>0</v>
      </c>
    </row>
    <row r="2541" spans="1:3" x14ac:dyDescent="0.35">
      <c r="A2541" t="s">
        <v>6179</v>
      </c>
      <c r="B2541">
        <v>227862330</v>
      </c>
      <c r="C2541" s="1">
        <v>0.5</v>
      </c>
    </row>
    <row r="2542" spans="1:3" x14ac:dyDescent="0.35">
      <c r="A2542" t="s">
        <v>6179</v>
      </c>
      <c r="B2542">
        <v>948438365</v>
      </c>
      <c r="C2542" s="1">
        <v>0.25</v>
      </c>
    </row>
    <row r="2543" spans="1:3" x14ac:dyDescent="0.35">
      <c r="A2543" t="s">
        <v>6179</v>
      </c>
      <c r="B2543">
        <v>278376364</v>
      </c>
      <c r="C2543" s="1">
        <v>0</v>
      </c>
    </row>
    <row r="2544" spans="1:3" x14ac:dyDescent="0.35">
      <c r="A2544" t="s">
        <v>6179</v>
      </c>
      <c r="B2544">
        <v>662985666</v>
      </c>
      <c r="C2544" s="1">
        <v>0.75</v>
      </c>
    </row>
    <row r="2545" spans="1:3" x14ac:dyDescent="0.35">
      <c r="A2545" t="s">
        <v>6179</v>
      </c>
      <c r="B2545">
        <v>202717733</v>
      </c>
      <c r="C2545" s="1">
        <v>0</v>
      </c>
    </row>
    <row r="2546" spans="1:3" x14ac:dyDescent="0.35">
      <c r="A2546" t="s">
        <v>6179</v>
      </c>
      <c r="B2546">
        <v>63450113</v>
      </c>
      <c r="C2546" s="1">
        <v>0.25</v>
      </c>
    </row>
    <row r="2547" spans="1:3" x14ac:dyDescent="0.35">
      <c r="A2547" t="s">
        <v>6179</v>
      </c>
      <c r="B2547">
        <v>547380411</v>
      </c>
      <c r="C2547" s="1">
        <v>0</v>
      </c>
    </row>
    <row r="2548" spans="1:3" x14ac:dyDescent="0.35">
      <c r="A2548" t="s">
        <v>6179</v>
      </c>
      <c r="B2548">
        <v>717201617</v>
      </c>
      <c r="C2548" s="1">
        <v>0.5</v>
      </c>
    </row>
    <row r="2549" spans="1:3" x14ac:dyDescent="0.35">
      <c r="A2549" t="s">
        <v>6179</v>
      </c>
      <c r="B2549">
        <v>605123228</v>
      </c>
      <c r="C2549" s="1">
        <v>0</v>
      </c>
    </row>
    <row r="2550" spans="1:3" x14ac:dyDescent="0.35">
      <c r="A2550" t="s">
        <v>6179</v>
      </c>
      <c r="B2550">
        <v>348318011</v>
      </c>
      <c r="C2550" s="1">
        <v>0</v>
      </c>
    </row>
    <row r="2551" spans="1:3" x14ac:dyDescent="0.35">
      <c r="A2551" t="s">
        <v>6179</v>
      </c>
      <c r="B2551">
        <v>68856654</v>
      </c>
      <c r="C2551" s="1">
        <v>0.25</v>
      </c>
    </row>
    <row r="2552" spans="1:3" x14ac:dyDescent="0.35">
      <c r="A2552" t="s">
        <v>6179</v>
      </c>
      <c r="B2552">
        <v>717143631</v>
      </c>
      <c r="C2552" s="1">
        <v>0.5</v>
      </c>
    </row>
    <row r="2553" spans="1:3" x14ac:dyDescent="0.35">
      <c r="A2553" t="s">
        <v>6179</v>
      </c>
      <c r="B2553">
        <v>229770404</v>
      </c>
      <c r="C2553" s="1">
        <v>0.5</v>
      </c>
    </row>
    <row r="2554" spans="1:3" x14ac:dyDescent="0.35">
      <c r="A2554" t="s">
        <v>6179</v>
      </c>
      <c r="B2554">
        <v>898592859</v>
      </c>
      <c r="C2554" s="1">
        <v>0.75</v>
      </c>
    </row>
    <row r="2555" spans="1:3" x14ac:dyDescent="0.35">
      <c r="A2555" t="s">
        <v>6179</v>
      </c>
      <c r="B2555">
        <v>336758713</v>
      </c>
      <c r="C2555" s="1">
        <v>0.25</v>
      </c>
    </row>
    <row r="2556" spans="1:3" x14ac:dyDescent="0.35">
      <c r="A2556" t="s">
        <v>6179</v>
      </c>
      <c r="B2556">
        <v>719704224</v>
      </c>
      <c r="C2556" s="1">
        <v>0.5</v>
      </c>
    </row>
    <row r="2557" spans="1:3" x14ac:dyDescent="0.35">
      <c r="A2557" t="s">
        <v>6179</v>
      </c>
      <c r="B2557">
        <v>48964941</v>
      </c>
      <c r="C2557" s="1">
        <v>0.5</v>
      </c>
    </row>
    <row r="2558" spans="1:3" x14ac:dyDescent="0.35">
      <c r="A2558" t="s">
        <v>6179</v>
      </c>
      <c r="B2558">
        <v>500994067</v>
      </c>
      <c r="C2558" s="1">
        <v>0.25</v>
      </c>
    </row>
    <row r="2559" spans="1:3" x14ac:dyDescent="0.35">
      <c r="A2559" t="s">
        <v>6179</v>
      </c>
      <c r="B2559">
        <v>550594586</v>
      </c>
      <c r="C2559" s="1">
        <v>0</v>
      </c>
    </row>
    <row r="2560" spans="1:3" x14ac:dyDescent="0.35">
      <c r="A2560" t="s">
        <v>6179</v>
      </c>
      <c r="B2560">
        <v>758391242</v>
      </c>
      <c r="C2560" s="1">
        <v>0.75</v>
      </c>
    </row>
    <row r="2561" spans="1:3" x14ac:dyDescent="0.35">
      <c r="A2561" t="s">
        <v>6179</v>
      </c>
      <c r="B2561">
        <v>565313618</v>
      </c>
      <c r="C2561" s="1">
        <v>0.5</v>
      </c>
    </row>
    <row r="2562" spans="1:3" x14ac:dyDescent="0.35">
      <c r="A2562" t="s">
        <v>6179</v>
      </c>
      <c r="B2562">
        <v>457442184</v>
      </c>
      <c r="C2562" s="1">
        <v>0</v>
      </c>
    </row>
    <row r="2563" spans="1:3" x14ac:dyDescent="0.35">
      <c r="A2563" t="s">
        <v>6179</v>
      </c>
      <c r="B2563">
        <v>376006012</v>
      </c>
      <c r="C2563" s="1">
        <v>0.5</v>
      </c>
    </row>
    <row r="2564" spans="1:3" x14ac:dyDescent="0.35">
      <c r="A2564" t="s">
        <v>6179</v>
      </c>
      <c r="B2564">
        <v>27988702</v>
      </c>
      <c r="C2564" s="1">
        <v>0.25</v>
      </c>
    </row>
    <row r="2565" spans="1:3" x14ac:dyDescent="0.35">
      <c r="A2565" t="s">
        <v>6179</v>
      </c>
      <c r="B2565">
        <v>802815139</v>
      </c>
      <c r="C2565" s="1">
        <v>0.5</v>
      </c>
    </row>
    <row r="2566" spans="1:3" x14ac:dyDescent="0.35">
      <c r="A2566" t="s">
        <v>6179</v>
      </c>
      <c r="B2566">
        <v>80429347</v>
      </c>
      <c r="C2566" s="1">
        <v>0.25</v>
      </c>
    </row>
    <row r="2567" spans="1:3" x14ac:dyDescent="0.35">
      <c r="A2567" t="s">
        <v>6179</v>
      </c>
      <c r="B2567">
        <v>63303242</v>
      </c>
      <c r="C2567" s="1">
        <v>0.5</v>
      </c>
    </row>
    <row r="2568" spans="1:3" x14ac:dyDescent="0.35">
      <c r="A2568" t="s">
        <v>6179</v>
      </c>
      <c r="B2568">
        <v>740796578</v>
      </c>
      <c r="C2568" s="1">
        <v>0</v>
      </c>
    </row>
    <row r="2569" spans="1:3" x14ac:dyDescent="0.35">
      <c r="A2569" t="s">
        <v>6179</v>
      </c>
      <c r="B2569">
        <v>316041087</v>
      </c>
      <c r="C2569" s="1">
        <v>0.5</v>
      </c>
    </row>
    <row r="2570" spans="1:3" x14ac:dyDescent="0.35">
      <c r="A2570" t="s">
        <v>6179</v>
      </c>
      <c r="B2570">
        <v>504422027</v>
      </c>
      <c r="C2570" s="1">
        <v>0.25</v>
      </c>
    </row>
    <row r="2571" spans="1:3" x14ac:dyDescent="0.35">
      <c r="A2571" t="s">
        <v>6179</v>
      </c>
      <c r="B2571">
        <v>573861892</v>
      </c>
      <c r="C2571" s="1">
        <v>0.75</v>
      </c>
    </row>
    <row r="2572" spans="1:3" x14ac:dyDescent="0.35">
      <c r="A2572" t="s">
        <v>6179</v>
      </c>
      <c r="B2572">
        <v>140511338</v>
      </c>
      <c r="C2572" s="1">
        <v>0</v>
      </c>
    </row>
    <row r="2573" spans="1:3" x14ac:dyDescent="0.35">
      <c r="A2573" t="s">
        <v>6179</v>
      </c>
      <c r="B2573">
        <v>212433491</v>
      </c>
      <c r="C2573" s="1">
        <v>0.75</v>
      </c>
    </row>
    <row r="2574" spans="1:3" x14ac:dyDescent="0.35">
      <c r="A2574" t="s">
        <v>6179</v>
      </c>
      <c r="B2574">
        <v>484146094</v>
      </c>
      <c r="C2574" s="1">
        <v>0.5</v>
      </c>
    </row>
    <row r="2575" spans="1:3" x14ac:dyDescent="0.35">
      <c r="A2575" t="s">
        <v>6179</v>
      </c>
      <c r="B2575">
        <v>857034108</v>
      </c>
      <c r="C2575" s="1">
        <v>0.25</v>
      </c>
    </row>
    <row r="2576" spans="1:3" x14ac:dyDescent="0.35">
      <c r="A2576" t="s">
        <v>6179</v>
      </c>
      <c r="B2576">
        <v>537928168</v>
      </c>
      <c r="C2576" s="1">
        <v>0</v>
      </c>
    </row>
    <row r="2577" spans="1:3" x14ac:dyDescent="0.35">
      <c r="A2577" t="s">
        <v>6179</v>
      </c>
      <c r="B2577">
        <v>183744351</v>
      </c>
      <c r="C2577" s="1">
        <v>0.25</v>
      </c>
    </row>
    <row r="2578" spans="1:3" x14ac:dyDescent="0.35">
      <c r="A2578" t="s">
        <v>6179</v>
      </c>
      <c r="B2578">
        <v>867117525</v>
      </c>
      <c r="C2578" s="1">
        <v>0</v>
      </c>
    </row>
    <row r="2579" spans="1:3" x14ac:dyDescent="0.35">
      <c r="A2579" t="s">
        <v>6179</v>
      </c>
      <c r="B2579">
        <v>894379240</v>
      </c>
      <c r="C2579" s="1">
        <v>0.75</v>
      </c>
    </row>
    <row r="2580" spans="1:3" x14ac:dyDescent="0.35">
      <c r="A2580" t="s">
        <v>6179</v>
      </c>
      <c r="B2580">
        <v>346081022</v>
      </c>
      <c r="C2580" s="1">
        <v>0.25</v>
      </c>
    </row>
    <row r="2581" spans="1:3" x14ac:dyDescent="0.35">
      <c r="A2581" t="s">
        <v>6179</v>
      </c>
      <c r="B2581">
        <v>405009779</v>
      </c>
      <c r="C2581" s="1">
        <v>0.5</v>
      </c>
    </row>
    <row r="2582" spans="1:3" x14ac:dyDescent="0.35">
      <c r="A2582" t="s">
        <v>6179</v>
      </c>
      <c r="B2582">
        <v>57264897</v>
      </c>
      <c r="C2582" s="1">
        <v>0.25</v>
      </c>
    </row>
    <row r="2583" spans="1:3" x14ac:dyDescent="0.35">
      <c r="A2583" t="s">
        <v>6179</v>
      </c>
      <c r="B2583">
        <v>260904080</v>
      </c>
      <c r="C2583" s="1">
        <v>0</v>
      </c>
    </row>
    <row r="2584" spans="1:3" x14ac:dyDescent="0.35">
      <c r="A2584" t="s">
        <v>6179</v>
      </c>
      <c r="B2584">
        <v>772426267</v>
      </c>
      <c r="C2584" s="1">
        <v>0.5</v>
      </c>
    </row>
    <row r="2585" spans="1:3" x14ac:dyDescent="0.35">
      <c r="A2585" t="s">
        <v>6179</v>
      </c>
      <c r="B2585">
        <v>983282046</v>
      </c>
      <c r="C2585" s="1">
        <v>0.25</v>
      </c>
    </row>
    <row r="2586" spans="1:3" x14ac:dyDescent="0.35">
      <c r="A2586" t="s">
        <v>6179</v>
      </c>
      <c r="B2586">
        <v>257404688</v>
      </c>
      <c r="C2586" s="1">
        <v>0</v>
      </c>
    </row>
    <row r="2587" spans="1:3" x14ac:dyDescent="0.35">
      <c r="A2587" t="s">
        <v>6179</v>
      </c>
      <c r="B2587">
        <v>292368079</v>
      </c>
      <c r="C2587" s="1">
        <v>0.25</v>
      </c>
    </row>
    <row r="2588" spans="1:3" x14ac:dyDescent="0.35">
      <c r="A2588" t="s">
        <v>6179</v>
      </c>
      <c r="B2588">
        <v>177006734</v>
      </c>
      <c r="C2588" s="1">
        <v>0.75</v>
      </c>
    </row>
    <row r="2589" spans="1:3" x14ac:dyDescent="0.35">
      <c r="A2589" t="s">
        <v>6179</v>
      </c>
      <c r="B2589">
        <v>563739834</v>
      </c>
      <c r="C2589" s="1">
        <v>0.25</v>
      </c>
    </row>
    <row r="2590" spans="1:3" x14ac:dyDescent="0.35">
      <c r="A2590" t="s">
        <v>6179</v>
      </c>
      <c r="B2590">
        <v>907339020</v>
      </c>
      <c r="C2590" s="1">
        <v>0.5</v>
      </c>
    </row>
    <row r="2591" spans="1:3" x14ac:dyDescent="0.35">
      <c r="A2591" t="s">
        <v>6179</v>
      </c>
      <c r="B2591">
        <v>417089165</v>
      </c>
      <c r="C2591" s="1">
        <v>0.5</v>
      </c>
    </row>
    <row r="2592" spans="1:3" x14ac:dyDescent="0.35">
      <c r="A2592" t="s">
        <v>6179</v>
      </c>
      <c r="B2592">
        <v>131050069</v>
      </c>
      <c r="C2592" s="1">
        <v>0.5</v>
      </c>
    </row>
    <row r="2593" spans="1:3" x14ac:dyDescent="0.35">
      <c r="A2593" t="s">
        <v>6179</v>
      </c>
      <c r="B2593">
        <v>293382229</v>
      </c>
      <c r="C2593" s="1">
        <v>0.5</v>
      </c>
    </row>
    <row r="2594" spans="1:3" x14ac:dyDescent="0.35">
      <c r="A2594" t="s">
        <v>6179</v>
      </c>
      <c r="B2594">
        <v>34376216</v>
      </c>
      <c r="C2594" s="1">
        <v>0.75</v>
      </c>
    </row>
    <row r="2595" spans="1:3" x14ac:dyDescent="0.35">
      <c r="A2595" t="s">
        <v>6179</v>
      </c>
      <c r="B2595">
        <v>923743468</v>
      </c>
      <c r="C2595" s="1">
        <v>0.75</v>
      </c>
    </row>
    <row r="2596" spans="1:3" x14ac:dyDescent="0.35">
      <c r="A2596" t="s">
        <v>6179</v>
      </c>
      <c r="B2596">
        <v>528747128</v>
      </c>
      <c r="C2596" s="1">
        <v>0.5</v>
      </c>
    </row>
    <row r="2597" spans="1:3" x14ac:dyDescent="0.35">
      <c r="A2597" t="s">
        <v>6179</v>
      </c>
      <c r="B2597">
        <v>680754600</v>
      </c>
      <c r="C2597" s="1">
        <v>0</v>
      </c>
    </row>
    <row r="2598" spans="1:3" x14ac:dyDescent="0.35">
      <c r="A2598" t="s">
        <v>6179</v>
      </c>
      <c r="B2598">
        <v>518915884</v>
      </c>
      <c r="C2598" s="1">
        <v>0.25</v>
      </c>
    </row>
    <row r="2599" spans="1:3" x14ac:dyDescent="0.35">
      <c r="A2599" t="s">
        <v>6179</v>
      </c>
      <c r="B2599">
        <v>155187023</v>
      </c>
      <c r="C2599" s="1">
        <v>0.75</v>
      </c>
    </row>
    <row r="2600" spans="1:3" x14ac:dyDescent="0.35">
      <c r="A2600" t="s">
        <v>6179</v>
      </c>
      <c r="B2600">
        <v>282505659</v>
      </c>
      <c r="C2600" s="1">
        <v>0.75</v>
      </c>
    </row>
    <row r="2601" spans="1:3" x14ac:dyDescent="0.35">
      <c r="A2601" t="s">
        <v>6179</v>
      </c>
      <c r="B2601">
        <v>948586012</v>
      </c>
      <c r="C2601" s="1">
        <v>0</v>
      </c>
    </row>
    <row r="2602" spans="1:3" x14ac:dyDescent="0.35">
      <c r="A2602" t="s">
        <v>6179</v>
      </c>
      <c r="B2602">
        <v>291140549</v>
      </c>
      <c r="C2602" s="1">
        <v>0</v>
      </c>
    </row>
    <row r="2603" spans="1:3" x14ac:dyDescent="0.35">
      <c r="A2603" t="s">
        <v>6179</v>
      </c>
      <c r="B2603">
        <v>169981179</v>
      </c>
      <c r="C2603" s="1">
        <v>0.5</v>
      </c>
    </row>
    <row r="2604" spans="1:3" x14ac:dyDescent="0.35">
      <c r="A2604" t="s">
        <v>6179</v>
      </c>
      <c r="B2604">
        <v>431454918</v>
      </c>
      <c r="C2604" s="1">
        <v>0.5</v>
      </c>
    </row>
    <row r="2605" spans="1:3" x14ac:dyDescent="0.35">
      <c r="A2605" t="s">
        <v>6179</v>
      </c>
      <c r="B2605">
        <v>782587147</v>
      </c>
      <c r="C2605" s="1">
        <v>0.5</v>
      </c>
    </row>
    <row r="2606" spans="1:3" x14ac:dyDescent="0.35">
      <c r="A2606" t="s">
        <v>6179</v>
      </c>
      <c r="B2606">
        <v>766319894</v>
      </c>
      <c r="C2606" s="1">
        <v>0</v>
      </c>
    </row>
    <row r="2607" spans="1:3" x14ac:dyDescent="0.35">
      <c r="A2607" t="s">
        <v>6179</v>
      </c>
      <c r="B2607">
        <v>536584783</v>
      </c>
      <c r="C2607" s="1">
        <v>0.25</v>
      </c>
    </row>
    <row r="2608" spans="1:3" x14ac:dyDescent="0.35">
      <c r="A2608" t="s">
        <v>6179</v>
      </c>
      <c r="B2608">
        <v>981655295</v>
      </c>
      <c r="C2608" s="1">
        <v>0.5</v>
      </c>
    </row>
    <row r="2609" spans="1:3" x14ac:dyDescent="0.35">
      <c r="A2609" t="s">
        <v>6179</v>
      </c>
      <c r="B2609">
        <v>800899560</v>
      </c>
      <c r="C2609" s="1">
        <v>0</v>
      </c>
    </row>
    <row r="2610" spans="1:3" x14ac:dyDescent="0.35">
      <c r="A2610" t="s">
        <v>6179</v>
      </c>
      <c r="B2610">
        <v>696887241</v>
      </c>
      <c r="C2610" s="1">
        <v>0.25</v>
      </c>
    </row>
    <row r="2611" spans="1:3" x14ac:dyDescent="0.35">
      <c r="A2611" t="s">
        <v>6179</v>
      </c>
      <c r="B2611">
        <v>396197673</v>
      </c>
      <c r="C2611" s="1">
        <v>0.75</v>
      </c>
    </row>
    <row r="2612" spans="1:3" x14ac:dyDescent="0.35">
      <c r="A2612" t="s">
        <v>6179</v>
      </c>
      <c r="B2612">
        <v>721154580</v>
      </c>
      <c r="C2612" s="1">
        <v>0.5</v>
      </c>
    </row>
    <row r="2613" spans="1:3" x14ac:dyDescent="0.35">
      <c r="A2613" t="s">
        <v>6179</v>
      </c>
      <c r="B2613">
        <v>575849950</v>
      </c>
      <c r="C2613" s="1">
        <v>0.5</v>
      </c>
    </row>
    <row r="2614" spans="1:3" x14ac:dyDescent="0.35">
      <c r="A2614" t="s">
        <v>6179</v>
      </c>
      <c r="B2614">
        <v>970179932</v>
      </c>
      <c r="C2614" s="1">
        <v>0.25</v>
      </c>
    </row>
    <row r="2615" spans="1:3" x14ac:dyDescent="0.35">
      <c r="A2615" t="s">
        <v>6179</v>
      </c>
      <c r="B2615">
        <v>909830160</v>
      </c>
      <c r="C2615" s="1">
        <v>0.5</v>
      </c>
    </row>
    <row r="2616" spans="1:3" x14ac:dyDescent="0.35">
      <c r="A2616" t="s">
        <v>6179</v>
      </c>
      <c r="B2616">
        <v>727349705</v>
      </c>
      <c r="C2616" s="1">
        <v>0.75</v>
      </c>
    </row>
    <row r="2617" spans="1:3" x14ac:dyDescent="0.35">
      <c r="A2617" t="s">
        <v>6179</v>
      </c>
      <c r="B2617">
        <v>172161705</v>
      </c>
      <c r="C2617" s="1">
        <v>0</v>
      </c>
    </row>
    <row r="2618" spans="1:3" x14ac:dyDescent="0.35">
      <c r="A2618" t="s">
        <v>6179</v>
      </c>
      <c r="B2618">
        <v>941967865</v>
      </c>
      <c r="C2618" s="1">
        <v>0</v>
      </c>
    </row>
    <row r="2619" spans="1:3" x14ac:dyDescent="0.35">
      <c r="A2619" t="s">
        <v>6179</v>
      </c>
      <c r="B2619">
        <v>447178999</v>
      </c>
      <c r="C2619" s="1">
        <v>0.75</v>
      </c>
    </row>
    <row r="2620" spans="1:3" x14ac:dyDescent="0.35">
      <c r="A2620" t="s">
        <v>6179</v>
      </c>
      <c r="B2620">
        <v>807990242</v>
      </c>
      <c r="C2620" s="1">
        <v>0.25</v>
      </c>
    </row>
    <row r="2621" spans="1:3" x14ac:dyDescent="0.35">
      <c r="A2621" t="s">
        <v>6179</v>
      </c>
      <c r="B2621">
        <v>738684930</v>
      </c>
      <c r="C2621" s="1">
        <v>0.25</v>
      </c>
    </row>
    <row r="2622" spans="1:3" x14ac:dyDescent="0.35">
      <c r="A2622" t="s">
        <v>6179</v>
      </c>
      <c r="B2622">
        <v>154030779</v>
      </c>
      <c r="C2622" s="1">
        <v>0.25</v>
      </c>
    </row>
    <row r="2623" spans="1:3" x14ac:dyDescent="0.35">
      <c r="A2623" t="s">
        <v>6179</v>
      </c>
      <c r="B2623">
        <v>497461477</v>
      </c>
      <c r="C2623" s="1">
        <v>0.25</v>
      </c>
    </row>
    <row r="2624" spans="1:3" x14ac:dyDescent="0.35">
      <c r="A2624" t="s">
        <v>6179</v>
      </c>
      <c r="B2624">
        <v>267465259</v>
      </c>
      <c r="C2624" s="1">
        <v>0</v>
      </c>
    </row>
    <row r="2625" spans="1:3" x14ac:dyDescent="0.35">
      <c r="A2625" t="s">
        <v>6179</v>
      </c>
      <c r="B2625">
        <v>290965816</v>
      </c>
      <c r="C2625" s="1">
        <v>0.25</v>
      </c>
    </row>
    <row r="2626" spans="1:3" x14ac:dyDescent="0.35">
      <c r="A2626" t="s">
        <v>6179</v>
      </c>
      <c r="B2626">
        <v>636413404</v>
      </c>
      <c r="C2626" s="1">
        <v>0.5</v>
      </c>
    </row>
    <row r="2627" spans="1:3" x14ac:dyDescent="0.35">
      <c r="A2627" t="s">
        <v>6182</v>
      </c>
      <c r="B2627">
        <v>682802685</v>
      </c>
      <c r="C2627" s="1">
        <v>0</v>
      </c>
    </row>
    <row r="2628" spans="1:3" x14ac:dyDescent="0.35">
      <c r="A2628" t="s">
        <v>6182</v>
      </c>
      <c r="B2628">
        <v>795714810</v>
      </c>
      <c r="C2628" s="1">
        <v>0.5</v>
      </c>
    </row>
    <row r="2629" spans="1:3" x14ac:dyDescent="0.35">
      <c r="A2629" t="s">
        <v>6182</v>
      </c>
      <c r="B2629">
        <v>429559355</v>
      </c>
      <c r="C2629" s="1">
        <v>0.5</v>
      </c>
    </row>
    <row r="2630" spans="1:3" x14ac:dyDescent="0.35">
      <c r="A2630" t="s">
        <v>6182</v>
      </c>
      <c r="B2630">
        <v>81816055</v>
      </c>
      <c r="C2630" s="1">
        <v>0.5</v>
      </c>
    </row>
    <row r="2631" spans="1:3" x14ac:dyDescent="0.35">
      <c r="A2631" t="s">
        <v>6182</v>
      </c>
      <c r="B2631">
        <v>190990752</v>
      </c>
      <c r="C2631" s="1">
        <v>0.75</v>
      </c>
    </row>
    <row r="2632" spans="1:3" x14ac:dyDescent="0.35">
      <c r="A2632" t="s">
        <v>6182</v>
      </c>
      <c r="B2632">
        <v>522802009</v>
      </c>
      <c r="C2632" s="1">
        <v>0.5</v>
      </c>
    </row>
    <row r="2633" spans="1:3" x14ac:dyDescent="0.35">
      <c r="A2633" t="s">
        <v>6182</v>
      </c>
      <c r="B2633">
        <v>256372944</v>
      </c>
      <c r="C2633" s="1">
        <v>0</v>
      </c>
    </row>
    <row r="2634" spans="1:3" x14ac:dyDescent="0.35">
      <c r="A2634" t="s">
        <v>6182</v>
      </c>
      <c r="B2634">
        <v>506590361</v>
      </c>
      <c r="C2634" s="1">
        <v>0.75</v>
      </c>
    </row>
    <row r="2635" spans="1:3" x14ac:dyDescent="0.35">
      <c r="A2635" t="s">
        <v>6182</v>
      </c>
      <c r="B2635">
        <v>758880525</v>
      </c>
      <c r="C2635" s="1">
        <v>0</v>
      </c>
    </row>
    <row r="2636" spans="1:3" x14ac:dyDescent="0.35">
      <c r="A2636" t="s">
        <v>6182</v>
      </c>
      <c r="B2636">
        <v>782785496</v>
      </c>
      <c r="C2636" s="1">
        <v>0.75</v>
      </c>
    </row>
    <row r="2637" spans="1:3" x14ac:dyDescent="0.35">
      <c r="A2637" t="s">
        <v>6182</v>
      </c>
      <c r="B2637">
        <v>713828928</v>
      </c>
      <c r="C2637" s="1">
        <v>0.5</v>
      </c>
    </row>
    <row r="2638" spans="1:3" x14ac:dyDescent="0.35">
      <c r="A2638" t="s">
        <v>6182</v>
      </c>
      <c r="B2638">
        <v>827906116</v>
      </c>
      <c r="C2638" s="1">
        <v>0.5</v>
      </c>
    </row>
    <row r="2639" spans="1:3" x14ac:dyDescent="0.35">
      <c r="A2639" t="s">
        <v>6182</v>
      </c>
      <c r="B2639">
        <v>683793376</v>
      </c>
      <c r="C2639" s="1">
        <v>0.75</v>
      </c>
    </row>
    <row r="2640" spans="1:3" x14ac:dyDescent="0.35">
      <c r="A2640" t="s">
        <v>6182</v>
      </c>
      <c r="B2640">
        <v>217297578</v>
      </c>
      <c r="C2640" s="1">
        <v>0.5</v>
      </c>
    </row>
    <row r="2641" spans="1:3" x14ac:dyDescent="0.35">
      <c r="A2641" t="s">
        <v>6182</v>
      </c>
      <c r="B2641">
        <v>949986365</v>
      </c>
      <c r="C2641" s="1">
        <v>0.25</v>
      </c>
    </row>
    <row r="2642" spans="1:3" x14ac:dyDescent="0.35">
      <c r="A2642" t="s">
        <v>6182</v>
      </c>
      <c r="B2642">
        <v>81148935</v>
      </c>
      <c r="C2642" s="1">
        <v>0.75</v>
      </c>
    </row>
    <row r="2643" spans="1:3" x14ac:dyDescent="0.35">
      <c r="A2643" t="s">
        <v>6182</v>
      </c>
      <c r="B2643">
        <v>479441115</v>
      </c>
      <c r="C2643" s="1">
        <v>0.75</v>
      </c>
    </row>
    <row r="2644" spans="1:3" x14ac:dyDescent="0.35">
      <c r="A2644" t="s">
        <v>6182</v>
      </c>
      <c r="B2644">
        <v>784898711</v>
      </c>
      <c r="C2644" s="1">
        <v>0.75</v>
      </c>
    </row>
    <row r="2645" spans="1:3" x14ac:dyDescent="0.35">
      <c r="A2645" t="s">
        <v>6182</v>
      </c>
      <c r="B2645">
        <v>62664000</v>
      </c>
      <c r="C2645" s="1">
        <v>0.25</v>
      </c>
    </row>
    <row r="2646" spans="1:3" x14ac:dyDescent="0.35">
      <c r="A2646" t="s">
        <v>6182</v>
      </c>
      <c r="B2646">
        <v>529597969</v>
      </c>
      <c r="C2646" s="1">
        <v>0.75</v>
      </c>
    </row>
    <row r="2647" spans="1:3" x14ac:dyDescent="0.35">
      <c r="A2647" t="s">
        <v>6182</v>
      </c>
      <c r="B2647">
        <v>186633227</v>
      </c>
      <c r="C2647" s="1">
        <v>0.75</v>
      </c>
    </row>
    <row r="2648" spans="1:3" x14ac:dyDescent="0.35">
      <c r="A2648" t="s">
        <v>6182</v>
      </c>
      <c r="B2648">
        <v>426717659</v>
      </c>
      <c r="C2648" s="1">
        <v>0</v>
      </c>
    </row>
    <row r="2649" spans="1:3" x14ac:dyDescent="0.35">
      <c r="A2649" t="s">
        <v>6182</v>
      </c>
      <c r="B2649">
        <v>105425657</v>
      </c>
      <c r="C2649" s="1">
        <v>0.5</v>
      </c>
    </row>
    <row r="2650" spans="1:3" x14ac:dyDescent="0.35">
      <c r="A2650" t="s">
        <v>6182</v>
      </c>
      <c r="B2650">
        <v>194508086</v>
      </c>
      <c r="C2650" s="1">
        <v>0</v>
      </c>
    </row>
    <row r="2651" spans="1:3" x14ac:dyDescent="0.35">
      <c r="A2651" t="s">
        <v>6182</v>
      </c>
      <c r="B2651">
        <v>392368542</v>
      </c>
      <c r="C2651" s="1">
        <v>0.5</v>
      </c>
    </row>
    <row r="2652" spans="1:3" x14ac:dyDescent="0.35">
      <c r="A2652" t="s">
        <v>6182</v>
      </c>
      <c r="B2652">
        <v>538814178</v>
      </c>
      <c r="C2652" s="1">
        <v>0.5</v>
      </c>
    </row>
    <row r="2653" spans="1:3" x14ac:dyDescent="0.35">
      <c r="A2653" t="s">
        <v>6182</v>
      </c>
      <c r="B2653">
        <v>400775260</v>
      </c>
      <c r="C2653" s="1">
        <v>0</v>
      </c>
    </row>
    <row r="2654" spans="1:3" x14ac:dyDescent="0.35">
      <c r="A2654" t="s">
        <v>6182</v>
      </c>
      <c r="B2654">
        <v>884488788</v>
      </c>
      <c r="C2654" s="1">
        <v>0.5</v>
      </c>
    </row>
    <row r="2655" spans="1:3" x14ac:dyDescent="0.35">
      <c r="A2655" t="s">
        <v>6182</v>
      </c>
      <c r="B2655">
        <v>828471777</v>
      </c>
      <c r="C2655" s="1">
        <v>0</v>
      </c>
    </row>
    <row r="2656" spans="1:3" x14ac:dyDescent="0.35">
      <c r="A2656" t="s">
        <v>6182</v>
      </c>
      <c r="B2656">
        <v>713762240</v>
      </c>
      <c r="C2656" s="1">
        <v>0.5</v>
      </c>
    </row>
    <row r="2657" spans="1:3" x14ac:dyDescent="0.35">
      <c r="A2657" t="s">
        <v>6182</v>
      </c>
      <c r="B2657">
        <v>129506302</v>
      </c>
      <c r="C2657" s="1">
        <v>0</v>
      </c>
    </row>
    <row r="2658" spans="1:3" x14ac:dyDescent="0.35">
      <c r="A2658" t="s">
        <v>6182</v>
      </c>
      <c r="B2658">
        <v>78420388</v>
      </c>
      <c r="C2658" s="1">
        <v>0</v>
      </c>
    </row>
    <row r="2659" spans="1:3" x14ac:dyDescent="0.35">
      <c r="A2659" t="s">
        <v>6182</v>
      </c>
      <c r="B2659">
        <v>530427707</v>
      </c>
      <c r="C2659" s="1">
        <v>0</v>
      </c>
    </row>
    <row r="2660" spans="1:3" x14ac:dyDescent="0.35">
      <c r="A2660" t="s">
        <v>6182</v>
      </c>
      <c r="B2660">
        <v>237380993</v>
      </c>
      <c r="C2660" s="1">
        <v>0.5</v>
      </c>
    </row>
    <row r="2661" spans="1:3" x14ac:dyDescent="0.35">
      <c r="A2661" t="s">
        <v>6182</v>
      </c>
      <c r="B2661">
        <v>683244157</v>
      </c>
      <c r="C2661" s="1">
        <v>0.5</v>
      </c>
    </row>
    <row r="2662" spans="1:3" x14ac:dyDescent="0.35">
      <c r="A2662" t="s">
        <v>6182</v>
      </c>
      <c r="B2662">
        <v>128921572</v>
      </c>
      <c r="C2662" s="1">
        <v>0.25</v>
      </c>
    </row>
    <row r="2663" spans="1:3" x14ac:dyDescent="0.35">
      <c r="A2663" t="s">
        <v>6182</v>
      </c>
      <c r="B2663">
        <v>202455505</v>
      </c>
      <c r="C2663" s="1">
        <v>0</v>
      </c>
    </row>
    <row r="2664" spans="1:3" x14ac:dyDescent="0.35">
      <c r="A2664" t="s">
        <v>6182</v>
      </c>
      <c r="B2664">
        <v>632127868</v>
      </c>
      <c r="C2664" s="1">
        <v>0.25</v>
      </c>
    </row>
    <row r="2665" spans="1:3" x14ac:dyDescent="0.35">
      <c r="A2665" t="s">
        <v>6182</v>
      </c>
      <c r="B2665">
        <v>654882523</v>
      </c>
      <c r="C2665" s="1">
        <v>0.5</v>
      </c>
    </row>
    <row r="2666" spans="1:3" x14ac:dyDescent="0.35">
      <c r="A2666" t="s">
        <v>6182</v>
      </c>
      <c r="B2666">
        <v>901360013</v>
      </c>
      <c r="C2666" s="1">
        <v>0</v>
      </c>
    </row>
    <row r="2667" spans="1:3" x14ac:dyDescent="0.35">
      <c r="A2667" t="s">
        <v>6182</v>
      </c>
      <c r="B2667">
        <v>900114788</v>
      </c>
      <c r="C2667" s="1">
        <v>0.25</v>
      </c>
    </row>
    <row r="2668" spans="1:3" x14ac:dyDescent="0.35">
      <c r="A2668" t="s">
        <v>6182</v>
      </c>
      <c r="B2668">
        <v>252358075</v>
      </c>
      <c r="C2668" s="1">
        <v>0</v>
      </c>
    </row>
    <row r="2669" spans="1:3" x14ac:dyDescent="0.35">
      <c r="A2669" t="s">
        <v>6182</v>
      </c>
      <c r="B2669">
        <v>54235781</v>
      </c>
      <c r="C2669" s="1">
        <v>0.75</v>
      </c>
    </row>
    <row r="2670" spans="1:3" x14ac:dyDescent="0.35">
      <c r="A2670" t="s">
        <v>6182</v>
      </c>
      <c r="B2670">
        <v>752834105</v>
      </c>
      <c r="C2670" s="1">
        <v>0.75</v>
      </c>
    </row>
    <row r="2671" spans="1:3" x14ac:dyDescent="0.35">
      <c r="A2671" t="s">
        <v>6182</v>
      </c>
      <c r="B2671">
        <v>369259451</v>
      </c>
      <c r="C2671" s="1">
        <v>0.5</v>
      </c>
    </row>
    <row r="2672" spans="1:3" x14ac:dyDescent="0.35">
      <c r="A2672" t="s">
        <v>6182</v>
      </c>
      <c r="B2672">
        <v>578101395</v>
      </c>
      <c r="C2672" s="1">
        <v>0.5</v>
      </c>
    </row>
    <row r="2673" spans="1:3" x14ac:dyDescent="0.35">
      <c r="A2673" t="s">
        <v>6182</v>
      </c>
      <c r="B2673">
        <v>268873052</v>
      </c>
      <c r="C2673" s="1">
        <v>0</v>
      </c>
    </row>
    <row r="2674" spans="1:3" x14ac:dyDescent="0.35">
      <c r="A2674" t="s">
        <v>6182</v>
      </c>
      <c r="B2674">
        <v>935349309</v>
      </c>
      <c r="C2674" s="1">
        <v>0</v>
      </c>
    </row>
    <row r="2675" spans="1:3" x14ac:dyDescent="0.35">
      <c r="A2675" t="s">
        <v>6182</v>
      </c>
      <c r="B2675">
        <v>377745821</v>
      </c>
      <c r="C2675" s="1">
        <v>0.75</v>
      </c>
    </row>
    <row r="2676" spans="1:3" x14ac:dyDescent="0.35">
      <c r="A2676" t="s">
        <v>6182</v>
      </c>
      <c r="B2676">
        <v>29584324</v>
      </c>
      <c r="C2676" s="1">
        <v>0.75</v>
      </c>
    </row>
    <row r="2677" spans="1:3" x14ac:dyDescent="0.35">
      <c r="A2677" t="s">
        <v>6182</v>
      </c>
      <c r="B2677">
        <v>508270408</v>
      </c>
      <c r="C2677" s="1">
        <v>0</v>
      </c>
    </row>
    <row r="2678" spans="1:3" x14ac:dyDescent="0.35">
      <c r="A2678" t="s">
        <v>6182</v>
      </c>
      <c r="B2678">
        <v>354583177</v>
      </c>
      <c r="C2678" s="1">
        <v>0.5</v>
      </c>
    </row>
    <row r="2679" spans="1:3" x14ac:dyDescent="0.35">
      <c r="A2679" t="s">
        <v>6182</v>
      </c>
      <c r="B2679">
        <v>524107141</v>
      </c>
      <c r="C2679" s="1">
        <v>0.75</v>
      </c>
    </row>
    <row r="2680" spans="1:3" x14ac:dyDescent="0.35">
      <c r="A2680" t="s">
        <v>6182</v>
      </c>
      <c r="B2680">
        <v>337682362</v>
      </c>
      <c r="C2680" s="1">
        <v>0.25</v>
      </c>
    </row>
    <row r="2681" spans="1:3" x14ac:dyDescent="0.35">
      <c r="A2681" t="s">
        <v>6182</v>
      </c>
      <c r="B2681">
        <v>176770758</v>
      </c>
      <c r="C2681" s="1">
        <v>0</v>
      </c>
    </row>
    <row r="2682" spans="1:3" x14ac:dyDescent="0.35">
      <c r="A2682" t="s">
        <v>6182</v>
      </c>
      <c r="B2682">
        <v>54519301</v>
      </c>
      <c r="C2682" s="1">
        <v>0</v>
      </c>
    </row>
    <row r="2683" spans="1:3" x14ac:dyDescent="0.35">
      <c r="A2683" t="s">
        <v>6182</v>
      </c>
      <c r="B2683">
        <v>15447086</v>
      </c>
      <c r="C2683" s="1">
        <v>0.75</v>
      </c>
    </row>
    <row r="2684" spans="1:3" x14ac:dyDescent="0.35">
      <c r="A2684" t="s">
        <v>6182</v>
      </c>
      <c r="B2684">
        <v>158218396</v>
      </c>
      <c r="C2684" s="1">
        <v>0.5</v>
      </c>
    </row>
    <row r="2685" spans="1:3" x14ac:dyDescent="0.35">
      <c r="A2685" t="s">
        <v>6182</v>
      </c>
      <c r="B2685">
        <v>744442646</v>
      </c>
      <c r="C2685" s="1">
        <v>0.5</v>
      </c>
    </row>
    <row r="2686" spans="1:3" x14ac:dyDescent="0.35">
      <c r="A2686" t="s">
        <v>6182</v>
      </c>
      <c r="B2686">
        <v>526690732</v>
      </c>
      <c r="C2686" s="1">
        <v>0.5</v>
      </c>
    </row>
    <row r="2687" spans="1:3" x14ac:dyDescent="0.35">
      <c r="A2687" t="s">
        <v>6182</v>
      </c>
      <c r="B2687">
        <v>815025476</v>
      </c>
      <c r="C2687" s="1">
        <v>0.75</v>
      </c>
    </row>
    <row r="2688" spans="1:3" x14ac:dyDescent="0.35">
      <c r="A2688" t="s">
        <v>6182</v>
      </c>
      <c r="B2688">
        <v>287647957</v>
      </c>
      <c r="C2688" s="1">
        <v>0.75</v>
      </c>
    </row>
    <row r="2689" spans="1:3" x14ac:dyDescent="0.35">
      <c r="A2689" t="s">
        <v>6182</v>
      </c>
      <c r="B2689">
        <v>367548863</v>
      </c>
      <c r="C2689" s="1">
        <v>0</v>
      </c>
    </row>
    <row r="2690" spans="1:3" x14ac:dyDescent="0.35">
      <c r="A2690" t="s">
        <v>6182</v>
      </c>
      <c r="B2690">
        <v>533542112</v>
      </c>
      <c r="C2690" s="1">
        <v>0</v>
      </c>
    </row>
    <row r="2691" spans="1:3" x14ac:dyDescent="0.35">
      <c r="A2691" t="s">
        <v>6182</v>
      </c>
      <c r="B2691">
        <v>805420729</v>
      </c>
      <c r="C2691" s="1">
        <v>0.25</v>
      </c>
    </row>
    <row r="2692" spans="1:3" x14ac:dyDescent="0.35">
      <c r="A2692" t="s">
        <v>6182</v>
      </c>
      <c r="B2692">
        <v>274125874</v>
      </c>
      <c r="C2692" s="1">
        <v>0.75</v>
      </c>
    </row>
    <row r="2693" spans="1:3" x14ac:dyDescent="0.35">
      <c r="A2693" t="s">
        <v>6182</v>
      </c>
      <c r="B2693">
        <v>600960976</v>
      </c>
      <c r="C2693" s="1">
        <v>0.25</v>
      </c>
    </row>
    <row r="2694" spans="1:3" x14ac:dyDescent="0.35">
      <c r="A2694" t="s">
        <v>6182</v>
      </c>
      <c r="B2694">
        <v>602536003</v>
      </c>
      <c r="C2694" s="1">
        <v>0.75</v>
      </c>
    </row>
    <row r="2695" spans="1:3" x14ac:dyDescent="0.35">
      <c r="A2695" t="s">
        <v>6182</v>
      </c>
      <c r="B2695">
        <v>736928880</v>
      </c>
      <c r="C2695" s="1">
        <v>0.75</v>
      </c>
    </row>
    <row r="2696" spans="1:3" x14ac:dyDescent="0.35">
      <c r="A2696" t="s">
        <v>6182</v>
      </c>
      <c r="B2696">
        <v>783716947</v>
      </c>
      <c r="C2696" s="1">
        <v>0.75</v>
      </c>
    </row>
    <row r="2697" spans="1:3" x14ac:dyDescent="0.35">
      <c r="A2697" t="s">
        <v>6182</v>
      </c>
      <c r="B2697">
        <v>808714603</v>
      </c>
      <c r="C2697" s="1">
        <v>0</v>
      </c>
    </row>
    <row r="2698" spans="1:3" x14ac:dyDescent="0.35">
      <c r="A2698" t="s">
        <v>6182</v>
      </c>
      <c r="B2698">
        <v>363651535</v>
      </c>
      <c r="C2698" s="1">
        <v>0.75</v>
      </c>
    </row>
    <row r="2699" spans="1:3" x14ac:dyDescent="0.35">
      <c r="A2699" t="s">
        <v>6182</v>
      </c>
      <c r="B2699">
        <v>426592473</v>
      </c>
      <c r="C2699" s="1">
        <v>0</v>
      </c>
    </row>
    <row r="2700" spans="1:3" x14ac:dyDescent="0.35">
      <c r="A2700" t="s">
        <v>6182</v>
      </c>
      <c r="B2700">
        <v>431023279</v>
      </c>
      <c r="C2700" s="1">
        <v>0.75</v>
      </c>
    </row>
    <row r="2701" spans="1:3" x14ac:dyDescent="0.35">
      <c r="A2701" t="s">
        <v>6182</v>
      </c>
      <c r="B2701">
        <v>803873323</v>
      </c>
      <c r="C2701" s="1">
        <v>0.5</v>
      </c>
    </row>
    <row r="2702" spans="1:3" x14ac:dyDescent="0.35">
      <c r="A2702" t="s">
        <v>6182</v>
      </c>
      <c r="B2702">
        <v>710742690</v>
      </c>
      <c r="C2702" s="1">
        <v>0.75</v>
      </c>
    </row>
    <row r="2703" spans="1:3" x14ac:dyDescent="0.35">
      <c r="A2703" t="s">
        <v>6182</v>
      </c>
      <c r="B2703">
        <v>277038324</v>
      </c>
      <c r="C2703" s="1">
        <v>0.5</v>
      </c>
    </row>
    <row r="2704" spans="1:3" x14ac:dyDescent="0.35">
      <c r="A2704" t="s">
        <v>6182</v>
      </c>
      <c r="B2704">
        <v>978339880</v>
      </c>
      <c r="C2704" s="1">
        <v>0.75</v>
      </c>
    </row>
    <row r="2705" spans="1:3" x14ac:dyDescent="0.35">
      <c r="A2705" t="s">
        <v>6182</v>
      </c>
      <c r="B2705">
        <v>463217730</v>
      </c>
      <c r="C2705" s="1">
        <v>0.5</v>
      </c>
    </row>
    <row r="2706" spans="1:3" x14ac:dyDescent="0.35">
      <c r="A2706" t="s">
        <v>6182</v>
      </c>
      <c r="B2706">
        <v>759994906</v>
      </c>
      <c r="C2706" s="1">
        <v>0</v>
      </c>
    </row>
    <row r="2707" spans="1:3" x14ac:dyDescent="0.35">
      <c r="A2707" t="s">
        <v>6182</v>
      </c>
      <c r="B2707">
        <v>707730459</v>
      </c>
      <c r="C2707" s="1">
        <v>0.5</v>
      </c>
    </row>
    <row r="2708" spans="1:3" x14ac:dyDescent="0.35">
      <c r="A2708" t="s">
        <v>6182</v>
      </c>
      <c r="B2708">
        <v>49544460</v>
      </c>
      <c r="C2708" s="1">
        <v>0.75</v>
      </c>
    </row>
    <row r="2709" spans="1:3" x14ac:dyDescent="0.35">
      <c r="A2709" t="s">
        <v>6182</v>
      </c>
      <c r="B2709">
        <v>346282943</v>
      </c>
      <c r="C2709" s="1">
        <v>0.5</v>
      </c>
    </row>
    <row r="2710" spans="1:3" x14ac:dyDescent="0.35">
      <c r="A2710" t="s">
        <v>6182</v>
      </c>
      <c r="B2710">
        <v>288258554</v>
      </c>
      <c r="C2710" s="1">
        <v>0.25</v>
      </c>
    </row>
    <row r="2711" spans="1:3" x14ac:dyDescent="0.35">
      <c r="A2711" t="s">
        <v>6182</v>
      </c>
      <c r="B2711">
        <v>26700503</v>
      </c>
      <c r="C2711" s="1">
        <v>0.25</v>
      </c>
    </row>
    <row r="2712" spans="1:3" x14ac:dyDescent="0.35">
      <c r="A2712" t="s">
        <v>6182</v>
      </c>
      <c r="B2712">
        <v>380741591</v>
      </c>
      <c r="C2712" s="1">
        <v>0.25</v>
      </c>
    </row>
    <row r="2713" spans="1:3" x14ac:dyDescent="0.35">
      <c r="A2713" t="s">
        <v>6182</v>
      </c>
      <c r="B2713">
        <v>685292999</v>
      </c>
      <c r="C2713" s="1">
        <v>0.75</v>
      </c>
    </row>
    <row r="2714" spans="1:3" x14ac:dyDescent="0.35">
      <c r="A2714" t="s">
        <v>6182</v>
      </c>
      <c r="B2714">
        <v>268424217</v>
      </c>
      <c r="C2714" s="1">
        <v>0.25</v>
      </c>
    </row>
    <row r="2715" spans="1:3" x14ac:dyDescent="0.35">
      <c r="A2715" t="s">
        <v>6182</v>
      </c>
      <c r="B2715">
        <v>228862962</v>
      </c>
      <c r="C2715" s="1">
        <v>0</v>
      </c>
    </row>
    <row r="2716" spans="1:3" x14ac:dyDescent="0.35">
      <c r="A2716" t="s">
        <v>6182</v>
      </c>
      <c r="B2716">
        <v>565940869</v>
      </c>
      <c r="C2716" s="1">
        <v>0.25</v>
      </c>
    </row>
    <row r="2717" spans="1:3" x14ac:dyDescent="0.35">
      <c r="A2717" t="s">
        <v>6182</v>
      </c>
      <c r="B2717">
        <v>403244085</v>
      </c>
      <c r="C2717" s="1">
        <v>0</v>
      </c>
    </row>
    <row r="2718" spans="1:3" x14ac:dyDescent="0.35">
      <c r="A2718" t="s">
        <v>6182</v>
      </c>
      <c r="B2718">
        <v>868132016</v>
      </c>
      <c r="C2718" s="1">
        <v>0.25</v>
      </c>
    </row>
    <row r="2719" spans="1:3" x14ac:dyDescent="0.35">
      <c r="A2719" t="s">
        <v>6182</v>
      </c>
      <c r="B2719">
        <v>858160400</v>
      </c>
      <c r="C2719" s="1">
        <v>0</v>
      </c>
    </row>
    <row r="2720" spans="1:3" x14ac:dyDescent="0.35">
      <c r="A2720" t="s">
        <v>6182</v>
      </c>
      <c r="B2720">
        <v>669645302</v>
      </c>
      <c r="C2720" s="1">
        <v>0.75</v>
      </c>
    </row>
    <row r="2721" spans="1:3" x14ac:dyDescent="0.35">
      <c r="A2721" t="s">
        <v>6182</v>
      </c>
      <c r="B2721">
        <v>330644989</v>
      </c>
      <c r="C2721" s="1">
        <v>0.75</v>
      </c>
    </row>
    <row r="2722" spans="1:3" x14ac:dyDescent="0.35">
      <c r="A2722" t="s">
        <v>6182</v>
      </c>
      <c r="B2722">
        <v>870702609</v>
      </c>
      <c r="C2722" s="1">
        <v>0</v>
      </c>
    </row>
    <row r="2723" spans="1:3" x14ac:dyDescent="0.35">
      <c r="A2723" t="s">
        <v>6182</v>
      </c>
      <c r="B2723">
        <v>842020221</v>
      </c>
      <c r="C2723" s="1">
        <v>0.5</v>
      </c>
    </row>
    <row r="2724" spans="1:3" x14ac:dyDescent="0.35">
      <c r="A2724" t="s">
        <v>6182</v>
      </c>
      <c r="B2724">
        <v>620975002</v>
      </c>
      <c r="C2724" s="1">
        <v>0</v>
      </c>
    </row>
    <row r="2725" spans="1:3" x14ac:dyDescent="0.35">
      <c r="A2725" t="s">
        <v>6182</v>
      </c>
      <c r="B2725">
        <v>54092581</v>
      </c>
      <c r="C2725" s="1">
        <v>0.25</v>
      </c>
    </row>
    <row r="2726" spans="1:3" x14ac:dyDescent="0.35">
      <c r="A2726" t="s">
        <v>6182</v>
      </c>
      <c r="B2726">
        <v>744003559</v>
      </c>
      <c r="C2726" s="1">
        <v>0.75</v>
      </c>
    </row>
    <row r="2727" spans="1:3" x14ac:dyDescent="0.35">
      <c r="A2727" t="s">
        <v>6182</v>
      </c>
      <c r="B2727">
        <v>892681718</v>
      </c>
      <c r="C2727" s="1">
        <v>0.25</v>
      </c>
    </row>
    <row r="2728" spans="1:3" x14ac:dyDescent="0.35">
      <c r="A2728" t="s">
        <v>6182</v>
      </c>
      <c r="B2728">
        <v>189387888</v>
      </c>
      <c r="C2728" s="1">
        <v>0</v>
      </c>
    </row>
    <row r="2729" spans="1:3" x14ac:dyDescent="0.35">
      <c r="A2729" t="s">
        <v>6182</v>
      </c>
      <c r="B2729">
        <v>380865340</v>
      </c>
      <c r="C2729" s="1">
        <v>0.75</v>
      </c>
    </row>
    <row r="2730" spans="1:3" x14ac:dyDescent="0.35">
      <c r="A2730" t="s">
        <v>6182</v>
      </c>
      <c r="B2730">
        <v>899944761</v>
      </c>
      <c r="C2730" s="1">
        <v>0.25</v>
      </c>
    </row>
    <row r="2731" spans="1:3" x14ac:dyDescent="0.35">
      <c r="A2731" t="s">
        <v>6182</v>
      </c>
      <c r="B2731">
        <v>303452116</v>
      </c>
      <c r="C2731" s="1">
        <v>0.25</v>
      </c>
    </row>
    <row r="2732" spans="1:3" x14ac:dyDescent="0.35">
      <c r="A2732" t="s">
        <v>6182</v>
      </c>
      <c r="B2732">
        <v>38027314</v>
      </c>
      <c r="C2732" s="1">
        <v>0.5</v>
      </c>
    </row>
    <row r="2733" spans="1:3" x14ac:dyDescent="0.35">
      <c r="A2733" t="s">
        <v>6182</v>
      </c>
      <c r="B2733">
        <v>120818084</v>
      </c>
      <c r="C2733" s="1">
        <v>0.25</v>
      </c>
    </row>
    <row r="2734" spans="1:3" x14ac:dyDescent="0.35">
      <c r="A2734" t="s">
        <v>6182</v>
      </c>
      <c r="B2734">
        <v>86568311</v>
      </c>
      <c r="C2734" s="1">
        <v>0.75</v>
      </c>
    </row>
    <row r="2735" spans="1:3" x14ac:dyDescent="0.35">
      <c r="A2735" t="s">
        <v>6182</v>
      </c>
      <c r="B2735">
        <v>245309141</v>
      </c>
      <c r="C2735" s="1">
        <v>0.25</v>
      </c>
    </row>
    <row r="2736" spans="1:3" x14ac:dyDescent="0.35">
      <c r="A2736" t="s">
        <v>6182</v>
      </c>
      <c r="B2736">
        <v>844252745</v>
      </c>
      <c r="C2736" s="1">
        <v>0</v>
      </c>
    </row>
    <row r="2737" spans="1:3" x14ac:dyDescent="0.35">
      <c r="A2737" t="s">
        <v>6182</v>
      </c>
      <c r="B2737">
        <v>125415238</v>
      </c>
      <c r="C2737" s="1">
        <v>0.5</v>
      </c>
    </row>
    <row r="2738" spans="1:3" x14ac:dyDescent="0.35">
      <c r="A2738" t="s">
        <v>6182</v>
      </c>
      <c r="B2738">
        <v>196785497</v>
      </c>
      <c r="C2738" s="1">
        <v>0</v>
      </c>
    </row>
    <row r="2739" spans="1:3" x14ac:dyDescent="0.35">
      <c r="A2739" t="s">
        <v>6182</v>
      </c>
      <c r="B2739">
        <v>651408920</v>
      </c>
      <c r="C2739" s="1">
        <v>0.5</v>
      </c>
    </row>
    <row r="2740" spans="1:3" x14ac:dyDescent="0.35">
      <c r="A2740" t="s">
        <v>6182</v>
      </c>
      <c r="B2740">
        <v>658326508</v>
      </c>
      <c r="C2740" s="1">
        <v>0.25</v>
      </c>
    </row>
    <row r="2741" spans="1:3" x14ac:dyDescent="0.35">
      <c r="A2741" t="s">
        <v>6182</v>
      </c>
      <c r="B2741">
        <v>836052605</v>
      </c>
      <c r="C2741" s="1">
        <v>0</v>
      </c>
    </row>
    <row r="2742" spans="1:3" x14ac:dyDescent="0.35">
      <c r="A2742" t="s">
        <v>6182</v>
      </c>
      <c r="B2742">
        <v>940266572</v>
      </c>
      <c r="C2742" s="1">
        <v>0.5</v>
      </c>
    </row>
    <row r="2743" spans="1:3" x14ac:dyDescent="0.35">
      <c r="A2743" t="s">
        <v>6182</v>
      </c>
      <c r="B2743">
        <v>863983168</v>
      </c>
      <c r="C2743" s="1">
        <v>0.25</v>
      </c>
    </row>
    <row r="2744" spans="1:3" x14ac:dyDescent="0.35">
      <c r="A2744" t="s">
        <v>6182</v>
      </c>
      <c r="B2744">
        <v>441796382</v>
      </c>
      <c r="C2744" s="1">
        <v>0</v>
      </c>
    </row>
    <row r="2745" spans="1:3" x14ac:dyDescent="0.35">
      <c r="A2745" t="s">
        <v>6182</v>
      </c>
      <c r="B2745">
        <v>901216031</v>
      </c>
      <c r="C2745" s="1">
        <v>0.25</v>
      </c>
    </row>
    <row r="2746" spans="1:3" x14ac:dyDescent="0.35">
      <c r="A2746" t="s">
        <v>6182</v>
      </c>
      <c r="B2746">
        <v>991907150</v>
      </c>
      <c r="C2746" s="1">
        <v>0.75</v>
      </c>
    </row>
    <row r="2747" spans="1:3" x14ac:dyDescent="0.35">
      <c r="A2747" t="s">
        <v>6182</v>
      </c>
      <c r="B2747">
        <v>374895648</v>
      </c>
      <c r="C2747" s="1">
        <v>0.25</v>
      </c>
    </row>
    <row r="2748" spans="1:3" x14ac:dyDescent="0.35">
      <c r="A2748" t="s">
        <v>6182</v>
      </c>
      <c r="B2748">
        <v>530044811</v>
      </c>
      <c r="C2748" s="1">
        <v>0.25</v>
      </c>
    </row>
    <row r="2749" spans="1:3" x14ac:dyDescent="0.35">
      <c r="A2749" t="s">
        <v>6182</v>
      </c>
      <c r="B2749">
        <v>769549463</v>
      </c>
      <c r="C2749" s="1">
        <v>0.75</v>
      </c>
    </row>
    <row r="2750" spans="1:3" x14ac:dyDescent="0.35">
      <c r="A2750" t="s">
        <v>6182</v>
      </c>
      <c r="B2750">
        <v>272264222</v>
      </c>
      <c r="C2750" s="1">
        <v>0.75</v>
      </c>
    </row>
    <row r="2751" spans="1:3" x14ac:dyDescent="0.35">
      <c r="A2751" t="s">
        <v>6182</v>
      </c>
      <c r="B2751">
        <v>25045676</v>
      </c>
      <c r="C2751" s="1">
        <v>0</v>
      </c>
    </row>
    <row r="2752" spans="1:3" x14ac:dyDescent="0.35">
      <c r="A2752" t="s">
        <v>6182</v>
      </c>
      <c r="B2752">
        <v>128772613</v>
      </c>
      <c r="C2752" s="1">
        <v>0.5</v>
      </c>
    </row>
    <row r="2753" spans="1:3" x14ac:dyDescent="0.35">
      <c r="A2753" t="s">
        <v>6181</v>
      </c>
      <c r="B2753">
        <v>363285002</v>
      </c>
      <c r="C2753" s="1">
        <v>0.75</v>
      </c>
    </row>
    <row r="2754" spans="1:3" x14ac:dyDescent="0.35">
      <c r="A2754" t="s">
        <v>6181</v>
      </c>
      <c r="B2754">
        <v>868121015</v>
      </c>
      <c r="C2754" s="1">
        <v>0.25</v>
      </c>
    </row>
    <row r="2755" spans="1:3" x14ac:dyDescent="0.35">
      <c r="A2755" t="s">
        <v>6181</v>
      </c>
      <c r="B2755">
        <v>714271057</v>
      </c>
      <c r="C2755" s="1">
        <v>0</v>
      </c>
    </row>
    <row r="2756" spans="1:3" x14ac:dyDescent="0.35">
      <c r="A2756" t="s">
        <v>6181</v>
      </c>
      <c r="B2756">
        <v>847601515</v>
      </c>
      <c r="C2756" s="1">
        <v>0.75</v>
      </c>
    </row>
    <row r="2757" spans="1:3" x14ac:dyDescent="0.35">
      <c r="A2757" t="s">
        <v>6181</v>
      </c>
      <c r="B2757">
        <v>778489603</v>
      </c>
      <c r="C2757" s="1">
        <v>0</v>
      </c>
    </row>
    <row r="2758" spans="1:3" x14ac:dyDescent="0.35">
      <c r="A2758" t="s">
        <v>6181</v>
      </c>
      <c r="B2758">
        <v>206071219</v>
      </c>
      <c r="C2758" s="1">
        <v>0.25</v>
      </c>
    </row>
    <row r="2759" spans="1:3" x14ac:dyDescent="0.35">
      <c r="A2759" t="s">
        <v>6181</v>
      </c>
      <c r="B2759">
        <v>600576973</v>
      </c>
      <c r="C2759" s="1">
        <v>0.25</v>
      </c>
    </row>
    <row r="2760" spans="1:3" x14ac:dyDescent="0.35">
      <c r="A2760" t="s">
        <v>6181</v>
      </c>
      <c r="B2760">
        <v>119671646</v>
      </c>
      <c r="C2760" s="1">
        <v>0.25</v>
      </c>
    </row>
    <row r="2761" spans="1:3" x14ac:dyDescent="0.35">
      <c r="A2761" t="s">
        <v>6181</v>
      </c>
      <c r="B2761">
        <v>836838522</v>
      </c>
      <c r="C2761" s="1">
        <v>0.25</v>
      </c>
    </row>
    <row r="2762" spans="1:3" x14ac:dyDescent="0.35">
      <c r="A2762" t="s">
        <v>6181</v>
      </c>
      <c r="B2762">
        <v>844402774</v>
      </c>
      <c r="C2762" s="1">
        <v>0.75</v>
      </c>
    </row>
    <row r="2763" spans="1:3" x14ac:dyDescent="0.35">
      <c r="A2763" t="s">
        <v>6181</v>
      </c>
      <c r="B2763">
        <v>560038029</v>
      </c>
      <c r="C2763" s="1">
        <v>0.5</v>
      </c>
    </row>
    <row r="2764" spans="1:3" x14ac:dyDescent="0.35">
      <c r="A2764" t="s">
        <v>6181</v>
      </c>
      <c r="B2764">
        <v>116404368</v>
      </c>
      <c r="C2764" s="1">
        <v>0.75</v>
      </c>
    </row>
    <row r="2765" spans="1:3" x14ac:dyDescent="0.35">
      <c r="A2765" t="s">
        <v>6181</v>
      </c>
      <c r="B2765">
        <v>9114300</v>
      </c>
      <c r="C2765" s="1">
        <v>0.25</v>
      </c>
    </row>
    <row r="2766" spans="1:3" x14ac:dyDescent="0.35">
      <c r="A2766" t="s">
        <v>6181</v>
      </c>
      <c r="B2766">
        <v>833820639</v>
      </c>
      <c r="C2766" s="1">
        <v>0.5</v>
      </c>
    </row>
    <row r="2767" spans="1:3" x14ac:dyDescent="0.35">
      <c r="A2767" t="s">
        <v>6181</v>
      </c>
      <c r="B2767">
        <v>468039144</v>
      </c>
      <c r="C2767" s="1">
        <v>0</v>
      </c>
    </row>
    <row r="2768" spans="1:3" x14ac:dyDescent="0.35">
      <c r="A2768" t="s">
        <v>6181</v>
      </c>
      <c r="B2768">
        <v>254207692</v>
      </c>
      <c r="C2768" s="1">
        <v>0</v>
      </c>
    </row>
    <row r="2769" spans="1:3" x14ac:dyDescent="0.35">
      <c r="A2769" t="s">
        <v>6181</v>
      </c>
      <c r="B2769">
        <v>988403910</v>
      </c>
      <c r="C2769" s="1">
        <v>0.5</v>
      </c>
    </row>
    <row r="2770" spans="1:3" x14ac:dyDescent="0.35">
      <c r="A2770" t="s">
        <v>6181</v>
      </c>
      <c r="B2770">
        <v>465242193</v>
      </c>
      <c r="C2770" s="1">
        <v>0.5</v>
      </c>
    </row>
    <row r="2771" spans="1:3" x14ac:dyDescent="0.35">
      <c r="A2771" t="s">
        <v>6181</v>
      </c>
      <c r="B2771">
        <v>984213296</v>
      </c>
      <c r="C2771" s="1">
        <v>0.25</v>
      </c>
    </row>
    <row r="2772" spans="1:3" x14ac:dyDescent="0.35">
      <c r="A2772" t="s">
        <v>6181</v>
      </c>
      <c r="B2772">
        <v>361894531</v>
      </c>
      <c r="C2772" s="1">
        <v>0.5</v>
      </c>
    </row>
    <row r="2773" spans="1:3" x14ac:dyDescent="0.35">
      <c r="A2773" t="s">
        <v>6181</v>
      </c>
      <c r="B2773">
        <v>898907904</v>
      </c>
      <c r="C2773" s="1">
        <v>0.25</v>
      </c>
    </row>
    <row r="2774" spans="1:3" x14ac:dyDescent="0.35">
      <c r="A2774" t="s">
        <v>6181</v>
      </c>
      <c r="B2774">
        <v>394919381</v>
      </c>
      <c r="C2774" s="1">
        <v>0.75</v>
      </c>
    </row>
    <row r="2775" spans="1:3" x14ac:dyDescent="0.35">
      <c r="A2775" t="s">
        <v>6181</v>
      </c>
      <c r="B2775">
        <v>696247654</v>
      </c>
      <c r="C2775" s="1">
        <v>0.25</v>
      </c>
    </row>
    <row r="2776" spans="1:3" x14ac:dyDescent="0.35">
      <c r="A2776" t="s">
        <v>6181</v>
      </c>
      <c r="B2776">
        <v>700293659</v>
      </c>
      <c r="C2776" s="1">
        <v>0</v>
      </c>
    </row>
    <row r="2777" spans="1:3" x14ac:dyDescent="0.35">
      <c r="A2777" t="s">
        <v>6181</v>
      </c>
      <c r="B2777">
        <v>687926099</v>
      </c>
      <c r="C2777" s="1">
        <v>0.75</v>
      </c>
    </row>
    <row r="2778" spans="1:3" x14ac:dyDescent="0.35">
      <c r="A2778" t="s">
        <v>6181</v>
      </c>
      <c r="B2778">
        <v>74546346</v>
      </c>
      <c r="C2778" s="1">
        <v>0</v>
      </c>
    </row>
    <row r="2779" spans="1:3" x14ac:dyDescent="0.35">
      <c r="A2779" t="s">
        <v>6181</v>
      </c>
      <c r="B2779">
        <v>507007205</v>
      </c>
      <c r="C2779" s="1">
        <v>0.25</v>
      </c>
    </row>
    <row r="2780" spans="1:3" x14ac:dyDescent="0.35">
      <c r="A2780" t="s">
        <v>6181</v>
      </c>
      <c r="B2780">
        <v>764436046</v>
      </c>
      <c r="C2780" s="1">
        <v>0</v>
      </c>
    </row>
    <row r="2781" spans="1:3" x14ac:dyDescent="0.35">
      <c r="A2781" t="s">
        <v>6181</v>
      </c>
      <c r="B2781">
        <v>198335679</v>
      </c>
      <c r="C2781" s="1">
        <v>0.25</v>
      </c>
    </row>
    <row r="2782" spans="1:3" x14ac:dyDescent="0.35">
      <c r="A2782" t="s">
        <v>6181</v>
      </c>
      <c r="B2782">
        <v>298370602</v>
      </c>
      <c r="C2782" s="1">
        <v>0.75</v>
      </c>
    </row>
    <row r="2783" spans="1:3" x14ac:dyDescent="0.35">
      <c r="A2783" t="s">
        <v>6181</v>
      </c>
      <c r="B2783">
        <v>687532679</v>
      </c>
      <c r="C2783" s="1">
        <v>0</v>
      </c>
    </row>
    <row r="2784" spans="1:3" x14ac:dyDescent="0.35">
      <c r="A2784" t="s">
        <v>6181</v>
      </c>
      <c r="B2784">
        <v>842344844</v>
      </c>
      <c r="C2784" s="1">
        <v>0</v>
      </c>
    </row>
    <row r="2785" spans="1:3" x14ac:dyDescent="0.35">
      <c r="A2785" t="s">
        <v>6181</v>
      </c>
      <c r="B2785">
        <v>517725391</v>
      </c>
      <c r="C2785" s="1">
        <v>0</v>
      </c>
    </row>
    <row r="2786" spans="1:3" x14ac:dyDescent="0.35">
      <c r="A2786" t="s">
        <v>6181</v>
      </c>
      <c r="B2786">
        <v>565277281</v>
      </c>
      <c r="C2786" s="1">
        <v>0</v>
      </c>
    </row>
    <row r="2787" spans="1:3" x14ac:dyDescent="0.35">
      <c r="A2787" t="s">
        <v>6181</v>
      </c>
      <c r="B2787">
        <v>81498368</v>
      </c>
      <c r="C2787" s="1">
        <v>0.75</v>
      </c>
    </row>
    <row r="2788" spans="1:3" x14ac:dyDescent="0.35">
      <c r="A2788" t="s">
        <v>6181</v>
      </c>
      <c r="B2788">
        <v>268405505</v>
      </c>
      <c r="C2788" s="1">
        <v>0.5</v>
      </c>
    </row>
    <row r="2789" spans="1:3" x14ac:dyDescent="0.35">
      <c r="A2789" t="s">
        <v>6181</v>
      </c>
      <c r="B2789">
        <v>488680309</v>
      </c>
      <c r="C2789" s="1">
        <v>0.25</v>
      </c>
    </row>
    <row r="2790" spans="1:3" x14ac:dyDescent="0.35">
      <c r="A2790" t="s">
        <v>6181</v>
      </c>
      <c r="B2790">
        <v>413993051</v>
      </c>
      <c r="C2790" s="1">
        <v>0.25</v>
      </c>
    </row>
    <row r="2791" spans="1:3" x14ac:dyDescent="0.35">
      <c r="A2791" t="s">
        <v>6181</v>
      </c>
      <c r="B2791">
        <v>581124558</v>
      </c>
      <c r="C2791" s="1">
        <v>0.25</v>
      </c>
    </row>
    <row r="2792" spans="1:3" x14ac:dyDescent="0.35">
      <c r="A2792" t="s">
        <v>6181</v>
      </c>
      <c r="B2792">
        <v>662989220</v>
      </c>
      <c r="C2792" s="1">
        <v>0.5</v>
      </c>
    </row>
    <row r="2793" spans="1:3" x14ac:dyDescent="0.35">
      <c r="A2793" t="s">
        <v>6181</v>
      </c>
      <c r="B2793">
        <v>892875281</v>
      </c>
      <c r="C2793" s="1">
        <v>0.25</v>
      </c>
    </row>
    <row r="2794" spans="1:3" x14ac:dyDescent="0.35">
      <c r="A2794" t="s">
        <v>6181</v>
      </c>
      <c r="B2794">
        <v>552405583</v>
      </c>
      <c r="C2794" s="1">
        <v>0.5</v>
      </c>
    </row>
    <row r="2795" spans="1:3" x14ac:dyDescent="0.35">
      <c r="A2795" t="s">
        <v>6181</v>
      </c>
      <c r="B2795">
        <v>99604138</v>
      </c>
      <c r="C2795" s="1">
        <v>0.5</v>
      </c>
    </row>
    <row r="2796" spans="1:3" x14ac:dyDescent="0.35">
      <c r="A2796" t="s">
        <v>6181</v>
      </c>
      <c r="B2796">
        <v>884381934</v>
      </c>
      <c r="C2796" s="1">
        <v>0.5</v>
      </c>
    </row>
    <row r="2797" spans="1:3" x14ac:dyDescent="0.35">
      <c r="A2797" t="s">
        <v>6181</v>
      </c>
      <c r="B2797">
        <v>704149278</v>
      </c>
      <c r="C2797" s="1">
        <v>0.5</v>
      </c>
    </row>
    <row r="2798" spans="1:3" x14ac:dyDescent="0.35">
      <c r="A2798" t="s">
        <v>6181</v>
      </c>
      <c r="B2798">
        <v>652691099</v>
      </c>
      <c r="C2798" s="1">
        <v>0.75</v>
      </c>
    </row>
    <row r="2799" spans="1:3" x14ac:dyDescent="0.35">
      <c r="A2799" t="s">
        <v>6181</v>
      </c>
      <c r="B2799">
        <v>404379161</v>
      </c>
      <c r="C2799" s="1">
        <v>0.5</v>
      </c>
    </row>
    <row r="2800" spans="1:3" x14ac:dyDescent="0.35">
      <c r="A2800" t="s">
        <v>6181</v>
      </c>
      <c r="B2800">
        <v>567668389</v>
      </c>
      <c r="C2800" s="1">
        <v>0.25</v>
      </c>
    </row>
    <row r="2801" spans="1:3" x14ac:dyDescent="0.35">
      <c r="A2801" t="s">
        <v>6181</v>
      </c>
      <c r="B2801">
        <v>505170927</v>
      </c>
      <c r="C2801" s="1">
        <v>0.25</v>
      </c>
    </row>
    <row r="2802" spans="1:3" x14ac:dyDescent="0.35">
      <c r="A2802" t="s">
        <v>6181</v>
      </c>
      <c r="B2802">
        <v>467556613</v>
      </c>
      <c r="C2802" s="1">
        <v>0.75</v>
      </c>
    </row>
    <row r="2803" spans="1:3" x14ac:dyDescent="0.35">
      <c r="A2803" t="s">
        <v>6181</v>
      </c>
      <c r="B2803">
        <v>624616768</v>
      </c>
      <c r="C2803" s="1">
        <v>0</v>
      </c>
    </row>
    <row r="2804" spans="1:3" x14ac:dyDescent="0.35">
      <c r="A2804" t="s">
        <v>6181</v>
      </c>
      <c r="B2804">
        <v>961710120</v>
      </c>
      <c r="C2804" s="1">
        <v>0.75</v>
      </c>
    </row>
    <row r="2805" spans="1:3" x14ac:dyDescent="0.35">
      <c r="A2805" t="s">
        <v>6181</v>
      </c>
      <c r="B2805">
        <v>432751448</v>
      </c>
      <c r="C2805" s="1">
        <v>0.5</v>
      </c>
    </row>
    <row r="2806" spans="1:3" x14ac:dyDescent="0.35">
      <c r="A2806" t="s">
        <v>6181</v>
      </c>
      <c r="B2806">
        <v>299454838</v>
      </c>
      <c r="C2806" s="1">
        <v>0.25</v>
      </c>
    </row>
    <row r="2807" spans="1:3" x14ac:dyDescent="0.35">
      <c r="A2807" t="s">
        <v>6181</v>
      </c>
      <c r="B2807">
        <v>896649727</v>
      </c>
      <c r="C2807" s="1">
        <v>0.25</v>
      </c>
    </row>
    <row r="2808" spans="1:3" x14ac:dyDescent="0.35">
      <c r="A2808" t="s">
        <v>6181</v>
      </c>
      <c r="B2808">
        <v>86614487</v>
      </c>
      <c r="C2808" s="1">
        <v>0</v>
      </c>
    </row>
    <row r="2809" spans="1:3" x14ac:dyDescent="0.35">
      <c r="A2809" t="s">
        <v>6181</v>
      </c>
      <c r="B2809">
        <v>900757172</v>
      </c>
      <c r="C2809" s="1">
        <v>0</v>
      </c>
    </row>
    <row r="2810" spans="1:3" x14ac:dyDescent="0.35">
      <c r="A2810" t="s">
        <v>6181</v>
      </c>
      <c r="B2810">
        <v>405162073</v>
      </c>
      <c r="C2810" s="1">
        <v>0.5</v>
      </c>
    </row>
    <row r="2811" spans="1:3" x14ac:dyDescent="0.35">
      <c r="A2811" t="s">
        <v>6181</v>
      </c>
      <c r="B2811">
        <v>336984371</v>
      </c>
      <c r="C2811" s="1">
        <v>0.75</v>
      </c>
    </row>
    <row r="2812" spans="1:3" x14ac:dyDescent="0.35">
      <c r="A2812" t="s">
        <v>6181</v>
      </c>
      <c r="B2812">
        <v>822729697</v>
      </c>
      <c r="C2812" s="1">
        <v>0.25</v>
      </c>
    </row>
    <row r="2813" spans="1:3" x14ac:dyDescent="0.35">
      <c r="A2813" t="s">
        <v>6181</v>
      </c>
      <c r="B2813">
        <v>80693210</v>
      </c>
      <c r="C2813" s="1">
        <v>0.25</v>
      </c>
    </row>
    <row r="2814" spans="1:3" x14ac:dyDescent="0.35">
      <c r="A2814" t="s">
        <v>6181</v>
      </c>
      <c r="B2814">
        <v>710192330</v>
      </c>
      <c r="C2814" s="1">
        <v>0</v>
      </c>
    </row>
    <row r="2815" spans="1:3" x14ac:dyDescent="0.35">
      <c r="A2815" t="s">
        <v>6181</v>
      </c>
      <c r="B2815">
        <v>247030328</v>
      </c>
      <c r="C2815" s="1">
        <v>0.5</v>
      </c>
    </row>
    <row r="2816" spans="1:3" x14ac:dyDescent="0.35">
      <c r="A2816" t="s">
        <v>6181</v>
      </c>
      <c r="B2816">
        <v>961831981</v>
      </c>
      <c r="C2816" s="1">
        <v>0</v>
      </c>
    </row>
    <row r="2817" spans="1:3" x14ac:dyDescent="0.35">
      <c r="A2817" t="s">
        <v>6181</v>
      </c>
      <c r="B2817">
        <v>101979748</v>
      </c>
      <c r="C2817" s="1">
        <v>0.5</v>
      </c>
    </row>
    <row r="2818" spans="1:3" x14ac:dyDescent="0.35">
      <c r="A2818" t="s">
        <v>6181</v>
      </c>
      <c r="B2818">
        <v>381094998</v>
      </c>
      <c r="C2818" s="1">
        <v>0</v>
      </c>
    </row>
    <row r="2819" spans="1:3" x14ac:dyDescent="0.35">
      <c r="A2819" t="s">
        <v>6181</v>
      </c>
      <c r="B2819">
        <v>750833059</v>
      </c>
      <c r="C2819" s="1">
        <v>0</v>
      </c>
    </row>
    <row r="2820" spans="1:3" x14ac:dyDescent="0.35">
      <c r="A2820" t="s">
        <v>6181</v>
      </c>
      <c r="B2820">
        <v>5209569</v>
      </c>
      <c r="C2820" s="1">
        <v>0.5</v>
      </c>
    </row>
    <row r="2821" spans="1:3" x14ac:dyDescent="0.35">
      <c r="A2821" t="s">
        <v>6181</v>
      </c>
      <c r="B2821">
        <v>966549788</v>
      </c>
      <c r="C2821" s="1">
        <v>0.75</v>
      </c>
    </row>
    <row r="2822" spans="1:3" x14ac:dyDescent="0.35">
      <c r="A2822" t="s">
        <v>6181</v>
      </c>
      <c r="B2822">
        <v>245262793</v>
      </c>
      <c r="C2822" s="1">
        <v>0.25</v>
      </c>
    </row>
    <row r="2823" spans="1:3" x14ac:dyDescent="0.35">
      <c r="A2823" t="s">
        <v>6181</v>
      </c>
      <c r="B2823">
        <v>329567273</v>
      </c>
      <c r="C2823" s="1">
        <v>0</v>
      </c>
    </row>
    <row r="2824" spans="1:3" x14ac:dyDescent="0.35">
      <c r="A2824" t="s">
        <v>6181</v>
      </c>
      <c r="B2824">
        <v>212687695</v>
      </c>
      <c r="C2824" s="1">
        <v>0</v>
      </c>
    </row>
    <row r="2825" spans="1:3" x14ac:dyDescent="0.35">
      <c r="A2825" t="s">
        <v>6181</v>
      </c>
      <c r="B2825">
        <v>647583601</v>
      </c>
      <c r="C2825" s="1">
        <v>0</v>
      </c>
    </row>
    <row r="2826" spans="1:3" x14ac:dyDescent="0.35">
      <c r="A2826" t="s">
        <v>6181</v>
      </c>
      <c r="B2826">
        <v>15764858</v>
      </c>
      <c r="C2826" s="1">
        <v>0.75</v>
      </c>
    </row>
    <row r="2827" spans="1:3" x14ac:dyDescent="0.35">
      <c r="A2827" t="s">
        <v>6181</v>
      </c>
      <c r="B2827">
        <v>804038273</v>
      </c>
      <c r="C2827" s="1">
        <v>0.5</v>
      </c>
    </row>
    <row r="2828" spans="1:3" x14ac:dyDescent="0.35">
      <c r="A2828" t="s">
        <v>6181</v>
      </c>
      <c r="B2828">
        <v>523442789</v>
      </c>
      <c r="C2828" s="1">
        <v>0</v>
      </c>
    </row>
    <row r="2829" spans="1:3" x14ac:dyDescent="0.35">
      <c r="A2829" t="s">
        <v>6181</v>
      </c>
      <c r="B2829">
        <v>225023213</v>
      </c>
      <c r="C2829" s="1">
        <v>0.5</v>
      </c>
    </row>
    <row r="2830" spans="1:3" x14ac:dyDescent="0.35">
      <c r="A2830" t="s">
        <v>6181</v>
      </c>
      <c r="B2830">
        <v>454950381</v>
      </c>
      <c r="C2830" s="1">
        <v>0.25</v>
      </c>
    </row>
    <row r="2831" spans="1:3" x14ac:dyDescent="0.35">
      <c r="A2831" t="s">
        <v>6181</v>
      </c>
      <c r="B2831">
        <v>355991638</v>
      </c>
      <c r="C2831" s="1">
        <v>0</v>
      </c>
    </row>
    <row r="2832" spans="1:3" x14ac:dyDescent="0.35">
      <c r="A2832" t="s">
        <v>6181</v>
      </c>
      <c r="B2832">
        <v>467194584</v>
      </c>
      <c r="C2832" s="1">
        <v>0</v>
      </c>
    </row>
    <row r="2833" spans="1:3" x14ac:dyDescent="0.35">
      <c r="A2833" t="s">
        <v>6181</v>
      </c>
      <c r="B2833">
        <v>629836594</v>
      </c>
      <c r="C2833" s="1">
        <v>0</v>
      </c>
    </row>
    <row r="2834" spans="1:3" x14ac:dyDescent="0.35">
      <c r="A2834" t="s">
        <v>6181</v>
      </c>
      <c r="B2834">
        <v>547781025</v>
      </c>
      <c r="C2834" s="1">
        <v>0.5</v>
      </c>
    </row>
    <row r="2835" spans="1:3" x14ac:dyDescent="0.35">
      <c r="A2835" t="s">
        <v>6181</v>
      </c>
      <c r="B2835">
        <v>735527609</v>
      </c>
      <c r="C2835" s="1">
        <v>0.75</v>
      </c>
    </row>
    <row r="2836" spans="1:3" x14ac:dyDescent="0.35">
      <c r="A2836" t="s">
        <v>6181</v>
      </c>
      <c r="B2836">
        <v>174833834</v>
      </c>
      <c r="C2836" s="1">
        <v>0.5</v>
      </c>
    </row>
    <row r="2837" spans="1:3" x14ac:dyDescent="0.35">
      <c r="A2837" t="s">
        <v>6181</v>
      </c>
      <c r="B2837">
        <v>971310478</v>
      </c>
      <c r="C2837" s="1">
        <v>0.75</v>
      </c>
    </row>
    <row r="2838" spans="1:3" x14ac:dyDescent="0.35">
      <c r="A2838" t="s">
        <v>6181</v>
      </c>
      <c r="B2838">
        <v>905458743</v>
      </c>
      <c r="C2838" s="1">
        <v>0.25</v>
      </c>
    </row>
    <row r="2839" spans="1:3" x14ac:dyDescent="0.35">
      <c r="A2839" t="s">
        <v>6181</v>
      </c>
      <c r="B2839">
        <v>549894138</v>
      </c>
      <c r="C2839" s="1">
        <v>0.75</v>
      </c>
    </row>
    <row r="2840" spans="1:3" x14ac:dyDescent="0.35">
      <c r="A2840" t="s">
        <v>6181</v>
      </c>
      <c r="B2840">
        <v>465359014</v>
      </c>
      <c r="C2840" s="1">
        <v>0</v>
      </c>
    </row>
    <row r="2841" spans="1:3" x14ac:dyDescent="0.35">
      <c r="A2841" t="s">
        <v>6181</v>
      </c>
      <c r="B2841">
        <v>759284715</v>
      </c>
      <c r="C2841" s="1">
        <v>0</v>
      </c>
    </row>
    <row r="2842" spans="1:3" x14ac:dyDescent="0.35">
      <c r="A2842" t="s">
        <v>6181</v>
      </c>
      <c r="B2842">
        <v>331061325</v>
      </c>
      <c r="C2842" s="1">
        <v>0.5</v>
      </c>
    </row>
    <row r="2843" spans="1:3" x14ac:dyDescent="0.35">
      <c r="A2843" t="s">
        <v>6181</v>
      </c>
      <c r="B2843">
        <v>280454740</v>
      </c>
      <c r="C2843" s="1">
        <v>0.5</v>
      </c>
    </row>
    <row r="2844" spans="1:3" x14ac:dyDescent="0.35">
      <c r="A2844" t="s">
        <v>6181</v>
      </c>
      <c r="B2844">
        <v>444190604</v>
      </c>
      <c r="C2844" s="1">
        <v>0.25</v>
      </c>
    </row>
    <row r="2845" spans="1:3" x14ac:dyDescent="0.35">
      <c r="A2845" t="s">
        <v>6181</v>
      </c>
      <c r="B2845">
        <v>3623213</v>
      </c>
      <c r="C2845" s="1">
        <v>0.25</v>
      </c>
    </row>
    <row r="2846" spans="1:3" x14ac:dyDescent="0.35">
      <c r="A2846" t="s">
        <v>6181</v>
      </c>
      <c r="B2846">
        <v>809692533</v>
      </c>
      <c r="C2846" s="1">
        <v>0.25</v>
      </c>
    </row>
    <row r="2847" spans="1:3" x14ac:dyDescent="0.35">
      <c r="A2847" t="s">
        <v>6181</v>
      </c>
      <c r="B2847">
        <v>555382110</v>
      </c>
      <c r="C2847" s="1">
        <v>0.75</v>
      </c>
    </row>
    <row r="2848" spans="1:3" x14ac:dyDescent="0.35">
      <c r="A2848" t="s">
        <v>6181</v>
      </c>
      <c r="B2848">
        <v>301903886</v>
      </c>
      <c r="C2848" s="1">
        <v>0.5</v>
      </c>
    </row>
    <row r="2849" spans="1:3" x14ac:dyDescent="0.35">
      <c r="A2849" t="s">
        <v>6181</v>
      </c>
      <c r="B2849">
        <v>823906903</v>
      </c>
      <c r="C2849" s="1">
        <v>0.75</v>
      </c>
    </row>
    <row r="2850" spans="1:3" x14ac:dyDescent="0.35">
      <c r="A2850" t="s">
        <v>6181</v>
      </c>
      <c r="B2850">
        <v>638990797</v>
      </c>
      <c r="C2850" s="1">
        <v>0</v>
      </c>
    </row>
    <row r="2851" spans="1:3" x14ac:dyDescent="0.35">
      <c r="A2851" t="s">
        <v>6181</v>
      </c>
      <c r="B2851">
        <v>986276311</v>
      </c>
      <c r="C2851" s="1">
        <v>0.25</v>
      </c>
    </row>
    <row r="2852" spans="1:3" x14ac:dyDescent="0.35">
      <c r="A2852" t="s">
        <v>6181</v>
      </c>
      <c r="B2852">
        <v>790819977</v>
      </c>
      <c r="C2852" s="1">
        <v>0.75</v>
      </c>
    </row>
    <row r="2853" spans="1:3" x14ac:dyDescent="0.35">
      <c r="A2853" t="s">
        <v>6181</v>
      </c>
      <c r="B2853">
        <v>370051676</v>
      </c>
      <c r="C2853" s="1">
        <v>0</v>
      </c>
    </row>
    <row r="2854" spans="1:3" x14ac:dyDescent="0.35">
      <c r="A2854" t="s">
        <v>6181</v>
      </c>
      <c r="B2854">
        <v>288175420</v>
      </c>
      <c r="C2854" s="1">
        <v>0.25</v>
      </c>
    </row>
    <row r="2855" spans="1:3" x14ac:dyDescent="0.35">
      <c r="A2855" t="s">
        <v>6181</v>
      </c>
      <c r="B2855">
        <v>776827984</v>
      </c>
      <c r="C2855" s="1">
        <v>0.5</v>
      </c>
    </row>
    <row r="2856" spans="1:3" x14ac:dyDescent="0.35">
      <c r="A2856" t="s">
        <v>6181</v>
      </c>
      <c r="B2856">
        <v>643055435</v>
      </c>
      <c r="C2856" s="1">
        <v>0</v>
      </c>
    </row>
    <row r="2857" spans="1:3" x14ac:dyDescent="0.35">
      <c r="A2857" t="s">
        <v>6181</v>
      </c>
      <c r="B2857">
        <v>679264656</v>
      </c>
      <c r="C2857" s="1">
        <v>0</v>
      </c>
    </row>
    <row r="2858" spans="1:3" x14ac:dyDescent="0.35">
      <c r="A2858" t="s">
        <v>6181</v>
      </c>
      <c r="B2858">
        <v>56948709</v>
      </c>
      <c r="C2858" s="1">
        <v>0</v>
      </c>
    </row>
    <row r="2859" spans="1:3" x14ac:dyDescent="0.35">
      <c r="A2859" t="s">
        <v>6181</v>
      </c>
      <c r="B2859">
        <v>599797239</v>
      </c>
      <c r="C2859" s="1">
        <v>0.5</v>
      </c>
    </row>
    <row r="2860" spans="1:3" x14ac:dyDescent="0.35">
      <c r="A2860" t="s">
        <v>6181</v>
      </c>
      <c r="B2860">
        <v>939238656</v>
      </c>
      <c r="C2860" s="1">
        <v>0.5</v>
      </c>
    </row>
    <row r="2861" spans="1:3" x14ac:dyDescent="0.35">
      <c r="A2861" t="s">
        <v>6181</v>
      </c>
      <c r="B2861">
        <v>956960667</v>
      </c>
      <c r="C2861" s="1">
        <v>0.75</v>
      </c>
    </row>
    <row r="2862" spans="1:3" x14ac:dyDescent="0.35">
      <c r="A2862" t="s">
        <v>6181</v>
      </c>
      <c r="B2862">
        <v>691813773</v>
      </c>
      <c r="C2862" s="1">
        <v>0</v>
      </c>
    </row>
    <row r="2863" spans="1:3" x14ac:dyDescent="0.35">
      <c r="A2863" t="s">
        <v>6181</v>
      </c>
      <c r="B2863">
        <v>286598152</v>
      </c>
      <c r="C2863" s="1">
        <v>0.75</v>
      </c>
    </row>
    <row r="2864" spans="1:3" x14ac:dyDescent="0.35">
      <c r="A2864" t="s">
        <v>6181</v>
      </c>
      <c r="B2864">
        <v>644201182</v>
      </c>
      <c r="C2864" s="1">
        <v>0.5</v>
      </c>
    </row>
    <row r="2865" spans="1:3" x14ac:dyDescent="0.35">
      <c r="A2865" t="s">
        <v>6181</v>
      </c>
      <c r="B2865">
        <v>15136507</v>
      </c>
      <c r="C2865" s="1">
        <v>0.25</v>
      </c>
    </row>
    <row r="2866" spans="1:3" x14ac:dyDescent="0.35">
      <c r="A2866" t="s">
        <v>6181</v>
      </c>
      <c r="B2866">
        <v>524608847</v>
      </c>
      <c r="C2866" s="1">
        <v>0.75</v>
      </c>
    </row>
    <row r="2867" spans="1:3" x14ac:dyDescent="0.35">
      <c r="A2867" t="s">
        <v>6181</v>
      </c>
      <c r="B2867">
        <v>704858168</v>
      </c>
      <c r="C2867" s="1">
        <v>0</v>
      </c>
    </row>
    <row r="2868" spans="1:3" x14ac:dyDescent="0.35">
      <c r="A2868" t="s">
        <v>6181</v>
      </c>
      <c r="B2868">
        <v>265615429</v>
      </c>
      <c r="C2868" s="1">
        <v>0.75</v>
      </c>
    </row>
    <row r="2869" spans="1:3" x14ac:dyDescent="0.35">
      <c r="A2869" t="s">
        <v>6181</v>
      </c>
      <c r="B2869">
        <v>392257730</v>
      </c>
      <c r="C2869" s="1">
        <v>0.75</v>
      </c>
    </row>
    <row r="2870" spans="1:3" x14ac:dyDescent="0.35">
      <c r="A2870" t="s">
        <v>6181</v>
      </c>
      <c r="B2870">
        <v>652428018</v>
      </c>
      <c r="C2870" s="1">
        <v>0</v>
      </c>
    </row>
    <row r="2871" spans="1:3" x14ac:dyDescent="0.35">
      <c r="A2871" t="s">
        <v>6181</v>
      </c>
      <c r="B2871">
        <v>561087774</v>
      </c>
      <c r="C2871" s="1">
        <v>0.5</v>
      </c>
    </row>
    <row r="2872" spans="1:3" x14ac:dyDescent="0.35">
      <c r="A2872" t="s">
        <v>6181</v>
      </c>
      <c r="B2872">
        <v>453799879</v>
      </c>
      <c r="C2872" s="1">
        <v>0</v>
      </c>
    </row>
    <row r="2873" spans="1:3" x14ac:dyDescent="0.35">
      <c r="A2873" t="s">
        <v>6181</v>
      </c>
      <c r="B2873">
        <v>464887583</v>
      </c>
      <c r="C2873" s="1">
        <v>0.5</v>
      </c>
    </row>
    <row r="2874" spans="1:3" x14ac:dyDescent="0.35">
      <c r="A2874" t="s">
        <v>6181</v>
      </c>
      <c r="B2874">
        <v>986854271</v>
      </c>
      <c r="C2874" s="1">
        <v>0</v>
      </c>
    </row>
    <row r="2875" spans="1:3" x14ac:dyDescent="0.35">
      <c r="A2875" t="s">
        <v>6181</v>
      </c>
      <c r="B2875">
        <v>482795531</v>
      </c>
      <c r="C2875" s="1">
        <v>0.75</v>
      </c>
    </row>
    <row r="2876" spans="1:3" x14ac:dyDescent="0.35">
      <c r="A2876" t="s">
        <v>6181</v>
      </c>
      <c r="B2876">
        <v>318683016</v>
      </c>
      <c r="C2876" s="1">
        <v>0</v>
      </c>
    </row>
    <row r="2877" spans="1:3" x14ac:dyDescent="0.35">
      <c r="A2877" t="s">
        <v>6181</v>
      </c>
      <c r="B2877">
        <v>649755058</v>
      </c>
      <c r="C2877" s="1">
        <v>0.25</v>
      </c>
    </row>
    <row r="2878" spans="1:3" x14ac:dyDescent="0.35">
      <c r="A2878" t="s">
        <v>6181</v>
      </c>
      <c r="B2878">
        <v>666267875</v>
      </c>
      <c r="C2878" s="1">
        <v>0.75</v>
      </c>
    </row>
    <row r="2879" spans="1:3" x14ac:dyDescent="0.35">
      <c r="A2879" t="s">
        <v>6181</v>
      </c>
      <c r="B2879">
        <v>551030874</v>
      </c>
      <c r="C2879" s="1">
        <v>0.5</v>
      </c>
    </row>
    <row r="2880" spans="1:3" x14ac:dyDescent="0.35">
      <c r="A2880" t="s">
        <v>6181</v>
      </c>
      <c r="B2880">
        <v>20886327</v>
      </c>
      <c r="C2880" s="1">
        <v>0.25</v>
      </c>
    </row>
    <row r="2881" spans="1:3" x14ac:dyDescent="0.35">
      <c r="A2881" t="s">
        <v>6181</v>
      </c>
      <c r="B2881">
        <v>716576434</v>
      </c>
      <c r="C2881" s="1">
        <v>0.25</v>
      </c>
    </row>
    <row r="2882" spans="1:3" x14ac:dyDescent="0.35">
      <c r="A2882" t="s">
        <v>6181</v>
      </c>
      <c r="B2882">
        <v>165383586</v>
      </c>
      <c r="C2882" s="1">
        <v>0</v>
      </c>
    </row>
    <row r="2883" spans="1:3" x14ac:dyDescent="0.35">
      <c r="A2883" t="s">
        <v>6181</v>
      </c>
      <c r="B2883">
        <v>428368106</v>
      </c>
      <c r="C2883" s="1">
        <v>0.75</v>
      </c>
    </row>
    <row r="2884" spans="1:3" x14ac:dyDescent="0.35">
      <c r="A2884" t="s">
        <v>6181</v>
      </c>
      <c r="B2884">
        <v>967533698</v>
      </c>
      <c r="C2884" s="1">
        <v>0</v>
      </c>
    </row>
    <row r="2885" spans="1:3" x14ac:dyDescent="0.35">
      <c r="A2885" t="s">
        <v>6181</v>
      </c>
      <c r="B2885">
        <v>698828965</v>
      </c>
      <c r="C2885" s="1">
        <v>0.75</v>
      </c>
    </row>
    <row r="2886" spans="1:3" x14ac:dyDescent="0.35">
      <c r="A2886" t="s">
        <v>6181</v>
      </c>
      <c r="B2886">
        <v>325892800</v>
      </c>
      <c r="C2886" s="1">
        <v>0.5</v>
      </c>
    </row>
    <row r="2887" spans="1:3" x14ac:dyDescent="0.35">
      <c r="A2887" t="s">
        <v>6181</v>
      </c>
      <c r="B2887">
        <v>965515907</v>
      </c>
      <c r="C2887" s="1">
        <v>0.75</v>
      </c>
    </row>
    <row r="2888" spans="1:3" x14ac:dyDescent="0.35">
      <c r="A2888" t="s">
        <v>6181</v>
      </c>
      <c r="B2888">
        <v>570807611</v>
      </c>
      <c r="C2888" s="1">
        <v>0.25</v>
      </c>
    </row>
    <row r="2889" spans="1:3" x14ac:dyDescent="0.35">
      <c r="A2889" t="s">
        <v>6181</v>
      </c>
      <c r="B2889">
        <v>557921020</v>
      </c>
      <c r="C2889" s="1">
        <v>0</v>
      </c>
    </row>
    <row r="2890" spans="1:3" x14ac:dyDescent="0.35">
      <c r="A2890" t="s">
        <v>6181</v>
      </c>
      <c r="B2890">
        <v>468672741</v>
      </c>
      <c r="C2890" s="1">
        <v>0.25</v>
      </c>
    </row>
    <row r="2891" spans="1:3" x14ac:dyDescent="0.35">
      <c r="A2891" t="s">
        <v>6181</v>
      </c>
      <c r="B2891">
        <v>174453542</v>
      </c>
      <c r="C2891" s="1">
        <v>0.25</v>
      </c>
    </row>
    <row r="2892" spans="1:3" x14ac:dyDescent="0.35">
      <c r="A2892" t="s">
        <v>6181</v>
      </c>
      <c r="B2892">
        <v>80506124</v>
      </c>
      <c r="C2892" s="1">
        <v>0.25</v>
      </c>
    </row>
    <row r="2893" spans="1:3" x14ac:dyDescent="0.35">
      <c r="A2893" t="s">
        <v>6181</v>
      </c>
      <c r="B2893">
        <v>329863838</v>
      </c>
      <c r="C2893" s="1">
        <v>0</v>
      </c>
    </row>
    <row r="2894" spans="1:3" x14ac:dyDescent="0.35">
      <c r="A2894" t="s">
        <v>6181</v>
      </c>
      <c r="B2894">
        <v>81969081</v>
      </c>
      <c r="C2894" s="1">
        <v>0.5</v>
      </c>
    </row>
    <row r="2895" spans="1:3" x14ac:dyDescent="0.35">
      <c r="A2895" t="s">
        <v>6181</v>
      </c>
      <c r="B2895">
        <v>728731078</v>
      </c>
      <c r="C2895" s="1">
        <v>0</v>
      </c>
    </row>
    <row r="2896" spans="1:3" x14ac:dyDescent="0.35">
      <c r="A2896" t="s">
        <v>6181</v>
      </c>
      <c r="B2896">
        <v>841889132</v>
      </c>
      <c r="C2896" s="1">
        <v>0.5</v>
      </c>
    </row>
    <row r="2897" spans="1:3" x14ac:dyDescent="0.35">
      <c r="A2897" t="s">
        <v>6181</v>
      </c>
      <c r="B2897">
        <v>672710860</v>
      </c>
      <c r="C2897" s="1">
        <v>0.25</v>
      </c>
    </row>
    <row r="2898" spans="1:3" x14ac:dyDescent="0.35">
      <c r="A2898" t="s">
        <v>6181</v>
      </c>
      <c r="B2898">
        <v>454422255</v>
      </c>
      <c r="C2898" s="1">
        <v>0.75</v>
      </c>
    </row>
    <row r="2899" spans="1:3" x14ac:dyDescent="0.35">
      <c r="A2899" t="s">
        <v>6181</v>
      </c>
      <c r="B2899">
        <v>939260509</v>
      </c>
      <c r="C2899" s="1">
        <v>0</v>
      </c>
    </row>
    <row r="2900" spans="1:3" x14ac:dyDescent="0.35">
      <c r="A2900" t="s">
        <v>6181</v>
      </c>
      <c r="B2900">
        <v>959261982</v>
      </c>
      <c r="C2900" s="1">
        <v>0.25</v>
      </c>
    </row>
    <row r="2901" spans="1:3" x14ac:dyDescent="0.35">
      <c r="A2901" t="s">
        <v>6181</v>
      </c>
      <c r="B2901">
        <v>558098984</v>
      </c>
      <c r="C2901" s="1">
        <v>0.25</v>
      </c>
    </row>
    <row r="2902" spans="1:3" x14ac:dyDescent="0.35">
      <c r="A2902" t="s">
        <v>6181</v>
      </c>
      <c r="B2902">
        <v>610960498</v>
      </c>
      <c r="C2902" s="1">
        <v>0</v>
      </c>
    </row>
    <row r="2903" spans="1:3" x14ac:dyDescent="0.35">
      <c r="A2903" t="s">
        <v>6181</v>
      </c>
      <c r="B2903">
        <v>423463338</v>
      </c>
      <c r="C2903" s="1">
        <v>0.5</v>
      </c>
    </row>
    <row r="2904" spans="1:3" x14ac:dyDescent="0.35">
      <c r="A2904" t="s">
        <v>6181</v>
      </c>
      <c r="B2904">
        <v>319128070</v>
      </c>
      <c r="C2904" s="1">
        <v>0.5</v>
      </c>
    </row>
    <row r="2905" spans="1:3" x14ac:dyDescent="0.35">
      <c r="A2905" t="s">
        <v>6181</v>
      </c>
      <c r="B2905">
        <v>298078818</v>
      </c>
      <c r="C2905" s="1">
        <v>0.5</v>
      </c>
    </row>
    <row r="2906" spans="1:3" x14ac:dyDescent="0.35">
      <c r="A2906" t="s">
        <v>6181</v>
      </c>
      <c r="B2906">
        <v>270028246</v>
      </c>
      <c r="C2906" s="1">
        <v>0.75</v>
      </c>
    </row>
    <row r="2907" spans="1:3" x14ac:dyDescent="0.35">
      <c r="A2907" t="s">
        <v>6181</v>
      </c>
      <c r="B2907">
        <v>975203713</v>
      </c>
      <c r="C2907" s="1">
        <v>0</v>
      </c>
    </row>
    <row r="2908" spans="1:3" x14ac:dyDescent="0.35">
      <c r="A2908" t="s">
        <v>6181</v>
      </c>
      <c r="B2908">
        <v>791457586</v>
      </c>
      <c r="C2908" s="1">
        <v>0.75</v>
      </c>
    </row>
    <row r="2909" spans="1:3" x14ac:dyDescent="0.35">
      <c r="A2909" t="s">
        <v>6181</v>
      </c>
      <c r="B2909">
        <v>767521408</v>
      </c>
      <c r="C2909" s="1">
        <v>0.5</v>
      </c>
    </row>
    <row r="2910" spans="1:3" x14ac:dyDescent="0.35">
      <c r="A2910" t="s">
        <v>6181</v>
      </c>
      <c r="B2910">
        <v>993487260</v>
      </c>
      <c r="C2910" s="1">
        <v>0</v>
      </c>
    </row>
    <row r="2911" spans="1:3" x14ac:dyDescent="0.35">
      <c r="A2911" t="s">
        <v>6181</v>
      </c>
      <c r="B2911">
        <v>502087157</v>
      </c>
      <c r="C2911" s="1">
        <v>0.75</v>
      </c>
    </row>
    <row r="2912" spans="1:3" x14ac:dyDescent="0.35">
      <c r="A2912" t="s">
        <v>6181</v>
      </c>
      <c r="B2912">
        <v>875596647</v>
      </c>
      <c r="C2912" s="1">
        <v>0.25</v>
      </c>
    </row>
    <row r="2913" spans="1:3" x14ac:dyDescent="0.35">
      <c r="A2913" t="s">
        <v>6181</v>
      </c>
      <c r="B2913">
        <v>290971192</v>
      </c>
      <c r="C2913" s="1">
        <v>0</v>
      </c>
    </row>
    <row r="2914" spans="1:3" x14ac:dyDescent="0.35">
      <c r="A2914" t="s">
        <v>6181</v>
      </c>
      <c r="B2914">
        <v>333256287</v>
      </c>
      <c r="C2914" s="1">
        <v>0.5</v>
      </c>
    </row>
    <row r="2915" spans="1:3" x14ac:dyDescent="0.35">
      <c r="A2915" t="s">
        <v>6181</v>
      </c>
      <c r="B2915">
        <v>666910689</v>
      </c>
      <c r="C2915" s="1">
        <v>0.75</v>
      </c>
    </row>
    <row r="2916" spans="1:3" x14ac:dyDescent="0.35">
      <c r="A2916" t="s">
        <v>6181</v>
      </c>
      <c r="B2916">
        <v>398267060</v>
      </c>
      <c r="C2916" s="1">
        <v>0.5</v>
      </c>
    </row>
    <row r="2917" spans="1:3" x14ac:dyDescent="0.35">
      <c r="A2917" t="s">
        <v>6181</v>
      </c>
      <c r="B2917">
        <v>102351529</v>
      </c>
      <c r="C2917" s="1">
        <v>0.75</v>
      </c>
    </row>
    <row r="2918" spans="1:3" x14ac:dyDescent="0.35">
      <c r="A2918" t="s">
        <v>6181</v>
      </c>
      <c r="B2918">
        <v>438195116</v>
      </c>
      <c r="C2918" s="1">
        <v>0.5</v>
      </c>
    </row>
    <row r="2919" spans="1:3" x14ac:dyDescent="0.35">
      <c r="A2919" t="s">
        <v>6181</v>
      </c>
      <c r="B2919">
        <v>499740854</v>
      </c>
      <c r="C2919" s="1">
        <v>0</v>
      </c>
    </row>
    <row r="2920" spans="1:3" x14ac:dyDescent="0.35">
      <c r="A2920" t="s">
        <v>6181</v>
      </c>
      <c r="B2920">
        <v>144352360</v>
      </c>
      <c r="C2920" s="1">
        <v>0.75</v>
      </c>
    </row>
    <row r="2921" spans="1:3" x14ac:dyDescent="0.35">
      <c r="A2921" t="s">
        <v>6181</v>
      </c>
      <c r="B2921">
        <v>285351921</v>
      </c>
      <c r="C2921" s="1">
        <v>0.25</v>
      </c>
    </row>
    <row r="2922" spans="1:3" x14ac:dyDescent="0.35">
      <c r="A2922" t="s">
        <v>6181</v>
      </c>
      <c r="B2922">
        <v>588324879</v>
      </c>
      <c r="C2922" s="1">
        <v>0.25</v>
      </c>
    </row>
    <row r="2923" spans="1:3" x14ac:dyDescent="0.35">
      <c r="A2923" t="s">
        <v>6181</v>
      </c>
      <c r="B2923">
        <v>746114879</v>
      </c>
      <c r="C2923" s="1">
        <v>0.25</v>
      </c>
    </row>
    <row r="2924" spans="1:3" x14ac:dyDescent="0.35">
      <c r="A2924" t="s">
        <v>6181</v>
      </c>
      <c r="B2924">
        <v>33594751</v>
      </c>
      <c r="C2924" s="1">
        <v>0.25</v>
      </c>
    </row>
    <row r="2925" spans="1:3" x14ac:dyDescent="0.35">
      <c r="A2925" t="s">
        <v>6181</v>
      </c>
      <c r="B2925">
        <v>325802789</v>
      </c>
      <c r="C2925" s="1">
        <v>0.25</v>
      </c>
    </row>
    <row r="2926" spans="1:3" x14ac:dyDescent="0.35">
      <c r="A2926" t="s">
        <v>6181</v>
      </c>
      <c r="B2926">
        <v>409989446</v>
      </c>
      <c r="C2926" s="1">
        <v>0.25</v>
      </c>
    </row>
    <row r="2927" spans="1:3" x14ac:dyDescent="0.35">
      <c r="A2927" t="s">
        <v>6181</v>
      </c>
      <c r="B2927">
        <v>675487854</v>
      </c>
      <c r="C2927" s="1">
        <v>0.25</v>
      </c>
    </row>
    <row r="2928" spans="1:3" x14ac:dyDescent="0.35">
      <c r="A2928" t="s">
        <v>6181</v>
      </c>
      <c r="B2928">
        <v>637878422</v>
      </c>
      <c r="C2928" s="1">
        <v>0.25</v>
      </c>
    </row>
    <row r="2929" spans="1:3" x14ac:dyDescent="0.35">
      <c r="A2929" t="s">
        <v>6181</v>
      </c>
      <c r="B2929">
        <v>600526441</v>
      </c>
      <c r="C2929" s="1">
        <v>0.5</v>
      </c>
    </row>
    <row r="2930" spans="1:3" x14ac:dyDescent="0.35">
      <c r="A2930" t="s">
        <v>6181</v>
      </c>
      <c r="B2930">
        <v>936214169</v>
      </c>
      <c r="C2930" s="1">
        <v>0.25</v>
      </c>
    </row>
    <row r="2931" spans="1:3" x14ac:dyDescent="0.35">
      <c r="A2931" t="s">
        <v>6181</v>
      </c>
      <c r="B2931">
        <v>266596220</v>
      </c>
      <c r="C2931" s="1">
        <v>0.75</v>
      </c>
    </row>
    <row r="2932" spans="1:3" x14ac:dyDescent="0.35">
      <c r="A2932" t="s">
        <v>6181</v>
      </c>
      <c r="B2932">
        <v>254374522</v>
      </c>
      <c r="C2932" s="1">
        <v>0.5</v>
      </c>
    </row>
    <row r="2933" spans="1:3" x14ac:dyDescent="0.35">
      <c r="A2933" t="s">
        <v>6181</v>
      </c>
      <c r="B2933">
        <v>738124493</v>
      </c>
      <c r="C2933" s="1">
        <v>0.75</v>
      </c>
    </row>
    <row r="2934" spans="1:3" x14ac:dyDescent="0.35">
      <c r="A2934" t="s">
        <v>6181</v>
      </c>
      <c r="B2934">
        <v>824553501</v>
      </c>
      <c r="C2934" s="1">
        <v>0.5</v>
      </c>
    </row>
    <row r="2935" spans="1:3" x14ac:dyDescent="0.35">
      <c r="A2935" t="s">
        <v>6181</v>
      </c>
      <c r="B2935">
        <v>173356018</v>
      </c>
      <c r="C2935" s="1">
        <v>0.75</v>
      </c>
    </row>
    <row r="2936" spans="1:3" x14ac:dyDescent="0.35">
      <c r="A2936" t="s">
        <v>6181</v>
      </c>
      <c r="B2936">
        <v>691955540</v>
      </c>
      <c r="C2936" s="1">
        <v>0.75</v>
      </c>
    </row>
    <row r="2937" spans="1:3" x14ac:dyDescent="0.35">
      <c r="A2937" t="s">
        <v>6181</v>
      </c>
      <c r="B2937">
        <v>831453431</v>
      </c>
      <c r="C2937" s="1">
        <v>0</v>
      </c>
    </row>
    <row r="2938" spans="1:3" x14ac:dyDescent="0.35">
      <c r="A2938" t="s">
        <v>6181</v>
      </c>
      <c r="B2938">
        <v>582912829</v>
      </c>
      <c r="C2938" s="1">
        <v>0.75</v>
      </c>
    </row>
    <row r="2939" spans="1:3" x14ac:dyDescent="0.35">
      <c r="A2939" t="s">
        <v>6181</v>
      </c>
      <c r="B2939">
        <v>834782830</v>
      </c>
      <c r="C2939" s="1">
        <v>0.25</v>
      </c>
    </row>
    <row r="2940" spans="1:3" x14ac:dyDescent="0.35">
      <c r="A2940" t="s">
        <v>6181</v>
      </c>
      <c r="B2940">
        <v>812442483</v>
      </c>
      <c r="C2940" s="1">
        <v>0.25</v>
      </c>
    </row>
    <row r="2941" spans="1:3" x14ac:dyDescent="0.35">
      <c r="A2941" t="s">
        <v>6181</v>
      </c>
      <c r="B2941">
        <v>97263710</v>
      </c>
      <c r="C2941" s="1">
        <v>0.75</v>
      </c>
    </row>
    <row r="2942" spans="1:3" x14ac:dyDescent="0.35">
      <c r="A2942" t="s">
        <v>6181</v>
      </c>
      <c r="B2942">
        <v>402846524</v>
      </c>
      <c r="C2942" s="1"/>
    </row>
    <row r="2943" spans="1:3" x14ac:dyDescent="0.35">
      <c r="A2943" t="s">
        <v>6181</v>
      </c>
      <c r="B2943">
        <v>935604502</v>
      </c>
      <c r="C2943" s="1"/>
    </row>
    <row r="2944" spans="1:3" x14ac:dyDescent="0.35">
      <c r="A2944" t="s">
        <v>6181</v>
      </c>
      <c r="B2944">
        <v>919496575</v>
      </c>
      <c r="C2944" s="1"/>
    </row>
    <row r="2945" spans="1:3" x14ac:dyDescent="0.35">
      <c r="A2945" t="s">
        <v>6181</v>
      </c>
      <c r="B2945">
        <v>969042217</v>
      </c>
      <c r="C2945" s="1"/>
    </row>
    <row r="2946" spans="1:3" x14ac:dyDescent="0.35">
      <c r="A2946" t="s">
        <v>6181</v>
      </c>
      <c r="B2946">
        <v>8487509</v>
      </c>
      <c r="C2946" s="1"/>
    </row>
    <row r="2947" spans="1:3" x14ac:dyDescent="0.35">
      <c r="A2947" t="s">
        <v>6181</v>
      </c>
      <c r="B2947">
        <v>391831896</v>
      </c>
      <c r="C2947" s="1"/>
    </row>
    <row r="2948" spans="1:3" x14ac:dyDescent="0.35">
      <c r="A2948" t="s">
        <v>6181</v>
      </c>
      <c r="B2948">
        <v>227174666</v>
      </c>
      <c r="C2948" s="1"/>
    </row>
    <row r="2949" spans="1:3" x14ac:dyDescent="0.35">
      <c r="A2949" t="s">
        <v>6181</v>
      </c>
      <c r="B2949">
        <v>233445574</v>
      </c>
      <c r="C2949" s="1"/>
    </row>
    <row r="2950" spans="1:3" x14ac:dyDescent="0.35">
      <c r="A2950" t="s">
        <v>6181</v>
      </c>
      <c r="B2950">
        <v>396810464</v>
      </c>
      <c r="C2950" s="1"/>
    </row>
    <row r="2951" spans="1:3" x14ac:dyDescent="0.35">
      <c r="A2951" t="s">
        <v>6181</v>
      </c>
      <c r="B2951">
        <v>135610632</v>
      </c>
      <c r="C2951" s="1"/>
    </row>
    <row r="2952" spans="1:3" x14ac:dyDescent="0.35">
      <c r="A2952" t="s">
        <v>6181</v>
      </c>
      <c r="B2952">
        <v>923681663</v>
      </c>
      <c r="C2952" s="1"/>
    </row>
    <row r="2953" spans="1:3" x14ac:dyDescent="0.35">
      <c r="A2953" t="s">
        <v>6181</v>
      </c>
      <c r="B2953">
        <v>527005460</v>
      </c>
      <c r="C2953" s="1"/>
    </row>
    <row r="2954" spans="1:3" x14ac:dyDescent="0.35">
      <c r="A2954" t="s">
        <v>6181</v>
      </c>
      <c r="B2954">
        <v>679878638</v>
      </c>
      <c r="C2954" s="1"/>
    </row>
    <row r="2955" spans="1:3" x14ac:dyDescent="0.35">
      <c r="A2955" t="s">
        <v>6181</v>
      </c>
      <c r="B2955">
        <v>806999634</v>
      </c>
      <c r="C2955" s="1"/>
    </row>
    <row r="2956" spans="1:3" x14ac:dyDescent="0.35">
      <c r="A2956" t="s">
        <v>6181</v>
      </c>
      <c r="B2956">
        <v>843771917</v>
      </c>
      <c r="C2956" s="1"/>
    </row>
    <row r="2957" spans="1:3" x14ac:dyDescent="0.35">
      <c r="A2957" t="s">
        <v>6181</v>
      </c>
      <c r="B2957">
        <v>117450995</v>
      </c>
      <c r="C2957" s="1"/>
    </row>
    <row r="2958" spans="1:3" x14ac:dyDescent="0.35">
      <c r="A2958" t="s">
        <v>6181</v>
      </c>
      <c r="B2958">
        <v>46822267</v>
      </c>
      <c r="C2958" s="1"/>
    </row>
    <row r="2959" spans="1:3" x14ac:dyDescent="0.35">
      <c r="A2959" t="s">
        <v>6181</v>
      </c>
      <c r="B2959">
        <v>192781810</v>
      </c>
      <c r="C2959" s="1"/>
    </row>
    <row r="2960" spans="1:3" x14ac:dyDescent="0.35">
      <c r="A2960" t="s">
        <v>6181</v>
      </c>
      <c r="B2960">
        <v>482854885</v>
      </c>
      <c r="C2960" s="1"/>
    </row>
    <row r="2961" spans="1:3" x14ac:dyDescent="0.35">
      <c r="A2961" t="s">
        <v>6181</v>
      </c>
      <c r="B2961">
        <v>872703743</v>
      </c>
      <c r="C2961" s="1"/>
    </row>
    <row r="2962" spans="1:3" x14ac:dyDescent="0.35">
      <c r="A2962" t="s">
        <v>6181</v>
      </c>
      <c r="B2962">
        <v>267895724</v>
      </c>
      <c r="C2962" s="1"/>
    </row>
    <row r="2963" spans="1:3" x14ac:dyDescent="0.35">
      <c r="A2963" t="s">
        <v>6181</v>
      </c>
      <c r="B2963">
        <v>340309780</v>
      </c>
      <c r="C2963" s="1"/>
    </row>
    <row r="2964" spans="1:3" x14ac:dyDescent="0.35">
      <c r="A2964" t="s">
        <v>6181</v>
      </c>
      <c r="B2964">
        <v>28995362</v>
      </c>
      <c r="C2964" s="1"/>
    </row>
    <row r="2965" spans="1:3" x14ac:dyDescent="0.35">
      <c r="A2965" t="s">
        <v>6181</v>
      </c>
      <c r="B2965">
        <v>739195463</v>
      </c>
      <c r="C2965" s="1"/>
    </row>
    <row r="2966" spans="1:3" x14ac:dyDescent="0.35">
      <c r="A2966" t="s">
        <v>6181</v>
      </c>
      <c r="B2966">
        <v>493486761</v>
      </c>
      <c r="C2966" s="1"/>
    </row>
    <row r="2967" spans="1:3" x14ac:dyDescent="0.35">
      <c r="A2967" t="s">
        <v>6181</v>
      </c>
      <c r="B2967">
        <v>440841498</v>
      </c>
      <c r="C2967" s="1"/>
    </row>
    <row r="2968" spans="1:3" x14ac:dyDescent="0.35">
      <c r="A2968" t="s">
        <v>6181</v>
      </c>
      <c r="B2968">
        <v>345882308</v>
      </c>
      <c r="C2968" s="1"/>
    </row>
    <row r="2969" spans="1:3" x14ac:dyDescent="0.35">
      <c r="A2969" t="s">
        <v>6181</v>
      </c>
      <c r="B2969">
        <v>878130269</v>
      </c>
      <c r="C2969" s="1"/>
    </row>
    <row r="2970" spans="1:3" x14ac:dyDescent="0.35">
      <c r="A2970" t="s">
        <v>6181</v>
      </c>
      <c r="B2970">
        <v>935027587</v>
      </c>
      <c r="C2970" s="1"/>
    </row>
    <row r="2971" spans="1:3" x14ac:dyDescent="0.35">
      <c r="A2971" t="s">
        <v>6181</v>
      </c>
      <c r="B2971">
        <v>9358210</v>
      </c>
      <c r="C2971" s="1"/>
    </row>
    <row r="2972" spans="1:3" x14ac:dyDescent="0.35">
      <c r="A2972" t="s">
        <v>6181</v>
      </c>
      <c r="B2972">
        <v>279173198</v>
      </c>
      <c r="C2972" s="1"/>
    </row>
    <row r="2973" spans="1:3" x14ac:dyDescent="0.35">
      <c r="A2973" t="s">
        <v>6181</v>
      </c>
      <c r="B2973">
        <v>809614065</v>
      </c>
      <c r="C2973" s="1"/>
    </row>
    <row r="2974" spans="1:3" x14ac:dyDescent="0.35">
      <c r="A2974" t="s">
        <v>6181</v>
      </c>
      <c r="B2974">
        <v>718505332</v>
      </c>
      <c r="C2974" s="1"/>
    </row>
    <row r="2975" spans="1:3" x14ac:dyDescent="0.35">
      <c r="A2975" t="s">
        <v>6181</v>
      </c>
      <c r="B2975">
        <v>276566478</v>
      </c>
      <c r="C2975" s="1"/>
    </row>
    <row r="2976" spans="1:3" x14ac:dyDescent="0.35">
      <c r="A2976" t="s">
        <v>6181</v>
      </c>
      <c r="B2976">
        <v>231990058</v>
      </c>
      <c r="C2976" s="1"/>
    </row>
    <row r="2977" spans="1:3" x14ac:dyDescent="0.35">
      <c r="A2977" t="s">
        <v>6181</v>
      </c>
      <c r="B2977">
        <v>238274446</v>
      </c>
      <c r="C2977" s="1"/>
    </row>
    <row r="2978" spans="1:3" x14ac:dyDescent="0.35">
      <c r="A2978" t="s">
        <v>6181</v>
      </c>
      <c r="B2978">
        <v>56426361</v>
      </c>
      <c r="C2978" s="1"/>
    </row>
    <row r="2979" spans="1:3" x14ac:dyDescent="0.35">
      <c r="A2979" t="s">
        <v>6181</v>
      </c>
      <c r="B2979">
        <v>625651230</v>
      </c>
      <c r="C2979" s="1"/>
    </row>
    <row r="2980" spans="1:3" x14ac:dyDescent="0.35">
      <c r="A2980" t="s">
        <v>6181</v>
      </c>
      <c r="B2980">
        <v>415090871</v>
      </c>
      <c r="C2980" s="1"/>
    </row>
    <row r="2981" spans="1:3" x14ac:dyDescent="0.35">
      <c r="A2981" t="s">
        <v>6181</v>
      </c>
      <c r="B2981">
        <v>557237783</v>
      </c>
      <c r="C2981" s="1"/>
    </row>
    <row r="2982" spans="1:3" x14ac:dyDescent="0.35">
      <c r="A2982" t="s">
        <v>6181</v>
      </c>
      <c r="B2982">
        <v>364056266</v>
      </c>
      <c r="C2982" s="1"/>
    </row>
    <row r="2983" spans="1:3" x14ac:dyDescent="0.35">
      <c r="A2983" t="s">
        <v>6181</v>
      </c>
      <c r="B2983">
        <v>439747446</v>
      </c>
      <c r="C2983" s="1"/>
    </row>
    <row r="2984" spans="1:3" x14ac:dyDescent="0.35">
      <c r="A2984" t="s">
        <v>6181</v>
      </c>
      <c r="B2984">
        <v>345084481</v>
      </c>
      <c r="C2984" s="1"/>
    </row>
    <row r="2985" spans="1:3" x14ac:dyDescent="0.35">
      <c r="A2985" t="s">
        <v>6181</v>
      </c>
      <c r="B2985">
        <v>971077105</v>
      </c>
      <c r="C2985" s="1"/>
    </row>
    <row r="2986" spans="1:3" x14ac:dyDescent="0.35">
      <c r="A2986" t="s">
        <v>6181</v>
      </c>
      <c r="B2986">
        <v>25972264</v>
      </c>
      <c r="C2986" s="1"/>
    </row>
    <row r="2987" spans="1:3" x14ac:dyDescent="0.35">
      <c r="A2987" t="s">
        <v>6181</v>
      </c>
      <c r="B2987">
        <v>23435974</v>
      </c>
      <c r="C2987" s="1"/>
    </row>
    <row r="2988" spans="1:3" x14ac:dyDescent="0.35">
      <c r="A2988" t="s">
        <v>6181</v>
      </c>
      <c r="B2988">
        <v>821034018</v>
      </c>
      <c r="C2988" s="1"/>
    </row>
    <row r="2989" spans="1:3" x14ac:dyDescent="0.35">
      <c r="A2989" t="s">
        <v>6181</v>
      </c>
      <c r="B2989">
        <v>579536924</v>
      </c>
      <c r="C2989" s="1"/>
    </row>
    <row r="2990" spans="1:3" x14ac:dyDescent="0.35">
      <c r="A2990" t="s">
        <v>6181</v>
      </c>
      <c r="B2990">
        <v>265889402</v>
      </c>
      <c r="C2990" s="1"/>
    </row>
    <row r="2991" spans="1:3" x14ac:dyDescent="0.35">
      <c r="A2991" t="s">
        <v>6181</v>
      </c>
      <c r="B2991">
        <v>85427274</v>
      </c>
      <c r="C2991" s="1"/>
    </row>
    <row r="2992" spans="1:3" x14ac:dyDescent="0.35">
      <c r="A2992" t="s">
        <v>6181</v>
      </c>
      <c r="B2992">
        <v>556345845</v>
      </c>
      <c r="C2992" s="1"/>
    </row>
    <row r="2993" spans="1:3" x14ac:dyDescent="0.35">
      <c r="A2993" t="s">
        <v>6181</v>
      </c>
      <c r="B2993">
        <v>850570265</v>
      </c>
      <c r="C2993" s="1"/>
    </row>
    <row r="2994" spans="1:3" x14ac:dyDescent="0.35">
      <c r="A2994" t="s">
        <v>6181</v>
      </c>
      <c r="B2994">
        <v>723847813</v>
      </c>
      <c r="C2994" s="1"/>
    </row>
    <row r="2995" spans="1:3" x14ac:dyDescent="0.35">
      <c r="A2995" t="s">
        <v>6181</v>
      </c>
      <c r="B2995">
        <v>962644542</v>
      </c>
      <c r="C2995" s="1"/>
    </row>
    <row r="2996" spans="1:3" x14ac:dyDescent="0.35">
      <c r="A2996" t="s">
        <v>6181</v>
      </c>
      <c r="B2996">
        <v>354728422</v>
      </c>
      <c r="C2996" s="1"/>
    </row>
    <row r="2997" spans="1:3" x14ac:dyDescent="0.35">
      <c r="A2997" t="s">
        <v>6181</v>
      </c>
      <c r="B2997">
        <v>137444563</v>
      </c>
      <c r="C2997" s="1"/>
    </row>
    <row r="2998" spans="1:3" x14ac:dyDescent="0.35">
      <c r="A2998" t="s">
        <v>6181</v>
      </c>
      <c r="B2998">
        <v>66714376</v>
      </c>
      <c r="C2998" s="1"/>
    </row>
    <row r="2999" spans="1:3" x14ac:dyDescent="0.35">
      <c r="A2999" t="s">
        <v>6181</v>
      </c>
      <c r="B2999">
        <v>457250107</v>
      </c>
      <c r="C2999" s="1"/>
    </row>
    <row r="3000" spans="1:3" x14ac:dyDescent="0.35">
      <c r="A3000" t="s">
        <v>6181</v>
      </c>
      <c r="B3000">
        <v>31819356</v>
      </c>
      <c r="C3000" s="1"/>
    </row>
    <row r="3001" spans="1:3" x14ac:dyDescent="0.35">
      <c r="A3001" t="s">
        <v>6181</v>
      </c>
      <c r="B3001">
        <v>844190003</v>
      </c>
      <c r="C3001"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6F5-8FC6-4C5F-8EED-A455B998E391}">
  <dimension ref="A1:A12"/>
  <sheetViews>
    <sheetView workbookViewId="0">
      <selection activeCell="A11" sqref="A11"/>
    </sheetView>
  </sheetViews>
  <sheetFormatPr defaultRowHeight="14.5" x14ac:dyDescent="0.35"/>
  <cols>
    <col min="1" max="1" width="80.90625" bestFit="1" customWidth="1"/>
  </cols>
  <sheetData>
    <row r="1" spans="1:1" x14ac:dyDescent="0.35">
      <c r="A1" t="s">
        <v>6089</v>
      </c>
    </row>
    <row r="2" spans="1:1" x14ac:dyDescent="0.35">
      <c r="A2" t="s">
        <v>6090</v>
      </c>
    </row>
    <row r="3" spans="1:1" x14ac:dyDescent="0.35">
      <c r="A3" t="s">
        <v>6091</v>
      </c>
    </row>
    <row r="4" spans="1:1" x14ac:dyDescent="0.35">
      <c r="A4" t="s">
        <v>6092</v>
      </c>
    </row>
    <row r="6" spans="1:1" x14ac:dyDescent="0.35">
      <c r="A6" t="s">
        <v>6093</v>
      </c>
    </row>
    <row r="7" spans="1:1" x14ac:dyDescent="0.35">
      <c r="A7" t="s">
        <v>6094</v>
      </c>
    </row>
    <row r="8" spans="1:1" x14ac:dyDescent="0.35">
      <c r="A8" t="s">
        <v>6095</v>
      </c>
    </row>
    <row r="10" spans="1:1" x14ac:dyDescent="0.35">
      <c r="A10" t="s">
        <v>6096</v>
      </c>
    </row>
    <row r="11" spans="1:1" x14ac:dyDescent="0.35">
      <c r="A11" t="s">
        <v>6097</v>
      </c>
    </row>
    <row r="12" spans="1:1" x14ac:dyDescent="0.35">
      <c r="A12" t="s">
        <v>6098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3536E-5D2C-43B0-85A4-8C566EE16505}">
  <dimension ref="A1:D301"/>
  <sheetViews>
    <sheetView tabSelected="1" workbookViewId="0">
      <selection activeCell="B35" sqref="B35"/>
    </sheetView>
  </sheetViews>
  <sheetFormatPr defaultRowHeight="14.5" x14ac:dyDescent="0.35"/>
  <cols>
    <col min="1" max="1" width="13.90625" bestFit="1" customWidth="1"/>
    <col min="2" max="2" width="17.6328125" bestFit="1" customWidth="1"/>
    <col min="3" max="3" width="10.453125" bestFit="1" customWidth="1"/>
    <col min="4" max="4" width="12.81640625" bestFit="1" customWidth="1"/>
  </cols>
  <sheetData>
    <row r="1" spans="1:4" x14ac:dyDescent="0.35">
      <c r="A1" t="s">
        <v>0</v>
      </c>
      <c r="B1" t="s">
        <v>1</v>
      </c>
      <c r="C1" t="s">
        <v>6099</v>
      </c>
      <c r="D1" t="s">
        <v>6100</v>
      </c>
    </row>
    <row r="2" spans="1:4" x14ac:dyDescent="0.35">
      <c r="A2" t="s">
        <v>549</v>
      </c>
      <c r="B2">
        <v>285351921</v>
      </c>
      <c r="C2" t="s">
        <v>6101</v>
      </c>
      <c r="D2">
        <v>4116633003</v>
      </c>
    </row>
    <row r="3" spans="1:4" x14ac:dyDescent="0.35">
      <c r="A3" t="s">
        <v>1550</v>
      </c>
      <c r="B3">
        <v>919496575</v>
      </c>
      <c r="C3" t="s">
        <v>6102</v>
      </c>
      <c r="D3">
        <v>2660428992</v>
      </c>
    </row>
    <row r="4" spans="1:4" x14ac:dyDescent="0.35">
      <c r="A4" t="s">
        <v>1390</v>
      </c>
      <c r="B4">
        <v>238274446</v>
      </c>
      <c r="C4" t="s">
        <v>6102</v>
      </c>
      <c r="D4">
        <v>9237412968</v>
      </c>
    </row>
    <row r="5" spans="1:4" x14ac:dyDescent="0.35">
      <c r="A5" t="s">
        <v>2196</v>
      </c>
      <c r="B5">
        <v>206071219</v>
      </c>
      <c r="C5" t="s">
        <v>6103</v>
      </c>
      <c r="D5">
        <v>15030108</v>
      </c>
    </row>
    <row r="6" spans="1:4" x14ac:dyDescent="0.35">
      <c r="A6" t="s">
        <v>3245</v>
      </c>
      <c r="B6">
        <v>46822267</v>
      </c>
      <c r="C6" t="s">
        <v>6104</v>
      </c>
      <c r="D6">
        <v>224641419</v>
      </c>
    </row>
    <row r="7" spans="1:4" x14ac:dyDescent="0.35">
      <c r="A7" t="s">
        <v>1326</v>
      </c>
      <c r="B7">
        <v>80693210</v>
      </c>
      <c r="C7" t="s">
        <v>6105</v>
      </c>
      <c r="D7">
        <v>92587068</v>
      </c>
    </row>
    <row r="8" spans="1:4" x14ac:dyDescent="0.35">
      <c r="A8" t="s">
        <v>3790</v>
      </c>
      <c r="B8">
        <v>5209569</v>
      </c>
      <c r="C8" t="s">
        <v>6106</v>
      </c>
      <c r="D8">
        <v>243312676</v>
      </c>
    </row>
    <row r="9" spans="1:4" x14ac:dyDescent="0.35">
      <c r="A9" t="s">
        <v>3890</v>
      </c>
      <c r="B9">
        <v>398267060</v>
      </c>
      <c r="C9" t="s">
        <v>6102</v>
      </c>
      <c r="D9">
        <v>17472947184</v>
      </c>
    </row>
    <row r="10" spans="1:4" x14ac:dyDescent="0.35">
      <c r="A10" t="s">
        <v>675</v>
      </c>
      <c r="B10">
        <v>767521408</v>
      </c>
      <c r="C10" t="s">
        <v>6105</v>
      </c>
      <c r="D10">
        <v>5225742522</v>
      </c>
    </row>
    <row r="11" spans="1:4" x14ac:dyDescent="0.35">
      <c r="A11" t="s">
        <v>1955</v>
      </c>
      <c r="B11">
        <v>366489606</v>
      </c>
      <c r="C11" t="s">
        <v>6107</v>
      </c>
      <c r="D11">
        <v>4385540984</v>
      </c>
    </row>
    <row r="12" spans="1:4" x14ac:dyDescent="0.35">
      <c r="A12" t="s">
        <v>3257</v>
      </c>
      <c r="B12">
        <v>850570265</v>
      </c>
      <c r="C12" t="s">
        <v>6108</v>
      </c>
      <c r="D12">
        <v>1724888697</v>
      </c>
    </row>
    <row r="13" spans="1:4" x14ac:dyDescent="0.35">
      <c r="A13" t="s">
        <v>1993</v>
      </c>
      <c r="B13">
        <v>834782830</v>
      </c>
      <c r="C13" t="s">
        <v>6109</v>
      </c>
      <c r="D13">
        <v>445105269</v>
      </c>
    </row>
    <row r="14" spans="1:4" x14ac:dyDescent="0.35">
      <c r="A14" t="s">
        <v>4339</v>
      </c>
      <c r="B14">
        <v>652428018</v>
      </c>
      <c r="C14" t="s">
        <v>6108</v>
      </c>
      <c r="D14">
        <v>1936000094</v>
      </c>
    </row>
    <row r="15" spans="1:4" x14ac:dyDescent="0.35">
      <c r="A15" t="s">
        <v>479</v>
      </c>
      <c r="B15">
        <v>85427274</v>
      </c>
      <c r="C15" t="s">
        <v>6108</v>
      </c>
      <c r="D15">
        <v>1444612728</v>
      </c>
    </row>
    <row r="16" spans="1:4" x14ac:dyDescent="0.35">
      <c r="A16" t="s">
        <v>3171</v>
      </c>
      <c r="B16">
        <v>555382110</v>
      </c>
      <c r="C16" t="s">
        <v>6108</v>
      </c>
      <c r="D16">
        <v>1716121056</v>
      </c>
    </row>
    <row r="17" spans="1:4" x14ac:dyDescent="0.35">
      <c r="A17" t="s">
        <v>2890</v>
      </c>
      <c r="B17">
        <v>993487260</v>
      </c>
      <c r="C17" t="s">
        <v>6108</v>
      </c>
      <c r="D17">
        <v>3904154694</v>
      </c>
    </row>
    <row r="18" spans="1:4" x14ac:dyDescent="0.35">
      <c r="A18" t="s">
        <v>2651</v>
      </c>
      <c r="B18">
        <v>423463338</v>
      </c>
      <c r="C18" t="s">
        <v>6110</v>
      </c>
      <c r="D18">
        <v>28392273</v>
      </c>
    </row>
    <row r="19" spans="1:4" x14ac:dyDescent="0.35">
      <c r="A19" t="s">
        <v>3049</v>
      </c>
      <c r="B19">
        <v>491931973</v>
      </c>
      <c r="C19" t="s">
        <v>6111</v>
      </c>
      <c r="D19">
        <v>479366238</v>
      </c>
    </row>
    <row r="20" spans="1:4" x14ac:dyDescent="0.35">
      <c r="A20" t="s">
        <v>2967</v>
      </c>
      <c r="B20">
        <v>936214169</v>
      </c>
      <c r="C20" t="s">
        <v>6108</v>
      </c>
      <c r="D20">
        <v>17552016</v>
      </c>
    </row>
    <row r="21" spans="1:4" x14ac:dyDescent="0.35">
      <c r="A21" t="s">
        <v>5048</v>
      </c>
      <c r="B21">
        <v>298370602</v>
      </c>
      <c r="C21" t="s">
        <v>6112</v>
      </c>
      <c r="D21">
        <v>5663541888</v>
      </c>
    </row>
    <row r="22" spans="1:4" x14ac:dyDescent="0.35">
      <c r="A22" t="s">
        <v>3238</v>
      </c>
      <c r="B22">
        <v>247030328</v>
      </c>
      <c r="C22" t="s">
        <v>6113</v>
      </c>
      <c r="D22">
        <v>5740046647</v>
      </c>
    </row>
    <row r="23" spans="1:4" x14ac:dyDescent="0.35">
      <c r="A23" t="s">
        <v>5761</v>
      </c>
      <c r="B23">
        <v>158449315</v>
      </c>
      <c r="C23" t="s">
        <v>6107</v>
      </c>
      <c r="D23">
        <v>7484371149</v>
      </c>
    </row>
    <row r="24" spans="1:4" x14ac:dyDescent="0.35">
      <c r="A24" t="s">
        <v>5020</v>
      </c>
      <c r="B24">
        <v>468039144</v>
      </c>
      <c r="C24" t="s">
        <v>6114</v>
      </c>
      <c r="D24">
        <v>214211088</v>
      </c>
    </row>
    <row r="25" spans="1:4" x14ac:dyDescent="0.35">
      <c r="A25" t="s">
        <v>4384</v>
      </c>
      <c r="B25">
        <v>704149278</v>
      </c>
      <c r="C25" t="s">
        <v>6115</v>
      </c>
      <c r="D25">
        <v>363645436</v>
      </c>
    </row>
    <row r="26" spans="1:4" x14ac:dyDescent="0.35">
      <c r="A26" t="s">
        <v>5900</v>
      </c>
      <c r="B26">
        <v>700293659</v>
      </c>
      <c r="C26" t="s">
        <v>6102</v>
      </c>
      <c r="D26">
        <v>2055520472</v>
      </c>
    </row>
    <row r="27" spans="1:4" x14ac:dyDescent="0.35">
      <c r="A27" t="s">
        <v>2457</v>
      </c>
      <c r="B27">
        <v>301903886</v>
      </c>
      <c r="C27" t="s">
        <v>6107</v>
      </c>
      <c r="D27">
        <v>514321281</v>
      </c>
    </row>
    <row r="28" spans="1:4" x14ac:dyDescent="0.35">
      <c r="A28" t="s">
        <v>138</v>
      </c>
      <c r="B28">
        <v>939238656</v>
      </c>
      <c r="C28" t="s">
        <v>6105</v>
      </c>
      <c r="D28">
        <v>774853233</v>
      </c>
    </row>
    <row r="29" spans="1:4" x14ac:dyDescent="0.35">
      <c r="A29" t="s">
        <v>1008</v>
      </c>
      <c r="B29">
        <v>286598152</v>
      </c>
      <c r="C29" t="s">
        <v>6104</v>
      </c>
      <c r="D29">
        <v>865089008</v>
      </c>
    </row>
    <row r="30" spans="1:4" x14ac:dyDescent="0.35">
      <c r="A30" t="s">
        <v>6042</v>
      </c>
      <c r="B30">
        <v>267895724</v>
      </c>
      <c r="C30" t="s">
        <v>6111</v>
      </c>
      <c r="D30">
        <v>488280256</v>
      </c>
    </row>
    <row r="31" spans="1:4" x14ac:dyDescent="0.35">
      <c r="A31" t="s">
        <v>4359</v>
      </c>
      <c r="B31">
        <v>174453542</v>
      </c>
      <c r="C31" t="s">
        <v>6108</v>
      </c>
      <c r="D31">
        <v>6084897</v>
      </c>
    </row>
    <row r="32" spans="1:4" x14ac:dyDescent="0.35">
      <c r="A32" t="s">
        <v>3487</v>
      </c>
      <c r="B32">
        <v>969042217</v>
      </c>
      <c r="C32" t="s">
        <v>6108</v>
      </c>
      <c r="D32">
        <v>459902124</v>
      </c>
    </row>
    <row r="33" spans="1:4" x14ac:dyDescent="0.35">
      <c r="A33" t="s">
        <v>681</v>
      </c>
      <c r="B33">
        <v>547781025</v>
      </c>
      <c r="C33" t="s">
        <v>6108</v>
      </c>
      <c r="D33">
        <v>22665436158</v>
      </c>
    </row>
    <row r="34" spans="1:4" x14ac:dyDescent="0.35">
      <c r="A34" t="s">
        <v>5314</v>
      </c>
      <c r="B34">
        <v>898907904</v>
      </c>
      <c r="C34" t="s">
        <v>6105</v>
      </c>
      <c r="D34">
        <v>418199085</v>
      </c>
    </row>
    <row r="35" spans="1:4" x14ac:dyDescent="0.35">
      <c r="A35" t="s">
        <v>24</v>
      </c>
      <c r="B35">
        <v>600576973</v>
      </c>
      <c r="C35" t="s">
        <v>6104</v>
      </c>
      <c r="D35">
        <v>1955655615</v>
      </c>
    </row>
    <row r="36" spans="1:4" x14ac:dyDescent="0.35">
      <c r="A36" t="s">
        <v>4444</v>
      </c>
      <c r="B36">
        <v>672710860</v>
      </c>
      <c r="C36" t="s">
        <v>6113</v>
      </c>
      <c r="D36">
        <v>530725888</v>
      </c>
    </row>
    <row r="37" spans="1:4" x14ac:dyDescent="0.35">
      <c r="A37" t="s">
        <v>1243</v>
      </c>
      <c r="B37">
        <v>280454740</v>
      </c>
      <c r="C37" t="s">
        <v>6116</v>
      </c>
      <c r="D37">
        <v>13215385756</v>
      </c>
    </row>
    <row r="38" spans="1:4" x14ac:dyDescent="0.35">
      <c r="A38" t="s">
        <v>4328</v>
      </c>
      <c r="B38">
        <v>986854271</v>
      </c>
      <c r="C38" t="s">
        <v>6108</v>
      </c>
      <c r="D38">
        <v>5833559368</v>
      </c>
    </row>
    <row r="39" spans="1:4" x14ac:dyDescent="0.35">
      <c r="A39" t="s">
        <v>3895</v>
      </c>
      <c r="B39">
        <v>836838522</v>
      </c>
      <c r="C39" t="s">
        <v>6102</v>
      </c>
      <c r="D39">
        <v>780104619</v>
      </c>
    </row>
    <row r="40" spans="1:4" x14ac:dyDescent="0.35">
      <c r="A40" t="s">
        <v>2222</v>
      </c>
      <c r="B40">
        <v>737911540</v>
      </c>
      <c r="C40" t="s">
        <v>6108</v>
      </c>
      <c r="D40">
        <v>18748735488</v>
      </c>
    </row>
    <row r="41" spans="1:4" x14ac:dyDescent="0.35">
      <c r="A41" t="s">
        <v>4331</v>
      </c>
      <c r="B41">
        <v>625651230</v>
      </c>
      <c r="C41" t="s">
        <v>6106</v>
      </c>
      <c r="D41">
        <v>73509156</v>
      </c>
    </row>
    <row r="42" spans="1:4" x14ac:dyDescent="0.35">
      <c r="A42" t="s">
        <v>3925</v>
      </c>
      <c r="B42">
        <v>841889132</v>
      </c>
      <c r="C42" t="s">
        <v>6104</v>
      </c>
      <c r="D42">
        <v>7379551296</v>
      </c>
    </row>
    <row r="43" spans="1:4" x14ac:dyDescent="0.35">
      <c r="A43" t="s">
        <v>3189</v>
      </c>
      <c r="B43">
        <v>579536924</v>
      </c>
      <c r="C43" t="s">
        <v>6111</v>
      </c>
      <c r="D43">
        <v>4786899444</v>
      </c>
    </row>
    <row r="44" spans="1:4" x14ac:dyDescent="0.35">
      <c r="A44" t="s">
        <v>257</v>
      </c>
      <c r="B44">
        <v>465242193</v>
      </c>
      <c r="C44" t="s">
        <v>6112</v>
      </c>
      <c r="D44">
        <v>841410801</v>
      </c>
    </row>
    <row r="45" spans="1:4" x14ac:dyDescent="0.35">
      <c r="A45" t="s">
        <v>5594</v>
      </c>
      <c r="B45">
        <v>405162073</v>
      </c>
      <c r="C45" t="s">
        <v>6102</v>
      </c>
      <c r="D45">
        <v>12540402056</v>
      </c>
    </row>
    <row r="46" spans="1:4" x14ac:dyDescent="0.35">
      <c r="A46" t="s">
        <v>3616</v>
      </c>
      <c r="B46">
        <v>822729697</v>
      </c>
      <c r="C46" t="s">
        <v>6117</v>
      </c>
      <c r="D46">
        <v>352774026</v>
      </c>
    </row>
    <row r="47" spans="1:4" x14ac:dyDescent="0.35">
      <c r="A47" t="s">
        <v>1513</v>
      </c>
      <c r="B47">
        <v>31819356</v>
      </c>
      <c r="C47" t="s">
        <v>6118</v>
      </c>
      <c r="D47">
        <v>3187466184</v>
      </c>
    </row>
    <row r="48" spans="1:4" x14ac:dyDescent="0.35">
      <c r="A48" t="s">
        <v>3187</v>
      </c>
      <c r="B48">
        <v>666267875</v>
      </c>
      <c r="C48" t="s">
        <v>6112</v>
      </c>
      <c r="D48">
        <v>1886976729</v>
      </c>
    </row>
    <row r="49" spans="1:4" x14ac:dyDescent="0.35">
      <c r="A49" t="s">
        <v>624</v>
      </c>
      <c r="B49">
        <v>511307260</v>
      </c>
      <c r="C49" t="s">
        <v>6108</v>
      </c>
      <c r="D49">
        <v>8075816396</v>
      </c>
    </row>
    <row r="50" spans="1:4" x14ac:dyDescent="0.35">
      <c r="A50" t="s">
        <v>3550</v>
      </c>
      <c r="B50">
        <v>9358210</v>
      </c>
      <c r="C50" t="s">
        <v>6113</v>
      </c>
      <c r="D50">
        <v>2271164904</v>
      </c>
    </row>
    <row r="51" spans="1:4" x14ac:dyDescent="0.35">
      <c r="A51" t="s">
        <v>5638</v>
      </c>
      <c r="B51">
        <v>644201182</v>
      </c>
      <c r="C51" t="s">
        <v>6102</v>
      </c>
      <c r="D51">
        <v>528083556</v>
      </c>
    </row>
    <row r="52" spans="1:4" x14ac:dyDescent="0.35">
      <c r="A52" t="s">
        <v>3159</v>
      </c>
      <c r="B52">
        <v>290971192</v>
      </c>
      <c r="C52" t="s">
        <v>6102</v>
      </c>
      <c r="D52">
        <v>782160252</v>
      </c>
    </row>
    <row r="53" spans="1:4" x14ac:dyDescent="0.35">
      <c r="A53" t="s">
        <v>1937</v>
      </c>
      <c r="B53">
        <v>567668389</v>
      </c>
      <c r="C53" t="s">
        <v>6117</v>
      </c>
      <c r="D53">
        <v>6475207348</v>
      </c>
    </row>
    <row r="54" spans="1:4" x14ac:dyDescent="0.35">
      <c r="A54" t="s">
        <v>1863</v>
      </c>
      <c r="B54">
        <v>735527609</v>
      </c>
      <c r="C54" t="s">
        <v>6112</v>
      </c>
      <c r="D54">
        <v>1098051012</v>
      </c>
    </row>
    <row r="55" spans="1:4" x14ac:dyDescent="0.35">
      <c r="A55" t="s">
        <v>2073</v>
      </c>
      <c r="B55">
        <v>266596220</v>
      </c>
      <c r="C55" t="s">
        <v>6119</v>
      </c>
      <c r="D55">
        <v>794809057</v>
      </c>
    </row>
    <row r="56" spans="1:4" x14ac:dyDescent="0.35">
      <c r="A56" t="s">
        <v>2882</v>
      </c>
      <c r="B56">
        <v>279173198</v>
      </c>
      <c r="C56" t="s">
        <v>6102</v>
      </c>
      <c r="D56">
        <v>9858129456</v>
      </c>
    </row>
    <row r="57" spans="1:4" x14ac:dyDescent="0.35">
      <c r="A57" t="s">
        <v>1057</v>
      </c>
      <c r="B57">
        <v>704858168</v>
      </c>
      <c r="C57" t="s">
        <v>6111</v>
      </c>
      <c r="D57">
        <v>1525409886</v>
      </c>
    </row>
    <row r="58" spans="1:4" x14ac:dyDescent="0.35">
      <c r="A58" t="s">
        <v>3157</v>
      </c>
      <c r="B58">
        <v>804038273</v>
      </c>
      <c r="C58" t="s">
        <v>6110</v>
      </c>
      <c r="D58">
        <v>5411343168</v>
      </c>
    </row>
    <row r="59" spans="1:4" x14ac:dyDescent="0.35">
      <c r="A59" t="s">
        <v>5785</v>
      </c>
      <c r="B59">
        <v>723431746</v>
      </c>
      <c r="C59" t="s">
        <v>6108</v>
      </c>
      <c r="D59">
        <v>5920035528</v>
      </c>
    </row>
    <row r="60" spans="1:4" x14ac:dyDescent="0.35">
      <c r="A60" t="s">
        <v>2940</v>
      </c>
      <c r="B60">
        <v>15764858</v>
      </c>
      <c r="C60" t="s">
        <v>6114</v>
      </c>
      <c r="D60">
        <v>9895652532</v>
      </c>
    </row>
    <row r="61" spans="1:4" x14ac:dyDescent="0.35">
      <c r="A61" t="s">
        <v>4151</v>
      </c>
      <c r="B61">
        <v>354728422</v>
      </c>
      <c r="C61" t="s">
        <v>6108</v>
      </c>
      <c r="D61">
        <v>5921858812</v>
      </c>
    </row>
    <row r="62" spans="1:4" x14ac:dyDescent="0.35">
      <c r="A62" t="s">
        <v>1637</v>
      </c>
      <c r="B62">
        <v>764436046</v>
      </c>
      <c r="C62" t="s">
        <v>6112</v>
      </c>
      <c r="D62">
        <v>164253285</v>
      </c>
    </row>
    <row r="63" spans="1:4" x14ac:dyDescent="0.35">
      <c r="A63" t="s">
        <v>2723</v>
      </c>
      <c r="B63">
        <v>721613645</v>
      </c>
      <c r="C63" t="s">
        <v>6118</v>
      </c>
      <c r="D63">
        <v>994804785</v>
      </c>
    </row>
    <row r="64" spans="1:4" x14ac:dyDescent="0.35">
      <c r="A64" t="s">
        <v>3937</v>
      </c>
      <c r="B64">
        <v>165383586</v>
      </c>
      <c r="C64" t="s">
        <v>6102</v>
      </c>
      <c r="D64">
        <v>3530715825</v>
      </c>
    </row>
    <row r="65" spans="1:4" x14ac:dyDescent="0.35">
      <c r="A65" t="s">
        <v>3950</v>
      </c>
      <c r="B65">
        <v>741467211</v>
      </c>
      <c r="C65" t="s">
        <v>6108</v>
      </c>
      <c r="D65">
        <v>57479058</v>
      </c>
    </row>
    <row r="66" spans="1:4" x14ac:dyDescent="0.35">
      <c r="A66" t="s">
        <v>4616</v>
      </c>
      <c r="B66">
        <v>319128070</v>
      </c>
      <c r="C66" t="s">
        <v>6111</v>
      </c>
      <c r="D66">
        <v>6295182894</v>
      </c>
    </row>
    <row r="67" spans="1:4" x14ac:dyDescent="0.35">
      <c r="A67" t="s">
        <v>3986</v>
      </c>
      <c r="B67">
        <v>9114300</v>
      </c>
      <c r="C67" t="s">
        <v>6101</v>
      </c>
      <c r="D67">
        <v>0</v>
      </c>
    </row>
    <row r="68" spans="1:4" x14ac:dyDescent="0.35">
      <c r="A68" t="s">
        <v>2060</v>
      </c>
      <c r="B68">
        <v>298078818</v>
      </c>
      <c r="C68" t="s">
        <v>6108</v>
      </c>
      <c r="D68">
        <v>1369673318</v>
      </c>
    </row>
    <row r="69" spans="1:4" x14ac:dyDescent="0.35">
      <c r="A69" t="s">
        <v>4916</v>
      </c>
      <c r="B69">
        <v>714271057</v>
      </c>
      <c r="C69" t="s">
        <v>6114</v>
      </c>
      <c r="D69">
        <v>327201138</v>
      </c>
    </row>
    <row r="70" spans="1:4" x14ac:dyDescent="0.35">
      <c r="A70" t="s">
        <v>859</v>
      </c>
      <c r="B70">
        <v>812442483</v>
      </c>
      <c r="C70" t="s">
        <v>6106</v>
      </c>
      <c r="D70">
        <v>833551236</v>
      </c>
    </row>
    <row r="71" spans="1:4" x14ac:dyDescent="0.35">
      <c r="A71" t="s">
        <v>3968</v>
      </c>
      <c r="B71">
        <v>394919381</v>
      </c>
      <c r="C71" t="s">
        <v>6120</v>
      </c>
      <c r="D71">
        <v>1589129496</v>
      </c>
    </row>
    <row r="72" spans="1:4" x14ac:dyDescent="0.35">
      <c r="A72" t="s">
        <v>539</v>
      </c>
      <c r="B72">
        <v>392257730</v>
      </c>
      <c r="C72" t="s">
        <v>6108</v>
      </c>
      <c r="D72">
        <v>4699422</v>
      </c>
    </row>
    <row r="73" spans="1:4" x14ac:dyDescent="0.35">
      <c r="A73" t="s">
        <v>1414</v>
      </c>
      <c r="B73">
        <v>507007205</v>
      </c>
      <c r="C73" t="s">
        <v>6102</v>
      </c>
      <c r="D73">
        <v>2096196048</v>
      </c>
    </row>
    <row r="74" spans="1:4" x14ac:dyDescent="0.35">
      <c r="A74" t="s">
        <v>1910</v>
      </c>
      <c r="B74">
        <v>102351529</v>
      </c>
      <c r="C74" t="s">
        <v>6108</v>
      </c>
      <c r="D74">
        <v>64634085</v>
      </c>
    </row>
    <row r="75" spans="1:4" x14ac:dyDescent="0.35">
      <c r="A75" t="s">
        <v>314</v>
      </c>
      <c r="B75">
        <v>428368106</v>
      </c>
      <c r="C75" t="s">
        <v>6101</v>
      </c>
      <c r="D75">
        <v>62218188</v>
      </c>
    </row>
    <row r="76" spans="1:4" x14ac:dyDescent="0.35">
      <c r="A76" t="s">
        <v>5949</v>
      </c>
      <c r="B76">
        <v>387908126</v>
      </c>
      <c r="C76" t="s">
        <v>6101</v>
      </c>
      <c r="D76">
        <v>13665945168</v>
      </c>
    </row>
    <row r="77" spans="1:4" x14ac:dyDescent="0.35">
      <c r="A77" t="s">
        <v>439</v>
      </c>
      <c r="B77">
        <v>610960498</v>
      </c>
      <c r="C77" t="s">
        <v>6119</v>
      </c>
      <c r="D77">
        <v>15036057054</v>
      </c>
    </row>
    <row r="78" spans="1:4" x14ac:dyDescent="0.35">
      <c r="A78" t="s">
        <v>4957</v>
      </c>
      <c r="B78">
        <v>643055435</v>
      </c>
      <c r="C78" t="s">
        <v>6121</v>
      </c>
      <c r="D78">
        <v>2484743976</v>
      </c>
    </row>
    <row r="79" spans="1:4" x14ac:dyDescent="0.35">
      <c r="A79" t="s">
        <v>2892</v>
      </c>
      <c r="B79">
        <v>723847813</v>
      </c>
      <c r="C79" t="s">
        <v>6112</v>
      </c>
      <c r="D79">
        <v>364573407</v>
      </c>
    </row>
    <row r="80" spans="1:4" x14ac:dyDescent="0.35">
      <c r="A80" t="s">
        <v>4913</v>
      </c>
      <c r="B80">
        <v>559254783</v>
      </c>
      <c r="C80" t="s">
        <v>6111</v>
      </c>
      <c r="D80">
        <v>10927485288</v>
      </c>
    </row>
    <row r="81" spans="1:4" x14ac:dyDescent="0.35">
      <c r="A81" t="s">
        <v>2152</v>
      </c>
      <c r="B81">
        <v>561087774</v>
      </c>
      <c r="C81" t="s">
        <v>6102</v>
      </c>
      <c r="D81">
        <v>15463784144</v>
      </c>
    </row>
    <row r="82" spans="1:4" x14ac:dyDescent="0.35">
      <c r="A82" t="s">
        <v>3956</v>
      </c>
      <c r="B82">
        <v>492918400</v>
      </c>
      <c r="C82" t="s">
        <v>6108</v>
      </c>
      <c r="D82">
        <v>5152019544</v>
      </c>
    </row>
    <row r="83" spans="1:4" x14ac:dyDescent="0.35">
      <c r="A83" t="s">
        <v>2249</v>
      </c>
      <c r="B83">
        <v>391831896</v>
      </c>
      <c r="C83" t="s">
        <v>6102</v>
      </c>
      <c r="D83">
        <v>140675535</v>
      </c>
    </row>
    <row r="84" spans="1:4" x14ac:dyDescent="0.35">
      <c r="A84" t="s">
        <v>4953</v>
      </c>
      <c r="B84">
        <v>961710120</v>
      </c>
      <c r="C84" t="s">
        <v>6102</v>
      </c>
      <c r="D84">
        <v>689264796</v>
      </c>
    </row>
    <row r="85" spans="1:4" x14ac:dyDescent="0.35">
      <c r="A85" t="s">
        <v>5381</v>
      </c>
      <c r="B85">
        <v>235521377</v>
      </c>
      <c r="C85" t="s">
        <v>6117</v>
      </c>
      <c r="D85">
        <v>5799787104</v>
      </c>
    </row>
    <row r="86" spans="1:4" x14ac:dyDescent="0.35">
      <c r="A86" t="s">
        <v>4119</v>
      </c>
      <c r="B86">
        <v>552405583</v>
      </c>
      <c r="C86" t="s">
        <v>6102</v>
      </c>
      <c r="D86">
        <v>6653772216</v>
      </c>
    </row>
    <row r="87" spans="1:4" x14ac:dyDescent="0.35">
      <c r="A87" t="s">
        <v>2075</v>
      </c>
      <c r="B87">
        <v>364056266</v>
      </c>
      <c r="C87" t="s">
        <v>6115</v>
      </c>
      <c r="D87">
        <v>3496661548</v>
      </c>
    </row>
    <row r="88" spans="1:4" x14ac:dyDescent="0.35">
      <c r="A88" t="s">
        <v>3218</v>
      </c>
      <c r="B88">
        <v>168980799</v>
      </c>
      <c r="C88" t="s">
        <v>6109</v>
      </c>
      <c r="D88">
        <v>4664507904</v>
      </c>
    </row>
    <row r="89" spans="1:4" x14ac:dyDescent="0.35">
      <c r="A89" t="s">
        <v>5263</v>
      </c>
      <c r="B89">
        <v>776827984</v>
      </c>
      <c r="C89" t="s">
        <v>6102</v>
      </c>
      <c r="D89">
        <v>2489959944</v>
      </c>
    </row>
    <row r="90" spans="1:4" x14ac:dyDescent="0.35">
      <c r="A90" t="s">
        <v>5425</v>
      </c>
      <c r="B90">
        <v>20886327</v>
      </c>
      <c r="C90" t="s">
        <v>6122</v>
      </c>
      <c r="D90">
        <v>1622899728</v>
      </c>
    </row>
    <row r="91" spans="1:4" x14ac:dyDescent="0.35">
      <c r="A91" t="s">
        <v>927</v>
      </c>
      <c r="B91">
        <v>894934302</v>
      </c>
      <c r="C91" t="s">
        <v>6117</v>
      </c>
      <c r="D91">
        <v>1687860504</v>
      </c>
    </row>
    <row r="92" spans="1:4" x14ac:dyDescent="0.35">
      <c r="A92" t="s">
        <v>1337</v>
      </c>
      <c r="B92">
        <v>560038029</v>
      </c>
      <c r="C92" t="s">
        <v>6116</v>
      </c>
      <c r="D92">
        <v>5089393632</v>
      </c>
    </row>
    <row r="93" spans="1:4" x14ac:dyDescent="0.35">
      <c r="A93" t="s">
        <v>1368</v>
      </c>
      <c r="B93">
        <v>96082534</v>
      </c>
      <c r="C93" t="s">
        <v>6102</v>
      </c>
      <c r="D93">
        <v>68106864</v>
      </c>
    </row>
    <row r="94" spans="1:4" x14ac:dyDescent="0.35">
      <c r="A94" t="s">
        <v>616</v>
      </c>
      <c r="B94">
        <v>361894531</v>
      </c>
      <c r="C94" t="s">
        <v>6113</v>
      </c>
      <c r="D94">
        <v>446679548</v>
      </c>
    </row>
    <row r="95" spans="1:4" x14ac:dyDescent="0.35">
      <c r="A95" t="s">
        <v>4347</v>
      </c>
      <c r="B95">
        <v>556345845</v>
      </c>
      <c r="C95" t="s">
        <v>6108</v>
      </c>
      <c r="D95">
        <v>2895792375</v>
      </c>
    </row>
    <row r="96" spans="1:4" x14ac:dyDescent="0.35">
      <c r="A96" t="s">
        <v>2463</v>
      </c>
      <c r="B96">
        <v>422111244</v>
      </c>
      <c r="C96" t="s">
        <v>6111</v>
      </c>
      <c r="D96">
        <v>2153253564</v>
      </c>
    </row>
    <row r="97" spans="1:4" x14ac:dyDescent="0.35">
      <c r="A97" t="s">
        <v>3165</v>
      </c>
      <c r="B97">
        <v>396810464</v>
      </c>
      <c r="C97" t="s">
        <v>6113</v>
      </c>
      <c r="D97">
        <v>8752689792</v>
      </c>
    </row>
    <row r="98" spans="1:4" x14ac:dyDescent="0.35">
      <c r="A98" t="s">
        <v>3287</v>
      </c>
      <c r="B98">
        <v>265615429</v>
      </c>
      <c r="C98" t="s">
        <v>6120</v>
      </c>
      <c r="D98">
        <v>756748224</v>
      </c>
    </row>
    <row r="99" spans="1:4" x14ac:dyDescent="0.35">
      <c r="A99" t="s">
        <v>4349</v>
      </c>
      <c r="B99">
        <v>413993051</v>
      </c>
      <c r="C99" t="s">
        <v>6119</v>
      </c>
      <c r="D99">
        <v>1364888448</v>
      </c>
    </row>
    <row r="100" spans="1:4" x14ac:dyDescent="0.35">
      <c r="A100" t="s">
        <v>5812</v>
      </c>
      <c r="B100">
        <v>599797239</v>
      </c>
      <c r="C100" t="s">
        <v>6108</v>
      </c>
      <c r="D100">
        <v>3077448</v>
      </c>
    </row>
    <row r="101" spans="1:4" x14ac:dyDescent="0.35">
      <c r="A101" t="s">
        <v>5830</v>
      </c>
      <c r="B101">
        <v>549894138</v>
      </c>
      <c r="C101" t="s">
        <v>6111</v>
      </c>
      <c r="D101">
        <v>765990528</v>
      </c>
    </row>
    <row r="102" spans="1:4" x14ac:dyDescent="0.35">
      <c r="A102" t="s">
        <v>3291</v>
      </c>
      <c r="B102">
        <v>265889402</v>
      </c>
      <c r="C102" t="s">
        <v>6112</v>
      </c>
      <c r="D102">
        <v>165029704</v>
      </c>
    </row>
    <row r="103" spans="1:4" x14ac:dyDescent="0.35">
      <c r="A103" t="s">
        <v>3179</v>
      </c>
      <c r="B103">
        <v>381094998</v>
      </c>
      <c r="C103" t="s">
        <v>6108</v>
      </c>
      <c r="D103">
        <v>953558424</v>
      </c>
    </row>
    <row r="104" spans="1:4" x14ac:dyDescent="0.35">
      <c r="A104" t="s">
        <v>3640</v>
      </c>
      <c r="B104">
        <v>482854885</v>
      </c>
      <c r="C104" t="s">
        <v>6112</v>
      </c>
      <c r="D104">
        <v>4797114995</v>
      </c>
    </row>
    <row r="105" spans="1:4" x14ac:dyDescent="0.35">
      <c r="A105" t="s">
        <v>552</v>
      </c>
      <c r="B105">
        <v>233445574</v>
      </c>
      <c r="C105" t="s">
        <v>6121</v>
      </c>
      <c r="D105">
        <v>159233186</v>
      </c>
    </row>
    <row r="106" spans="1:4" x14ac:dyDescent="0.35">
      <c r="A106" t="s">
        <v>4333</v>
      </c>
      <c r="B106">
        <v>54043829</v>
      </c>
      <c r="C106" t="s">
        <v>6108</v>
      </c>
      <c r="D106">
        <v>10009549935</v>
      </c>
    </row>
    <row r="107" spans="1:4" x14ac:dyDescent="0.35">
      <c r="A107" t="s">
        <v>2973</v>
      </c>
      <c r="B107">
        <v>884381934</v>
      </c>
      <c r="C107" t="s">
        <v>6113</v>
      </c>
      <c r="D107">
        <v>1603655328</v>
      </c>
    </row>
    <row r="108" spans="1:4" x14ac:dyDescent="0.35">
      <c r="A108" t="s">
        <v>135</v>
      </c>
      <c r="B108">
        <v>738124493</v>
      </c>
      <c r="C108" t="s">
        <v>6103</v>
      </c>
      <c r="D108">
        <v>4263476272</v>
      </c>
    </row>
    <row r="109" spans="1:4" x14ac:dyDescent="0.35">
      <c r="A109" t="s">
        <v>523</v>
      </c>
      <c r="B109">
        <v>340309780</v>
      </c>
      <c r="C109" t="s">
        <v>6110</v>
      </c>
      <c r="D109">
        <v>8165904204</v>
      </c>
    </row>
    <row r="110" spans="1:4" x14ac:dyDescent="0.35">
      <c r="A110" t="s">
        <v>952</v>
      </c>
      <c r="B110">
        <v>467194584</v>
      </c>
      <c r="C110" t="s">
        <v>6103</v>
      </c>
      <c r="D110">
        <v>10562101524</v>
      </c>
    </row>
    <row r="111" spans="1:4" x14ac:dyDescent="0.35">
      <c r="A111" t="s">
        <v>5385</v>
      </c>
      <c r="B111">
        <v>407267787</v>
      </c>
      <c r="C111" t="s">
        <v>6111</v>
      </c>
      <c r="D111">
        <v>491536416</v>
      </c>
    </row>
    <row r="112" spans="1:4" x14ac:dyDescent="0.35">
      <c r="A112" t="s">
        <v>5371</v>
      </c>
      <c r="B112">
        <v>329863838</v>
      </c>
      <c r="C112" t="s">
        <v>6108</v>
      </c>
      <c r="D112">
        <v>5146602048</v>
      </c>
    </row>
    <row r="113" spans="1:4" x14ac:dyDescent="0.35">
      <c r="A113" t="s">
        <v>3511</v>
      </c>
      <c r="B113">
        <v>86614487</v>
      </c>
      <c r="C113" t="s">
        <v>6102</v>
      </c>
      <c r="D113">
        <v>2604046934</v>
      </c>
    </row>
    <row r="114" spans="1:4" x14ac:dyDescent="0.35">
      <c r="A114" t="s">
        <v>643</v>
      </c>
      <c r="B114">
        <v>453799879</v>
      </c>
      <c r="C114" t="s">
        <v>6113</v>
      </c>
      <c r="D114">
        <v>4648825188</v>
      </c>
    </row>
    <row r="115" spans="1:4" x14ac:dyDescent="0.35">
      <c r="A115" t="s">
        <v>3022</v>
      </c>
      <c r="B115">
        <v>404379161</v>
      </c>
      <c r="C115" t="s">
        <v>6102</v>
      </c>
      <c r="D115">
        <v>238560062</v>
      </c>
    </row>
    <row r="116" spans="1:4" x14ac:dyDescent="0.35">
      <c r="A116" t="s">
        <v>537</v>
      </c>
      <c r="B116">
        <v>173356018</v>
      </c>
      <c r="C116" t="s">
        <v>6108</v>
      </c>
      <c r="D116">
        <v>11443091814</v>
      </c>
    </row>
    <row r="117" spans="1:4" x14ac:dyDescent="0.35">
      <c r="A117" t="s">
        <v>3364</v>
      </c>
      <c r="B117">
        <v>602325417</v>
      </c>
      <c r="C117" t="s">
        <v>6104</v>
      </c>
      <c r="D117">
        <v>16615824</v>
      </c>
    </row>
    <row r="118" spans="1:4" x14ac:dyDescent="0.35">
      <c r="A118" t="s">
        <v>3416</v>
      </c>
      <c r="B118">
        <v>28995362</v>
      </c>
      <c r="C118" t="s">
        <v>6113</v>
      </c>
      <c r="D118">
        <v>4049603376</v>
      </c>
    </row>
    <row r="119" spans="1:4" x14ac:dyDescent="0.35">
      <c r="A119" t="s">
        <v>988</v>
      </c>
      <c r="B119">
        <v>468672741</v>
      </c>
      <c r="C119" t="s">
        <v>6103</v>
      </c>
      <c r="D119">
        <v>3924892608</v>
      </c>
    </row>
    <row r="120" spans="1:4" x14ac:dyDescent="0.35">
      <c r="A120" t="s">
        <v>2317</v>
      </c>
      <c r="B120">
        <v>863428067</v>
      </c>
      <c r="C120" t="s">
        <v>6101</v>
      </c>
      <c r="D120">
        <v>610026255</v>
      </c>
    </row>
    <row r="121" spans="1:4" x14ac:dyDescent="0.35">
      <c r="A121" t="s">
        <v>6061</v>
      </c>
      <c r="B121">
        <v>254207692</v>
      </c>
      <c r="C121" t="s">
        <v>6102</v>
      </c>
      <c r="D121">
        <v>5667882222</v>
      </c>
    </row>
    <row r="122" spans="1:4" x14ac:dyDescent="0.35">
      <c r="A122" t="s">
        <v>262</v>
      </c>
      <c r="B122">
        <v>400445051</v>
      </c>
      <c r="C122" t="s">
        <v>6113</v>
      </c>
      <c r="D122">
        <v>1186715376</v>
      </c>
    </row>
    <row r="123" spans="1:4" x14ac:dyDescent="0.35">
      <c r="A123" t="s">
        <v>1677</v>
      </c>
      <c r="B123">
        <v>15136507</v>
      </c>
      <c r="C123" t="s">
        <v>6108</v>
      </c>
      <c r="D123">
        <v>8060292702</v>
      </c>
    </row>
    <row r="124" spans="1:4" x14ac:dyDescent="0.35">
      <c r="A124" t="s">
        <v>2142</v>
      </c>
      <c r="B124">
        <v>965515907</v>
      </c>
      <c r="C124" t="s">
        <v>6115</v>
      </c>
      <c r="D124">
        <v>14240139552</v>
      </c>
    </row>
    <row r="125" spans="1:4" x14ac:dyDescent="0.35">
      <c r="A125" t="s">
        <v>1384</v>
      </c>
      <c r="B125">
        <v>56426361</v>
      </c>
      <c r="C125" t="s">
        <v>6109</v>
      </c>
      <c r="D125">
        <v>1076621574</v>
      </c>
    </row>
    <row r="126" spans="1:4" x14ac:dyDescent="0.35">
      <c r="A126" t="s">
        <v>4446</v>
      </c>
      <c r="B126">
        <v>746114879</v>
      </c>
      <c r="C126" t="s">
        <v>6108</v>
      </c>
      <c r="D126">
        <v>273325675</v>
      </c>
    </row>
    <row r="127" spans="1:4" x14ac:dyDescent="0.35">
      <c r="A127" t="s">
        <v>4109</v>
      </c>
      <c r="B127">
        <v>809614065</v>
      </c>
      <c r="C127" t="s">
        <v>6108</v>
      </c>
      <c r="D127">
        <v>1449724224</v>
      </c>
    </row>
    <row r="128" spans="1:4" x14ac:dyDescent="0.35">
      <c r="A128" t="s">
        <v>3608</v>
      </c>
      <c r="B128">
        <v>8507311</v>
      </c>
      <c r="C128" t="s">
        <v>6113</v>
      </c>
      <c r="D128">
        <v>2196210608</v>
      </c>
    </row>
    <row r="129" spans="1:4" x14ac:dyDescent="0.35">
      <c r="A129" t="s">
        <v>2906</v>
      </c>
      <c r="B129">
        <v>345882308</v>
      </c>
      <c r="C129" t="s">
        <v>6112</v>
      </c>
      <c r="D129">
        <v>1103688855</v>
      </c>
    </row>
    <row r="130" spans="1:4" x14ac:dyDescent="0.35">
      <c r="A130" t="s">
        <v>97</v>
      </c>
      <c r="B130">
        <v>809692533</v>
      </c>
      <c r="C130" t="s">
        <v>6107</v>
      </c>
      <c r="D130">
        <v>1447905654</v>
      </c>
    </row>
    <row r="131" spans="1:4" x14ac:dyDescent="0.35">
      <c r="A131" t="s">
        <v>4042</v>
      </c>
      <c r="B131">
        <v>629836594</v>
      </c>
      <c r="C131" t="s">
        <v>6102</v>
      </c>
      <c r="D131">
        <v>113185116</v>
      </c>
    </row>
    <row r="132" spans="1:4" x14ac:dyDescent="0.35">
      <c r="A132" t="s">
        <v>2107</v>
      </c>
      <c r="B132">
        <v>791457586</v>
      </c>
      <c r="C132" t="s">
        <v>6114</v>
      </c>
      <c r="D132">
        <v>1176441072</v>
      </c>
    </row>
    <row r="133" spans="1:4" x14ac:dyDescent="0.35">
      <c r="A133" t="s">
        <v>3709</v>
      </c>
      <c r="B133">
        <v>844190003</v>
      </c>
      <c r="C133" t="s">
        <v>6115</v>
      </c>
      <c r="D133">
        <v>13970290516</v>
      </c>
    </row>
    <row r="134" spans="1:4" x14ac:dyDescent="0.35">
      <c r="A134" t="s">
        <v>3984</v>
      </c>
      <c r="B134">
        <v>363285002</v>
      </c>
      <c r="C134" t="s">
        <v>6104</v>
      </c>
      <c r="D134">
        <v>3108766206</v>
      </c>
    </row>
    <row r="135" spans="1:4" x14ac:dyDescent="0.35">
      <c r="A135" t="s">
        <v>77</v>
      </c>
      <c r="B135">
        <v>225023213</v>
      </c>
      <c r="C135" t="s">
        <v>6114</v>
      </c>
      <c r="D135">
        <v>144620706</v>
      </c>
    </row>
    <row r="136" spans="1:4" x14ac:dyDescent="0.35">
      <c r="A136" t="s">
        <v>4189</v>
      </c>
      <c r="B136">
        <v>144352360</v>
      </c>
      <c r="C136" t="s">
        <v>6108</v>
      </c>
      <c r="D136">
        <v>57099328</v>
      </c>
    </row>
    <row r="137" spans="1:4" x14ac:dyDescent="0.35">
      <c r="A137" t="s">
        <v>4002</v>
      </c>
      <c r="B137">
        <v>687926099</v>
      </c>
      <c r="C137" t="s">
        <v>6108</v>
      </c>
      <c r="D137">
        <v>985822425</v>
      </c>
    </row>
    <row r="138" spans="1:4" x14ac:dyDescent="0.35">
      <c r="A138" t="s">
        <v>4658</v>
      </c>
      <c r="B138">
        <v>212687695</v>
      </c>
      <c r="C138" t="s">
        <v>6113</v>
      </c>
      <c r="D138">
        <v>57183065</v>
      </c>
    </row>
    <row r="139" spans="1:4" x14ac:dyDescent="0.35">
      <c r="A139" t="s">
        <v>3864</v>
      </c>
      <c r="B139">
        <v>768412649</v>
      </c>
      <c r="C139" t="s">
        <v>6106</v>
      </c>
      <c r="D139">
        <v>197453585</v>
      </c>
    </row>
    <row r="140" spans="1:4" x14ac:dyDescent="0.35">
      <c r="A140" t="s">
        <v>1086</v>
      </c>
      <c r="B140">
        <v>872703743</v>
      </c>
      <c r="C140" t="s">
        <v>6108</v>
      </c>
      <c r="D140">
        <v>124510614</v>
      </c>
    </row>
    <row r="141" spans="1:4" x14ac:dyDescent="0.35">
      <c r="A141" t="s">
        <v>2009</v>
      </c>
      <c r="B141">
        <v>551030874</v>
      </c>
      <c r="C141" t="s">
        <v>6103</v>
      </c>
      <c r="D141">
        <v>1339052736</v>
      </c>
    </row>
    <row r="142" spans="1:4" x14ac:dyDescent="0.35">
      <c r="A142" t="s">
        <v>2031</v>
      </c>
      <c r="B142">
        <v>679264656</v>
      </c>
      <c r="C142" t="s">
        <v>6115</v>
      </c>
      <c r="D142">
        <v>19256600128</v>
      </c>
    </row>
    <row r="143" spans="1:4" x14ac:dyDescent="0.35">
      <c r="A143" t="s">
        <v>2015</v>
      </c>
      <c r="B143">
        <v>921471761</v>
      </c>
      <c r="C143" t="s">
        <v>6113</v>
      </c>
      <c r="D143">
        <v>921744224</v>
      </c>
    </row>
    <row r="144" spans="1:4" x14ac:dyDescent="0.35">
      <c r="A144" t="s">
        <v>2621</v>
      </c>
      <c r="B144">
        <v>759284715</v>
      </c>
      <c r="C144" t="s">
        <v>6108</v>
      </c>
      <c r="D144">
        <v>4314616368</v>
      </c>
    </row>
    <row r="145" spans="1:4" x14ac:dyDescent="0.35">
      <c r="A145" t="s">
        <v>755</v>
      </c>
      <c r="B145">
        <v>135610632</v>
      </c>
      <c r="C145" t="s">
        <v>6105</v>
      </c>
      <c r="D145">
        <v>552877731</v>
      </c>
    </row>
    <row r="146" spans="1:4" x14ac:dyDescent="0.35">
      <c r="A146" t="s">
        <v>6006</v>
      </c>
      <c r="B146">
        <v>524608847</v>
      </c>
      <c r="C146" t="s">
        <v>6113</v>
      </c>
      <c r="D146">
        <v>2308525056</v>
      </c>
    </row>
    <row r="147" spans="1:4" x14ac:dyDescent="0.35">
      <c r="A147" t="s">
        <v>1604</v>
      </c>
      <c r="B147">
        <v>8487509</v>
      </c>
      <c r="C147" t="s">
        <v>6117</v>
      </c>
      <c r="D147">
        <v>3986979264</v>
      </c>
    </row>
    <row r="148" spans="1:4" x14ac:dyDescent="0.35">
      <c r="A148" t="s">
        <v>1454</v>
      </c>
      <c r="B148">
        <v>227174666</v>
      </c>
      <c r="C148" t="s">
        <v>6116</v>
      </c>
      <c r="D148">
        <v>2569850892</v>
      </c>
    </row>
    <row r="149" spans="1:4" x14ac:dyDescent="0.35">
      <c r="A149" t="s">
        <v>618</v>
      </c>
      <c r="B149">
        <v>439747446</v>
      </c>
      <c r="C149" t="s">
        <v>6121</v>
      </c>
      <c r="D149">
        <v>1095186906</v>
      </c>
    </row>
    <row r="150" spans="1:4" x14ac:dyDescent="0.35">
      <c r="A150" t="s">
        <v>2194</v>
      </c>
      <c r="B150">
        <v>557921020</v>
      </c>
      <c r="C150" t="s">
        <v>6118</v>
      </c>
      <c r="D150">
        <v>1976426928</v>
      </c>
    </row>
    <row r="151" spans="1:4" x14ac:dyDescent="0.35">
      <c r="A151" t="s">
        <v>304</v>
      </c>
      <c r="B151">
        <v>62940595</v>
      </c>
      <c r="C151" t="s">
        <v>6108</v>
      </c>
      <c r="D151">
        <v>7467446735</v>
      </c>
    </row>
    <row r="152" spans="1:4" x14ac:dyDescent="0.35">
      <c r="A152" t="s">
        <v>892</v>
      </c>
      <c r="B152">
        <v>900757172</v>
      </c>
      <c r="C152" t="s">
        <v>6102</v>
      </c>
      <c r="D152">
        <v>77234031</v>
      </c>
    </row>
    <row r="153" spans="1:4" x14ac:dyDescent="0.35">
      <c r="A153" t="s">
        <v>3655</v>
      </c>
      <c r="B153">
        <v>896649727</v>
      </c>
      <c r="C153" t="s">
        <v>6108</v>
      </c>
      <c r="D153">
        <v>183537816</v>
      </c>
    </row>
    <row r="154" spans="1:4" x14ac:dyDescent="0.35">
      <c r="A154" t="s">
        <v>207</v>
      </c>
      <c r="B154">
        <v>299454838</v>
      </c>
      <c r="C154" t="s">
        <v>6121</v>
      </c>
      <c r="D154">
        <v>3694697145</v>
      </c>
    </row>
    <row r="155" spans="1:4" x14ac:dyDescent="0.35">
      <c r="A155" t="s">
        <v>2773</v>
      </c>
      <c r="B155">
        <v>923681663</v>
      </c>
      <c r="C155" t="s">
        <v>6105</v>
      </c>
      <c r="D155">
        <v>10723530202</v>
      </c>
    </row>
    <row r="156" spans="1:4" x14ac:dyDescent="0.35">
      <c r="A156" t="s">
        <v>4969</v>
      </c>
      <c r="B156">
        <v>438195116</v>
      </c>
      <c r="C156" t="s">
        <v>6121</v>
      </c>
      <c r="D156">
        <v>1914982944</v>
      </c>
    </row>
    <row r="157" spans="1:4" x14ac:dyDescent="0.35">
      <c r="A157" t="s">
        <v>3970</v>
      </c>
      <c r="B157">
        <v>592106617</v>
      </c>
      <c r="C157" t="s">
        <v>6101</v>
      </c>
      <c r="D157">
        <v>1178373768</v>
      </c>
    </row>
    <row r="158" spans="1:4" x14ac:dyDescent="0.35">
      <c r="A158" t="s">
        <v>5407</v>
      </c>
      <c r="B158">
        <v>962644542</v>
      </c>
      <c r="C158" t="s">
        <v>6114</v>
      </c>
      <c r="D158">
        <v>1022752848</v>
      </c>
    </row>
    <row r="159" spans="1:4" x14ac:dyDescent="0.35">
      <c r="A159" t="s">
        <v>3988</v>
      </c>
      <c r="B159">
        <v>217919187</v>
      </c>
      <c r="C159" t="s">
        <v>6105</v>
      </c>
      <c r="D159">
        <v>69727056</v>
      </c>
    </row>
    <row r="160" spans="1:4" x14ac:dyDescent="0.35">
      <c r="A160" t="s">
        <v>471</v>
      </c>
      <c r="B160">
        <v>99604138</v>
      </c>
      <c r="C160" t="s">
        <v>6112</v>
      </c>
      <c r="D160">
        <v>11530581986</v>
      </c>
    </row>
    <row r="161" spans="1:4" x14ac:dyDescent="0.35">
      <c r="A161" t="s">
        <v>3456</v>
      </c>
      <c r="B161">
        <v>588324879</v>
      </c>
      <c r="C161" t="s">
        <v>6108</v>
      </c>
      <c r="D161">
        <v>413468341</v>
      </c>
    </row>
    <row r="162" spans="1:4" x14ac:dyDescent="0.35">
      <c r="A162" t="s">
        <v>1192</v>
      </c>
      <c r="B162">
        <v>842344844</v>
      </c>
      <c r="C162" t="s">
        <v>6104</v>
      </c>
      <c r="D162">
        <v>19885789</v>
      </c>
    </row>
    <row r="163" spans="1:4" x14ac:dyDescent="0.35">
      <c r="A163" t="s">
        <v>2872</v>
      </c>
      <c r="B163">
        <v>581124558</v>
      </c>
      <c r="C163" t="s">
        <v>6102</v>
      </c>
      <c r="D163">
        <v>283138004</v>
      </c>
    </row>
    <row r="164" spans="1:4" x14ac:dyDescent="0.35">
      <c r="A164" t="s">
        <v>4426</v>
      </c>
      <c r="B164">
        <v>325802789</v>
      </c>
      <c r="C164" t="s">
        <v>6114</v>
      </c>
      <c r="D164">
        <v>319085725</v>
      </c>
    </row>
    <row r="165" spans="1:4" x14ac:dyDescent="0.35">
      <c r="A165" t="s">
        <v>3947</v>
      </c>
      <c r="B165">
        <v>444190604</v>
      </c>
      <c r="C165" t="s">
        <v>6113</v>
      </c>
      <c r="D165">
        <v>8605368</v>
      </c>
    </row>
    <row r="166" spans="1:4" x14ac:dyDescent="0.35">
      <c r="A166" t="s">
        <v>1158</v>
      </c>
      <c r="B166">
        <v>117450995</v>
      </c>
      <c r="C166" t="s">
        <v>6118</v>
      </c>
      <c r="D166">
        <v>4120415178</v>
      </c>
    </row>
    <row r="167" spans="1:4" x14ac:dyDescent="0.35">
      <c r="A167" t="s">
        <v>360</v>
      </c>
      <c r="B167">
        <v>601592292</v>
      </c>
      <c r="C167" t="s">
        <v>6111</v>
      </c>
      <c r="D167">
        <v>5721867072</v>
      </c>
    </row>
    <row r="168" spans="1:4" x14ac:dyDescent="0.35">
      <c r="A168" t="s">
        <v>544</v>
      </c>
      <c r="B168">
        <v>986276311</v>
      </c>
      <c r="C168" t="s">
        <v>6122</v>
      </c>
      <c r="D168">
        <v>11325110181</v>
      </c>
    </row>
    <row r="169" spans="1:4" x14ac:dyDescent="0.35">
      <c r="A169" t="s">
        <v>3794</v>
      </c>
      <c r="B169">
        <v>831453431</v>
      </c>
      <c r="C169" t="s">
        <v>6104</v>
      </c>
      <c r="D169">
        <v>2508489264</v>
      </c>
    </row>
    <row r="170" spans="1:4" x14ac:dyDescent="0.35">
      <c r="A170" t="s">
        <v>1140</v>
      </c>
      <c r="B170">
        <v>156279764</v>
      </c>
      <c r="C170" t="s">
        <v>6108</v>
      </c>
      <c r="D170">
        <v>404115075</v>
      </c>
    </row>
    <row r="171" spans="1:4" x14ac:dyDescent="0.35">
      <c r="A171" t="s">
        <v>2766</v>
      </c>
      <c r="B171">
        <v>967533698</v>
      </c>
      <c r="C171" t="s">
        <v>6110</v>
      </c>
      <c r="D171">
        <v>325697115</v>
      </c>
    </row>
    <row r="172" spans="1:4" x14ac:dyDescent="0.35">
      <c r="A172" t="s">
        <v>89</v>
      </c>
      <c r="B172">
        <v>833820639</v>
      </c>
      <c r="C172" t="s">
        <v>6116</v>
      </c>
      <c r="D172">
        <v>78147489</v>
      </c>
    </row>
    <row r="173" spans="1:4" x14ac:dyDescent="0.35">
      <c r="A173" t="s">
        <v>1527</v>
      </c>
      <c r="B173">
        <v>119671646</v>
      </c>
      <c r="C173" t="s">
        <v>6109</v>
      </c>
      <c r="D173">
        <v>1895794646</v>
      </c>
    </row>
    <row r="174" spans="1:4" x14ac:dyDescent="0.35">
      <c r="A174" t="s">
        <v>603</v>
      </c>
      <c r="B174">
        <v>652691099</v>
      </c>
      <c r="C174" t="s">
        <v>6121</v>
      </c>
      <c r="D174">
        <v>11072016</v>
      </c>
    </row>
    <row r="175" spans="1:4" x14ac:dyDescent="0.35">
      <c r="A175" t="s">
        <v>4758</v>
      </c>
      <c r="B175">
        <v>666910689</v>
      </c>
      <c r="C175" t="s">
        <v>6105</v>
      </c>
      <c r="D175">
        <v>6876172944</v>
      </c>
    </row>
    <row r="176" spans="1:4" x14ac:dyDescent="0.35">
      <c r="A176" t="s">
        <v>4572</v>
      </c>
      <c r="B176">
        <v>225303584</v>
      </c>
      <c r="C176" t="s">
        <v>6108</v>
      </c>
      <c r="D176">
        <v>3237896011</v>
      </c>
    </row>
    <row r="177" spans="1:4" x14ac:dyDescent="0.35">
      <c r="A177" t="s">
        <v>3676</v>
      </c>
      <c r="B177">
        <v>502087157</v>
      </c>
      <c r="C177" t="s">
        <v>6103</v>
      </c>
      <c r="D177">
        <v>261803178</v>
      </c>
    </row>
    <row r="178" spans="1:4" x14ac:dyDescent="0.35">
      <c r="A178" t="s">
        <v>2629</v>
      </c>
      <c r="B178">
        <v>868121015</v>
      </c>
      <c r="C178" t="s">
        <v>6111</v>
      </c>
      <c r="D178">
        <v>431480314</v>
      </c>
    </row>
    <row r="179" spans="1:4" x14ac:dyDescent="0.35">
      <c r="A179" t="s">
        <v>328</v>
      </c>
      <c r="B179">
        <v>25972264</v>
      </c>
      <c r="C179" t="s">
        <v>6119</v>
      </c>
      <c r="D179">
        <v>4093709004</v>
      </c>
    </row>
    <row r="180" spans="1:4" x14ac:dyDescent="0.35">
      <c r="A180" t="s">
        <v>2035</v>
      </c>
      <c r="B180">
        <v>682477275</v>
      </c>
      <c r="C180" t="s">
        <v>6113</v>
      </c>
      <c r="D180">
        <v>72179822</v>
      </c>
    </row>
    <row r="181" spans="1:4" x14ac:dyDescent="0.35">
      <c r="A181" t="s">
        <v>4260</v>
      </c>
      <c r="B181">
        <v>892875281</v>
      </c>
      <c r="C181" t="s">
        <v>6107</v>
      </c>
      <c r="D181">
        <v>3736592496</v>
      </c>
    </row>
    <row r="182" spans="1:4" x14ac:dyDescent="0.35">
      <c r="A182" t="s">
        <v>1260</v>
      </c>
      <c r="B182">
        <v>975203713</v>
      </c>
      <c r="C182" t="s">
        <v>6115</v>
      </c>
      <c r="D182">
        <v>221542776</v>
      </c>
    </row>
    <row r="183" spans="1:4" x14ac:dyDescent="0.35">
      <c r="A183" t="s">
        <v>1985</v>
      </c>
      <c r="B183">
        <v>97263710</v>
      </c>
      <c r="C183" t="s">
        <v>6120</v>
      </c>
      <c r="D183">
        <v>5224433256</v>
      </c>
    </row>
    <row r="184" spans="1:4" x14ac:dyDescent="0.35">
      <c r="A184" t="s">
        <v>5375</v>
      </c>
      <c r="B184">
        <v>44786017</v>
      </c>
      <c r="C184" t="s">
        <v>6115</v>
      </c>
      <c r="D184">
        <v>741729275</v>
      </c>
    </row>
    <row r="185" spans="1:4" x14ac:dyDescent="0.35">
      <c r="A185" t="s">
        <v>4105</v>
      </c>
      <c r="B185">
        <v>268405505</v>
      </c>
      <c r="C185" t="s">
        <v>6111</v>
      </c>
      <c r="D185">
        <v>101637258</v>
      </c>
    </row>
    <row r="186" spans="1:4" x14ac:dyDescent="0.35">
      <c r="A186" t="s">
        <v>2279</v>
      </c>
      <c r="B186">
        <v>352606622</v>
      </c>
      <c r="C186" t="s">
        <v>6116</v>
      </c>
      <c r="D186">
        <v>843582432</v>
      </c>
    </row>
    <row r="187" spans="1:4" x14ac:dyDescent="0.35">
      <c r="A187" t="s">
        <v>3517</v>
      </c>
      <c r="B187">
        <v>505170927</v>
      </c>
      <c r="C187" t="s">
        <v>6105</v>
      </c>
      <c r="D187">
        <v>450600965</v>
      </c>
    </row>
    <row r="188" spans="1:4" x14ac:dyDescent="0.35">
      <c r="A188" t="s">
        <v>2188</v>
      </c>
      <c r="B188">
        <v>402846524</v>
      </c>
      <c r="C188" t="s">
        <v>6120</v>
      </c>
      <c r="D188">
        <v>15207829824</v>
      </c>
    </row>
    <row r="189" spans="1:4" x14ac:dyDescent="0.35">
      <c r="A189" t="s">
        <v>5379</v>
      </c>
      <c r="B189">
        <v>228702655</v>
      </c>
      <c r="C189" t="s">
        <v>6111</v>
      </c>
      <c r="D189">
        <v>7557332076</v>
      </c>
    </row>
    <row r="190" spans="1:4" x14ac:dyDescent="0.35">
      <c r="A190" t="s">
        <v>1922</v>
      </c>
      <c r="B190">
        <v>675487854</v>
      </c>
      <c r="C190" t="s">
        <v>6102</v>
      </c>
      <c r="D190">
        <v>894827388</v>
      </c>
    </row>
    <row r="191" spans="1:4" x14ac:dyDescent="0.35">
      <c r="A191" t="s">
        <v>1776</v>
      </c>
      <c r="B191">
        <v>333256287</v>
      </c>
      <c r="C191" t="s">
        <v>6107</v>
      </c>
      <c r="D191">
        <v>174909072</v>
      </c>
    </row>
    <row r="192" spans="1:4" x14ac:dyDescent="0.35">
      <c r="A192" t="s">
        <v>855</v>
      </c>
      <c r="B192">
        <v>231990058</v>
      </c>
      <c r="C192" t="s">
        <v>6108</v>
      </c>
      <c r="D192">
        <v>818243624</v>
      </c>
    </row>
    <row r="193" spans="1:4" x14ac:dyDescent="0.35">
      <c r="A193" t="s">
        <v>5969</v>
      </c>
      <c r="B193">
        <v>565277281</v>
      </c>
      <c r="C193" t="s">
        <v>6118</v>
      </c>
      <c r="D193">
        <v>8705693064</v>
      </c>
    </row>
    <row r="194" spans="1:4" x14ac:dyDescent="0.35">
      <c r="A194" t="s">
        <v>3660</v>
      </c>
      <c r="B194">
        <v>174833834</v>
      </c>
      <c r="C194" t="s">
        <v>6102</v>
      </c>
      <c r="D194">
        <v>552450375</v>
      </c>
    </row>
    <row r="195" spans="1:4" x14ac:dyDescent="0.35">
      <c r="A195" t="s">
        <v>5822</v>
      </c>
      <c r="B195">
        <v>847601515</v>
      </c>
      <c r="C195" t="s">
        <v>6106</v>
      </c>
      <c r="D195">
        <v>63118152</v>
      </c>
    </row>
    <row r="196" spans="1:4" x14ac:dyDescent="0.35">
      <c r="A196" t="s">
        <v>3381</v>
      </c>
      <c r="B196">
        <v>790819977</v>
      </c>
      <c r="C196" t="s">
        <v>6108</v>
      </c>
      <c r="D196">
        <v>901801474</v>
      </c>
    </row>
    <row r="197" spans="1:4" x14ac:dyDescent="0.35">
      <c r="A197" t="s">
        <v>1651</v>
      </c>
      <c r="B197">
        <v>971310478</v>
      </c>
      <c r="C197" t="s">
        <v>6121</v>
      </c>
      <c r="D197">
        <v>442471308</v>
      </c>
    </row>
    <row r="198" spans="1:4" x14ac:dyDescent="0.35">
      <c r="A198" t="s">
        <v>5158</v>
      </c>
      <c r="B198">
        <v>677528342</v>
      </c>
      <c r="C198" t="s">
        <v>6105</v>
      </c>
      <c r="D198">
        <v>15950335</v>
      </c>
    </row>
    <row r="199" spans="1:4" x14ac:dyDescent="0.35">
      <c r="A199" t="s">
        <v>1479</v>
      </c>
      <c r="B199">
        <v>728731078</v>
      </c>
      <c r="C199" t="s">
        <v>6112</v>
      </c>
      <c r="D199">
        <v>1821347632</v>
      </c>
    </row>
    <row r="200" spans="1:4" x14ac:dyDescent="0.35">
      <c r="A200" t="s">
        <v>4392</v>
      </c>
      <c r="B200">
        <v>691955540</v>
      </c>
      <c r="C200" t="s">
        <v>6116</v>
      </c>
      <c r="D200">
        <v>645026554</v>
      </c>
    </row>
    <row r="201" spans="1:4" x14ac:dyDescent="0.35">
      <c r="A201" t="s">
        <v>4732</v>
      </c>
      <c r="B201">
        <v>331061325</v>
      </c>
      <c r="C201" t="s">
        <v>6108</v>
      </c>
      <c r="D201">
        <v>25484228</v>
      </c>
    </row>
    <row r="202" spans="1:4" x14ac:dyDescent="0.35">
      <c r="A202" t="s">
        <v>4965</v>
      </c>
      <c r="B202">
        <v>806999634</v>
      </c>
      <c r="C202" t="s">
        <v>6108</v>
      </c>
      <c r="D202">
        <v>2226593538</v>
      </c>
    </row>
    <row r="203" spans="1:4" x14ac:dyDescent="0.35">
      <c r="A203" t="s">
        <v>831</v>
      </c>
      <c r="B203">
        <v>440841498</v>
      </c>
      <c r="C203" t="s">
        <v>6108</v>
      </c>
      <c r="D203">
        <v>11214572</v>
      </c>
    </row>
    <row r="204" spans="1:4" x14ac:dyDescent="0.35">
      <c r="A204" t="s">
        <v>1786</v>
      </c>
      <c r="B204">
        <v>739195463</v>
      </c>
      <c r="C204" t="s">
        <v>6112</v>
      </c>
      <c r="D204">
        <v>78656823</v>
      </c>
    </row>
    <row r="205" spans="1:4" x14ac:dyDescent="0.35">
      <c r="A205" t="s">
        <v>2609</v>
      </c>
      <c r="B205">
        <v>750833059</v>
      </c>
      <c r="C205" t="s">
        <v>6122</v>
      </c>
      <c r="D205">
        <v>58257914</v>
      </c>
    </row>
    <row r="206" spans="1:4" x14ac:dyDescent="0.35">
      <c r="A206" t="s">
        <v>4030</v>
      </c>
      <c r="B206">
        <v>192781810</v>
      </c>
      <c r="C206" t="s">
        <v>6108</v>
      </c>
      <c r="D206">
        <v>806505549</v>
      </c>
    </row>
    <row r="207" spans="1:4" x14ac:dyDescent="0.35">
      <c r="A207" t="s">
        <v>1353</v>
      </c>
      <c r="B207">
        <v>465359014</v>
      </c>
      <c r="C207" t="s">
        <v>6109</v>
      </c>
      <c r="D207">
        <v>7226075136</v>
      </c>
    </row>
    <row r="208" spans="1:4" x14ac:dyDescent="0.35">
      <c r="A208" t="s">
        <v>3474</v>
      </c>
      <c r="B208">
        <v>691813773</v>
      </c>
      <c r="C208" t="s">
        <v>6114</v>
      </c>
      <c r="D208">
        <v>31841085</v>
      </c>
    </row>
    <row r="209" spans="1:4" x14ac:dyDescent="0.35">
      <c r="A209" t="s">
        <v>4202</v>
      </c>
      <c r="B209">
        <v>198335679</v>
      </c>
      <c r="C209" t="s">
        <v>6104</v>
      </c>
      <c r="D209">
        <v>834035832</v>
      </c>
    </row>
    <row r="210" spans="1:4" x14ac:dyDescent="0.35">
      <c r="A210" t="s">
        <v>1116</v>
      </c>
      <c r="B210">
        <v>570807611</v>
      </c>
      <c r="C210" t="s">
        <v>6108</v>
      </c>
      <c r="D210">
        <v>694032384</v>
      </c>
    </row>
    <row r="211" spans="1:4" x14ac:dyDescent="0.35">
      <c r="A211" t="s">
        <v>4783</v>
      </c>
      <c r="B211">
        <v>307023024</v>
      </c>
      <c r="C211" t="s">
        <v>6104</v>
      </c>
      <c r="D211">
        <v>4982534508</v>
      </c>
    </row>
    <row r="212" spans="1:4" x14ac:dyDescent="0.35">
      <c r="A212" t="s">
        <v>3741</v>
      </c>
      <c r="B212">
        <v>558098984</v>
      </c>
      <c r="C212" t="s">
        <v>6114</v>
      </c>
      <c r="D212">
        <v>1509138125</v>
      </c>
    </row>
    <row r="213" spans="1:4" x14ac:dyDescent="0.35">
      <c r="A213" t="s">
        <v>686</v>
      </c>
      <c r="B213">
        <v>454950381</v>
      </c>
      <c r="C213" t="s">
        <v>6116</v>
      </c>
      <c r="D213">
        <v>190207104</v>
      </c>
    </row>
    <row r="214" spans="1:4" x14ac:dyDescent="0.35">
      <c r="A214" t="s">
        <v>667</v>
      </c>
      <c r="B214">
        <v>3623213</v>
      </c>
      <c r="C214" t="s">
        <v>6119</v>
      </c>
      <c r="D214">
        <v>324998882</v>
      </c>
    </row>
    <row r="215" spans="1:4" x14ac:dyDescent="0.35">
      <c r="A215" t="s">
        <v>5515</v>
      </c>
      <c r="B215">
        <v>482795531</v>
      </c>
      <c r="C215" t="s">
        <v>6113</v>
      </c>
      <c r="D215">
        <v>615293549</v>
      </c>
    </row>
    <row r="216" spans="1:4" x14ac:dyDescent="0.35">
      <c r="A216" t="s">
        <v>3169</v>
      </c>
      <c r="B216">
        <v>254374522</v>
      </c>
      <c r="C216" t="s">
        <v>6105</v>
      </c>
      <c r="D216">
        <v>1077036768</v>
      </c>
    </row>
    <row r="217" spans="1:4" x14ac:dyDescent="0.35">
      <c r="A217" t="s">
        <v>4123</v>
      </c>
      <c r="B217">
        <v>66714376</v>
      </c>
      <c r="C217" t="s">
        <v>6105</v>
      </c>
      <c r="D217">
        <v>95652144</v>
      </c>
    </row>
    <row r="218" spans="1:4" x14ac:dyDescent="0.35">
      <c r="A218" t="s">
        <v>5526</v>
      </c>
      <c r="B218">
        <v>698828965</v>
      </c>
      <c r="C218" t="s">
        <v>6118</v>
      </c>
      <c r="D218">
        <v>717717504</v>
      </c>
    </row>
    <row r="219" spans="1:4" x14ac:dyDescent="0.35">
      <c r="A219" t="s">
        <v>5341</v>
      </c>
      <c r="B219">
        <v>432751448</v>
      </c>
      <c r="C219" t="s">
        <v>6113</v>
      </c>
      <c r="D219">
        <v>2147754934</v>
      </c>
    </row>
    <row r="220" spans="1:4" x14ac:dyDescent="0.35">
      <c r="A220" t="s">
        <v>2683</v>
      </c>
      <c r="B220">
        <v>415090871</v>
      </c>
      <c r="C220" t="s">
        <v>6114</v>
      </c>
      <c r="D220">
        <v>3556593509</v>
      </c>
    </row>
    <row r="221" spans="1:4" x14ac:dyDescent="0.35">
      <c r="A221" t="s">
        <v>5047</v>
      </c>
      <c r="B221">
        <v>679878638</v>
      </c>
      <c r="C221" t="s">
        <v>6111</v>
      </c>
      <c r="D221">
        <v>6445881261</v>
      </c>
    </row>
    <row r="222" spans="1:4" x14ac:dyDescent="0.35">
      <c r="A222" t="s">
        <v>3295</v>
      </c>
      <c r="B222">
        <v>778489603</v>
      </c>
      <c r="C222" t="s">
        <v>6113</v>
      </c>
      <c r="D222">
        <v>35997024</v>
      </c>
    </row>
    <row r="223" spans="1:4" x14ac:dyDescent="0.35">
      <c r="A223" t="s">
        <v>1837</v>
      </c>
      <c r="B223">
        <v>355991638</v>
      </c>
      <c r="C223" t="s">
        <v>6113</v>
      </c>
      <c r="D223">
        <v>3372505962</v>
      </c>
    </row>
    <row r="224" spans="1:4" x14ac:dyDescent="0.35">
      <c r="A224" t="s">
        <v>2542</v>
      </c>
      <c r="B224">
        <v>957356866</v>
      </c>
      <c r="C224" t="s">
        <v>6103</v>
      </c>
      <c r="D224">
        <v>2716170408</v>
      </c>
    </row>
    <row r="225" spans="1:4" x14ac:dyDescent="0.35">
      <c r="A225" t="s">
        <v>2679</v>
      </c>
      <c r="B225">
        <v>270028246</v>
      </c>
      <c r="C225" t="s">
        <v>6111</v>
      </c>
      <c r="D225">
        <v>1450442043</v>
      </c>
    </row>
    <row r="226" spans="1:4" x14ac:dyDescent="0.35">
      <c r="A226" t="s">
        <v>4380</v>
      </c>
      <c r="B226">
        <v>457250107</v>
      </c>
      <c r="C226" t="s">
        <v>6108</v>
      </c>
      <c r="D226">
        <v>4969026015</v>
      </c>
    </row>
    <row r="227" spans="1:4" x14ac:dyDescent="0.35">
      <c r="A227" t="s">
        <v>6004</v>
      </c>
      <c r="B227">
        <v>23435974</v>
      </c>
      <c r="C227" t="s">
        <v>6122</v>
      </c>
      <c r="D227">
        <v>4086617152</v>
      </c>
    </row>
    <row r="228" spans="1:4" x14ac:dyDescent="0.35">
      <c r="A228" t="s">
        <v>2418</v>
      </c>
      <c r="B228">
        <v>325892800</v>
      </c>
      <c r="C228" t="s">
        <v>6102</v>
      </c>
      <c r="D228">
        <v>72396864</v>
      </c>
    </row>
    <row r="229" spans="1:4" x14ac:dyDescent="0.35">
      <c r="A229" t="s">
        <v>3020</v>
      </c>
      <c r="B229">
        <v>966549788</v>
      </c>
      <c r="C229" t="s">
        <v>6108</v>
      </c>
      <c r="D229">
        <v>1888511592</v>
      </c>
    </row>
    <row r="230" spans="1:4" x14ac:dyDescent="0.35">
      <c r="A230" t="s">
        <v>1256</v>
      </c>
      <c r="B230">
        <v>824553501</v>
      </c>
      <c r="C230" t="s">
        <v>6104</v>
      </c>
      <c r="D230">
        <v>2138470796</v>
      </c>
    </row>
    <row r="231" spans="1:4" x14ac:dyDescent="0.35">
      <c r="A231" t="s">
        <v>3468</v>
      </c>
      <c r="B231">
        <v>959261982</v>
      </c>
      <c r="C231" t="s">
        <v>6108</v>
      </c>
      <c r="D231">
        <v>5646514278</v>
      </c>
    </row>
    <row r="232" spans="1:4" x14ac:dyDescent="0.35">
      <c r="A232" t="s">
        <v>2220</v>
      </c>
      <c r="B232">
        <v>875596647</v>
      </c>
      <c r="C232" t="s">
        <v>6121</v>
      </c>
      <c r="D232">
        <v>3929785065</v>
      </c>
    </row>
    <row r="233" spans="1:4" x14ac:dyDescent="0.35">
      <c r="A233" t="s">
        <v>5224</v>
      </c>
      <c r="B233">
        <v>345084481</v>
      </c>
      <c r="C233" t="s">
        <v>6111</v>
      </c>
      <c r="D233">
        <v>492002973</v>
      </c>
    </row>
    <row r="234" spans="1:4" x14ac:dyDescent="0.35">
      <c r="A234" t="s">
        <v>108</v>
      </c>
      <c r="B234">
        <v>80506124</v>
      </c>
      <c r="C234" t="s">
        <v>6113</v>
      </c>
      <c r="D234">
        <v>3455983872</v>
      </c>
    </row>
    <row r="235" spans="1:4" x14ac:dyDescent="0.35">
      <c r="A235" t="s">
        <v>1574</v>
      </c>
      <c r="B235">
        <v>81969081</v>
      </c>
      <c r="C235" t="s">
        <v>6108</v>
      </c>
      <c r="D235">
        <v>13612187214</v>
      </c>
    </row>
    <row r="236" spans="1:4" x14ac:dyDescent="0.35">
      <c r="A236" t="s">
        <v>947</v>
      </c>
      <c r="B236">
        <v>370051676</v>
      </c>
      <c r="C236" t="s">
        <v>6113</v>
      </c>
      <c r="D236">
        <v>247173696</v>
      </c>
    </row>
    <row r="237" spans="1:4" x14ac:dyDescent="0.35">
      <c r="A237" t="s">
        <v>3269</v>
      </c>
      <c r="B237">
        <v>939260509</v>
      </c>
      <c r="C237" t="s">
        <v>6108</v>
      </c>
      <c r="D237">
        <v>2686250268</v>
      </c>
    </row>
    <row r="238" spans="1:4" x14ac:dyDescent="0.35">
      <c r="A238" t="s">
        <v>1426</v>
      </c>
      <c r="B238">
        <v>318683016</v>
      </c>
      <c r="C238" t="s">
        <v>6108</v>
      </c>
      <c r="D238">
        <v>201655496</v>
      </c>
    </row>
    <row r="239" spans="1:4" x14ac:dyDescent="0.35">
      <c r="A239" t="s">
        <v>4895</v>
      </c>
      <c r="B239">
        <v>279845393</v>
      </c>
      <c r="C239" t="s">
        <v>6111</v>
      </c>
      <c r="D239">
        <v>7777457945</v>
      </c>
    </row>
    <row r="240" spans="1:4" x14ac:dyDescent="0.35">
      <c r="A240" t="s">
        <v>2665</v>
      </c>
      <c r="B240">
        <v>843771917</v>
      </c>
      <c r="C240" t="s">
        <v>6113</v>
      </c>
      <c r="D240">
        <v>1385634776</v>
      </c>
    </row>
    <row r="241" spans="1:4" x14ac:dyDescent="0.35">
      <c r="A241" t="s">
        <v>1715</v>
      </c>
      <c r="B241">
        <v>329567273</v>
      </c>
      <c r="C241" t="s">
        <v>6114</v>
      </c>
      <c r="D241">
        <v>361591425</v>
      </c>
    </row>
    <row r="242" spans="1:4" x14ac:dyDescent="0.35">
      <c r="A242" t="s">
        <v>475</v>
      </c>
      <c r="B242">
        <v>288175420</v>
      </c>
      <c r="C242" t="s">
        <v>6102</v>
      </c>
      <c r="D242">
        <v>942311232</v>
      </c>
    </row>
    <row r="243" spans="1:4" x14ac:dyDescent="0.35">
      <c r="A243" t="s">
        <v>4652</v>
      </c>
      <c r="B243">
        <v>956960667</v>
      </c>
      <c r="C243" t="s">
        <v>6108</v>
      </c>
      <c r="D243">
        <v>230104896</v>
      </c>
    </row>
    <row r="244" spans="1:4" x14ac:dyDescent="0.35">
      <c r="A244" t="s">
        <v>4911</v>
      </c>
      <c r="B244">
        <v>984213296</v>
      </c>
      <c r="C244" t="s">
        <v>6115</v>
      </c>
      <c r="D244">
        <v>5568184384</v>
      </c>
    </row>
    <row r="245" spans="1:4" x14ac:dyDescent="0.35">
      <c r="A245" t="s">
        <v>3016</v>
      </c>
      <c r="B245">
        <v>56948709</v>
      </c>
      <c r="C245" t="s">
        <v>6111</v>
      </c>
      <c r="D245">
        <v>1571582471</v>
      </c>
    </row>
    <row r="246" spans="1:4" x14ac:dyDescent="0.35">
      <c r="A246" t="s">
        <v>1589</v>
      </c>
      <c r="B246">
        <v>74546346</v>
      </c>
      <c r="C246" t="s">
        <v>6102</v>
      </c>
      <c r="D246">
        <v>360708096</v>
      </c>
    </row>
    <row r="247" spans="1:4" x14ac:dyDescent="0.35">
      <c r="A247" t="s">
        <v>415</v>
      </c>
      <c r="B247">
        <v>637878422</v>
      </c>
      <c r="C247" t="s">
        <v>6114</v>
      </c>
      <c r="D247">
        <v>530279442</v>
      </c>
    </row>
    <row r="248" spans="1:4" x14ac:dyDescent="0.35">
      <c r="A248" t="s">
        <v>2393</v>
      </c>
      <c r="B248">
        <v>687532679</v>
      </c>
      <c r="C248" t="s">
        <v>6113</v>
      </c>
      <c r="D248">
        <v>3093010515</v>
      </c>
    </row>
    <row r="249" spans="1:4" x14ac:dyDescent="0.35">
      <c r="A249" t="s">
        <v>4407</v>
      </c>
      <c r="B249">
        <v>527005460</v>
      </c>
      <c r="C249" t="s">
        <v>6112</v>
      </c>
      <c r="D249">
        <v>444775056</v>
      </c>
    </row>
    <row r="250" spans="1:4" x14ac:dyDescent="0.35">
      <c r="A250" t="s">
        <v>5287</v>
      </c>
      <c r="B250">
        <v>844402774</v>
      </c>
      <c r="C250" t="s">
        <v>6111</v>
      </c>
      <c r="D250">
        <v>6203259972</v>
      </c>
    </row>
    <row r="251" spans="1:4" x14ac:dyDescent="0.35">
      <c r="A251" t="s">
        <v>1363</v>
      </c>
      <c r="B251">
        <v>718505332</v>
      </c>
      <c r="C251" t="s">
        <v>6112</v>
      </c>
      <c r="D251">
        <v>5632121664</v>
      </c>
    </row>
    <row r="252" spans="1:4" x14ac:dyDescent="0.35">
      <c r="A252" t="s">
        <v>1226</v>
      </c>
      <c r="B252">
        <v>517725391</v>
      </c>
      <c r="C252" t="s">
        <v>6107</v>
      </c>
      <c r="D252">
        <v>634789316</v>
      </c>
    </row>
    <row r="253" spans="1:4" x14ac:dyDescent="0.35">
      <c r="A253" t="s">
        <v>245</v>
      </c>
      <c r="B253">
        <v>935604502</v>
      </c>
      <c r="C253" t="s">
        <v>6120</v>
      </c>
      <c r="D253">
        <v>553308327</v>
      </c>
    </row>
    <row r="254" spans="1:4" x14ac:dyDescent="0.35">
      <c r="A254" t="s">
        <v>4856</v>
      </c>
      <c r="B254">
        <v>454422255</v>
      </c>
      <c r="C254" t="s">
        <v>6105</v>
      </c>
      <c r="D254">
        <v>16177442391</v>
      </c>
    </row>
    <row r="255" spans="1:4" x14ac:dyDescent="0.35">
      <c r="A255" t="s">
        <v>5284</v>
      </c>
      <c r="B255">
        <v>624616768</v>
      </c>
      <c r="C255" t="s">
        <v>6106</v>
      </c>
      <c r="D255">
        <v>2984164009</v>
      </c>
    </row>
    <row r="256" spans="1:4" x14ac:dyDescent="0.35">
      <c r="A256" t="s">
        <v>1554</v>
      </c>
      <c r="B256">
        <v>638990797</v>
      </c>
      <c r="C256" t="s">
        <v>6108</v>
      </c>
      <c r="D256">
        <v>3210413024</v>
      </c>
    </row>
    <row r="257" spans="1:4" x14ac:dyDescent="0.35">
      <c r="A257" t="s">
        <v>2613</v>
      </c>
      <c r="B257">
        <v>710192330</v>
      </c>
      <c r="C257" t="s">
        <v>6117</v>
      </c>
      <c r="D257">
        <v>112104993</v>
      </c>
    </row>
    <row r="258" spans="1:4" x14ac:dyDescent="0.35">
      <c r="A258" t="s">
        <v>4518</v>
      </c>
      <c r="B258">
        <v>488680309</v>
      </c>
      <c r="C258" t="s">
        <v>6108</v>
      </c>
      <c r="D258">
        <v>7954946704</v>
      </c>
    </row>
    <row r="259" spans="1:4" x14ac:dyDescent="0.35">
      <c r="A259" t="s">
        <v>5810</v>
      </c>
      <c r="B259">
        <v>409989446</v>
      </c>
      <c r="C259" t="s">
        <v>6108</v>
      </c>
      <c r="D259">
        <v>7973843976</v>
      </c>
    </row>
    <row r="260" spans="1:4" x14ac:dyDescent="0.35">
      <c r="A260" t="s">
        <v>3105</v>
      </c>
      <c r="B260">
        <v>336984371</v>
      </c>
      <c r="C260" t="s">
        <v>6111</v>
      </c>
      <c r="D260">
        <v>65715111</v>
      </c>
    </row>
    <row r="261" spans="1:4" x14ac:dyDescent="0.35">
      <c r="A261" t="s">
        <v>4173</v>
      </c>
      <c r="B261">
        <v>33594751</v>
      </c>
      <c r="C261" t="s">
        <v>6102</v>
      </c>
      <c r="D261">
        <v>5162925768</v>
      </c>
    </row>
    <row r="262" spans="1:4" x14ac:dyDescent="0.35">
      <c r="A262" t="s">
        <v>1063</v>
      </c>
      <c r="B262">
        <v>649755058</v>
      </c>
      <c r="C262" t="s">
        <v>6121</v>
      </c>
      <c r="D262">
        <v>933761346</v>
      </c>
    </row>
    <row r="263" spans="1:4" x14ac:dyDescent="0.35">
      <c r="A263" t="s">
        <v>4626</v>
      </c>
      <c r="B263">
        <v>499740854</v>
      </c>
      <c r="C263" t="s">
        <v>6118</v>
      </c>
      <c r="D263">
        <v>4157745312</v>
      </c>
    </row>
    <row r="264" spans="1:4" x14ac:dyDescent="0.35">
      <c r="A264" t="s">
        <v>198</v>
      </c>
      <c r="B264">
        <v>821034018</v>
      </c>
      <c r="C264" t="s">
        <v>6108</v>
      </c>
      <c r="D264">
        <v>892576</v>
      </c>
    </row>
    <row r="265" spans="1:4" x14ac:dyDescent="0.35">
      <c r="A265" t="s">
        <v>5121</v>
      </c>
      <c r="B265">
        <v>600526441</v>
      </c>
      <c r="C265" t="s">
        <v>6108</v>
      </c>
      <c r="D265">
        <v>1518839397</v>
      </c>
    </row>
    <row r="266" spans="1:4" x14ac:dyDescent="0.35">
      <c r="A266" t="s">
        <v>1908</v>
      </c>
      <c r="B266">
        <v>496015471</v>
      </c>
      <c r="C266" t="s">
        <v>6108</v>
      </c>
      <c r="D266">
        <v>863241705</v>
      </c>
    </row>
    <row r="267" spans="1:4" x14ac:dyDescent="0.35">
      <c r="A267" t="s">
        <v>4498</v>
      </c>
      <c r="B267">
        <v>475711203</v>
      </c>
      <c r="C267" t="s">
        <v>6121</v>
      </c>
      <c r="D267">
        <v>7255922401</v>
      </c>
    </row>
    <row r="268" spans="1:4" x14ac:dyDescent="0.35">
      <c r="A268" t="s">
        <v>4073</v>
      </c>
      <c r="B268">
        <v>662989220</v>
      </c>
      <c r="C268" t="s">
        <v>6108</v>
      </c>
      <c r="D268">
        <v>1375931229</v>
      </c>
    </row>
    <row r="269" spans="1:4" x14ac:dyDescent="0.35">
      <c r="A269" t="s">
        <v>493</v>
      </c>
      <c r="B269">
        <v>7396430</v>
      </c>
      <c r="C269" t="s">
        <v>6108</v>
      </c>
      <c r="D269">
        <v>4562527437</v>
      </c>
    </row>
    <row r="270" spans="1:4" x14ac:dyDescent="0.35">
      <c r="A270" t="s">
        <v>3571</v>
      </c>
      <c r="B270">
        <v>696247654</v>
      </c>
      <c r="C270" t="s">
        <v>6102</v>
      </c>
      <c r="D270">
        <v>1066131374</v>
      </c>
    </row>
    <row r="271" spans="1:4" x14ac:dyDescent="0.35">
      <c r="A271" t="s">
        <v>1045</v>
      </c>
      <c r="B271">
        <v>557237783</v>
      </c>
      <c r="C271" t="s">
        <v>6111</v>
      </c>
      <c r="D271">
        <v>16713932672</v>
      </c>
    </row>
    <row r="272" spans="1:4" x14ac:dyDescent="0.35">
      <c r="A272" t="s">
        <v>4249</v>
      </c>
      <c r="B272">
        <v>81498368</v>
      </c>
      <c r="C272" t="s">
        <v>6106</v>
      </c>
      <c r="D272">
        <v>900474156</v>
      </c>
    </row>
    <row r="273" spans="1:4" x14ac:dyDescent="0.35">
      <c r="A273" t="s">
        <v>408</v>
      </c>
      <c r="B273">
        <v>905458743</v>
      </c>
      <c r="C273" t="s">
        <v>6113</v>
      </c>
      <c r="D273">
        <v>762270088</v>
      </c>
    </row>
    <row r="274" spans="1:4" x14ac:dyDescent="0.35">
      <c r="A274" t="s">
        <v>4672</v>
      </c>
      <c r="B274">
        <v>238684493</v>
      </c>
      <c r="C274" t="s">
        <v>6120</v>
      </c>
      <c r="D274">
        <v>299906154</v>
      </c>
    </row>
    <row r="275" spans="1:4" x14ac:dyDescent="0.35">
      <c r="A275" t="s">
        <v>1517</v>
      </c>
      <c r="B275">
        <v>101979748</v>
      </c>
      <c r="C275" t="s">
        <v>6121</v>
      </c>
      <c r="D275">
        <v>882153624</v>
      </c>
    </row>
    <row r="276" spans="1:4" x14ac:dyDescent="0.35">
      <c r="A276" t="s">
        <v>992</v>
      </c>
      <c r="B276">
        <v>116404368</v>
      </c>
      <c r="C276" t="s">
        <v>6108</v>
      </c>
      <c r="D276">
        <v>4091372219</v>
      </c>
    </row>
    <row r="277" spans="1:4" x14ac:dyDescent="0.35">
      <c r="A277" t="s">
        <v>1711</v>
      </c>
      <c r="B277">
        <v>111973946</v>
      </c>
      <c r="C277" t="s">
        <v>6119</v>
      </c>
      <c r="D277">
        <v>5567825416</v>
      </c>
    </row>
    <row r="278" spans="1:4" x14ac:dyDescent="0.35">
      <c r="A278" t="s">
        <v>2214</v>
      </c>
      <c r="B278">
        <v>493486761</v>
      </c>
      <c r="C278" t="s">
        <v>6104</v>
      </c>
      <c r="D278">
        <v>2862007104</v>
      </c>
    </row>
    <row r="279" spans="1:4" x14ac:dyDescent="0.35">
      <c r="A279" t="s">
        <v>3503</v>
      </c>
      <c r="B279">
        <v>771087014</v>
      </c>
      <c r="C279" t="s">
        <v>6108</v>
      </c>
      <c r="D279">
        <v>1236855483</v>
      </c>
    </row>
    <row r="280" spans="1:4" x14ac:dyDescent="0.35">
      <c r="A280" t="s">
        <v>4155</v>
      </c>
      <c r="B280">
        <v>961831981</v>
      </c>
      <c r="C280" t="s">
        <v>6111</v>
      </c>
      <c r="D280">
        <v>2874487</v>
      </c>
    </row>
    <row r="281" spans="1:4" x14ac:dyDescent="0.35">
      <c r="A281" t="s">
        <v>1330</v>
      </c>
      <c r="B281">
        <v>582912829</v>
      </c>
      <c r="C281" t="s">
        <v>6108</v>
      </c>
      <c r="D281">
        <v>289385838</v>
      </c>
    </row>
    <row r="282" spans="1:4" x14ac:dyDescent="0.35">
      <c r="A282" t="s">
        <v>5651</v>
      </c>
      <c r="B282">
        <v>261596912</v>
      </c>
      <c r="C282" t="s">
        <v>6122</v>
      </c>
      <c r="D282">
        <v>94887615</v>
      </c>
    </row>
    <row r="283" spans="1:4" x14ac:dyDescent="0.35">
      <c r="A283" t="s">
        <v>2705</v>
      </c>
      <c r="B283">
        <v>137444563</v>
      </c>
      <c r="C283" t="s">
        <v>6105</v>
      </c>
      <c r="D283">
        <v>9316630101</v>
      </c>
    </row>
    <row r="284" spans="1:4" x14ac:dyDescent="0.35">
      <c r="A284" t="s">
        <v>358</v>
      </c>
      <c r="B284">
        <v>467556613</v>
      </c>
      <c r="C284" t="s">
        <v>6119</v>
      </c>
      <c r="D284">
        <v>15932791</v>
      </c>
    </row>
    <row r="285" spans="1:4" x14ac:dyDescent="0.35">
      <c r="A285" t="s">
        <v>6063</v>
      </c>
      <c r="B285">
        <v>825826622</v>
      </c>
      <c r="C285" t="s">
        <v>6113</v>
      </c>
      <c r="D285">
        <v>38642399</v>
      </c>
    </row>
    <row r="286" spans="1:4" x14ac:dyDescent="0.35">
      <c r="A286" t="s">
        <v>909</v>
      </c>
      <c r="B286">
        <v>694422009</v>
      </c>
      <c r="C286" t="s">
        <v>6117</v>
      </c>
      <c r="D286">
        <v>1932345258</v>
      </c>
    </row>
    <row r="287" spans="1:4" x14ac:dyDescent="0.35">
      <c r="A287" t="s">
        <v>5367</v>
      </c>
      <c r="B287">
        <v>935027587</v>
      </c>
      <c r="C287" t="s">
        <v>6112</v>
      </c>
      <c r="D287">
        <v>2087280468</v>
      </c>
    </row>
    <row r="288" spans="1:4" x14ac:dyDescent="0.35">
      <c r="A288" t="s">
        <v>4510</v>
      </c>
      <c r="B288">
        <v>716576434</v>
      </c>
      <c r="C288" t="s">
        <v>6119</v>
      </c>
      <c r="D288">
        <v>7048275568</v>
      </c>
    </row>
    <row r="289" spans="1:4" x14ac:dyDescent="0.35">
      <c r="A289" t="s">
        <v>5269</v>
      </c>
      <c r="B289">
        <v>169486428</v>
      </c>
      <c r="C289" t="s">
        <v>6108</v>
      </c>
      <c r="D289">
        <v>918056579</v>
      </c>
    </row>
    <row r="290" spans="1:4" x14ac:dyDescent="0.35">
      <c r="A290" t="s">
        <v>2591</v>
      </c>
      <c r="B290">
        <v>242827746</v>
      </c>
      <c r="C290" t="s">
        <v>6113</v>
      </c>
      <c r="D290">
        <v>1198037844</v>
      </c>
    </row>
    <row r="291" spans="1:4" x14ac:dyDescent="0.35">
      <c r="A291" t="s">
        <v>807</v>
      </c>
      <c r="B291">
        <v>178706576</v>
      </c>
      <c r="C291" t="s">
        <v>6108</v>
      </c>
      <c r="D291">
        <v>1459530801</v>
      </c>
    </row>
    <row r="292" spans="1:4" x14ac:dyDescent="0.35">
      <c r="A292" t="s">
        <v>5076</v>
      </c>
      <c r="B292">
        <v>823906903</v>
      </c>
      <c r="C292" t="s">
        <v>6119</v>
      </c>
      <c r="D292">
        <v>0</v>
      </c>
    </row>
    <row r="293" spans="1:4" x14ac:dyDescent="0.35">
      <c r="A293" t="s">
        <v>41</v>
      </c>
      <c r="B293">
        <v>464887583</v>
      </c>
      <c r="C293" t="s">
        <v>6102</v>
      </c>
      <c r="D293">
        <v>18833663016</v>
      </c>
    </row>
    <row r="294" spans="1:4" x14ac:dyDescent="0.35">
      <c r="A294" t="s">
        <v>5534</v>
      </c>
      <c r="B294">
        <v>878130269</v>
      </c>
      <c r="C294" t="s">
        <v>6114</v>
      </c>
      <c r="D294">
        <v>321223397</v>
      </c>
    </row>
    <row r="295" spans="1:4" x14ac:dyDescent="0.35">
      <c r="A295" t="s">
        <v>3483</v>
      </c>
      <c r="B295">
        <v>245262793</v>
      </c>
      <c r="C295" t="s">
        <v>6108</v>
      </c>
      <c r="D295">
        <v>4108031424</v>
      </c>
    </row>
    <row r="296" spans="1:4" x14ac:dyDescent="0.35">
      <c r="A296" t="s">
        <v>2321</v>
      </c>
      <c r="B296">
        <v>647583601</v>
      </c>
      <c r="C296" t="s">
        <v>6102</v>
      </c>
      <c r="D296">
        <v>4653841192</v>
      </c>
    </row>
    <row r="297" spans="1:4" x14ac:dyDescent="0.35">
      <c r="A297" t="s">
        <v>582</v>
      </c>
      <c r="B297">
        <v>276566478</v>
      </c>
      <c r="C297" t="s">
        <v>6111</v>
      </c>
      <c r="D297">
        <v>7960843836</v>
      </c>
    </row>
    <row r="298" spans="1:4" x14ac:dyDescent="0.35">
      <c r="A298" t="s">
        <v>4485</v>
      </c>
      <c r="B298">
        <v>759196811</v>
      </c>
      <c r="C298" t="s">
        <v>6108</v>
      </c>
      <c r="D298">
        <v>23485920633</v>
      </c>
    </row>
    <row r="299" spans="1:4" x14ac:dyDescent="0.35">
      <c r="A299" t="s">
        <v>5841</v>
      </c>
      <c r="B299">
        <v>971077105</v>
      </c>
      <c r="C299" t="s">
        <v>6111</v>
      </c>
      <c r="D299">
        <v>8429663558</v>
      </c>
    </row>
    <row r="300" spans="1:4" x14ac:dyDescent="0.35">
      <c r="A300" t="s">
        <v>2570</v>
      </c>
      <c r="B300">
        <v>988403910</v>
      </c>
      <c r="C300" t="s">
        <v>6109</v>
      </c>
      <c r="D300">
        <v>720377864</v>
      </c>
    </row>
    <row r="301" spans="1:4" x14ac:dyDescent="0.35">
      <c r="A301" t="s">
        <v>423</v>
      </c>
      <c r="B301">
        <v>523442789</v>
      </c>
      <c r="C301" t="s">
        <v>6111</v>
      </c>
      <c r="D301">
        <v>12285275568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550CA-DBE9-418D-834C-F7B77A46D3FC}">
  <dimension ref="A1:G3001"/>
  <sheetViews>
    <sheetView topLeftCell="A25" workbookViewId="0">
      <selection activeCell="I47" sqref="I47"/>
    </sheetView>
  </sheetViews>
  <sheetFormatPr defaultRowHeight="14.5" x14ac:dyDescent="0.35"/>
  <cols>
    <col min="1" max="1" width="13.90625" bestFit="1" customWidth="1"/>
    <col min="2" max="2" width="17.6328125" bestFit="1" customWidth="1"/>
    <col min="3" max="3" width="10.453125" bestFit="1" customWidth="1"/>
    <col min="4" max="4" width="20.90625" bestFit="1" customWidth="1"/>
    <col min="5" max="5" width="14.81640625" bestFit="1" customWidth="1"/>
    <col min="6" max="6" width="18.6328125" bestFit="1" customWidth="1"/>
    <col min="7" max="7" width="17.453125" bestFit="1" customWidth="1"/>
    <col min="8" max="9" width="10.81640625" bestFit="1" customWidth="1"/>
  </cols>
  <sheetData>
    <row r="1" spans="1:7" x14ac:dyDescent="0.35">
      <c r="A1" t="s">
        <v>0</v>
      </c>
      <c r="B1" t="s">
        <v>1</v>
      </c>
      <c r="C1" t="s">
        <v>6099</v>
      </c>
      <c r="D1" t="s">
        <v>6123</v>
      </c>
      <c r="E1" t="s">
        <v>6124</v>
      </c>
      <c r="F1" t="s">
        <v>6125</v>
      </c>
      <c r="G1" t="s">
        <v>6126</v>
      </c>
    </row>
    <row r="2" spans="1:7" x14ac:dyDescent="0.35">
      <c r="A2" t="s">
        <v>273</v>
      </c>
      <c r="B2">
        <v>909028330</v>
      </c>
      <c r="C2" t="s">
        <v>6104</v>
      </c>
      <c r="D2" s="2">
        <v>41054</v>
      </c>
      <c r="E2" t="s">
        <v>6127</v>
      </c>
      <c r="F2" t="s">
        <v>6128</v>
      </c>
      <c r="G2">
        <v>2911206408</v>
      </c>
    </row>
    <row r="3" spans="1:7" x14ac:dyDescent="0.35">
      <c r="A3" t="s">
        <v>400</v>
      </c>
      <c r="B3">
        <v>827410722</v>
      </c>
      <c r="C3" t="s">
        <v>6108</v>
      </c>
      <c r="D3" s="2">
        <v>39593</v>
      </c>
      <c r="E3" t="s">
        <v>6129</v>
      </c>
      <c r="F3" t="s">
        <v>6130</v>
      </c>
      <c r="G3">
        <v>1326964716</v>
      </c>
    </row>
    <row r="4" spans="1:7" x14ac:dyDescent="0.35">
      <c r="A4" t="s">
        <v>809</v>
      </c>
      <c r="B4">
        <v>22623932</v>
      </c>
      <c r="C4" t="s">
        <v>6122</v>
      </c>
      <c r="D4" s="2">
        <v>36304</v>
      </c>
      <c r="E4" t="s">
        <v>6127</v>
      </c>
      <c r="F4" t="s">
        <v>4140</v>
      </c>
      <c r="G4">
        <v>2077712832</v>
      </c>
    </row>
    <row r="5" spans="1:7" x14ac:dyDescent="0.35">
      <c r="A5" t="s">
        <v>5052</v>
      </c>
      <c r="B5">
        <v>48126440</v>
      </c>
      <c r="C5" t="s">
        <v>6101</v>
      </c>
      <c r="D5" s="2">
        <v>41054</v>
      </c>
      <c r="E5" t="s">
        <v>6131</v>
      </c>
      <c r="F5" t="s">
        <v>6132</v>
      </c>
      <c r="G5">
        <v>2536498125</v>
      </c>
    </row>
    <row r="6" spans="1:7" x14ac:dyDescent="0.35">
      <c r="A6" t="s">
        <v>576</v>
      </c>
      <c r="B6">
        <v>826302558</v>
      </c>
      <c r="C6" t="s">
        <v>6103</v>
      </c>
      <c r="D6" s="2">
        <v>43609</v>
      </c>
      <c r="E6" t="s">
        <v>6133</v>
      </c>
      <c r="F6" t="s">
        <v>6134</v>
      </c>
      <c r="G6">
        <v>438151168</v>
      </c>
    </row>
    <row r="7" spans="1:7" x14ac:dyDescent="0.35">
      <c r="A7" t="s">
        <v>4343</v>
      </c>
      <c r="B7">
        <v>483024768</v>
      </c>
      <c r="C7" t="s">
        <v>6111</v>
      </c>
      <c r="D7" s="2">
        <v>24251</v>
      </c>
      <c r="E7" t="s">
        <v>6135</v>
      </c>
      <c r="F7" t="s">
        <v>6136</v>
      </c>
      <c r="G7">
        <v>13750926</v>
      </c>
    </row>
    <row r="8" spans="1:7" x14ac:dyDescent="0.35">
      <c r="A8" t="s">
        <v>3481</v>
      </c>
      <c r="B8">
        <v>386649200</v>
      </c>
      <c r="C8" t="s">
        <v>6106</v>
      </c>
      <c r="D8" s="2">
        <v>22790</v>
      </c>
      <c r="E8" t="s">
        <v>6127</v>
      </c>
      <c r="F8" t="s">
        <v>5619</v>
      </c>
      <c r="G8">
        <v>171662004</v>
      </c>
    </row>
    <row r="9" spans="1:7" x14ac:dyDescent="0.35">
      <c r="A9" t="s">
        <v>1339</v>
      </c>
      <c r="B9">
        <v>149904219</v>
      </c>
      <c r="C9" t="s">
        <v>6120</v>
      </c>
      <c r="D9" s="2">
        <v>39593</v>
      </c>
      <c r="E9" t="s">
        <v>6133</v>
      </c>
      <c r="F9" t="s">
        <v>4096</v>
      </c>
      <c r="G9">
        <v>69789314</v>
      </c>
    </row>
    <row r="10" spans="1:7" x14ac:dyDescent="0.35">
      <c r="A10" t="s">
        <v>3368</v>
      </c>
      <c r="B10">
        <v>316041087</v>
      </c>
      <c r="C10" t="s">
        <v>6110</v>
      </c>
      <c r="D10" s="2">
        <v>30095</v>
      </c>
      <c r="E10" t="s">
        <v>6135</v>
      </c>
      <c r="F10" t="s">
        <v>6137</v>
      </c>
      <c r="G10">
        <v>1411664112</v>
      </c>
    </row>
    <row r="11" spans="1:7" x14ac:dyDescent="0.35">
      <c r="A11" t="s">
        <v>2872</v>
      </c>
      <c r="B11">
        <v>581124558</v>
      </c>
      <c r="C11" t="s">
        <v>6102</v>
      </c>
      <c r="D11" s="2">
        <v>38132</v>
      </c>
      <c r="E11" t="s">
        <v>6131</v>
      </c>
      <c r="F11" t="s">
        <v>6138</v>
      </c>
      <c r="G11">
        <v>143843288</v>
      </c>
    </row>
    <row r="12" spans="1:7" x14ac:dyDescent="0.35">
      <c r="A12" t="s">
        <v>1265</v>
      </c>
      <c r="B12">
        <v>295650834</v>
      </c>
      <c r="C12" t="s">
        <v>6120</v>
      </c>
      <c r="D12" s="2">
        <v>33749</v>
      </c>
      <c r="E12" t="s">
        <v>6135</v>
      </c>
      <c r="F12" t="s">
        <v>6139</v>
      </c>
      <c r="G12">
        <v>567075744</v>
      </c>
    </row>
    <row r="13" spans="1:7" x14ac:dyDescent="0.35">
      <c r="A13" t="s">
        <v>2365</v>
      </c>
      <c r="B13">
        <v>458486536</v>
      </c>
      <c r="C13" t="s">
        <v>6102</v>
      </c>
      <c r="D13" s="2">
        <v>39958</v>
      </c>
      <c r="E13" t="s">
        <v>6135</v>
      </c>
      <c r="F13" t="s">
        <v>6138</v>
      </c>
      <c r="G13">
        <v>5769288</v>
      </c>
    </row>
    <row r="14" spans="1:7" x14ac:dyDescent="0.35">
      <c r="A14" t="s">
        <v>4758</v>
      </c>
      <c r="B14">
        <v>666910689</v>
      </c>
      <c r="C14" t="s">
        <v>6105</v>
      </c>
      <c r="D14" s="2">
        <v>37765</v>
      </c>
      <c r="E14" t="s">
        <v>6140</v>
      </c>
      <c r="F14" t="s">
        <v>6141</v>
      </c>
      <c r="G14">
        <v>2307340728</v>
      </c>
    </row>
    <row r="15" spans="1:7" x14ac:dyDescent="0.35">
      <c r="A15" t="s">
        <v>4169</v>
      </c>
      <c r="B15">
        <v>513815732</v>
      </c>
      <c r="C15" t="s">
        <v>6120</v>
      </c>
      <c r="D15" s="2">
        <v>37036</v>
      </c>
      <c r="E15" t="s">
        <v>6131</v>
      </c>
      <c r="F15" t="s">
        <v>6139</v>
      </c>
      <c r="G15">
        <v>7312368</v>
      </c>
    </row>
    <row r="16" spans="1:7" x14ac:dyDescent="0.35">
      <c r="A16" t="s">
        <v>3680</v>
      </c>
      <c r="B16">
        <v>649881744</v>
      </c>
      <c r="C16" t="s">
        <v>6101</v>
      </c>
      <c r="D16" s="2">
        <v>20600</v>
      </c>
      <c r="E16" t="s">
        <v>6133</v>
      </c>
      <c r="F16" t="s">
        <v>6132</v>
      </c>
      <c r="G16">
        <v>1588741406</v>
      </c>
    </row>
    <row r="17" spans="1:7" x14ac:dyDescent="0.35">
      <c r="A17" t="s">
        <v>4937</v>
      </c>
      <c r="B17">
        <v>181075374</v>
      </c>
      <c r="C17" t="s">
        <v>6112</v>
      </c>
      <c r="D17" s="2">
        <v>32288</v>
      </c>
      <c r="E17" t="s">
        <v>6135</v>
      </c>
      <c r="F17" t="s">
        <v>6142</v>
      </c>
      <c r="G17">
        <v>140915205</v>
      </c>
    </row>
    <row r="18" spans="1:7" x14ac:dyDescent="0.35">
      <c r="A18" t="s">
        <v>71</v>
      </c>
      <c r="B18">
        <v>887006605</v>
      </c>
      <c r="C18" t="s">
        <v>6111</v>
      </c>
      <c r="D18" s="2">
        <v>23887</v>
      </c>
      <c r="E18" t="s">
        <v>6133</v>
      </c>
      <c r="F18" t="s">
        <v>561</v>
      </c>
      <c r="G18">
        <v>11131758</v>
      </c>
    </row>
    <row r="19" spans="1:7" x14ac:dyDescent="0.35">
      <c r="A19" t="s">
        <v>3139</v>
      </c>
      <c r="B19">
        <v>148160170</v>
      </c>
      <c r="C19" t="s">
        <v>6108</v>
      </c>
      <c r="D19" s="2">
        <v>20600</v>
      </c>
      <c r="E19" t="s">
        <v>6131</v>
      </c>
      <c r="F19" t="s">
        <v>6143</v>
      </c>
      <c r="G19">
        <v>117097785</v>
      </c>
    </row>
    <row r="20" spans="1:7" x14ac:dyDescent="0.35">
      <c r="A20" t="s">
        <v>2341</v>
      </c>
      <c r="B20">
        <v>544751140</v>
      </c>
      <c r="C20" t="s">
        <v>6108</v>
      </c>
      <c r="D20" s="2">
        <v>28270</v>
      </c>
      <c r="E20" t="s">
        <v>6127</v>
      </c>
      <c r="F20" t="s">
        <v>6144</v>
      </c>
      <c r="G20">
        <v>331067712</v>
      </c>
    </row>
    <row r="21" spans="1:7" x14ac:dyDescent="0.35">
      <c r="A21" t="s">
        <v>5257</v>
      </c>
      <c r="B21">
        <v>1432805</v>
      </c>
      <c r="C21" t="s">
        <v>6105</v>
      </c>
      <c r="D21" s="2">
        <v>24983</v>
      </c>
      <c r="E21" t="s">
        <v>6135</v>
      </c>
      <c r="F21" t="s">
        <v>6141</v>
      </c>
      <c r="G21">
        <v>662834532</v>
      </c>
    </row>
    <row r="22" spans="1:7" x14ac:dyDescent="0.35">
      <c r="A22" t="s">
        <v>2537</v>
      </c>
      <c r="B22">
        <v>80721655</v>
      </c>
      <c r="C22" t="s">
        <v>6121</v>
      </c>
      <c r="D22" s="2">
        <v>28999</v>
      </c>
      <c r="E22" t="s">
        <v>6127</v>
      </c>
      <c r="F22" t="s">
        <v>6145</v>
      </c>
      <c r="G22">
        <v>2724058944</v>
      </c>
    </row>
    <row r="23" spans="1:7" x14ac:dyDescent="0.35">
      <c r="A23" t="s">
        <v>4732</v>
      </c>
      <c r="B23">
        <v>331061325</v>
      </c>
      <c r="C23" t="s">
        <v>6108</v>
      </c>
      <c r="D23" s="2">
        <v>40322</v>
      </c>
      <c r="E23" t="s">
        <v>6131</v>
      </c>
      <c r="F23" t="s">
        <v>6146</v>
      </c>
      <c r="G23">
        <v>874755</v>
      </c>
    </row>
    <row r="24" spans="1:7" x14ac:dyDescent="0.35">
      <c r="A24" t="s">
        <v>5072</v>
      </c>
      <c r="B24">
        <v>724574296</v>
      </c>
      <c r="C24" t="s">
        <v>6121</v>
      </c>
      <c r="D24" s="2">
        <v>30095</v>
      </c>
      <c r="E24" t="s">
        <v>6127</v>
      </c>
      <c r="F24" t="s">
        <v>6147</v>
      </c>
      <c r="G24">
        <v>219709746</v>
      </c>
    </row>
    <row r="25" spans="1:7" x14ac:dyDescent="0.35">
      <c r="A25" t="s">
        <v>999</v>
      </c>
      <c r="B25">
        <v>339310494</v>
      </c>
      <c r="C25" t="s">
        <v>6108</v>
      </c>
      <c r="D25" s="2">
        <v>37765</v>
      </c>
      <c r="E25" t="s">
        <v>6135</v>
      </c>
      <c r="F25" t="s">
        <v>6148</v>
      </c>
      <c r="G25">
        <v>4101108704</v>
      </c>
    </row>
    <row r="26" spans="1:7" x14ac:dyDescent="0.35">
      <c r="A26" t="s">
        <v>4374</v>
      </c>
      <c r="B26">
        <v>411531900</v>
      </c>
      <c r="C26" t="s">
        <v>6113</v>
      </c>
      <c r="D26" s="2">
        <v>28270</v>
      </c>
      <c r="E26" t="s">
        <v>6127</v>
      </c>
      <c r="F26" t="s">
        <v>2919</v>
      </c>
      <c r="G26">
        <v>1834424768</v>
      </c>
    </row>
    <row r="27" spans="1:7" x14ac:dyDescent="0.35">
      <c r="A27" t="s">
        <v>2953</v>
      </c>
      <c r="B27">
        <v>722249445</v>
      </c>
      <c r="C27" t="s">
        <v>6116</v>
      </c>
      <c r="D27" s="2">
        <v>42148</v>
      </c>
      <c r="E27" t="s">
        <v>6131</v>
      </c>
      <c r="F27" t="s">
        <v>6149</v>
      </c>
      <c r="G27">
        <v>155456352</v>
      </c>
    </row>
    <row r="28" spans="1:7" x14ac:dyDescent="0.35">
      <c r="A28" t="s">
        <v>3003</v>
      </c>
      <c r="B28">
        <v>386289914</v>
      </c>
      <c r="C28" t="s">
        <v>6117</v>
      </c>
      <c r="D28" s="2">
        <v>23155</v>
      </c>
      <c r="E28" t="s">
        <v>6133</v>
      </c>
      <c r="F28" t="s">
        <v>6150</v>
      </c>
      <c r="G28">
        <v>2981987904</v>
      </c>
    </row>
    <row r="29" spans="1:7" x14ac:dyDescent="0.35">
      <c r="A29" t="s">
        <v>2679</v>
      </c>
      <c r="B29">
        <v>270028246</v>
      </c>
      <c r="C29" t="s">
        <v>6111</v>
      </c>
      <c r="D29" s="2">
        <v>34843</v>
      </c>
      <c r="E29" t="s">
        <v>6135</v>
      </c>
      <c r="F29" t="s">
        <v>561</v>
      </c>
      <c r="G29">
        <v>92351201</v>
      </c>
    </row>
    <row r="30" spans="1:7" x14ac:dyDescent="0.35">
      <c r="A30" t="s">
        <v>1943</v>
      </c>
      <c r="B30">
        <v>822220105</v>
      </c>
      <c r="C30" t="s">
        <v>6114</v>
      </c>
      <c r="D30" s="2">
        <v>24983</v>
      </c>
      <c r="E30" t="s">
        <v>6135</v>
      </c>
      <c r="F30" t="s">
        <v>6151</v>
      </c>
      <c r="G30">
        <v>439253264</v>
      </c>
    </row>
    <row r="31" spans="1:7" x14ac:dyDescent="0.35">
      <c r="A31" t="s">
        <v>1568</v>
      </c>
      <c r="B31">
        <v>468624168</v>
      </c>
      <c r="C31" t="s">
        <v>6108</v>
      </c>
      <c r="D31" s="2">
        <v>39226</v>
      </c>
      <c r="E31" t="s">
        <v>6131</v>
      </c>
      <c r="F31" t="s">
        <v>6152</v>
      </c>
      <c r="G31">
        <v>2917922436</v>
      </c>
    </row>
    <row r="32" spans="1:7" x14ac:dyDescent="0.35">
      <c r="A32" t="s">
        <v>3238</v>
      </c>
      <c r="B32">
        <v>247030328</v>
      </c>
      <c r="C32" t="s">
        <v>6113</v>
      </c>
      <c r="D32" s="2">
        <v>27173</v>
      </c>
      <c r="E32" t="s">
        <v>6135</v>
      </c>
      <c r="F32" t="s">
        <v>6153</v>
      </c>
      <c r="G32">
        <v>1056664155</v>
      </c>
    </row>
    <row r="33" spans="1:7" x14ac:dyDescent="0.35">
      <c r="A33" t="s">
        <v>1124</v>
      </c>
      <c r="B33">
        <v>982975265</v>
      </c>
      <c r="C33" t="s">
        <v>6114</v>
      </c>
      <c r="D33" s="2">
        <v>29366</v>
      </c>
      <c r="E33" t="s">
        <v>6127</v>
      </c>
      <c r="F33" t="s">
        <v>6151</v>
      </c>
      <c r="G33">
        <v>568613682</v>
      </c>
    </row>
    <row r="34" spans="1:7" x14ac:dyDescent="0.35">
      <c r="A34" t="s">
        <v>4380</v>
      </c>
      <c r="B34">
        <v>457250107</v>
      </c>
      <c r="C34" t="s">
        <v>6108</v>
      </c>
      <c r="D34" s="2">
        <v>30460</v>
      </c>
      <c r="E34" t="s">
        <v>6135</v>
      </c>
      <c r="F34" t="s">
        <v>6146</v>
      </c>
      <c r="G34">
        <v>180555765</v>
      </c>
    </row>
    <row r="35" spans="1:7" x14ac:dyDescent="0.35">
      <c r="A35" t="s">
        <v>6046</v>
      </c>
      <c r="B35">
        <v>306590052</v>
      </c>
      <c r="C35" t="s">
        <v>6114</v>
      </c>
      <c r="D35" s="2">
        <v>30095</v>
      </c>
      <c r="E35" t="s">
        <v>6131</v>
      </c>
      <c r="F35" t="s">
        <v>6154</v>
      </c>
      <c r="G35">
        <v>301311498</v>
      </c>
    </row>
    <row r="36" spans="1:7" x14ac:dyDescent="0.35">
      <c r="A36" t="s">
        <v>2351</v>
      </c>
      <c r="B36">
        <v>484916169</v>
      </c>
      <c r="C36" t="s">
        <v>6105</v>
      </c>
      <c r="D36" s="2">
        <v>26809</v>
      </c>
      <c r="E36" t="s">
        <v>6135</v>
      </c>
      <c r="F36" t="s">
        <v>6141</v>
      </c>
      <c r="G36">
        <v>3299382948</v>
      </c>
    </row>
    <row r="37" spans="1:7" x14ac:dyDescent="0.35">
      <c r="A37" t="s">
        <v>3931</v>
      </c>
      <c r="B37">
        <v>613372091</v>
      </c>
      <c r="C37" t="s">
        <v>6113</v>
      </c>
      <c r="D37" s="2">
        <v>37400</v>
      </c>
      <c r="E37" t="s">
        <v>6127</v>
      </c>
      <c r="F37" t="s">
        <v>2919</v>
      </c>
      <c r="G37">
        <v>3967336422</v>
      </c>
    </row>
    <row r="38" spans="1:7" x14ac:dyDescent="0.35">
      <c r="A38" t="s">
        <v>4004</v>
      </c>
      <c r="B38">
        <v>67209777</v>
      </c>
      <c r="C38" t="s">
        <v>6120</v>
      </c>
      <c r="D38" s="2">
        <v>41783</v>
      </c>
      <c r="E38" t="s">
        <v>6131</v>
      </c>
      <c r="F38" t="s">
        <v>4096</v>
      </c>
      <c r="G38">
        <v>3828104</v>
      </c>
    </row>
    <row r="39" spans="1:7" x14ac:dyDescent="0.35">
      <c r="A39" t="s">
        <v>1888</v>
      </c>
      <c r="B39">
        <v>330939456</v>
      </c>
      <c r="C39" t="s">
        <v>6120</v>
      </c>
      <c r="D39" s="2">
        <v>41054</v>
      </c>
      <c r="E39" t="s">
        <v>6127</v>
      </c>
      <c r="F39" t="s">
        <v>6139</v>
      </c>
      <c r="G39">
        <v>3270533511</v>
      </c>
    </row>
    <row r="40" spans="1:7" x14ac:dyDescent="0.35">
      <c r="A40" t="s">
        <v>3370</v>
      </c>
      <c r="B40">
        <v>800680533</v>
      </c>
      <c r="C40" t="s">
        <v>6112</v>
      </c>
      <c r="D40" s="2">
        <v>34478</v>
      </c>
      <c r="E40" t="s">
        <v>6135</v>
      </c>
      <c r="F40" t="s">
        <v>6155</v>
      </c>
      <c r="G40">
        <v>4076068728</v>
      </c>
    </row>
    <row r="41" spans="1:7" x14ac:dyDescent="0.35">
      <c r="A41" t="s">
        <v>6067</v>
      </c>
      <c r="B41">
        <v>403033646</v>
      </c>
      <c r="C41" t="s">
        <v>6113</v>
      </c>
      <c r="D41" s="2">
        <v>43976</v>
      </c>
      <c r="E41" t="s">
        <v>6135</v>
      </c>
      <c r="F41" t="s">
        <v>2588</v>
      </c>
      <c r="G41">
        <v>1654205796</v>
      </c>
    </row>
    <row r="42" spans="1:7" x14ac:dyDescent="0.35">
      <c r="A42" t="s">
        <v>68</v>
      </c>
      <c r="B42">
        <v>530427707</v>
      </c>
      <c r="C42" t="s">
        <v>6102</v>
      </c>
      <c r="D42" s="2">
        <v>44705</v>
      </c>
      <c r="E42" t="s">
        <v>6140</v>
      </c>
      <c r="F42" t="s">
        <v>5615</v>
      </c>
      <c r="G42">
        <v>1677844287</v>
      </c>
    </row>
    <row r="43" spans="1:7" x14ac:dyDescent="0.35">
      <c r="A43" t="s">
        <v>5669</v>
      </c>
      <c r="B43">
        <v>191556823</v>
      </c>
      <c r="C43" t="s">
        <v>6108</v>
      </c>
      <c r="D43" s="2">
        <v>38497</v>
      </c>
      <c r="E43" t="s">
        <v>6131</v>
      </c>
      <c r="F43" t="s">
        <v>6130</v>
      </c>
      <c r="G43">
        <v>788621676</v>
      </c>
    </row>
    <row r="44" spans="1:7" x14ac:dyDescent="0.35">
      <c r="A44" t="s">
        <v>3151</v>
      </c>
      <c r="B44">
        <v>279450697</v>
      </c>
      <c r="C44" t="s">
        <v>6107</v>
      </c>
      <c r="D44" s="2">
        <v>23155</v>
      </c>
      <c r="E44" t="s">
        <v>6127</v>
      </c>
      <c r="F44" t="s">
        <v>6156</v>
      </c>
      <c r="G44">
        <v>2129593312</v>
      </c>
    </row>
    <row r="45" spans="1:7" x14ac:dyDescent="0.35">
      <c r="A45" t="s">
        <v>4740</v>
      </c>
      <c r="B45">
        <v>808714603</v>
      </c>
      <c r="C45" t="s">
        <v>6111</v>
      </c>
      <c r="D45" s="2">
        <v>22790</v>
      </c>
      <c r="E45" t="s">
        <v>6133</v>
      </c>
      <c r="F45" t="s">
        <v>561</v>
      </c>
      <c r="G45">
        <v>919247307</v>
      </c>
    </row>
    <row r="46" spans="1:7" x14ac:dyDescent="0.35">
      <c r="A46" t="s">
        <v>812</v>
      </c>
      <c r="B46">
        <v>948267384</v>
      </c>
      <c r="C46" t="s">
        <v>6114</v>
      </c>
      <c r="D46" s="2">
        <v>26444</v>
      </c>
      <c r="E46" t="s">
        <v>6135</v>
      </c>
      <c r="F46" t="s">
        <v>6154</v>
      </c>
      <c r="G46">
        <v>510046875</v>
      </c>
    </row>
    <row r="47" spans="1:7" x14ac:dyDescent="0.35">
      <c r="A47" t="s">
        <v>5381</v>
      </c>
      <c r="B47">
        <v>235521377</v>
      </c>
      <c r="C47" t="s">
        <v>6117</v>
      </c>
      <c r="D47" s="2">
        <v>39958</v>
      </c>
      <c r="E47" t="s">
        <v>6129</v>
      </c>
      <c r="F47" t="s">
        <v>6150</v>
      </c>
      <c r="G47">
        <v>1207047744</v>
      </c>
    </row>
    <row r="48" spans="1:7" x14ac:dyDescent="0.35">
      <c r="A48" t="s">
        <v>5481</v>
      </c>
      <c r="B48">
        <v>946827741</v>
      </c>
      <c r="C48" t="s">
        <v>6121</v>
      </c>
      <c r="D48" s="2">
        <v>35939</v>
      </c>
      <c r="E48" t="s">
        <v>6129</v>
      </c>
      <c r="F48" t="s">
        <v>6157</v>
      </c>
      <c r="G48">
        <v>4130151204</v>
      </c>
    </row>
    <row r="49" spans="1:7" x14ac:dyDescent="0.35">
      <c r="A49" t="s">
        <v>5812</v>
      </c>
      <c r="B49">
        <v>599797239</v>
      </c>
      <c r="C49" t="s">
        <v>6108</v>
      </c>
      <c r="D49" s="2">
        <v>24616</v>
      </c>
      <c r="E49" t="s">
        <v>6131</v>
      </c>
      <c r="F49" t="s">
        <v>6158</v>
      </c>
      <c r="G49">
        <v>283534125</v>
      </c>
    </row>
    <row r="50" spans="1:7" x14ac:dyDescent="0.35">
      <c r="A50" t="s">
        <v>2840</v>
      </c>
      <c r="B50">
        <v>593922000</v>
      </c>
      <c r="C50" t="s">
        <v>6111</v>
      </c>
      <c r="D50" s="2">
        <v>32653</v>
      </c>
      <c r="E50" t="s">
        <v>6140</v>
      </c>
      <c r="F50" t="s">
        <v>6136</v>
      </c>
      <c r="G50">
        <v>567517548</v>
      </c>
    </row>
    <row r="51" spans="1:7" x14ac:dyDescent="0.35">
      <c r="A51" t="s">
        <v>2625</v>
      </c>
      <c r="B51">
        <v>203688626</v>
      </c>
      <c r="C51" t="s">
        <v>6121</v>
      </c>
      <c r="D51" s="2">
        <v>38497</v>
      </c>
      <c r="E51" t="s">
        <v>6135</v>
      </c>
      <c r="F51" t="s">
        <v>6147</v>
      </c>
      <c r="G51">
        <v>360682794</v>
      </c>
    </row>
    <row r="52" spans="1:7" x14ac:dyDescent="0.35">
      <c r="A52" t="s">
        <v>4163</v>
      </c>
      <c r="B52">
        <v>562586427</v>
      </c>
      <c r="C52" t="s">
        <v>6118</v>
      </c>
      <c r="D52" s="2">
        <v>23522</v>
      </c>
      <c r="E52" t="s">
        <v>6135</v>
      </c>
      <c r="F52" t="s">
        <v>6159</v>
      </c>
      <c r="G52">
        <v>412557607</v>
      </c>
    </row>
    <row r="53" spans="1:7" x14ac:dyDescent="0.35">
      <c r="A53" t="s">
        <v>3785</v>
      </c>
      <c r="B53">
        <v>346282943</v>
      </c>
      <c r="C53" t="s">
        <v>6114</v>
      </c>
      <c r="D53" s="2">
        <v>28270</v>
      </c>
      <c r="E53" t="s">
        <v>6127</v>
      </c>
      <c r="F53" t="s">
        <v>6151</v>
      </c>
      <c r="G53">
        <v>609866528</v>
      </c>
    </row>
    <row r="54" spans="1:7" x14ac:dyDescent="0.35">
      <c r="A54" t="s">
        <v>2661</v>
      </c>
      <c r="B54">
        <v>787049222</v>
      </c>
      <c r="C54" t="s">
        <v>6111</v>
      </c>
      <c r="D54" s="2">
        <v>34114</v>
      </c>
      <c r="E54" t="s">
        <v>6131</v>
      </c>
      <c r="F54" t="s">
        <v>561</v>
      </c>
      <c r="G54">
        <v>1465409556</v>
      </c>
    </row>
    <row r="55" spans="1:7" x14ac:dyDescent="0.35">
      <c r="A55" t="s">
        <v>1097</v>
      </c>
      <c r="B55">
        <v>988169754</v>
      </c>
      <c r="C55" t="s">
        <v>6104</v>
      </c>
      <c r="D55" s="2">
        <v>24983</v>
      </c>
      <c r="E55" t="s">
        <v>6129</v>
      </c>
      <c r="F55" t="s">
        <v>6128</v>
      </c>
      <c r="G55">
        <v>3903470508</v>
      </c>
    </row>
    <row r="56" spans="1:7" x14ac:dyDescent="0.35">
      <c r="A56" t="s">
        <v>5675</v>
      </c>
      <c r="B56">
        <v>547978289</v>
      </c>
      <c r="C56" t="s">
        <v>6109</v>
      </c>
      <c r="D56" s="2">
        <v>42515</v>
      </c>
      <c r="E56" t="s">
        <v>6129</v>
      </c>
      <c r="F56" t="s">
        <v>6160</v>
      </c>
      <c r="G56">
        <v>1030729728</v>
      </c>
    </row>
    <row r="57" spans="1:7" x14ac:dyDescent="0.35">
      <c r="A57" t="s">
        <v>564</v>
      </c>
      <c r="B57">
        <v>230054148</v>
      </c>
      <c r="C57" t="s">
        <v>6108</v>
      </c>
      <c r="D57" s="2">
        <v>34843</v>
      </c>
      <c r="E57" t="s">
        <v>6131</v>
      </c>
      <c r="F57" t="s">
        <v>6144</v>
      </c>
      <c r="G57">
        <v>2246152608</v>
      </c>
    </row>
    <row r="58" spans="1:7" x14ac:dyDescent="0.35">
      <c r="A58" t="s">
        <v>6012</v>
      </c>
      <c r="B58">
        <v>99404141</v>
      </c>
      <c r="C58" t="s">
        <v>6109</v>
      </c>
      <c r="D58" s="2">
        <v>41419</v>
      </c>
      <c r="E58" t="s">
        <v>6135</v>
      </c>
      <c r="F58" t="s">
        <v>6160</v>
      </c>
      <c r="G58">
        <v>2635822035</v>
      </c>
    </row>
    <row r="59" spans="1:7" x14ac:dyDescent="0.35">
      <c r="A59" t="s">
        <v>1725</v>
      </c>
      <c r="B59">
        <v>993143234</v>
      </c>
      <c r="C59" t="s">
        <v>6102</v>
      </c>
      <c r="D59" s="2">
        <v>35939</v>
      </c>
      <c r="E59" t="s">
        <v>6135</v>
      </c>
      <c r="F59" t="s">
        <v>6161</v>
      </c>
      <c r="G59">
        <v>978623366</v>
      </c>
    </row>
    <row r="60" spans="1:7" x14ac:dyDescent="0.35">
      <c r="A60" t="s">
        <v>2290</v>
      </c>
      <c r="B60">
        <v>289592807</v>
      </c>
      <c r="C60" t="s">
        <v>6102</v>
      </c>
      <c r="D60" s="2">
        <v>33017</v>
      </c>
      <c r="E60" t="s">
        <v>6135</v>
      </c>
      <c r="F60" t="s">
        <v>5615</v>
      </c>
      <c r="G60">
        <v>1690871749</v>
      </c>
    </row>
    <row r="61" spans="1:7" x14ac:dyDescent="0.35">
      <c r="A61" t="s">
        <v>1347</v>
      </c>
      <c r="B61">
        <v>576840266</v>
      </c>
      <c r="C61" t="s">
        <v>6118</v>
      </c>
      <c r="D61" s="2">
        <v>39958</v>
      </c>
      <c r="E61" t="s">
        <v>6129</v>
      </c>
      <c r="F61" t="s">
        <v>6159</v>
      </c>
      <c r="G61">
        <v>3372493575</v>
      </c>
    </row>
    <row r="62" spans="1:7" x14ac:dyDescent="0.35">
      <c r="A62" t="s">
        <v>3704</v>
      </c>
      <c r="B62">
        <v>302762352</v>
      </c>
      <c r="C62" t="s">
        <v>6121</v>
      </c>
      <c r="D62" s="2">
        <v>28999</v>
      </c>
      <c r="E62" t="s">
        <v>6135</v>
      </c>
      <c r="F62" t="s">
        <v>6147</v>
      </c>
      <c r="G62">
        <v>2116641072</v>
      </c>
    </row>
    <row r="63" spans="1:7" x14ac:dyDescent="0.35">
      <c r="A63" t="s">
        <v>5401</v>
      </c>
      <c r="B63">
        <v>935732733</v>
      </c>
      <c r="C63" t="s">
        <v>6108</v>
      </c>
      <c r="D63" s="2">
        <v>40687</v>
      </c>
      <c r="E63" t="s">
        <v>6129</v>
      </c>
      <c r="F63" t="s">
        <v>6130</v>
      </c>
      <c r="G63">
        <v>1613496</v>
      </c>
    </row>
    <row r="64" spans="1:7" x14ac:dyDescent="0.35">
      <c r="A64" t="s">
        <v>5582</v>
      </c>
      <c r="B64">
        <v>715132845</v>
      </c>
      <c r="C64" t="s">
        <v>6121</v>
      </c>
      <c r="D64" s="2">
        <v>32288</v>
      </c>
      <c r="E64" t="s">
        <v>6129</v>
      </c>
      <c r="F64" t="s">
        <v>6147</v>
      </c>
      <c r="G64">
        <v>479299525</v>
      </c>
    </row>
    <row r="65" spans="1:7" x14ac:dyDescent="0.35">
      <c r="A65" t="s">
        <v>3261</v>
      </c>
      <c r="B65">
        <v>941700699</v>
      </c>
      <c r="C65" t="s">
        <v>6121</v>
      </c>
      <c r="D65" s="2">
        <v>38132</v>
      </c>
      <c r="E65" t="s">
        <v>6135</v>
      </c>
      <c r="F65" t="s">
        <v>6145</v>
      </c>
      <c r="G65">
        <v>523113472</v>
      </c>
    </row>
    <row r="66" spans="1:7" x14ac:dyDescent="0.35">
      <c r="A66" t="s">
        <v>3970</v>
      </c>
      <c r="B66">
        <v>592106617</v>
      </c>
      <c r="C66" t="s">
        <v>6101</v>
      </c>
      <c r="D66" s="2">
        <v>40322</v>
      </c>
      <c r="E66" t="s">
        <v>6133</v>
      </c>
      <c r="F66" t="s">
        <v>6132</v>
      </c>
      <c r="G66">
        <v>1089175584</v>
      </c>
    </row>
    <row r="67" spans="1:7" x14ac:dyDescent="0.35">
      <c r="A67" t="s">
        <v>616</v>
      </c>
      <c r="B67">
        <v>361894531</v>
      </c>
      <c r="C67" t="s">
        <v>6113</v>
      </c>
      <c r="D67" s="2">
        <v>34478</v>
      </c>
      <c r="E67" t="s">
        <v>6135</v>
      </c>
      <c r="F67" t="s">
        <v>2919</v>
      </c>
      <c r="G67">
        <v>226151901</v>
      </c>
    </row>
    <row r="68" spans="1:7" x14ac:dyDescent="0.35">
      <c r="A68" t="s">
        <v>1406</v>
      </c>
      <c r="B68">
        <v>68856654</v>
      </c>
      <c r="C68" t="s">
        <v>6118</v>
      </c>
      <c r="D68" s="2">
        <v>26809</v>
      </c>
      <c r="E68" t="s">
        <v>6135</v>
      </c>
      <c r="F68" t="s">
        <v>6159</v>
      </c>
      <c r="G68">
        <v>349188</v>
      </c>
    </row>
    <row r="69" spans="1:7" x14ac:dyDescent="0.35">
      <c r="A69" t="s">
        <v>5084</v>
      </c>
      <c r="B69">
        <v>935043681</v>
      </c>
      <c r="C69" t="s">
        <v>6113</v>
      </c>
      <c r="D69" s="2">
        <v>38861</v>
      </c>
      <c r="E69" t="s">
        <v>6135</v>
      </c>
      <c r="F69" t="s">
        <v>2588</v>
      </c>
      <c r="G69">
        <v>1325011968</v>
      </c>
    </row>
    <row r="70" spans="1:7" x14ac:dyDescent="0.35">
      <c r="A70" t="s">
        <v>1957</v>
      </c>
      <c r="B70">
        <v>113165911</v>
      </c>
      <c r="C70" t="s">
        <v>6104</v>
      </c>
      <c r="D70" s="2">
        <v>36304</v>
      </c>
      <c r="E70" t="s">
        <v>6135</v>
      </c>
      <c r="F70" t="s">
        <v>6162</v>
      </c>
      <c r="G70">
        <v>761719106</v>
      </c>
    </row>
    <row r="71" spans="1:7" x14ac:dyDescent="0.35">
      <c r="A71" t="s">
        <v>3117</v>
      </c>
      <c r="B71">
        <v>549134996</v>
      </c>
      <c r="C71" t="s">
        <v>6111</v>
      </c>
      <c r="D71" s="2">
        <v>43976</v>
      </c>
      <c r="E71" t="s">
        <v>6127</v>
      </c>
      <c r="F71" t="s">
        <v>6163</v>
      </c>
      <c r="G71">
        <v>1165907925</v>
      </c>
    </row>
    <row r="72" spans="1:7" x14ac:dyDescent="0.35">
      <c r="A72" t="s">
        <v>5981</v>
      </c>
      <c r="B72">
        <v>268424217</v>
      </c>
      <c r="C72" t="s">
        <v>6122</v>
      </c>
      <c r="D72" s="2">
        <v>38132</v>
      </c>
      <c r="E72" t="s">
        <v>6127</v>
      </c>
      <c r="F72" t="s">
        <v>6164</v>
      </c>
      <c r="G72">
        <v>4462867227</v>
      </c>
    </row>
    <row r="73" spans="1:7" x14ac:dyDescent="0.35">
      <c r="A73" t="s">
        <v>3923</v>
      </c>
      <c r="B73">
        <v>253498368</v>
      </c>
      <c r="C73" t="s">
        <v>6121</v>
      </c>
      <c r="D73" s="2">
        <v>41783</v>
      </c>
      <c r="E73" t="s">
        <v>6129</v>
      </c>
      <c r="F73" t="s">
        <v>6157</v>
      </c>
      <c r="G73">
        <v>1658726424</v>
      </c>
    </row>
    <row r="74" spans="1:7" x14ac:dyDescent="0.35">
      <c r="A74" t="s">
        <v>3185</v>
      </c>
      <c r="B74">
        <v>505743488</v>
      </c>
      <c r="C74" t="s">
        <v>6120</v>
      </c>
      <c r="D74" s="2">
        <v>44341</v>
      </c>
      <c r="E74" t="s">
        <v>6133</v>
      </c>
      <c r="F74" t="s">
        <v>6139</v>
      </c>
      <c r="G74">
        <v>1482136215</v>
      </c>
    </row>
    <row r="75" spans="1:7" x14ac:dyDescent="0.35">
      <c r="A75" t="s">
        <v>2264</v>
      </c>
      <c r="B75">
        <v>763515984</v>
      </c>
      <c r="C75" t="s">
        <v>6102</v>
      </c>
      <c r="D75" s="2">
        <v>27173</v>
      </c>
      <c r="E75" t="s">
        <v>6135</v>
      </c>
      <c r="F75" t="s">
        <v>6161</v>
      </c>
      <c r="G75">
        <v>1083869544</v>
      </c>
    </row>
    <row r="76" spans="1:7" x14ac:dyDescent="0.35">
      <c r="A76" t="s">
        <v>2854</v>
      </c>
      <c r="B76">
        <v>807991662</v>
      </c>
      <c r="C76" t="s">
        <v>6120</v>
      </c>
      <c r="D76" s="2">
        <v>37765</v>
      </c>
      <c r="E76" t="s">
        <v>6133</v>
      </c>
      <c r="F76" t="s">
        <v>6139</v>
      </c>
      <c r="G76">
        <v>1650506319</v>
      </c>
    </row>
    <row r="77" spans="1:7" x14ac:dyDescent="0.35">
      <c r="A77" t="s">
        <v>4638</v>
      </c>
      <c r="B77">
        <v>128086960</v>
      </c>
      <c r="C77" t="s">
        <v>6103</v>
      </c>
      <c r="D77" s="2">
        <v>37765</v>
      </c>
      <c r="E77" t="s">
        <v>6135</v>
      </c>
      <c r="F77" t="s">
        <v>6165</v>
      </c>
      <c r="G77">
        <v>5653144</v>
      </c>
    </row>
    <row r="78" spans="1:7" x14ac:dyDescent="0.35">
      <c r="A78" t="s">
        <v>1237</v>
      </c>
      <c r="B78">
        <v>882365290</v>
      </c>
      <c r="C78" t="s">
        <v>6105</v>
      </c>
      <c r="D78" s="2">
        <v>20965</v>
      </c>
      <c r="E78" t="s">
        <v>6127</v>
      </c>
      <c r="F78" t="s">
        <v>6166</v>
      </c>
      <c r="G78">
        <v>839766816</v>
      </c>
    </row>
    <row r="79" spans="1:7" x14ac:dyDescent="0.35">
      <c r="A79" t="s">
        <v>3860</v>
      </c>
      <c r="B79">
        <v>726607069</v>
      </c>
      <c r="C79" t="s">
        <v>6103</v>
      </c>
      <c r="D79" s="2">
        <v>31192</v>
      </c>
      <c r="E79" t="s">
        <v>6127</v>
      </c>
      <c r="F79" t="s">
        <v>6134</v>
      </c>
      <c r="G79">
        <v>770577444</v>
      </c>
    </row>
    <row r="80" spans="1:7" x14ac:dyDescent="0.35">
      <c r="A80" t="s">
        <v>622</v>
      </c>
      <c r="B80">
        <v>160327357</v>
      </c>
      <c r="C80" t="s">
        <v>6114</v>
      </c>
      <c r="D80" s="2">
        <v>43244</v>
      </c>
      <c r="E80" t="s">
        <v>6127</v>
      </c>
      <c r="F80" t="s">
        <v>6167</v>
      </c>
      <c r="G80">
        <v>2523859107</v>
      </c>
    </row>
    <row r="81" spans="1:7" x14ac:dyDescent="0.35">
      <c r="A81" t="s">
        <v>4266</v>
      </c>
      <c r="B81">
        <v>833296386</v>
      </c>
      <c r="C81" t="s">
        <v>6106</v>
      </c>
      <c r="D81" s="2">
        <v>20600</v>
      </c>
      <c r="E81" t="s">
        <v>6135</v>
      </c>
      <c r="F81" t="s">
        <v>5619</v>
      </c>
      <c r="G81">
        <v>917334728</v>
      </c>
    </row>
    <row r="82" spans="1:7" x14ac:dyDescent="0.35">
      <c r="A82" t="s">
        <v>143</v>
      </c>
      <c r="B82">
        <v>307335836</v>
      </c>
      <c r="C82" t="s">
        <v>6112</v>
      </c>
      <c r="D82" s="2">
        <v>34114</v>
      </c>
      <c r="E82" t="s">
        <v>6127</v>
      </c>
      <c r="F82" t="s">
        <v>6142</v>
      </c>
      <c r="G82">
        <v>2812009122</v>
      </c>
    </row>
    <row r="83" spans="1:7" x14ac:dyDescent="0.35">
      <c r="A83" t="s">
        <v>6079</v>
      </c>
      <c r="B83">
        <v>157315900</v>
      </c>
      <c r="C83" t="s">
        <v>6107</v>
      </c>
      <c r="D83" s="2">
        <v>20965</v>
      </c>
      <c r="E83" t="s">
        <v>6133</v>
      </c>
      <c r="F83" t="s">
        <v>6156</v>
      </c>
      <c r="G83">
        <v>1100149248</v>
      </c>
    </row>
    <row r="84" spans="1:7" x14ac:dyDescent="0.35">
      <c r="A84" t="s">
        <v>3387</v>
      </c>
      <c r="B84">
        <v>358218500</v>
      </c>
      <c r="C84" t="s">
        <v>6113</v>
      </c>
      <c r="D84" s="2">
        <v>21329</v>
      </c>
      <c r="E84" t="s">
        <v>6131</v>
      </c>
      <c r="F84" t="s">
        <v>2919</v>
      </c>
      <c r="G84">
        <v>1265642091</v>
      </c>
    </row>
    <row r="85" spans="1:7" x14ac:dyDescent="0.35">
      <c r="A85" t="s">
        <v>4589</v>
      </c>
      <c r="B85">
        <v>346081022</v>
      </c>
      <c r="C85" t="s">
        <v>6118</v>
      </c>
      <c r="D85" s="2">
        <v>39226</v>
      </c>
      <c r="E85" t="s">
        <v>6127</v>
      </c>
      <c r="F85" t="s">
        <v>6159</v>
      </c>
      <c r="G85">
        <v>3735283188</v>
      </c>
    </row>
    <row r="86" spans="1:7" x14ac:dyDescent="0.35">
      <c r="A86" t="s">
        <v>1483</v>
      </c>
      <c r="B86">
        <v>934718350</v>
      </c>
      <c r="C86" t="s">
        <v>6102</v>
      </c>
      <c r="D86" s="2">
        <v>40322</v>
      </c>
      <c r="E86" t="s">
        <v>6127</v>
      </c>
      <c r="F86" t="s">
        <v>6138</v>
      </c>
      <c r="G86">
        <v>117611364</v>
      </c>
    </row>
    <row r="87" spans="1:7" x14ac:dyDescent="0.35">
      <c r="A87" t="s">
        <v>3802</v>
      </c>
      <c r="B87">
        <v>400502948</v>
      </c>
      <c r="C87" t="s">
        <v>6108</v>
      </c>
      <c r="D87" s="2">
        <v>42148</v>
      </c>
      <c r="E87" t="s">
        <v>6140</v>
      </c>
      <c r="F87" t="s">
        <v>6152</v>
      </c>
      <c r="G87">
        <v>213803968</v>
      </c>
    </row>
    <row r="88" spans="1:7" x14ac:dyDescent="0.35">
      <c r="A88" t="s">
        <v>3043</v>
      </c>
      <c r="B88">
        <v>463423254</v>
      </c>
      <c r="C88" t="s">
        <v>6110</v>
      </c>
      <c r="D88" s="2">
        <v>42515</v>
      </c>
      <c r="E88" t="s">
        <v>6135</v>
      </c>
      <c r="F88" t="s">
        <v>6137</v>
      </c>
      <c r="G88">
        <v>183254625</v>
      </c>
    </row>
    <row r="89" spans="1:7" x14ac:dyDescent="0.35">
      <c r="A89" t="s">
        <v>1805</v>
      </c>
      <c r="B89">
        <v>936697768</v>
      </c>
      <c r="C89" t="s">
        <v>6108</v>
      </c>
      <c r="D89" s="2">
        <v>35939</v>
      </c>
      <c r="E89" t="s">
        <v>6135</v>
      </c>
      <c r="F89" t="s">
        <v>6143</v>
      </c>
      <c r="G89">
        <v>594048</v>
      </c>
    </row>
    <row r="90" spans="1:7" x14ac:dyDescent="0.35">
      <c r="A90" t="s">
        <v>2967</v>
      </c>
      <c r="B90">
        <v>936214169</v>
      </c>
      <c r="C90" t="s">
        <v>6108</v>
      </c>
      <c r="D90" s="2">
        <v>41054</v>
      </c>
      <c r="E90" t="s">
        <v>6131</v>
      </c>
      <c r="F90" t="s">
        <v>6143</v>
      </c>
      <c r="G90">
        <v>643855872</v>
      </c>
    </row>
    <row r="91" spans="1:7" x14ac:dyDescent="0.35">
      <c r="A91" t="s">
        <v>3163</v>
      </c>
      <c r="B91">
        <v>432094851</v>
      </c>
      <c r="C91" t="s">
        <v>6107</v>
      </c>
      <c r="D91" s="2">
        <v>29366</v>
      </c>
      <c r="E91" t="s">
        <v>6127</v>
      </c>
      <c r="F91" t="s">
        <v>6156</v>
      </c>
      <c r="G91">
        <v>88444068</v>
      </c>
    </row>
    <row r="92" spans="1:7" x14ac:dyDescent="0.35">
      <c r="A92" t="s">
        <v>732</v>
      </c>
      <c r="B92">
        <v>553069848</v>
      </c>
      <c r="C92" t="s">
        <v>6120</v>
      </c>
      <c r="D92" s="2">
        <v>33382</v>
      </c>
      <c r="E92" t="s">
        <v>6131</v>
      </c>
      <c r="F92" t="s">
        <v>6139</v>
      </c>
      <c r="G92">
        <v>1196080611</v>
      </c>
    </row>
    <row r="93" spans="1:7" x14ac:dyDescent="0.35">
      <c r="A93" t="s">
        <v>5043</v>
      </c>
      <c r="B93">
        <v>453758837</v>
      </c>
      <c r="C93" t="s">
        <v>6103</v>
      </c>
      <c r="D93" s="2">
        <v>37400</v>
      </c>
      <c r="E93" t="s">
        <v>6135</v>
      </c>
      <c r="F93" t="s">
        <v>6165</v>
      </c>
      <c r="G93">
        <v>3144473475</v>
      </c>
    </row>
    <row r="94" spans="1:7" x14ac:dyDescent="0.35">
      <c r="A94" t="s">
        <v>600</v>
      </c>
      <c r="B94">
        <v>525673689</v>
      </c>
      <c r="C94" t="s">
        <v>6105</v>
      </c>
      <c r="D94" s="2">
        <v>45070</v>
      </c>
      <c r="E94" t="s">
        <v>6135</v>
      </c>
      <c r="F94" t="s">
        <v>6141</v>
      </c>
      <c r="G94">
        <v>1069079616</v>
      </c>
    </row>
    <row r="95" spans="1:7" x14ac:dyDescent="0.35">
      <c r="A95" t="s">
        <v>3089</v>
      </c>
      <c r="B95">
        <v>910308583</v>
      </c>
      <c r="C95" t="s">
        <v>6108</v>
      </c>
      <c r="D95" s="2">
        <v>41054</v>
      </c>
      <c r="E95" t="s">
        <v>6135</v>
      </c>
      <c r="F95" t="s">
        <v>6168</v>
      </c>
      <c r="G95">
        <v>3976011</v>
      </c>
    </row>
    <row r="96" spans="1:7" x14ac:dyDescent="0.35">
      <c r="A96" t="s">
        <v>2884</v>
      </c>
      <c r="B96">
        <v>38852546</v>
      </c>
      <c r="C96" t="s">
        <v>6102</v>
      </c>
      <c r="D96" s="2">
        <v>27905</v>
      </c>
      <c r="E96" t="s">
        <v>6129</v>
      </c>
      <c r="F96" t="s">
        <v>6138</v>
      </c>
      <c r="G96">
        <v>28140406</v>
      </c>
    </row>
    <row r="97" spans="1:7" x14ac:dyDescent="0.35">
      <c r="A97" t="s">
        <v>191</v>
      </c>
      <c r="B97">
        <v>17757953</v>
      </c>
      <c r="C97" t="s">
        <v>6118</v>
      </c>
      <c r="D97" s="2">
        <v>32288</v>
      </c>
      <c r="E97" t="s">
        <v>6129</v>
      </c>
      <c r="F97" t="s">
        <v>6159</v>
      </c>
      <c r="G97">
        <v>5201924352</v>
      </c>
    </row>
    <row r="98" spans="1:7" x14ac:dyDescent="0.35">
      <c r="A98" t="s">
        <v>2296</v>
      </c>
      <c r="B98">
        <v>26450599</v>
      </c>
      <c r="C98" t="s">
        <v>6108</v>
      </c>
      <c r="D98" s="2">
        <v>34843</v>
      </c>
      <c r="E98" t="s">
        <v>6135</v>
      </c>
      <c r="F98" t="s">
        <v>6168</v>
      </c>
      <c r="G98">
        <v>1755225084</v>
      </c>
    </row>
    <row r="99" spans="1:7" x14ac:dyDescent="0.35">
      <c r="A99" t="s">
        <v>2359</v>
      </c>
      <c r="B99">
        <v>934160358</v>
      </c>
      <c r="C99" t="s">
        <v>6111</v>
      </c>
      <c r="D99" s="2">
        <v>36304</v>
      </c>
      <c r="E99" t="s">
        <v>6127</v>
      </c>
      <c r="F99" t="s">
        <v>6136</v>
      </c>
      <c r="G99">
        <v>919815624</v>
      </c>
    </row>
    <row r="100" spans="1:7" x14ac:dyDescent="0.35">
      <c r="A100" t="s">
        <v>945</v>
      </c>
      <c r="B100">
        <v>852176724</v>
      </c>
      <c r="C100" t="s">
        <v>6113</v>
      </c>
      <c r="D100" s="2">
        <v>34478</v>
      </c>
      <c r="E100" t="s">
        <v>6135</v>
      </c>
      <c r="F100" t="s">
        <v>2919</v>
      </c>
      <c r="G100">
        <v>37825251</v>
      </c>
    </row>
    <row r="101" spans="1:7" x14ac:dyDescent="0.35">
      <c r="A101" t="s">
        <v>3589</v>
      </c>
      <c r="B101">
        <v>8590073</v>
      </c>
      <c r="C101" t="s">
        <v>6108</v>
      </c>
      <c r="D101" s="2">
        <v>32653</v>
      </c>
      <c r="E101" t="s">
        <v>6135</v>
      </c>
      <c r="F101" t="s">
        <v>6148</v>
      </c>
      <c r="G101">
        <v>754342933</v>
      </c>
    </row>
    <row r="102" spans="1:7" x14ac:dyDescent="0.35">
      <c r="A102" t="s">
        <v>618</v>
      </c>
      <c r="B102">
        <v>439747446</v>
      </c>
      <c r="C102" t="s">
        <v>6121</v>
      </c>
      <c r="D102" s="2">
        <v>40322</v>
      </c>
      <c r="E102" t="s">
        <v>6127</v>
      </c>
      <c r="F102" t="s">
        <v>6157</v>
      </c>
      <c r="G102">
        <v>1114856</v>
      </c>
    </row>
    <row r="103" spans="1:7" x14ac:dyDescent="0.35">
      <c r="A103" t="s">
        <v>4262</v>
      </c>
      <c r="B103">
        <v>935714648</v>
      </c>
      <c r="C103" t="s">
        <v>6108</v>
      </c>
      <c r="D103" s="2">
        <v>22061</v>
      </c>
      <c r="E103" t="s">
        <v>6135</v>
      </c>
      <c r="F103" t="s">
        <v>6130</v>
      </c>
      <c r="G103">
        <v>1936909314</v>
      </c>
    </row>
    <row r="104" spans="1:7" x14ac:dyDescent="0.35">
      <c r="A104" t="s">
        <v>979</v>
      </c>
      <c r="B104">
        <v>98577196</v>
      </c>
      <c r="C104" t="s">
        <v>6108</v>
      </c>
      <c r="D104" s="2">
        <v>40687</v>
      </c>
      <c r="E104" t="s">
        <v>6131</v>
      </c>
      <c r="F104" t="s">
        <v>6168</v>
      </c>
      <c r="G104">
        <v>186911361</v>
      </c>
    </row>
    <row r="105" spans="1:7" x14ac:dyDescent="0.35">
      <c r="A105" t="s">
        <v>2742</v>
      </c>
      <c r="B105">
        <v>224684162</v>
      </c>
      <c r="C105" t="s">
        <v>6111</v>
      </c>
      <c r="D105" s="2">
        <v>32653</v>
      </c>
      <c r="E105" t="s">
        <v>6135</v>
      </c>
      <c r="F105" t="s">
        <v>6163</v>
      </c>
      <c r="G105">
        <v>6536936</v>
      </c>
    </row>
    <row r="106" spans="1:7" x14ac:dyDescent="0.35">
      <c r="A106" t="s">
        <v>5622</v>
      </c>
      <c r="B106">
        <v>817900012</v>
      </c>
      <c r="C106" t="s">
        <v>6108</v>
      </c>
      <c r="D106" s="2">
        <v>33749</v>
      </c>
      <c r="E106" t="s">
        <v>6131</v>
      </c>
      <c r="F106" t="s">
        <v>6152</v>
      </c>
      <c r="G106">
        <v>9639006</v>
      </c>
    </row>
    <row r="107" spans="1:7" x14ac:dyDescent="0.35">
      <c r="A107" t="s">
        <v>4752</v>
      </c>
      <c r="B107">
        <v>76432755</v>
      </c>
      <c r="C107" t="s">
        <v>6102</v>
      </c>
      <c r="D107" s="2">
        <v>33017</v>
      </c>
      <c r="E107" t="s">
        <v>6135</v>
      </c>
      <c r="F107" t="s">
        <v>6138</v>
      </c>
      <c r="G107">
        <v>1912459563</v>
      </c>
    </row>
    <row r="108" spans="1:7" x14ac:dyDescent="0.35">
      <c r="A108" t="s">
        <v>4893</v>
      </c>
      <c r="B108">
        <v>118170353</v>
      </c>
      <c r="C108" t="s">
        <v>6107</v>
      </c>
      <c r="D108" s="2">
        <v>34478</v>
      </c>
      <c r="E108" t="s">
        <v>6127</v>
      </c>
      <c r="F108" t="s">
        <v>6156</v>
      </c>
      <c r="G108">
        <v>3167137536</v>
      </c>
    </row>
    <row r="109" spans="1:7" x14ac:dyDescent="0.35">
      <c r="A109" t="s">
        <v>628</v>
      </c>
      <c r="B109">
        <v>803923948</v>
      </c>
      <c r="C109" t="s">
        <v>6121</v>
      </c>
      <c r="D109" s="2">
        <v>40322</v>
      </c>
      <c r="E109" t="s">
        <v>6135</v>
      </c>
      <c r="F109" t="s">
        <v>6147</v>
      </c>
      <c r="G109">
        <v>1141695126</v>
      </c>
    </row>
    <row r="110" spans="1:7" x14ac:dyDescent="0.35">
      <c r="A110" t="s">
        <v>469</v>
      </c>
      <c r="B110">
        <v>597156316</v>
      </c>
      <c r="C110" t="s">
        <v>6108</v>
      </c>
      <c r="D110" s="2">
        <v>30095</v>
      </c>
      <c r="E110" t="s">
        <v>6135</v>
      </c>
      <c r="F110" t="s">
        <v>6130</v>
      </c>
      <c r="G110">
        <v>172268544</v>
      </c>
    </row>
    <row r="111" spans="1:7" x14ac:dyDescent="0.35">
      <c r="A111" t="s">
        <v>1452</v>
      </c>
      <c r="B111">
        <v>204223409</v>
      </c>
      <c r="C111" t="s">
        <v>6113</v>
      </c>
      <c r="D111" s="2">
        <v>34843</v>
      </c>
      <c r="E111" t="s">
        <v>6131</v>
      </c>
      <c r="F111" t="s">
        <v>2588</v>
      </c>
      <c r="G111">
        <v>316347876</v>
      </c>
    </row>
    <row r="112" spans="1:7" x14ac:dyDescent="0.35">
      <c r="A112" t="s">
        <v>5409</v>
      </c>
      <c r="B112">
        <v>629323798</v>
      </c>
      <c r="C112" t="s">
        <v>6108</v>
      </c>
      <c r="D112" s="2">
        <v>41419</v>
      </c>
      <c r="E112" t="s">
        <v>6135</v>
      </c>
      <c r="F112" t="s">
        <v>6158</v>
      </c>
      <c r="G112">
        <v>235953245</v>
      </c>
    </row>
    <row r="113" spans="1:7" x14ac:dyDescent="0.35">
      <c r="A113" t="s">
        <v>5378</v>
      </c>
      <c r="B113">
        <v>828002445</v>
      </c>
      <c r="C113" t="s">
        <v>6102</v>
      </c>
      <c r="D113" s="2">
        <v>29366</v>
      </c>
      <c r="E113" t="s">
        <v>6135</v>
      </c>
      <c r="F113" t="s">
        <v>5615</v>
      </c>
      <c r="G113">
        <v>4191455488</v>
      </c>
    </row>
    <row r="114" spans="1:7" x14ac:dyDescent="0.35">
      <c r="A114" t="s">
        <v>4510</v>
      </c>
      <c r="B114">
        <v>716576434</v>
      </c>
      <c r="C114" t="s">
        <v>6119</v>
      </c>
      <c r="D114" s="2">
        <v>35575</v>
      </c>
      <c r="E114" t="s">
        <v>6135</v>
      </c>
      <c r="F114" t="s">
        <v>6169</v>
      </c>
      <c r="G114">
        <v>3612576704</v>
      </c>
    </row>
    <row r="115" spans="1:7" x14ac:dyDescent="0.35">
      <c r="A115" t="s">
        <v>2587</v>
      </c>
      <c r="B115">
        <v>453797642</v>
      </c>
      <c r="C115" t="s">
        <v>6114</v>
      </c>
      <c r="D115" s="2">
        <v>34114</v>
      </c>
      <c r="E115" t="s">
        <v>6131</v>
      </c>
      <c r="F115" t="s">
        <v>6154</v>
      </c>
      <c r="G115">
        <v>397676175</v>
      </c>
    </row>
    <row r="116" spans="1:7" x14ac:dyDescent="0.35">
      <c r="A116" t="s">
        <v>1318</v>
      </c>
      <c r="B116">
        <v>267946420</v>
      </c>
      <c r="C116" t="s">
        <v>6108</v>
      </c>
      <c r="D116" s="2">
        <v>28999</v>
      </c>
      <c r="E116" t="s">
        <v>6135</v>
      </c>
      <c r="F116" t="s">
        <v>6170</v>
      </c>
      <c r="G116">
        <v>178715625</v>
      </c>
    </row>
    <row r="117" spans="1:7" x14ac:dyDescent="0.35">
      <c r="A117" t="s">
        <v>4175</v>
      </c>
      <c r="B117">
        <v>738174825</v>
      </c>
      <c r="C117" t="s">
        <v>6108</v>
      </c>
      <c r="D117" s="2">
        <v>33017</v>
      </c>
      <c r="E117" t="s">
        <v>6131</v>
      </c>
      <c r="F117" t="s">
        <v>6143</v>
      </c>
      <c r="G117">
        <v>87964254</v>
      </c>
    </row>
    <row r="118" spans="1:7" x14ac:dyDescent="0.35">
      <c r="A118" t="s">
        <v>2232</v>
      </c>
      <c r="B118">
        <v>87826690</v>
      </c>
      <c r="C118" t="s">
        <v>6121</v>
      </c>
      <c r="D118" s="2">
        <v>24983</v>
      </c>
      <c r="E118" t="s">
        <v>6127</v>
      </c>
      <c r="F118" t="s">
        <v>6157</v>
      </c>
      <c r="G118">
        <v>3164875374</v>
      </c>
    </row>
    <row r="119" spans="1:7" x14ac:dyDescent="0.35">
      <c r="A119" t="s">
        <v>479</v>
      </c>
      <c r="B119">
        <v>176222762</v>
      </c>
      <c r="C119" t="s">
        <v>6120</v>
      </c>
      <c r="D119" s="2">
        <v>34843</v>
      </c>
      <c r="E119" t="s">
        <v>6127</v>
      </c>
      <c r="F119" t="s">
        <v>4096</v>
      </c>
      <c r="G119">
        <v>1355071446</v>
      </c>
    </row>
    <row r="120" spans="1:7" x14ac:dyDescent="0.35">
      <c r="A120" t="s">
        <v>5200</v>
      </c>
      <c r="B120">
        <v>687970690</v>
      </c>
      <c r="C120" t="s">
        <v>6111</v>
      </c>
      <c r="D120" s="2">
        <v>39593</v>
      </c>
      <c r="E120" t="s">
        <v>6131</v>
      </c>
      <c r="F120" t="s">
        <v>6163</v>
      </c>
      <c r="G120">
        <v>62681875</v>
      </c>
    </row>
    <row r="121" spans="1:7" x14ac:dyDescent="0.35">
      <c r="A121" t="s">
        <v>1010</v>
      </c>
      <c r="B121">
        <v>253730021</v>
      </c>
      <c r="C121" t="s">
        <v>6119</v>
      </c>
      <c r="D121" s="2">
        <v>20233</v>
      </c>
      <c r="E121" t="s">
        <v>6131</v>
      </c>
      <c r="F121" t="s">
        <v>6169</v>
      </c>
      <c r="G121">
        <v>1916650176</v>
      </c>
    </row>
    <row r="122" spans="1:7" x14ac:dyDescent="0.35">
      <c r="A122" t="s">
        <v>3913</v>
      </c>
      <c r="B122">
        <v>435998583</v>
      </c>
      <c r="C122" t="s">
        <v>6115</v>
      </c>
      <c r="D122" s="2">
        <v>36304</v>
      </c>
      <c r="E122" t="s">
        <v>6127</v>
      </c>
      <c r="F122" t="s">
        <v>6171</v>
      </c>
      <c r="G122">
        <v>2081806272</v>
      </c>
    </row>
    <row r="123" spans="1:7" x14ac:dyDescent="0.35">
      <c r="A123" t="s">
        <v>5580</v>
      </c>
      <c r="B123">
        <v>106222597</v>
      </c>
      <c r="C123" t="s">
        <v>6118</v>
      </c>
      <c r="D123" s="2">
        <v>21694</v>
      </c>
      <c r="E123" t="s">
        <v>6133</v>
      </c>
      <c r="F123" t="s">
        <v>6159</v>
      </c>
      <c r="G123">
        <v>1882172432</v>
      </c>
    </row>
    <row r="124" spans="1:7" x14ac:dyDescent="0.35">
      <c r="A124" t="s">
        <v>5614</v>
      </c>
      <c r="B124">
        <v>846532006</v>
      </c>
      <c r="C124" t="s">
        <v>6114</v>
      </c>
      <c r="D124" s="2">
        <v>35575</v>
      </c>
      <c r="E124" t="s">
        <v>6129</v>
      </c>
      <c r="F124" t="s">
        <v>6167</v>
      </c>
      <c r="G124">
        <v>591317424</v>
      </c>
    </row>
    <row r="125" spans="1:7" x14ac:dyDescent="0.35">
      <c r="A125" t="s">
        <v>2298</v>
      </c>
      <c r="B125">
        <v>925626195</v>
      </c>
      <c r="C125" t="s">
        <v>6115</v>
      </c>
      <c r="D125" s="2">
        <v>23522</v>
      </c>
      <c r="E125" t="s">
        <v>6129</v>
      </c>
      <c r="F125" t="s">
        <v>6171</v>
      </c>
      <c r="G125">
        <v>166539672</v>
      </c>
    </row>
    <row r="126" spans="1:7" x14ac:dyDescent="0.35">
      <c r="A126" t="s">
        <v>1784</v>
      </c>
      <c r="B126">
        <v>475767486</v>
      </c>
      <c r="C126" t="s">
        <v>6112</v>
      </c>
      <c r="D126" s="2">
        <v>41054</v>
      </c>
      <c r="E126" t="s">
        <v>6131</v>
      </c>
      <c r="F126" t="s">
        <v>6142</v>
      </c>
      <c r="G126">
        <v>13522208</v>
      </c>
    </row>
    <row r="127" spans="1:7" x14ac:dyDescent="0.35">
      <c r="A127" t="s">
        <v>4676</v>
      </c>
      <c r="B127">
        <v>298970874</v>
      </c>
      <c r="C127" t="s">
        <v>6108</v>
      </c>
      <c r="D127" s="2">
        <v>33749</v>
      </c>
      <c r="E127" t="s">
        <v>6127</v>
      </c>
      <c r="F127" t="s">
        <v>6170</v>
      </c>
      <c r="G127">
        <v>23751045</v>
      </c>
    </row>
    <row r="128" spans="1:7" x14ac:dyDescent="0.35">
      <c r="A128" t="s">
        <v>2864</v>
      </c>
      <c r="B128">
        <v>311714534</v>
      </c>
      <c r="C128" t="s">
        <v>6112</v>
      </c>
      <c r="D128" s="2">
        <v>38861</v>
      </c>
      <c r="E128" t="s">
        <v>6127</v>
      </c>
      <c r="F128" t="s">
        <v>6142</v>
      </c>
      <c r="G128">
        <v>1717317316</v>
      </c>
    </row>
    <row r="129" spans="1:7" x14ac:dyDescent="0.35">
      <c r="A129" t="s">
        <v>5433</v>
      </c>
      <c r="B129">
        <v>448953982</v>
      </c>
      <c r="C129" t="s">
        <v>6108</v>
      </c>
      <c r="D129" s="2">
        <v>20600</v>
      </c>
      <c r="E129" t="s">
        <v>6135</v>
      </c>
      <c r="F129" t="s">
        <v>6130</v>
      </c>
      <c r="G129">
        <v>834413176</v>
      </c>
    </row>
    <row r="130" spans="1:7" x14ac:dyDescent="0.35">
      <c r="A130" t="s">
        <v>3348</v>
      </c>
      <c r="B130">
        <v>309373814</v>
      </c>
      <c r="C130" t="s">
        <v>6110</v>
      </c>
      <c r="D130" s="2">
        <v>31192</v>
      </c>
      <c r="E130" t="s">
        <v>6127</v>
      </c>
      <c r="F130" t="s">
        <v>6137</v>
      </c>
      <c r="G130">
        <v>622197912</v>
      </c>
    </row>
    <row r="131" spans="1:7" x14ac:dyDescent="0.35">
      <c r="A131" t="s">
        <v>3245</v>
      </c>
      <c r="B131">
        <v>46822267</v>
      </c>
      <c r="C131" t="s">
        <v>6104</v>
      </c>
      <c r="D131" s="2">
        <v>22790</v>
      </c>
      <c r="E131" t="s">
        <v>6135</v>
      </c>
      <c r="F131" t="s">
        <v>6162</v>
      </c>
      <c r="G131">
        <v>242230661</v>
      </c>
    </row>
    <row r="132" spans="1:7" x14ac:dyDescent="0.35">
      <c r="A132" t="s">
        <v>2069</v>
      </c>
      <c r="B132">
        <v>236168567</v>
      </c>
      <c r="C132" t="s">
        <v>6103</v>
      </c>
      <c r="D132" s="2">
        <v>20233</v>
      </c>
      <c r="E132" t="s">
        <v>6127</v>
      </c>
      <c r="F132" t="s">
        <v>6165</v>
      </c>
      <c r="G132">
        <v>1227239013</v>
      </c>
    </row>
    <row r="133" spans="1:7" x14ac:dyDescent="0.35">
      <c r="A133" t="s">
        <v>4055</v>
      </c>
      <c r="B133">
        <v>598377998</v>
      </c>
      <c r="C133" t="s">
        <v>6108</v>
      </c>
      <c r="D133" s="2">
        <v>20233</v>
      </c>
      <c r="E133" t="s">
        <v>6135</v>
      </c>
      <c r="F133" t="s">
        <v>6158</v>
      </c>
      <c r="G133">
        <v>1042511248</v>
      </c>
    </row>
    <row r="134" spans="1:7" x14ac:dyDescent="0.35">
      <c r="A134" t="s">
        <v>2044</v>
      </c>
      <c r="B134">
        <v>318998783</v>
      </c>
      <c r="C134" t="s">
        <v>6121</v>
      </c>
      <c r="D134" s="2">
        <v>27538</v>
      </c>
      <c r="E134" t="s">
        <v>6135</v>
      </c>
      <c r="F134" t="s">
        <v>6147</v>
      </c>
      <c r="G134">
        <v>3800183499</v>
      </c>
    </row>
    <row r="135" spans="1:7" x14ac:dyDescent="0.35">
      <c r="A135" t="s">
        <v>5755</v>
      </c>
      <c r="B135">
        <v>955631691</v>
      </c>
      <c r="C135" t="s">
        <v>6122</v>
      </c>
      <c r="D135" s="2">
        <v>40322</v>
      </c>
      <c r="E135" t="s">
        <v>6127</v>
      </c>
      <c r="F135" t="s">
        <v>4140</v>
      </c>
      <c r="G135">
        <v>584212388</v>
      </c>
    </row>
    <row r="136" spans="1:7" x14ac:dyDescent="0.35">
      <c r="A136" t="s">
        <v>5019</v>
      </c>
      <c r="B136">
        <v>373125639</v>
      </c>
      <c r="C136" t="s">
        <v>6108</v>
      </c>
      <c r="D136" s="2">
        <v>29366</v>
      </c>
      <c r="E136" t="s">
        <v>6135</v>
      </c>
      <c r="F136" t="s">
        <v>6130</v>
      </c>
      <c r="G136">
        <v>3353063</v>
      </c>
    </row>
    <row r="137" spans="1:7" x14ac:dyDescent="0.35">
      <c r="A137" t="s">
        <v>2196</v>
      </c>
      <c r="B137">
        <v>206071219</v>
      </c>
      <c r="C137" t="s">
        <v>6103</v>
      </c>
      <c r="D137" s="2">
        <v>38132</v>
      </c>
      <c r="E137" t="s">
        <v>6129</v>
      </c>
      <c r="F137" t="s">
        <v>6134</v>
      </c>
      <c r="G137">
        <v>11407648</v>
      </c>
    </row>
    <row r="138" spans="1:7" x14ac:dyDescent="0.35">
      <c r="A138" t="s">
        <v>3964</v>
      </c>
      <c r="B138">
        <v>158700396</v>
      </c>
      <c r="C138" t="s">
        <v>6113</v>
      </c>
      <c r="D138" s="2">
        <v>40322</v>
      </c>
      <c r="E138" t="s">
        <v>6133</v>
      </c>
      <c r="F138" t="s">
        <v>2588</v>
      </c>
      <c r="G138">
        <v>266915625</v>
      </c>
    </row>
    <row r="139" spans="1:7" x14ac:dyDescent="0.35">
      <c r="A139" t="s">
        <v>5976</v>
      </c>
      <c r="B139">
        <v>887871306</v>
      </c>
      <c r="C139" t="s">
        <v>6113</v>
      </c>
      <c r="D139" s="2">
        <v>24251</v>
      </c>
      <c r="E139" t="s">
        <v>6129</v>
      </c>
      <c r="F139" t="s">
        <v>6153</v>
      </c>
      <c r="G139">
        <v>2820117267</v>
      </c>
    </row>
    <row r="140" spans="1:7" x14ac:dyDescent="0.35">
      <c r="A140" t="s">
        <v>753</v>
      </c>
      <c r="B140">
        <v>534752819</v>
      </c>
      <c r="C140" t="s">
        <v>6107</v>
      </c>
      <c r="D140" s="2">
        <v>25712</v>
      </c>
      <c r="E140" t="s">
        <v>6131</v>
      </c>
      <c r="F140" t="s">
        <v>6156</v>
      </c>
      <c r="G140">
        <v>1104860952</v>
      </c>
    </row>
    <row r="141" spans="1:7" x14ac:dyDescent="0.35">
      <c r="A141" t="s">
        <v>2585</v>
      </c>
      <c r="B141">
        <v>241349621</v>
      </c>
      <c r="C141" t="s">
        <v>6103</v>
      </c>
      <c r="D141" s="2">
        <v>23887</v>
      </c>
      <c r="E141" t="s">
        <v>6135</v>
      </c>
      <c r="F141" t="s">
        <v>6134</v>
      </c>
      <c r="G141">
        <v>2205266274</v>
      </c>
    </row>
    <row r="142" spans="1:7" x14ac:dyDescent="0.35">
      <c r="A142" t="s">
        <v>2111</v>
      </c>
      <c r="B142">
        <v>191350100</v>
      </c>
      <c r="C142" t="s">
        <v>6108</v>
      </c>
      <c r="D142" s="2">
        <v>31921</v>
      </c>
      <c r="E142" t="s">
        <v>6131</v>
      </c>
      <c r="F142" t="s">
        <v>6146</v>
      </c>
      <c r="G142">
        <v>9242337</v>
      </c>
    </row>
    <row r="143" spans="1:7" x14ac:dyDescent="0.35">
      <c r="A143" t="s">
        <v>5949</v>
      </c>
      <c r="B143">
        <v>387908126</v>
      </c>
      <c r="C143" t="s">
        <v>6101</v>
      </c>
      <c r="D143" s="2">
        <v>35939</v>
      </c>
      <c r="E143" t="s">
        <v>6131</v>
      </c>
      <c r="F143" t="s">
        <v>6132</v>
      </c>
      <c r="G143">
        <v>1904919264</v>
      </c>
    </row>
    <row r="144" spans="1:7" x14ac:dyDescent="0.35">
      <c r="A144" t="s">
        <v>5934</v>
      </c>
      <c r="B144">
        <v>893095503</v>
      </c>
      <c r="C144" t="s">
        <v>6111</v>
      </c>
      <c r="D144" s="2">
        <v>22426</v>
      </c>
      <c r="E144" t="s">
        <v>6135</v>
      </c>
      <c r="F144" t="s">
        <v>6163</v>
      </c>
      <c r="G144">
        <v>33838313</v>
      </c>
    </row>
    <row r="145" spans="1:7" x14ac:dyDescent="0.35">
      <c r="A145" t="s">
        <v>3199</v>
      </c>
      <c r="B145">
        <v>989455710</v>
      </c>
      <c r="C145" t="s">
        <v>6119</v>
      </c>
      <c r="D145" s="2">
        <v>26077</v>
      </c>
      <c r="E145" t="s">
        <v>6133</v>
      </c>
      <c r="F145" t="s">
        <v>6172</v>
      </c>
      <c r="G145">
        <v>137063355</v>
      </c>
    </row>
    <row r="146" spans="1:7" x14ac:dyDescent="0.35">
      <c r="A146" t="s">
        <v>4764</v>
      </c>
      <c r="B146">
        <v>591739608</v>
      </c>
      <c r="C146" t="s">
        <v>6112</v>
      </c>
      <c r="D146" s="2">
        <v>22061</v>
      </c>
      <c r="E146" t="s">
        <v>6135</v>
      </c>
      <c r="F146" t="s">
        <v>6142</v>
      </c>
      <c r="G146">
        <v>1074969585</v>
      </c>
    </row>
    <row r="147" spans="1:7" x14ac:dyDescent="0.35">
      <c r="A147" t="s">
        <v>965</v>
      </c>
      <c r="B147">
        <v>842020221</v>
      </c>
      <c r="C147" t="s">
        <v>6103</v>
      </c>
      <c r="D147" s="2">
        <v>38132</v>
      </c>
      <c r="E147" t="s">
        <v>6129</v>
      </c>
      <c r="F147" t="s">
        <v>6165</v>
      </c>
      <c r="G147">
        <v>41071056</v>
      </c>
    </row>
    <row r="148" spans="1:7" x14ac:dyDescent="0.35">
      <c r="A148" t="s">
        <v>1546</v>
      </c>
      <c r="B148">
        <v>396766385</v>
      </c>
      <c r="C148" t="s">
        <v>6102</v>
      </c>
      <c r="D148" s="2">
        <v>31556</v>
      </c>
      <c r="E148" t="s">
        <v>6129</v>
      </c>
      <c r="F148" t="s">
        <v>5615</v>
      </c>
      <c r="G148">
        <v>672064848</v>
      </c>
    </row>
    <row r="149" spans="1:7" x14ac:dyDescent="0.35">
      <c r="A149" t="s">
        <v>2957</v>
      </c>
      <c r="B149">
        <v>775230955</v>
      </c>
      <c r="C149" t="s">
        <v>6118</v>
      </c>
      <c r="D149" s="2">
        <v>33382</v>
      </c>
      <c r="E149" t="s">
        <v>6133</v>
      </c>
      <c r="F149" t="s">
        <v>6159</v>
      </c>
      <c r="G149">
        <v>961903578</v>
      </c>
    </row>
    <row r="150" spans="1:7" x14ac:dyDescent="0.35">
      <c r="A150" t="s">
        <v>3216</v>
      </c>
      <c r="B150">
        <v>9780747</v>
      </c>
      <c r="C150" t="s">
        <v>6111</v>
      </c>
      <c r="D150" s="2">
        <v>21694</v>
      </c>
      <c r="E150" t="s">
        <v>6127</v>
      </c>
      <c r="F150" t="s">
        <v>6163</v>
      </c>
      <c r="G150">
        <v>2458758015</v>
      </c>
    </row>
    <row r="151" spans="1:7" x14ac:dyDescent="0.35">
      <c r="A151" t="s">
        <v>5797</v>
      </c>
      <c r="B151">
        <v>710131099</v>
      </c>
      <c r="C151" t="s">
        <v>6110</v>
      </c>
      <c r="D151" s="2">
        <v>27173</v>
      </c>
      <c r="E151" t="s">
        <v>6133</v>
      </c>
      <c r="F151" t="s">
        <v>6137</v>
      </c>
      <c r="G151">
        <v>203317086</v>
      </c>
    </row>
    <row r="152" spans="1:7" x14ac:dyDescent="0.35">
      <c r="A152" t="s">
        <v>3169</v>
      </c>
      <c r="B152">
        <v>254374522</v>
      </c>
      <c r="C152" t="s">
        <v>6105</v>
      </c>
      <c r="D152" s="2">
        <v>24251</v>
      </c>
      <c r="E152" t="s">
        <v>6135</v>
      </c>
      <c r="F152" t="s">
        <v>6166</v>
      </c>
      <c r="G152">
        <v>1058112</v>
      </c>
    </row>
    <row r="153" spans="1:7" x14ac:dyDescent="0.35">
      <c r="A153" t="s">
        <v>5907</v>
      </c>
      <c r="B153">
        <v>176770758</v>
      </c>
      <c r="C153" t="s">
        <v>6104</v>
      </c>
      <c r="D153" s="2">
        <v>21694</v>
      </c>
      <c r="E153" t="s">
        <v>6140</v>
      </c>
      <c r="F153" t="s">
        <v>6128</v>
      </c>
      <c r="G153">
        <v>4404393312</v>
      </c>
    </row>
    <row r="154" spans="1:7" x14ac:dyDescent="0.35">
      <c r="A154" t="s">
        <v>1249</v>
      </c>
      <c r="B154">
        <v>789761993</v>
      </c>
      <c r="C154" t="s">
        <v>6105</v>
      </c>
      <c r="D154" s="2">
        <v>26077</v>
      </c>
      <c r="E154" t="s">
        <v>6131</v>
      </c>
      <c r="F154" t="s">
        <v>6141</v>
      </c>
      <c r="G154">
        <v>2431639808</v>
      </c>
    </row>
    <row r="155" spans="1:7" x14ac:dyDescent="0.35">
      <c r="A155" t="s">
        <v>4744</v>
      </c>
      <c r="B155">
        <v>672898421</v>
      </c>
      <c r="C155" t="s">
        <v>6109</v>
      </c>
      <c r="D155" s="2">
        <v>38132</v>
      </c>
      <c r="E155" t="s">
        <v>6133</v>
      </c>
      <c r="F155" t="s">
        <v>6160</v>
      </c>
      <c r="G155">
        <v>1299323025</v>
      </c>
    </row>
    <row r="156" spans="1:7" x14ac:dyDescent="0.35">
      <c r="A156" t="s">
        <v>1410</v>
      </c>
      <c r="B156">
        <v>839479823</v>
      </c>
      <c r="C156" t="s">
        <v>6113</v>
      </c>
      <c r="D156" s="2">
        <v>41419</v>
      </c>
      <c r="E156" t="s">
        <v>6127</v>
      </c>
      <c r="F156" t="s">
        <v>2588</v>
      </c>
      <c r="G156">
        <v>1727411296</v>
      </c>
    </row>
    <row r="157" spans="1:7" x14ac:dyDescent="0.35">
      <c r="A157" t="s">
        <v>3501</v>
      </c>
      <c r="B157">
        <v>857789489</v>
      </c>
      <c r="C157" t="s">
        <v>6120</v>
      </c>
      <c r="D157" s="2">
        <v>27538</v>
      </c>
      <c r="E157" t="s">
        <v>6129</v>
      </c>
      <c r="F157" t="s">
        <v>6139</v>
      </c>
      <c r="G157">
        <v>802255423</v>
      </c>
    </row>
    <row r="158" spans="1:7" x14ac:dyDescent="0.35">
      <c r="A158" t="s">
        <v>5723</v>
      </c>
      <c r="B158">
        <v>814266527</v>
      </c>
      <c r="C158" t="s">
        <v>6108</v>
      </c>
      <c r="D158" s="2">
        <v>29366</v>
      </c>
      <c r="E158" t="s">
        <v>6135</v>
      </c>
      <c r="F158" t="s">
        <v>6152</v>
      </c>
      <c r="G158">
        <v>844105087</v>
      </c>
    </row>
    <row r="159" spans="1:7" x14ac:dyDescent="0.35">
      <c r="A159" t="s">
        <v>1168</v>
      </c>
      <c r="B159">
        <v>915295189</v>
      </c>
      <c r="C159" t="s">
        <v>6104</v>
      </c>
      <c r="D159" s="2">
        <v>26077</v>
      </c>
      <c r="E159" t="s">
        <v>6135</v>
      </c>
      <c r="F159" t="s">
        <v>6162</v>
      </c>
      <c r="G159">
        <v>8253007</v>
      </c>
    </row>
    <row r="160" spans="1:7" x14ac:dyDescent="0.35">
      <c r="A160" t="s">
        <v>582</v>
      </c>
      <c r="B160">
        <v>276566478</v>
      </c>
      <c r="C160" t="s">
        <v>6111</v>
      </c>
      <c r="D160" s="2">
        <v>27538</v>
      </c>
      <c r="E160" t="s">
        <v>6135</v>
      </c>
      <c r="F160" t="s">
        <v>6136</v>
      </c>
      <c r="G160">
        <v>1213686144</v>
      </c>
    </row>
    <row r="161" spans="1:7" x14ac:dyDescent="0.35">
      <c r="A161" t="s">
        <v>1414</v>
      </c>
      <c r="B161">
        <v>507007205</v>
      </c>
      <c r="C161" t="s">
        <v>6102</v>
      </c>
      <c r="D161" s="2">
        <v>43609</v>
      </c>
      <c r="E161" t="s">
        <v>6133</v>
      </c>
      <c r="F161" t="s">
        <v>5615</v>
      </c>
      <c r="G161">
        <v>1583417079</v>
      </c>
    </row>
    <row r="162" spans="1:7" x14ac:dyDescent="0.35">
      <c r="A162" t="s">
        <v>245</v>
      </c>
      <c r="B162">
        <v>935604502</v>
      </c>
      <c r="C162" t="s">
        <v>6120</v>
      </c>
      <c r="D162" s="2">
        <v>21329</v>
      </c>
      <c r="E162" t="s">
        <v>6135</v>
      </c>
      <c r="F162" t="s">
        <v>4096</v>
      </c>
      <c r="G162">
        <v>1393370472</v>
      </c>
    </row>
    <row r="163" spans="1:7" x14ac:dyDescent="0.35">
      <c r="A163" t="s">
        <v>4038</v>
      </c>
      <c r="B163">
        <v>11295299</v>
      </c>
      <c r="C163" t="s">
        <v>6116</v>
      </c>
      <c r="D163" s="2">
        <v>21329</v>
      </c>
      <c r="E163" t="s">
        <v>6135</v>
      </c>
      <c r="F163" t="s">
        <v>6149</v>
      </c>
      <c r="G163">
        <v>632463</v>
      </c>
    </row>
    <row r="164" spans="1:7" x14ac:dyDescent="0.35">
      <c r="A164" t="s">
        <v>377</v>
      </c>
      <c r="B164">
        <v>164529450</v>
      </c>
      <c r="C164" t="s">
        <v>6108</v>
      </c>
      <c r="D164" s="2">
        <v>34478</v>
      </c>
      <c r="E164" t="s">
        <v>6131</v>
      </c>
      <c r="F164" t="s">
        <v>6130</v>
      </c>
      <c r="G164">
        <v>223885116</v>
      </c>
    </row>
    <row r="165" spans="1:7" x14ac:dyDescent="0.35">
      <c r="A165" t="s">
        <v>5423</v>
      </c>
      <c r="B165">
        <v>683793376</v>
      </c>
      <c r="C165" t="s">
        <v>6120</v>
      </c>
      <c r="D165" s="2">
        <v>35939</v>
      </c>
      <c r="E165" t="s">
        <v>6135</v>
      </c>
      <c r="F165" t="s">
        <v>6139</v>
      </c>
      <c r="G165">
        <v>2236564512</v>
      </c>
    </row>
    <row r="166" spans="1:7" x14ac:dyDescent="0.35">
      <c r="A166" t="s">
        <v>5556</v>
      </c>
      <c r="B166">
        <v>259056326</v>
      </c>
      <c r="C166" t="s">
        <v>6119</v>
      </c>
      <c r="D166" s="2">
        <v>30095</v>
      </c>
      <c r="E166" t="s">
        <v>6131</v>
      </c>
      <c r="F166" t="s">
        <v>6169</v>
      </c>
      <c r="G166">
        <v>1687811425</v>
      </c>
    </row>
    <row r="167" spans="1:7" x14ac:dyDescent="0.35">
      <c r="A167" t="s">
        <v>2267</v>
      </c>
      <c r="B167">
        <v>443868936</v>
      </c>
      <c r="C167" t="s">
        <v>6112</v>
      </c>
      <c r="D167" s="2">
        <v>39958</v>
      </c>
      <c r="E167" t="s">
        <v>6129</v>
      </c>
      <c r="F167" t="s">
        <v>6173</v>
      </c>
      <c r="G167">
        <v>626973984</v>
      </c>
    </row>
    <row r="168" spans="1:7" x14ac:dyDescent="0.35">
      <c r="A168" t="s">
        <v>2409</v>
      </c>
      <c r="B168">
        <v>771470202</v>
      </c>
      <c r="C168" t="s">
        <v>6108</v>
      </c>
      <c r="D168" s="2">
        <v>38497</v>
      </c>
      <c r="E168" t="s">
        <v>6131</v>
      </c>
      <c r="F168" t="s">
        <v>6168</v>
      </c>
      <c r="G168">
        <v>3940185795</v>
      </c>
    </row>
    <row r="169" spans="1:7" x14ac:dyDescent="0.35">
      <c r="A169" t="s">
        <v>513</v>
      </c>
      <c r="B169">
        <v>827408332</v>
      </c>
      <c r="C169" t="s">
        <v>6121</v>
      </c>
      <c r="D169" s="2">
        <v>21329</v>
      </c>
      <c r="E169" t="s">
        <v>6131</v>
      </c>
      <c r="F169" t="s">
        <v>6157</v>
      </c>
      <c r="G169">
        <v>2661086844</v>
      </c>
    </row>
    <row r="170" spans="1:7" x14ac:dyDescent="0.35">
      <c r="A170" t="s">
        <v>1959</v>
      </c>
      <c r="B170">
        <v>315387508</v>
      </c>
      <c r="C170" t="s">
        <v>6102</v>
      </c>
      <c r="D170" s="2">
        <v>33749</v>
      </c>
      <c r="E170" t="s">
        <v>6135</v>
      </c>
      <c r="F170" t="s">
        <v>6161</v>
      </c>
      <c r="G170">
        <v>2319260559</v>
      </c>
    </row>
    <row r="171" spans="1:7" x14ac:dyDescent="0.35">
      <c r="A171" t="s">
        <v>568</v>
      </c>
      <c r="B171">
        <v>332182225</v>
      </c>
      <c r="C171" t="s">
        <v>6102</v>
      </c>
      <c r="D171" s="2">
        <v>37400</v>
      </c>
      <c r="E171" t="s">
        <v>6129</v>
      </c>
      <c r="F171" t="s">
        <v>6174</v>
      </c>
      <c r="G171">
        <v>844981235</v>
      </c>
    </row>
    <row r="172" spans="1:7" x14ac:dyDescent="0.35">
      <c r="A172" t="s">
        <v>3664</v>
      </c>
      <c r="B172">
        <v>54731291</v>
      </c>
      <c r="C172" t="s">
        <v>6108</v>
      </c>
      <c r="D172" s="2">
        <v>43976</v>
      </c>
      <c r="E172" t="s">
        <v>6131</v>
      </c>
      <c r="F172" t="s">
        <v>6143</v>
      </c>
      <c r="G172">
        <v>59075445</v>
      </c>
    </row>
    <row r="173" spans="1:7" x14ac:dyDescent="0.35">
      <c r="A173" t="s">
        <v>2253</v>
      </c>
      <c r="B173">
        <v>426567296</v>
      </c>
      <c r="C173" t="s">
        <v>6108</v>
      </c>
      <c r="D173" s="2">
        <v>21329</v>
      </c>
      <c r="E173" t="s">
        <v>6129</v>
      </c>
      <c r="F173" t="s">
        <v>6170</v>
      </c>
      <c r="G173">
        <v>1103647116</v>
      </c>
    </row>
    <row r="174" spans="1:7" x14ac:dyDescent="0.35">
      <c r="A174" t="s">
        <v>5251</v>
      </c>
      <c r="B174">
        <v>278484880</v>
      </c>
      <c r="C174" t="s">
        <v>6102</v>
      </c>
      <c r="D174" s="2">
        <v>44705</v>
      </c>
      <c r="E174" t="s">
        <v>6133</v>
      </c>
      <c r="F174" t="s">
        <v>5615</v>
      </c>
      <c r="G174">
        <v>186875037</v>
      </c>
    </row>
    <row r="175" spans="1:7" x14ac:dyDescent="0.35">
      <c r="A175" t="s">
        <v>1589</v>
      </c>
      <c r="B175">
        <v>74546346</v>
      </c>
      <c r="C175" t="s">
        <v>6102</v>
      </c>
      <c r="D175" s="2">
        <v>23887</v>
      </c>
      <c r="E175" t="s">
        <v>6129</v>
      </c>
      <c r="F175" t="s">
        <v>6138</v>
      </c>
      <c r="G175">
        <v>2362974976</v>
      </c>
    </row>
    <row r="176" spans="1:7" x14ac:dyDescent="0.35">
      <c r="A176" t="s">
        <v>5530</v>
      </c>
      <c r="B176">
        <v>61136726</v>
      </c>
      <c r="C176" t="s">
        <v>6113</v>
      </c>
      <c r="D176" s="2">
        <v>21694</v>
      </c>
      <c r="E176" t="s">
        <v>6131</v>
      </c>
      <c r="F176" t="s">
        <v>6153</v>
      </c>
      <c r="G176">
        <v>14343672</v>
      </c>
    </row>
    <row r="177" spans="1:7" x14ac:dyDescent="0.35">
      <c r="A177" t="s">
        <v>1357</v>
      </c>
      <c r="B177">
        <v>749493329</v>
      </c>
      <c r="C177" t="s">
        <v>6119</v>
      </c>
      <c r="D177" s="2">
        <v>23522</v>
      </c>
      <c r="E177" t="s">
        <v>6129</v>
      </c>
      <c r="F177" t="s">
        <v>6169</v>
      </c>
      <c r="G177">
        <v>2136195173</v>
      </c>
    </row>
    <row r="178" spans="1:7" x14ac:dyDescent="0.35">
      <c r="A178" t="s">
        <v>5509</v>
      </c>
      <c r="B178">
        <v>488315193</v>
      </c>
      <c r="C178" t="s">
        <v>6103</v>
      </c>
      <c r="D178" s="2">
        <v>29731</v>
      </c>
      <c r="E178" t="s">
        <v>6131</v>
      </c>
      <c r="F178" t="s">
        <v>6165</v>
      </c>
      <c r="G178">
        <v>124157088</v>
      </c>
    </row>
    <row r="179" spans="1:7" x14ac:dyDescent="0.35">
      <c r="A179" t="s">
        <v>5954</v>
      </c>
      <c r="B179">
        <v>476788440</v>
      </c>
      <c r="C179" t="s">
        <v>6117</v>
      </c>
      <c r="D179" s="2">
        <v>44705</v>
      </c>
      <c r="E179" t="s">
        <v>6135</v>
      </c>
      <c r="F179" t="s">
        <v>6150</v>
      </c>
      <c r="G179">
        <v>3133025168</v>
      </c>
    </row>
    <row r="180" spans="1:7" x14ac:dyDescent="0.35">
      <c r="A180" t="s">
        <v>4109</v>
      </c>
      <c r="B180">
        <v>809614065</v>
      </c>
      <c r="C180" t="s">
        <v>6108</v>
      </c>
      <c r="D180" s="2">
        <v>37400</v>
      </c>
      <c r="E180" t="s">
        <v>6133</v>
      </c>
      <c r="F180" t="s">
        <v>6143</v>
      </c>
      <c r="G180">
        <v>1719443752</v>
      </c>
    </row>
    <row r="181" spans="1:7" x14ac:dyDescent="0.35">
      <c r="A181" t="s">
        <v>2489</v>
      </c>
      <c r="B181">
        <v>975361259</v>
      </c>
      <c r="C181" t="s">
        <v>6103</v>
      </c>
      <c r="D181" s="2">
        <v>23887</v>
      </c>
      <c r="E181" t="s">
        <v>6133</v>
      </c>
      <c r="F181" t="s">
        <v>6134</v>
      </c>
      <c r="G181">
        <v>1852282173</v>
      </c>
    </row>
    <row r="182" spans="1:7" x14ac:dyDescent="0.35">
      <c r="A182" t="s">
        <v>2920</v>
      </c>
      <c r="B182">
        <v>34662039</v>
      </c>
      <c r="C182" t="s">
        <v>6118</v>
      </c>
      <c r="D182" s="2">
        <v>21694</v>
      </c>
      <c r="E182" t="s">
        <v>6131</v>
      </c>
      <c r="F182" t="s">
        <v>6159</v>
      </c>
      <c r="G182">
        <v>1314970944</v>
      </c>
    </row>
    <row r="183" spans="1:7" x14ac:dyDescent="0.35">
      <c r="A183" t="s">
        <v>1519</v>
      </c>
      <c r="B183">
        <v>530188381</v>
      </c>
      <c r="C183" t="s">
        <v>6114</v>
      </c>
      <c r="D183" s="2">
        <v>26444</v>
      </c>
      <c r="E183" t="s">
        <v>6129</v>
      </c>
      <c r="F183" t="s">
        <v>6167</v>
      </c>
      <c r="G183">
        <v>5956384</v>
      </c>
    </row>
    <row r="184" spans="1:7" x14ac:dyDescent="0.35">
      <c r="A184" t="s">
        <v>2218</v>
      </c>
      <c r="B184">
        <v>795569153</v>
      </c>
      <c r="C184" t="s">
        <v>6104</v>
      </c>
      <c r="D184" s="2">
        <v>37765</v>
      </c>
      <c r="E184" t="s">
        <v>6129</v>
      </c>
      <c r="F184" t="s">
        <v>6128</v>
      </c>
      <c r="G184">
        <v>1260306582</v>
      </c>
    </row>
    <row r="185" spans="1:7" x14ac:dyDescent="0.35">
      <c r="A185" t="s">
        <v>5564</v>
      </c>
      <c r="B185">
        <v>57303665</v>
      </c>
      <c r="C185" t="s">
        <v>6108</v>
      </c>
      <c r="D185" s="2">
        <v>41419</v>
      </c>
      <c r="E185" t="s">
        <v>6131</v>
      </c>
      <c r="F185" t="s">
        <v>6148</v>
      </c>
      <c r="G185">
        <v>1595123829</v>
      </c>
    </row>
    <row r="186" spans="1:7" x14ac:dyDescent="0.35">
      <c r="A186" t="s">
        <v>6063</v>
      </c>
      <c r="B186">
        <v>825826622</v>
      </c>
      <c r="C186" t="s">
        <v>6113</v>
      </c>
      <c r="D186" s="2">
        <v>38132</v>
      </c>
      <c r="E186" t="s">
        <v>6135</v>
      </c>
      <c r="F186" t="s">
        <v>6153</v>
      </c>
      <c r="G186">
        <v>668022317</v>
      </c>
    </row>
    <row r="187" spans="1:7" x14ac:dyDescent="0.35">
      <c r="A187" t="s">
        <v>1637</v>
      </c>
      <c r="B187">
        <v>764436046</v>
      </c>
      <c r="C187" t="s">
        <v>6112</v>
      </c>
      <c r="D187" s="2">
        <v>24251</v>
      </c>
      <c r="E187" t="s">
        <v>6135</v>
      </c>
      <c r="F187" t="s">
        <v>6142</v>
      </c>
      <c r="G187">
        <v>3343318125</v>
      </c>
    </row>
    <row r="188" spans="1:7" x14ac:dyDescent="0.35">
      <c r="A188" t="s">
        <v>4710</v>
      </c>
      <c r="B188">
        <v>807990242</v>
      </c>
      <c r="C188" t="s">
        <v>6113</v>
      </c>
      <c r="D188" s="2">
        <v>30460</v>
      </c>
      <c r="E188" t="s">
        <v>6127</v>
      </c>
      <c r="F188" t="s">
        <v>2588</v>
      </c>
      <c r="G188">
        <v>11768274</v>
      </c>
    </row>
    <row r="189" spans="1:7" x14ac:dyDescent="0.35">
      <c r="A189" t="s">
        <v>1896</v>
      </c>
      <c r="B189">
        <v>753849343</v>
      </c>
      <c r="C189" t="s">
        <v>6113</v>
      </c>
      <c r="D189" s="2">
        <v>30095</v>
      </c>
      <c r="E189" t="s">
        <v>6135</v>
      </c>
      <c r="F189" t="s">
        <v>2919</v>
      </c>
      <c r="G189">
        <v>642286443</v>
      </c>
    </row>
    <row r="190" spans="1:7" x14ac:dyDescent="0.35">
      <c r="A190" t="s">
        <v>2279</v>
      </c>
      <c r="B190">
        <v>352606622</v>
      </c>
      <c r="C190" t="s">
        <v>6116</v>
      </c>
      <c r="D190" s="2">
        <v>42148</v>
      </c>
      <c r="E190" t="s">
        <v>6129</v>
      </c>
      <c r="F190" t="s">
        <v>6149</v>
      </c>
      <c r="G190">
        <v>3045440937</v>
      </c>
    </row>
    <row r="191" spans="1:7" x14ac:dyDescent="0.35">
      <c r="A191" t="s">
        <v>5757</v>
      </c>
      <c r="B191">
        <v>607842215</v>
      </c>
      <c r="C191" t="s">
        <v>6118</v>
      </c>
      <c r="D191" s="2">
        <v>29731</v>
      </c>
      <c r="E191" t="s">
        <v>6129</v>
      </c>
      <c r="F191" t="s">
        <v>6159</v>
      </c>
      <c r="G191">
        <v>2221857857</v>
      </c>
    </row>
    <row r="192" spans="1:7" x14ac:dyDescent="0.35">
      <c r="A192" t="s">
        <v>3976</v>
      </c>
      <c r="B192">
        <v>352435955</v>
      </c>
      <c r="C192" t="s">
        <v>6122</v>
      </c>
      <c r="D192" s="2">
        <v>32653</v>
      </c>
      <c r="E192" t="s">
        <v>6129</v>
      </c>
      <c r="F192" t="s">
        <v>6164</v>
      </c>
      <c r="G192">
        <v>574172421</v>
      </c>
    </row>
    <row r="193" spans="1:7" x14ac:dyDescent="0.35">
      <c r="A193" t="s">
        <v>2453</v>
      </c>
      <c r="B193">
        <v>570375422</v>
      </c>
      <c r="C193" t="s">
        <v>6107</v>
      </c>
      <c r="D193" s="2">
        <v>39226</v>
      </c>
      <c r="E193" t="s">
        <v>6129</v>
      </c>
      <c r="F193" t="s">
        <v>6156</v>
      </c>
      <c r="G193">
        <v>71704224</v>
      </c>
    </row>
    <row r="194" spans="1:7" x14ac:dyDescent="0.35">
      <c r="A194" t="s">
        <v>1390</v>
      </c>
      <c r="B194">
        <v>238274446</v>
      </c>
      <c r="C194" t="s">
        <v>6102</v>
      </c>
      <c r="D194" s="2">
        <v>28634</v>
      </c>
      <c r="E194" t="s">
        <v>6135</v>
      </c>
      <c r="F194" t="s">
        <v>6138</v>
      </c>
      <c r="G194">
        <v>3157691712</v>
      </c>
    </row>
    <row r="195" spans="1:7" x14ac:dyDescent="0.35">
      <c r="A195" t="s">
        <v>2387</v>
      </c>
      <c r="B195">
        <v>506229434</v>
      </c>
      <c r="C195" t="s">
        <v>6120</v>
      </c>
      <c r="D195" s="2">
        <v>27173</v>
      </c>
      <c r="E195" t="s">
        <v>6131</v>
      </c>
      <c r="F195" t="s">
        <v>6139</v>
      </c>
      <c r="G195">
        <v>1197089013</v>
      </c>
    </row>
    <row r="196" spans="1:7" x14ac:dyDescent="0.35">
      <c r="A196" t="s">
        <v>3068</v>
      </c>
      <c r="B196">
        <v>894404158</v>
      </c>
      <c r="C196" t="s">
        <v>6121</v>
      </c>
      <c r="D196" s="2">
        <v>36304</v>
      </c>
      <c r="E196" t="s">
        <v>6127</v>
      </c>
      <c r="F196" t="s">
        <v>6147</v>
      </c>
      <c r="G196">
        <v>39235647</v>
      </c>
    </row>
    <row r="197" spans="1:7" x14ac:dyDescent="0.35">
      <c r="A197" t="s">
        <v>5026</v>
      </c>
      <c r="B197">
        <v>961259213</v>
      </c>
      <c r="C197" t="s">
        <v>6116</v>
      </c>
      <c r="D197" s="2">
        <v>27173</v>
      </c>
      <c r="E197" t="s">
        <v>6135</v>
      </c>
      <c r="F197" t="s">
        <v>6149</v>
      </c>
      <c r="G197">
        <v>1406685</v>
      </c>
    </row>
    <row r="198" spans="1:7" x14ac:dyDescent="0.35">
      <c r="A198" t="s">
        <v>3374</v>
      </c>
      <c r="B198">
        <v>538512524</v>
      </c>
      <c r="C198" t="s">
        <v>6117</v>
      </c>
      <c r="D198" s="2">
        <v>41419</v>
      </c>
      <c r="E198" t="s">
        <v>6131</v>
      </c>
      <c r="F198" t="s">
        <v>6150</v>
      </c>
      <c r="G198">
        <v>2305045952</v>
      </c>
    </row>
    <row r="199" spans="1:7" x14ac:dyDescent="0.35">
      <c r="A199" t="s">
        <v>3915</v>
      </c>
      <c r="B199">
        <v>963367321</v>
      </c>
      <c r="C199" t="s">
        <v>6110</v>
      </c>
      <c r="D199" s="2">
        <v>38132</v>
      </c>
      <c r="E199" t="s">
        <v>6135</v>
      </c>
      <c r="F199" t="s">
        <v>6137</v>
      </c>
      <c r="G199">
        <v>38502864</v>
      </c>
    </row>
    <row r="200" spans="1:7" x14ac:dyDescent="0.35">
      <c r="A200" t="s">
        <v>3470</v>
      </c>
      <c r="B200">
        <v>273049710</v>
      </c>
      <c r="C200" t="s">
        <v>6108</v>
      </c>
      <c r="D200" s="2">
        <v>33382</v>
      </c>
      <c r="E200" t="s">
        <v>6135</v>
      </c>
      <c r="F200" t="s">
        <v>6146</v>
      </c>
      <c r="G200">
        <v>1805472952</v>
      </c>
    </row>
    <row r="201" spans="1:7" x14ac:dyDescent="0.35">
      <c r="A201" t="s">
        <v>988</v>
      </c>
      <c r="B201">
        <v>468672741</v>
      </c>
      <c r="C201" t="s">
        <v>6103</v>
      </c>
      <c r="D201" s="2">
        <v>33749</v>
      </c>
      <c r="E201" t="s">
        <v>6135</v>
      </c>
      <c r="F201" t="s">
        <v>6165</v>
      </c>
      <c r="G201">
        <v>1482184704</v>
      </c>
    </row>
    <row r="202" spans="1:7" x14ac:dyDescent="0.35">
      <c r="A202" t="s">
        <v>1884</v>
      </c>
      <c r="B202">
        <v>605123228</v>
      </c>
      <c r="C202" t="s">
        <v>6103</v>
      </c>
      <c r="D202" s="2">
        <v>44341</v>
      </c>
      <c r="E202" t="s">
        <v>6131</v>
      </c>
      <c r="F202" t="s">
        <v>6165</v>
      </c>
      <c r="G202">
        <v>1781669226</v>
      </c>
    </row>
    <row r="203" spans="1:7" x14ac:dyDescent="0.35">
      <c r="A203" t="s">
        <v>1977</v>
      </c>
      <c r="B203">
        <v>620633359</v>
      </c>
      <c r="C203" t="s">
        <v>6111</v>
      </c>
      <c r="D203" s="2">
        <v>31556</v>
      </c>
      <c r="E203" t="s">
        <v>6131</v>
      </c>
      <c r="F203" t="s">
        <v>6163</v>
      </c>
      <c r="G203">
        <v>1688417004</v>
      </c>
    </row>
    <row r="204" spans="1:7" x14ac:dyDescent="0.35">
      <c r="A204" t="s">
        <v>3933</v>
      </c>
      <c r="B204">
        <v>800027615</v>
      </c>
      <c r="C204" t="s">
        <v>6108</v>
      </c>
      <c r="D204" s="2">
        <v>44705</v>
      </c>
      <c r="E204" t="s">
        <v>6127</v>
      </c>
      <c r="F204" t="s">
        <v>6146</v>
      </c>
      <c r="G204">
        <v>10079048</v>
      </c>
    </row>
    <row r="205" spans="1:7" x14ac:dyDescent="0.35">
      <c r="A205" t="s">
        <v>1426</v>
      </c>
      <c r="B205">
        <v>318683016</v>
      </c>
      <c r="C205" t="s">
        <v>6108</v>
      </c>
      <c r="D205" s="2">
        <v>25348</v>
      </c>
      <c r="E205" t="s">
        <v>6131</v>
      </c>
      <c r="F205" t="s">
        <v>6146</v>
      </c>
      <c r="G205">
        <v>2381713632</v>
      </c>
    </row>
    <row r="206" spans="1:7" x14ac:dyDescent="0.35">
      <c r="A206" t="s">
        <v>5888</v>
      </c>
      <c r="B206">
        <v>932995365</v>
      </c>
      <c r="C206" t="s">
        <v>6102</v>
      </c>
      <c r="D206" s="2">
        <v>34114</v>
      </c>
      <c r="E206" t="s">
        <v>6127</v>
      </c>
      <c r="F206" t="s">
        <v>6161</v>
      </c>
      <c r="G206">
        <v>710317416</v>
      </c>
    </row>
    <row r="207" spans="1:7" x14ac:dyDescent="0.35">
      <c r="A207" t="s">
        <v>4316</v>
      </c>
      <c r="B207">
        <v>528747128</v>
      </c>
      <c r="C207" t="s">
        <v>6108</v>
      </c>
      <c r="D207" s="2">
        <v>39593</v>
      </c>
      <c r="E207" t="s">
        <v>6135</v>
      </c>
      <c r="F207" t="s">
        <v>6170</v>
      </c>
      <c r="G207">
        <v>71863743</v>
      </c>
    </row>
    <row r="208" spans="1:7" x14ac:dyDescent="0.35">
      <c r="A208" t="s">
        <v>3087</v>
      </c>
      <c r="B208">
        <v>198416249</v>
      </c>
      <c r="C208" t="s">
        <v>6103</v>
      </c>
      <c r="D208" s="2">
        <v>21694</v>
      </c>
      <c r="E208" t="s">
        <v>6131</v>
      </c>
      <c r="F208" t="s">
        <v>6134</v>
      </c>
      <c r="G208">
        <v>354749472</v>
      </c>
    </row>
    <row r="209" spans="1:7" x14ac:dyDescent="0.35">
      <c r="A209" t="s">
        <v>302</v>
      </c>
      <c r="B209">
        <v>158218396</v>
      </c>
      <c r="C209" t="s">
        <v>6108</v>
      </c>
      <c r="D209" s="2">
        <v>33749</v>
      </c>
      <c r="E209" t="s">
        <v>6135</v>
      </c>
      <c r="F209" t="s">
        <v>6148</v>
      </c>
      <c r="G209">
        <v>1099968213</v>
      </c>
    </row>
    <row r="210" spans="1:7" x14ac:dyDescent="0.35">
      <c r="A210" t="s">
        <v>3131</v>
      </c>
      <c r="B210">
        <v>48131367</v>
      </c>
      <c r="C210" t="s">
        <v>6119</v>
      </c>
      <c r="D210" s="2">
        <v>26444</v>
      </c>
      <c r="E210" t="s">
        <v>6135</v>
      </c>
      <c r="F210" t="s">
        <v>6172</v>
      </c>
      <c r="G210">
        <v>460023075</v>
      </c>
    </row>
    <row r="211" spans="1:7" x14ac:dyDescent="0.35">
      <c r="A211" t="s">
        <v>1468</v>
      </c>
      <c r="B211">
        <v>780922230</v>
      </c>
      <c r="C211" t="s">
        <v>6113</v>
      </c>
      <c r="D211" s="2">
        <v>20233</v>
      </c>
      <c r="E211" t="s">
        <v>6129</v>
      </c>
      <c r="F211" t="s">
        <v>6153</v>
      </c>
      <c r="G211">
        <v>151936068</v>
      </c>
    </row>
    <row r="212" spans="1:7" x14ac:dyDescent="0.35">
      <c r="A212" t="s">
        <v>4626</v>
      </c>
      <c r="B212">
        <v>499740854</v>
      </c>
      <c r="C212" t="s">
        <v>6118</v>
      </c>
      <c r="D212" s="2">
        <v>27538</v>
      </c>
      <c r="E212" t="s">
        <v>6127</v>
      </c>
      <c r="F212" t="s">
        <v>6159</v>
      </c>
      <c r="G212">
        <v>811628928</v>
      </c>
    </row>
    <row r="213" spans="1:7" x14ac:dyDescent="0.35">
      <c r="A213" t="s">
        <v>1416</v>
      </c>
      <c r="B213">
        <v>135088606</v>
      </c>
      <c r="C213" t="s">
        <v>6110</v>
      </c>
      <c r="D213" s="2">
        <v>22061</v>
      </c>
      <c r="E213" t="s">
        <v>6129</v>
      </c>
      <c r="F213" t="s">
        <v>6137</v>
      </c>
      <c r="G213">
        <v>1090519315</v>
      </c>
    </row>
    <row r="214" spans="1:7" x14ac:dyDescent="0.35">
      <c r="A214" t="s">
        <v>2132</v>
      </c>
      <c r="B214">
        <v>844326792</v>
      </c>
      <c r="C214" t="s">
        <v>6108</v>
      </c>
      <c r="D214" s="2">
        <v>33382</v>
      </c>
      <c r="E214" t="s">
        <v>6129</v>
      </c>
      <c r="F214" t="s">
        <v>6168</v>
      </c>
      <c r="G214">
        <v>291252561</v>
      </c>
    </row>
    <row r="215" spans="1:7" x14ac:dyDescent="0.35">
      <c r="A215" t="s">
        <v>3854</v>
      </c>
      <c r="B215">
        <v>171393825</v>
      </c>
      <c r="C215" t="s">
        <v>6118</v>
      </c>
      <c r="D215" s="2">
        <v>37036</v>
      </c>
      <c r="E215" t="s">
        <v>6129</v>
      </c>
      <c r="F215" t="s">
        <v>6159</v>
      </c>
      <c r="G215">
        <v>43164732</v>
      </c>
    </row>
    <row r="216" spans="1:7" x14ac:dyDescent="0.35">
      <c r="A216" t="s">
        <v>3408</v>
      </c>
      <c r="B216">
        <v>550137994</v>
      </c>
      <c r="C216" t="s">
        <v>6103</v>
      </c>
      <c r="D216" s="2">
        <v>42515</v>
      </c>
      <c r="E216" t="s">
        <v>6131</v>
      </c>
      <c r="F216" t="s">
        <v>6134</v>
      </c>
      <c r="G216">
        <v>605613568</v>
      </c>
    </row>
    <row r="217" spans="1:7" x14ac:dyDescent="0.35">
      <c r="A217" t="s">
        <v>1991</v>
      </c>
      <c r="B217">
        <v>348946567</v>
      </c>
      <c r="C217" t="s">
        <v>6113</v>
      </c>
      <c r="D217" s="2">
        <v>27905</v>
      </c>
      <c r="E217" t="s">
        <v>6135</v>
      </c>
      <c r="F217" t="s">
        <v>6153</v>
      </c>
      <c r="G217">
        <v>2219818125</v>
      </c>
    </row>
    <row r="218" spans="1:7" x14ac:dyDescent="0.35">
      <c r="A218" t="s">
        <v>5517</v>
      </c>
      <c r="B218">
        <v>585592113</v>
      </c>
      <c r="C218" t="s">
        <v>6108</v>
      </c>
      <c r="D218" s="2">
        <v>37036</v>
      </c>
      <c r="E218" t="s">
        <v>6131</v>
      </c>
      <c r="F218" t="s">
        <v>6170</v>
      </c>
      <c r="G218">
        <v>41393514</v>
      </c>
    </row>
    <row r="219" spans="1:7" x14ac:dyDescent="0.35">
      <c r="A219" t="s">
        <v>5566</v>
      </c>
      <c r="B219">
        <v>244198901</v>
      </c>
      <c r="C219" t="s">
        <v>6102</v>
      </c>
      <c r="D219" s="2">
        <v>20600</v>
      </c>
      <c r="E219" t="s">
        <v>6135</v>
      </c>
      <c r="F219" t="s">
        <v>6174</v>
      </c>
      <c r="G219">
        <v>883635896</v>
      </c>
    </row>
    <row r="220" spans="1:7" x14ac:dyDescent="0.35">
      <c r="A220" t="s">
        <v>5859</v>
      </c>
      <c r="B220">
        <v>840468399</v>
      </c>
      <c r="C220" t="s">
        <v>6114</v>
      </c>
      <c r="D220" s="2">
        <v>23155</v>
      </c>
      <c r="E220" t="s">
        <v>6135</v>
      </c>
      <c r="F220" t="s">
        <v>6151</v>
      </c>
      <c r="G220">
        <v>11405946</v>
      </c>
    </row>
    <row r="221" spans="1:7" x14ac:dyDescent="0.35">
      <c r="A221" t="s">
        <v>4453</v>
      </c>
      <c r="B221">
        <v>894921</v>
      </c>
      <c r="C221" t="s">
        <v>6116</v>
      </c>
      <c r="D221" s="2">
        <v>27905</v>
      </c>
      <c r="E221" t="s">
        <v>6129</v>
      </c>
      <c r="F221" t="s">
        <v>6149</v>
      </c>
      <c r="G221">
        <v>441239833</v>
      </c>
    </row>
    <row r="222" spans="1:7" x14ac:dyDescent="0.35">
      <c r="A222" t="s">
        <v>4959</v>
      </c>
      <c r="B222">
        <v>192166510</v>
      </c>
      <c r="C222" t="s">
        <v>6113</v>
      </c>
      <c r="D222" s="2">
        <v>22061</v>
      </c>
      <c r="E222" t="s">
        <v>6135</v>
      </c>
      <c r="F222" t="s">
        <v>2919</v>
      </c>
      <c r="G222">
        <v>1299961908</v>
      </c>
    </row>
    <row r="223" spans="1:7" x14ac:dyDescent="0.35">
      <c r="A223" t="s">
        <v>5701</v>
      </c>
      <c r="B223">
        <v>478863350</v>
      </c>
      <c r="C223" t="s">
        <v>6102</v>
      </c>
      <c r="D223" s="2">
        <v>33017</v>
      </c>
      <c r="E223" t="s">
        <v>6133</v>
      </c>
      <c r="F223" t="s">
        <v>6138</v>
      </c>
      <c r="G223">
        <v>15656648</v>
      </c>
    </row>
    <row r="224" spans="1:7" x14ac:dyDescent="0.35">
      <c r="A224" t="s">
        <v>4489</v>
      </c>
      <c r="B224">
        <v>931693559</v>
      </c>
      <c r="C224" t="s">
        <v>6102</v>
      </c>
      <c r="D224" s="2">
        <v>30827</v>
      </c>
      <c r="E224" t="s">
        <v>6131</v>
      </c>
      <c r="F224" t="s">
        <v>5615</v>
      </c>
      <c r="G224">
        <v>59266748</v>
      </c>
    </row>
    <row r="225" spans="1:7" x14ac:dyDescent="0.35">
      <c r="A225" t="s">
        <v>5929</v>
      </c>
      <c r="B225">
        <v>498794082</v>
      </c>
      <c r="C225" t="s">
        <v>6107</v>
      </c>
      <c r="D225" s="2">
        <v>34114</v>
      </c>
      <c r="E225" t="s">
        <v>6135</v>
      </c>
      <c r="F225" t="s">
        <v>6156</v>
      </c>
      <c r="G225">
        <v>1819822368</v>
      </c>
    </row>
    <row r="226" spans="1:7" x14ac:dyDescent="0.35">
      <c r="A226" t="s">
        <v>3548</v>
      </c>
      <c r="B226">
        <v>188754874</v>
      </c>
      <c r="C226" t="s">
        <v>6119</v>
      </c>
      <c r="D226" s="2">
        <v>39958</v>
      </c>
      <c r="E226" t="s">
        <v>6135</v>
      </c>
      <c r="F226" t="s">
        <v>6172</v>
      </c>
      <c r="G226">
        <v>3433182304</v>
      </c>
    </row>
    <row r="227" spans="1:7" x14ac:dyDescent="0.35">
      <c r="A227" t="s">
        <v>3446</v>
      </c>
      <c r="B227">
        <v>567334412</v>
      </c>
      <c r="C227" t="s">
        <v>6111</v>
      </c>
      <c r="D227" s="2">
        <v>26077</v>
      </c>
      <c r="E227" t="s">
        <v>6127</v>
      </c>
      <c r="F227" t="s">
        <v>6163</v>
      </c>
      <c r="G227">
        <v>1298508926</v>
      </c>
    </row>
    <row r="228" spans="1:7" x14ac:dyDescent="0.35">
      <c r="A228" t="s">
        <v>1138</v>
      </c>
      <c r="B228">
        <v>599636543</v>
      </c>
      <c r="C228" t="s">
        <v>6108</v>
      </c>
      <c r="D228" s="2">
        <v>22790</v>
      </c>
      <c r="E228" t="s">
        <v>6133</v>
      </c>
      <c r="F228" t="s">
        <v>6146</v>
      </c>
      <c r="G228">
        <v>1755201305</v>
      </c>
    </row>
    <row r="229" spans="1:7" x14ac:dyDescent="0.35">
      <c r="A229" t="s">
        <v>27</v>
      </c>
      <c r="B229">
        <v>26643499</v>
      </c>
      <c r="C229" t="s">
        <v>6118</v>
      </c>
      <c r="D229" s="2">
        <v>37036</v>
      </c>
      <c r="E229" t="s">
        <v>6135</v>
      </c>
      <c r="F229" t="s">
        <v>6159</v>
      </c>
      <c r="G229">
        <v>2566520795</v>
      </c>
    </row>
    <row r="230" spans="1:7" x14ac:dyDescent="0.35">
      <c r="A230" t="s">
        <v>5884</v>
      </c>
      <c r="B230">
        <v>743758298</v>
      </c>
      <c r="C230" t="s">
        <v>6103</v>
      </c>
      <c r="D230" s="2">
        <v>36304</v>
      </c>
      <c r="E230" t="s">
        <v>6133</v>
      </c>
      <c r="F230" t="s">
        <v>6134</v>
      </c>
      <c r="G230">
        <v>2472803457</v>
      </c>
    </row>
    <row r="231" spans="1:7" x14ac:dyDescent="0.35">
      <c r="A231" t="s">
        <v>1185</v>
      </c>
      <c r="B231">
        <v>720643968</v>
      </c>
      <c r="C231" t="s">
        <v>6102</v>
      </c>
      <c r="D231" s="2">
        <v>42148</v>
      </c>
      <c r="E231" t="s">
        <v>6129</v>
      </c>
      <c r="F231" t="s">
        <v>5615</v>
      </c>
      <c r="G231">
        <v>2916045816</v>
      </c>
    </row>
    <row r="232" spans="1:7" x14ac:dyDescent="0.35">
      <c r="A232" t="s">
        <v>5225</v>
      </c>
      <c r="B232">
        <v>132227571</v>
      </c>
      <c r="C232" t="s">
        <v>6103</v>
      </c>
      <c r="D232" s="2">
        <v>34478</v>
      </c>
      <c r="E232" t="s">
        <v>6133</v>
      </c>
      <c r="F232" t="s">
        <v>6134</v>
      </c>
      <c r="G232">
        <v>2915867136</v>
      </c>
    </row>
    <row r="233" spans="1:7" x14ac:dyDescent="0.35">
      <c r="A233" t="s">
        <v>5462</v>
      </c>
      <c r="B233">
        <v>33068496</v>
      </c>
      <c r="C233" t="s">
        <v>6117</v>
      </c>
      <c r="D233" s="2">
        <v>20600</v>
      </c>
      <c r="E233" t="s">
        <v>6135</v>
      </c>
      <c r="F233" t="s">
        <v>6150</v>
      </c>
      <c r="G233">
        <v>529890136</v>
      </c>
    </row>
    <row r="234" spans="1:7" x14ac:dyDescent="0.35">
      <c r="A234" t="s">
        <v>1106</v>
      </c>
      <c r="B234">
        <v>61241884</v>
      </c>
      <c r="C234" t="s">
        <v>6114</v>
      </c>
      <c r="D234" s="2">
        <v>39226</v>
      </c>
      <c r="E234" t="s">
        <v>6135</v>
      </c>
      <c r="F234" t="s">
        <v>6167</v>
      </c>
      <c r="G234">
        <v>2740966319</v>
      </c>
    </row>
    <row r="235" spans="1:7" x14ac:dyDescent="0.35">
      <c r="A235" t="s">
        <v>4173</v>
      </c>
      <c r="B235">
        <v>33594751</v>
      </c>
      <c r="C235" t="s">
        <v>6102</v>
      </c>
      <c r="D235" s="2">
        <v>45070</v>
      </c>
      <c r="E235" t="s">
        <v>6135</v>
      </c>
      <c r="F235" t="s">
        <v>6174</v>
      </c>
      <c r="G235">
        <v>3558081891</v>
      </c>
    </row>
    <row r="236" spans="1:7" x14ac:dyDescent="0.35">
      <c r="A236" t="s">
        <v>1101</v>
      </c>
      <c r="B236">
        <v>608845511</v>
      </c>
      <c r="C236" t="s">
        <v>6116</v>
      </c>
      <c r="D236" s="2">
        <v>30460</v>
      </c>
      <c r="E236" t="s">
        <v>6135</v>
      </c>
      <c r="F236" t="s">
        <v>6149</v>
      </c>
      <c r="G236">
        <v>1597427793</v>
      </c>
    </row>
    <row r="237" spans="1:7" x14ac:dyDescent="0.35">
      <c r="A237" t="s">
        <v>3947</v>
      </c>
      <c r="B237">
        <v>444190604</v>
      </c>
      <c r="C237" t="s">
        <v>6113</v>
      </c>
      <c r="D237" s="2">
        <v>38132</v>
      </c>
      <c r="E237" t="s">
        <v>6131</v>
      </c>
      <c r="F237" t="s">
        <v>2919</v>
      </c>
      <c r="G237">
        <v>13958175</v>
      </c>
    </row>
    <row r="238" spans="1:7" x14ac:dyDescent="0.35">
      <c r="A238" t="s">
        <v>2325</v>
      </c>
      <c r="B238">
        <v>358235140</v>
      </c>
      <c r="C238" t="s">
        <v>6114</v>
      </c>
      <c r="D238" s="2">
        <v>33382</v>
      </c>
      <c r="E238" t="s">
        <v>6129</v>
      </c>
      <c r="F238" t="s">
        <v>6154</v>
      </c>
      <c r="G238">
        <v>779041065</v>
      </c>
    </row>
    <row r="239" spans="1:7" x14ac:dyDescent="0.35">
      <c r="A239" t="s">
        <v>5474</v>
      </c>
      <c r="B239">
        <v>646242159</v>
      </c>
      <c r="C239" t="s">
        <v>6112</v>
      </c>
      <c r="D239" s="2">
        <v>32288</v>
      </c>
      <c r="E239" t="s">
        <v>6131</v>
      </c>
      <c r="F239" t="s">
        <v>6173</v>
      </c>
      <c r="G239">
        <v>6112316</v>
      </c>
    </row>
    <row r="240" spans="1:7" x14ac:dyDescent="0.35">
      <c r="A240" t="s">
        <v>2228</v>
      </c>
      <c r="B240">
        <v>677896146</v>
      </c>
      <c r="C240" t="s">
        <v>6104</v>
      </c>
      <c r="D240" s="2">
        <v>26809</v>
      </c>
      <c r="E240" t="s">
        <v>6135</v>
      </c>
      <c r="F240" t="s">
        <v>6162</v>
      </c>
      <c r="G240">
        <v>876873175</v>
      </c>
    </row>
    <row r="241" spans="1:7" x14ac:dyDescent="0.35">
      <c r="A241" t="s">
        <v>3927</v>
      </c>
      <c r="B241">
        <v>215919306</v>
      </c>
      <c r="C241" t="s">
        <v>6120</v>
      </c>
      <c r="D241" s="2">
        <v>42515</v>
      </c>
      <c r="E241" t="s">
        <v>6129</v>
      </c>
      <c r="F241" t="s">
        <v>4096</v>
      </c>
      <c r="G241">
        <v>796088832</v>
      </c>
    </row>
    <row r="242" spans="1:7" x14ac:dyDescent="0.35">
      <c r="A242" t="s">
        <v>5771</v>
      </c>
      <c r="B242">
        <v>210406263</v>
      </c>
      <c r="C242" t="s">
        <v>6108</v>
      </c>
      <c r="D242" s="2">
        <v>33017</v>
      </c>
      <c r="E242" t="s">
        <v>6135</v>
      </c>
      <c r="F242" t="s">
        <v>6170</v>
      </c>
      <c r="G242">
        <v>711860448</v>
      </c>
    </row>
    <row r="243" spans="1:7" x14ac:dyDescent="0.35">
      <c r="A243" t="s">
        <v>3790</v>
      </c>
      <c r="B243">
        <v>5209569</v>
      </c>
      <c r="C243" t="s">
        <v>6106</v>
      </c>
      <c r="D243" s="2">
        <v>24251</v>
      </c>
      <c r="E243" t="s">
        <v>6133</v>
      </c>
      <c r="F243" t="s">
        <v>5619</v>
      </c>
      <c r="G243">
        <v>196377777</v>
      </c>
    </row>
    <row r="244" spans="1:7" x14ac:dyDescent="0.35">
      <c r="A244" t="s">
        <v>5446</v>
      </c>
      <c r="B244">
        <v>376006012</v>
      </c>
      <c r="C244" t="s">
        <v>6102</v>
      </c>
      <c r="D244" s="2">
        <v>36304</v>
      </c>
      <c r="E244" t="s">
        <v>6133</v>
      </c>
      <c r="F244" t="s">
        <v>6174</v>
      </c>
      <c r="G244">
        <v>1102745664</v>
      </c>
    </row>
    <row r="245" spans="1:7" x14ac:dyDescent="0.35">
      <c r="A245" t="s">
        <v>805</v>
      </c>
      <c r="B245">
        <v>295040717</v>
      </c>
      <c r="C245" t="s">
        <v>6105</v>
      </c>
      <c r="D245" s="2">
        <v>43976</v>
      </c>
      <c r="E245" t="s">
        <v>6131</v>
      </c>
      <c r="F245" t="s">
        <v>6141</v>
      </c>
      <c r="G245">
        <v>110102322</v>
      </c>
    </row>
    <row r="246" spans="1:7" x14ac:dyDescent="0.35">
      <c r="A246" t="s">
        <v>5665</v>
      </c>
      <c r="B246">
        <v>301759028</v>
      </c>
      <c r="C246" t="s">
        <v>6120</v>
      </c>
      <c r="D246" s="2">
        <v>35210</v>
      </c>
      <c r="E246" t="s">
        <v>6133</v>
      </c>
      <c r="F246" t="s">
        <v>6139</v>
      </c>
      <c r="G246">
        <v>112495635</v>
      </c>
    </row>
    <row r="247" spans="1:7" x14ac:dyDescent="0.35">
      <c r="A247" t="s">
        <v>5088</v>
      </c>
      <c r="B247">
        <v>155463503</v>
      </c>
      <c r="C247" t="s">
        <v>6120</v>
      </c>
      <c r="D247" s="2">
        <v>31192</v>
      </c>
      <c r="E247" t="s">
        <v>6133</v>
      </c>
      <c r="F247" t="s">
        <v>4096</v>
      </c>
      <c r="G247">
        <v>16294768</v>
      </c>
    </row>
    <row r="248" spans="1:7" x14ac:dyDescent="0.35">
      <c r="A248" t="s">
        <v>3943</v>
      </c>
      <c r="B248">
        <v>699711181</v>
      </c>
      <c r="C248" t="s">
        <v>6117</v>
      </c>
      <c r="D248" s="2">
        <v>32653</v>
      </c>
      <c r="E248" t="s">
        <v>6135</v>
      </c>
      <c r="F248" t="s">
        <v>6150</v>
      </c>
      <c r="G248">
        <v>3121430136</v>
      </c>
    </row>
    <row r="249" spans="1:7" x14ac:dyDescent="0.35">
      <c r="A249" t="s">
        <v>5379</v>
      </c>
      <c r="B249">
        <v>228702655</v>
      </c>
      <c r="C249" t="s">
        <v>6111</v>
      </c>
      <c r="D249" s="2">
        <v>43609</v>
      </c>
      <c r="E249" t="s">
        <v>6131</v>
      </c>
      <c r="F249" t="s">
        <v>6163</v>
      </c>
      <c r="G249">
        <v>1813944132</v>
      </c>
    </row>
    <row r="250" spans="1:7" x14ac:dyDescent="0.35">
      <c r="A250" t="s">
        <v>5890</v>
      </c>
      <c r="B250">
        <v>212106903</v>
      </c>
      <c r="C250" t="s">
        <v>6108</v>
      </c>
      <c r="D250" s="2">
        <v>23522</v>
      </c>
      <c r="E250" t="s">
        <v>6127</v>
      </c>
      <c r="F250" t="s">
        <v>6148</v>
      </c>
      <c r="G250">
        <v>14304768</v>
      </c>
    </row>
    <row r="251" spans="1:7" x14ac:dyDescent="0.35">
      <c r="A251" t="s">
        <v>2310</v>
      </c>
      <c r="B251">
        <v>475387218</v>
      </c>
      <c r="C251" t="s">
        <v>6104</v>
      </c>
      <c r="D251" s="2">
        <v>42880</v>
      </c>
      <c r="E251" t="s">
        <v>6127</v>
      </c>
      <c r="F251" t="s">
        <v>6162</v>
      </c>
      <c r="G251">
        <v>2304572911</v>
      </c>
    </row>
    <row r="252" spans="1:7" x14ac:dyDescent="0.35">
      <c r="A252" t="s">
        <v>2308</v>
      </c>
      <c r="B252">
        <v>481503965</v>
      </c>
      <c r="C252" t="s">
        <v>6105</v>
      </c>
      <c r="D252" s="2">
        <v>37765</v>
      </c>
      <c r="E252" t="s">
        <v>6135</v>
      </c>
      <c r="F252" t="s">
        <v>6141</v>
      </c>
      <c r="G252">
        <v>1882044363</v>
      </c>
    </row>
    <row r="253" spans="1:7" x14ac:dyDescent="0.35">
      <c r="A253" t="s">
        <v>2286</v>
      </c>
      <c r="B253">
        <v>627656339</v>
      </c>
      <c r="C253" t="s">
        <v>6108</v>
      </c>
      <c r="D253" s="2">
        <v>20965</v>
      </c>
      <c r="E253" t="s">
        <v>6135</v>
      </c>
      <c r="F253" t="s">
        <v>6148</v>
      </c>
      <c r="G253">
        <v>1073215488</v>
      </c>
    </row>
    <row r="254" spans="1:7" x14ac:dyDescent="0.35">
      <c r="A254" t="s">
        <v>2878</v>
      </c>
      <c r="B254">
        <v>177006734</v>
      </c>
      <c r="C254" t="s">
        <v>6111</v>
      </c>
      <c r="D254" s="2">
        <v>38132</v>
      </c>
      <c r="E254" t="s">
        <v>6135</v>
      </c>
      <c r="F254" t="s">
        <v>561</v>
      </c>
      <c r="G254">
        <v>2220875988</v>
      </c>
    </row>
    <row r="255" spans="1:7" x14ac:dyDescent="0.35">
      <c r="A255" t="s">
        <v>3049</v>
      </c>
      <c r="B255">
        <v>491931973</v>
      </c>
      <c r="C255" t="s">
        <v>6111</v>
      </c>
      <c r="D255" s="2">
        <v>42148</v>
      </c>
      <c r="E255" t="s">
        <v>6131</v>
      </c>
      <c r="F255" t="s">
        <v>6163</v>
      </c>
      <c r="G255">
        <v>1685488086</v>
      </c>
    </row>
    <row r="256" spans="1:7" x14ac:dyDescent="0.35">
      <c r="A256" t="s">
        <v>1737</v>
      </c>
      <c r="B256">
        <v>307334489</v>
      </c>
      <c r="C256" t="s">
        <v>6102</v>
      </c>
      <c r="D256" s="2">
        <v>22426</v>
      </c>
      <c r="E256" t="s">
        <v>6133</v>
      </c>
      <c r="F256" t="s">
        <v>6138</v>
      </c>
      <c r="G256">
        <v>839946624</v>
      </c>
    </row>
    <row r="257" spans="1:7" x14ac:dyDescent="0.35">
      <c r="A257" t="s">
        <v>5925</v>
      </c>
      <c r="B257">
        <v>70992498</v>
      </c>
      <c r="C257" t="s">
        <v>6101</v>
      </c>
      <c r="D257" s="2">
        <v>25712</v>
      </c>
      <c r="E257" t="s">
        <v>6135</v>
      </c>
      <c r="F257" t="s">
        <v>6132</v>
      </c>
      <c r="G257">
        <v>26695984</v>
      </c>
    </row>
    <row r="258" spans="1:7" x14ac:dyDescent="0.35">
      <c r="A258" t="s">
        <v>797</v>
      </c>
      <c r="B258">
        <v>105117708</v>
      </c>
      <c r="C258" t="s">
        <v>6108</v>
      </c>
      <c r="D258" s="2">
        <v>34114</v>
      </c>
      <c r="E258" t="s">
        <v>6135</v>
      </c>
      <c r="F258" t="s">
        <v>6168</v>
      </c>
      <c r="G258">
        <v>61398259</v>
      </c>
    </row>
    <row r="259" spans="1:7" x14ac:dyDescent="0.35">
      <c r="A259" t="s">
        <v>1912</v>
      </c>
      <c r="B259">
        <v>501846306</v>
      </c>
      <c r="C259" t="s">
        <v>6104</v>
      </c>
      <c r="D259" s="2">
        <v>24251</v>
      </c>
      <c r="E259" t="s">
        <v>6129</v>
      </c>
      <c r="F259" t="s">
        <v>6128</v>
      </c>
      <c r="G259">
        <v>1488512025</v>
      </c>
    </row>
    <row r="260" spans="1:7" x14ac:dyDescent="0.35">
      <c r="A260" t="s">
        <v>5691</v>
      </c>
      <c r="B260">
        <v>968411127</v>
      </c>
      <c r="C260" t="s">
        <v>6102</v>
      </c>
      <c r="D260" s="2">
        <v>34114</v>
      </c>
      <c r="E260" t="s">
        <v>6131</v>
      </c>
      <c r="F260" t="s">
        <v>5615</v>
      </c>
      <c r="G260">
        <v>967559296</v>
      </c>
    </row>
    <row r="261" spans="1:7" x14ac:dyDescent="0.35">
      <c r="A261" t="s">
        <v>1647</v>
      </c>
      <c r="B261">
        <v>860575496</v>
      </c>
      <c r="C261" t="s">
        <v>6116</v>
      </c>
      <c r="D261" s="2">
        <v>34114</v>
      </c>
      <c r="E261" t="s">
        <v>6135</v>
      </c>
      <c r="F261" t="s">
        <v>6149</v>
      </c>
      <c r="G261">
        <v>627011924</v>
      </c>
    </row>
    <row r="262" spans="1:7" x14ac:dyDescent="0.35">
      <c r="A262" t="s">
        <v>717</v>
      </c>
      <c r="B262">
        <v>529114349</v>
      </c>
      <c r="C262" t="s">
        <v>6114</v>
      </c>
      <c r="D262" s="2">
        <v>34478</v>
      </c>
      <c r="E262" t="s">
        <v>6135</v>
      </c>
      <c r="F262" t="s">
        <v>6151</v>
      </c>
      <c r="G262">
        <v>69755625</v>
      </c>
    </row>
    <row r="263" spans="1:7" x14ac:dyDescent="0.35">
      <c r="A263" t="s">
        <v>3895</v>
      </c>
      <c r="B263">
        <v>836838522</v>
      </c>
      <c r="C263" t="s">
        <v>6102</v>
      </c>
      <c r="D263" s="2">
        <v>38497</v>
      </c>
      <c r="E263" t="s">
        <v>6133</v>
      </c>
      <c r="F263" t="s">
        <v>5615</v>
      </c>
      <c r="G263">
        <v>16120573</v>
      </c>
    </row>
    <row r="264" spans="1:7" x14ac:dyDescent="0.35">
      <c r="A264" t="s">
        <v>2808</v>
      </c>
      <c r="B264">
        <v>104083137</v>
      </c>
      <c r="C264" t="s">
        <v>6108</v>
      </c>
      <c r="D264" s="2">
        <v>24616</v>
      </c>
      <c r="E264" t="s">
        <v>6135</v>
      </c>
      <c r="F264" t="s">
        <v>6148</v>
      </c>
      <c r="G264">
        <v>3012584367</v>
      </c>
    </row>
    <row r="265" spans="1:7" x14ac:dyDescent="0.35">
      <c r="A265" t="s">
        <v>1525</v>
      </c>
      <c r="B265">
        <v>315015315</v>
      </c>
      <c r="C265" t="s">
        <v>6102</v>
      </c>
      <c r="D265" s="2">
        <v>44705</v>
      </c>
      <c r="E265" t="s">
        <v>6135</v>
      </c>
      <c r="F265" t="s">
        <v>6174</v>
      </c>
      <c r="G265">
        <v>2844514374</v>
      </c>
    </row>
    <row r="266" spans="1:7" x14ac:dyDescent="0.35">
      <c r="A266" t="s">
        <v>4167</v>
      </c>
      <c r="B266">
        <v>539641487</v>
      </c>
      <c r="C266" t="s">
        <v>6108</v>
      </c>
      <c r="D266" s="2">
        <v>22426</v>
      </c>
      <c r="E266" t="s">
        <v>6129</v>
      </c>
      <c r="F266" t="s">
        <v>6158</v>
      </c>
      <c r="G266">
        <v>660919617</v>
      </c>
    </row>
    <row r="267" spans="1:7" x14ac:dyDescent="0.35">
      <c r="A267" t="s">
        <v>3340</v>
      </c>
      <c r="B267">
        <v>999351529</v>
      </c>
      <c r="C267" t="s">
        <v>6115</v>
      </c>
      <c r="D267" s="2">
        <v>44705</v>
      </c>
      <c r="E267" t="s">
        <v>6135</v>
      </c>
      <c r="F267" t="s">
        <v>6171</v>
      </c>
      <c r="G267">
        <v>3303089692</v>
      </c>
    </row>
    <row r="268" spans="1:7" x14ac:dyDescent="0.35">
      <c r="A268" t="s">
        <v>4876</v>
      </c>
      <c r="B268">
        <v>858506489</v>
      </c>
      <c r="C268" t="s">
        <v>6108</v>
      </c>
      <c r="D268" s="2">
        <v>43976</v>
      </c>
      <c r="E268" t="s">
        <v>6135</v>
      </c>
      <c r="F268" t="s">
        <v>6168</v>
      </c>
      <c r="G268">
        <v>3210860712</v>
      </c>
    </row>
    <row r="269" spans="1:7" x14ac:dyDescent="0.35">
      <c r="A269" t="s">
        <v>6026</v>
      </c>
      <c r="B269">
        <v>188446916</v>
      </c>
      <c r="C269" t="s">
        <v>6115</v>
      </c>
      <c r="D269" s="2">
        <v>37400</v>
      </c>
      <c r="E269" t="s">
        <v>6135</v>
      </c>
      <c r="F269" t="s">
        <v>6171</v>
      </c>
      <c r="G269">
        <v>796434153</v>
      </c>
    </row>
    <row r="270" spans="1:7" x14ac:dyDescent="0.35">
      <c r="A270" t="s">
        <v>1733</v>
      </c>
      <c r="B270">
        <v>231279389</v>
      </c>
      <c r="C270" t="s">
        <v>6114</v>
      </c>
      <c r="D270" s="2">
        <v>22061</v>
      </c>
      <c r="E270" t="s">
        <v>6133</v>
      </c>
      <c r="F270" t="s">
        <v>6154</v>
      </c>
      <c r="G270">
        <v>1530748128</v>
      </c>
    </row>
    <row r="271" spans="1:7" x14ac:dyDescent="0.35">
      <c r="A271" t="s">
        <v>3020</v>
      </c>
      <c r="B271">
        <v>966549788</v>
      </c>
      <c r="C271" t="s">
        <v>6108</v>
      </c>
      <c r="D271" s="2">
        <v>26809</v>
      </c>
      <c r="E271" t="s">
        <v>6135</v>
      </c>
      <c r="F271" t="s">
        <v>6158</v>
      </c>
      <c r="G271">
        <v>922572189</v>
      </c>
    </row>
    <row r="272" spans="1:7" x14ac:dyDescent="0.35">
      <c r="A272" t="s">
        <v>3600</v>
      </c>
      <c r="B272">
        <v>904452413</v>
      </c>
      <c r="C272" t="s">
        <v>6121</v>
      </c>
      <c r="D272" s="2">
        <v>21329</v>
      </c>
      <c r="E272" t="s">
        <v>6129</v>
      </c>
      <c r="F272" t="s">
        <v>6145</v>
      </c>
      <c r="G272">
        <v>2601840444</v>
      </c>
    </row>
    <row r="273" spans="1:7" x14ac:dyDescent="0.35">
      <c r="A273" t="s">
        <v>1181</v>
      </c>
      <c r="B273">
        <v>177114036</v>
      </c>
      <c r="C273" t="s">
        <v>6114</v>
      </c>
      <c r="D273" s="2">
        <v>33017</v>
      </c>
      <c r="E273" t="s">
        <v>6133</v>
      </c>
      <c r="F273" t="s">
        <v>6154</v>
      </c>
      <c r="G273">
        <v>21443205</v>
      </c>
    </row>
    <row r="274" spans="1:7" x14ac:dyDescent="0.35">
      <c r="A274" t="s">
        <v>5359</v>
      </c>
      <c r="B274">
        <v>959471211</v>
      </c>
      <c r="C274" t="s">
        <v>6111</v>
      </c>
      <c r="D274" s="2">
        <v>33017</v>
      </c>
      <c r="E274" t="s">
        <v>6131</v>
      </c>
      <c r="F274" t="s">
        <v>6163</v>
      </c>
      <c r="G274">
        <v>298812481</v>
      </c>
    </row>
    <row r="275" spans="1:7" x14ac:dyDescent="0.35">
      <c r="A275" t="s">
        <v>2989</v>
      </c>
      <c r="B275">
        <v>655933550</v>
      </c>
      <c r="C275" t="s">
        <v>6104</v>
      </c>
      <c r="D275" s="2">
        <v>36671</v>
      </c>
      <c r="E275" t="s">
        <v>6135</v>
      </c>
      <c r="F275" t="s">
        <v>6162</v>
      </c>
      <c r="G275">
        <v>946436076</v>
      </c>
    </row>
    <row r="276" spans="1:7" x14ac:dyDescent="0.35">
      <c r="A276" t="s">
        <v>763</v>
      </c>
      <c r="B276">
        <v>843963225</v>
      </c>
      <c r="C276" t="s">
        <v>6112</v>
      </c>
      <c r="D276" s="2">
        <v>44705</v>
      </c>
      <c r="E276" t="s">
        <v>6127</v>
      </c>
      <c r="F276" t="s">
        <v>6173</v>
      </c>
      <c r="G276">
        <v>714113253</v>
      </c>
    </row>
    <row r="277" spans="1:7" x14ac:dyDescent="0.35">
      <c r="A277" t="s">
        <v>3115</v>
      </c>
      <c r="B277">
        <v>59840529</v>
      </c>
      <c r="C277" t="s">
        <v>6112</v>
      </c>
      <c r="D277" s="2">
        <v>33017</v>
      </c>
      <c r="E277" t="s">
        <v>6131</v>
      </c>
      <c r="F277" t="s">
        <v>6142</v>
      </c>
      <c r="G277">
        <v>845608491</v>
      </c>
    </row>
    <row r="278" spans="1:7" x14ac:dyDescent="0.35">
      <c r="A278" t="s">
        <v>2101</v>
      </c>
      <c r="B278">
        <v>900885875</v>
      </c>
      <c r="C278" t="s">
        <v>6110</v>
      </c>
      <c r="D278" s="2">
        <v>26444</v>
      </c>
      <c r="E278" t="s">
        <v>6131</v>
      </c>
      <c r="F278" t="s">
        <v>6137</v>
      </c>
      <c r="G278">
        <v>56371968</v>
      </c>
    </row>
    <row r="279" spans="1:7" x14ac:dyDescent="0.35">
      <c r="A279" t="s">
        <v>5707</v>
      </c>
      <c r="B279">
        <v>119419377</v>
      </c>
      <c r="C279" t="s">
        <v>6114</v>
      </c>
      <c r="D279" s="2">
        <v>27905</v>
      </c>
      <c r="E279" t="s">
        <v>6127</v>
      </c>
      <c r="F279" t="s">
        <v>6154</v>
      </c>
      <c r="G279">
        <v>136956204</v>
      </c>
    </row>
    <row r="280" spans="1:7" x14ac:dyDescent="0.35">
      <c r="A280" t="s">
        <v>3472</v>
      </c>
      <c r="B280">
        <v>228360525</v>
      </c>
      <c r="C280" t="s">
        <v>6108</v>
      </c>
      <c r="D280" s="2">
        <v>33382</v>
      </c>
      <c r="E280" t="s">
        <v>6129</v>
      </c>
      <c r="F280" t="s">
        <v>6158</v>
      </c>
      <c r="G280">
        <v>1189387776</v>
      </c>
    </row>
    <row r="281" spans="1:7" x14ac:dyDescent="0.35">
      <c r="A281" t="s">
        <v>3958</v>
      </c>
      <c r="B281">
        <v>233272612</v>
      </c>
      <c r="C281" t="s">
        <v>6108</v>
      </c>
      <c r="D281" s="2">
        <v>33017</v>
      </c>
      <c r="E281" t="s">
        <v>6135</v>
      </c>
      <c r="F281" t="s">
        <v>6170</v>
      </c>
      <c r="G281">
        <v>204369825</v>
      </c>
    </row>
    <row r="282" spans="1:7" x14ac:dyDescent="0.35">
      <c r="A282" t="s">
        <v>4714</v>
      </c>
      <c r="B282">
        <v>358586957</v>
      </c>
      <c r="C282" t="s">
        <v>6111</v>
      </c>
      <c r="D282" s="2">
        <v>34114</v>
      </c>
      <c r="E282" t="s">
        <v>6131</v>
      </c>
      <c r="F282" t="s">
        <v>6136</v>
      </c>
      <c r="G282">
        <v>4287794688</v>
      </c>
    </row>
    <row r="283" spans="1:7" x14ac:dyDescent="0.35">
      <c r="A283" t="s">
        <v>3103</v>
      </c>
      <c r="B283">
        <v>20362316</v>
      </c>
      <c r="C283" t="s">
        <v>6112</v>
      </c>
      <c r="D283" s="2">
        <v>27173</v>
      </c>
      <c r="E283" t="s">
        <v>6131</v>
      </c>
      <c r="F283" t="s">
        <v>6173</v>
      </c>
      <c r="G283">
        <v>1476507252</v>
      </c>
    </row>
    <row r="284" spans="1:7" x14ac:dyDescent="0.35">
      <c r="A284" t="s">
        <v>1341</v>
      </c>
      <c r="B284">
        <v>826442367</v>
      </c>
      <c r="C284" t="s">
        <v>6115</v>
      </c>
      <c r="D284" s="2">
        <v>26444</v>
      </c>
      <c r="E284" t="s">
        <v>6133</v>
      </c>
      <c r="F284" t="s">
        <v>6171</v>
      </c>
      <c r="G284">
        <v>1736696171</v>
      </c>
    </row>
    <row r="285" spans="1:7" x14ac:dyDescent="0.35">
      <c r="A285" t="s">
        <v>1190</v>
      </c>
      <c r="B285">
        <v>211010103</v>
      </c>
      <c r="C285" t="s">
        <v>6116</v>
      </c>
      <c r="D285" s="2">
        <v>21694</v>
      </c>
      <c r="E285" t="s">
        <v>6133</v>
      </c>
      <c r="F285" t="s">
        <v>6149</v>
      </c>
      <c r="G285">
        <v>2911633692</v>
      </c>
    </row>
    <row r="286" spans="1:7" x14ac:dyDescent="0.35">
      <c r="A286" t="s">
        <v>5220</v>
      </c>
      <c r="B286">
        <v>994039561</v>
      </c>
      <c r="C286" t="s">
        <v>6119</v>
      </c>
      <c r="D286" s="2">
        <v>41054</v>
      </c>
      <c r="E286" t="s">
        <v>6131</v>
      </c>
      <c r="F286" t="s">
        <v>6172</v>
      </c>
      <c r="G286">
        <v>304744125</v>
      </c>
    </row>
    <row r="287" spans="1:7" x14ac:dyDescent="0.35">
      <c r="A287" t="s">
        <v>5909</v>
      </c>
      <c r="B287">
        <v>595680202</v>
      </c>
      <c r="C287" t="s">
        <v>6108</v>
      </c>
      <c r="D287" s="2">
        <v>43609</v>
      </c>
      <c r="E287" t="s">
        <v>6135</v>
      </c>
      <c r="F287" t="s">
        <v>6148</v>
      </c>
      <c r="G287">
        <v>2140888644</v>
      </c>
    </row>
    <row r="288" spans="1:7" x14ac:dyDescent="0.35">
      <c r="A288" t="s">
        <v>4239</v>
      </c>
      <c r="B288">
        <v>383229683</v>
      </c>
      <c r="C288" t="s">
        <v>6102</v>
      </c>
      <c r="D288" s="2">
        <v>26809</v>
      </c>
      <c r="E288" t="s">
        <v>6129</v>
      </c>
      <c r="F288" t="s">
        <v>6161</v>
      </c>
      <c r="G288">
        <v>52826778</v>
      </c>
    </row>
    <row r="289" spans="1:7" x14ac:dyDescent="0.35">
      <c r="A289" t="s">
        <v>546</v>
      </c>
      <c r="B289">
        <v>684559377</v>
      </c>
      <c r="C289" t="s">
        <v>6120</v>
      </c>
      <c r="D289" s="2">
        <v>28999</v>
      </c>
      <c r="E289" t="s">
        <v>6135</v>
      </c>
      <c r="F289" t="s">
        <v>6139</v>
      </c>
      <c r="G289">
        <v>222610245</v>
      </c>
    </row>
    <row r="290" spans="1:7" x14ac:dyDescent="0.35">
      <c r="A290" t="s">
        <v>1256</v>
      </c>
      <c r="B290">
        <v>824553501</v>
      </c>
      <c r="C290" t="s">
        <v>6104</v>
      </c>
      <c r="D290" s="2">
        <v>45070</v>
      </c>
      <c r="E290" t="s">
        <v>6131</v>
      </c>
      <c r="F290" t="s">
        <v>6128</v>
      </c>
      <c r="G290">
        <v>974322628</v>
      </c>
    </row>
    <row r="291" spans="1:7" x14ac:dyDescent="0.35">
      <c r="A291" t="s">
        <v>4399</v>
      </c>
      <c r="B291">
        <v>22939715</v>
      </c>
      <c r="C291" t="s">
        <v>6113</v>
      </c>
      <c r="D291" s="2">
        <v>35575</v>
      </c>
      <c r="E291" t="s">
        <v>6135</v>
      </c>
      <c r="F291" t="s">
        <v>6153</v>
      </c>
      <c r="G291">
        <v>3432637974</v>
      </c>
    </row>
    <row r="292" spans="1:7" x14ac:dyDescent="0.35">
      <c r="A292" t="s">
        <v>4678</v>
      </c>
      <c r="B292">
        <v>235255097</v>
      </c>
      <c r="C292" t="s">
        <v>6109</v>
      </c>
      <c r="D292" s="2">
        <v>28270</v>
      </c>
      <c r="E292" t="s">
        <v>6129</v>
      </c>
      <c r="F292" t="s">
        <v>6160</v>
      </c>
      <c r="G292">
        <v>316685824</v>
      </c>
    </row>
    <row r="293" spans="1:7" x14ac:dyDescent="0.35">
      <c r="A293" t="s">
        <v>4183</v>
      </c>
      <c r="B293">
        <v>467841414</v>
      </c>
      <c r="C293" t="s">
        <v>6108</v>
      </c>
      <c r="D293" s="2">
        <v>23155</v>
      </c>
      <c r="E293" t="s">
        <v>6135</v>
      </c>
      <c r="F293" t="s">
        <v>6168</v>
      </c>
      <c r="G293">
        <v>210595728</v>
      </c>
    </row>
    <row r="294" spans="1:7" x14ac:dyDescent="0.35">
      <c r="A294" t="s">
        <v>2048</v>
      </c>
      <c r="B294">
        <v>693108756</v>
      </c>
      <c r="C294" t="s">
        <v>6122</v>
      </c>
      <c r="D294" s="2">
        <v>38132</v>
      </c>
      <c r="E294" t="s">
        <v>6135</v>
      </c>
      <c r="F294" t="s">
        <v>4140</v>
      </c>
      <c r="G294">
        <v>12535308</v>
      </c>
    </row>
    <row r="295" spans="1:7" x14ac:dyDescent="0.35">
      <c r="A295" t="s">
        <v>5795</v>
      </c>
      <c r="B295">
        <v>998752321</v>
      </c>
      <c r="C295" t="s">
        <v>6121</v>
      </c>
      <c r="D295" s="2">
        <v>35939</v>
      </c>
      <c r="E295" t="s">
        <v>6131</v>
      </c>
      <c r="F295" t="s">
        <v>6145</v>
      </c>
      <c r="G295">
        <v>1135856925</v>
      </c>
    </row>
    <row r="296" spans="1:7" x14ac:dyDescent="0.35">
      <c r="A296" t="s">
        <v>1337</v>
      </c>
      <c r="B296">
        <v>560038029</v>
      </c>
      <c r="C296" t="s">
        <v>6116</v>
      </c>
      <c r="D296" s="2">
        <v>27905</v>
      </c>
      <c r="E296" t="s">
        <v>6135</v>
      </c>
      <c r="F296" t="s">
        <v>6149</v>
      </c>
      <c r="G296">
        <v>1428412608</v>
      </c>
    </row>
    <row r="297" spans="1:7" x14ac:dyDescent="0.35">
      <c r="A297" t="s">
        <v>2202</v>
      </c>
      <c r="B297">
        <v>229181229</v>
      </c>
      <c r="C297" t="s">
        <v>6111</v>
      </c>
      <c r="D297" s="2">
        <v>30827</v>
      </c>
      <c r="E297" t="s">
        <v>6135</v>
      </c>
      <c r="F297" t="s">
        <v>6163</v>
      </c>
      <c r="G297">
        <v>1685690409</v>
      </c>
    </row>
    <row r="298" spans="1:7" x14ac:dyDescent="0.35">
      <c r="A298" t="s">
        <v>97</v>
      </c>
      <c r="B298">
        <v>809692533</v>
      </c>
      <c r="C298" t="s">
        <v>6107</v>
      </c>
      <c r="D298" s="2">
        <v>28270</v>
      </c>
      <c r="E298" t="s">
        <v>6135</v>
      </c>
      <c r="F298" t="s">
        <v>6156</v>
      </c>
      <c r="G298">
        <v>622045008</v>
      </c>
    </row>
    <row r="299" spans="1:7" x14ac:dyDescent="0.35">
      <c r="A299" t="s">
        <v>4125</v>
      </c>
      <c r="B299">
        <v>596923341</v>
      </c>
      <c r="C299" t="s">
        <v>6106</v>
      </c>
      <c r="D299" s="2">
        <v>23522</v>
      </c>
      <c r="E299" t="s">
        <v>6135</v>
      </c>
      <c r="F299" t="s">
        <v>5619</v>
      </c>
      <c r="G299">
        <v>9431448</v>
      </c>
    </row>
    <row r="300" spans="1:7" x14ac:dyDescent="0.35">
      <c r="A300" t="s">
        <v>2403</v>
      </c>
      <c r="B300">
        <v>304491419</v>
      </c>
      <c r="C300" t="s">
        <v>6105</v>
      </c>
      <c r="D300" s="2">
        <v>30460</v>
      </c>
      <c r="E300" t="s">
        <v>6127</v>
      </c>
      <c r="F300" t="s">
        <v>6166</v>
      </c>
      <c r="G300">
        <v>1070856</v>
      </c>
    </row>
    <row r="301" spans="1:7" x14ac:dyDescent="0.35">
      <c r="A301" t="s">
        <v>2033</v>
      </c>
      <c r="B301">
        <v>898592859</v>
      </c>
      <c r="C301" t="s">
        <v>6116</v>
      </c>
      <c r="D301" s="2">
        <v>33749</v>
      </c>
      <c r="E301" t="s">
        <v>6135</v>
      </c>
      <c r="F301" t="s">
        <v>6149</v>
      </c>
      <c r="G301">
        <v>123401696</v>
      </c>
    </row>
    <row r="302" spans="1:7" x14ac:dyDescent="0.35">
      <c r="A302" t="s">
        <v>2713</v>
      </c>
      <c r="B302">
        <v>844852319</v>
      </c>
      <c r="C302" t="s">
        <v>6111</v>
      </c>
      <c r="D302" s="2">
        <v>26077</v>
      </c>
      <c r="E302" t="s">
        <v>6135</v>
      </c>
      <c r="F302" t="s">
        <v>6163</v>
      </c>
      <c r="G302">
        <v>1250631525</v>
      </c>
    </row>
    <row r="303" spans="1:7" x14ac:dyDescent="0.35">
      <c r="A303" t="s">
        <v>4680</v>
      </c>
      <c r="B303">
        <v>79144862</v>
      </c>
      <c r="C303" t="s">
        <v>6108</v>
      </c>
      <c r="D303" s="2">
        <v>30095</v>
      </c>
      <c r="E303" t="s">
        <v>6131</v>
      </c>
      <c r="F303" t="s">
        <v>6146</v>
      </c>
      <c r="G303">
        <v>1235454195</v>
      </c>
    </row>
    <row r="304" spans="1:7" x14ac:dyDescent="0.35">
      <c r="A304" t="s">
        <v>5385</v>
      </c>
      <c r="B304">
        <v>407267787</v>
      </c>
      <c r="C304" t="s">
        <v>6111</v>
      </c>
      <c r="D304" s="2">
        <v>24983</v>
      </c>
      <c r="E304" t="s">
        <v>6131</v>
      </c>
      <c r="F304" t="s">
        <v>6163</v>
      </c>
      <c r="G304">
        <v>958848705</v>
      </c>
    </row>
    <row r="305" spans="1:7" x14ac:dyDescent="0.35">
      <c r="A305" t="s">
        <v>974</v>
      </c>
      <c r="B305">
        <v>283169927</v>
      </c>
      <c r="C305" t="s">
        <v>6102</v>
      </c>
      <c r="D305" s="2">
        <v>27905</v>
      </c>
      <c r="E305" t="s">
        <v>6127</v>
      </c>
      <c r="F305" t="s">
        <v>6161</v>
      </c>
      <c r="G305">
        <v>912430575</v>
      </c>
    </row>
    <row r="306" spans="1:7" x14ac:dyDescent="0.35">
      <c r="A306" t="s">
        <v>3515</v>
      </c>
      <c r="B306">
        <v>213753946</v>
      </c>
      <c r="C306" t="s">
        <v>6116</v>
      </c>
      <c r="D306" s="2">
        <v>45070</v>
      </c>
      <c r="E306" t="s">
        <v>6131</v>
      </c>
      <c r="F306" t="s">
        <v>6149</v>
      </c>
      <c r="G306">
        <v>3103753664</v>
      </c>
    </row>
    <row r="307" spans="1:7" x14ac:dyDescent="0.35">
      <c r="A307" t="s">
        <v>4322</v>
      </c>
      <c r="B307">
        <v>818088800</v>
      </c>
      <c r="C307" t="s">
        <v>6102</v>
      </c>
      <c r="D307" s="2">
        <v>35939</v>
      </c>
      <c r="E307" t="s">
        <v>6129</v>
      </c>
      <c r="F307" t="s">
        <v>6161</v>
      </c>
      <c r="G307">
        <v>2171529152</v>
      </c>
    </row>
    <row r="308" spans="1:7" x14ac:dyDescent="0.35">
      <c r="A308" t="s">
        <v>516</v>
      </c>
      <c r="B308">
        <v>199102976</v>
      </c>
      <c r="C308" t="s">
        <v>6102</v>
      </c>
      <c r="D308" s="2">
        <v>32653</v>
      </c>
      <c r="E308" t="s">
        <v>6135</v>
      </c>
      <c r="F308" t="s">
        <v>6161</v>
      </c>
      <c r="G308">
        <v>1962464367</v>
      </c>
    </row>
    <row r="309" spans="1:7" x14ac:dyDescent="0.35">
      <c r="A309" t="s">
        <v>4856</v>
      </c>
      <c r="B309">
        <v>454422255</v>
      </c>
      <c r="C309" t="s">
        <v>6105</v>
      </c>
      <c r="D309" s="2">
        <v>44341</v>
      </c>
      <c r="E309" t="s">
        <v>6131</v>
      </c>
      <c r="F309" t="s">
        <v>6141</v>
      </c>
      <c r="G309">
        <v>1257063462</v>
      </c>
    </row>
    <row r="310" spans="1:7" x14ac:dyDescent="0.35">
      <c r="A310" t="s">
        <v>4446</v>
      </c>
      <c r="B310">
        <v>746114879</v>
      </c>
      <c r="C310" t="s">
        <v>6108</v>
      </c>
      <c r="D310" s="2">
        <v>31921</v>
      </c>
      <c r="E310" t="s">
        <v>6131</v>
      </c>
      <c r="F310" t="s">
        <v>6170</v>
      </c>
      <c r="G310">
        <v>6231625</v>
      </c>
    </row>
    <row r="311" spans="1:7" x14ac:dyDescent="0.35">
      <c r="A311" t="s">
        <v>3759</v>
      </c>
      <c r="B311">
        <v>843915301</v>
      </c>
      <c r="C311" t="s">
        <v>6109</v>
      </c>
      <c r="D311" s="2">
        <v>42515</v>
      </c>
      <c r="E311" t="s">
        <v>6135</v>
      </c>
      <c r="F311" t="s">
        <v>6160</v>
      </c>
      <c r="G311">
        <v>1571674689</v>
      </c>
    </row>
    <row r="312" spans="1:7" x14ac:dyDescent="0.35">
      <c r="A312" t="s">
        <v>5728</v>
      </c>
      <c r="B312">
        <v>500212612</v>
      </c>
      <c r="C312" t="s">
        <v>6102</v>
      </c>
      <c r="D312" s="2">
        <v>33017</v>
      </c>
      <c r="E312" t="s">
        <v>6129</v>
      </c>
      <c r="F312" t="s">
        <v>5615</v>
      </c>
      <c r="G312">
        <v>962956143</v>
      </c>
    </row>
    <row r="313" spans="1:7" x14ac:dyDescent="0.35">
      <c r="A313" t="s">
        <v>2234</v>
      </c>
      <c r="B313">
        <v>203801183</v>
      </c>
      <c r="C313" t="s">
        <v>6102</v>
      </c>
      <c r="D313" s="2">
        <v>33382</v>
      </c>
      <c r="E313" t="s">
        <v>6131</v>
      </c>
      <c r="F313" t="s">
        <v>5615</v>
      </c>
      <c r="G313">
        <v>2465131625</v>
      </c>
    </row>
    <row r="314" spans="1:7" x14ac:dyDescent="0.35">
      <c r="A314" t="s">
        <v>2300</v>
      </c>
      <c r="B314">
        <v>764702977</v>
      </c>
      <c r="C314" t="s">
        <v>6108</v>
      </c>
      <c r="D314" s="2">
        <v>41783</v>
      </c>
      <c r="E314" t="s">
        <v>6127</v>
      </c>
      <c r="F314" t="s">
        <v>6168</v>
      </c>
      <c r="G314">
        <v>429407792</v>
      </c>
    </row>
    <row r="315" spans="1:7" x14ac:dyDescent="0.35">
      <c r="A315" t="s">
        <v>103</v>
      </c>
      <c r="B315">
        <v>383800744</v>
      </c>
      <c r="C315" t="s">
        <v>6113</v>
      </c>
      <c r="D315" s="2">
        <v>28999</v>
      </c>
      <c r="E315" t="s">
        <v>6133</v>
      </c>
      <c r="F315" t="s">
        <v>2919</v>
      </c>
      <c r="G315">
        <v>968370048</v>
      </c>
    </row>
    <row r="316" spans="1:7" x14ac:dyDescent="0.35">
      <c r="A316" t="s">
        <v>3267</v>
      </c>
      <c r="B316">
        <v>305148262</v>
      </c>
      <c r="C316" t="s">
        <v>6111</v>
      </c>
      <c r="D316" s="2">
        <v>41054</v>
      </c>
      <c r="E316" t="s">
        <v>6135</v>
      </c>
      <c r="F316" t="s">
        <v>561</v>
      </c>
      <c r="G316">
        <v>14779479</v>
      </c>
    </row>
    <row r="317" spans="1:7" x14ac:dyDescent="0.35">
      <c r="A317" t="s">
        <v>222</v>
      </c>
      <c r="B317">
        <v>838039063</v>
      </c>
      <c r="C317" t="s">
        <v>6108</v>
      </c>
      <c r="D317" s="2">
        <v>42880</v>
      </c>
      <c r="E317" t="s">
        <v>6135</v>
      </c>
      <c r="F317" t="s">
        <v>6168</v>
      </c>
      <c r="G317">
        <v>458991588</v>
      </c>
    </row>
    <row r="318" spans="1:7" x14ac:dyDescent="0.35">
      <c r="A318" t="s">
        <v>3444</v>
      </c>
      <c r="B318">
        <v>105781637</v>
      </c>
      <c r="C318" t="s">
        <v>6113</v>
      </c>
      <c r="D318" s="2">
        <v>44705</v>
      </c>
      <c r="E318" t="s">
        <v>6131</v>
      </c>
      <c r="F318" t="s">
        <v>2588</v>
      </c>
      <c r="G318">
        <v>820951455</v>
      </c>
    </row>
    <row r="319" spans="1:7" x14ac:dyDescent="0.35">
      <c r="A319" t="s">
        <v>2597</v>
      </c>
      <c r="B319">
        <v>809277578</v>
      </c>
      <c r="C319" t="s">
        <v>6118</v>
      </c>
      <c r="D319" s="2">
        <v>34114</v>
      </c>
      <c r="E319" t="s">
        <v>6133</v>
      </c>
      <c r="F319" t="s">
        <v>6159</v>
      </c>
      <c r="G319">
        <v>892002519</v>
      </c>
    </row>
    <row r="320" spans="1:7" x14ac:dyDescent="0.35">
      <c r="A320" t="s">
        <v>3466</v>
      </c>
      <c r="B320">
        <v>75818830</v>
      </c>
      <c r="C320" t="s">
        <v>6121</v>
      </c>
      <c r="D320" s="2">
        <v>26809</v>
      </c>
      <c r="E320" t="s">
        <v>6131</v>
      </c>
      <c r="F320" t="s">
        <v>6145</v>
      </c>
      <c r="G320">
        <v>2089556352</v>
      </c>
    </row>
    <row r="321" spans="1:7" x14ac:dyDescent="0.35">
      <c r="A321" t="s">
        <v>126</v>
      </c>
      <c r="B321">
        <v>80025100</v>
      </c>
      <c r="C321" t="s">
        <v>6114</v>
      </c>
      <c r="D321" s="2">
        <v>39958</v>
      </c>
      <c r="E321" t="s">
        <v>6131</v>
      </c>
      <c r="F321" t="s">
        <v>6167</v>
      </c>
      <c r="G321">
        <v>1881379944</v>
      </c>
    </row>
    <row r="322" spans="1:7" x14ac:dyDescent="0.35">
      <c r="A322" t="s">
        <v>611</v>
      </c>
      <c r="B322">
        <v>192418406</v>
      </c>
      <c r="C322" t="s">
        <v>6112</v>
      </c>
      <c r="D322" s="2">
        <v>35939</v>
      </c>
      <c r="E322" t="s">
        <v>6133</v>
      </c>
      <c r="F322" t="s">
        <v>6142</v>
      </c>
      <c r="G322">
        <v>1401591136</v>
      </c>
    </row>
    <row r="323" spans="1:7" x14ac:dyDescent="0.35">
      <c r="A323" t="s">
        <v>4781</v>
      </c>
      <c r="B323">
        <v>870730567</v>
      </c>
      <c r="C323" t="s">
        <v>6121</v>
      </c>
      <c r="D323" s="2">
        <v>26809</v>
      </c>
      <c r="E323" t="s">
        <v>6133</v>
      </c>
      <c r="F323" t="s">
        <v>6145</v>
      </c>
      <c r="G323">
        <v>4278386</v>
      </c>
    </row>
    <row r="324" spans="1:7" x14ac:dyDescent="0.35">
      <c r="A324" t="s">
        <v>667</v>
      </c>
      <c r="B324">
        <v>3623213</v>
      </c>
      <c r="C324" t="s">
        <v>6119</v>
      </c>
      <c r="D324" s="2">
        <v>22790</v>
      </c>
      <c r="E324" t="s">
        <v>6129</v>
      </c>
      <c r="F324" t="s">
        <v>6172</v>
      </c>
      <c r="G324">
        <v>1146159808</v>
      </c>
    </row>
    <row r="325" spans="1:7" x14ac:dyDescent="0.35">
      <c r="A325" t="s">
        <v>4294</v>
      </c>
      <c r="B325">
        <v>731411413</v>
      </c>
      <c r="C325" t="s">
        <v>6102</v>
      </c>
      <c r="D325" s="2">
        <v>34843</v>
      </c>
      <c r="E325" t="s">
        <v>6127</v>
      </c>
      <c r="F325" t="s">
        <v>5615</v>
      </c>
      <c r="G325">
        <v>2045855616</v>
      </c>
    </row>
    <row r="326" spans="1:7" x14ac:dyDescent="0.35">
      <c r="A326" t="s">
        <v>5874</v>
      </c>
      <c r="B326">
        <v>44902450</v>
      </c>
      <c r="C326" t="s">
        <v>6119</v>
      </c>
      <c r="D326" s="2">
        <v>34843</v>
      </c>
      <c r="E326" t="s">
        <v>6131</v>
      </c>
      <c r="F326" t="s">
        <v>6172</v>
      </c>
      <c r="G326">
        <v>1147331328</v>
      </c>
    </row>
    <row r="327" spans="1:7" x14ac:dyDescent="0.35">
      <c r="A327" t="s">
        <v>3464</v>
      </c>
      <c r="B327">
        <v>454812830</v>
      </c>
      <c r="C327" t="s">
        <v>6108</v>
      </c>
      <c r="D327" s="2">
        <v>30827</v>
      </c>
      <c r="E327" t="s">
        <v>6127</v>
      </c>
      <c r="F327" t="s">
        <v>6146</v>
      </c>
      <c r="G327">
        <v>15693993</v>
      </c>
    </row>
    <row r="328" spans="1:7" x14ac:dyDescent="0.35">
      <c r="A328" t="s">
        <v>2168</v>
      </c>
      <c r="B328">
        <v>389587350</v>
      </c>
      <c r="C328" t="s">
        <v>6108</v>
      </c>
      <c r="D328" s="2">
        <v>26809</v>
      </c>
      <c r="E328" t="s">
        <v>6135</v>
      </c>
      <c r="F328" t="s">
        <v>6146</v>
      </c>
      <c r="G328">
        <v>3068505312</v>
      </c>
    </row>
    <row r="329" spans="1:7" x14ac:dyDescent="0.35">
      <c r="A329" t="s">
        <v>3005</v>
      </c>
      <c r="B329">
        <v>844045733</v>
      </c>
      <c r="C329" t="s">
        <v>6101</v>
      </c>
      <c r="D329" s="2">
        <v>34114</v>
      </c>
      <c r="E329" t="s">
        <v>6135</v>
      </c>
      <c r="F329" t="s">
        <v>6132</v>
      </c>
      <c r="G329">
        <v>114869952</v>
      </c>
    </row>
    <row r="330" spans="1:7" x14ac:dyDescent="0.35">
      <c r="A330" t="s">
        <v>1535</v>
      </c>
      <c r="B330">
        <v>552263215</v>
      </c>
      <c r="C330" t="s">
        <v>6114</v>
      </c>
      <c r="D330" s="2">
        <v>42148</v>
      </c>
      <c r="E330" t="s">
        <v>6135</v>
      </c>
      <c r="F330" t="s">
        <v>6154</v>
      </c>
      <c r="G330">
        <v>840453125</v>
      </c>
    </row>
    <row r="331" spans="1:7" x14ac:dyDescent="0.35">
      <c r="A331" t="s">
        <v>5458</v>
      </c>
      <c r="B331">
        <v>311948849</v>
      </c>
      <c r="C331" t="s">
        <v>6103</v>
      </c>
      <c r="D331" s="2">
        <v>26444</v>
      </c>
      <c r="E331" t="s">
        <v>6129</v>
      </c>
      <c r="F331" t="s">
        <v>6165</v>
      </c>
      <c r="G331">
        <v>1479567936</v>
      </c>
    </row>
    <row r="332" spans="1:7" x14ac:dyDescent="0.35">
      <c r="A332" t="s">
        <v>3452</v>
      </c>
      <c r="B332">
        <v>150157757</v>
      </c>
      <c r="C332" t="s">
        <v>6119</v>
      </c>
      <c r="D332" s="2">
        <v>25348</v>
      </c>
      <c r="E332" t="s">
        <v>6131</v>
      </c>
      <c r="F332" t="s">
        <v>6172</v>
      </c>
      <c r="G332">
        <v>14284608</v>
      </c>
    </row>
    <row r="333" spans="1:7" x14ac:dyDescent="0.35">
      <c r="A333" t="s">
        <v>5763</v>
      </c>
      <c r="B333">
        <v>735065</v>
      </c>
      <c r="C333" t="s">
        <v>6111</v>
      </c>
      <c r="D333" s="2">
        <v>35210</v>
      </c>
      <c r="E333" t="s">
        <v>6131</v>
      </c>
      <c r="F333" t="s">
        <v>6163</v>
      </c>
      <c r="G333">
        <v>990931407</v>
      </c>
    </row>
    <row r="334" spans="1:7" x14ac:dyDescent="0.35">
      <c r="A334" t="s">
        <v>5655</v>
      </c>
      <c r="B334">
        <v>121818842</v>
      </c>
      <c r="C334" t="s">
        <v>6120</v>
      </c>
      <c r="D334" s="2">
        <v>30827</v>
      </c>
      <c r="E334" t="s">
        <v>6135</v>
      </c>
      <c r="F334" t="s">
        <v>6139</v>
      </c>
      <c r="G334">
        <v>1809871128</v>
      </c>
    </row>
    <row r="335" spans="1:7" x14ac:dyDescent="0.35">
      <c r="A335" t="s">
        <v>3147</v>
      </c>
      <c r="B335">
        <v>281045684</v>
      </c>
      <c r="C335" t="s">
        <v>6110</v>
      </c>
      <c r="D335" s="2">
        <v>21329</v>
      </c>
      <c r="E335" t="s">
        <v>6135</v>
      </c>
      <c r="F335" t="s">
        <v>6137</v>
      </c>
      <c r="G335">
        <v>4755330342</v>
      </c>
    </row>
    <row r="336" spans="1:7" x14ac:dyDescent="0.35">
      <c r="A336" t="s">
        <v>952</v>
      </c>
      <c r="B336">
        <v>467194584</v>
      </c>
      <c r="C336" t="s">
        <v>6103</v>
      </c>
      <c r="D336" s="2">
        <v>23522</v>
      </c>
      <c r="E336" t="s">
        <v>6131</v>
      </c>
      <c r="F336" t="s">
        <v>6165</v>
      </c>
      <c r="G336">
        <v>2228994612</v>
      </c>
    </row>
    <row r="337" spans="1:7" x14ac:dyDescent="0.35">
      <c r="A337" t="s">
        <v>1130</v>
      </c>
      <c r="B337">
        <v>72428400</v>
      </c>
      <c r="C337" t="s">
        <v>6111</v>
      </c>
      <c r="D337" s="2">
        <v>41054</v>
      </c>
      <c r="E337" t="s">
        <v>6135</v>
      </c>
      <c r="F337" t="s">
        <v>6163</v>
      </c>
      <c r="G337">
        <v>1155670464</v>
      </c>
    </row>
    <row r="338" spans="1:7" x14ac:dyDescent="0.35">
      <c r="A338" t="s">
        <v>1293</v>
      </c>
      <c r="B338">
        <v>918619771</v>
      </c>
      <c r="C338" t="s">
        <v>6112</v>
      </c>
      <c r="D338" s="2">
        <v>36671</v>
      </c>
      <c r="E338" t="s">
        <v>6131</v>
      </c>
      <c r="F338" t="s">
        <v>6155</v>
      </c>
      <c r="G338">
        <v>2570238279</v>
      </c>
    </row>
    <row r="339" spans="1:7" x14ac:dyDescent="0.35">
      <c r="A339" t="s">
        <v>2904</v>
      </c>
      <c r="B339">
        <v>804060696</v>
      </c>
      <c r="C339" t="s">
        <v>6102</v>
      </c>
      <c r="D339" s="2">
        <v>32288</v>
      </c>
      <c r="E339" t="s">
        <v>6131</v>
      </c>
      <c r="F339" t="s">
        <v>6174</v>
      </c>
      <c r="G339">
        <v>1408467456</v>
      </c>
    </row>
    <row r="340" spans="1:7" x14ac:dyDescent="0.35">
      <c r="A340" t="s">
        <v>5930</v>
      </c>
      <c r="B340">
        <v>46729591</v>
      </c>
      <c r="C340" t="s">
        <v>6112</v>
      </c>
      <c r="D340" s="2">
        <v>20600</v>
      </c>
      <c r="E340" t="s">
        <v>6135</v>
      </c>
      <c r="F340" t="s">
        <v>6173</v>
      </c>
      <c r="G340">
        <v>27417792</v>
      </c>
    </row>
    <row r="341" spans="1:7" x14ac:dyDescent="0.35">
      <c r="A341" t="s">
        <v>4040</v>
      </c>
      <c r="B341">
        <v>700058501</v>
      </c>
      <c r="C341" t="s">
        <v>6112</v>
      </c>
      <c r="D341" s="2">
        <v>37765</v>
      </c>
      <c r="E341" t="s">
        <v>6140</v>
      </c>
      <c r="F341" t="s">
        <v>6155</v>
      </c>
      <c r="G341">
        <v>275146875</v>
      </c>
    </row>
    <row r="342" spans="1:7" x14ac:dyDescent="0.35">
      <c r="A342" t="s">
        <v>4212</v>
      </c>
      <c r="B342">
        <v>374895648</v>
      </c>
      <c r="C342" t="s">
        <v>6116</v>
      </c>
      <c r="D342" s="2">
        <v>32653</v>
      </c>
      <c r="E342" t="s">
        <v>6135</v>
      </c>
      <c r="F342" t="s">
        <v>6149</v>
      </c>
      <c r="G342">
        <v>4087246436</v>
      </c>
    </row>
    <row r="343" spans="1:7" x14ac:dyDescent="0.35">
      <c r="A343" t="s">
        <v>2963</v>
      </c>
      <c r="B343">
        <v>201270896</v>
      </c>
      <c r="C343" t="s">
        <v>6110</v>
      </c>
      <c r="D343" s="2">
        <v>28999</v>
      </c>
      <c r="E343" t="s">
        <v>6135</v>
      </c>
      <c r="F343" t="s">
        <v>6137</v>
      </c>
      <c r="G343">
        <v>3841426688</v>
      </c>
    </row>
    <row r="344" spans="1:7" x14ac:dyDescent="0.35">
      <c r="A344" t="s">
        <v>4477</v>
      </c>
      <c r="B344">
        <v>147858758</v>
      </c>
      <c r="C344" t="s">
        <v>6111</v>
      </c>
      <c r="D344" s="2">
        <v>37036</v>
      </c>
      <c r="E344" t="s">
        <v>6129</v>
      </c>
      <c r="F344" t="s">
        <v>6163</v>
      </c>
      <c r="G344">
        <v>964882461</v>
      </c>
    </row>
    <row r="345" spans="1:7" x14ac:dyDescent="0.35">
      <c r="A345" t="s">
        <v>3097</v>
      </c>
      <c r="B345">
        <v>354450304</v>
      </c>
      <c r="C345" t="s">
        <v>6102</v>
      </c>
      <c r="D345" s="2">
        <v>27905</v>
      </c>
      <c r="E345" t="s">
        <v>6131</v>
      </c>
      <c r="F345" t="s">
        <v>5615</v>
      </c>
      <c r="G345">
        <v>850484583</v>
      </c>
    </row>
    <row r="346" spans="1:7" x14ac:dyDescent="0.35">
      <c r="A346" t="s">
        <v>5867</v>
      </c>
      <c r="B346">
        <v>3816115</v>
      </c>
      <c r="C346" t="s">
        <v>6113</v>
      </c>
      <c r="D346" s="2">
        <v>35575</v>
      </c>
      <c r="E346" t="s">
        <v>6135</v>
      </c>
      <c r="F346" t="s">
        <v>2919</v>
      </c>
      <c r="G346">
        <v>35841087</v>
      </c>
    </row>
    <row r="347" spans="1:7" x14ac:dyDescent="0.35">
      <c r="A347" t="s">
        <v>1863</v>
      </c>
      <c r="B347">
        <v>735527609</v>
      </c>
      <c r="C347" t="s">
        <v>6112</v>
      </c>
      <c r="D347" s="2">
        <v>21329</v>
      </c>
      <c r="E347" t="s">
        <v>6131</v>
      </c>
      <c r="F347" t="s">
        <v>6142</v>
      </c>
      <c r="G347">
        <v>1844297088</v>
      </c>
    </row>
    <row r="348" spans="1:7" x14ac:dyDescent="0.35">
      <c r="A348" t="s">
        <v>4314</v>
      </c>
      <c r="B348">
        <v>752352306</v>
      </c>
      <c r="C348" t="s">
        <v>6111</v>
      </c>
      <c r="D348" s="2">
        <v>24616</v>
      </c>
      <c r="E348" t="s">
        <v>6133</v>
      </c>
      <c r="F348" t="s">
        <v>561</v>
      </c>
      <c r="G348">
        <v>1771025256</v>
      </c>
    </row>
    <row r="349" spans="1:7" x14ac:dyDescent="0.35">
      <c r="A349" t="s">
        <v>2675</v>
      </c>
      <c r="B349">
        <v>330775749</v>
      </c>
      <c r="C349" t="s">
        <v>6112</v>
      </c>
      <c r="D349" s="2">
        <v>33017</v>
      </c>
      <c r="E349" t="s">
        <v>6133</v>
      </c>
      <c r="F349" t="s">
        <v>6173</v>
      </c>
      <c r="G349">
        <v>2055683328</v>
      </c>
    </row>
    <row r="350" spans="1:7" x14ac:dyDescent="0.35">
      <c r="A350" t="s">
        <v>5178</v>
      </c>
      <c r="B350">
        <v>571443392</v>
      </c>
      <c r="C350" t="s">
        <v>6112</v>
      </c>
      <c r="D350" s="2">
        <v>36671</v>
      </c>
      <c r="E350" t="s">
        <v>6131</v>
      </c>
      <c r="F350" t="s">
        <v>6173</v>
      </c>
      <c r="G350">
        <v>890516385</v>
      </c>
    </row>
    <row r="351" spans="1:7" x14ac:dyDescent="0.35">
      <c r="A351" t="s">
        <v>5343</v>
      </c>
      <c r="B351">
        <v>296660773</v>
      </c>
      <c r="C351" t="s">
        <v>6112</v>
      </c>
      <c r="D351" s="2">
        <v>23155</v>
      </c>
      <c r="E351" t="s">
        <v>6129</v>
      </c>
      <c r="F351" t="s">
        <v>6155</v>
      </c>
      <c r="G351">
        <v>1855994511</v>
      </c>
    </row>
    <row r="352" spans="1:7" x14ac:dyDescent="0.35">
      <c r="A352" t="s">
        <v>560</v>
      </c>
      <c r="B352">
        <v>560230268</v>
      </c>
      <c r="C352" t="s">
        <v>6122</v>
      </c>
      <c r="D352" s="2">
        <v>23887</v>
      </c>
      <c r="E352" t="s">
        <v>6129</v>
      </c>
      <c r="F352" t="s">
        <v>4140</v>
      </c>
      <c r="G352">
        <v>1148450163</v>
      </c>
    </row>
    <row r="353" spans="1:7" x14ac:dyDescent="0.35">
      <c r="A353" t="s">
        <v>1301</v>
      </c>
      <c r="B353">
        <v>820706182</v>
      </c>
      <c r="C353" t="s">
        <v>6111</v>
      </c>
      <c r="D353" s="2">
        <v>25348</v>
      </c>
      <c r="E353" t="s">
        <v>6131</v>
      </c>
      <c r="F353" t="s">
        <v>6136</v>
      </c>
      <c r="G353">
        <v>1238546619</v>
      </c>
    </row>
    <row r="354" spans="1:7" x14ac:dyDescent="0.35">
      <c r="A354" t="s">
        <v>5289</v>
      </c>
      <c r="B354">
        <v>901289387</v>
      </c>
      <c r="C354" t="s">
        <v>6108</v>
      </c>
      <c r="D354" s="2">
        <v>23522</v>
      </c>
      <c r="E354" t="s">
        <v>6131</v>
      </c>
      <c r="F354" t="s">
        <v>6130</v>
      </c>
      <c r="G354">
        <v>1295336172</v>
      </c>
    </row>
    <row r="355" spans="1:7" x14ac:dyDescent="0.35">
      <c r="A355" t="s">
        <v>2890</v>
      </c>
      <c r="B355">
        <v>993487260</v>
      </c>
      <c r="C355" t="s">
        <v>6108</v>
      </c>
      <c r="D355" s="2">
        <v>23522</v>
      </c>
      <c r="E355" t="s">
        <v>6131</v>
      </c>
      <c r="F355" t="s">
        <v>6144</v>
      </c>
      <c r="G355">
        <v>2543768178</v>
      </c>
    </row>
    <row r="356" spans="1:7" x14ac:dyDescent="0.35">
      <c r="A356" t="s">
        <v>3047</v>
      </c>
      <c r="B356">
        <v>902196918</v>
      </c>
      <c r="C356" t="s">
        <v>6111</v>
      </c>
      <c r="D356" s="2">
        <v>37400</v>
      </c>
      <c r="E356" t="s">
        <v>6129</v>
      </c>
      <c r="F356" t="s">
        <v>6163</v>
      </c>
      <c r="G356">
        <v>287146496</v>
      </c>
    </row>
    <row r="357" spans="1:7" x14ac:dyDescent="0.35">
      <c r="A357" t="s">
        <v>4179</v>
      </c>
      <c r="B357">
        <v>276008559</v>
      </c>
      <c r="C357" t="s">
        <v>6112</v>
      </c>
      <c r="D357" s="2">
        <v>22790</v>
      </c>
      <c r="E357" t="s">
        <v>6131</v>
      </c>
      <c r="F357" t="s">
        <v>6173</v>
      </c>
      <c r="G357">
        <v>172704565</v>
      </c>
    </row>
    <row r="358" spans="1:7" x14ac:dyDescent="0.35">
      <c r="A358" t="s">
        <v>3468</v>
      </c>
      <c r="B358">
        <v>959261982</v>
      </c>
      <c r="C358" t="s">
        <v>6108</v>
      </c>
      <c r="D358" s="2">
        <v>37400</v>
      </c>
      <c r="E358" t="s">
        <v>6135</v>
      </c>
      <c r="F358" t="s">
        <v>6158</v>
      </c>
      <c r="G358">
        <v>122753346</v>
      </c>
    </row>
    <row r="359" spans="1:7" x14ac:dyDescent="0.35">
      <c r="A359" t="s">
        <v>5503</v>
      </c>
      <c r="B359">
        <v>534435443</v>
      </c>
      <c r="C359" t="s">
        <v>6108</v>
      </c>
      <c r="D359" s="2">
        <v>43244</v>
      </c>
      <c r="E359" t="s">
        <v>6129</v>
      </c>
      <c r="F359" t="s">
        <v>6144</v>
      </c>
      <c r="G359">
        <v>13370024</v>
      </c>
    </row>
    <row r="360" spans="1:7" x14ac:dyDescent="0.35">
      <c r="A360" t="s">
        <v>943</v>
      </c>
      <c r="B360">
        <v>385558417</v>
      </c>
      <c r="C360" t="s">
        <v>6112</v>
      </c>
      <c r="D360" s="2">
        <v>24251</v>
      </c>
      <c r="E360" t="s">
        <v>6135</v>
      </c>
      <c r="F360" t="s">
        <v>6173</v>
      </c>
      <c r="G360">
        <v>190329696</v>
      </c>
    </row>
    <row r="361" spans="1:7" x14ac:dyDescent="0.35">
      <c r="A361" t="s">
        <v>1507</v>
      </c>
      <c r="B361">
        <v>714735047</v>
      </c>
      <c r="C361" t="s">
        <v>6108</v>
      </c>
      <c r="D361" s="2">
        <v>33749</v>
      </c>
      <c r="E361" t="s">
        <v>6133</v>
      </c>
      <c r="F361" t="s">
        <v>6130</v>
      </c>
      <c r="G361">
        <v>2027239466</v>
      </c>
    </row>
    <row r="362" spans="1:7" x14ac:dyDescent="0.35">
      <c r="A362" t="s">
        <v>2495</v>
      </c>
      <c r="B362">
        <v>609847194</v>
      </c>
      <c r="C362" t="s">
        <v>6109</v>
      </c>
      <c r="D362" s="2">
        <v>26077</v>
      </c>
      <c r="E362" t="s">
        <v>6129</v>
      </c>
      <c r="F362" t="s">
        <v>6160</v>
      </c>
      <c r="G362">
        <v>2685688602</v>
      </c>
    </row>
    <row r="363" spans="1:7" x14ac:dyDescent="0.35">
      <c r="A363" t="s">
        <v>4232</v>
      </c>
      <c r="B363">
        <v>547380411</v>
      </c>
      <c r="C363" t="s">
        <v>6118</v>
      </c>
      <c r="D363" s="2">
        <v>31556</v>
      </c>
      <c r="E363" t="s">
        <v>6140</v>
      </c>
      <c r="F363" t="s">
        <v>6159</v>
      </c>
      <c r="G363">
        <v>59875578</v>
      </c>
    </row>
    <row r="364" spans="1:7" x14ac:dyDescent="0.35">
      <c r="A364" t="s">
        <v>6044</v>
      </c>
      <c r="B364">
        <v>497837231</v>
      </c>
      <c r="C364" t="s">
        <v>6106</v>
      </c>
      <c r="D364" s="2">
        <v>35210</v>
      </c>
      <c r="E364" t="s">
        <v>6135</v>
      </c>
      <c r="F364" t="s">
        <v>5619</v>
      </c>
      <c r="G364">
        <v>2178085707</v>
      </c>
    </row>
    <row r="365" spans="1:7" x14ac:dyDescent="0.35">
      <c r="A365" t="s">
        <v>3491</v>
      </c>
      <c r="B365">
        <v>564569787</v>
      </c>
      <c r="C365" t="s">
        <v>6108</v>
      </c>
      <c r="D365" s="2">
        <v>40687</v>
      </c>
      <c r="E365" t="s">
        <v>6135</v>
      </c>
      <c r="F365" t="s">
        <v>6130</v>
      </c>
      <c r="G365">
        <v>4098549</v>
      </c>
    </row>
    <row r="366" spans="1:7" x14ac:dyDescent="0.35">
      <c r="A366" t="s">
        <v>5489</v>
      </c>
      <c r="B366">
        <v>704257334</v>
      </c>
      <c r="C366" t="s">
        <v>6108</v>
      </c>
      <c r="D366" s="2">
        <v>34478</v>
      </c>
      <c r="E366" t="s">
        <v>6131</v>
      </c>
      <c r="F366" t="s">
        <v>6146</v>
      </c>
      <c r="G366">
        <v>1571795785</v>
      </c>
    </row>
    <row r="367" spans="1:7" x14ac:dyDescent="0.35">
      <c r="A367" t="s">
        <v>1933</v>
      </c>
      <c r="B367">
        <v>380223109</v>
      </c>
      <c r="C367" t="s">
        <v>6114</v>
      </c>
      <c r="D367" s="2">
        <v>33382</v>
      </c>
      <c r="E367" t="s">
        <v>6131</v>
      </c>
      <c r="F367" t="s">
        <v>6167</v>
      </c>
      <c r="G367">
        <v>1623883275</v>
      </c>
    </row>
    <row r="368" spans="1:7" x14ac:dyDescent="0.35">
      <c r="A368" t="s">
        <v>5793</v>
      </c>
      <c r="B368">
        <v>652862459</v>
      </c>
      <c r="C368" t="s">
        <v>6102</v>
      </c>
      <c r="D368" s="2">
        <v>37400</v>
      </c>
      <c r="E368" t="s">
        <v>6131</v>
      </c>
      <c r="F368" t="s">
        <v>6161</v>
      </c>
      <c r="G368">
        <v>1644566275</v>
      </c>
    </row>
    <row r="369" spans="1:7" x14ac:dyDescent="0.35">
      <c r="A369" t="s">
        <v>1918</v>
      </c>
      <c r="B369">
        <v>296971198</v>
      </c>
      <c r="C369" t="s">
        <v>6103</v>
      </c>
      <c r="D369" s="2">
        <v>25348</v>
      </c>
      <c r="E369" t="s">
        <v>6127</v>
      </c>
      <c r="F369" t="s">
        <v>6134</v>
      </c>
      <c r="G369">
        <v>652566856</v>
      </c>
    </row>
    <row r="370" spans="1:7" x14ac:dyDescent="0.35">
      <c r="A370" t="s">
        <v>1130</v>
      </c>
      <c r="B370">
        <v>394162382</v>
      </c>
      <c r="C370" t="s">
        <v>6108</v>
      </c>
      <c r="D370" s="2">
        <v>39593</v>
      </c>
      <c r="E370" t="s">
        <v>6135</v>
      </c>
      <c r="F370" t="s">
        <v>6152</v>
      </c>
      <c r="G370">
        <v>3084767712</v>
      </c>
    </row>
    <row r="371" spans="1:7" x14ac:dyDescent="0.35">
      <c r="A371" t="s">
        <v>723</v>
      </c>
      <c r="B371">
        <v>420833481</v>
      </c>
      <c r="C371" t="s">
        <v>6113</v>
      </c>
      <c r="D371" s="2">
        <v>22426</v>
      </c>
      <c r="E371" t="s">
        <v>6127</v>
      </c>
      <c r="F371" t="s">
        <v>2588</v>
      </c>
      <c r="G371">
        <v>147292908</v>
      </c>
    </row>
    <row r="372" spans="1:7" x14ac:dyDescent="0.35">
      <c r="A372" t="s">
        <v>2349</v>
      </c>
      <c r="B372">
        <v>949212330</v>
      </c>
      <c r="C372" t="s">
        <v>6105</v>
      </c>
      <c r="D372" s="2">
        <v>28999</v>
      </c>
      <c r="E372" t="s">
        <v>6135</v>
      </c>
      <c r="F372" t="s">
        <v>6141</v>
      </c>
      <c r="G372">
        <v>910826644</v>
      </c>
    </row>
    <row r="373" spans="1:7" x14ac:dyDescent="0.35">
      <c r="A373" t="s">
        <v>3526</v>
      </c>
      <c r="B373">
        <v>964273354</v>
      </c>
      <c r="C373" t="s">
        <v>6113</v>
      </c>
      <c r="D373" s="2">
        <v>31556</v>
      </c>
      <c r="E373" t="s">
        <v>6131</v>
      </c>
      <c r="F373" t="s">
        <v>6153</v>
      </c>
      <c r="G373">
        <v>4606504</v>
      </c>
    </row>
    <row r="374" spans="1:7" x14ac:dyDescent="0.35">
      <c r="A374" t="s">
        <v>4312</v>
      </c>
      <c r="B374">
        <v>682734380</v>
      </c>
      <c r="C374" t="s">
        <v>6118</v>
      </c>
      <c r="D374" s="2">
        <v>22061</v>
      </c>
      <c r="E374" t="s">
        <v>6135</v>
      </c>
      <c r="F374" t="s">
        <v>6159</v>
      </c>
      <c r="G374">
        <v>854352495</v>
      </c>
    </row>
    <row r="375" spans="1:7" x14ac:dyDescent="0.35">
      <c r="A375" t="s">
        <v>1128</v>
      </c>
      <c r="B375">
        <v>326185806</v>
      </c>
      <c r="C375" t="s">
        <v>6119</v>
      </c>
      <c r="D375" s="2">
        <v>27538</v>
      </c>
      <c r="E375" t="s">
        <v>6129</v>
      </c>
      <c r="F375" t="s">
        <v>6169</v>
      </c>
      <c r="G375">
        <v>833185278</v>
      </c>
    </row>
    <row r="376" spans="1:7" x14ac:dyDescent="0.35">
      <c r="A376" t="s">
        <v>635</v>
      </c>
      <c r="B376">
        <v>594432656</v>
      </c>
      <c r="C376" t="s">
        <v>6108</v>
      </c>
      <c r="D376" s="2">
        <v>41054</v>
      </c>
      <c r="E376" t="s">
        <v>6129</v>
      </c>
      <c r="F376" t="s">
        <v>6130</v>
      </c>
      <c r="G376">
        <v>704954394</v>
      </c>
    </row>
    <row r="377" spans="1:7" x14ac:dyDescent="0.35">
      <c r="A377" t="s">
        <v>721</v>
      </c>
      <c r="B377">
        <v>300286413</v>
      </c>
      <c r="C377" t="s">
        <v>6103</v>
      </c>
      <c r="D377" s="2">
        <v>32288</v>
      </c>
      <c r="E377" t="s">
        <v>6135</v>
      </c>
      <c r="F377" t="s">
        <v>6134</v>
      </c>
      <c r="G377">
        <v>2978504116</v>
      </c>
    </row>
    <row r="378" spans="1:7" x14ac:dyDescent="0.35">
      <c r="A378" t="s">
        <v>4157</v>
      </c>
      <c r="B378">
        <v>100264433</v>
      </c>
      <c r="C378" t="s">
        <v>6115</v>
      </c>
      <c r="D378" s="2">
        <v>39226</v>
      </c>
      <c r="E378" t="s">
        <v>6131</v>
      </c>
      <c r="F378" t="s">
        <v>6171</v>
      </c>
      <c r="G378">
        <v>2330858838</v>
      </c>
    </row>
    <row r="379" spans="1:7" x14ac:dyDescent="0.35">
      <c r="A379" t="s">
        <v>1861</v>
      </c>
      <c r="B379">
        <v>265864878</v>
      </c>
      <c r="C379" t="s">
        <v>6108</v>
      </c>
      <c r="D379" s="2">
        <v>20600</v>
      </c>
      <c r="E379" t="s">
        <v>6135</v>
      </c>
      <c r="F379" t="s">
        <v>6152</v>
      </c>
      <c r="G379">
        <v>2034949322</v>
      </c>
    </row>
    <row r="380" spans="1:7" x14ac:dyDescent="0.35">
      <c r="A380" t="s">
        <v>1027</v>
      </c>
      <c r="B380">
        <v>78979780</v>
      </c>
      <c r="C380" t="s">
        <v>6102</v>
      </c>
      <c r="D380" s="2">
        <v>37400</v>
      </c>
      <c r="E380" t="s">
        <v>6135</v>
      </c>
      <c r="F380" t="s">
        <v>6161</v>
      </c>
      <c r="G380">
        <v>3271831452</v>
      </c>
    </row>
    <row r="381" spans="1:7" x14ac:dyDescent="0.35">
      <c r="A381" t="s">
        <v>4365</v>
      </c>
      <c r="B381">
        <v>880548397</v>
      </c>
      <c r="C381" t="s">
        <v>6121</v>
      </c>
      <c r="D381" s="2">
        <v>28634</v>
      </c>
      <c r="E381" t="s">
        <v>6131</v>
      </c>
      <c r="F381" t="s">
        <v>6147</v>
      </c>
      <c r="G381">
        <v>928978688</v>
      </c>
    </row>
    <row r="382" spans="1:7" x14ac:dyDescent="0.35">
      <c r="A382" t="s">
        <v>3259</v>
      </c>
      <c r="B382">
        <v>794596039</v>
      </c>
      <c r="C382" t="s">
        <v>6107</v>
      </c>
      <c r="D382" s="2">
        <v>33749</v>
      </c>
      <c r="E382" t="s">
        <v>6129</v>
      </c>
      <c r="F382" t="s">
        <v>6156</v>
      </c>
      <c r="G382">
        <v>816834375</v>
      </c>
    </row>
    <row r="383" spans="1:7" x14ac:dyDescent="0.35">
      <c r="A383" t="s">
        <v>751</v>
      </c>
      <c r="B383">
        <v>242987893</v>
      </c>
      <c r="C383" t="s">
        <v>6108</v>
      </c>
      <c r="D383" s="2">
        <v>40687</v>
      </c>
      <c r="E383" t="s">
        <v>6135</v>
      </c>
      <c r="F383" t="s">
        <v>6152</v>
      </c>
      <c r="G383">
        <v>2042628108</v>
      </c>
    </row>
    <row r="384" spans="1:7" x14ac:dyDescent="0.35">
      <c r="A384" t="s">
        <v>5719</v>
      </c>
      <c r="B384">
        <v>241445901</v>
      </c>
      <c r="C384" t="s">
        <v>6103</v>
      </c>
      <c r="D384" s="2">
        <v>25712</v>
      </c>
      <c r="E384" t="s">
        <v>6135</v>
      </c>
      <c r="F384" t="s">
        <v>6165</v>
      </c>
      <c r="G384">
        <v>4664020224</v>
      </c>
    </row>
    <row r="385" spans="1:7" x14ac:dyDescent="0.35">
      <c r="A385" t="s">
        <v>1489</v>
      </c>
      <c r="B385">
        <v>843399380</v>
      </c>
      <c r="C385" t="s">
        <v>6106</v>
      </c>
      <c r="D385" s="2">
        <v>25348</v>
      </c>
      <c r="E385" t="s">
        <v>6127</v>
      </c>
      <c r="F385" t="s">
        <v>5619</v>
      </c>
      <c r="G385">
        <v>1970436204</v>
      </c>
    </row>
    <row r="386" spans="1:7" x14ac:dyDescent="0.35">
      <c r="A386" t="s">
        <v>554</v>
      </c>
      <c r="B386">
        <v>769373972</v>
      </c>
      <c r="C386" t="s">
        <v>6102</v>
      </c>
      <c r="D386" s="2">
        <v>20233</v>
      </c>
      <c r="E386" t="s">
        <v>6135</v>
      </c>
      <c r="F386" t="s">
        <v>6138</v>
      </c>
      <c r="G386">
        <v>900612081</v>
      </c>
    </row>
    <row r="387" spans="1:7" x14ac:dyDescent="0.35">
      <c r="A387" t="s">
        <v>5849</v>
      </c>
      <c r="B387">
        <v>663702178</v>
      </c>
      <c r="C387" t="s">
        <v>6105</v>
      </c>
      <c r="D387" s="2">
        <v>34843</v>
      </c>
      <c r="E387" t="s">
        <v>6135</v>
      </c>
      <c r="F387" t="s">
        <v>6141</v>
      </c>
      <c r="G387">
        <v>145351008</v>
      </c>
    </row>
    <row r="388" spans="1:7" x14ac:dyDescent="0.35">
      <c r="A388" t="s">
        <v>2828</v>
      </c>
      <c r="B388">
        <v>940594492</v>
      </c>
      <c r="C388" t="s">
        <v>6114</v>
      </c>
      <c r="D388" s="2">
        <v>27538</v>
      </c>
      <c r="E388" t="s">
        <v>6127</v>
      </c>
      <c r="F388" t="s">
        <v>6154</v>
      </c>
      <c r="G388">
        <v>323014668</v>
      </c>
    </row>
    <row r="389" spans="1:7" x14ac:dyDescent="0.35">
      <c r="A389" t="s">
        <v>4216</v>
      </c>
      <c r="B389">
        <v>271461401</v>
      </c>
      <c r="C389" t="s">
        <v>6121</v>
      </c>
      <c r="D389" s="2">
        <v>39226</v>
      </c>
      <c r="E389" t="s">
        <v>6133</v>
      </c>
      <c r="F389" t="s">
        <v>6157</v>
      </c>
      <c r="G389">
        <v>972263454</v>
      </c>
    </row>
    <row r="390" spans="1:7" x14ac:dyDescent="0.35">
      <c r="A390" t="s">
        <v>3281</v>
      </c>
      <c r="B390">
        <v>165563667</v>
      </c>
      <c r="C390" t="s">
        <v>6118</v>
      </c>
      <c r="D390" s="2">
        <v>28270</v>
      </c>
      <c r="E390" t="s">
        <v>6135</v>
      </c>
      <c r="F390" t="s">
        <v>6159</v>
      </c>
      <c r="G390">
        <v>2662768401</v>
      </c>
    </row>
    <row r="391" spans="1:7" x14ac:dyDescent="0.35">
      <c r="A391" t="s">
        <v>3105</v>
      </c>
      <c r="B391">
        <v>336984371</v>
      </c>
      <c r="C391" t="s">
        <v>6111</v>
      </c>
      <c r="D391" s="2">
        <v>41419</v>
      </c>
      <c r="E391" t="s">
        <v>6135</v>
      </c>
      <c r="F391" t="s">
        <v>6136</v>
      </c>
      <c r="G391">
        <v>3397842</v>
      </c>
    </row>
    <row r="392" spans="1:7" x14ac:dyDescent="0.35">
      <c r="A392" t="s">
        <v>4935</v>
      </c>
      <c r="B392">
        <v>607336538</v>
      </c>
      <c r="C392" t="s">
        <v>6120</v>
      </c>
      <c r="D392" s="2">
        <v>23155</v>
      </c>
      <c r="E392" t="s">
        <v>6133</v>
      </c>
      <c r="F392" t="s">
        <v>4096</v>
      </c>
      <c r="G392">
        <v>1409287437</v>
      </c>
    </row>
    <row r="393" spans="1:7" x14ac:dyDescent="0.35">
      <c r="A393" t="s">
        <v>2214</v>
      </c>
      <c r="B393">
        <v>493486761</v>
      </c>
      <c r="C393" t="s">
        <v>6104</v>
      </c>
      <c r="D393" s="2">
        <v>25712</v>
      </c>
      <c r="E393" t="s">
        <v>6127</v>
      </c>
      <c r="F393" t="s">
        <v>6162</v>
      </c>
      <c r="G393">
        <v>345819232</v>
      </c>
    </row>
    <row r="394" spans="1:7" x14ac:dyDescent="0.35">
      <c r="A394" t="s">
        <v>2673</v>
      </c>
      <c r="B394">
        <v>417849788</v>
      </c>
      <c r="C394" t="s">
        <v>6108</v>
      </c>
      <c r="D394" s="2">
        <v>28999</v>
      </c>
      <c r="E394" t="s">
        <v>6131</v>
      </c>
      <c r="F394" t="s">
        <v>6152</v>
      </c>
      <c r="G394">
        <v>1860494976</v>
      </c>
    </row>
    <row r="395" spans="1:7" x14ac:dyDescent="0.35">
      <c r="A395" t="s">
        <v>2469</v>
      </c>
      <c r="B395">
        <v>188701933</v>
      </c>
      <c r="C395" t="s">
        <v>6103</v>
      </c>
      <c r="D395" s="2">
        <v>28999</v>
      </c>
      <c r="E395" t="s">
        <v>6131</v>
      </c>
      <c r="F395" t="s">
        <v>6134</v>
      </c>
      <c r="G395">
        <v>446844745</v>
      </c>
    </row>
    <row r="396" spans="1:7" x14ac:dyDescent="0.35">
      <c r="A396" t="s">
        <v>242</v>
      </c>
      <c r="B396">
        <v>860849340</v>
      </c>
      <c r="C396" t="s">
        <v>6114</v>
      </c>
      <c r="D396" s="2">
        <v>25348</v>
      </c>
      <c r="E396" t="s">
        <v>6129</v>
      </c>
      <c r="F396" t="s">
        <v>6151</v>
      </c>
      <c r="G396">
        <v>1161267192</v>
      </c>
    </row>
    <row r="397" spans="1:7" x14ac:dyDescent="0.35">
      <c r="A397" t="s">
        <v>460</v>
      </c>
      <c r="B397">
        <v>786930810</v>
      </c>
      <c r="C397" t="s">
        <v>6102</v>
      </c>
      <c r="D397" s="2">
        <v>36671</v>
      </c>
      <c r="E397" t="s">
        <v>6135</v>
      </c>
      <c r="F397" t="s">
        <v>5615</v>
      </c>
      <c r="G397">
        <v>1864165653</v>
      </c>
    </row>
    <row r="398" spans="1:7" x14ac:dyDescent="0.35">
      <c r="A398" t="s">
        <v>3700</v>
      </c>
      <c r="B398">
        <v>774767354</v>
      </c>
      <c r="C398" t="s">
        <v>6102</v>
      </c>
      <c r="D398" s="2">
        <v>44705</v>
      </c>
      <c r="E398" t="s">
        <v>6133</v>
      </c>
      <c r="F398" t="s">
        <v>6138</v>
      </c>
      <c r="G398">
        <v>914716257</v>
      </c>
    </row>
    <row r="399" spans="1:7" x14ac:dyDescent="0.35">
      <c r="A399" t="s">
        <v>1036</v>
      </c>
      <c r="B399">
        <v>5643565</v>
      </c>
      <c r="C399" t="s">
        <v>6114</v>
      </c>
      <c r="D399" s="2">
        <v>35210</v>
      </c>
      <c r="E399" t="s">
        <v>6131</v>
      </c>
      <c r="F399" t="s">
        <v>6151</v>
      </c>
      <c r="G399">
        <v>52279488</v>
      </c>
    </row>
    <row r="400" spans="1:7" x14ac:dyDescent="0.35">
      <c r="A400" t="s">
        <v>5640</v>
      </c>
      <c r="B400">
        <v>223164846</v>
      </c>
      <c r="C400" t="s">
        <v>6110</v>
      </c>
      <c r="D400" s="2">
        <v>38497</v>
      </c>
      <c r="E400" t="s">
        <v>6135</v>
      </c>
      <c r="F400" t="s">
        <v>6137</v>
      </c>
      <c r="G400">
        <v>4731848226</v>
      </c>
    </row>
    <row r="401" spans="1:7" x14ac:dyDescent="0.35">
      <c r="A401" t="s">
        <v>123</v>
      </c>
      <c r="B401">
        <v>827738068</v>
      </c>
      <c r="C401" t="s">
        <v>6102</v>
      </c>
      <c r="D401" s="2">
        <v>33382</v>
      </c>
      <c r="E401" t="s">
        <v>6140</v>
      </c>
      <c r="F401" t="s">
        <v>6174</v>
      </c>
      <c r="G401">
        <v>1802147886</v>
      </c>
    </row>
    <row r="402" spans="1:7" x14ac:dyDescent="0.35">
      <c r="A402" t="s">
        <v>686</v>
      </c>
      <c r="B402">
        <v>454950381</v>
      </c>
      <c r="C402" t="s">
        <v>6116</v>
      </c>
      <c r="D402" s="2">
        <v>31556</v>
      </c>
      <c r="E402" t="s">
        <v>6133</v>
      </c>
      <c r="F402" t="s">
        <v>6149</v>
      </c>
      <c r="G402">
        <v>666775296</v>
      </c>
    </row>
    <row r="403" spans="1:7" x14ac:dyDescent="0.35">
      <c r="A403" t="s">
        <v>5542</v>
      </c>
      <c r="B403">
        <v>780027230</v>
      </c>
      <c r="C403" t="s">
        <v>6102</v>
      </c>
      <c r="D403" s="2">
        <v>35939</v>
      </c>
      <c r="E403" t="s">
        <v>6135</v>
      </c>
      <c r="F403" t="s">
        <v>6174</v>
      </c>
      <c r="G403">
        <v>2155914628</v>
      </c>
    </row>
    <row r="404" spans="1:7" x14ac:dyDescent="0.35">
      <c r="A404" t="s">
        <v>5144</v>
      </c>
      <c r="B404">
        <v>999205699</v>
      </c>
      <c r="C404" t="s">
        <v>6114</v>
      </c>
      <c r="D404" s="2">
        <v>38497</v>
      </c>
      <c r="E404" t="s">
        <v>6127</v>
      </c>
      <c r="F404" t="s">
        <v>6151</v>
      </c>
      <c r="G404">
        <v>1001791296</v>
      </c>
    </row>
    <row r="405" spans="1:7" x14ac:dyDescent="0.35">
      <c r="A405" t="s">
        <v>4630</v>
      </c>
      <c r="B405">
        <v>922881556</v>
      </c>
      <c r="C405" t="s">
        <v>6121</v>
      </c>
      <c r="D405" s="2">
        <v>26077</v>
      </c>
      <c r="E405" t="s">
        <v>6133</v>
      </c>
      <c r="F405" t="s">
        <v>6157</v>
      </c>
      <c r="G405">
        <v>1848879183</v>
      </c>
    </row>
    <row r="406" spans="1:7" x14ac:dyDescent="0.35">
      <c r="A406" t="s">
        <v>4401</v>
      </c>
      <c r="B406">
        <v>258831671</v>
      </c>
      <c r="C406" t="s">
        <v>6104</v>
      </c>
      <c r="D406" s="2">
        <v>20600</v>
      </c>
      <c r="E406" t="s">
        <v>6131</v>
      </c>
      <c r="F406" t="s">
        <v>6128</v>
      </c>
      <c r="G406">
        <v>145503585</v>
      </c>
    </row>
    <row r="407" spans="1:7" x14ac:dyDescent="0.35">
      <c r="A407" t="s">
        <v>4905</v>
      </c>
      <c r="B407">
        <v>292368079</v>
      </c>
      <c r="C407" t="s">
        <v>6122</v>
      </c>
      <c r="D407" s="2">
        <v>28634</v>
      </c>
      <c r="E407" t="s">
        <v>6135</v>
      </c>
      <c r="F407" t="s">
        <v>6164</v>
      </c>
      <c r="G407">
        <v>238002975</v>
      </c>
    </row>
    <row r="408" spans="1:7" x14ac:dyDescent="0.35">
      <c r="A408" t="s">
        <v>1797</v>
      </c>
      <c r="B408">
        <v>255843040</v>
      </c>
      <c r="C408" t="s">
        <v>6113</v>
      </c>
      <c r="D408" s="2">
        <v>35939</v>
      </c>
      <c r="E408" t="s">
        <v>6129</v>
      </c>
      <c r="F408" t="s">
        <v>6153</v>
      </c>
      <c r="G408">
        <v>1845170514</v>
      </c>
    </row>
    <row r="409" spans="1:7" x14ac:dyDescent="0.35">
      <c r="A409" t="s">
        <v>3430</v>
      </c>
      <c r="B409">
        <v>296436568</v>
      </c>
      <c r="C409" t="s">
        <v>6102</v>
      </c>
      <c r="D409" s="2">
        <v>41783</v>
      </c>
      <c r="E409" t="s">
        <v>6127</v>
      </c>
      <c r="F409" t="s">
        <v>6174</v>
      </c>
      <c r="G409">
        <v>2355895311</v>
      </c>
    </row>
    <row r="410" spans="1:7" x14ac:dyDescent="0.35">
      <c r="A410" t="s">
        <v>3175</v>
      </c>
      <c r="B410">
        <v>196785497</v>
      </c>
      <c r="C410" t="s">
        <v>6103</v>
      </c>
      <c r="D410" s="2">
        <v>29366</v>
      </c>
      <c r="E410" t="s">
        <v>6127</v>
      </c>
      <c r="F410" t="s">
        <v>6134</v>
      </c>
      <c r="G410">
        <v>711769968</v>
      </c>
    </row>
    <row r="411" spans="1:7" x14ac:dyDescent="0.35">
      <c r="A411" t="s">
        <v>890</v>
      </c>
      <c r="B411">
        <v>796218942</v>
      </c>
      <c r="C411" t="s">
        <v>6102</v>
      </c>
      <c r="D411" s="2">
        <v>26077</v>
      </c>
      <c r="E411" t="s">
        <v>6129</v>
      </c>
      <c r="F411" t="s">
        <v>6161</v>
      </c>
      <c r="G411">
        <v>654313016</v>
      </c>
    </row>
    <row r="412" spans="1:7" x14ac:dyDescent="0.35">
      <c r="A412" t="s">
        <v>2934</v>
      </c>
      <c r="B412">
        <v>759957</v>
      </c>
      <c r="C412" t="s">
        <v>6114</v>
      </c>
      <c r="D412" s="2">
        <v>33749</v>
      </c>
      <c r="E412" t="s">
        <v>6131</v>
      </c>
      <c r="F412" t="s">
        <v>6167</v>
      </c>
      <c r="G412">
        <v>2670038982</v>
      </c>
    </row>
    <row r="413" spans="1:7" x14ac:dyDescent="0.35">
      <c r="A413" t="s">
        <v>3191</v>
      </c>
      <c r="B413">
        <v>777992746</v>
      </c>
      <c r="C413" t="s">
        <v>6112</v>
      </c>
      <c r="D413" s="2">
        <v>30460</v>
      </c>
      <c r="E413" t="s">
        <v>6129</v>
      </c>
      <c r="F413" t="s">
        <v>6142</v>
      </c>
      <c r="G413">
        <v>1241248525</v>
      </c>
    </row>
    <row r="414" spans="1:7" x14ac:dyDescent="0.35">
      <c r="A414" t="s">
        <v>1979</v>
      </c>
      <c r="B414">
        <v>620396227</v>
      </c>
      <c r="C414" t="s">
        <v>6108</v>
      </c>
      <c r="D414" s="2">
        <v>24616</v>
      </c>
      <c r="E414" t="s">
        <v>6133</v>
      </c>
      <c r="F414" t="s">
        <v>6148</v>
      </c>
      <c r="G414">
        <v>984973597</v>
      </c>
    </row>
    <row r="415" spans="1:7" x14ac:dyDescent="0.35">
      <c r="A415" t="s">
        <v>4171</v>
      </c>
      <c r="B415">
        <v>478604151</v>
      </c>
      <c r="C415" t="s">
        <v>6105</v>
      </c>
      <c r="D415" s="2">
        <v>42148</v>
      </c>
      <c r="E415" t="s">
        <v>6133</v>
      </c>
      <c r="F415" t="s">
        <v>6141</v>
      </c>
      <c r="G415">
        <v>3914525124</v>
      </c>
    </row>
    <row r="416" spans="1:7" x14ac:dyDescent="0.35">
      <c r="A416" t="s">
        <v>3218</v>
      </c>
      <c r="B416">
        <v>747067312</v>
      </c>
      <c r="C416" t="s">
        <v>6107</v>
      </c>
      <c r="D416" s="2">
        <v>41054</v>
      </c>
      <c r="E416" t="s">
        <v>6135</v>
      </c>
      <c r="F416" t="s">
        <v>6156</v>
      </c>
      <c r="G416">
        <v>11389152</v>
      </c>
    </row>
    <row r="417" spans="1:7" x14ac:dyDescent="0.35">
      <c r="A417" t="s">
        <v>1448</v>
      </c>
      <c r="B417">
        <v>825405328</v>
      </c>
      <c r="C417" t="s">
        <v>6108</v>
      </c>
      <c r="D417" s="2">
        <v>31556</v>
      </c>
      <c r="E417" t="s">
        <v>6129</v>
      </c>
      <c r="F417" t="s">
        <v>6168</v>
      </c>
      <c r="G417">
        <v>1487990244</v>
      </c>
    </row>
    <row r="418" spans="1:7" x14ac:dyDescent="0.35">
      <c r="A418" t="s">
        <v>385</v>
      </c>
      <c r="B418">
        <v>2146153</v>
      </c>
      <c r="C418" t="s">
        <v>6101</v>
      </c>
      <c r="D418" s="2">
        <v>29366</v>
      </c>
      <c r="E418" t="s">
        <v>6133</v>
      </c>
      <c r="F418" t="s">
        <v>6132</v>
      </c>
      <c r="G418">
        <v>32774623</v>
      </c>
    </row>
    <row r="419" spans="1:7" x14ac:dyDescent="0.35">
      <c r="A419" t="s">
        <v>2251</v>
      </c>
      <c r="B419">
        <v>9217797</v>
      </c>
      <c r="C419" t="s">
        <v>6118</v>
      </c>
      <c r="D419" s="2">
        <v>29731</v>
      </c>
      <c r="E419" t="s">
        <v>6135</v>
      </c>
      <c r="F419" t="s">
        <v>6159</v>
      </c>
      <c r="G419">
        <v>124795755</v>
      </c>
    </row>
    <row r="420" spans="1:7" x14ac:dyDescent="0.35">
      <c r="A420" t="s">
        <v>3649</v>
      </c>
      <c r="B420">
        <v>518826262</v>
      </c>
      <c r="C420" t="s">
        <v>6120</v>
      </c>
      <c r="D420" s="2">
        <v>38132</v>
      </c>
      <c r="E420" t="s">
        <v>6135</v>
      </c>
      <c r="F420" t="s">
        <v>6139</v>
      </c>
      <c r="G420">
        <v>643185</v>
      </c>
    </row>
    <row r="421" spans="1:7" x14ac:dyDescent="0.35">
      <c r="A421" t="s">
        <v>1969</v>
      </c>
      <c r="B421">
        <v>105868418</v>
      </c>
      <c r="C421" t="s">
        <v>6113</v>
      </c>
      <c r="D421" s="2">
        <v>42880</v>
      </c>
      <c r="E421" t="s">
        <v>6133</v>
      </c>
      <c r="F421" t="s">
        <v>2588</v>
      </c>
      <c r="G421">
        <v>2019901422</v>
      </c>
    </row>
    <row r="422" spans="1:7" x14ac:dyDescent="0.35">
      <c r="A422" t="s">
        <v>4228</v>
      </c>
      <c r="B422">
        <v>748608391</v>
      </c>
      <c r="C422" t="s">
        <v>6104</v>
      </c>
      <c r="D422" s="2">
        <v>21329</v>
      </c>
      <c r="E422" t="s">
        <v>6131</v>
      </c>
      <c r="F422" t="s">
        <v>6128</v>
      </c>
      <c r="G422">
        <v>22531392</v>
      </c>
    </row>
    <row r="423" spans="1:7" x14ac:dyDescent="0.35">
      <c r="A423" t="s">
        <v>693</v>
      </c>
      <c r="B423">
        <v>854796709</v>
      </c>
      <c r="C423" t="s">
        <v>6122</v>
      </c>
      <c r="D423" s="2">
        <v>39226</v>
      </c>
      <c r="E423" t="s">
        <v>6135</v>
      </c>
      <c r="F423" t="s">
        <v>6164</v>
      </c>
      <c r="G423">
        <v>23613504</v>
      </c>
    </row>
    <row r="424" spans="1:7" x14ac:dyDescent="0.35">
      <c r="A424" t="s">
        <v>1560</v>
      </c>
      <c r="B424">
        <v>914636531</v>
      </c>
      <c r="C424" t="s">
        <v>6113</v>
      </c>
      <c r="D424" s="2">
        <v>40687</v>
      </c>
      <c r="E424" t="s">
        <v>6127</v>
      </c>
      <c r="F424" t="s">
        <v>2919</v>
      </c>
      <c r="G424">
        <v>362904256</v>
      </c>
    </row>
    <row r="425" spans="1:7" x14ac:dyDescent="0.35">
      <c r="A425" t="s">
        <v>5534</v>
      </c>
      <c r="B425">
        <v>878130269</v>
      </c>
      <c r="C425" t="s">
        <v>6114</v>
      </c>
      <c r="D425" s="2">
        <v>20600</v>
      </c>
      <c r="E425" t="s">
        <v>6135</v>
      </c>
      <c r="F425" t="s">
        <v>6167</v>
      </c>
      <c r="G425">
        <v>501449721</v>
      </c>
    </row>
    <row r="426" spans="1:7" x14ac:dyDescent="0.35">
      <c r="A426" t="s">
        <v>3123</v>
      </c>
      <c r="B426">
        <v>100495274</v>
      </c>
      <c r="C426" t="s">
        <v>6108</v>
      </c>
      <c r="D426" s="2">
        <v>41783</v>
      </c>
      <c r="E426" t="s">
        <v>6133</v>
      </c>
      <c r="F426" t="s">
        <v>6144</v>
      </c>
      <c r="G426">
        <v>2463943008</v>
      </c>
    </row>
    <row r="427" spans="1:7" x14ac:dyDescent="0.35">
      <c r="A427" t="s">
        <v>2265</v>
      </c>
      <c r="B427">
        <v>110539166</v>
      </c>
      <c r="C427" t="s">
        <v>6103</v>
      </c>
      <c r="D427" s="2">
        <v>44341</v>
      </c>
      <c r="E427" t="s">
        <v>6133</v>
      </c>
      <c r="F427" t="s">
        <v>6165</v>
      </c>
      <c r="G427">
        <v>1192288125</v>
      </c>
    </row>
    <row r="428" spans="1:7" x14ac:dyDescent="0.35">
      <c r="A428" t="s">
        <v>5239</v>
      </c>
      <c r="B428">
        <v>33418679</v>
      </c>
      <c r="C428" t="s">
        <v>6109</v>
      </c>
      <c r="D428" s="2">
        <v>40322</v>
      </c>
      <c r="E428" t="s">
        <v>6140</v>
      </c>
      <c r="F428" t="s">
        <v>6160</v>
      </c>
      <c r="G428">
        <v>2896390224</v>
      </c>
    </row>
    <row r="429" spans="1:7" x14ac:dyDescent="0.35">
      <c r="A429" t="s">
        <v>271</v>
      </c>
      <c r="B429">
        <v>282574873</v>
      </c>
      <c r="C429" t="s">
        <v>6121</v>
      </c>
      <c r="D429" s="2">
        <v>21694</v>
      </c>
      <c r="E429" t="s">
        <v>6140</v>
      </c>
      <c r="F429" t="s">
        <v>6147</v>
      </c>
      <c r="G429">
        <v>916673625</v>
      </c>
    </row>
    <row r="430" spans="1:7" x14ac:dyDescent="0.35">
      <c r="A430" t="s">
        <v>5642</v>
      </c>
      <c r="B430">
        <v>17592642</v>
      </c>
      <c r="C430" t="s">
        <v>6104</v>
      </c>
      <c r="D430" s="2">
        <v>24983</v>
      </c>
      <c r="E430" t="s">
        <v>6133</v>
      </c>
      <c r="F430" t="s">
        <v>6128</v>
      </c>
      <c r="G430">
        <v>17723125</v>
      </c>
    </row>
    <row r="431" spans="1:7" x14ac:dyDescent="0.35">
      <c r="A431" t="s">
        <v>3407</v>
      </c>
      <c r="B431">
        <v>662030865</v>
      </c>
      <c r="C431" t="s">
        <v>6113</v>
      </c>
      <c r="D431" s="2">
        <v>43976</v>
      </c>
      <c r="E431" t="s">
        <v>6127</v>
      </c>
      <c r="F431" t="s">
        <v>2588</v>
      </c>
      <c r="G431">
        <v>262626</v>
      </c>
    </row>
    <row r="432" spans="1:7" x14ac:dyDescent="0.35">
      <c r="A432" t="s">
        <v>2311</v>
      </c>
      <c r="B432">
        <v>952742530</v>
      </c>
      <c r="C432" t="s">
        <v>6108</v>
      </c>
      <c r="D432" s="2">
        <v>40322</v>
      </c>
      <c r="E432" t="s">
        <v>6140</v>
      </c>
      <c r="F432" t="s">
        <v>6148</v>
      </c>
      <c r="G432">
        <v>277568265</v>
      </c>
    </row>
    <row r="433" spans="1:7" x14ac:dyDescent="0.35">
      <c r="A433" t="s">
        <v>2583</v>
      </c>
      <c r="B433">
        <v>944241378</v>
      </c>
      <c r="C433" t="s">
        <v>6108</v>
      </c>
      <c r="D433" s="2">
        <v>38132</v>
      </c>
      <c r="E433" t="s">
        <v>6135</v>
      </c>
      <c r="F433" t="s">
        <v>6168</v>
      </c>
      <c r="G433">
        <v>3036542018</v>
      </c>
    </row>
    <row r="434" spans="1:7" x14ac:dyDescent="0.35">
      <c r="A434" t="s">
        <v>4197</v>
      </c>
      <c r="B434">
        <v>217568986</v>
      </c>
      <c r="C434" t="s">
        <v>6108</v>
      </c>
      <c r="D434" s="2">
        <v>25712</v>
      </c>
      <c r="E434" t="s">
        <v>6129</v>
      </c>
      <c r="F434" t="s">
        <v>6144</v>
      </c>
      <c r="G434">
        <v>1423198532</v>
      </c>
    </row>
    <row r="435" spans="1:7" x14ac:dyDescent="0.35">
      <c r="A435" t="s">
        <v>5638</v>
      </c>
      <c r="B435">
        <v>644201182</v>
      </c>
      <c r="C435" t="s">
        <v>6102</v>
      </c>
      <c r="D435" s="2">
        <v>32288</v>
      </c>
      <c r="E435" t="s">
        <v>6127</v>
      </c>
      <c r="F435" t="s">
        <v>6138</v>
      </c>
      <c r="G435">
        <v>1406717235</v>
      </c>
    </row>
    <row r="436" spans="1:7" x14ac:dyDescent="0.35">
      <c r="A436" t="s">
        <v>2046</v>
      </c>
      <c r="B436">
        <v>409970645</v>
      </c>
      <c r="C436" t="s">
        <v>6122</v>
      </c>
      <c r="D436" s="2">
        <v>29366</v>
      </c>
      <c r="E436" t="s">
        <v>6135</v>
      </c>
      <c r="F436" t="s">
        <v>4140</v>
      </c>
      <c r="G436">
        <v>103516876</v>
      </c>
    </row>
    <row r="437" spans="1:7" x14ac:dyDescent="0.35">
      <c r="A437" t="s">
        <v>5483</v>
      </c>
      <c r="B437">
        <v>692276307</v>
      </c>
      <c r="C437" t="s">
        <v>6101</v>
      </c>
      <c r="D437" s="2">
        <v>27905</v>
      </c>
      <c r="E437" t="s">
        <v>6135</v>
      </c>
      <c r="F437" t="s">
        <v>6132</v>
      </c>
      <c r="G437">
        <v>4706060544</v>
      </c>
    </row>
    <row r="438" spans="1:7" x14ac:dyDescent="0.35">
      <c r="A438" t="s">
        <v>1402</v>
      </c>
      <c r="B438">
        <v>672369839</v>
      </c>
      <c r="C438" t="s">
        <v>6117</v>
      </c>
      <c r="D438" s="2">
        <v>43609</v>
      </c>
      <c r="E438" t="s">
        <v>6129</v>
      </c>
      <c r="F438" t="s">
        <v>6150</v>
      </c>
      <c r="G438">
        <v>761105676</v>
      </c>
    </row>
    <row r="439" spans="1:7" x14ac:dyDescent="0.35">
      <c r="A439" t="s">
        <v>1212</v>
      </c>
      <c r="B439">
        <v>573219712</v>
      </c>
      <c r="C439" t="s">
        <v>6120</v>
      </c>
      <c r="D439" s="2">
        <v>41419</v>
      </c>
      <c r="E439" t="s">
        <v>6129</v>
      </c>
      <c r="F439" t="s">
        <v>4096</v>
      </c>
      <c r="G439">
        <v>330956046</v>
      </c>
    </row>
    <row r="440" spans="1:7" x14ac:dyDescent="0.35">
      <c r="A440" t="s">
        <v>3275</v>
      </c>
      <c r="B440">
        <v>135642253</v>
      </c>
      <c r="C440" t="s">
        <v>6108</v>
      </c>
      <c r="D440" s="2">
        <v>22790</v>
      </c>
      <c r="E440" t="s">
        <v>6135</v>
      </c>
      <c r="F440" t="s">
        <v>6148</v>
      </c>
      <c r="G440">
        <v>5948436</v>
      </c>
    </row>
    <row r="441" spans="1:7" x14ac:dyDescent="0.35">
      <c r="A441" t="s">
        <v>268</v>
      </c>
      <c r="B441">
        <v>245297664</v>
      </c>
      <c r="C441" t="s">
        <v>6108</v>
      </c>
      <c r="D441" s="2">
        <v>25348</v>
      </c>
      <c r="E441" t="s">
        <v>6135</v>
      </c>
      <c r="F441" t="s">
        <v>6158</v>
      </c>
      <c r="G441">
        <v>372037974</v>
      </c>
    </row>
    <row r="442" spans="1:7" x14ac:dyDescent="0.35">
      <c r="A442" t="s">
        <v>2540</v>
      </c>
      <c r="B442">
        <v>536980993</v>
      </c>
      <c r="C442" t="s">
        <v>6105</v>
      </c>
      <c r="D442" s="2">
        <v>38497</v>
      </c>
      <c r="E442" t="s">
        <v>6140</v>
      </c>
      <c r="F442" t="s">
        <v>6166</v>
      </c>
      <c r="G442">
        <v>2027351268</v>
      </c>
    </row>
    <row r="443" spans="1:7" x14ac:dyDescent="0.35">
      <c r="A443" t="s">
        <v>4981</v>
      </c>
      <c r="B443">
        <v>912361340</v>
      </c>
      <c r="C443" t="s">
        <v>6116</v>
      </c>
      <c r="D443" s="2">
        <v>23522</v>
      </c>
      <c r="E443" t="s">
        <v>6135</v>
      </c>
      <c r="F443" t="s">
        <v>6149</v>
      </c>
      <c r="G443">
        <v>2272508928</v>
      </c>
    </row>
    <row r="444" spans="1:7" x14ac:dyDescent="0.35">
      <c r="A444" t="s">
        <v>5671</v>
      </c>
      <c r="B444">
        <v>397908305</v>
      </c>
      <c r="C444" t="s">
        <v>6108</v>
      </c>
      <c r="D444" s="2">
        <v>26077</v>
      </c>
      <c r="E444" t="s">
        <v>6127</v>
      </c>
      <c r="F444" t="s">
        <v>6143</v>
      </c>
      <c r="G444">
        <v>2983161636</v>
      </c>
    </row>
    <row r="445" spans="1:7" x14ac:dyDescent="0.35">
      <c r="A445" t="s">
        <v>1739</v>
      </c>
      <c r="B445">
        <v>204385263</v>
      </c>
      <c r="C445" t="s">
        <v>6114</v>
      </c>
      <c r="D445" s="2">
        <v>39593</v>
      </c>
      <c r="E445" t="s">
        <v>6133</v>
      </c>
      <c r="F445" t="s">
        <v>6151</v>
      </c>
      <c r="G445">
        <v>3217926351</v>
      </c>
    </row>
    <row r="446" spans="1:7" x14ac:dyDescent="0.35">
      <c r="A446" t="s">
        <v>2017</v>
      </c>
      <c r="B446">
        <v>451071107</v>
      </c>
      <c r="C446" t="s">
        <v>6101</v>
      </c>
      <c r="D446" s="2">
        <v>28999</v>
      </c>
      <c r="E446" t="s">
        <v>6131</v>
      </c>
      <c r="F446" t="s">
        <v>6132</v>
      </c>
      <c r="G446">
        <v>1512273612</v>
      </c>
    </row>
    <row r="447" spans="1:7" x14ac:dyDescent="0.35">
      <c r="A447" t="s">
        <v>287</v>
      </c>
      <c r="B447">
        <v>11130133</v>
      </c>
      <c r="C447" t="s">
        <v>6102</v>
      </c>
      <c r="D447" s="2">
        <v>20965</v>
      </c>
      <c r="E447" t="s">
        <v>6131</v>
      </c>
      <c r="F447" t="s">
        <v>6138</v>
      </c>
      <c r="G447">
        <v>2052252384</v>
      </c>
    </row>
    <row r="448" spans="1:7" x14ac:dyDescent="0.35">
      <c r="A448" t="s">
        <v>1153</v>
      </c>
      <c r="B448">
        <v>74610243</v>
      </c>
      <c r="C448" t="s">
        <v>6121</v>
      </c>
      <c r="D448" s="2">
        <v>30827</v>
      </c>
      <c r="E448" t="s">
        <v>6135</v>
      </c>
      <c r="F448" t="s">
        <v>6145</v>
      </c>
      <c r="G448">
        <v>3492373144</v>
      </c>
    </row>
    <row r="449" spans="1:7" x14ac:dyDescent="0.35">
      <c r="A449" t="s">
        <v>1922</v>
      </c>
      <c r="B449">
        <v>675487854</v>
      </c>
      <c r="C449" t="s">
        <v>6102</v>
      </c>
      <c r="D449" s="2">
        <v>37400</v>
      </c>
      <c r="E449" t="s">
        <v>6131</v>
      </c>
      <c r="F449" t="s">
        <v>6174</v>
      </c>
      <c r="G449">
        <v>1490427932</v>
      </c>
    </row>
    <row r="450" spans="1:7" x14ac:dyDescent="0.35">
      <c r="A450" t="s">
        <v>3257</v>
      </c>
      <c r="B450">
        <v>850570265</v>
      </c>
      <c r="C450" t="s">
        <v>6108</v>
      </c>
      <c r="D450" s="2">
        <v>33017</v>
      </c>
      <c r="E450" t="s">
        <v>6131</v>
      </c>
      <c r="F450" t="s">
        <v>6144</v>
      </c>
      <c r="G450">
        <v>719099289</v>
      </c>
    </row>
    <row r="451" spans="1:7" x14ac:dyDescent="0.35">
      <c r="A451" t="s">
        <v>2457</v>
      </c>
      <c r="B451">
        <v>301903886</v>
      </c>
      <c r="C451" t="s">
        <v>6107</v>
      </c>
      <c r="D451" s="2">
        <v>20233</v>
      </c>
      <c r="E451" t="s">
        <v>6140</v>
      </c>
      <c r="F451" t="s">
        <v>6156</v>
      </c>
      <c r="G451">
        <v>1639750827</v>
      </c>
    </row>
    <row r="452" spans="1:7" x14ac:dyDescent="0.35">
      <c r="A452" t="s">
        <v>1194</v>
      </c>
      <c r="B452">
        <v>822210306</v>
      </c>
      <c r="C452" t="s">
        <v>6121</v>
      </c>
      <c r="D452" s="2">
        <v>27173</v>
      </c>
      <c r="E452" t="s">
        <v>6135</v>
      </c>
      <c r="F452" t="s">
        <v>6145</v>
      </c>
      <c r="G452">
        <v>2756206776</v>
      </c>
    </row>
    <row r="453" spans="1:7" x14ac:dyDescent="0.35">
      <c r="A453" t="s">
        <v>795</v>
      </c>
      <c r="B453">
        <v>872920936</v>
      </c>
      <c r="C453" t="s">
        <v>6110</v>
      </c>
      <c r="D453" s="2">
        <v>42148</v>
      </c>
      <c r="E453" t="s">
        <v>6131</v>
      </c>
      <c r="F453" t="s">
        <v>6137</v>
      </c>
      <c r="G453">
        <v>2900034384</v>
      </c>
    </row>
    <row r="454" spans="1:7" x14ac:dyDescent="0.35">
      <c r="A454" t="s">
        <v>4363</v>
      </c>
      <c r="B454">
        <v>400996340</v>
      </c>
      <c r="C454" t="s">
        <v>6111</v>
      </c>
      <c r="D454" s="2">
        <v>36304</v>
      </c>
      <c r="E454" t="s">
        <v>6135</v>
      </c>
      <c r="F454" t="s">
        <v>561</v>
      </c>
      <c r="G454">
        <v>149870898</v>
      </c>
    </row>
    <row r="455" spans="1:7" x14ac:dyDescent="0.35">
      <c r="A455" t="s">
        <v>1434</v>
      </c>
      <c r="B455">
        <v>54235781</v>
      </c>
      <c r="C455" t="s">
        <v>6108</v>
      </c>
      <c r="D455" s="2">
        <v>20600</v>
      </c>
      <c r="E455" t="s">
        <v>6135</v>
      </c>
      <c r="F455" t="s">
        <v>6146</v>
      </c>
      <c r="G455">
        <v>1114519653</v>
      </c>
    </row>
    <row r="456" spans="1:7" x14ac:dyDescent="0.35">
      <c r="A456" t="s">
        <v>1683</v>
      </c>
      <c r="B456">
        <v>102923023</v>
      </c>
      <c r="C456" t="s">
        <v>6108</v>
      </c>
      <c r="D456" s="2">
        <v>35939</v>
      </c>
      <c r="E456" t="s">
        <v>6127</v>
      </c>
      <c r="F456" t="s">
        <v>6146</v>
      </c>
      <c r="G456">
        <v>122710896</v>
      </c>
    </row>
    <row r="457" spans="1:7" x14ac:dyDescent="0.35">
      <c r="A457" t="s">
        <v>4386</v>
      </c>
      <c r="B457">
        <v>146068290</v>
      </c>
      <c r="C457" t="s">
        <v>6103</v>
      </c>
      <c r="D457" s="2">
        <v>44705</v>
      </c>
      <c r="E457" t="s">
        <v>6131</v>
      </c>
      <c r="F457" t="s">
        <v>6165</v>
      </c>
      <c r="G457">
        <v>3775807812</v>
      </c>
    </row>
    <row r="458" spans="1:7" x14ac:dyDescent="0.35">
      <c r="A458" t="s">
        <v>2959</v>
      </c>
      <c r="B458">
        <v>267056850</v>
      </c>
      <c r="C458" t="s">
        <v>6121</v>
      </c>
      <c r="D458" s="2">
        <v>24616</v>
      </c>
      <c r="E458" t="s">
        <v>6133</v>
      </c>
      <c r="F458" t="s">
        <v>6145</v>
      </c>
      <c r="G458">
        <v>933156975</v>
      </c>
    </row>
    <row r="459" spans="1:7" x14ac:dyDescent="0.35">
      <c r="A459" t="s">
        <v>1931</v>
      </c>
      <c r="B459">
        <v>854144068</v>
      </c>
      <c r="C459" t="s">
        <v>6112</v>
      </c>
      <c r="D459" s="2">
        <v>31921</v>
      </c>
      <c r="E459" t="s">
        <v>6131</v>
      </c>
      <c r="F459" t="s">
        <v>6173</v>
      </c>
      <c r="G459">
        <v>805364224</v>
      </c>
    </row>
    <row r="460" spans="1:7" x14ac:dyDescent="0.35">
      <c r="A460" t="s">
        <v>2568</v>
      </c>
      <c r="B460">
        <v>671026250</v>
      </c>
      <c r="C460" t="s">
        <v>6108</v>
      </c>
      <c r="D460" s="2">
        <v>39958</v>
      </c>
      <c r="E460" t="s">
        <v>6129</v>
      </c>
      <c r="F460" t="s">
        <v>6170</v>
      </c>
      <c r="G460">
        <v>1484336</v>
      </c>
    </row>
    <row r="461" spans="1:7" x14ac:dyDescent="0.35">
      <c r="A461" t="s">
        <v>4612</v>
      </c>
      <c r="B461">
        <v>178262536</v>
      </c>
      <c r="C461" t="s">
        <v>6119</v>
      </c>
      <c r="D461" s="2">
        <v>41419</v>
      </c>
      <c r="E461" t="s">
        <v>6135</v>
      </c>
      <c r="F461" t="s">
        <v>6172</v>
      </c>
      <c r="G461">
        <v>4487291904</v>
      </c>
    </row>
    <row r="462" spans="1:7" x14ac:dyDescent="0.35">
      <c r="A462" t="s">
        <v>4520</v>
      </c>
      <c r="B462">
        <v>674880736</v>
      </c>
      <c r="C462" t="s">
        <v>6107</v>
      </c>
      <c r="D462" s="2">
        <v>33382</v>
      </c>
      <c r="E462" t="s">
        <v>6131</v>
      </c>
      <c r="F462" t="s">
        <v>6156</v>
      </c>
      <c r="G462">
        <v>1631811456</v>
      </c>
    </row>
    <row r="463" spans="1:7" x14ac:dyDescent="0.35">
      <c r="A463" t="s">
        <v>2607</v>
      </c>
      <c r="B463">
        <v>828205412</v>
      </c>
      <c r="C463" t="s">
        <v>6120</v>
      </c>
      <c r="D463" s="2">
        <v>42148</v>
      </c>
      <c r="E463" t="s">
        <v>6140</v>
      </c>
      <c r="F463" t="s">
        <v>4096</v>
      </c>
      <c r="G463">
        <v>97988765</v>
      </c>
    </row>
    <row r="464" spans="1:7" x14ac:dyDescent="0.35">
      <c r="A464" t="s">
        <v>3249</v>
      </c>
      <c r="B464">
        <v>55291105</v>
      </c>
      <c r="C464" t="s">
        <v>6112</v>
      </c>
      <c r="D464" s="2">
        <v>34478</v>
      </c>
      <c r="E464" t="s">
        <v>6135</v>
      </c>
      <c r="F464" t="s">
        <v>6155</v>
      </c>
      <c r="G464">
        <v>958196736</v>
      </c>
    </row>
    <row r="465" spans="1:7" x14ac:dyDescent="0.35">
      <c r="A465" t="s">
        <v>2748</v>
      </c>
      <c r="B465">
        <v>394316664</v>
      </c>
      <c r="C465" t="s">
        <v>6105</v>
      </c>
      <c r="D465" s="2">
        <v>42148</v>
      </c>
      <c r="E465" t="s">
        <v>6127</v>
      </c>
      <c r="F465" t="s">
        <v>6141</v>
      </c>
      <c r="G465">
        <v>969489915</v>
      </c>
    </row>
    <row r="466" spans="1:7" x14ac:dyDescent="0.35">
      <c r="A466" t="s">
        <v>35</v>
      </c>
      <c r="B466">
        <v>892979728</v>
      </c>
      <c r="C466" t="s">
        <v>6109</v>
      </c>
      <c r="D466" s="2">
        <v>28634</v>
      </c>
      <c r="E466" t="s">
        <v>6140</v>
      </c>
      <c r="F466" t="s">
        <v>6160</v>
      </c>
      <c r="G466">
        <v>1283117979</v>
      </c>
    </row>
    <row r="467" spans="1:7" x14ac:dyDescent="0.35">
      <c r="A467" t="s">
        <v>2367</v>
      </c>
      <c r="B467">
        <v>913765998</v>
      </c>
      <c r="C467" t="s">
        <v>6104</v>
      </c>
      <c r="D467" s="2">
        <v>38497</v>
      </c>
      <c r="E467" t="s">
        <v>6129</v>
      </c>
      <c r="F467" t="s">
        <v>6128</v>
      </c>
      <c r="G467">
        <v>796928704</v>
      </c>
    </row>
    <row r="468" spans="1:7" x14ac:dyDescent="0.35">
      <c r="A468" t="s">
        <v>3381</v>
      </c>
      <c r="B468">
        <v>790819977</v>
      </c>
      <c r="C468" t="s">
        <v>6108</v>
      </c>
      <c r="D468" s="2">
        <v>38132</v>
      </c>
      <c r="E468" t="s">
        <v>6135</v>
      </c>
      <c r="F468" t="s">
        <v>6158</v>
      </c>
      <c r="G468">
        <v>1126689642</v>
      </c>
    </row>
    <row r="469" spans="1:7" x14ac:dyDescent="0.35">
      <c r="A469" t="s">
        <v>5188</v>
      </c>
      <c r="B469">
        <v>896934867</v>
      </c>
      <c r="C469" t="s">
        <v>6104</v>
      </c>
      <c r="D469" s="2">
        <v>22426</v>
      </c>
      <c r="E469" t="s">
        <v>6131</v>
      </c>
      <c r="F469" t="s">
        <v>6162</v>
      </c>
      <c r="G469">
        <v>1926755496</v>
      </c>
    </row>
    <row r="470" spans="1:7" x14ac:dyDescent="0.35">
      <c r="A470" t="s">
        <v>462</v>
      </c>
      <c r="B470">
        <v>523904525</v>
      </c>
      <c r="C470" t="s">
        <v>6108</v>
      </c>
      <c r="D470" s="2">
        <v>38132</v>
      </c>
      <c r="E470" t="s">
        <v>6129</v>
      </c>
      <c r="F470" t="s">
        <v>6148</v>
      </c>
      <c r="G470">
        <v>4829549568</v>
      </c>
    </row>
    <row r="471" spans="1:7" x14ac:dyDescent="0.35">
      <c r="A471" t="s">
        <v>2471</v>
      </c>
      <c r="B471">
        <v>531964292</v>
      </c>
      <c r="C471" t="s">
        <v>6121</v>
      </c>
      <c r="D471" s="2">
        <v>33749</v>
      </c>
      <c r="E471" t="s">
        <v>6135</v>
      </c>
      <c r="F471" t="s">
        <v>6157</v>
      </c>
      <c r="G471">
        <v>4359658464</v>
      </c>
    </row>
    <row r="472" spans="1:7" x14ac:dyDescent="0.35">
      <c r="A472" t="s">
        <v>2898</v>
      </c>
      <c r="B472">
        <v>321041248</v>
      </c>
      <c r="C472" t="s">
        <v>6111</v>
      </c>
      <c r="D472" s="2">
        <v>44705</v>
      </c>
      <c r="E472" t="s">
        <v>6135</v>
      </c>
      <c r="F472" t="s">
        <v>6163</v>
      </c>
      <c r="G472">
        <v>2252018348</v>
      </c>
    </row>
    <row r="473" spans="1:7" x14ac:dyDescent="0.35">
      <c r="A473" t="s">
        <v>2025</v>
      </c>
      <c r="B473">
        <v>785675966</v>
      </c>
      <c r="C473" t="s">
        <v>6113</v>
      </c>
      <c r="D473" s="2">
        <v>40687</v>
      </c>
      <c r="E473" t="s">
        <v>6135</v>
      </c>
      <c r="F473" t="s">
        <v>2919</v>
      </c>
      <c r="G473">
        <v>851945875</v>
      </c>
    </row>
    <row r="474" spans="1:7" x14ac:dyDescent="0.35">
      <c r="A474" t="s">
        <v>4706</v>
      </c>
      <c r="B474">
        <v>218272075</v>
      </c>
      <c r="C474" t="s">
        <v>6112</v>
      </c>
      <c r="D474" s="2">
        <v>39958</v>
      </c>
      <c r="E474" t="s">
        <v>6129</v>
      </c>
      <c r="F474" t="s">
        <v>6155</v>
      </c>
      <c r="G474">
        <v>1445815488</v>
      </c>
    </row>
    <row r="475" spans="1:7" x14ac:dyDescent="0.35">
      <c r="A475" t="s">
        <v>5737</v>
      </c>
      <c r="B475">
        <v>934597374</v>
      </c>
      <c r="C475" t="s">
        <v>6110</v>
      </c>
      <c r="D475" s="2">
        <v>31921</v>
      </c>
      <c r="E475" t="s">
        <v>6127</v>
      </c>
      <c r="F475" t="s">
        <v>6137</v>
      </c>
      <c r="G475">
        <v>1702208734</v>
      </c>
    </row>
    <row r="476" spans="1:7" x14ac:dyDescent="0.35">
      <c r="A476" t="s">
        <v>506</v>
      </c>
      <c r="B476">
        <v>748804136</v>
      </c>
      <c r="C476" t="s">
        <v>6115</v>
      </c>
      <c r="D476" s="2">
        <v>30827</v>
      </c>
      <c r="E476" t="s">
        <v>6135</v>
      </c>
      <c r="F476" t="s">
        <v>6171</v>
      </c>
      <c r="G476">
        <v>1680609375</v>
      </c>
    </row>
    <row r="477" spans="1:7" x14ac:dyDescent="0.35">
      <c r="A477" t="s">
        <v>1847</v>
      </c>
      <c r="B477">
        <v>131637976</v>
      </c>
      <c r="C477" t="s">
        <v>6111</v>
      </c>
      <c r="D477" s="2">
        <v>20600</v>
      </c>
      <c r="E477" t="s">
        <v>6131</v>
      </c>
      <c r="F477" t="s">
        <v>6136</v>
      </c>
      <c r="G477">
        <v>1568576073</v>
      </c>
    </row>
    <row r="478" spans="1:7" x14ac:dyDescent="0.35">
      <c r="A478" t="s">
        <v>3352</v>
      </c>
      <c r="B478">
        <v>962251721</v>
      </c>
      <c r="C478" t="s">
        <v>6114</v>
      </c>
      <c r="D478" s="2">
        <v>38861</v>
      </c>
      <c r="E478" t="s">
        <v>6127</v>
      </c>
      <c r="F478" t="s">
        <v>6151</v>
      </c>
      <c r="G478">
        <v>2151559228</v>
      </c>
    </row>
    <row r="479" spans="1:7" x14ac:dyDescent="0.35">
      <c r="A479" t="s">
        <v>5985</v>
      </c>
      <c r="B479">
        <v>860663910</v>
      </c>
      <c r="C479" t="s">
        <v>6102</v>
      </c>
      <c r="D479" s="2">
        <v>23887</v>
      </c>
      <c r="E479" t="s">
        <v>6127</v>
      </c>
      <c r="F479" t="s">
        <v>5615</v>
      </c>
      <c r="G479">
        <v>24162768</v>
      </c>
    </row>
    <row r="480" spans="1:7" x14ac:dyDescent="0.35">
      <c r="A480" t="s">
        <v>4556</v>
      </c>
      <c r="B480">
        <v>209733115</v>
      </c>
      <c r="C480" t="s">
        <v>6112</v>
      </c>
      <c r="D480" s="2">
        <v>26077</v>
      </c>
      <c r="E480" t="s">
        <v>6135</v>
      </c>
      <c r="F480" t="s">
        <v>6155</v>
      </c>
      <c r="G480">
        <v>2742908025</v>
      </c>
    </row>
    <row r="481" spans="1:7" x14ac:dyDescent="0.35">
      <c r="A481" t="s">
        <v>5088</v>
      </c>
      <c r="B481">
        <v>181194873</v>
      </c>
      <c r="C481" t="s">
        <v>6103</v>
      </c>
      <c r="D481" s="2">
        <v>33749</v>
      </c>
      <c r="E481" t="s">
        <v>6135</v>
      </c>
      <c r="F481" t="s">
        <v>6134</v>
      </c>
      <c r="G481">
        <v>439472865</v>
      </c>
    </row>
    <row r="482" spans="1:7" x14ac:dyDescent="0.35">
      <c r="A482" t="s">
        <v>5096</v>
      </c>
      <c r="B482">
        <v>59809840</v>
      </c>
      <c r="C482" t="s">
        <v>6104</v>
      </c>
      <c r="D482" s="2">
        <v>39226</v>
      </c>
      <c r="E482" t="s">
        <v>6131</v>
      </c>
      <c r="F482" t="s">
        <v>6162</v>
      </c>
      <c r="G482">
        <v>3389017824</v>
      </c>
    </row>
    <row r="483" spans="1:7" x14ac:dyDescent="0.35">
      <c r="A483" t="s">
        <v>2981</v>
      </c>
      <c r="B483">
        <v>965121813</v>
      </c>
      <c r="C483" t="s">
        <v>6108</v>
      </c>
      <c r="D483" s="2">
        <v>24983</v>
      </c>
      <c r="E483" t="s">
        <v>6133</v>
      </c>
      <c r="F483" t="s">
        <v>6148</v>
      </c>
      <c r="G483">
        <v>303730875</v>
      </c>
    </row>
    <row r="484" spans="1:7" x14ac:dyDescent="0.35">
      <c r="A484" t="s">
        <v>5249</v>
      </c>
      <c r="B484">
        <v>401915086</v>
      </c>
      <c r="C484" t="s">
        <v>6108</v>
      </c>
      <c r="D484" s="2">
        <v>22790</v>
      </c>
      <c r="E484" t="s">
        <v>6140</v>
      </c>
      <c r="F484" t="s">
        <v>6168</v>
      </c>
      <c r="G484">
        <v>2401046544</v>
      </c>
    </row>
    <row r="485" spans="1:7" x14ac:dyDescent="0.35">
      <c r="A485" t="s">
        <v>4977</v>
      </c>
      <c r="B485">
        <v>825936254</v>
      </c>
      <c r="C485" t="s">
        <v>6105</v>
      </c>
      <c r="D485" s="2">
        <v>36304</v>
      </c>
      <c r="E485" t="s">
        <v>6133</v>
      </c>
      <c r="F485" t="s">
        <v>6166</v>
      </c>
      <c r="G485">
        <v>867748992</v>
      </c>
    </row>
    <row r="486" spans="1:7" x14ac:dyDescent="0.35">
      <c r="A486" t="s">
        <v>56</v>
      </c>
      <c r="B486">
        <v>349872023</v>
      </c>
      <c r="C486" t="s">
        <v>6113</v>
      </c>
      <c r="D486" s="2">
        <v>20233</v>
      </c>
      <c r="E486" t="s">
        <v>6129</v>
      </c>
      <c r="F486" t="s">
        <v>2919</v>
      </c>
      <c r="G486">
        <v>191841</v>
      </c>
    </row>
    <row r="487" spans="1:7" x14ac:dyDescent="0.35">
      <c r="A487" t="s">
        <v>2653</v>
      </c>
      <c r="B487">
        <v>719080829</v>
      </c>
      <c r="C487" t="s">
        <v>6102</v>
      </c>
      <c r="D487" s="2">
        <v>39593</v>
      </c>
      <c r="E487" t="s">
        <v>6127</v>
      </c>
      <c r="F487" t="s">
        <v>6138</v>
      </c>
      <c r="G487">
        <v>2491858668</v>
      </c>
    </row>
    <row r="488" spans="1:7" x14ac:dyDescent="0.35">
      <c r="A488" t="s">
        <v>4712</v>
      </c>
      <c r="B488">
        <v>131050069</v>
      </c>
      <c r="C488" t="s">
        <v>6114</v>
      </c>
      <c r="D488" s="2">
        <v>30827</v>
      </c>
      <c r="E488" t="s">
        <v>6135</v>
      </c>
      <c r="F488" t="s">
        <v>6154</v>
      </c>
      <c r="G488">
        <v>268515982</v>
      </c>
    </row>
    <row r="489" spans="1:7" x14ac:dyDescent="0.35">
      <c r="A489" t="s">
        <v>1458</v>
      </c>
      <c r="B489">
        <v>533272771</v>
      </c>
      <c r="C489" t="s">
        <v>6108</v>
      </c>
      <c r="D489" s="2">
        <v>41783</v>
      </c>
      <c r="E489" t="s">
        <v>6129</v>
      </c>
      <c r="F489" t="s">
        <v>6143</v>
      </c>
      <c r="G489">
        <v>616240012</v>
      </c>
    </row>
    <row r="490" spans="1:7" x14ac:dyDescent="0.35">
      <c r="A490" t="s">
        <v>4185</v>
      </c>
      <c r="B490">
        <v>819479045</v>
      </c>
      <c r="C490" t="s">
        <v>6113</v>
      </c>
      <c r="D490" s="2">
        <v>27905</v>
      </c>
      <c r="E490" t="s">
        <v>6135</v>
      </c>
      <c r="F490" t="s">
        <v>6153</v>
      </c>
      <c r="G490">
        <v>729899199</v>
      </c>
    </row>
    <row r="491" spans="1:7" x14ac:dyDescent="0.35">
      <c r="A491" t="s">
        <v>4407</v>
      </c>
      <c r="B491">
        <v>527005460</v>
      </c>
      <c r="C491" t="s">
        <v>6112</v>
      </c>
      <c r="D491" s="2">
        <v>29731</v>
      </c>
      <c r="E491" t="s">
        <v>6133</v>
      </c>
      <c r="F491" t="s">
        <v>6173</v>
      </c>
      <c r="G491">
        <v>18306432</v>
      </c>
    </row>
    <row r="492" spans="1:7" x14ac:dyDescent="0.35">
      <c r="A492" t="s">
        <v>4465</v>
      </c>
      <c r="B492">
        <v>984535903</v>
      </c>
      <c r="C492" t="s">
        <v>6108</v>
      </c>
      <c r="D492" s="2">
        <v>38861</v>
      </c>
      <c r="E492" t="s">
        <v>6133</v>
      </c>
      <c r="F492" t="s">
        <v>6146</v>
      </c>
      <c r="G492">
        <v>9049326</v>
      </c>
    </row>
    <row r="493" spans="1:7" x14ac:dyDescent="0.35">
      <c r="A493" t="s">
        <v>4392</v>
      </c>
      <c r="B493">
        <v>691955540</v>
      </c>
      <c r="C493" t="s">
        <v>6116</v>
      </c>
      <c r="D493" s="2">
        <v>25712</v>
      </c>
      <c r="E493" t="s">
        <v>6129</v>
      </c>
      <c r="F493" t="s">
        <v>6149</v>
      </c>
      <c r="G493">
        <v>1532359728</v>
      </c>
    </row>
    <row r="494" spans="1:7" x14ac:dyDescent="0.35">
      <c r="A494" t="s">
        <v>1531</v>
      </c>
      <c r="B494">
        <v>398490470</v>
      </c>
      <c r="C494" t="s">
        <v>6114</v>
      </c>
      <c r="D494" s="2">
        <v>28634</v>
      </c>
      <c r="E494" t="s">
        <v>6133</v>
      </c>
      <c r="F494" t="s">
        <v>6154</v>
      </c>
      <c r="G494">
        <v>3841619712</v>
      </c>
    </row>
    <row r="495" spans="1:7" x14ac:dyDescent="0.35">
      <c r="A495" t="s">
        <v>557</v>
      </c>
      <c r="B495">
        <v>309305273</v>
      </c>
      <c r="C495" t="s">
        <v>6121</v>
      </c>
      <c r="D495" s="2">
        <v>40687</v>
      </c>
      <c r="E495" t="s">
        <v>6129</v>
      </c>
      <c r="F495" t="s">
        <v>6145</v>
      </c>
      <c r="G495">
        <v>1327365</v>
      </c>
    </row>
    <row r="496" spans="1:7" x14ac:dyDescent="0.35">
      <c r="A496" t="s">
        <v>4208</v>
      </c>
      <c r="B496">
        <v>537521887</v>
      </c>
      <c r="C496" t="s">
        <v>6122</v>
      </c>
      <c r="D496" s="2">
        <v>38861</v>
      </c>
      <c r="E496" t="s">
        <v>6127</v>
      </c>
      <c r="F496" t="s">
        <v>6164</v>
      </c>
      <c r="G496">
        <v>1238951808</v>
      </c>
    </row>
    <row r="497" spans="1:7" x14ac:dyDescent="0.35">
      <c r="A497" t="s">
        <v>2693</v>
      </c>
      <c r="B497">
        <v>122103886</v>
      </c>
      <c r="C497" t="s">
        <v>6105</v>
      </c>
      <c r="D497" s="2">
        <v>26444</v>
      </c>
      <c r="E497" t="s">
        <v>6133</v>
      </c>
      <c r="F497" t="s">
        <v>6141</v>
      </c>
      <c r="G497">
        <v>1600731</v>
      </c>
    </row>
    <row r="498" spans="1:7" x14ac:dyDescent="0.35">
      <c r="A498" t="s">
        <v>5725</v>
      </c>
      <c r="B498">
        <v>926400808</v>
      </c>
      <c r="C498" t="s">
        <v>6112</v>
      </c>
      <c r="D498" s="2">
        <v>24616</v>
      </c>
      <c r="E498" t="s">
        <v>6127</v>
      </c>
      <c r="F498" t="s">
        <v>6173</v>
      </c>
      <c r="G498">
        <v>1949128192</v>
      </c>
    </row>
    <row r="499" spans="1:7" x14ac:dyDescent="0.35">
      <c r="A499" t="s">
        <v>2087</v>
      </c>
      <c r="B499">
        <v>958854196</v>
      </c>
      <c r="C499" t="s">
        <v>6102</v>
      </c>
      <c r="D499" s="2">
        <v>30827</v>
      </c>
      <c r="E499" t="s">
        <v>6131</v>
      </c>
      <c r="F499" t="s">
        <v>6138</v>
      </c>
      <c r="G499">
        <v>889495893</v>
      </c>
    </row>
    <row r="500" spans="1:7" x14ac:dyDescent="0.35">
      <c r="A500" t="s">
        <v>1148</v>
      </c>
      <c r="B500">
        <v>754637770</v>
      </c>
      <c r="C500" t="s">
        <v>6105</v>
      </c>
      <c r="D500" s="2">
        <v>44341</v>
      </c>
      <c r="E500" t="s">
        <v>6135</v>
      </c>
      <c r="F500" t="s">
        <v>6166</v>
      </c>
      <c r="G500">
        <v>84024486</v>
      </c>
    </row>
    <row r="501" spans="1:7" x14ac:dyDescent="0.35">
      <c r="A501" t="s">
        <v>4882</v>
      </c>
      <c r="B501">
        <v>251901445</v>
      </c>
      <c r="C501" t="s">
        <v>6101</v>
      </c>
      <c r="D501" s="2">
        <v>23155</v>
      </c>
      <c r="E501" t="s">
        <v>6135</v>
      </c>
      <c r="F501" t="s">
        <v>6132</v>
      </c>
      <c r="G501">
        <v>20636256</v>
      </c>
    </row>
    <row r="502" spans="1:7" x14ac:dyDescent="0.35">
      <c r="A502" t="s">
        <v>3039</v>
      </c>
      <c r="B502">
        <v>676553473</v>
      </c>
      <c r="C502" t="s">
        <v>6112</v>
      </c>
      <c r="D502" s="2">
        <v>29731</v>
      </c>
      <c r="E502" t="s">
        <v>6131</v>
      </c>
      <c r="F502" t="s">
        <v>6142</v>
      </c>
      <c r="G502">
        <v>114353961</v>
      </c>
    </row>
    <row r="503" spans="1:7" x14ac:dyDescent="0.35">
      <c r="A503" t="s">
        <v>1440</v>
      </c>
      <c r="B503">
        <v>908010774</v>
      </c>
      <c r="C503" t="s">
        <v>6113</v>
      </c>
      <c r="D503" s="2">
        <v>32653</v>
      </c>
      <c r="E503" t="s">
        <v>6133</v>
      </c>
      <c r="F503" t="s">
        <v>2919</v>
      </c>
      <c r="G503">
        <v>1116669312</v>
      </c>
    </row>
    <row r="504" spans="1:7" x14ac:dyDescent="0.35">
      <c r="A504" t="s">
        <v>961</v>
      </c>
      <c r="B504">
        <v>763637230</v>
      </c>
      <c r="C504" t="s">
        <v>6115</v>
      </c>
      <c r="D504" s="2">
        <v>24616</v>
      </c>
      <c r="E504" t="s">
        <v>6140</v>
      </c>
      <c r="F504" t="s">
        <v>6171</v>
      </c>
      <c r="G504">
        <v>13792408</v>
      </c>
    </row>
    <row r="505" spans="1:7" x14ac:dyDescent="0.35">
      <c r="A505" t="s">
        <v>784</v>
      </c>
      <c r="B505">
        <v>142941602</v>
      </c>
      <c r="C505" t="s">
        <v>6108</v>
      </c>
      <c r="D505" s="2">
        <v>21694</v>
      </c>
      <c r="E505" t="s">
        <v>6135</v>
      </c>
      <c r="F505" t="s">
        <v>6144</v>
      </c>
      <c r="G505">
        <v>536938894</v>
      </c>
    </row>
    <row r="506" spans="1:7" x14ac:dyDescent="0.35">
      <c r="A506" t="s">
        <v>4320</v>
      </c>
      <c r="B506">
        <v>828471777</v>
      </c>
      <c r="C506" t="s">
        <v>6120</v>
      </c>
      <c r="D506" s="2">
        <v>21694</v>
      </c>
      <c r="E506" t="s">
        <v>6135</v>
      </c>
      <c r="F506" t="s">
        <v>4096</v>
      </c>
      <c r="G506">
        <v>92159489</v>
      </c>
    </row>
    <row r="507" spans="1:7" x14ac:dyDescent="0.35">
      <c r="A507" t="s">
        <v>2194</v>
      </c>
      <c r="B507">
        <v>557921020</v>
      </c>
      <c r="C507" t="s">
        <v>6118</v>
      </c>
      <c r="D507" s="2">
        <v>24616</v>
      </c>
      <c r="E507" t="s">
        <v>6129</v>
      </c>
      <c r="F507" t="s">
        <v>6159</v>
      </c>
      <c r="G507">
        <v>901612892</v>
      </c>
    </row>
    <row r="508" spans="1:7" x14ac:dyDescent="0.35">
      <c r="A508" t="s">
        <v>2521</v>
      </c>
      <c r="B508">
        <v>469919023</v>
      </c>
      <c r="C508" t="s">
        <v>6103</v>
      </c>
      <c r="D508" s="2">
        <v>25712</v>
      </c>
      <c r="E508" t="s">
        <v>6135</v>
      </c>
      <c r="F508" t="s">
        <v>6134</v>
      </c>
      <c r="G508">
        <v>965453676</v>
      </c>
    </row>
    <row r="509" spans="1:7" x14ac:dyDescent="0.35">
      <c r="A509" t="s">
        <v>1436</v>
      </c>
      <c r="B509">
        <v>848503950</v>
      </c>
      <c r="C509" t="s">
        <v>6119</v>
      </c>
      <c r="D509" s="2">
        <v>20600</v>
      </c>
      <c r="E509" t="s">
        <v>6131</v>
      </c>
      <c r="F509" t="s">
        <v>6169</v>
      </c>
      <c r="G509">
        <v>806943564</v>
      </c>
    </row>
    <row r="510" spans="1:7" x14ac:dyDescent="0.35">
      <c r="A510" t="s">
        <v>6040</v>
      </c>
      <c r="B510">
        <v>718195068</v>
      </c>
      <c r="C510" t="s">
        <v>6104</v>
      </c>
      <c r="D510" s="2">
        <v>26809</v>
      </c>
      <c r="E510" t="s">
        <v>6140</v>
      </c>
      <c r="F510" t="s">
        <v>6162</v>
      </c>
      <c r="G510">
        <v>2126369988</v>
      </c>
    </row>
    <row r="511" spans="1:7" x14ac:dyDescent="0.35">
      <c r="A511" t="s">
        <v>976</v>
      </c>
      <c r="B511">
        <v>800032581</v>
      </c>
      <c r="C511" t="s">
        <v>6110</v>
      </c>
      <c r="D511" s="2">
        <v>29366</v>
      </c>
      <c r="E511" t="s">
        <v>6133</v>
      </c>
      <c r="F511" t="s">
        <v>6137</v>
      </c>
      <c r="G511">
        <v>89882988</v>
      </c>
    </row>
    <row r="512" spans="1:7" x14ac:dyDescent="0.35">
      <c r="A512" t="s">
        <v>2160</v>
      </c>
      <c r="B512">
        <v>360188989</v>
      </c>
      <c r="C512" t="s">
        <v>6111</v>
      </c>
      <c r="D512" s="2">
        <v>21329</v>
      </c>
      <c r="E512" t="s">
        <v>6133</v>
      </c>
      <c r="F512" t="s">
        <v>561</v>
      </c>
      <c r="G512">
        <v>140152038</v>
      </c>
    </row>
    <row r="513" spans="1:7" x14ac:dyDescent="0.35">
      <c r="A513" t="s">
        <v>5636</v>
      </c>
      <c r="B513">
        <v>334098514</v>
      </c>
      <c r="C513" t="s">
        <v>6114</v>
      </c>
      <c r="D513" s="2">
        <v>37400</v>
      </c>
      <c r="E513" t="s">
        <v>6135</v>
      </c>
      <c r="F513" t="s">
        <v>6167</v>
      </c>
      <c r="G513">
        <v>43903872</v>
      </c>
    </row>
    <row r="514" spans="1:7" x14ac:dyDescent="0.35">
      <c r="A514" t="s">
        <v>1766</v>
      </c>
      <c r="B514">
        <v>609763632</v>
      </c>
      <c r="C514" t="s">
        <v>6102</v>
      </c>
      <c r="D514" s="2">
        <v>24251</v>
      </c>
      <c r="E514" t="s">
        <v>6135</v>
      </c>
      <c r="F514" t="s">
        <v>6138</v>
      </c>
      <c r="G514">
        <v>499326914</v>
      </c>
    </row>
    <row r="515" spans="1:7" x14ac:dyDescent="0.35">
      <c r="A515" t="s">
        <v>1778</v>
      </c>
      <c r="B515">
        <v>837917753</v>
      </c>
      <c r="C515" t="s">
        <v>6113</v>
      </c>
      <c r="D515" s="2">
        <v>25348</v>
      </c>
      <c r="E515" t="s">
        <v>6133</v>
      </c>
      <c r="F515" t="s">
        <v>6153</v>
      </c>
      <c r="G515">
        <v>511043928</v>
      </c>
    </row>
    <row r="516" spans="1:7" x14ac:dyDescent="0.35">
      <c r="A516" t="s">
        <v>4046</v>
      </c>
      <c r="B516">
        <v>554023905</v>
      </c>
      <c r="C516" t="s">
        <v>6112</v>
      </c>
      <c r="D516" s="2">
        <v>39958</v>
      </c>
      <c r="E516" t="s">
        <v>6135</v>
      </c>
      <c r="F516" t="s">
        <v>6142</v>
      </c>
      <c r="G516">
        <v>1283085041</v>
      </c>
    </row>
    <row r="517" spans="1:7" x14ac:dyDescent="0.35">
      <c r="A517" t="s">
        <v>3530</v>
      </c>
      <c r="B517">
        <v>58509766</v>
      </c>
      <c r="C517" t="s">
        <v>6102</v>
      </c>
      <c r="D517" s="2">
        <v>26809</v>
      </c>
      <c r="E517" t="s">
        <v>6131</v>
      </c>
      <c r="F517" t="s">
        <v>5615</v>
      </c>
      <c r="G517">
        <v>150898038</v>
      </c>
    </row>
    <row r="518" spans="1:7" x14ac:dyDescent="0.35">
      <c r="A518" t="s">
        <v>2691</v>
      </c>
      <c r="B518">
        <v>42504617</v>
      </c>
      <c r="C518" t="s">
        <v>6108</v>
      </c>
      <c r="D518" s="2">
        <v>34843</v>
      </c>
      <c r="E518" t="s">
        <v>6131</v>
      </c>
      <c r="F518" t="s">
        <v>6168</v>
      </c>
      <c r="G518">
        <v>2029295525</v>
      </c>
    </row>
    <row r="519" spans="1:7" x14ac:dyDescent="0.35">
      <c r="A519" t="s">
        <v>4496</v>
      </c>
      <c r="B519">
        <v>935754456</v>
      </c>
      <c r="C519" t="s">
        <v>6103</v>
      </c>
      <c r="D519" s="2">
        <v>30460</v>
      </c>
      <c r="E519" t="s">
        <v>6135</v>
      </c>
      <c r="F519" t="s">
        <v>6134</v>
      </c>
      <c r="G519">
        <v>3888755416</v>
      </c>
    </row>
    <row r="520" spans="1:7" x14ac:dyDescent="0.35">
      <c r="A520" t="s">
        <v>1361</v>
      </c>
      <c r="B520">
        <v>320612377</v>
      </c>
      <c r="C520" t="s">
        <v>6104</v>
      </c>
      <c r="D520" s="2">
        <v>26444</v>
      </c>
      <c r="E520" t="s">
        <v>6140</v>
      </c>
      <c r="F520" t="s">
        <v>6162</v>
      </c>
      <c r="G520">
        <v>1560917501</v>
      </c>
    </row>
    <row r="521" spans="1:7" x14ac:dyDescent="0.35">
      <c r="A521" t="s">
        <v>3499</v>
      </c>
      <c r="B521">
        <v>497461477</v>
      </c>
      <c r="C521" t="s">
        <v>6103</v>
      </c>
      <c r="D521" s="2">
        <v>24251</v>
      </c>
      <c r="E521" t="s">
        <v>6127</v>
      </c>
      <c r="F521" t="s">
        <v>6165</v>
      </c>
      <c r="G521">
        <v>2534848512</v>
      </c>
    </row>
    <row r="522" spans="1:7" x14ac:dyDescent="0.35">
      <c r="A522" t="s">
        <v>1324</v>
      </c>
      <c r="B522">
        <v>87812959</v>
      </c>
      <c r="C522" t="s">
        <v>6115</v>
      </c>
      <c r="D522" s="2">
        <v>41419</v>
      </c>
      <c r="E522" t="s">
        <v>6133</v>
      </c>
      <c r="F522" t="s">
        <v>6171</v>
      </c>
      <c r="G522">
        <v>1291984512</v>
      </c>
    </row>
    <row r="523" spans="1:7" x14ac:dyDescent="0.35">
      <c r="A523" t="s">
        <v>5538</v>
      </c>
      <c r="B523">
        <v>427118890</v>
      </c>
      <c r="C523" t="s">
        <v>6122</v>
      </c>
      <c r="D523" s="2">
        <v>22790</v>
      </c>
      <c r="E523" t="s">
        <v>6135</v>
      </c>
      <c r="F523" t="s">
        <v>6164</v>
      </c>
      <c r="G523">
        <v>651257984</v>
      </c>
    </row>
    <row r="524" spans="1:7" x14ac:dyDescent="0.35">
      <c r="A524" t="s">
        <v>5142</v>
      </c>
      <c r="B524">
        <v>453340583</v>
      </c>
      <c r="C524" t="s">
        <v>6121</v>
      </c>
      <c r="D524" s="2">
        <v>26444</v>
      </c>
      <c r="E524" t="s">
        <v>6129</v>
      </c>
      <c r="F524" t="s">
        <v>6147</v>
      </c>
      <c r="G524">
        <v>11623809</v>
      </c>
    </row>
    <row r="525" spans="1:7" x14ac:dyDescent="0.35">
      <c r="A525" t="s">
        <v>1719</v>
      </c>
      <c r="B525">
        <v>765711387</v>
      </c>
      <c r="C525" t="s">
        <v>6108</v>
      </c>
      <c r="D525" s="2">
        <v>26077</v>
      </c>
      <c r="E525" t="s">
        <v>6133</v>
      </c>
      <c r="F525" t="s">
        <v>6144</v>
      </c>
      <c r="G525">
        <v>3565540539</v>
      </c>
    </row>
    <row r="526" spans="1:7" x14ac:dyDescent="0.35">
      <c r="A526" t="s">
        <v>3532</v>
      </c>
      <c r="B526">
        <v>807287014</v>
      </c>
      <c r="C526" t="s">
        <v>6111</v>
      </c>
      <c r="D526" s="2">
        <v>32653</v>
      </c>
      <c r="E526" t="s">
        <v>6135</v>
      </c>
      <c r="F526" t="s">
        <v>561</v>
      </c>
      <c r="G526">
        <v>31697223</v>
      </c>
    </row>
    <row r="527" spans="1:7" x14ac:dyDescent="0.35">
      <c r="A527" t="s">
        <v>426</v>
      </c>
      <c r="B527">
        <v>886712659</v>
      </c>
      <c r="C527" t="s">
        <v>6102</v>
      </c>
      <c r="D527" s="2">
        <v>42148</v>
      </c>
      <c r="E527" t="s">
        <v>6133</v>
      </c>
      <c r="F527" t="s">
        <v>6138</v>
      </c>
      <c r="G527">
        <v>26067327</v>
      </c>
    </row>
    <row r="528" spans="1:7" x14ac:dyDescent="0.35">
      <c r="A528" t="s">
        <v>1657</v>
      </c>
      <c r="B528">
        <v>915416749</v>
      </c>
      <c r="C528" t="s">
        <v>6111</v>
      </c>
      <c r="D528" s="2">
        <v>34114</v>
      </c>
      <c r="E528" t="s">
        <v>6131</v>
      </c>
      <c r="F528" t="s">
        <v>6163</v>
      </c>
      <c r="G528">
        <v>3627224064</v>
      </c>
    </row>
    <row r="529" spans="1:7" x14ac:dyDescent="0.35">
      <c r="A529" t="s">
        <v>5735</v>
      </c>
      <c r="B529">
        <v>499863915</v>
      </c>
      <c r="C529" t="s">
        <v>6108</v>
      </c>
      <c r="D529" s="2">
        <v>44341</v>
      </c>
      <c r="E529" t="s">
        <v>6135</v>
      </c>
      <c r="F529" t="s">
        <v>6148</v>
      </c>
      <c r="G529">
        <v>309043</v>
      </c>
    </row>
    <row r="530" spans="1:7" x14ac:dyDescent="0.35">
      <c r="A530" t="s">
        <v>4436</v>
      </c>
      <c r="B530">
        <v>79104040</v>
      </c>
      <c r="C530" t="s">
        <v>6101</v>
      </c>
      <c r="D530" s="2">
        <v>29731</v>
      </c>
      <c r="E530" t="s">
        <v>6133</v>
      </c>
      <c r="F530" t="s">
        <v>6132</v>
      </c>
      <c r="G530">
        <v>740592348</v>
      </c>
    </row>
    <row r="531" spans="1:7" x14ac:dyDescent="0.35">
      <c r="A531" t="s">
        <v>5301</v>
      </c>
      <c r="B531">
        <v>442062698</v>
      </c>
      <c r="C531" t="s">
        <v>6113</v>
      </c>
      <c r="D531" s="2">
        <v>27905</v>
      </c>
      <c r="E531" t="s">
        <v>6133</v>
      </c>
      <c r="F531" t="s">
        <v>6153</v>
      </c>
      <c r="G531">
        <v>1026569544</v>
      </c>
    </row>
    <row r="532" spans="1:7" x14ac:dyDescent="0.35">
      <c r="A532" t="s">
        <v>3206</v>
      </c>
      <c r="B532">
        <v>930816191</v>
      </c>
      <c r="C532" t="s">
        <v>6108</v>
      </c>
      <c r="D532" s="2">
        <v>26809</v>
      </c>
      <c r="E532" t="s">
        <v>6131</v>
      </c>
      <c r="F532" t="s">
        <v>6170</v>
      </c>
      <c r="G532">
        <v>98374083</v>
      </c>
    </row>
    <row r="533" spans="1:7" x14ac:dyDescent="0.35">
      <c r="A533" t="s">
        <v>5878</v>
      </c>
      <c r="B533">
        <v>930170526</v>
      </c>
      <c r="C533" t="s">
        <v>6122</v>
      </c>
      <c r="D533" s="2">
        <v>30460</v>
      </c>
      <c r="E533" t="s">
        <v>6135</v>
      </c>
      <c r="F533" t="s">
        <v>4140</v>
      </c>
      <c r="G533">
        <v>827650032</v>
      </c>
    </row>
    <row r="534" spans="1:7" x14ac:dyDescent="0.35">
      <c r="A534" t="s">
        <v>5245</v>
      </c>
      <c r="B534">
        <v>695715836</v>
      </c>
      <c r="C534" t="s">
        <v>6120</v>
      </c>
      <c r="D534" s="2">
        <v>43976</v>
      </c>
      <c r="E534" t="s">
        <v>6129</v>
      </c>
      <c r="F534" t="s">
        <v>4096</v>
      </c>
      <c r="G534">
        <v>81361422</v>
      </c>
    </row>
    <row r="535" spans="1:7" x14ac:dyDescent="0.35">
      <c r="A535" t="s">
        <v>3324</v>
      </c>
      <c r="B535">
        <v>827906116</v>
      </c>
      <c r="C535" t="s">
        <v>6112</v>
      </c>
      <c r="D535" s="2">
        <v>23887</v>
      </c>
      <c r="E535" t="s">
        <v>6127</v>
      </c>
      <c r="F535" t="s">
        <v>6155</v>
      </c>
      <c r="G535">
        <v>2558724012</v>
      </c>
    </row>
    <row r="536" spans="1:7" x14ac:dyDescent="0.35">
      <c r="A536" t="s">
        <v>1523</v>
      </c>
      <c r="B536">
        <v>219463777</v>
      </c>
      <c r="C536" t="s">
        <v>6111</v>
      </c>
      <c r="D536" s="2">
        <v>20600</v>
      </c>
      <c r="E536" t="s">
        <v>6131</v>
      </c>
      <c r="F536" t="s">
        <v>6136</v>
      </c>
      <c r="G536">
        <v>1545993372</v>
      </c>
    </row>
    <row r="537" spans="1:7" x14ac:dyDescent="0.35">
      <c r="A537" t="s">
        <v>1063</v>
      </c>
      <c r="B537">
        <v>649755058</v>
      </c>
      <c r="C537" t="s">
        <v>6121</v>
      </c>
      <c r="D537" s="2">
        <v>44705</v>
      </c>
      <c r="E537" t="s">
        <v>6135</v>
      </c>
      <c r="F537" t="s">
        <v>6147</v>
      </c>
      <c r="G537">
        <v>378710171</v>
      </c>
    </row>
    <row r="538" spans="1:7" x14ac:dyDescent="0.35">
      <c r="A538" t="s">
        <v>4656</v>
      </c>
      <c r="B538">
        <v>462697928</v>
      </c>
      <c r="C538" t="s">
        <v>6117</v>
      </c>
      <c r="D538" s="2">
        <v>22790</v>
      </c>
      <c r="E538" t="s">
        <v>6127</v>
      </c>
      <c r="F538" t="s">
        <v>6150</v>
      </c>
      <c r="G538">
        <v>33534696</v>
      </c>
    </row>
    <row r="539" spans="1:7" x14ac:dyDescent="0.35">
      <c r="A539" t="s">
        <v>2246</v>
      </c>
      <c r="B539">
        <v>585061240</v>
      </c>
      <c r="C539" t="s">
        <v>6108</v>
      </c>
      <c r="D539" s="2">
        <v>44341</v>
      </c>
      <c r="E539" t="s">
        <v>6135</v>
      </c>
      <c r="F539" t="s">
        <v>6146</v>
      </c>
      <c r="G539">
        <v>942781875</v>
      </c>
    </row>
    <row r="540" spans="1:7" x14ac:dyDescent="0.35">
      <c r="A540" t="s">
        <v>1807</v>
      </c>
      <c r="B540">
        <v>586624757</v>
      </c>
      <c r="C540" t="s">
        <v>6119</v>
      </c>
      <c r="D540" s="2">
        <v>35575</v>
      </c>
      <c r="E540" t="s">
        <v>6131</v>
      </c>
      <c r="F540" t="s">
        <v>6169</v>
      </c>
      <c r="G540">
        <v>14864976</v>
      </c>
    </row>
    <row r="541" spans="1:7" x14ac:dyDescent="0.35">
      <c r="A541" t="s">
        <v>2128</v>
      </c>
      <c r="B541">
        <v>982383276</v>
      </c>
      <c r="C541" t="s">
        <v>6102</v>
      </c>
      <c r="D541" s="2">
        <v>35210</v>
      </c>
      <c r="E541" t="s">
        <v>6133</v>
      </c>
      <c r="F541" t="s">
        <v>6174</v>
      </c>
      <c r="G541">
        <v>1106345856</v>
      </c>
    </row>
    <row r="542" spans="1:7" x14ac:dyDescent="0.35">
      <c r="A542" t="s">
        <v>247</v>
      </c>
      <c r="B542">
        <v>222579986</v>
      </c>
      <c r="C542" t="s">
        <v>6113</v>
      </c>
      <c r="D542" s="2">
        <v>41783</v>
      </c>
      <c r="E542" t="s">
        <v>6131</v>
      </c>
      <c r="F542" t="s">
        <v>2588</v>
      </c>
      <c r="G542">
        <v>39080448</v>
      </c>
    </row>
    <row r="543" spans="1:7" x14ac:dyDescent="0.35">
      <c r="A543" t="s">
        <v>5962</v>
      </c>
      <c r="B543">
        <v>129117923</v>
      </c>
      <c r="C543" t="s">
        <v>6105</v>
      </c>
      <c r="D543" s="2">
        <v>25348</v>
      </c>
      <c r="E543" t="s">
        <v>6140</v>
      </c>
      <c r="F543" t="s">
        <v>6141</v>
      </c>
      <c r="G543">
        <v>328563105</v>
      </c>
    </row>
    <row r="544" spans="1:7" x14ac:dyDescent="0.35">
      <c r="A544" t="s">
        <v>2999</v>
      </c>
      <c r="B544">
        <v>432055612</v>
      </c>
      <c r="C544" t="s">
        <v>6109</v>
      </c>
      <c r="D544" s="2">
        <v>36671</v>
      </c>
      <c r="E544" t="s">
        <v>6135</v>
      </c>
      <c r="F544" t="s">
        <v>6160</v>
      </c>
      <c r="G544">
        <v>3043044375</v>
      </c>
    </row>
    <row r="545" spans="1:7" x14ac:dyDescent="0.35">
      <c r="A545" t="s">
        <v>325</v>
      </c>
      <c r="B545">
        <v>424349749</v>
      </c>
      <c r="C545" t="s">
        <v>6108</v>
      </c>
      <c r="D545" s="2">
        <v>28270</v>
      </c>
      <c r="E545" t="s">
        <v>6131</v>
      </c>
      <c r="F545" t="s">
        <v>6152</v>
      </c>
      <c r="G545">
        <v>1579867328</v>
      </c>
    </row>
    <row r="546" spans="1:7" x14ac:dyDescent="0.35">
      <c r="A546" t="s">
        <v>2995</v>
      </c>
      <c r="B546">
        <v>600786147</v>
      </c>
      <c r="C546" t="s">
        <v>6108</v>
      </c>
      <c r="D546" s="2">
        <v>34114</v>
      </c>
      <c r="E546" t="s">
        <v>6135</v>
      </c>
      <c r="F546" t="s">
        <v>6144</v>
      </c>
      <c r="G546">
        <v>3423548136</v>
      </c>
    </row>
    <row r="547" spans="1:7" x14ac:dyDescent="0.35">
      <c r="A547" t="s">
        <v>3165</v>
      </c>
      <c r="B547">
        <v>396810464</v>
      </c>
      <c r="C547" t="s">
        <v>6113</v>
      </c>
      <c r="D547" s="2">
        <v>31921</v>
      </c>
      <c r="E547" t="s">
        <v>6135</v>
      </c>
      <c r="F547" t="s">
        <v>6153</v>
      </c>
      <c r="G547">
        <v>2064972448</v>
      </c>
    </row>
    <row r="548" spans="1:7" x14ac:dyDescent="0.35">
      <c r="A548" t="s">
        <v>4347</v>
      </c>
      <c r="B548">
        <v>556345845</v>
      </c>
      <c r="C548" t="s">
        <v>6108</v>
      </c>
      <c r="D548" s="2">
        <v>31192</v>
      </c>
      <c r="E548" t="s">
        <v>6140</v>
      </c>
      <c r="F548" t="s">
        <v>6170</v>
      </c>
      <c r="G548">
        <v>2731974375</v>
      </c>
    </row>
    <row r="549" spans="1:7" x14ac:dyDescent="0.35">
      <c r="A549" t="s">
        <v>1839</v>
      </c>
      <c r="B549">
        <v>566590562</v>
      </c>
      <c r="C549" t="s">
        <v>6107</v>
      </c>
      <c r="D549" s="2">
        <v>29731</v>
      </c>
      <c r="E549" t="s">
        <v>6133</v>
      </c>
      <c r="F549" t="s">
        <v>6156</v>
      </c>
      <c r="G549">
        <v>1781504307</v>
      </c>
    </row>
    <row r="550" spans="1:7" x14ac:dyDescent="0.35">
      <c r="A550" t="s">
        <v>1669</v>
      </c>
      <c r="B550">
        <v>572282309</v>
      </c>
      <c r="C550" t="s">
        <v>6103</v>
      </c>
      <c r="D550" s="2">
        <v>31192</v>
      </c>
      <c r="E550" t="s">
        <v>6135</v>
      </c>
      <c r="F550" t="s">
        <v>6165</v>
      </c>
      <c r="G550">
        <v>2150816976</v>
      </c>
    </row>
    <row r="551" spans="1:7" x14ac:dyDescent="0.35">
      <c r="A551" t="s">
        <v>3982</v>
      </c>
      <c r="B551">
        <v>766407394</v>
      </c>
      <c r="C551" t="s">
        <v>6102</v>
      </c>
      <c r="D551" s="2">
        <v>32288</v>
      </c>
      <c r="E551" t="s">
        <v>6135</v>
      </c>
      <c r="F551" t="s">
        <v>6138</v>
      </c>
      <c r="G551">
        <v>2024729784</v>
      </c>
    </row>
    <row r="552" spans="1:7" x14ac:dyDescent="0.35">
      <c r="A552" t="s">
        <v>5395</v>
      </c>
      <c r="B552">
        <v>373419298</v>
      </c>
      <c r="C552" t="s">
        <v>6112</v>
      </c>
      <c r="D552" s="2">
        <v>41783</v>
      </c>
      <c r="E552" t="s">
        <v>6140</v>
      </c>
      <c r="F552" t="s">
        <v>6173</v>
      </c>
      <c r="G552">
        <v>526731264</v>
      </c>
    </row>
    <row r="553" spans="1:7" x14ac:dyDescent="0.35">
      <c r="A553" t="s">
        <v>311</v>
      </c>
      <c r="B553">
        <v>36336429</v>
      </c>
      <c r="C553" t="s">
        <v>6118</v>
      </c>
      <c r="D553" s="2">
        <v>33749</v>
      </c>
      <c r="E553" t="s">
        <v>6127</v>
      </c>
      <c r="F553" t="s">
        <v>6159</v>
      </c>
      <c r="G553">
        <v>50226875</v>
      </c>
    </row>
    <row r="554" spans="1:7" x14ac:dyDescent="0.35">
      <c r="A554" t="s">
        <v>3137</v>
      </c>
      <c r="B554">
        <v>180698572</v>
      </c>
      <c r="C554" t="s">
        <v>6103</v>
      </c>
      <c r="D554" s="2">
        <v>23887</v>
      </c>
      <c r="E554" t="s">
        <v>6129</v>
      </c>
      <c r="F554" t="s">
        <v>6134</v>
      </c>
      <c r="G554">
        <v>27539456</v>
      </c>
    </row>
    <row r="555" spans="1:7" x14ac:dyDescent="0.35">
      <c r="A555" t="s">
        <v>216</v>
      </c>
      <c r="B555">
        <v>291140549</v>
      </c>
      <c r="C555" t="s">
        <v>6120</v>
      </c>
      <c r="D555" s="2">
        <v>35575</v>
      </c>
      <c r="E555" t="s">
        <v>6135</v>
      </c>
      <c r="F555" t="s">
        <v>6139</v>
      </c>
      <c r="G555">
        <v>1251566514</v>
      </c>
    </row>
    <row r="556" spans="1:7" x14ac:dyDescent="0.35">
      <c r="A556" t="s">
        <v>4141</v>
      </c>
      <c r="B556">
        <v>68950602</v>
      </c>
      <c r="C556" t="s">
        <v>6108</v>
      </c>
      <c r="D556" s="2">
        <v>43976</v>
      </c>
      <c r="E556" t="s">
        <v>6135</v>
      </c>
      <c r="F556" t="s">
        <v>6170</v>
      </c>
      <c r="G556">
        <v>1208612097</v>
      </c>
    </row>
    <row r="557" spans="1:7" x14ac:dyDescent="0.35">
      <c r="A557" t="s">
        <v>4388</v>
      </c>
      <c r="B557">
        <v>245309141</v>
      </c>
      <c r="C557" t="s">
        <v>6112</v>
      </c>
      <c r="D557" s="2">
        <v>44705</v>
      </c>
      <c r="E557" t="s">
        <v>6135</v>
      </c>
      <c r="F557" t="s">
        <v>6173</v>
      </c>
      <c r="G557">
        <v>821281125</v>
      </c>
    </row>
    <row r="558" spans="1:7" x14ac:dyDescent="0.35">
      <c r="A558" t="s">
        <v>1902</v>
      </c>
      <c r="B558">
        <v>373928798</v>
      </c>
      <c r="C558" t="s">
        <v>6115</v>
      </c>
      <c r="D558" s="2">
        <v>22790</v>
      </c>
      <c r="E558" t="s">
        <v>6135</v>
      </c>
      <c r="F558" t="s">
        <v>6171</v>
      </c>
      <c r="G558">
        <v>458109846</v>
      </c>
    </row>
    <row r="559" spans="1:7" x14ac:dyDescent="0.35">
      <c r="A559" t="s">
        <v>5485</v>
      </c>
      <c r="B559">
        <v>531403976</v>
      </c>
      <c r="C559" t="s">
        <v>6113</v>
      </c>
      <c r="D559" s="2">
        <v>45070</v>
      </c>
      <c r="E559" t="s">
        <v>6140</v>
      </c>
      <c r="F559" t="s">
        <v>6153</v>
      </c>
      <c r="G559">
        <v>46499904</v>
      </c>
    </row>
    <row r="560" spans="1:7" x14ac:dyDescent="0.35">
      <c r="A560" t="s">
        <v>5896</v>
      </c>
      <c r="B560">
        <v>417089165</v>
      </c>
      <c r="C560" t="s">
        <v>6119</v>
      </c>
      <c r="D560" s="2">
        <v>28634</v>
      </c>
      <c r="E560" t="s">
        <v>6129</v>
      </c>
      <c r="F560" t="s">
        <v>6172</v>
      </c>
      <c r="G560">
        <v>1415150244</v>
      </c>
    </row>
    <row r="561" spans="1:7" x14ac:dyDescent="0.35">
      <c r="A561" t="s">
        <v>4646</v>
      </c>
      <c r="B561">
        <v>213343518</v>
      </c>
      <c r="C561" t="s">
        <v>6122</v>
      </c>
      <c r="D561" s="2">
        <v>28270</v>
      </c>
      <c r="E561" t="s">
        <v>6131</v>
      </c>
      <c r="F561" t="s">
        <v>6164</v>
      </c>
      <c r="G561">
        <v>4390254</v>
      </c>
    </row>
    <row r="562" spans="1:7" x14ac:dyDescent="0.35">
      <c r="A562" t="s">
        <v>4841</v>
      </c>
      <c r="B562">
        <v>274125874</v>
      </c>
      <c r="C562" t="s">
        <v>6115</v>
      </c>
      <c r="D562" s="2">
        <v>41054</v>
      </c>
      <c r="E562" t="s">
        <v>6131</v>
      </c>
      <c r="F562" t="s">
        <v>6171</v>
      </c>
      <c r="G562">
        <v>415084375</v>
      </c>
    </row>
    <row r="563" spans="1:7" x14ac:dyDescent="0.35">
      <c r="A563" t="s">
        <v>1935</v>
      </c>
      <c r="B563">
        <v>190990752</v>
      </c>
      <c r="C563" t="s">
        <v>6113</v>
      </c>
      <c r="D563" s="2">
        <v>40687</v>
      </c>
      <c r="E563" t="s">
        <v>6127</v>
      </c>
      <c r="F563" t="s">
        <v>2919</v>
      </c>
      <c r="G563">
        <v>16972732</v>
      </c>
    </row>
    <row r="564" spans="1:7" x14ac:dyDescent="0.35">
      <c r="A564" t="s">
        <v>3773</v>
      </c>
      <c r="B564">
        <v>706031409</v>
      </c>
      <c r="C564" t="s">
        <v>6108</v>
      </c>
      <c r="D564" s="2">
        <v>26809</v>
      </c>
      <c r="E564" t="s">
        <v>6131</v>
      </c>
      <c r="F564" t="s">
        <v>6130</v>
      </c>
      <c r="G564">
        <v>763370256</v>
      </c>
    </row>
    <row r="565" spans="1:7" x14ac:dyDescent="0.35">
      <c r="A565" t="s">
        <v>2758</v>
      </c>
      <c r="B565">
        <v>993386241</v>
      </c>
      <c r="C565" t="s">
        <v>6111</v>
      </c>
      <c r="D565" s="2">
        <v>33749</v>
      </c>
      <c r="E565" t="s">
        <v>6135</v>
      </c>
      <c r="F565" t="s">
        <v>6136</v>
      </c>
      <c r="G565">
        <v>18516375</v>
      </c>
    </row>
    <row r="566" spans="1:7" x14ac:dyDescent="0.35">
      <c r="A566" t="s">
        <v>4851</v>
      </c>
      <c r="B566">
        <v>220684499</v>
      </c>
      <c r="C566" t="s">
        <v>6102</v>
      </c>
      <c r="D566" s="2">
        <v>37765</v>
      </c>
      <c r="E566" t="s">
        <v>6131</v>
      </c>
      <c r="F566" t="s">
        <v>6161</v>
      </c>
      <c r="G566">
        <v>823853025</v>
      </c>
    </row>
    <row r="567" spans="1:7" x14ac:dyDescent="0.35">
      <c r="A567" t="s">
        <v>2733</v>
      </c>
      <c r="B567">
        <v>821191889</v>
      </c>
      <c r="C567" t="s">
        <v>6104</v>
      </c>
      <c r="D567" s="2">
        <v>32653</v>
      </c>
      <c r="E567" t="s">
        <v>6131</v>
      </c>
      <c r="F567" t="s">
        <v>6128</v>
      </c>
      <c r="G567">
        <v>768765024</v>
      </c>
    </row>
    <row r="568" spans="1:7" x14ac:dyDescent="0.35">
      <c r="A568" t="s">
        <v>4189</v>
      </c>
      <c r="B568">
        <v>144352360</v>
      </c>
      <c r="C568" t="s">
        <v>6108</v>
      </c>
      <c r="D568" s="2">
        <v>30827</v>
      </c>
      <c r="E568" t="s">
        <v>6127</v>
      </c>
      <c r="F568" t="s">
        <v>6170</v>
      </c>
      <c r="G568">
        <v>8518104</v>
      </c>
    </row>
    <row r="569" spans="1:7" x14ac:dyDescent="0.35">
      <c r="A569" t="s">
        <v>491</v>
      </c>
      <c r="B569">
        <v>298165965</v>
      </c>
      <c r="C569" t="s">
        <v>6102</v>
      </c>
      <c r="D569" s="2">
        <v>27538</v>
      </c>
      <c r="E569" t="s">
        <v>6135</v>
      </c>
      <c r="F569" t="s">
        <v>6174</v>
      </c>
      <c r="G569">
        <v>841945104</v>
      </c>
    </row>
    <row r="570" spans="1:7" x14ac:dyDescent="0.35">
      <c r="A570" t="s">
        <v>3303</v>
      </c>
      <c r="B570">
        <v>947446211</v>
      </c>
      <c r="C570" t="s">
        <v>6111</v>
      </c>
      <c r="D570" s="2">
        <v>28270</v>
      </c>
      <c r="E570" t="s">
        <v>6127</v>
      </c>
      <c r="F570" t="s">
        <v>561</v>
      </c>
      <c r="G570">
        <v>305092972</v>
      </c>
    </row>
    <row r="571" spans="1:7" x14ac:dyDescent="0.35">
      <c r="A571" t="s">
        <v>354</v>
      </c>
      <c r="B571">
        <v>377814136</v>
      </c>
      <c r="C571" t="s">
        <v>6102</v>
      </c>
      <c r="D571" s="2">
        <v>27538</v>
      </c>
      <c r="E571" t="s">
        <v>6135</v>
      </c>
      <c r="F571" t="s">
        <v>6174</v>
      </c>
      <c r="G571">
        <v>2804773125</v>
      </c>
    </row>
    <row r="572" spans="1:7" x14ac:dyDescent="0.35">
      <c r="A572" t="s">
        <v>3842</v>
      </c>
      <c r="B572">
        <v>987786330</v>
      </c>
      <c r="C572" t="s">
        <v>6120</v>
      </c>
      <c r="D572" s="2">
        <v>31192</v>
      </c>
      <c r="E572" t="s">
        <v>6135</v>
      </c>
      <c r="F572" t="s">
        <v>6139</v>
      </c>
      <c r="G572">
        <v>422305353</v>
      </c>
    </row>
    <row r="573" spans="1:7" x14ac:dyDescent="0.35">
      <c r="A573" t="s">
        <v>4985</v>
      </c>
      <c r="B573">
        <v>994777450</v>
      </c>
      <c r="C573" t="s">
        <v>6108</v>
      </c>
      <c r="D573" s="2">
        <v>32653</v>
      </c>
      <c r="E573" t="s">
        <v>6135</v>
      </c>
      <c r="F573" t="s">
        <v>6148</v>
      </c>
      <c r="G573">
        <v>1148613099</v>
      </c>
    </row>
    <row r="574" spans="1:7" x14ac:dyDescent="0.35">
      <c r="A574" t="s">
        <v>5341</v>
      </c>
      <c r="B574">
        <v>432751448</v>
      </c>
      <c r="C574" t="s">
        <v>6113</v>
      </c>
      <c r="D574" s="2">
        <v>30827</v>
      </c>
      <c r="E574" t="s">
        <v>6140</v>
      </c>
      <c r="F574" t="s">
        <v>2588</v>
      </c>
      <c r="G574">
        <v>205230681</v>
      </c>
    </row>
    <row r="575" spans="1:7" x14ac:dyDescent="0.35">
      <c r="A575" t="s">
        <v>5507</v>
      </c>
      <c r="B575">
        <v>932967565</v>
      </c>
      <c r="C575" t="s">
        <v>6121</v>
      </c>
      <c r="D575" s="2">
        <v>43609</v>
      </c>
      <c r="E575" t="s">
        <v>6135</v>
      </c>
      <c r="F575" t="s">
        <v>6147</v>
      </c>
      <c r="G575">
        <v>584192364</v>
      </c>
    </row>
    <row r="576" spans="1:7" x14ac:dyDescent="0.35">
      <c r="A576" t="s">
        <v>1515</v>
      </c>
      <c r="B576">
        <v>867117525</v>
      </c>
      <c r="C576" t="s">
        <v>6108</v>
      </c>
      <c r="D576" s="2">
        <v>22061</v>
      </c>
      <c r="E576" t="s">
        <v>6131</v>
      </c>
      <c r="F576" t="s">
        <v>6146</v>
      </c>
      <c r="G576">
        <v>339789897</v>
      </c>
    </row>
    <row r="577" spans="1:7" x14ac:dyDescent="0.35">
      <c r="A577" t="s">
        <v>4359</v>
      </c>
      <c r="B577">
        <v>174453542</v>
      </c>
      <c r="C577" t="s">
        <v>6108</v>
      </c>
      <c r="D577" s="2">
        <v>41419</v>
      </c>
      <c r="E577" t="s">
        <v>6131</v>
      </c>
      <c r="F577" t="s">
        <v>6170</v>
      </c>
      <c r="G577">
        <v>34363719</v>
      </c>
    </row>
    <row r="578" spans="1:7" x14ac:dyDescent="0.35">
      <c r="A578" t="s">
        <v>1517</v>
      </c>
      <c r="B578">
        <v>101979748</v>
      </c>
      <c r="C578" t="s">
        <v>6121</v>
      </c>
      <c r="D578" s="2">
        <v>38497</v>
      </c>
      <c r="E578" t="s">
        <v>6129</v>
      </c>
      <c r="F578" t="s">
        <v>6145</v>
      </c>
      <c r="G578">
        <v>352957968</v>
      </c>
    </row>
    <row r="579" spans="1:7" x14ac:dyDescent="0.35">
      <c r="A579" t="s">
        <v>5958</v>
      </c>
      <c r="B579">
        <v>853740203</v>
      </c>
      <c r="C579" t="s">
        <v>6105</v>
      </c>
      <c r="D579" s="2">
        <v>23522</v>
      </c>
      <c r="E579" t="s">
        <v>6135</v>
      </c>
      <c r="F579" t="s">
        <v>6166</v>
      </c>
      <c r="G579">
        <v>198017127</v>
      </c>
    </row>
    <row r="580" spans="1:7" x14ac:dyDescent="0.35">
      <c r="A580" t="s">
        <v>1088</v>
      </c>
      <c r="B580">
        <v>363199695</v>
      </c>
      <c r="C580" t="s">
        <v>6114</v>
      </c>
      <c r="D580" s="2">
        <v>39593</v>
      </c>
      <c r="E580" t="s">
        <v>6140</v>
      </c>
      <c r="F580" t="s">
        <v>6167</v>
      </c>
      <c r="G580">
        <v>27923844</v>
      </c>
    </row>
    <row r="581" spans="1:7" x14ac:dyDescent="0.35">
      <c r="A581" t="s">
        <v>715</v>
      </c>
      <c r="B581">
        <v>110491505</v>
      </c>
      <c r="C581" t="s">
        <v>6106</v>
      </c>
      <c r="D581" s="2">
        <v>20965</v>
      </c>
      <c r="E581" t="s">
        <v>6131</v>
      </c>
      <c r="F581" t="s">
        <v>5619</v>
      </c>
      <c r="G581">
        <v>309505875</v>
      </c>
    </row>
    <row r="582" spans="1:7" x14ac:dyDescent="0.35">
      <c r="A582" t="s">
        <v>2071</v>
      </c>
      <c r="B582">
        <v>458976633</v>
      </c>
      <c r="C582" t="s">
        <v>6108</v>
      </c>
      <c r="D582" s="2">
        <v>43976</v>
      </c>
      <c r="E582" t="s">
        <v>6140</v>
      </c>
      <c r="F582" t="s">
        <v>6168</v>
      </c>
      <c r="G582">
        <v>803675453</v>
      </c>
    </row>
    <row r="583" spans="1:7" x14ac:dyDescent="0.35">
      <c r="A583" t="s">
        <v>2156</v>
      </c>
      <c r="B583">
        <v>940671188</v>
      </c>
      <c r="C583" t="s">
        <v>6112</v>
      </c>
      <c r="D583" s="2">
        <v>24983</v>
      </c>
      <c r="E583" t="s">
        <v>6131</v>
      </c>
      <c r="F583" t="s">
        <v>6142</v>
      </c>
      <c r="G583">
        <v>1242777536</v>
      </c>
    </row>
    <row r="584" spans="1:7" x14ac:dyDescent="0.35">
      <c r="A584" t="s">
        <v>2768</v>
      </c>
      <c r="B584">
        <v>675064127</v>
      </c>
      <c r="C584" t="s">
        <v>6112</v>
      </c>
      <c r="D584" s="2">
        <v>43976</v>
      </c>
      <c r="E584" t="s">
        <v>6127</v>
      </c>
      <c r="F584" t="s">
        <v>6173</v>
      </c>
      <c r="G584">
        <v>2921335263</v>
      </c>
    </row>
    <row r="585" spans="1:7" x14ac:dyDescent="0.35">
      <c r="A585" t="s">
        <v>936</v>
      </c>
      <c r="B585">
        <v>618776278</v>
      </c>
      <c r="C585" t="s">
        <v>6111</v>
      </c>
      <c r="D585" s="2">
        <v>22426</v>
      </c>
      <c r="E585" t="s">
        <v>6127</v>
      </c>
      <c r="F585" t="s">
        <v>6163</v>
      </c>
      <c r="G585">
        <v>4463422304</v>
      </c>
    </row>
    <row r="586" spans="1:7" x14ac:dyDescent="0.35">
      <c r="A586" t="s">
        <v>3376</v>
      </c>
      <c r="B586">
        <v>598583929</v>
      </c>
      <c r="C586" t="s">
        <v>6108</v>
      </c>
      <c r="D586" s="2">
        <v>21694</v>
      </c>
      <c r="E586" t="s">
        <v>6131</v>
      </c>
      <c r="F586" t="s">
        <v>6168</v>
      </c>
      <c r="G586">
        <v>10278576</v>
      </c>
    </row>
    <row r="587" spans="1:7" x14ac:dyDescent="0.35">
      <c r="A587" t="s">
        <v>6034</v>
      </c>
      <c r="B587">
        <v>206373963</v>
      </c>
      <c r="C587" t="s">
        <v>6119</v>
      </c>
      <c r="D587" s="2">
        <v>31921</v>
      </c>
      <c r="E587" t="s">
        <v>6135</v>
      </c>
      <c r="F587" t="s">
        <v>6169</v>
      </c>
      <c r="G587">
        <v>2918150055</v>
      </c>
    </row>
    <row r="588" spans="1:7" x14ac:dyDescent="0.35">
      <c r="A588" t="s">
        <v>4353</v>
      </c>
      <c r="B588">
        <v>656387474</v>
      </c>
      <c r="C588" t="s">
        <v>6110</v>
      </c>
      <c r="D588" s="2">
        <v>45070</v>
      </c>
      <c r="E588" t="s">
        <v>6135</v>
      </c>
      <c r="F588" t="s">
        <v>6137</v>
      </c>
      <c r="G588">
        <v>1401116556</v>
      </c>
    </row>
    <row r="589" spans="1:7" x14ac:dyDescent="0.35">
      <c r="A589" t="s">
        <v>2665</v>
      </c>
      <c r="B589">
        <v>843771917</v>
      </c>
      <c r="C589" t="s">
        <v>6113</v>
      </c>
      <c r="D589" s="2">
        <v>30460</v>
      </c>
      <c r="E589" t="s">
        <v>6127</v>
      </c>
      <c r="F589" t="s">
        <v>2919</v>
      </c>
      <c r="G589">
        <v>334310168</v>
      </c>
    </row>
    <row r="590" spans="1:7" x14ac:dyDescent="0.35">
      <c r="A590" t="s">
        <v>3994</v>
      </c>
      <c r="B590">
        <v>432021484</v>
      </c>
      <c r="C590" t="s">
        <v>6102</v>
      </c>
      <c r="D590" s="2">
        <v>23887</v>
      </c>
      <c r="E590" t="s">
        <v>6133</v>
      </c>
      <c r="F590" t="s">
        <v>6161</v>
      </c>
      <c r="G590">
        <v>317499064</v>
      </c>
    </row>
    <row r="591" spans="1:7" x14ac:dyDescent="0.35">
      <c r="A591" t="s">
        <v>4357</v>
      </c>
      <c r="B591">
        <v>363651535</v>
      </c>
      <c r="C591" t="s">
        <v>6119</v>
      </c>
      <c r="D591" s="2">
        <v>20233</v>
      </c>
      <c r="E591" t="s">
        <v>6129</v>
      </c>
      <c r="F591" t="s">
        <v>6169</v>
      </c>
      <c r="G591">
        <v>1145089575</v>
      </c>
    </row>
    <row r="592" spans="1:7" x14ac:dyDescent="0.35">
      <c r="A592" t="s">
        <v>5167</v>
      </c>
      <c r="B592">
        <v>521061950</v>
      </c>
      <c r="C592" t="s">
        <v>6102</v>
      </c>
      <c r="D592" s="2">
        <v>38497</v>
      </c>
      <c r="E592" t="s">
        <v>6127</v>
      </c>
      <c r="F592" t="s">
        <v>6138</v>
      </c>
      <c r="G592">
        <v>291468645</v>
      </c>
    </row>
    <row r="593" spans="1:7" x14ac:dyDescent="0.35">
      <c r="A593" t="s">
        <v>3796</v>
      </c>
      <c r="B593">
        <v>743583179</v>
      </c>
      <c r="C593" t="s">
        <v>6108</v>
      </c>
      <c r="D593" s="2">
        <v>43976</v>
      </c>
      <c r="E593" t="s">
        <v>6131</v>
      </c>
      <c r="F593" t="s">
        <v>6158</v>
      </c>
      <c r="G593">
        <v>121124016</v>
      </c>
    </row>
    <row r="594" spans="1:7" x14ac:dyDescent="0.35">
      <c r="A594" t="s">
        <v>570</v>
      </c>
      <c r="B594">
        <v>95833293</v>
      </c>
      <c r="C594" t="s">
        <v>6113</v>
      </c>
      <c r="D594" s="2">
        <v>33382</v>
      </c>
      <c r="E594" t="s">
        <v>6135</v>
      </c>
      <c r="F594" t="s">
        <v>2919</v>
      </c>
      <c r="G594">
        <v>39264108</v>
      </c>
    </row>
    <row r="595" spans="1:7" x14ac:dyDescent="0.35">
      <c r="A595" t="s">
        <v>1396</v>
      </c>
      <c r="B595">
        <v>325236685</v>
      </c>
      <c r="C595" t="s">
        <v>6111</v>
      </c>
      <c r="D595" s="2">
        <v>40322</v>
      </c>
      <c r="E595" t="s">
        <v>6133</v>
      </c>
      <c r="F595" t="s">
        <v>6136</v>
      </c>
      <c r="G595">
        <v>973920024</v>
      </c>
    </row>
    <row r="596" spans="1:7" x14ac:dyDescent="0.35">
      <c r="A596" t="s">
        <v>3481</v>
      </c>
      <c r="B596">
        <v>165962259</v>
      </c>
      <c r="C596" t="s">
        <v>6119</v>
      </c>
      <c r="D596" s="2">
        <v>25712</v>
      </c>
      <c r="E596" t="s">
        <v>6131</v>
      </c>
      <c r="F596" t="s">
        <v>6169</v>
      </c>
      <c r="G596">
        <v>1546221875</v>
      </c>
    </row>
    <row r="597" spans="1:7" x14ac:dyDescent="0.35">
      <c r="A597" t="s">
        <v>5174</v>
      </c>
      <c r="B597">
        <v>562212047</v>
      </c>
      <c r="C597" t="s">
        <v>6101</v>
      </c>
      <c r="D597" s="2">
        <v>28634</v>
      </c>
      <c r="E597" t="s">
        <v>6140</v>
      </c>
      <c r="F597" t="s">
        <v>6132</v>
      </c>
      <c r="G597">
        <v>1106668224</v>
      </c>
    </row>
    <row r="598" spans="1:7" x14ac:dyDescent="0.35">
      <c r="A598" t="s">
        <v>4837</v>
      </c>
      <c r="B598">
        <v>696046635</v>
      </c>
      <c r="C598" t="s">
        <v>6122</v>
      </c>
      <c r="D598" s="2">
        <v>22061</v>
      </c>
      <c r="E598" t="s">
        <v>6127</v>
      </c>
      <c r="F598" t="s">
        <v>6164</v>
      </c>
      <c r="G598">
        <v>32726268</v>
      </c>
    </row>
    <row r="599" spans="1:7" x14ac:dyDescent="0.35">
      <c r="A599" t="s">
        <v>471</v>
      </c>
      <c r="B599">
        <v>99604138</v>
      </c>
      <c r="C599" t="s">
        <v>6112</v>
      </c>
      <c r="D599" s="2">
        <v>35210</v>
      </c>
      <c r="E599" t="s">
        <v>6129</v>
      </c>
      <c r="F599" t="s">
        <v>6173</v>
      </c>
      <c r="G599">
        <v>1455349297</v>
      </c>
    </row>
    <row r="600" spans="1:7" x14ac:dyDescent="0.35">
      <c r="A600" t="s">
        <v>3062</v>
      </c>
      <c r="B600">
        <v>968633339</v>
      </c>
      <c r="C600" t="s">
        <v>6108</v>
      </c>
      <c r="D600" s="2">
        <v>26809</v>
      </c>
      <c r="E600" t="s">
        <v>6135</v>
      </c>
      <c r="F600" t="s">
        <v>6148</v>
      </c>
      <c r="G600">
        <v>2248508925</v>
      </c>
    </row>
    <row r="601" spans="1:7" x14ac:dyDescent="0.35">
      <c r="A601" t="s">
        <v>4858</v>
      </c>
      <c r="B601">
        <v>763596924</v>
      </c>
      <c r="C601" t="s">
        <v>6122</v>
      </c>
      <c r="D601" s="2">
        <v>40322</v>
      </c>
      <c r="E601" t="s">
        <v>6135</v>
      </c>
      <c r="F601" t="s">
        <v>6164</v>
      </c>
      <c r="G601">
        <v>3676024764</v>
      </c>
    </row>
    <row r="602" spans="1:7" x14ac:dyDescent="0.35">
      <c r="A602" t="s">
        <v>149</v>
      </c>
      <c r="B602">
        <v>447333525</v>
      </c>
      <c r="C602" t="s">
        <v>6108</v>
      </c>
      <c r="D602" s="2">
        <v>29731</v>
      </c>
      <c r="E602" t="s">
        <v>6127</v>
      </c>
      <c r="F602" t="s">
        <v>6146</v>
      </c>
      <c r="G602">
        <v>1841332436</v>
      </c>
    </row>
    <row r="603" spans="1:7" x14ac:dyDescent="0.35">
      <c r="A603" t="s">
        <v>1951</v>
      </c>
      <c r="B603">
        <v>394817617</v>
      </c>
      <c r="C603" t="s">
        <v>6118</v>
      </c>
      <c r="D603" s="2">
        <v>29731</v>
      </c>
      <c r="E603" t="s">
        <v>6131</v>
      </c>
      <c r="F603" t="s">
        <v>6159</v>
      </c>
      <c r="G603">
        <v>737220288</v>
      </c>
    </row>
    <row r="604" spans="1:7" x14ac:dyDescent="0.35">
      <c r="A604" t="s">
        <v>1855</v>
      </c>
      <c r="B604">
        <v>131306401</v>
      </c>
      <c r="C604" t="s">
        <v>6112</v>
      </c>
      <c r="D604" s="2">
        <v>28999</v>
      </c>
      <c r="E604" t="s">
        <v>6135</v>
      </c>
      <c r="F604" t="s">
        <v>6142</v>
      </c>
      <c r="G604">
        <v>3711545847</v>
      </c>
    </row>
    <row r="605" spans="1:7" x14ac:dyDescent="0.35">
      <c r="A605" t="s">
        <v>1581</v>
      </c>
      <c r="B605">
        <v>370740071</v>
      </c>
      <c r="C605" t="s">
        <v>6104</v>
      </c>
      <c r="D605" s="2">
        <v>43609</v>
      </c>
      <c r="E605" t="s">
        <v>6140</v>
      </c>
      <c r="F605" t="s">
        <v>6128</v>
      </c>
      <c r="G605">
        <v>11367837</v>
      </c>
    </row>
    <row r="606" spans="1:7" x14ac:dyDescent="0.35">
      <c r="A606" t="s">
        <v>3399</v>
      </c>
      <c r="B606">
        <v>216066747</v>
      </c>
      <c r="C606" t="s">
        <v>6109</v>
      </c>
      <c r="D606" s="2">
        <v>30460</v>
      </c>
      <c r="E606" t="s">
        <v>6140</v>
      </c>
      <c r="F606" t="s">
        <v>6160</v>
      </c>
      <c r="G606">
        <v>3548702856</v>
      </c>
    </row>
    <row r="607" spans="1:7" x14ac:dyDescent="0.35">
      <c r="A607" t="s">
        <v>1430</v>
      </c>
      <c r="B607">
        <v>194156147</v>
      </c>
      <c r="C607" t="s">
        <v>6118</v>
      </c>
      <c r="D607" s="2">
        <v>31192</v>
      </c>
      <c r="E607" t="s">
        <v>6140</v>
      </c>
      <c r="F607" t="s">
        <v>6159</v>
      </c>
      <c r="G607">
        <v>1305725124</v>
      </c>
    </row>
    <row r="608" spans="1:7" x14ac:dyDescent="0.35">
      <c r="A608" t="s">
        <v>1370</v>
      </c>
      <c r="B608">
        <v>399764116</v>
      </c>
      <c r="C608" t="s">
        <v>6108</v>
      </c>
      <c r="D608" s="2">
        <v>22061</v>
      </c>
      <c r="E608" t="s">
        <v>6133</v>
      </c>
      <c r="F608" t="s">
        <v>6168</v>
      </c>
      <c r="G608">
        <v>861723244</v>
      </c>
    </row>
    <row r="609" spans="1:7" x14ac:dyDescent="0.35">
      <c r="A609" t="s">
        <v>2050</v>
      </c>
      <c r="B609">
        <v>399577975</v>
      </c>
      <c r="C609" t="s">
        <v>6114</v>
      </c>
      <c r="D609" s="2">
        <v>34843</v>
      </c>
      <c r="E609" t="s">
        <v>6135</v>
      </c>
      <c r="F609" t="s">
        <v>6167</v>
      </c>
      <c r="G609">
        <v>860073984</v>
      </c>
    </row>
    <row r="610" spans="1:7" x14ac:dyDescent="0.35">
      <c r="A610" t="s">
        <v>1273</v>
      </c>
      <c r="B610">
        <v>461606094</v>
      </c>
      <c r="C610" t="s">
        <v>6106</v>
      </c>
      <c r="D610" s="2">
        <v>44341</v>
      </c>
      <c r="E610" t="s">
        <v>6135</v>
      </c>
      <c r="F610" t="s">
        <v>5619</v>
      </c>
      <c r="G610">
        <v>1618938812</v>
      </c>
    </row>
    <row r="611" spans="1:7" x14ac:dyDescent="0.35">
      <c r="A611" t="s">
        <v>475</v>
      </c>
      <c r="B611">
        <v>288175420</v>
      </c>
      <c r="C611" t="s">
        <v>6102</v>
      </c>
      <c r="D611" s="2">
        <v>25712</v>
      </c>
      <c r="E611" t="s">
        <v>6129</v>
      </c>
      <c r="F611" t="s">
        <v>6161</v>
      </c>
      <c r="G611">
        <v>3288100608</v>
      </c>
    </row>
    <row r="612" spans="1:7" x14ac:dyDescent="0.35">
      <c r="A612" t="s">
        <v>1287</v>
      </c>
      <c r="B612">
        <v>429559355</v>
      </c>
      <c r="C612" t="s">
        <v>6121</v>
      </c>
      <c r="D612" s="2">
        <v>27538</v>
      </c>
      <c r="E612" t="s">
        <v>6135</v>
      </c>
      <c r="F612" t="s">
        <v>6145</v>
      </c>
      <c r="G612">
        <v>2788074576</v>
      </c>
    </row>
    <row r="613" spans="1:7" x14ac:dyDescent="0.35">
      <c r="A613" t="s">
        <v>1214</v>
      </c>
      <c r="B613">
        <v>106263958</v>
      </c>
      <c r="C613" t="s">
        <v>6111</v>
      </c>
      <c r="D613" s="2">
        <v>42515</v>
      </c>
      <c r="E613" t="s">
        <v>6135</v>
      </c>
      <c r="F613" t="s">
        <v>561</v>
      </c>
      <c r="G613">
        <v>1618840064</v>
      </c>
    </row>
    <row r="614" spans="1:7" x14ac:dyDescent="0.35">
      <c r="A614" t="s">
        <v>3596</v>
      </c>
      <c r="B614">
        <v>371508664</v>
      </c>
      <c r="C614" t="s">
        <v>6104</v>
      </c>
      <c r="D614" s="2">
        <v>45070</v>
      </c>
      <c r="E614" t="s">
        <v>6131</v>
      </c>
      <c r="F614" t="s">
        <v>6162</v>
      </c>
      <c r="G614">
        <v>25215264</v>
      </c>
    </row>
    <row r="615" spans="1:7" x14ac:dyDescent="0.35">
      <c r="A615" t="s">
        <v>5235</v>
      </c>
      <c r="B615">
        <v>822211095</v>
      </c>
      <c r="C615" t="s">
        <v>6111</v>
      </c>
      <c r="D615" s="2">
        <v>39958</v>
      </c>
      <c r="E615" t="s">
        <v>6127</v>
      </c>
      <c r="F615" t="s">
        <v>6163</v>
      </c>
      <c r="G615">
        <v>1937970139</v>
      </c>
    </row>
    <row r="616" spans="1:7" x14ac:dyDescent="0.35">
      <c r="A616" t="s">
        <v>2969</v>
      </c>
      <c r="B616">
        <v>423156618</v>
      </c>
      <c r="C616" t="s">
        <v>6120</v>
      </c>
      <c r="D616" s="2">
        <v>28270</v>
      </c>
      <c r="E616" t="s">
        <v>6129</v>
      </c>
      <c r="F616" t="s">
        <v>4096</v>
      </c>
      <c r="G616">
        <v>30376368</v>
      </c>
    </row>
    <row r="617" spans="1:7" x14ac:dyDescent="0.35">
      <c r="A617" t="s">
        <v>857</v>
      </c>
      <c r="B617">
        <v>461991682</v>
      </c>
      <c r="C617" t="s">
        <v>6122</v>
      </c>
      <c r="D617" s="2">
        <v>43976</v>
      </c>
      <c r="E617" t="s">
        <v>6127</v>
      </c>
      <c r="F617" t="s">
        <v>4140</v>
      </c>
      <c r="G617">
        <v>2499628635</v>
      </c>
    </row>
    <row r="618" spans="1:7" x14ac:dyDescent="0.35">
      <c r="A618" t="s">
        <v>5900</v>
      </c>
      <c r="B618">
        <v>700293659</v>
      </c>
      <c r="C618" t="s">
        <v>6102</v>
      </c>
      <c r="D618" s="2">
        <v>42880</v>
      </c>
      <c r="E618" t="s">
        <v>6135</v>
      </c>
      <c r="F618" t="s">
        <v>6138</v>
      </c>
      <c r="G618">
        <v>521091276</v>
      </c>
    </row>
    <row r="619" spans="1:7" x14ac:dyDescent="0.35">
      <c r="A619" t="s">
        <v>4558</v>
      </c>
      <c r="B619">
        <v>212433491</v>
      </c>
      <c r="C619" t="s">
        <v>6108</v>
      </c>
      <c r="D619" s="2">
        <v>35210</v>
      </c>
      <c r="E619" t="s">
        <v>6133</v>
      </c>
      <c r="F619" t="s">
        <v>6144</v>
      </c>
      <c r="G619">
        <v>13172985</v>
      </c>
    </row>
    <row r="620" spans="1:7" x14ac:dyDescent="0.35">
      <c r="A620" t="s">
        <v>1382</v>
      </c>
      <c r="B620">
        <v>296279071</v>
      </c>
      <c r="C620" t="s">
        <v>6102</v>
      </c>
      <c r="D620" s="2">
        <v>35575</v>
      </c>
      <c r="E620" t="s">
        <v>6135</v>
      </c>
      <c r="F620" t="s">
        <v>6174</v>
      </c>
      <c r="G620">
        <v>1339621752</v>
      </c>
    </row>
    <row r="621" spans="1:7" x14ac:dyDescent="0.35">
      <c r="A621" t="s">
        <v>3653</v>
      </c>
      <c r="B621">
        <v>746382414</v>
      </c>
      <c r="C621" t="s">
        <v>6108</v>
      </c>
      <c r="D621" s="2">
        <v>34843</v>
      </c>
      <c r="E621" t="s">
        <v>6131</v>
      </c>
      <c r="F621" t="s">
        <v>6143</v>
      </c>
      <c r="G621">
        <v>2379070848</v>
      </c>
    </row>
    <row r="622" spans="1:7" x14ac:dyDescent="0.35">
      <c r="A622" t="s">
        <v>2603</v>
      </c>
      <c r="B622">
        <v>186179051</v>
      </c>
      <c r="C622" t="s">
        <v>6114</v>
      </c>
      <c r="D622" s="2">
        <v>33382</v>
      </c>
      <c r="E622" t="s">
        <v>6135</v>
      </c>
      <c r="F622" t="s">
        <v>6154</v>
      </c>
      <c r="G622">
        <v>193487424</v>
      </c>
    </row>
    <row r="623" spans="1:7" x14ac:dyDescent="0.35">
      <c r="A623" t="s">
        <v>1122</v>
      </c>
      <c r="B623">
        <v>435160243</v>
      </c>
      <c r="C623" t="s">
        <v>6109</v>
      </c>
      <c r="D623" s="2">
        <v>38132</v>
      </c>
      <c r="E623" t="s">
        <v>6133</v>
      </c>
      <c r="F623" t="s">
        <v>6160</v>
      </c>
      <c r="G623">
        <v>202863468</v>
      </c>
    </row>
    <row r="624" spans="1:7" x14ac:dyDescent="0.35">
      <c r="A624" t="s">
        <v>1604</v>
      </c>
      <c r="B624">
        <v>8487509</v>
      </c>
      <c r="C624" t="s">
        <v>6117</v>
      </c>
      <c r="D624" s="2">
        <v>24983</v>
      </c>
      <c r="E624" t="s">
        <v>6131</v>
      </c>
      <c r="F624" t="s">
        <v>6150</v>
      </c>
      <c r="G624">
        <v>797824896</v>
      </c>
    </row>
    <row r="625" spans="1:7" x14ac:dyDescent="0.35">
      <c r="A625" t="s">
        <v>77</v>
      </c>
      <c r="B625">
        <v>225023213</v>
      </c>
      <c r="C625" t="s">
        <v>6114</v>
      </c>
      <c r="D625" s="2">
        <v>25348</v>
      </c>
      <c r="E625" t="s">
        <v>6135</v>
      </c>
      <c r="F625" t="s">
        <v>6154</v>
      </c>
      <c r="G625">
        <v>3523455</v>
      </c>
    </row>
    <row r="626" spans="1:7" x14ac:dyDescent="0.35">
      <c r="A626" t="s">
        <v>1188</v>
      </c>
      <c r="B626">
        <v>572868273</v>
      </c>
      <c r="C626" t="s">
        <v>6101</v>
      </c>
      <c r="D626" s="2">
        <v>40687</v>
      </c>
      <c r="E626" t="s">
        <v>6135</v>
      </c>
      <c r="F626" t="s">
        <v>6132</v>
      </c>
      <c r="G626">
        <v>1792148496</v>
      </c>
    </row>
    <row r="627" spans="1:7" x14ac:dyDescent="0.35">
      <c r="A627" t="s">
        <v>1470</v>
      </c>
      <c r="B627">
        <v>266560704</v>
      </c>
      <c r="C627" t="s">
        <v>6108</v>
      </c>
      <c r="D627" s="2">
        <v>22426</v>
      </c>
      <c r="E627" t="s">
        <v>6129</v>
      </c>
      <c r="F627" t="s">
        <v>6170</v>
      </c>
      <c r="G627">
        <v>320625228</v>
      </c>
    </row>
    <row r="628" spans="1:7" x14ac:dyDescent="0.35">
      <c r="A628" t="s">
        <v>3412</v>
      </c>
      <c r="B628">
        <v>48771606</v>
      </c>
      <c r="C628" t="s">
        <v>6108</v>
      </c>
      <c r="D628" s="2">
        <v>42515</v>
      </c>
      <c r="E628" t="s">
        <v>6133</v>
      </c>
      <c r="F628" t="s">
        <v>6152</v>
      </c>
      <c r="G628">
        <v>3503916</v>
      </c>
    </row>
    <row r="629" spans="1:7" x14ac:dyDescent="0.35">
      <c r="A629" t="s">
        <v>5713</v>
      </c>
      <c r="B629">
        <v>330818890</v>
      </c>
      <c r="C629" t="s">
        <v>6121</v>
      </c>
      <c r="D629" s="2">
        <v>33382</v>
      </c>
      <c r="E629" t="s">
        <v>6135</v>
      </c>
      <c r="F629" t="s">
        <v>6145</v>
      </c>
      <c r="G629">
        <v>1895565516</v>
      </c>
    </row>
    <row r="630" spans="1:7" x14ac:dyDescent="0.35">
      <c r="A630" t="s">
        <v>3672</v>
      </c>
      <c r="B630">
        <v>362436590</v>
      </c>
      <c r="C630" t="s">
        <v>6113</v>
      </c>
      <c r="D630" s="2">
        <v>33382</v>
      </c>
      <c r="E630" t="s">
        <v>6127</v>
      </c>
      <c r="F630" t="s">
        <v>2919</v>
      </c>
      <c r="G630">
        <v>373315242</v>
      </c>
    </row>
    <row r="631" spans="1:7" x14ac:dyDescent="0.35">
      <c r="A631" t="s">
        <v>900</v>
      </c>
      <c r="B631">
        <v>521840446</v>
      </c>
      <c r="C631" t="s">
        <v>6105</v>
      </c>
      <c r="D631" s="2">
        <v>28999</v>
      </c>
      <c r="E631" t="s">
        <v>6133</v>
      </c>
      <c r="F631" t="s">
        <v>6141</v>
      </c>
      <c r="G631">
        <v>1168134825</v>
      </c>
    </row>
    <row r="632" spans="1:7" x14ac:dyDescent="0.35">
      <c r="A632" t="s">
        <v>626</v>
      </c>
      <c r="B632">
        <v>19187512</v>
      </c>
      <c r="C632" t="s">
        <v>6108</v>
      </c>
      <c r="D632" s="2">
        <v>41054</v>
      </c>
      <c r="E632" t="s">
        <v>6131</v>
      </c>
      <c r="F632" t="s">
        <v>6158</v>
      </c>
      <c r="G632">
        <v>7324443</v>
      </c>
    </row>
    <row r="633" spans="1:7" x14ac:dyDescent="0.35">
      <c r="A633" t="s">
        <v>3562</v>
      </c>
      <c r="B633">
        <v>125319673</v>
      </c>
      <c r="C633" t="s">
        <v>6108</v>
      </c>
      <c r="D633" s="2">
        <v>44705</v>
      </c>
      <c r="E633" t="s">
        <v>6133</v>
      </c>
      <c r="F633" t="s">
        <v>6148</v>
      </c>
      <c r="G633">
        <v>735010368</v>
      </c>
    </row>
    <row r="634" spans="1:7" x14ac:dyDescent="0.35">
      <c r="A634" t="s">
        <v>2806</v>
      </c>
      <c r="B634">
        <v>38705523</v>
      </c>
      <c r="C634" t="s">
        <v>6103</v>
      </c>
      <c r="D634" s="2">
        <v>41783</v>
      </c>
      <c r="E634" t="s">
        <v>6131</v>
      </c>
      <c r="F634" t="s">
        <v>6134</v>
      </c>
      <c r="G634">
        <v>1557296328</v>
      </c>
    </row>
    <row r="635" spans="1:7" x14ac:dyDescent="0.35">
      <c r="A635" t="s">
        <v>2126</v>
      </c>
      <c r="B635">
        <v>67031087</v>
      </c>
      <c r="C635" t="s">
        <v>6108</v>
      </c>
      <c r="D635" s="2">
        <v>24251</v>
      </c>
      <c r="E635" t="s">
        <v>6131</v>
      </c>
      <c r="F635" t="s">
        <v>6143</v>
      </c>
      <c r="G635">
        <v>14822472</v>
      </c>
    </row>
    <row r="636" spans="1:7" x14ac:dyDescent="0.35">
      <c r="A636" t="s">
        <v>2391</v>
      </c>
      <c r="B636">
        <v>897859446</v>
      </c>
      <c r="C636" t="s">
        <v>6109</v>
      </c>
      <c r="D636" s="2">
        <v>28634</v>
      </c>
      <c r="E636" t="s">
        <v>6127</v>
      </c>
      <c r="F636" t="s">
        <v>6160</v>
      </c>
      <c r="G636">
        <v>502407136</v>
      </c>
    </row>
    <row r="637" spans="1:7" x14ac:dyDescent="0.35">
      <c r="A637" t="s">
        <v>1543</v>
      </c>
      <c r="B637">
        <v>992396243</v>
      </c>
      <c r="C637" t="s">
        <v>6108</v>
      </c>
      <c r="D637" s="2">
        <v>33017</v>
      </c>
      <c r="E637" t="s">
        <v>6135</v>
      </c>
      <c r="F637" t="s">
        <v>6143</v>
      </c>
      <c r="G637">
        <v>600798848</v>
      </c>
    </row>
    <row r="638" spans="1:7" x14ac:dyDescent="0.35">
      <c r="A638" t="s">
        <v>3620</v>
      </c>
      <c r="B638">
        <v>577679256</v>
      </c>
      <c r="C638" t="s">
        <v>6106</v>
      </c>
      <c r="D638" s="2">
        <v>35575</v>
      </c>
      <c r="E638" t="s">
        <v>6135</v>
      </c>
      <c r="F638" t="s">
        <v>5619</v>
      </c>
      <c r="G638">
        <v>861274624</v>
      </c>
    </row>
    <row r="639" spans="1:7" x14ac:dyDescent="0.35">
      <c r="A639" t="s">
        <v>6050</v>
      </c>
      <c r="B639">
        <v>474173583</v>
      </c>
      <c r="C639" t="s">
        <v>6107</v>
      </c>
      <c r="D639" s="2">
        <v>35210</v>
      </c>
      <c r="E639" t="s">
        <v>6135</v>
      </c>
      <c r="F639" t="s">
        <v>6156</v>
      </c>
      <c r="G639">
        <v>634976892</v>
      </c>
    </row>
    <row r="640" spans="1:7" x14ac:dyDescent="0.35">
      <c r="A640" t="s">
        <v>3876</v>
      </c>
      <c r="B640">
        <v>525673903</v>
      </c>
      <c r="C640" t="s">
        <v>6107</v>
      </c>
      <c r="D640" s="2">
        <v>41419</v>
      </c>
      <c r="E640" t="s">
        <v>6127</v>
      </c>
      <c r="F640" t="s">
        <v>6156</v>
      </c>
      <c r="G640">
        <v>3872526991</v>
      </c>
    </row>
    <row r="641" spans="1:7" x14ac:dyDescent="0.35">
      <c r="A641" t="s">
        <v>5824</v>
      </c>
      <c r="B641">
        <v>668226973</v>
      </c>
      <c r="C641" t="s">
        <v>6104</v>
      </c>
      <c r="D641" s="2">
        <v>36671</v>
      </c>
      <c r="E641" t="s">
        <v>6135</v>
      </c>
      <c r="F641" t="s">
        <v>6162</v>
      </c>
      <c r="G641">
        <v>10579548</v>
      </c>
    </row>
    <row r="642" spans="1:7" x14ac:dyDescent="0.35">
      <c r="A642" t="s">
        <v>4872</v>
      </c>
      <c r="B642">
        <v>502707354</v>
      </c>
      <c r="C642" t="s">
        <v>6111</v>
      </c>
      <c r="D642" s="2">
        <v>37036</v>
      </c>
      <c r="E642" t="s">
        <v>6131</v>
      </c>
      <c r="F642" t="s">
        <v>6163</v>
      </c>
      <c r="G642">
        <v>44506683</v>
      </c>
    </row>
    <row r="643" spans="1:7" x14ac:dyDescent="0.35">
      <c r="A643" t="s">
        <v>2715</v>
      </c>
      <c r="B643">
        <v>431133207</v>
      </c>
      <c r="C643" t="s">
        <v>6111</v>
      </c>
      <c r="D643" s="2">
        <v>28634</v>
      </c>
      <c r="E643" t="s">
        <v>6131</v>
      </c>
      <c r="F643" t="s">
        <v>6136</v>
      </c>
      <c r="G643">
        <v>2319034911</v>
      </c>
    </row>
    <row r="644" spans="1:7" x14ac:dyDescent="0.35">
      <c r="A644" t="s">
        <v>4574</v>
      </c>
      <c r="B644">
        <v>139849807</v>
      </c>
      <c r="C644" t="s">
        <v>6120</v>
      </c>
      <c r="D644" s="2">
        <v>39226</v>
      </c>
      <c r="E644" t="s">
        <v>6131</v>
      </c>
      <c r="F644" t="s">
        <v>4096</v>
      </c>
      <c r="G644">
        <v>3298407138</v>
      </c>
    </row>
    <row r="645" spans="1:7" x14ac:dyDescent="0.35">
      <c r="A645" t="s">
        <v>1412</v>
      </c>
      <c r="B645">
        <v>587637962</v>
      </c>
      <c r="C645" t="s">
        <v>6108</v>
      </c>
      <c r="D645" s="2">
        <v>27905</v>
      </c>
      <c r="E645" t="s">
        <v>6135</v>
      </c>
      <c r="F645" t="s">
        <v>6170</v>
      </c>
      <c r="G645">
        <v>3941458092</v>
      </c>
    </row>
    <row r="646" spans="1:7" x14ac:dyDescent="0.35">
      <c r="A646" t="s">
        <v>4698</v>
      </c>
      <c r="B646">
        <v>834142460</v>
      </c>
      <c r="C646" t="s">
        <v>6119</v>
      </c>
      <c r="D646" s="2">
        <v>40687</v>
      </c>
      <c r="E646" t="s">
        <v>6135</v>
      </c>
      <c r="F646" t="s">
        <v>6172</v>
      </c>
      <c r="G646">
        <v>2921038209</v>
      </c>
    </row>
    <row r="647" spans="1:7" x14ac:dyDescent="0.35">
      <c r="A647" t="s">
        <v>4257</v>
      </c>
      <c r="B647">
        <v>348591655</v>
      </c>
      <c r="C647" t="s">
        <v>6110</v>
      </c>
      <c r="D647" s="2">
        <v>25348</v>
      </c>
      <c r="E647" t="s">
        <v>6127</v>
      </c>
      <c r="F647" t="s">
        <v>6137</v>
      </c>
      <c r="G647">
        <v>1069925625</v>
      </c>
    </row>
    <row r="648" spans="1:7" x14ac:dyDescent="0.35">
      <c r="A648" t="s">
        <v>2465</v>
      </c>
      <c r="B648">
        <v>300991991</v>
      </c>
      <c r="C648" t="s">
        <v>6106</v>
      </c>
      <c r="D648" s="2">
        <v>35210</v>
      </c>
      <c r="E648" t="s">
        <v>6135</v>
      </c>
      <c r="F648" t="s">
        <v>5619</v>
      </c>
      <c r="G648">
        <v>746075112</v>
      </c>
    </row>
    <row r="649" spans="1:7" x14ac:dyDescent="0.35">
      <c r="A649" t="s">
        <v>1639</v>
      </c>
      <c r="B649">
        <v>623024154</v>
      </c>
      <c r="C649" t="s">
        <v>6108</v>
      </c>
      <c r="D649" s="2">
        <v>24983</v>
      </c>
      <c r="E649" t="s">
        <v>6135</v>
      </c>
      <c r="F649" t="s">
        <v>6168</v>
      </c>
      <c r="G649">
        <v>676956033</v>
      </c>
    </row>
    <row r="650" spans="1:7" x14ac:dyDescent="0.35">
      <c r="A650" t="s">
        <v>3556</v>
      </c>
      <c r="B650">
        <v>913004392</v>
      </c>
      <c r="C650" t="s">
        <v>6120</v>
      </c>
      <c r="D650" s="2">
        <v>26809</v>
      </c>
      <c r="E650" t="s">
        <v>6133</v>
      </c>
      <c r="F650" t="s">
        <v>4096</v>
      </c>
      <c r="G650">
        <v>724426395</v>
      </c>
    </row>
    <row r="651" spans="1:7" x14ac:dyDescent="0.35">
      <c r="A651" t="s">
        <v>2766</v>
      </c>
      <c r="B651">
        <v>967533698</v>
      </c>
      <c r="C651" t="s">
        <v>6110</v>
      </c>
      <c r="D651" s="2">
        <v>26809</v>
      </c>
      <c r="E651" t="s">
        <v>6131</v>
      </c>
      <c r="F651" t="s">
        <v>6137</v>
      </c>
      <c r="G651">
        <v>205039918</v>
      </c>
    </row>
    <row r="652" spans="1:7" x14ac:dyDescent="0.35">
      <c r="A652" t="s">
        <v>740</v>
      </c>
      <c r="B652">
        <v>424993985</v>
      </c>
      <c r="C652" t="s">
        <v>6121</v>
      </c>
      <c r="D652" s="2">
        <v>40322</v>
      </c>
      <c r="E652" t="s">
        <v>6135</v>
      </c>
      <c r="F652" t="s">
        <v>6157</v>
      </c>
      <c r="G652">
        <v>3052734048</v>
      </c>
    </row>
    <row r="653" spans="1:7" x14ac:dyDescent="0.35">
      <c r="A653" t="s">
        <v>921</v>
      </c>
      <c r="B653">
        <v>519706370</v>
      </c>
      <c r="C653" t="s">
        <v>6102</v>
      </c>
      <c r="D653" s="2">
        <v>44705</v>
      </c>
      <c r="E653" t="s">
        <v>6131</v>
      </c>
      <c r="F653" t="s">
        <v>5615</v>
      </c>
      <c r="G653">
        <v>213206395</v>
      </c>
    </row>
    <row r="654" spans="1:7" x14ac:dyDescent="0.35">
      <c r="A654" t="s">
        <v>5100</v>
      </c>
      <c r="B654">
        <v>199698392</v>
      </c>
      <c r="C654" t="s">
        <v>6102</v>
      </c>
      <c r="D654" s="2">
        <v>30095</v>
      </c>
      <c r="E654" t="s">
        <v>6129</v>
      </c>
      <c r="F654" t="s">
        <v>6138</v>
      </c>
      <c r="G654">
        <v>1648150889</v>
      </c>
    </row>
    <row r="655" spans="1:7" x14ac:dyDescent="0.35">
      <c r="A655" t="s">
        <v>4234</v>
      </c>
      <c r="B655">
        <v>142605776</v>
      </c>
      <c r="C655" t="s">
        <v>6108</v>
      </c>
      <c r="D655" s="2">
        <v>20600</v>
      </c>
      <c r="E655" t="s">
        <v>6131</v>
      </c>
      <c r="F655" t="s">
        <v>6144</v>
      </c>
      <c r="G655">
        <v>2919258496</v>
      </c>
    </row>
    <row r="656" spans="1:7" x14ac:dyDescent="0.35">
      <c r="A656" t="s">
        <v>5192</v>
      </c>
      <c r="B656">
        <v>386721027</v>
      </c>
      <c r="C656" t="s">
        <v>6109</v>
      </c>
      <c r="D656" s="2">
        <v>43609</v>
      </c>
      <c r="E656" t="s">
        <v>6131</v>
      </c>
      <c r="F656" t="s">
        <v>6160</v>
      </c>
      <c r="G656">
        <v>362819625</v>
      </c>
    </row>
    <row r="657" spans="1:7" x14ac:dyDescent="0.35">
      <c r="A657" t="s">
        <v>880</v>
      </c>
      <c r="B657">
        <v>258712750</v>
      </c>
      <c r="C657" t="s">
        <v>6108</v>
      </c>
      <c r="D657" s="2">
        <v>40322</v>
      </c>
      <c r="E657" t="s">
        <v>6135</v>
      </c>
      <c r="F657" t="s">
        <v>6170</v>
      </c>
      <c r="G657">
        <v>7842168</v>
      </c>
    </row>
    <row r="658" spans="1:7" x14ac:dyDescent="0.35">
      <c r="A658" t="s">
        <v>986</v>
      </c>
      <c r="B658">
        <v>93214941</v>
      </c>
      <c r="C658" t="s">
        <v>6120</v>
      </c>
      <c r="D658" s="2">
        <v>33749</v>
      </c>
      <c r="E658" t="s">
        <v>6135</v>
      </c>
      <c r="F658" t="s">
        <v>6139</v>
      </c>
      <c r="G658">
        <v>261310764</v>
      </c>
    </row>
    <row r="659" spans="1:7" x14ac:dyDescent="0.35">
      <c r="A659" t="s">
        <v>249</v>
      </c>
      <c r="B659">
        <v>920495974</v>
      </c>
      <c r="C659" t="s">
        <v>6108</v>
      </c>
      <c r="D659" s="2">
        <v>27173</v>
      </c>
      <c r="E659" t="s">
        <v>6133</v>
      </c>
      <c r="F659" t="s">
        <v>6152</v>
      </c>
      <c r="G659">
        <v>298478752</v>
      </c>
    </row>
    <row r="660" spans="1:7" x14ac:dyDescent="0.35">
      <c r="A660" t="s">
        <v>5247</v>
      </c>
      <c r="B660">
        <v>192167762</v>
      </c>
      <c r="C660" t="s">
        <v>6108</v>
      </c>
      <c r="D660" s="2">
        <v>30095</v>
      </c>
      <c r="E660" t="s">
        <v>6135</v>
      </c>
      <c r="F660" t="s">
        <v>6130</v>
      </c>
      <c r="G660">
        <v>28227552</v>
      </c>
    </row>
    <row r="661" spans="1:7" x14ac:dyDescent="0.35">
      <c r="A661" t="s">
        <v>3153</v>
      </c>
      <c r="B661">
        <v>183426409</v>
      </c>
      <c r="C661" t="s">
        <v>6114</v>
      </c>
      <c r="D661" s="2">
        <v>27905</v>
      </c>
      <c r="E661" t="s">
        <v>6135</v>
      </c>
      <c r="F661" t="s">
        <v>6151</v>
      </c>
      <c r="G661">
        <v>1314669712</v>
      </c>
    </row>
    <row r="662" spans="1:7" x14ac:dyDescent="0.35">
      <c r="A662" t="s">
        <v>1759</v>
      </c>
      <c r="B662">
        <v>163998692</v>
      </c>
      <c r="C662" t="s">
        <v>6105</v>
      </c>
      <c r="D662" s="2">
        <v>28270</v>
      </c>
      <c r="E662" t="s">
        <v>6129</v>
      </c>
      <c r="F662" t="s">
        <v>6166</v>
      </c>
      <c r="G662">
        <v>960596847</v>
      </c>
    </row>
    <row r="663" spans="1:7" x14ac:dyDescent="0.35">
      <c r="A663" t="s">
        <v>2172</v>
      </c>
      <c r="B663">
        <v>767203930</v>
      </c>
      <c r="C663" t="s">
        <v>6102</v>
      </c>
      <c r="D663" s="2">
        <v>35939</v>
      </c>
      <c r="E663" t="s">
        <v>6133</v>
      </c>
      <c r="F663" t="s">
        <v>5615</v>
      </c>
      <c r="G663">
        <v>4075713664</v>
      </c>
    </row>
    <row r="664" spans="1:7" x14ac:dyDescent="0.35">
      <c r="A664" t="s">
        <v>5951</v>
      </c>
      <c r="B664">
        <v>785578700</v>
      </c>
      <c r="C664" t="s">
        <v>6119</v>
      </c>
      <c r="D664" s="2">
        <v>42148</v>
      </c>
      <c r="E664" t="s">
        <v>6135</v>
      </c>
      <c r="F664" t="s">
        <v>6169</v>
      </c>
      <c r="G664">
        <v>208231542</v>
      </c>
    </row>
    <row r="665" spans="1:7" x14ac:dyDescent="0.35">
      <c r="A665" t="s">
        <v>5332</v>
      </c>
      <c r="B665">
        <v>478667502</v>
      </c>
      <c r="C665" t="s">
        <v>6116</v>
      </c>
      <c r="D665" s="2">
        <v>23522</v>
      </c>
      <c r="E665" t="s">
        <v>6133</v>
      </c>
      <c r="F665" t="s">
        <v>6149</v>
      </c>
      <c r="G665">
        <v>3526185</v>
      </c>
    </row>
    <row r="666" spans="1:7" x14ac:dyDescent="0.35">
      <c r="A666" t="s">
        <v>2117</v>
      </c>
      <c r="B666">
        <v>914905766</v>
      </c>
      <c r="C666" t="s">
        <v>6119</v>
      </c>
      <c r="D666" s="2">
        <v>41054</v>
      </c>
      <c r="E666" t="s">
        <v>6129</v>
      </c>
      <c r="F666" t="s">
        <v>6169</v>
      </c>
      <c r="G666">
        <v>941583252</v>
      </c>
    </row>
    <row r="667" spans="1:7" x14ac:dyDescent="0.35">
      <c r="A667" t="s">
        <v>5612</v>
      </c>
      <c r="B667">
        <v>29233538</v>
      </c>
      <c r="C667" t="s">
        <v>6115</v>
      </c>
      <c r="D667" s="2">
        <v>27905</v>
      </c>
      <c r="E667" t="s">
        <v>6133</v>
      </c>
      <c r="F667" t="s">
        <v>6171</v>
      </c>
      <c r="G667">
        <v>1345258816</v>
      </c>
    </row>
    <row r="668" spans="1:7" x14ac:dyDescent="0.35">
      <c r="A668" t="s">
        <v>4682</v>
      </c>
      <c r="B668">
        <v>942865004</v>
      </c>
      <c r="C668" t="s">
        <v>6118</v>
      </c>
      <c r="D668" s="2">
        <v>40687</v>
      </c>
      <c r="E668" t="s">
        <v>6135</v>
      </c>
      <c r="F668" t="s">
        <v>6159</v>
      </c>
      <c r="G668">
        <v>1206176745</v>
      </c>
    </row>
    <row r="669" spans="1:7" x14ac:dyDescent="0.35">
      <c r="A669" t="s">
        <v>5833</v>
      </c>
      <c r="B669">
        <v>600471343</v>
      </c>
      <c r="C669" t="s">
        <v>6102</v>
      </c>
      <c r="D669" s="2">
        <v>27538</v>
      </c>
      <c r="E669" t="s">
        <v>6133</v>
      </c>
      <c r="F669" t="s">
        <v>6138</v>
      </c>
      <c r="G669">
        <v>1586672672</v>
      </c>
    </row>
    <row r="670" spans="1:7" x14ac:dyDescent="0.35">
      <c r="A670" t="s">
        <v>3986</v>
      </c>
      <c r="B670">
        <v>9114300</v>
      </c>
      <c r="C670" t="s">
        <v>6101</v>
      </c>
      <c r="D670" s="2">
        <v>37765</v>
      </c>
      <c r="E670" t="s">
        <v>6140</v>
      </c>
      <c r="F670" t="s">
        <v>6132</v>
      </c>
      <c r="G670">
        <v>2167221225</v>
      </c>
    </row>
    <row r="671" spans="1:7" x14ac:dyDescent="0.35">
      <c r="A671" t="s">
        <v>5030</v>
      </c>
      <c r="B671">
        <v>73292961</v>
      </c>
      <c r="C671" t="s">
        <v>6101</v>
      </c>
      <c r="D671" s="2">
        <v>43244</v>
      </c>
      <c r="E671" t="s">
        <v>6131</v>
      </c>
      <c r="F671" t="s">
        <v>6132</v>
      </c>
      <c r="G671">
        <v>873325972</v>
      </c>
    </row>
    <row r="672" spans="1:7" x14ac:dyDescent="0.35">
      <c r="A672" t="s">
        <v>2271</v>
      </c>
      <c r="B672">
        <v>856632217</v>
      </c>
      <c r="C672" t="s">
        <v>6102</v>
      </c>
      <c r="D672" s="2">
        <v>30095</v>
      </c>
      <c r="E672" t="s">
        <v>6129</v>
      </c>
      <c r="F672" t="s">
        <v>5615</v>
      </c>
      <c r="G672">
        <v>266528745</v>
      </c>
    </row>
    <row r="673" spans="1:7" x14ac:dyDescent="0.35">
      <c r="A673" t="s">
        <v>2552</v>
      </c>
      <c r="B673">
        <v>86444898</v>
      </c>
      <c r="C673" t="s">
        <v>6117</v>
      </c>
      <c r="D673" s="2">
        <v>23887</v>
      </c>
      <c r="E673" t="s">
        <v>6135</v>
      </c>
      <c r="F673" t="s">
        <v>6150</v>
      </c>
      <c r="G673">
        <v>134574348</v>
      </c>
    </row>
    <row r="674" spans="1:7" x14ac:dyDescent="0.35">
      <c r="A674" t="s">
        <v>2105</v>
      </c>
      <c r="B674">
        <v>97710211</v>
      </c>
      <c r="C674" t="s">
        <v>6118</v>
      </c>
      <c r="D674" s="2">
        <v>26809</v>
      </c>
      <c r="E674" t="s">
        <v>6135</v>
      </c>
      <c r="F674" t="s">
        <v>6159</v>
      </c>
      <c r="G674">
        <v>12435192</v>
      </c>
    </row>
    <row r="675" spans="1:7" x14ac:dyDescent="0.35">
      <c r="A675" t="s">
        <v>3234</v>
      </c>
      <c r="B675">
        <v>524107141</v>
      </c>
      <c r="C675" t="s">
        <v>6122</v>
      </c>
      <c r="D675" s="2">
        <v>20600</v>
      </c>
      <c r="E675" t="s">
        <v>6135</v>
      </c>
      <c r="F675" t="s">
        <v>6164</v>
      </c>
      <c r="G675">
        <v>3847088</v>
      </c>
    </row>
    <row r="676" spans="1:7" x14ac:dyDescent="0.35">
      <c r="A676" t="s">
        <v>3713</v>
      </c>
      <c r="B676">
        <v>354088152</v>
      </c>
      <c r="C676" t="s">
        <v>6108</v>
      </c>
      <c r="D676" s="2">
        <v>42880</v>
      </c>
      <c r="E676" t="s">
        <v>6135</v>
      </c>
      <c r="F676" t="s">
        <v>6143</v>
      </c>
      <c r="G676">
        <v>1414626304</v>
      </c>
    </row>
    <row r="677" spans="1:7" x14ac:dyDescent="0.35">
      <c r="A677" t="s">
        <v>4384</v>
      </c>
      <c r="B677">
        <v>704149278</v>
      </c>
      <c r="C677" t="s">
        <v>6115</v>
      </c>
      <c r="D677" s="2">
        <v>34114</v>
      </c>
      <c r="E677" t="s">
        <v>6135</v>
      </c>
      <c r="F677" t="s">
        <v>6171</v>
      </c>
      <c r="G677">
        <v>21540105</v>
      </c>
    </row>
    <row r="678" spans="1:7" x14ac:dyDescent="0.35">
      <c r="A678" t="s">
        <v>2067</v>
      </c>
      <c r="B678">
        <v>82561349</v>
      </c>
      <c r="C678" t="s">
        <v>6113</v>
      </c>
      <c r="D678" s="2">
        <v>39226</v>
      </c>
      <c r="E678" t="s">
        <v>6131</v>
      </c>
      <c r="F678" t="s">
        <v>6153</v>
      </c>
      <c r="G678">
        <v>572042925</v>
      </c>
    </row>
    <row r="679" spans="1:7" x14ac:dyDescent="0.35">
      <c r="A679" t="s">
        <v>3517</v>
      </c>
      <c r="B679">
        <v>505170927</v>
      </c>
      <c r="C679" t="s">
        <v>6105</v>
      </c>
      <c r="D679" s="2">
        <v>21694</v>
      </c>
      <c r="E679" t="s">
        <v>6133</v>
      </c>
      <c r="F679" t="s">
        <v>6166</v>
      </c>
      <c r="G679">
        <v>604085933</v>
      </c>
    </row>
    <row r="680" spans="1:7" x14ac:dyDescent="0.35">
      <c r="A680" t="s">
        <v>4864</v>
      </c>
      <c r="B680">
        <v>961508732</v>
      </c>
      <c r="C680" t="s">
        <v>6104</v>
      </c>
      <c r="D680" s="2">
        <v>27173</v>
      </c>
      <c r="E680" t="s">
        <v>6131</v>
      </c>
      <c r="F680" t="s">
        <v>6162</v>
      </c>
      <c r="G680">
        <v>859189095</v>
      </c>
    </row>
    <row r="681" spans="1:7" x14ac:dyDescent="0.35">
      <c r="A681" t="s">
        <v>4541</v>
      </c>
      <c r="B681">
        <v>409206828</v>
      </c>
      <c r="C681" t="s">
        <v>6121</v>
      </c>
      <c r="D681" s="2">
        <v>41054</v>
      </c>
      <c r="E681" t="s">
        <v>6127</v>
      </c>
      <c r="F681" t="s">
        <v>6145</v>
      </c>
      <c r="G681">
        <v>1553308875</v>
      </c>
    </row>
    <row r="682" spans="1:7" x14ac:dyDescent="0.35">
      <c r="A682" t="s">
        <v>3483</v>
      </c>
      <c r="B682">
        <v>245262793</v>
      </c>
      <c r="C682" t="s">
        <v>6108</v>
      </c>
      <c r="D682" s="2">
        <v>34478</v>
      </c>
      <c r="E682" t="s">
        <v>6135</v>
      </c>
      <c r="F682" t="s">
        <v>6168</v>
      </c>
      <c r="G682">
        <v>70434</v>
      </c>
    </row>
    <row r="683" spans="1:7" x14ac:dyDescent="0.35">
      <c r="A683" t="s">
        <v>3072</v>
      </c>
      <c r="B683">
        <v>877212776</v>
      </c>
      <c r="C683" t="s">
        <v>6114</v>
      </c>
      <c r="D683" s="2">
        <v>28270</v>
      </c>
      <c r="E683" t="s">
        <v>6135</v>
      </c>
      <c r="F683" t="s">
        <v>6167</v>
      </c>
      <c r="G683">
        <v>3532108284</v>
      </c>
    </row>
    <row r="684" spans="1:7" x14ac:dyDescent="0.35">
      <c r="A684" t="s">
        <v>1332</v>
      </c>
      <c r="B684">
        <v>336343604</v>
      </c>
      <c r="C684" t="s">
        <v>6115</v>
      </c>
      <c r="D684" s="2">
        <v>33382</v>
      </c>
      <c r="E684" t="s">
        <v>6135</v>
      </c>
      <c r="F684" t="s">
        <v>6171</v>
      </c>
      <c r="G684">
        <v>5246304</v>
      </c>
    </row>
    <row r="685" spans="1:7" x14ac:dyDescent="0.35">
      <c r="A685" t="s">
        <v>346</v>
      </c>
      <c r="B685">
        <v>185045175</v>
      </c>
      <c r="C685" t="s">
        <v>6105</v>
      </c>
      <c r="D685" s="2">
        <v>28270</v>
      </c>
      <c r="E685" t="s">
        <v>6133</v>
      </c>
      <c r="F685" t="s">
        <v>6166</v>
      </c>
      <c r="G685">
        <v>880000704</v>
      </c>
    </row>
    <row r="686" spans="1:7" x14ac:dyDescent="0.35">
      <c r="A686" t="s">
        <v>2449</v>
      </c>
      <c r="B686">
        <v>388888615</v>
      </c>
      <c r="C686" t="s">
        <v>6121</v>
      </c>
      <c r="D686" s="2">
        <v>27173</v>
      </c>
      <c r="E686" t="s">
        <v>6131</v>
      </c>
      <c r="F686" t="s">
        <v>6157</v>
      </c>
      <c r="G686">
        <v>13216392</v>
      </c>
    </row>
    <row r="687" spans="1:7" x14ac:dyDescent="0.35">
      <c r="A687" t="s">
        <v>2542</v>
      </c>
      <c r="B687">
        <v>957356866</v>
      </c>
      <c r="C687" t="s">
        <v>6103</v>
      </c>
      <c r="D687" s="2">
        <v>27538</v>
      </c>
      <c r="E687" t="s">
        <v>6140</v>
      </c>
      <c r="F687" t="s">
        <v>6165</v>
      </c>
      <c r="G687">
        <v>216483057</v>
      </c>
    </row>
    <row r="688" spans="1:7" x14ac:dyDescent="0.35">
      <c r="A688" t="s">
        <v>2511</v>
      </c>
      <c r="B688">
        <v>732570568</v>
      </c>
      <c r="C688" t="s">
        <v>6113</v>
      </c>
      <c r="D688" s="2">
        <v>22426</v>
      </c>
      <c r="E688" t="s">
        <v>6133</v>
      </c>
      <c r="F688" t="s">
        <v>2919</v>
      </c>
      <c r="G688">
        <v>685561344</v>
      </c>
    </row>
    <row r="689" spans="1:7" x14ac:dyDescent="0.35">
      <c r="A689" t="s">
        <v>3011</v>
      </c>
      <c r="B689">
        <v>451507639</v>
      </c>
      <c r="C689" t="s">
        <v>6112</v>
      </c>
      <c r="D689" s="2">
        <v>21329</v>
      </c>
      <c r="E689" t="s">
        <v>6135</v>
      </c>
      <c r="F689" t="s">
        <v>6155</v>
      </c>
      <c r="G689">
        <v>1963249464</v>
      </c>
    </row>
    <row r="690" spans="1:7" x14ac:dyDescent="0.35">
      <c r="A690" t="s">
        <v>53</v>
      </c>
      <c r="B690">
        <v>766319894</v>
      </c>
      <c r="C690" t="s">
        <v>6121</v>
      </c>
      <c r="D690" s="2">
        <v>38861</v>
      </c>
      <c r="E690" t="s">
        <v>6135</v>
      </c>
      <c r="F690" t="s">
        <v>6145</v>
      </c>
      <c r="G690">
        <v>2809815912</v>
      </c>
    </row>
    <row r="691" spans="1:7" x14ac:dyDescent="0.35">
      <c r="A691" t="s">
        <v>3729</v>
      </c>
      <c r="B691">
        <v>576795176</v>
      </c>
      <c r="C691" t="s">
        <v>6120</v>
      </c>
      <c r="D691" s="2">
        <v>39958</v>
      </c>
      <c r="E691" t="s">
        <v>6131</v>
      </c>
      <c r="F691" t="s">
        <v>4096</v>
      </c>
      <c r="G691">
        <v>996679672</v>
      </c>
    </row>
    <row r="692" spans="1:7" x14ac:dyDescent="0.35">
      <c r="A692" t="s">
        <v>3034</v>
      </c>
      <c r="B692">
        <v>256904457</v>
      </c>
      <c r="C692" t="s">
        <v>6119</v>
      </c>
      <c r="D692" s="2">
        <v>22790</v>
      </c>
      <c r="E692" t="s">
        <v>6135</v>
      </c>
      <c r="F692" t="s">
        <v>6172</v>
      </c>
      <c r="G692">
        <v>1314891843</v>
      </c>
    </row>
    <row r="693" spans="1:7" x14ac:dyDescent="0.35">
      <c r="A693" t="s">
        <v>4999</v>
      </c>
      <c r="B693">
        <v>399333778</v>
      </c>
      <c r="C693" t="s">
        <v>6121</v>
      </c>
      <c r="D693" s="2">
        <v>26809</v>
      </c>
      <c r="E693" t="s">
        <v>6135</v>
      </c>
      <c r="F693" t="s">
        <v>6157</v>
      </c>
      <c r="G693">
        <v>75751936</v>
      </c>
    </row>
    <row r="694" spans="1:7" x14ac:dyDescent="0.35">
      <c r="A694" t="s">
        <v>3289</v>
      </c>
      <c r="B694">
        <v>7318552</v>
      </c>
      <c r="C694" t="s">
        <v>6111</v>
      </c>
      <c r="D694" s="2">
        <v>37400</v>
      </c>
      <c r="E694" t="s">
        <v>6135</v>
      </c>
      <c r="F694" t="s">
        <v>6163</v>
      </c>
      <c r="G694">
        <v>3105475464</v>
      </c>
    </row>
    <row r="695" spans="1:7" x14ac:dyDescent="0.35">
      <c r="A695" t="s">
        <v>4654</v>
      </c>
      <c r="B695">
        <v>311674771</v>
      </c>
      <c r="C695" t="s">
        <v>6110</v>
      </c>
      <c r="D695" s="2">
        <v>34114</v>
      </c>
      <c r="E695" t="s">
        <v>6129</v>
      </c>
      <c r="F695" t="s">
        <v>6137</v>
      </c>
      <c r="G695">
        <v>1241271045</v>
      </c>
    </row>
    <row r="696" spans="1:7" x14ac:dyDescent="0.35">
      <c r="A696" t="s">
        <v>6061</v>
      </c>
      <c r="B696">
        <v>254207692</v>
      </c>
      <c r="C696" t="s">
        <v>6102</v>
      </c>
      <c r="D696" s="2">
        <v>42880</v>
      </c>
      <c r="E696" t="s">
        <v>6127</v>
      </c>
      <c r="F696" t="s">
        <v>5615</v>
      </c>
      <c r="G696">
        <v>1703894395</v>
      </c>
    </row>
    <row r="697" spans="1:7" x14ac:dyDescent="0.35">
      <c r="A697" t="s">
        <v>5216</v>
      </c>
      <c r="B697">
        <v>871591571</v>
      </c>
      <c r="C697" t="s">
        <v>6114</v>
      </c>
      <c r="D697" s="2">
        <v>44705</v>
      </c>
      <c r="E697" t="s">
        <v>6135</v>
      </c>
      <c r="F697" t="s">
        <v>6154</v>
      </c>
      <c r="G697">
        <v>3113526</v>
      </c>
    </row>
    <row r="698" spans="1:7" x14ac:dyDescent="0.35">
      <c r="A698" t="s">
        <v>4566</v>
      </c>
      <c r="B698">
        <v>509871127</v>
      </c>
      <c r="C698" t="s">
        <v>6101</v>
      </c>
      <c r="D698" s="2">
        <v>35575</v>
      </c>
      <c r="E698" t="s">
        <v>6127</v>
      </c>
      <c r="F698" t="s">
        <v>6132</v>
      </c>
      <c r="G698">
        <v>863319868</v>
      </c>
    </row>
    <row r="699" spans="1:7" x14ac:dyDescent="0.35">
      <c r="A699" t="s">
        <v>1612</v>
      </c>
      <c r="B699">
        <v>815025476</v>
      </c>
      <c r="C699" t="s">
        <v>6120</v>
      </c>
      <c r="D699" s="2">
        <v>27173</v>
      </c>
      <c r="E699" t="s">
        <v>6133</v>
      </c>
      <c r="F699" t="s">
        <v>4096</v>
      </c>
      <c r="G699">
        <v>1709204175</v>
      </c>
    </row>
    <row r="700" spans="1:7" x14ac:dyDescent="0.35">
      <c r="A700" t="s">
        <v>3330</v>
      </c>
      <c r="B700">
        <v>331722238</v>
      </c>
      <c r="C700" t="s">
        <v>6120</v>
      </c>
      <c r="D700" s="2">
        <v>28270</v>
      </c>
      <c r="E700" t="s">
        <v>6129</v>
      </c>
      <c r="F700" t="s">
        <v>4096</v>
      </c>
      <c r="G700">
        <v>700084476</v>
      </c>
    </row>
    <row r="701" spans="1:7" x14ac:dyDescent="0.35">
      <c r="A701" t="s">
        <v>3866</v>
      </c>
      <c r="B701">
        <v>21608770</v>
      </c>
      <c r="C701" t="s">
        <v>6114</v>
      </c>
      <c r="D701" s="2">
        <v>27538</v>
      </c>
      <c r="E701" t="s">
        <v>6133</v>
      </c>
      <c r="F701" t="s">
        <v>6167</v>
      </c>
      <c r="G701">
        <v>3297507674</v>
      </c>
    </row>
    <row r="702" spans="1:7" x14ac:dyDescent="0.35">
      <c r="A702" t="s">
        <v>1511</v>
      </c>
      <c r="B702">
        <v>908674660</v>
      </c>
      <c r="C702" t="s">
        <v>6108</v>
      </c>
      <c r="D702" s="2">
        <v>20233</v>
      </c>
      <c r="E702" t="s">
        <v>6127</v>
      </c>
      <c r="F702" t="s">
        <v>6130</v>
      </c>
      <c r="G702">
        <v>4875234</v>
      </c>
    </row>
    <row r="703" spans="1:7" x14ac:dyDescent="0.35">
      <c r="A703" t="s">
        <v>2711</v>
      </c>
      <c r="B703">
        <v>97106568</v>
      </c>
      <c r="C703" t="s">
        <v>6108</v>
      </c>
      <c r="D703" s="2">
        <v>38497</v>
      </c>
      <c r="E703" t="s">
        <v>6133</v>
      </c>
      <c r="F703" t="s">
        <v>6158</v>
      </c>
      <c r="G703">
        <v>1574461749</v>
      </c>
    </row>
    <row r="704" spans="1:7" x14ac:dyDescent="0.35">
      <c r="A704" t="s">
        <v>3917</v>
      </c>
      <c r="B704">
        <v>173399961</v>
      </c>
      <c r="C704" t="s">
        <v>6102</v>
      </c>
      <c r="D704" s="2">
        <v>23887</v>
      </c>
      <c r="E704" t="s">
        <v>6127</v>
      </c>
      <c r="F704" t="s">
        <v>5615</v>
      </c>
      <c r="G704">
        <v>1371034566</v>
      </c>
    </row>
    <row r="705" spans="1:7" x14ac:dyDescent="0.35">
      <c r="A705" t="s">
        <v>2226</v>
      </c>
      <c r="B705">
        <v>549557294</v>
      </c>
      <c r="C705" t="s">
        <v>6121</v>
      </c>
      <c r="D705" s="2">
        <v>39226</v>
      </c>
      <c r="E705" t="s">
        <v>6131</v>
      </c>
      <c r="F705" t="s">
        <v>6145</v>
      </c>
      <c r="G705">
        <v>57690282</v>
      </c>
    </row>
    <row r="706" spans="1:7" x14ac:dyDescent="0.35">
      <c r="A706" t="s">
        <v>6022</v>
      </c>
      <c r="B706">
        <v>402738667</v>
      </c>
      <c r="C706" t="s">
        <v>6105</v>
      </c>
      <c r="D706" s="2">
        <v>20233</v>
      </c>
      <c r="E706" t="s">
        <v>6133</v>
      </c>
      <c r="F706" t="s">
        <v>6141</v>
      </c>
      <c r="G706">
        <v>1774897488</v>
      </c>
    </row>
    <row r="707" spans="1:7" x14ac:dyDescent="0.35">
      <c r="A707" t="s">
        <v>5194</v>
      </c>
      <c r="B707">
        <v>49382283</v>
      </c>
      <c r="C707" t="s">
        <v>6101</v>
      </c>
      <c r="D707" s="2">
        <v>22790</v>
      </c>
      <c r="E707" t="s">
        <v>6131</v>
      </c>
      <c r="F707" t="s">
        <v>6132</v>
      </c>
      <c r="G707">
        <v>2944012544</v>
      </c>
    </row>
    <row r="708" spans="1:7" x14ac:dyDescent="0.35">
      <c r="A708" t="s">
        <v>5682</v>
      </c>
      <c r="B708">
        <v>412896275</v>
      </c>
      <c r="C708" t="s">
        <v>6108</v>
      </c>
      <c r="D708" s="2">
        <v>27538</v>
      </c>
      <c r="E708" t="s">
        <v>6133</v>
      </c>
      <c r="F708" t="s">
        <v>6130</v>
      </c>
      <c r="G708">
        <v>1339801416</v>
      </c>
    </row>
    <row r="709" spans="1:7" x14ac:dyDescent="0.35">
      <c r="A709" t="s">
        <v>5111</v>
      </c>
      <c r="B709">
        <v>378208954</v>
      </c>
      <c r="C709" t="s">
        <v>6108</v>
      </c>
      <c r="D709" s="2">
        <v>31556</v>
      </c>
      <c r="E709" t="s">
        <v>6129</v>
      </c>
      <c r="F709" t="s">
        <v>6130</v>
      </c>
      <c r="G709">
        <v>853396219</v>
      </c>
    </row>
    <row r="710" spans="1:7" x14ac:dyDescent="0.35">
      <c r="A710" t="s">
        <v>5033</v>
      </c>
      <c r="B710">
        <v>516336426</v>
      </c>
      <c r="C710" t="s">
        <v>6107</v>
      </c>
      <c r="D710" s="2">
        <v>38497</v>
      </c>
      <c r="E710" t="s">
        <v>6127</v>
      </c>
      <c r="F710" t="s">
        <v>6156</v>
      </c>
      <c r="G710">
        <v>10021575</v>
      </c>
    </row>
    <row r="711" spans="1:7" x14ac:dyDescent="0.35">
      <c r="A711" t="s">
        <v>2420</v>
      </c>
      <c r="B711">
        <v>377778135</v>
      </c>
      <c r="C711" t="s">
        <v>6112</v>
      </c>
      <c r="D711" s="2">
        <v>24616</v>
      </c>
      <c r="E711" t="s">
        <v>6127</v>
      </c>
      <c r="F711" t="s">
        <v>6142</v>
      </c>
      <c r="G711">
        <v>1235226986</v>
      </c>
    </row>
    <row r="712" spans="1:7" x14ac:dyDescent="0.35">
      <c r="A712" t="s">
        <v>747</v>
      </c>
      <c r="B712">
        <v>194085026</v>
      </c>
      <c r="C712" t="s">
        <v>6103</v>
      </c>
      <c r="D712" s="2">
        <v>42880</v>
      </c>
      <c r="E712" t="s">
        <v>6131</v>
      </c>
      <c r="F712" t="s">
        <v>6165</v>
      </c>
      <c r="G712">
        <v>1142185216</v>
      </c>
    </row>
    <row r="713" spans="1:7" x14ac:dyDescent="0.35">
      <c r="A713" t="s">
        <v>5618</v>
      </c>
      <c r="B713">
        <v>234182203</v>
      </c>
      <c r="C713" t="s">
        <v>6107</v>
      </c>
      <c r="D713" s="2">
        <v>43976</v>
      </c>
      <c r="E713" t="s">
        <v>6127</v>
      </c>
      <c r="F713" t="s">
        <v>6156</v>
      </c>
      <c r="G713">
        <v>260642532</v>
      </c>
    </row>
    <row r="714" spans="1:7" x14ac:dyDescent="0.35">
      <c r="A714" t="s">
        <v>138</v>
      </c>
      <c r="B714">
        <v>783716947</v>
      </c>
      <c r="C714" t="s">
        <v>6108</v>
      </c>
      <c r="D714" s="2">
        <v>33017</v>
      </c>
      <c r="E714" t="s">
        <v>6129</v>
      </c>
      <c r="F714" t="s">
        <v>6130</v>
      </c>
      <c r="G714">
        <v>11881016</v>
      </c>
    </row>
    <row r="715" spans="1:7" x14ac:dyDescent="0.35">
      <c r="A715" t="s">
        <v>4094</v>
      </c>
      <c r="B715">
        <v>366358420</v>
      </c>
      <c r="C715" t="s">
        <v>6121</v>
      </c>
      <c r="D715" s="2">
        <v>42880</v>
      </c>
      <c r="E715" t="s">
        <v>6127</v>
      </c>
      <c r="F715" t="s">
        <v>6145</v>
      </c>
      <c r="G715">
        <v>11832696</v>
      </c>
    </row>
    <row r="716" spans="1:7" x14ac:dyDescent="0.35">
      <c r="A716" t="s">
        <v>4560</v>
      </c>
      <c r="B716">
        <v>687320422</v>
      </c>
      <c r="C716" t="s">
        <v>6110</v>
      </c>
      <c r="D716" s="2">
        <v>33382</v>
      </c>
      <c r="E716" t="s">
        <v>6135</v>
      </c>
      <c r="F716" t="s">
        <v>6137</v>
      </c>
      <c r="G716">
        <v>3174796812</v>
      </c>
    </row>
    <row r="717" spans="1:7" x14ac:dyDescent="0.35">
      <c r="A717" t="s">
        <v>799</v>
      </c>
      <c r="B717">
        <v>239492799</v>
      </c>
      <c r="C717" t="s">
        <v>6103</v>
      </c>
      <c r="D717" s="2">
        <v>26077</v>
      </c>
      <c r="E717" t="s">
        <v>6129</v>
      </c>
      <c r="F717" t="s">
        <v>6165</v>
      </c>
      <c r="G717">
        <v>907483668</v>
      </c>
    </row>
    <row r="718" spans="1:7" x14ac:dyDescent="0.35">
      <c r="A718" t="s">
        <v>4811</v>
      </c>
      <c r="B718">
        <v>898850646</v>
      </c>
      <c r="C718" t="s">
        <v>6104</v>
      </c>
      <c r="D718" s="2">
        <v>37400</v>
      </c>
      <c r="E718" t="s">
        <v>6131</v>
      </c>
      <c r="F718" t="s">
        <v>6128</v>
      </c>
      <c r="G718">
        <v>1217163519</v>
      </c>
    </row>
    <row r="719" spans="1:7" x14ac:dyDescent="0.35">
      <c r="A719" t="s">
        <v>4927</v>
      </c>
      <c r="B719">
        <v>680580260</v>
      </c>
      <c r="C719" t="s">
        <v>6118</v>
      </c>
      <c r="D719" s="2">
        <v>31556</v>
      </c>
      <c r="E719" t="s">
        <v>6133</v>
      </c>
      <c r="F719" t="s">
        <v>6159</v>
      </c>
      <c r="G719">
        <v>1578344782</v>
      </c>
    </row>
    <row r="720" spans="1:7" x14ac:dyDescent="0.35">
      <c r="A720" t="s">
        <v>2850</v>
      </c>
      <c r="B720">
        <v>133422649</v>
      </c>
      <c r="C720" t="s">
        <v>6104</v>
      </c>
      <c r="D720" s="2">
        <v>32288</v>
      </c>
      <c r="E720" t="s">
        <v>6127</v>
      </c>
      <c r="F720" t="s">
        <v>6162</v>
      </c>
      <c r="G720">
        <v>822316884</v>
      </c>
    </row>
    <row r="721" spans="1:7" x14ac:dyDescent="0.35">
      <c r="A721" t="s">
        <v>3321</v>
      </c>
      <c r="B721">
        <v>737120145</v>
      </c>
      <c r="C721" t="s">
        <v>6108</v>
      </c>
      <c r="D721" s="2">
        <v>37400</v>
      </c>
      <c r="E721" t="s">
        <v>6135</v>
      </c>
      <c r="F721" t="s">
        <v>6144</v>
      </c>
      <c r="G721">
        <v>5100663022</v>
      </c>
    </row>
    <row r="722" spans="1:7" x14ac:dyDescent="0.35">
      <c r="A722" t="s">
        <v>4734</v>
      </c>
      <c r="B722">
        <v>282048392</v>
      </c>
      <c r="C722" t="s">
        <v>6118</v>
      </c>
      <c r="D722" s="2">
        <v>42880</v>
      </c>
      <c r="E722" t="s">
        <v>6133</v>
      </c>
      <c r="F722" t="s">
        <v>6159</v>
      </c>
      <c r="G722">
        <v>2341620372</v>
      </c>
    </row>
    <row r="723" spans="1:7" x14ac:dyDescent="0.35">
      <c r="A723" t="s">
        <v>2170</v>
      </c>
      <c r="B723">
        <v>127626624</v>
      </c>
      <c r="C723" t="s">
        <v>6121</v>
      </c>
      <c r="D723" s="2">
        <v>23522</v>
      </c>
      <c r="E723" t="s">
        <v>6135</v>
      </c>
      <c r="F723" t="s">
        <v>6145</v>
      </c>
      <c r="G723">
        <v>791217</v>
      </c>
    </row>
    <row r="724" spans="1:7" x14ac:dyDescent="0.35">
      <c r="A724" t="s">
        <v>5911</v>
      </c>
      <c r="B724">
        <v>147534688</v>
      </c>
      <c r="C724" t="s">
        <v>6108</v>
      </c>
      <c r="D724" s="2">
        <v>30095</v>
      </c>
      <c r="E724" t="s">
        <v>6135</v>
      </c>
      <c r="F724" t="s">
        <v>6168</v>
      </c>
      <c r="G724">
        <v>19415682</v>
      </c>
    </row>
    <row r="725" spans="1:7" x14ac:dyDescent="0.35">
      <c r="A725" t="s">
        <v>295</v>
      </c>
      <c r="B725">
        <v>684646968</v>
      </c>
      <c r="C725" t="s">
        <v>6104</v>
      </c>
      <c r="D725" s="2">
        <v>31921</v>
      </c>
      <c r="E725" t="s">
        <v>6135</v>
      </c>
      <c r="F725" t="s">
        <v>6162</v>
      </c>
      <c r="G725">
        <v>1576403136</v>
      </c>
    </row>
    <row r="726" spans="1:7" x14ac:dyDescent="0.35">
      <c r="A726" t="s">
        <v>5375</v>
      </c>
      <c r="B726">
        <v>44786017</v>
      </c>
      <c r="C726" t="s">
        <v>6115</v>
      </c>
      <c r="D726" s="2">
        <v>25348</v>
      </c>
      <c r="E726" t="s">
        <v>6135</v>
      </c>
      <c r="F726" t="s">
        <v>6171</v>
      </c>
      <c r="G726">
        <v>7522375</v>
      </c>
    </row>
    <row r="727" spans="1:7" x14ac:dyDescent="0.35">
      <c r="A727" t="s">
        <v>3751</v>
      </c>
      <c r="B727">
        <v>256687818</v>
      </c>
      <c r="C727" t="s">
        <v>6110</v>
      </c>
      <c r="D727" s="2">
        <v>32288</v>
      </c>
      <c r="E727" t="s">
        <v>6131</v>
      </c>
      <c r="F727" t="s">
        <v>6137</v>
      </c>
      <c r="G727">
        <v>3073101696</v>
      </c>
    </row>
    <row r="728" spans="1:7" x14ac:dyDescent="0.35">
      <c r="A728" t="s">
        <v>4829</v>
      </c>
      <c r="B728">
        <v>368129271</v>
      </c>
      <c r="C728" t="s">
        <v>6114</v>
      </c>
      <c r="D728" s="2">
        <v>28999</v>
      </c>
      <c r="E728" t="s">
        <v>6135</v>
      </c>
      <c r="F728" t="s">
        <v>6167</v>
      </c>
      <c r="G728">
        <v>318803125</v>
      </c>
    </row>
    <row r="729" spans="1:7" x14ac:dyDescent="0.35">
      <c r="A729" t="s">
        <v>1770</v>
      </c>
      <c r="B729">
        <v>514798396</v>
      </c>
      <c r="C729" t="s">
        <v>6116</v>
      </c>
      <c r="D729" s="2">
        <v>27538</v>
      </c>
      <c r="E729" t="s">
        <v>6135</v>
      </c>
      <c r="F729" t="s">
        <v>6149</v>
      </c>
      <c r="G729">
        <v>258591243</v>
      </c>
    </row>
    <row r="730" spans="1:7" x14ac:dyDescent="0.35">
      <c r="A730" t="s">
        <v>4129</v>
      </c>
      <c r="B730">
        <v>189081306</v>
      </c>
      <c r="C730" t="s">
        <v>6108</v>
      </c>
      <c r="D730" s="2">
        <v>23887</v>
      </c>
      <c r="E730" t="s">
        <v>6129</v>
      </c>
      <c r="F730" t="s">
        <v>6152</v>
      </c>
      <c r="G730">
        <v>587155044</v>
      </c>
    </row>
    <row r="731" spans="1:7" x14ac:dyDescent="0.35">
      <c r="A731" t="s">
        <v>4807</v>
      </c>
      <c r="B731">
        <v>537928168</v>
      </c>
      <c r="C731" t="s">
        <v>6111</v>
      </c>
      <c r="D731" s="2">
        <v>37400</v>
      </c>
      <c r="E731" t="s">
        <v>6127</v>
      </c>
      <c r="F731" t="s">
        <v>6136</v>
      </c>
      <c r="G731">
        <v>32087952</v>
      </c>
    </row>
    <row r="732" spans="1:7" x14ac:dyDescent="0.35">
      <c r="A732" t="s">
        <v>493</v>
      </c>
      <c r="B732">
        <v>7396430</v>
      </c>
      <c r="C732" t="s">
        <v>6108</v>
      </c>
      <c r="D732" s="2">
        <v>29731</v>
      </c>
      <c r="E732" t="s">
        <v>6135</v>
      </c>
      <c r="F732" t="s">
        <v>6148</v>
      </c>
      <c r="G732">
        <v>1554025296</v>
      </c>
    </row>
    <row r="733" spans="1:7" x14ac:dyDescent="0.35">
      <c r="A733" t="s">
        <v>839</v>
      </c>
      <c r="B733">
        <v>73737578</v>
      </c>
      <c r="C733" t="s">
        <v>6106</v>
      </c>
      <c r="D733" s="2">
        <v>32653</v>
      </c>
      <c r="E733" t="s">
        <v>6129</v>
      </c>
      <c r="F733" t="s">
        <v>5619</v>
      </c>
      <c r="G733">
        <v>1311219894</v>
      </c>
    </row>
    <row r="734" spans="1:7" x14ac:dyDescent="0.35">
      <c r="A734" t="s">
        <v>4919</v>
      </c>
      <c r="B734">
        <v>588258139</v>
      </c>
      <c r="C734" t="s">
        <v>6116</v>
      </c>
      <c r="D734" s="2">
        <v>25348</v>
      </c>
      <c r="E734" t="s">
        <v>6135</v>
      </c>
      <c r="F734" t="s">
        <v>6149</v>
      </c>
      <c r="G734">
        <v>88221815</v>
      </c>
    </row>
    <row r="735" spans="1:7" x14ac:dyDescent="0.35">
      <c r="A735" t="s">
        <v>5357</v>
      </c>
      <c r="B735">
        <v>840048564</v>
      </c>
      <c r="C735" t="s">
        <v>6112</v>
      </c>
      <c r="D735" s="2">
        <v>43244</v>
      </c>
      <c r="E735" t="s">
        <v>6129</v>
      </c>
      <c r="F735" t="s">
        <v>6142</v>
      </c>
      <c r="G735">
        <v>824571264</v>
      </c>
    </row>
    <row r="736" spans="1:7" x14ac:dyDescent="0.35">
      <c r="A736" t="s">
        <v>2062</v>
      </c>
      <c r="B736">
        <v>410815863</v>
      </c>
      <c r="C736" t="s">
        <v>6105</v>
      </c>
      <c r="D736" s="2">
        <v>23522</v>
      </c>
      <c r="E736" t="s">
        <v>6133</v>
      </c>
      <c r="F736" t="s">
        <v>6141</v>
      </c>
      <c r="G736">
        <v>835364853</v>
      </c>
    </row>
    <row r="737" spans="1:7" x14ac:dyDescent="0.35">
      <c r="A737" t="s">
        <v>86</v>
      </c>
      <c r="B737">
        <v>932472175</v>
      </c>
      <c r="C737" t="s">
        <v>6105</v>
      </c>
      <c r="D737" s="2">
        <v>21329</v>
      </c>
      <c r="E737" t="s">
        <v>6135</v>
      </c>
      <c r="F737" t="s">
        <v>6141</v>
      </c>
      <c r="G737">
        <v>1091376864</v>
      </c>
    </row>
    <row r="738" spans="1:7" x14ac:dyDescent="0.35">
      <c r="A738" t="s">
        <v>4046</v>
      </c>
      <c r="B738">
        <v>120457380</v>
      </c>
      <c r="C738" t="s">
        <v>6112</v>
      </c>
      <c r="D738" s="2">
        <v>23522</v>
      </c>
      <c r="E738" t="s">
        <v>6135</v>
      </c>
      <c r="F738" t="s">
        <v>6173</v>
      </c>
      <c r="G738">
        <v>1627845824</v>
      </c>
    </row>
    <row r="739" spans="1:7" x14ac:dyDescent="0.35">
      <c r="A739" t="s">
        <v>1422</v>
      </c>
      <c r="B739">
        <v>279669956</v>
      </c>
      <c r="C739" t="s">
        <v>6111</v>
      </c>
      <c r="D739" s="2">
        <v>28999</v>
      </c>
      <c r="E739" t="s">
        <v>6135</v>
      </c>
      <c r="F739" t="s">
        <v>561</v>
      </c>
      <c r="G739">
        <v>2826584893</v>
      </c>
    </row>
    <row r="740" spans="1:7" x14ac:dyDescent="0.35">
      <c r="A740" t="s">
        <v>1908</v>
      </c>
      <c r="B740">
        <v>496015471</v>
      </c>
      <c r="C740" t="s">
        <v>6108</v>
      </c>
      <c r="D740" s="2">
        <v>44705</v>
      </c>
      <c r="E740" t="s">
        <v>6135</v>
      </c>
      <c r="F740" t="s">
        <v>6146</v>
      </c>
      <c r="G740">
        <v>3281073156</v>
      </c>
    </row>
    <row r="741" spans="1:7" x14ac:dyDescent="0.35">
      <c r="A741" t="s">
        <v>5584</v>
      </c>
      <c r="B741">
        <v>107961266</v>
      </c>
      <c r="C741" t="s">
        <v>6103</v>
      </c>
      <c r="D741" s="2">
        <v>26809</v>
      </c>
      <c r="E741" t="s">
        <v>6140</v>
      </c>
      <c r="F741" t="s">
        <v>6165</v>
      </c>
      <c r="G741">
        <v>849519216</v>
      </c>
    </row>
    <row r="742" spans="1:7" x14ac:dyDescent="0.35">
      <c r="A742" t="s">
        <v>2977</v>
      </c>
      <c r="B742">
        <v>796973356</v>
      </c>
      <c r="C742" t="s">
        <v>6112</v>
      </c>
      <c r="D742" s="2">
        <v>33017</v>
      </c>
      <c r="E742" t="s">
        <v>6129</v>
      </c>
      <c r="F742" t="s">
        <v>6173</v>
      </c>
      <c r="G742">
        <v>16159671</v>
      </c>
    </row>
    <row r="743" spans="1:7" x14ac:dyDescent="0.35">
      <c r="A743" t="s">
        <v>5090</v>
      </c>
      <c r="B743">
        <v>223397010</v>
      </c>
      <c r="C743" t="s">
        <v>6103</v>
      </c>
      <c r="D743" s="2">
        <v>36304</v>
      </c>
      <c r="E743" t="s">
        <v>6135</v>
      </c>
      <c r="F743" t="s">
        <v>6134</v>
      </c>
      <c r="G743">
        <v>1178047218</v>
      </c>
    </row>
    <row r="744" spans="1:7" x14ac:dyDescent="0.35">
      <c r="A744" t="s">
        <v>3344</v>
      </c>
      <c r="B744">
        <v>126184759</v>
      </c>
      <c r="C744" t="s">
        <v>6104</v>
      </c>
      <c r="D744" s="2">
        <v>31192</v>
      </c>
      <c r="E744" t="s">
        <v>6129</v>
      </c>
      <c r="F744" t="s">
        <v>6162</v>
      </c>
      <c r="G744">
        <v>4447326378</v>
      </c>
    </row>
    <row r="745" spans="1:7" x14ac:dyDescent="0.35">
      <c r="A745" t="s">
        <v>4335</v>
      </c>
      <c r="B745">
        <v>394386302</v>
      </c>
      <c r="C745" t="s">
        <v>6108</v>
      </c>
      <c r="D745" s="2">
        <v>28270</v>
      </c>
      <c r="E745" t="s">
        <v>6140</v>
      </c>
      <c r="F745" t="s">
        <v>6158</v>
      </c>
      <c r="G745">
        <v>1787423104</v>
      </c>
    </row>
    <row r="746" spans="1:7" x14ac:dyDescent="0.35">
      <c r="A746" t="s">
        <v>2275</v>
      </c>
      <c r="B746">
        <v>604247718</v>
      </c>
      <c r="C746" t="s">
        <v>6102</v>
      </c>
      <c r="D746" s="2">
        <v>43976</v>
      </c>
      <c r="E746" t="s">
        <v>6135</v>
      </c>
      <c r="F746" t="s">
        <v>5615</v>
      </c>
      <c r="G746">
        <v>1550164702</v>
      </c>
    </row>
    <row r="747" spans="1:7" x14ac:dyDescent="0.35">
      <c r="A747" t="s">
        <v>5634</v>
      </c>
      <c r="B747">
        <v>899509209</v>
      </c>
      <c r="C747" t="s">
        <v>6109</v>
      </c>
      <c r="D747" s="2">
        <v>25712</v>
      </c>
      <c r="E747" t="s">
        <v>6131</v>
      </c>
      <c r="F747" t="s">
        <v>6160</v>
      </c>
      <c r="G747">
        <v>2240077312</v>
      </c>
    </row>
    <row r="748" spans="1:7" x14ac:dyDescent="0.35">
      <c r="A748" t="s">
        <v>2745</v>
      </c>
      <c r="B748">
        <v>665442138</v>
      </c>
      <c r="C748" t="s">
        <v>6121</v>
      </c>
      <c r="D748" s="2">
        <v>27173</v>
      </c>
      <c r="E748" t="s">
        <v>6129</v>
      </c>
      <c r="F748" t="s">
        <v>6157</v>
      </c>
      <c r="G748">
        <v>3352562421</v>
      </c>
    </row>
    <row r="749" spans="1:7" x14ac:dyDescent="0.35">
      <c r="A749" t="s">
        <v>5559</v>
      </c>
      <c r="B749">
        <v>183744351</v>
      </c>
      <c r="C749" t="s">
        <v>6105</v>
      </c>
      <c r="D749" s="2">
        <v>34114</v>
      </c>
      <c r="E749" t="s">
        <v>6133</v>
      </c>
      <c r="F749" t="s">
        <v>6141</v>
      </c>
      <c r="G749">
        <v>454928874</v>
      </c>
    </row>
    <row r="750" spans="1:7" x14ac:dyDescent="0.35">
      <c r="A750" t="s">
        <v>4620</v>
      </c>
      <c r="B750">
        <v>635529670</v>
      </c>
      <c r="C750" t="s">
        <v>6105</v>
      </c>
      <c r="D750" s="2">
        <v>23155</v>
      </c>
      <c r="E750" t="s">
        <v>6135</v>
      </c>
      <c r="F750" t="s">
        <v>6141</v>
      </c>
      <c r="G750">
        <v>930278087</v>
      </c>
    </row>
    <row r="751" spans="1:7" x14ac:dyDescent="0.35">
      <c r="A751" t="s">
        <v>5574</v>
      </c>
      <c r="B751">
        <v>240225914</v>
      </c>
      <c r="C751" t="s">
        <v>6108</v>
      </c>
      <c r="D751" s="2">
        <v>43244</v>
      </c>
      <c r="E751" t="s">
        <v>6135</v>
      </c>
      <c r="F751" t="s">
        <v>6168</v>
      </c>
      <c r="G751">
        <v>1292766612</v>
      </c>
    </row>
    <row r="752" spans="1:7" x14ac:dyDescent="0.35">
      <c r="A752" t="s">
        <v>2204</v>
      </c>
      <c r="B752">
        <v>660338169</v>
      </c>
      <c r="C752" t="s">
        <v>6102</v>
      </c>
      <c r="D752" s="2">
        <v>35210</v>
      </c>
      <c r="E752" t="s">
        <v>6129</v>
      </c>
      <c r="F752" t="s">
        <v>6174</v>
      </c>
      <c r="G752">
        <v>1016453516</v>
      </c>
    </row>
    <row r="753" spans="1:7" x14ac:dyDescent="0.35">
      <c r="A753" t="s">
        <v>3297</v>
      </c>
      <c r="B753">
        <v>10934082</v>
      </c>
      <c r="C753" t="s">
        <v>6105</v>
      </c>
      <c r="D753" s="2">
        <v>43244</v>
      </c>
      <c r="E753" t="s">
        <v>6135</v>
      </c>
      <c r="F753" t="s">
        <v>6141</v>
      </c>
      <c r="G753">
        <v>595386792</v>
      </c>
    </row>
    <row r="754" spans="1:7" x14ac:dyDescent="0.35">
      <c r="A754" t="s">
        <v>5123</v>
      </c>
      <c r="B754">
        <v>698738485</v>
      </c>
      <c r="C754" t="s">
        <v>6121</v>
      </c>
      <c r="D754" s="2">
        <v>22426</v>
      </c>
      <c r="E754" t="s">
        <v>6140</v>
      </c>
      <c r="F754" t="s">
        <v>6147</v>
      </c>
      <c r="G754">
        <v>939638976</v>
      </c>
    </row>
    <row r="755" spans="1:7" x14ac:dyDescent="0.35">
      <c r="A755" t="s">
        <v>4594</v>
      </c>
      <c r="B755">
        <v>900114788</v>
      </c>
      <c r="C755" t="s">
        <v>6108</v>
      </c>
      <c r="D755" s="2">
        <v>41783</v>
      </c>
      <c r="E755" t="s">
        <v>6127</v>
      </c>
      <c r="F755" t="s">
        <v>6144</v>
      </c>
      <c r="G755">
        <v>804082464</v>
      </c>
    </row>
    <row r="756" spans="1:7" x14ac:dyDescent="0.35">
      <c r="A756" t="s">
        <v>3939</v>
      </c>
      <c r="B756">
        <v>199109491</v>
      </c>
      <c r="C756" t="s">
        <v>6110</v>
      </c>
      <c r="D756" s="2">
        <v>41419</v>
      </c>
      <c r="E756" t="s">
        <v>6135</v>
      </c>
      <c r="F756" t="s">
        <v>6137</v>
      </c>
      <c r="G756">
        <v>800379216</v>
      </c>
    </row>
    <row r="757" spans="1:7" x14ac:dyDescent="0.35">
      <c r="A757" t="s">
        <v>3828</v>
      </c>
      <c r="B757">
        <v>479460368</v>
      </c>
      <c r="C757" t="s">
        <v>6105</v>
      </c>
      <c r="D757" s="2">
        <v>30827</v>
      </c>
      <c r="E757" t="s">
        <v>6135</v>
      </c>
      <c r="F757" t="s">
        <v>6166</v>
      </c>
      <c r="G757">
        <v>255803625</v>
      </c>
    </row>
    <row r="758" spans="1:7" x14ac:dyDescent="0.35">
      <c r="A758" t="s">
        <v>4009</v>
      </c>
      <c r="B758">
        <v>590984003</v>
      </c>
      <c r="C758" t="s">
        <v>6106</v>
      </c>
      <c r="D758" s="2">
        <v>29731</v>
      </c>
      <c r="E758" t="s">
        <v>6135</v>
      </c>
      <c r="F758" t="s">
        <v>5619</v>
      </c>
      <c r="G758">
        <v>204822528</v>
      </c>
    </row>
    <row r="759" spans="1:7" x14ac:dyDescent="0.35">
      <c r="A759" t="s">
        <v>1529</v>
      </c>
      <c r="B759">
        <v>108929038</v>
      </c>
      <c r="C759" t="s">
        <v>6111</v>
      </c>
      <c r="D759" s="2">
        <v>37036</v>
      </c>
      <c r="E759" t="s">
        <v>6135</v>
      </c>
      <c r="F759" t="s">
        <v>6163</v>
      </c>
      <c r="G759">
        <v>2260484808</v>
      </c>
    </row>
    <row r="760" spans="1:7" x14ac:dyDescent="0.35">
      <c r="A760" t="s">
        <v>5960</v>
      </c>
      <c r="B760">
        <v>200706423</v>
      </c>
      <c r="C760" t="s">
        <v>6114</v>
      </c>
      <c r="D760" s="2">
        <v>28270</v>
      </c>
      <c r="E760" t="s">
        <v>6131</v>
      </c>
      <c r="F760" t="s">
        <v>6151</v>
      </c>
      <c r="G760">
        <v>676465625</v>
      </c>
    </row>
    <row r="761" spans="1:7" x14ac:dyDescent="0.35">
      <c r="A761" t="s">
        <v>4036</v>
      </c>
      <c r="B761">
        <v>967386430</v>
      </c>
      <c r="C761" t="s">
        <v>6110</v>
      </c>
      <c r="D761" s="2">
        <v>27905</v>
      </c>
      <c r="E761" t="s">
        <v>6135</v>
      </c>
      <c r="F761" t="s">
        <v>6137</v>
      </c>
      <c r="G761">
        <v>59368365</v>
      </c>
    </row>
    <row r="762" spans="1:7" x14ac:dyDescent="0.35">
      <c r="A762" t="s">
        <v>4095</v>
      </c>
      <c r="B762">
        <v>420739976</v>
      </c>
      <c r="C762" t="s">
        <v>6108</v>
      </c>
      <c r="D762" s="2">
        <v>31556</v>
      </c>
      <c r="E762" t="s">
        <v>6135</v>
      </c>
      <c r="F762" t="s">
        <v>6144</v>
      </c>
      <c r="G762">
        <v>3848578125</v>
      </c>
    </row>
    <row r="763" spans="1:7" x14ac:dyDescent="0.35">
      <c r="A763" t="s">
        <v>3395</v>
      </c>
      <c r="B763">
        <v>678546781</v>
      </c>
      <c r="C763" t="s">
        <v>6122</v>
      </c>
      <c r="D763" s="2">
        <v>31556</v>
      </c>
      <c r="E763" t="s">
        <v>6129</v>
      </c>
      <c r="F763" t="s">
        <v>6164</v>
      </c>
      <c r="G763">
        <v>2544943604</v>
      </c>
    </row>
    <row r="764" spans="1:7" x14ac:dyDescent="0.35">
      <c r="A764" t="s">
        <v>552</v>
      </c>
      <c r="B764">
        <v>233445574</v>
      </c>
      <c r="C764" t="s">
        <v>6121</v>
      </c>
      <c r="D764" s="2">
        <v>38132</v>
      </c>
      <c r="E764" t="s">
        <v>6131</v>
      </c>
      <c r="F764" t="s">
        <v>6145</v>
      </c>
      <c r="G764">
        <v>3321742336</v>
      </c>
    </row>
    <row r="765" spans="1:7" x14ac:dyDescent="0.35">
      <c r="A765" t="s">
        <v>5421</v>
      </c>
      <c r="B765">
        <v>873700581</v>
      </c>
      <c r="C765" t="s">
        <v>6120</v>
      </c>
      <c r="D765" s="2">
        <v>24983</v>
      </c>
      <c r="E765" t="s">
        <v>6133</v>
      </c>
      <c r="F765" t="s">
        <v>4096</v>
      </c>
      <c r="G765">
        <v>3905432496</v>
      </c>
    </row>
    <row r="766" spans="1:7" x14ac:dyDescent="0.35">
      <c r="A766" t="s">
        <v>1136</v>
      </c>
      <c r="B766">
        <v>880275552</v>
      </c>
      <c r="C766" t="s">
        <v>6114</v>
      </c>
      <c r="D766" s="2">
        <v>33017</v>
      </c>
      <c r="E766" t="s">
        <v>6135</v>
      </c>
      <c r="F766" t="s">
        <v>6154</v>
      </c>
      <c r="G766">
        <v>1571851008</v>
      </c>
    </row>
    <row r="767" spans="1:7" x14ac:dyDescent="0.35">
      <c r="A767" t="s">
        <v>549</v>
      </c>
      <c r="B767">
        <v>285351921</v>
      </c>
      <c r="C767" t="s">
        <v>6101</v>
      </c>
      <c r="D767" s="2">
        <v>42148</v>
      </c>
      <c r="E767" t="s">
        <v>6135</v>
      </c>
      <c r="F767" t="s">
        <v>6132</v>
      </c>
      <c r="G767">
        <v>28916562</v>
      </c>
    </row>
    <row r="768" spans="1:7" x14ac:dyDescent="0.35">
      <c r="A768" t="s">
        <v>6058</v>
      </c>
      <c r="B768">
        <v>260853016</v>
      </c>
      <c r="C768" t="s">
        <v>6108</v>
      </c>
      <c r="D768" s="2">
        <v>22426</v>
      </c>
      <c r="E768" t="s">
        <v>6135</v>
      </c>
      <c r="F768" t="s">
        <v>6168</v>
      </c>
      <c r="G768">
        <v>12700521</v>
      </c>
    </row>
    <row r="769" spans="1:7" x14ac:dyDescent="0.35">
      <c r="A769" t="s">
        <v>609</v>
      </c>
      <c r="B769">
        <v>182328587</v>
      </c>
      <c r="C769" t="s">
        <v>6108</v>
      </c>
      <c r="D769" s="2">
        <v>20233</v>
      </c>
      <c r="E769" t="s">
        <v>6131</v>
      </c>
      <c r="F769" t="s">
        <v>6168</v>
      </c>
      <c r="G769">
        <v>914205838</v>
      </c>
    </row>
    <row r="770" spans="1:7" x14ac:dyDescent="0.35">
      <c r="A770" t="s">
        <v>3354</v>
      </c>
      <c r="B770">
        <v>751503306</v>
      </c>
      <c r="C770" t="s">
        <v>6108</v>
      </c>
      <c r="D770" s="2">
        <v>35575</v>
      </c>
      <c r="E770" t="s">
        <v>6135</v>
      </c>
      <c r="F770" t="s">
        <v>6148</v>
      </c>
      <c r="G770">
        <v>515672325</v>
      </c>
    </row>
    <row r="771" spans="1:7" x14ac:dyDescent="0.35">
      <c r="A771" t="s">
        <v>600</v>
      </c>
      <c r="B771">
        <v>721237017</v>
      </c>
      <c r="C771" t="s">
        <v>6120</v>
      </c>
      <c r="D771" s="2">
        <v>22061</v>
      </c>
      <c r="E771" t="s">
        <v>6131</v>
      </c>
      <c r="F771" t="s">
        <v>4096</v>
      </c>
      <c r="G771">
        <v>1854537025</v>
      </c>
    </row>
    <row r="772" spans="1:7" x14ac:dyDescent="0.35">
      <c r="A772" t="s">
        <v>3637</v>
      </c>
      <c r="B772">
        <v>822827445</v>
      </c>
      <c r="C772" t="s">
        <v>6114</v>
      </c>
      <c r="D772" s="2">
        <v>37036</v>
      </c>
      <c r="E772" t="s">
        <v>6129</v>
      </c>
      <c r="F772" t="s">
        <v>6167</v>
      </c>
      <c r="G772">
        <v>884053876</v>
      </c>
    </row>
    <row r="773" spans="1:7" x14ac:dyDescent="0.35">
      <c r="A773" t="s">
        <v>1819</v>
      </c>
      <c r="B773">
        <v>61180880</v>
      </c>
      <c r="C773" t="s">
        <v>6120</v>
      </c>
      <c r="D773" s="2">
        <v>33017</v>
      </c>
      <c r="E773" t="s">
        <v>6131</v>
      </c>
      <c r="F773" t="s">
        <v>4096</v>
      </c>
      <c r="G773">
        <v>24408888</v>
      </c>
    </row>
    <row r="774" spans="1:7" x14ac:dyDescent="0.35">
      <c r="A774" t="s">
        <v>4151</v>
      </c>
      <c r="B774">
        <v>354728422</v>
      </c>
      <c r="C774" t="s">
        <v>6108</v>
      </c>
      <c r="D774" s="2">
        <v>25348</v>
      </c>
      <c r="E774" t="s">
        <v>6135</v>
      </c>
      <c r="F774" t="s">
        <v>6168</v>
      </c>
      <c r="G774">
        <v>3746604436</v>
      </c>
    </row>
    <row r="775" spans="1:7" x14ac:dyDescent="0.35">
      <c r="A775" t="s">
        <v>3171</v>
      </c>
      <c r="B775">
        <v>555382110</v>
      </c>
      <c r="C775" t="s">
        <v>6108</v>
      </c>
      <c r="D775" s="2">
        <v>22790</v>
      </c>
      <c r="E775" t="s">
        <v>6135</v>
      </c>
      <c r="F775" t="s">
        <v>6143</v>
      </c>
      <c r="G775">
        <v>644323797</v>
      </c>
    </row>
    <row r="776" spans="1:7" x14ac:dyDescent="0.35">
      <c r="A776" t="s">
        <v>1200</v>
      </c>
      <c r="B776">
        <v>581114473</v>
      </c>
      <c r="C776" t="s">
        <v>6107</v>
      </c>
      <c r="D776" s="2">
        <v>42515</v>
      </c>
      <c r="E776" t="s">
        <v>6131</v>
      </c>
      <c r="F776" t="s">
        <v>6156</v>
      </c>
      <c r="G776">
        <v>3413253312</v>
      </c>
    </row>
    <row r="777" spans="1:7" x14ac:dyDescent="0.35">
      <c r="A777" t="s">
        <v>3560</v>
      </c>
      <c r="B777">
        <v>556812134</v>
      </c>
      <c r="C777" t="s">
        <v>6112</v>
      </c>
      <c r="D777" s="2">
        <v>39593</v>
      </c>
      <c r="E777" t="s">
        <v>6129</v>
      </c>
      <c r="F777" t="s">
        <v>6173</v>
      </c>
      <c r="G777">
        <v>293419065</v>
      </c>
    </row>
    <row r="778" spans="1:7" x14ac:dyDescent="0.35">
      <c r="A778" t="s">
        <v>646</v>
      </c>
      <c r="B778">
        <v>748986889</v>
      </c>
      <c r="C778" t="s">
        <v>6108</v>
      </c>
      <c r="D778" s="2">
        <v>27905</v>
      </c>
      <c r="E778" t="s">
        <v>6131</v>
      </c>
      <c r="F778" t="s">
        <v>6143</v>
      </c>
      <c r="G778">
        <v>1165089374</v>
      </c>
    </row>
    <row r="779" spans="1:7" x14ac:dyDescent="0.35">
      <c r="A779" t="s">
        <v>4310</v>
      </c>
      <c r="B779">
        <v>823998849</v>
      </c>
      <c r="C779" t="s">
        <v>6122</v>
      </c>
      <c r="D779" s="2">
        <v>31556</v>
      </c>
      <c r="E779" t="s">
        <v>6135</v>
      </c>
      <c r="F779" t="s">
        <v>4140</v>
      </c>
      <c r="G779">
        <v>409052</v>
      </c>
    </row>
    <row r="780" spans="1:7" x14ac:dyDescent="0.35">
      <c r="A780" t="s">
        <v>3018</v>
      </c>
      <c r="B780">
        <v>255844171</v>
      </c>
      <c r="C780" t="s">
        <v>6108</v>
      </c>
      <c r="D780" s="2">
        <v>42148</v>
      </c>
      <c r="E780" t="s">
        <v>6135</v>
      </c>
      <c r="F780" t="s">
        <v>6170</v>
      </c>
      <c r="G780">
        <v>3861799146</v>
      </c>
    </row>
    <row r="781" spans="1:7" x14ac:dyDescent="0.35">
      <c r="A781" t="s">
        <v>710</v>
      </c>
      <c r="B781">
        <v>684470860</v>
      </c>
      <c r="C781" t="s">
        <v>6120</v>
      </c>
      <c r="D781" s="2">
        <v>35575</v>
      </c>
      <c r="E781" t="s">
        <v>6127</v>
      </c>
      <c r="F781" t="s">
        <v>4096</v>
      </c>
      <c r="G781">
        <v>28295463</v>
      </c>
    </row>
    <row r="782" spans="1:7" x14ac:dyDescent="0.35">
      <c r="A782" t="s">
        <v>3715</v>
      </c>
      <c r="B782">
        <v>431454918</v>
      </c>
      <c r="C782" t="s">
        <v>6119</v>
      </c>
      <c r="D782" s="2">
        <v>30827</v>
      </c>
      <c r="E782" t="s">
        <v>6135</v>
      </c>
      <c r="F782" t="s">
        <v>6169</v>
      </c>
      <c r="G782">
        <v>193812255</v>
      </c>
    </row>
    <row r="783" spans="1:7" x14ac:dyDescent="0.35">
      <c r="A783" t="s">
        <v>1258</v>
      </c>
      <c r="B783">
        <v>88801304</v>
      </c>
      <c r="C783" t="s">
        <v>6108</v>
      </c>
      <c r="D783" s="2">
        <v>43609</v>
      </c>
      <c r="E783" t="s">
        <v>6135</v>
      </c>
      <c r="F783" t="s">
        <v>6152</v>
      </c>
      <c r="G783">
        <v>965075712</v>
      </c>
    </row>
    <row r="784" spans="1:7" x14ac:dyDescent="0.35">
      <c r="A784" t="s">
        <v>3269</v>
      </c>
      <c r="B784">
        <v>939260509</v>
      </c>
      <c r="C784" t="s">
        <v>6108</v>
      </c>
      <c r="D784" s="2">
        <v>30827</v>
      </c>
      <c r="E784" t="s">
        <v>6135</v>
      </c>
      <c r="F784" t="s">
        <v>6143</v>
      </c>
      <c r="G784">
        <v>1072658691</v>
      </c>
    </row>
    <row r="785" spans="1:7" x14ac:dyDescent="0.35">
      <c r="A785" t="s">
        <v>767</v>
      </c>
      <c r="B785">
        <v>699815678</v>
      </c>
      <c r="C785" t="s">
        <v>6108</v>
      </c>
      <c r="D785" s="2">
        <v>38861</v>
      </c>
      <c r="E785" t="s">
        <v>6135</v>
      </c>
      <c r="F785" t="s">
        <v>6152</v>
      </c>
      <c r="G785">
        <v>1300233615</v>
      </c>
    </row>
    <row r="786" spans="1:7" x14ac:dyDescent="0.35">
      <c r="A786" t="s">
        <v>5546</v>
      </c>
      <c r="B786">
        <v>647475846</v>
      </c>
      <c r="C786" t="s">
        <v>6121</v>
      </c>
      <c r="D786" s="2">
        <v>36304</v>
      </c>
      <c r="E786" t="s">
        <v>6135</v>
      </c>
      <c r="F786" t="s">
        <v>6157</v>
      </c>
      <c r="G786">
        <v>2622083904</v>
      </c>
    </row>
    <row r="787" spans="1:7" x14ac:dyDescent="0.35">
      <c r="A787" t="s">
        <v>5261</v>
      </c>
      <c r="B787">
        <v>858831444</v>
      </c>
      <c r="C787" t="s">
        <v>6112</v>
      </c>
      <c r="D787" s="2">
        <v>43976</v>
      </c>
      <c r="E787" t="s">
        <v>6135</v>
      </c>
      <c r="F787" t="s">
        <v>6173</v>
      </c>
      <c r="G787">
        <v>12647824</v>
      </c>
    </row>
    <row r="788" spans="1:7" x14ac:dyDescent="0.35">
      <c r="A788" t="s">
        <v>5454</v>
      </c>
      <c r="B788">
        <v>838077984</v>
      </c>
      <c r="C788" t="s">
        <v>6121</v>
      </c>
      <c r="D788" s="2">
        <v>22790</v>
      </c>
      <c r="E788" t="s">
        <v>6129</v>
      </c>
      <c r="F788" t="s">
        <v>6145</v>
      </c>
      <c r="G788">
        <v>138457242</v>
      </c>
    </row>
    <row r="789" spans="1:7" x14ac:dyDescent="0.35">
      <c r="A789" t="s">
        <v>1376</v>
      </c>
      <c r="B789">
        <v>917410375</v>
      </c>
      <c r="C789" t="s">
        <v>6110</v>
      </c>
      <c r="D789" s="2">
        <v>23155</v>
      </c>
      <c r="E789" t="s">
        <v>6135</v>
      </c>
      <c r="F789" t="s">
        <v>6137</v>
      </c>
      <c r="G789">
        <v>297847225</v>
      </c>
    </row>
    <row r="790" spans="1:7" x14ac:dyDescent="0.35">
      <c r="A790" t="s">
        <v>4585</v>
      </c>
      <c r="B790">
        <v>553390567</v>
      </c>
      <c r="C790" t="s">
        <v>6108</v>
      </c>
      <c r="D790" s="2">
        <v>34843</v>
      </c>
      <c r="E790" t="s">
        <v>6131</v>
      </c>
      <c r="F790" t="s">
        <v>6158</v>
      </c>
      <c r="G790">
        <v>2623636863</v>
      </c>
    </row>
    <row r="791" spans="1:7" x14ac:dyDescent="0.35">
      <c r="A791" t="s">
        <v>592</v>
      </c>
      <c r="B791">
        <v>901216031</v>
      </c>
      <c r="C791" t="s">
        <v>6108</v>
      </c>
      <c r="D791" s="2">
        <v>35939</v>
      </c>
      <c r="E791" t="s">
        <v>6131</v>
      </c>
      <c r="F791" t="s">
        <v>6170</v>
      </c>
      <c r="G791">
        <v>1431701856</v>
      </c>
    </row>
    <row r="792" spans="1:7" x14ac:dyDescent="0.35">
      <c r="A792" t="s">
        <v>3133</v>
      </c>
      <c r="B792">
        <v>224073752</v>
      </c>
      <c r="C792" t="s">
        <v>6106</v>
      </c>
      <c r="D792" s="2">
        <v>22426</v>
      </c>
      <c r="E792" t="s">
        <v>6135</v>
      </c>
      <c r="F792" t="s">
        <v>5619</v>
      </c>
      <c r="G792">
        <v>3461250147</v>
      </c>
    </row>
    <row r="793" spans="1:7" x14ac:dyDescent="0.35">
      <c r="A793" t="s">
        <v>5624</v>
      </c>
      <c r="B793">
        <v>936259097</v>
      </c>
      <c r="C793" t="s">
        <v>6117</v>
      </c>
      <c r="D793" s="2">
        <v>34843</v>
      </c>
      <c r="E793" t="s">
        <v>6127</v>
      </c>
      <c r="F793" t="s">
        <v>6150</v>
      </c>
      <c r="G793">
        <v>770130804</v>
      </c>
    </row>
    <row r="794" spans="1:7" x14ac:dyDescent="0.35">
      <c r="A794" t="s">
        <v>2317</v>
      </c>
      <c r="B794">
        <v>393858976</v>
      </c>
      <c r="C794" t="s">
        <v>6120</v>
      </c>
      <c r="D794" s="2">
        <v>43244</v>
      </c>
      <c r="E794" t="s">
        <v>6127</v>
      </c>
      <c r="F794" t="s">
        <v>4096</v>
      </c>
      <c r="G794">
        <v>450195681</v>
      </c>
    </row>
    <row r="795" spans="1:7" x14ac:dyDescent="0.35">
      <c r="A795" t="s">
        <v>1556</v>
      </c>
      <c r="B795">
        <v>380361195</v>
      </c>
      <c r="C795" t="s">
        <v>6108</v>
      </c>
      <c r="D795" s="2">
        <v>22790</v>
      </c>
      <c r="E795" t="s">
        <v>6127</v>
      </c>
      <c r="F795" t="s">
        <v>6144</v>
      </c>
      <c r="G795">
        <v>1173758952</v>
      </c>
    </row>
    <row r="796" spans="1:7" x14ac:dyDescent="0.35">
      <c r="A796" t="s">
        <v>793</v>
      </c>
      <c r="B796">
        <v>120462979</v>
      </c>
      <c r="C796" t="s">
        <v>6119</v>
      </c>
      <c r="D796" s="2">
        <v>27173</v>
      </c>
      <c r="E796" t="s">
        <v>6127</v>
      </c>
      <c r="F796" t="s">
        <v>6169</v>
      </c>
      <c r="G796">
        <v>3630625</v>
      </c>
    </row>
    <row r="797" spans="1:7" x14ac:dyDescent="0.35">
      <c r="A797" t="s">
        <v>4648</v>
      </c>
      <c r="B797">
        <v>9052794</v>
      </c>
      <c r="C797" t="s">
        <v>6119</v>
      </c>
      <c r="D797" s="2">
        <v>41419</v>
      </c>
      <c r="E797" t="s">
        <v>6127</v>
      </c>
      <c r="F797" t="s">
        <v>6172</v>
      </c>
      <c r="G797">
        <v>2613705644</v>
      </c>
    </row>
    <row r="798" spans="1:7" x14ac:dyDescent="0.35">
      <c r="A798" t="s">
        <v>4274</v>
      </c>
      <c r="B798">
        <v>737780045</v>
      </c>
      <c r="C798" t="s">
        <v>6121</v>
      </c>
      <c r="D798" s="2">
        <v>25712</v>
      </c>
      <c r="E798" t="s">
        <v>6131</v>
      </c>
      <c r="F798" t="s">
        <v>6157</v>
      </c>
      <c r="G798">
        <v>1596583438</v>
      </c>
    </row>
    <row r="799" spans="1:7" x14ac:dyDescent="0.35">
      <c r="A799" t="s">
        <v>497</v>
      </c>
      <c r="B799">
        <v>193870717</v>
      </c>
      <c r="C799" t="s">
        <v>6113</v>
      </c>
      <c r="D799" s="2">
        <v>44705</v>
      </c>
      <c r="E799" t="s">
        <v>6131</v>
      </c>
      <c r="F799" t="s">
        <v>2919</v>
      </c>
      <c r="G799">
        <v>915894848</v>
      </c>
    </row>
    <row r="800" spans="1:7" x14ac:dyDescent="0.35">
      <c r="A800" t="s">
        <v>397</v>
      </c>
      <c r="B800">
        <v>848649546</v>
      </c>
      <c r="C800" t="s">
        <v>6105</v>
      </c>
      <c r="D800" s="2">
        <v>38861</v>
      </c>
      <c r="E800" t="s">
        <v>6131</v>
      </c>
      <c r="F800" t="s">
        <v>6166</v>
      </c>
      <c r="G800">
        <v>50230908</v>
      </c>
    </row>
    <row r="801" spans="1:7" x14ac:dyDescent="0.35">
      <c r="A801" t="s">
        <v>3984</v>
      </c>
      <c r="B801">
        <v>363285002</v>
      </c>
      <c r="C801" t="s">
        <v>6104</v>
      </c>
      <c r="D801" s="2">
        <v>38132</v>
      </c>
      <c r="E801" t="s">
        <v>6129</v>
      </c>
      <c r="F801" t="s">
        <v>6128</v>
      </c>
      <c r="G801">
        <v>2607953376</v>
      </c>
    </row>
    <row r="802" spans="1:7" x14ac:dyDescent="0.35">
      <c r="A802" t="s">
        <v>4053</v>
      </c>
      <c r="B802">
        <v>718232501</v>
      </c>
      <c r="C802" t="s">
        <v>6121</v>
      </c>
      <c r="D802" s="2">
        <v>33382</v>
      </c>
      <c r="E802" t="s">
        <v>6127</v>
      </c>
      <c r="F802" t="s">
        <v>6145</v>
      </c>
      <c r="G802">
        <v>84773475</v>
      </c>
    </row>
    <row r="803" spans="1:7" x14ac:dyDescent="0.35">
      <c r="A803" t="s">
        <v>640</v>
      </c>
      <c r="B803">
        <v>836052605</v>
      </c>
      <c r="C803" t="s">
        <v>6103</v>
      </c>
      <c r="D803" s="2">
        <v>22426</v>
      </c>
      <c r="E803" t="s">
        <v>6131</v>
      </c>
      <c r="F803" t="s">
        <v>6134</v>
      </c>
      <c r="G803">
        <v>1167149225</v>
      </c>
    </row>
    <row r="804" spans="1:7" x14ac:dyDescent="0.35">
      <c r="A804" t="s">
        <v>2109</v>
      </c>
      <c r="B804">
        <v>620975002</v>
      </c>
      <c r="C804" t="s">
        <v>6103</v>
      </c>
      <c r="D804" s="2">
        <v>38861</v>
      </c>
      <c r="E804" t="s">
        <v>6127</v>
      </c>
      <c r="F804" t="s">
        <v>6165</v>
      </c>
      <c r="G804">
        <v>1649527136</v>
      </c>
    </row>
    <row r="805" spans="1:7" x14ac:dyDescent="0.35">
      <c r="A805" t="s">
        <v>4463</v>
      </c>
      <c r="B805">
        <v>742082111</v>
      </c>
      <c r="C805" t="s">
        <v>6117</v>
      </c>
      <c r="D805" s="2">
        <v>37765</v>
      </c>
      <c r="E805" t="s">
        <v>6127</v>
      </c>
      <c r="F805" t="s">
        <v>6150</v>
      </c>
      <c r="G805">
        <v>1297524484</v>
      </c>
    </row>
    <row r="806" spans="1:7" x14ac:dyDescent="0.35">
      <c r="A806" t="s">
        <v>725</v>
      </c>
      <c r="B806">
        <v>533542112</v>
      </c>
      <c r="C806" t="s">
        <v>6108</v>
      </c>
      <c r="D806" s="2">
        <v>29731</v>
      </c>
      <c r="E806" t="s">
        <v>6129</v>
      </c>
      <c r="F806" t="s">
        <v>6143</v>
      </c>
      <c r="G806">
        <v>1764274176</v>
      </c>
    </row>
    <row r="807" spans="1:7" x14ac:dyDescent="0.35">
      <c r="A807" t="s">
        <v>3937</v>
      </c>
      <c r="B807">
        <v>165383586</v>
      </c>
      <c r="C807" t="s">
        <v>6102</v>
      </c>
      <c r="D807" s="2">
        <v>30827</v>
      </c>
      <c r="E807" t="s">
        <v>6131</v>
      </c>
      <c r="F807" t="s">
        <v>5615</v>
      </c>
      <c r="G807">
        <v>2099150625</v>
      </c>
    </row>
    <row r="808" spans="1:7" x14ac:dyDescent="0.35">
      <c r="A808" t="s">
        <v>4670</v>
      </c>
      <c r="B808">
        <v>972458752</v>
      </c>
      <c r="C808" t="s">
        <v>6121</v>
      </c>
      <c r="D808" s="2">
        <v>40322</v>
      </c>
      <c r="E808" t="s">
        <v>6135</v>
      </c>
      <c r="F808" t="s">
        <v>6147</v>
      </c>
      <c r="G808">
        <v>902999899</v>
      </c>
    </row>
    <row r="809" spans="1:7" x14ac:dyDescent="0.35">
      <c r="A809" t="s">
        <v>5318</v>
      </c>
      <c r="B809">
        <v>306676532</v>
      </c>
      <c r="C809" t="s">
        <v>6102</v>
      </c>
      <c r="D809" s="2">
        <v>28999</v>
      </c>
      <c r="E809" t="s">
        <v>6133</v>
      </c>
      <c r="F809" t="s">
        <v>6161</v>
      </c>
      <c r="G809">
        <v>2317310775</v>
      </c>
    </row>
    <row r="810" spans="1:7" x14ac:dyDescent="0.35">
      <c r="A810" t="s">
        <v>4947</v>
      </c>
      <c r="B810">
        <v>549592626</v>
      </c>
      <c r="C810" t="s">
        <v>6101</v>
      </c>
      <c r="D810" s="2">
        <v>39958</v>
      </c>
      <c r="E810" t="s">
        <v>6135</v>
      </c>
      <c r="F810" t="s">
        <v>6132</v>
      </c>
      <c r="G810">
        <v>3592896034</v>
      </c>
    </row>
    <row r="811" spans="1:7" x14ac:dyDescent="0.35">
      <c r="A811" t="s">
        <v>4000</v>
      </c>
      <c r="B811">
        <v>348318011</v>
      </c>
      <c r="C811" t="s">
        <v>6112</v>
      </c>
      <c r="D811" s="2">
        <v>38861</v>
      </c>
      <c r="E811" t="s">
        <v>6129</v>
      </c>
      <c r="F811" t="s">
        <v>6142</v>
      </c>
      <c r="G811">
        <v>1813926504</v>
      </c>
    </row>
    <row r="812" spans="1:7" x14ac:dyDescent="0.35">
      <c r="A812" t="s">
        <v>1359</v>
      </c>
      <c r="B812">
        <v>998638943</v>
      </c>
      <c r="C812" t="s">
        <v>6106</v>
      </c>
      <c r="D812" s="2">
        <v>43244</v>
      </c>
      <c r="E812" t="s">
        <v>6129</v>
      </c>
      <c r="F812" t="s">
        <v>5619</v>
      </c>
      <c r="G812">
        <v>579551148</v>
      </c>
    </row>
    <row r="813" spans="1:7" x14ac:dyDescent="0.35">
      <c r="A813" t="s">
        <v>5045</v>
      </c>
      <c r="B813">
        <v>125201103</v>
      </c>
      <c r="C813" t="s">
        <v>6119</v>
      </c>
      <c r="D813" s="2">
        <v>36304</v>
      </c>
      <c r="E813" t="s">
        <v>6127</v>
      </c>
      <c r="F813" t="s">
        <v>6169</v>
      </c>
      <c r="G813">
        <v>726488534</v>
      </c>
    </row>
    <row r="814" spans="1:7" x14ac:dyDescent="0.35">
      <c r="A814" t="s">
        <v>2190</v>
      </c>
      <c r="B814">
        <v>631528098</v>
      </c>
      <c r="C814" t="s">
        <v>6113</v>
      </c>
      <c r="D814" s="2">
        <v>27538</v>
      </c>
      <c r="E814" t="s">
        <v>6135</v>
      </c>
      <c r="F814" t="s">
        <v>2919</v>
      </c>
      <c r="G814">
        <v>112254768</v>
      </c>
    </row>
    <row r="815" spans="1:7" x14ac:dyDescent="0.35">
      <c r="A815" t="s">
        <v>4748</v>
      </c>
      <c r="B815">
        <v>618755065</v>
      </c>
      <c r="C815" t="s">
        <v>6103</v>
      </c>
      <c r="D815" s="2">
        <v>33017</v>
      </c>
      <c r="E815" t="s">
        <v>6135</v>
      </c>
      <c r="F815" t="s">
        <v>6165</v>
      </c>
      <c r="G815">
        <v>276078131</v>
      </c>
    </row>
    <row r="816" spans="1:7" x14ac:dyDescent="0.35">
      <c r="A816" t="s">
        <v>2663</v>
      </c>
      <c r="B816">
        <v>824575644</v>
      </c>
      <c r="C816" t="s">
        <v>6104</v>
      </c>
      <c r="D816" s="2">
        <v>21694</v>
      </c>
      <c r="E816" t="s">
        <v>6135</v>
      </c>
      <c r="F816" t="s">
        <v>6162</v>
      </c>
      <c r="G816">
        <v>807296544</v>
      </c>
    </row>
    <row r="817" spans="1:7" x14ac:dyDescent="0.35">
      <c r="A817" t="s">
        <v>5853</v>
      </c>
      <c r="B817">
        <v>948883528</v>
      </c>
      <c r="C817" t="s">
        <v>6108</v>
      </c>
      <c r="D817" s="2">
        <v>21329</v>
      </c>
      <c r="E817" t="s">
        <v>6131</v>
      </c>
      <c r="F817" t="s">
        <v>6144</v>
      </c>
      <c r="G817">
        <v>2609440275</v>
      </c>
    </row>
    <row r="818" spans="1:7" x14ac:dyDescent="0.35">
      <c r="A818" t="s">
        <v>3608</v>
      </c>
      <c r="B818">
        <v>8507311</v>
      </c>
      <c r="C818" t="s">
        <v>6113</v>
      </c>
      <c r="D818" s="2">
        <v>23887</v>
      </c>
      <c r="E818" t="s">
        <v>6135</v>
      </c>
      <c r="F818" t="s">
        <v>2919</v>
      </c>
      <c r="G818">
        <v>3281788224</v>
      </c>
    </row>
    <row r="819" spans="1:7" x14ac:dyDescent="0.35">
      <c r="A819" t="s">
        <v>5468</v>
      </c>
      <c r="B819">
        <v>167132802</v>
      </c>
      <c r="C819" t="s">
        <v>6108</v>
      </c>
      <c r="D819" s="2">
        <v>37400</v>
      </c>
      <c r="E819" t="s">
        <v>6135</v>
      </c>
      <c r="F819" t="s">
        <v>6143</v>
      </c>
      <c r="G819">
        <v>73812596</v>
      </c>
    </row>
    <row r="820" spans="1:7" x14ac:dyDescent="0.35">
      <c r="A820" t="s">
        <v>5779</v>
      </c>
      <c r="B820">
        <v>518915884</v>
      </c>
      <c r="C820" t="s">
        <v>6110</v>
      </c>
      <c r="D820" s="2">
        <v>44341</v>
      </c>
      <c r="E820" t="s">
        <v>6135</v>
      </c>
      <c r="F820" t="s">
        <v>6137</v>
      </c>
      <c r="G820">
        <v>2151321795</v>
      </c>
    </row>
    <row r="821" spans="1:7" x14ac:dyDescent="0.35">
      <c r="A821" t="s">
        <v>3397</v>
      </c>
      <c r="B821">
        <v>264240684</v>
      </c>
      <c r="C821" t="s">
        <v>6114</v>
      </c>
      <c r="D821" s="2">
        <v>41419</v>
      </c>
      <c r="E821" t="s">
        <v>6131</v>
      </c>
      <c r="F821" t="s">
        <v>6151</v>
      </c>
      <c r="G821">
        <v>338407524</v>
      </c>
    </row>
    <row r="822" spans="1:7" x14ac:dyDescent="0.35">
      <c r="A822" t="s">
        <v>1074</v>
      </c>
      <c r="B822">
        <v>875339308</v>
      </c>
      <c r="C822" t="s">
        <v>6111</v>
      </c>
      <c r="D822" s="2">
        <v>41419</v>
      </c>
      <c r="E822" t="s">
        <v>6135</v>
      </c>
      <c r="F822" t="s">
        <v>6136</v>
      </c>
      <c r="G822">
        <v>3409821988</v>
      </c>
    </row>
    <row r="823" spans="1:7" x14ac:dyDescent="0.35">
      <c r="A823" t="s">
        <v>5343</v>
      </c>
      <c r="B823">
        <v>994337960</v>
      </c>
      <c r="C823" t="s">
        <v>6105</v>
      </c>
      <c r="D823" s="2">
        <v>20233</v>
      </c>
      <c r="E823" t="s">
        <v>6127</v>
      </c>
      <c r="F823" t="s">
        <v>6166</v>
      </c>
      <c r="G823">
        <v>1854163584</v>
      </c>
    </row>
    <row r="824" spans="1:7" x14ac:dyDescent="0.35">
      <c r="A824" t="s">
        <v>2021</v>
      </c>
      <c r="B824">
        <v>413036041</v>
      </c>
      <c r="C824" t="s">
        <v>6111</v>
      </c>
      <c r="D824" s="2">
        <v>33749</v>
      </c>
      <c r="E824" t="s">
        <v>6127</v>
      </c>
      <c r="F824" t="s">
        <v>6163</v>
      </c>
      <c r="G824">
        <v>4280208032</v>
      </c>
    </row>
    <row r="825" spans="1:7" x14ac:dyDescent="0.35">
      <c r="A825" t="s">
        <v>1564</v>
      </c>
      <c r="B825">
        <v>313931055</v>
      </c>
      <c r="C825" t="s">
        <v>6109</v>
      </c>
      <c r="D825" s="2">
        <v>43976</v>
      </c>
      <c r="E825" t="s">
        <v>6135</v>
      </c>
      <c r="F825" t="s">
        <v>6160</v>
      </c>
      <c r="G825">
        <v>1271826864</v>
      </c>
    </row>
    <row r="826" spans="1:7" x14ac:dyDescent="0.35">
      <c r="A826" t="s">
        <v>3707</v>
      </c>
      <c r="B826">
        <v>105425657</v>
      </c>
      <c r="C826" t="s">
        <v>6114</v>
      </c>
      <c r="D826" s="2">
        <v>23155</v>
      </c>
      <c r="E826" t="s">
        <v>6135</v>
      </c>
      <c r="F826" t="s">
        <v>6167</v>
      </c>
      <c r="G826">
        <v>5475375</v>
      </c>
    </row>
    <row r="827" spans="1:7" x14ac:dyDescent="0.35">
      <c r="A827" t="s">
        <v>1418</v>
      </c>
      <c r="B827">
        <v>531630993</v>
      </c>
      <c r="C827" t="s">
        <v>6111</v>
      </c>
      <c r="D827" s="2">
        <v>25712</v>
      </c>
      <c r="E827" t="s">
        <v>6129</v>
      </c>
      <c r="F827" t="s">
        <v>561</v>
      </c>
      <c r="G827">
        <v>1504997775</v>
      </c>
    </row>
    <row r="828" spans="1:7" x14ac:dyDescent="0.35">
      <c r="A828" t="s">
        <v>2727</v>
      </c>
      <c r="B828">
        <v>634403569</v>
      </c>
      <c r="C828" t="s">
        <v>6111</v>
      </c>
      <c r="D828" s="2">
        <v>32288</v>
      </c>
      <c r="E828" t="s">
        <v>6131</v>
      </c>
      <c r="F828" t="s">
        <v>6163</v>
      </c>
      <c r="G828">
        <v>43960509</v>
      </c>
    </row>
    <row r="829" spans="1:7" x14ac:dyDescent="0.35">
      <c r="A829" t="s">
        <v>2244</v>
      </c>
      <c r="B829">
        <v>81065796</v>
      </c>
      <c r="C829" t="s">
        <v>6114</v>
      </c>
      <c r="D829" s="2">
        <v>31921</v>
      </c>
      <c r="E829" t="s">
        <v>6133</v>
      </c>
      <c r="F829" t="s">
        <v>6154</v>
      </c>
      <c r="G829">
        <v>1696256991</v>
      </c>
    </row>
    <row r="830" spans="1:7" x14ac:dyDescent="0.35">
      <c r="A830" t="s">
        <v>5734</v>
      </c>
      <c r="B830">
        <v>694139298</v>
      </c>
      <c r="C830" t="s">
        <v>6121</v>
      </c>
      <c r="D830" s="2">
        <v>41419</v>
      </c>
      <c r="E830" t="s">
        <v>6127</v>
      </c>
      <c r="F830" t="s">
        <v>6147</v>
      </c>
      <c r="G830">
        <v>24307773</v>
      </c>
    </row>
    <row r="831" spans="1:7" x14ac:dyDescent="0.35">
      <c r="A831" t="s">
        <v>5163</v>
      </c>
      <c r="B831">
        <v>684928177</v>
      </c>
      <c r="C831" t="s">
        <v>6103</v>
      </c>
      <c r="D831" s="2">
        <v>20965</v>
      </c>
      <c r="E831" t="s">
        <v>6129</v>
      </c>
      <c r="F831" t="s">
        <v>6134</v>
      </c>
      <c r="G831">
        <v>2387811309</v>
      </c>
    </row>
    <row r="832" spans="1:7" x14ac:dyDescent="0.35">
      <c r="A832" t="s">
        <v>434</v>
      </c>
      <c r="B832">
        <v>715287689</v>
      </c>
      <c r="C832" t="s">
        <v>6107</v>
      </c>
      <c r="D832" s="2">
        <v>28270</v>
      </c>
      <c r="E832" t="s">
        <v>6133</v>
      </c>
      <c r="F832" t="s">
        <v>6156</v>
      </c>
      <c r="G832">
        <v>1740946608</v>
      </c>
    </row>
    <row r="833" spans="1:7" x14ac:dyDescent="0.35">
      <c r="A833" t="s">
        <v>2120</v>
      </c>
      <c r="B833">
        <v>919517989</v>
      </c>
      <c r="C833" t="s">
        <v>6119</v>
      </c>
      <c r="D833" s="2">
        <v>34478</v>
      </c>
      <c r="E833" t="s">
        <v>6135</v>
      </c>
      <c r="F833" t="s">
        <v>6172</v>
      </c>
      <c r="G833">
        <v>1652934528</v>
      </c>
    </row>
    <row r="834" spans="1:7" x14ac:dyDescent="0.35">
      <c r="A834" t="s">
        <v>1886</v>
      </c>
      <c r="B834">
        <v>25583562</v>
      </c>
      <c r="C834" t="s">
        <v>6108</v>
      </c>
      <c r="D834" s="2">
        <v>40687</v>
      </c>
      <c r="E834" t="s">
        <v>6131</v>
      </c>
      <c r="F834" t="s">
        <v>6146</v>
      </c>
      <c r="G834">
        <v>2552960256</v>
      </c>
    </row>
    <row r="835" spans="1:7" x14ac:dyDescent="0.35">
      <c r="A835" t="s">
        <v>5773</v>
      </c>
      <c r="B835">
        <v>876216916</v>
      </c>
      <c r="C835" t="s">
        <v>6113</v>
      </c>
      <c r="D835" s="2">
        <v>20600</v>
      </c>
      <c r="E835" t="s">
        <v>6135</v>
      </c>
      <c r="F835" t="s">
        <v>6153</v>
      </c>
      <c r="G835">
        <v>1259545584</v>
      </c>
    </row>
    <row r="836" spans="1:7" x14ac:dyDescent="0.35">
      <c r="A836" t="s">
        <v>2451</v>
      </c>
      <c r="B836">
        <v>833544299</v>
      </c>
      <c r="C836" t="s">
        <v>6111</v>
      </c>
      <c r="D836" s="2">
        <v>38861</v>
      </c>
      <c r="E836" t="s">
        <v>6131</v>
      </c>
      <c r="F836" t="s">
        <v>6136</v>
      </c>
      <c r="G836">
        <v>106018176</v>
      </c>
    </row>
    <row r="837" spans="1:7" x14ac:dyDescent="0.35">
      <c r="A837" t="s">
        <v>154</v>
      </c>
      <c r="B837">
        <v>608170999</v>
      </c>
      <c r="C837" t="s">
        <v>6119</v>
      </c>
      <c r="D837" s="2">
        <v>24251</v>
      </c>
      <c r="E837" t="s">
        <v>6129</v>
      </c>
      <c r="F837" t="s">
        <v>6169</v>
      </c>
      <c r="G837">
        <v>3885975082</v>
      </c>
    </row>
    <row r="838" spans="1:7" x14ac:dyDescent="0.35">
      <c r="A838" t="s">
        <v>3083</v>
      </c>
      <c r="B838">
        <v>729505202</v>
      </c>
      <c r="C838" t="s">
        <v>6108</v>
      </c>
      <c r="D838" s="2">
        <v>28999</v>
      </c>
      <c r="E838" t="s">
        <v>6129</v>
      </c>
      <c r="F838" t="s">
        <v>6158</v>
      </c>
      <c r="G838">
        <v>549580896</v>
      </c>
    </row>
    <row r="839" spans="1:7" x14ac:dyDescent="0.35">
      <c r="A839" t="s">
        <v>882</v>
      </c>
      <c r="B839">
        <v>872032299</v>
      </c>
      <c r="C839" t="s">
        <v>6115</v>
      </c>
      <c r="D839" s="2">
        <v>23887</v>
      </c>
      <c r="E839" t="s">
        <v>6135</v>
      </c>
      <c r="F839" t="s">
        <v>6171</v>
      </c>
      <c r="G839">
        <v>1028071344</v>
      </c>
    </row>
    <row r="840" spans="1:7" x14ac:dyDescent="0.35">
      <c r="A840" t="s">
        <v>4766</v>
      </c>
      <c r="B840">
        <v>760091027</v>
      </c>
      <c r="C840" t="s">
        <v>6121</v>
      </c>
      <c r="D840" s="2">
        <v>20600</v>
      </c>
      <c r="E840" t="s">
        <v>6127</v>
      </c>
      <c r="F840" t="s">
        <v>6145</v>
      </c>
      <c r="G840">
        <v>2102479101</v>
      </c>
    </row>
    <row r="841" spans="1:7" x14ac:dyDescent="0.35">
      <c r="A841" t="s">
        <v>2880</v>
      </c>
      <c r="B841">
        <v>329702636</v>
      </c>
      <c r="C841" t="s">
        <v>6113</v>
      </c>
      <c r="D841" s="2">
        <v>36671</v>
      </c>
      <c r="E841" t="s">
        <v>6140</v>
      </c>
      <c r="F841" t="s">
        <v>6153</v>
      </c>
      <c r="G841">
        <v>646878976</v>
      </c>
    </row>
    <row r="842" spans="1:7" x14ac:dyDescent="0.35">
      <c r="A842" t="s">
        <v>6073</v>
      </c>
      <c r="B842">
        <v>304071750</v>
      </c>
      <c r="C842" t="s">
        <v>6111</v>
      </c>
      <c r="D842" s="2">
        <v>29731</v>
      </c>
      <c r="E842" t="s">
        <v>6135</v>
      </c>
      <c r="F842" t="s">
        <v>561</v>
      </c>
      <c r="G842">
        <v>16255904</v>
      </c>
    </row>
    <row r="843" spans="1:7" x14ac:dyDescent="0.35">
      <c r="A843" t="s">
        <v>4061</v>
      </c>
      <c r="B843">
        <v>931903128</v>
      </c>
      <c r="C843" t="s">
        <v>6104</v>
      </c>
      <c r="D843" s="2">
        <v>32653</v>
      </c>
      <c r="E843" t="s">
        <v>6135</v>
      </c>
      <c r="F843" t="s">
        <v>6128</v>
      </c>
      <c r="G843">
        <v>4724446986</v>
      </c>
    </row>
    <row r="844" spans="1:7" x14ac:dyDescent="0.35">
      <c r="A844" t="s">
        <v>3820</v>
      </c>
      <c r="B844">
        <v>548730982</v>
      </c>
      <c r="C844" t="s">
        <v>6102</v>
      </c>
      <c r="D844" s="2">
        <v>24616</v>
      </c>
      <c r="E844" t="s">
        <v>6135</v>
      </c>
      <c r="F844" t="s">
        <v>6161</v>
      </c>
      <c r="G844">
        <v>1764803619</v>
      </c>
    </row>
    <row r="845" spans="1:7" x14ac:dyDescent="0.35">
      <c r="A845" t="s">
        <v>5865</v>
      </c>
      <c r="B845">
        <v>739411332</v>
      </c>
      <c r="C845" t="s">
        <v>6114</v>
      </c>
      <c r="D845" s="2">
        <v>32653</v>
      </c>
      <c r="E845" t="s">
        <v>6133</v>
      </c>
      <c r="F845" t="s">
        <v>6151</v>
      </c>
      <c r="G845">
        <v>1748203264</v>
      </c>
    </row>
    <row r="846" spans="1:7" x14ac:dyDescent="0.35">
      <c r="A846" t="s">
        <v>4199</v>
      </c>
      <c r="B846">
        <v>67107368</v>
      </c>
      <c r="C846" t="s">
        <v>6105</v>
      </c>
      <c r="D846" s="2">
        <v>27173</v>
      </c>
      <c r="E846" t="s">
        <v>6129</v>
      </c>
      <c r="F846" t="s">
        <v>6141</v>
      </c>
      <c r="G846">
        <v>146037504</v>
      </c>
    </row>
    <row r="847" spans="1:7" x14ac:dyDescent="0.35">
      <c r="A847" t="s">
        <v>1444</v>
      </c>
      <c r="B847">
        <v>625733970</v>
      </c>
      <c r="C847" t="s">
        <v>6113</v>
      </c>
      <c r="D847" s="2">
        <v>30095</v>
      </c>
      <c r="E847" t="s">
        <v>6131</v>
      </c>
      <c r="F847" t="s">
        <v>2919</v>
      </c>
      <c r="G847">
        <v>13628832</v>
      </c>
    </row>
    <row r="848" spans="1:7" x14ac:dyDescent="0.35">
      <c r="A848" t="s">
        <v>4177</v>
      </c>
      <c r="B848">
        <v>795311765</v>
      </c>
      <c r="C848" t="s">
        <v>6108</v>
      </c>
      <c r="D848" s="2">
        <v>38132</v>
      </c>
      <c r="E848" t="s">
        <v>6131</v>
      </c>
      <c r="F848" t="s">
        <v>6146</v>
      </c>
      <c r="G848">
        <v>506515625</v>
      </c>
    </row>
    <row r="849" spans="1:7" x14ac:dyDescent="0.35">
      <c r="A849" t="s">
        <v>4576</v>
      </c>
      <c r="B849">
        <v>638882000</v>
      </c>
      <c r="C849" t="s">
        <v>6102</v>
      </c>
      <c r="D849" s="2">
        <v>28634</v>
      </c>
      <c r="E849" t="s">
        <v>6127</v>
      </c>
      <c r="F849" t="s">
        <v>6138</v>
      </c>
      <c r="G849">
        <v>35515728</v>
      </c>
    </row>
    <row r="850" spans="1:7" x14ac:dyDescent="0.35">
      <c r="A850" t="s">
        <v>2739</v>
      </c>
      <c r="B850">
        <v>394538360</v>
      </c>
      <c r="C850" t="s">
        <v>6104</v>
      </c>
      <c r="D850" s="2">
        <v>29731</v>
      </c>
      <c r="E850" t="s">
        <v>6129</v>
      </c>
      <c r="F850" t="s">
        <v>6128</v>
      </c>
      <c r="G850">
        <v>2458362775</v>
      </c>
    </row>
    <row r="851" spans="1:7" x14ac:dyDescent="0.35">
      <c r="A851" t="s">
        <v>4963</v>
      </c>
      <c r="B851">
        <v>204290788</v>
      </c>
      <c r="C851" t="s">
        <v>6102</v>
      </c>
      <c r="D851" s="2">
        <v>30095</v>
      </c>
      <c r="E851" t="s">
        <v>6127</v>
      </c>
      <c r="F851" t="s">
        <v>6138</v>
      </c>
      <c r="G851">
        <v>18446064</v>
      </c>
    </row>
    <row r="852" spans="1:7" x14ac:dyDescent="0.35">
      <c r="A852" t="s">
        <v>2501</v>
      </c>
      <c r="B852">
        <v>78420388</v>
      </c>
      <c r="C852" t="s">
        <v>6108</v>
      </c>
      <c r="D852" s="2">
        <v>38497</v>
      </c>
      <c r="E852" t="s">
        <v>6127</v>
      </c>
      <c r="F852" t="s">
        <v>6130</v>
      </c>
      <c r="G852">
        <v>1467885</v>
      </c>
    </row>
    <row r="853" spans="1:7" x14ac:dyDescent="0.35">
      <c r="A853" t="s">
        <v>2238</v>
      </c>
      <c r="B853">
        <v>4815836</v>
      </c>
      <c r="C853" t="s">
        <v>6119</v>
      </c>
      <c r="D853" s="2">
        <v>36304</v>
      </c>
      <c r="E853" t="s">
        <v>6133</v>
      </c>
      <c r="F853" t="s">
        <v>6172</v>
      </c>
      <c r="G853">
        <v>1528130625</v>
      </c>
    </row>
    <row r="854" spans="1:7" x14ac:dyDescent="0.35">
      <c r="A854" t="s">
        <v>3560</v>
      </c>
      <c r="B854">
        <v>661870122</v>
      </c>
      <c r="C854" t="s">
        <v>6113</v>
      </c>
      <c r="D854" s="2">
        <v>34478</v>
      </c>
      <c r="E854" t="s">
        <v>6135</v>
      </c>
      <c r="F854" t="s">
        <v>6153</v>
      </c>
      <c r="G854">
        <v>18333936</v>
      </c>
    </row>
    <row r="855" spans="1:7" x14ac:dyDescent="0.35">
      <c r="A855" t="s">
        <v>5495</v>
      </c>
      <c r="B855">
        <v>622899729</v>
      </c>
      <c r="C855" t="s">
        <v>6111</v>
      </c>
      <c r="D855" s="2">
        <v>30827</v>
      </c>
      <c r="E855" t="s">
        <v>6135</v>
      </c>
      <c r="F855" t="s">
        <v>561</v>
      </c>
      <c r="G855">
        <v>2593706832</v>
      </c>
    </row>
    <row r="856" spans="1:7" x14ac:dyDescent="0.35">
      <c r="A856" t="s">
        <v>5265</v>
      </c>
      <c r="B856">
        <v>992015771</v>
      </c>
      <c r="C856" t="s">
        <v>6119</v>
      </c>
      <c r="D856" s="2">
        <v>43244</v>
      </c>
      <c r="E856" t="s">
        <v>6129</v>
      </c>
      <c r="F856" t="s">
        <v>6172</v>
      </c>
      <c r="G856">
        <v>3811033044</v>
      </c>
    </row>
    <row r="857" spans="1:7" x14ac:dyDescent="0.35">
      <c r="A857" t="s">
        <v>6069</v>
      </c>
      <c r="B857">
        <v>558451073</v>
      </c>
      <c r="C857" t="s">
        <v>6107</v>
      </c>
      <c r="D857" s="2">
        <v>31556</v>
      </c>
      <c r="E857" t="s">
        <v>6135</v>
      </c>
      <c r="F857" t="s">
        <v>6156</v>
      </c>
      <c r="G857">
        <v>2505587616</v>
      </c>
    </row>
    <row r="858" spans="1:7" x14ac:dyDescent="0.35">
      <c r="A858" t="s">
        <v>3342</v>
      </c>
      <c r="B858">
        <v>784328008</v>
      </c>
      <c r="C858" t="s">
        <v>6104</v>
      </c>
      <c r="D858" s="2">
        <v>20965</v>
      </c>
      <c r="E858" t="s">
        <v>6133</v>
      </c>
      <c r="F858" t="s">
        <v>6162</v>
      </c>
      <c r="G858">
        <v>656598272</v>
      </c>
    </row>
    <row r="859" spans="1:7" x14ac:dyDescent="0.35">
      <c r="A859" t="s">
        <v>2023</v>
      </c>
      <c r="B859">
        <v>722856850</v>
      </c>
      <c r="C859" t="s">
        <v>6122</v>
      </c>
      <c r="D859" s="2">
        <v>29366</v>
      </c>
      <c r="E859" t="s">
        <v>6131</v>
      </c>
      <c r="F859" t="s">
        <v>6164</v>
      </c>
      <c r="G859">
        <v>48889536</v>
      </c>
    </row>
    <row r="860" spans="1:7" x14ac:dyDescent="0.35">
      <c r="A860" t="s">
        <v>1366</v>
      </c>
      <c r="B860">
        <v>472776950</v>
      </c>
      <c r="C860" t="s">
        <v>6106</v>
      </c>
      <c r="D860" s="2">
        <v>42148</v>
      </c>
      <c r="E860" t="s">
        <v>6129</v>
      </c>
      <c r="F860" t="s">
        <v>5619</v>
      </c>
      <c r="G860">
        <v>1105722112</v>
      </c>
    </row>
    <row r="861" spans="1:7" x14ac:dyDescent="0.35">
      <c r="A861" t="s">
        <v>3573</v>
      </c>
      <c r="B861">
        <v>961610191</v>
      </c>
      <c r="C861" t="s">
        <v>6113</v>
      </c>
      <c r="D861" s="2">
        <v>22426</v>
      </c>
      <c r="E861" t="s">
        <v>6129</v>
      </c>
      <c r="F861" t="s">
        <v>2919</v>
      </c>
      <c r="G861">
        <v>910934424</v>
      </c>
    </row>
    <row r="862" spans="1:7" x14ac:dyDescent="0.35">
      <c r="A862" t="s">
        <v>1963</v>
      </c>
      <c r="B862">
        <v>994174473</v>
      </c>
      <c r="C862" t="s">
        <v>6104</v>
      </c>
      <c r="D862" s="2">
        <v>24251</v>
      </c>
      <c r="E862" t="s">
        <v>6131</v>
      </c>
      <c r="F862" t="s">
        <v>6128</v>
      </c>
      <c r="G862">
        <v>47612214</v>
      </c>
    </row>
    <row r="863" spans="1:7" x14ac:dyDescent="0.35">
      <c r="A863" t="s">
        <v>5969</v>
      </c>
      <c r="B863">
        <v>565277281</v>
      </c>
      <c r="C863" t="s">
        <v>6118</v>
      </c>
      <c r="D863" s="2">
        <v>42148</v>
      </c>
      <c r="E863" t="s">
        <v>6135</v>
      </c>
      <c r="F863" t="s">
        <v>6159</v>
      </c>
      <c r="G863">
        <v>543398676</v>
      </c>
    </row>
    <row r="864" spans="1:7" x14ac:dyDescent="0.35">
      <c r="A864" t="s">
        <v>1254</v>
      </c>
      <c r="B864">
        <v>821766918</v>
      </c>
      <c r="C864" t="s">
        <v>6106</v>
      </c>
      <c r="D864" s="2">
        <v>22061</v>
      </c>
      <c r="E864" t="s">
        <v>6127</v>
      </c>
      <c r="F864" t="s">
        <v>5619</v>
      </c>
      <c r="G864">
        <v>357179522</v>
      </c>
    </row>
    <row r="865" spans="1:7" x14ac:dyDescent="0.35">
      <c r="A865" t="s">
        <v>803</v>
      </c>
      <c r="B865">
        <v>21760390</v>
      </c>
      <c r="C865" t="s">
        <v>6102</v>
      </c>
      <c r="D865" s="2">
        <v>20600</v>
      </c>
      <c r="E865" t="s">
        <v>6129</v>
      </c>
      <c r="F865" t="s">
        <v>6138</v>
      </c>
      <c r="G865">
        <v>400999872</v>
      </c>
    </row>
    <row r="866" spans="1:7" x14ac:dyDescent="0.35">
      <c r="A866" t="s">
        <v>4428</v>
      </c>
      <c r="B866">
        <v>844252745</v>
      </c>
      <c r="C866" t="s">
        <v>6122</v>
      </c>
      <c r="D866" s="2">
        <v>27538</v>
      </c>
      <c r="E866" t="s">
        <v>6133</v>
      </c>
      <c r="F866" t="s">
        <v>6164</v>
      </c>
      <c r="G866">
        <v>2182278304</v>
      </c>
    </row>
    <row r="867" spans="1:7" x14ac:dyDescent="0.35">
      <c r="A867" t="s">
        <v>888</v>
      </c>
      <c r="B867">
        <v>449778041</v>
      </c>
      <c r="C867" t="s">
        <v>6109</v>
      </c>
      <c r="D867" s="2">
        <v>30095</v>
      </c>
      <c r="E867" t="s">
        <v>6131</v>
      </c>
      <c r="F867" t="s">
        <v>6160</v>
      </c>
      <c r="G867">
        <v>332507877</v>
      </c>
    </row>
    <row r="868" spans="1:7" x14ac:dyDescent="0.35">
      <c r="A868" t="s">
        <v>4720</v>
      </c>
      <c r="B868">
        <v>26099667</v>
      </c>
      <c r="C868" t="s">
        <v>6105</v>
      </c>
      <c r="D868" s="2">
        <v>36304</v>
      </c>
      <c r="E868" t="s">
        <v>6129</v>
      </c>
      <c r="F868" t="s">
        <v>6166</v>
      </c>
      <c r="G868">
        <v>2046947112</v>
      </c>
    </row>
    <row r="869" spans="1:7" x14ac:dyDescent="0.35">
      <c r="A869" t="s">
        <v>1494</v>
      </c>
      <c r="B869">
        <v>564894021</v>
      </c>
      <c r="C869" t="s">
        <v>6104</v>
      </c>
      <c r="D869" s="2">
        <v>22061</v>
      </c>
      <c r="E869" t="s">
        <v>6131</v>
      </c>
      <c r="F869" t="s">
        <v>6128</v>
      </c>
      <c r="G869">
        <v>3260340138</v>
      </c>
    </row>
    <row r="870" spans="1:7" x14ac:dyDescent="0.35">
      <c r="A870" t="s">
        <v>4050</v>
      </c>
      <c r="B870">
        <v>482543741</v>
      </c>
      <c r="C870" t="s">
        <v>6121</v>
      </c>
      <c r="D870" s="2">
        <v>44341</v>
      </c>
      <c r="E870" t="s">
        <v>6135</v>
      </c>
      <c r="F870" t="s">
        <v>6147</v>
      </c>
      <c r="G870">
        <v>54632704</v>
      </c>
    </row>
    <row r="871" spans="1:7" x14ac:dyDescent="0.35">
      <c r="A871" t="s">
        <v>5456</v>
      </c>
      <c r="B871">
        <v>657148323</v>
      </c>
      <c r="C871" t="s">
        <v>6107</v>
      </c>
      <c r="D871" s="2">
        <v>39593</v>
      </c>
      <c r="E871" t="s">
        <v>6127</v>
      </c>
      <c r="F871" t="s">
        <v>6156</v>
      </c>
      <c r="G871">
        <v>10526775</v>
      </c>
    </row>
    <row r="872" spans="1:7" x14ac:dyDescent="0.35">
      <c r="A872" t="s">
        <v>849</v>
      </c>
      <c r="B872">
        <v>122621145</v>
      </c>
      <c r="C872" t="s">
        <v>6111</v>
      </c>
      <c r="D872" s="2">
        <v>42515</v>
      </c>
      <c r="E872" t="s">
        <v>6135</v>
      </c>
      <c r="F872" t="s">
        <v>561</v>
      </c>
      <c r="G872">
        <v>25301088</v>
      </c>
    </row>
    <row r="873" spans="1:7" x14ac:dyDescent="0.35">
      <c r="A873" t="s">
        <v>1815</v>
      </c>
      <c r="B873">
        <v>506590361</v>
      </c>
      <c r="C873" t="s">
        <v>6108</v>
      </c>
      <c r="D873" s="2">
        <v>30827</v>
      </c>
      <c r="E873" t="s">
        <v>6135</v>
      </c>
      <c r="F873" t="s">
        <v>6148</v>
      </c>
      <c r="G873">
        <v>720707328</v>
      </c>
    </row>
    <row r="874" spans="1:7" x14ac:dyDescent="0.35">
      <c r="A874" t="s">
        <v>1353</v>
      </c>
      <c r="B874">
        <v>465359014</v>
      </c>
      <c r="C874" t="s">
        <v>6109</v>
      </c>
      <c r="D874" s="2">
        <v>26444</v>
      </c>
      <c r="E874" t="s">
        <v>6135</v>
      </c>
      <c r="F874" t="s">
        <v>6160</v>
      </c>
      <c r="G874">
        <v>142307106</v>
      </c>
    </row>
    <row r="875" spans="1:7" x14ac:dyDescent="0.35">
      <c r="A875" t="s">
        <v>3972</v>
      </c>
      <c r="B875">
        <v>777386810</v>
      </c>
      <c r="C875" t="s">
        <v>6108</v>
      </c>
      <c r="D875" s="2">
        <v>36304</v>
      </c>
      <c r="E875" t="s">
        <v>6135</v>
      </c>
      <c r="F875" t="s">
        <v>6144</v>
      </c>
      <c r="G875">
        <v>217413757</v>
      </c>
    </row>
    <row r="876" spans="1:7" x14ac:dyDescent="0.35">
      <c r="A876" t="s">
        <v>2459</v>
      </c>
      <c r="B876">
        <v>488871183</v>
      </c>
      <c r="C876" t="s">
        <v>6105</v>
      </c>
      <c r="D876" s="2">
        <v>43976</v>
      </c>
      <c r="E876" t="s">
        <v>6131</v>
      </c>
      <c r="F876" t="s">
        <v>6141</v>
      </c>
      <c r="G876">
        <v>841284432</v>
      </c>
    </row>
    <row r="877" spans="1:7" x14ac:dyDescent="0.35">
      <c r="A877" t="s">
        <v>4995</v>
      </c>
      <c r="B877">
        <v>919464811</v>
      </c>
      <c r="C877" t="s">
        <v>6121</v>
      </c>
      <c r="D877" s="2">
        <v>31921</v>
      </c>
      <c r="E877" t="s">
        <v>6131</v>
      </c>
      <c r="F877" t="s">
        <v>6157</v>
      </c>
      <c r="G877">
        <v>42836355</v>
      </c>
    </row>
    <row r="878" spans="1:7" x14ac:dyDescent="0.35">
      <c r="A878" t="s">
        <v>508</v>
      </c>
      <c r="B878">
        <v>442469610</v>
      </c>
      <c r="C878" t="s">
        <v>6102</v>
      </c>
      <c r="D878" s="2">
        <v>38861</v>
      </c>
      <c r="E878" t="s">
        <v>6133</v>
      </c>
      <c r="F878" t="s">
        <v>6161</v>
      </c>
      <c r="G878">
        <v>2093306866</v>
      </c>
    </row>
    <row r="879" spans="1:7" x14ac:dyDescent="0.35">
      <c r="A879" t="s">
        <v>1019</v>
      </c>
      <c r="B879">
        <v>390723336</v>
      </c>
      <c r="C879" t="s">
        <v>6101</v>
      </c>
      <c r="D879" s="2">
        <v>42880</v>
      </c>
      <c r="E879" t="s">
        <v>6135</v>
      </c>
      <c r="F879" t="s">
        <v>6132</v>
      </c>
      <c r="G879">
        <v>74534168</v>
      </c>
    </row>
    <row r="880" spans="1:7" x14ac:dyDescent="0.35">
      <c r="A880" t="s">
        <v>328</v>
      </c>
      <c r="B880">
        <v>261147852</v>
      </c>
      <c r="C880" t="s">
        <v>6108</v>
      </c>
      <c r="D880" s="2">
        <v>22426</v>
      </c>
      <c r="E880" t="s">
        <v>6135</v>
      </c>
      <c r="F880" t="s">
        <v>6144</v>
      </c>
      <c r="G880">
        <v>1080607644</v>
      </c>
    </row>
    <row r="881" spans="1:7" x14ac:dyDescent="0.35">
      <c r="A881" t="s">
        <v>5062</v>
      </c>
      <c r="B881">
        <v>537270977</v>
      </c>
      <c r="C881" t="s">
        <v>6117</v>
      </c>
      <c r="D881" s="2">
        <v>38861</v>
      </c>
      <c r="E881" t="s">
        <v>6131</v>
      </c>
      <c r="F881" t="s">
        <v>6150</v>
      </c>
      <c r="G881">
        <v>2175682761</v>
      </c>
    </row>
    <row r="882" spans="1:7" x14ac:dyDescent="0.35">
      <c r="A882" t="s">
        <v>1583</v>
      </c>
      <c r="B882">
        <v>89352225</v>
      </c>
      <c r="C882" t="s">
        <v>6108</v>
      </c>
      <c r="D882" s="2">
        <v>41783</v>
      </c>
      <c r="E882" t="s">
        <v>6129</v>
      </c>
      <c r="F882" t="s">
        <v>6130</v>
      </c>
      <c r="G882">
        <v>4323922155</v>
      </c>
    </row>
    <row r="883" spans="1:7" x14ac:dyDescent="0.35">
      <c r="A883" t="s">
        <v>2655</v>
      </c>
      <c r="B883">
        <v>227697458</v>
      </c>
      <c r="C883" t="s">
        <v>6112</v>
      </c>
      <c r="D883" s="2">
        <v>36304</v>
      </c>
      <c r="E883" t="s">
        <v>6131</v>
      </c>
      <c r="F883" t="s">
        <v>6173</v>
      </c>
      <c r="G883">
        <v>1054044268</v>
      </c>
    </row>
    <row r="884" spans="1:7" x14ac:dyDescent="0.35">
      <c r="A884" t="s">
        <v>2162</v>
      </c>
      <c r="B884">
        <v>128921572</v>
      </c>
      <c r="C884" t="s">
        <v>6121</v>
      </c>
      <c r="D884" s="2">
        <v>39958</v>
      </c>
      <c r="E884" t="s">
        <v>6131</v>
      </c>
      <c r="F884" t="s">
        <v>6157</v>
      </c>
      <c r="G884">
        <v>889495425</v>
      </c>
    </row>
    <row r="885" spans="1:7" x14ac:dyDescent="0.35">
      <c r="A885" t="s">
        <v>194</v>
      </c>
      <c r="B885">
        <v>988806921</v>
      </c>
      <c r="C885" t="s">
        <v>6121</v>
      </c>
      <c r="D885" s="2">
        <v>23155</v>
      </c>
      <c r="E885" t="s">
        <v>6129</v>
      </c>
      <c r="F885" t="s">
        <v>6147</v>
      </c>
      <c r="G885">
        <v>2825726005</v>
      </c>
    </row>
    <row r="886" spans="1:7" x14ac:dyDescent="0.35">
      <c r="A886" t="s">
        <v>3604</v>
      </c>
      <c r="B886">
        <v>192208870</v>
      </c>
      <c r="C886" t="s">
        <v>6108</v>
      </c>
      <c r="D886" s="2">
        <v>31921</v>
      </c>
      <c r="E886" t="s">
        <v>6129</v>
      </c>
      <c r="F886" t="s">
        <v>6170</v>
      </c>
      <c r="G886">
        <v>32984784</v>
      </c>
    </row>
    <row r="887" spans="1:7" x14ac:dyDescent="0.35">
      <c r="A887" t="s">
        <v>6077</v>
      </c>
      <c r="B887">
        <v>585230250</v>
      </c>
      <c r="C887" t="s">
        <v>6108</v>
      </c>
      <c r="D887" s="2">
        <v>29366</v>
      </c>
      <c r="E887" t="s">
        <v>6131</v>
      </c>
      <c r="F887" t="s">
        <v>6168</v>
      </c>
      <c r="G887">
        <v>9669135</v>
      </c>
    </row>
    <row r="888" spans="1:7" x14ac:dyDescent="0.35">
      <c r="A888" t="s">
        <v>162</v>
      </c>
      <c r="B888">
        <v>721447723</v>
      </c>
      <c r="C888" t="s">
        <v>6105</v>
      </c>
      <c r="D888" s="2">
        <v>31921</v>
      </c>
      <c r="E888" t="s">
        <v>6133</v>
      </c>
      <c r="F888" t="s">
        <v>6166</v>
      </c>
      <c r="G888">
        <v>4656707328</v>
      </c>
    </row>
    <row r="889" spans="1:7" x14ac:dyDescent="0.35">
      <c r="A889" t="s">
        <v>204</v>
      </c>
      <c r="B889">
        <v>6783451</v>
      </c>
      <c r="C889" t="s">
        <v>6108</v>
      </c>
      <c r="D889" s="2">
        <v>43609</v>
      </c>
      <c r="E889" t="s">
        <v>6133</v>
      </c>
      <c r="F889" t="s">
        <v>6143</v>
      </c>
      <c r="G889">
        <v>19565175</v>
      </c>
    </row>
    <row r="890" spans="1:7" x14ac:dyDescent="0.35">
      <c r="A890" t="s">
        <v>5550</v>
      </c>
      <c r="B890">
        <v>350042276</v>
      </c>
      <c r="C890" t="s">
        <v>6114</v>
      </c>
      <c r="D890" s="2">
        <v>24616</v>
      </c>
      <c r="E890" t="s">
        <v>6135</v>
      </c>
      <c r="F890" t="s">
        <v>6154</v>
      </c>
      <c r="G890">
        <v>1337134344</v>
      </c>
    </row>
    <row r="891" spans="1:7" x14ac:dyDescent="0.35">
      <c r="A891" t="s">
        <v>3836</v>
      </c>
      <c r="B891">
        <v>456145948</v>
      </c>
      <c r="C891" t="s">
        <v>6106</v>
      </c>
      <c r="D891" s="2">
        <v>36304</v>
      </c>
      <c r="E891" t="s">
        <v>6135</v>
      </c>
      <c r="F891" t="s">
        <v>5619</v>
      </c>
      <c r="G891">
        <v>106006794</v>
      </c>
    </row>
    <row r="892" spans="1:7" x14ac:dyDescent="0.35">
      <c r="A892" t="s">
        <v>5007</v>
      </c>
      <c r="B892">
        <v>660647388</v>
      </c>
      <c r="C892" t="s">
        <v>6108</v>
      </c>
      <c r="D892" s="2">
        <v>39226</v>
      </c>
      <c r="E892" t="s">
        <v>6127</v>
      </c>
      <c r="F892" t="s">
        <v>6152</v>
      </c>
      <c r="G892">
        <v>1498829475</v>
      </c>
    </row>
    <row r="893" spans="1:7" x14ac:dyDescent="0.35">
      <c r="A893" t="s">
        <v>5253</v>
      </c>
      <c r="B893">
        <v>186633227</v>
      </c>
      <c r="C893" t="s">
        <v>6108</v>
      </c>
      <c r="D893" s="2">
        <v>37765</v>
      </c>
      <c r="E893" t="s">
        <v>6135</v>
      </c>
      <c r="F893" t="s">
        <v>6146</v>
      </c>
      <c r="G893">
        <v>1269561292</v>
      </c>
    </row>
    <row r="894" spans="1:7" x14ac:dyDescent="0.35">
      <c r="A894" t="s">
        <v>4537</v>
      </c>
      <c r="B894">
        <v>514246525</v>
      </c>
      <c r="C894" t="s">
        <v>6111</v>
      </c>
      <c r="D894" s="2">
        <v>30827</v>
      </c>
      <c r="E894" t="s">
        <v>6135</v>
      </c>
      <c r="F894" t="s">
        <v>6136</v>
      </c>
      <c r="G894">
        <v>2562845376</v>
      </c>
    </row>
    <row r="895" spans="1:7" x14ac:dyDescent="0.35">
      <c r="A895" t="s">
        <v>41</v>
      </c>
      <c r="B895">
        <v>464887583</v>
      </c>
      <c r="C895" t="s">
        <v>6102</v>
      </c>
      <c r="D895" s="2">
        <v>36671</v>
      </c>
      <c r="E895" t="s">
        <v>6135</v>
      </c>
      <c r="F895" t="s">
        <v>6174</v>
      </c>
      <c r="G895">
        <v>1141410144</v>
      </c>
    </row>
    <row r="896" spans="1:7" x14ac:dyDescent="0.35">
      <c r="A896" t="s">
        <v>4181</v>
      </c>
      <c r="B896">
        <v>825010322</v>
      </c>
      <c r="C896" t="s">
        <v>6108</v>
      </c>
      <c r="D896" s="2">
        <v>37400</v>
      </c>
      <c r="E896" t="s">
        <v>6135</v>
      </c>
      <c r="F896" t="s">
        <v>6170</v>
      </c>
      <c r="G896">
        <v>192479868</v>
      </c>
    </row>
    <row r="897" spans="1:7" x14ac:dyDescent="0.35">
      <c r="A897" t="s">
        <v>2216</v>
      </c>
      <c r="B897">
        <v>421235085</v>
      </c>
      <c r="C897" t="s">
        <v>6108</v>
      </c>
      <c r="D897" s="2">
        <v>21329</v>
      </c>
      <c r="E897" t="s">
        <v>6133</v>
      </c>
      <c r="F897" t="s">
        <v>6130</v>
      </c>
      <c r="G897">
        <v>2642176064</v>
      </c>
    </row>
    <row r="898" spans="1:7" x14ac:dyDescent="0.35">
      <c r="A898" t="s">
        <v>410</v>
      </c>
      <c r="B898">
        <v>434934382</v>
      </c>
      <c r="C898" t="s">
        <v>6118</v>
      </c>
      <c r="D898" s="2">
        <v>41419</v>
      </c>
      <c r="E898" t="s">
        <v>6140</v>
      </c>
      <c r="F898" t="s">
        <v>6159</v>
      </c>
      <c r="G898">
        <v>1674647457</v>
      </c>
    </row>
    <row r="899" spans="1:7" x14ac:dyDescent="0.35">
      <c r="A899" t="s">
        <v>5316</v>
      </c>
      <c r="B899">
        <v>399705834</v>
      </c>
      <c r="C899" t="s">
        <v>6103</v>
      </c>
      <c r="D899" s="2">
        <v>23522</v>
      </c>
      <c r="E899" t="s">
        <v>6131</v>
      </c>
      <c r="F899" t="s">
        <v>6165</v>
      </c>
      <c r="G899">
        <v>87229375</v>
      </c>
    </row>
    <row r="900" spans="1:7" x14ac:dyDescent="0.35">
      <c r="A900" t="s">
        <v>4847</v>
      </c>
      <c r="B900">
        <v>782237332</v>
      </c>
      <c r="C900" t="s">
        <v>6105</v>
      </c>
      <c r="D900" s="2">
        <v>29366</v>
      </c>
      <c r="E900" t="s">
        <v>6135</v>
      </c>
      <c r="F900" t="s">
        <v>6166</v>
      </c>
      <c r="G900">
        <v>2318963319</v>
      </c>
    </row>
    <row r="901" spans="1:7" x14ac:dyDescent="0.35">
      <c r="A901" t="s">
        <v>4282</v>
      </c>
      <c r="B901">
        <v>257586339</v>
      </c>
      <c r="C901" t="s">
        <v>6118</v>
      </c>
      <c r="D901" s="2">
        <v>42148</v>
      </c>
      <c r="E901" t="s">
        <v>6127</v>
      </c>
      <c r="F901" t="s">
        <v>6159</v>
      </c>
      <c r="G901">
        <v>9829131</v>
      </c>
    </row>
    <row r="902" spans="1:7" x14ac:dyDescent="0.35">
      <c r="A902" t="s">
        <v>837</v>
      </c>
      <c r="B902">
        <v>132748811</v>
      </c>
      <c r="C902" t="s">
        <v>6121</v>
      </c>
      <c r="D902" s="2">
        <v>28270</v>
      </c>
      <c r="E902" t="s">
        <v>6131</v>
      </c>
      <c r="F902" t="s">
        <v>6145</v>
      </c>
      <c r="G902">
        <v>253693568</v>
      </c>
    </row>
    <row r="903" spans="1:7" x14ac:dyDescent="0.35">
      <c r="A903" t="s">
        <v>3630</v>
      </c>
      <c r="B903">
        <v>905121758</v>
      </c>
      <c r="C903" t="s">
        <v>6102</v>
      </c>
      <c r="D903" s="2">
        <v>44705</v>
      </c>
      <c r="E903" t="s">
        <v>6127</v>
      </c>
      <c r="F903" t="s">
        <v>5615</v>
      </c>
      <c r="G903">
        <v>724313396</v>
      </c>
    </row>
    <row r="904" spans="1:7" x14ac:dyDescent="0.35">
      <c r="A904" t="s">
        <v>1755</v>
      </c>
      <c r="B904">
        <v>434049617</v>
      </c>
      <c r="C904" t="s">
        <v>6102</v>
      </c>
      <c r="D904" s="2">
        <v>41419</v>
      </c>
      <c r="E904" t="s">
        <v>6133</v>
      </c>
      <c r="F904" t="s">
        <v>6138</v>
      </c>
      <c r="G904">
        <v>670099567</v>
      </c>
    </row>
    <row r="905" spans="1:7" x14ac:dyDescent="0.35">
      <c r="A905" t="s">
        <v>2413</v>
      </c>
      <c r="B905">
        <v>413570128</v>
      </c>
      <c r="C905" t="s">
        <v>6118</v>
      </c>
      <c r="D905" s="2">
        <v>33382</v>
      </c>
      <c r="E905" t="s">
        <v>6131</v>
      </c>
      <c r="F905" t="s">
        <v>6159</v>
      </c>
      <c r="G905">
        <v>262631424</v>
      </c>
    </row>
    <row r="906" spans="1:7" x14ac:dyDescent="0.35">
      <c r="A906" t="s">
        <v>4768</v>
      </c>
      <c r="B906">
        <v>303261455</v>
      </c>
      <c r="C906" t="s">
        <v>6105</v>
      </c>
      <c r="D906" s="2">
        <v>28634</v>
      </c>
      <c r="E906" t="s">
        <v>6131</v>
      </c>
      <c r="F906" t="s">
        <v>6141</v>
      </c>
      <c r="G906">
        <v>597486105</v>
      </c>
    </row>
    <row r="907" spans="1:7" x14ac:dyDescent="0.35">
      <c r="A907" t="s">
        <v>4708</v>
      </c>
      <c r="B907">
        <v>859136057</v>
      </c>
      <c r="C907" t="s">
        <v>6104</v>
      </c>
      <c r="D907" s="2">
        <v>22426</v>
      </c>
      <c r="E907" t="s">
        <v>6135</v>
      </c>
      <c r="F907" t="s">
        <v>6128</v>
      </c>
      <c r="G907">
        <v>1184293632</v>
      </c>
    </row>
    <row r="908" spans="1:7" x14ac:dyDescent="0.35">
      <c r="A908" t="s">
        <v>4918</v>
      </c>
      <c r="B908">
        <v>610013610</v>
      </c>
      <c r="C908" t="s">
        <v>6119</v>
      </c>
      <c r="D908" s="2">
        <v>29366</v>
      </c>
      <c r="E908" t="s">
        <v>6127</v>
      </c>
      <c r="F908" t="s">
        <v>6172</v>
      </c>
      <c r="G908">
        <v>231058464</v>
      </c>
    </row>
    <row r="909" spans="1:7" x14ac:dyDescent="0.35">
      <c r="A909" t="s">
        <v>5113</v>
      </c>
      <c r="B909">
        <v>233314261</v>
      </c>
      <c r="C909" t="s">
        <v>6105</v>
      </c>
      <c r="D909" s="2">
        <v>41783</v>
      </c>
      <c r="E909" t="s">
        <v>6135</v>
      </c>
      <c r="F909" t="s">
        <v>6166</v>
      </c>
      <c r="G909">
        <v>2976038793</v>
      </c>
    </row>
    <row r="910" spans="1:7" x14ac:dyDescent="0.35">
      <c r="A910" t="s">
        <v>1981</v>
      </c>
      <c r="B910">
        <v>177736275</v>
      </c>
      <c r="C910" t="s">
        <v>6102</v>
      </c>
      <c r="D910" s="2">
        <v>34478</v>
      </c>
      <c r="E910" t="s">
        <v>6135</v>
      </c>
      <c r="F910" t="s">
        <v>6161</v>
      </c>
      <c r="G910">
        <v>1094220864</v>
      </c>
    </row>
    <row r="911" spans="1:7" x14ac:dyDescent="0.35">
      <c r="A911" t="s">
        <v>1859</v>
      </c>
      <c r="B911">
        <v>506706025</v>
      </c>
      <c r="C911" t="s">
        <v>6103</v>
      </c>
      <c r="D911" s="2">
        <v>35575</v>
      </c>
      <c r="E911" t="s">
        <v>6131</v>
      </c>
      <c r="F911" t="s">
        <v>6165</v>
      </c>
      <c r="G911">
        <v>2783251284</v>
      </c>
    </row>
    <row r="912" spans="1:7" x14ac:dyDescent="0.35">
      <c r="A912" t="s">
        <v>2847</v>
      </c>
      <c r="B912">
        <v>933105282</v>
      </c>
      <c r="C912" t="s">
        <v>6103</v>
      </c>
      <c r="D912" s="2">
        <v>28270</v>
      </c>
      <c r="E912" t="s">
        <v>6135</v>
      </c>
      <c r="F912" t="s">
        <v>6165</v>
      </c>
      <c r="G912">
        <v>2473655733</v>
      </c>
    </row>
    <row r="913" spans="1:7" x14ac:dyDescent="0.35">
      <c r="A913" t="s">
        <v>1827</v>
      </c>
      <c r="B913">
        <v>824314669</v>
      </c>
      <c r="C913" t="s">
        <v>6108</v>
      </c>
      <c r="D913" s="2">
        <v>31921</v>
      </c>
      <c r="E913" t="s">
        <v>6127</v>
      </c>
      <c r="F913" t="s">
        <v>6148</v>
      </c>
      <c r="G913">
        <v>1441484352</v>
      </c>
    </row>
    <row r="914" spans="1:7" x14ac:dyDescent="0.35">
      <c r="A914" t="s">
        <v>5355</v>
      </c>
      <c r="B914">
        <v>542178048</v>
      </c>
      <c r="C914" t="s">
        <v>6122</v>
      </c>
      <c r="D914" s="2">
        <v>36304</v>
      </c>
      <c r="E914" t="s">
        <v>6131</v>
      </c>
      <c r="F914" t="s">
        <v>6164</v>
      </c>
      <c r="G914">
        <v>3049606706</v>
      </c>
    </row>
    <row r="915" spans="1:7" x14ac:dyDescent="0.35">
      <c r="A915" t="s">
        <v>156</v>
      </c>
      <c r="B915">
        <v>76810447</v>
      </c>
      <c r="C915" t="s">
        <v>6120</v>
      </c>
      <c r="D915" s="2">
        <v>34843</v>
      </c>
      <c r="E915" t="s">
        <v>6135</v>
      </c>
      <c r="F915" t="s">
        <v>6139</v>
      </c>
      <c r="G915">
        <v>18514125</v>
      </c>
    </row>
    <row r="916" spans="1:7" x14ac:dyDescent="0.35">
      <c r="A916" t="s">
        <v>5923</v>
      </c>
      <c r="B916">
        <v>695447801</v>
      </c>
      <c r="C916" t="s">
        <v>6121</v>
      </c>
      <c r="D916" s="2">
        <v>22061</v>
      </c>
      <c r="E916" t="s">
        <v>6135</v>
      </c>
      <c r="F916" t="s">
        <v>6147</v>
      </c>
      <c r="G916">
        <v>1635053217</v>
      </c>
    </row>
    <row r="917" spans="1:7" x14ac:dyDescent="0.35">
      <c r="A917" t="s">
        <v>5487</v>
      </c>
      <c r="B917">
        <v>227761274</v>
      </c>
      <c r="C917" t="s">
        <v>6108</v>
      </c>
      <c r="D917" s="2">
        <v>35575</v>
      </c>
      <c r="E917" t="s">
        <v>6135</v>
      </c>
      <c r="F917" t="s">
        <v>6130</v>
      </c>
      <c r="G917">
        <v>37071936</v>
      </c>
    </row>
    <row r="918" spans="1:7" x14ac:dyDescent="0.35">
      <c r="A918" t="s">
        <v>4258</v>
      </c>
      <c r="B918">
        <v>23985999</v>
      </c>
      <c r="C918" t="s">
        <v>6113</v>
      </c>
      <c r="D918" s="2">
        <v>27905</v>
      </c>
      <c r="E918" t="s">
        <v>6131</v>
      </c>
      <c r="F918" t="s">
        <v>6153</v>
      </c>
      <c r="G918">
        <v>6880896</v>
      </c>
    </row>
    <row r="919" spans="1:7" x14ac:dyDescent="0.35">
      <c r="A919" t="s">
        <v>2073</v>
      </c>
      <c r="B919">
        <v>266596220</v>
      </c>
      <c r="C919" t="s">
        <v>6119</v>
      </c>
      <c r="D919" s="2">
        <v>28270</v>
      </c>
      <c r="E919" t="s">
        <v>6135</v>
      </c>
      <c r="F919" t="s">
        <v>6172</v>
      </c>
      <c r="G919">
        <v>850646811</v>
      </c>
    </row>
    <row r="920" spans="1:7" x14ac:dyDescent="0.35">
      <c r="A920" t="s">
        <v>2154</v>
      </c>
      <c r="B920">
        <v>866750682</v>
      </c>
      <c r="C920" t="s">
        <v>6113</v>
      </c>
      <c r="D920" s="2">
        <v>39593</v>
      </c>
      <c r="E920" t="s">
        <v>6135</v>
      </c>
      <c r="F920" t="s">
        <v>2588</v>
      </c>
      <c r="G920">
        <v>268015125</v>
      </c>
    </row>
    <row r="921" spans="1:7" x14ac:dyDescent="0.35">
      <c r="A921" t="s">
        <v>1042</v>
      </c>
      <c r="B921">
        <v>437806030</v>
      </c>
      <c r="C921" t="s">
        <v>6116</v>
      </c>
      <c r="D921" s="2">
        <v>28634</v>
      </c>
      <c r="E921" t="s">
        <v>6129</v>
      </c>
      <c r="F921" t="s">
        <v>6149</v>
      </c>
      <c r="G921">
        <v>1503044928</v>
      </c>
    </row>
    <row r="922" spans="1:7" x14ac:dyDescent="0.35">
      <c r="A922" t="s">
        <v>824</v>
      </c>
      <c r="B922">
        <v>252358075</v>
      </c>
      <c r="C922" t="s">
        <v>6119</v>
      </c>
      <c r="D922" s="2">
        <v>38132</v>
      </c>
      <c r="E922" t="s">
        <v>6129</v>
      </c>
      <c r="F922" t="s">
        <v>6172</v>
      </c>
      <c r="G922">
        <v>16954275</v>
      </c>
    </row>
    <row r="923" spans="1:7" x14ac:dyDescent="0.35">
      <c r="A923" t="s">
        <v>2491</v>
      </c>
      <c r="B923">
        <v>58064170</v>
      </c>
      <c r="C923" t="s">
        <v>6114</v>
      </c>
      <c r="D923" s="2">
        <v>35939</v>
      </c>
      <c r="E923" t="s">
        <v>6140</v>
      </c>
      <c r="F923" t="s">
        <v>6154</v>
      </c>
      <c r="G923">
        <v>2285075625</v>
      </c>
    </row>
    <row r="924" spans="1:7" x14ac:dyDescent="0.35">
      <c r="A924" t="s">
        <v>1707</v>
      </c>
      <c r="B924">
        <v>309510957</v>
      </c>
      <c r="C924" t="s">
        <v>6108</v>
      </c>
      <c r="D924" s="2">
        <v>30827</v>
      </c>
      <c r="E924" t="s">
        <v>6133</v>
      </c>
      <c r="F924" t="s">
        <v>6130</v>
      </c>
      <c r="G924">
        <v>924876506</v>
      </c>
    </row>
    <row r="925" spans="1:7" x14ac:dyDescent="0.35">
      <c r="A925" t="s">
        <v>4372</v>
      </c>
      <c r="B925">
        <v>540418090</v>
      </c>
      <c r="C925" t="s">
        <v>6104</v>
      </c>
      <c r="D925" s="2">
        <v>35939</v>
      </c>
      <c r="E925" t="s">
        <v>6135</v>
      </c>
      <c r="F925" t="s">
        <v>6162</v>
      </c>
      <c r="G925">
        <v>3463057017</v>
      </c>
    </row>
    <row r="926" spans="1:7" x14ac:dyDescent="0.35">
      <c r="A926" t="s">
        <v>2523</v>
      </c>
      <c r="B926">
        <v>128772613</v>
      </c>
      <c r="C926" t="s">
        <v>6112</v>
      </c>
      <c r="D926" s="2">
        <v>34114</v>
      </c>
      <c r="E926" t="s">
        <v>6133</v>
      </c>
      <c r="F926" t="s">
        <v>6173</v>
      </c>
      <c r="G926">
        <v>522797568</v>
      </c>
    </row>
    <row r="927" spans="1:7" x14ac:dyDescent="0.35">
      <c r="A927" t="s">
        <v>4214</v>
      </c>
      <c r="B927">
        <v>925159799</v>
      </c>
      <c r="C927" t="s">
        <v>6122</v>
      </c>
      <c r="D927" s="2">
        <v>30095</v>
      </c>
      <c r="E927" t="s">
        <v>6131</v>
      </c>
      <c r="F927" t="s">
        <v>6164</v>
      </c>
      <c r="G927">
        <v>1695413655</v>
      </c>
    </row>
    <row r="928" spans="1:7" x14ac:dyDescent="0.35">
      <c r="A928" t="s">
        <v>5646</v>
      </c>
      <c r="B928">
        <v>572588123</v>
      </c>
      <c r="C928" t="s">
        <v>6102</v>
      </c>
      <c r="D928" s="2">
        <v>23522</v>
      </c>
      <c r="E928" t="s">
        <v>6135</v>
      </c>
      <c r="F928" t="s">
        <v>5615</v>
      </c>
      <c r="G928">
        <v>1070023095</v>
      </c>
    </row>
    <row r="929" spans="1:7" x14ac:dyDescent="0.35">
      <c r="A929" t="s">
        <v>1997</v>
      </c>
      <c r="B929">
        <v>930711869</v>
      </c>
      <c r="C929" t="s">
        <v>6121</v>
      </c>
      <c r="D929" s="2">
        <v>31556</v>
      </c>
      <c r="E929" t="s">
        <v>6131</v>
      </c>
      <c r="F929" t="s">
        <v>6145</v>
      </c>
      <c r="G929">
        <v>3053480248</v>
      </c>
    </row>
    <row r="930" spans="1:7" x14ac:dyDescent="0.35">
      <c r="A930" t="s">
        <v>853</v>
      </c>
      <c r="B930">
        <v>170783195</v>
      </c>
      <c r="C930" t="s">
        <v>6108</v>
      </c>
      <c r="D930" s="2">
        <v>41419</v>
      </c>
      <c r="E930" t="s">
        <v>6140</v>
      </c>
      <c r="F930" t="s">
        <v>6158</v>
      </c>
      <c r="G930">
        <v>3192059145</v>
      </c>
    </row>
    <row r="931" spans="1:7" x14ac:dyDescent="0.35">
      <c r="A931" t="s">
        <v>2997</v>
      </c>
      <c r="B931">
        <v>283340715</v>
      </c>
      <c r="C931" t="s">
        <v>6108</v>
      </c>
      <c r="D931" s="2">
        <v>42515</v>
      </c>
      <c r="E931" t="s">
        <v>6135</v>
      </c>
      <c r="F931" t="s">
        <v>6130</v>
      </c>
      <c r="G931">
        <v>724843008</v>
      </c>
    </row>
    <row r="932" spans="1:7" x14ac:dyDescent="0.35">
      <c r="A932" t="s">
        <v>1243</v>
      </c>
      <c r="B932">
        <v>280454740</v>
      </c>
      <c r="C932" t="s">
        <v>6116</v>
      </c>
      <c r="D932" s="2">
        <v>29366</v>
      </c>
      <c r="E932" t="s">
        <v>6140</v>
      </c>
      <c r="F932" t="s">
        <v>6149</v>
      </c>
      <c r="G932">
        <v>3079443147</v>
      </c>
    </row>
    <row r="933" spans="1:7" x14ac:dyDescent="0.35">
      <c r="A933" t="s">
        <v>2343</v>
      </c>
      <c r="B933">
        <v>392445704</v>
      </c>
      <c r="C933" t="s">
        <v>6103</v>
      </c>
      <c r="D933" s="2">
        <v>34843</v>
      </c>
      <c r="E933" t="s">
        <v>6135</v>
      </c>
      <c r="F933" t="s">
        <v>6134</v>
      </c>
      <c r="G933">
        <v>4554013191</v>
      </c>
    </row>
    <row r="934" spans="1:7" x14ac:dyDescent="0.35">
      <c r="A934" t="s">
        <v>4508</v>
      </c>
      <c r="B934">
        <v>652999055</v>
      </c>
      <c r="C934" t="s">
        <v>6111</v>
      </c>
      <c r="D934" s="2">
        <v>26444</v>
      </c>
      <c r="E934" t="s">
        <v>6135</v>
      </c>
      <c r="F934" t="s">
        <v>561</v>
      </c>
      <c r="G934">
        <v>1129756224</v>
      </c>
    </row>
    <row r="935" spans="1:7" x14ac:dyDescent="0.35">
      <c r="A935" t="s">
        <v>5161</v>
      </c>
      <c r="B935">
        <v>817959591</v>
      </c>
      <c r="C935" t="s">
        <v>6104</v>
      </c>
      <c r="D935" s="2">
        <v>42148</v>
      </c>
      <c r="E935" t="s">
        <v>6133</v>
      </c>
      <c r="F935" t="s">
        <v>6128</v>
      </c>
      <c r="G935">
        <v>570397815</v>
      </c>
    </row>
    <row r="936" spans="1:7" x14ac:dyDescent="0.35">
      <c r="A936" t="s">
        <v>1132</v>
      </c>
      <c r="B936">
        <v>49880986</v>
      </c>
      <c r="C936" t="s">
        <v>6108</v>
      </c>
      <c r="D936" s="2">
        <v>21694</v>
      </c>
      <c r="E936" t="s">
        <v>6135</v>
      </c>
      <c r="F936" t="s">
        <v>6152</v>
      </c>
      <c r="G936">
        <v>333918879</v>
      </c>
    </row>
    <row r="937" spans="1:7" x14ac:dyDescent="0.35">
      <c r="A937" t="s">
        <v>1072</v>
      </c>
      <c r="B937">
        <v>93369459</v>
      </c>
      <c r="C937" t="s">
        <v>6117</v>
      </c>
      <c r="D937" s="2">
        <v>28634</v>
      </c>
      <c r="E937" t="s">
        <v>6127</v>
      </c>
      <c r="F937" t="s">
        <v>6150</v>
      </c>
      <c r="G937">
        <v>1557120775</v>
      </c>
    </row>
    <row r="938" spans="1:7" x14ac:dyDescent="0.35">
      <c r="A938" t="s">
        <v>6042</v>
      </c>
      <c r="B938">
        <v>267895724</v>
      </c>
      <c r="C938" t="s">
        <v>6111</v>
      </c>
      <c r="D938" s="2">
        <v>28999</v>
      </c>
      <c r="E938" t="s">
        <v>6131</v>
      </c>
      <c r="F938" t="s">
        <v>6163</v>
      </c>
      <c r="G938">
        <v>689741568</v>
      </c>
    </row>
    <row r="939" spans="1:7" x14ac:dyDescent="0.35">
      <c r="A939" t="s">
        <v>1479</v>
      </c>
      <c r="B939">
        <v>728731078</v>
      </c>
      <c r="C939" t="s">
        <v>6112</v>
      </c>
      <c r="D939" s="2">
        <v>25348</v>
      </c>
      <c r="E939" t="s">
        <v>6135</v>
      </c>
      <c r="F939" t="s">
        <v>6173</v>
      </c>
      <c r="G939">
        <v>697027968</v>
      </c>
    </row>
    <row r="940" spans="1:7" x14ac:dyDescent="0.35">
      <c r="A940" t="s">
        <v>2027</v>
      </c>
      <c r="B940">
        <v>978531360</v>
      </c>
      <c r="C940" t="s">
        <v>6108</v>
      </c>
      <c r="D940" s="2">
        <v>28999</v>
      </c>
      <c r="E940" t="s">
        <v>6127</v>
      </c>
      <c r="F940" t="s">
        <v>6143</v>
      </c>
      <c r="G940">
        <v>956821294</v>
      </c>
    </row>
    <row r="941" spans="1:7" x14ac:dyDescent="0.35">
      <c r="A941" t="s">
        <v>1372</v>
      </c>
      <c r="B941">
        <v>159795410</v>
      </c>
      <c r="C941" t="s">
        <v>6119</v>
      </c>
      <c r="D941" s="2">
        <v>34843</v>
      </c>
      <c r="E941" t="s">
        <v>6135</v>
      </c>
      <c r="F941" t="s">
        <v>6169</v>
      </c>
      <c r="G941">
        <v>1839574736</v>
      </c>
    </row>
    <row r="942" spans="1:7" x14ac:dyDescent="0.35">
      <c r="A942" t="s">
        <v>2703</v>
      </c>
      <c r="B942">
        <v>666765095</v>
      </c>
      <c r="C942" t="s">
        <v>6108</v>
      </c>
      <c r="D942" s="2">
        <v>36304</v>
      </c>
      <c r="E942" t="s">
        <v>6135</v>
      </c>
      <c r="F942" t="s">
        <v>6130</v>
      </c>
      <c r="G942">
        <v>3398025736</v>
      </c>
    </row>
    <row r="943" spans="1:7" x14ac:dyDescent="0.35">
      <c r="A943" t="s">
        <v>3507</v>
      </c>
      <c r="B943">
        <v>941690204</v>
      </c>
      <c r="C943" t="s">
        <v>6120</v>
      </c>
      <c r="D943" s="2">
        <v>41783</v>
      </c>
      <c r="E943" t="s">
        <v>6133</v>
      </c>
      <c r="F943" t="s">
        <v>6139</v>
      </c>
      <c r="G943">
        <v>285493065</v>
      </c>
    </row>
    <row r="944" spans="1:7" x14ac:dyDescent="0.35">
      <c r="A944" t="s">
        <v>5011</v>
      </c>
      <c r="B944">
        <v>177031782</v>
      </c>
      <c r="C944" t="s">
        <v>6122</v>
      </c>
      <c r="D944" s="2">
        <v>37765</v>
      </c>
      <c r="E944" t="s">
        <v>6133</v>
      </c>
      <c r="F944" t="s">
        <v>6164</v>
      </c>
      <c r="G944">
        <v>9061374</v>
      </c>
    </row>
    <row r="945" spans="1:7" x14ac:dyDescent="0.35">
      <c r="A945" t="s">
        <v>2240</v>
      </c>
      <c r="B945">
        <v>232806399</v>
      </c>
      <c r="C945" t="s">
        <v>6108</v>
      </c>
      <c r="D945" s="2">
        <v>25712</v>
      </c>
      <c r="E945" t="s">
        <v>6129</v>
      </c>
      <c r="F945" t="s">
        <v>6143</v>
      </c>
      <c r="G945">
        <v>253515328</v>
      </c>
    </row>
    <row r="946" spans="1:7" x14ac:dyDescent="0.35">
      <c r="A946" t="s">
        <v>2166</v>
      </c>
      <c r="B946">
        <v>104099391</v>
      </c>
      <c r="C946" t="s">
        <v>6119</v>
      </c>
      <c r="D946" s="2">
        <v>20965</v>
      </c>
      <c r="E946" t="s">
        <v>6135</v>
      </c>
      <c r="F946" t="s">
        <v>6169</v>
      </c>
      <c r="G946">
        <v>33952278</v>
      </c>
    </row>
    <row r="947" spans="1:7" x14ac:dyDescent="0.35">
      <c r="A947" t="s">
        <v>3786</v>
      </c>
      <c r="B947">
        <v>903996598</v>
      </c>
      <c r="C947" t="s">
        <v>6122</v>
      </c>
      <c r="D947" s="2">
        <v>23887</v>
      </c>
      <c r="E947" t="s">
        <v>6133</v>
      </c>
      <c r="F947" t="s">
        <v>4140</v>
      </c>
      <c r="G947">
        <v>1695480585</v>
      </c>
    </row>
    <row r="948" spans="1:7" x14ac:dyDescent="0.35">
      <c r="A948" t="s">
        <v>2581</v>
      </c>
      <c r="B948">
        <v>84076632</v>
      </c>
      <c r="C948" t="s">
        <v>6122</v>
      </c>
      <c r="D948" s="2">
        <v>34843</v>
      </c>
      <c r="E948" t="s">
        <v>6131</v>
      </c>
      <c r="F948" t="s">
        <v>6164</v>
      </c>
      <c r="G948">
        <v>3962190141</v>
      </c>
    </row>
    <row r="949" spans="1:7" x14ac:dyDescent="0.35">
      <c r="A949" t="s">
        <v>3332</v>
      </c>
      <c r="B949">
        <v>949538015</v>
      </c>
      <c r="C949" t="s">
        <v>6108</v>
      </c>
      <c r="D949" s="2">
        <v>26077</v>
      </c>
      <c r="E949" t="s">
        <v>6135</v>
      </c>
      <c r="F949" t="s">
        <v>6170</v>
      </c>
      <c r="G949">
        <v>1927271775</v>
      </c>
    </row>
    <row r="950" spans="1:7" x14ac:dyDescent="0.35">
      <c r="A950" t="s">
        <v>4884</v>
      </c>
      <c r="B950">
        <v>626603303</v>
      </c>
      <c r="C950" t="s">
        <v>6111</v>
      </c>
      <c r="D950" s="2">
        <v>42148</v>
      </c>
      <c r="E950" t="s">
        <v>6135</v>
      </c>
      <c r="F950" t="s">
        <v>6136</v>
      </c>
      <c r="G950">
        <v>4479280644</v>
      </c>
    </row>
    <row r="951" spans="1:7" x14ac:dyDescent="0.35">
      <c r="A951" t="s">
        <v>2395</v>
      </c>
      <c r="B951">
        <v>51357710</v>
      </c>
      <c r="C951" t="s">
        <v>6108</v>
      </c>
      <c r="D951" s="2">
        <v>43609</v>
      </c>
      <c r="E951" t="s">
        <v>6133</v>
      </c>
      <c r="F951" t="s">
        <v>6152</v>
      </c>
      <c r="G951">
        <v>61901372</v>
      </c>
    </row>
    <row r="952" spans="1:7" x14ac:dyDescent="0.35">
      <c r="A952" t="s">
        <v>1047</v>
      </c>
      <c r="B952">
        <v>136232022</v>
      </c>
      <c r="C952" t="s">
        <v>6118</v>
      </c>
      <c r="D952" s="2">
        <v>35210</v>
      </c>
      <c r="E952" t="s">
        <v>6133</v>
      </c>
      <c r="F952" t="s">
        <v>6159</v>
      </c>
      <c r="G952">
        <v>1090369256</v>
      </c>
    </row>
    <row r="953" spans="1:7" x14ac:dyDescent="0.35">
      <c r="A953" t="s">
        <v>917</v>
      </c>
      <c r="B953">
        <v>848268059</v>
      </c>
      <c r="C953" t="s">
        <v>6121</v>
      </c>
      <c r="D953" s="2">
        <v>36671</v>
      </c>
      <c r="E953" t="s">
        <v>6133</v>
      </c>
      <c r="F953" t="s">
        <v>6147</v>
      </c>
      <c r="G953">
        <v>381528552</v>
      </c>
    </row>
    <row r="954" spans="1:7" x14ac:dyDescent="0.35">
      <c r="A954" t="s">
        <v>1595</v>
      </c>
      <c r="B954">
        <v>536974720</v>
      </c>
      <c r="C954" t="s">
        <v>6108</v>
      </c>
      <c r="D954" s="2">
        <v>32288</v>
      </c>
      <c r="E954" t="s">
        <v>6127</v>
      </c>
      <c r="F954" t="s">
        <v>6148</v>
      </c>
      <c r="G954">
        <v>4846909968</v>
      </c>
    </row>
    <row r="955" spans="1:7" x14ac:dyDescent="0.35">
      <c r="A955" t="s">
        <v>3818</v>
      </c>
      <c r="B955">
        <v>388561379</v>
      </c>
      <c r="C955" t="s">
        <v>6114</v>
      </c>
      <c r="D955" s="2">
        <v>30095</v>
      </c>
      <c r="E955" t="s">
        <v>6133</v>
      </c>
      <c r="F955" t="s">
        <v>6154</v>
      </c>
      <c r="G955">
        <v>562278024</v>
      </c>
    </row>
    <row r="956" spans="1:7" x14ac:dyDescent="0.35">
      <c r="A956" t="s">
        <v>523</v>
      </c>
      <c r="B956">
        <v>340309780</v>
      </c>
      <c r="C956" t="s">
        <v>6110</v>
      </c>
      <c r="D956" s="2">
        <v>27905</v>
      </c>
      <c r="E956" t="s">
        <v>6127</v>
      </c>
      <c r="F956" t="s">
        <v>6137</v>
      </c>
      <c r="G956">
        <v>2248390718</v>
      </c>
    </row>
    <row r="957" spans="1:7" x14ac:dyDescent="0.35">
      <c r="A957" t="s">
        <v>2198</v>
      </c>
      <c r="B957">
        <v>254387170</v>
      </c>
      <c r="C957" t="s">
        <v>6108</v>
      </c>
      <c r="D957" s="2">
        <v>20233</v>
      </c>
      <c r="E957" t="s">
        <v>6135</v>
      </c>
      <c r="F957" t="s">
        <v>6170</v>
      </c>
      <c r="G957">
        <v>1565654796</v>
      </c>
    </row>
    <row r="958" spans="1:7" x14ac:dyDescent="0.35">
      <c r="A958" t="s">
        <v>2570</v>
      </c>
      <c r="B958">
        <v>988403910</v>
      </c>
      <c r="C958" t="s">
        <v>6109</v>
      </c>
      <c r="D958" s="2">
        <v>24983</v>
      </c>
      <c r="E958" t="s">
        <v>6131</v>
      </c>
      <c r="F958" t="s">
        <v>6160</v>
      </c>
      <c r="G958">
        <v>840366292</v>
      </c>
    </row>
    <row r="959" spans="1:7" x14ac:dyDescent="0.35">
      <c r="A959" t="s">
        <v>2657</v>
      </c>
      <c r="B959">
        <v>827798637</v>
      </c>
      <c r="C959" t="s">
        <v>6108</v>
      </c>
      <c r="D959" s="2">
        <v>35939</v>
      </c>
      <c r="E959" t="s">
        <v>6131</v>
      </c>
      <c r="F959" t="s">
        <v>6144</v>
      </c>
      <c r="G959">
        <v>2677239873</v>
      </c>
    </row>
    <row r="960" spans="1:7" x14ac:dyDescent="0.35">
      <c r="A960" t="s">
        <v>4187</v>
      </c>
      <c r="B960">
        <v>965644948</v>
      </c>
      <c r="C960" t="s">
        <v>6107</v>
      </c>
      <c r="D960" s="2">
        <v>33017</v>
      </c>
      <c r="E960" t="s">
        <v>6129</v>
      </c>
      <c r="F960" t="s">
        <v>6156</v>
      </c>
      <c r="G960">
        <v>1730520596</v>
      </c>
    </row>
    <row r="961" spans="1:7" x14ac:dyDescent="0.35">
      <c r="A961" t="s">
        <v>3016</v>
      </c>
      <c r="B961">
        <v>56948709</v>
      </c>
      <c r="C961" t="s">
        <v>6111</v>
      </c>
      <c r="D961" s="2">
        <v>20965</v>
      </c>
      <c r="E961" t="s">
        <v>6133</v>
      </c>
      <c r="F961" t="s">
        <v>6136</v>
      </c>
      <c r="G961">
        <v>3001142931</v>
      </c>
    </row>
    <row r="962" spans="1:7" x14ac:dyDescent="0.35">
      <c r="A962" t="s">
        <v>2323</v>
      </c>
      <c r="B962">
        <v>336758713</v>
      </c>
      <c r="C962" t="s">
        <v>6102</v>
      </c>
      <c r="D962" s="2">
        <v>39593</v>
      </c>
      <c r="E962" t="s">
        <v>6135</v>
      </c>
      <c r="F962" t="s">
        <v>6138</v>
      </c>
      <c r="G962">
        <v>622067128</v>
      </c>
    </row>
    <row r="963" spans="1:7" x14ac:dyDescent="0.35">
      <c r="A963" t="s">
        <v>2150</v>
      </c>
      <c r="B963">
        <v>797666813</v>
      </c>
      <c r="C963" t="s">
        <v>6112</v>
      </c>
      <c r="D963" s="2">
        <v>22061</v>
      </c>
      <c r="E963" t="s">
        <v>6127</v>
      </c>
      <c r="F963" t="s">
        <v>6155</v>
      </c>
      <c r="G963">
        <v>265014945</v>
      </c>
    </row>
    <row r="964" spans="1:7" x14ac:dyDescent="0.35">
      <c r="A964" t="s">
        <v>5987</v>
      </c>
      <c r="B964">
        <v>114607143</v>
      </c>
      <c r="C964" t="s">
        <v>6104</v>
      </c>
      <c r="D964" s="2">
        <v>35210</v>
      </c>
      <c r="E964" t="s">
        <v>6131</v>
      </c>
      <c r="F964" t="s">
        <v>6128</v>
      </c>
      <c r="G964">
        <v>826308621</v>
      </c>
    </row>
    <row r="965" spans="1:7" x14ac:dyDescent="0.35">
      <c r="A965" t="s">
        <v>684</v>
      </c>
      <c r="B965">
        <v>475323517</v>
      </c>
      <c r="C965" t="s">
        <v>6105</v>
      </c>
      <c r="D965" s="2">
        <v>31192</v>
      </c>
      <c r="E965" t="s">
        <v>6129</v>
      </c>
      <c r="F965" t="s">
        <v>6166</v>
      </c>
      <c r="G965">
        <v>2562803523</v>
      </c>
    </row>
    <row r="966" spans="1:7" x14ac:dyDescent="0.35">
      <c r="A966" t="s">
        <v>4432</v>
      </c>
      <c r="B966">
        <v>72496093</v>
      </c>
      <c r="C966" t="s">
        <v>6121</v>
      </c>
      <c r="D966" s="2">
        <v>31192</v>
      </c>
      <c r="E966" t="s">
        <v>6129</v>
      </c>
      <c r="F966" t="s">
        <v>6147</v>
      </c>
      <c r="G966">
        <v>779599808</v>
      </c>
    </row>
    <row r="967" spans="1:7" x14ac:dyDescent="0.35">
      <c r="A967" t="s">
        <v>5753</v>
      </c>
      <c r="B967">
        <v>415890182</v>
      </c>
      <c r="C967" t="s">
        <v>6113</v>
      </c>
      <c r="D967" s="2">
        <v>39226</v>
      </c>
      <c r="E967" t="s">
        <v>6131</v>
      </c>
      <c r="F967" t="s">
        <v>6153</v>
      </c>
      <c r="G967">
        <v>532962753</v>
      </c>
    </row>
    <row r="968" spans="1:7" x14ac:dyDescent="0.35">
      <c r="A968" t="s">
        <v>4111</v>
      </c>
      <c r="B968">
        <v>355247230</v>
      </c>
      <c r="C968" t="s">
        <v>6108</v>
      </c>
      <c r="D968" s="2">
        <v>24616</v>
      </c>
      <c r="E968" t="s">
        <v>6135</v>
      </c>
      <c r="F968" t="s">
        <v>6143</v>
      </c>
      <c r="G968">
        <v>912430464</v>
      </c>
    </row>
    <row r="969" spans="1:7" x14ac:dyDescent="0.35">
      <c r="A969" t="s">
        <v>3626</v>
      </c>
      <c r="B969">
        <v>793373801</v>
      </c>
      <c r="C969" t="s">
        <v>6107</v>
      </c>
      <c r="D969" s="2">
        <v>34114</v>
      </c>
      <c r="E969" t="s">
        <v>6129</v>
      </c>
      <c r="F969" t="s">
        <v>6156</v>
      </c>
      <c r="G969">
        <v>5148095744</v>
      </c>
    </row>
    <row r="970" spans="1:7" x14ac:dyDescent="0.35">
      <c r="A970" t="s">
        <v>3383</v>
      </c>
      <c r="B970">
        <v>701408949</v>
      </c>
      <c r="C970" t="s">
        <v>6107</v>
      </c>
      <c r="D970" s="2">
        <v>33749</v>
      </c>
      <c r="E970" t="s">
        <v>6135</v>
      </c>
      <c r="F970" t="s">
        <v>6156</v>
      </c>
      <c r="G970">
        <v>4014126675</v>
      </c>
    </row>
    <row r="971" spans="1:7" x14ac:dyDescent="0.35">
      <c r="A971" t="s">
        <v>2327</v>
      </c>
      <c r="B971">
        <v>491584738</v>
      </c>
      <c r="C971" t="s">
        <v>6114</v>
      </c>
      <c r="D971" s="2">
        <v>35210</v>
      </c>
      <c r="E971" t="s">
        <v>6133</v>
      </c>
      <c r="F971" t="s">
        <v>6151</v>
      </c>
      <c r="G971">
        <v>873549567</v>
      </c>
    </row>
    <row r="972" spans="1:7" x14ac:dyDescent="0.35">
      <c r="A972" t="s">
        <v>3028</v>
      </c>
      <c r="B972">
        <v>805761085</v>
      </c>
      <c r="C972" t="s">
        <v>6109</v>
      </c>
      <c r="D972" s="2">
        <v>23522</v>
      </c>
      <c r="E972" t="s">
        <v>6133</v>
      </c>
      <c r="F972" t="s">
        <v>6160</v>
      </c>
      <c r="G972">
        <v>855008506</v>
      </c>
    </row>
    <row r="973" spans="1:7" x14ac:dyDescent="0.35">
      <c r="A973" t="s">
        <v>2564</v>
      </c>
      <c r="B973">
        <v>577024399</v>
      </c>
      <c r="C973" t="s">
        <v>6121</v>
      </c>
      <c r="D973" s="2">
        <v>36671</v>
      </c>
      <c r="E973" t="s">
        <v>6135</v>
      </c>
      <c r="F973" t="s">
        <v>6145</v>
      </c>
      <c r="G973">
        <v>503143424</v>
      </c>
    </row>
    <row r="974" spans="1:7" x14ac:dyDescent="0.35">
      <c r="A974" t="s">
        <v>3475</v>
      </c>
      <c r="B974">
        <v>512435426</v>
      </c>
      <c r="C974" t="s">
        <v>6108</v>
      </c>
      <c r="D974" s="2">
        <v>26444</v>
      </c>
      <c r="E974" t="s">
        <v>6131</v>
      </c>
      <c r="F974" t="s">
        <v>6168</v>
      </c>
      <c r="G974">
        <v>2189041336</v>
      </c>
    </row>
    <row r="975" spans="1:7" x14ac:dyDescent="0.35">
      <c r="A975" t="s">
        <v>898</v>
      </c>
      <c r="B975">
        <v>506918699</v>
      </c>
      <c r="C975" t="s">
        <v>6114</v>
      </c>
      <c r="D975" s="2">
        <v>35210</v>
      </c>
      <c r="E975" t="s">
        <v>6129</v>
      </c>
      <c r="F975" t="s">
        <v>6154</v>
      </c>
      <c r="G975">
        <v>2688843576</v>
      </c>
    </row>
    <row r="976" spans="1:7" x14ac:dyDescent="0.35">
      <c r="A976" t="s">
        <v>6065</v>
      </c>
      <c r="B976">
        <v>318126840</v>
      </c>
      <c r="C976" t="s">
        <v>6122</v>
      </c>
      <c r="D976" s="2">
        <v>44705</v>
      </c>
      <c r="E976" t="s">
        <v>6133</v>
      </c>
      <c r="F976" t="s">
        <v>4140</v>
      </c>
      <c r="G976">
        <v>3578207643</v>
      </c>
    </row>
    <row r="977" spans="1:7" x14ac:dyDescent="0.35">
      <c r="A977" t="s">
        <v>3952</v>
      </c>
      <c r="B977">
        <v>845976453</v>
      </c>
      <c r="C977" t="s">
        <v>6102</v>
      </c>
      <c r="D977" s="2">
        <v>43244</v>
      </c>
      <c r="E977" t="s">
        <v>6133</v>
      </c>
      <c r="F977" t="s">
        <v>6138</v>
      </c>
      <c r="G977">
        <v>826512444</v>
      </c>
    </row>
    <row r="978" spans="1:7" x14ac:dyDescent="0.35">
      <c r="A978" t="s">
        <v>3342</v>
      </c>
      <c r="B978">
        <v>63303242</v>
      </c>
      <c r="C978" t="s">
        <v>6101</v>
      </c>
      <c r="D978" s="2">
        <v>30095</v>
      </c>
      <c r="E978" t="s">
        <v>6135</v>
      </c>
      <c r="F978" t="s">
        <v>6132</v>
      </c>
      <c r="G978">
        <v>983692934</v>
      </c>
    </row>
    <row r="979" spans="1:7" x14ac:dyDescent="0.35">
      <c r="A979" t="s">
        <v>3966</v>
      </c>
      <c r="B979">
        <v>642473211</v>
      </c>
      <c r="C979" t="s">
        <v>6115</v>
      </c>
      <c r="D979" s="2">
        <v>38861</v>
      </c>
      <c r="E979" t="s">
        <v>6135</v>
      </c>
      <c r="F979" t="s">
        <v>6171</v>
      </c>
      <c r="G979">
        <v>913254537</v>
      </c>
    </row>
    <row r="980" spans="1:7" x14ac:dyDescent="0.35">
      <c r="A980" t="s">
        <v>4024</v>
      </c>
      <c r="B980">
        <v>980286712</v>
      </c>
      <c r="C980" t="s">
        <v>6108</v>
      </c>
      <c r="D980" s="2">
        <v>25712</v>
      </c>
      <c r="E980" t="s">
        <v>6135</v>
      </c>
      <c r="F980" t="s">
        <v>6144</v>
      </c>
      <c r="G980">
        <v>632510424</v>
      </c>
    </row>
    <row r="981" spans="1:7" x14ac:dyDescent="0.35">
      <c r="A981" t="s">
        <v>4079</v>
      </c>
      <c r="B981">
        <v>924040912</v>
      </c>
      <c r="C981" t="s">
        <v>6112</v>
      </c>
      <c r="D981" s="2">
        <v>29366</v>
      </c>
      <c r="E981" t="s">
        <v>6133</v>
      </c>
      <c r="F981" t="s">
        <v>6173</v>
      </c>
      <c r="G981">
        <v>1531183134</v>
      </c>
    </row>
    <row r="982" spans="1:7" x14ac:dyDescent="0.35">
      <c r="A982" t="s">
        <v>2627</v>
      </c>
      <c r="B982">
        <v>6178667</v>
      </c>
      <c r="C982" t="s">
        <v>6112</v>
      </c>
      <c r="D982" s="2">
        <v>34114</v>
      </c>
      <c r="E982" t="s">
        <v>6127</v>
      </c>
      <c r="F982" t="s">
        <v>6142</v>
      </c>
      <c r="G982">
        <v>13818123</v>
      </c>
    </row>
    <row r="983" spans="1:7" x14ac:dyDescent="0.35">
      <c r="A983" t="s">
        <v>3992</v>
      </c>
      <c r="B983">
        <v>300722977</v>
      </c>
      <c r="C983" t="s">
        <v>6113</v>
      </c>
      <c r="D983" s="2">
        <v>42515</v>
      </c>
      <c r="E983" t="s">
        <v>6140</v>
      </c>
      <c r="F983" t="s">
        <v>6153</v>
      </c>
      <c r="G983">
        <v>1365173264</v>
      </c>
    </row>
    <row r="984" spans="1:7" x14ac:dyDescent="0.35">
      <c r="A984" t="s">
        <v>2136</v>
      </c>
      <c r="B984">
        <v>490053873</v>
      </c>
      <c r="C984" t="s">
        <v>6115</v>
      </c>
      <c r="D984" s="2">
        <v>21329</v>
      </c>
      <c r="E984" t="s">
        <v>6135</v>
      </c>
      <c r="F984" t="s">
        <v>6171</v>
      </c>
      <c r="G984">
        <v>1230950424</v>
      </c>
    </row>
    <row r="985" spans="1:7" x14ac:dyDescent="0.35">
      <c r="A985" t="s">
        <v>2790</v>
      </c>
      <c r="B985">
        <v>175122483</v>
      </c>
      <c r="C985" t="s">
        <v>6108</v>
      </c>
      <c r="D985" s="2">
        <v>24251</v>
      </c>
      <c r="E985" t="s">
        <v>6131</v>
      </c>
      <c r="F985" t="s">
        <v>6148</v>
      </c>
      <c r="G985">
        <v>80380188</v>
      </c>
    </row>
    <row r="986" spans="1:7" x14ac:dyDescent="0.35">
      <c r="A986" t="s">
        <v>1496</v>
      </c>
      <c r="B986">
        <v>984694071</v>
      </c>
      <c r="C986" t="s">
        <v>6113</v>
      </c>
      <c r="D986" s="2">
        <v>23155</v>
      </c>
      <c r="E986" t="s">
        <v>6133</v>
      </c>
      <c r="F986" t="s">
        <v>2919</v>
      </c>
      <c r="G986">
        <v>17991372</v>
      </c>
    </row>
    <row r="987" spans="1:7" x14ac:dyDescent="0.35">
      <c r="A987" t="s">
        <v>3107</v>
      </c>
      <c r="B987">
        <v>332008952</v>
      </c>
      <c r="C987" t="s">
        <v>6120</v>
      </c>
      <c r="D987" s="2">
        <v>42148</v>
      </c>
      <c r="E987" t="s">
        <v>6131</v>
      </c>
      <c r="F987" t="s">
        <v>4096</v>
      </c>
      <c r="G987">
        <v>2022285603</v>
      </c>
    </row>
    <row r="988" spans="1:7" x14ac:dyDescent="0.35">
      <c r="A988" t="s">
        <v>3658</v>
      </c>
      <c r="B988">
        <v>157230926</v>
      </c>
      <c r="C988" t="s">
        <v>6116</v>
      </c>
      <c r="D988" s="2">
        <v>24983</v>
      </c>
      <c r="E988" t="s">
        <v>6133</v>
      </c>
      <c r="F988" t="s">
        <v>6149</v>
      </c>
      <c r="G988">
        <v>2809186575</v>
      </c>
    </row>
    <row r="989" spans="1:7" x14ac:dyDescent="0.35">
      <c r="A989" t="s">
        <v>5389</v>
      </c>
      <c r="B989">
        <v>29584324</v>
      </c>
      <c r="C989" t="s">
        <v>6111</v>
      </c>
      <c r="D989" s="2">
        <v>40322</v>
      </c>
      <c r="E989" t="s">
        <v>6135</v>
      </c>
      <c r="F989" t="s">
        <v>561</v>
      </c>
      <c r="G989">
        <v>423137735</v>
      </c>
    </row>
    <row r="990" spans="1:7" x14ac:dyDescent="0.35">
      <c r="A990" t="s">
        <v>4527</v>
      </c>
      <c r="B990">
        <v>57782975</v>
      </c>
      <c r="C990" t="s">
        <v>6102</v>
      </c>
      <c r="D990" s="2">
        <v>29731</v>
      </c>
      <c r="E990" t="s">
        <v>6133</v>
      </c>
      <c r="F990" t="s">
        <v>6138</v>
      </c>
      <c r="G990">
        <v>270186794</v>
      </c>
    </row>
    <row r="991" spans="1:7" x14ac:dyDescent="0.35">
      <c r="A991" t="s">
        <v>3705</v>
      </c>
      <c r="B991">
        <v>754830246</v>
      </c>
      <c r="C991" t="s">
        <v>6108</v>
      </c>
      <c r="D991" s="2">
        <v>41783</v>
      </c>
      <c r="E991" t="s">
        <v>6133</v>
      </c>
      <c r="F991" t="s">
        <v>6146</v>
      </c>
      <c r="G991">
        <v>272444368</v>
      </c>
    </row>
    <row r="992" spans="1:7" x14ac:dyDescent="0.35">
      <c r="A992" t="s">
        <v>2699</v>
      </c>
      <c r="B992">
        <v>985217845</v>
      </c>
      <c r="C992" t="s">
        <v>6113</v>
      </c>
      <c r="D992" s="2">
        <v>42515</v>
      </c>
      <c r="E992" t="s">
        <v>6133</v>
      </c>
      <c r="F992" t="s">
        <v>2588</v>
      </c>
      <c r="G992">
        <v>62120595</v>
      </c>
    </row>
    <row r="993" spans="1:7" x14ac:dyDescent="0.35">
      <c r="A993" t="s">
        <v>1527</v>
      </c>
      <c r="B993">
        <v>119671646</v>
      </c>
      <c r="C993" t="s">
        <v>6109</v>
      </c>
      <c r="D993" s="2">
        <v>23155</v>
      </c>
      <c r="E993" t="s">
        <v>6131</v>
      </c>
      <c r="F993" t="s">
        <v>6160</v>
      </c>
      <c r="G993">
        <v>2480044392</v>
      </c>
    </row>
    <row r="994" spans="1:7" x14ac:dyDescent="0.35">
      <c r="A994" t="s">
        <v>1155</v>
      </c>
      <c r="B994">
        <v>951114423</v>
      </c>
      <c r="C994" t="s">
        <v>6102</v>
      </c>
      <c r="D994" s="2">
        <v>37765</v>
      </c>
      <c r="E994" t="s">
        <v>6131</v>
      </c>
      <c r="F994" t="s">
        <v>6161</v>
      </c>
      <c r="G994">
        <v>1169952999</v>
      </c>
    </row>
    <row r="995" spans="1:7" x14ac:dyDescent="0.35">
      <c r="A995" t="s">
        <v>5066</v>
      </c>
      <c r="B995">
        <v>760954225</v>
      </c>
      <c r="C995" t="s">
        <v>6108</v>
      </c>
      <c r="D995" s="2">
        <v>37036</v>
      </c>
      <c r="E995" t="s">
        <v>6135</v>
      </c>
      <c r="F995" t="s">
        <v>6152</v>
      </c>
      <c r="G995">
        <v>2032604028</v>
      </c>
    </row>
    <row r="996" spans="1:7" x14ac:dyDescent="0.35">
      <c r="A996" t="s">
        <v>4608</v>
      </c>
      <c r="B996">
        <v>92871480</v>
      </c>
      <c r="C996" t="s">
        <v>6120</v>
      </c>
      <c r="D996" s="2">
        <v>25348</v>
      </c>
      <c r="E996" t="s">
        <v>6131</v>
      </c>
      <c r="F996" t="s">
        <v>6139</v>
      </c>
      <c r="G996">
        <v>1617665418</v>
      </c>
    </row>
    <row r="997" spans="1:7" x14ac:dyDescent="0.35">
      <c r="A997" t="s">
        <v>3585</v>
      </c>
      <c r="B997">
        <v>322285626</v>
      </c>
      <c r="C997" t="s">
        <v>6105</v>
      </c>
      <c r="D997" s="2">
        <v>41054</v>
      </c>
      <c r="E997" t="s">
        <v>6135</v>
      </c>
      <c r="F997" t="s">
        <v>6166</v>
      </c>
      <c r="G997">
        <v>447161124</v>
      </c>
    </row>
    <row r="998" spans="1:7" x14ac:dyDescent="0.35">
      <c r="A998" t="s">
        <v>1772</v>
      </c>
      <c r="B998">
        <v>542215836</v>
      </c>
      <c r="C998" t="s">
        <v>6109</v>
      </c>
      <c r="D998" s="2">
        <v>22426</v>
      </c>
      <c r="E998" t="s">
        <v>6129</v>
      </c>
      <c r="F998" t="s">
        <v>6160</v>
      </c>
      <c r="G998">
        <v>607651956</v>
      </c>
    </row>
    <row r="999" spans="1:7" x14ac:dyDescent="0.35">
      <c r="A999" t="s">
        <v>1857</v>
      </c>
      <c r="B999">
        <v>740328280</v>
      </c>
      <c r="C999" t="s">
        <v>6114</v>
      </c>
      <c r="D999" s="2">
        <v>34478</v>
      </c>
      <c r="E999" t="s">
        <v>6129</v>
      </c>
      <c r="F999" t="s">
        <v>6151</v>
      </c>
      <c r="G999">
        <v>11427039</v>
      </c>
    </row>
    <row r="1000" spans="1:7" x14ac:dyDescent="0.35">
      <c r="A1000" t="s">
        <v>182</v>
      </c>
      <c r="B1000">
        <v>784898711</v>
      </c>
      <c r="C1000" t="s">
        <v>6102</v>
      </c>
      <c r="D1000" s="2">
        <v>37036</v>
      </c>
      <c r="E1000" t="s">
        <v>6135</v>
      </c>
      <c r="F1000" t="s">
        <v>6138</v>
      </c>
      <c r="G1000">
        <v>2211012384</v>
      </c>
    </row>
    <row r="1001" spans="1:7" x14ac:dyDescent="0.35">
      <c r="A1001" t="s">
        <v>1723</v>
      </c>
      <c r="B1001">
        <v>566928383</v>
      </c>
      <c r="C1001" t="s">
        <v>6105</v>
      </c>
      <c r="D1001" s="2">
        <v>40322</v>
      </c>
      <c r="E1001" t="s">
        <v>6131</v>
      </c>
      <c r="F1001" t="s">
        <v>6166</v>
      </c>
      <c r="G1001">
        <v>1069180713</v>
      </c>
    </row>
    <row r="1002" spans="1:7" x14ac:dyDescent="0.35">
      <c r="A1002" t="s">
        <v>3454</v>
      </c>
      <c r="B1002">
        <v>14018624</v>
      </c>
      <c r="C1002" t="s">
        <v>6108</v>
      </c>
      <c r="D1002" s="2">
        <v>28634</v>
      </c>
      <c r="E1002" t="s">
        <v>6135</v>
      </c>
      <c r="F1002" t="s">
        <v>6146</v>
      </c>
      <c r="G1002">
        <v>15329408</v>
      </c>
    </row>
    <row r="1003" spans="1:7" x14ac:dyDescent="0.35">
      <c r="A1003" t="s">
        <v>3753</v>
      </c>
      <c r="B1003">
        <v>666135493</v>
      </c>
      <c r="C1003" t="s">
        <v>6105</v>
      </c>
      <c r="D1003" s="2">
        <v>41419</v>
      </c>
      <c r="E1003" t="s">
        <v>6133</v>
      </c>
      <c r="F1003" t="s">
        <v>6166</v>
      </c>
      <c r="G1003">
        <v>1043509632</v>
      </c>
    </row>
    <row r="1004" spans="1:7" x14ac:dyDescent="0.35">
      <c r="A1004" t="s">
        <v>4604</v>
      </c>
      <c r="B1004">
        <v>332550519</v>
      </c>
      <c r="C1004" t="s">
        <v>6105</v>
      </c>
      <c r="D1004" s="2">
        <v>39958</v>
      </c>
      <c r="E1004" t="s">
        <v>6133</v>
      </c>
      <c r="F1004" t="s">
        <v>6141</v>
      </c>
      <c r="G1004">
        <v>2481909045</v>
      </c>
    </row>
    <row r="1005" spans="1:7" x14ac:dyDescent="0.35">
      <c r="A1005" t="s">
        <v>3218</v>
      </c>
      <c r="B1005">
        <v>168980799</v>
      </c>
      <c r="C1005" t="s">
        <v>6109</v>
      </c>
      <c r="D1005" s="2">
        <v>23522</v>
      </c>
      <c r="E1005" t="s">
        <v>6140</v>
      </c>
      <c r="F1005" t="s">
        <v>6160</v>
      </c>
      <c r="G1005">
        <v>1188523584</v>
      </c>
    </row>
    <row r="1006" spans="1:7" x14ac:dyDescent="0.35">
      <c r="A1006" t="s">
        <v>3893</v>
      </c>
      <c r="B1006">
        <v>6752491</v>
      </c>
      <c r="C1006" t="s">
        <v>6108</v>
      </c>
      <c r="D1006" s="2">
        <v>35575</v>
      </c>
      <c r="E1006" t="s">
        <v>6135</v>
      </c>
      <c r="F1006" t="s">
        <v>6152</v>
      </c>
      <c r="G1006">
        <v>2170400232</v>
      </c>
    </row>
    <row r="1007" spans="1:7" x14ac:dyDescent="0.35">
      <c r="A1007" t="s">
        <v>4955</v>
      </c>
      <c r="B1007">
        <v>827014686</v>
      </c>
      <c r="C1007" t="s">
        <v>6111</v>
      </c>
      <c r="D1007" s="2">
        <v>44341</v>
      </c>
      <c r="E1007" t="s">
        <v>6131</v>
      </c>
      <c r="F1007" t="s">
        <v>6136</v>
      </c>
      <c r="G1007">
        <v>2187107936</v>
      </c>
    </row>
    <row r="1008" spans="1:7" x14ac:dyDescent="0.35">
      <c r="A1008" t="s">
        <v>1793</v>
      </c>
      <c r="B1008">
        <v>261781838</v>
      </c>
      <c r="C1008" t="s">
        <v>6108</v>
      </c>
      <c r="D1008" s="2">
        <v>36671</v>
      </c>
      <c r="E1008" t="s">
        <v>6129</v>
      </c>
      <c r="F1008" t="s">
        <v>6170</v>
      </c>
      <c r="G1008">
        <v>3119775642</v>
      </c>
    </row>
    <row r="1009" spans="1:7" x14ac:dyDescent="0.35">
      <c r="A1009" t="s">
        <v>499</v>
      </c>
      <c r="B1009">
        <v>269955394</v>
      </c>
      <c r="C1009" t="s">
        <v>6121</v>
      </c>
      <c r="D1009" s="2">
        <v>27173</v>
      </c>
      <c r="E1009" t="s">
        <v>6135</v>
      </c>
      <c r="F1009" t="s">
        <v>6147</v>
      </c>
      <c r="G1009">
        <v>2841858918</v>
      </c>
    </row>
    <row r="1010" spans="1:7" x14ac:dyDescent="0.35">
      <c r="A1010" t="s">
        <v>259</v>
      </c>
      <c r="B1010">
        <v>825404409</v>
      </c>
      <c r="C1010" t="s">
        <v>6121</v>
      </c>
      <c r="D1010" s="2">
        <v>20600</v>
      </c>
      <c r="E1010" t="s">
        <v>6140</v>
      </c>
      <c r="F1010" t="s">
        <v>6157</v>
      </c>
      <c r="G1010">
        <v>544548984</v>
      </c>
    </row>
    <row r="1011" spans="1:7" x14ac:dyDescent="0.35">
      <c r="A1011" t="s">
        <v>1713</v>
      </c>
      <c r="B1011">
        <v>683244157</v>
      </c>
      <c r="C1011" t="s">
        <v>6116</v>
      </c>
      <c r="D1011" s="2">
        <v>30827</v>
      </c>
      <c r="E1011" t="s">
        <v>6133</v>
      </c>
      <c r="F1011" t="s">
        <v>6149</v>
      </c>
      <c r="G1011">
        <v>14792526</v>
      </c>
    </row>
    <row r="1012" spans="1:7" x14ac:dyDescent="0.35">
      <c r="A1012" t="s">
        <v>775</v>
      </c>
      <c r="B1012">
        <v>844409210</v>
      </c>
      <c r="C1012" t="s">
        <v>6102</v>
      </c>
      <c r="D1012" s="2">
        <v>40687</v>
      </c>
      <c r="E1012" t="s">
        <v>6127</v>
      </c>
      <c r="F1012" t="s">
        <v>5615</v>
      </c>
      <c r="G1012">
        <v>24059016</v>
      </c>
    </row>
    <row r="1013" spans="1:7" x14ac:dyDescent="0.35">
      <c r="A1013" t="s">
        <v>2426</v>
      </c>
      <c r="B1013">
        <v>764853701</v>
      </c>
      <c r="C1013" t="s">
        <v>6102</v>
      </c>
      <c r="D1013" s="2">
        <v>32288</v>
      </c>
      <c r="E1013" t="s">
        <v>6127</v>
      </c>
      <c r="F1013" t="s">
        <v>6174</v>
      </c>
      <c r="G1013">
        <v>870197328</v>
      </c>
    </row>
    <row r="1014" spans="1:7" x14ac:dyDescent="0.35">
      <c r="A1014" t="s">
        <v>4874</v>
      </c>
      <c r="B1014">
        <v>866388847</v>
      </c>
      <c r="C1014" t="s">
        <v>6114</v>
      </c>
      <c r="D1014" s="2">
        <v>24983</v>
      </c>
      <c r="E1014" t="s">
        <v>6133</v>
      </c>
      <c r="F1014" t="s">
        <v>6154</v>
      </c>
      <c r="G1014">
        <v>467978868</v>
      </c>
    </row>
    <row r="1015" spans="1:7" x14ac:dyDescent="0.35">
      <c r="A1015" t="s">
        <v>1120</v>
      </c>
      <c r="B1015">
        <v>34376216</v>
      </c>
      <c r="C1015" t="s">
        <v>6110</v>
      </c>
      <c r="D1015" s="2">
        <v>43244</v>
      </c>
      <c r="E1015" t="s">
        <v>6131</v>
      </c>
      <c r="F1015" t="s">
        <v>6137</v>
      </c>
      <c r="G1015">
        <v>754685181</v>
      </c>
    </row>
    <row r="1016" spans="1:7" x14ac:dyDescent="0.35">
      <c r="A1016" t="s">
        <v>2858</v>
      </c>
      <c r="B1016">
        <v>126508895</v>
      </c>
      <c r="C1016" t="s">
        <v>6103</v>
      </c>
      <c r="D1016" s="2">
        <v>20600</v>
      </c>
      <c r="E1016" t="s">
        <v>6140</v>
      </c>
      <c r="F1016" t="s">
        <v>6165</v>
      </c>
      <c r="G1016">
        <v>1462472616</v>
      </c>
    </row>
    <row r="1017" spans="1:7" x14ac:dyDescent="0.35">
      <c r="A1017" t="s">
        <v>678</v>
      </c>
      <c r="B1017">
        <v>685292999</v>
      </c>
      <c r="C1017" t="s">
        <v>6119</v>
      </c>
      <c r="D1017" s="2">
        <v>32653</v>
      </c>
      <c r="E1017" t="s">
        <v>6127</v>
      </c>
      <c r="F1017" t="s">
        <v>6169</v>
      </c>
      <c r="G1017">
        <v>361269295</v>
      </c>
    </row>
    <row r="1018" spans="1:7" x14ac:dyDescent="0.35">
      <c r="A1018" t="s">
        <v>3941</v>
      </c>
      <c r="B1018">
        <v>830129063</v>
      </c>
      <c r="C1018" t="s">
        <v>6111</v>
      </c>
      <c r="D1018" s="2">
        <v>28634</v>
      </c>
      <c r="E1018" t="s">
        <v>6135</v>
      </c>
      <c r="F1018" t="s">
        <v>561</v>
      </c>
      <c r="G1018">
        <v>44822835</v>
      </c>
    </row>
    <row r="1019" spans="1:7" x14ac:dyDescent="0.35">
      <c r="A1019" t="s">
        <v>3391</v>
      </c>
      <c r="B1019">
        <v>478857998</v>
      </c>
      <c r="C1019" t="s">
        <v>6101</v>
      </c>
      <c r="D1019" s="2">
        <v>27538</v>
      </c>
      <c r="E1019" t="s">
        <v>6129</v>
      </c>
      <c r="F1019" t="s">
        <v>6132</v>
      </c>
      <c r="G1019">
        <v>1309873644</v>
      </c>
    </row>
    <row r="1020" spans="1:7" x14ac:dyDescent="0.35">
      <c r="A1020" t="s">
        <v>2313</v>
      </c>
      <c r="B1020">
        <v>207469289</v>
      </c>
      <c r="C1020" t="s">
        <v>6116</v>
      </c>
      <c r="D1020" s="2">
        <v>20233</v>
      </c>
      <c r="E1020" t="s">
        <v>6133</v>
      </c>
      <c r="F1020" t="s">
        <v>6149</v>
      </c>
      <c r="G1020">
        <v>2955613617</v>
      </c>
    </row>
    <row r="1021" spans="1:7" x14ac:dyDescent="0.35">
      <c r="A1021" t="s">
        <v>5479</v>
      </c>
      <c r="B1021">
        <v>872154878</v>
      </c>
      <c r="C1021" t="s">
        <v>6112</v>
      </c>
      <c r="D1021" s="2">
        <v>30095</v>
      </c>
      <c r="E1021" t="s">
        <v>6131</v>
      </c>
      <c r="F1021" t="s">
        <v>6173</v>
      </c>
      <c r="G1021">
        <v>13881582</v>
      </c>
    </row>
    <row r="1022" spans="1:7" x14ac:dyDescent="0.35">
      <c r="A1022" t="s">
        <v>4077</v>
      </c>
      <c r="B1022">
        <v>129506302</v>
      </c>
      <c r="C1022" t="s">
        <v>6111</v>
      </c>
      <c r="D1022" s="2">
        <v>25712</v>
      </c>
      <c r="E1022" t="s">
        <v>6133</v>
      </c>
      <c r="F1022" t="s">
        <v>6136</v>
      </c>
      <c r="G1022">
        <v>2424692436</v>
      </c>
    </row>
    <row r="1023" spans="1:7" x14ac:dyDescent="0.35">
      <c r="A1023" t="s">
        <v>3145</v>
      </c>
      <c r="B1023">
        <v>226392113</v>
      </c>
      <c r="C1023" t="s">
        <v>6102</v>
      </c>
      <c r="D1023" s="2">
        <v>28999</v>
      </c>
      <c r="E1023" t="s">
        <v>6131</v>
      </c>
      <c r="F1023" t="s">
        <v>6174</v>
      </c>
      <c r="G1023">
        <v>3256753608</v>
      </c>
    </row>
    <row r="1024" spans="1:7" x14ac:dyDescent="0.35">
      <c r="A1024" t="s">
        <v>1038</v>
      </c>
      <c r="B1024">
        <v>256372944</v>
      </c>
      <c r="C1024" t="s">
        <v>6113</v>
      </c>
      <c r="D1024" s="2">
        <v>34114</v>
      </c>
      <c r="E1024" t="s">
        <v>6135</v>
      </c>
      <c r="F1024" t="s">
        <v>6153</v>
      </c>
      <c r="G1024">
        <v>412588776</v>
      </c>
    </row>
    <row r="1025" spans="1:7" x14ac:dyDescent="0.35">
      <c r="A1025" t="s">
        <v>3183</v>
      </c>
      <c r="B1025">
        <v>25918402</v>
      </c>
      <c r="C1025" t="s">
        <v>6105</v>
      </c>
      <c r="D1025" s="2">
        <v>39593</v>
      </c>
      <c r="E1025" t="s">
        <v>6135</v>
      </c>
      <c r="F1025" t="s">
        <v>6141</v>
      </c>
      <c r="G1025">
        <v>816454548</v>
      </c>
    </row>
    <row r="1026" spans="1:7" x14ac:dyDescent="0.35">
      <c r="A1026" t="s">
        <v>3571</v>
      </c>
      <c r="B1026">
        <v>696247654</v>
      </c>
      <c r="C1026" t="s">
        <v>6102</v>
      </c>
      <c r="D1026" s="2">
        <v>44705</v>
      </c>
      <c r="E1026" t="s">
        <v>6135</v>
      </c>
      <c r="F1026" t="s">
        <v>5615</v>
      </c>
      <c r="G1026">
        <v>327967488</v>
      </c>
    </row>
    <row r="1027" spans="1:7" x14ac:dyDescent="0.35">
      <c r="A1027" t="s">
        <v>539</v>
      </c>
      <c r="B1027">
        <v>392257730</v>
      </c>
      <c r="C1027" t="s">
        <v>6108</v>
      </c>
      <c r="D1027" s="2">
        <v>39593</v>
      </c>
      <c r="E1027" t="s">
        <v>6135</v>
      </c>
      <c r="F1027" t="s">
        <v>6152</v>
      </c>
      <c r="G1027">
        <v>5917632</v>
      </c>
    </row>
    <row r="1028" spans="1:7" x14ac:dyDescent="0.35">
      <c r="A1028" t="s">
        <v>1247</v>
      </c>
      <c r="B1028">
        <v>530144089</v>
      </c>
      <c r="C1028" t="s">
        <v>6108</v>
      </c>
      <c r="D1028" s="2">
        <v>43244</v>
      </c>
      <c r="E1028" t="s">
        <v>6135</v>
      </c>
      <c r="F1028" t="s">
        <v>6144</v>
      </c>
      <c r="G1028">
        <v>1304684565</v>
      </c>
    </row>
    <row r="1029" spans="1:7" x14ac:dyDescent="0.35">
      <c r="A1029" t="s">
        <v>566</v>
      </c>
      <c r="B1029">
        <v>641677481</v>
      </c>
      <c r="C1029" t="s">
        <v>6119</v>
      </c>
      <c r="D1029" s="2">
        <v>35939</v>
      </c>
      <c r="E1029" t="s">
        <v>6131</v>
      </c>
      <c r="F1029" t="s">
        <v>6172</v>
      </c>
      <c r="G1029">
        <v>1682334225</v>
      </c>
    </row>
    <row r="1030" spans="1:7" x14ac:dyDescent="0.35">
      <c r="A1030" t="s">
        <v>1698</v>
      </c>
      <c r="B1030">
        <v>52532596</v>
      </c>
      <c r="C1030" t="s">
        <v>6114</v>
      </c>
      <c r="D1030" s="2">
        <v>28634</v>
      </c>
      <c r="E1030" t="s">
        <v>6135</v>
      </c>
      <c r="F1030" t="s">
        <v>6151</v>
      </c>
      <c r="G1030">
        <v>4027181082</v>
      </c>
    </row>
    <row r="1031" spans="1:7" x14ac:dyDescent="0.35">
      <c r="A1031" t="s">
        <v>4308</v>
      </c>
      <c r="B1031">
        <v>62724933</v>
      </c>
      <c r="C1031" t="s">
        <v>6104</v>
      </c>
      <c r="D1031" s="2">
        <v>33017</v>
      </c>
      <c r="E1031" t="s">
        <v>6135</v>
      </c>
      <c r="F1031" t="s">
        <v>6162</v>
      </c>
      <c r="G1031">
        <v>646087728</v>
      </c>
    </row>
    <row r="1032" spans="1:7" x14ac:dyDescent="0.35">
      <c r="A1032" t="s">
        <v>430</v>
      </c>
      <c r="B1032">
        <v>888123952</v>
      </c>
      <c r="C1032" t="s">
        <v>6112</v>
      </c>
      <c r="D1032" s="2">
        <v>39958</v>
      </c>
      <c r="E1032" t="s">
        <v>6135</v>
      </c>
      <c r="F1032" t="s">
        <v>6155</v>
      </c>
      <c r="G1032">
        <v>465252192</v>
      </c>
    </row>
    <row r="1033" spans="1:7" x14ac:dyDescent="0.35">
      <c r="A1033" t="s">
        <v>3962</v>
      </c>
      <c r="B1033">
        <v>741375983</v>
      </c>
      <c r="C1033" t="s">
        <v>6121</v>
      </c>
      <c r="D1033" s="2">
        <v>32288</v>
      </c>
      <c r="E1033" t="s">
        <v>6129</v>
      </c>
      <c r="F1033" t="s">
        <v>6145</v>
      </c>
      <c r="G1033">
        <v>302672565</v>
      </c>
    </row>
    <row r="1034" spans="1:7" x14ac:dyDescent="0.35">
      <c r="A1034" t="s">
        <v>4913</v>
      </c>
      <c r="B1034">
        <v>559254783</v>
      </c>
      <c r="C1034" t="s">
        <v>6111</v>
      </c>
      <c r="D1034" s="2">
        <v>20600</v>
      </c>
      <c r="E1034" t="s">
        <v>6127</v>
      </c>
      <c r="F1034" t="s">
        <v>6163</v>
      </c>
      <c r="G1034">
        <v>2876127345</v>
      </c>
    </row>
    <row r="1035" spans="1:7" x14ac:dyDescent="0.35">
      <c r="A1035" t="s">
        <v>2058</v>
      </c>
      <c r="B1035">
        <v>734355758</v>
      </c>
      <c r="C1035" t="s">
        <v>6113</v>
      </c>
      <c r="D1035" s="2">
        <v>23887</v>
      </c>
      <c r="E1035" t="s">
        <v>6127</v>
      </c>
      <c r="F1035" t="s">
        <v>6153</v>
      </c>
      <c r="G1035">
        <v>1991279056</v>
      </c>
    </row>
    <row r="1036" spans="1:7" x14ac:dyDescent="0.35">
      <c r="A1036" t="s">
        <v>5320</v>
      </c>
      <c r="B1036">
        <v>259747071</v>
      </c>
      <c r="C1036" t="s">
        <v>6121</v>
      </c>
      <c r="D1036" s="2">
        <v>23887</v>
      </c>
      <c r="E1036" t="s">
        <v>6131</v>
      </c>
      <c r="F1036" t="s">
        <v>6157</v>
      </c>
      <c r="G1036">
        <v>968225664</v>
      </c>
    </row>
    <row r="1037" spans="1:7" x14ac:dyDescent="0.35">
      <c r="A1037" t="s">
        <v>2038</v>
      </c>
      <c r="B1037">
        <v>237951204</v>
      </c>
      <c r="C1037" t="s">
        <v>6120</v>
      </c>
      <c r="D1037" s="2">
        <v>42515</v>
      </c>
      <c r="E1037" t="s">
        <v>6135</v>
      </c>
      <c r="F1037" t="s">
        <v>4096</v>
      </c>
      <c r="G1037">
        <v>4333654875</v>
      </c>
    </row>
    <row r="1038" spans="1:7" x14ac:dyDescent="0.35">
      <c r="A1038" t="s">
        <v>1305</v>
      </c>
      <c r="B1038">
        <v>718752181</v>
      </c>
      <c r="C1038" t="s">
        <v>6105</v>
      </c>
      <c r="D1038" s="2">
        <v>24616</v>
      </c>
      <c r="E1038" t="s">
        <v>6133</v>
      </c>
      <c r="F1038" t="s">
        <v>6166</v>
      </c>
      <c r="G1038">
        <v>2517046875</v>
      </c>
    </row>
    <row r="1039" spans="1:7" x14ac:dyDescent="0.35">
      <c r="A1039" t="s">
        <v>2369</v>
      </c>
      <c r="B1039">
        <v>86849828</v>
      </c>
      <c r="C1039" t="s">
        <v>6101</v>
      </c>
      <c r="D1039" s="2">
        <v>20965</v>
      </c>
      <c r="E1039" t="s">
        <v>6135</v>
      </c>
      <c r="F1039" t="s">
        <v>6132</v>
      </c>
      <c r="G1039">
        <v>3089892</v>
      </c>
    </row>
    <row r="1040" spans="1:7" x14ac:dyDescent="0.35">
      <c r="A1040" t="s">
        <v>3709</v>
      </c>
      <c r="B1040">
        <v>844190003</v>
      </c>
      <c r="C1040" t="s">
        <v>6115</v>
      </c>
      <c r="D1040" s="2">
        <v>32288</v>
      </c>
      <c r="E1040" t="s">
        <v>6131</v>
      </c>
      <c r="F1040" t="s">
        <v>6171</v>
      </c>
      <c r="G1040">
        <v>1916307393</v>
      </c>
    </row>
    <row r="1041" spans="1:7" x14ac:dyDescent="0.35">
      <c r="A1041" t="s">
        <v>4469</v>
      </c>
      <c r="B1041">
        <v>544798090</v>
      </c>
      <c r="C1041" t="s">
        <v>6118</v>
      </c>
      <c r="D1041" s="2">
        <v>36671</v>
      </c>
      <c r="E1041" t="s">
        <v>6135</v>
      </c>
      <c r="F1041" t="s">
        <v>6159</v>
      </c>
      <c r="G1041">
        <v>2207708064</v>
      </c>
    </row>
    <row r="1042" spans="1:7" x14ac:dyDescent="0.35">
      <c r="A1042" t="s">
        <v>712</v>
      </c>
      <c r="B1042">
        <v>611669116</v>
      </c>
      <c r="C1042" t="s">
        <v>6108</v>
      </c>
      <c r="D1042" s="2">
        <v>41054</v>
      </c>
      <c r="E1042" t="s">
        <v>6135</v>
      </c>
      <c r="F1042" t="s">
        <v>6152</v>
      </c>
      <c r="G1042">
        <v>3179555328</v>
      </c>
    </row>
    <row r="1043" spans="1:7" x14ac:dyDescent="0.35">
      <c r="A1043" t="s">
        <v>5913</v>
      </c>
      <c r="B1043">
        <v>900456904</v>
      </c>
      <c r="C1043" t="s">
        <v>6110</v>
      </c>
      <c r="D1043" s="2">
        <v>37036</v>
      </c>
      <c r="E1043" t="s">
        <v>6127</v>
      </c>
      <c r="F1043" t="s">
        <v>6137</v>
      </c>
      <c r="G1043">
        <v>806190625</v>
      </c>
    </row>
    <row r="1044" spans="1:7" x14ac:dyDescent="0.35">
      <c r="A1044" t="s">
        <v>1061</v>
      </c>
      <c r="B1044">
        <v>800899560</v>
      </c>
      <c r="C1044" t="s">
        <v>6121</v>
      </c>
      <c r="D1044" s="2">
        <v>34843</v>
      </c>
      <c r="E1044" t="s">
        <v>6135</v>
      </c>
      <c r="F1044" t="s">
        <v>6147</v>
      </c>
      <c r="G1044">
        <v>1248304512</v>
      </c>
    </row>
    <row r="1045" spans="1:7" x14ac:dyDescent="0.35">
      <c r="A1045" t="s">
        <v>1643</v>
      </c>
      <c r="B1045">
        <v>895923214</v>
      </c>
      <c r="C1045" t="s">
        <v>6108</v>
      </c>
      <c r="D1045" s="2">
        <v>33749</v>
      </c>
      <c r="E1045" t="s">
        <v>6131</v>
      </c>
      <c r="F1045" t="s">
        <v>6144</v>
      </c>
      <c r="G1045">
        <v>490431277</v>
      </c>
    </row>
    <row r="1046" spans="1:7" x14ac:dyDescent="0.35">
      <c r="A1046" t="s">
        <v>925</v>
      </c>
      <c r="B1046">
        <v>938249145</v>
      </c>
      <c r="C1046" t="s">
        <v>6117</v>
      </c>
      <c r="D1046" s="2">
        <v>27538</v>
      </c>
      <c r="E1046" t="s">
        <v>6131</v>
      </c>
      <c r="F1046" t="s">
        <v>6150</v>
      </c>
      <c r="G1046">
        <v>1628670144</v>
      </c>
    </row>
    <row r="1047" spans="1:7" x14ac:dyDescent="0.35">
      <c r="A1047" t="s">
        <v>2126</v>
      </c>
      <c r="B1047">
        <v>346926199</v>
      </c>
      <c r="C1047" t="s">
        <v>6121</v>
      </c>
      <c r="D1047" s="2">
        <v>32653</v>
      </c>
      <c r="E1047" t="s">
        <v>6133</v>
      </c>
      <c r="F1047" t="s">
        <v>6157</v>
      </c>
      <c r="G1047">
        <v>571641732</v>
      </c>
    </row>
    <row r="1048" spans="1:7" x14ac:dyDescent="0.35">
      <c r="A1048" t="s">
        <v>573</v>
      </c>
      <c r="B1048">
        <v>22535792</v>
      </c>
      <c r="C1048" t="s">
        <v>6102</v>
      </c>
      <c r="D1048" s="2">
        <v>31192</v>
      </c>
      <c r="E1048" t="s">
        <v>6133</v>
      </c>
      <c r="F1048" t="s">
        <v>6138</v>
      </c>
      <c r="G1048">
        <v>2952460728</v>
      </c>
    </row>
    <row r="1049" spans="1:7" x14ac:dyDescent="0.35">
      <c r="A1049" t="s">
        <v>2579</v>
      </c>
      <c r="B1049">
        <v>769276182</v>
      </c>
      <c r="C1049" t="s">
        <v>6102</v>
      </c>
      <c r="D1049" s="2">
        <v>44705</v>
      </c>
      <c r="E1049" t="s">
        <v>6135</v>
      </c>
      <c r="F1049" t="s">
        <v>6174</v>
      </c>
      <c r="G1049">
        <v>558030528</v>
      </c>
    </row>
    <row r="1050" spans="1:7" x14ac:dyDescent="0.35">
      <c r="A1050" t="s">
        <v>2649</v>
      </c>
      <c r="B1050">
        <v>45676466</v>
      </c>
      <c r="C1050" t="s">
        <v>6108</v>
      </c>
      <c r="D1050" s="2">
        <v>42515</v>
      </c>
      <c r="E1050" t="s">
        <v>6131</v>
      </c>
      <c r="F1050" t="s">
        <v>6143</v>
      </c>
      <c r="G1050">
        <v>2657504241</v>
      </c>
    </row>
    <row r="1051" spans="1:7" x14ac:dyDescent="0.35">
      <c r="A1051" t="s">
        <v>5814</v>
      </c>
      <c r="B1051">
        <v>24757395</v>
      </c>
      <c r="C1051" t="s">
        <v>6116</v>
      </c>
      <c r="D1051" s="2">
        <v>34478</v>
      </c>
      <c r="E1051" t="s">
        <v>6131</v>
      </c>
      <c r="F1051" t="s">
        <v>6149</v>
      </c>
      <c r="G1051">
        <v>221165776</v>
      </c>
    </row>
    <row r="1052" spans="1:7" x14ac:dyDescent="0.35">
      <c r="A1052" t="s">
        <v>786</v>
      </c>
      <c r="B1052">
        <v>142378480</v>
      </c>
      <c r="C1052" t="s">
        <v>6101</v>
      </c>
      <c r="D1052" s="2">
        <v>43976</v>
      </c>
      <c r="E1052" t="s">
        <v>6135</v>
      </c>
      <c r="F1052" t="s">
        <v>6132</v>
      </c>
      <c r="G1052">
        <v>1583903922</v>
      </c>
    </row>
    <row r="1053" spans="1:7" x14ac:dyDescent="0.35">
      <c r="A1053" t="s">
        <v>3197</v>
      </c>
      <c r="B1053">
        <v>423730232</v>
      </c>
      <c r="C1053" t="s">
        <v>6108</v>
      </c>
      <c r="D1053" s="2">
        <v>34843</v>
      </c>
      <c r="E1053" t="s">
        <v>6135</v>
      </c>
      <c r="F1053" t="s">
        <v>6158</v>
      </c>
      <c r="G1053">
        <v>741284196</v>
      </c>
    </row>
    <row r="1054" spans="1:7" x14ac:dyDescent="0.35">
      <c r="A1054" t="s">
        <v>1825</v>
      </c>
      <c r="B1054">
        <v>510476419</v>
      </c>
      <c r="C1054" t="s">
        <v>6102</v>
      </c>
      <c r="D1054" s="2">
        <v>41054</v>
      </c>
      <c r="E1054" t="s">
        <v>6135</v>
      </c>
      <c r="F1054" t="s">
        <v>6174</v>
      </c>
      <c r="G1054">
        <v>1033267941</v>
      </c>
    </row>
    <row r="1055" spans="1:7" x14ac:dyDescent="0.35">
      <c r="A1055" t="s">
        <v>2003</v>
      </c>
      <c r="B1055">
        <v>829001426</v>
      </c>
      <c r="C1055" t="s">
        <v>6102</v>
      </c>
      <c r="D1055" s="2">
        <v>38497</v>
      </c>
      <c r="E1055" t="s">
        <v>6131</v>
      </c>
      <c r="F1055" t="s">
        <v>6138</v>
      </c>
      <c r="G1055">
        <v>231029022</v>
      </c>
    </row>
    <row r="1056" spans="1:7" x14ac:dyDescent="0.35">
      <c r="A1056" t="s">
        <v>1503</v>
      </c>
      <c r="B1056">
        <v>577626962</v>
      </c>
      <c r="C1056" t="s">
        <v>6104</v>
      </c>
      <c r="D1056" s="2">
        <v>30095</v>
      </c>
      <c r="E1056" t="s">
        <v>6133</v>
      </c>
      <c r="F1056" t="s">
        <v>6128</v>
      </c>
      <c r="G1056">
        <v>1410308172</v>
      </c>
    </row>
    <row r="1057" spans="1:7" x14ac:dyDescent="0.35">
      <c r="A1057" t="s">
        <v>3210</v>
      </c>
      <c r="B1057">
        <v>274445016</v>
      </c>
      <c r="C1057" t="s">
        <v>6108</v>
      </c>
      <c r="D1057" s="2">
        <v>43244</v>
      </c>
      <c r="E1057" t="s">
        <v>6133</v>
      </c>
      <c r="F1057" t="s">
        <v>6143</v>
      </c>
      <c r="G1057">
        <v>841115052</v>
      </c>
    </row>
    <row r="1058" spans="1:7" x14ac:dyDescent="0.35">
      <c r="A1058" t="s">
        <v>2042</v>
      </c>
      <c r="B1058">
        <v>680696507</v>
      </c>
      <c r="C1058" t="s">
        <v>6104</v>
      </c>
      <c r="D1058" s="2">
        <v>34843</v>
      </c>
      <c r="E1058" t="s">
        <v>6133</v>
      </c>
      <c r="F1058" t="s">
        <v>6162</v>
      </c>
      <c r="G1058">
        <v>3655960014</v>
      </c>
    </row>
    <row r="1059" spans="1:7" x14ac:dyDescent="0.35">
      <c r="A1059" t="s">
        <v>4101</v>
      </c>
      <c r="B1059">
        <v>392368542</v>
      </c>
      <c r="C1059" t="s">
        <v>6121</v>
      </c>
      <c r="D1059" s="2">
        <v>35939</v>
      </c>
      <c r="E1059" t="s">
        <v>6135</v>
      </c>
      <c r="F1059" t="s">
        <v>6145</v>
      </c>
      <c r="G1059">
        <v>272202645</v>
      </c>
    </row>
    <row r="1060" spans="1:7" x14ac:dyDescent="0.35">
      <c r="A1060" t="s">
        <v>4724</v>
      </c>
      <c r="B1060">
        <v>128075328</v>
      </c>
      <c r="C1060" t="s">
        <v>6103</v>
      </c>
      <c r="D1060" s="2">
        <v>23522</v>
      </c>
      <c r="E1060" t="s">
        <v>6131</v>
      </c>
      <c r="F1060" t="s">
        <v>6134</v>
      </c>
      <c r="G1060">
        <v>4368298368</v>
      </c>
    </row>
    <row r="1061" spans="1:7" x14ac:dyDescent="0.35">
      <c r="A1061" t="s">
        <v>5208</v>
      </c>
      <c r="B1061">
        <v>482319919</v>
      </c>
      <c r="C1061" t="s">
        <v>6105</v>
      </c>
      <c r="D1061" s="2">
        <v>22061</v>
      </c>
      <c r="E1061" t="s">
        <v>6129</v>
      </c>
      <c r="F1061" t="s">
        <v>6141</v>
      </c>
      <c r="G1061">
        <v>2747324682</v>
      </c>
    </row>
    <row r="1062" spans="1:7" x14ac:dyDescent="0.35">
      <c r="A1062" t="s">
        <v>395</v>
      </c>
      <c r="B1062">
        <v>539715700</v>
      </c>
      <c r="C1062" t="s">
        <v>6114</v>
      </c>
      <c r="D1062" s="2">
        <v>26444</v>
      </c>
      <c r="E1062" t="s">
        <v>6135</v>
      </c>
      <c r="F1062" t="s">
        <v>6167</v>
      </c>
      <c r="G1062">
        <v>145929</v>
      </c>
    </row>
    <row r="1063" spans="1:7" x14ac:dyDescent="0.35">
      <c r="A1063" t="s">
        <v>3890</v>
      </c>
      <c r="B1063">
        <v>398267060</v>
      </c>
      <c r="C1063" t="s">
        <v>6102</v>
      </c>
      <c r="D1063" s="2">
        <v>33749</v>
      </c>
      <c r="E1063" t="s">
        <v>6129</v>
      </c>
      <c r="F1063" t="s">
        <v>6138</v>
      </c>
      <c r="G1063">
        <v>1959421728</v>
      </c>
    </row>
    <row r="1064" spans="1:7" x14ac:dyDescent="0.35">
      <c r="A1064" t="s">
        <v>3747</v>
      </c>
      <c r="B1064">
        <v>846420402</v>
      </c>
      <c r="C1064" t="s">
        <v>6113</v>
      </c>
      <c r="D1064" s="2">
        <v>44705</v>
      </c>
      <c r="E1064" t="s">
        <v>6127</v>
      </c>
      <c r="F1064" t="s">
        <v>6153</v>
      </c>
      <c r="G1064">
        <v>692063232</v>
      </c>
    </row>
    <row r="1065" spans="1:7" x14ac:dyDescent="0.35">
      <c r="A1065" t="s">
        <v>2389</v>
      </c>
      <c r="B1065">
        <v>899152166</v>
      </c>
      <c r="C1065" t="s">
        <v>6102</v>
      </c>
      <c r="D1065" s="2">
        <v>35575</v>
      </c>
      <c r="E1065" t="s">
        <v>6127</v>
      </c>
      <c r="F1065" t="s">
        <v>5615</v>
      </c>
      <c r="G1065">
        <v>3440416</v>
      </c>
    </row>
    <row r="1066" spans="1:7" x14ac:dyDescent="0.35">
      <c r="A1066" t="s">
        <v>3856</v>
      </c>
      <c r="B1066">
        <v>741028214</v>
      </c>
      <c r="C1066" t="s">
        <v>6108</v>
      </c>
      <c r="D1066" s="2">
        <v>28634</v>
      </c>
      <c r="E1066" t="s">
        <v>6129</v>
      </c>
      <c r="F1066" t="s">
        <v>6144</v>
      </c>
      <c r="G1066">
        <v>1369930068</v>
      </c>
    </row>
    <row r="1067" spans="1:7" x14ac:dyDescent="0.35">
      <c r="A1067" t="s">
        <v>225</v>
      </c>
      <c r="B1067">
        <v>164760475</v>
      </c>
      <c r="C1067" t="s">
        <v>6108</v>
      </c>
      <c r="D1067" s="2">
        <v>43244</v>
      </c>
      <c r="E1067" t="s">
        <v>6135</v>
      </c>
      <c r="F1067" t="s">
        <v>6130</v>
      </c>
      <c r="G1067">
        <v>86940945</v>
      </c>
    </row>
    <row r="1068" spans="1:7" x14ac:dyDescent="0.35">
      <c r="A1068" t="s">
        <v>3587</v>
      </c>
      <c r="B1068">
        <v>38422647</v>
      </c>
      <c r="C1068" t="s">
        <v>6120</v>
      </c>
      <c r="D1068" s="2">
        <v>26444</v>
      </c>
      <c r="E1068" t="s">
        <v>6135</v>
      </c>
      <c r="F1068" t="s">
        <v>6139</v>
      </c>
      <c r="G1068">
        <v>789510456</v>
      </c>
    </row>
    <row r="1069" spans="1:7" x14ac:dyDescent="0.35">
      <c r="A1069" t="s">
        <v>675</v>
      </c>
      <c r="B1069">
        <v>767521408</v>
      </c>
      <c r="C1069" t="s">
        <v>6105</v>
      </c>
      <c r="D1069" s="2">
        <v>23522</v>
      </c>
      <c r="E1069" t="s">
        <v>6131</v>
      </c>
      <c r="F1069" t="s">
        <v>6141</v>
      </c>
      <c r="G1069">
        <v>964863756</v>
      </c>
    </row>
    <row r="1070" spans="1:7" x14ac:dyDescent="0.35">
      <c r="A1070" t="s">
        <v>829</v>
      </c>
      <c r="B1070">
        <v>506875531</v>
      </c>
      <c r="C1070" t="s">
        <v>6102</v>
      </c>
      <c r="D1070" s="2">
        <v>32653</v>
      </c>
      <c r="E1070" t="s">
        <v>6129</v>
      </c>
      <c r="F1070" t="s">
        <v>6161</v>
      </c>
      <c r="G1070">
        <v>1693688832</v>
      </c>
    </row>
    <row r="1071" spans="1:7" x14ac:dyDescent="0.35">
      <c r="A1071" t="s">
        <v>2991</v>
      </c>
      <c r="B1071">
        <v>449371390</v>
      </c>
      <c r="C1071" t="s">
        <v>6114</v>
      </c>
      <c r="D1071" s="2">
        <v>31921</v>
      </c>
      <c r="E1071" t="s">
        <v>6135</v>
      </c>
      <c r="F1071" t="s">
        <v>6151</v>
      </c>
      <c r="G1071">
        <v>32432715</v>
      </c>
    </row>
    <row r="1072" spans="1:7" x14ac:dyDescent="0.35">
      <c r="A1072" t="s">
        <v>972</v>
      </c>
      <c r="B1072">
        <v>17142593</v>
      </c>
      <c r="C1072" t="s">
        <v>6108</v>
      </c>
      <c r="D1072" s="2">
        <v>22790</v>
      </c>
      <c r="E1072" t="s">
        <v>6135</v>
      </c>
      <c r="F1072" t="s">
        <v>6170</v>
      </c>
      <c r="G1072">
        <v>744086892</v>
      </c>
    </row>
    <row r="1073" spans="1:7" x14ac:dyDescent="0.35">
      <c r="A1073" t="s">
        <v>5499</v>
      </c>
      <c r="B1073">
        <v>26995934</v>
      </c>
      <c r="C1073" t="s">
        <v>6104</v>
      </c>
      <c r="D1073" s="2">
        <v>24616</v>
      </c>
      <c r="E1073" t="s">
        <v>6129</v>
      </c>
      <c r="F1073" t="s">
        <v>6162</v>
      </c>
      <c r="G1073">
        <v>2144627037</v>
      </c>
    </row>
    <row r="1074" spans="1:7" x14ac:dyDescent="0.35">
      <c r="A1074" t="s">
        <v>1226</v>
      </c>
      <c r="B1074">
        <v>517725391</v>
      </c>
      <c r="C1074" t="s">
        <v>6107</v>
      </c>
      <c r="D1074" s="2">
        <v>33382</v>
      </c>
      <c r="E1074" t="s">
        <v>6131</v>
      </c>
      <c r="F1074" t="s">
        <v>6156</v>
      </c>
      <c r="G1074">
        <v>70540204</v>
      </c>
    </row>
    <row r="1075" spans="1:7" x14ac:dyDescent="0.35">
      <c r="A1075" t="s">
        <v>3441</v>
      </c>
      <c r="B1075">
        <v>125392857</v>
      </c>
      <c r="C1075" t="s">
        <v>6105</v>
      </c>
      <c r="D1075" s="2">
        <v>23887</v>
      </c>
      <c r="E1075" t="s">
        <v>6127</v>
      </c>
      <c r="F1075" t="s">
        <v>6141</v>
      </c>
      <c r="G1075">
        <v>252612864</v>
      </c>
    </row>
    <row r="1076" spans="1:7" x14ac:dyDescent="0.35">
      <c r="A1076" t="s">
        <v>5009</v>
      </c>
      <c r="B1076">
        <v>693757324</v>
      </c>
      <c r="C1076" t="s">
        <v>6101</v>
      </c>
      <c r="D1076" s="2">
        <v>39593</v>
      </c>
      <c r="E1076" t="s">
        <v>6135</v>
      </c>
      <c r="F1076" t="s">
        <v>6132</v>
      </c>
      <c r="G1076">
        <v>1100749824</v>
      </c>
    </row>
    <row r="1077" spans="1:7" x14ac:dyDescent="0.35">
      <c r="A1077" t="s">
        <v>5830</v>
      </c>
      <c r="B1077">
        <v>549894138</v>
      </c>
      <c r="C1077" t="s">
        <v>6111</v>
      </c>
      <c r="D1077" s="2">
        <v>20600</v>
      </c>
      <c r="E1077" t="s">
        <v>6129</v>
      </c>
      <c r="F1077" t="s">
        <v>6163</v>
      </c>
      <c r="G1077">
        <v>1308861696</v>
      </c>
    </row>
    <row r="1078" spans="1:7" x14ac:dyDescent="0.35">
      <c r="A1078" t="s">
        <v>3310</v>
      </c>
      <c r="B1078">
        <v>855530996</v>
      </c>
      <c r="C1078" t="s">
        <v>6120</v>
      </c>
      <c r="D1078" s="2">
        <v>20965</v>
      </c>
      <c r="E1078" t="s">
        <v>6131</v>
      </c>
      <c r="F1078" t="s">
        <v>4096</v>
      </c>
      <c r="G1078">
        <v>442529913</v>
      </c>
    </row>
    <row r="1079" spans="1:7" x14ac:dyDescent="0.35">
      <c r="A1079" t="s">
        <v>2081</v>
      </c>
      <c r="B1079">
        <v>962101713</v>
      </c>
      <c r="C1079" t="s">
        <v>6109</v>
      </c>
      <c r="D1079" s="2">
        <v>30460</v>
      </c>
      <c r="E1079" t="s">
        <v>6129</v>
      </c>
      <c r="F1079" t="s">
        <v>6160</v>
      </c>
      <c r="G1079">
        <v>330687</v>
      </c>
    </row>
    <row r="1080" spans="1:7" x14ac:dyDescent="0.35">
      <c r="A1080" t="s">
        <v>5576</v>
      </c>
      <c r="B1080">
        <v>441008899</v>
      </c>
      <c r="C1080" t="s">
        <v>6106</v>
      </c>
      <c r="D1080" s="2">
        <v>37765</v>
      </c>
      <c r="E1080" t="s">
        <v>6131</v>
      </c>
      <c r="F1080" t="s">
        <v>5619</v>
      </c>
      <c r="G1080">
        <v>770268492</v>
      </c>
    </row>
    <row r="1081" spans="1:7" x14ac:dyDescent="0.35">
      <c r="A1081" t="s">
        <v>5917</v>
      </c>
      <c r="B1081">
        <v>475998423</v>
      </c>
      <c r="C1081" t="s">
        <v>6102</v>
      </c>
      <c r="D1081" s="2">
        <v>42148</v>
      </c>
      <c r="E1081" t="s">
        <v>6135</v>
      </c>
      <c r="F1081" t="s">
        <v>6174</v>
      </c>
      <c r="G1081">
        <v>158091856</v>
      </c>
    </row>
    <row r="1082" spans="1:7" x14ac:dyDescent="0.35">
      <c r="A1082" t="s">
        <v>2525</v>
      </c>
      <c r="B1082">
        <v>231227309</v>
      </c>
      <c r="C1082" t="s">
        <v>6121</v>
      </c>
      <c r="D1082" s="2">
        <v>37400</v>
      </c>
      <c r="E1082" t="s">
        <v>6131</v>
      </c>
      <c r="F1082" t="s">
        <v>6147</v>
      </c>
      <c r="G1082">
        <v>1235703744</v>
      </c>
    </row>
    <row r="1083" spans="1:7" x14ac:dyDescent="0.35">
      <c r="A1083" t="s">
        <v>510</v>
      </c>
      <c r="B1083">
        <v>748656439</v>
      </c>
      <c r="C1083" t="s">
        <v>6114</v>
      </c>
      <c r="D1083" s="2">
        <v>30827</v>
      </c>
      <c r="E1083" t="s">
        <v>6127</v>
      </c>
      <c r="F1083" t="s">
        <v>6154</v>
      </c>
      <c r="G1083">
        <v>582115716</v>
      </c>
    </row>
    <row r="1084" spans="1:7" x14ac:dyDescent="0.35">
      <c r="A1084" t="s">
        <v>4333</v>
      </c>
      <c r="B1084">
        <v>54043829</v>
      </c>
      <c r="C1084" t="s">
        <v>6108</v>
      </c>
      <c r="D1084" s="2">
        <v>24251</v>
      </c>
      <c r="E1084" t="s">
        <v>6135</v>
      </c>
      <c r="F1084" t="s">
        <v>6168</v>
      </c>
      <c r="G1084">
        <v>3317598438</v>
      </c>
    </row>
    <row r="1085" spans="1:7" x14ac:dyDescent="0.35">
      <c r="A1085" t="s">
        <v>4983</v>
      </c>
      <c r="B1085">
        <v>277557948</v>
      </c>
      <c r="C1085" t="s">
        <v>6113</v>
      </c>
      <c r="D1085" s="2">
        <v>20233</v>
      </c>
      <c r="E1085" t="s">
        <v>6135</v>
      </c>
      <c r="F1085" t="s">
        <v>2919</v>
      </c>
      <c r="G1085">
        <v>4184349</v>
      </c>
    </row>
    <row r="1086" spans="1:7" x14ac:dyDescent="0.35">
      <c r="A1086" t="s">
        <v>5709</v>
      </c>
      <c r="B1086">
        <v>782716076</v>
      </c>
      <c r="C1086" t="s">
        <v>6103</v>
      </c>
      <c r="D1086" s="2">
        <v>35210</v>
      </c>
      <c r="E1086" t="s">
        <v>6133</v>
      </c>
      <c r="F1086" t="s">
        <v>6165</v>
      </c>
      <c r="G1086">
        <v>1244347776</v>
      </c>
    </row>
    <row r="1087" spans="1:7" x14ac:dyDescent="0.35">
      <c r="A1087" t="s">
        <v>1082</v>
      </c>
      <c r="B1087">
        <v>868759038</v>
      </c>
      <c r="C1087" t="s">
        <v>6108</v>
      </c>
      <c r="D1087" s="2">
        <v>26444</v>
      </c>
      <c r="E1087" t="s">
        <v>6127</v>
      </c>
      <c r="F1087" t="s">
        <v>6168</v>
      </c>
      <c r="G1087">
        <v>4479675</v>
      </c>
    </row>
    <row r="1088" spans="1:7" x14ac:dyDescent="0.35">
      <c r="A1088" t="s">
        <v>1335</v>
      </c>
      <c r="B1088">
        <v>480940191</v>
      </c>
      <c r="C1088" t="s">
        <v>6122</v>
      </c>
      <c r="D1088" s="2">
        <v>31921</v>
      </c>
      <c r="E1088" t="s">
        <v>6135</v>
      </c>
      <c r="F1088" t="s">
        <v>4140</v>
      </c>
      <c r="G1088">
        <v>1144092096</v>
      </c>
    </row>
    <row r="1089" spans="1:7" x14ac:dyDescent="0.35">
      <c r="A1089" t="s">
        <v>3978</v>
      </c>
      <c r="B1089">
        <v>386315612</v>
      </c>
      <c r="C1089" t="s">
        <v>6103</v>
      </c>
      <c r="D1089" s="2">
        <v>30827</v>
      </c>
      <c r="E1089" t="s">
        <v>6127</v>
      </c>
      <c r="F1089" t="s">
        <v>6165</v>
      </c>
      <c r="G1089">
        <v>2116056096</v>
      </c>
    </row>
    <row r="1090" spans="1:7" x14ac:dyDescent="0.35">
      <c r="A1090" t="s">
        <v>2784</v>
      </c>
      <c r="B1090">
        <v>881946883</v>
      </c>
      <c r="C1090" t="s">
        <v>6102</v>
      </c>
      <c r="D1090" s="2">
        <v>31192</v>
      </c>
      <c r="E1090" t="s">
        <v>6131</v>
      </c>
      <c r="F1090" t="s">
        <v>5615</v>
      </c>
      <c r="G1090">
        <v>2349213324</v>
      </c>
    </row>
    <row r="1091" spans="1:7" x14ac:dyDescent="0.35">
      <c r="A1091" t="s">
        <v>3243</v>
      </c>
      <c r="B1091">
        <v>157826546</v>
      </c>
      <c r="C1091" t="s">
        <v>6114</v>
      </c>
      <c r="D1091" s="2">
        <v>33017</v>
      </c>
      <c r="E1091" t="s">
        <v>6133</v>
      </c>
      <c r="F1091" t="s">
        <v>6154</v>
      </c>
      <c r="G1091">
        <v>225213912</v>
      </c>
    </row>
    <row r="1092" spans="1:7" x14ac:dyDescent="0.35">
      <c r="A1092" t="s">
        <v>1472</v>
      </c>
      <c r="B1092">
        <v>363597849</v>
      </c>
      <c r="C1092" t="s">
        <v>6103</v>
      </c>
      <c r="D1092" s="2">
        <v>33017</v>
      </c>
      <c r="E1092" t="s">
        <v>6129</v>
      </c>
      <c r="F1092" t="s">
        <v>6165</v>
      </c>
      <c r="G1092">
        <v>616747968</v>
      </c>
    </row>
    <row r="1093" spans="1:7" x14ac:dyDescent="0.35">
      <c r="A1093" t="s">
        <v>3727</v>
      </c>
      <c r="B1093">
        <v>601050774</v>
      </c>
      <c r="C1093" t="s">
        <v>6102</v>
      </c>
      <c r="D1093" s="2">
        <v>39958</v>
      </c>
      <c r="E1093" t="s">
        <v>6135</v>
      </c>
      <c r="F1093" t="s">
        <v>6161</v>
      </c>
      <c r="G1093">
        <v>25970208</v>
      </c>
    </row>
    <row r="1094" spans="1:7" x14ac:dyDescent="0.35">
      <c r="A1094" t="s">
        <v>1539</v>
      </c>
      <c r="B1094">
        <v>600474664</v>
      </c>
      <c r="C1094" t="s">
        <v>6104</v>
      </c>
      <c r="D1094" s="2">
        <v>24251</v>
      </c>
      <c r="E1094" t="s">
        <v>6135</v>
      </c>
      <c r="F1094" t="s">
        <v>6162</v>
      </c>
      <c r="G1094">
        <v>2910345069</v>
      </c>
    </row>
    <row r="1095" spans="1:7" x14ac:dyDescent="0.35">
      <c r="A1095" t="s">
        <v>4222</v>
      </c>
      <c r="B1095">
        <v>838153424</v>
      </c>
      <c r="C1095" t="s">
        <v>6112</v>
      </c>
      <c r="D1095" s="2">
        <v>37765</v>
      </c>
      <c r="E1095" t="s">
        <v>6127</v>
      </c>
      <c r="F1095" t="s">
        <v>6173</v>
      </c>
      <c r="G1095">
        <v>1353108825</v>
      </c>
    </row>
    <row r="1096" spans="1:7" x14ac:dyDescent="0.35">
      <c r="A1096" t="s">
        <v>5365</v>
      </c>
      <c r="B1096">
        <v>955633879</v>
      </c>
      <c r="C1096" t="s">
        <v>6113</v>
      </c>
      <c r="D1096" s="2">
        <v>39958</v>
      </c>
      <c r="E1096" t="s">
        <v>6129</v>
      </c>
      <c r="F1096" t="s">
        <v>6153</v>
      </c>
      <c r="G1096">
        <v>527540968</v>
      </c>
    </row>
    <row r="1097" spans="1:7" x14ac:dyDescent="0.35">
      <c r="A1097" t="s">
        <v>2262</v>
      </c>
      <c r="B1097">
        <v>293887331</v>
      </c>
      <c r="C1097" t="s">
        <v>6106</v>
      </c>
      <c r="D1097" s="2">
        <v>41419</v>
      </c>
      <c r="E1097" t="s">
        <v>6131</v>
      </c>
      <c r="F1097" t="s">
        <v>5619</v>
      </c>
      <c r="G1097">
        <v>3859969783</v>
      </c>
    </row>
    <row r="1098" spans="1:7" x14ac:dyDescent="0.35">
      <c r="A1098" t="s">
        <v>773</v>
      </c>
      <c r="B1098">
        <v>466642390</v>
      </c>
      <c r="C1098" t="s">
        <v>6111</v>
      </c>
      <c r="D1098" s="2">
        <v>41054</v>
      </c>
      <c r="E1098" t="s">
        <v>6135</v>
      </c>
      <c r="F1098" t="s">
        <v>6136</v>
      </c>
      <c r="G1098">
        <v>8275125</v>
      </c>
    </row>
    <row r="1099" spans="1:7" x14ac:dyDescent="0.35">
      <c r="A1099" t="s">
        <v>1023</v>
      </c>
      <c r="B1099">
        <v>777546530</v>
      </c>
      <c r="C1099" t="s">
        <v>6108</v>
      </c>
      <c r="D1099" s="2">
        <v>39593</v>
      </c>
      <c r="E1099" t="s">
        <v>6133</v>
      </c>
      <c r="F1099" t="s">
        <v>6170</v>
      </c>
      <c r="G1099">
        <v>2744757939</v>
      </c>
    </row>
    <row r="1100" spans="1:7" x14ac:dyDescent="0.35">
      <c r="A1100" t="s">
        <v>525</v>
      </c>
      <c r="B1100">
        <v>3042125</v>
      </c>
      <c r="C1100" t="s">
        <v>6101</v>
      </c>
      <c r="D1100" s="2">
        <v>31556</v>
      </c>
      <c r="E1100" t="s">
        <v>6131</v>
      </c>
      <c r="F1100" t="s">
        <v>6132</v>
      </c>
      <c r="G1100">
        <v>835783476</v>
      </c>
    </row>
    <row r="1101" spans="1:7" x14ac:dyDescent="0.35">
      <c r="A1101" t="s">
        <v>5686</v>
      </c>
      <c r="B1101">
        <v>244618092</v>
      </c>
      <c r="C1101" t="s">
        <v>6104</v>
      </c>
      <c r="D1101" s="2">
        <v>40687</v>
      </c>
      <c r="E1101" t="s">
        <v>6133</v>
      </c>
      <c r="F1101" t="s">
        <v>6162</v>
      </c>
      <c r="G1101">
        <v>2664522625</v>
      </c>
    </row>
    <row r="1102" spans="1:7" x14ac:dyDescent="0.35">
      <c r="A1102" t="s">
        <v>2060</v>
      </c>
      <c r="B1102">
        <v>298078818</v>
      </c>
      <c r="C1102" t="s">
        <v>6108</v>
      </c>
      <c r="D1102" s="2">
        <v>25348</v>
      </c>
      <c r="E1102" t="s">
        <v>6135</v>
      </c>
      <c r="F1102" t="s">
        <v>6148</v>
      </c>
      <c r="G1102">
        <v>116733045</v>
      </c>
    </row>
    <row r="1103" spans="1:7" x14ac:dyDescent="0.35">
      <c r="A1103" t="s">
        <v>5684</v>
      </c>
      <c r="B1103">
        <v>306241973</v>
      </c>
      <c r="C1103" t="s">
        <v>6108</v>
      </c>
      <c r="D1103" s="2">
        <v>43976</v>
      </c>
      <c r="E1103" t="s">
        <v>6129</v>
      </c>
      <c r="F1103" t="s">
        <v>6130</v>
      </c>
      <c r="G1103">
        <v>4912948222</v>
      </c>
    </row>
    <row r="1104" spans="1:7" x14ac:dyDescent="0.35">
      <c r="A1104" t="s">
        <v>1871</v>
      </c>
      <c r="B1104">
        <v>522730210</v>
      </c>
      <c r="C1104" t="s">
        <v>6102</v>
      </c>
      <c r="D1104" s="2">
        <v>42880</v>
      </c>
      <c r="E1104" t="s">
        <v>6131</v>
      </c>
      <c r="F1104" t="s">
        <v>5615</v>
      </c>
      <c r="G1104">
        <v>1580770731</v>
      </c>
    </row>
    <row r="1105" spans="1:7" x14ac:dyDescent="0.35">
      <c r="A1105" t="s">
        <v>5902</v>
      </c>
      <c r="B1105">
        <v>859532110</v>
      </c>
      <c r="C1105" t="s">
        <v>6108</v>
      </c>
      <c r="D1105" s="2">
        <v>43244</v>
      </c>
      <c r="E1105" t="s">
        <v>6131</v>
      </c>
      <c r="F1105" t="s">
        <v>6152</v>
      </c>
      <c r="G1105">
        <v>4330156065</v>
      </c>
    </row>
    <row r="1106" spans="1:7" x14ac:dyDescent="0.35">
      <c r="A1106" t="s">
        <v>333</v>
      </c>
      <c r="B1106">
        <v>568655976</v>
      </c>
      <c r="C1106" t="s">
        <v>6105</v>
      </c>
      <c r="D1106" s="2">
        <v>32653</v>
      </c>
      <c r="E1106" t="s">
        <v>6131</v>
      </c>
      <c r="F1106" t="s">
        <v>6166</v>
      </c>
      <c r="G1106">
        <v>615729324</v>
      </c>
    </row>
    <row r="1107" spans="1:7" x14ac:dyDescent="0.35">
      <c r="A1107" t="s">
        <v>1175</v>
      </c>
      <c r="B1107">
        <v>214670045</v>
      </c>
      <c r="C1107" t="s">
        <v>6108</v>
      </c>
      <c r="D1107" s="2">
        <v>42880</v>
      </c>
      <c r="E1107" t="s">
        <v>6135</v>
      </c>
      <c r="F1107" t="s">
        <v>6152</v>
      </c>
      <c r="G1107">
        <v>3082615296</v>
      </c>
    </row>
    <row r="1108" spans="1:7" x14ac:dyDescent="0.35">
      <c r="A1108" t="s">
        <v>5687</v>
      </c>
      <c r="B1108">
        <v>266203436</v>
      </c>
      <c r="C1108" t="s">
        <v>6105</v>
      </c>
      <c r="D1108" s="2">
        <v>35210</v>
      </c>
      <c r="E1108" t="s">
        <v>6129</v>
      </c>
      <c r="F1108" t="s">
        <v>6141</v>
      </c>
      <c r="G1108">
        <v>14661024</v>
      </c>
    </row>
    <row r="1109" spans="1:7" x14ac:dyDescent="0.35">
      <c r="A1109" t="s">
        <v>188</v>
      </c>
      <c r="B1109">
        <v>580745202</v>
      </c>
      <c r="C1109" t="s">
        <v>6115</v>
      </c>
      <c r="D1109" s="2">
        <v>33749</v>
      </c>
      <c r="E1109" t="s">
        <v>6129</v>
      </c>
      <c r="F1109" t="s">
        <v>6171</v>
      </c>
      <c r="G1109">
        <v>1291887207</v>
      </c>
    </row>
    <row r="1110" spans="1:7" x14ac:dyDescent="0.35">
      <c r="A1110" t="s">
        <v>5841</v>
      </c>
      <c r="B1110">
        <v>971077105</v>
      </c>
      <c r="C1110" t="s">
        <v>6111</v>
      </c>
      <c r="D1110" s="2">
        <v>30095</v>
      </c>
      <c r="E1110" t="s">
        <v>6131</v>
      </c>
      <c r="F1110" t="s">
        <v>6136</v>
      </c>
      <c r="G1110">
        <v>236893508</v>
      </c>
    </row>
    <row r="1111" spans="1:7" x14ac:dyDescent="0.35">
      <c r="A1111" t="s">
        <v>5086</v>
      </c>
      <c r="B1111">
        <v>44195802</v>
      </c>
      <c r="C1111" t="s">
        <v>6122</v>
      </c>
      <c r="D1111" s="2">
        <v>37036</v>
      </c>
      <c r="E1111" t="s">
        <v>6135</v>
      </c>
      <c r="F1111" t="s">
        <v>6164</v>
      </c>
      <c r="G1111">
        <v>233686908</v>
      </c>
    </row>
    <row r="1112" spans="1:7" x14ac:dyDescent="0.35">
      <c r="A1112" t="s">
        <v>2753</v>
      </c>
      <c r="B1112">
        <v>542326392</v>
      </c>
      <c r="C1112" t="s">
        <v>6104</v>
      </c>
      <c r="D1112" s="2">
        <v>38132</v>
      </c>
      <c r="E1112" t="s">
        <v>6135</v>
      </c>
      <c r="F1112" t="s">
        <v>6162</v>
      </c>
      <c r="G1112">
        <v>634427904</v>
      </c>
    </row>
    <row r="1113" spans="1:7" x14ac:dyDescent="0.35">
      <c r="A1113" t="s">
        <v>3956</v>
      </c>
      <c r="B1113">
        <v>492918400</v>
      </c>
      <c r="C1113" t="s">
        <v>6108</v>
      </c>
      <c r="D1113" s="2">
        <v>42880</v>
      </c>
      <c r="E1113" t="s">
        <v>6135</v>
      </c>
      <c r="F1113" t="s">
        <v>6168</v>
      </c>
      <c r="G1113">
        <v>585543168</v>
      </c>
    </row>
    <row r="1114" spans="1:7" x14ac:dyDescent="0.35">
      <c r="A1114" t="s">
        <v>4075</v>
      </c>
      <c r="B1114">
        <v>664315003</v>
      </c>
      <c r="C1114" t="s">
        <v>6110</v>
      </c>
      <c r="D1114" s="2">
        <v>37036</v>
      </c>
      <c r="E1114" t="s">
        <v>6140</v>
      </c>
      <c r="F1114" t="s">
        <v>6137</v>
      </c>
      <c r="G1114">
        <v>1080752832</v>
      </c>
    </row>
    <row r="1115" spans="1:7" x14ac:dyDescent="0.35">
      <c r="A1115" t="s">
        <v>2544</v>
      </c>
      <c r="B1115">
        <v>602486864</v>
      </c>
      <c r="C1115" t="s">
        <v>6117</v>
      </c>
      <c r="D1115" s="2">
        <v>32653</v>
      </c>
      <c r="E1115" t="s">
        <v>6133</v>
      </c>
      <c r="F1115" t="s">
        <v>6150</v>
      </c>
      <c r="G1115">
        <v>1742585152</v>
      </c>
    </row>
    <row r="1116" spans="1:7" x14ac:dyDescent="0.35">
      <c r="A1116" t="s">
        <v>518</v>
      </c>
      <c r="B1116">
        <v>404799265</v>
      </c>
      <c r="C1116" t="s">
        <v>6113</v>
      </c>
      <c r="D1116" s="2">
        <v>41783</v>
      </c>
      <c r="E1116" t="s">
        <v>6129</v>
      </c>
      <c r="F1116" t="s">
        <v>2919</v>
      </c>
      <c r="G1116">
        <v>1983669912</v>
      </c>
    </row>
    <row r="1117" spans="1:7" x14ac:dyDescent="0.35">
      <c r="A1117" t="s">
        <v>1817</v>
      </c>
      <c r="B1117">
        <v>844008963</v>
      </c>
      <c r="C1117" t="s">
        <v>6114</v>
      </c>
      <c r="D1117" s="2">
        <v>25712</v>
      </c>
      <c r="E1117" t="s">
        <v>6135</v>
      </c>
      <c r="F1117" t="s">
        <v>6151</v>
      </c>
      <c r="G1117">
        <v>20009952</v>
      </c>
    </row>
    <row r="1118" spans="1:7" x14ac:dyDescent="0.35">
      <c r="A1118" t="s">
        <v>5711</v>
      </c>
      <c r="B1118">
        <v>321721952</v>
      </c>
      <c r="C1118" t="s">
        <v>6114</v>
      </c>
      <c r="D1118" s="2">
        <v>27905</v>
      </c>
      <c r="E1118" t="s">
        <v>6135</v>
      </c>
      <c r="F1118" t="s">
        <v>6154</v>
      </c>
      <c r="G1118">
        <v>1621005529</v>
      </c>
    </row>
    <row r="1119" spans="1:7" x14ac:dyDescent="0.35">
      <c r="A1119" t="s">
        <v>2242</v>
      </c>
      <c r="B1119">
        <v>260904080</v>
      </c>
      <c r="C1119" t="s">
        <v>6119</v>
      </c>
      <c r="D1119" s="2">
        <v>28634</v>
      </c>
      <c r="E1119" t="s">
        <v>6135</v>
      </c>
      <c r="F1119" t="s">
        <v>6172</v>
      </c>
      <c r="G1119">
        <v>28369035</v>
      </c>
    </row>
    <row r="1120" spans="1:7" x14ac:dyDescent="0.35">
      <c r="A1120" t="s">
        <v>790</v>
      </c>
      <c r="B1120">
        <v>878940712</v>
      </c>
      <c r="C1120" t="s">
        <v>6108</v>
      </c>
      <c r="D1120" s="2">
        <v>20965</v>
      </c>
      <c r="E1120" t="s">
        <v>6133</v>
      </c>
      <c r="F1120" t="s">
        <v>6146</v>
      </c>
      <c r="G1120">
        <v>1498784022</v>
      </c>
    </row>
    <row r="1121" spans="1:7" x14ac:dyDescent="0.35">
      <c r="A1121" t="s">
        <v>2817</v>
      </c>
      <c r="B1121">
        <v>491748531</v>
      </c>
      <c r="C1121" t="s">
        <v>6115</v>
      </c>
      <c r="D1121" s="2">
        <v>24983</v>
      </c>
      <c r="E1121" t="s">
        <v>6135</v>
      </c>
      <c r="F1121" t="s">
        <v>6171</v>
      </c>
      <c r="G1121">
        <v>1102494211</v>
      </c>
    </row>
    <row r="1122" spans="1:7" x14ac:dyDescent="0.35">
      <c r="A1122" t="s">
        <v>5098</v>
      </c>
      <c r="B1122">
        <v>667580901</v>
      </c>
      <c r="C1122" t="s">
        <v>6111</v>
      </c>
      <c r="D1122" s="2">
        <v>23155</v>
      </c>
      <c r="E1122" t="s">
        <v>6133</v>
      </c>
      <c r="F1122" t="s">
        <v>561</v>
      </c>
      <c r="G1122">
        <v>2954824576</v>
      </c>
    </row>
    <row r="1123" spans="1:7" x14ac:dyDescent="0.35">
      <c r="A1123" t="s">
        <v>5070</v>
      </c>
      <c r="B1123">
        <v>678550692</v>
      </c>
      <c r="C1123" t="s">
        <v>6114</v>
      </c>
      <c r="D1123" s="2">
        <v>27173</v>
      </c>
      <c r="E1123" t="s">
        <v>6131</v>
      </c>
      <c r="F1123" t="s">
        <v>6151</v>
      </c>
      <c r="G1123">
        <v>2306277597</v>
      </c>
    </row>
    <row r="1124" spans="1:7" x14ac:dyDescent="0.35">
      <c r="A1124" t="s">
        <v>2792</v>
      </c>
      <c r="B1124">
        <v>803664316</v>
      </c>
      <c r="C1124" t="s">
        <v>6108</v>
      </c>
      <c r="D1124" s="2">
        <v>43244</v>
      </c>
      <c r="E1124" t="s">
        <v>6127</v>
      </c>
      <c r="F1124" t="s">
        <v>6152</v>
      </c>
      <c r="G1124">
        <v>179875053</v>
      </c>
    </row>
    <row r="1125" spans="1:7" x14ac:dyDescent="0.35">
      <c r="A1125" t="s">
        <v>983</v>
      </c>
      <c r="B1125">
        <v>301382196</v>
      </c>
      <c r="C1125" t="s">
        <v>6111</v>
      </c>
      <c r="D1125" s="2">
        <v>34843</v>
      </c>
      <c r="E1125" t="s">
        <v>6133</v>
      </c>
      <c r="F1125" t="s">
        <v>6136</v>
      </c>
      <c r="G1125">
        <v>828470272</v>
      </c>
    </row>
    <row r="1126" spans="1:7" x14ac:dyDescent="0.35">
      <c r="A1126" t="s">
        <v>5519</v>
      </c>
      <c r="B1126">
        <v>742981884</v>
      </c>
      <c r="C1126" t="s">
        <v>6114</v>
      </c>
      <c r="D1126" s="2">
        <v>31192</v>
      </c>
      <c r="E1126" t="s">
        <v>6133</v>
      </c>
      <c r="F1126" t="s">
        <v>6154</v>
      </c>
      <c r="G1126">
        <v>2129628528</v>
      </c>
    </row>
    <row r="1127" spans="1:7" x14ac:dyDescent="0.35">
      <c r="A1127" t="s">
        <v>3230</v>
      </c>
      <c r="B1127">
        <v>164641310</v>
      </c>
      <c r="C1127" t="s">
        <v>6102</v>
      </c>
      <c r="D1127" s="2">
        <v>38132</v>
      </c>
      <c r="E1127" t="s">
        <v>6135</v>
      </c>
      <c r="F1127" t="s">
        <v>6161</v>
      </c>
      <c r="G1127">
        <v>2765164437</v>
      </c>
    </row>
    <row r="1128" spans="1:7" x14ac:dyDescent="0.35">
      <c r="A1128" t="s">
        <v>4660</v>
      </c>
      <c r="B1128">
        <v>543908956</v>
      </c>
      <c r="C1128" t="s">
        <v>6121</v>
      </c>
      <c r="D1128" s="2">
        <v>31921</v>
      </c>
      <c r="E1128" t="s">
        <v>6127</v>
      </c>
      <c r="F1128" t="s">
        <v>6157</v>
      </c>
      <c r="G1128">
        <v>1484771808</v>
      </c>
    </row>
    <row r="1129" spans="1:7" x14ac:dyDescent="0.35">
      <c r="A1129" t="s">
        <v>4085</v>
      </c>
      <c r="B1129">
        <v>948438365</v>
      </c>
      <c r="C1129" t="s">
        <v>6112</v>
      </c>
      <c r="D1129" s="2">
        <v>41054</v>
      </c>
      <c r="E1129" t="s">
        <v>6135</v>
      </c>
      <c r="F1129" t="s">
        <v>6173</v>
      </c>
      <c r="G1129">
        <v>815578624</v>
      </c>
    </row>
    <row r="1130" spans="1:7" x14ac:dyDescent="0.35">
      <c r="A1130" t="s">
        <v>778</v>
      </c>
      <c r="B1130">
        <v>4103665</v>
      </c>
      <c r="C1130" t="s">
        <v>6108</v>
      </c>
      <c r="D1130" s="2">
        <v>38132</v>
      </c>
      <c r="E1130" t="s">
        <v>6131</v>
      </c>
      <c r="F1130" t="s">
        <v>6143</v>
      </c>
      <c r="G1130">
        <v>1393121268</v>
      </c>
    </row>
    <row r="1131" spans="1:7" x14ac:dyDescent="0.35">
      <c r="A1131" t="s">
        <v>4916</v>
      </c>
      <c r="B1131">
        <v>714271057</v>
      </c>
      <c r="C1131" t="s">
        <v>6114</v>
      </c>
      <c r="D1131" s="2">
        <v>23522</v>
      </c>
      <c r="E1131" t="s">
        <v>6127</v>
      </c>
      <c r="F1131" t="s">
        <v>6154</v>
      </c>
      <c r="G1131">
        <v>139134528</v>
      </c>
    </row>
    <row r="1132" spans="1:7" x14ac:dyDescent="0.35">
      <c r="A1132" t="s">
        <v>94</v>
      </c>
      <c r="B1132">
        <v>500994067</v>
      </c>
      <c r="C1132" t="s">
        <v>6108</v>
      </c>
      <c r="D1132" s="2">
        <v>24983</v>
      </c>
      <c r="E1132" t="s">
        <v>6127</v>
      </c>
      <c r="F1132" t="s">
        <v>6130</v>
      </c>
      <c r="G1132">
        <v>2042516124</v>
      </c>
    </row>
    <row r="1133" spans="1:7" x14ac:dyDescent="0.35">
      <c r="A1133" t="s">
        <v>3070</v>
      </c>
      <c r="B1133">
        <v>67197710</v>
      </c>
      <c r="C1133" t="s">
        <v>6115</v>
      </c>
      <c r="D1133" s="2">
        <v>40322</v>
      </c>
      <c r="E1133" t="s">
        <v>6133</v>
      </c>
      <c r="F1133" t="s">
        <v>6171</v>
      </c>
      <c r="G1133">
        <v>162714816</v>
      </c>
    </row>
    <row r="1134" spans="1:7" x14ac:dyDescent="0.35">
      <c r="A1134" t="s">
        <v>5334</v>
      </c>
      <c r="B1134">
        <v>914960771</v>
      </c>
      <c r="C1134" t="s">
        <v>6108</v>
      </c>
      <c r="D1134" s="2">
        <v>30460</v>
      </c>
      <c r="E1134" t="s">
        <v>6135</v>
      </c>
      <c r="F1134" t="s">
        <v>6146</v>
      </c>
      <c r="G1134">
        <v>1206996375</v>
      </c>
    </row>
    <row r="1135" spans="1:7" x14ac:dyDescent="0.35">
      <c r="A1135" t="s">
        <v>5769</v>
      </c>
      <c r="B1135">
        <v>369381575</v>
      </c>
      <c r="C1135" t="s">
        <v>6105</v>
      </c>
      <c r="D1135" s="2">
        <v>42880</v>
      </c>
      <c r="E1135" t="s">
        <v>6129</v>
      </c>
      <c r="F1135" t="s">
        <v>6166</v>
      </c>
      <c r="G1135">
        <v>947638536</v>
      </c>
    </row>
    <row r="1136" spans="1:7" x14ac:dyDescent="0.35">
      <c r="A1136" t="s">
        <v>5477</v>
      </c>
      <c r="B1136">
        <v>929633638</v>
      </c>
      <c r="C1136" t="s">
        <v>6113</v>
      </c>
      <c r="D1136" s="2">
        <v>25348</v>
      </c>
      <c r="E1136" t="s">
        <v>6135</v>
      </c>
      <c r="F1136" t="s">
        <v>2588</v>
      </c>
      <c r="G1136">
        <v>563332224</v>
      </c>
    </row>
    <row r="1137" spans="1:7" x14ac:dyDescent="0.35">
      <c r="A1137" t="s">
        <v>5843</v>
      </c>
      <c r="B1137">
        <v>744442646</v>
      </c>
      <c r="C1137" t="s">
        <v>6114</v>
      </c>
      <c r="D1137" s="2">
        <v>38497</v>
      </c>
      <c r="E1137" t="s">
        <v>6127</v>
      </c>
      <c r="F1137" t="s">
        <v>6151</v>
      </c>
      <c r="G1137">
        <v>3755895052</v>
      </c>
    </row>
    <row r="1138" spans="1:7" x14ac:dyDescent="0.35">
      <c r="A1138" t="s">
        <v>2916</v>
      </c>
      <c r="B1138">
        <v>267465259</v>
      </c>
      <c r="C1138" t="s">
        <v>6108</v>
      </c>
      <c r="D1138" s="2">
        <v>41054</v>
      </c>
      <c r="E1138" t="s">
        <v>6127</v>
      </c>
      <c r="F1138" t="s">
        <v>6148</v>
      </c>
      <c r="G1138">
        <v>2412511164</v>
      </c>
    </row>
    <row r="1139" spans="1:7" x14ac:dyDescent="0.35">
      <c r="A1139" t="s">
        <v>4803</v>
      </c>
      <c r="B1139">
        <v>284644944</v>
      </c>
      <c r="C1139" t="s">
        <v>6122</v>
      </c>
      <c r="D1139" s="2">
        <v>38132</v>
      </c>
      <c r="E1139" t="s">
        <v>6129</v>
      </c>
      <c r="F1139" t="s">
        <v>6164</v>
      </c>
      <c r="G1139">
        <v>1748894784</v>
      </c>
    </row>
    <row r="1140" spans="1:7" x14ac:dyDescent="0.35">
      <c r="A1140" t="s">
        <v>3095</v>
      </c>
      <c r="B1140">
        <v>268560799</v>
      </c>
      <c r="C1140" t="s">
        <v>6121</v>
      </c>
      <c r="D1140" s="2">
        <v>23522</v>
      </c>
      <c r="E1140" t="s">
        <v>6133</v>
      </c>
      <c r="F1140" t="s">
        <v>6147</v>
      </c>
      <c r="G1140">
        <v>269208192</v>
      </c>
    </row>
    <row r="1141" spans="1:7" x14ac:dyDescent="0.35">
      <c r="A1141" t="s">
        <v>2441</v>
      </c>
      <c r="B1141">
        <v>141025410</v>
      </c>
      <c r="C1141" t="s">
        <v>6108</v>
      </c>
      <c r="D1141" s="2">
        <v>25348</v>
      </c>
      <c r="E1141" t="s">
        <v>6135</v>
      </c>
      <c r="F1141" t="s">
        <v>6170</v>
      </c>
      <c r="G1141">
        <v>3270292179</v>
      </c>
    </row>
    <row r="1142" spans="1:7" x14ac:dyDescent="0.35">
      <c r="A1142" t="s">
        <v>443</v>
      </c>
      <c r="B1142">
        <v>635009547</v>
      </c>
      <c r="C1142" t="s">
        <v>6102</v>
      </c>
      <c r="D1142" s="2">
        <v>44705</v>
      </c>
      <c r="E1142" t="s">
        <v>6133</v>
      </c>
      <c r="F1142" t="s">
        <v>6161</v>
      </c>
      <c r="G1142">
        <v>45667083</v>
      </c>
    </row>
    <row r="1143" spans="1:7" x14ac:dyDescent="0.35">
      <c r="A1143" t="s">
        <v>4015</v>
      </c>
      <c r="B1143">
        <v>141573647</v>
      </c>
      <c r="C1143" t="s">
        <v>6122</v>
      </c>
      <c r="D1143" s="2">
        <v>30827</v>
      </c>
      <c r="E1143" t="s">
        <v>6131</v>
      </c>
      <c r="F1143" t="s">
        <v>6164</v>
      </c>
      <c r="G1143">
        <v>546475776</v>
      </c>
    </row>
    <row r="1144" spans="1:7" x14ac:dyDescent="0.35">
      <c r="A1144" t="s">
        <v>1328</v>
      </c>
      <c r="B1144">
        <v>49544460</v>
      </c>
      <c r="C1144" t="s">
        <v>6121</v>
      </c>
      <c r="D1144" s="2">
        <v>41419</v>
      </c>
      <c r="E1144" t="s">
        <v>6135</v>
      </c>
      <c r="F1144" t="s">
        <v>6145</v>
      </c>
      <c r="G1144">
        <v>3627077004</v>
      </c>
    </row>
    <row r="1145" spans="1:7" x14ac:dyDescent="0.35">
      <c r="A1145" t="s">
        <v>2315</v>
      </c>
      <c r="B1145">
        <v>649667256</v>
      </c>
      <c r="C1145" t="s">
        <v>6108</v>
      </c>
      <c r="D1145" s="2">
        <v>39226</v>
      </c>
      <c r="E1145" t="s">
        <v>6135</v>
      </c>
      <c r="F1145" t="s">
        <v>6152</v>
      </c>
      <c r="G1145">
        <v>4206836574</v>
      </c>
    </row>
    <row r="1146" spans="1:7" x14ac:dyDescent="0.35">
      <c r="A1146" t="s">
        <v>2122</v>
      </c>
      <c r="B1146">
        <v>318255015</v>
      </c>
      <c r="C1146" t="s">
        <v>6122</v>
      </c>
      <c r="D1146" s="2">
        <v>41783</v>
      </c>
      <c r="E1146" t="s">
        <v>6133</v>
      </c>
      <c r="F1146" t="s">
        <v>4140</v>
      </c>
      <c r="G1146">
        <v>1314259089</v>
      </c>
    </row>
    <row r="1147" spans="1:7" x14ac:dyDescent="0.35">
      <c r="A1147" t="s">
        <v>3528</v>
      </c>
      <c r="B1147">
        <v>564250216</v>
      </c>
      <c r="C1147" t="s">
        <v>6119</v>
      </c>
      <c r="D1147" s="2">
        <v>33382</v>
      </c>
      <c r="E1147" t="s">
        <v>6131</v>
      </c>
      <c r="F1147" t="s">
        <v>6169</v>
      </c>
      <c r="G1147">
        <v>1502799599</v>
      </c>
    </row>
    <row r="1148" spans="1:7" x14ac:dyDescent="0.35">
      <c r="A1148" t="s">
        <v>5789</v>
      </c>
      <c r="B1148">
        <v>337682362</v>
      </c>
      <c r="C1148" t="s">
        <v>6108</v>
      </c>
      <c r="D1148" s="2">
        <v>26444</v>
      </c>
      <c r="E1148" t="s">
        <v>6129</v>
      </c>
      <c r="F1148" t="s">
        <v>6158</v>
      </c>
      <c r="G1148">
        <v>1319627958</v>
      </c>
    </row>
    <row r="1149" spans="1:7" x14ac:dyDescent="0.35">
      <c r="A1149" t="s">
        <v>885</v>
      </c>
      <c r="B1149">
        <v>729442003</v>
      </c>
      <c r="C1149" t="s">
        <v>6110</v>
      </c>
      <c r="D1149" s="2">
        <v>24251</v>
      </c>
      <c r="E1149" t="s">
        <v>6129</v>
      </c>
      <c r="F1149" t="s">
        <v>6137</v>
      </c>
      <c r="G1149">
        <v>360060255</v>
      </c>
    </row>
    <row r="1150" spans="1:7" x14ac:dyDescent="0.35">
      <c r="A1150" t="s">
        <v>1702</v>
      </c>
      <c r="B1150">
        <v>625915971</v>
      </c>
      <c r="C1150" t="s">
        <v>6120</v>
      </c>
      <c r="D1150" s="2">
        <v>21329</v>
      </c>
      <c r="E1150" t="s">
        <v>6135</v>
      </c>
      <c r="F1150" t="s">
        <v>6139</v>
      </c>
      <c r="G1150">
        <v>1135304352</v>
      </c>
    </row>
    <row r="1151" spans="1:7" x14ac:dyDescent="0.35">
      <c r="A1151" t="s">
        <v>5651</v>
      </c>
      <c r="B1151">
        <v>261596912</v>
      </c>
      <c r="C1151" t="s">
        <v>6122</v>
      </c>
      <c r="D1151" s="2">
        <v>38861</v>
      </c>
      <c r="E1151" t="s">
        <v>6131</v>
      </c>
      <c r="F1151" t="s">
        <v>6164</v>
      </c>
      <c r="G1151">
        <v>15011025</v>
      </c>
    </row>
    <row r="1152" spans="1:7" x14ac:dyDescent="0.35">
      <c r="A1152" t="s">
        <v>3540</v>
      </c>
      <c r="B1152">
        <v>197184515</v>
      </c>
      <c r="C1152" t="s">
        <v>6103</v>
      </c>
      <c r="D1152" s="2">
        <v>39958</v>
      </c>
      <c r="E1152" t="s">
        <v>6135</v>
      </c>
      <c r="F1152" t="s">
        <v>6165</v>
      </c>
      <c r="G1152">
        <v>1102636272</v>
      </c>
    </row>
    <row r="1153" spans="1:7" x14ac:dyDescent="0.35">
      <c r="A1153" t="s">
        <v>5273</v>
      </c>
      <c r="B1153">
        <v>854835571</v>
      </c>
      <c r="C1153" t="s">
        <v>6111</v>
      </c>
      <c r="D1153" s="2">
        <v>26077</v>
      </c>
      <c r="E1153" t="s">
        <v>6127</v>
      </c>
      <c r="F1153" t="s">
        <v>6136</v>
      </c>
      <c r="G1153">
        <v>1054228284</v>
      </c>
    </row>
    <row r="1154" spans="1:7" x14ac:dyDescent="0.35">
      <c r="A1154" t="s">
        <v>464</v>
      </c>
      <c r="B1154">
        <v>352133027</v>
      </c>
      <c r="C1154" t="s">
        <v>6114</v>
      </c>
      <c r="D1154" s="2">
        <v>41419</v>
      </c>
      <c r="E1154" t="s">
        <v>6129</v>
      </c>
      <c r="F1154" t="s">
        <v>6167</v>
      </c>
      <c r="G1154">
        <v>1765790247</v>
      </c>
    </row>
    <row r="1155" spans="1:7" x14ac:dyDescent="0.35">
      <c r="A1155" t="s">
        <v>1501</v>
      </c>
      <c r="B1155">
        <v>842658068</v>
      </c>
      <c r="C1155" t="s">
        <v>6112</v>
      </c>
      <c r="D1155" s="2">
        <v>43244</v>
      </c>
      <c r="E1155" t="s">
        <v>6135</v>
      </c>
      <c r="F1155" t="s">
        <v>6142</v>
      </c>
      <c r="G1155">
        <v>895812198</v>
      </c>
    </row>
    <row r="1156" spans="1:7" x14ac:dyDescent="0.35">
      <c r="A1156" t="s">
        <v>2422</v>
      </c>
      <c r="B1156">
        <v>216474393</v>
      </c>
      <c r="C1156" t="s">
        <v>6114</v>
      </c>
      <c r="D1156" s="2">
        <v>32288</v>
      </c>
      <c r="E1156" t="s">
        <v>6129</v>
      </c>
      <c r="F1156" t="s">
        <v>6154</v>
      </c>
      <c r="G1156">
        <v>1741567751</v>
      </c>
    </row>
    <row r="1157" spans="1:7" x14ac:dyDescent="0.35">
      <c r="A1157" t="s">
        <v>4255</v>
      </c>
      <c r="B1157">
        <v>550594586</v>
      </c>
      <c r="C1157" t="s">
        <v>6122</v>
      </c>
      <c r="D1157" s="2">
        <v>37036</v>
      </c>
      <c r="E1157" t="s">
        <v>6135</v>
      </c>
      <c r="F1157" t="s">
        <v>4140</v>
      </c>
      <c r="G1157">
        <v>588470523</v>
      </c>
    </row>
    <row r="1158" spans="1:7" x14ac:dyDescent="0.35">
      <c r="A1158" t="s">
        <v>5435</v>
      </c>
      <c r="B1158">
        <v>313980008</v>
      </c>
      <c r="C1158" t="s">
        <v>6111</v>
      </c>
      <c r="D1158" s="2">
        <v>34843</v>
      </c>
      <c r="E1158" t="s">
        <v>6135</v>
      </c>
      <c r="F1158" t="s">
        <v>561</v>
      </c>
      <c r="G1158">
        <v>993077928</v>
      </c>
    </row>
    <row r="1159" spans="1:7" x14ac:dyDescent="0.35">
      <c r="A1159" t="s">
        <v>2951</v>
      </c>
      <c r="B1159">
        <v>611809013</v>
      </c>
      <c r="C1159" t="s">
        <v>6119</v>
      </c>
      <c r="D1159" s="2">
        <v>42148</v>
      </c>
      <c r="E1159" t="s">
        <v>6135</v>
      </c>
      <c r="F1159" t="s">
        <v>6172</v>
      </c>
      <c r="G1159">
        <v>209173888</v>
      </c>
    </row>
    <row r="1160" spans="1:7" x14ac:dyDescent="0.35">
      <c r="A1160" t="s">
        <v>481</v>
      </c>
      <c r="B1160">
        <v>935203493</v>
      </c>
      <c r="C1160" t="s">
        <v>6121</v>
      </c>
      <c r="D1160" s="2">
        <v>22061</v>
      </c>
      <c r="E1160" t="s">
        <v>6127</v>
      </c>
      <c r="F1160" t="s">
        <v>6145</v>
      </c>
      <c r="G1160">
        <v>2492479044</v>
      </c>
    </row>
    <row r="1161" spans="1:7" x14ac:dyDescent="0.35">
      <c r="A1161" t="s">
        <v>2930</v>
      </c>
      <c r="B1161">
        <v>508102963</v>
      </c>
      <c r="C1161" t="s">
        <v>6114</v>
      </c>
      <c r="D1161" s="2">
        <v>39593</v>
      </c>
      <c r="E1161" t="s">
        <v>6131</v>
      </c>
      <c r="F1161" t="s">
        <v>6151</v>
      </c>
      <c r="G1161">
        <v>3201866624</v>
      </c>
    </row>
    <row r="1162" spans="1:7" x14ac:dyDescent="0.35">
      <c r="A1162" t="s">
        <v>5920</v>
      </c>
      <c r="B1162">
        <v>964074906</v>
      </c>
      <c r="C1162" t="s">
        <v>6108</v>
      </c>
      <c r="D1162" s="2">
        <v>20965</v>
      </c>
      <c r="E1162" t="s">
        <v>6133</v>
      </c>
      <c r="F1162" t="s">
        <v>6152</v>
      </c>
      <c r="G1162">
        <v>5875968</v>
      </c>
    </row>
    <row r="1163" spans="1:7" x14ac:dyDescent="0.35">
      <c r="A1163" t="s">
        <v>1776</v>
      </c>
      <c r="B1163">
        <v>333256287</v>
      </c>
      <c r="C1163" t="s">
        <v>6107</v>
      </c>
      <c r="D1163" s="2">
        <v>39958</v>
      </c>
      <c r="E1163" t="s">
        <v>6135</v>
      </c>
      <c r="F1163" t="s">
        <v>6156</v>
      </c>
      <c r="G1163">
        <v>255576672</v>
      </c>
    </row>
    <row r="1164" spans="1:7" x14ac:dyDescent="0.35">
      <c r="A1164" t="s">
        <v>4716</v>
      </c>
      <c r="B1164">
        <v>695281</v>
      </c>
      <c r="C1164" t="s">
        <v>6105</v>
      </c>
      <c r="D1164" s="2">
        <v>26444</v>
      </c>
      <c r="E1164" t="s">
        <v>6131</v>
      </c>
      <c r="F1164" t="s">
        <v>6166</v>
      </c>
      <c r="G1164">
        <v>1084660032</v>
      </c>
    </row>
    <row r="1165" spans="1:7" x14ac:dyDescent="0.35">
      <c r="A1165" t="s">
        <v>4326</v>
      </c>
      <c r="B1165">
        <v>795560326</v>
      </c>
      <c r="C1165" t="s">
        <v>6105</v>
      </c>
      <c r="D1165" s="2">
        <v>44341</v>
      </c>
      <c r="E1165" t="s">
        <v>6140</v>
      </c>
      <c r="F1165" t="s">
        <v>6166</v>
      </c>
      <c r="G1165">
        <v>237555666</v>
      </c>
    </row>
    <row r="1166" spans="1:7" x14ac:dyDescent="0.35">
      <c r="A1166" t="s">
        <v>3307</v>
      </c>
      <c r="B1166">
        <v>288641241</v>
      </c>
      <c r="C1166" t="s">
        <v>6114</v>
      </c>
      <c r="D1166" s="2">
        <v>31921</v>
      </c>
      <c r="E1166" t="s">
        <v>6129</v>
      </c>
      <c r="F1166" t="s">
        <v>6167</v>
      </c>
      <c r="G1166">
        <v>1357965</v>
      </c>
    </row>
    <row r="1167" spans="1:7" x14ac:dyDescent="0.35">
      <c r="A1167" t="s">
        <v>5003</v>
      </c>
      <c r="B1167">
        <v>457442184</v>
      </c>
      <c r="C1167" t="s">
        <v>6103</v>
      </c>
      <c r="D1167" s="2">
        <v>31192</v>
      </c>
      <c r="E1167" t="s">
        <v>6129</v>
      </c>
      <c r="F1167" t="s">
        <v>6165</v>
      </c>
      <c r="G1167">
        <v>561291115</v>
      </c>
    </row>
    <row r="1168" spans="1:7" x14ac:dyDescent="0.35">
      <c r="A1168" t="s">
        <v>4253</v>
      </c>
      <c r="B1168">
        <v>457123899</v>
      </c>
      <c r="C1168" t="s">
        <v>6112</v>
      </c>
      <c r="D1168" s="2">
        <v>37036</v>
      </c>
      <c r="E1168" t="s">
        <v>6131</v>
      </c>
      <c r="F1168" t="s">
        <v>6155</v>
      </c>
      <c r="G1168">
        <v>812911632</v>
      </c>
    </row>
    <row r="1169" spans="1:7" x14ac:dyDescent="0.35">
      <c r="A1169" t="s">
        <v>4272</v>
      </c>
      <c r="B1169">
        <v>903001679</v>
      </c>
      <c r="C1169" t="s">
        <v>6108</v>
      </c>
      <c r="D1169" s="2">
        <v>36671</v>
      </c>
      <c r="E1169" t="s">
        <v>6133</v>
      </c>
      <c r="F1169" t="s">
        <v>6144</v>
      </c>
      <c r="G1169">
        <v>1537445769</v>
      </c>
    </row>
    <row r="1170" spans="1:7" x14ac:dyDescent="0.35">
      <c r="A1170" t="s">
        <v>5996</v>
      </c>
      <c r="B1170">
        <v>623575342</v>
      </c>
      <c r="C1170" t="s">
        <v>6115</v>
      </c>
      <c r="D1170" s="2">
        <v>25348</v>
      </c>
      <c r="E1170" t="s">
        <v>6135</v>
      </c>
      <c r="F1170" t="s">
        <v>6171</v>
      </c>
      <c r="G1170">
        <v>2853754887</v>
      </c>
    </row>
    <row r="1171" spans="1:7" x14ac:dyDescent="0.35">
      <c r="A1171" t="s">
        <v>2035</v>
      </c>
      <c r="B1171">
        <v>682477275</v>
      </c>
      <c r="C1171" t="s">
        <v>6113</v>
      </c>
      <c r="D1171" s="2">
        <v>30460</v>
      </c>
      <c r="E1171" t="s">
        <v>6131</v>
      </c>
      <c r="F1171" t="s">
        <v>2588</v>
      </c>
      <c r="G1171">
        <v>903985332</v>
      </c>
    </row>
    <row r="1172" spans="1:7" x14ac:dyDescent="0.35">
      <c r="A1172" t="s">
        <v>3093</v>
      </c>
      <c r="B1172">
        <v>606522640</v>
      </c>
      <c r="C1172" t="s">
        <v>6108</v>
      </c>
      <c r="D1172" s="2">
        <v>37400</v>
      </c>
      <c r="E1172" t="s">
        <v>6129</v>
      </c>
      <c r="F1172" t="s">
        <v>6143</v>
      </c>
      <c r="G1172">
        <v>2918612416</v>
      </c>
    </row>
    <row r="1173" spans="1:7" x14ac:dyDescent="0.35">
      <c r="A1173" t="s">
        <v>4268</v>
      </c>
      <c r="B1173">
        <v>158304189</v>
      </c>
      <c r="C1173" t="s">
        <v>6117</v>
      </c>
      <c r="D1173" s="2">
        <v>38497</v>
      </c>
      <c r="E1173" t="s">
        <v>6131</v>
      </c>
      <c r="F1173" t="s">
        <v>6150</v>
      </c>
      <c r="G1173">
        <v>4011448584</v>
      </c>
    </row>
    <row r="1174" spans="1:7" x14ac:dyDescent="0.35">
      <c r="A1174" t="s">
        <v>3318</v>
      </c>
      <c r="B1174">
        <v>880721948</v>
      </c>
      <c r="C1174" t="s">
        <v>6114</v>
      </c>
      <c r="D1174" s="2">
        <v>38132</v>
      </c>
      <c r="E1174" t="s">
        <v>6135</v>
      </c>
      <c r="F1174" t="s">
        <v>6154</v>
      </c>
      <c r="G1174">
        <v>426387</v>
      </c>
    </row>
    <row r="1175" spans="1:7" x14ac:dyDescent="0.35">
      <c r="A1175" t="s">
        <v>3610</v>
      </c>
      <c r="B1175">
        <v>103348505</v>
      </c>
      <c r="C1175" t="s">
        <v>6114</v>
      </c>
      <c r="D1175" s="2">
        <v>20600</v>
      </c>
      <c r="E1175" t="s">
        <v>6131</v>
      </c>
      <c r="F1175" t="s">
        <v>6151</v>
      </c>
      <c r="G1175">
        <v>42235024</v>
      </c>
    </row>
    <row r="1176" spans="1:7" x14ac:dyDescent="0.35">
      <c r="A1176" t="s">
        <v>3505</v>
      </c>
      <c r="B1176">
        <v>15087311</v>
      </c>
      <c r="C1176" t="s">
        <v>6108</v>
      </c>
      <c r="D1176" s="2">
        <v>35210</v>
      </c>
      <c r="E1176" t="s">
        <v>6131</v>
      </c>
      <c r="F1176" t="s">
        <v>6168</v>
      </c>
      <c r="G1176">
        <v>423974628</v>
      </c>
    </row>
    <row r="1177" spans="1:7" x14ac:dyDescent="0.35">
      <c r="A1177" t="s">
        <v>2294</v>
      </c>
      <c r="B1177">
        <v>390143585</v>
      </c>
      <c r="C1177" t="s">
        <v>6108</v>
      </c>
      <c r="D1177" s="2">
        <v>38132</v>
      </c>
      <c r="E1177" t="s">
        <v>6131</v>
      </c>
      <c r="F1177" t="s">
        <v>6170</v>
      </c>
      <c r="G1177">
        <v>41112576</v>
      </c>
    </row>
    <row r="1178" spans="1:7" x14ac:dyDescent="0.35">
      <c r="A1178" t="s">
        <v>1645</v>
      </c>
      <c r="B1178">
        <v>219303195</v>
      </c>
      <c r="C1178" t="s">
        <v>6115</v>
      </c>
      <c r="D1178" s="2">
        <v>26077</v>
      </c>
      <c r="E1178" t="s">
        <v>6133</v>
      </c>
      <c r="F1178" t="s">
        <v>6171</v>
      </c>
      <c r="G1178">
        <v>91339992</v>
      </c>
    </row>
    <row r="1179" spans="1:7" x14ac:dyDescent="0.35">
      <c r="A1179" t="s">
        <v>896</v>
      </c>
      <c r="B1179">
        <v>35553470</v>
      </c>
      <c r="C1179" t="s">
        <v>6107</v>
      </c>
      <c r="D1179" s="2">
        <v>34114</v>
      </c>
      <c r="E1179" t="s">
        <v>6133</v>
      </c>
      <c r="F1179" t="s">
        <v>6156</v>
      </c>
      <c r="G1179">
        <v>2369541383</v>
      </c>
    </row>
    <row r="1180" spans="1:7" x14ac:dyDescent="0.35">
      <c r="A1180" t="s">
        <v>1741</v>
      </c>
      <c r="B1180">
        <v>75043522</v>
      </c>
      <c r="C1180" t="s">
        <v>6114</v>
      </c>
      <c r="D1180" s="2">
        <v>37765</v>
      </c>
      <c r="E1180" t="s">
        <v>6131</v>
      </c>
      <c r="F1180" t="s">
        <v>6154</v>
      </c>
      <c r="G1180">
        <v>3608002112</v>
      </c>
    </row>
    <row r="1181" spans="1:7" x14ac:dyDescent="0.35">
      <c r="A1181" t="s">
        <v>4487</v>
      </c>
      <c r="B1181">
        <v>202717733</v>
      </c>
      <c r="C1181" t="s">
        <v>6115</v>
      </c>
      <c r="D1181" s="2">
        <v>24616</v>
      </c>
      <c r="E1181" t="s">
        <v>6131</v>
      </c>
      <c r="F1181" t="s">
        <v>6171</v>
      </c>
      <c r="G1181">
        <v>69280848</v>
      </c>
    </row>
    <row r="1182" spans="1:7" x14ac:dyDescent="0.35">
      <c r="A1182" t="s">
        <v>3224</v>
      </c>
      <c r="B1182">
        <v>707899037</v>
      </c>
      <c r="C1182" t="s">
        <v>6122</v>
      </c>
      <c r="D1182" s="2">
        <v>34478</v>
      </c>
      <c r="E1182" t="s">
        <v>6140</v>
      </c>
      <c r="F1182" t="s">
        <v>6164</v>
      </c>
      <c r="G1182">
        <v>23771232</v>
      </c>
    </row>
    <row r="1183" spans="1:7" x14ac:dyDescent="0.35">
      <c r="A1183" t="s">
        <v>3996</v>
      </c>
      <c r="B1183">
        <v>242853921</v>
      </c>
      <c r="C1183" t="s">
        <v>6111</v>
      </c>
      <c r="D1183" s="2">
        <v>22061</v>
      </c>
      <c r="E1183" t="s">
        <v>6135</v>
      </c>
      <c r="F1183" t="s">
        <v>6163</v>
      </c>
      <c r="G1183">
        <v>3475068324</v>
      </c>
    </row>
    <row r="1184" spans="1:7" x14ac:dyDescent="0.35">
      <c r="A1184" t="s">
        <v>5405</v>
      </c>
      <c r="B1184">
        <v>451149977</v>
      </c>
      <c r="C1184" t="s">
        <v>6108</v>
      </c>
      <c r="D1184" s="2">
        <v>34843</v>
      </c>
      <c r="E1184" t="s">
        <v>6133</v>
      </c>
      <c r="F1184" t="s">
        <v>6152</v>
      </c>
      <c r="G1184">
        <v>5668377</v>
      </c>
    </row>
    <row r="1185" spans="1:7" x14ac:dyDescent="0.35">
      <c r="A1185" t="s">
        <v>343</v>
      </c>
      <c r="B1185">
        <v>716391841</v>
      </c>
      <c r="C1185" t="s">
        <v>6115</v>
      </c>
      <c r="D1185" s="2">
        <v>39958</v>
      </c>
      <c r="E1185" t="s">
        <v>6129</v>
      </c>
      <c r="F1185" t="s">
        <v>6171</v>
      </c>
      <c r="G1185">
        <v>697572844</v>
      </c>
    </row>
    <row r="1186" spans="1:7" x14ac:dyDescent="0.35">
      <c r="A1186" t="s">
        <v>4610</v>
      </c>
      <c r="B1186">
        <v>887422629</v>
      </c>
      <c r="C1186" t="s">
        <v>6111</v>
      </c>
      <c r="D1186" s="2">
        <v>28270</v>
      </c>
      <c r="E1186" t="s">
        <v>6131</v>
      </c>
      <c r="F1186" t="s">
        <v>6163</v>
      </c>
      <c r="G1186">
        <v>1684189188</v>
      </c>
    </row>
    <row r="1187" spans="1:7" x14ac:dyDescent="0.35">
      <c r="A1187" t="s">
        <v>1751</v>
      </c>
      <c r="B1187">
        <v>767138580</v>
      </c>
      <c r="C1187" t="s">
        <v>6114</v>
      </c>
      <c r="D1187" s="2">
        <v>43609</v>
      </c>
      <c r="E1187" t="s">
        <v>6129</v>
      </c>
      <c r="F1187" t="s">
        <v>6167</v>
      </c>
      <c r="G1187">
        <v>102452224</v>
      </c>
    </row>
    <row r="1188" spans="1:7" x14ac:dyDescent="0.35">
      <c r="A1188" t="s">
        <v>2876</v>
      </c>
      <c r="B1188">
        <v>929562631</v>
      </c>
      <c r="C1188" t="s">
        <v>6122</v>
      </c>
      <c r="D1188" s="2">
        <v>42148</v>
      </c>
      <c r="E1188" t="s">
        <v>6140</v>
      </c>
      <c r="F1188" t="s">
        <v>6164</v>
      </c>
      <c r="G1188">
        <v>27204288</v>
      </c>
    </row>
    <row r="1189" spans="1:7" x14ac:dyDescent="0.35">
      <c r="A1189" t="s">
        <v>5940</v>
      </c>
      <c r="B1189">
        <v>133479094</v>
      </c>
      <c r="C1189" t="s">
        <v>6111</v>
      </c>
      <c r="D1189" s="2">
        <v>38861</v>
      </c>
      <c r="E1189" t="s">
        <v>6129</v>
      </c>
      <c r="F1189" t="s">
        <v>561</v>
      </c>
      <c r="G1189">
        <v>430630965</v>
      </c>
    </row>
    <row r="1190" spans="1:7" x14ac:dyDescent="0.35">
      <c r="A1190" t="s">
        <v>4512</v>
      </c>
      <c r="B1190">
        <v>15447086</v>
      </c>
      <c r="C1190" t="s">
        <v>6119</v>
      </c>
      <c r="D1190" s="2">
        <v>34478</v>
      </c>
      <c r="E1190" t="s">
        <v>6133</v>
      </c>
      <c r="F1190" t="s">
        <v>6169</v>
      </c>
      <c r="G1190">
        <v>3019737897</v>
      </c>
    </row>
    <row r="1191" spans="1:7" x14ac:dyDescent="0.35">
      <c r="A1191" t="s">
        <v>655</v>
      </c>
      <c r="B1191">
        <v>732081027</v>
      </c>
      <c r="C1191" t="s">
        <v>6106</v>
      </c>
      <c r="D1191" s="2">
        <v>38861</v>
      </c>
      <c r="E1191" t="s">
        <v>6135</v>
      </c>
      <c r="F1191" t="s">
        <v>5619</v>
      </c>
      <c r="G1191">
        <v>705010155</v>
      </c>
    </row>
    <row r="1192" spans="1:7" x14ac:dyDescent="0.35">
      <c r="A1192" t="s">
        <v>3775</v>
      </c>
      <c r="B1192">
        <v>792776232</v>
      </c>
      <c r="C1192" t="s">
        <v>6102</v>
      </c>
      <c r="D1192" s="2">
        <v>40687</v>
      </c>
      <c r="E1192" t="s">
        <v>6133</v>
      </c>
      <c r="F1192" t="s">
        <v>6161</v>
      </c>
      <c r="G1192">
        <v>1260161244</v>
      </c>
    </row>
    <row r="1193" spans="1:7" x14ac:dyDescent="0.35">
      <c r="A1193" t="s">
        <v>859</v>
      </c>
      <c r="B1193">
        <v>812442483</v>
      </c>
      <c r="C1193" t="s">
        <v>6106</v>
      </c>
      <c r="D1193" s="2">
        <v>26077</v>
      </c>
      <c r="E1193" t="s">
        <v>6131</v>
      </c>
      <c r="F1193" t="s">
        <v>5619</v>
      </c>
      <c r="G1193">
        <v>50428602</v>
      </c>
    </row>
    <row r="1194" spans="1:7" x14ac:dyDescent="0.35">
      <c r="A1194" t="s">
        <v>4127</v>
      </c>
      <c r="B1194">
        <v>960449597</v>
      </c>
      <c r="C1194" t="s">
        <v>6108</v>
      </c>
      <c r="D1194" s="2">
        <v>20965</v>
      </c>
      <c r="E1194" t="s">
        <v>6140</v>
      </c>
      <c r="F1194" t="s">
        <v>6143</v>
      </c>
      <c r="G1194">
        <v>2572686336</v>
      </c>
    </row>
    <row r="1195" spans="1:7" x14ac:dyDescent="0.35">
      <c r="A1195" t="s">
        <v>5922</v>
      </c>
      <c r="B1195">
        <v>518406085</v>
      </c>
      <c r="C1195" t="s">
        <v>6109</v>
      </c>
      <c r="D1195" s="2">
        <v>29366</v>
      </c>
      <c r="E1195" t="s">
        <v>6140</v>
      </c>
      <c r="F1195" t="s">
        <v>6160</v>
      </c>
      <c r="G1195">
        <v>40206607</v>
      </c>
    </row>
    <row r="1196" spans="1:7" x14ac:dyDescent="0.35">
      <c r="A1196" t="s">
        <v>1757</v>
      </c>
      <c r="B1196">
        <v>551016266</v>
      </c>
      <c r="C1196" t="s">
        <v>6113</v>
      </c>
      <c r="D1196" s="2">
        <v>22426</v>
      </c>
      <c r="E1196" t="s">
        <v>6133</v>
      </c>
      <c r="F1196" t="s">
        <v>2919</v>
      </c>
      <c r="G1196">
        <v>495037683</v>
      </c>
    </row>
    <row r="1197" spans="1:7" x14ac:dyDescent="0.35">
      <c r="A1197" t="s">
        <v>5146</v>
      </c>
      <c r="B1197">
        <v>922739901</v>
      </c>
      <c r="C1197" t="s">
        <v>6118</v>
      </c>
      <c r="D1197" s="2">
        <v>42515</v>
      </c>
      <c r="E1197" t="s">
        <v>6133</v>
      </c>
      <c r="F1197" t="s">
        <v>6159</v>
      </c>
      <c r="G1197">
        <v>2367259964</v>
      </c>
    </row>
    <row r="1198" spans="1:7" x14ac:dyDescent="0.35">
      <c r="A1198" t="s">
        <v>2015</v>
      </c>
      <c r="B1198">
        <v>921471761</v>
      </c>
      <c r="C1198" t="s">
        <v>6113</v>
      </c>
      <c r="D1198" s="2">
        <v>38861</v>
      </c>
      <c r="E1198" t="s">
        <v>6129</v>
      </c>
      <c r="F1198" t="s">
        <v>2588</v>
      </c>
      <c r="G1198">
        <v>12912192</v>
      </c>
    </row>
    <row r="1199" spans="1:7" x14ac:dyDescent="0.35">
      <c r="A1199" t="s">
        <v>1320</v>
      </c>
      <c r="B1199">
        <v>988116148</v>
      </c>
      <c r="C1199" t="s">
        <v>6108</v>
      </c>
      <c r="D1199" s="2">
        <v>27173</v>
      </c>
      <c r="E1199" t="s">
        <v>6133</v>
      </c>
      <c r="F1199" t="s">
        <v>6152</v>
      </c>
      <c r="G1199">
        <v>11781484</v>
      </c>
    </row>
    <row r="1200" spans="1:7" x14ac:dyDescent="0.35">
      <c r="A1200" t="s">
        <v>4949</v>
      </c>
      <c r="B1200">
        <v>506585312</v>
      </c>
      <c r="C1200" t="s">
        <v>6102</v>
      </c>
      <c r="D1200" s="2">
        <v>25712</v>
      </c>
      <c r="E1200" t="s">
        <v>6135</v>
      </c>
      <c r="F1200" t="s">
        <v>6138</v>
      </c>
      <c r="G1200">
        <v>19183293</v>
      </c>
    </row>
    <row r="1201" spans="1:7" x14ac:dyDescent="0.35">
      <c r="A1201" t="s">
        <v>3616</v>
      </c>
      <c r="B1201">
        <v>822729697</v>
      </c>
      <c r="C1201" t="s">
        <v>6117</v>
      </c>
      <c r="D1201" s="2">
        <v>31556</v>
      </c>
      <c r="E1201" t="s">
        <v>6135</v>
      </c>
      <c r="F1201" t="s">
        <v>6150</v>
      </c>
      <c r="G1201">
        <v>5203283475</v>
      </c>
    </row>
    <row r="1202" spans="1:7" x14ac:dyDescent="0.35">
      <c r="A1202" t="s">
        <v>4546</v>
      </c>
      <c r="B1202">
        <v>194747626</v>
      </c>
      <c r="C1202" t="s">
        <v>6114</v>
      </c>
      <c r="D1202" s="2">
        <v>30827</v>
      </c>
      <c r="E1202" t="s">
        <v>6131</v>
      </c>
      <c r="F1202" t="s">
        <v>6167</v>
      </c>
      <c r="G1202">
        <v>1582714716</v>
      </c>
    </row>
    <row r="1203" spans="1:7" x14ac:dyDescent="0.35">
      <c r="A1203" t="s">
        <v>5425</v>
      </c>
      <c r="B1203">
        <v>20886327</v>
      </c>
      <c r="C1203" t="s">
        <v>6122</v>
      </c>
      <c r="D1203" s="2">
        <v>27538</v>
      </c>
      <c r="E1203" t="s">
        <v>6127</v>
      </c>
      <c r="F1203" t="s">
        <v>4140</v>
      </c>
      <c r="G1203">
        <v>214416</v>
      </c>
    </row>
    <row r="1204" spans="1:7" x14ac:dyDescent="0.35">
      <c r="A1204" t="s">
        <v>4628</v>
      </c>
      <c r="B1204">
        <v>342831656</v>
      </c>
      <c r="C1204" t="s">
        <v>6108</v>
      </c>
      <c r="D1204" s="2">
        <v>32288</v>
      </c>
      <c r="E1204" t="s">
        <v>6129</v>
      </c>
      <c r="F1204" t="s">
        <v>6146</v>
      </c>
      <c r="G1204">
        <v>815645376</v>
      </c>
    </row>
    <row r="1205" spans="1:7" x14ac:dyDescent="0.35">
      <c r="A1205" t="s">
        <v>5259</v>
      </c>
      <c r="B1205">
        <v>911853927</v>
      </c>
      <c r="C1205" t="s">
        <v>6108</v>
      </c>
      <c r="D1205" s="2">
        <v>27538</v>
      </c>
      <c r="E1205" t="s">
        <v>6131</v>
      </c>
      <c r="F1205" t="s">
        <v>6130</v>
      </c>
      <c r="G1205">
        <v>731547936</v>
      </c>
    </row>
    <row r="1206" spans="1:7" x14ac:dyDescent="0.35">
      <c r="A1206" t="s">
        <v>83</v>
      </c>
      <c r="B1206">
        <v>968099871</v>
      </c>
      <c r="C1206" t="s">
        <v>6118</v>
      </c>
      <c r="D1206" s="2">
        <v>27538</v>
      </c>
      <c r="E1206" t="s">
        <v>6140</v>
      </c>
      <c r="F1206" t="s">
        <v>6159</v>
      </c>
      <c r="G1206">
        <v>1191013461</v>
      </c>
    </row>
    <row r="1207" spans="1:7" x14ac:dyDescent="0.35">
      <c r="A1207" t="s">
        <v>6024</v>
      </c>
      <c r="B1207">
        <v>519478706</v>
      </c>
      <c r="C1207" t="s">
        <v>6119</v>
      </c>
      <c r="D1207" s="2">
        <v>30095</v>
      </c>
      <c r="E1207" t="s">
        <v>6129</v>
      </c>
      <c r="F1207" t="s">
        <v>6169</v>
      </c>
      <c r="G1207">
        <v>2945104239</v>
      </c>
    </row>
    <row r="1208" spans="1:7" x14ac:dyDescent="0.35">
      <c r="A1208" t="s">
        <v>2292</v>
      </c>
      <c r="B1208">
        <v>815571796</v>
      </c>
      <c r="C1208" t="s">
        <v>6108</v>
      </c>
      <c r="D1208" s="2">
        <v>30095</v>
      </c>
      <c r="E1208" t="s">
        <v>6131</v>
      </c>
      <c r="F1208" t="s">
        <v>6152</v>
      </c>
      <c r="G1208">
        <v>1175738895</v>
      </c>
    </row>
    <row r="1209" spans="1:7" x14ac:dyDescent="0.35">
      <c r="A1209" t="s">
        <v>1140</v>
      </c>
      <c r="B1209">
        <v>156279764</v>
      </c>
      <c r="C1209" t="s">
        <v>6108</v>
      </c>
      <c r="D1209" s="2">
        <v>40687</v>
      </c>
      <c r="E1209" t="s">
        <v>6127</v>
      </c>
      <c r="F1209" t="s">
        <v>6144</v>
      </c>
      <c r="G1209">
        <v>5970825</v>
      </c>
    </row>
    <row r="1210" spans="1:7" x14ac:dyDescent="0.35">
      <c r="A1210" t="s">
        <v>1053</v>
      </c>
      <c r="B1210">
        <v>420912357</v>
      </c>
      <c r="C1210" t="s">
        <v>6122</v>
      </c>
      <c r="D1210" s="2">
        <v>24983</v>
      </c>
      <c r="E1210" t="s">
        <v>6135</v>
      </c>
      <c r="F1210" t="s">
        <v>4140</v>
      </c>
      <c r="G1210">
        <v>72706788</v>
      </c>
    </row>
    <row r="1211" spans="1:7" x14ac:dyDescent="0.35">
      <c r="A1211" t="s">
        <v>2589</v>
      </c>
      <c r="B1211">
        <v>264313658</v>
      </c>
      <c r="C1211" t="s">
        <v>6114</v>
      </c>
      <c r="D1211" s="2">
        <v>23522</v>
      </c>
      <c r="E1211" t="s">
        <v>6133</v>
      </c>
      <c r="F1211" t="s">
        <v>6154</v>
      </c>
      <c r="G1211">
        <v>899651189</v>
      </c>
    </row>
    <row r="1212" spans="1:7" x14ac:dyDescent="0.35">
      <c r="A1212" t="s">
        <v>5125</v>
      </c>
      <c r="B1212">
        <v>621698501</v>
      </c>
      <c r="C1212" t="s">
        <v>6108</v>
      </c>
      <c r="D1212" s="2">
        <v>42148</v>
      </c>
      <c r="E1212" t="s">
        <v>6127</v>
      </c>
      <c r="F1212" t="s">
        <v>6143</v>
      </c>
      <c r="G1212">
        <v>2340745185</v>
      </c>
    </row>
    <row r="1213" spans="1:7" x14ac:dyDescent="0.35">
      <c r="A1213" t="s">
        <v>4131</v>
      </c>
      <c r="B1213">
        <v>903481280</v>
      </c>
      <c r="C1213" t="s">
        <v>6111</v>
      </c>
      <c r="D1213" s="2">
        <v>24983</v>
      </c>
      <c r="E1213" t="s">
        <v>6133</v>
      </c>
      <c r="F1213" t="s">
        <v>561</v>
      </c>
      <c r="G1213">
        <v>8505625</v>
      </c>
    </row>
    <row r="1214" spans="1:7" x14ac:dyDescent="0.35">
      <c r="A1214" t="s">
        <v>1146</v>
      </c>
      <c r="B1214">
        <v>205617031</v>
      </c>
      <c r="C1214" t="s">
        <v>6120</v>
      </c>
      <c r="D1214" s="2">
        <v>34114</v>
      </c>
      <c r="E1214" t="s">
        <v>6133</v>
      </c>
      <c r="F1214" t="s">
        <v>4096</v>
      </c>
      <c r="G1214">
        <v>900518528</v>
      </c>
    </row>
    <row r="1215" spans="1:7" x14ac:dyDescent="0.35">
      <c r="A1215" t="s">
        <v>4953</v>
      </c>
      <c r="B1215">
        <v>961710120</v>
      </c>
      <c r="C1215" t="s">
        <v>6102</v>
      </c>
      <c r="D1215" s="2">
        <v>22790</v>
      </c>
      <c r="E1215" t="s">
        <v>6127</v>
      </c>
      <c r="F1215" t="s">
        <v>6138</v>
      </c>
      <c r="G1215">
        <v>286833792</v>
      </c>
    </row>
    <row r="1216" spans="1:7" x14ac:dyDescent="0.35">
      <c r="A1216" t="s">
        <v>6036</v>
      </c>
      <c r="B1216">
        <v>305720354</v>
      </c>
      <c r="C1216" t="s">
        <v>6118</v>
      </c>
      <c r="D1216" s="2">
        <v>43976</v>
      </c>
      <c r="E1216" t="s">
        <v>6127</v>
      </c>
      <c r="F1216" t="s">
        <v>6159</v>
      </c>
      <c r="G1216">
        <v>1393580304</v>
      </c>
    </row>
    <row r="1217" spans="1:7" x14ac:dyDescent="0.35">
      <c r="A1217" t="s">
        <v>2226</v>
      </c>
      <c r="B1217">
        <v>915341022</v>
      </c>
      <c r="C1217" t="s">
        <v>6114</v>
      </c>
      <c r="D1217" s="2">
        <v>22426</v>
      </c>
      <c r="E1217" t="s">
        <v>6135</v>
      </c>
      <c r="F1217" t="s">
        <v>6151</v>
      </c>
      <c r="G1217">
        <v>494600799</v>
      </c>
    </row>
    <row r="1218" spans="1:7" x14ac:dyDescent="0.35">
      <c r="A1218" t="s">
        <v>3862</v>
      </c>
      <c r="B1218">
        <v>481645956</v>
      </c>
      <c r="C1218" t="s">
        <v>6102</v>
      </c>
      <c r="D1218" s="2">
        <v>28999</v>
      </c>
      <c r="E1218" t="s">
        <v>6131</v>
      </c>
      <c r="F1218" t="s">
        <v>6174</v>
      </c>
      <c r="G1218">
        <v>743352336</v>
      </c>
    </row>
    <row r="1219" spans="1:7" x14ac:dyDescent="0.35">
      <c r="A1219" t="s">
        <v>5943</v>
      </c>
      <c r="B1219">
        <v>511778205</v>
      </c>
      <c r="C1219" t="s">
        <v>6102</v>
      </c>
      <c r="D1219" s="2">
        <v>43244</v>
      </c>
      <c r="E1219" t="s">
        <v>6135</v>
      </c>
      <c r="F1219" t="s">
        <v>6138</v>
      </c>
      <c r="G1219">
        <v>2536016175</v>
      </c>
    </row>
    <row r="1220" spans="1:7" x14ac:dyDescent="0.35">
      <c r="A1220" t="s">
        <v>1235</v>
      </c>
      <c r="B1220">
        <v>595856727</v>
      </c>
      <c r="C1220" t="s">
        <v>6108</v>
      </c>
      <c r="D1220" s="2">
        <v>30095</v>
      </c>
      <c r="E1220" t="s">
        <v>6133</v>
      </c>
      <c r="F1220" t="s">
        <v>6143</v>
      </c>
      <c r="G1220">
        <v>347410784</v>
      </c>
    </row>
    <row r="1221" spans="1:7" x14ac:dyDescent="0.35">
      <c r="A1221" t="s">
        <v>2838</v>
      </c>
      <c r="B1221">
        <v>815014753</v>
      </c>
      <c r="C1221" t="s">
        <v>6112</v>
      </c>
      <c r="D1221" s="2">
        <v>29366</v>
      </c>
      <c r="E1221" t="s">
        <v>6135</v>
      </c>
      <c r="F1221" t="s">
        <v>6173</v>
      </c>
      <c r="G1221">
        <v>453775872</v>
      </c>
    </row>
    <row r="1222" spans="1:7" x14ac:dyDescent="0.35">
      <c r="A1222" t="s">
        <v>3372</v>
      </c>
      <c r="B1222">
        <v>312759977</v>
      </c>
      <c r="C1222" t="s">
        <v>6111</v>
      </c>
      <c r="D1222" s="2">
        <v>23522</v>
      </c>
      <c r="E1222" t="s">
        <v>6127</v>
      </c>
      <c r="F1222" t="s">
        <v>6136</v>
      </c>
      <c r="G1222">
        <v>184463565</v>
      </c>
    </row>
    <row r="1223" spans="1:7" x14ac:dyDescent="0.35">
      <c r="A1223" t="s">
        <v>3228</v>
      </c>
      <c r="B1223">
        <v>772426267</v>
      </c>
      <c r="C1223" t="s">
        <v>6119</v>
      </c>
      <c r="D1223" s="2">
        <v>37765</v>
      </c>
      <c r="E1223" t="s">
        <v>6131</v>
      </c>
      <c r="F1223" t="s">
        <v>6172</v>
      </c>
      <c r="G1223">
        <v>289247024</v>
      </c>
    </row>
    <row r="1224" spans="1:7" x14ac:dyDescent="0.35">
      <c r="A1224" t="s">
        <v>868</v>
      </c>
      <c r="B1224">
        <v>167654139</v>
      </c>
      <c r="C1224" t="s">
        <v>6120</v>
      </c>
      <c r="D1224" s="2">
        <v>37765</v>
      </c>
      <c r="E1224" t="s">
        <v>6133</v>
      </c>
      <c r="F1224" t="s">
        <v>4096</v>
      </c>
      <c r="G1224">
        <v>24595008</v>
      </c>
    </row>
    <row r="1225" spans="1:7" x14ac:dyDescent="0.35">
      <c r="A1225" t="s">
        <v>1108</v>
      </c>
      <c r="B1225">
        <v>597098963</v>
      </c>
      <c r="C1225" t="s">
        <v>6104</v>
      </c>
      <c r="D1225" s="2">
        <v>23522</v>
      </c>
      <c r="E1225" t="s">
        <v>6131</v>
      </c>
      <c r="F1225" t="s">
        <v>6162</v>
      </c>
      <c r="G1225">
        <v>535165593</v>
      </c>
    </row>
    <row r="1226" spans="1:7" x14ac:dyDescent="0.35">
      <c r="A1226" t="s">
        <v>262</v>
      </c>
      <c r="B1226">
        <v>400445051</v>
      </c>
      <c r="C1226" t="s">
        <v>6113</v>
      </c>
      <c r="D1226" s="2">
        <v>23155</v>
      </c>
      <c r="E1226" t="s">
        <v>6131</v>
      </c>
      <c r="F1226" t="s">
        <v>2588</v>
      </c>
      <c r="G1226">
        <v>3473611328</v>
      </c>
    </row>
    <row r="1227" spans="1:7" x14ac:dyDescent="0.35">
      <c r="A1227" t="s">
        <v>955</v>
      </c>
      <c r="B1227">
        <v>761224462</v>
      </c>
      <c r="C1227" t="s">
        <v>6114</v>
      </c>
      <c r="D1227" s="2">
        <v>27538</v>
      </c>
      <c r="E1227" t="s">
        <v>6129</v>
      </c>
      <c r="F1227" t="s">
        <v>6151</v>
      </c>
      <c r="G1227">
        <v>1291732224</v>
      </c>
    </row>
    <row r="1228" spans="1:7" x14ac:dyDescent="0.35">
      <c r="A1228" t="s">
        <v>4019</v>
      </c>
      <c r="B1228">
        <v>811956007</v>
      </c>
      <c r="C1228" t="s">
        <v>6102</v>
      </c>
      <c r="D1228" s="2">
        <v>20233</v>
      </c>
      <c r="E1228" t="s">
        <v>6131</v>
      </c>
      <c r="F1228" t="s">
        <v>5615</v>
      </c>
      <c r="G1228">
        <v>668895744</v>
      </c>
    </row>
    <row r="1229" spans="1:7" x14ac:dyDescent="0.35">
      <c r="A1229" t="s">
        <v>3645</v>
      </c>
      <c r="B1229">
        <v>483029893</v>
      </c>
      <c r="C1229" t="s">
        <v>6115</v>
      </c>
      <c r="D1229" s="2">
        <v>40322</v>
      </c>
      <c r="E1229" t="s">
        <v>6127</v>
      </c>
      <c r="F1229" t="s">
        <v>6171</v>
      </c>
      <c r="G1229">
        <v>107610468</v>
      </c>
    </row>
    <row r="1230" spans="1:7" x14ac:dyDescent="0.35">
      <c r="A1230" t="s">
        <v>5407</v>
      </c>
      <c r="B1230">
        <v>962644542</v>
      </c>
      <c r="C1230" t="s">
        <v>6114</v>
      </c>
      <c r="D1230" s="2">
        <v>43609</v>
      </c>
      <c r="E1230" t="s">
        <v>6135</v>
      </c>
      <c r="F1230" t="s">
        <v>6151</v>
      </c>
      <c r="G1230">
        <v>404760252</v>
      </c>
    </row>
    <row r="1231" spans="1:7" x14ac:dyDescent="0.35">
      <c r="A1231" t="s">
        <v>1382</v>
      </c>
      <c r="B1231">
        <v>920076730</v>
      </c>
      <c r="C1231" t="s">
        <v>6107</v>
      </c>
      <c r="D1231" s="2">
        <v>22790</v>
      </c>
      <c r="E1231" t="s">
        <v>6131</v>
      </c>
      <c r="F1231" t="s">
        <v>6156</v>
      </c>
      <c r="G1231">
        <v>3563265225</v>
      </c>
    </row>
    <row r="1232" spans="1:7" x14ac:dyDescent="0.35">
      <c r="A1232" t="s">
        <v>5540</v>
      </c>
      <c r="B1232">
        <v>397374898</v>
      </c>
      <c r="C1232" t="s">
        <v>6105</v>
      </c>
      <c r="D1232" s="2">
        <v>24616</v>
      </c>
      <c r="E1232" t="s">
        <v>6129</v>
      </c>
      <c r="F1232" t="s">
        <v>6166</v>
      </c>
      <c r="G1232">
        <v>739902009</v>
      </c>
    </row>
    <row r="1233" spans="1:7" x14ac:dyDescent="0.35">
      <c r="A1233" t="s">
        <v>3273</v>
      </c>
      <c r="B1233">
        <v>526139831</v>
      </c>
      <c r="C1233" t="s">
        <v>6112</v>
      </c>
      <c r="D1233" s="2">
        <v>30460</v>
      </c>
      <c r="E1233" t="s">
        <v>6127</v>
      </c>
      <c r="F1233" t="s">
        <v>6155</v>
      </c>
      <c r="G1233">
        <v>24717024</v>
      </c>
    </row>
    <row r="1234" spans="1:7" x14ac:dyDescent="0.35">
      <c r="A1234" t="s">
        <v>2375</v>
      </c>
      <c r="B1234">
        <v>79330836</v>
      </c>
      <c r="C1234" t="s">
        <v>6112</v>
      </c>
      <c r="D1234" s="2">
        <v>37765</v>
      </c>
      <c r="E1234" t="s">
        <v>6131</v>
      </c>
      <c r="F1234" t="s">
        <v>6142</v>
      </c>
      <c r="G1234">
        <v>179780604</v>
      </c>
    </row>
    <row r="1235" spans="1:7" x14ac:dyDescent="0.35">
      <c r="A1235" t="s">
        <v>3085</v>
      </c>
      <c r="B1235">
        <v>798424866</v>
      </c>
      <c r="C1235" t="s">
        <v>6111</v>
      </c>
      <c r="D1235" s="2">
        <v>22061</v>
      </c>
      <c r="E1235" t="s">
        <v>6135</v>
      </c>
      <c r="F1235" t="s">
        <v>6136</v>
      </c>
      <c r="G1235">
        <v>1858659453</v>
      </c>
    </row>
    <row r="1236" spans="1:7" x14ac:dyDescent="0.35">
      <c r="A1236" t="s">
        <v>4624</v>
      </c>
      <c r="B1236">
        <v>600726742</v>
      </c>
      <c r="C1236" t="s">
        <v>6109</v>
      </c>
      <c r="D1236" s="2">
        <v>43244</v>
      </c>
      <c r="E1236" t="s">
        <v>6127</v>
      </c>
      <c r="F1236" t="s">
        <v>6160</v>
      </c>
      <c r="G1236">
        <v>873890937</v>
      </c>
    </row>
    <row r="1237" spans="1:7" x14ac:dyDescent="0.35">
      <c r="A1237" t="s">
        <v>89</v>
      </c>
      <c r="B1237">
        <v>833820639</v>
      </c>
      <c r="C1237" t="s">
        <v>6116</v>
      </c>
      <c r="D1237" s="2">
        <v>28270</v>
      </c>
      <c r="E1237" t="s">
        <v>6127</v>
      </c>
      <c r="F1237" t="s">
        <v>6149</v>
      </c>
      <c r="G1237">
        <v>1366125</v>
      </c>
    </row>
    <row r="1238" spans="1:7" x14ac:dyDescent="0.35">
      <c r="A1238" t="s">
        <v>1843</v>
      </c>
      <c r="B1238">
        <v>417867882</v>
      </c>
      <c r="C1238" t="s">
        <v>6108</v>
      </c>
      <c r="D1238" s="2">
        <v>41054</v>
      </c>
      <c r="E1238" t="s">
        <v>6133</v>
      </c>
      <c r="F1238" t="s">
        <v>6146</v>
      </c>
      <c r="G1238">
        <v>2533681916</v>
      </c>
    </row>
    <row r="1239" spans="1:7" x14ac:dyDescent="0.35">
      <c r="A1239" t="s">
        <v>1790</v>
      </c>
      <c r="B1239">
        <v>1668456</v>
      </c>
      <c r="C1239" t="s">
        <v>6121</v>
      </c>
      <c r="D1239" s="2">
        <v>33749</v>
      </c>
      <c r="E1239" t="s">
        <v>6135</v>
      </c>
      <c r="F1239" t="s">
        <v>6147</v>
      </c>
      <c r="G1239">
        <v>1609410825</v>
      </c>
    </row>
    <row r="1240" spans="1:7" x14ac:dyDescent="0.35">
      <c r="A1240" t="s">
        <v>1635</v>
      </c>
      <c r="B1240">
        <v>600960976</v>
      </c>
      <c r="C1240" t="s">
        <v>6113</v>
      </c>
      <c r="D1240" s="2">
        <v>43976</v>
      </c>
      <c r="E1240" t="s">
        <v>6129</v>
      </c>
      <c r="F1240" t="s">
        <v>2588</v>
      </c>
      <c r="G1240">
        <v>2018674688</v>
      </c>
    </row>
    <row r="1241" spans="1:7" x14ac:dyDescent="0.35">
      <c r="A1241" t="s">
        <v>4069</v>
      </c>
      <c r="B1241">
        <v>294503809</v>
      </c>
      <c r="C1241" t="s">
        <v>6108</v>
      </c>
      <c r="D1241" s="2">
        <v>35939</v>
      </c>
      <c r="E1241" t="s">
        <v>6133</v>
      </c>
      <c r="F1241" t="s">
        <v>6152</v>
      </c>
      <c r="G1241">
        <v>2751226374</v>
      </c>
    </row>
    <row r="1242" spans="1:7" x14ac:dyDescent="0.35">
      <c r="A1242" t="s">
        <v>947</v>
      </c>
      <c r="B1242">
        <v>281208268</v>
      </c>
      <c r="C1242" t="s">
        <v>6109</v>
      </c>
      <c r="D1242" s="2">
        <v>38497</v>
      </c>
      <c r="E1242" t="s">
        <v>6131</v>
      </c>
      <c r="F1242" t="s">
        <v>6160</v>
      </c>
      <c r="G1242">
        <v>3482485552</v>
      </c>
    </row>
    <row r="1243" spans="1:7" x14ac:dyDescent="0.35">
      <c r="A1243" t="s">
        <v>5493</v>
      </c>
      <c r="B1243">
        <v>543703287</v>
      </c>
      <c r="C1243" t="s">
        <v>6121</v>
      </c>
      <c r="D1243" s="2">
        <v>29366</v>
      </c>
      <c r="E1243" t="s">
        <v>6127</v>
      </c>
      <c r="F1243" t="s">
        <v>6157</v>
      </c>
      <c r="G1243">
        <v>2054531749</v>
      </c>
    </row>
    <row r="1244" spans="1:7" x14ac:dyDescent="0.35">
      <c r="A1244" t="s">
        <v>5156</v>
      </c>
      <c r="B1244">
        <v>672830363</v>
      </c>
      <c r="C1244" t="s">
        <v>6105</v>
      </c>
      <c r="D1244" s="2">
        <v>40322</v>
      </c>
      <c r="E1244" t="s">
        <v>6129</v>
      </c>
      <c r="F1244" t="s">
        <v>6141</v>
      </c>
      <c r="G1244">
        <v>34993314</v>
      </c>
    </row>
    <row r="1245" spans="1:7" x14ac:dyDescent="0.35">
      <c r="A1245" t="s">
        <v>1110</v>
      </c>
      <c r="B1245">
        <v>674382707</v>
      </c>
      <c r="C1245" t="s">
        <v>6108</v>
      </c>
      <c r="D1245" s="2">
        <v>29731</v>
      </c>
      <c r="E1245" t="s">
        <v>6133</v>
      </c>
      <c r="F1245" t="s">
        <v>6130</v>
      </c>
      <c r="G1245">
        <v>1728383013</v>
      </c>
    </row>
    <row r="1246" spans="1:7" x14ac:dyDescent="0.35">
      <c r="A1246" t="s">
        <v>4137</v>
      </c>
      <c r="B1246">
        <v>736928880</v>
      </c>
      <c r="C1246" t="s">
        <v>6101</v>
      </c>
      <c r="D1246" s="2">
        <v>41054</v>
      </c>
      <c r="E1246" t="s">
        <v>6127</v>
      </c>
      <c r="F1246" t="s">
        <v>6132</v>
      </c>
      <c r="G1246">
        <v>941004336</v>
      </c>
    </row>
    <row r="1247" spans="1:7" x14ac:dyDescent="0.35">
      <c r="A1247" t="s">
        <v>5964</v>
      </c>
      <c r="B1247">
        <v>518813959</v>
      </c>
      <c r="C1247" t="s">
        <v>6106</v>
      </c>
      <c r="D1247" s="2">
        <v>20600</v>
      </c>
      <c r="E1247" t="s">
        <v>6131</v>
      </c>
      <c r="F1247" t="s">
        <v>5619</v>
      </c>
      <c r="G1247">
        <v>936506571</v>
      </c>
    </row>
    <row r="1248" spans="1:7" x14ac:dyDescent="0.35">
      <c r="A1248" t="s">
        <v>1498</v>
      </c>
      <c r="B1248">
        <v>325234622</v>
      </c>
      <c r="C1248" t="s">
        <v>6108</v>
      </c>
      <c r="D1248" s="2">
        <v>43976</v>
      </c>
      <c r="E1248" t="s">
        <v>6127</v>
      </c>
      <c r="F1248" t="s">
        <v>6168</v>
      </c>
      <c r="G1248">
        <v>652490328</v>
      </c>
    </row>
    <row r="1249" spans="1:7" x14ac:dyDescent="0.35">
      <c r="A1249" t="s">
        <v>4860</v>
      </c>
      <c r="B1249">
        <v>986502521</v>
      </c>
      <c r="C1249" t="s">
        <v>6112</v>
      </c>
      <c r="D1249" s="2">
        <v>33382</v>
      </c>
      <c r="E1249" t="s">
        <v>6127</v>
      </c>
      <c r="F1249" t="s">
        <v>6173</v>
      </c>
      <c r="G1249">
        <v>344957584</v>
      </c>
    </row>
    <row r="1250" spans="1:7" x14ac:dyDescent="0.35">
      <c r="A1250" t="s">
        <v>4382</v>
      </c>
      <c r="B1250">
        <v>787970771</v>
      </c>
      <c r="C1250" t="s">
        <v>6103</v>
      </c>
      <c r="D1250" s="2">
        <v>39593</v>
      </c>
      <c r="E1250" t="s">
        <v>6135</v>
      </c>
      <c r="F1250" t="s">
        <v>6134</v>
      </c>
      <c r="G1250">
        <v>572411392</v>
      </c>
    </row>
    <row r="1251" spans="1:7" x14ac:dyDescent="0.35">
      <c r="A1251" t="s">
        <v>2788</v>
      </c>
      <c r="B1251">
        <v>368729411</v>
      </c>
      <c r="C1251" t="s">
        <v>6111</v>
      </c>
      <c r="D1251" s="2">
        <v>25348</v>
      </c>
      <c r="E1251" t="s">
        <v>6131</v>
      </c>
      <c r="F1251" t="s">
        <v>561</v>
      </c>
      <c r="G1251">
        <v>910944</v>
      </c>
    </row>
    <row r="1252" spans="1:7" x14ac:dyDescent="0.35">
      <c r="A1252" t="s">
        <v>5892</v>
      </c>
      <c r="B1252">
        <v>704101225</v>
      </c>
      <c r="C1252" t="s">
        <v>6106</v>
      </c>
      <c r="D1252" s="2">
        <v>42515</v>
      </c>
      <c r="E1252" t="s">
        <v>6135</v>
      </c>
      <c r="F1252" t="s">
        <v>5619</v>
      </c>
      <c r="G1252">
        <v>2314712544</v>
      </c>
    </row>
    <row r="1253" spans="1:7" x14ac:dyDescent="0.35">
      <c r="A1253" t="s">
        <v>703</v>
      </c>
      <c r="B1253">
        <v>929048698</v>
      </c>
      <c r="C1253" t="s">
        <v>6113</v>
      </c>
      <c r="D1253" s="2">
        <v>40687</v>
      </c>
      <c r="E1253" t="s">
        <v>6135</v>
      </c>
      <c r="F1253" t="s">
        <v>2919</v>
      </c>
      <c r="G1253">
        <v>487881453</v>
      </c>
    </row>
    <row r="1254" spans="1:7" x14ac:dyDescent="0.35">
      <c r="A1254" t="s">
        <v>5861</v>
      </c>
      <c r="B1254">
        <v>969029741</v>
      </c>
      <c r="C1254" t="s">
        <v>6111</v>
      </c>
      <c r="D1254" s="2">
        <v>20600</v>
      </c>
      <c r="E1254" t="s">
        <v>6127</v>
      </c>
      <c r="F1254" t="s">
        <v>561</v>
      </c>
      <c r="G1254">
        <v>679824639</v>
      </c>
    </row>
    <row r="1255" spans="1:7" x14ac:dyDescent="0.35">
      <c r="A1255" t="s">
        <v>3155</v>
      </c>
      <c r="B1255">
        <v>689247857</v>
      </c>
      <c r="C1255" t="s">
        <v>6103</v>
      </c>
      <c r="D1255" s="2">
        <v>25712</v>
      </c>
      <c r="E1255" t="s">
        <v>6127</v>
      </c>
      <c r="F1255" t="s">
        <v>6134</v>
      </c>
      <c r="G1255">
        <v>3183204297</v>
      </c>
    </row>
    <row r="1256" spans="1:7" x14ac:dyDescent="0.35">
      <c r="A1256" t="s">
        <v>372</v>
      </c>
      <c r="B1256">
        <v>169597632</v>
      </c>
      <c r="C1256" t="s">
        <v>6103</v>
      </c>
      <c r="D1256" s="2">
        <v>35210</v>
      </c>
      <c r="E1256" t="s">
        <v>6135</v>
      </c>
      <c r="F1256" t="s">
        <v>6134</v>
      </c>
      <c r="G1256">
        <v>175867549</v>
      </c>
    </row>
    <row r="1257" spans="1:7" x14ac:dyDescent="0.35">
      <c r="A1257" t="s">
        <v>3236</v>
      </c>
      <c r="B1257">
        <v>938793950</v>
      </c>
      <c r="C1257" t="s">
        <v>6102</v>
      </c>
      <c r="D1257" s="2">
        <v>40687</v>
      </c>
      <c r="E1257" t="s">
        <v>6135</v>
      </c>
      <c r="F1257" t="s">
        <v>5615</v>
      </c>
      <c r="G1257">
        <v>2901638025</v>
      </c>
    </row>
    <row r="1258" spans="1:7" x14ac:dyDescent="0.35">
      <c r="A1258" t="s">
        <v>3674</v>
      </c>
      <c r="B1258">
        <v>804925979</v>
      </c>
      <c r="C1258" t="s">
        <v>6119</v>
      </c>
      <c r="D1258" s="2">
        <v>38861</v>
      </c>
      <c r="E1258" t="s">
        <v>6135</v>
      </c>
      <c r="F1258" t="s">
        <v>6172</v>
      </c>
      <c r="G1258">
        <v>39277602</v>
      </c>
    </row>
    <row r="1259" spans="1:7" x14ac:dyDescent="0.35">
      <c r="A1259" t="s">
        <v>4264</v>
      </c>
      <c r="B1259">
        <v>305303485</v>
      </c>
      <c r="C1259" t="s">
        <v>6121</v>
      </c>
      <c r="D1259" s="2">
        <v>28270</v>
      </c>
      <c r="E1259" t="s">
        <v>6127</v>
      </c>
      <c r="F1259" t="s">
        <v>6157</v>
      </c>
      <c r="G1259">
        <v>3510008128</v>
      </c>
    </row>
    <row r="1260" spans="1:7" x14ac:dyDescent="0.35">
      <c r="A1260" t="s">
        <v>769</v>
      </c>
      <c r="B1260">
        <v>513420727</v>
      </c>
      <c r="C1260" t="s">
        <v>6102</v>
      </c>
      <c r="D1260" s="2">
        <v>32653</v>
      </c>
      <c r="E1260" t="s">
        <v>6131</v>
      </c>
      <c r="F1260" t="s">
        <v>6174</v>
      </c>
      <c r="G1260">
        <v>206741449</v>
      </c>
    </row>
    <row r="1261" spans="1:7" x14ac:dyDescent="0.35">
      <c r="A1261" t="s">
        <v>1768</v>
      </c>
      <c r="B1261">
        <v>703426561</v>
      </c>
      <c r="C1261" t="s">
        <v>6104</v>
      </c>
      <c r="D1261" s="2">
        <v>34114</v>
      </c>
      <c r="E1261" t="s">
        <v>6133</v>
      </c>
      <c r="F1261" t="s">
        <v>6128</v>
      </c>
      <c r="G1261">
        <v>280091007</v>
      </c>
    </row>
    <row r="1262" spans="1:7" x14ac:dyDescent="0.35">
      <c r="A1262" t="s">
        <v>3804</v>
      </c>
      <c r="B1262">
        <v>298136303</v>
      </c>
      <c r="C1262" t="s">
        <v>6121</v>
      </c>
      <c r="D1262" s="2">
        <v>36304</v>
      </c>
      <c r="E1262" t="s">
        <v>6129</v>
      </c>
      <c r="F1262" t="s">
        <v>6145</v>
      </c>
      <c r="G1262">
        <v>12174414</v>
      </c>
    </row>
    <row r="1263" spans="1:7" x14ac:dyDescent="0.35">
      <c r="A1263" t="s">
        <v>3686</v>
      </c>
      <c r="B1263">
        <v>334024694</v>
      </c>
      <c r="C1263" t="s">
        <v>6113</v>
      </c>
      <c r="D1263" s="2">
        <v>22426</v>
      </c>
      <c r="E1263" t="s">
        <v>6135</v>
      </c>
      <c r="F1263" t="s">
        <v>6153</v>
      </c>
      <c r="G1263">
        <v>635142848</v>
      </c>
    </row>
    <row r="1264" spans="1:7" x14ac:dyDescent="0.35">
      <c r="A1264" t="s">
        <v>3960</v>
      </c>
      <c r="B1264">
        <v>788106278</v>
      </c>
      <c r="C1264" t="s">
        <v>6121</v>
      </c>
      <c r="D1264" s="2">
        <v>34478</v>
      </c>
      <c r="E1264" t="s">
        <v>6129</v>
      </c>
      <c r="F1264" t="s">
        <v>6145</v>
      </c>
      <c r="G1264">
        <v>573364736</v>
      </c>
    </row>
    <row r="1265" spans="1:7" x14ac:dyDescent="0.35">
      <c r="A1265" t="s">
        <v>2432</v>
      </c>
      <c r="B1265">
        <v>119496083</v>
      </c>
      <c r="C1265" t="s">
        <v>6111</v>
      </c>
      <c r="D1265" s="2">
        <v>38132</v>
      </c>
      <c r="E1265" t="s">
        <v>6127</v>
      </c>
      <c r="F1265" t="s">
        <v>6163</v>
      </c>
      <c r="G1265">
        <v>5223302592</v>
      </c>
    </row>
    <row r="1266" spans="1:7" x14ac:dyDescent="0.35">
      <c r="A1266" t="s">
        <v>3010</v>
      </c>
      <c r="B1266">
        <v>862682604</v>
      </c>
      <c r="C1266" t="s">
        <v>6110</v>
      </c>
      <c r="D1266" s="2">
        <v>31556</v>
      </c>
      <c r="E1266" t="s">
        <v>6133</v>
      </c>
      <c r="F1266" t="s">
        <v>6137</v>
      </c>
      <c r="G1266">
        <v>630665178</v>
      </c>
    </row>
    <row r="1267" spans="1:7" x14ac:dyDescent="0.35">
      <c r="A1267" t="s">
        <v>1687</v>
      </c>
      <c r="B1267">
        <v>447232108</v>
      </c>
      <c r="C1267" t="s">
        <v>6102</v>
      </c>
      <c r="D1267" s="2">
        <v>23522</v>
      </c>
      <c r="E1267" t="s">
        <v>6131</v>
      </c>
      <c r="F1267" t="s">
        <v>6138</v>
      </c>
      <c r="G1267">
        <v>1426087768</v>
      </c>
    </row>
    <row r="1268" spans="1:7" x14ac:dyDescent="0.35">
      <c r="A1268" t="s">
        <v>3456</v>
      </c>
      <c r="B1268">
        <v>588324879</v>
      </c>
      <c r="C1268" t="s">
        <v>6108</v>
      </c>
      <c r="D1268" s="2">
        <v>28634</v>
      </c>
      <c r="E1268" t="s">
        <v>6135</v>
      </c>
      <c r="F1268" t="s">
        <v>6152</v>
      </c>
      <c r="G1268">
        <v>810068658</v>
      </c>
    </row>
    <row r="1269" spans="1:7" x14ac:dyDescent="0.35">
      <c r="A1269" t="s">
        <v>3350</v>
      </c>
      <c r="B1269">
        <v>573861892</v>
      </c>
      <c r="C1269" t="s">
        <v>6102</v>
      </c>
      <c r="D1269" s="2">
        <v>38497</v>
      </c>
      <c r="E1269" t="s">
        <v>6133</v>
      </c>
      <c r="F1269" t="s">
        <v>5615</v>
      </c>
      <c r="G1269">
        <v>19378575</v>
      </c>
    </row>
    <row r="1270" spans="1:7" x14ac:dyDescent="0.35">
      <c r="A1270" t="s">
        <v>5661</v>
      </c>
      <c r="B1270">
        <v>707730459</v>
      </c>
      <c r="C1270" t="s">
        <v>6102</v>
      </c>
      <c r="D1270" s="2">
        <v>25348</v>
      </c>
      <c r="E1270" t="s">
        <v>6131</v>
      </c>
      <c r="F1270" t="s">
        <v>5615</v>
      </c>
      <c r="G1270">
        <v>839169408</v>
      </c>
    </row>
    <row r="1271" spans="1:7" x14ac:dyDescent="0.35">
      <c r="A1271" t="s">
        <v>4833</v>
      </c>
      <c r="B1271">
        <v>233708883</v>
      </c>
      <c r="C1271" t="s">
        <v>6112</v>
      </c>
      <c r="D1271" s="2">
        <v>28634</v>
      </c>
      <c r="E1271" t="s">
        <v>6131</v>
      </c>
      <c r="F1271" t="s">
        <v>6155</v>
      </c>
      <c r="G1271">
        <v>4243943301</v>
      </c>
    </row>
    <row r="1272" spans="1:7" x14ac:dyDescent="0.35">
      <c r="A1272" t="s">
        <v>1462</v>
      </c>
      <c r="B1272">
        <v>375431415</v>
      </c>
      <c r="C1272" t="s">
        <v>6101</v>
      </c>
      <c r="D1272" s="2">
        <v>41419</v>
      </c>
      <c r="E1272" t="s">
        <v>6135</v>
      </c>
      <c r="F1272" t="s">
        <v>6132</v>
      </c>
      <c r="G1272">
        <v>4032815072</v>
      </c>
    </row>
    <row r="1273" spans="1:7" x14ac:dyDescent="0.35">
      <c r="A1273" t="s">
        <v>4483</v>
      </c>
      <c r="B1273">
        <v>919543217</v>
      </c>
      <c r="C1273" t="s">
        <v>6114</v>
      </c>
      <c r="D1273" s="2">
        <v>29366</v>
      </c>
      <c r="E1273" t="s">
        <v>6131</v>
      </c>
      <c r="F1273" t="s">
        <v>6154</v>
      </c>
      <c r="G1273">
        <v>5197125</v>
      </c>
    </row>
    <row r="1274" spans="1:7" x14ac:dyDescent="0.35">
      <c r="A1274" t="s">
        <v>5047</v>
      </c>
      <c r="B1274">
        <v>679878638</v>
      </c>
      <c r="C1274" t="s">
        <v>6111</v>
      </c>
      <c r="D1274" s="2">
        <v>33749</v>
      </c>
      <c r="E1274" t="s">
        <v>6131</v>
      </c>
      <c r="F1274" t="s">
        <v>6136</v>
      </c>
      <c r="G1274">
        <v>1425266009</v>
      </c>
    </row>
    <row r="1275" spans="1:7" x14ac:dyDescent="0.35">
      <c r="A1275" t="s">
        <v>1521</v>
      </c>
      <c r="B1275">
        <v>573737289</v>
      </c>
      <c r="C1275" t="s">
        <v>6102</v>
      </c>
      <c r="D1275" s="2">
        <v>44341</v>
      </c>
      <c r="E1275" t="s">
        <v>6140</v>
      </c>
      <c r="F1275" t="s">
        <v>5615</v>
      </c>
      <c r="G1275">
        <v>668886348</v>
      </c>
    </row>
    <row r="1276" spans="1:7" x14ac:dyDescent="0.35">
      <c r="A1276" t="s">
        <v>2455</v>
      </c>
      <c r="B1276">
        <v>775848712</v>
      </c>
      <c r="C1276" t="s">
        <v>6108</v>
      </c>
      <c r="D1276" s="2">
        <v>34114</v>
      </c>
      <c r="E1276" t="s">
        <v>6131</v>
      </c>
      <c r="F1276" t="s">
        <v>6168</v>
      </c>
      <c r="G1276">
        <v>1709989743</v>
      </c>
    </row>
    <row r="1277" spans="1:7" x14ac:dyDescent="0.35">
      <c r="A1277" t="s">
        <v>5214</v>
      </c>
      <c r="B1277">
        <v>159650876</v>
      </c>
      <c r="C1277" t="s">
        <v>6108</v>
      </c>
      <c r="D1277" s="2">
        <v>29366</v>
      </c>
      <c r="E1277" t="s">
        <v>6131</v>
      </c>
      <c r="F1277" t="s">
        <v>6130</v>
      </c>
      <c r="G1277">
        <v>948917457</v>
      </c>
    </row>
    <row r="1278" spans="1:7" x14ac:dyDescent="0.35">
      <c r="A1278" t="s">
        <v>4923</v>
      </c>
      <c r="B1278">
        <v>367977355</v>
      </c>
      <c r="C1278" t="s">
        <v>6102</v>
      </c>
      <c r="D1278" s="2">
        <v>37400</v>
      </c>
      <c r="E1278" t="s">
        <v>6135</v>
      </c>
      <c r="F1278" t="s">
        <v>5615</v>
      </c>
      <c r="G1278">
        <v>1169269416</v>
      </c>
    </row>
    <row r="1279" spans="1:7" x14ac:dyDescent="0.35">
      <c r="A1279" t="s">
        <v>450</v>
      </c>
      <c r="B1279">
        <v>278376364</v>
      </c>
      <c r="C1279" t="s">
        <v>6115</v>
      </c>
      <c r="D1279" s="2">
        <v>42515</v>
      </c>
      <c r="E1279" t="s">
        <v>6135</v>
      </c>
      <c r="F1279" t="s">
        <v>6171</v>
      </c>
      <c r="G1279">
        <v>270692565</v>
      </c>
    </row>
    <row r="1280" spans="1:7" x14ac:dyDescent="0.35">
      <c r="A1280" t="s">
        <v>5568</v>
      </c>
      <c r="B1280">
        <v>105745632</v>
      </c>
      <c r="C1280" t="s">
        <v>6103</v>
      </c>
      <c r="D1280" s="2">
        <v>28634</v>
      </c>
      <c r="E1280" t="s">
        <v>6135</v>
      </c>
      <c r="F1280" t="s">
        <v>6134</v>
      </c>
      <c r="G1280">
        <v>1899420684</v>
      </c>
    </row>
    <row r="1281" spans="1:7" x14ac:dyDescent="0.35">
      <c r="A1281" t="s">
        <v>4943</v>
      </c>
      <c r="B1281">
        <v>782301506</v>
      </c>
      <c r="C1281" t="s">
        <v>6105</v>
      </c>
      <c r="D1281" s="2">
        <v>26077</v>
      </c>
      <c r="E1281" t="s">
        <v>6131</v>
      </c>
      <c r="F1281" t="s">
        <v>6166</v>
      </c>
      <c r="G1281">
        <v>798401175</v>
      </c>
    </row>
    <row r="1282" spans="1:7" x14ac:dyDescent="0.35">
      <c r="A1282" t="s">
        <v>1059</v>
      </c>
      <c r="B1282">
        <v>508621987</v>
      </c>
      <c r="C1282" t="s">
        <v>6117</v>
      </c>
      <c r="D1282" s="2">
        <v>43976</v>
      </c>
      <c r="E1282" t="s">
        <v>6127</v>
      </c>
      <c r="F1282" t="s">
        <v>6150</v>
      </c>
      <c r="G1282">
        <v>1012850208</v>
      </c>
    </row>
    <row r="1283" spans="1:7" x14ac:dyDescent="0.35">
      <c r="A1283" t="s">
        <v>1477</v>
      </c>
      <c r="B1283">
        <v>740423327</v>
      </c>
      <c r="C1283" t="s">
        <v>6103</v>
      </c>
      <c r="D1283" s="2">
        <v>40322</v>
      </c>
      <c r="E1283" t="s">
        <v>6129</v>
      </c>
      <c r="F1283" t="s">
        <v>6134</v>
      </c>
      <c r="G1283">
        <v>702628521</v>
      </c>
    </row>
    <row r="1284" spans="1:7" x14ac:dyDescent="0.35">
      <c r="A1284" t="s">
        <v>5632</v>
      </c>
      <c r="B1284">
        <v>16035727</v>
      </c>
      <c r="C1284" t="s">
        <v>6108</v>
      </c>
      <c r="D1284" s="2">
        <v>35575</v>
      </c>
      <c r="E1284" t="s">
        <v>6133</v>
      </c>
      <c r="F1284" t="s">
        <v>6143</v>
      </c>
      <c r="G1284">
        <v>235695735</v>
      </c>
    </row>
    <row r="1285" spans="1:7" x14ac:dyDescent="0.35">
      <c r="A1285" t="s">
        <v>4760</v>
      </c>
      <c r="B1285">
        <v>880033530</v>
      </c>
      <c r="C1285" t="s">
        <v>6120</v>
      </c>
      <c r="D1285" s="2">
        <v>22061</v>
      </c>
      <c r="E1285" t="s">
        <v>6140</v>
      </c>
      <c r="F1285" t="s">
        <v>4096</v>
      </c>
      <c r="G1285">
        <v>12667072</v>
      </c>
    </row>
    <row r="1286" spans="1:7" x14ac:dyDescent="0.35">
      <c r="A1286" t="s">
        <v>544</v>
      </c>
      <c r="B1286">
        <v>986276311</v>
      </c>
      <c r="C1286" t="s">
        <v>6122</v>
      </c>
      <c r="D1286" s="2">
        <v>34478</v>
      </c>
      <c r="E1286" t="s">
        <v>6133</v>
      </c>
      <c r="F1286" t="s">
        <v>6164</v>
      </c>
      <c r="G1286">
        <v>3118478748</v>
      </c>
    </row>
    <row r="1287" spans="1:7" x14ac:dyDescent="0.35">
      <c r="A1287" t="s">
        <v>2089</v>
      </c>
      <c r="B1287">
        <v>605959171</v>
      </c>
      <c r="C1287" t="s">
        <v>6108</v>
      </c>
      <c r="D1287" s="2">
        <v>30460</v>
      </c>
      <c r="E1287" t="s">
        <v>6135</v>
      </c>
      <c r="F1287" t="s">
        <v>6144</v>
      </c>
      <c r="G1287">
        <v>1818520275</v>
      </c>
    </row>
    <row r="1288" spans="1:7" x14ac:dyDescent="0.35">
      <c r="A1288" t="s">
        <v>5176</v>
      </c>
      <c r="B1288">
        <v>154030779</v>
      </c>
      <c r="C1288" t="s">
        <v>6111</v>
      </c>
      <c r="D1288" s="2">
        <v>21694</v>
      </c>
      <c r="E1288" t="s">
        <v>6127</v>
      </c>
      <c r="F1288" t="s">
        <v>6163</v>
      </c>
      <c r="G1288">
        <v>3947207719</v>
      </c>
    </row>
    <row r="1289" spans="1:7" x14ac:dyDescent="0.35">
      <c r="A1289" t="s">
        <v>2770</v>
      </c>
      <c r="B1289">
        <v>295093225</v>
      </c>
      <c r="C1289" t="s">
        <v>6108</v>
      </c>
      <c r="D1289" s="2">
        <v>20233</v>
      </c>
      <c r="E1289" t="s">
        <v>6129</v>
      </c>
      <c r="F1289" t="s">
        <v>6170</v>
      </c>
      <c r="G1289">
        <v>41855328</v>
      </c>
    </row>
    <row r="1290" spans="1:7" x14ac:dyDescent="0.35">
      <c r="A1290" t="s">
        <v>5150</v>
      </c>
      <c r="B1290">
        <v>151915052</v>
      </c>
      <c r="C1290" t="s">
        <v>6113</v>
      </c>
      <c r="D1290" s="2">
        <v>31921</v>
      </c>
      <c r="E1290" t="s">
        <v>6131</v>
      </c>
      <c r="F1290" t="s">
        <v>2919</v>
      </c>
      <c r="G1290">
        <v>1430554356</v>
      </c>
    </row>
    <row r="1291" spans="1:7" x14ac:dyDescent="0.35">
      <c r="A1291" t="s">
        <v>4083</v>
      </c>
      <c r="B1291">
        <v>170123523</v>
      </c>
      <c r="C1291" t="s">
        <v>6109</v>
      </c>
      <c r="D1291" s="2">
        <v>38497</v>
      </c>
      <c r="E1291" t="s">
        <v>6140</v>
      </c>
      <c r="F1291" t="s">
        <v>6160</v>
      </c>
      <c r="G1291">
        <v>48321546</v>
      </c>
    </row>
    <row r="1292" spans="1:7" x14ac:dyDescent="0.35">
      <c r="A1292" t="s">
        <v>4071</v>
      </c>
      <c r="B1292">
        <v>109266025</v>
      </c>
      <c r="C1292" t="s">
        <v>6108</v>
      </c>
      <c r="D1292" s="2">
        <v>20600</v>
      </c>
      <c r="E1292" t="s">
        <v>6131</v>
      </c>
      <c r="F1292" t="s">
        <v>6158</v>
      </c>
      <c r="G1292">
        <v>2740991211</v>
      </c>
    </row>
    <row r="1293" spans="1:7" x14ac:dyDescent="0.35">
      <c r="A1293" t="s">
        <v>6087</v>
      </c>
      <c r="B1293">
        <v>898544861</v>
      </c>
      <c r="C1293" t="s">
        <v>6121</v>
      </c>
      <c r="D1293" s="2">
        <v>29731</v>
      </c>
      <c r="E1293" t="s">
        <v>6127</v>
      </c>
      <c r="F1293" t="s">
        <v>6157</v>
      </c>
      <c r="G1293">
        <v>779156224</v>
      </c>
    </row>
    <row r="1294" spans="1:7" x14ac:dyDescent="0.35">
      <c r="A1294" t="s">
        <v>1450</v>
      </c>
      <c r="B1294">
        <v>169553214</v>
      </c>
      <c r="C1294" t="s">
        <v>6102</v>
      </c>
      <c r="D1294" s="2">
        <v>26077</v>
      </c>
      <c r="E1294" t="s">
        <v>6131</v>
      </c>
      <c r="F1294" t="s">
        <v>6174</v>
      </c>
      <c r="G1294">
        <v>1505105463</v>
      </c>
    </row>
    <row r="1295" spans="1:7" x14ac:dyDescent="0.35">
      <c r="A1295" t="s">
        <v>5808</v>
      </c>
      <c r="B1295">
        <v>171703363</v>
      </c>
      <c r="C1295" t="s">
        <v>6121</v>
      </c>
      <c r="D1295" s="2">
        <v>37036</v>
      </c>
      <c r="E1295" t="s">
        <v>6135</v>
      </c>
      <c r="F1295" t="s">
        <v>6157</v>
      </c>
      <c r="G1295">
        <v>997910982</v>
      </c>
    </row>
    <row r="1296" spans="1:7" x14ac:dyDescent="0.35">
      <c r="A1296" t="s">
        <v>2077</v>
      </c>
      <c r="B1296">
        <v>680950958</v>
      </c>
      <c r="C1296" t="s">
        <v>6105</v>
      </c>
      <c r="D1296" s="2">
        <v>42148</v>
      </c>
      <c r="E1296" t="s">
        <v>6127</v>
      </c>
      <c r="F1296" t="s">
        <v>6166</v>
      </c>
      <c r="G1296">
        <v>416971968</v>
      </c>
    </row>
    <row r="1297" spans="1:7" x14ac:dyDescent="0.35">
      <c r="A1297" t="s">
        <v>5906</v>
      </c>
      <c r="B1297">
        <v>467301386</v>
      </c>
      <c r="C1297" t="s">
        <v>6114</v>
      </c>
      <c r="D1297" s="2">
        <v>44705</v>
      </c>
      <c r="E1297" t="s">
        <v>6127</v>
      </c>
      <c r="F1297" t="s">
        <v>6154</v>
      </c>
      <c r="G1297">
        <v>921360384</v>
      </c>
    </row>
    <row r="1298" spans="1:7" x14ac:dyDescent="0.35">
      <c r="A1298" t="s">
        <v>3051</v>
      </c>
      <c r="B1298">
        <v>825804685</v>
      </c>
      <c r="C1298" t="s">
        <v>6112</v>
      </c>
      <c r="D1298" s="2">
        <v>42515</v>
      </c>
      <c r="E1298" t="s">
        <v>6129</v>
      </c>
      <c r="F1298" t="s">
        <v>6142</v>
      </c>
      <c r="G1298">
        <v>3083498187</v>
      </c>
    </row>
    <row r="1299" spans="1:7" x14ac:dyDescent="0.35">
      <c r="A1299" t="s">
        <v>5314</v>
      </c>
      <c r="B1299">
        <v>898907904</v>
      </c>
      <c r="C1299" t="s">
        <v>6105</v>
      </c>
      <c r="D1299" s="2">
        <v>34843</v>
      </c>
      <c r="E1299" t="s">
        <v>6127</v>
      </c>
      <c r="F1299" t="s">
        <v>6166</v>
      </c>
      <c r="G1299">
        <v>1143264825</v>
      </c>
    </row>
    <row r="1300" spans="1:7" x14ac:dyDescent="0.35">
      <c r="A1300" t="s">
        <v>1587</v>
      </c>
      <c r="B1300">
        <v>484515047</v>
      </c>
      <c r="C1300" t="s">
        <v>6111</v>
      </c>
      <c r="D1300" s="2">
        <v>32653</v>
      </c>
      <c r="E1300" t="s">
        <v>6135</v>
      </c>
      <c r="F1300" t="s">
        <v>6136</v>
      </c>
      <c r="G1300">
        <v>2140188052</v>
      </c>
    </row>
    <row r="1301" spans="1:7" x14ac:dyDescent="0.35">
      <c r="A1301" t="s">
        <v>5695</v>
      </c>
      <c r="B1301">
        <v>763927329</v>
      </c>
      <c r="C1301" t="s">
        <v>6106</v>
      </c>
      <c r="D1301" s="2">
        <v>41419</v>
      </c>
      <c r="E1301" t="s">
        <v>6131</v>
      </c>
      <c r="F1301" t="s">
        <v>5619</v>
      </c>
      <c r="G1301">
        <v>2965133472</v>
      </c>
    </row>
    <row r="1302" spans="1:7" x14ac:dyDescent="0.35">
      <c r="A1302" t="s">
        <v>4067</v>
      </c>
      <c r="B1302">
        <v>744373219</v>
      </c>
      <c r="C1302" t="s">
        <v>6108</v>
      </c>
      <c r="D1302" s="2">
        <v>34478</v>
      </c>
      <c r="E1302" t="s">
        <v>6131</v>
      </c>
      <c r="F1302" t="s">
        <v>6158</v>
      </c>
      <c r="G1302">
        <v>25387285</v>
      </c>
    </row>
    <row r="1303" spans="1:7" x14ac:dyDescent="0.35">
      <c r="A1303" t="s">
        <v>4251</v>
      </c>
      <c r="B1303">
        <v>392190501</v>
      </c>
      <c r="C1303" t="s">
        <v>6116</v>
      </c>
      <c r="D1303" s="2">
        <v>33017</v>
      </c>
      <c r="E1303" t="s">
        <v>6131</v>
      </c>
      <c r="F1303" t="s">
        <v>6149</v>
      </c>
      <c r="G1303">
        <v>1617782706</v>
      </c>
    </row>
    <row r="1304" spans="1:7" x14ac:dyDescent="0.35">
      <c r="A1304" t="s">
        <v>5326</v>
      </c>
      <c r="B1304">
        <v>473170824</v>
      </c>
      <c r="C1304" t="s">
        <v>6114</v>
      </c>
      <c r="D1304" s="2">
        <v>23522</v>
      </c>
      <c r="E1304" t="s">
        <v>6129</v>
      </c>
      <c r="F1304" t="s">
        <v>6167</v>
      </c>
      <c r="G1304">
        <v>1261280097</v>
      </c>
    </row>
    <row r="1305" spans="1:7" x14ac:dyDescent="0.35">
      <c r="A1305" t="s">
        <v>3745</v>
      </c>
      <c r="B1305">
        <v>412403373</v>
      </c>
      <c r="C1305" t="s">
        <v>6120</v>
      </c>
      <c r="D1305" s="2">
        <v>43976</v>
      </c>
      <c r="E1305" t="s">
        <v>6131</v>
      </c>
      <c r="F1305" t="s">
        <v>4096</v>
      </c>
      <c r="G1305">
        <v>1723766772</v>
      </c>
    </row>
    <row r="1306" spans="1:7" x14ac:dyDescent="0.35">
      <c r="A1306" t="s">
        <v>5801</v>
      </c>
      <c r="B1306">
        <v>388129904</v>
      </c>
      <c r="C1306" t="s">
        <v>6108</v>
      </c>
      <c r="D1306" s="2">
        <v>38132</v>
      </c>
      <c r="E1306" t="s">
        <v>6131</v>
      </c>
      <c r="F1306" t="s">
        <v>6158</v>
      </c>
      <c r="G1306">
        <v>226527</v>
      </c>
    </row>
    <row r="1307" spans="1:7" x14ac:dyDescent="0.35">
      <c r="A1307" t="s">
        <v>4644</v>
      </c>
      <c r="B1307">
        <v>926617488</v>
      </c>
      <c r="C1307" t="s">
        <v>6121</v>
      </c>
      <c r="D1307" s="2">
        <v>35575</v>
      </c>
      <c r="E1307" t="s">
        <v>6135</v>
      </c>
      <c r="F1307" t="s">
        <v>6147</v>
      </c>
      <c r="G1307">
        <v>2290599675</v>
      </c>
    </row>
    <row r="1308" spans="1:7" x14ac:dyDescent="0.35">
      <c r="A1308" t="s">
        <v>473</v>
      </c>
      <c r="B1308">
        <v>293577198</v>
      </c>
      <c r="C1308" t="s">
        <v>6122</v>
      </c>
      <c r="D1308" s="2">
        <v>41054</v>
      </c>
      <c r="E1308" t="s">
        <v>6131</v>
      </c>
      <c r="F1308" t="s">
        <v>6164</v>
      </c>
      <c r="G1308">
        <v>674407972</v>
      </c>
    </row>
    <row r="1309" spans="1:7" x14ac:dyDescent="0.35">
      <c r="A1309" t="s">
        <v>5598</v>
      </c>
      <c r="B1309">
        <v>418163749</v>
      </c>
      <c r="C1309" t="s">
        <v>6118</v>
      </c>
      <c r="D1309" s="2">
        <v>34478</v>
      </c>
      <c r="E1309" t="s">
        <v>6129</v>
      </c>
      <c r="F1309" t="s">
        <v>6159</v>
      </c>
      <c r="G1309">
        <v>997040625</v>
      </c>
    </row>
    <row r="1310" spans="1:7" x14ac:dyDescent="0.35">
      <c r="A1310" t="s">
        <v>3980</v>
      </c>
      <c r="B1310">
        <v>763609555</v>
      </c>
      <c r="C1310" t="s">
        <v>6103</v>
      </c>
      <c r="D1310" s="2">
        <v>35575</v>
      </c>
      <c r="E1310" t="s">
        <v>6133</v>
      </c>
      <c r="F1310" t="s">
        <v>6134</v>
      </c>
      <c r="G1310">
        <v>2627236832</v>
      </c>
    </row>
    <row r="1311" spans="1:7" x14ac:dyDescent="0.35">
      <c r="A1311" t="s">
        <v>5626</v>
      </c>
      <c r="B1311">
        <v>645643840</v>
      </c>
      <c r="C1311" t="s">
        <v>6119</v>
      </c>
      <c r="D1311" s="2">
        <v>27173</v>
      </c>
      <c r="E1311" t="s">
        <v>6131</v>
      </c>
      <c r="F1311" t="s">
        <v>6169</v>
      </c>
      <c r="G1311">
        <v>774077451</v>
      </c>
    </row>
    <row r="1312" spans="1:7" x14ac:dyDescent="0.35">
      <c r="A1312" t="s">
        <v>3536</v>
      </c>
      <c r="B1312">
        <v>870982324</v>
      </c>
      <c r="C1312" t="s">
        <v>6120</v>
      </c>
      <c r="D1312" s="2">
        <v>39226</v>
      </c>
      <c r="E1312" t="s">
        <v>6133</v>
      </c>
      <c r="F1312" t="s">
        <v>6139</v>
      </c>
      <c r="G1312">
        <v>3885505169</v>
      </c>
    </row>
    <row r="1313" spans="1:7" x14ac:dyDescent="0.35">
      <c r="A1313" t="s">
        <v>2097</v>
      </c>
      <c r="B1313">
        <v>992336100</v>
      </c>
      <c r="C1313" t="s">
        <v>6111</v>
      </c>
      <c r="D1313" s="2">
        <v>32653</v>
      </c>
      <c r="E1313" t="s">
        <v>6129</v>
      </c>
      <c r="F1313" t="s">
        <v>6136</v>
      </c>
      <c r="G1313">
        <v>45258798</v>
      </c>
    </row>
    <row r="1314" spans="1:7" x14ac:dyDescent="0.35">
      <c r="A1314" t="s">
        <v>2965</v>
      </c>
      <c r="B1314">
        <v>921397735</v>
      </c>
      <c r="C1314" t="s">
        <v>6108</v>
      </c>
      <c r="D1314" s="2">
        <v>23522</v>
      </c>
      <c r="E1314" t="s">
        <v>6133</v>
      </c>
      <c r="F1314" t="s">
        <v>6144</v>
      </c>
      <c r="G1314">
        <v>1224837504</v>
      </c>
    </row>
    <row r="1315" spans="1:7" x14ac:dyDescent="0.35">
      <c r="A1315" t="s">
        <v>4147</v>
      </c>
      <c r="B1315">
        <v>919654415</v>
      </c>
      <c r="C1315" t="s">
        <v>6111</v>
      </c>
      <c r="D1315" s="2">
        <v>34114</v>
      </c>
      <c r="E1315" t="s">
        <v>6133</v>
      </c>
      <c r="F1315" t="s">
        <v>561</v>
      </c>
      <c r="G1315">
        <v>44664006</v>
      </c>
    </row>
    <row r="1316" spans="1:7" x14ac:dyDescent="0.35">
      <c r="A1316" t="s">
        <v>2938</v>
      </c>
      <c r="B1316">
        <v>656674896</v>
      </c>
      <c r="C1316" t="s">
        <v>6101</v>
      </c>
      <c r="D1316" s="2">
        <v>21694</v>
      </c>
      <c r="E1316" t="s">
        <v>6127</v>
      </c>
      <c r="F1316" t="s">
        <v>6132</v>
      </c>
      <c r="G1316">
        <v>157581375</v>
      </c>
    </row>
    <row r="1317" spans="1:7" x14ac:dyDescent="0.35">
      <c r="A1317" t="s">
        <v>3149</v>
      </c>
      <c r="B1317">
        <v>714988344</v>
      </c>
      <c r="C1317" t="s">
        <v>6111</v>
      </c>
      <c r="D1317" s="2">
        <v>41054</v>
      </c>
      <c r="E1317" t="s">
        <v>6140</v>
      </c>
      <c r="F1317" t="s">
        <v>561</v>
      </c>
      <c r="G1317">
        <v>298461735</v>
      </c>
    </row>
    <row r="1318" spans="1:7" x14ac:dyDescent="0.35">
      <c r="A1318" t="s">
        <v>4002</v>
      </c>
      <c r="B1318">
        <v>687926099</v>
      </c>
      <c r="C1318" t="s">
        <v>6108</v>
      </c>
      <c r="D1318" s="2">
        <v>23522</v>
      </c>
      <c r="E1318" t="s">
        <v>6127</v>
      </c>
      <c r="F1318" t="s">
        <v>6168</v>
      </c>
      <c r="G1318">
        <v>3556651875</v>
      </c>
    </row>
    <row r="1319" spans="1:7" x14ac:dyDescent="0.35">
      <c r="A1319" t="s">
        <v>2475</v>
      </c>
      <c r="B1319">
        <v>864373705</v>
      </c>
      <c r="C1319" t="s">
        <v>6113</v>
      </c>
      <c r="D1319" s="2">
        <v>32653</v>
      </c>
      <c r="E1319" t="s">
        <v>6133</v>
      </c>
      <c r="F1319" t="s">
        <v>2919</v>
      </c>
      <c r="G1319">
        <v>2058642575</v>
      </c>
    </row>
    <row r="1320" spans="1:7" x14ac:dyDescent="0.35">
      <c r="A1320" t="s">
        <v>3698</v>
      </c>
      <c r="B1320">
        <v>833256310</v>
      </c>
      <c r="C1320" t="s">
        <v>6109</v>
      </c>
      <c r="D1320" s="2">
        <v>34478</v>
      </c>
      <c r="E1320" t="s">
        <v>6131</v>
      </c>
      <c r="F1320" t="s">
        <v>6160</v>
      </c>
      <c r="G1320">
        <v>75941856</v>
      </c>
    </row>
    <row r="1321" spans="1:7" x14ac:dyDescent="0.35">
      <c r="A1321" t="s">
        <v>1659</v>
      </c>
      <c r="B1321">
        <v>590390340</v>
      </c>
      <c r="C1321" t="s">
        <v>6108</v>
      </c>
      <c r="D1321" s="2">
        <v>35939</v>
      </c>
      <c r="E1321" t="s">
        <v>6129</v>
      </c>
      <c r="F1321" t="s">
        <v>6148</v>
      </c>
      <c r="G1321">
        <v>1117396764</v>
      </c>
    </row>
    <row r="1322" spans="1:7" x14ac:dyDescent="0.35">
      <c r="A1322" t="s">
        <v>4135</v>
      </c>
      <c r="B1322">
        <v>41784538</v>
      </c>
      <c r="C1322" t="s">
        <v>6113</v>
      </c>
      <c r="D1322" s="2">
        <v>30460</v>
      </c>
      <c r="E1322" t="s">
        <v>6127</v>
      </c>
      <c r="F1322" t="s">
        <v>6153</v>
      </c>
      <c r="G1322">
        <v>1423929408</v>
      </c>
    </row>
    <row r="1323" spans="1:7" x14ac:dyDescent="0.35">
      <c r="A1323" t="s">
        <v>578</v>
      </c>
      <c r="B1323">
        <v>858485094</v>
      </c>
      <c r="C1323" t="s">
        <v>6108</v>
      </c>
      <c r="D1323" s="2">
        <v>32653</v>
      </c>
      <c r="E1323" t="s">
        <v>6131</v>
      </c>
      <c r="F1323" t="s">
        <v>6144</v>
      </c>
      <c r="G1323">
        <v>885185664</v>
      </c>
    </row>
    <row r="1324" spans="1:7" x14ac:dyDescent="0.35">
      <c r="A1324" t="s">
        <v>317</v>
      </c>
      <c r="B1324">
        <v>580182767</v>
      </c>
      <c r="C1324" t="s">
        <v>6118</v>
      </c>
      <c r="D1324" s="2">
        <v>35939</v>
      </c>
      <c r="E1324" t="s">
        <v>6131</v>
      </c>
      <c r="F1324" t="s">
        <v>6159</v>
      </c>
      <c r="G1324">
        <v>166230048</v>
      </c>
    </row>
    <row r="1325" spans="1:7" x14ac:dyDescent="0.35">
      <c r="A1325" t="s">
        <v>5983</v>
      </c>
      <c r="B1325">
        <v>632742319</v>
      </c>
      <c r="C1325" t="s">
        <v>6120</v>
      </c>
      <c r="D1325" s="2">
        <v>23522</v>
      </c>
      <c r="E1325" t="s">
        <v>6135</v>
      </c>
      <c r="F1325" t="s">
        <v>6139</v>
      </c>
      <c r="G1325">
        <v>1283803059</v>
      </c>
    </row>
    <row r="1326" spans="1:7" x14ac:dyDescent="0.35">
      <c r="A1326" t="s">
        <v>4210</v>
      </c>
      <c r="B1326">
        <v>927583432</v>
      </c>
      <c r="C1326" t="s">
        <v>6113</v>
      </c>
      <c r="D1326" s="2">
        <v>33017</v>
      </c>
      <c r="E1326" t="s">
        <v>6135</v>
      </c>
      <c r="F1326" t="s">
        <v>6153</v>
      </c>
      <c r="G1326">
        <v>843767694</v>
      </c>
    </row>
    <row r="1327" spans="1:7" x14ac:dyDescent="0.35">
      <c r="A1327" t="s">
        <v>2844</v>
      </c>
      <c r="B1327">
        <v>967501251</v>
      </c>
      <c r="C1327" t="s">
        <v>6101</v>
      </c>
      <c r="D1327" s="2">
        <v>34843</v>
      </c>
      <c r="E1327" t="s">
        <v>6133</v>
      </c>
      <c r="F1327" t="s">
        <v>6132</v>
      </c>
      <c r="G1327">
        <v>2008071</v>
      </c>
    </row>
    <row r="1328" spans="1:7" x14ac:dyDescent="0.35">
      <c r="A1328" t="s">
        <v>3287</v>
      </c>
      <c r="B1328">
        <v>309942505</v>
      </c>
      <c r="C1328" t="s">
        <v>6113</v>
      </c>
      <c r="D1328" s="2">
        <v>35210</v>
      </c>
      <c r="E1328" t="s">
        <v>6135</v>
      </c>
      <c r="F1328" t="s">
        <v>2588</v>
      </c>
      <c r="G1328">
        <v>372753381</v>
      </c>
    </row>
    <row r="1329" spans="1:7" x14ac:dyDescent="0.35">
      <c r="A1329" t="s">
        <v>2146</v>
      </c>
      <c r="B1329">
        <v>741790644</v>
      </c>
      <c r="C1329" t="s">
        <v>6108</v>
      </c>
      <c r="D1329" s="2">
        <v>44705</v>
      </c>
      <c r="E1329" t="s">
        <v>6135</v>
      </c>
      <c r="F1329" t="s">
        <v>6144</v>
      </c>
      <c r="G1329">
        <v>319199244</v>
      </c>
    </row>
    <row r="1330" spans="1:7" x14ac:dyDescent="0.35">
      <c r="A1330" t="s">
        <v>3422</v>
      </c>
      <c r="B1330">
        <v>773420811</v>
      </c>
      <c r="C1330" t="s">
        <v>6108</v>
      </c>
      <c r="D1330" s="2">
        <v>33382</v>
      </c>
      <c r="E1330" t="s">
        <v>6135</v>
      </c>
      <c r="F1330" t="s">
        <v>6168</v>
      </c>
      <c r="G1330">
        <v>268215696</v>
      </c>
    </row>
    <row r="1331" spans="1:7" x14ac:dyDescent="0.35">
      <c r="A1331" t="s">
        <v>1764</v>
      </c>
      <c r="B1331">
        <v>711840914</v>
      </c>
      <c r="C1331" t="s">
        <v>6108</v>
      </c>
      <c r="D1331" s="2">
        <v>21329</v>
      </c>
      <c r="E1331" t="s">
        <v>6140</v>
      </c>
      <c r="F1331" t="s">
        <v>6148</v>
      </c>
      <c r="G1331">
        <v>10106784</v>
      </c>
    </row>
    <row r="1332" spans="1:7" x14ac:dyDescent="0.35">
      <c r="A1332" t="s">
        <v>475</v>
      </c>
      <c r="B1332">
        <v>439347146</v>
      </c>
      <c r="C1332" t="s">
        <v>6103</v>
      </c>
      <c r="D1332" s="2">
        <v>31556</v>
      </c>
      <c r="E1332" t="s">
        <v>6133</v>
      </c>
      <c r="F1332" t="s">
        <v>6165</v>
      </c>
      <c r="G1332">
        <v>1854243468</v>
      </c>
    </row>
    <row r="1333" spans="1:7" x14ac:dyDescent="0.35">
      <c r="A1333" t="s">
        <v>5515</v>
      </c>
      <c r="B1333">
        <v>482795531</v>
      </c>
      <c r="C1333" t="s">
        <v>6113</v>
      </c>
      <c r="D1333" s="2">
        <v>39958</v>
      </c>
      <c r="E1333" t="s">
        <v>6129</v>
      </c>
      <c r="F1333" t="s">
        <v>2588</v>
      </c>
      <c r="G1333">
        <v>36152649</v>
      </c>
    </row>
    <row r="1334" spans="1:7" x14ac:dyDescent="0.35">
      <c r="A1334" t="s">
        <v>3990</v>
      </c>
      <c r="B1334">
        <v>802691207</v>
      </c>
      <c r="C1334" t="s">
        <v>6108</v>
      </c>
      <c r="D1334" s="2">
        <v>26077</v>
      </c>
      <c r="E1334" t="s">
        <v>6131</v>
      </c>
      <c r="F1334" t="s">
        <v>6158</v>
      </c>
      <c r="G1334">
        <v>212559375</v>
      </c>
    </row>
    <row r="1335" spans="1:7" x14ac:dyDescent="0.35">
      <c r="A1335" t="s">
        <v>2810</v>
      </c>
      <c r="B1335">
        <v>680718153</v>
      </c>
      <c r="C1335" t="s">
        <v>6108</v>
      </c>
      <c r="D1335" s="2">
        <v>31192</v>
      </c>
      <c r="E1335" t="s">
        <v>6127</v>
      </c>
      <c r="F1335" t="s">
        <v>6170</v>
      </c>
      <c r="G1335">
        <v>2101343972</v>
      </c>
    </row>
    <row r="1336" spans="1:7" x14ac:dyDescent="0.35">
      <c r="A1336" t="s">
        <v>289</v>
      </c>
      <c r="B1336">
        <v>309507070</v>
      </c>
      <c r="C1336" t="s">
        <v>6119</v>
      </c>
      <c r="D1336" s="2">
        <v>26077</v>
      </c>
      <c r="E1336" t="s">
        <v>6133</v>
      </c>
      <c r="F1336" t="s">
        <v>6172</v>
      </c>
      <c r="G1336">
        <v>1131694802</v>
      </c>
    </row>
    <row r="1337" spans="1:7" x14ac:dyDescent="0.35">
      <c r="A1337" t="s">
        <v>1316</v>
      </c>
      <c r="B1337">
        <v>129520261</v>
      </c>
      <c r="C1337" t="s">
        <v>6121</v>
      </c>
      <c r="D1337" s="2">
        <v>41419</v>
      </c>
      <c r="E1337" t="s">
        <v>6135</v>
      </c>
      <c r="F1337" t="s">
        <v>6157</v>
      </c>
      <c r="G1337">
        <v>7805421</v>
      </c>
    </row>
    <row r="1338" spans="1:7" x14ac:dyDescent="0.35">
      <c r="A1338" t="s">
        <v>3328</v>
      </c>
      <c r="B1338">
        <v>757839652</v>
      </c>
      <c r="C1338" t="s">
        <v>6121</v>
      </c>
      <c r="D1338" s="2">
        <v>37765</v>
      </c>
      <c r="E1338" t="s">
        <v>6131</v>
      </c>
      <c r="F1338" t="s">
        <v>6157</v>
      </c>
      <c r="G1338">
        <v>502195616</v>
      </c>
    </row>
    <row r="1339" spans="1:7" x14ac:dyDescent="0.35">
      <c r="A1339" t="s">
        <v>5165</v>
      </c>
      <c r="B1339">
        <v>997371033</v>
      </c>
      <c r="C1339" t="s">
        <v>6108</v>
      </c>
      <c r="D1339" s="2">
        <v>20965</v>
      </c>
      <c r="E1339" t="s">
        <v>6135</v>
      </c>
      <c r="F1339" t="s">
        <v>6143</v>
      </c>
      <c r="G1339">
        <v>969705</v>
      </c>
    </row>
    <row r="1340" spans="1:7" x14ac:dyDescent="0.35">
      <c r="A1340" t="s">
        <v>1269</v>
      </c>
      <c r="B1340">
        <v>487433294</v>
      </c>
      <c r="C1340" t="s">
        <v>6116</v>
      </c>
      <c r="D1340" s="2">
        <v>22790</v>
      </c>
      <c r="E1340" t="s">
        <v>6133</v>
      </c>
      <c r="F1340" t="s">
        <v>6149</v>
      </c>
      <c r="G1340">
        <v>1085072625</v>
      </c>
    </row>
    <row r="1341" spans="1:7" x14ac:dyDescent="0.35">
      <c r="A1341" t="s">
        <v>5822</v>
      </c>
      <c r="B1341">
        <v>847601515</v>
      </c>
      <c r="C1341" t="s">
        <v>6106</v>
      </c>
      <c r="D1341" s="2">
        <v>42148</v>
      </c>
      <c r="E1341" t="s">
        <v>6127</v>
      </c>
      <c r="F1341" t="s">
        <v>5619</v>
      </c>
      <c r="G1341">
        <v>36451386</v>
      </c>
    </row>
    <row r="1342" spans="1:7" x14ac:dyDescent="0.35">
      <c r="A1342" t="s">
        <v>358</v>
      </c>
      <c r="B1342">
        <v>467556613</v>
      </c>
      <c r="C1342" t="s">
        <v>6119</v>
      </c>
      <c r="D1342" s="2">
        <v>22061</v>
      </c>
      <c r="E1342" t="s">
        <v>6131</v>
      </c>
      <c r="F1342" t="s">
        <v>6169</v>
      </c>
      <c r="G1342">
        <v>84421463</v>
      </c>
    </row>
    <row r="1343" spans="1:7" x14ac:dyDescent="0.35">
      <c r="A1343" t="s">
        <v>1801</v>
      </c>
      <c r="B1343">
        <v>535286617</v>
      </c>
      <c r="C1343" t="s">
        <v>6108</v>
      </c>
      <c r="D1343" s="2">
        <v>35939</v>
      </c>
      <c r="E1343" t="s">
        <v>6131</v>
      </c>
      <c r="F1343" t="s">
        <v>6158</v>
      </c>
      <c r="G1343">
        <v>3237984288</v>
      </c>
    </row>
    <row r="1344" spans="1:7" x14ac:dyDescent="0.35">
      <c r="A1344" t="s">
        <v>3640</v>
      </c>
      <c r="B1344">
        <v>482854885</v>
      </c>
      <c r="C1344" t="s">
        <v>6112</v>
      </c>
      <c r="D1344" s="2">
        <v>44341</v>
      </c>
      <c r="E1344" t="s">
        <v>6131</v>
      </c>
      <c r="F1344" t="s">
        <v>6155</v>
      </c>
      <c r="G1344">
        <v>1158932241</v>
      </c>
    </row>
    <row r="1345" spans="1:7" x14ac:dyDescent="0.35">
      <c r="A1345" t="s">
        <v>4746</v>
      </c>
      <c r="B1345">
        <v>304859900</v>
      </c>
      <c r="C1345" t="s">
        <v>6116</v>
      </c>
      <c r="D1345" s="2">
        <v>37765</v>
      </c>
      <c r="E1345" t="s">
        <v>6131</v>
      </c>
      <c r="F1345" t="s">
        <v>6149</v>
      </c>
      <c r="G1345">
        <v>2609924044</v>
      </c>
    </row>
    <row r="1346" spans="1:7" x14ac:dyDescent="0.35">
      <c r="A1346" t="s">
        <v>3285</v>
      </c>
      <c r="B1346">
        <v>506939356</v>
      </c>
      <c r="C1346" t="s">
        <v>6108</v>
      </c>
      <c r="D1346" s="2">
        <v>29731</v>
      </c>
      <c r="E1346" t="s">
        <v>6133</v>
      </c>
      <c r="F1346" t="s">
        <v>6152</v>
      </c>
      <c r="G1346">
        <v>708791175</v>
      </c>
    </row>
    <row r="1347" spans="1:7" x14ac:dyDescent="0.35">
      <c r="A1347" t="s">
        <v>2204</v>
      </c>
      <c r="B1347">
        <v>227862330</v>
      </c>
      <c r="C1347" t="s">
        <v>6114</v>
      </c>
      <c r="D1347" s="2">
        <v>20600</v>
      </c>
      <c r="E1347" t="s">
        <v>6135</v>
      </c>
      <c r="F1347" t="s">
        <v>6167</v>
      </c>
      <c r="G1347">
        <v>12512017</v>
      </c>
    </row>
    <row r="1348" spans="1:7" x14ac:dyDescent="0.35">
      <c r="A1348" t="s">
        <v>3558</v>
      </c>
      <c r="B1348">
        <v>189899863</v>
      </c>
      <c r="C1348" t="s">
        <v>6104</v>
      </c>
      <c r="D1348" s="2">
        <v>42148</v>
      </c>
      <c r="E1348" t="s">
        <v>6135</v>
      </c>
      <c r="F1348" t="s">
        <v>6128</v>
      </c>
      <c r="G1348">
        <v>34239672</v>
      </c>
    </row>
    <row r="1349" spans="1:7" x14ac:dyDescent="0.35">
      <c r="A1349" t="s">
        <v>1987</v>
      </c>
      <c r="B1349">
        <v>425771114</v>
      </c>
      <c r="C1349" t="s">
        <v>6103</v>
      </c>
      <c r="D1349" s="2">
        <v>39593</v>
      </c>
      <c r="E1349" t="s">
        <v>6135</v>
      </c>
      <c r="F1349" t="s">
        <v>6134</v>
      </c>
      <c r="G1349">
        <v>1412186763</v>
      </c>
    </row>
    <row r="1350" spans="1:7" x14ac:dyDescent="0.35">
      <c r="A1350" t="s">
        <v>5105</v>
      </c>
      <c r="B1350">
        <v>966574974</v>
      </c>
      <c r="C1350" t="s">
        <v>6117</v>
      </c>
      <c r="D1350" s="2">
        <v>42880</v>
      </c>
      <c r="E1350" t="s">
        <v>6135</v>
      </c>
      <c r="F1350" t="s">
        <v>6150</v>
      </c>
      <c r="G1350">
        <v>137731776</v>
      </c>
    </row>
    <row r="1351" spans="1:7" x14ac:dyDescent="0.35">
      <c r="A1351" t="s">
        <v>4726</v>
      </c>
      <c r="B1351">
        <v>590936947</v>
      </c>
      <c r="C1351" t="s">
        <v>6113</v>
      </c>
      <c r="D1351" s="2">
        <v>34478</v>
      </c>
      <c r="E1351" t="s">
        <v>6133</v>
      </c>
      <c r="F1351" t="s">
        <v>2919</v>
      </c>
      <c r="G1351">
        <v>96229965</v>
      </c>
    </row>
    <row r="1352" spans="1:7" x14ac:dyDescent="0.35">
      <c r="A1352" t="s">
        <v>4805</v>
      </c>
      <c r="B1352">
        <v>348362013</v>
      </c>
      <c r="C1352" t="s">
        <v>6113</v>
      </c>
      <c r="D1352" s="2">
        <v>25712</v>
      </c>
      <c r="E1352" t="s">
        <v>6131</v>
      </c>
      <c r="F1352" t="s">
        <v>2588</v>
      </c>
      <c r="G1352">
        <v>31141586</v>
      </c>
    </row>
    <row r="1353" spans="1:7" x14ac:dyDescent="0.35">
      <c r="A1353" t="s">
        <v>5233</v>
      </c>
      <c r="B1353">
        <v>669511197</v>
      </c>
      <c r="C1353" t="s">
        <v>6113</v>
      </c>
      <c r="D1353" s="2">
        <v>23155</v>
      </c>
      <c r="E1353" t="s">
        <v>6140</v>
      </c>
      <c r="F1353" t="s">
        <v>6153</v>
      </c>
      <c r="G1353">
        <v>3726410625</v>
      </c>
    </row>
    <row r="1354" spans="1:7" x14ac:dyDescent="0.35">
      <c r="A1354" t="s">
        <v>4539</v>
      </c>
      <c r="B1354">
        <v>421773020</v>
      </c>
      <c r="C1354" t="s">
        <v>6119</v>
      </c>
      <c r="D1354" s="2">
        <v>25712</v>
      </c>
      <c r="E1354" t="s">
        <v>6129</v>
      </c>
      <c r="F1354" t="s">
        <v>6169</v>
      </c>
      <c r="G1354">
        <v>1881255537</v>
      </c>
    </row>
    <row r="1355" spans="1:7" x14ac:dyDescent="0.35">
      <c r="A1355" t="s">
        <v>2609</v>
      </c>
      <c r="B1355">
        <v>750833059</v>
      </c>
      <c r="C1355" t="s">
        <v>6122</v>
      </c>
      <c r="D1355" s="2">
        <v>42880</v>
      </c>
      <c r="E1355" t="s">
        <v>6131</v>
      </c>
      <c r="F1355" t="s">
        <v>4140</v>
      </c>
      <c r="G1355">
        <v>356648292</v>
      </c>
    </row>
    <row r="1356" spans="1:7" x14ac:dyDescent="0.35">
      <c r="A1356" t="s">
        <v>2914</v>
      </c>
      <c r="B1356">
        <v>950818731</v>
      </c>
      <c r="C1356" t="s">
        <v>6109</v>
      </c>
      <c r="D1356" s="2">
        <v>37765</v>
      </c>
      <c r="E1356" t="s">
        <v>6131</v>
      </c>
      <c r="F1356" t="s">
        <v>6160</v>
      </c>
      <c r="G1356">
        <v>3416811117</v>
      </c>
    </row>
    <row r="1357" spans="1:7" x14ac:dyDescent="0.35">
      <c r="A1357" t="s">
        <v>2019</v>
      </c>
      <c r="B1357">
        <v>33263608</v>
      </c>
      <c r="C1357" t="s">
        <v>6121</v>
      </c>
      <c r="D1357" s="2">
        <v>37765</v>
      </c>
      <c r="E1357" t="s">
        <v>6133</v>
      </c>
      <c r="F1357" t="s">
        <v>6147</v>
      </c>
      <c r="G1357">
        <v>2247360128</v>
      </c>
    </row>
    <row r="1358" spans="1:7" x14ac:dyDescent="0.35">
      <c r="A1358" t="s">
        <v>1084</v>
      </c>
      <c r="B1358">
        <v>266586720</v>
      </c>
      <c r="C1358" t="s">
        <v>6114</v>
      </c>
      <c r="D1358" s="2">
        <v>45070</v>
      </c>
      <c r="E1358" t="s">
        <v>6131</v>
      </c>
      <c r="F1358" t="s">
        <v>6151</v>
      </c>
      <c r="G1358">
        <v>3094688025</v>
      </c>
    </row>
    <row r="1359" spans="1:7" x14ac:dyDescent="0.35">
      <c r="A1359" t="s">
        <v>4139</v>
      </c>
      <c r="B1359">
        <v>883329390</v>
      </c>
      <c r="C1359" t="s">
        <v>6108</v>
      </c>
      <c r="D1359" s="2">
        <v>28634</v>
      </c>
      <c r="E1359" t="s">
        <v>6133</v>
      </c>
      <c r="F1359" t="s">
        <v>6158</v>
      </c>
      <c r="G1359">
        <v>3196112256</v>
      </c>
    </row>
    <row r="1360" spans="1:7" x14ac:dyDescent="0.35">
      <c r="A1360" t="s">
        <v>4022</v>
      </c>
      <c r="B1360">
        <v>460865549</v>
      </c>
      <c r="C1360" t="s">
        <v>6105</v>
      </c>
      <c r="D1360" s="2">
        <v>31921</v>
      </c>
      <c r="E1360" t="s">
        <v>6129</v>
      </c>
      <c r="F1360" t="s">
        <v>6166</v>
      </c>
      <c r="G1360">
        <v>3617314536</v>
      </c>
    </row>
    <row r="1361" spans="1:7" x14ac:dyDescent="0.35">
      <c r="A1361" t="s">
        <v>1691</v>
      </c>
      <c r="B1361">
        <v>864260743</v>
      </c>
      <c r="C1361" t="s">
        <v>6102</v>
      </c>
      <c r="D1361" s="2">
        <v>39593</v>
      </c>
      <c r="E1361" t="s">
        <v>6133</v>
      </c>
      <c r="F1361" t="s">
        <v>6161</v>
      </c>
      <c r="G1361">
        <v>1581820672</v>
      </c>
    </row>
    <row r="1362" spans="1:7" x14ac:dyDescent="0.35">
      <c r="A1362" t="s">
        <v>3739</v>
      </c>
      <c r="B1362">
        <v>556776914</v>
      </c>
      <c r="C1362" t="s">
        <v>6103</v>
      </c>
      <c r="D1362" s="2">
        <v>26077</v>
      </c>
      <c r="E1362" t="s">
        <v>6135</v>
      </c>
      <c r="F1362" t="s">
        <v>6165</v>
      </c>
      <c r="G1362">
        <v>1437831988</v>
      </c>
    </row>
    <row r="1363" spans="1:7" x14ac:dyDescent="0.35">
      <c r="A1363" t="s">
        <v>2629</v>
      </c>
      <c r="B1363">
        <v>868121015</v>
      </c>
      <c r="C1363" t="s">
        <v>6111</v>
      </c>
      <c r="D1363" s="2">
        <v>30460</v>
      </c>
      <c r="E1363" t="s">
        <v>6135</v>
      </c>
      <c r="F1363" t="s">
        <v>6163</v>
      </c>
      <c r="G1363">
        <v>2046557529</v>
      </c>
    </row>
    <row r="1364" spans="1:7" x14ac:dyDescent="0.35">
      <c r="A1364" t="s">
        <v>1894</v>
      </c>
      <c r="B1364">
        <v>137837802</v>
      </c>
      <c r="C1364" t="s">
        <v>6105</v>
      </c>
      <c r="D1364" s="2">
        <v>34843</v>
      </c>
      <c r="E1364" t="s">
        <v>6129</v>
      </c>
      <c r="F1364" t="s">
        <v>6141</v>
      </c>
      <c r="G1364">
        <v>1870683375</v>
      </c>
    </row>
    <row r="1365" spans="1:7" x14ac:dyDescent="0.35">
      <c r="A1365" t="s">
        <v>3393</v>
      </c>
      <c r="B1365">
        <v>406836587</v>
      </c>
      <c r="C1365" t="s">
        <v>6102</v>
      </c>
      <c r="D1365" s="2">
        <v>33749</v>
      </c>
      <c r="E1365" t="s">
        <v>6133</v>
      </c>
      <c r="F1365" t="s">
        <v>6138</v>
      </c>
      <c r="G1365">
        <v>7570368</v>
      </c>
    </row>
    <row r="1366" spans="1:7" x14ac:dyDescent="0.35">
      <c r="A1366" t="s">
        <v>146</v>
      </c>
      <c r="B1366">
        <v>409570074</v>
      </c>
      <c r="C1366" t="s">
        <v>6118</v>
      </c>
      <c r="D1366" s="2">
        <v>20233</v>
      </c>
      <c r="E1366" t="s">
        <v>6133</v>
      </c>
      <c r="F1366" t="s">
        <v>6159</v>
      </c>
      <c r="G1366">
        <v>1595873216</v>
      </c>
    </row>
    <row r="1367" spans="1:7" x14ac:dyDescent="0.35">
      <c r="A1367" t="s">
        <v>2304</v>
      </c>
      <c r="B1367">
        <v>139492099</v>
      </c>
      <c r="C1367" t="s">
        <v>6116</v>
      </c>
      <c r="D1367" s="2">
        <v>37765</v>
      </c>
      <c r="E1367" t="s">
        <v>6129</v>
      </c>
      <c r="F1367" t="s">
        <v>6149</v>
      </c>
      <c r="G1367">
        <v>271079424</v>
      </c>
    </row>
    <row r="1368" spans="1:7" x14ac:dyDescent="0.35">
      <c r="A1368" t="s">
        <v>4241</v>
      </c>
      <c r="B1368">
        <v>74614025</v>
      </c>
      <c r="C1368" t="s">
        <v>6108</v>
      </c>
      <c r="D1368" s="2">
        <v>35575</v>
      </c>
      <c r="E1368" t="s">
        <v>6135</v>
      </c>
      <c r="F1368" t="s">
        <v>6170</v>
      </c>
      <c r="G1368">
        <v>33764283</v>
      </c>
    </row>
    <row r="1369" spans="1:7" x14ac:dyDescent="0.35">
      <c r="A1369" t="s">
        <v>1585</v>
      </c>
      <c r="B1369">
        <v>943053239</v>
      </c>
      <c r="C1369" t="s">
        <v>6114</v>
      </c>
      <c r="D1369" s="2">
        <v>22790</v>
      </c>
      <c r="E1369" t="s">
        <v>6127</v>
      </c>
      <c r="F1369" t="s">
        <v>6151</v>
      </c>
      <c r="G1369">
        <v>1515593222</v>
      </c>
    </row>
    <row r="1370" spans="1:7" x14ac:dyDescent="0.35">
      <c r="A1370" t="s">
        <v>1295</v>
      </c>
      <c r="B1370">
        <v>485114841</v>
      </c>
      <c r="C1370" t="s">
        <v>6113</v>
      </c>
      <c r="D1370" s="2">
        <v>27538</v>
      </c>
      <c r="E1370" t="s">
        <v>6131</v>
      </c>
      <c r="F1370" t="s">
        <v>6153</v>
      </c>
      <c r="G1370">
        <v>1395359244</v>
      </c>
    </row>
    <row r="1371" spans="1:7" x14ac:dyDescent="0.35">
      <c r="A1371" t="s">
        <v>2605</v>
      </c>
      <c r="B1371">
        <v>240556415</v>
      </c>
      <c r="C1371" t="s">
        <v>6108</v>
      </c>
      <c r="D1371" s="2">
        <v>24983</v>
      </c>
      <c r="E1371" t="s">
        <v>6127</v>
      </c>
      <c r="F1371" t="s">
        <v>6170</v>
      </c>
      <c r="G1371">
        <v>1101366882</v>
      </c>
    </row>
    <row r="1372" spans="1:7" x14ac:dyDescent="0.35">
      <c r="A1372" t="s">
        <v>4318</v>
      </c>
      <c r="B1372">
        <v>721154580</v>
      </c>
      <c r="C1372" t="s">
        <v>6115</v>
      </c>
      <c r="D1372" s="2">
        <v>35939</v>
      </c>
      <c r="E1372" t="s">
        <v>6135</v>
      </c>
      <c r="F1372" t="s">
        <v>6171</v>
      </c>
      <c r="G1372">
        <v>1306871566</v>
      </c>
    </row>
    <row r="1373" spans="1:7" x14ac:dyDescent="0.35">
      <c r="A1373" t="s">
        <v>1099</v>
      </c>
      <c r="B1373">
        <v>120568684</v>
      </c>
      <c r="C1373" t="s">
        <v>6112</v>
      </c>
      <c r="D1373" s="2">
        <v>35939</v>
      </c>
      <c r="E1373" t="s">
        <v>6131</v>
      </c>
      <c r="F1373" t="s">
        <v>6142</v>
      </c>
      <c r="G1373">
        <v>3880725</v>
      </c>
    </row>
    <row r="1374" spans="1:7" x14ac:dyDescent="0.35">
      <c r="A1374" t="s">
        <v>2761</v>
      </c>
      <c r="B1374">
        <v>396282935</v>
      </c>
      <c r="C1374" t="s">
        <v>6102</v>
      </c>
      <c r="D1374" s="2">
        <v>32288</v>
      </c>
      <c r="E1374" t="s">
        <v>6127</v>
      </c>
      <c r="F1374" t="s">
        <v>6138</v>
      </c>
      <c r="G1374">
        <v>244571616</v>
      </c>
    </row>
    <row r="1375" spans="1:7" x14ac:dyDescent="0.35">
      <c r="A1375" t="s">
        <v>488</v>
      </c>
      <c r="B1375">
        <v>193328162</v>
      </c>
      <c r="C1375" t="s">
        <v>6108</v>
      </c>
      <c r="D1375" s="2">
        <v>27538</v>
      </c>
      <c r="E1375" t="s">
        <v>6131</v>
      </c>
      <c r="F1375" t="s">
        <v>6148</v>
      </c>
      <c r="G1375">
        <v>1215043776</v>
      </c>
    </row>
    <row r="1376" spans="1:7" x14ac:dyDescent="0.35">
      <c r="A1376" t="s">
        <v>4193</v>
      </c>
      <c r="B1376">
        <v>262911549</v>
      </c>
      <c r="C1376" t="s">
        <v>6108</v>
      </c>
      <c r="D1376" s="2">
        <v>20600</v>
      </c>
      <c r="E1376" t="s">
        <v>6129</v>
      </c>
      <c r="F1376" t="s">
        <v>6170</v>
      </c>
      <c r="G1376">
        <v>246327375</v>
      </c>
    </row>
    <row r="1377" spans="1:7" x14ac:dyDescent="0.35">
      <c r="A1377" t="s">
        <v>252</v>
      </c>
      <c r="B1377">
        <v>744593171</v>
      </c>
      <c r="C1377" t="s">
        <v>6121</v>
      </c>
      <c r="D1377" s="2">
        <v>22790</v>
      </c>
      <c r="E1377" t="s">
        <v>6135</v>
      </c>
      <c r="F1377" t="s">
        <v>6157</v>
      </c>
      <c r="G1377">
        <v>1982193444</v>
      </c>
    </row>
    <row r="1378" spans="1:7" x14ac:dyDescent="0.35">
      <c r="A1378" t="s">
        <v>4514</v>
      </c>
      <c r="B1378">
        <v>113298775</v>
      </c>
      <c r="C1378" t="s">
        <v>6117</v>
      </c>
      <c r="D1378" s="2">
        <v>28634</v>
      </c>
      <c r="E1378" t="s">
        <v>6133</v>
      </c>
      <c r="F1378" t="s">
        <v>6150</v>
      </c>
      <c r="G1378">
        <v>161123826</v>
      </c>
    </row>
    <row r="1379" spans="1:7" x14ac:dyDescent="0.35">
      <c r="A1379" t="s">
        <v>2932</v>
      </c>
      <c r="B1379">
        <v>777792328</v>
      </c>
      <c r="C1379" t="s">
        <v>6108</v>
      </c>
      <c r="D1379" s="2">
        <v>43609</v>
      </c>
      <c r="E1379" t="s">
        <v>6133</v>
      </c>
      <c r="F1379" t="s">
        <v>6152</v>
      </c>
      <c r="G1379">
        <v>26400064</v>
      </c>
    </row>
    <row r="1380" spans="1:7" x14ac:dyDescent="0.35">
      <c r="A1380" t="s">
        <v>4328</v>
      </c>
      <c r="B1380">
        <v>986854271</v>
      </c>
      <c r="C1380" t="s">
        <v>6108</v>
      </c>
      <c r="D1380" s="2">
        <v>37036</v>
      </c>
      <c r="E1380" t="s">
        <v>6135</v>
      </c>
      <c r="F1380" t="s">
        <v>6146</v>
      </c>
      <c r="G1380">
        <v>3478737626</v>
      </c>
    </row>
    <row r="1381" spans="1:7" x14ac:dyDescent="0.35">
      <c r="A1381" t="s">
        <v>2942</v>
      </c>
      <c r="B1381">
        <v>754949952</v>
      </c>
      <c r="C1381" t="s">
        <v>6114</v>
      </c>
      <c r="D1381" s="2">
        <v>41419</v>
      </c>
      <c r="E1381" t="s">
        <v>6133</v>
      </c>
      <c r="F1381" t="s">
        <v>6167</v>
      </c>
      <c r="G1381">
        <v>12622211</v>
      </c>
    </row>
    <row r="1382" spans="1:7" x14ac:dyDescent="0.35">
      <c r="A1382" t="s">
        <v>5818</v>
      </c>
      <c r="B1382">
        <v>589094059</v>
      </c>
      <c r="C1382" t="s">
        <v>6111</v>
      </c>
      <c r="D1382" s="2">
        <v>20965</v>
      </c>
      <c r="E1382" t="s">
        <v>6135</v>
      </c>
      <c r="F1382" t="s">
        <v>6163</v>
      </c>
      <c r="G1382">
        <v>23729314</v>
      </c>
    </row>
    <row r="1383" spans="1:7" x14ac:dyDescent="0.35">
      <c r="A1383" t="s">
        <v>4770</v>
      </c>
      <c r="B1383">
        <v>939622054</v>
      </c>
      <c r="C1383" t="s">
        <v>6113</v>
      </c>
      <c r="D1383" s="2">
        <v>39958</v>
      </c>
      <c r="E1383" t="s">
        <v>6127</v>
      </c>
      <c r="F1383" t="s">
        <v>2919</v>
      </c>
      <c r="G1383">
        <v>1447293354</v>
      </c>
    </row>
    <row r="1384" spans="1:7" x14ac:dyDescent="0.35">
      <c r="A1384" t="s">
        <v>4578</v>
      </c>
      <c r="B1384">
        <v>255312649</v>
      </c>
      <c r="C1384" t="s">
        <v>6111</v>
      </c>
      <c r="D1384" s="2">
        <v>32288</v>
      </c>
      <c r="E1384" t="s">
        <v>6131</v>
      </c>
      <c r="F1384" t="s">
        <v>561</v>
      </c>
      <c r="G1384">
        <v>1220896512</v>
      </c>
    </row>
    <row r="1385" spans="1:7" x14ac:dyDescent="0.35">
      <c r="A1385" t="s">
        <v>4153</v>
      </c>
      <c r="B1385">
        <v>676319363</v>
      </c>
      <c r="C1385" t="s">
        <v>6116</v>
      </c>
      <c r="D1385" s="2">
        <v>35210</v>
      </c>
      <c r="E1385" t="s">
        <v>6140</v>
      </c>
      <c r="F1385" t="s">
        <v>6149</v>
      </c>
      <c r="G1385">
        <v>984580608</v>
      </c>
    </row>
    <row r="1386" spans="1:7" x14ac:dyDescent="0.35">
      <c r="A1386" t="s">
        <v>3577</v>
      </c>
      <c r="B1386">
        <v>402093191</v>
      </c>
      <c r="C1386" t="s">
        <v>6108</v>
      </c>
      <c r="D1386" s="2">
        <v>42148</v>
      </c>
      <c r="E1386" t="s">
        <v>6127</v>
      </c>
      <c r="F1386" t="s">
        <v>6148</v>
      </c>
      <c r="G1386">
        <v>1335392567</v>
      </c>
    </row>
    <row r="1387" spans="1:7" x14ac:dyDescent="0.35">
      <c r="A1387" t="s">
        <v>5915</v>
      </c>
      <c r="B1387">
        <v>543580109</v>
      </c>
      <c r="C1387" t="s">
        <v>6110</v>
      </c>
      <c r="D1387" s="2">
        <v>31921</v>
      </c>
      <c r="E1387" t="s">
        <v>6135</v>
      </c>
      <c r="F1387" t="s">
        <v>6137</v>
      </c>
      <c r="G1387">
        <v>810568836</v>
      </c>
    </row>
    <row r="1388" spans="1:7" x14ac:dyDescent="0.35">
      <c r="A1388" t="s">
        <v>3405</v>
      </c>
      <c r="B1388">
        <v>858331470</v>
      </c>
      <c r="C1388" t="s">
        <v>6122</v>
      </c>
      <c r="D1388" s="2">
        <v>42880</v>
      </c>
      <c r="E1388" t="s">
        <v>6129</v>
      </c>
      <c r="F1388" t="s">
        <v>4140</v>
      </c>
      <c r="G1388">
        <v>3372874284</v>
      </c>
    </row>
    <row r="1389" spans="1:7" x14ac:dyDescent="0.35">
      <c r="A1389" t="s">
        <v>2826</v>
      </c>
      <c r="B1389">
        <v>355478532</v>
      </c>
      <c r="C1389" t="s">
        <v>6108</v>
      </c>
      <c r="D1389" s="2">
        <v>31556</v>
      </c>
      <c r="E1389" t="s">
        <v>6135</v>
      </c>
      <c r="F1389" t="s">
        <v>6130</v>
      </c>
      <c r="G1389">
        <v>133671384</v>
      </c>
    </row>
    <row r="1390" spans="1:7" x14ac:dyDescent="0.35">
      <c r="A1390" t="s">
        <v>1597</v>
      </c>
      <c r="B1390">
        <v>169849703</v>
      </c>
      <c r="C1390" t="s">
        <v>6117</v>
      </c>
      <c r="D1390" s="2">
        <v>22790</v>
      </c>
      <c r="E1390" t="s">
        <v>6127</v>
      </c>
      <c r="F1390" t="s">
        <v>6150</v>
      </c>
      <c r="G1390">
        <v>1399882176</v>
      </c>
    </row>
    <row r="1391" spans="1:7" x14ac:dyDescent="0.35">
      <c r="A1391" t="s">
        <v>4220</v>
      </c>
      <c r="B1391">
        <v>41035589</v>
      </c>
      <c r="C1391" t="s">
        <v>6111</v>
      </c>
      <c r="D1391" s="2">
        <v>40687</v>
      </c>
      <c r="E1391" t="s">
        <v>6135</v>
      </c>
      <c r="F1391" t="s">
        <v>561</v>
      </c>
      <c r="G1391">
        <v>47139</v>
      </c>
    </row>
    <row r="1392" spans="1:7" x14ac:dyDescent="0.35">
      <c r="A1392" t="s">
        <v>3612</v>
      </c>
      <c r="B1392">
        <v>44020042</v>
      </c>
      <c r="C1392" t="s">
        <v>6115</v>
      </c>
      <c r="D1392" s="2">
        <v>35575</v>
      </c>
      <c r="E1392" t="s">
        <v>6133</v>
      </c>
      <c r="F1392" t="s">
        <v>6171</v>
      </c>
      <c r="G1392">
        <v>791605056</v>
      </c>
    </row>
    <row r="1393" spans="1:7" x14ac:dyDescent="0.35">
      <c r="A1393" t="s">
        <v>4526</v>
      </c>
      <c r="B1393">
        <v>309528570</v>
      </c>
      <c r="C1393" t="s">
        <v>6112</v>
      </c>
      <c r="D1393" s="2">
        <v>29731</v>
      </c>
      <c r="E1393" t="s">
        <v>6131</v>
      </c>
      <c r="F1393" t="s">
        <v>6142</v>
      </c>
      <c r="G1393">
        <v>3255534204</v>
      </c>
    </row>
    <row r="1394" spans="1:7" x14ac:dyDescent="0.35">
      <c r="A1394" t="s">
        <v>1456</v>
      </c>
      <c r="B1394">
        <v>919962728</v>
      </c>
      <c r="C1394" t="s">
        <v>6119</v>
      </c>
      <c r="D1394" s="2">
        <v>42880</v>
      </c>
      <c r="E1394" t="s">
        <v>6133</v>
      </c>
      <c r="F1394" t="s">
        <v>6169</v>
      </c>
      <c r="G1394">
        <v>4325608</v>
      </c>
    </row>
    <row r="1395" spans="1:7" x14ac:dyDescent="0.35">
      <c r="A1395" t="s">
        <v>2439</v>
      </c>
      <c r="B1395">
        <v>862739449</v>
      </c>
      <c r="C1395" t="s">
        <v>6114</v>
      </c>
      <c r="D1395" s="2">
        <v>39226</v>
      </c>
      <c r="E1395" t="s">
        <v>6129</v>
      </c>
      <c r="F1395" t="s">
        <v>6154</v>
      </c>
      <c r="G1395">
        <v>2063145784</v>
      </c>
    </row>
    <row r="1396" spans="1:7" x14ac:dyDescent="0.35">
      <c r="A1396" t="s">
        <v>1947</v>
      </c>
      <c r="B1396">
        <v>670368682</v>
      </c>
      <c r="C1396" t="s">
        <v>6112</v>
      </c>
      <c r="D1396" s="2">
        <v>35575</v>
      </c>
      <c r="E1396" t="s">
        <v>6135</v>
      </c>
      <c r="F1396" t="s">
        <v>6155</v>
      </c>
      <c r="G1396">
        <v>2524887072</v>
      </c>
    </row>
    <row r="1397" spans="1:7" x14ac:dyDescent="0.35">
      <c r="A1397" t="s">
        <v>4777</v>
      </c>
      <c r="B1397">
        <v>979458478</v>
      </c>
      <c r="C1397" t="s">
        <v>6108</v>
      </c>
      <c r="D1397" s="2">
        <v>41054</v>
      </c>
      <c r="E1397" t="s">
        <v>6133</v>
      </c>
      <c r="F1397" t="s">
        <v>6130</v>
      </c>
      <c r="G1397">
        <v>1353420969</v>
      </c>
    </row>
    <row r="1398" spans="1:7" x14ac:dyDescent="0.35">
      <c r="A1398" t="s">
        <v>3291</v>
      </c>
      <c r="B1398">
        <v>265889402</v>
      </c>
      <c r="C1398" t="s">
        <v>6112</v>
      </c>
      <c r="D1398" s="2">
        <v>21694</v>
      </c>
      <c r="E1398" t="s">
        <v>6135</v>
      </c>
      <c r="F1398" t="s">
        <v>6142</v>
      </c>
      <c r="G1398">
        <v>609509376</v>
      </c>
    </row>
    <row r="1399" spans="1:7" x14ac:dyDescent="0.35">
      <c r="A1399" t="s">
        <v>959</v>
      </c>
      <c r="B1399">
        <v>877547043</v>
      </c>
      <c r="C1399" t="s">
        <v>6120</v>
      </c>
      <c r="D1399" s="2">
        <v>37765</v>
      </c>
      <c r="E1399" t="s">
        <v>6135</v>
      </c>
      <c r="F1399" t="s">
        <v>4096</v>
      </c>
      <c r="G1399">
        <v>850311693</v>
      </c>
    </row>
    <row r="1400" spans="1:7" x14ac:dyDescent="0.35">
      <c r="A1400" t="s">
        <v>4032</v>
      </c>
      <c r="B1400">
        <v>151570772</v>
      </c>
      <c r="C1400" t="s">
        <v>6108</v>
      </c>
      <c r="D1400" s="2">
        <v>41054</v>
      </c>
      <c r="E1400" t="s">
        <v>6135</v>
      </c>
      <c r="F1400" t="s">
        <v>6152</v>
      </c>
      <c r="G1400">
        <v>552357</v>
      </c>
    </row>
    <row r="1401" spans="1:7" x14ac:dyDescent="0.35">
      <c r="A1401" t="s">
        <v>3719</v>
      </c>
      <c r="B1401">
        <v>770591187</v>
      </c>
      <c r="C1401" t="s">
        <v>6119</v>
      </c>
      <c r="D1401" s="2">
        <v>24616</v>
      </c>
      <c r="E1401" t="s">
        <v>6135</v>
      </c>
      <c r="F1401" t="s">
        <v>6169</v>
      </c>
      <c r="G1401">
        <v>1096468656</v>
      </c>
    </row>
    <row r="1402" spans="1:7" x14ac:dyDescent="0.35">
      <c r="A1402" t="s">
        <v>3443</v>
      </c>
      <c r="B1402">
        <v>328827622</v>
      </c>
      <c r="C1402" t="s">
        <v>6121</v>
      </c>
      <c r="D1402" s="2">
        <v>27538</v>
      </c>
      <c r="E1402" t="s">
        <v>6127</v>
      </c>
      <c r="F1402" t="s">
        <v>6157</v>
      </c>
      <c r="G1402">
        <v>426222384</v>
      </c>
    </row>
    <row r="1403" spans="1:7" x14ac:dyDescent="0.35">
      <c r="A1403" t="s">
        <v>4351</v>
      </c>
      <c r="B1403">
        <v>81563994</v>
      </c>
      <c r="C1403" t="s">
        <v>6108</v>
      </c>
      <c r="D1403" s="2">
        <v>27905</v>
      </c>
      <c r="E1403" t="s">
        <v>6135</v>
      </c>
      <c r="F1403" t="s">
        <v>6146</v>
      </c>
      <c r="G1403">
        <v>3636740625</v>
      </c>
    </row>
    <row r="1404" spans="1:7" x14ac:dyDescent="0.35">
      <c r="A1404" t="s">
        <v>4862</v>
      </c>
      <c r="B1404">
        <v>108897724</v>
      </c>
      <c r="C1404" t="s">
        <v>6113</v>
      </c>
      <c r="D1404" s="2">
        <v>40322</v>
      </c>
      <c r="E1404" t="s">
        <v>6129</v>
      </c>
      <c r="F1404" t="s">
        <v>6153</v>
      </c>
      <c r="G1404">
        <v>2897441792</v>
      </c>
    </row>
    <row r="1405" spans="1:7" x14ac:dyDescent="0.35">
      <c r="A1405" t="s">
        <v>1780</v>
      </c>
      <c r="B1405">
        <v>653396680</v>
      </c>
      <c r="C1405" t="s">
        <v>6102</v>
      </c>
      <c r="D1405" s="2">
        <v>21694</v>
      </c>
      <c r="E1405" t="s">
        <v>6131</v>
      </c>
      <c r="F1405" t="s">
        <v>6174</v>
      </c>
      <c r="G1405">
        <v>1021320441</v>
      </c>
    </row>
    <row r="1406" spans="1:7" x14ac:dyDescent="0.35">
      <c r="A1406" t="s">
        <v>1967</v>
      </c>
      <c r="B1406">
        <v>923743468</v>
      </c>
      <c r="C1406" t="s">
        <v>6106</v>
      </c>
      <c r="D1406" s="2">
        <v>28270</v>
      </c>
      <c r="E1406" t="s">
        <v>6127</v>
      </c>
      <c r="F1406" t="s">
        <v>5619</v>
      </c>
      <c r="G1406">
        <v>30705444</v>
      </c>
    </row>
    <row r="1407" spans="1:7" x14ac:dyDescent="0.35">
      <c r="A1407" t="s">
        <v>5606</v>
      </c>
      <c r="B1407">
        <v>212431665</v>
      </c>
      <c r="C1407" t="s">
        <v>6108</v>
      </c>
      <c r="D1407" s="2">
        <v>42515</v>
      </c>
      <c r="E1407" t="s">
        <v>6131</v>
      </c>
      <c r="F1407" t="s">
        <v>6158</v>
      </c>
      <c r="G1407">
        <v>3941702328</v>
      </c>
    </row>
    <row r="1408" spans="1:7" x14ac:dyDescent="0.35">
      <c r="A1408" t="s">
        <v>4736</v>
      </c>
      <c r="B1408">
        <v>717201617</v>
      </c>
      <c r="C1408" t="s">
        <v>6104</v>
      </c>
      <c r="D1408" s="2">
        <v>37765</v>
      </c>
      <c r="E1408" t="s">
        <v>6135</v>
      </c>
      <c r="F1408" t="s">
        <v>6128</v>
      </c>
      <c r="G1408">
        <v>261029196</v>
      </c>
    </row>
    <row r="1409" spans="1:7" x14ac:dyDescent="0.35">
      <c r="A1409" t="s">
        <v>2306</v>
      </c>
      <c r="B1409">
        <v>961089566</v>
      </c>
      <c r="C1409" t="s">
        <v>6102</v>
      </c>
      <c r="D1409" s="2">
        <v>28999</v>
      </c>
      <c r="E1409" t="s">
        <v>6129</v>
      </c>
      <c r="F1409" t="s">
        <v>6161</v>
      </c>
      <c r="G1409">
        <v>1505271825</v>
      </c>
    </row>
    <row r="1410" spans="1:7" x14ac:dyDescent="0.35">
      <c r="A1410" t="s">
        <v>1914</v>
      </c>
      <c r="B1410">
        <v>710742690</v>
      </c>
      <c r="C1410" t="s">
        <v>6117</v>
      </c>
      <c r="D1410" s="2">
        <v>36304</v>
      </c>
      <c r="E1410" t="s">
        <v>6127</v>
      </c>
      <c r="F1410" t="s">
        <v>6150</v>
      </c>
      <c r="G1410">
        <v>714220416</v>
      </c>
    </row>
    <row r="1411" spans="1:7" x14ac:dyDescent="0.35">
      <c r="A1411" t="s">
        <v>4013</v>
      </c>
      <c r="B1411">
        <v>242838470</v>
      </c>
      <c r="C1411" t="s">
        <v>6110</v>
      </c>
      <c r="D1411" s="2">
        <v>38497</v>
      </c>
      <c r="E1411" t="s">
        <v>6129</v>
      </c>
      <c r="F1411" t="s">
        <v>6137</v>
      </c>
      <c r="G1411">
        <v>13686118</v>
      </c>
    </row>
    <row r="1412" spans="1:7" x14ac:dyDescent="0.35">
      <c r="A1412" t="s">
        <v>5743</v>
      </c>
      <c r="B1412">
        <v>456255247</v>
      </c>
      <c r="C1412" t="s">
        <v>6104</v>
      </c>
      <c r="D1412" s="2">
        <v>24983</v>
      </c>
      <c r="E1412" t="s">
        <v>6135</v>
      </c>
      <c r="F1412" t="s">
        <v>6162</v>
      </c>
      <c r="G1412">
        <v>433576044</v>
      </c>
    </row>
    <row r="1413" spans="1:7" x14ac:dyDescent="0.35">
      <c r="A1413" t="s">
        <v>1566</v>
      </c>
      <c r="B1413">
        <v>611034975</v>
      </c>
      <c r="C1413" t="s">
        <v>6112</v>
      </c>
      <c r="D1413" s="2">
        <v>27538</v>
      </c>
      <c r="E1413" t="s">
        <v>6133</v>
      </c>
      <c r="F1413" t="s">
        <v>6155</v>
      </c>
      <c r="G1413">
        <v>2042122752</v>
      </c>
    </row>
    <row r="1414" spans="1:7" x14ac:dyDescent="0.35">
      <c r="A1414" t="s">
        <v>5307</v>
      </c>
      <c r="B1414">
        <v>445339957</v>
      </c>
      <c r="C1414" t="s">
        <v>6108</v>
      </c>
      <c r="D1414" s="2">
        <v>24983</v>
      </c>
      <c r="E1414" t="s">
        <v>6131</v>
      </c>
      <c r="F1414" t="s">
        <v>6158</v>
      </c>
      <c r="G1414">
        <v>8344512</v>
      </c>
    </row>
    <row r="1415" spans="1:7" x14ac:dyDescent="0.35">
      <c r="A1415" t="s">
        <v>4368</v>
      </c>
      <c r="B1415">
        <v>172161705</v>
      </c>
      <c r="C1415" t="s">
        <v>6105</v>
      </c>
      <c r="D1415" s="2">
        <v>42880</v>
      </c>
      <c r="E1415" t="s">
        <v>6131</v>
      </c>
      <c r="F1415" t="s">
        <v>6141</v>
      </c>
      <c r="G1415">
        <v>860878408</v>
      </c>
    </row>
    <row r="1416" spans="1:7" x14ac:dyDescent="0.35">
      <c r="A1416" t="s">
        <v>3552</v>
      </c>
      <c r="B1416">
        <v>101206409</v>
      </c>
      <c r="C1416" t="s">
        <v>6107</v>
      </c>
      <c r="D1416" s="2">
        <v>20965</v>
      </c>
      <c r="E1416" t="s">
        <v>6131</v>
      </c>
      <c r="F1416" t="s">
        <v>6156</v>
      </c>
      <c r="G1416">
        <v>1273199132</v>
      </c>
    </row>
    <row r="1417" spans="1:7" x14ac:dyDescent="0.35">
      <c r="A1417" t="s">
        <v>1623</v>
      </c>
      <c r="B1417">
        <v>281638263</v>
      </c>
      <c r="C1417" t="s">
        <v>6108</v>
      </c>
      <c r="D1417" s="2">
        <v>34478</v>
      </c>
      <c r="E1417" t="s">
        <v>6140</v>
      </c>
      <c r="F1417" t="s">
        <v>6170</v>
      </c>
      <c r="G1417">
        <v>1242917676</v>
      </c>
    </row>
    <row r="1418" spans="1:7" x14ac:dyDescent="0.35">
      <c r="A1418" t="s">
        <v>4300</v>
      </c>
      <c r="B1418">
        <v>510835677</v>
      </c>
      <c r="C1418" t="s">
        <v>6106</v>
      </c>
      <c r="D1418" s="2">
        <v>42515</v>
      </c>
      <c r="E1418" t="s">
        <v>6135</v>
      </c>
      <c r="F1418" t="s">
        <v>5619</v>
      </c>
      <c r="G1418">
        <v>99158688</v>
      </c>
    </row>
    <row r="1419" spans="1:7" x14ac:dyDescent="0.35">
      <c r="A1419" t="s">
        <v>1900</v>
      </c>
      <c r="B1419">
        <v>684809927</v>
      </c>
      <c r="C1419" t="s">
        <v>6108</v>
      </c>
      <c r="D1419" s="2">
        <v>31921</v>
      </c>
      <c r="E1419" t="s">
        <v>6129</v>
      </c>
      <c r="F1419" t="s">
        <v>6170</v>
      </c>
      <c r="G1419">
        <v>471737721</v>
      </c>
    </row>
    <row r="1420" spans="1:7" x14ac:dyDescent="0.35">
      <c r="A1420" t="s">
        <v>3255</v>
      </c>
      <c r="B1420">
        <v>758880525</v>
      </c>
      <c r="C1420" t="s">
        <v>6108</v>
      </c>
      <c r="D1420" s="2">
        <v>39593</v>
      </c>
      <c r="E1420" t="s">
        <v>6135</v>
      </c>
      <c r="F1420" t="s">
        <v>6130</v>
      </c>
      <c r="G1420">
        <v>163857918</v>
      </c>
    </row>
    <row r="1421" spans="1:7" x14ac:dyDescent="0.35">
      <c r="A1421" t="s">
        <v>4434</v>
      </c>
      <c r="B1421">
        <v>302995517</v>
      </c>
      <c r="C1421" t="s">
        <v>6112</v>
      </c>
      <c r="D1421" s="2">
        <v>31192</v>
      </c>
      <c r="E1421" t="s">
        <v>6129</v>
      </c>
      <c r="F1421" t="s">
        <v>6173</v>
      </c>
      <c r="G1421">
        <v>2428086928</v>
      </c>
    </row>
    <row r="1422" spans="1:7" x14ac:dyDescent="0.35">
      <c r="A1422" t="s">
        <v>3566</v>
      </c>
      <c r="B1422">
        <v>21470943</v>
      </c>
      <c r="C1422" t="s">
        <v>6117</v>
      </c>
      <c r="D1422" s="2">
        <v>38132</v>
      </c>
      <c r="E1422" t="s">
        <v>6127</v>
      </c>
      <c r="F1422" t="s">
        <v>6150</v>
      </c>
      <c r="G1422">
        <v>87756875</v>
      </c>
    </row>
    <row r="1423" spans="1:7" x14ac:dyDescent="0.35">
      <c r="A1423" t="s">
        <v>719</v>
      </c>
      <c r="B1423">
        <v>606523970</v>
      </c>
      <c r="C1423" t="s">
        <v>6102</v>
      </c>
      <c r="D1423" s="2">
        <v>37765</v>
      </c>
      <c r="E1423" t="s">
        <v>6131</v>
      </c>
      <c r="F1423" t="s">
        <v>5615</v>
      </c>
      <c r="G1423">
        <v>3165084</v>
      </c>
    </row>
    <row r="1424" spans="1:7" x14ac:dyDescent="0.35">
      <c r="A1424" t="s">
        <v>2415</v>
      </c>
      <c r="B1424">
        <v>709800799</v>
      </c>
      <c r="C1424" t="s">
        <v>6117</v>
      </c>
      <c r="D1424" s="2">
        <v>43976</v>
      </c>
      <c r="E1424" t="s">
        <v>6131</v>
      </c>
      <c r="F1424" t="s">
        <v>6150</v>
      </c>
      <c r="G1424">
        <v>785866599</v>
      </c>
    </row>
    <row r="1425" spans="1:7" x14ac:dyDescent="0.35">
      <c r="A1425" t="s">
        <v>5107</v>
      </c>
      <c r="B1425">
        <v>616885669</v>
      </c>
      <c r="C1425" t="s">
        <v>6118</v>
      </c>
      <c r="D1425" s="2">
        <v>39958</v>
      </c>
      <c r="E1425" t="s">
        <v>6135</v>
      </c>
      <c r="F1425" t="s">
        <v>6159</v>
      </c>
      <c r="G1425">
        <v>684889128</v>
      </c>
    </row>
    <row r="1426" spans="1:7" x14ac:dyDescent="0.35">
      <c r="A1426" t="s">
        <v>2206</v>
      </c>
      <c r="B1426">
        <v>948292434</v>
      </c>
      <c r="C1426" t="s">
        <v>6118</v>
      </c>
      <c r="D1426" s="2">
        <v>41783</v>
      </c>
      <c r="E1426" t="s">
        <v>6133</v>
      </c>
      <c r="F1426" t="s">
        <v>6159</v>
      </c>
      <c r="G1426">
        <v>260826748</v>
      </c>
    </row>
    <row r="1427" spans="1:7" x14ac:dyDescent="0.35">
      <c r="A1427" t="s">
        <v>4839</v>
      </c>
      <c r="B1427">
        <v>24866329</v>
      </c>
      <c r="C1427" t="s">
        <v>6121</v>
      </c>
      <c r="D1427" s="2">
        <v>38132</v>
      </c>
      <c r="E1427" t="s">
        <v>6131</v>
      </c>
      <c r="F1427" t="s">
        <v>6145</v>
      </c>
      <c r="G1427">
        <v>775961472</v>
      </c>
    </row>
    <row r="1428" spans="1:7" x14ac:dyDescent="0.35">
      <c r="A1428" t="s">
        <v>4915</v>
      </c>
      <c r="B1428">
        <v>603644277</v>
      </c>
      <c r="C1428" t="s">
        <v>6108</v>
      </c>
      <c r="D1428" s="2">
        <v>38861</v>
      </c>
      <c r="E1428" t="s">
        <v>6129</v>
      </c>
      <c r="F1428" t="s">
        <v>6158</v>
      </c>
      <c r="G1428">
        <v>2357121921</v>
      </c>
    </row>
    <row r="1429" spans="1:7" x14ac:dyDescent="0.35">
      <c r="A1429" t="s">
        <v>5886</v>
      </c>
      <c r="B1429">
        <v>406401047</v>
      </c>
      <c r="C1429" t="s">
        <v>6108</v>
      </c>
      <c r="D1429" s="2">
        <v>31556</v>
      </c>
      <c r="E1429" t="s">
        <v>6133</v>
      </c>
      <c r="F1429" t="s">
        <v>6148</v>
      </c>
      <c r="G1429">
        <v>44231616</v>
      </c>
    </row>
    <row r="1430" spans="1:7" x14ac:dyDescent="0.35">
      <c r="A1430" t="s">
        <v>3579</v>
      </c>
      <c r="B1430">
        <v>394447146</v>
      </c>
      <c r="C1430" t="s">
        <v>6122</v>
      </c>
      <c r="D1430" s="2">
        <v>40687</v>
      </c>
      <c r="E1430" t="s">
        <v>6133</v>
      </c>
      <c r="F1430" t="s">
        <v>4140</v>
      </c>
      <c r="G1430">
        <v>90996096</v>
      </c>
    </row>
    <row r="1431" spans="1:7" x14ac:dyDescent="0.35">
      <c r="A1431" t="s">
        <v>1835</v>
      </c>
      <c r="B1431">
        <v>859095392</v>
      </c>
      <c r="C1431" t="s">
        <v>6121</v>
      </c>
      <c r="D1431" s="2">
        <v>38497</v>
      </c>
      <c r="E1431" t="s">
        <v>6133</v>
      </c>
      <c r="F1431" t="s">
        <v>6147</v>
      </c>
      <c r="G1431">
        <v>4826965</v>
      </c>
    </row>
    <row r="1432" spans="1:7" x14ac:dyDescent="0.35">
      <c r="A1432" t="s">
        <v>5437</v>
      </c>
      <c r="B1432">
        <v>765691385</v>
      </c>
      <c r="C1432" t="s">
        <v>6108</v>
      </c>
      <c r="D1432" s="2">
        <v>28634</v>
      </c>
      <c r="E1432" t="s">
        <v>6133</v>
      </c>
      <c r="F1432" t="s">
        <v>6143</v>
      </c>
      <c r="G1432">
        <v>1339569024</v>
      </c>
    </row>
    <row r="1433" spans="1:7" x14ac:dyDescent="0.35">
      <c r="A1433" t="s">
        <v>3575</v>
      </c>
      <c r="B1433">
        <v>738194151</v>
      </c>
      <c r="C1433" t="s">
        <v>6108</v>
      </c>
      <c r="D1433" s="2">
        <v>31556</v>
      </c>
      <c r="E1433" t="s">
        <v>6135</v>
      </c>
      <c r="F1433" t="s">
        <v>6146</v>
      </c>
      <c r="G1433">
        <v>2150604463</v>
      </c>
    </row>
    <row r="1434" spans="1:7" x14ac:dyDescent="0.35">
      <c r="A1434" t="s">
        <v>5339</v>
      </c>
      <c r="B1434">
        <v>815158945</v>
      </c>
      <c r="C1434" t="s">
        <v>6102</v>
      </c>
      <c r="D1434" s="2">
        <v>44705</v>
      </c>
      <c r="E1434" t="s">
        <v>6129</v>
      </c>
      <c r="F1434" t="s">
        <v>5615</v>
      </c>
      <c r="G1434">
        <v>494218788</v>
      </c>
    </row>
    <row r="1435" spans="1:7" x14ac:dyDescent="0.35">
      <c r="A1435" t="s">
        <v>1677</v>
      </c>
      <c r="B1435">
        <v>15136507</v>
      </c>
      <c r="C1435" t="s">
        <v>6108</v>
      </c>
      <c r="D1435" s="2">
        <v>34114</v>
      </c>
      <c r="E1435" t="s">
        <v>6133</v>
      </c>
      <c r="F1435" t="s">
        <v>6143</v>
      </c>
      <c r="G1435">
        <v>437883804</v>
      </c>
    </row>
    <row r="1436" spans="1:7" x14ac:dyDescent="0.35">
      <c r="A1436" t="s">
        <v>1745</v>
      </c>
      <c r="B1436">
        <v>312719421</v>
      </c>
      <c r="C1436" t="s">
        <v>6102</v>
      </c>
      <c r="D1436" s="2">
        <v>30095</v>
      </c>
      <c r="E1436" t="s">
        <v>6131</v>
      </c>
      <c r="F1436" t="s">
        <v>6138</v>
      </c>
      <c r="G1436">
        <v>210907648</v>
      </c>
    </row>
    <row r="1437" spans="1:7" x14ac:dyDescent="0.35">
      <c r="A1437" t="s">
        <v>1926</v>
      </c>
      <c r="B1437">
        <v>288127588</v>
      </c>
      <c r="C1437" t="s">
        <v>6119</v>
      </c>
      <c r="D1437" s="2">
        <v>41419</v>
      </c>
      <c r="E1437" t="s">
        <v>6140</v>
      </c>
      <c r="F1437" t="s">
        <v>6169</v>
      </c>
      <c r="G1437">
        <v>1404128544</v>
      </c>
    </row>
    <row r="1438" spans="1:7" x14ac:dyDescent="0.35">
      <c r="A1438" t="s">
        <v>6054</v>
      </c>
      <c r="B1438">
        <v>710960755</v>
      </c>
      <c r="C1438" t="s">
        <v>6103</v>
      </c>
      <c r="D1438" s="2">
        <v>30095</v>
      </c>
      <c r="E1438" t="s">
        <v>6133</v>
      </c>
      <c r="F1438" t="s">
        <v>6134</v>
      </c>
      <c r="G1438">
        <v>2734345442</v>
      </c>
    </row>
    <row r="1439" spans="1:7" x14ac:dyDescent="0.35">
      <c r="A1439" t="s">
        <v>1983</v>
      </c>
      <c r="B1439">
        <v>247728267</v>
      </c>
      <c r="C1439" t="s">
        <v>6117</v>
      </c>
      <c r="D1439" s="2">
        <v>21694</v>
      </c>
      <c r="E1439" t="s">
        <v>6135</v>
      </c>
      <c r="F1439" t="s">
        <v>6150</v>
      </c>
      <c r="G1439">
        <v>1410274404</v>
      </c>
    </row>
    <row r="1440" spans="1:7" x14ac:dyDescent="0.35">
      <c r="A1440" t="s">
        <v>5851</v>
      </c>
      <c r="B1440">
        <v>934424206</v>
      </c>
      <c r="C1440" t="s">
        <v>6112</v>
      </c>
      <c r="D1440" s="2">
        <v>23522</v>
      </c>
      <c r="E1440" t="s">
        <v>6129</v>
      </c>
      <c r="F1440" t="s">
        <v>6173</v>
      </c>
      <c r="G1440">
        <v>2226088773</v>
      </c>
    </row>
    <row r="1441" spans="1:7" x14ac:dyDescent="0.35">
      <c r="A1441" t="s">
        <v>892</v>
      </c>
      <c r="B1441">
        <v>900757172</v>
      </c>
      <c r="C1441" t="s">
        <v>6102</v>
      </c>
      <c r="D1441" s="2">
        <v>30827</v>
      </c>
      <c r="E1441" t="s">
        <v>6127</v>
      </c>
      <c r="F1441" t="s">
        <v>5615</v>
      </c>
      <c r="G1441">
        <v>514866408</v>
      </c>
    </row>
    <row r="1442" spans="1:7" x14ac:dyDescent="0.35">
      <c r="A1442" t="s">
        <v>1006</v>
      </c>
      <c r="B1442">
        <v>957223176</v>
      </c>
      <c r="C1442" t="s">
        <v>6112</v>
      </c>
      <c r="D1442" s="2">
        <v>21329</v>
      </c>
      <c r="E1442" t="s">
        <v>6127</v>
      </c>
      <c r="F1442" t="s">
        <v>6173</v>
      </c>
      <c r="G1442">
        <v>82543125</v>
      </c>
    </row>
    <row r="1443" spans="1:7" x14ac:dyDescent="0.35">
      <c r="A1443" t="s">
        <v>5470</v>
      </c>
      <c r="B1443">
        <v>782587147</v>
      </c>
      <c r="C1443" t="s">
        <v>6114</v>
      </c>
      <c r="D1443" s="2">
        <v>40322</v>
      </c>
      <c r="E1443" t="s">
        <v>6140</v>
      </c>
      <c r="F1443" t="s">
        <v>6154</v>
      </c>
      <c r="G1443">
        <v>2777663609</v>
      </c>
    </row>
    <row r="1444" spans="1:7" x14ac:dyDescent="0.35">
      <c r="A1444" t="s">
        <v>1114</v>
      </c>
      <c r="B1444">
        <v>327147302</v>
      </c>
      <c r="C1444" t="s">
        <v>6119</v>
      </c>
      <c r="D1444" s="2">
        <v>34114</v>
      </c>
      <c r="E1444" t="s">
        <v>6129</v>
      </c>
      <c r="F1444" t="s">
        <v>6172</v>
      </c>
      <c r="G1444">
        <v>2799873657</v>
      </c>
    </row>
    <row r="1445" spans="1:7" x14ac:dyDescent="0.35">
      <c r="A1445" t="s">
        <v>1841</v>
      </c>
      <c r="B1445">
        <v>59844378</v>
      </c>
      <c r="C1445" t="s">
        <v>6119</v>
      </c>
      <c r="D1445" s="2">
        <v>20233</v>
      </c>
      <c r="E1445" t="s">
        <v>6140</v>
      </c>
      <c r="F1445" t="s">
        <v>6169</v>
      </c>
      <c r="G1445">
        <v>3733015719</v>
      </c>
    </row>
    <row r="1446" spans="1:7" x14ac:dyDescent="0.35">
      <c r="A1446" t="s">
        <v>3378</v>
      </c>
      <c r="B1446">
        <v>647826827</v>
      </c>
      <c r="C1446" t="s">
        <v>6112</v>
      </c>
      <c r="D1446" s="2">
        <v>26809</v>
      </c>
      <c r="E1446" t="s">
        <v>6135</v>
      </c>
      <c r="F1446" t="s">
        <v>6173</v>
      </c>
      <c r="G1446">
        <v>3383542404</v>
      </c>
    </row>
    <row r="1447" spans="1:7" x14ac:dyDescent="0.35">
      <c r="A1447" t="s">
        <v>3487</v>
      </c>
      <c r="B1447">
        <v>969042217</v>
      </c>
      <c r="C1447" t="s">
        <v>6108</v>
      </c>
      <c r="D1447" s="2">
        <v>41419</v>
      </c>
      <c r="E1447" t="s">
        <v>6131</v>
      </c>
      <c r="F1447" t="s">
        <v>6144</v>
      </c>
      <c r="G1447">
        <v>3252078</v>
      </c>
    </row>
    <row r="1448" spans="1:7" x14ac:dyDescent="0.35">
      <c r="A1448" t="s">
        <v>2031</v>
      </c>
      <c r="B1448">
        <v>679264656</v>
      </c>
      <c r="C1448" t="s">
        <v>6115</v>
      </c>
      <c r="D1448" s="2">
        <v>36671</v>
      </c>
      <c r="E1448" t="s">
        <v>6131</v>
      </c>
      <c r="F1448" t="s">
        <v>6171</v>
      </c>
      <c r="G1448">
        <v>1647935576</v>
      </c>
    </row>
    <row r="1449" spans="1:7" x14ac:dyDescent="0.35">
      <c r="A1449" t="s">
        <v>4481</v>
      </c>
      <c r="B1449">
        <v>900493888</v>
      </c>
      <c r="C1449" t="s">
        <v>6116</v>
      </c>
      <c r="D1449" s="2">
        <v>27173</v>
      </c>
      <c r="E1449" t="s">
        <v>6135</v>
      </c>
      <c r="F1449" t="s">
        <v>6149</v>
      </c>
      <c r="G1449">
        <v>4529243904</v>
      </c>
    </row>
    <row r="1450" spans="1:7" x14ac:dyDescent="0.35">
      <c r="A1450" t="s">
        <v>4985</v>
      </c>
      <c r="B1450">
        <v>829392885</v>
      </c>
      <c r="C1450" t="s">
        <v>6111</v>
      </c>
      <c r="D1450" s="2">
        <v>35210</v>
      </c>
      <c r="E1450" t="s">
        <v>6127</v>
      </c>
      <c r="F1450" t="s">
        <v>6136</v>
      </c>
      <c r="G1450">
        <v>3349548909</v>
      </c>
    </row>
    <row r="1451" spans="1:7" x14ac:dyDescent="0.35">
      <c r="A1451" t="s">
        <v>820</v>
      </c>
      <c r="B1451">
        <v>894379240</v>
      </c>
      <c r="C1451" t="s">
        <v>6108</v>
      </c>
      <c r="D1451" s="2">
        <v>35210</v>
      </c>
      <c r="E1451" t="s">
        <v>6127</v>
      </c>
      <c r="F1451" t="s">
        <v>6168</v>
      </c>
      <c r="G1451">
        <v>414234183</v>
      </c>
    </row>
    <row r="1452" spans="1:7" x14ac:dyDescent="0.35">
      <c r="A1452" t="s">
        <v>5022</v>
      </c>
      <c r="B1452">
        <v>669755589</v>
      </c>
      <c r="C1452" t="s">
        <v>6113</v>
      </c>
      <c r="D1452" s="2">
        <v>43976</v>
      </c>
      <c r="E1452" t="s">
        <v>6131</v>
      </c>
      <c r="F1452" t="s">
        <v>6153</v>
      </c>
      <c r="G1452">
        <v>2898125076</v>
      </c>
    </row>
    <row r="1453" spans="1:7" x14ac:dyDescent="0.35">
      <c r="A1453" t="s">
        <v>1711</v>
      </c>
      <c r="B1453">
        <v>111973946</v>
      </c>
      <c r="C1453" t="s">
        <v>6119</v>
      </c>
      <c r="D1453" s="2">
        <v>24251</v>
      </c>
      <c r="E1453" t="s">
        <v>6133</v>
      </c>
      <c r="F1453" t="s">
        <v>6172</v>
      </c>
      <c r="G1453">
        <v>1119564685</v>
      </c>
    </row>
    <row r="1454" spans="1:7" x14ac:dyDescent="0.35">
      <c r="A1454" t="s">
        <v>4587</v>
      </c>
      <c r="B1454">
        <v>602536003</v>
      </c>
      <c r="C1454" t="s">
        <v>6107</v>
      </c>
      <c r="D1454" s="2">
        <v>41054</v>
      </c>
      <c r="E1454" t="s">
        <v>6135</v>
      </c>
      <c r="F1454" t="s">
        <v>6156</v>
      </c>
      <c r="G1454">
        <v>91074645</v>
      </c>
    </row>
    <row r="1455" spans="1:7" x14ac:dyDescent="0.35">
      <c r="A1455" t="s">
        <v>878</v>
      </c>
      <c r="B1455">
        <v>715678008</v>
      </c>
      <c r="C1455" t="s">
        <v>6107</v>
      </c>
      <c r="D1455" s="2">
        <v>42148</v>
      </c>
      <c r="E1455" t="s">
        <v>6131</v>
      </c>
      <c r="F1455" t="s">
        <v>6156</v>
      </c>
      <c r="G1455">
        <v>332196915</v>
      </c>
    </row>
    <row r="1456" spans="1:7" x14ac:dyDescent="0.35">
      <c r="A1456" t="s">
        <v>299</v>
      </c>
      <c r="B1456">
        <v>296925350</v>
      </c>
      <c r="C1456" t="s">
        <v>6102</v>
      </c>
      <c r="D1456" s="2">
        <v>32288</v>
      </c>
      <c r="E1456" t="s">
        <v>6131</v>
      </c>
      <c r="F1456" t="s">
        <v>6174</v>
      </c>
      <c r="G1456">
        <v>1464495984</v>
      </c>
    </row>
    <row r="1457" spans="1:7" x14ac:dyDescent="0.35">
      <c r="A1457" t="s">
        <v>2353</v>
      </c>
      <c r="B1457">
        <v>538814178</v>
      </c>
      <c r="C1457" t="s">
        <v>6115</v>
      </c>
      <c r="D1457" s="2">
        <v>27538</v>
      </c>
      <c r="E1457" t="s">
        <v>6135</v>
      </c>
      <c r="F1457" t="s">
        <v>6171</v>
      </c>
      <c r="G1457">
        <v>1771927488</v>
      </c>
    </row>
    <row r="1458" spans="1:7" x14ac:dyDescent="0.35">
      <c r="A1458" t="s">
        <v>1813</v>
      </c>
      <c r="B1458">
        <v>968346736</v>
      </c>
      <c r="C1458" t="s">
        <v>6115</v>
      </c>
      <c r="D1458" s="2">
        <v>35939</v>
      </c>
      <c r="E1458" t="s">
        <v>6135</v>
      </c>
      <c r="F1458" t="s">
        <v>6171</v>
      </c>
      <c r="G1458">
        <v>1159166437</v>
      </c>
    </row>
    <row r="1459" spans="1:7" x14ac:dyDescent="0.35">
      <c r="A1459" t="s">
        <v>4591</v>
      </c>
      <c r="B1459">
        <v>511686088</v>
      </c>
      <c r="C1459" t="s">
        <v>6104</v>
      </c>
      <c r="D1459" s="2">
        <v>29366</v>
      </c>
      <c r="E1459" t="s">
        <v>6131</v>
      </c>
      <c r="F1459" t="s">
        <v>6128</v>
      </c>
      <c r="G1459">
        <v>3900582735</v>
      </c>
    </row>
    <row r="1460" spans="1:7" x14ac:dyDescent="0.35">
      <c r="A1460" t="s">
        <v>4073</v>
      </c>
      <c r="B1460">
        <v>662989220</v>
      </c>
      <c r="C1460" t="s">
        <v>6108</v>
      </c>
      <c r="D1460" s="2">
        <v>44341</v>
      </c>
      <c r="E1460" t="s">
        <v>6131</v>
      </c>
      <c r="F1460" t="s">
        <v>6170</v>
      </c>
      <c r="G1460">
        <v>3619042014</v>
      </c>
    </row>
    <row r="1461" spans="1:7" x14ac:dyDescent="0.35">
      <c r="A1461" t="s">
        <v>3668</v>
      </c>
      <c r="B1461">
        <v>419760890</v>
      </c>
      <c r="C1461" t="s">
        <v>6122</v>
      </c>
      <c r="D1461" s="2">
        <v>36671</v>
      </c>
      <c r="E1461" t="s">
        <v>6131</v>
      </c>
      <c r="F1461" t="s">
        <v>6164</v>
      </c>
      <c r="G1461">
        <v>3568081125</v>
      </c>
    </row>
    <row r="1462" spans="1:7" x14ac:dyDescent="0.35">
      <c r="A1462" t="s">
        <v>907</v>
      </c>
      <c r="B1462">
        <v>711108813</v>
      </c>
      <c r="C1462" t="s">
        <v>6119</v>
      </c>
      <c r="D1462" s="2">
        <v>22790</v>
      </c>
      <c r="E1462" t="s">
        <v>6135</v>
      </c>
      <c r="F1462" t="s">
        <v>6169</v>
      </c>
      <c r="G1462">
        <v>394230375</v>
      </c>
    </row>
    <row r="1463" spans="1:7" x14ac:dyDescent="0.35">
      <c r="A1463" t="s">
        <v>1761</v>
      </c>
      <c r="B1463">
        <v>136816964</v>
      </c>
      <c r="C1463" t="s">
        <v>6119</v>
      </c>
      <c r="D1463" s="2">
        <v>39958</v>
      </c>
      <c r="E1463" t="s">
        <v>6135</v>
      </c>
      <c r="F1463" t="s">
        <v>6169</v>
      </c>
      <c r="G1463">
        <v>465503896</v>
      </c>
    </row>
    <row r="1464" spans="1:7" x14ac:dyDescent="0.35">
      <c r="A1464" t="s">
        <v>4119</v>
      </c>
      <c r="B1464">
        <v>552405583</v>
      </c>
      <c r="C1464" t="s">
        <v>6102</v>
      </c>
      <c r="D1464" s="2">
        <v>20600</v>
      </c>
      <c r="E1464" t="s">
        <v>6127</v>
      </c>
      <c r="F1464" t="s">
        <v>6161</v>
      </c>
      <c r="G1464">
        <v>642122208</v>
      </c>
    </row>
    <row r="1465" spans="1:7" x14ac:dyDescent="0.35">
      <c r="A1465" t="s">
        <v>1715</v>
      </c>
      <c r="B1465">
        <v>329567273</v>
      </c>
      <c r="C1465" t="s">
        <v>6114</v>
      </c>
      <c r="D1465" s="2">
        <v>22061</v>
      </c>
      <c r="E1465" t="s">
        <v>6135</v>
      </c>
      <c r="F1465" t="s">
        <v>6151</v>
      </c>
      <c r="G1465">
        <v>2530500777</v>
      </c>
    </row>
    <row r="1466" spans="1:7" x14ac:dyDescent="0.35">
      <c r="A1466" t="s">
        <v>4292</v>
      </c>
      <c r="B1466">
        <v>80149207</v>
      </c>
      <c r="C1466" t="s">
        <v>6102</v>
      </c>
      <c r="D1466" s="2">
        <v>41054</v>
      </c>
      <c r="E1466" t="s">
        <v>6135</v>
      </c>
      <c r="F1466" t="s">
        <v>6161</v>
      </c>
      <c r="G1466">
        <v>422290479</v>
      </c>
    </row>
    <row r="1467" spans="1:7" x14ac:dyDescent="0.35">
      <c r="A1467" t="s">
        <v>981</v>
      </c>
      <c r="B1467">
        <v>333129687</v>
      </c>
      <c r="C1467" t="s">
        <v>6116</v>
      </c>
      <c r="D1467" s="2">
        <v>28634</v>
      </c>
      <c r="E1467" t="s">
        <v>6135</v>
      </c>
      <c r="F1467" t="s">
        <v>6149</v>
      </c>
      <c r="G1467">
        <v>326097432</v>
      </c>
    </row>
    <row r="1468" spans="1:7" x14ac:dyDescent="0.35">
      <c r="A1468" t="s">
        <v>2001</v>
      </c>
      <c r="B1468">
        <v>399350201</v>
      </c>
      <c r="C1468" t="s">
        <v>6121</v>
      </c>
      <c r="D1468" s="2">
        <v>25348</v>
      </c>
      <c r="E1468" t="s">
        <v>6135</v>
      </c>
      <c r="F1468" t="s">
        <v>6145</v>
      </c>
      <c r="G1468">
        <v>2042718895</v>
      </c>
    </row>
    <row r="1469" spans="1:7" x14ac:dyDescent="0.35">
      <c r="A1469" t="s">
        <v>2479</v>
      </c>
      <c r="B1469">
        <v>298165137</v>
      </c>
      <c r="C1469" t="s">
        <v>6104</v>
      </c>
      <c r="D1469" s="2">
        <v>22426</v>
      </c>
      <c r="E1469" t="s">
        <v>6129</v>
      </c>
      <c r="F1469" t="s">
        <v>6162</v>
      </c>
      <c r="G1469">
        <v>1903591872</v>
      </c>
    </row>
    <row r="1470" spans="1:7" x14ac:dyDescent="0.35">
      <c r="A1470" t="s">
        <v>1940</v>
      </c>
      <c r="B1470">
        <v>281763511</v>
      </c>
      <c r="C1470" t="s">
        <v>6108</v>
      </c>
      <c r="D1470" s="2">
        <v>41419</v>
      </c>
      <c r="E1470" t="s">
        <v>6135</v>
      </c>
      <c r="F1470" t="s">
        <v>6130</v>
      </c>
      <c r="G1470">
        <v>420853675</v>
      </c>
    </row>
    <row r="1471" spans="1:7" x14ac:dyDescent="0.35">
      <c r="A1471" t="s">
        <v>219</v>
      </c>
      <c r="B1471">
        <v>433389088</v>
      </c>
      <c r="C1471" t="s">
        <v>6108</v>
      </c>
      <c r="D1471" s="2">
        <v>30827</v>
      </c>
      <c r="E1471" t="s">
        <v>6131</v>
      </c>
      <c r="F1471" t="s">
        <v>6148</v>
      </c>
      <c r="G1471">
        <v>24459435</v>
      </c>
    </row>
    <row r="1472" spans="1:7" x14ac:dyDescent="0.35">
      <c r="A1472" t="s">
        <v>2335</v>
      </c>
      <c r="B1472">
        <v>604787250</v>
      </c>
      <c r="C1472" t="s">
        <v>6112</v>
      </c>
      <c r="D1472" s="2">
        <v>30095</v>
      </c>
      <c r="E1472" t="s">
        <v>6127</v>
      </c>
      <c r="F1472" t="s">
        <v>6142</v>
      </c>
      <c r="G1472">
        <v>381351168</v>
      </c>
    </row>
    <row r="1473" spans="1:7" x14ac:dyDescent="0.35">
      <c r="A1473" t="s">
        <v>761</v>
      </c>
      <c r="B1473">
        <v>534393886</v>
      </c>
      <c r="C1473" t="s">
        <v>6101</v>
      </c>
      <c r="D1473" s="2">
        <v>45070</v>
      </c>
      <c r="E1473" t="s">
        <v>6133</v>
      </c>
      <c r="F1473" t="s">
        <v>6132</v>
      </c>
      <c r="G1473">
        <v>2507127392</v>
      </c>
    </row>
    <row r="1474" spans="1:7" x14ac:dyDescent="0.35">
      <c r="A1474" t="s">
        <v>5491</v>
      </c>
      <c r="B1474">
        <v>783794493</v>
      </c>
      <c r="C1474" t="s">
        <v>6103</v>
      </c>
      <c r="D1474" s="2">
        <v>30827</v>
      </c>
      <c r="E1474" t="s">
        <v>6127</v>
      </c>
      <c r="F1474" t="s">
        <v>6165</v>
      </c>
      <c r="G1474">
        <v>1695165884</v>
      </c>
    </row>
    <row r="1475" spans="1:7" x14ac:dyDescent="0.35">
      <c r="A1475" t="s">
        <v>2823</v>
      </c>
      <c r="B1475">
        <v>901360013</v>
      </c>
      <c r="C1475" t="s">
        <v>6102</v>
      </c>
      <c r="D1475" s="2">
        <v>42880</v>
      </c>
      <c r="E1475" t="s">
        <v>6129</v>
      </c>
      <c r="F1475" t="s">
        <v>6174</v>
      </c>
      <c r="G1475">
        <v>245119056</v>
      </c>
    </row>
    <row r="1476" spans="1:7" x14ac:dyDescent="0.35">
      <c r="A1476" t="s">
        <v>5464</v>
      </c>
      <c r="B1476">
        <v>109535553</v>
      </c>
      <c r="C1476" t="s">
        <v>6119</v>
      </c>
      <c r="D1476" s="2">
        <v>43976</v>
      </c>
      <c r="E1476" t="s">
        <v>6127</v>
      </c>
      <c r="F1476" t="s">
        <v>6169</v>
      </c>
      <c r="G1476">
        <v>2394513134</v>
      </c>
    </row>
    <row r="1477" spans="1:7" x14ac:dyDescent="0.35">
      <c r="A1477" t="s">
        <v>3187</v>
      </c>
      <c r="B1477">
        <v>666267875</v>
      </c>
      <c r="C1477" t="s">
        <v>6112</v>
      </c>
      <c r="D1477" s="2">
        <v>41054</v>
      </c>
      <c r="E1477" t="s">
        <v>6135</v>
      </c>
      <c r="F1477" t="s">
        <v>6142</v>
      </c>
      <c r="G1477">
        <v>20549412</v>
      </c>
    </row>
    <row r="1478" spans="1:7" x14ac:dyDescent="0.35">
      <c r="A1478" t="s">
        <v>4426</v>
      </c>
      <c r="B1478">
        <v>325802789</v>
      </c>
      <c r="C1478" t="s">
        <v>6114</v>
      </c>
      <c r="D1478" s="2">
        <v>30095</v>
      </c>
      <c r="E1478" t="s">
        <v>6133</v>
      </c>
      <c r="F1478" t="s">
        <v>6154</v>
      </c>
      <c r="G1478">
        <v>761675</v>
      </c>
    </row>
    <row r="1479" spans="1:7" x14ac:dyDescent="0.35">
      <c r="A1479" t="s">
        <v>5532</v>
      </c>
      <c r="B1479">
        <v>192582140</v>
      </c>
      <c r="C1479" t="s">
        <v>6108</v>
      </c>
      <c r="D1479" s="2">
        <v>37765</v>
      </c>
      <c r="E1479" t="s">
        <v>6127</v>
      </c>
      <c r="F1479" t="s">
        <v>6144</v>
      </c>
      <c r="G1479">
        <v>906779475</v>
      </c>
    </row>
    <row r="1480" spans="1:7" x14ac:dyDescent="0.35">
      <c r="A1480" t="s">
        <v>2824</v>
      </c>
      <c r="B1480">
        <v>453563649</v>
      </c>
      <c r="C1480" t="s">
        <v>6111</v>
      </c>
      <c r="D1480" s="2">
        <v>32288</v>
      </c>
      <c r="E1480" t="s">
        <v>6133</v>
      </c>
      <c r="F1480" t="s">
        <v>561</v>
      </c>
      <c r="G1480">
        <v>2384596736</v>
      </c>
    </row>
    <row r="1481" spans="1:7" x14ac:dyDescent="0.35">
      <c r="A1481" t="s">
        <v>4789</v>
      </c>
      <c r="B1481">
        <v>685989646</v>
      </c>
      <c r="C1481" t="s">
        <v>6114</v>
      </c>
      <c r="D1481" s="2">
        <v>28999</v>
      </c>
      <c r="E1481" t="s">
        <v>6135</v>
      </c>
      <c r="F1481" t="s">
        <v>6154</v>
      </c>
      <c r="G1481">
        <v>12418224</v>
      </c>
    </row>
    <row r="1482" spans="1:7" x14ac:dyDescent="0.35">
      <c r="A1482" t="s">
        <v>1867</v>
      </c>
      <c r="B1482">
        <v>971704687</v>
      </c>
      <c r="C1482" t="s">
        <v>6102</v>
      </c>
      <c r="D1482" s="2">
        <v>42880</v>
      </c>
      <c r="E1482" t="s">
        <v>6131</v>
      </c>
      <c r="F1482" t="s">
        <v>5615</v>
      </c>
      <c r="G1482">
        <v>570849216</v>
      </c>
    </row>
    <row r="1483" spans="1:7" x14ac:dyDescent="0.35">
      <c r="A1483" t="s">
        <v>4895</v>
      </c>
      <c r="B1483">
        <v>279845393</v>
      </c>
      <c r="C1483" t="s">
        <v>6111</v>
      </c>
      <c r="D1483" s="2">
        <v>30827</v>
      </c>
      <c r="E1483" t="s">
        <v>6131</v>
      </c>
      <c r="F1483" t="s">
        <v>561</v>
      </c>
      <c r="G1483">
        <v>1140411987</v>
      </c>
    </row>
    <row r="1484" spans="1:7" x14ac:dyDescent="0.35">
      <c r="A1484" t="s">
        <v>5050</v>
      </c>
      <c r="B1484">
        <v>15770503</v>
      </c>
      <c r="C1484" t="s">
        <v>6102</v>
      </c>
      <c r="D1484" s="2">
        <v>20233</v>
      </c>
      <c r="E1484" t="s">
        <v>6127</v>
      </c>
      <c r="F1484" t="s">
        <v>6174</v>
      </c>
      <c r="G1484">
        <v>1062750294</v>
      </c>
    </row>
    <row r="1485" spans="1:7" x14ac:dyDescent="0.35">
      <c r="A1485" t="s">
        <v>3208</v>
      </c>
      <c r="B1485">
        <v>949986365</v>
      </c>
      <c r="C1485" t="s">
        <v>6105</v>
      </c>
      <c r="D1485" s="2">
        <v>40322</v>
      </c>
      <c r="E1485" t="s">
        <v>6131</v>
      </c>
      <c r="F1485" t="s">
        <v>6166</v>
      </c>
      <c r="G1485">
        <v>69401205</v>
      </c>
    </row>
    <row r="1486" spans="1:7" x14ac:dyDescent="0.35">
      <c r="A1486" t="s">
        <v>5751</v>
      </c>
      <c r="B1486">
        <v>120932057</v>
      </c>
      <c r="C1486" t="s">
        <v>6108</v>
      </c>
      <c r="D1486" s="2">
        <v>42515</v>
      </c>
      <c r="E1486" t="s">
        <v>6131</v>
      </c>
      <c r="F1486" t="s">
        <v>6168</v>
      </c>
      <c r="G1486">
        <v>250725561</v>
      </c>
    </row>
    <row r="1487" spans="1:7" x14ac:dyDescent="0.35">
      <c r="A1487" t="s">
        <v>3056</v>
      </c>
      <c r="B1487">
        <v>110714690</v>
      </c>
      <c r="C1487" t="s">
        <v>6117</v>
      </c>
      <c r="D1487" s="2">
        <v>35575</v>
      </c>
      <c r="E1487" t="s">
        <v>6135</v>
      </c>
      <c r="F1487" t="s">
        <v>6150</v>
      </c>
      <c r="G1487">
        <v>153481104</v>
      </c>
    </row>
    <row r="1488" spans="1:7" x14ac:dyDescent="0.35">
      <c r="A1488" t="s">
        <v>5816</v>
      </c>
      <c r="B1488">
        <v>574901635</v>
      </c>
      <c r="C1488" t="s">
        <v>6108</v>
      </c>
      <c r="D1488" s="2">
        <v>43976</v>
      </c>
      <c r="E1488" t="s">
        <v>6127</v>
      </c>
      <c r="F1488" t="s">
        <v>6148</v>
      </c>
      <c r="G1488">
        <v>530677068</v>
      </c>
    </row>
    <row r="1489" spans="1:7" x14ac:dyDescent="0.35">
      <c r="A1489" t="s">
        <v>4634</v>
      </c>
      <c r="B1489">
        <v>405009779</v>
      </c>
      <c r="C1489" t="s">
        <v>6121</v>
      </c>
      <c r="D1489" s="2">
        <v>28270</v>
      </c>
      <c r="E1489" t="s">
        <v>6133</v>
      </c>
      <c r="F1489" t="s">
        <v>6145</v>
      </c>
      <c r="G1489">
        <v>401375631</v>
      </c>
    </row>
    <row r="1490" spans="1:7" x14ac:dyDescent="0.35">
      <c r="A1490" t="s">
        <v>1574</v>
      </c>
      <c r="B1490">
        <v>81969081</v>
      </c>
      <c r="C1490" t="s">
        <v>6108</v>
      </c>
      <c r="D1490" s="2">
        <v>22426</v>
      </c>
      <c r="E1490" t="s">
        <v>6133</v>
      </c>
      <c r="F1490" t="s">
        <v>6130</v>
      </c>
      <c r="G1490">
        <v>2348296353</v>
      </c>
    </row>
    <row r="1491" spans="1:7" x14ac:dyDescent="0.35">
      <c r="A1491" t="s">
        <v>4866</v>
      </c>
      <c r="B1491">
        <v>684094273</v>
      </c>
      <c r="C1491" t="s">
        <v>6101</v>
      </c>
      <c r="D1491" s="2">
        <v>35939</v>
      </c>
      <c r="E1491" t="s">
        <v>6133</v>
      </c>
      <c r="F1491" t="s">
        <v>6132</v>
      </c>
      <c r="G1491">
        <v>748995072</v>
      </c>
    </row>
    <row r="1492" spans="1:7" x14ac:dyDescent="0.35">
      <c r="A1492" t="s">
        <v>1675</v>
      </c>
      <c r="B1492">
        <v>116907456</v>
      </c>
      <c r="C1492" t="s">
        <v>6110</v>
      </c>
      <c r="D1492" s="2">
        <v>30827</v>
      </c>
      <c r="E1492" t="s">
        <v>6135</v>
      </c>
      <c r="F1492" t="s">
        <v>6137</v>
      </c>
      <c r="G1492">
        <v>557186913</v>
      </c>
    </row>
    <row r="1493" spans="1:7" x14ac:dyDescent="0.35">
      <c r="A1493" t="s">
        <v>5277</v>
      </c>
      <c r="B1493">
        <v>772851714</v>
      </c>
      <c r="C1493" t="s">
        <v>6112</v>
      </c>
      <c r="D1493" s="2">
        <v>22426</v>
      </c>
      <c r="E1493" t="s">
        <v>6135</v>
      </c>
      <c r="F1493" t="s">
        <v>6155</v>
      </c>
      <c r="G1493">
        <v>2274272964</v>
      </c>
    </row>
    <row r="1494" spans="1:7" x14ac:dyDescent="0.35">
      <c r="A1494" t="s">
        <v>5058</v>
      </c>
      <c r="B1494">
        <v>873447667</v>
      </c>
      <c r="C1494" t="s">
        <v>6120</v>
      </c>
      <c r="D1494" s="2">
        <v>25348</v>
      </c>
      <c r="E1494" t="s">
        <v>6131</v>
      </c>
      <c r="F1494" t="s">
        <v>6139</v>
      </c>
      <c r="G1494">
        <v>921168875</v>
      </c>
    </row>
    <row r="1495" spans="1:7" x14ac:dyDescent="0.35">
      <c r="A1495" t="s">
        <v>3655</v>
      </c>
      <c r="B1495">
        <v>896649727</v>
      </c>
      <c r="C1495" t="s">
        <v>6108</v>
      </c>
      <c r="D1495" s="2">
        <v>39226</v>
      </c>
      <c r="E1495" t="s">
        <v>6131</v>
      </c>
      <c r="F1495" t="s">
        <v>6143</v>
      </c>
      <c r="G1495">
        <v>549201408</v>
      </c>
    </row>
    <row r="1496" spans="1:7" x14ac:dyDescent="0.35">
      <c r="A1496" t="s">
        <v>5152</v>
      </c>
      <c r="B1496">
        <v>355795565</v>
      </c>
      <c r="C1496" t="s">
        <v>6122</v>
      </c>
      <c r="D1496" s="2">
        <v>20965</v>
      </c>
      <c r="E1496" t="s">
        <v>6127</v>
      </c>
      <c r="F1496" t="s">
        <v>6164</v>
      </c>
      <c r="G1496">
        <v>330149927</v>
      </c>
    </row>
    <row r="1497" spans="1:7" x14ac:dyDescent="0.35">
      <c r="A1497" t="s">
        <v>2595</v>
      </c>
      <c r="B1497">
        <v>569470438</v>
      </c>
      <c r="C1497" t="s">
        <v>6101</v>
      </c>
      <c r="D1497" s="2">
        <v>41783</v>
      </c>
      <c r="E1497" t="s">
        <v>6131</v>
      </c>
      <c r="F1497" t="s">
        <v>6132</v>
      </c>
      <c r="G1497">
        <v>39060846</v>
      </c>
    </row>
    <row r="1498" spans="1:7" x14ac:dyDescent="0.35">
      <c r="A1498" t="s">
        <v>3066</v>
      </c>
      <c r="B1498">
        <v>381042871</v>
      </c>
      <c r="C1498" t="s">
        <v>6108</v>
      </c>
      <c r="D1498" s="2">
        <v>21694</v>
      </c>
      <c r="E1498" t="s">
        <v>6129</v>
      </c>
      <c r="F1498" t="s">
        <v>6152</v>
      </c>
      <c r="G1498">
        <v>3976669164</v>
      </c>
    </row>
    <row r="1499" spans="1:7" x14ac:dyDescent="0.35">
      <c r="A1499" t="s">
        <v>5680</v>
      </c>
      <c r="B1499">
        <v>16077370</v>
      </c>
      <c r="C1499" t="s">
        <v>6119</v>
      </c>
      <c r="D1499" s="2">
        <v>36304</v>
      </c>
      <c r="E1499" t="s">
        <v>6131</v>
      </c>
      <c r="F1499" t="s">
        <v>6172</v>
      </c>
      <c r="G1499">
        <v>3723500892</v>
      </c>
    </row>
    <row r="1500" spans="1:7" x14ac:dyDescent="0.35">
      <c r="A1500" t="s">
        <v>5133</v>
      </c>
      <c r="B1500">
        <v>767080281</v>
      </c>
      <c r="C1500" t="s">
        <v>6108</v>
      </c>
      <c r="D1500" s="2">
        <v>36304</v>
      </c>
      <c r="E1500" t="s">
        <v>6135</v>
      </c>
      <c r="F1500" t="s">
        <v>6144</v>
      </c>
      <c r="G1500">
        <v>139498464</v>
      </c>
    </row>
    <row r="1501" spans="1:7" x14ac:dyDescent="0.35">
      <c r="A1501" t="s">
        <v>842</v>
      </c>
      <c r="B1501">
        <v>646777420</v>
      </c>
      <c r="C1501" t="s">
        <v>6103</v>
      </c>
      <c r="D1501" s="2">
        <v>27905</v>
      </c>
      <c r="E1501" t="s">
        <v>6129</v>
      </c>
      <c r="F1501" t="s">
        <v>6165</v>
      </c>
      <c r="G1501">
        <v>1098431928</v>
      </c>
    </row>
    <row r="1502" spans="1:7" x14ac:dyDescent="0.35">
      <c r="A1502" t="s">
        <v>2222</v>
      </c>
      <c r="B1502">
        <v>737911540</v>
      </c>
      <c r="C1502" t="s">
        <v>6108</v>
      </c>
      <c r="D1502" s="2">
        <v>20600</v>
      </c>
      <c r="E1502" t="s">
        <v>6131</v>
      </c>
      <c r="F1502" t="s">
        <v>6170</v>
      </c>
      <c r="G1502">
        <v>3800134976</v>
      </c>
    </row>
    <row r="1503" spans="1:7" x14ac:dyDescent="0.35">
      <c r="A1503" t="s">
        <v>180</v>
      </c>
      <c r="B1503">
        <v>763073370</v>
      </c>
      <c r="C1503" t="s">
        <v>6102</v>
      </c>
      <c r="D1503" s="2">
        <v>22790</v>
      </c>
      <c r="E1503" t="s">
        <v>6129</v>
      </c>
      <c r="F1503" t="s">
        <v>5615</v>
      </c>
      <c r="G1503">
        <v>21366688</v>
      </c>
    </row>
    <row r="1504" spans="1:7" x14ac:dyDescent="0.35">
      <c r="A1504" t="s">
        <v>2719</v>
      </c>
      <c r="B1504">
        <v>668426800</v>
      </c>
      <c r="C1504" t="s">
        <v>6109</v>
      </c>
      <c r="D1504" s="2">
        <v>33017</v>
      </c>
      <c r="E1504" t="s">
        <v>6127</v>
      </c>
      <c r="F1504" t="s">
        <v>6160</v>
      </c>
      <c r="G1504">
        <v>3369053817</v>
      </c>
    </row>
    <row r="1505" spans="1:7" x14ac:dyDescent="0.35">
      <c r="A1505" t="s">
        <v>701</v>
      </c>
      <c r="B1505">
        <v>948591027</v>
      </c>
      <c r="C1505" t="s">
        <v>6108</v>
      </c>
      <c r="D1505" s="2">
        <v>37400</v>
      </c>
      <c r="E1505" t="s">
        <v>6129</v>
      </c>
      <c r="F1505" t="s">
        <v>6170</v>
      </c>
      <c r="G1505">
        <v>1238892271</v>
      </c>
    </row>
    <row r="1506" spans="1:7" x14ac:dyDescent="0.35">
      <c r="A1506" t="s">
        <v>4888</v>
      </c>
      <c r="B1506">
        <v>523211313</v>
      </c>
      <c r="C1506" t="s">
        <v>6115</v>
      </c>
      <c r="D1506" s="2">
        <v>22426</v>
      </c>
      <c r="E1506" t="s">
        <v>6127</v>
      </c>
      <c r="F1506" t="s">
        <v>6171</v>
      </c>
      <c r="G1506">
        <v>1016454387</v>
      </c>
    </row>
    <row r="1507" spans="1:7" x14ac:dyDescent="0.35">
      <c r="A1507" t="s">
        <v>1051</v>
      </c>
      <c r="B1507">
        <v>683923673</v>
      </c>
      <c r="C1507" t="s">
        <v>6102</v>
      </c>
      <c r="D1507" s="2">
        <v>27173</v>
      </c>
      <c r="E1507" t="s">
        <v>6129</v>
      </c>
      <c r="F1507" t="s">
        <v>6161</v>
      </c>
      <c r="G1507">
        <v>3472552512</v>
      </c>
    </row>
    <row r="1508" spans="1:7" x14ac:dyDescent="0.35">
      <c r="A1508" t="s">
        <v>3725</v>
      </c>
      <c r="B1508">
        <v>104483650</v>
      </c>
      <c r="C1508" t="s">
        <v>6105</v>
      </c>
      <c r="D1508" s="2">
        <v>45070</v>
      </c>
      <c r="E1508" t="s">
        <v>6129</v>
      </c>
      <c r="F1508" t="s">
        <v>6141</v>
      </c>
      <c r="G1508">
        <v>13942152</v>
      </c>
    </row>
    <row r="1509" spans="1:7" x14ac:dyDescent="0.35">
      <c r="A1509" t="s">
        <v>2327</v>
      </c>
      <c r="B1509">
        <v>179532546</v>
      </c>
      <c r="C1509" t="s">
        <v>6109</v>
      </c>
      <c r="D1509" s="2">
        <v>40687</v>
      </c>
      <c r="E1509" t="s">
        <v>6135</v>
      </c>
      <c r="F1509" t="s">
        <v>6160</v>
      </c>
      <c r="G1509">
        <v>537471396</v>
      </c>
    </row>
    <row r="1510" spans="1:7" x14ac:dyDescent="0.35">
      <c r="A1510" t="s">
        <v>2013</v>
      </c>
      <c r="B1510">
        <v>852265287</v>
      </c>
      <c r="C1510" t="s">
        <v>6114</v>
      </c>
      <c r="D1510" s="2">
        <v>38861</v>
      </c>
      <c r="E1510" t="s">
        <v>6129</v>
      </c>
      <c r="F1510" t="s">
        <v>6151</v>
      </c>
      <c r="G1510">
        <v>832589706</v>
      </c>
    </row>
    <row r="1511" spans="1:7" x14ac:dyDescent="0.35">
      <c r="A1511" t="s">
        <v>4809</v>
      </c>
      <c r="B1511">
        <v>996934429</v>
      </c>
      <c r="C1511" t="s">
        <v>6114</v>
      </c>
      <c r="D1511" s="2">
        <v>36671</v>
      </c>
      <c r="E1511" t="s">
        <v>6133</v>
      </c>
      <c r="F1511" t="s">
        <v>6151</v>
      </c>
      <c r="G1511">
        <v>577448396</v>
      </c>
    </row>
    <row r="1512" spans="1:7" x14ac:dyDescent="0.35">
      <c r="A1512" t="s">
        <v>1665</v>
      </c>
      <c r="B1512">
        <v>922352562</v>
      </c>
      <c r="C1512" t="s">
        <v>6121</v>
      </c>
      <c r="D1512" s="2">
        <v>43976</v>
      </c>
      <c r="E1512" t="s">
        <v>6135</v>
      </c>
      <c r="F1512" t="s">
        <v>6147</v>
      </c>
      <c r="G1512">
        <v>27745263</v>
      </c>
    </row>
    <row r="1513" spans="1:7" x14ac:dyDescent="0.35">
      <c r="A1513" t="s">
        <v>2717</v>
      </c>
      <c r="B1513">
        <v>711464485</v>
      </c>
      <c r="C1513" t="s">
        <v>6122</v>
      </c>
      <c r="D1513" s="2">
        <v>22061</v>
      </c>
      <c r="E1513" t="s">
        <v>6127</v>
      </c>
      <c r="F1513" t="s">
        <v>6164</v>
      </c>
      <c r="G1513">
        <v>2093263354</v>
      </c>
    </row>
    <row r="1514" spans="1:7" x14ac:dyDescent="0.35">
      <c r="A1514" t="s">
        <v>1851</v>
      </c>
      <c r="B1514">
        <v>600924230</v>
      </c>
      <c r="C1514" t="s">
        <v>6108</v>
      </c>
      <c r="D1514" s="2">
        <v>24983</v>
      </c>
      <c r="E1514" t="s">
        <v>6129</v>
      </c>
      <c r="F1514" t="s">
        <v>6168</v>
      </c>
      <c r="G1514">
        <v>567423657</v>
      </c>
    </row>
    <row r="1515" spans="1:7" x14ac:dyDescent="0.35">
      <c r="A1515" t="s">
        <v>3001</v>
      </c>
      <c r="B1515">
        <v>109613268</v>
      </c>
      <c r="C1515" t="s">
        <v>6109</v>
      </c>
      <c r="D1515" s="2">
        <v>41783</v>
      </c>
      <c r="E1515" t="s">
        <v>6135</v>
      </c>
      <c r="F1515" t="s">
        <v>6160</v>
      </c>
      <c r="G1515">
        <v>1495409955</v>
      </c>
    </row>
    <row r="1516" spans="1:7" x14ac:dyDescent="0.35">
      <c r="A1516" t="s">
        <v>477</v>
      </c>
      <c r="B1516">
        <v>280885455</v>
      </c>
      <c r="C1516" t="s">
        <v>6110</v>
      </c>
      <c r="D1516" s="2">
        <v>27538</v>
      </c>
      <c r="E1516" t="s">
        <v>6135</v>
      </c>
      <c r="F1516" t="s">
        <v>6137</v>
      </c>
      <c r="G1516">
        <v>268391397</v>
      </c>
    </row>
    <row r="1517" spans="1:7" x14ac:dyDescent="0.35">
      <c r="A1517" t="s">
        <v>2397</v>
      </c>
      <c r="B1517">
        <v>743760254</v>
      </c>
      <c r="C1517" t="s">
        <v>6102</v>
      </c>
      <c r="D1517" s="2">
        <v>25348</v>
      </c>
      <c r="E1517" t="s">
        <v>6135</v>
      </c>
      <c r="F1517" t="s">
        <v>6138</v>
      </c>
      <c r="G1517">
        <v>1312744482</v>
      </c>
    </row>
    <row r="1518" spans="1:7" x14ac:dyDescent="0.35">
      <c r="A1518" t="s">
        <v>5992</v>
      </c>
      <c r="B1518">
        <v>532704877</v>
      </c>
      <c r="C1518" t="s">
        <v>6108</v>
      </c>
      <c r="D1518" s="2">
        <v>31192</v>
      </c>
      <c r="E1518" t="s">
        <v>6135</v>
      </c>
      <c r="F1518" t="s">
        <v>6158</v>
      </c>
      <c r="G1518">
        <v>153473229</v>
      </c>
    </row>
    <row r="1519" spans="1:7" x14ac:dyDescent="0.35">
      <c r="A1519" t="s">
        <v>4997</v>
      </c>
      <c r="B1519">
        <v>963425424</v>
      </c>
      <c r="C1519" t="s">
        <v>6108</v>
      </c>
      <c r="D1519" s="2">
        <v>36671</v>
      </c>
      <c r="E1519" t="s">
        <v>6131</v>
      </c>
      <c r="F1519" t="s">
        <v>6170</v>
      </c>
      <c r="G1519">
        <v>162116955</v>
      </c>
    </row>
    <row r="1520" spans="1:7" x14ac:dyDescent="0.35">
      <c r="A1520" t="s">
        <v>1782</v>
      </c>
      <c r="B1520">
        <v>481741910</v>
      </c>
      <c r="C1520" t="s">
        <v>6112</v>
      </c>
      <c r="D1520" s="2">
        <v>21329</v>
      </c>
      <c r="E1520" t="s">
        <v>6127</v>
      </c>
      <c r="F1520" t="s">
        <v>6155</v>
      </c>
      <c r="G1520">
        <v>47448225</v>
      </c>
    </row>
    <row r="1521" spans="1:7" x14ac:dyDescent="0.35">
      <c r="A1521" t="s">
        <v>3907</v>
      </c>
      <c r="B1521">
        <v>242262862</v>
      </c>
      <c r="C1521" t="s">
        <v>6108</v>
      </c>
      <c r="D1521" s="2">
        <v>37400</v>
      </c>
      <c r="E1521" t="s">
        <v>6135</v>
      </c>
      <c r="F1521" t="s">
        <v>6148</v>
      </c>
      <c r="G1521">
        <v>1530428648</v>
      </c>
    </row>
    <row r="1522" spans="1:7" x14ac:dyDescent="0.35">
      <c r="A1522" t="s">
        <v>5345</v>
      </c>
      <c r="B1522">
        <v>287647957</v>
      </c>
      <c r="C1522" t="s">
        <v>6112</v>
      </c>
      <c r="D1522" s="2">
        <v>29731</v>
      </c>
      <c r="E1522" t="s">
        <v>6129</v>
      </c>
      <c r="F1522" t="s">
        <v>6173</v>
      </c>
      <c r="G1522">
        <v>3489275904</v>
      </c>
    </row>
    <row r="1523" spans="1:7" x14ac:dyDescent="0.35">
      <c r="A1523" t="s">
        <v>3410</v>
      </c>
      <c r="B1523">
        <v>532469543</v>
      </c>
      <c r="C1523" t="s">
        <v>6117</v>
      </c>
      <c r="D1523" s="2">
        <v>35575</v>
      </c>
      <c r="E1523" t="s">
        <v>6133</v>
      </c>
      <c r="F1523" t="s">
        <v>6150</v>
      </c>
      <c r="G1523">
        <v>3418781928</v>
      </c>
    </row>
    <row r="1524" spans="1:7" x14ac:dyDescent="0.35">
      <c r="A1524" t="s">
        <v>356</v>
      </c>
      <c r="B1524">
        <v>358256120</v>
      </c>
      <c r="C1524" t="s">
        <v>6119</v>
      </c>
      <c r="D1524" s="2">
        <v>24983</v>
      </c>
      <c r="E1524" t="s">
        <v>6127</v>
      </c>
      <c r="F1524" t="s">
        <v>6172</v>
      </c>
      <c r="G1524">
        <v>2155820544</v>
      </c>
    </row>
    <row r="1525" spans="1:7" x14ac:dyDescent="0.35">
      <c r="A1525" t="s">
        <v>5297</v>
      </c>
      <c r="B1525">
        <v>362534601</v>
      </c>
      <c r="C1525" t="s">
        <v>6117</v>
      </c>
      <c r="D1525" s="2">
        <v>21329</v>
      </c>
      <c r="E1525" t="s">
        <v>6133</v>
      </c>
      <c r="F1525" t="s">
        <v>6150</v>
      </c>
      <c r="G1525">
        <v>1592641248</v>
      </c>
    </row>
    <row r="1526" spans="1:7" x14ac:dyDescent="0.35">
      <c r="A1526" t="s">
        <v>2381</v>
      </c>
      <c r="B1526">
        <v>785304769</v>
      </c>
      <c r="C1526" t="s">
        <v>6103</v>
      </c>
      <c r="D1526" s="2">
        <v>25712</v>
      </c>
      <c r="E1526" t="s">
        <v>6129</v>
      </c>
      <c r="F1526" t="s">
        <v>6165</v>
      </c>
      <c r="G1526">
        <v>20602656</v>
      </c>
    </row>
    <row r="1527" spans="1:7" x14ac:dyDescent="0.35">
      <c r="A1527" t="s">
        <v>3032</v>
      </c>
      <c r="B1527">
        <v>34227211</v>
      </c>
      <c r="C1527" t="s">
        <v>6121</v>
      </c>
      <c r="D1527" s="2">
        <v>33749</v>
      </c>
      <c r="E1527" t="s">
        <v>6131</v>
      </c>
      <c r="F1527" t="s">
        <v>6145</v>
      </c>
      <c r="G1527">
        <v>3186857184</v>
      </c>
    </row>
    <row r="1528" spans="1:7" x14ac:dyDescent="0.35">
      <c r="A1528" t="s">
        <v>4911</v>
      </c>
      <c r="B1528">
        <v>984213296</v>
      </c>
      <c r="C1528" t="s">
        <v>6115</v>
      </c>
      <c r="D1528" s="2">
        <v>20965</v>
      </c>
      <c r="E1528" t="s">
        <v>6127</v>
      </c>
      <c r="F1528" t="s">
        <v>6171</v>
      </c>
      <c r="G1528">
        <v>3899986816</v>
      </c>
    </row>
    <row r="1529" spans="1:7" x14ac:dyDescent="0.35">
      <c r="A1529" t="s">
        <v>2894</v>
      </c>
      <c r="B1529">
        <v>925539542</v>
      </c>
      <c r="C1529" t="s">
        <v>6102</v>
      </c>
      <c r="D1529" s="2">
        <v>31192</v>
      </c>
      <c r="E1529" t="s">
        <v>6127</v>
      </c>
      <c r="F1529" t="s">
        <v>6138</v>
      </c>
      <c r="G1529">
        <v>9211496</v>
      </c>
    </row>
    <row r="1530" spans="1:7" x14ac:dyDescent="0.35">
      <c r="A1530" t="s">
        <v>1661</v>
      </c>
      <c r="B1530">
        <v>45533935</v>
      </c>
      <c r="C1530" t="s">
        <v>6101</v>
      </c>
      <c r="D1530" s="2">
        <v>40322</v>
      </c>
      <c r="E1530" t="s">
        <v>6135</v>
      </c>
      <c r="F1530" t="s">
        <v>6132</v>
      </c>
      <c r="G1530">
        <v>620860416</v>
      </c>
    </row>
    <row r="1531" spans="1:7" x14ac:dyDescent="0.35">
      <c r="A1531" t="s">
        <v>3690</v>
      </c>
      <c r="B1531">
        <v>848525038</v>
      </c>
      <c r="C1531" t="s">
        <v>6108</v>
      </c>
      <c r="D1531" s="2">
        <v>23522</v>
      </c>
      <c r="E1531" t="s">
        <v>6127</v>
      </c>
      <c r="F1531" t="s">
        <v>6143</v>
      </c>
      <c r="G1531">
        <v>1660621155</v>
      </c>
    </row>
    <row r="1532" spans="1:7" x14ac:dyDescent="0.35">
      <c r="A1532" t="s">
        <v>1705</v>
      </c>
      <c r="B1532">
        <v>702117442</v>
      </c>
      <c r="C1532" t="s">
        <v>6122</v>
      </c>
      <c r="D1532" s="2">
        <v>21694</v>
      </c>
      <c r="E1532" t="s">
        <v>6135</v>
      </c>
      <c r="F1532" t="s">
        <v>6164</v>
      </c>
      <c r="G1532">
        <v>662704935</v>
      </c>
    </row>
    <row r="1533" spans="1:7" x14ac:dyDescent="0.35">
      <c r="A1533" t="s">
        <v>2631</v>
      </c>
      <c r="B1533">
        <v>851913195</v>
      </c>
      <c r="C1533" t="s">
        <v>6113</v>
      </c>
      <c r="D1533" s="2">
        <v>22061</v>
      </c>
      <c r="E1533" t="s">
        <v>6127</v>
      </c>
      <c r="F1533" t="s">
        <v>2919</v>
      </c>
      <c r="G1533">
        <v>484083738</v>
      </c>
    </row>
    <row r="1534" spans="1:7" x14ac:dyDescent="0.35">
      <c r="A1534" t="s">
        <v>3694</v>
      </c>
      <c r="B1534">
        <v>990560920</v>
      </c>
      <c r="C1534" t="s">
        <v>6103</v>
      </c>
      <c r="D1534" s="2">
        <v>45070</v>
      </c>
      <c r="E1534" t="s">
        <v>6127</v>
      </c>
      <c r="F1534" t="s">
        <v>6165</v>
      </c>
      <c r="G1534">
        <v>1250075806</v>
      </c>
    </row>
    <row r="1535" spans="1:7" x14ac:dyDescent="0.35">
      <c r="A1535" t="s">
        <v>697</v>
      </c>
      <c r="B1535">
        <v>959542022</v>
      </c>
      <c r="C1535" t="s">
        <v>6102</v>
      </c>
      <c r="D1535" s="2">
        <v>40322</v>
      </c>
      <c r="E1535" t="s">
        <v>6135</v>
      </c>
      <c r="F1535" t="s">
        <v>6161</v>
      </c>
      <c r="G1535">
        <v>38974608</v>
      </c>
    </row>
    <row r="1536" spans="1:7" x14ac:dyDescent="0.35">
      <c r="A1536" t="s">
        <v>4394</v>
      </c>
      <c r="B1536">
        <v>29289013</v>
      </c>
      <c r="C1536" t="s">
        <v>6112</v>
      </c>
      <c r="D1536" s="2">
        <v>43609</v>
      </c>
      <c r="E1536" t="s">
        <v>6129</v>
      </c>
      <c r="F1536" t="s">
        <v>6142</v>
      </c>
      <c r="G1536">
        <v>173672184</v>
      </c>
    </row>
    <row r="1537" spans="1:7" x14ac:dyDescent="0.35">
      <c r="A1537" t="s">
        <v>44</v>
      </c>
      <c r="B1537">
        <v>764126761</v>
      </c>
      <c r="C1537" t="s">
        <v>6111</v>
      </c>
      <c r="D1537" s="2">
        <v>22790</v>
      </c>
      <c r="E1537" t="s">
        <v>6131</v>
      </c>
      <c r="F1537" t="s">
        <v>6163</v>
      </c>
      <c r="G1537">
        <v>3795687</v>
      </c>
    </row>
    <row r="1538" spans="1:7" x14ac:dyDescent="0.35">
      <c r="A1538" t="s">
        <v>1869</v>
      </c>
      <c r="B1538">
        <v>334726039</v>
      </c>
      <c r="C1538" t="s">
        <v>6120</v>
      </c>
      <c r="D1538" s="2">
        <v>43609</v>
      </c>
      <c r="E1538" t="s">
        <v>6129</v>
      </c>
      <c r="F1538" t="s">
        <v>4096</v>
      </c>
      <c r="G1538">
        <v>1780286688</v>
      </c>
    </row>
    <row r="1539" spans="1:7" x14ac:dyDescent="0.35">
      <c r="A1539" t="s">
        <v>5882</v>
      </c>
      <c r="B1539">
        <v>776956544</v>
      </c>
      <c r="C1539" t="s">
        <v>6119</v>
      </c>
      <c r="D1539" s="2">
        <v>40687</v>
      </c>
      <c r="E1539" t="s">
        <v>6135</v>
      </c>
      <c r="F1539" t="s">
        <v>6172</v>
      </c>
      <c r="G1539">
        <v>2387563904</v>
      </c>
    </row>
    <row r="1540" spans="1:7" x14ac:dyDescent="0.35">
      <c r="A1540" t="s">
        <v>3428</v>
      </c>
      <c r="B1540">
        <v>254730333</v>
      </c>
      <c r="C1540" t="s">
        <v>6108</v>
      </c>
      <c r="D1540" s="2">
        <v>37036</v>
      </c>
      <c r="E1540" t="s">
        <v>6129</v>
      </c>
      <c r="F1540" t="s">
        <v>6148</v>
      </c>
      <c r="G1540">
        <v>112479913</v>
      </c>
    </row>
    <row r="1541" spans="1:7" x14ac:dyDescent="0.35">
      <c r="A1541" t="s">
        <v>2483</v>
      </c>
      <c r="B1541">
        <v>73715561</v>
      </c>
      <c r="C1541" t="s">
        <v>6109</v>
      </c>
      <c r="D1541" s="2">
        <v>33749</v>
      </c>
      <c r="E1541" t="s">
        <v>6133</v>
      </c>
      <c r="F1541" t="s">
        <v>6160</v>
      </c>
      <c r="G1541">
        <v>3211197624</v>
      </c>
    </row>
    <row r="1542" spans="1:7" x14ac:dyDescent="0.35">
      <c r="A1542" t="s">
        <v>2786</v>
      </c>
      <c r="B1542">
        <v>157033921</v>
      </c>
      <c r="C1542" t="s">
        <v>6108</v>
      </c>
      <c r="D1542" s="2">
        <v>36671</v>
      </c>
      <c r="E1542" t="s">
        <v>6129</v>
      </c>
      <c r="F1542" t="s">
        <v>6143</v>
      </c>
      <c r="G1542">
        <v>4976751</v>
      </c>
    </row>
    <row r="1543" spans="1:7" x14ac:dyDescent="0.35">
      <c r="A1543" t="s">
        <v>5080</v>
      </c>
      <c r="B1543">
        <v>437676621</v>
      </c>
      <c r="C1543" t="s">
        <v>6104</v>
      </c>
      <c r="D1543" s="2">
        <v>33382</v>
      </c>
      <c r="E1543" t="s">
        <v>6129</v>
      </c>
      <c r="F1543" t="s">
        <v>6128</v>
      </c>
      <c r="G1543">
        <v>43133832</v>
      </c>
    </row>
    <row r="1544" spans="1:7" x14ac:dyDescent="0.35">
      <c r="A1544" t="s">
        <v>486</v>
      </c>
      <c r="B1544">
        <v>26306891</v>
      </c>
      <c r="C1544" t="s">
        <v>6121</v>
      </c>
      <c r="D1544" s="2">
        <v>29366</v>
      </c>
      <c r="E1544" t="s">
        <v>6133</v>
      </c>
      <c r="F1544" t="s">
        <v>6147</v>
      </c>
      <c r="G1544">
        <v>1492514712</v>
      </c>
    </row>
    <row r="1545" spans="1:7" x14ac:dyDescent="0.35">
      <c r="A1545" t="s">
        <v>5663</v>
      </c>
      <c r="B1545">
        <v>223898357</v>
      </c>
      <c r="C1545" t="s">
        <v>6104</v>
      </c>
      <c r="D1545" s="2">
        <v>41783</v>
      </c>
      <c r="E1545" t="s">
        <v>6133</v>
      </c>
      <c r="F1545" t="s">
        <v>6162</v>
      </c>
      <c r="G1545">
        <v>1579033902</v>
      </c>
    </row>
    <row r="1546" spans="1:7" x14ac:dyDescent="0.35">
      <c r="A1546" t="s">
        <v>1747</v>
      </c>
      <c r="B1546">
        <v>795837717</v>
      </c>
      <c r="C1546" t="s">
        <v>6113</v>
      </c>
      <c r="D1546" s="2">
        <v>29731</v>
      </c>
      <c r="E1546" t="s">
        <v>6135</v>
      </c>
      <c r="F1546" t="s">
        <v>6153</v>
      </c>
      <c r="G1546">
        <v>782343936</v>
      </c>
    </row>
    <row r="1547" spans="1:7" x14ac:dyDescent="0.35">
      <c r="A1547" t="s">
        <v>3362</v>
      </c>
      <c r="B1547">
        <v>212184230</v>
      </c>
      <c r="C1547" t="s">
        <v>6109</v>
      </c>
      <c r="D1547" s="2">
        <v>28634</v>
      </c>
      <c r="E1547" t="s">
        <v>6135</v>
      </c>
      <c r="F1547" t="s">
        <v>6160</v>
      </c>
      <c r="G1547">
        <v>955223568</v>
      </c>
    </row>
    <row r="1548" spans="1:7" x14ac:dyDescent="0.35">
      <c r="A1548" t="s">
        <v>1487</v>
      </c>
      <c r="B1548">
        <v>661401249</v>
      </c>
      <c r="C1548" t="s">
        <v>6108</v>
      </c>
      <c r="D1548" s="2">
        <v>28270</v>
      </c>
      <c r="E1548" t="s">
        <v>6133</v>
      </c>
      <c r="F1548" t="s">
        <v>6146</v>
      </c>
      <c r="G1548">
        <v>1290608774</v>
      </c>
    </row>
    <row r="1549" spans="1:7" x14ac:dyDescent="0.35">
      <c r="A1549" t="s">
        <v>3022</v>
      </c>
      <c r="B1549">
        <v>404379161</v>
      </c>
      <c r="C1549" t="s">
        <v>6102</v>
      </c>
      <c r="D1549" s="2">
        <v>35939</v>
      </c>
      <c r="E1549" t="s">
        <v>6135</v>
      </c>
      <c r="F1549" t="s">
        <v>5615</v>
      </c>
      <c r="G1549">
        <v>246954708</v>
      </c>
    </row>
    <row r="1550" spans="1:7" x14ac:dyDescent="0.35">
      <c r="A1550" t="s">
        <v>1466</v>
      </c>
      <c r="B1550">
        <v>274472571</v>
      </c>
      <c r="C1550" t="s">
        <v>6104</v>
      </c>
      <c r="D1550" s="2">
        <v>34843</v>
      </c>
      <c r="E1550" t="s">
        <v>6131</v>
      </c>
      <c r="F1550" t="s">
        <v>6128</v>
      </c>
      <c r="G1550">
        <v>159565952</v>
      </c>
    </row>
    <row r="1551" spans="1:7" x14ac:dyDescent="0.35">
      <c r="A1551" t="s">
        <v>4618</v>
      </c>
      <c r="B1551">
        <v>725128885</v>
      </c>
      <c r="C1551" t="s">
        <v>6120</v>
      </c>
      <c r="D1551" s="2">
        <v>39593</v>
      </c>
      <c r="E1551" t="s">
        <v>6127</v>
      </c>
      <c r="F1551" t="s">
        <v>4096</v>
      </c>
      <c r="G1551">
        <v>22472241</v>
      </c>
    </row>
    <row r="1552" spans="1:7" x14ac:dyDescent="0.35">
      <c r="A1552" t="s">
        <v>3503</v>
      </c>
      <c r="B1552">
        <v>771087014</v>
      </c>
      <c r="C1552" t="s">
        <v>6108</v>
      </c>
      <c r="D1552" s="2">
        <v>23887</v>
      </c>
      <c r="E1552" t="s">
        <v>6135</v>
      </c>
      <c r="F1552" t="s">
        <v>6170</v>
      </c>
      <c r="G1552">
        <v>5145077925</v>
      </c>
    </row>
    <row r="1553" spans="1:7" x14ac:dyDescent="0.35">
      <c r="A1553" t="s">
        <v>4518</v>
      </c>
      <c r="B1553">
        <v>488680309</v>
      </c>
      <c r="C1553" t="s">
        <v>6108</v>
      </c>
      <c r="D1553" s="2">
        <v>42148</v>
      </c>
      <c r="E1553" t="s">
        <v>6131</v>
      </c>
      <c r="F1553" t="s">
        <v>6170</v>
      </c>
      <c r="G1553">
        <v>3164205312</v>
      </c>
    </row>
    <row r="1554" spans="1:7" x14ac:dyDescent="0.35">
      <c r="A1554" t="s">
        <v>3666</v>
      </c>
      <c r="B1554">
        <v>429506359</v>
      </c>
      <c r="C1554" t="s">
        <v>6111</v>
      </c>
      <c r="D1554" s="2">
        <v>28270</v>
      </c>
      <c r="E1554" t="s">
        <v>6133</v>
      </c>
      <c r="F1554" t="s">
        <v>6163</v>
      </c>
      <c r="G1554">
        <v>947106945</v>
      </c>
    </row>
    <row r="1555" spans="1:7" x14ac:dyDescent="0.35">
      <c r="A1555" t="s">
        <v>4161</v>
      </c>
      <c r="B1555">
        <v>443973508</v>
      </c>
      <c r="C1555" t="s">
        <v>6112</v>
      </c>
      <c r="D1555" s="2">
        <v>20233</v>
      </c>
      <c r="E1555" t="s">
        <v>6135</v>
      </c>
      <c r="F1555" t="s">
        <v>6142</v>
      </c>
      <c r="G1555">
        <v>2884408065</v>
      </c>
    </row>
    <row r="1556" spans="1:7" x14ac:dyDescent="0.35">
      <c r="A1556" t="s">
        <v>5328</v>
      </c>
      <c r="B1556">
        <v>641162583</v>
      </c>
      <c r="C1556" t="s">
        <v>6110</v>
      </c>
      <c r="D1556" s="2">
        <v>27905</v>
      </c>
      <c r="E1556" t="s">
        <v>6127</v>
      </c>
      <c r="F1556" t="s">
        <v>6137</v>
      </c>
      <c r="G1556">
        <v>2476181232</v>
      </c>
    </row>
    <row r="1557" spans="1:7" x14ac:dyDescent="0.35">
      <c r="A1557" t="s">
        <v>2424</v>
      </c>
      <c r="B1557">
        <v>807793857</v>
      </c>
      <c r="C1557" t="s">
        <v>6113</v>
      </c>
      <c r="D1557" s="2">
        <v>34114</v>
      </c>
      <c r="E1557" t="s">
        <v>6129</v>
      </c>
      <c r="F1557" t="s">
        <v>6153</v>
      </c>
      <c r="G1557">
        <v>3122129664</v>
      </c>
    </row>
    <row r="1558" spans="1:7" x14ac:dyDescent="0.35">
      <c r="A1558" t="s">
        <v>2079</v>
      </c>
      <c r="B1558">
        <v>422083653</v>
      </c>
      <c r="C1558" t="s">
        <v>6113</v>
      </c>
      <c r="D1558" s="2">
        <v>37400</v>
      </c>
      <c r="E1558" t="s">
        <v>6127</v>
      </c>
      <c r="F1558" t="s">
        <v>2919</v>
      </c>
      <c r="G1558">
        <v>1103930742</v>
      </c>
    </row>
    <row r="1559" spans="1:7" x14ac:dyDescent="0.35">
      <c r="A1559" t="s">
        <v>782</v>
      </c>
      <c r="B1559">
        <v>529597969</v>
      </c>
      <c r="C1559" t="s">
        <v>6105</v>
      </c>
      <c r="D1559" s="2">
        <v>20600</v>
      </c>
      <c r="E1559" t="s">
        <v>6133</v>
      </c>
      <c r="F1559" t="s">
        <v>6166</v>
      </c>
      <c r="G1559">
        <v>4631247423</v>
      </c>
    </row>
    <row r="1560" spans="1:7" x14ac:dyDescent="0.35">
      <c r="A1560" t="s">
        <v>4614</v>
      </c>
      <c r="B1560">
        <v>234392725</v>
      </c>
      <c r="C1560" t="s">
        <v>6118</v>
      </c>
      <c r="D1560" s="2">
        <v>27173</v>
      </c>
      <c r="E1560" t="s">
        <v>6131</v>
      </c>
      <c r="F1560" t="s">
        <v>6159</v>
      </c>
      <c r="G1560">
        <v>711531216</v>
      </c>
    </row>
    <row r="1561" spans="1:7" x14ac:dyDescent="0.35">
      <c r="A1561" t="s">
        <v>2617</v>
      </c>
      <c r="B1561">
        <v>545620904</v>
      </c>
      <c r="C1561" t="s">
        <v>6111</v>
      </c>
      <c r="D1561" s="2">
        <v>21694</v>
      </c>
      <c r="E1561" t="s">
        <v>6135</v>
      </c>
      <c r="F1561" t="s">
        <v>561</v>
      </c>
      <c r="G1561">
        <v>402319764</v>
      </c>
    </row>
    <row r="1562" spans="1:7" x14ac:dyDescent="0.35">
      <c r="A1562" t="s">
        <v>2184</v>
      </c>
      <c r="B1562">
        <v>612724567</v>
      </c>
      <c r="C1562" t="s">
        <v>6122</v>
      </c>
      <c r="D1562" s="2">
        <v>35939</v>
      </c>
      <c r="E1562" t="s">
        <v>6127</v>
      </c>
      <c r="F1562" t="s">
        <v>6164</v>
      </c>
      <c r="G1562">
        <v>622651392</v>
      </c>
    </row>
    <row r="1563" spans="1:7" x14ac:dyDescent="0.35">
      <c r="A1563" t="s">
        <v>2677</v>
      </c>
      <c r="B1563">
        <v>627379463</v>
      </c>
      <c r="C1563" t="s">
        <v>6104</v>
      </c>
      <c r="D1563" s="2">
        <v>45070</v>
      </c>
      <c r="E1563" t="s">
        <v>6135</v>
      </c>
      <c r="F1563" t="s">
        <v>6162</v>
      </c>
      <c r="G1563">
        <v>2494974825</v>
      </c>
    </row>
    <row r="1564" spans="1:7" x14ac:dyDescent="0.35">
      <c r="A1564" t="s">
        <v>5054</v>
      </c>
      <c r="B1564">
        <v>723294343</v>
      </c>
      <c r="C1564" t="s">
        <v>6108</v>
      </c>
      <c r="D1564" s="2">
        <v>29366</v>
      </c>
      <c r="E1564" t="s">
        <v>6127</v>
      </c>
      <c r="F1564" t="s">
        <v>6130</v>
      </c>
      <c r="G1564">
        <v>351927093</v>
      </c>
    </row>
    <row r="1565" spans="1:7" x14ac:dyDescent="0.35">
      <c r="A1565" t="s">
        <v>5039</v>
      </c>
      <c r="B1565">
        <v>225676645</v>
      </c>
      <c r="C1565" t="s">
        <v>6108</v>
      </c>
      <c r="D1565" s="2">
        <v>28634</v>
      </c>
      <c r="E1565" t="s">
        <v>6135</v>
      </c>
      <c r="F1565" t="s">
        <v>6168</v>
      </c>
      <c r="G1565">
        <v>1369453932</v>
      </c>
    </row>
    <row r="1566" spans="1:7" x14ac:dyDescent="0.35">
      <c r="A1566" t="s">
        <v>2975</v>
      </c>
      <c r="B1566">
        <v>347096251</v>
      </c>
      <c r="C1566" t="s">
        <v>6108</v>
      </c>
      <c r="D1566" s="2">
        <v>29366</v>
      </c>
      <c r="E1566" t="s">
        <v>6127</v>
      </c>
      <c r="F1566" t="s">
        <v>6144</v>
      </c>
      <c r="G1566">
        <v>239229984</v>
      </c>
    </row>
    <row r="1567" spans="1:7" x14ac:dyDescent="0.35">
      <c r="A1567" t="s">
        <v>6038</v>
      </c>
      <c r="B1567">
        <v>73607638</v>
      </c>
      <c r="C1567" t="s">
        <v>6102</v>
      </c>
      <c r="D1567" s="2">
        <v>37400</v>
      </c>
      <c r="E1567" t="s">
        <v>6131</v>
      </c>
      <c r="F1567" t="s">
        <v>5615</v>
      </c>
      <c r="G1567">
        <v>4702626825</v>
      </c>
    </row>
    <row r="1568" spans="1:7" x14ac:dyDescent="0.35">
      <c r="A1568" t="s">
        <v>4516</v>
      </c>
      <c r="B1568">
        <v>43919263</v>
      </c>
      <c r="C1568" t="s">
        <v>6122</v>
      </c>
      <c r="D1568" s="2">
        <v>24616</v>
      </c>
      <c r="E1568" t="s">
        <v>6135</v>
      </c>
      <c r="F1568" t="s">
        <v>6164</v>
      </c>
      <c r="G1568">
        <v>2821214592</v>
      </c>
    </row>
    <row r="1569" spans="1:7" x14ac:dyDescent="0.35">
      <c r="A1569" t="s">
        <v>24</v>
      </c>
      <c r="B1569">
        <v>600576973</v>
      </c>
      <c r="C1569" t="s">
        <v>6104</v>
      </c>
      <c r="D1569" s="2">
        <v>28270</v>
      </c>
      <c r="E1569" t="s">
        <v>6135</v>
      </c>
      <c r="F1569" t="s">
        <v>6162</v>
      </c>
      <c r="G1569">
        <v>927737499</v>
      </c>
    </row>
    <row r="1570" spans="1:7" x14ac:dyDescent="0.35">
      <c r="A1570" t="s">
        <v>5263</v>
      </c>
      <c r="B1570">
        <v>776827984</v>
      </c>
      <c r="C1570" t="s">
        <v>6102</v>
      </c>
      <c r="D1570" s="2">
        <v>39958</v>
      </c>
      <c r="E1570" t="s">
        <v>6129</v>
      </c>
      <c r="F1570" t="s">
        <v>6174</v>
      </c>
      <c r="G1570">
        <v>2893698816</v>
      </c>
    </row>
    <row r="1571" spans="1:7" x14ac:dyDescent="0.35">
      <c r="A1571" t="s">
        <v>4524</v>
      </c>
      <c r="B1571">
        <v>376180406</v>
      </c>
      <c r="C1571" t="s">
        <v>6103</v>
      </c>
      <c r="D1571" s="2">
        <v>23887</v>
      </c>
      <c r="E1571" t="s">
        <v>6135</v>
      </c>
      <c r="F1571" t="s">
        <v>6134</v>
      </c>
      <c r="G1571">
        <v>336627375</v>
      </c>
    </row>
    <row r="1572" spans="1:7" x14ac:dyDescent="0.35">
      <c r="A1572" t="s">
        <v>5427</v>
      </c>
      <c r="B1572">
        <v>578101395</v>
      </c>
      <c r="C1572" t="s">
        <v>6114</v>
      </c>
      <c r="D1572" s="2">
        <v>39593</v>
      </c>
      <c r="E1572" t="s">
        <v>6135</v>
      </c>
      <c r="F1572" t="s">
        <v>6151</v>
      </c>
      <c r="G1572">
        <v>1595799675</v>
      </c>
    </row>
    <row r="1573" spans="1:7" x14ac:dyDescent="0.35">
      <c r="A1573" t="s">
        <v>4827</v>
      </c>
      <c r="B1573">
        <v>279393774</v>
      </c>
      <c r="C1573" t="s">
        <v>6113</v>
      </c>
      <c r="D1573" s="2">
        <v>24616</v>
      </c>
      <c r="E1573" t="s">
        <v>6133</v>
      </c>
      <c r="F1573" t="s">
        <v>2919</v>
      </c>
      <c r="G1573">
        <v>2041366901</v>
      </c>
    </row>
    <row r="1574" spans="1:7" x14ac:dyDescent="0.35">
      <c r="A1574" t="s">
        <v>5705</v>
      </c>
      <c r="B1574">
        <v>540646135</v>
      </c>
      <c r="C1574" t="s">
        <v>6102</v>
      </c>
      <c r="D1574" s="2">
        <v>30460</v>
      </c>
      <c r="E1574" t="s">
        <v>6129</v>
      </c>
      <c r="F1574" t="s">
        <v>6161</v>
      </c>
      <c r="G1574">
        <v>940548804</v>
      </c>
    </row>
    <row r="1575" spans="1:7" x14ac:dyDescent="0.35">
      <c r="A1575" t="s">
        <v>2260</v>
      </c>
      <c r="B1575">
        <v>622588489</v>
      </c>
      <c r="C1575" t="s">
        <v>6103</v>
      </c>
      <c r="D1575" s="2">
        <v>34478</v>
      </c>
      <c r="E1575" t="s">
        <v>6131</v>
      </c>
      <c r="F1575" t="s">
        <v>6134</v>
      </c>
      <c r="G1575">
        <v>1811361435</v>
      </c>
    </row>
    <row r="1576" spans="1:7" x14ac:dyDescent="0.35">
      <c r="A1576" t="s">
        <v>3277</v>
      </c>
      <c r="B1576">
        <v>193355727</v>
      </c>
      <c r="C1576" t="s">
        <v>6119</v>
      </c>
      <c r="D1576" s="2">
        <v>42515</v>
      </c>
      <c r="E1576" t="s">
        <v>6131</v>
      </c>
      <c r="F1576" t="s">
        <v>6169</v>
      </c>
      <c r="G1576">
        <v>966710724</v>
      </c>
    </row>
    <row r="1577" spans="1:7" x14ac:dyDescent="0.35">
      <c r="A1577" t="s">
        <v>4457</v>
      </c>
      <c r="B1577">
        <v>728217456</v>
      </c>
      <c r="C1577" t="s">
        <v>6101</v>
      </c>
      <c r="D1577" s="2">
        <v>22790</v>
      </c>
      <c r="E1577" t="s">
        <v>6135</v>
      </c>
      <c r="F1577" t="s">
        <v>6132</v>
      </c>
      <c r="G1577">
        <v>336482496</v>
      </c>
    </row>
    <row r="1578" spans="1:7" x14ac:dyDescent="0.35">
      <c r="A1578" t="s">
        <v>1241</v>
      </c>
      <c r="B1578">
        <v>275493319</v>
      </c>
      <c r="C1578" t="s">
        <v>6112</v>
      </c>
      <c r="D1578" s="2">
        <v>45070</v>
      </c>
      <c r="E1578" t="s">
        <v>6133</v>
      </c>
      <c r="F1578" t="s">
        <v>6142</v>
      </c>
      <c r="G1578">
        <v>4029308258</v>
      </c>
    </row>
    <row r="1579" spans="1:7" x14ac:dyDescent="0.35">
      <c r="A1579" t="s">
        <v>2659</v>
      </c>
      <c r="B1579">
        <v>759203632</v>
      </c>
      <c r="C1579" t="s">
        <v>6107</v>
      </c>
      <c r="D1579" s="2">
        <v>39958</v>
      </c>
      <c r="E1579" t="s">
        <v>6131</v>
      </c>
      <c r="F1579" t="s">
        <v>6156</v>
      </c>
      <c r="G1579">
        <v>33123888</v>
      </c>
    </row>
    <row r="1580" spans="1:7" x14ac:dyDescent="0.35">
      <c r="A1580" t="s">
        <v>3041</v>
      </c>
      <c r="B1580">
        <v>614567503</v>
      </c>
      <c r="C1580" t="s">
        <v>6117</v>
      </c>
      <c r="D1580" s="2">
        <v>32288</v>
      </c>
      <c r="E1580" t="s">
        <v>6129</v>
      </c>
      <c r="F1580" t="s">
        <v>6150</v>
      </c>
      <c r="G1580">
        <v>19011993</v>
      </c>
    </row>
    <row r="1581" spans="1:7" x14ac:dyDescent="0.35">
      <c r="A1581" t="s">
        <v>1621</v>
      </c>
      <c r="B1581">
        <v>228197315</v>
      </c>
      <c r="C1581" t="s">
        <v>6109</v>
      </c>
      <c r="D1581" s="2">
        <v>27173</v>
      </c>
      <c r="E1581" t="s">
        <v>6135</v>
      </c>
      <c r="F1581" t="s">
        <v>6160</v>
      </c>
      <c r="G1581">
        <v>780985899</v>
      </c>
    </row>
    <row r="1582" spans="1:7" x14ac:dyDescent="0.35">
      <c r="A1582" t="s">
        <v>2619</v>
      </c>
      <c r="B1582">
        <v>345662756</v>
      </c>
      <c r="C1582" t="s">
        <v>6119</v>
      </c>
      <c r="D1582" s="2">
        <v>43244</v>
      </c>
      <c r="E1582" t="s">
        <v>6129</v>
      </c>
      <c r="F1582" t="s">
        <v>6169</v>
      </c>
      <c r="G1582">
        <v>361853125</v>
      </c>
    </row>
    <row r="1583" spans="1:7" x14ac:dyDescent="0.35">
      <c r="A1583" t="s">
        <v>4785</v>
      </c>
      <c r="B1583">
        <v>484833124</v>
      </c>
      <c r="C1583" t="s">
        <v>6108</v>
      </c>
      <c r="D1583" s="2">
        <v>21694</v>
      </c>
      <c r="E1583" t="s">
        <v>6129</v>
      </c>
      <c r="F1583" t="s">
        <v>6168</v>
      </c>
      <c r="G1583">
        <v>208965848</v>
      </c>
    </row>
    <row r="1584" spans="1:7" x14ac:dyDescent="0.35">
      <c r="A1584" t="s">
        <v>3808</v>
      </c>
      <c r="B1584">
        <v>431023279</v>
      </c>
      <c r="C1584" t="s">
        <v>6112</v>
      </c>
      <c r="D1584" s="2">
        <v>45070</v>
      </c>
      <c r="E1584" t="s">
        <v>6131</v>
      </c>
      <c r="F1584" t="s">
        <v>6155</v>
      </c>
      <c r="G1584">
        <v>115985625</v>
      </c>
    </row>
    <row r="1585" spans="1:7" x14ac:dyDescent="0.35">
      <c r="A1585" t="s">
        <v>3544</v>
      </c>
      <c r="B1585">
        <v>407721104</v>
      </c>
      <c r="C1585" t="s">
        <v>6122</v>
      </c>
      <c r="D1585" s="2">
        <v>37036</v>
      </c>
      <c r="E1585" t="s">
        <v>6135</v>
      </c>
      <c r="F1585" t="s">
        <v>4140</v>
      </c>
      <c r="G1585">
        <v>2460454656</v>
      </c>
    </row>
    <row r="1586" spans="1:7" x14ac:dyDescent="0.35">
      <c r="A1586" t="s">
        <v>2556</v>
      </c>
      <c r="B1586">
        <v>280609285</v>
      </c>
      <c r="C1586" t="s">
        <v>6118</v>
      </c>
      <c r="D1586" s="2">
        <v>36671</v>
      </c>
      <c r="E1586" t="s">
        <v>6127</v>
      </c>
      <c r="F1586" t="s">
        <v>6159</v>
      </c>
      <c r="G1586">
        <v>1403875971</v>
      </c>
    </row>
    <row r="1587" spans="1:7" x14ac:dyDescent="0.35">
      <c r="A1587" t="s">
        <v>598</v>
      </c>
      <c r="B1587">
        <v>733906808</v>
      </c>
      <c r="C1587" t="s">
        <v>6117</v>
      </c>
      <c r="D1587" s="2">
        <v>37400</v>
      </c>
      <c r="E1587" t="s">
        <v>6127</v>
      </c>
      <c r="F1587" t="s">
        <v>6150</v>
      </c>
      <c r="G1587">
        <v>342649034</v>
      </c>
    </row>
    <row r="1588" spans="1:7" x14ac:dyDescent="0.35">
      <c r="A1588" t="s">
        <v>4931</v>
      </c>
      <c r="B1588">
        <v>354583177</v>
      </c>
      <c r="C1588" t="s">
        <v>6103</v>
      </c>
      <c r="D1588" s="2">
        <v>20233</v>
      </c>
      <c r="E1588" t="s">
        <v>6133</v>
      </c>
      <c r="F1588" t="s">
        <v>6134</v>
      </c>
      <c r="G1588">
        <v>3705151632</v>
      </c>
    </row>
    <row r="1589" spans="1:7" x14ac:dyDescent="0.35">
      <c r="A1589" t="s">
        <v>870</v>
      </c>
      <c r="B1589">
        <v>192928937</v>
      </c>
      <c r="C1589" t="s">
        <v>6108</v>
      </c>
      <c r="D1589" s="2">
        <v>27538</v>
      </c>
      <c r="E1589" t="s">
        <v>6135</v>
      </c>
      <c r="F1589" t="s">
        <v>6143</v>
      </c>
      <c r="G1589">
        <v>299285532</v>
      </c>
    </row>
    <row r="1590" spans="1:7" x14ac:dyDescent="0.35">
      <c r="A1590" t="s">
        <v>5001</v>
      </c>
      <c r="B1590">
        <v>860881991</v>
      </c>
      <c r="C1590" t="s">
        <v>6111</v>
      </c>
      <c r="D1590" s="2">
        <v>32288</v>
      </c>
      <c r="E1590" t="s">
        <v>6131</v>
      </c>
      <c r="F1590" t="s">
        <v>561</v>
      </c>
      <c r="G1590">
        <v>2772530475</v>
      </c>
    </row>
    <row r="1591" spans="1:7" x14ac:dyDescent="0.35">
      <c r="A1591" t="s">
        <v>1160</v>
      </c>
      <c r="B1591">
        <v>275932122</v>
      </c>
      <c r="C1591" t="s">
        <v>6111</v>
      </c>
      <c r="D1591" s="2">
        <v>36671</v>
      </c>
      <c r="E1591" t="s">
        <v>6133</v>
      </c>
      <c r="F1591" t="s">
        <v>6136</v>
      </c>
      <c r="G1591">
        <v>79374204</v>
      </c>
    </row>
    <row r="1592" spans="1:7" x14ac:dyDescent="0.35">
      <c r="A1592" t="s">
        <v>6030</v>
      </c>
      <c r="B1592">
        <v>603175786</v>
      </c>
      <c r="C1592" t="s">
        <v>6110</v>
      </c>
      <c r="D1592" s="2">
        <v>43976</v>
      </c>
      <c r="E1592" t="s">
        <v>6127</v>
      </c>
      <c r="F1592" t="s">
        <v>6137</v>
      </c>
      <c r="G1592">
        <v>5193075</v>
      </c>
    </row>
    <row r="1593" spans="1:7" x14ac:dyDescent="0.35">
      <c r="A1593" t="s">
        <v>3874</v>
      </c>
      <c r="B1593">
        <v>620956361</v>
      </c>
      <c r="C1593" t="s">
        <v>6108</v>
      </c>
      <c r="D1593" s="2">
        <v>33749</v>
      </c>
      <c r="E1593" t="s">
        <v>6135</v>
      </c>
      <c r="F1593" t="s">
        <v>6168</v>
      </c>
      <c r="G1593">
        <v>42726801</v>
      </c>
    </row>
    <row r="1594" spans="1:7" x14ac:dyDescent="0.35">
      <c r="A1594" t="s">
        <v>1581</v>
      </c>
      <c r="B1594">
        <v>218163207</v>
      </c>
      <c r="C1594" t="s">
        <v>6114</v>
      </c>
      <c r="D1594" s="2">
        <v>43976</v>
      </c>
      <c r="E1594" t="s">
        <v>6135</v>
      </c>
      <c r="F1594" t="s">
        <v>6154</v>
      </c>
      <c r="G1594">
        <v>1755213603</v>
      </c>
    </row>
    <row r="1595" spans="1:7" x14ac:dyDescent="0.35">
      <c r="A1595" t="s">
        <v>994</v>
      </c>
      <c r="B1595">
        <v>441796382</v>
      </c>
      <c r="C1595" t="s">
        <v>6102</v>
      </c>
      <c r="D1595" s="2">
        <v>22061</v>
      </c>
      <c r="E1595" t="s">
        <v>6135</v>
      </c>
      <c r="F1595" t="s">
        <v>5615</v>
      </c>
      <c r="G1595">
        <v>2017180746</v>
      </c>
    </row>
    <row r="1596" spans="1:7" x14ac:dyDescent="0.35">
      <c r="A1596" t="s">
        <v>4562</v>
      </c>
      <c r="B1596">
        <v>946043399</v>
      </c>
      <c r="C1596" t="s">
        <v>6115</v>
      </c>
      <c r="D1596" s="2">
        <v>21694</v>
      </c>
      <c r="E1596" t="s">
        <v>6131</v>
      </c>
      <c r="F1596" t="s">
        <v>6171</v>
      </c>
      <c r="G1596">
        <v>4386200832</v>
      </c>
    </row>
    <row r="1597" spans="1:7" x14ac:dyDescent="0.35">
      <c r="A1597" t="s">
        <v>4502</v>
      </c>
      <c r="B1597">
        <v>133928758</v>
      </c>
      <c r="C1597" t="s">
        <v>6102</v>
      </c>
      <c r="D1597" s="2">
        <v>40687</v>
      </c>
      <c r="E1597" t="s">
        <v>6131</v>
      </c>
      <c r="F1597" t="s">
        <v>6161</v>
      </c>
      <c r="G1597">
        <v>9729496</v>
      </c>
    </row>
    <row r="1598" spans="1:7" x14ac:dyDescent="0.35">
      <c r="A1598" t="s">
        <v>1232</v>
      </c>
      <c r="B1598">
        <v>455747410</v>
      </c>
      <c r="C1598" t="s">
        <v>6102</v>
      </c>
      <c r="D1598" s="2">
        <v>38861</v>
      </c>
      <c r="E1598" t="s">
        <v>6131</v>
      </c>
      <c r="F1598" t="s">
        <v>6161</v>
      </c>
      <c r="G1598">
        <v>12799976</v>
      </c>
    </row>
    <row r="1599" spans="1:7" x14ac:dyDescent="0.35">
      <c r="A1599" t="s">
        <v>1491</v>
      </c>
      <c r="B1599">
        <v>717143631</v>
      </c>
      <c r="C1599" t="s">
        <v>6111</v>
      </c>
      <c r="D1599" s="2">
        <v>25712</v>
      </c>
      <c r="E1599" t="s">
        <v>6129</v>
      </c>
      <c r="F1599" t="s">
        <v>6163</v>
      </c>
      <c r="G1599">
        <v>3074838</v>
      </c>
    </row>
    <row r="1600" spans="1:7" x14ac:dyDescent="0.35">
      <c r="A1600" t="s">
        <v>1343</v>
      </c>
      <c r="B1600">
        <v>833844484</v>
      </c>
      <c r="C1600" t="s">
        <v>6111</v>
      </c>
      <c r="D1600" s="2">
        <v>27173</v>
      </c>
      <c r="E1600" t="s">
        <v>6135</v>
      </c>
      <c r="F1600" t="s">
        <v>561</v>
      </c>
      <c r="G1600">
        <v>4362288</v>
      </c>
    </row>
    <row r="1601" spans="1:7" x14ac:dyDescent="0.35">
      <c r="A1601" t="s">
        <v>1252</v>
      </c>
      <c r="B1601">
        <v>734506196</v>
      </c>
      <c r="C1601" t="s">
        <v>6120</v>
      </c>
      <c r="D1601" s="2">
        <v>37765</v>
      </c>
      <c r="E1601" t="s">
        <v>6131</v>
      </c>
      <c r="F1601" t="s">
        <v>6139</v>
      </c>
      <c r="G1601">
        <v>578253168</v>
      </c>
    </row>
    <row r="1602" spans="1:7" x14ac:dyDescent="0.35">
      <c r="A1602" t="s">
        <v>3741</v>
      </c>
      <c r="B1602">
        <v>558098984</v>
      </c>
      <c r="C1602" t="s">
        <v>6114</v>
      </c>
      <c r="D1602" s="2">
        <v>41783</v>
      </c>
      <c r="E1602" t="s">
        <v>6129</v>
      </c>
      <c r="F1602" t="s">
        <v>6154</v>
      </c>
      <c r="G1602">
        <v>129574885</v>
      </c>
    </row>
    <row r="1603" spans="1:7" x14ac:dyDescent="0.35">
      <c r="A1603" t="s">
        <v>3181</v>
      </c>
      <c r="B1603">
        <v>555715861</v>
      </c>
      <c r="C1603" t="s">
        <v>6103</v>
      </c>
      <c r="D1603" s="2">
        <v>27905</v>
      </c>
      <c r="E1603" t="s">
        <v>6127</v>
      </c>
      <c r="F1603" t="s">
        <v>6134</v>
      </c>
      <c r="G1603">
        <v>62223125</v>
      </c>
    </row>
    <row r="1604" spans="1:7" x14ac:dyDescent="0.35">
      <c r="A1604" t="s">
        <v>504</v>
      </c>
      <c r="B1604">
        <v>439185918</v>
      </c>
      <c r="C1604" t="s">
        <v>6108</v>
      </c>
      <c r="D1604" s="2">
        <v>35575</v>
      </c>
      <c r="E1604" t="s">
        <v>6135</v>
      </c>
      <c r="F1604" t="s">
        <v>6170</v>
      </c>
      <c r="G1604">
        <v>1267241871</v>
      </c>
    </row>
    <row r="1605" spans="1:7" x14ac:dyDescent="0.35">
      <c r="A1605" t="s">
        <v>818</v>
      </c>
      <c r="B1605">
        <v>301533948</v>
      </c>
      <c r="C1605" t="s">
        <v>6103</v>
      </c>
      <c r="D1605" s="2">
        <v>34114</v>
      </c>
      <c r="E1605" t="s">
        <v>6135</v>
      </c>
      <c r="F1605" t="s">
        <v>6134</v>
      </c>
      <c r="G1605">
        <v>3178953364</v>
      </c>
    </row>
    <row r="1606" spans="1:7" x14ac:dyDescent="0.35">
      <c r="A1606" t="s">
        <v>5229</v>
      </c>
      <c r="B1606">
        <v>587755693</v>
      </c>
      <c r="C1606" t="s">
        <v>6110</v>
      </c>
      <c r="D1606" s="2">
        <v>26809</v>
      </c>
      <c r="E1606" t="s">
        <v>6135</v>
      </c>
      <c r="F1606" t="s">
        <v>6137</v>
      </c>
      <c r="G1606">
        <v>2980696544</v>
      </c>
    </row>
    <row r="1607" spans="1:7" x14ac:dyDescent="0.35">
      <c r="A1607" t="s">
        <v>3834</v>
      </c>
      <c r="B1607">
        <v>126420664</v>
      </c>
      <c r="C1607" t="s">
        <v>6121</v>
      </c>
      <c r="D1607" s="2">
        <v>30827</v>
      </c>
      <c r="E1607" t="s">
        <v>6135</v>
      </c>
      <c r="F1607" t="s">
        <v>6157</v>
      </c>
      <c r="G1607">
        <v>44088512</v>
      </c>
    </row>
    <row r="1608" spans="1:7" x14ac:dyDescent="0.35">
      <c r="A1608" t="s">
        <v>1021</v>
      </c>
      <c r="B1608">
        <v>997146843</v>
      </c>
      <c r="C1608" t="s">
        <v>6113</v>
      </c>
      <c r="D1608" s="2">
        <v>34114</v>
      </c>
      <c r="E1608" t="s">
        <v>6135</v>
      </c>
      <c r="F1608" t="s">
        <v>2588</v>
      </c>
      <c r="G1608">
        <v>2815723365</v>
      </c>
    </row>
    <row r="1609" spans="1:7" x14ac:dyDescent="0.35">
      <c r="A1609" t="s">
        <v>3113</v>
      </c>
      <c r="B1609">
        <v>744867727</v>
      </c>
      <c r="C1609" t="s">
        <v>6122</v>
      </c>
      <c r="D1609" s="2">
        <v>23887</v>
      </c>
      <c r="E1609" t="s">
        <v>6135</v>
      </c>
      <c r="F1609" t="s">
        <v>6164</v>
      </c>
      <c r="G1609">
        <v>2617513472</v>
      </c>
    </row>
    <row r="1610" spans="1:7" x14ac:dyDescent="0.35">
      <c r="A1610" t="s">
        <v>4730</v>
      </c>
      <c r="B1610">
        <v>91789554</v>
      </c>
      <c r="C1610" t="s">
        <v>6108</v>
      </c>
      <c r="D1610" s="2">
        <v>41419</v>
      </c>
      <c r="E1610" t="s">
        <v>6135</v>
      </c>
      <c r="F1610" t="s">
        <v>6168</v>
      </c>
      <c r="G1610">
        <v>3785646132</v>
      </c>
    </row>
    <row r="1611" spans="1:7" x14ac:dyDescent="0.35">
      <c r="A1611" t="s">
        <v>2124</v>
      </c>
      <c r="B1611">
        <v>262721547</v>
      </c>
      <c r="C1611" t="s">
        <v>6122</v>
      </c>
      <c r="D1611" s="2">
        <v>44341</v>
      </c>
      <c r="E1611" t="s">
        <v>6135</v>
      </c>
      <c r="F1611" t="s">
        <v>6164</v>
      </c>
      <c r="G1611">
        <v>418988259</v>
      </c>
    </row>
    <row r="1612" spans="1:7" x14ac:dyDescent="0.35">
      <c r="A1612" t="s">
        <v>4042</v>
      </c>
      <c r="B1612">
        <v>629836594</v>
      </c>
      <c r="C1612" t="s">
        <v>6102</v>
      </c>
      <c r="D1612" s="2">
        <v>27173</v>
      </c>
      <c r="E1612" t="s">
        <v>6127</v>
      </c>
      <c r="F1612" t="s">
        <v>6138</v>
      </c>
      <c r="G1612">
        <v>956993466</v>
      </c>
    </row>
    <row r="1613" spans="1:7" x14ac:dyDescent="0.35">
      <c r="A1613" t="s">
        <v>5413</v>
      </c>
      <c r="B1613">
        <v>126955197</v>
      </c>
      <c r="C1613" t="s">
        <v>6109</v>
      </c>
      <c r="D1613" s="2">
        <v>33749</v>
      </c>
      <c r="E1613" t="s">
        <v>6129</v>
      </c>
      <c r="F1613" t="s">
        <v>6160</v>
      </c>
      <c r="G1613">
        <v>1981445376</v>
      </c>
    </row>
    <row r="1614" spans="1:7" x14ac:dyDescent="0.35">
      <c r="A1614" t="s">
        <v>4276</v>
      </c>
      <c r="B1614">
        <v>111392645</v>
      </c>
      <c r="C1614" t="s">
        <v>6113</v>
      </c>
      <c r="D1614" s="2">
        <v>20233</v>
      </c>
      <c r="E1614" t="s">
        <v>6135</v>
      </c>
      <c r="F1614" t="s">
        <v>2919</v>
      </c>
      <c r="G1614">
        <v>69441372</v>
      </c>
    </row>
    <row r="1615" spans="1:7" x14ac:dyDescent="0.35">
      <c r="A1615" t="s">
        <v>5291</v>
      </c>
      <c r="B1615">
        <v>442469731</v>
      </c>
      <c r="C1615" t="s">
        <v>6102</v>
      </c>
      <c r="D1615" s="2">
        <v>24616</v>
      </c>
      <c r="E1615" t="s">
        <v>6135</v>
      </c>
      <c r="F1615" t="s">
        <v>5615</v>
      </c>
      <c r="G1615">
        <v>82414375</v>
      </c>
    </row>
    <row r="1616" spans="1:7" x14ac:dyDescent="0.35">
      <c r="A1616" t="s">
        <v>1392</v>
      </c>
      <c r="B1616">
        <v>827628726</v>
      </c>
      <c r="C1616" t="s">
        <v>6104</v>
      </c>
      <c r="D1616" s="2">
        <v>27173</v>
      </c>
      <c r="E1616" t="s">
        <v>6131</v>
      </c>
      <c r="F1616" t="s">
        <v>6128</v>
      </c>
      <c r="G1616">
        <v>8292645</v>
      </c>
    </row>
    <row r="1617" spans="1:7" x14ac:dyDescent="0.35">
      <c r="A1617" t="s">
        <v>4965</v>
      </c>
      <c r="B1617">
        <v>806999634</v>
      </c>
      <c r="C1617" t="s">
        <v>6108</v>
      </c>
      <c r="D1617" s="2">
        <v>26809</v>
      </c>
      <c r="E1617" t="s">
        <v>6135</v>
      </c>
      <c r="F1617" t="s">
        <v>6170</v>
      </c>
      <c r="G1617">
        <v>180332334</v>
      </c>
    </row>
    <row r="1618" spans="1:7" x14ac:dyDescent="0.35">
      <c r="A1618" t="s">
        <v>4091</v>
      </c>
      <c r="B1618">
        <v>778341652</v>
      </c>
      <c r="C1618" t="s">
        <v>6108</v>
      </c>
      <c r="D1618" s="2">
        <v>27905</v>
      </c>
      <c r="E1618" t="s">
        <v>6131</v>
      </c>
      <c r="F1618" t="s">
        <v>6144</v>
      </c>
      <c r="G1618">
        <v>629992704</v>
      </c>
    </row>
    <row r="1619" spans="1:7" x14ac:dyDescent="0.35">
      <c r="A1619" t="s">
        <v>1303</v>
      </c>
      <c r="B1619">
        <v>305594163</v>
      </c>
      <c r="C1619" t="s">
        <v>6102</v>
      </c>
      <c r="D1619" s="2">
        <v>33382</v>
      </c>
      <c r="E1619" t="s">
        <v>6135</v>
      </c>
      <c r="F1619" t="s">
        <v>6161</v>
      </c>
      <c r="G1619">
        <v>4320102798</v>
      </c>
    </row>
    <row r="1620" spans="1:7" x14ac:dyDescent="0.35">
      <c r="A1620" t="s">
        <v>3320</v>
      </c>
      <c r="B1620">
        <v>714119030</v>
      </c>
      <c r="C1620" t="s">
        <v>6108</v>
      </c>
      <c r="D1620" s="2">
        <v>42880</v>
      </c>
      <c r="E1620" t="s">
        <v>6135</v>
      </c>
      <c r="F1620" t="s">
        <v>6168</v>
      </c>
      <c r="G1620">
        <v>2155945204</v>
      </c>
    </row>
    <row r="1621" spans="1:7" x14ac:dyDescent="0.35">
      <c r="A1621" t="s">
        <v>2399</v>
      </c>
      <c r="B1621">
        <v>49939240</v>
      </c>
      <c r="C1621" t="s">
        <v>6101</v>
      </c>
      <c r="D1621" s="2">
        <v>41783</v>
      </c>
      <c r="E1621" t="s">
        <v>6129</v>
      </c>
      <c r="F1621" t="s">
        <v>6132</v>
      </c>
      <c r="G1621">
        <v>198314874</v>
      </c>
    </row>
    <row r="1622" spans="1:7" x14ac:dyDescent="0.35">
      <c r="A1622" t="s">
        <v>5037</v>
      </c>
      <c r="B1622">
        <v>513691723</v>
      </c>
      <c r="C1622" t="s">
        <v>6102</v>
      </c>
      <c r="D1622" s="2">
        <v>33382</v>
      </c>
      <c r="E1622" t="s">
        <v>6131</v>
      </c>
      <c r="F1622" t="s">
        <v>6138</v>
      </c>
      <c r="G1622">
        <v>262339074</v>
      </c>
    </row>
    <row r="1623" spans="1:7" x14ac:dyDescent="0.35">
      <c r="A1623" t="s">
        <v>3950</v>
      </c>
      <c r="B1623">
        <v>741467211</v>
      </c>
      <c r="C1623" t="s">
        <v>6108</v>
      </c>
      <c r="D1623" s="2">
        <v>45070</v>
      </c>
      <c r="E1623" t="s">
        <v>6140</v>
      </c>
      <c r="F1623" t="s">
        <v>6146</v>
      </c>
      <c r="G1623">
        <v>1048646144</v>
      </c>
    </row>
    <row r="1624" spans="1:7" x14ac:dyDescent="0.35">
      <c r="A1624" t="s">
        <v>3460</v>
      </c>
      <c r="B1624">
        <v>959908898</v>
      </c>
      <c r="C1624" t="s">
        <v>6102</v>
      </c>
      <c r="D1624" s="2">
        <v>37400</v>
      </c>
      <c r="E1624" t="s">
        <v>6131</v>
      </c>
      <c r="F1624" t="s">
        <v>5615</v>
      </c>
      <c r="G1624">
        <v>1743542703</v>
      </c>
    </row>
    <row r="1625" spans="1:7" x14ac:dyDescent="0.35">
      <c r="A1625" t="s">
        <v>4366</v>
      </c>
      <c r="B1625">
        <v>692934406</v>
      </c>
      <c r="C1625" t="s">
        <v>6108</v>
      </c>
      <c r="D1625" s="2">
        <v>27538</v>
      </c>
      <c r="E1625" t="s">
        <v>6140</v>
      </c>
      <c r="F1625" t="s">
        <v>6170</v>
      </c>
      <c r="G1625">
        <v>2081333232</v>
      </c>
    </row>
    <row r="1626" spans="1:7" x14ac:dyDescent="0.35">
      <c r="A1626" t="s">
        <v>5869</v>
      </c>
      <c r="B1626">
        <v>156648886</v>
      </c>
      <c r="C1626" t="s">
        <v>6111</v>
      </c>
      <c r="D1626" s="2">
        <v>38497</v>
      </c>
      <c r="E1626" t="s">
        <v>6135</v>
      </c>
      <c r="F1626" t="s">
        <v>6163</v>
      </c>
      <c r="G1626">
        <v>3054748446</v>
      </c>
    </row>
    <row r="1627" spans="1:7" x14ac:dyDescent="0.35">
      <c r="A1627" t="s">
        <v>2435</v>
      </c>
      <c r="B1627">
        <v>155187023</v>
      </c>
      <c r="C1627" t="s">
        <v>6108</v>
      </c>
      <c r="D1627" s="2">
        <v>20233</v>
      </c>
      <c r="E1627" t="s">
        <v>6135</v>
      </c>
      <c r="F1627" t="s">
        <v>6144</v>
      </c>
      <c r="G1627">
        <v>1092187008</v>
      </c>
    </row>
    <row r="1628" spans="1:7" x14ac:dyDescent="0.35">
      <c r="A1628" t="s">
        <v>1262</v>
      </c>
      <c r="B1628">
        <v>717475855</v>
      </c>
      <c r="C1628" t="s">
        <v>6120</v>
      </c>
      <c r="D1628" s="2">
        <v>41054</v>
      </c>
      <c r="E1628" t="s">
        <v>6127</v>
      </c>
      <c r="F1628" t="s">
        <v>6139</v>
      </c>
      <c r="G1628">
        <v>312246</v>
      </c>
    </row>
    <row r="1629" spans="1:7" x14ac:dyDescent="0.35">
      <c r="A1629" t="s">
        <v>2477</v>
      </c>
      <c r="B1629">
        <v>880869357</v>
      </c>
      <c r="C1629" t="s">
        <v>6110</v>
      </c>
      <c r="D1629" s="2">
        <v>35210</v>
      </c>
      <c r="E1629" t="s">
        <v>6135</v>
      </c>
      <c r="F1629" t="s">
        <v>6137</v>
      </c>
      <c r="G1629">
        <v>2112424275</v>
      </c>
    </row>
    <row r="1630" spans="1:7" x14ac:dyDescent="0.35">
      <c r="A1630" t="s">
        <v>4123</v>
      </c>
      <c r="B1630">
        <v>66714376</v>
      </c>
      <c r="C1630" t="s">
        <v>6105</v>
      </c>
      <c r="D1630" s="2">
        <v>30095</v>
      </c>
      <c r="E1630" t="s">
        <v>6131</v>
      </c>
      <c r="F1630" t="s">
        <v>6166</v>
      </c>
      <c r="G1630">
        <v>1500983736</v>
      </c>
    </row>
    <row r="1631" spans="1:7" x14ac:dyDescent="0.35">
      <c r="A1631" t="s">
        <v>5659</v>
      </c>
      <c r="B1631">
        <v>582690079</v>
      </c>
      <c r="C1631" t="s">
        <v>6118</v>
      </c>
      <c r="D1631" s="2">
        <v>38497</v>
      </c>
      <c r="E1631" t="s">
        <v>6133</v>
      </c>
      <c r="F1631" t="s">
        <v>6159</v>
      </c>
      <c r="G1631">
        <v>11845197</v>
      </c>
    </row>
    <row r="1632" spans="1:7" x14ac:dyDescent="0.35">
      <c r="A1632" t="s">
        <v>1057</v>
      </c>
      <c r="B1632">
        <v>704858168</v>
      </c>
      <c r="C1632" t="s">
        <v>6111</v>
      </c>
      <c r="D1632" s="2">
        <v>39226</v>
      </c>
      <c r="E1632" t="s">
        <v>6127</v>
      </c>
      <c r="F1632" t="s">
        <v>6163</v>
      </c>
      <c r="G1632">
        <v>896202216</v>
      </c>
    </row>
    <row r="1633" spans="1:7" x14ac:dyDescent="0.35">
      <c r="A1633" t="s">
        <v>3846</v>
      </c>
      <c r="B1633">
        <v>342657219</v>
      </c>
      <c r="C1633" t="s">
        <v>6109</v>
      </c>
      <c r="D1633" s="2">
        <v>32653</v>
      </c>
      <c r="E1633" t="s">
        <v>6129</v>
      </c>
      <c r="F1633" t="s">
        <v>6160</v>
      </c>
      <c r="G1633">
        <v>1763536068</v>
      </c>
    </row>
    <row r="1634" spans="1:7" x14ac:dyDescent="0.35">
      <c r="A1634" t="s">
        <v>2308</v>
      </c>
      <c r="B1634">
        <v>426592473</v>
      </c>
      <c r="C1634" t="s">
        <v>6113</v>
      </c>
      <c r="D1634" s="2">
        <v>27905</v>
      </c>
      <c r="E1634" t="s">
        <v>6135</v>
      </c>
      <c r="F1634" t="s">
        <v>2919</v>
      </c>
      <c r="G1634">
        <v>38502756</v>
      </c>
    </row>
    <row r="1635" spans="1:7" x14ac:dyDescent="0.35">
      <c r="A1635" t="s">
        <v>691</v>
      </c>
      <c r="B1635">
        <v>292250743</v>
      </c>
      <c r="C1635" t="s">
        <v>6102</v>
      </c>
      <c r="D1635" s="2">
        <v>29731</v>
      </c>
      <c r="E1635" t="s">
        <v>6135</v>
      </c>
      <c r="F1635" t="s">
        <v>6138</v>
      </c>
      <c r="G1635">
        <v>1385041875</v>
      </c>
    </row>
    <row r="1636" spans="1:7" x14ac:dyDescent="0.35">
      <c r="A1636" t="s">
        <v>3870</v>
      </c>
      <c r="B1636">
        <v>261988651</v>
      </c>
      <c r="C1636" t="s">
        <v>6113</v>
      </c>
      <c r="D1636" s="2">
        <v>22790</v>
      </c>
      <c r="E1636" t="s">
        <v>6135</v>
      </c>
      <c r="F1636" t="s">
        <v>2919</v>
      </c>
      <c r="G1636">
        <v>84509075</v>
      </c>
    </row>
    <row r="1637" spans="1:7" x14ac:dyDescent="0.35">
      <c r="A1637" t="s">
        <v>5828</v>
      </c>
      <c r="B1637">
        <v>921708705</v>
      </c>
      <c r="C1637" t="s">
        <v>6108</v>
      </c>
      <c r="D1637" s="2">
        <v>31192</v>
      </c>
      <c r="E1637" t="s">
        <v>6133</v>
      </c>
      <c r="F1637" t="s">
        <v>6152</v>
      </c>
      <c r="G1637">
        <v>48808704</v>
      </c>
    </row>
    <row r="1638" spans="1:7" x14ac:dyDescent="0.35">
      <c r="A1638" t="s">
        <v>2799</v>
      </c>
      <c r="B1638">
        <v>480416516</v>
      </c>
      <c r="C1638" t="s">
        <v>6122</v>
      </c>
      <c r="D1638" s="2">
        <v>36671</v>
      </c>
      <c r="E1638" t="s">
        <v>6131</v>
      </c>
      <c r="F1638" t="s">
        <v>6164</v>
      </c>
      <c r="G1638">
        <v>1385006896</v>
      </c>
    </row>
    <row r="1639" spans="1:7" x14ac:dyDescent="0.35">
      <c r="A1639" t="s">
        <v>330</v>
      </c>
      <c r="B1639">
        <v>721820655</v>
      </c>
      <c r="C1639" t="s">
        <v>6108</v>
      </c>
      <c r="D1639" s="2">
        <v>25712</v>
      </c>
      <c r="E1639" t="s">
        <v>6135</v>
      </c>
      <c r="F1639" t="s">
        <v>6143</v>
      </c>
      <c r="G1639">
        <v>47726442</v>
      </c>
    </row>
    <row r="1640" spans="1:7" x14ac:dyDescent="0.35">
      <c r="A1640" t="s">
        <v>2329</v>
      </c>
      <c r="B1640">
        <v>577191519</v>
      </c>
      <c r="C1640" t="s">
        <v>6102</v>
      </c>
      <c r="D1640" s="2">
        <v>38861</v>
      </c>
      <c r="E1640" t="s">
        <v>6127</v>
      </c>
      <c r="F1640" t="s">
        <v>6174</v>
      </c>
      <c r="G1640">
        <v>2165516451</v>
      </c>
    </row>
    <row r="1641" spans="1:7" x14ac:dyDescent="0.35">
      <c r="A1641" t="s">
        <v>1774</v>
      </c>
      <c r="B1641">
        <v>313918958</v>
      </c>
      <c r="C1641" t="s">
        <v>6121</v>
      </c>
      <c r="D1641" s="2">
        <v>27538</v>
      </c>
      <c r="E1641" t="s">
        <v>6135</v>
      </c>
      <c r="F1641" t="s">
        <v>6145</v>
      </c>
      <c r="G1641">
        <v>837693396</v>
      </c>
    </row>
    <row r="1642" spans="1:7" x14ac:dyDescent="0.35">
      <c r="A1642" t="s">
        <v>1224</v>
      </c>
      <c r="B1642">
        <v>206212463</v>
      </c>
      <c r="C1642" t="s">
        <v>6103</v>
      </c>
      <c r="D1642" s="2">
        <v>45070</v>
      </c>
      <c r="E1642" t="s">
        <v>6135</v>
      </c>
      <c r="F1642" t="s">
        <v>6165</v>
      </c>
      <c r="G1642">
        <v>1081252224</v>
      </c>
    </row>
    <row r="1643" spans="1:7" x14ac:dyDescent="0.35">
      <c r="A1643" t="s">
        <v>528</v>
      </c>
      <c r="B1643">
        <v>398388608</v>
      </c>
      <c r="C1643" t="s">
        <v>6108</v>
      </c>
      <c r="D1643" s="2">
        <v>31921</v>
      </c>
      <c r="E1643" t="s">
        <v>6133</v>
      </c>
      <c r="F1643" t="s">
        <v>6144</v>
      </c>
      <c r="G1643">
        <v>40540308</v>
      </c>
    </row>
    <row r="1644" spans="1:7" x14ac:dyDescent="0.35">
      <c r="A1644" t="s">
        <v>2912</v>
      </c>
      <c r="B1644">
        <v>313947617</v>
      </c>
      <c r="C1644" t="s">
        <v>6122</v>
      </c>
      <c r="D1644" s="2">
        <v>24983</v>
      </c>
      <c r="E1644" t="s">
        <v>6127</v>
      </c>
      <c r="F1644" t="s">
        <v>4140</v>
      </c>
      <c r="G1644">
        <v>718028125</v>
      </c>
    </row>
    <row r="1645" spans="1:7" x14ac:dyDescent="0.35">
      <c r="A1645" t="s">
        <v>466</v>
      </c>
      <c r="B1645">
        <v>634903078</v>
      </c>
      <c r="C1645" t="s">
        <v>6113</v>
      </c>
      <c r="D1645" s="2">
        <v>34114</v>
      </c>
      <c r="E1645" t="s">
        <v>6135</v>
      </c>
      <c r="F1645" t="s">
        <v>6153</v>
      </c>
      <c r="G1645">
        <v>1616329624</v>
      </c>
    </row>
    <row r="1646" spans="1:7" x14ac:dyDescent="0.35">
      <c r="A1646" t="s">
        <v>1904</v>
      </c>
      <c r="B1646">
        <v>365392432</v>
      </c>
      <c r="C1646" t="s">
        <v>6105</v>
      </c>
      <c r="D1646" s="2">
        <v>20233</v>
      </c>
      <c r="E1646" t="s">
        <v>6129</v>
      </c>
      <c r="F1646" t="s">
        <v>6141</v>
      </c>
      <c r="G1646">
        <v>1306410676</v>
      </c>
    </row>
    <row r="1647" spans="1:7" x14ac:dyDescent="0.35">
      <c r="A1647" t="s">
        <v>5586</v>
      </c>
      <c r="B1647">
        <v>992222747</v>
      </c>
      <c r="C1647" t="s">
        <v>6115</v>
      </c>
      <c r="D1647" s="2">
        <v>41419</v>
      </c>
      <c r="E1647" t="s">
        <v>6133</v>
      </c>
      <c r="F1647" t="s">
        <v>6171</v>
      </c>
      <c r="G1647">
        <v>1477704375</v>
      </c>
    </row>
    <row r="1648" spans="1:7" x14ac:dyDescent="0.35">
      <c r="A1648" t="s">
        <v>5548</v>
      </c>
      <c r="B1648">
        <v>367548863</v>
      </c>
      <c r="C1648" t="s">
        <v>6102</v>
      </c>
      <c r="D1648" s="2">
        <v>28634</v>
      </c>
      <c r="E1648" t="s">
        <v>6131</v>
      </c>
      <c r="F1648" t="s">
        <v>5615</v>
      </c>
      <c r="G1648">
        <v>1681872962</v>
      </c>
    </row>
    <row r="1649" spans="1:7" x14ac:dyDescent="0.35">
      <c r="A1649" t="s">
        <v>4416</v>
      </c>
      <c r="B1649">
        <v>293263284</v>
      </c>
      <c r="C1649" t="s">
        <v>6108</v>
      </c>
      <c r="D1649" s="2">
        <v>20600</v>
      </c>
      <c r="E1649" t="s">
        <v>6131</v>
      </c>
      <c r="F1649" t="s">
        <v>6170</v>
      </c>
      <c r="G1649">
        <v>924658788</v>
      </c>
    </row>
    <row r="1650" spans="1:7" x14ac:dyDescent="0.35">
      <c r="A1650" t="s">
        <v>30</v>
      </c>
      <c r="B1650">
        <v>849271830</v>
      </c>
      <c r="C1650" t="s">
        <v>6113</v>
      </c>
      <c r="D1650" s="2">
        <v>22790</v>
      </c>
      <c r="E1650" t="s">
        <v>6127</v>
      </c>
      <c r="F1650" t="s">
        <v>2588</v>
      </c>
      <c r="G1650">
        <v>1736364168</v>
      </c>
    </row>
    <row r="1651" spans="1:7" x14ac:dyDescent="0.35">
      <c r="A1651" t="s">
        <v>255</v>
      </c>
      <c r="B1651">
        <v>670917515</v>
      </c>
      <c r="C1651" t="s">
        <v>6112</v>
      </c>
      <c r="D1651" s="2">
        <v>40687</v>
      </c>
      <c r="E1651" t="s">
        <v>6131</v>
      </c>
      <c r="F1651" t="s">
        <v>6173</v>
      </c>
      <c r="G1651">
        <v>1985535916</v>
      </c>
    </row>
    <row r="1652" spans="1:7" x14ac:dyDescent="0.35">
      <c r="A1652" t="s">
        <v>650</v>
      </c>
      <c r="B1652">
        <v>877065362</v>
      </c>
      <c r="C1652" t="s">
        <v>6110</v>
      </c>
      <c r="D1652" s="2">
        <v>33749</v>
      </c>
      <c r="E1652" t="s">
        <v>6131</v>
      </c>
      <c r="F1652" t="s">
        <v>6137</v>
      </c>
      <c r="G1652">
        <v>40765887</v>
      </c>
    </row>
    <row r="1653" spans="1:7" x14ac:dyDescent="0.35">
      <c r="A1653" t="s">
        <v>4642</v>
      </c>
      <c r="B1653">
        <v>840052836</v>
      </c>
      <c r="C1653" t="s">
        <v>6104</v>
      </c>
      <c r="D1653" s="2">
        <v>24616</v>
      </c>
      <c r="E1653" t="s">
        <v>6133</v>
      </c>
      <c r="F1653" t="s">
        <v>6128</v>
      </c>
      <c r="G1653">
        <v>765959616</v>
      </c>
    </row>
    <row r="1654" spans="1:7" x14ac:dyDescent="0.35">
      <c r="A1654" t="s">
        <v>3591</v>
      </c>
      <c r="B1654">
        <v>748176185</v>
      </c>
      <c r="C1654" t="s">
        <v>6108</v>
      </c>
      <c r="D1654" s="2">
        <v>34843</v>
      </c>
      <c r="E1654" t="s">
        <v>6131</v>
      </c>
      <c r="F1654" t="s">
        <v>6170</v>
      </c>
      <c r="G1654">
        <v>2444075456</v>
      </c>
    </row>
    <row r="1655" spans="1:7" x14ac:dyDescent="0.35">
      <c r="A1655" t="s">
        <v>3717</v>
      </c>
      <c r="B1655">
        <v>930813717</v>
      </c>
      <c r="C1655" t="s">
        <v>6112</v>
      </c>
      <c r="D1655" s="2">
        <v>33382</v>
      </c>
      <c r="E1655" t="s">
        <v>6135</v>
      </c>
      <c r="F1655" t="s">
        <v>6155</v>
      </c>
      <c r="G1655">
        <v>433058697</v>
      </c>
    </row>
    <row r="1656" spans="1:7" x14ac:dyDescent="0.35">
      <c r="A1656" t="s">
        <v>2345</v>
      </c>
      <c r="B1656">
        <v>783211608</v>
      </c>
      <c r="C1656" t="s">
        <v>6108</v>
      </c>
      <c r="D1656" s="2">
        <v>41783</v>
      </c>
      <c r="E1656" t="s">
        <v>6131</v>
      </c>
      <c r="F1656" t="s">
        <v>6144</v>
      </c>
      <c r="G1656">
        <v>108265002</v>
      </c>
    </row>
    <row r="1657" spans="1:7" x14ac:dyDescent="0.35">
      <c r="A1657" t="s">
        <v>3522</v>
      </c>
      <c r="B1657">
        <v>63641638</v>
      </c>
      <c r="C1657" t="s">
        <v>6116</v>
      </c>
      <c r="D1657" s="2">
        <v>22426</v>
      </c>
      <c r="E1657" t="s">
        <v>6127</v>
      </c>
      <c r="F1657" t="s">
        <v>6149</v>
      </c>
      <c r="G1657">
        <v>702200664</v>
      </c>
    </row>
    <row r="1658" spans="1:7" x14ac:dyDescent="0.35">
      <c r="A1658" t="s">
        <v>3761</v>
      </c>
      <c r="B1658">
        <v>600449226</v>
      </c>
      <c r="C1658" t="s">
        <v>6108</v>
      </c>
      <c r="D1658" s="2">
        <v>32653</v>
      </c>
      <c r="E1658" t="s">
        <v>6129</v>
      </c>
      <c r="F1658" t="s">
        <v>6158</v>
      </c>
      <c r="G1658">
        <v>134185023</v>
      </c>
    </row>
    <row r="1659" spans="1:7" x14ac:dyDescent="0.35">
      <c r="A1659" t="s">
        <v>3998</v>
      </c>
      <c r="B1659">
        <v>790393092</v>
      </c>
      <c r="C1659" t="s">
        <v>6112</v>
      </c>
      <c r="D1659" s="2">
        <v>37036</v>
      </c>
      <c r="E1659" t="s">
        <v>6135</v>
      </c>
      <c r="F1659" t="s">
        <v>6173</v>
      </c>
      <c r="G1659">
        <v>2627999136</v>
      </c>
    </row>
    <row r="1660" spans="1:7" x14ac:dyDescent="0.35">
      <c r="A1660" t="s">
        <v>4243</v>
      </c>
      <c r="B1660">
        <v>327328790</v>
      </c>
      <c r="C1660" t="s">
        <v>6108</v>
      </c>
      <c r="D1660" s="2">
        <v>22426</v>
      </c>
      <c r="E1660" t="s">
        <v>6131</v>
      </c>
      <c r="F1660" t="s">
        <v>6152</v>
      </c>
      <c r="G1660">
        <v>1652485824</v>
      </c>
    </row>
    <row r="1661" spans="1:7" x14ac:dyDescent="0.35">
      <c r="A1661" t="s">
        <v>4280</v>
      </c>
      <c r="B1661">
        <v>972428622</v>
      </c>
      <c r="C1661" t="s">
        <v>6113</v>
      </c>
      <c r="D1661" s="2">
        <v>33749</v>
      </c>
      <c r="E1661" t="s">
        <v>6129</v>
      </c>
      <c r="F1661" t="s">
        <v>6153</v>
      </c>
      <c r="G1661">
        <v>451405458</v>
      </c>
    </row>
    <row r="1662" spans="1:7" x14ac:dyDescent="0.35">
      <c r="A1662" t="s">
        <v>2623</v>
      </c>
      <c r="B1662">
        <v>580097927</v>
      </c>
      <c r="C1662" t="s">
        <v>6114</v>
      </c>
      <c r="D1662" s="2">
        <v>37765</v>
      </c>
      <c r="E1662" t="s">
        <v>6135</v>
      </c>
      <c r="F1662" t="s">
        <v>6151</v>
      </c>
      <c r="G1662">
        <v>193779175</v>
      </c>
    </row>
    <row r="1663" spans="1:7" x14ac:dyDescent="0.35">
      <c r="A1663" t="s">
        <v>4065</v>
      </c>
      <c r="B1663">
        <v>743682227</v>
      </c>
      <c r="C1663" t="s">
        <v>6113</v>
      </c>
      <c r="D1663" s="2">
        <v>39593</v>
      </c>
      <c r="E1663" t="s">
        <v>6127</v>
      </c>
      <c r="F1663" t="s">
        <v>2588</v>
      </c>
      <c r="G1663">
        <v>4326774036</v>
      </c>
    </row>
    <row r="1664" spans="1:7" x14ac:dyDescent="0.35">
      <c r="A1664" t="s">
        <v>5013</v>
      </c>
      <c r="B1664">
        <v>684228489</v>
      </c>
      <c r="C1664" t="s">
        <v>6113</v>
      </c>
      <c r="D1664" s="2">
        <v>23155</v>
      </c>
      <c r="E1664" t="s">
        <v>6135</v>
      </c>
      <c r="F1664" t="s">
        <v>2588</v>
      </c>
      <c r="G1664">
        <v>1366042404</v>
      </c>
    </row>
    <row r="1665" spans="1:7" x14ac:dyDescent="0.35">
      <c r="A1665" t="s">
        <v>3810</v>
      </c>
      <c r="B1665">
        <v>499411071</v>
      </c>
      <c r="C1665" t="s">
        <v>6112</v>
      </c>
      <c r="D1665" s="2">
        <v>20965</v>
      </c>
      <c r="E1665" t="s">
        <v>6135</v>
      </c>
      <c r="F1665" t="s">
        <v>6155</v>
      </c>
      <c r="G1665">
        <v>179434368</v>
      </c>
    </row>
    <row r="1666" spans="1:7" x14ac:dyDescent="0.35">
      <c r="A1666" t="s">
        <v>4483</v>
      </c>
      <c r="B1666">
        <v>545977137</v>
      </c>
      <c r="C1666" t="s">
        <v>6108</v>
      </c>
      <c r="D1666" s="2">
        <v>31192</v>
      </c>
      <c r="E1666" t="s">
        <v>6133</v>
      </c>
      <c r="F1666" t="s">
        <v>6130</v>
      </c>
      <c r="G1666">
        <v>430115625</v>
      </c>
    </row>
    <row r="1667" spans="1:7" x14ac:dyDescent="0.35">
      <c r="A1667" t="s">
        <v>4973</v>
      </c>
      <c r="B1667">
        <v>83944774</v>
      </c>
      <c r="C1667" t="s">
        <v>6108</v>
      </c>
      <c r="D1667" s="2">
        <v>32288</v>
      </c>
      <c r="E1667" t="s">
        <v>6131</v>
      </c>
      <c r="F1667" t="s">
        <v>6144</v>
      </c>
      <c r="G1667">
        <v>3418851429</v>
      </c>
    </row>
    <row r="1668" spans="1:7" x14ac:dyDescent="0.35">
      <c r="A1668" t="s">
        <v>3356</v>
      </c>
      <c r="B1668">
        <v>306579731</v>
      </c>
      <c r="C1668" t="s">
        <v>6112</v>
      </c>
      <c r="D1668" s="2">
        <v>37400</v>
      </c>
      <c r="E1668" t="s">
        <v>6135</v>
      </c>
      <c r="F1668" t="s">
        <v>6173</v>
      </c>
      <c r="G1668">
        <v>22153536</v>
      </c>
    </row>
    <row r="1669" spans="1:7" x14ac:dyDescent="0.35">
      <c r="A1669" t="s">
        <v>587</v>
      </c>
      <c r="B1669">
        <v>379943259</v>
      </c>
      <c r="C1669" t="s">
        <v>6121</v>
      </c>
      <c r="D1669" s="2">
        <v>20965</v>
      </c>
      <c r="E1669" t="s">
        <v>6131</v>
      </c>
      <c r="F1669" t="s">
        <v>6145</v>
      </c>
      <c r="G1669">
        <v>320733528</v>
      </c>
    </row>
    <row r="1670" spans="1:7" x14ac:dyDescent="0.35">
      <c r="A1670" t="s">
        <v>3888</v>
      </c>
      <c r="B1670">
        <v>654101246</v>
      </c>
      <c r="C1670" t="s">
        <v>6111</v>
      </c>
      <c r="D1670" s="2">
        <v>31556</v>
      </c>
      <c r="E1670" t="s">
        <v>6131</v>
      </c>
      <c r="F1670" t="s">
        <v>6163</v>
      </c>
      <c r="G1670">
        <v>73964205</v>
      </c>
    </row>
    <row r="1671" spans="1:7" x14ac:dyDescent="0.35">
      <c r="A1671" t="s">
        <v>4993</v>
      </c>
      <c r="B1671">
        <v>33289021</v>
      </c>
      <c r="C1671" t="s">
        <v>6108</v>
      </c>
      <c r="D1671" s="2">
        <v>41783</v>
      </c>
      <c r="E1671" t="s">
        <v>6135</v>
      </c>
      <c r="F1671" t="s">
        <v>6152</v>
      </c>
      <c r="G1671">
        <v>15383192</v>
      </c>
    </row>
    <row r="1672" spans="1:7" x14ac:dyDescent="0.35">
      <c r="A1672" t="s">
        <v>605</v>
      </c>
      <c r="B1672">
        <v>666311180</v>
      </c>
      <c r="C1672" t="s">
        <v>6108</v>
      </c>
      <c r="D1672" s="2">
        <v>34114</v>
      </c>
      <c r="E1672" t="s">
        <v>6135</v>
      </c>
      <c r="F1672" t="s">
        <v>6152</v>
      </c>
      <c r="G1672">
        <v>2096836352</v>
      </c>
    </row>
    <row r="1673" spans="1:7" x14ac:dyDescent="0.35">
      <c r="A1673" t="s">
        <v>1310</v>
      </c>
      <c r="B1673">
        <v>234611028</v>
      </c>
      <c r="C1673" t="s">
        <v>6107</v>
      </c>
      <c r="D1673" s="2">
        <v>41419</v>
      </c>
      <c r="E1673" t="s">
        <v>6127</v>
      </c>
      <c r="F1673" t="s">
        <v>6156</v>
      </c>
      <c r="G1673">
        <v>91768176</v>
      </c>
    </row>
    <row r="1674" spans="1:7" x14ac:dyDescent="0.35">
      <c r="A1674" t="s">
        <v>5974</v>
      </c>
      <c r="B1674">
        <v>54519301</v>
      </c>
      <c r="C1674" t="s">
        <v>6121</v>
      </c>
      <c r="D1674" s="2">
        <v>30827</v>
      </c>
      <c r="E1674" t="s">
        <v>6135</v>
      </c>
      <c r="F1674" t="s">
        <v>6147</v>
      </c>
      <c r="G1674">
        <v>4224987</v>
      </c>
    </row>
    <row r="1675" spans="1:7" x14ac:dyDescent="0.35">
      <c r="A1675" t="s">
        <v>1509</v>
      </c>
      <c r="B1675">
        <v>501130001</v>
      </c>
      <c r="C1675" t="s">
        <v>6119</v>
      </c>
      <c r="D1675" s="2">
        <v>34114</v>
      </c>
      <c r="E1675" t="s">
        <v>6133</v>
      </c>
      <c r="F1675" t="s">
        <v>6169</v>
      </c>
      <c r="G1675">
        <v>975630816</v>
      </c>
    </row>
    <row r="1676" spans="1:7" x14ac:dyDescent="0.35">
      <c r="A1676" t="s">
        <v>1795</v>
      </c>
      <c r="B1676">
        <v>924626830</v>
      </c>
      <c r="C1676" t="s">
        <v>6108</v>
      </c>
      <c r="D1676" s="2">
        <v>39958</v>
      </c>
      <c r="E1676" t="s">
        <v>6133</v>
      </c>
      <c r="F1676" t="s">
        <v>6170</v>
      </c>
      <c r="G1676">
        <v>1289598597</v>
      </c>
    </row>
    <row r="1677" spans="1:7" x14ac:dyDescent="0.35">
      <c r="A1677" t="s">
        <v>4099</v>
      </c>
      <c r="B1677">
        <v>451138029</v>
      </c>
      <c r="C1677" t="s">
        <v>6118</v>
      </c>
      <c r="D1677" s="2">
        <v>43976</v>
      </c>
      <c r="E1677" t="s">
        <v>6133</v>
      </c>
      <c r="F1677" t="s">
        <v>6159</v>
      </c>
      <c r="G1677">
        <v>138843117</v>
      </c>
    </row>
    <row r="1678" spans="1:7" x14ac:dyDescent="0.35">
      <c r="A1678" t="s">
        <v>2731</v>
      </c>
      <c r="B1678">
        <v>642538814</v>
      </c>
      <c r="C1678" t="s">
        <v>6104</v>
      </c>
      <c r="D1678" s="2">
        <v>27538</v>
      </c>
      <c r="E1678" t="s">
        <v>6131</v>
      </c>
      <c r="F1678" t="s">
        <v>6128</v>
      </c>
      <c r="G1678">
        <v>1058069664</v>
      </c>
    </row>
    <row r="1679" spans="1:7" x14ac:dyDescent="0.35">
      <c r="A1679" t="s">
        <v>2888</v>
      </c>
      <c r="B1679">
        <v>288258554</v>
      </c>
      <c r="C1679" t="s">
        <v>6111</v>
      </c>
      <c r="D1679" s="2">
        <v>33017</v>
      </c>
      <c r="E1679" t="s">
        <v>6129</v>
      </c>
      <c r="F1679" t="s">
        <v>561</v>
      </c>
      <c r="G1679">
        <v>837355008</v>
      </c>
    </row>
    <row r="1680" spans="1:7" x14ac:dyDescent="0.35">
      <c r="A1680" t="s">
        <v>6075</v>
      </c>
      <c r="B1680">
        <v>720504346</v>
      </c>
      <c r="C1680" t="s">
        <v>6121</v>
      </c>
      <c r="D1680" s="2">
        <v>28634</v>
      </c>
      <c r="E1680" t="s">
        <v>6131</v>
      </c>
      <c r="F1680" t="s">
        <v>6157</v>
      </c>
      <c r="G1680">
        <v>1331398656</v>
      </c>
    </row>
    <row r="1681" spans="1:7" x14ac:dyDescent="0.35">
      <c r="A1681" t="s">
        <v>5657</v>
      </c>
      <c r="B1681">
        <v>759998406</v>
      </c>
      <c r="C1681" t="s">
        <v>6109</v>
      </c>
      <c r="D1681" s="2">
        <v>41054</v>
      </c>
      <c r="E1681" t="s">
        <v>6135</v>
      </c>
      <c r="F1681" t="s">
        <v>6160</v>
      </c>
      <c r="G1681">
        <v>1329878865</v>
      </c>
    </row>
    <row r="1682" spans="1:7" x14ac:dyDescent="0.35">
      <c r="A1682" t="s">
        <v>4410</v>
      </c>
      <c r="B1682">
        <v>779440324</v>
      </c>
      <c r="C1682" t="s">
        <v>6115</v>
      </c>
      <c r="D1682" s="2">
        <v>33382</v>
      </c>
      <c r="E1682" t="s">
        <v>6131</v>
      </c>
      <c r="F1682" t="s">
        <v>6171</v>
      </c>
      <c r="G1682">
        <v>8977199</v>
      </c>
    </row>
    <row r="1683" spans="1:7" x14ac:dyDescent="0.35">
      <c r="A1683" t="s">
        <v>2138</v>
      </c>
      <c r="B1683">
        <v>293382229</v>
      </c>
      <c r="C1683" t="s">
        <v>6108</v>
      </c>
      <c r="D1683" s="2">
        <v>30460</v>
      </c>
      <c r="E1683" t="s">
        <v>6131</v>
      </c>
      <c r="F1683" t="s">
        <v>6130</v>
      </c>
      <c r="G1683">
        <v>1815933924</v>
      </c>
    </row>
    <row r="1684" spans="1:7" x14ac:dyDescent="0.35">
      <c r="A1684" t="s">
        <v>32</v>
      </c>
      <c r="B1684">
        <v>975654580</v>
      </c>
      <c r="C1684" t="s">
        <v>6111</v>
      </c>
      <c r="D1684" s="2">
        <v>21694</v>
      </c>
      <c r="E1684" t="s">
        <v>6131</v>
      </c>
      <c r="F1684" t="s">
        <v>6163</v>
      </c>
      <c r="G1684">
        <v>1130181384</v>
      </c>
    </row>
    <row r="1685" spans="1:7" x14ac:dyDescent="0.35">
      <c r="A1685" t="s">
        <v>1591</v>
      </c>
      <c r="B1685">
        <v>343054136</v>
      </c>
      <c r="C1685" t="s">
        <v>6119</v>
      </c>
      <c r="D1685" s="2">
        <v>31556</v>
      </c>
      <c r="E1685" t="s">
        <v>6135</v>
      </c>
      <c r="F1685" t="s">
        <v>6169</v>
      </c>
      <c r="G1685">
        <v>1371767709</v>
      </c>
    </row>
    <row r="1686" spans="1:7" x14ac:dyDescent="0.35">
      <c r="A1686" t="s">
        <v>1849</v>
      </c>
      <c r="B1686">
        <v>716638231</v>
      </c>
      <c r="C1686" t="s">
        <v>6112</v>
      </c>
      <c r="D1686" s="2">
        <v>41419</v>
      </c>
      <c r="E1686" t="s">
        <v>6129</v>
      </c>
      <c r="F1686" t="s">
        <v>6173</v>
      </c>
      <c r="G1686">
        <v>1225629704</v>
      </c>
    </row>
    <row r="1687" spans="1:7" x14ac:dyDescent="0.35">
      <c r="A1687" t="s">
        <v>4412</v>
      </c>
      <c r="B1687">
        <v>258758482</v>
      </c>
      <c r="C1687" t="s">
        <v>6119</v>
      </c>
      <c r="D1687" s="2">
        <v>40322</v>
      </c>
      <c r="E1687" t="s">
        <v>6133</v>
      </c>
      <c r="F1687" t="s">
        <v>6169</v>
      </c>
      <c r="G1687">
        <v>1013485935</v>
      </c>
    </row>
    <row r="1688" spans="1:7" x14ac:dyDescent="0.35">
      <c r="A1688" t="s">
        <v>643</v>
      </c>
      <c r="B1688">
        <v>453799879</v>
      </c>
      <c r="C1688" t="s">
        <v>6113</v>
      </c>
      <c r="D1688" s="2">
        <v>36304</v>
      </c>
      <c r="E1688" t="s">
        <v>6131</v>
      </c>
      <c r="F1688" t="s">
        <v>2588</v>
      </c>
      <c r="G1688">
        <v>512379168</v>
      </c>
    </row>
    <row r="1689" spans="1:7" x14ac:dyDescent="0.35">
      <c r="A1689" t="s">
        <v>3479</v>
      </c>
      <c r="B1689">
        <v>673790986</v>
      </c>
      <c r="C1689" t="s">
        <v>6103</v>
      </c>
      <c r="D1689" s="2">
        <v>37765</v>
      </c>
      <c r="E1689" t="s">
        <v>6135</v>
      </c>
      <c r="F1689" t="s">
        <v>6165</v>
      </c>
      <c r="G1689">
        <v>20884224</v>
      </c>
    </row>
    <row r="1690" spans="1:7" x14ac:dyDescent="0.35">
      <c r="A1690" t="s">
        <v>432</v>
      </c>
      <c r="B1690">
        <v>583147732</v>
      </c>
      <c r="C1690" t="s">
        <v>6114</v>
      </c>
      <c r="D1690" s="2">
        <v>20233</v>
      </c>
      <c r="E1690" t="s">
        <v>6133</v>
      </c>
      <c r="F1690" t="s">
        <v>6154</v>
      </c>
      <c r="G1690">
        <v>191377914</v>
      </c>
    </row>
    <row r="1691" spans="1:7" x14ac:dyDescent="0.35">
      <c r="A1691" t="s">
        <v>1314</v>
      </c>
      <c r="B1691">
        <v>882932304</v>
      </c>
      <c r="C1691" t="s">
        <v>6105</v>
      </c>
      <c r="D1691" s="2">
        <v>33749</v>
      </c>
      <c r="E1691" t="s">
        <v>6135</v>
      </c>
      <c r="F1691" t="s">
        <v>6166</v>
      </c>
      <c r="G1691">
        <v>2022760556</v>
      </c>
    </row>
    <row r="1692" spans="1:7" x14ac:dyDescent="0.35">
      <c r="A1692" t="s">
        <v>1576</v>
      </c>
      <c r="B1692">
        <v>789469598</v>
      </c>
      <c r="C1692" t="s">
        <v>6120</v>
      </c>
      <c r="D1692" s="2">
        <v>31192</v>
      </c>
      <c r="E1692" t="s">
        <v>6133</v>
      </c>
      <c r="F1692" t="s">
        <v>4096</v>
      </c>
      <c r="G1692">
        <v>479814776</v>
      </c>
    </row>
    <row r="1693" spans="1:7" x14ac:dyDescent="0.35">
      <c r="A1693" t="s">
        <v>2519</v>
      </c>
      <c r="B1693">
        <v>532531255</v>
      </c>
      <c r="C1693" t="s">
        <v>6105</v>
      </c>
      <c r="D1693" s="2">
        <v>33017</v>
      </c>
      <c r="E1693" t="s">
        <v>6129</v>
      </c>
      <c r="F1693" t="s">
        <v>6141</v>
      </c>
      <c r="G1693">
        <v>1916659458</v>
      </c>
    </row>
    <row r="1694" spans="1:7" x14ac:dyDescent="0.35">
      <c r="A1694" t="s">
        <v>3193</v>
      </c>
      <c r="B1694">
        <v>338457375</v>
      </c>
      <c r="C1694" t="s">
        <v>6122</v>
      </c>
      <c r="D1694" s="2">
        <v>20233</v>
      </c>
      <c r="E1694" t="s">
        <v>6127</v>
      </c>
      <c r="F1694" t="s">
        <v>4140</v>
      </c>
      <c r="G1694">
        <v>1302725226</v>
      </c>
    </row>
    <row r="1695" spans="1:7" x14ac:dyDescent="0.35">
      <c r="A1695" t="s">
        <v>2729</v>
      </c>
      <c r="B1695">
        <v>599241201</v>
      </c>
      <c r="C1695" t="s">
        <v>6112</v>
      </c>
      <c r="D1695" s="2">
        <v>31556</v>
      </c>
      <c r="E1695" t="s">
        <v>6131</v>
      </c>
      <c r="F1695" t="s">
        <v>6173</v>
      </c>
      <c r="G1695">
        <v>3790535385</v>
      </c>
    </row>
    <row r="1696" spans="1:7" x14ac:dyDescent="0.35">
      <c r="A1696" t="s">
        <v>228</v>
      </c>
      <c r="B1696">
        <v>854150558</v>
      </c>
      <c r="C1696" t="s">
        <v>6121</v>
      </c>
      <c r="D1696" s="2">
        <v>22790</v>
      </c>
      <c r="E1696" t="s">
        <v>6135</v>
      </c>
      <c r="F1696" t="s">
        <v>6157</v>
      </c>
      <c r="G1696">
        <v>1114079928</v>
      </c>
    </row>
    <row r="1697" spans="1:7" x14ac:dyDescent="0.35">
      <c r="A1697" t="s">
        <v>412</v>
      </c>
      <c r="B1697">
        <v>400775260</v>
      </c>
      <c r="C1697" t="s">
        <v>6104</v>
      </c>
      <c r="D1697" s="2">
        <v>33749</v>
      </c>
      <c r="E1697" t="s">
        <v>6129</v>
      </c>
      <c r="F1697" t="s">
        <v>6128</v>
      </c>
      <c r="G1697">
        <v>3120285969</v>
      </c>
    </row>
    <row r="1698" spans="1:7" x14ac:dyDescent="0.35">
      <c r="A1698" t="s">
        <v>4929</v>
      </c>
      <c r="B1698">
        <v>161914403</v>
      </c>
      <c r="C1698" t="s">
        <v>6102</v>
      </c>
      <c r="D1698" s="2">
        <v>25348</v>
      </c>
      <c r="E1698" t="s">
        <v>6127</v>
      </c>
      <c r="F1698" t="s">
        <v>6174</v>
      </c>
      <c r="G1698">
        <v>2518794144</v>
      </c>
    </row>
    <row r="1699" spans="1:7" x14ac:dyDescent="0.35">
      <c r="A1699" t="s">
        <v>1965</v>
      </c>
      <c r="B1699">
        <v>410565587</v>
      </c>
      <c r="C1699" t="s">
        <v>6102</v>
      </c>
      <c r="D1699" s="2">
        <v>29731</v>
      </c>
      <c r="E1699" t="s">
        <v>6131</v>
      </c>
      <c r="F1699" t="s">
        <v>6161</v>
      </c>
      <c r="G1699">
        <v>21986695</v>
      </c>
    </row>
    <row r="1700" spans="1:7" x14ac:dyDescent="0.35">
      <c r="A1700" t="s">
        <v>198</v>
      </c>
      <c r="B1700">
        <v>821034018</v>
      </c>
      <c r="C1700" t="s">
        <v>6108</v>
      </c>
      <c r="D1700" s="2">
        <v>21694</v>
      </c>
      <c r="E1700" t="s">
        <v>6135</v>
      </c>
      <c r="F1700" t="s">
        <v>6130</v>
      </c>
      <c r="G1700">
        <v>16400475</v>
      </c>
    </row>
    <row r="1701" spans="1:7" x14ac:dyDescent="0.35">
      <c r="A1701" t="s">
        <v>1743</v>
      </c>
      <c r="B1701">
        <v>336282253</v>
      </c>
      <c r="C1701" t="s">
        <v>6117</v>
      </c>
      <c r="D1701" s="2">
        <v>37400</v>
      </c>
      <c r="E1701" t="s">
        <v>6135</v>
      </c>
      <c r="F1701" t="s">
        <v>6150</v>
      </c>
      <c r="G1701">
        <v>420527646</v>
      </c>
    </row>
    <row r="1702" spans="1:7" x14ac:dyDescent="0.35">
      <c r="A1702" t="s">
        <v>257</v>
      </c>
      <c r="B1702">
        <v>465242193</v>
      </c>
      <c r="C1702" t="s">
        <v>6112</v>
      </c>
      <c r="D1702" s="2">
        <v>24983</v>
      </c>
      <c r="E1702" t="s">
        <v>6131</v>
      </c>
      <c r="F1702" t="s">
        <v>6142</v>
      </c>
      <c r="G1702">
        <v>2550973635</v>
      </c>
    </row>
    <row r="1703" spans="1:7" x14ac:dyDescent="0.35">
      <c r="A1703" t="s">
        <v>3346</v>
      </c>
      <c r="B1703">
        <v>197570644</v>
      </c>
      <c r="C1703" t="s">
        <v>6113</v>
      </c>
      <c r="D1703" s="2">
        <v>31192</v>
      </c>
      <c r="E1703" t="s">
        <v>6131</v>
      </c>
      <c r="F1703" t="s">
        <v>2919</v>
      </c>
      <c r="G1703">
        <v>721941675</v>
      </c>
    </row>
    <row r="1704" spans="1:7" x14ac:dyDescent="0.35">
      <c r="A1704" t="s">
        <v>5140</v>
      </c>
      <c r="B1704">
        <v>720496155</v>
      </c>
      <c r="C1704" t="s">
        <v>6111</v>
      </c>
      <c r="D1704" s="2">
        <v>20965</v>
      </c>
      <c r="E1704" t="s">
        <v>6131</v>
      </c>
      <c r="F1704" t="s">
        <v>6136</v>
      </c>
      <c r="G1704">
        <v>3586171741</v>
      </c>
    </row>
    <row r="1705" spans="1:7" x14ac:dyDescent="0.35">
      <c r="A1705" t="s">
        <v>4941</v>
      </c>
      <c r="B1705">
        <v>192118373</v>
      </c>
      <c r="C1705" t="s">
        <v>6108</v>
      </c>
      <c r="D1705" s="2">
        <v>38861</v>
      </c>
      <c r="E1705" t="s">
        <v>6127</v>
      </c>
      <c r="F1705" t="s">
        <v>6158</v>
      </c>
      <c r="G1705">
        <v>30371537</v>
      </c>
    </row>
    <row r="1706" spans="1:7" x14ac:dyDescent="0.35">
      <c r="A1706" t="s">
        <v>1939</v>
      </c>
      <c r="B1706">
        <v>232958073</v>
      </c>
      <c r="C1706" t="s">
        <v>6111</v>
      </c>
      <c r="D1706" s="2">
        <v>23522</v>
      </c>
      <c r="E1706" t="s">
        <v>6129</v>
      </c>
      <c r="F1706" t="s">
        <v>6136</v>
      </c>
      <c r="G1706">
        <v>4476138777</v>
      </c>
    </row>
    <row r="1707" spans="1:7" x14ac:dyDescent="0.35">
      <c r="A1707" t="s">
        <v>2813</v>
      </c>
      <c r="B1707">
        <v>738497808</v>
      </c>
      <c r="C1707" t="s">
        <v>6108</v>
      </c>
      <c r="D1707" s="2">
        <v>21694</v>
      </c>
      <c r="E1707" t="s">
        <v>6135</v>
      </c>
      <c r="F1707" t="s">
        <v>6148</v>
      </c>
      <c r="G1707">
        <v>646646814</v>
      </c>
    </row>
    <row r="1708" spans="1:7" x14ac:dyDescent="0.35">
      <c r="A1708" t="s">
        <v>5715</v>
      </c>
      <c r="B1708">
        <v>571268682</v>
      </c>
      <c r="C1708" t="s">
        <v>6118</v>
      </c>
      <c r="D1708" s="2">
        <v>41419</v>
      </c>
      <c r="E1708" t="s">
        <v>6131</v>
      </c>
      <c r="F1708" t="s">
        <v>6159</v>
      </c>
      <c r="G1708">
        <v>2389974528</v>
      </c>
    </row>
    <row r="1709" spans="1:7" x14ac:dyDescent="0.35">
      <c r="A1709" t="s">
        <v>3897</v>
      </c>
      <c r="B1709">
        <v>81148935</v>
      </c>
      <c r="C1709" t="s">
        <v>6121</v>
      </c>
      <c r="D1709" s="2">
        <v>34843</v>
      </c>
      <c r="E1709" t="s">
        <v>6135</v>
      </c>
      <c r="F1709" t="s">
        <v>6147</v>
      </c>
      <c r="G1709">
        <v>262422699</v>
      </c>
    </row>
    <row r="1710" spans="1:7" x14ac:dyDescent="0.35">
      <c r="A1710" t="s">
        <v>1239</v>
      </c>
      <c r="B1710">
        <v>973215190</v>
      </c>
      <c r="C1710" t="s">
        <v>6107</v>
      </c>
      <c r="D1710" s="2">
        <v>30095</v>
      </c>
      <c r="E1710" t="s">
        <v>6135</v>
      </c>
      <c r="F1710" t="s">
        <v>6156</v>
      </c>
      <c r="G1710">
        <v>2510720784</v>
      </c>
    </row>
    <row r="1711" spans="1:7" x14ac:dyDescent="0.35">
      <c r="A1711" t="s">
        <v>5115</v>
      </c>
      <c r="B1711">
        <v>903181593</v>
      </c>
      <c r="C1711" t="s">
        <v>6117</v>
      </c>
      <c r="D1711" s="2">
        <v>42515</v>
      </c>
      <c r="E1711" t="s">
        <v>6140</v>
      </c>
      <c r="F1711" t="s">
        <v>6150</v>
      </c>
      <c r="G1711">
        <v>1393103199</v>
      </c>
    </row>
    <row r="1712" spans="1:7" x14ac:dyDescent="0.35">
      <c r="A1712" t="s">
        <v>2212</v>
      </c>
      <c r="B1712">
        <v>307405988</v>
      </c>
      <c r="C1712" t="s">
        <v>6122</v>
      </c>
      <c r="D1712" s="2">
        <v>33749</v>
      </c>
      <c r="E1712" t="s">
        <v>6135</v>
      </c>
      <c r="F1712" t="s">
        <v>6164</v>
      </c>
      <c r="G1712">
        <v>1336248402</v>
      </c>
    </row>
    <row r="1713" spans="1:7" x14ac:dyDescent="0.35">
      <c r="A1713" t="s">
        <v>4218</v>
      </c>
      <c r="B1713">
        <v>799719608</v>
      </c>
      <c r="C1713" t="s">
        <v>6119</v>
      </c>
      <c r="D1713" s="2">
        <v>33017</v>
      </c>
      <c r="E1713" t="s">
        <v>6127</v>
      </c>
      <c r="F1713" t="s">
        <v>6172</v>
      </c>
      <c r="G1713">
        <v>934213644</v>
      </c>
    </row>
    <row r="1714" spans="1:7" x14ac:dyDescent="0.35">
      <c r="A1714" t="s">
        <v>337</v>
      </c>
      <c r="B1714">
        <v>273323924</v>
      </c>
      <c r="C1714" t="s">
        <v>6109</v>
      </c>
      <c r="D1714" s="2">
        <v>36671</v>
      </c>
      <c r="E1714" t="s">
        <v>6131</v>
      </c>
      <c r="F1714" t="s">
        <v>6160</v>
      </c>
      <c r="G1714">
        <v>524335248</v>
      </c>
    </row>
    <row r="1715" spans="1:7" x14ac:dyDescent="0.35">
      <c r="A1715" t="s">
        <v>4987</v>
      </c>
      <c r="B1715">
        <v>452295452</v>
      </c>
      <c r="C1715" t="s">
        <v>6113</v>
      </c>
      <c r="D1715" s="2">
        <v>42515</v>
      </c>
      <c r="E1715" t="s">
        <v>6127</v>
      </c>
      <c r="F1715" t="s">
        <v>6153</v>
      </c>
      <c r="G1715">
        <v>1188361867</v>
      </c>
    </row>
    <row r="1716" spans="1:7" x14ac:dyDescent="0.35">
      <c r="A1716" t="s">
        <v>3045</v>
      </c>
      <c r="B1716">
        <v>465790024</v>
      </c>
      <c r="C1716" t="s">
        <v>6108</v>
      </c>
      <c r="D1716" s="2">
        <v>45070</v>
      </c>
      <c r="E1716" t="s">
        <v>6135</v>
      </c>
      <c r="F1716" t="s">
        <v>6143</v>
      </c>
      <c r="G1716">
        <v>3714984</v>
      </c>
    </row>
    <row r="1717" spans="1:7" x14ac:dyDescent="0.35">
      <c r="A1717" t="s">
        <v>699</v>
      </c>
      <c r="B1717">
        <v>866698786</v>
      </c>
      <c r="C1717" t="s">
        <v>6103</v>
      </c>
      <c r="D1717" s="2">
        <v>44341</v>
      </c>
      <c r="E1717" t="s">
        <v>6133</v>
      </c>
      <c r="F1717" t="s">
        <v>6134</v>
      </c>
      <c r="G1717">
        <v>1695036306</v>
      </c>
    </row>
    <row r="1718" spans="1:7" x14ac:dyDescent="0.35">
      <c r="A1718" t="s">
        <v>5204</v>
      </c>
      <c r="B1718">
        <v>328792999</v>
      </c>
      <c r="C1718" t="s">
        <v>6108</v>
      </c>
      <c r="D1718" s="2">
        <v>44341</v>
      </c>
      <c r="E1718" t="s">
        <v>6127</v>
      </c>
      <c r="F1718" t="s">
        <v>6143</v>
      </c>
      <c r="G1718">
        <v>13369725</v>
      </c>
    </row>
    <row r="1719" spans="1:7" x14ac:dyDescent="0.35">
      <c r="A1719" t="s">
        <v>4324</v>
      </c>
      <c r="B1719">
        <v>411380326</v>
      </c>
      <c r="C1719" t="s">
        <v>6112</v>
      </c>
      <c r="D1719" s="2">
        <v>39958</v>
      </c>
      <c r="E1719" t="s">
        <v>6135</v>
      </c>
      <c r="F1719" t="s">
        <v>6142</v>
      </c>
      <c r="G1719">
        <v>1117932354</v>
      </c>
    </row>
    <row r="1720" spans="1:7" x14ac:dyDescent="0.35">
      <c r="A1720" t="s">
        <v>2928</v>
      </c>
      <c r="B1720">
        <v>669645302</v>
      </c>
      <c r="C1720" t="s">
        <v>6103</v>
      </c>
      <c r="D1720" s="2">
        <v>33382</v>
      </c>
      <c r="E1720" t="s">
        <v>6135</v>
      </c>
      <c r="F1720" t="s">
        <v>6165</v>
      </c>
      <c r="G1720">
        <v>13065472</v>
      </c>
    </row>
    <row r="1721" spans="1:7" x14ac:dyDescent="0.35">
      <c r="A1721" t="s">
        <v>1481</v>
      </c>
      <c r="B1721">
        <v>936996307</v>
      </c>
      <c r="C1721" t="s">
        <v>6114</v>
      </c>
      <c r="D1721" s="2">
        <v>43244</v>
      </c>
      <c r="E1721" t="s">
        <v>6129</v>
      </c>
      <c r="F1721" t="s">
        <v>6151</v>
      </c>
      <c r="G1721">
        <v>3361207304</v>
      </c>
    </row>
    <row r="1722" spans="1:7" x14ac:dyDescent="0.35">
      <c r="A1722" t="s">
        <v>4969</v>
      </c>
      <c r="B1722">
        <v>438195116</v>
      </c>
      <c r="C1722" t="s">
        <v>6121</v>
      </c>
      <c r="D1722" s="2">
        <v>41054</v>
      </c>
      <c r="E1722" t="s">
        <v>6135</v>
      </c>
      <c r="F1722" t="s">
        <v>6145</v>
      </c>
      <c r="G1722">
        <v>344490496</v>
      </c>
    </row>
    <row r="1723" spans="1:7" x14ac:dyDescent="0.35">
      <c r="A1723" t="s">
        <v>5628</v>
      </c>
      <c r="B1723">
        <v>911552187</v>
      </c>
      <c r="C1723" t="s">
        <v>6122</v>
      </c>
      <c r="D1723" s="2">
        <v>23155</v>
      </c>
      <c r="E1723" t="s">
        <v>6131</v>
      </c>
      <c r="F1723" t="s">
        <v>6164</v>
      </c>
      <c r="G1723">
        <v>397164126</v>
      </c>
    </row>
    <row r="1724" spans="1:7" x14ac:dyDescent="0.35">
      <c r="A1724" t="s">
        <v>448</v>
      </c>
      <c r="B1724">
        <v>806261412</v>
      </c>
      <c r="C1724" t="s">
        <v>6122</v>
      </c>
      <c r="D1724" s="2">
        <v>22426</v>
      </c>
      <c r="E1724" t="s">
        <v>6127</v>
      </c>
      <c r="F1724" t="s">
        <v>6164</v>
      </c>
      <c r="G1724">
        <v>2199481536</v>
      </c>
    </row>
    <row r="1725" spans="1:7" x14ac:dyDescent="0.35">
      <c r="A1725" t="s">
        <v>2152</v>
      </c>
      <c r="B1725">
        <v>561087774</v>
      </c>
      <c r="C1725" t="s">
        <v>6102</v>
      </c>
      <c r="D1725" s="2">
        <v>33749</v>
      </c>
      <c r="E1725" t="s">
        <v>6133</v>
      </c>
      <c r="F1725" t="s">
        <v>5615</v>
      </c>
      <c r="G1725">
        <v>359386368</v>
      </c>
    </row>
    <row r="1726" spans="1:7" x14ac:dyDescent="0.35">
      <c r="A1726" t="s">
        <v>1183</v>
      </c>
      <c r="B1726">
        <v>905339990</v>
      </c>
      <c r="C1726" t="s">
        <v>6108</v>
      </c>
      <c r="D1726" s="2">
        <v>27905</v>
      </c>
      <c r="E1726" t="s">
        <v>6135</v>
      </c>
      <c r="F1726" t="s">
        <v>6148</v>
      </c>
      <c r="G1726">
        <v>2088788436</v>
      </c>
    </row>
    <row r="1727" spans="1:7" x14ac:dyDescent="0.35">
      <c r="A1727" t="s">
        <v>876</v>
      </c>
      <c r="B1727">
        <v>804813466</v>
      </c>
      <c r="C1727" t="s">
        <v>6102</v>
      </c>
      <c r="D1727" s="2">
        <v>32288</v>
      </c>
      <c r="E1727" t="s">
        <v>6133</v>
      </c>
      <c r="F1727" t="s">
        <v>6138</v>
      </c>
      <c r="G1727">
        <v>690362112</v>
      </c>
    </row>
    <row r="1728" spans="1:7" x14ac:dyDescent="0.35">
      <c r="A1728" t="s">
        <v>2144</v>
      </c>
      <c r="B1728">
        <v>247238450</v>
      </c>
      <c r="C1728" t="s">
        <v>6108</v>
      </c>
      <c r="D1728" s="2">
        <v>20600</v>
      </c>
      <c r="E1728" t="s">
        <v>6135</v>
      </c>
      <c r="F1728" t="s">
        <v>6152</v>
      </c>
      <c r="G1728">
        <v>131150237</v>
      </c>
    </row>
    <row r="1729" spans="1:7" x14ac:dyDescent="0.35">
      <c r="A1729" t="s">
        <v>297</v>
      </c>
      <c r="B1729">
        <v>242755293</v>
      </c>
      <c r="C1729" t="s">
        <v>6106</v>
      </c>
      <c r="D1729" s="2">
        <v>45070</v>
      </c>
      <c r="E1729" t="s">
        <v>6131</v>
      </c>
      <c r="F1729" t="s">
        <v>5619</v>
      </c>
      <c r="G1729">
        <v>1010469852</v>
      </c>
    </row>
    <row r="1730" spans="1:7" x14ac:dyDescent="0.35">
      <c r="A1730" t="s">
        <v>1617</v>
      </c>
      <c r="B1730">
        <v>523480343</v>
      </c>
      <c r="C1730" t="s">
        <v>6102</v>
      </c>
      <c r="D1730" s="2">
        <v>22426</v>
      </c>
      <c r="E1730" t="s">
        <v>6135</v>
      </c>
      <c r="F1730" t="s">
        <v>6161</v>
      </c>
      <c r="G1730">
        <v>3431986635</v>
      </c>
    </row>
    <row r="1731" spans="1:7" x14ac:dyDescent="0.35">
      <c r="A1731" t="s">
        <v>1297</v>
      </c>
      <c r="B1731">
        <v>573934545</v>
      </c>
      <c r="C1731" t="s">
        <v>6104</v>
      </c>
      <c r="D1731" s="2">
        <v>25712</v>
      </c>
      <c r="E1731" t="s">
        <v>6135</v>
      </c>
      <c r="F1731" t="s">
        <v>6128</v>
      </c>
      <c r="G1731">
        <v>99008</v>
      </c>
    </row>
    <row r="1732" spans="1:7" x14ac:dyDescent="0.35">
      <c r="A1732" t="s">
        <v>3812</v>
      </c>
      <c r="B1732">
        <v>874582924</v>
      </c>
      <c r="C1732" t="s">
        <v>6108</v>
      </c>
      <c r="D1732" s="2">
        <v>20965</v>
      </c>
      <c r="E1732" t="s">
        <v>6133</v>
      </c>
      <c r="F1732" t="s">
        <v>6130</v>
      </c>
      <c r="G1732">
        <v>461480832</v>
      </c>
    </row>
    <row r="1733" spans="1:7" x14ac:dyDescent="0.35">
      <c r="A1733" t="s">
        <v>4772</v>
      </c>
      <c r="B1733">
        <v>525236190</v>
      </c>
      <c r="C1733" t="s">
        <v>6108</v>
      </c>
      <c r="D1733" s="2">
        <v>30460</v>
      </c>
      <c r="E1733" t="s">
        <v>6129</v>
      </c>
      <c r="F1733" t="s">
        <v>6148</v>
      </c>
      <c r="G1733">
        <v>7393815</v>
      </c>
    </row>
    <row r="1734" spans="1:7" x14ac:dyDescent="0.35">
      <c r="A1734" t="s">
        <v>4596</v>
      </c>
      <c r="B1734">
        <v>516035467</v>
      </c>
      <c r="C1734" t="s">
        <v>6121</v>
      </c>
      <c r="D1734" s="2">
        <v>42880</v>
      </c>
      <c r="E1734" t="s">
        <v>6131</v>
      </c>
      <c r="F1734" t="s">
        <v>6145</v>
      </c>
      <c r="G1734">
        <v>1849159287</v>
      </c>
    </row>
    <row r="1735" spans="1:7" x14ac:dyDescent="0.35">
      <c r="A1735" t="s">
        <v>4742</v>
      </c>
      <c r="B1735">
        <v>779868318</v>
      </c>
      <c r="C1735" t="s">
        <v>6120</v>
      </c>
      <c r="D1735" s="2">
        <v>30827</v>
      </c>
      <c r="E1735" t="s">
        <v>6131</v>
      </c>
      <c r="F1735" t="s">
        <v>4096</v>
      </c>
      <c r="G1735">
        <v>1884764853</v>
      </c>
    </row>
    <row r="1736" spans="1:7" x14ac:dyDescent="0.35">
      <c r="A1736" t="s">
        <v>2249</v>
      </c>
      <c r="B1736">
        <v>391831896</v>
      </c>
      <c r="C1736" t="s">
        <v>6102</v>
      </c>
      <c r="D1736" s="2">
        <v>32653</v>
      </c>
      <c r="E1736" t="s">
        <v>6131</v>
      </c>
      <c r="F1736" t="s">
        <v>5615</v>
      </c>
      <c r="G1736">
        <v>2534762307</v>
      </c>
    </row>
    <row r="1737" spans="1:7" x14ac:dyDescent="0.35">
      <c r="A1737" t="s">
        <v>2269</v>
      </c>
      <c r="B1737">
        <v>854450415</v>
      </c>
      <c r="C1737" t="s">
        <v>6112</v>
      </c>
      <c r="D1737" s="2">
        <v>41054</v>
      </c>
      <c r="E1737" t="s">
        <v>6135</v>
      </c>
      <c r="F1737" t="s">
        <v>6173</v>
      </c>
      <c r="G1737">
        <v>268503696</v>
      </c>
    </row>
    <row r="1738" spans="1:7" x14ac:dyDescent="0.35">
      <c r="A1738" t="s">
        <v>2615</v>
      </c>
      <c r="B1738">
        <v>598205796</v>
      </c>
      <c r="C1738" t="s">
        <v>6114</v>
      </c>
      <c r="D1738" s="2">
        <v>37765</v>
      </c>
      <c r="E1738" t="s">
        <v>6129</v>
      </c>
      <c r="F1738" t="s">
        <v>6151</v>
      </c>
      <c r="G1738">
        <v>2073959638</v>
      </c>
    </row>
    <row r="1739" spans="1:7" x14ac:dyDescent="0.35">
      <c r="A1739" t="s">
        <v>3358</v>
      </c>
      <c r="B1739">
        <v>612313794</v>
      </c>
      <c r="C1739" t="s">
        <v>6121</v>
      </c>
      <c r="D1739" s="2">
        <v>24983</v>
      </c>
      <c r="E1739" t="s">
        <v>6135</v>
      </c>
      <c r="F1739" t="s">
        <v>6157</v>
      </c>
      <c r="G1739">
        <v>1368518688</v>
      </c>
    </row>
    <row r="1740" spans="1:7" x14ac:dyDescent="0.35">
      <c r="A1740" t="s">
        <v>1474</v>
      </c>
      <c r="B1740">
        <v>395405823</v>
      </c>
      <c r="C1740" t="s">
        <v>6113</v>
      </c>
      <c r="D1740" s="2">
        <v>29731</v>
      </c>
      <c r="E1740" t="s">
        <v>6129</v>
      </c>
      <c r="F1740" t="s">
        <v>6153</v>
      </c>
      <c r="G1740">
        <v>3077100096</v>
      </c>
    </row>
    <row r="1741" spans="1:7" x14ac:dyDescent="0.35">
      <c r="A1741" t="s">
        <v>4247</v>
      </c>
      <c r="B1741">
        <v>64456357</v>
      </c>
      <c r="C1741" t="s">
        <v>6118</v>
      </c>
      <c r="D1741" s="2">
        <v>32653</v>
      </c>
      <c r="E1741" t="s">
        <v>6131</v>
      </c>
      <c r="F1741" t="s">
        <v>6159</v>
      </c>
      <c r="G1741">
        <v>1388444094</v>
      </c>
    </row>
    <row r="1742" spans="1:7" x14ac:dyDescent="0.35">
      <c r="A1742" t="s">
        <v>1971</v>
      </c>
      <c r="B1742">
        <v>466881314</v>
      </c>
      <c r="C1742" t="s">
        <v>6121</v>
      </c>
      <c r="D1742" s="2">
        <v>30827</v>
      </c>
      <c r="E1742" t="s">
        <v>6135</v>
      </c>
      <c r="F1742" t="s">
        <v>6145</v>
      </c>
      <c r="G1742">
        <v>129372999</v>
      </c>
    </row>
    <row r="1743" spans="1:7" x14ac:dyDescent="0.35">
      <c r="A1743" t="s">
        <v>6028</v>
      </c>
      <c r="B1743">
        <v>781083636</v>
      </c>
      <c r="C1743" t="s">
        <v>6102</v>
      </c>
      <c r="D1743" s="2">
        <v>41054</v>
      </c>
      <c r="E1743" t="s">
        <v>6131</v>
      </c>
      <c r="F1743" t="s">
        <v>6138</v>
      </c>
      <c r="G1743">
        <v>1734172818</v>
      </c>
    </row>
    <row r="1744" spans="1:7" x14ac:dyDescent="0.35">
      <c r="A1744" t="s">
        <v>5028</v>
      </c>
      <c r="B1744">
        <v>223010951</v>
      </c>
      <c r="C1744" t="s">
        <v>6121</v>
      </c>
      <c r="D1744" s="2">
        <v>43244</v>
      </c>
      <c r="E1744" t="s">
        <v>6129</v>
      </c>
      <c r="F1744" t="s">
        <v>6147</v>
      </c>
      <c r="G1744">
        <v>1493328636</v>
      </c>
    </row>
    <row r="1745" spans="1:7" x14ac:dyDescent="0.35">
      <c r="A1745" t="s">
        <v>18</v>
      </c>
      <c r="B1745">
        <v>17250555</v>
      </c>
      <c r="C1745" t="s">
        <v>6112</v>
      </c>
      <c r="D1745" s="2">
        <v>28634</v>
      </c>
      <c r="E1745" t="s">
        <v>6135</v>
      </c>
      <c r="F1745" t="s">
        <v>6173</v>
      </c>
      <c r="G1745">
        <v>49986846</v>
      </c>
    </row>
    <row r="1746" spans="1:7" x14ac:dyDescent="0.35">
      <c r="A1746" t="s">
        <v>2560</v>
      </c>
      <c r="B1746">
        <v>300585242</v>
      </c>
      <c r="C1746" t="s">
        <v>6112</v>
      </c>
      <c r="D1746" s="2">
        <v>26077</v>
      </c>
      <c r="E1746" t="s">
        <v>6131</v>
      </c>
      <c r="F1746" t="s">
        <v>6155</v>
      </c>
      <c r="G1746">
        <v>718982433</v>
      </c>
    </row>
    <row r="1747" spans="1:7" x14ac:dyDescent="0.35">
      <c r="A1747" t="s">
        <v>2922</v>
      </c>
      <c r="B1747">
        <v>237380993</v>
      </c>
      <c r="C1747" t="s">
        <v>6104</v>
      </c>
      <c r="D1747" s="2">
        <v>43976</v>
      </c>
      <c r="E1747" t="s">
        <v>6127</v>
      </c>
      <c r="F1747" t="s">
        <v>6162</v>
      </c>
      <c r="G1747">
        <v>365561235</v>
      </c>
    </row>
    <row r="1748" spans="1:7" x14ac:dyDescent="0.35">
      <c r="A1748" t="s">
        <v>4026</v>
      </c>
      <c r="B1748">
        <v>687564363</v>
      </c>
      <c r="C1748" t="s">
        <v>6112</v>
      </c>
      <c r="D1748" s="2">
        <v>39593</v>
      </c>
      <c r="E1748" t="s">
        <v>6131</v>
      </c>
      <c r="F1748" t="s">
        <v>6142</v>
      </c>
      <c r="G1748">
        <v>1521248256</v>
      </c>
    </row>
    <row r="1749" spans="1:7" x14ac:dyDescent="0.35">
      <c r="A1749" t="s">
        <v>2755</v>
      </c>
      <c r="B1749">
        <v>822216007</v>
      </c>
      <c r="C1749" t="s">
        <v>6119</v>
      </c>
      <c r="D1749" s="2">
        <v>26077</v>
      </c>
      <c r="E1749" t="s">
        <v>6135</v>
      </c>
      <c r="F1749" t="s">
        <v>6172</v>
      </c>
      <c r="G1749">
        <v>206725552</v>
      </c>
    </row>
    <row r="1750" spans="1:7" x14ac:dyDescent="0.35">
      <c r="A1750" t="s">
        <v>4471</v>
      </c>
      <c r="B1750">
        <v>536399691</v>
      </c>
      <c r="C1750" t="s">
        <v>6108</v>
      </c>
      <c r="D1750" s="2">
        <v>39226</v>
      </c>
      <c r="E1750" t="s">
        <v>6129</v>
      </c>
      <c r="F1750" t="s">
        <v>6144</v>
      </c>
      <c r="G1750">
        <v>1198340352</v>
      </c>
    </row>
    <row r="1751" spans="1:7" x14ac:dyDescent="0.35">
      <c r="A1751" t="s">
        <v>5570</v>
      </c>
      <c r="B1751">
        <v>67704835</v>
      </c>
      <c r="C1751" t="s">
        <v>6102</v>
      </c>
      <c r="D1751" s="2">
        <v>41783</v>
      </c>
      <c r="E1751" t="s">
        <v>6129</v>
      </c>
      <c r="F1751" t="s">
        <v>5615</v>
      </c>
      <c r="G1751">
        <v>760052996</v>
      </c>
    </row>
    <row r="1752" spans="1:7" x14ac:dyDescent="0.35">
      <c r="A1752" t="s">
        <v>3119</v>
      </c>
      <c r="B1752">
        <v>463419959</v>
      </c>
      <c r="C1752" t="s">
        <v>6120</v>
      </c>
      <c r="D1752" s="2">
        <v>30460</v>
      </c>
      <c r="E1752" t="s">
        <v>6135</v>
      </c>
      <c r="F1752" t="s">
        <v>6139</v>
      </c>
      <c r="G1752">
        <v>2568076461</v>
      </c>
    </row>
    <row r="1753" spans="1:7" x14ac:dyDescent="0.35">
      <c r="A1753" t="s">
        <v>5608</v>
      </c>
      <c r="B1753">
        <v>943244641</v>
      </c>
      <c r="C1753" t="s">
        <v>6108</v>
      </c>
      <c r="D1753" s="2">
        <v>33749</v>
      </c>
      <c r="E1753" t="s">
        <v>6127</v>
      </c>
      <c r="F1753" t="s">
        <v>6158</v>
      </c>
      <c r="G1753">
        <v>579541248</v>
      </c>
    </row>
    <row r="1754" spans="1:7" x14ac:dyDescent="0.35">
      <c r="A1754" t="s">
        <v>4270</v>
      </c>
      <c r="B1754">
        <v>802088876</v>
      </c>
      <c r="C1754" t="s">
        <v>6122</v>
      </c>
      <c r="D1754" s="2">
        <v>28999</v>
      </c>
      <c r="E1754" t="s">
        <v>6131</v>
      </c>
      <c r="F1754" t="s">
        <v>4140</v>
      </c>
      <c r="G1754">
        <v>944832456</v>
      </c>
    </row>
    <row r="1755" spans="1:7" x14ac:dyDescent="0.35">
      <c r="A1755" t="s">
        <v>791</v>
      </c>
      <c r="B1755">
        <v>225809402</v>
      </c>
      <c r="C1755" t="s">
        <v>6121</v>
      </c>
      <c r="D1755" s="2">
        <v>26077</v>
      </c>
      <c r="E1755" t="s">
        <v>6135</v>
      </c>
      <c r="F1755" t="s">
        <v>6157</v>
      </c>
      <c r="G1755">
        <v>1501287924</v>
      </c>
    </row>
    <row r="1756" spans="1:7" x14ac:dyDescent="0.35">
      <c r="A1756" t="s">
        <v>4791</v>
      </c>
      <c r="B1756">
        <v>884029303</v>
      </c>
      <c r="C1756" t="s">
        <v>6113</v>
      </c>
      <c r="D1756" s="2">
        <v>41054</v>
      </c>
      <c r="E1756" t="s">
        <v>6135</v>
      </c>
      <c r="F1756" t="s">
        <v>2919</v>
      </c>
      <c r="G1756">
        <v>395150336</v>
      </c>
    </row>
    <row r="1757" spans="1:7" x14ac:dyDescent="0.35">
      <c r="A1757" t="s">
        <v>4662</v>
      </c>
      <c r="B1757">
        <v>637700595</v>
      </c>
      <c r="C1757" t="s">
        <v>6111</v>
      </c>
      <c r="D1757" s="2">
        <v>39958</v>
      </c>
      <c r="E1757" t="s">
        <v>6135</v>
      </c>
      <c r="F1757" t="s">
        <v>561</v>
      </c>
      <c r="G1757">
        <v>132381821</v>
      </c>
    </row>
    <row r="1758" spans="1:7" x14ac:dyDescent="0.35">
      <c r="A1758" t="s">
        <v>3426</v>
      </c>
      <c r="B1758">
        <v>316648932</v>
      </c>
      <c r="C1758" t="s">
        <v>6108</v>
      </c>
      <c r="D1758" s="2">
        <v>27905</v>
      </c>
      <c r="E1758" t="s">
        <v>6131</v>
      </c>
      <c r="F1758" t="s">
        <v>6148</v>
      </c>
      <c r="G1758">
        <v>258577758</v>
      </c>
    </row>
    <row r="1759" spans="1:7" x14ac:dyDescent="0.35">
      <c r="A1759" t="s">
        <v>4957</v>
      </c>
      <c r="B1759">
        <v>643055435</v>
      </c>
      <c r="C1759" t="s">
        <v>6121</v>
      </c>
      <c r="D1759" s="2">
        <v>41783</v>
      </c>
      <c r="E1759" t="s">
        <v>6133</v>
      </c>
      <c r="F1759" t="s">
        <v>6157</v>
      </c>
      <c r="G1759">
        <v>640259136</v>
      </c>
    </row>
    <row r="1760" spans="1:7" x14ac:dyDescent="0.35">
      <c r="A1760" t="s">
        <v>2763</v>
      </c>
      <c r="B1760">
        <v>836878256</v>
      </c>
      <c r="C1760" t="s">
        <v>6108</v>
      </c>
      <c r="D1760" s="2">
        <v>22426</v>
      </c>
      <c r="E1760" t="s">
        <v>6133</v>
      </c>
      <c r="F1760" t="s">
        <v>6158</v>
      </c>
      <c r="G1760">
        <v>311296875</v>
      </c>
    </row>
    <row r="1761" spans="1:7" x14ac:dyDescent="0.35">
      <c r="A1761" t="s">
        <v>5082</v>
      </c>
      <c r="B1761">
        <v>871526576</v>
      </c>
      <c r="C1761" t="s">
        <v>6108</v>
      </c>
      <c r="D1761" s="2">
        <v>42515</v>
      </c>
      <c r="E1761" t="s">
        <v>6135</v>
      </c>
      <c r="F1761" t="s">
        <v>6148</v>
      </c>
      <c r="G1761">
        <v>1112588928</v>
      </c>
    </row>
    <row r="1762" spans="1:7" x14ac:dyDescent="0.35">
      <c r="A1762" t="s">
        <v>2485</v>
      </c>
      <c r="B1762">
        <v>281357239</v>
      </c>
      <c r="C1762" t="s">
        <v>6116</v>
      </c>
      <c r="D1762" s="2">
        <v>35575</v>
      </c>
      <c r="E1762" t="s">
        <v>6129</v>
      </c>
      <c r="F1762" t="s">
        <v>6149</v>
      </c>
      <c r="G1762">
        <v>2338808661</v>
      </c>
    </row>
    <row r="1763" spans="1:7" x14ac:dyDescent="0.35">
      <c r="A1763" t="s">
        <v>3416</v>
      </c>
      <c r="B1763">
        <v>28995362</v>
      </c>
      <c r="C1763" t="s">
        <v>6113</v>
      </c>
      <c r="D1763" s="2">
        <v>20233</v>
      </c>
      <c r="E1763" t="s">
        <v>6135</v>
      </c>
      <c r="F1763" t="s">
        <v>6153</v>
      </c>
      <c r="G1763">
        <v>34775949</v>
      </c>
    </row>
    <row r="1764" spans="1:7" x14ac:dyDescent="0.35">
      <c r="A1764" t="s">
        <v>4685</v>
      </c>
      <c r="B1764">
        <v>395746493</v>
      </c>
      <c r="C1764" t="s">
        <v>6108</v>
      </c>
      <c r="D1764" s="2">
        <v>43609</v>
      </c>
      <c r="E1764" t="s">
        <v>6133</v>
      </c>
      <c r="F1764" t="s">
        <v>6130</v>
      </c>
      <c r="G1764">
        <v>123963048</v>
      </c>
    </row>
    <row r="1765" spans="1:7" x14ac:dyDescent="0.35">
      <c r="A1765" t="s">
        <v>5212</v>
      </c>
      <c r="B1765">
        <v>314606855</v>
      </c>
      <c r="C1765" t="s">
        <v>6113</v>
      </c>
      <c r="D1765" s="2">
        <v>24983</v>
      </c>
      <c r="E1765" t="s">
        <v>6135</v>
      </c>
      <c r="F1765" t="s">
        <v>2919</v>
      </c>
      <c r="G1765">
        <v>1295580608</v>
      </c>
    </row>
    <row r="1766" spans="1:7" x14ac:dyDescent="0.35">
      <c r="A1766" t="s">
        <v>1985</v>
      </c>
      <c r="B1766">
        <v>97263710</v>
      </c>
      <c r="C1766" t="s">
        <v>6120</v>
      </c>
      <c r="D1766" s="2">
        <v>38861</v>
      </c>
      <c r="E1766" t="s">
        <v>6133</v>
      </c>
      <c r="F1766" t="s">
        <v>4096</v>
      </c>
      <c r="G1766">
        <v>1864172646</v>
      </c>
    </row>
    <row r="1767" spans="1:7" x14ac:dyDescent="0.35">
      <c r="A1767" t="s">
        <v>4438</v>
      </c>
      <c r="B1767">
        <v>885948947</v>
      </c>
      <c r="C1767" t="s">
        <v>6119</v>
      </c>
      <c r="D1767" s="2">
        <v>41783</v>
      </c>
      <c r="E1767" t="s">
        <v>6129</v>
      </c>
      <c r="F1767" t="s">
        <v>6172</v>
      </c>
      <c r="G1767">
        <v>1022088724</v>
      </c>
    </row>
    <row r="1768" spans="1:7" x14ac:dyDescent="0.35">
      <c r="A1768" t="s">
        <v>5998</v>
      </c>
      <c r="B1768">
        <v>800954188</v>
      </c>
      <c r="C1768" t="s">
        <v>6117</v>
      </c>
      <c r="D1768" s="2">
        <v>28634</v>
      </c>
      <c r="E1768" t="s">
        <v>6127</v>
      </c>
      <c r="F1768" t="s">
        <v>6150</v>
      </c>
      <c r="G1768">
        <v>999276306</v>
      </c>
    </row>
    <row r="1769" spans="1:7" x14ac:dyDescent="0.35">
      <c r="A1769" t="s">
        <v>4007</v>
      </c>
      <c r="B1769">
        <v>237562153</v>
      </c>
      <c r="C1769" t="s">
        <v>6106</v>
      </c>
      <c r="D1769" s="2">
        <v>21694</v>
      </c>
      <c r="E1769" t="s">
        <v>6140</v>
      </c>
      <c r="F1769" t="s">
        <v>5619</v>
      </c>
      <c r="G1769">
        <v>4511322</v>
      </c>
    </row>
    <row r="1770" spans="1:7" x14ac:dyDescent="0.35">
      <c r="A1770" t="s">
        <v>2611</v>
      </c>
      <c r="B1770">
        <v>724632770</v>
      </c>
      <c r="C1770" t="s">
        <v>6101</v>
      </c>
      <c r="D1770" s="2">
        <v>21694</v>
      </c>
      <c r="E1770" t="s">
        <v>6129</v>
      </c>
      <c r="F1770" t="s">
        <v>6132</v>
      </c>
      <c r="G1770">
        <v>15656736</v>
      </c>
    </row>
    <row r="1771" spans="1:7" x14ac:dyDescent="0.35">
      <c r="A1771" t="s">
        <v>2842</v>
      </c>
      <c r="B1771">
        <v>906510135</v>
      </c>
      <c r="C1771" t="s">
        <v>6111</v>
      </c>
      <c r="D1771" s="2">
        <v>39958</v>
      </c>
      <c r="E1771" t="s">
        <v>6135</v>
      </c>
      <c r="F1771" t="s">
        <v>6163</v>
      </c>
      <c r="G1771">
        <v>7433522</v>
      </c>
    </row>
    <row r="1772" spans="1:7" x14ac:dyDescent="0.35">
      <c r="A1772" t="s">
        <v>765</v>
      </c>
      <c r="B1772">
        <v>914643280</v>
      </c>
      <c r="C1772" t="s">
        <v>6108</v>
      </c>
      <c r="D1772" s="2">
        <v>43244</v>
      </c>
      <c r="E1772" t="s">
        <v>6135</v>
      </c>
      <c r="F1772" t="s">
        <v>6130</v>
      </c>
      <c r="G1772">
        <v>216600384</v>
      </c>
    </row>
    <row r="1773" spans="1:7" x14ac:dyDescent="0.35">
      <c r="A1773" t="s">
        <v>755</v>
      </c>
      <c r="B1773">
        <v>135610632</v>
      </c>
      <c r="C1773" t="s">
        <v>6105</v>
      </c>
      <c r="D1773" s="2">
        <v>33017</v>
      </c>
      <c r="E1773" t="s">
        <v>6135</v>
      </c>
      <c r="F1773" t="s">
        <v>6141</v>
      </c>
      <c r="G1773">
        <v>1005057837</v>
      </c>
    </row>
    <row r="1774" spans="1:7" x14ac:dyDescent="0.35">
      <c r="A1774" t="s">
        <v>562</v>
      </c>
      <c r="B1774">
        <v>389143681</v>
      </c>
      <c r="C1774" t="s">
        <v>6111</v>
      </c>
      <c r="D1774" s="2">
        <v>44705</v>
      </c>
      <c r="E1774" t="s">
        <v>6135</v>
      </c>
      <c r="F1774" t="s">
        <v>561</v>
      </c>
      <c r="G1774">
        <v>1263518976</v>
      </c>
    </row>
    <row r="1775" spans="1:7" x14ac:dyDescent="0.35">
      <c r="A1775" t="s">
        <v>4017</v>
      </c>
      <c r="B1775">
        <v>710491494</v>
      </c>
      <c r="C1775" t="s">
        <v>6114</v>
      </c>
      <c r="D1775" s="2">
        <v>32653</v>
      </c>
      <c r="E1775" t="s">
        <v>6129</v>
      </c>
      <c r="F1775" t="s">
        <v>6154</v>
      </c>
      <c r="G1775">
        <v>1280793657</v>
      </c>
    </row>
    <row r="1776" spans="1:7" x14ac:dyDescent="0.35">
      <c r="A1776" t="s">
        <v>4606</v>
      </c>
      <c r="B1776">
        <v>75345218</v>
      </c>
      <c r="C1776" t="s">
        <v>6104</v>
      </c>
      <c r="D1776" s="2">
        <v>39958</v>
      </c>
      <c r="E1776" t="s">
        <v>6135</v>
      </c>
      <c r="F1776" t="s">
        <v>6162</v>
      </c>
      <c r="G1776">
        <v>44804418</v>
      </c>
    </row>
    <row r="1777" spans="1:7" x14ac:dyDescent="0.35">
      <c r="A1777" t="s">
        <v>1326</v>
      </c>
      <c r="B1777">
        <v>80693210</v>
      </c>
      <c r="C1777" t="s">
        <v>6105</v>
      </c>
      <c r="D1777" s="2">
        <v>27538</v>
      </c>
      <c r="E1777" t="s">
        <v>6131</v>
      </c>
      <c r="F1777" t="s">
        <v>6141</v>
      </c>
      <c r="G1777">
        <v>2355338916</v>
      </c>
    </row>
    <row r="1778" spans="1:7" x14ac:dyDescent="0.35">
      <c r="A1778" t="s">
        <v>3519</v>
      </c>
      <c r="B1778">
        <v>471142574</v>
      </c>
      <c r="C1778" t="s">
        <v>6118</v>
      </c>
      <c r="D1778" s="2">
        <v>27173</v>
      </c>
      <c r="E1778" t="s">
        <v>6131</v>
      </c>
      <c r="F1778" t="s">
        <v>6159</v>
      </c>
      <c r="G1778">
        <v>37133184</v>
      </c>
    </row>
    <row r="1779" spans="1:7" x14ac:dyDescent="0.35">
      <c r="A1779" t="s">
        <v>4306</v>
      </c>
      <c r="B1779">
        <v>262785749</v>
      </c>
      <c r="C1779" t="s">
        <v>6101</v>
      </c>
      <c r="D1779" s="2">
        <v>40322</v>
      </c>
      <c r="E1779" t="s">
        <v>6127</v>
      </c>
      <c r="F1779" t="s">
        <v>6132</v>
      </c>
      <c r="G1779">
        <v>1085617592</v>
      </c>
    </row>
    <row r="1780" spans="1:7" x14ac:dyDescent="0.35">
      <c r="A1780" t="s">
        <v>4278</v>
      </c>
      <c r="B1780">
        <v>932589685</v>
      </c>
      <c r="C1780" t="s">
        <v>6107</v>
      </c>
      <c r="D1780" s="2">
        <v>34478</v>
      </c>
      <c r="E1780" t="s">
        <v>6135</v>
      </c>
      <c r="F1780" t="s">
        <v>6156</v>
      </c>
      <c r="G1780">
        <v>299904747</v>
      </c>
    </row>
    <row r="1781" spans="1:7" x14ac:dyDescent="0.35">
      <c r="A1781" t="s">
        <v>1920</v>
      </c>
      <c r="B1781">
        <v>462984968</v>
      </c>
      <c r="C1781" t="s">
        <v>6108</v>
      </c>
      <c r="D1781" s="2">
        <v>42148</v>
      </c>
      <c r="E1781" t="s">
        <v>6135</v>
      </c>
      <c r="F1781" t="s">
        <v>6144</v>
      </c>
      <c r="G1781">
        <v>1606626615</v>
      </c>
    </row>
    <row r="1782" spans="1:7" x14ac:dyDescent="0.35">
      <c r="A1782" t="s">
        <v>3232</v>
      </c>
      <c r="B1782">
        <v>282522462</v>
      </c>
      <c r="C1782" t="s">
        <v>6111</v>
      </c>
      <c r="D1782" s="2">
        <v>24983</v>
      </c>
      <c r="E1782" t="s">
        <v>6133</v>
      </c>
      <c r="F1782" t="s">
        <v>561</v>
      </c>
      <c r="G1782">
        <v>1115586483</v>
      </c>
    </row>
    <row r="1783" spans="1:7" x14ac:dyDescent="0.35">
      <c r="A1783" t="s">
        <v>4339</v>
      </c>
      <c r="B1783">
        <v>652428018</v>
      </c>
      <c r="C1783" t="s">
        <v>6108</v>
      </c>
      <c r="D1783" s="2">
        <v>37765</v>
      </c>
      <c r="E1783" t="s">
        <v>6129</v>
      </c>
      <c r="F1783" t="s">
        <v>6152</v>
      </c>
      <c r="G1783">
        <v>1897427686</v>
      </c>
    </row>
    <row r="1784" spans="1:7" x14ac:dyDescent="0.35">
      <c r="A1784" t="s">
        <v>284</v>
      </c>
      <c r="B1784">
        <v>328266044</v>
      </c>
      <c r="C1784" t="s">
        <v>6116</v>
      </c>
      <c r="D1784" s="2">
        <v>35939</v>
      </c>
      <c r="E1784" t="s">
        <v>6133</v>
      </c>
      <c r="F1784" t="s">
        <v>6149</v>
      </c>
      <c r="G1784">
        <v>3231967002</v>
      </c>
    </row>
    <row r="1785" spans="1:7" x14ac:dyDescent="0.35">
      <c r="A1785" t="s">
        <v>4087</v>
      </c>
      <c r="B1785">
        <v>404150613</v>
      </c>
      <c r="C1785" t="s">
        <v>6112</v>
      </c>
      <c r="D1785" s="2">
        <v>34843</v>
      </c>
      <c r="E1785" t="s">
        <v>6131</v>
      </c>
      <c r="F1785" t="s">
        <v>6173</v>
      </c>
      <c r="G1785">
        <v>267774039</v>
      </c>
    </row>
    <row r="1786" spans="1:7" x14ac:dyDescent="0.35">
      <c r="A1786" t="s">
        <v>5442</v>
      </c>
      <c r="B1786">
        <v>920922693</v>
      </c>
      <c r="C1786" t="s">
        <v>6108</v>
      </c>
      <c r="D1786" s="2">
        <v>31556</v>
      </c>
      <c r="E1786" t="s">
        <v>6127</v>
      </c>
      <c r="F1786" t="s">
        <v>6144</v>
      </c>
      <c r="G1786">
        <v>220066392</v>
      </c>
    </row>
    <row r="1787" spans="1:7" x14ac:dyDescent="0.35">
      <c r="A1787" t="s">
        <v>1953</v>
      </c>
      <c r="B1787">
        <v>693697228</v>
      </c>
      <c r="C1787" t="s">
        <v>6112</v>
      </c>
      <c r="D1787" s="2">
        <v>23155</v>
      </c>
      <c r="E1787" t="s">
        <v>6133</v>
      </c>
      <c r="F1787" t="s">
        <v>6155</v>
      </c>
      <c r="G1787">
        <v>474285056</v>
      </c>
    </row>
    <row r="1788" spans="1:7" x14ac:dyDescent="0.35">
      <c r="A1788" t="s">
        <v>2562</v>
      </c>
      <c r="B1788">
        <v>53789429</v>
      </c>
      <c r="C1788" t="s">
        <v>6102</v>
      </c>
      <c r="D1788" s="2">
        <v>30827</v>
      </c>
      <c r="E1788" t="s">
        <v>6129</v>
      </c>
      <c r="F1788" t="s">
        <v>6174</v>
      </c>
      <c r="G1788">
        <v>504754635</v>
      </c>
    </row>
    <row r="1789" spans="1:7" x14ac:dyDescent="0.35">
      <c r="A1789" t="s">
        <v>2874</v>
      </c>
      <c r="B1789">
        <v>310347368</v>
      </c>
      <c r="C1789" t="s">
        <v>6119</v>
      </c>
      <c r="D1789" s="2">
        <v>22790</v>
      </c>
      <c r="E1789" t="s">
        <v>6133</v>
      </c>
      <c r="F1789" t="s">
        <v>6172</v>
      </c>
      <c r="G1789">
        <v>935601975</v>
      </c>
    </row>
    <row r="1790" spans="1:7" x14ac:dyDescent="0.35">
      <c r="A1790" t="s">
        <v>5131</v>
      </c>
      <c r="B1790">
        <v>593863928</v>
      </c>
      <c r="C1790" t="s">
        <v>6114</v>
      </c>
      <c r="D1790" s="2">
        <v>25348</v>
      </c>
      <c r="E1790" t="s">
        <v>6127</v>
      </c>
      <c r="F1790" t="s">
        <v>6167</v>
      </c>
      <c r="G1790">
        <v>513175</v>
      </c>
    </row>
    <row r="1791" spans="1:7" x14ac:dyDescent="0.35">
      <c r="A1791" t="s">
        <v>2852</v>
      </c>
      <c r="B1791">
        <v>74500001</v>
      </c>
      <c r="C1791" t="s">
        <v>6108</v>
      </c>
      <c r="D1791" s="2">
        <v>44705</v>
      </c>
      <c r="E1791" t="s">
        <v>6131</v>
      </c>
      <c r="F1791" t="s">
        <v>6143</v>
      </c>
      <c r="G1791">
        <v>1584247392</v>
      </c>
    </row>
    <row r="1792" spans="1:7" x14ac:dyDescent="0.35">
      <c r="A1792" t="s">
        <v>831</v>
      </c>
      <c r="B1792">
        <v>440841498</v>
      </c>
      <c r="C1792" t="s">
        <v>6108</v>
      </c>
      <c r="D1792" s="2">
        <v>40322</v>
      </c>
      <c r="E1792" t="s">
        <v>6131</v>
      </c>
      <c r="F1792" t="s">
        <v>6146</v>
      </c>
      <c r="G1792">
        <v>2898843108</v>
      </c>
    </row>
    <row r="1793" spans="1:7" x14ac:dyDescent="0.35">
      <c r="A1793" t="s">
        <v>3026</v>
      </c>
      <c r="B1793">
        <v>943830410</v>
      </c>
      <c r="C1793" t="s">
        <v>6102</v>
      </c>
      <c r="D1793" s="2">
        <v>38861</v>
      </c>
      <c r="E1793" t="s">
        <v>6131</v>
      </c>
      <c r="F1793" t="s">
        <v>5615</v>
      </c>
      <c r="G1793">
        <v>2618162703</v>
      </c>
    </row>
    <row r="1794" spans="1:7" x14ac:dyDescent="0.35">
      <c r="A1794" t="s">
        <v>5231</v>
      </c>
      <c r="B1794">
        <v>379935005</v>
      </c>
      <c r="C1794" t="s">
        <v>6106</v>
      </c>
      <c r="D1794" s="2">
        <v>24251</v>
      </c>
      <c r="E1794" t="s">
        <v>6127</v>
      </c>
      <c r="F1794" t="s">
        <v>5619</v>
      </c>
      <c r="G1794">
        <v>1902457675</v>
      </c>
    </row>
    <row r="1795" spans="1:7" x14ac:dyDescent="0.35">
      <c r="A1795" t="s">
        <v>4907</v>
      </c>
      <c r="B1795">
        <v>844864530</v>
      </c>
      <c r="C1795" t="s">
        <v>6102</v>
      </c>
      <c r="D1795" s="2">
        <v>25348</v>
      </c>
      <c r="E1795" t="s">
        <v>6133</v>
      </c>
      <c r="F1795" t="s">
        <v>5615</v>
      </c>
      <c r="G1795">
        <v>3489950772</v>
      </c>
    </row>
    <row r="1796" spans="1:7" x14ac:dyDescent="0.35">
      <c r="A1796" t="s">
        <v>3614</v>
      </c>
      <c r="B1796">
        <v>650193232</v>
      </c>
      <c r="C1796" t="s">
        <v>6108</v>
      </c>
      <c r="D1796" s="2">
        <v>38497</v>
      </c>
      <c r="E1796" t="s">
        <v>6140</v>
      </c>
      <c r="F1796" t="s">
        <v>6170</v>
      </c>
      <c r="G1796">
        <v>1287789237</v>
      </c>
    </row>
    <row r="1797" spans="1:7" x14ac:dyDescent="0.35">
      <c r="A1797" t="s">
        <v>1078</v>
      </c>
      <c r="B1797">
        <v>66046046</v>
      </c>
      <c r="C1797" t="s">
        <v>6120</v>
      </c>
      <c r="D1797" s="2">
        <v>33382</v>
      </c>
      <c r="E1797" t="s">
        <v>6131</v>
      </c>
      <c r="F1797" t="s">
        <v>4096</v>
      </c>
      <c r="G1797">
        <v>338807392</v>
      </c>
    </row>
    <row r="1798" spans="1:7" x14ac:dyDescent="0.35">
      <c r="A1798" t="s">
        <v>4899</v>
      </c>
      <c r="B1798">
        <v>729426477</v>
      </c>
      <c r="C1798" t="s">
        <v>6110</v>
      </c>
      <c r="D1798" s="2">
        <v>40687</v>
      </c>
      <c r="E1798" t="s">
        <v>6131</v>
      </c>
      <c r="F1798" t="s">
        <v>6137</v>
      </c>
      <c r="G1798">
        <v>441878085</v>
      </c>
    </row>
    <row r="1799" spans="1:7" x14ac:dyDescent="0.35">
      <c r="A1799" t="s">
        <v>863</v>
      </c>
      <c r="B1799">
        <v>262138687</v>
      </c>
      <c r="C1799" t="s">
        <v>6108</v>
      </c>
      <c r="D1799" s="2">
        <v>29731</v>
      </c>
      <c r="E1799" t="s">
        <v>6133</v>
      </c>
      <c r="F1799" t="s">
        <v>6158</v>
      </c>
      <c r="G1799">
        <v>23413248</v>
      </c>
    </row>
    <row r="1800" spans="1:7" x14ac:dyDescent="0.35">
      <c r="A1800" t="s">
        <v>3830</v>
      </c>
      <c r="B1800">
        <v>4417230</v>
      </c>
      <c r="C1800" t="s">
        <v>6103</v>
      </c>
      <c r="D1800" s="2">
        <v>31192</v>
      </c>
      <c r="E1800" t="s">
        <v>6135</v>
      </c>
      <c r="F1800" t="s">
        <v>6134</v>
      </c>
      <c r="G1800">
        <v>20454048</v>
      </c>
    </row>
    <row r="1801" spans="1:7" x14ac:dyDescent="0.35">
      <c r="A1801" t="s">
        <v>2054</v>
      </c>
      <c r="B1801">
        <v>60755955</v>
      </c>
      <c r="C1801" t="s">
        <v>6108</v>
      </c>
      <c r="D1801" s="2">
        <v>33749</v>
      </c>
      <c r="E1801" t="s">
        <v>6135</v>
      </c>
      <c r="F1801" t="s">
        <v>6143</v>
      </c>
      <c r="G1801">
        <v>313666932</v>
      </c>
    </row>
    <row r="1802" spans="1:7" x14ac:dyDescent="0.35">
      <c r="A1802" t="s">
        <v>278</v>
      </c>
      <c r="B1802">
        <v>402211440</v>
      </c>
      <c r="C1802" t="s">
        <v>6116</v>
      </c>
      <c r="D1802" s="2">
        <v>21329</v>
      </c>
      <c r="E1802" t="s">
        <v>6127</v>
      </c>
      <c r="F1802" t="s">
        <v>6149</v>
      </c>
      <c r="G1802">
        <v>840894678</v>
      </c>
    </row>
    <row r="1803" spans="1:7" x14ac:dyDescent="0.35">
      <c r="A1803" t="s">
        <v>590</v>
      </c>
      <c r="B1803">
        <v>689682218</v>
      </c>
      <c r="C1803" t="s">
        <v>6104</v>
      </c>
      <c r="D1803" s="2">
        <v>31192</v>
      </c>
      <c r="E1803" t="s">
        <v>6133</v>
      </c>
      <c r="F1803" t="s">
        <v>6128</v>
      </c>
      <c r="G1803">
        <v>1098554808</v>
      </c>
    </row>
    <row r="1804" spans="1:7" x14ac:dyDescent="0.35">
      <c r="A1804" t="s">
        <v>4450</v>
      </c>
      <c r="B1804">
        <v>705446342</v>
      </c>
      <c r="C1804" t="s">
        <v>6111</v>
      </c>
      <c r="D1804" s="2">
        <v>33017</v>
      </c>
      <c r="E1804" t="s">
        <v>6135</v>
      </c>
      <c r="F1804" t="s">
        <v>561</v>
      </c>
      <c r="G1804">
        <v>663911376</v>
      </c>
    </row>
    <row r="1805" spans="1:7" x14ac:dyDescent="0.35">
      <c r="A1805" t="s">
        <v>3247</v>
      </c>
      <c r="B1805">
        <v>57264897</v>
      </c>
      <c r="C1805" t="s">
        <v>6117</v>
      </c>
      <c r="D1805" s="2">
        <v>36671</v>
      </c>
      <c r="E1805" t="s">
        <v>6135</v>
      </c>
      <c r="F1805" t="s">
        <v>6150</v>
      </c>
      <c r="G1805">
        <v>1943898551</v>
      </c>
    </row>
    <row r="1806" spans="1:7" x14ac:dyDescent="0.35">
      <c r="A1806" t="s">
        <v>1090</v>
      </c>
      <c r="B1806">
        <v>983753016</v>
      </c>
      <c r="C1806" t="s">
        <v>6108</v>
      </c>
      <c r="D1806" s="2">
        <v>38132</v>
      </c>
      <c r="E1806" t="s">
        <v>6129</v>
      </c>
      <c r="F1806" t="s">
        <v>6130</v>
      </c>
      <c r="G1806">
        <v>39077376</v>
      </c>
    </row>
    <row r="1807" spans="1:7" x14ac:dyDescent="0.35">
      <c r="A1807" t="s">
        <v>5979</v>
      </c>
      <c r="B1807">
        <v>753052435</v>
      </c>
      <c r="C1807" t="s">
        <v>6112</v>
      </c>
      <c r="D1807" s="2">
        <v>20233</v>
      </c>
      <c r="E1807" t="s">
        <v>6131</v>
      </c>
      <c r="F1807" t="s">
        <v>6155</v>
      </c>
      <c r="G1807">
        <v>333079296</v>
      </c>
    </row>
    <row r="1808" spans="1:7" x14ac:dyDescent="0.35">
      <c r="A1808" t="s">
        <v>3226</v>
      </c>
      <c r="B1808">
        <v>392790035</v>
      </c>
      <c r="C1808" t="s">
        <v>6108</v>
      </c>
      <c r="D1808" s="2">
        <v>31556</v>
      </c>
      <c r="E1808" t="s">
        <v>6129</v>
      </c>
      <c r="F1808" t="s">
        <v>6143</v>
      </c>
      <c r="G1808">
        <v>1170737883</v>
      </c>
    </row>
    <row r="1809" spans="1:7" x14ac:dyDescent="0.35">
      <c r="A1809" t="s">
        <v>2007</v>
      </c>
      <c r="B1809">
        <v>790275661</v>
      </c>
      <c r="C1809" t="s">
        <v>6103</v>
      </c>
      <c r="D1809" s="2">
        <v>30460</v>
      </c>
      <c r="E1809" t="s">
        <v>6129</v>
      </c>
      <c r="F1809" t="s">
        <v>6165</v>
      </c>
      <c r="G1809">
        <v>25623492</v>
      </c>
    </row>
    <row r="1810" spans="1:7" x14ac:dyDescent="0.35">
      <c r="A1810" t="s">
        <v>1067</v>
      </c>
      <c r="B1810">
        <v>676088200</v>
      </c>
      <c r="C1810" t="s">
        <v>6104</v>
      </c>
      <c r="D1810" s="2">
        <v>33017</v>
      </c>
      <c r="E1810" t="s">
        <v>6127</v>
      </c>
      <c r="F1810" t="s">
        <v>6128</v>
      </c>
      <c r="G1810">
        <v>867507975</v>
      </c>
    </row>
    <row r="1811" spans="1:7" x14ac:dyDescent="0.35">
      <c r="A1811" t="s">
        <v>1446</v>
      </c>
      <c r="B1811">
        <v>446791839</v>
      </c>
      <c r="C1811" t="s">
        <v>6114</v>
      </c>
      <c r="D1811" s="2">
        <v>20600</v>
      </c>
      <c r="E1811" t="s">
        <v>6131</v>
      </c>
      <c r="F1811" t="s">
        <v>6167</v>
      </c>
      <c r="G1811">
        <v>1171254162</v>
      </c>
    </row>
    <row r="1812" spans="1:7" x14ac:dyDescent="0.35">
      <c r="A1812" t="s">
        <v>5393</v>
      </c>
      <c r="B1812">
        <v>76772744</v>
      </c>
      <c r="C1812" t="s">
        <v>6115</v>
      </c>
      <c r="D1812" s="2">
        <v>22426</v>
      </c>
      <c r="E1812" t="s">
        <v>6131</v>
      </c>
      <c r="F1812" t="s">
        <v>6171</v>
      </c>
      <c r="G1812">
        <v>908782966</v>
      </c>
    </row>
    <row r="1813" spans="1:7" x14ac:dyDescent="0.35">
      <c r="A1813" t="s">
        <v>2955</v>
      </c>
      <c r="B1813">
        <v>502549195</v>
      </c>
      <c r="C1813" t="s">
        <v>6108</v>
      </c>
      <c r="D1813" s="2">
        <v>43244</v>
      </c>
      <c r="E1813" t="s">
        <v>6131</v>
      </c>
      <c r="F1813" t="s">
        <v>6130</v>
      </c>
      <c r="G1813">
        <v>6148989</v>
      </c>
    </row>
    <row r="1814" spans="1:7" x14ac:dyDescent="0.35">
      <c r="A1814" t="s">
        <v>3688</v>
      </c>
      <c r="B1814">
        <v>151586243</v>
      </c>
      <c r="C1814" t="s">
        <v>6109</v>
      </c>
      <c r="D1814" s="2">
        <v>30460</v>
      </c>
      <c r="E1814" t="s">
        <v>6133</v>
      </c>
      <c r="F1814" t="s">
        <v>6160</v>
      </c>
      <c r="G1814">
        <v>1076555181</v>
      </c>
    </row>
    <row r="1815" spans="1:7" x14ac:dyDescent="0.35">
      <c r="A1815" t="s">
        <v>3121</v>
      </c>
      <c r="B1815">
        <v>671787046</v>
      </c>
      <c r="C1815" t="s">
        <v>6101</v>
      </c>
      <c r="D1815" s="2">
        <v>20965</v>
      </c>
      <c r="E1815" t="s">
        <v>6135</v>
      </c>
      <c r="F1815" t="s">
        <v>6132</v>
      </c>
      <c r="G1815">
        <v>358008</v>
      </c>
    </row>
    <row r="1816" spans="1:7" x14ac:dyDescent="0.35">
      <c r="A1816" t="s">
        <v>1374</v>
      </c>
      <c r="B1816">
        <v>228862962</v>
      </c>
      <c r="C1816" t="s">
        <v>6102</v>
      </c>
      <c r="D1816" s="2">
        <v>26809</v>
      </c>
      <c r="E1816" t="s">
        <v>6127</v>
      </c>
      <c r="F1816" t="s">
        <v>6161</v>
      </c>
      <c r="G1816">
        <v>664776801</v>
      </c>
    </row>
    <row r="1817" spans="1:7" x14ac:dyDescent="0.35">
      <c r="A1817" t="s">
        <v>5056</v>
      </c>
      <c r="B1817">
        <v>761581783</v>
      </c>
      <c r="C1817" t="s">
        <v>6121</v>
      </c>
      <c r="D1817" s="2">
        <v>26077</v>
      </c>
      <c r="E1817" t="s">
        <v>6129</v>
      </c>
      <c r="F1817" t="s">
        <v>6145</v>
      </c>
      <c r="G1817">
        <v>972728028</v>
      </c>
    </row>
    <row r="1818" spans="1:7" x14ac:dyDescent="0.35">
      <c r="A1818" t="s">
        <v>1993</v>
      </c>
      <c r="B1818">
        <v>834782830</v>
      </c>
      <c r="C1818" t="s">
        <v>6109</v>
      </c>
      <c r="D1818" s="2">
        <v>25348</v>
      </c>
      <c r="E1818" t="s">
        <v>6133</v>
      </c>
      <c r="F1818" t="s">
        <v>6160</v>
      </c>
      <c r="G1818">
        <v>523629225</v>
      </c>
    </row>
    <row r="1819" spans="1:7" x14ac:dyDescent="0.35">
      <c r="A1819" t="s">
        <v>4967</v>
      </c>
      <c r="B1819">
        <v>177401884</v>
      </c>
      <c r="C1819" t="s">
        <v>6116</v>
      </c>
      <c r="D1819" s="2">
        <v>32653</v>
      </c>
      <c r="E1819" t="s">
        <v>6129</v>
      </c>
      <c r="F1819" t="s">
        <v>6149</v>
      </c>
      <c r="G1819">
        <v>4701708462</v>
      </c>
    </row>
    <row r="1820" spans="1:7" x14ac:dyDescent="0.35">
      <c r="A1820" t="s">
        <v>816</v>
      </c>
      <c r="B1820">
        <v>144336359</v>
      </c>
      <c r="C1820" t="s">
        <v>6108</v>
      </c>
      <c r="D1820" s="2">
        <v>38861</v>
      </c>
      <c r="E1820" t="s">
        <v>6127</v>
      </c>
      <c r="F1820" t="s">
        <v>6158</v>
      </c>
      <c r="G1820">
        <v>2246407533</v>
      </c>
    </row>
    <row r="1821" spans="1:7" x14ac:dyDescent="0.35">
      <c r="A1821" t="s">
        <v>3312</v>
      </c>
      <c r="B1821">
        <v>274284636</v>
      </c>
      <c r="C1821" t="s">
        <v>6106</v>
      </c>
      <c r="D1821" s="2">
        <v>21694</v>
      </c>
      <c r="E1821" t="s">
        <v>6131</v>
      </c>
      <c r="F1821" t="s">
        <v>5619</v>
      </c>
      <c r="G1821">
        <v>3168418032</v>
      </c>
    </row>
    <row r="1822" spans="1:7" x14ac:dyDescent="0.35">
      <c r="A1822" t="s">
        <v>4504</v>
      </c>
      <c r="B1822">
        <v>536584783</v>
      </c>
      <c r="C1822" t="s">
        <v>6114</v>
      </c>
      <c r="D1822" s="2">
        <v>42880</v>
      </c>
      <c r="E1822" t="s">
        <v>6135</v>
      </c>
      <c r="F1822" t="s">
        <v>6154</v>
      </c>
      <c r="G1822">
        <v>280608596</v>
      </c>
    </row>
    <row r="1823" spans="1:7" x14ac:dyDescent="0.35">
      <c r="A1823" t="s">
        <v>4440</v>
      </c>
      <c r="B1823">
        <v>321800259</v>
      </c>
      <c r="C1823" t="s">
        <v>6101</v>
      </c>
      <c r="D1823" s="2">
        <v>24616</v>
      </c>
      <c r="E1823" t="s">
        <v>6127</v>
      </c>
      <c r="F1823" t="s">
        <v>6132</v>
      </c>
      <c r="G1823">
        <v>1073656155</v>
      </c>
    </row>
    <row r="1824" spans="1:7" x14ac:dyDescent="0.35">
      <c r="A1824" t="s">
        <v>1537</v>
      </c>
      <c r="B1824">
        <v>892482644</v>
      </c>
      <c r="C1824" t="s">
        <v>6119</v>
      </c>
      <c r="D1824" s="2">
        <v>36304</v>
      </c>
      <c r="E1824" t="s">
        <v>6135</v>
      </c>
      <c r="F1824" t="s">
        <v>6172</v>
      </c>
      <c r="G1824">
        <v>30942074</v>
      </c>
    </row>
    <row r="1825" spans="1:7" x14ac:dyDescent="0.35">
      <c r="A1825" t="s">
        <v>3251</v>
      </c>
      <c r="B1825">
        <v>215370104</v>
      </c>
      <c r="C1825" t="s">
        <v>6108</v>
      </c>
      <c r="D1825" s="2">
        <v>20965</v>
      </c>
      <c r="E1825" t="s">
        <v>6135</v>
      </c>
      <c r="F1825" t="s">
        <v>6144</v>
      </c>
      <c r="G1825">
        <v>2792960976</v>
      </c>
    </row>
    <row r="1826" spans="1:7" x14ac:dyDescent="0.35">
      <c r="A1826" t="s">
        <v>4442</v>
      </c>
      <c r="B1826">
        <v>229770404</v>
      </c>
      <c r="C1826" t="s">
        <v>6113</v>
      </c>
      <c r="D1826" s="2">
        <v>21694</v>
      </c>
      <c r="E1826" t="s">
        <v>6140</v>
      </c>
      <c r="F1826" t="s">
        <v>2919</v>
      </c>
      <c r="G1826">
        <v>1302962688</v>
      </c>
    </row>
    <row r="1827" spans="1:7" x14ac:dyDescent="0.35">
      <c r="A1827" t="s">
        <v>5121</v>
      </c>
      <c r="B1827">
        <v>600526441</v>
      </c>
      <c r="C1827" t="s">
        <v>6108</v>
      </c>
      <c r="D1827" s="2">
        <v>28999</v>
      </c>
      <c r="E1827" t="s">
        <v>6135</v>
      </c>
      <c r="F1827" t="s">
        <v>6148</v>
      </c>
      <c r="G1827">
        <v>466313139</v>
      </c>
    </row>
    <row r="1828" spans="1:7" x14ac:dyDescent="0.35">
      <c r="A1828" t="s">
        <v>2447</v>
      </c>
      <c r="B1828">
        <v>546321656</v>
      </c>
      <c r="C1828" t="s">
        <v>6108</v>
      </c>
      <c r="D1828" s="2">
        <v>39958</v>
      </c>
      <c r="E1828" t="s">
        <v>6140</v>
      </c>
      <c r="F1828" t="s">
        <v>6146</v>
      </c>
      <c r="G1828">
        <v>2485293525</v>
      </c>
    </row>
    <row r="1829" spans="1:7" x14ac:dyDescent="0.35">
      <c r="A1829" t="s">
        <v>3430</v>
      </c>
      <c r="B1829">
        <v>113055246</v>
      </c>
      <c r="C1829" t="s">
        <v>6101</v>
      </c>
      <c r="D1829" s="2">
        <v>25348</v>
      </c>
      <c r="E1829" t="s">
        <v>6133</v>
      </c>
      <c r="F1829" t="s">
        <v>6132</v>
      </c>
      <c r="G1829">
        <v>3552195072</v>
      </c>
    </row>
    <row r="1830" spans="1:7" x14ac:dyDescent="0.35">
      <c r="A1830" t="s">
        <v>1349</v>
      </c>
      <c r="B1830">
        <v>23561794</v>
      </c>
      <c r="C1830" t="s">
        <v>6112</v>
      </c>
      <c r="D1830" s="2">
        <v>41783</v>
      </c>
      <c r="E1830" t="s">
        <v>6135</v>
      </c>
      <c r="F1830" t="s">
        <v>6173</v>
      </c>
      <c r="G1830">
        <v>473360384</v>
      </c>
    </row>
    <row r="1831" spans="1:7" x14ac:dyDescent="0.35">
      <c r="A1831" t="s">
        <v>4909</v>
      </c>
      <c r="B1831">
        <v>663215913</v>
      </c>
      <c r="C1831" t="s">
        <v>6118</v>
      </c>
      <c r="D1831" s="2">
        <v>41419</v>
      </c>
      <c r="E1831" t="s">
        <v>6135</v>
      </c>
      <c r="F1831" t="s">
        <v>6159</v>
      </c>
      <c r="G1831">
        <v>1117894349</v>
      </c>
    </row>
    <row r="1832" spans="1:7" x14ac:dyDescent="0.35">
      <c r="A1832" t="s">
        <v>5094</v>
      </c>
      <c r="B1832">
        <v>486466506</v>
      </c>
      <c r="C1832" t="s">
        <v>6104</v>
      </c>
      <c r="D1832" s="2">
        <v>26077</v>
      </c>
      <c r="E1832" t="s">
        <v>6135</v>
      </c>
      <c r="F1832" t="s">
        <v>6128</v>
      </c>
      <c r="G1832">
        <v>1427628091</v>
      </c>
    </row>
    <row r="1833" spans="1:7" x14ac:dyDescent="0.35">
      <c r="A1833" t="s">
        <v>3366</v>
      </c>
      <c r="B1833">
        <v>666601629</v>
      </c>
      <c r="C1833" t="s">
        <v>6114</v>
      </c>
      <c r="D1833" s="2">
        <v>38497</v>
      </c>
      <c r="E1833" t="s">
        <v>6140</v>
      </c>
      <c r="F1833" t="s">
        <v>6167</v>
      </c>
      <c r="G1833">
        <v>1384428903</v>
      </c>
    </row>
    <row r="1834" spans="1:7" x14ac:dyDescent="0.35">
      <c r="A1834" t="s">
        <v>5791</v>
      </c>
      <c r="B1834">
        <v>741568626</v>
      </c>
      <c r="C1834" t="s">
        <v>6103</v>
      </c>
      <c r="D1834" s="2">
        <v>34114</v>
      </c>
      <c r="E1834" t="s">
        <v>6131</v>
      </c>
      <c r="F1834" t="s">
        <v>6165</v>
      </c>
      <c r="G1834">
        <v>45600399</v>
      </c>
    </row>
    <row r="1835" spans="1:7" x14ac:dyDescent="0.35">
      <c r="A1835" t="s">
        <v>5196</v>
      </c>
      <c r="B1835">
        <v>747753075</v>
      </c>
      <c r="C1835" t="s">
        <v>6108</v>
      </c>
      <c r="D1835" s="2">
        <v>41054</v>
      </c>
      <c r="E1835" t="s">
        <v>6133</v>
      </c>
      <c r="F1835" t="s">
        <v>6144</v>
      </c>
      <c r="G1835">
        <v>1281487053</v>
      </c>
    </row>
    <row r="1836" spans="1:7" x14ac:dyDescent="0.35">
      <c r="A1836" t="s">
        <v>5787</v>
      </c>
      <c r="B1836">
        <v>436593969</v>
      </c>
      <c r="C1836" t="s">
        <v>6118</v>
      </c>
      <c r="D1836" s="2">
        <v>31556</v>
      </c>
      <c r="E1836" t="s">
        <v>6135</v>
      </c>
      <c r="F1836" t="s">
        <v>6159</v>
      </c>
      <c r="G1836">
        <v>216752382</v>
      </c>
    </row>
    <row r="1837" spans="1:7" x14ac:dyDescent="0.35">
      <c r="A1837" t="s">
        <v>807</v>
      </c>
      <c r="B1837">
        <v>178706576</v>
      </c>
      <c r="C1837" t="s">
        <v>6108</v>
      </c>
      <c r="D1837" s="2">
        <v>29731</v>
      </c>
      <c r="E1837" t="s">
        <v>6135</v>
      </c>
      <c r="F1837" t="s">
        <v>6152</v>
      </c>
      <c r="G1837">
        <v>2293632775</v>
      </c>
    </row>
    <row r="1838" spans="1:7" x14ac:dyDescent="0.35">
      <c r="A1838" t="s">
        <v>4951</v>
      </c>
      <c r="B1838">
        <v>706239371</v>
      </c>
      <c r="C1838" t="s">
        <v>6111</v>
      </c>
      <c r="D1838" s="2">
        <v>44341</v>
      </c>
      <c r="E1838" t="s">
        <v>6135</v>
      </c>
      <c r="F1838" t="s">
        <v>6136</v>
      </c>
      <c r="G1838">
        <v>31464855</v>
      </c>
    </row>
    <row r="1839" spans="1:7" x14ac:dyDescent="0.35">
      <c r="A1839" t="s">
        <v>132</v>
      </c>
      <c r="B1839">
        <v>702195307</v>
      </c>
      <c r="C1839" t="s">
        <v>6114</v>
      </c>
      <c r="D1839" s="2">
        <v>36304</v>
      </c>
      <c r="E1839" t="s">
        <v>6127</v>
      </c>
      <c r="F1839" t="s">
        <v>6167</v>
      </c>
      <c r="G1839">
        <v>5020622484</v>
      </c>
    </row>
    <row r="1840" spans="1:7" x14ac:dyDescent="0.35">
      <c r="A1840" t="s">
        <v>1210</v>
      </c>
      <c r="B1840">
        <v>388867167</v>
      </c>
      <c r="C1840" t="s">
        <v>6119</v>
      </c>
      <c r="D1840" s="2">
        <v>39958</v>
      </c>
      <c r="E1840" t="s">
        <v>6127</v>
      </c>
      <c r="F1840" t="s">
        <v>6172</v>
      </c>
      <c r="G1840">
        <v>2131295712</v>
      </c>
    </row>
    <row r="1841" spans="1:7" x14ac:dyDescent="0.35">
      <c r="A1841" t="s">
        <v>1260</v>
      </c>
      <c r="B1841">
        <v>975203713</v>
      </c>
      <c r="C1841" t="s">
        <v>6115</v>
      </c>
      <c r="D1841" s="2">
        <v>31192</v>
      </c>
      <c r="E1841" t="s">
        <v>6135</v>
      </c>
      <c r="F1841" t="s">
        <v>6171</v>
      </c>
      <c r="G1841">
        <v>10471071</v>
      </c>
    </row>
    <row r="1842" spans="1:7" x14ac:dyDescent="0.35">
      <c r="A1842" t="s">
        <v>5017</v>
      </c>
      <c r="B1842">
        <v>182801487</v>
      </c>
      <c r="C1842" t="s">
        <v>6116</v>
      </c>
      <c r="D1842" s="2">
        <v>38132</v>
      </c>
      <c r="E1842" t="s">
        <v>6127</v>
      </c>
      <c r="F1842" t="s">
        <v>6149</v>
      </c>
      <c r="G1842">
        <v>3389802</v>
      </c>
    </row>
    <row r="1843" spans="1:7" x14ac:dyDescent="0.35">
      <c r="A1843" t="s">
        <v>4349</v>
      </c>
      <c r="B1843">
        <v>413993051</v>
      </c>
      <c r="C1843" t="s">
        <v>6119</v>
      </c>
      <c r="D1843" s="2">
        <v>31556</v>
      </c>
      <c r="E1843" t="s">
        <v>6135</v>
      </c>
      <c r="F1843" t="s">
        <v>6172</v>
      </c>
      <c r="G1843">
        <v>3258666642</v>
      </c>
    </row>
    <row r="1844" spans="1:7" x14ac:dyDescent="0.35">
      <c r="A1844" t="s">
        <v>2443</v>
      </c>
      <c r="B1844">
        <v>372978269</v>
      </c>
      <c r="C1844" t="s">
        <v>6108</v>
      </c>
      <c r="D1844" s="2">
        <v>24616</v>
      </c>
      <c r="E1844" t="s">
        <v>6133</v>
      </c>
      <c r="F1844" t="s">
        <v>6146</v>
      </c>
      <c r="G1844">
        <v>152280516</v>
      </c>
    </row>
    <row r="1845" spans="1:7" x14ac:dyDescent="0.35">
      <c r="A1845" t="s">
        <v>135</v>
      </c>
      <c r="B1845">
        <v>738124493</v>
      </c>
      <c r="C1845" t="s">
        <v>6103</v>
      </c>
      <c r="D1845" s="2">
        <v>35575</v>
      </c>
      <c r="E1845" t="s">
        <v>6129</v>
      </c>
      <c r="F1845" t="s">
        <v>6165</v>
      </c>
      <c r="G1845">
        <v>930004416</v>
      </c>
    </row>
    <row r="1846" spans="1:7" x14ac:dyDescent="0.35">
      <c r="A1846" t="s">
        <v>4550</v>
      </c>
      <c r="B1846">
        <v>866951616</v>
      </c>
      <c r="C1846" t="s">
        <v>6102</v>
      </c>
      <c r="D1846" s="2">
        <v>29366</v>
      </c>
      <c r="E1846" t="s">
        <v>6131</v>
      </c>
      <c r="F1846" t="s">
        <v>6138</v>
      </c>
      <c r="G1846">
        <v>382167072</v>
      </c>
    </row>
    <row r="1847" spans="1:7" x14ac:dyDescent="0.35">
      <c r="A1847" t="s">
        <v>4989</v>
      </c>
      <c r="B1847">
        <v>435481821</v>
      </c>
      <c r="C1847" t="s">
        <v>6117</v>
      </c>
      <c r="D1847" s="2">
        <v>41419</v>
      </c>
      <c r="E1847" t="s">
        <v>6131</v>
      </c>
      <c r="F1847" t="s">
        <v>6150</v>
      </c>
      <c r="G1847">
        <v>1568451642</v>
      </c>
    </row>
    <row r="1848" spans="1:7" x14ac:dyDescent="0.35">
      <c r="A1848" t="s">
        <v>2689</v>
      </c>
      <c r="B1848">
        <v>682080114</v>
      </c>
      <c r="C1848" t="s">
        <v>6110</v>
      </c>
      <c r="D1848" s="2">
        <v>35575</v>
      </c>
      <c r="E1848" t="s">
        <v>6135</v>
      </c>
      <c r="F1848" t="s">
        <v>6137</v>
      </c>
      <c r="G1848">
        <v>3979148964</v>
      </c>
    </row>
    <row r="1849" spans="1:7" x14ac:dyDescent="0.35">
      <c r="A1849" t="s">
        <v>1080</v>
      </c>
      <c r="B1849">
        <v>897305315</v>
      </c>
      <c r="C1849" t="s">
        <v>6101</v>
      </c>
      <c r="D1849" s="2">
        <v>33382</v>
      </c>
      <c r="E1849" t="s">
        <v>6131</v>
      </c>
      <c r="F1849" t="s">
        <v>6132</v>
      </c>
      <c r="G1849">
        <v>20703815</v>
      </c>
    </row>
    <row r="1850" spans="1:7" x14ac:dyDescent="0.35">
      <c r="A1850" t="s">
        <v>4921</v>
      </c>
      <c r="B1850">
        <v>260136851</v>
      </c>
      <c r="C1850" t="s">
        <v>6121</v>
      </c>
      <c r="D1850" s="2">
        <v>34843</v>
      </c>
      <c r="E1850" t="s">
        <v>6127</v>
      </c>
      <c r="F1850" t="s">
        <v>6147</v>
      </c>
      <c r="G1850">
        <v>1995465303</v>
      </c>
    </row>
    <row r="1851" spans="1:7" x14ac:dyDescent="0.35">
      <c r="A1851" t="s">
        <v>2683</v>
      </c>
      <c r="B1851">
        <v>415090871</v>
      </c>
      <c r="C1851" t="s">
        <v>6114</v>
      </c>
      <c r="D1851" s="2">
        <v>43976</v>
      </c>
      <c r="E1851" t="s">
        <v>6129</v>
      </c>
      <c r="F1851" t="s">
        <v>6154</v>
      </c>
      <c r="G1851">
        <v>1207096233</v>
      </c>
    </row>
    <row r="1852" spans="1:7" x14ac:dyDescent="0.35">
      <c r="A1852" t="s">
        <v>3212</v>
      </c>
      <c r="B1852">
        <v>41359454</v>
      </c>
      <c r="C1852" t="s">
        <v>6121</v>
      </c>
      <c r="D1852" s="2">
        <v>20965</v>
      </c>
      <c r="E1852" t="s">
        <v>6127</v>
      </c>
      <c r="F1852" t="s">
        <v>6157</v>
      </c>
      <c r="G1852">
        <v>111158784</v>
      </c>
    </row>
    <row r="1853" spans="1:7" x14ac:dyDescent="0.35">
      <c r="A1853" t="s">
        <v>4799</v>
      </c>
      <c r="B1853">
        <v>450183935</v>
      </c>
      <c r="C1853" t="s">
        <v>6102</v>
      </c>
      <c r="D1853" s="2">
        <v>20233</v>
      </c>
      <c r="E1853" t="s">
        <v>6133</v>
      </c>
      <c r="F1853" t="s">
        <v>6138</v>
      </c>
      <c r="G1853">
        <v>1034535</v>
      </c>
    </row>
    <row r="1854" spans="1:7" x14ac:dyDescent="0.35">
      <c r="A1854" t="s">
        <v>2725</v>
      </c>
      <c r="B1854">
        <v>201107405</v>
      </c>
      <c r="C1854" t="s">
        <v>6102</v>
      </c>
      <c r="D1854" s="2">
        <v>41419</v>
      </c>
      <c r="E1854" t="s">
        <v>6127</v>
      </c>
      <c r="F1854" t="s">
        <v>6161</v>
      </c>
      <c r="G1854">
        <v>748535025</v>
      </c>
    </row>
    <row r="1855" spans="1:7" x14ac:dyDescent="0.35">
      <c r="A1855" t="s">
        <v>5451</v>
      </c>
      <c r="B1855">
        <v>381009187</v>
      </c>
      <c r="C1855" t="s">
        <v>6108</v>
      </c>
      <c r="D1855" s="2">
        <v>43976</v>
      </c>
      <c r="E1855" t="s">
        <v>6140</v>
      </c>
      <c r="F1855" t="s">
        <v>6130</v>
      </c>
      <c r="G1855">
        <v>3525632325</v>
      </c>
    </row>
    <row r="1856" spans="1:7" x14ac:dyDescent="0.35">
      <c r="A1856" t="s">
        <v>141</v>
      </c>
      <c r="B1856">
        <v>130429629</v>
      </c>
      <c r="C1856" t="s">
        <v>6108</v>
      </c>
      <c r="D1856" s="2">
        <v>28270</v>
      </c>
      <c r="E1856" t="s">
        <v>6127</v>
      </c>
      <c r="F1856" t="s">
        <v>6152</v>
      </c>
      <c r="G1856">
        <v>1684902877</v>
      </c>
    </row>
    <row r="1857" spans="1:7" x14ac:dyDescent="0.35">
      <c r="A1857" t="s">
        <v>460</v>
      </c>
      <c r="B1857">
        <v>387193721</v>
      </c>
      <c r="C1857" t="s">
        <v>6108</v>
      </c>
      <c r="D1857" s="2">
        <v>39226</v>
      </c>
      <c r="E1857" t="s">
        <v>6140</v>
      </c>
      <c r="F1857" t="s">
        <v>6148</v>
      </c>
      <c r="G1857">
        <v>1281089754</v>
      </c>
    </row>
    <row r="1858" spans="1:7" x14ac:dyDescent="0.35">
      <c r="A1858" t="s">
        <v>4674</v>
      </c>
      <c r="B1858">
        <v>44775441</v>
      </c>
      <c r="C1858" t="s">
        <v>6118</v>
      </c>
      <c r="D1858" s="2">
        <v>31921</v>
      </c>
      <c r="E1858" t="s">
        <v>6129</v>
      </c>
      <c r="F1858" t="s">
        <v>6159</v>
      </c>
      <c r="G1858">
        <v>3452129202</v>
      </c>
    </row>
    <row r="1859" spans="1:7" x14ac:dyDescent="0.35">
      <c r="A1859" t="s">
        <v>3974</v>
      </c>
      <c r="B1859">
        <v>335464094</v>
      </c>
      <c r="C1859" t="s">
        <v>6108</v>
      </c>
      <c r="D1859" s="2">
        <v>26444</v>
      </c>
      <c r="E1859" t="s">
        <v>6127</v>
      </c>
      <c r="F1859" t="s">
        <v>6148</v>
      </c>
      <c r="G1859">
        <v>4029941279</v>
      </c>
    </row>
    <row r="1860" spans="1:7" x14ac:dyDescent="0.35">
      <c r="A1860" t="s">
        <v>3265</v>
      </c>
      <c r="B1860">
        <v>619850014</v>
      </c>
      <c r="C1860" t="s">
        <v>6102</v>
      </c>
      <c r="D1860" s="2">
        <v>24616</v>
      </c>
      <c r="E1860" t="s">
        <v>6133</v>
      </c>
      <c r="F1860" t="s">
        <v>6174</v>
      </c>
      <c r="G1860">
        <v>4393889175</v>
      </c>
    </row>
    <row r="1861" spans="1:7" x14ac:dyDescent="0.35">
      <c r="A1861" t="s">
        <v>1291</v>
      </c>
      <c r="B1861">
        <v>321167975</v>
      </c>
      <c r="C1861" t="s">
        <v>6102</v>
      </c>
      <c r="D1861" s="2">
        <v>24616</v>
      </c>
      <c r="E1861" t="s">
        <v>6135</v>
      </c>
      <c r="F1861" t="s">
        <v>6161</v>
      </c>
      <c r="G1861">
        <v>3117568896</v>
      </c>
    </row>
    <row r="1862" spans="1:7" x14ac:dyDescent="0.35">
      <c r="A1862" t="s">
        <v>2230</v>
      </c>
      <c r="B1862">
        <v>543597632</v>
      </c>
      <c r="C1862" t="s">
        <v>6102</v>
      </c>
      <c r="D1862" s="2">
        <v>20600</v>
      </c>
      <c r="E1862" t="s">
        <v>6135</v>
      </c>
      <c r="F1862" t="s">
        <v>6161</v>
      </c>
      <c r="G1862">
        <v>111602892</v>
      </c>
    </row>
    <row r="1863" spans="1:7" x14ac:dyDescent="0.35">
      <c r="A1863" t="s">
        <v>4341</v>
      </c>
      <c r="B1863">
        <v>800047910</v>
      </c>
      <c r="C1863" t="s">
        <v>6119</v>
      </c>
      <c r="D1863" s="2">
        <v>42148</v>
      </c>
      <c r="E1863" t="s">
        <v>6133</v>
      </c>
      <c r="F1863" t="s">
        <v>6172</v>
      </c>
      <c r="G1863">
        <v>1012803968</v>
      </c>
    </row>
    <row r="1864" spans="1:7" x14ac:dyDescent="0.35">
      <c r="A1864" t="s">
        <v>3403</v>
      </c>
      <c r="B1864">
        <v>803873323</v>
      </c>
      <c r="C1864" t="s">
        <v>6112</v>
      </c>
      <c r="D1864" s="2">
        <v>28999</v>
      </c>
      <c r="E1864" t="s">
        <v>6131</v>
      </c>
      <c r="F1864" t="s">
        <v>6155</v>
      </c>
      <c r="G1864">
        <v>3081710775</v>
      </c>
    </row>
    <row r="1865" spans="1:7" x14ac:dyDescent="0.35">
      <c r="A1865" t="s">
        <v>415</v>
      </c>
      <c r="B1865">
        <v>637878422</v>
      </c>
      <c r="C1865" t="s">
        <v>6114</v>
      </c>
      <c r="D1865" s="2">
        <v>26444</v>
      </c>
      <c r="E1865" t="s">
        <v>6129</v>
      </c>
      <c r="F1865" t="s">
        <v>6167</v>
      </c>
      <c r="G1865">
        <v>360302976</v>
      </c>
    </row>
    <row r="1866" spans="1:7" x14ac:dyDescent="0.35">
      <c r="A1866" t="s">
        <v>2908</v>
      </c>
      <c r="B1866">
        <v>892681718</v>
      </c>
      <c r="C1866" t="s">
        <v>6108</v>
      </c>
      <c r="D1866" s="2">
        <v>35939</v>
      </c>
      <c r="E1866" t="s">
        <v>6131</v>
      </c>
      <c r="F1866" t="s">
        <v>6148</v>
      </c>
      <c r="G1866">
        <v>986905467</v>
      </c>
    </row>
    <row r="1867" spans="1:7" x14ac:dyDescent="0.35">
      <c r="A1867" t="s">
        <v>5880</v>
      </c>
      <c r="B1867">
        <v>934687474</v>
      </c>
      <c r="C1867" t="s">
        <v>6113</v>
      </c>
      <c r="D1867" s="2">
        <v>36304</v>
      </c>
      <c r="E1867" t="s">
        <v>6135</v>
      </c>
      <c r="F1867" t="s">
        <v>6153</v>
      </c>
      <c r="G1867">
        <v>1084473621</v>
      </c>
    </row>
    <row r="1868" spans="1:7" x14ac:dyDescent="0.35">
      <c r="A1868" t="s">
        <v>3733</v>
      </c>
      <c r="B1868">
        <v>443084109</v>
      </c>
      <c r="C1868" t="s">
        <v>6105</v>
      </c>
      <c r="D1868" s="2">
        <v>23155</v>
      </c>
      <c r="E1868" t="s">
        <v>6129</v>
      </c>
      <c r="F1868" t="s">
        <v>6166</v>
      </c>
      <c r="G1868">
        <v>852517575</v>
      </c>
    </row>
    <row r="1869" spans="1:7" x14ac:dyDescent="0.35">
      <c r="A1869" t="s">
        <v>1608</v>
      </c>
      <c r="B1869">
        <v>897973794</v>
      </c>
      <c r="C1869" t="s">
        <v>6113</v>
      </c>
      <c r="D1869" s="2">
        <v>31192</v>
      </c>
      <c r="E1869" t="s">
        <v>6135</v>
      </c>
      <c r="F1869" t="s">
        <v>6153</v>
      </c>
      <c r="G1869">
        <v>10832175</v>
      </c>
    </row>
    <row r="1870" spans="1:7" x14ac:dyDescent="0.35">
      <c r="A1870" t="s">
        <v>967</v>
      </c>
      <c r="B1870">
        <v>254483229</v>
      </c>
      <c r="C1870" t="s">
        <v>6119</v>
      </c>
      <c r="D1870" s="2">
        <v>43244</v>
      </c>
      <c r="E1870" t="s">
        <v>6131</v>
      </c>
      <c r="F1870" t="s">
        <v>6172</v>
      </c>
      <c r="G1870">
        <v>230267664</v>
      </c>
    </row>
    <row r="1871" spans="1:7" x14ac:dyDescent="0.35">
      <c r="A1871" t="s">
        <v>4081</v>
      </c>
      <c r="B1871">
        <v>46797863</v>
      </c>
      <c r="C1871" t="s">
        <v>6108</v>
      </c>
      <c r="D1871" s="2">
        <v>26444</v>
      </c>
      <c r="E1871" t="s">
        <v>6127</v>
      </c>
      <c r="F1871" t="s">
        <v>6152</v>
      </c>
      <c r="G1871">
        <v>136105536</v>
      </c>
    </row>
    <row r="1872" spans="1:7" x14ac:dyDescent="0.35">
      <c r="A1872" t="s">
        <v>3220</v>
      </c>
      <c r="B1872">
        <v>699468373</v>
      </c>
      <c r="C1872" t="s">
        <v>6105</v>
      </c>
      <c r="D1872" s="2">
        <v>30827</v>
      </c>
      <c r="E1872" t="s">
        <v>6135</v>
      </c>
      <c r="F1872" t="s">
        <v>6141</v>
      </c>
      <c r="G1872">
        <v>674544423</v>
      </c>
    </row>
    <row r="1873" spans="1:7" x14ac:dyDescent="0.35">
      <c r="A1873" t="s">
        <v>3840</v>
      </c>
      <c r="B1873">
        <v>183490219</v>
      </c>
      <c r="C1873" t="s">
        <v>6108</v>
      </c>
      <c r="D1873" s="2">
        <v>36304</v>
      </c>
      <c r="E1873" t="s">
        <v>6135</v>
      </c>
      <c r="F1873" t="s">
        <v>6152</v>
      </c>
      <c r="G1873">
        <v>17020896</v>
      </c>
    </row>
    <row r="1874" spans="1:7" x14ac:dyDescent="0.35">
      <c r="A1874" t="s">
        <v>2499</v>
      </c>
      <c r="B1874">
        <v>698278129</v>
      </c>
      <c r="C1874" t="s">
        <v>6108</v>
      </c>
      <c r="D1874" s="2">
        <v>29366</v>
      </c>
      <c r="E1874" t="s">
        <v>6140</v>
      </c>
      <c r="F1874" t="s">
        <v>6158</v>
      </c>
      <c r="G1874">
        <v>3026532096</v>
      </c>
    </row>
    <row r="1875" spans="1:7" x14ac:dyDescent="0.35">
      <c r="A1875" t="s">
        <v>3301</v>
      </c>
      <c r="B1875">
        <v>1827488</v>
      </c>
      <c r="C1875" t="s">
        <v>6101</v>
      </c>
      <c r="D1875" s="2">
        <v>35575</v>
      </c>
      <c r="E1875" t="s">
        <v>6131</v>
      </c>
      <c r="F1875" t="s">
        <v>6132</v>
      </c>
      <c r="G1875">
        <v>24472266</v>
      </c>
    </row>
    <row r="1876" spans="1:7" x14ac:dyDescent="0.35">
      <c r="A1876" t="s">
        <v>6006</v>
      </c>
      <c r="B1876">
        <v>524608847</v>
      </c>
      <c r="C1876" t="s">
        <v>6113</v>
      </c>
      <c r="D1876" s="2">
        <v>23887</v>
      </c>
      <c r="E1876" t="s">
        <v>6135</v>
      </c>
      <c r="F1876" t="s">
        <v>2919</v>
      </c>
      <c r="G1876">
        <v>3562678656</v>
      </c>
    </row>
    <row r="1877" spans="1:7" x14ac:dyDescent="0.35">
      <c r="A1877" t="s">
        <v>2009</v>
      </c>
      <c r="B1877">
        <v>551030874</v>
      </c>
      <c r="C1877" t="s">
        <v>6103</v>
      </c>
      <c r="D1877" s="2">
        <v>26077</v>
      </c>
      <c r="E1877" t="s">
        <v>6135</v>
      </c>
      <c r="F1877" t="s">
        <v>6134</v>
      </c>
      <c r="G1877">
        <v>666055308</v>
      </c>
    </row>
    <row r="1878" spans="1:7" x14ac:dyDescent="0.35">
      <c r="A1878" t="s">
        <v>1351</v>
      </c>
      <c r="B1878">
        <v>87668234</v>
      </c>
      <c r="C1878" t="s">
        <v>6104</v>
      </c>
      <c r="D1878" s="2">
        <v>44705</v>
      </c>
      <c r="E1878" t="s">
        <v>6131</v>
      </c>
      <c r="F1878" t="s">
        <v>6128</v>
      </c>
      <c r="G1878">
        <v>1488079296</v>
      </c>
    </row>
    <row r="1879" spans="1:7" x14ac:dyDescent="0.35">
      <c r="A1879" t="s">
        <v>50</v>
      </c>
      <c r="B1879">
        <v>747666123</v>
      </c>
      <c r="C1879" t="s">
        <v>6112</v>
      </c>
      <c r="D1879" s="2">
        <v>35939</v>
      </c>
      <c r="E1879" t="s">
        <v>6135</v>
      </c>
      <c r="F1879" t="s">
        <v>6155</v>
      </c>
      <c r="G1879">
        <v>682365</v>
      </c>
    </row>
    <row r="1880" spans="1:7" x14ac:dyDescent="0.35">
      <c r="A1880" t="s">
        <v>1653</v>
      </c>
      <c r="B1880">
        <v>144814850</v>
      </c>
      <c r="C1880" t="s">
        <v>6106</v>
      </c>
      <c r="D1880" s="2">
        <v>38132</v>
      </c>
      <c r="E1880" t="s">
        <v>6131</v>
      </c>
      <c r="F1880" t="s">
        <v>5619</v>
      </c>
      <c r="G1880">
        <v>655803148</v>
      </c>
    </row>
    <row r="1881" spans="1:7" x14ac:dyDescent="0.35">
      <c r="A1881" t="s">
        <v>3360</v>
      </c>
      <c r="B1881">
        <v>867972632</v>
      </c>
      <c r="C1881" t="s">
        <v>6105</v>
      </c>
      <c r="D1881" s="2">
        <v>38861</v>
      </c>
      <c r="E1881" t="s">
        <v>6135</v>
      </c>
      <c r="F1881" t="s">
        <v>6141</v>
      </c>
      <c r="G1881">
        <v>1427347293</v>
      </c>
    </row>
    <row r="1882" spans="1:7" x14ac:dyDescent="0.35">
      <c r="A1882" t="s">
        <v>2515</v>
      </c>
      <c r="B1882">
        <v>514324684</v>
      </c>
      <c r="C1882" t="s">
        <v>6103</v>
      </c>
      <c r="D1882" s="2">
        <v>41419</v>
      </c>
      <c r="E1882" t="s">
        <v>6135</v>
      </c>
      <c r="F1882" t="s">
        <v>6165</v>
      </c>
      <c r="G1882">
        <v>3684617181</v>
      </c>
    </row>
    <row r="1883" spans="1:7" x14ac:dyDescent="0.35">
      <c r="A1883" t="s">
        <v>2113</v>
      </c>
      <c r="B1883">
        <v>99730338</v>
      </c>
      <c r="C1883" t="s">
        <v>6108</v>
      </c>
      <c r="D1883" s="2">
        <v>29366</v>
      </c>
      <c r="E1883" t="s">
        <v>6133</v>
      </c>
      <c r="F1883" t="s">
        <v>6170</v>
      </c>
      <c r="G1883">
        <v>82561554</v>
      </c>
    </row>
    <row r="1884" spans="1:7" x14ac:dyDescent="0.35">
      <c r="A1884" t="s">
        <v>2428</v>
      </c>
      <c r="B1884">
        <v>243026401</v>
      </c>
      <c r="C1884" t="s">
        <v>6110</v>
      </c>
      <c r="D1884" s="2">
        <v>20600</v>
      </c>
      <c r="E1884" t="s">
        <v>6131</v>
      </c>
      <c r="F1884" t="s">
        <v>6137</v>
      </c>
      <c r="G1884">
        <v>1903819209</v>
      </c>
    </row>
    <row r="1885" spans="1:7" x14ac:dyDescent="0.35">
      <c r="A1885" t="s">
        <v>1179</v>
      </c>
      <c r="B1885">
        <v>696887241</v>
      </c>
      <c r="C1885" t="s">
        <v>6102</v>
      </c>
      <c r="D1885" s="2">
        <v>42148</v>
      </c>
      <c r="E1885" t="s">
        <v>6129</v>
      </c>
      <c r="F1885" t="s">
        <v>6138</v>
      </c>
      <c r="G1885">
        <v>87282</v>
      </c>
    </row>
    <row r="1886" spans="1:7" x14ac:dyDescent="0.35">
      <c r="A1886" t="s">
        <v>2411</v>
      </c>
      <c r="B1886">
        <v>736027965</v>
      </c>
      <c r="C1886" t="s">
        <v>6108</v>
      </c>
      <c r="D1886" s="2">
        <v>38132</v>
      </c>
      <c r="E1886" t="s">
        <v>6131</v>
      </c>
      <c r="F1886" t="s">
        <v>6152</v>
      </c>
      <c r="G1886">
        <v>26439849</v>
      </c>
    </row>
    <row r="1887" spans="1:7" x14ac:dyDescent="0.35">
      <c r="A1887" t="s">
        <v>3489</v>
      </c>
      <c r="B1887">
        <v>900149156</v>
      </c>
      <c r="C1887" t="s">
        <v>6111</v>
      </c>
      <c r="D1887" s="2">
        <v>43609</v>
      </c>
      <c r="E1887" t="s">
        <v>6129</v>
      </c>
      <c r="F1887" t="s">
        <v>6163</v>
      </c>
      <c r="G1887">
        <v>231444</v>
      </c>
    </row>
    <row r="1888" spans="1:7" x14ac:dyDescent="0.35">
      <c r="A1888" t="s">
        <v>1408</v>
      </c>
      <c r="B1888">
        <v>954809761</v>
      </c>
      <c r="C1888" t="s">
        <v>6120</v>
      </c>
      <c r="D1888" s="2">
        <v>35210</v>
      </c>
      <c r="E1888" t="s">
        <v>6135</v>
      </c>
      <c r="F1888" t="s">
        <v>6139</v>
      </c>
      <c r="G1888">
        <v>4348413243</v>
      </c>
    </row>
    <row r="1889" spans="1:7" x14ac:dyDescent="0.35">
      <c r="A1889" t="s">
        <v>3676</v>
      </c>
      <c r="B1889">
        <v>502087157</v>
      </c>
      <c r="C1889" t="s">
        <v>6103</v>
      </c>
      <c r="D1889" s="2">
        <v>24616</v>
      </c>
      <c r="E1889" t="s">
        <v>6127</v>
      </c>
      <c r="F1889" t="s">
        <v>6134</v>
      </c>
      <c r="G1889">
        <v>1546195182</v>
      </c>
    </row>
    <row r="1890" spans="1:7" x14ac:dyDescent="0.35">
      <c r="A1890" t="s">
        <v>3091</v>
      </c>
      <c r="B1890">
        <v>196549293</v>
      </c>
      <c r="C1890" t="s">
        <v>6113</v>
      </c>
      <c r="D1890" s="2">
        <v>22426</v>
      </c>
      <c r="E1890" t="s">
        <v>6129</v>
      </c>
      <c r="F1890" t="s">
        <v>2588</v>
      </c>
      <c r="G1890">
        <v>1966455</v>
      </c>
    </row>
    <row r="1891" spans="1:7" x14ac:dyDescent="0.35">
      <c r="A1891" t="s">
        <v>2493</v>
      </c>
      <c r="B1891">
        <v>533428499</v>
      </c>
      <c r="C1891" t="s">
        <v>6102</v>
      </c>
      <c r="D1891" s="2">
        <v>34478</v>
      </c>
      <c r="E1891" t="s">
        <v>6129</v>
      </c>
      <c r="F1891" t="s">
        <v>6161</v>
      </c>
      <c r="G1891">
        <v>1657516758</v>
      </c>
    </row>
    <row r="1892" spans="1:7" x14ac:dyDescent="0.35">
      <c r="A1892" t="s">
        <v>2971</v>
      </c>
      <c r="B1892">
        <v>662531806</v>
      </c>
      <c r="C1892" t="s">
        <v>6118</v>
      </c>
      <c r="D1892" s="2">
        <v>36304</v>
      </c>
      <c r="E1892" t="s">
        <v>6135</v>
      </c>
      <c r="F1892" t="s">
        <v>6159</v>
      </c>
      <c r="G1892">
        <v>19243008</v>
      </c>
    </row>
    <row r="1893" spans="1:7" x14ac:dyDescent="0.35">
      <c r="A1893" t="s">
        <v>607</v>
      </c>
      <c r="B1893">
        <v>214763067</v>
      </c>
      <c r="C1893" t="s">
        <v>6106</v>
      </c>
      <c r="D1893" s="2">
        <v>31192</v>
      </c>
      <c r="E1893" t="s">
        <v>6127</v>
      </c>
      <c r="F1893" t="s">
        <v>5619</v>
      </c>
      <c r="G1893">
        <v>788925201</v>
      </c>
    </row>
    <row r="1894" spans="1:7" x14ac:dyDescent="0.35">
      <c r="A1894" t="s">
        <v>2430</v>
      </c>
      <c r="B1894">
        <v>86568311</v>
      </c>
      <c r="C1894" t="s">
        <v>6114</v>
      </c>
      <c r="D1894" s="2">
        <v>24616</v>
      </c>
      <c r="E1894" t="s">
        <v>6133</v>
      </c>
      <c r="F1894" t="s">
        <v>6154</v>
      </c>
      <c r="G1894">
        <v>75923904</v>
      </c>
    </row>
    <row r="1895" spans="1:7" x14ac:dyDescent="0.35">
      <c r="A1895" t="s">
        <v>174</v>
      </c>
      <c r="B1895">
        <v>371460998</v>
      </c>
      <c r="C1895" t="s">
        <v>6112</v>
      </c>
      <c r="D1895" s="2">
        <v>20965</v>
      </c>
      <c r="E1895" t="s">
        <v>6129</v>
      </c>
      <c r="F1895" t="s">
        <v>6173</v>
      </c>
      <c r="G1895">
        <v>2877675</v>
      </c>
    </row>
    <row r="1896" spans="1:7" x14ac:dyDescent="0.35">
      <c r="A1896" t="s">
        <v>3765</v>
      </c>
      <c r="B1896">
        <v>77627444</v>
      </c>
      <c r="C1896" t="s">
        <v>6116</v>
      </c>
      <c r="D1896" s="2">
        <v>37400</v>
      </c>
      <c r="E1896" t="s">
        <v>6135</v>
      </c>
      <c r="F1896" t="s">
        <v>6149</v>
      </c>
      <c r="G1896">
        <v>1175016704</v>
      </c>
    </row>
    <row r="1897" spans="1:7" x14ac:dyDescent="0.35">
      <c r="A1897" t="s">
        <v>1833</v>
      </c>
      <c r="B1897">
        <v>479252612</v>
      </c>
      <c r="C1897" t="s">
        <v>6105</v>
      </c>
      <c r="D1897" s="2">
        <v>22790</v>
      </c>
      <c r="E1897" t="s">
        <v>6133</v>
      </c>
      <c r="F1897" t="s">
        <v>6166</v>
      </c>
      <c r="G1897">
        <v>863987391</v>
      </c>
    </row>
    <row r="1898" spans="1:7" x14ac:dyDescent="0.35">
      <c r="A1898" t="s">
        <v>4034</v>
      </c>
      <c r="B1898">
        <v>335718706</v>
      </c>
      <c r="C1898" t="s">
        <v>6108</v>
      </c>
      <c r="D1898" s="2">
        <v>42515</v>
      </c>
      <c r="E1898" t="s">
        <v>6127</v>
      </c>
      <c r="F1898" t="s">
        <v>6158</v>
      </c>
      <c r="G1898">
        <v>4558598875</v>
      </c>
    </row>
    <row r="1899" spans="1:7" x14ac:dyDescent="0.35">
      <c r="A1899" t="s">
        <v>2832</v>
      </c>
      <c r="B1899">
        <v>208888660</v>
      </c>
      <c r="C1899" t="s">
        <v>6103</v>
      </c>
      <c r="D1899" s="2">
        <v>36304</v>
      </c>
      <c r="E1899" t="s">
        <v>6127</v>
      </c>
      <c r="F1899" t="s">
        <v>6165</v>
      </c>
      <c r="G1899">
        <v>1109537754</v>
      </c>
    </row>
    <row r="1900" spans="1:7" x14ac:dyDescent="0.35">
      <c r="A1900" t="s">
        <v>3925</v>
      </c>
      <c r="B1900">
        <v>841889132</v>
      </c>
      <c r="C1900" t="s">
        <v>6104</v>
      </c>
      <c r="D1900" s="2">
        <v>38497</v>
      </c>
      <c r="E1900" t="s">
        <v>6135</v>
      </c>
      <c r="F1900" t="s">
        <v>6128</v>
      </c>
      <c r="G1900">
        <v>749791536</v>
      </c>
    </row>
    <row r="1901" spans="1:7" x14ac:dyDescent="0.35">
      <c r="A1901" t="s">
        <v>4568</v>
      </c>
      <c r="B1901">
        <v>8006740</v>
      </c>
      <c r="C1901" t="s">
        <v>6114</v>
      </c>
      <c r="D1901" s="2">
        <v>27173</v>
      </c>
      <c r="E1901" t="s">
        <v>6135</v>
      </c>
      <c r="F1901" t="s">
        <v>6167</v>
      </c>
      <c r="G1901">
        <v>576049152</v>
      </c>
    </row>
    <row r="1902" spans="1:7" x14ac:dyDescent="0.35">
      <c r="A1902" t="s">
        <v>3493</v>
      </c>
      <c r="B1902">
        <v>30606504</v>
      </c>
      <c r="C1902" t="s">
        <v>6122</v>
      </c>
      <c r="D1902" s="2">
        <v>31921</v>
      </c>
      <c r="E1902" t="s">
        <v>6135</v>
      </c>
      <c r="F1902" t="s">
        <v>6164</v>
      </c>
      <c r="G1902">
        <v>8722155</v>
      </c>
    </row>
    <row r="1903" spans="1:7" x14ac:dyDescent="0.35">
      <c r="A1903" t="s">
        <v>3028</v>
      </c>
      <c r="B1903">
        <v>388752627</v>
      </c>
      <c r="C1903" t="s">
        <v>6102</v>
      </c>
      <c r="D1903" s="2">
        <v>40687</v>
      </c>
      <c r="E1903" t="s">
        <v>6127</v>
      </c>
      <c r="F1903" t="s">
        <v>6138</v>
      </c>
      <c r="G1903">
        <v>2020338811</v>
      </c>
    </row>
    <row r="1904" spans="1:7" x14ac:dyDescent="0.35">
      <c r="A1904" t="s">
        <v>495</v>
      </c>
      <c r="B1904">
        <v>699779800</v>
      </c>
      <c r="C1904" t="s">
        <v>6119</v>
      </c>
      <c r="D1904" s="2">
        <v>27905</v>
      </c>
      <c r="E1904" t="s">
        <v>6131</v>
      </c>
      <c r="F1904" t="s">
        <v>6172</v>
      </c>
      <c r="G1904">
        <v>1748024551</v>
      </c>
    </row>
    <row r="1905" spans="1:7" x14ac:dyDescent="0.35">
      <c r="A1905" t="s">
        <v>5102</v>
      </c>
      <c r="B1905">
        <v>518446998</v>
      </c>
      <c r="C1905" t="s">
        <v>6122</v>
      </c>
      <c r="D1905" s="2">
        <v>36671</v>
      </c>
      <c r="E1905" t="s">
        <v>6131</v>
      </c>
      <c r="F1905" t="s">
        <v>6164</v>
      </c>
      <c r="G1905">
        <v>1970522316</v>
      </c>
    </row>
    <row r="1906" spans="1:7" x14ac:dyDescent="0.35">
      <c r="A1906" t="s">
        <v>3129</v>
      </c>
      <c r="B1906">
        <v>54092581</v>
      </c>
      <c r="C1906" t="s">
        <v>6112</v>
      </c>
      <c r="D1906" s="2">
        <v>31192</v>
      </c>
      <c r="E1906" t="s">
        <v>6127</v>
      </c>
      <c r="F1906" t="s">
        <v>6173</v>
      </c>
      <c r="G1906">
        <v>723763287</v>
      </c>
    </row>
    <row r="1907" spans="1:7" x14ac:dyDescent="0.35">
      <c r="A1907" t="s">
        <v>352</v>
      </c>
      <c r="B1907">
        <v>807171368</v>
      </c>
      <c r="C1907" t="s">
        <v>6112</v>
      </c>
      <c r="D1907" s="2">
        <v>23155</v>
      </c>
      <c r="E1907" t="s">
        <v>6133</v>
      </c>
      <c r="F1907" t="s">
        <v>6173</v>
      </c>
      <c r="G1907">
        <v>991137147</v>
      </c>
    </row>
    <row r="1908" spans="1:7" x14ac:dyDescent="0.35">
      <c r="A1908" t="s">
        <v>1400</v>
      </c>
      <c r="B1908">
        <v>490762884</v>
      </c>
      <c r="C1908" t="s">
        <v>6105</v>
      </c>
      <c r="D1908" s="2">
        <v>39226</v>
      </c>
      <c r="E1908" t="s">
        <v>6135</v>
      </c>
      <c r="F1908" t="s">
        <v>6166</v>
      </c>
      <c r="G1908">
        <v>162603456</v>
      </c>
    </row>
    <row r="1909" spans="1:7" x14ac:dyDescent="0.35">
      <c r="A1909" t="s">
        <v>2944</v>
      </c>
      <c r="B1909">
        <v>808794445</v>
      </c>
      <c r="C1909" t="s">
        <v>6106</v>
      </c>
      <c r="D1909" s="2">
        <v>31921</v>
      </c>
      <c r="E1909" t="s">
        <v>6133</v>
      </c>
      <c r="F1909" t="s">
        <v>5619</v>
      </c>
      <c r="G1909">
        <v>494129664</v>
      </c>
    </row>
    <row r="1910" spans="1:7" x14ac:dyDescent="0.35">
      <c r="A1910" t="s">
        <v>2797</v>
      </c>
      <c r="B1910">
        <v>318114026</v>
      </c>
      <c r="C1910" t="s">
        <v>6108</v>
      </c>
      <c r="D1910" s="2">
        <v>28999</v>
      </c>
      <c r="E1910" t="s">
        <v>6127</v>
      </c>
      <c r="F1910" t="s">
        <v>6130</v>
      </c>
      <c r="G1910">
        <v>2036261577</v>
      </c>
    </row>
    <row r="1911" spans="1:7" x14ac:dyDescent="0.35">
      <c r="A1911" t="s">
        <v>3253</v>
      </c>
      <c r="B1911">
        <v>586460989</v>
      </c>
      <c r="C1911" t="s">
        <v>6102</v>
      </c>
      <c r="D1911" s="2">
        <v>29366</v>
      </c>
      <c r="E1911" t="s">
        <v>6131</v>
      </c>
      <c r="F1911" t="s">
        <v>6161</v>
      </c>
      <c r="G1911">
        <v>274699152</v>
      </c>
    </row>
    <row r="1912" spans="1:7" x14ac:dyDescent="0.35">
      <c r="A1912" t="s">
        <v>4925</v>
      </c>
      <c r="B1912">
        <v>529389770</v>
      </c>
      <c r="C1912" t="s">
        <v>6102</v>
      </c>
      <c r="D1912" s="2">
        <v>39593</v>
      </c>
      <c r="E1912" t="s">
        <v>6131</v>
      </c>
      <c r="F1912" t="s">
        <v>6138</v>
      </c>
      <c r="G1912">
        <v>3213749084</v>
      </c>
    </row>
    <row r="1913" spans="1:7" x14ac:dyDescent="0.35">
      <c r="A1913" t="s">
        <v>2178</v>
      </c>
      <c r="B1913">
        <v>717220415</v>
      </c>
      <c r="C1913" t="s">
        <v>6103</v>
      </c>
      <c r="D1913" s="2">
        <v>38497</v>
      </c>
      <c r="E1913" t="s">
        <v>6129</v>
      </c>
      <c r="F1913" t="s">
        <v>6165</v>
      </c>
      <c r="G1913">
        <v>2759250624</v>
      </c>
    </row>
    <row r="1914" spans="1:7" x14ac:dyDescent="0.35">
      <c r="A1914" t="s">
        <v>3767</v>
      </c>
      <c r="B1914">
        <v>604469384</v>
      </c>
      <c r="C1914" t="s">
        <v>6106</v>
      </c>
      <c r="D1914" s="2">
        <v>37765</v>
      </c>
      <c r="E1914" t="s">
        <v>6135</v>
      </c>
      <c r="F1914" t="s">
        <v>5619</v>
      </c>
      <c r="G1914">
        <v>31194065</v>
      </c>
    </row>
    <row r="1915" spans="1:7" x14ac:dyDescent="0.35">
      <c r="A1915" t="s">
        <v>1380</v>
      </c>
      <c r="B1915">
        <v>903350842</v>
      </c>
      <c r="C1915" t="s">
        <v>6115</v>
      </c>
      <c r="D1915" s="2">
        <v>41054</v>
      </c>
      <c r="E1915" t="s">
        <v>6129</v>
      </c>
      <c r="F1915" t="s">
        <v>6171</v>
      </c>
      <c r="G1915">
        <v>903497595</v>
      </c>
    </row>
    <row r="1916" spans="1:7" x14ac:dyDescent="0.35">
      <c r="A1916" t="s">
        <v>335</v>
      </c>
      <c r="B1916">
        <v>211513274</v>
      </c>
      <c r="C1916" t="s">
        <v>6104</v>
      </c>
      <c r="D1916" s="2">
        <v>24616</v>
      </c>
      <c r="E1916" t="s">
        <v>6135</v>
      </c>
      <c r="F1916" t="s">
        <v>6128</v>
      </c>
      <c r="G1916">
        <v>3191953812</v>
      </c>
    </row>
    <row r="1917" spans="1:7" x14ac:dyDescent="0.35">
      <c r="A1917" t="s">
        <v>2256</v>
      </c>
      <c r="B1917">
        <v>336103947</v>
      </c>
      <c r="C1917" t="s">
        <v>6108</v>
      </c>
      <c r="D1917" s="2">
        <v>34478</v>
      </c>
      <c r="E1917" t="s">
        <v>6133</v>
      </c>
      <c r="F1917" t="s">
        <v>6170</v>
      </c>
      <c r="G1917">
        <v>54579525</v>
      </c>
    </row>
    <row r="1918" spans="1:7" x14ac:dyDescent="0.35">
      <c r="A1918" t="s">
        <v>932</v>
      </c>
      <c r="B1918">
        <v>104344203</v>
      </c>
      <c r="C1918" t="s">
        <v>6122</v>
      </c>
      <c r="D1918" s="2">
        <v>22061</v>
      </c>
      <c r="E1918" t="s">
        <v>6133</v>
      </c>
      <c r="F1918" t="s">
        <v>4140</v>
      </c>
      <c r="G1918">
        <v>1526056392</v>
      </c>
    </row>
    <row r="1919" spans="1:7" x14ac:dyDescent="0.35">
      <c r="A1919" t="s">
        <v>265</v>
      </c>
      <c r="B1919">
        <v>249026203</v>
      </c>
      <c r="C1919" t="s">
        <v>6108</v>
      </c>
      <c r="D1919" s="2">
        <v>36304</v>
      </c>
      <c r="E1919" t="s">
        <v>6127</v>
      </c>
      <c r="F1919" t="s">
        <v>6152</v>
      </c>
      <c r="G1919">
        <v>8345708</v>
      </c>
    </row>
    <row r="1920" spans="1:7" x14ac:dyDescent="0.35">
      <c r="A1920" t="s">
        <v>1562</v>
      </c>
      <c r="B1920">
        <v>983282046</v>
      </c>
      <c r="C1920" t="s">
        <v>6104</v>
      </c>
      <c r="D1920" s="2">
        <v>43976</v>
      </c>
      <c r="E1920" t="s">
        <v>6127</v>
      </c>
      <c r="F1920" t="s">
        <v>6128</v>
      </c>
      <c r="G1920">
        <v>151820916</v>
      </c>
    </row>
    <row r="1921" spans="1:7" x14ac:dyDescent="0.35">
      <c r="A1921" t="s">
        <v>3448</v>
      </c>
      <c r="B1921">
        <v>701274382</v>
      </c>
      <c r="C1921" t="s">
        <v>6120</v>
      </c>
      <c r="D1921" s="2">
        <v>27538</v>
      </c>
      <c r="E1921" t="s">
        <v>6129</v>
      </c>
      <c r="F1921" t="s">
        <v>6139</v>
      </c>
      <c r="G1921">
        <v>749111188</v>
      </c>
    </row>
    <row r="1922" spans="1:7" x14ac:dyDescent="0.35">
      <c r="A1922" t="s">
        <v>681</v>
      </c>
      <c r="B1922">
        <v>547781025</v>
      </c>
      <c r="C1922" t="s">
        <v>6108</v>
      </c>
      <c r="D1922" s="2">
        <v>42880</v>
      </c>
      <c r="E1922" t="s">
        <v>6133</v>
      </c>
      <c r="F1922" t="s">
        <v>6146</v>
      </c>
      <c r="G1922">
        <v>1852244415</v>
      </c>
    </row>
    <row r="1923" spans="1:7" x14ac:dyDescent="0.35">
      <c r="A1923" t="s">
        <v>1016</v>
      </c>
      <c r="B1923">
        <v>598697376</v>
      </c>
      <c r="C1923" t="s">
        <v>6108</v>
      </c>
      <c r="D1923" s="2">
        <v>24616</v>
      </c>
      <c r="E1923" t="s">
        <v>6127</v>
      </c>
      <c r="F1923" t="s">
        <v>6170</v>
      </c>
      <c r="G1923">
        <v>1114490562</v>
      </c>
    </row>
    <row r="1924" spans="1:7" x14ac:dyDescent="0.35">
      <c r="A1924" t="s">
        <v>771</v>
      </c>
      <c r="B1924">
        <v>384256484</v>
      </c>
      <c r="C1924" t="s">
        <v>6108</v>
      </c>
      <c r="D1924" s="2">
        <v>24983</v>
      </c>
      <c r="E1924" t="s">
        <v>6135</v>
      </c>
      <c r="F1924" t="s">
        <v>6152</v>
      </c>
      <c r="G1924">
        <v>13106016</v>
      </c>
    </row>
    <row r="1925" spans="1:7" x14ac:dyDescent="0.35">
      <c r="A1925" t="s">
        <v>4408</v>
      </c>
      <c r="B1925">
        <v>802815139</v>
      </c>
      <c r="C1925" t="s">
        <v>6108</v>
      </c>
      <c r="D1925" s="2">
        <v>29731</v>
      </c>
      <c r="E1925" t="s">
        <v>6127</v>
      </c>
      <c r="F1925" t="s">
        <v>6148</v>
      </c>
      <c r="G1925">
        <v>775677952</v>
      </c>
    </row>
    <row r="1926" spans="1:7" x14ac:dyDescent="0.35">
      <c r="A1926" t="s">
        <v>4602</v>
      </c>
      <c r="B1926">
        <v>359480447</v>
      </c>
      <c r="C1926" t="s">
        <v>6113</v>
      </c>
      <c r="D1926" s="2">
        <v>39226</v>
      </c>
      <c r="E1926" t="s">
        <v>6135</v>
      </c>
      <c r="F1926" t="s">
        <v>6153</v>
      </c>
      <c r="G1926">
        <v>11287008</v>
      </c>
    </row>
    <row r="1927" spans="1:7" x14ac:dyDescent="0.35">
      <c r="A1927" t="s">
        <v>1008</v>
      </c>
      <c r="B1927">
        <v>286598152</v>
      </c>
      <c r="C1927" t="s">
        <v>6104</v>
      </c>
      <c r="D1927" s="2">
        <v>28270</v>
      </c>
      <c r="E1927" t="s">
        <v>6135</v>
      </c>
      <c r="F1927" t="s">
        <v>6162</v>
      </c>
      <c r="G1927">
        <v>1431760512</v>
      </c>
    </row>
    <row r="1928" spans="1:7" x14ac:dyDescent="0.35">
      <c r="A1928" t="s">
        <v>3954</v>
      </c>
      <c r="B1928">
        <v>333127572</v>
      </c>
      <c r="C1928" t="s">
        <v>6118</v>
      </c>
      <c r="D1928" s="2">
        <v>31556</v>
      </c>
      <c r="E1928" t="s">
        <v>6133</v>
      </c>
      <c r="F1928" t="s">
        <v>6159</v>
      </c>
      <c r="G1928">
        <v>21748704</v>
      </c>
    </row>
    <row r="1929" spans="1:7" x14ac:dyDescent="0.35">
      <c r="A1929" t="s">
        <v>5020</v>
      </c>
      <c r="B1929">
        <v>468039144</v>
      </c>
      <c r="C1929" t="s">
        <v>6114</v>
      </c>
      <c r="D1929" s="2">
        <v>29731</v>
      </c>
      <c r="E1929" t="s">
        <v>6133</v>
      </c>
      <c r="F1929" t="s">
        <v>6167</v>
      </c>
      <c r="G1929">
        <v>559386486</v>
      </c>
    </row>
    <row r="1930" spans="1:7" x14ac:dyDescent="0.35">
      <c r="A1930" t="s">
        <v>3945</v>
      </c>
      <c r="B1930">
        <v>901841302</v>
      </c>
      <c r="C1930" t="s">
        <v>6108</v>
      </c>
      <c r="D1930" s="2">
        <v>42880</v>
      </c>
      <c r="E1930" t="s">
        <v>6127</v>
      </c>
      <c r="F1930" t="s">
        <v>6144</v>
      </c>
      <c r="G1930">
        <v>1226088909</v>
      </c>
    </row>
    <row r="1931" spans="1:7" x14ac:dyDescent="0.35">
      <c r="A1931" t="s">
        <v>1629</v>
      </c>
      <c r="B1931">
        <v>832256671</v>
      </c>
      <c r="C1931" t="s">
        <v>6105</v>
      </c>
      <c r="D1931" s="2">
        <v>30460</v>
      </c>
      <c r="E1931" t="s">
        <v>6135</v>
      </c>
      <c r="F1931" t="s">
        <v>6141</v>
      </c>
      <c r="G1931">
        <v>486763956</v>
      </c>
    </row>
    <row r="1932" spans="1:7" x14ac:dyDescent="0.35">
      <c r="A1932" t="s">
        <v>5060</v>
      </c>
      <c r="B1932">
        <v>796584522</v>
      </c>
      <c r="C1932" t="s">
        <v>6113</v>
      </c>
      <c r="D1932" s="2">
        <v>29731</v>
      </c>
      <c r="E1932" t="s">
        <v>6133</v>
      </c>
      <c r="F1932" t="s">
        <v>6153</v>
      </c>
      <c r="G1932">
        <v>3439103913</v>
      </c>
    </row>
    <row r="1933" spans="1:7" x14ac:dyDescent="0.35">
      <c r="A1933" t="s">
        <v>2210</v>
      </c>
      <c r="B1933">
        <v>7702909</v>
      </c>
      <c r="C1933" t="s">
        <v>6102</v>
      </c>
      <c r="D1933" s="2">
        <v>43609</v>
      </c>
      <c r="E1933" t="s">
        <v>6131</v>
      </c>
      <c r="F1933" t="s">
        <v>6174</v>
      </c>
      <c r="G1933">
        <v>40812018</v>
      </c>
    </row>
    <row r="1934" spans="1:7" x14ac:dyDescent="0.35">
      <c r="A1934" t="s">
        <v>4754</v>
      </c>
      <c r="B1934">
        <v>391021354</v>
      </c>
      <c r="C1934" t="s">
        <v>6119</v>
      </c>
      <c r="D1934" s="2">
        <v>26444</v>
      </c>
      <c r="E1934" t="s">
        <v>6135</v>
      </c>
      <c r="F1934" t="s">
        <v>6169</v>
      </c>
      <c r="G1934">
        <v>1306407168</v>
      </c>
    </row>
    <row r="1935" spans="1:7" x14ac:dyDescent="0.35">
      <c r="A1935" t="s">
        <v>1267</v>
      </c>
      <c r="B1935">
        <v>796966460</v>
      </c>
      <c r="C1935" t="s">
        <v>6108</v>
      </c>
      <c r="D1935" s="2">
        <v>35939</v>
      </c>
      <c r="E1935" t="s">
        <v>6129</v>
      </c>
      <c r="F1935" t="s">
        <v>6144</v>
      </c>
      <c r="G1935">
        <v>1050305028</v>
      </c>
    </row>
    <row r="1936" spans="1:7" x14ac:dyDescent="0.35">
      <c r="A1936" t="s">
        <v>2906</v>
      </c>
      <c r="B1936">
        <v>345882308</v>
      </c>
      <c r="C1936" t="s">
        <v>6112</v>
      </c>
      <c r="D1936" s="2">
        <v>39226</v>
      </c>
      <c r="E1936" t="s">
        <v>6135</v>
      </c>
      <c r="F1936" t="s">
        <v>6142</v>
      </c>
      <c r="G1936">
        <v>1622156533</v>
      </c>
    </row>
    <row r="1937" spans="1:7" x14ac:dyDescent="0.35">
      <c r="A1937" t="s">
        <v>2200</v>
      </c>
      <c r="B1937">
        <v>146974938</v>
      </c>
      <c r="C1937" t="s">
        <v>6112</v>
      </c>
      <c r="D1937" s="2">
        <v>30827</v>
      </c>
      <c r="E1937" t="s">
        <v>6133</v>
      </c>
      <c r="F1937" t="s">
        <v>6142</v>
      </c>
      <c r="G1937">
        <v>70386822</v>
      </c>
    </row>
    <row r="1938" spans="1:7" x14ac:dyDescent="0.35">
      <c r="A1938" t="s">
        <v>5275</v>
      </c>
      <c r="B1938">
        <v>479441115</v>
      </c>
      <c r="C1938" t="s">
        <v>6102</v>
      </c>
      <c r="D1938" s="2">
        <v>39958</v>
      </c>
      <c r="E1938" t="s">
        <v>6135</v>
      </c>
      <c r="F1938" t="s">
        <v>6161</v>
      </c>
      <c r="G1938">
        <v>566746992</v>
      </c>
    </row>
    <row r="1939" spans="1:7" x14ac:dyDescent="0.35">
      <c r="A1939" t="s">
        <v>2064</v>
      </c>
      <c r="B1939">
        <v>632127868</v>
      </c>
      <c r="C1939" t="s">
        <v>6108</v>
      </c>
      <c r="D1939" s="2">
        <v>24251</v>
      </c>
      <c r="E1939" t="s">
        <v>6129</v>
      </c>
      <c r="F1939" t="s">
        <v>6146</v>
      </c>
      <c r="G1939">
        <v>86385432</v>
      </c>
    </row>
    <row r="1940" spans="1:7" x14ac:dyDescent="0.35">
      <c r="A1940" t="s">
        <v>2886</v>
      </c>
      <c r="B1940">
        <v>247215446</v>
      </c>
      <c r="C1940" t="s">
        <v>6111</v>
      </c>
      <c r="D1940" s="2">
        <v>30827</v>
      </c>
      <c r="E1940" t="s">
        <v>6131</v>
      </c>
      <c r="F1940" t="s">
        <v>6163</v>
      </c>
      <c r="G1940">
        <v>2041705952</v>
      </c>
    </row>
    <row r="1941" spans="1:7" x14ac:dyDescent="0.35">
      <c r="A1941" t="s">
        <v>2158</v>
      </c>
      <c r="B1941">
        <v>363716149</v>
      </c>
      <c r="C1941" t="s">
        <v>6120</v>
      </c>
      <c r="D1941" s="2">
        <v>38861</v>
      </c>
      <c r="E1941" t="s">
        <v>6133</v>
      </c>
      <c r="F1941" t="s">
        <v>6139</v>
      </c>
      <c r="G1941">
        <v>2426223525</v>
      </c>
    </row>
    <row r="1942" spans="1:7" x14ac:dyDescent="0.35">
      <c r="A1942" t="s">
        <v>5369</v>
      </c>
      <c r="B1942">
        <v>516644526</v>
      </c>
      <c r="C1942" t="s">
        <v>6113</v>
      </c>
      <c r="D1942" s="2">
        <v>26444</v>
      </c>
      <c r="E1942" t="s">
        <v>6135</v>
      </c>
      <c r="F1942" t="s">
        <v>2919</v>
      </c>
      <c r="G1942">
        <v>1513720164</v>
      </c>
    </row>
    <row r="1943" spans="1:7" x14ac:dyDescent="0.35">
      <c r="A1943" t="s">
        <v>1631</v>
      </c>
      <c r="B1943">
        <v>238742168</v>
      </c>
      <c r="C1943" t="s">
        <v>6104</v>
      </c>
      <c r="D1943" s="2">
        <v>36671</v>
      </c>
      <c r="E1943" t="s">
        <v>6135</v>
      </c>
      <c r="F1943" t="s">
        <v>6162</v>
      </c>
      <c r="G1943">
        <v>546493248</v>
      </c>
    </row>
    <row r="1944" spans="1:7" x14ac:dyDescent="0.35">
      <c r="A1944" t="s">
        <v>5347</v>
      </c>
      <c r="B1944">
        <v>130397149</v>
      </c>
      <c r="C1944" t="s">
        <v>6104</v>
      </c>
      <c r="D1944" s="2">
        <v>22061</v>
      </c>
      <c r="E1944" t="s">
        <v>6135</v>
      </c>
      <c r="F1944" t="s">
        <v>6162</v>
      </c>
      <c r="G1944">
        <v>2548791414</v>
      </c>
    </row>
    <row r="1945" spans="1:7" x14ac:dyDescent="0.35">
      <c r="A1945" t="s">
        <v>3542</v>
      </c>
      <c r="B1945">
        <v>234938324</v>
      </c>
      <c r="C1945" t="s">
        <v>6108</v>
      </c>
      <c r="D1945" s="2">
        <v>35575</v>
      </c>
      <c r="E1945" t="s">
        <v>6140</v>
      </c>
      <c r="F1945" t="s">
        <v>6170</v>
      </c>
      <c r="G1945">
        <v>9832512</v>
      </c>
    </row>
    <row r="1946" spans="1:7" x14ac:dyDescent="0.35">
      <c r="A1946" t="s">
        <v>2317</v>
      </c>
      <c r="B1946">
        <v>863428067</v>
      </c>
      <c r="C1946" t="s">
        <v>6101</v>
      </c>
      <c r="D1946" s="2">
        <v>35210</v>
      </c>
      <c r="E1946" t="s">
        <v>6129</v>
      </c>
      <c r="F1946" t="s">
        <v>6132</v>
      </c>
      <c r="G1946">
        <v>2073841875</v>
      </c>
    </row>
    <row r="1947" spans="1:7" x14ac:dyDescent="0.35">
      <c r="A1947" t="s">
        <v>5845</v>
      </c>
      <c r="B1947">
        <v>54474771</v>
      </c>
      <c r="C1947" t="s">
        <v>6114</v>
      </c>
      <c r="D1947" s="2">
        <v>41419</v>
      </c>
      <c r="E1947" t="s">
        <v>6135</v>
      </c>
      <c r="F1947" t="s">
        <v>6151</v>
      </c>
      <c r="G1947">
        <v>3806451324</v>
      </c>
    </row>
    <row r="1948" spans="1:7" x14ac:dyDescent="0.35">
      <c r="A1948" t="s">
        <v>1845</v>
      </c>
      <c r="B1948">
        <v>665812247</v>
      </c>
      <c r="C1948" t="s">
        <v>6109</v>
      </c>
      <c r="D1948" s="2">
        <v>37036</v>
      </c>
      <c r="E1948" t="s">
        <v>6129</v>
      </c>
      <c r="F1948" t="s">
        <v>6160</v>
      </c>
      <c r="G1948">
        <v>3800272</v>
      </c>
    </row>
    <row r="1949" spans="1:7" x14ac:dyDescent="0.35">
      <c r="A1949" t="s">
        <v>4237</v>
      </c>
      <c r="B1949">
        <v>399588315</v>
      </c>
      <c r="C1949" t="s">
        <v>6112</v>
      </c>
      <c r="D1949" s="2">
        <v>44705</v>
      </c>
      <c r="E1949" t="s">
        <v>6131</v>
      </c>
      <c r="F1949" t="s">
        <v>6173</v>
      </c>
      <c r="G1949">
        <v>13722852</v>
      </c>
    </row>
    <row r="1950" spans="1:7" x14ac:dyDescent="0.35">
      <c r="A1950" t="s">
        <v>737</v>
      </c>
      <c r="B1950">
        <v>292303183</v>
      </c>
      <c r="C1950" t="s">
        <v>6108</v>
      </c>
      <c r="D1950" s="2">
        <v>31921</v>
      </c>
      <c r="E1950" t="s">
        <v>6140</v>
      </c>
      <c r="F1950" t="s">
        <v>6143</v>
      </c>
      <c r="G1950">
        <v>187639725</v>
      </c>
    </row>
    <row r="1951" spans="1:7" x14ac:dyDescent="0.35">
      <c r="A1951" t="s">
        <v>822</v>
      </c>
      <c r="B1951">
        <v>169459563</v>
      </c>
      <c r="C1951" t="s">
        <v>6108</v>
      </c>
      <c r="D1951" s="2">
        <v>40687</v>
      </c>
      <c r="E1951" t="s">
        <v>6135</v>
      </c>
      <c r="F1951" t="s">
        <v>6144</v>
      </c>
      <c r="G1951">
        <v>844638704</v>
      </c>
    </row>
    <row r="1952" spans="1:7" x14ac:dyDescent="0.35">
      <c r="A1952" t="s">
        <v>3757</v>
      </c>
      <c r="B1952">
        <v>523307003</v>
      </c>
      <c r="C1952" t="s">
        <v>6120</v>
      </c>
      <c r="D1952" s="2">
        <v>43609</v>
      </c>
      <c r="E1952" t="s">
        <v>6135</v>
      </c>
      <c r="F1952" t="s">
        <v>6139</v>
      </c>
      <c r="G1952">
        <v>2901411744</v>
      </c>
    </row>
    <row r="1953" spans="1:7" x14ac:dyDescent="0.35">
      <c r="A1953" t="s">
        <v>4444</v>
      </c>
      <c r="B1953">
        <v>672710860</v>
      </c>
      <c r="C1953" t="s">
        <v>6113</v>
      </c>
      <c r="D1953" s="2">
        <v>33749</v>
      </c>
      <c r="E1953" t="s">
        <v>6131</v>
      </c>
      <c r="F1953" t="s">
        <v>6153</v>
      </c>
      <c r="G1953">
        <v>2168338491</v>
      </c>
    </row>
    <row r="1954" spans="1:7" x14ac:dyDescent="0.35">
      <c r="A1954" t="s">
        <v>1655</v>
      </c>
      <c r="B1954">
        <v>838500892</v>
      </c>
      <c r="C1954" t="s">
        <v>6108</v>
      </c>
      <c r="D1954" s="2">
        <v>22061</v>
      </c>
      <c r="E1954" t="s">
        <v>6135</v>
      </c>
      <c r="F1954" t="s">
        <v>6130</v>
      </c>
      <c r="G1954">
        <v>769479228</v>
      </c>
    </row>
    <row r="1955" spans="1:7" x14ac:dyDescent="0.35">
      <c r="A1955" t="s">
        <v>1821</v>
      </c>
      <c r="B1955">
        <v>331172887</v>
      </c>
      <c r="C1955" t="s">
        <v>6108</v>
      </c>
      <c r="D1955" s="2">
        <v>33382</v>
      </c>
      <c r="E1955" t="s">
        <v>6135</v>
      </c>
      <c r="F1955" t="s">
        <v>6143</v>
      </c>
      <c r="G1955">
        <v>3545542935</v>
      </c>
    </row>
    <row r="1956" spans="1:7" x14ac:dyDescent="0.35">
      <c r="A1956" t="s">
        <v>2723</v>
      </c>
      <c r="B1956">
        <v>721613645</v>
      </c>
      <c r="C1956" t="s">
        <v>6118</v>
      </c>
      <c r="D1956" s="2">
        <v>22790</v>
      </c>
      <c r="E1956" t="s">
        <v>6127</v>
      </c>
      <c r="F1956" t="s">
        <v>6159</v>
      </c>
      <c r="G1956">
        <v>1699363629</v>
      </c>
    </row>
    <row r="1957" spans="1:7" x14ac:dyDescent="0.35">
      <c r="A1957" t="s">
        <v>1301</v>
      </c>
      <c r="B1957">
        <v>316783181</v>
      </c>
      <c r="C1957" t="s">
        <v>6108</v>
      </c>
      <c r="D1957" s="2">
        <v>28999</v>
      </c>
      <c r="E1957" t="s">
        <v>6135</v>
      </c>
      <c r="F1957" t="s">
        <v>6168</v>
      </c>
      <c r="G1957">
        <v>934848</v>
      </c>
    </row>
    <row r="1958" spans="1:7" x14ac:dyDescent="0.35">
      <c r="A1958" t="s">
        <v>4801</v>
      </c>
      <c r="B1958">
        <v>876279636</v>
      </c>
      <c r="C1958" t="s">
        <v>6120</v>
      </c>
      <c r="D1958" s="2">
        <v>22061</v>
      </c>
      <c r="E1958" t="s">
        <v>6131</v>
      </c>
      <c r="F1958" t="s">
        <v>4096</v>
      </c>
      <c r="G1958">
        <v>190836096</v>
      </c>
    </row>
    <row r="1959" spans="1:7" x14ac:dyDescent="0.35">
      <c r="A1959" t="s">
        <v>5620</v>
      </c>
      <c r="B1959">
        <v>942767236</v>
      </c>
      <c r="C1959" t="s">
        <v>6108</v>
      </c>
      <c r="D1959" s="2">
        <v>24983</v>
      </c>
      <c r="E1959" t="s">
        <v>6129</v>
      </c>
      <c r="F1959" t="s">
        <v>6168</v>
      </c>
      <c r="G1959">
        <v>1818272904</v>
      </c>
    </row>
    <row r="1960" spans="1:7" x14ac:dyDescent="0.35">
      <c r="A1960" t="s">
        <v>745</v>
      </c>
      <c r="B1960">
        <v>381842320</v>
      </c>
      <c r="C1960" t="s">
        <v>6108</v>
      </c>
      <c r="D1960" s="2">
        <v>32653</v>
      </c>
      <c r="E1960" t="s">
        <v>6129</v>
      </c>
      <c r="F1960" t="s">
        <v>6143</v>
      </c>
      <c r="G1960">
        <v>2504677728</v>
      </c>
    </row>
    <row r="1961" spans="1:7" x14ac:dyDescent="0.35">
      <c r="A1961" t="s">
        <v>1924</v>
      </c>
      <c r="B1961">
        <v>862925892</v>
      </c>
      <c r="C1961" t="s">
        <v>6103</v>
      </c>
      <c r="D1961" s="2">
        <v>37765</v>
      </c>
      <c r="E1961" t="s">
        <v>6127</v>
      </c>
      <c r="F1961" t="s">
        <v>6134</v>
      </c>
      <c r="G1961">
        <v>5976875</v>
      </c>
    </row>
    <row r="1962" spans="1:7" x14ac:dyDescent="0.35">
      <c r="A1962" t="s">
        <v>2896</v>
      </c>
      <c r="B1962">
        <v>692862884</v>
      </c>
      <c r="C1962" t="s">
        <v>6119</v>
      </c>
      <c r="D1962" s="2">
        <v>22061</v>
      </c>
      <c r="E1962" t="s">
        <v>6127</v>
      </c>
      <c r="F1962" t="s">
        <v>6169</v>
      </c>
      <c r="G1962">
        <v>3296786955</v>
      </c>
    </row>
    <row r="1963" spans="1:7" x14ac:dyDescent="0.35">
      <c r="A1963" t="s">
        <v>3749</v>
      </c>
      <c r="B1963">
        <v>641579724</v>
      </c>
      <c r="C1963" t="s">
        <v>6114</v>
      </c>
      <c r="D1963" s="2">
        <v>26809</v>
      </c>
      <c r="E1963" t="s">
        <v>6135</v>
      </c>
      <c r="F1963" t="s">
        <v>6167</v>
      </c>
      <c r="G1963">
        <v>1731461942</v>
      </c>
    </row>
    <row r="1964" spans="1:7" x14ac:dyDescent="0.35">
      <c r="A1964" t="s">
        <v>4030</v>
      </c>
      <c r="B1964">
        <v>192781810</v>
      </c>
      <c r="C1964" t="s">
        <v>6108</v>
      </c>
      <c r="D1964" s="2">
        <v>41419</v>
      </c>
      <c r="E1964" t="s">
        <v>6131</v>
      </c>
      <c r="F1964" t="s">
        <v>6130</v>
      </c>
      <c r="G1964">
        <v>2109398829</v>
      </c>
    </row>
    <row r="1965" spans="1:7" x14ac:dyDescent="0.35">
      <c r="A1965" t="s">
        <v>1717</v>
      </c>
      <c r="B1965">
        <v>928229617</v>
      </c>
      <c r="C1965" t="s">
        <v>6105</v>
      </c>
      <c r="D1965" s="2">
        <v>31556</v>
      </c>
      <c r="E1965" t="s">
        <v>6131</v>
      </c>
      <c r="F1965" t="s">
        <v>6141</v>
      </c>
      <c r="G1965">
        <v>3322484514</v>
      </c>
    </row>
    <row r="1966" spans="1:7" x14ac:dyDescent="0.35">
      <c r="A1966" t="s">
        <v>5730</v>
      </c>
      <c r="B1966">
        <v>387078888</v>
      </c>
      <c r="C1966" t="s">
        <v>6112</v>
      </c>
      <c r="D1966" s="2">
        <v>31921</v>
      </c>
      <c r="E1966" t="s">
        <v>6135</v>
      </c>
      <c r="F1966" t="s">
        <v>6155</v>
      </c>
      <c r="G1966">
        <v>1093164396</v>
      </c>
    </row>
    <row r="1967" spans="1:7" x14ac:dyDescent="0.35">
      <c r="A1967" t="s">
        <v>455</v>
      </c>
      <c r="B1967">
        <v>86269444</v>
      </c>
      <c r="C1967" t="s">
        <v>6108</v>
      </c>
      <c r="D1967" s="2">
        <v>39226</v>
      </c>
      <c r="E1967" t="s">
        <v>6133</v>
      </c>
      <c r="F1967" t="s">
        <v>6152</v>
      </c>
      <c r="G1967">
        <v>279170892</v>
      </c>
    </row>
    <row r="1968" spans="1:7" x14ac:dyDescent="0.35">
      <c r="A1968" t="s">
        <v>1196</v>
      </c>
      <c r="B1968">
        <v>41020835</v>
      </c>
      <c r="C1968" t="s">
        <v>6105</v>
      </c>
      <c r="D1968" s="2">
        <v>24983</v>
      </c>
      <c r="E1968" t="s">
        <v>6135</v>
      </c>
      <c r="F1968" t="s">
        <v>6141</v>
      </c>
      <c r="G1968">
        <v>279877455</v>
      </c>
    </row>
    <row r="1969" spans="1:7" x14ac:dyDescent="0.35">
      <c r="A1969" t="s">
        <v>5295</v>
      </c>
      <c r="B1969">
        <v>110966953</v>
      </c>
      <c r="C1969" t="s">
        <v>6107</v>
      </c>
      <c r="D1969" s="2">
        <v>27905</v>
      </c>
      <c r="E1969" t="s">
        <v>6131</v>
      </c>
      <c r="F1969" t="s">
        <v>6156</v>
      </c>
      <c r="G1969">
        <v>1698311316</v>
      </c>
    </row>
    <row r="1970" spans="1:7" x14ac:dyDescent="0.35">
      <c r="A1970" t="s">
        <v>4376</v>
      </c>
      <c r="B1970">
        <v>48323194</v>
      </c>
      <c r="C1970" t="s">
        <v>6108</v>
      </c>
      <c r="D1970" s="2">
        <v>31556</v>
      </c>
      <c r="E1970" t="s">
        <v>6133</v>
      </c>
      <c r="F1970" t="s">
        <v>6168</v>
      </c>
      <c r="G1970">
        <v>1025835</v>
      </c>
    </row>
    <row r="1971" spans="1:7" x14ac:dyDescent="0.35">
      <c r="A1971" t="s">
        <v>1142</v>
      </c>
      <c r="B1971">
        <v>975805483</v>
      </c>
      <c r="C1971" t="s">
        <v>6113</v>
      </c>
      <c r="D1971" s="2">
        <v>41054</v>
      </c>
      <c r="E1971" t="s">
        <v>6127</v>
      </c>
      <c r="F1971" t="s">
        <v>2919</v>
      </c>
      <c r="G1971">
        <v>2901955072</v>
      </c>
    </row>
    <row r="1972" spans="1:7" x14ac:dyDescent="0.35">
      <c r="A1972" t="s">
        <v>584</v>
      </c>
      <c r="B1972">
        <v>91234414</v>
      </c>
      <c r="C1972" t="s">
        <v>6113</v>
      </c>
      <c r="D1972" s="2">
        <v>27173</v>
      </c>
      <c r="E1972" t="s">
        <v>6127</v>
      </c>
      <c r="F1972" t="s">
        <v>2588</v>
      </c>
      <c r="G1972">
        <v>1562133906</v>
      </c>
    </row>
    <row r="1973" spans="1:7" x14ac:dyDescent="0.35">
      <c r="A1973" t="s">
        <v>2949</v>
      </c>
      <c r="B1973">
        <v>340449270</v>
      </c>
      <c r="C1973" t="s">
        <v>6108</v>
      </c>
      <c r="D1973" s="2">
        <v>41419</v>
      </c>
      <c r="E1973" t="s">
        <v>6131</v>
      </c>
      <c r="F1973" t="s">
        <v>6170</v>
      </c>
      <c r="G1973">
        <v>16797375</v>
      </c>
    </row>
    <row r="1974" spans="1:7" x14ac:dyDescent="0.35">
      <c r="A1974" t="s">
        <v>4795</v>
      </c>
      <c r="B1974">
        <v>802850130</v>
      </c>
      <c r="C1974" t="s">
        <v>6108</v>
      </c>
      <c r="D1974" s="2">
        <v>36671</v>
      </c>
      <c r="E1974" t="s">
        <v>6127</v>
      </c>
      <c r="F1974" t="s">
        <v>6146</v>
      </c>
      <c r="G1974">
        <v>3542963328</v>
      </c>
    </row>
    <row r="1975" spans="1:7" x14ac:dyDescent="0.35">
      <c r="A1975" t="s">
        <v>1792</v>
      </c>
      <c r="B1975">
        <v>761624255</v>
      </c>
      <c r="C1975" t="s">
        <v>6121</v>
      </c>
      <c r="D1975" s="2">
        <v>42148</v>
      </c>
      <c r="E1975" t="s">
        <v>6135</v>
      </c>
      <c r="F1975" t="s">
        <v>6145</v>
      </c>
      <c r="G1975">
        <v>1332805287</v>
      </c>
    </row>
    <row r="1976" spans="1:7" x14ac:dyDescent="0.35">
      <c r="A1976" t="s">
        <v>2533</v>
      </c>
      <c r="B1976">
        <v>212545544</v>
      </c>
      <c r="C1976" t="s">
        <v>6121</v>
      </c>
      <c r="D1976" s="2">
        <v>22790</v>
      </c>
      <c r="E1976" t="s">
        <v>6131</v>
      </c>
      <c r="F1976" t="s">
        <v>6147</v>
      </c>
      <c r="G1976">
        <v>1108798129</v>
      </c>
    </row>
    <row r="1977" spans="1:7" x14ac:dyDescent="0.35">
      <c r="A1977" t="s">
        <v>911</v>
      </c>
      <c r="B1977">
        <v>783832158</v>
      </c>
      <c r="C1977" t="s">
        <v>6112</v>
      </c>
      <c r="D1977" s="2">
        <v>34114</v>
      </c>
      <c r="E1977" t="s">
        <v>6135</v>
      </c>
      <c r="F1977" t="s">
        <v>6142</v>
      </c>
      <c r="G1977">
        <v>268794774</v>
      </c>
    </row>
    <row r="1978" spans="1:7" x14ac:dyDescent="0.35">
      <c r="A1978" t="s">
        <v>5512</v>
      </c>
      <c r="B1978">
        <v>651511456</v>
      </c>
      <c r="C1978" t="s">
        <v>6101</v>
      </c>
      <c r="D1978" s="2">
        <v>38861</v>
      </c>
      <c r="E1978" t="s">
        <v>6131</v>
      </c>
      <c r="F1978" t="s">
        <v>6132</v>
      </c>
      <c r="G1978">
        <v>1114850457</v>
      </c>
    </row>
    <row r="1979" spans="1:7" x14ac:dyDescent="0.35">
      <c r="A1979" t="s">
        <v>5180</v>
      </c>
      <c r="B1979">
        <v>906291581</v>
      </c>
      <c r="C1979" t="s">
        <v>6119</v>
      </c>
      <c r="D1979" s="2">
        <v>39958</v>
      </c>
      <c r="E1979" t="s">
        <v>6140</v>
      </c>
      <c r="F1979" t="s">
        <v>6169</v>
      </c>
      <c r="G1979">
        <v>842083584</v>
      </c>
    </row>
    <row r="1980" spans="1:7" x14ac:dyDescent="0.35">
      <c r="A1980" t="s">
        <v>4817</v>
      </c>
      <c r="B1980">
        <v>736860096</v>
      </c>
      <c r="C1980" t="s">
        <v>6122</v>
      </c>
      <c r="D1980" s="2">
        <v>24983</v>
      </c>
      <c r="E1980" t="s">
        <v>6131</v>
      </c>
      <c r="F1980" t="s">
        <v>6164</v>
      </c>
      <c r="G1980">
        <v>1212903328</v>
      </c>
    </row>
    <row r="1981" spans="1:7" x14ac:dyDescent="0.35">
      <c r="A1981" t="s">
        <v>2407</v>
      </c>
      <c r="B1981">
        <v>941457744</v>
      </c>
      <c r="C1981" t="s">
        <v>6108</v>
      </c>
      <c r="D1981" s="2">
        <v>37765</v>
      </c>
      <c r="E1981" t="s">
        <v>6131</v>
      </c>
      <c r="F1981" t="s">
        <v>6143</v>
      </c>
      <c r="G1981">
        <v>221208064</v>
      </c>
    </row>
    <row r="1982" spans="1:7" x14ac:dyDescent="0.35">
      <c r="A1982" t="s">
        <v>4143</v>
      </c>
      <c r="B1982">
        <v>198363891</v>
      </c>
      <c r="C1982" t="s">
        <v>6108</v>
      </c>
      <c r="D1982" s="2">
        <v>34843</v>
      </c>
      <c r="E1982" t="s">
        <v>6129</v>
      </c>
      <c r="F1982" t="s">
        <v>6168</v>
      </c>
      <c r="G1982">
        <v>1495172393</v>
      </c>
    </row>
    <row r="1983" spans="1:7" x14ac:dyDescent="0.35">
      <c r="A1983" t="s">
        <v>1910</v>
      </c>
      <c r="B1983">
        <v>102351529</v>
      </c>
      <c r="C1983" t="s">
        <v>6108</v>
      </c>
      <c r="D1983" s="2">
        <v>44705</v>
      </c>
      <c r="E1983" t="s">
        <v>6131</v>
      </c>
      <c r="F1983" t="s">
        <v>6146</v>
      </c>
      <c r="G1983">
        <v>20016825</v>
      </c>
    </row>
    <row r="1984" spans="1:7" x14ac:dyDescent="0.35">
      <c r="A1984" t="s">
        <v>4971</v>
      </c>
      <c r="B1984">
        <v>824571393</v>
      </c>
      <c r="C1984" t="s">
        <v>6108</v>
      </c>
      <c r="D1984" s="2">
        <v>38132</v>
      </c>
      <c r="E1984" t="s">
        <v>6129</v>
      </c>
      <c r="F1984" t="s">
        <v>6146</v>
      </c>
      <c r="G1984">
        <v>19850633</v>
      </c>
    </row>
    <row r="1985" spans="1:7" x14ac:dyDescent="0.35">
      <c r="A1985" t="s">
        <v>5767</v>
      </c>
      <c r="B1985">
        <v>172877992</v>
      </c>
      <c r="C1985" t="s">
        <v>6105</v>
      </c>
      <c r="D1985" s="2">
        <v>27905</v>
      </c>
      <c r="E1985" t="s">
        <v>6131</v>
      </c>
      <c r="F1985" t="s">
        <v>6141</v>
      </c>
      <c r="G1985">
        <v>2830762809</v>
      </c>
    </row>
    <row r="1986" spans="1:7" x14ac:dyDescent="0.35">
      <c r="A1986" t="s">
        <v>5015</v>
      </c>
      <c r="B1986">
        <v>731806882</v>
      </c>
      <c r="C1986" t="s">
        <v>6111</v>
      </c>
      <c r="D1986" s="2">
        <v>34843</v>
      </c>
      <c r="E1986" t="s">
        <v>6129</v>
      </c>
      <c r="F1986" t="s">
        <v>561</v>
      </c>
      <c r="G1986">
        <v>265947342</v>
      </c>
    </row>
    <row r="1987" spans="1:7" x14ac:dyDescent="0.35">
      <c r="A1987" t="s">
        <v>4687</v>
      </c>
      <c r="B1987">
        <v>271740031</v>
      </c>
      <c r="C1987" t="s">
        <v>6117</v>
      </c>
      <c r="D1987" s="2">
        <v>30095</v>
      </c>
      <c r="E1987" t="s">
        <v>6131</v>
      </c>
      <c r="F1987" t="s">
        <v>6150</v>
      </c>
      <c r="G1987">
        <v>4410824844</v>
      </c>
    </row>
    <row r="1988" spans="1:7" x14ac:dyDescent="0.35">
      <c r="A1988" t="s">
        <v>595</v>
      </c>
      <c r="B1988">
        <v>501536033</v>
      </c>
      <c r="C1988" t="s">
        <v>6105</v>
      </c>
      <c r="D1988" s="2">
        <v>27538</v>
      </c>
      <c r="E1988" t="s">
        <v>6135</v>
      </c>
      <c r="F1988" t="s">
        <v>6141</v>
      </c>
      <c r="G1988">
        <v>878068815</v>
      </c>
    </row>
    <row r="1989" spans="1:7" x14ac:dyDescent="0.35">
      <c r="A1989" t="s">
        <v>2056</v>
      </c>
      <c r="B1989">
        <v>949400175</v>
      </c>
      <c r="C1989" t="s">
        <v>6114</v>
      </c>
      <c r="D1989" s="2">
        <v>28999</v>
      </c>
      <c r="E1989" t="s">
        <v>6131</v>
      </c>
      <c r="F1989" t="s">
        <v>6151</v>
      </c>
      <c r="G1989">
        <v>693426888</v>
      </c>
    </row>
    <row r="1990" spans="1:7" x14ac:dyDescent="0.35">
      <c r="A1990" t="s">
        <v>239</v>
      </c>
      <c r="B1990">
        <v>529183206</v>
      </c>
      <c r="C1990" t="s">
        <v>6120</v>
      </c>
      <c r="D1990" s="2">
        <v>32653</v>
      </c>
      <c r="E1990" t="s">
        <v>6135</v>
      </c>
      <c r="F1990" t="s">
        <v>4096</v>
      </c>
      <c r="G1990">
        <v>748241676</v>
      </c>
    </row>
    <row r="1991" spans="1:7" x14ac:dyDescent="0.35">
      <c r="A1991" t="s">
        <v>1916</v>
      </c>
      <c r="B1991">
        <v>420775631</v>
      </c>
      <c r="C1991" t="s">
        <v>6108</v>
      </c>
      <c r="D1991" s="2">
        <v>43976</v>
      </c>
      <c r="E1991" t="s">
        <v>6135</v>
      </c>
      <c r="F1991" t="s">
        <v>6148</v>
      </c>
      <c r="G1991">
        <v>989684388</v>
      </c>
    </row>
    <row r="1992" spans="1:7" x14ac:dyDescent="0.35">
      <c r="A1992" t="s">
        <v>2174</v>
      </c>
      <c r="B1992">
        <v>881804070</v>
      </c>
      <c r="C1992" t="s">
        <v>6121</v>
      </c>
      <c r="D1992" s="2">
        <v>34114</v>
      </c>
      <c r="E1992" t="s">
        <v>6135</v>
      </c>
      <c r="F1992" t="s">
        <v>6157</v>
      </c>
      <c r="G1992">
        <v>672969222</v>
      </c>
    </row>
    <row r="1993" spans="1:7" x14ac:dyDescent="0.35">
      <c r="A1993" t="s">
        <v>3309</v>
      </c>
      <c r="B1993">
        <v>721292067</v>
      </c>
      <c r="C1993" t="s">
        <v>6106</v>
      </c>
      <c r="D1993" s="2">
        <v>23155</v>
      </c>
      <c r="E1993" t="s">
        <v>6133</v>
      </c>
      <c r="F1993" t="s">
        <v>5619</v>
      </c>
      <c r="G1993">
        <v>2247736716</v>
      </c>
    </row>
    <row r="1994" spans="1:7" x14ac:dyDescent="0.35">
      <c r="A1994" t="s">
        <v>5419</v>
      </c>
      <c r="B1994">
        <v>467206461</v>
      </c>
      <c r="C1994" t="s">
        <v>6120</v>
      </c>
      <c r="D1994" s="2">
        <v>35575</v>
      </c>
      <c r="E1994" t="s">
        <v>6131</v>
      </c>
      <c r="F1994" t="s">
        <v>4096</v>
      </c>
      <c r="G1994">
        <v>507566468</v>
      </c>
    </row>
    <row r="1995" spans="1:7" x14ac:dyDescent="0.35">
      <c r="A1995" t="s">
        <v>5863</v>
      </c>
      <c r="B1995">
        <v>508746778</v>
      </c>
      <c r="C1995" t="s">
        <v>6114</v>
      </c>
      <c r="D1995" s="2">
        <v>28999</v>
      </c>
      <c r="E1995" t="s">
        <v>6127</v>
      </c>
      <c r="F1995" t="s">
        <v>6151</v>
      </c>
      <c r="G1995">
        <v>681039168</v>
      </c>
    </row>
    <row r="1996" spans="1:7" x14ac:dyDescent="0.35">
      <c r="A1996" t="s">
        <v>3546</v>
      </c>
      <c r="B1996">
        <v>826803067</v>
      </c>
      <c r="C1996" t="s">
        <v>6101</v>
      </c>
      <c r="D1996" s="2">
        <v>43609</v>
      </c>
      <c r="E1996" t="s">
        <v>6140</v>
      </c>
      <c r="F1996" t="s">
        <v>6132</v>
      </c>
      <c r="G1996">
        <v>318018591</v>
      </c>
    </row>
    <row r="1997" spans="1:7" x14ac:dyDescent="0.35">
      <c r="A1997" t="s">
        <v>5904</v>
      </c>
      <c r="B1997">
        <v>785496028</v>
      </c>
      <c r="C1997" t="s">
        <v>6108</v>
      </c>
      <c r="D1997" s="2">
        <v>38861</v>
      </c>
      <c r="E1997" t="s">
        <v>6135</v>
      </c>
      <c r="F1997" t="s">
        <v>6143</v>
      </c>
      <c r="G1997">
        <v>2226096</v>
      </c>
    </row>
    <row r="1998" spans="1:7" x14ac:dyDescent="0.35">
      <c r="A1998" t="s">
        <v>1065</v>
      </c>
      <c r="B1998">
        <v>812543923</v>
      </c>
      <c r="C1998" t="s">
        <v>6114</v>
      </c>
      <c r="D1998" s="2">
        <v>25348</v>
      </c>
      <c r="E1998" t="s">
        <v>6135</v>
      </c>
      <c r="F1998" t="s">
        <v>6151</v>
      </c>
      <c r="G1998">
        <v>3710471131</v>
      </c>
    </row>
    <row r="1999" spans="1:7" x14ac:dyDescent="0.35">
      <c r="A1999" t="s">
        <v>5367</v>
      </c>
      <c r="B1999">
        <v>935027587</v>
      </c>
      <c r="C1999" t="s">
        <v>6112</v>
      </c>
      <c r="D1999" s="2">
        <v>37036</v>
      </c>
      <c r="E1999" t="s">
        <v>6127</v>
      </c>
      <c r="F1999" t="s">
        <v>6173</v>
      </c>
      <c r="G1999">
        <v>685405728</v>
      </c>
    </row>
    <row r="2000" spans="1:7" x14ac:dyDescent="0.35">
      <c r="A2000" t="s">
        <v>648</v>
      </c>
      <c r="B2000">
        <v>81816055</v>
      </c>
      <c r="C2000" t="s">
        <v>6105</v>
      </c>
      <c r="D2000" s="2">
        <v>30827</v>
      </c>
      <c r="E2000" t="s">
        <v>6129</v>
      </c>
      <c r="F2000" t="s">
        <v>6166</v>
      </c>
      <c r="G2000">
        <v>2336721876</v>
      </c>
    </row>
    <row r="2001" spans="1:7" x14ac:dyDescent="0.35">
      <c r="A2001" t="s">
        <v>5288</v>
      </c>
      <c r="B2001">
        <v>216744635</v>
      </c>
      <c r="C2001" t="s">
        <v>6108</v>
      </c>
      <c r="D2001" s="2">
        <v>34114</v>
      </c>
      <c r="E2001" t="s">
        <v>6135</v>
      </c>
      <c r="F2001" t="s">
        <v>6158</v>
      </c>
      <c r="G2001">
        <v>1917154008</v>
      </c>
    </row>
    <row r="2002" spans="1:7" x14ac:dyDescent="0.35">
      <c r="A2002" t="s">
        <v>59</v>
      </c>
      <c r="B2002">
        <v>25045676</v>
      </c>
      <c r="C2002" t="s">
        <v>6102</v>
      </c>
      <c r="D2002" s="2">
        <v>23522</v>
      </c>
      <c r="E2002" t="s">
        <v>6135</v>
      </c>
      <c r="F2002" t="s">
        <v>6138</v>
      </c>
      <c r="G2002">
        <v>1541727</v>
      </c>
    </row>
    <row r="2003" spans="1:7" x14ac:dyDescent="0.35">
      <c r="A2003" t="s">
        <v>3109</v>
      </c>
      <c r="B2003">
        <v>15829268</v>
      </c>
      <c r="C2003" t="s">
        <v>6106</v>
      </c>
      <c r="D2003" s="2">
        <v>26444</v>
      </c>
      <c r="E2003" t="s">
        <v>6135</v>
      </c>
      <c r="F2003" t="s">
        <v>5619</v>
      </c>
      <c r="G2003">
        <v>829378125</v>
      </c>
    </row>
    <row r="2004" spans="1:7" x14ac:dyDescent="0.35">
      <c r="A2004" t="s">
        <v>5243</v>
      </c>
      <c r="B2004">
        <v>925970293</v>
      </c>
      <c r="C2004" t="s">
        <v>6108</v>
      </c>
      <c r="D2004" s="2">
        <v>20233</v>
      </c>
      <c r="E2004" t="s">
        <v>6131</v>
      </c>
      <c r="F2004" t="s">
        <v>6152</v>
      </c>
      <c r="G2004">
        <v>3109329888</v>
      </c>
    </row>
    <row r="2005" spans="1:7" x14ac:dyDescent="0.35">
      <c r="A2005" t="s">
        <v>4145</v>
      </c>
      <c r="B2005">
        <v>969541331</v>
      </c>
      <c r="C2005" t="s">
        <v>6108</v>
      </c>
      <c r="D2005" s="2">
        <v>35939</v>
      </c>
      <c r="E2005" t="s">
        <v>6133</v>
      </c>
      <c r="F2005" t="s">
        <v>6152</v>
      </c>
      <c r="G2005">
        <v>466629632</v>
      </c>
    </row>
    <row r="2006" spans="1:7" x14ac:dyDescent="0.35">
      <c r="A2006" t="s">
        <v>4823</v>
      </c>
      <c r="B2006">
        <v>718436887</v>
      </c>
      <c r="C2006" t="s">
        <v>6105</v>
      </c>
      <c r="D2006" s="2">
        <v>31556</v>
      </c>
      <c r="E2006" t="s">
        <v>6135</v>
      </c>
      <c r="F2006" t="s">
        <v>6141</v>
      </c>
      <c r="G2006">
        <v>154578814</v>
      </c>
    </row>
    <row r="2007" spans="1:7" x14ac:dyDescent="0.35">
      <c r="A2007" t="s">
        <v>1034</v>
      </c>
      <c r="B2007">
        <v>619982087</v>
      </c>
      <c r="C2007" t="s">
        <v>6105</v>
      </c>
      <c r="D2007" s="2">
        <v>25712</v>
      </c>
      <c r="E2007" t="s">
        <v>6131</v>
      </c>
      <c r="F2007" t="s">
        <v>6141</v>
      </c>
      <c r="G2007">
        <v>1792784148</v>
      </c>
    </row>
    <row r="2008" spans="1:7" x14ac:dyDescent="0.35">
      <c r="A2008" t="s">
        <v>5799</v>
      </c>
      <c r="B2008">
        <v>183697653</v>
      </c>
      <c r="C2008" t="s">
        <v>6102</v>
      </c>
      <c r="D2008" s="2">
        <v>21329</v>
      </c>
      <c r="E2008" t="s">
        <v>6135</v>
      </c>
      <c r="F2008" t="s">
        <v>6138</v>
      </c>
      <c r="G2008">
        <v>3038296872</v>
      </c>
    </row>
    <row r="2009" spans="1:7" x14ac:dyDescent="0.35">
      <c r="A2009" t="s">
        <v>2535</v>
      </c>
      <c r="B2009">
        <v>636582864</v>
      </c>
      <c r="C2009" t="s">
        <v>6108</v>
      </c>
      <c r="D2009" s="2">
        <v>37765</v>
      </c>
      <c r="E2009" t="s">
        <v>6133</v>
      </c>
      <c r="F2009" t="s">
        <v>6146</v>
      </c>
      <c r="G2009">
        <v>51068556</v>
      </c>
    </row>
    <row r="2010" spans="1:7" x14ac:dyDescent="0.35">
      <c r="A2010" t="s">
        <v>1221</v>
      </c>
      <c r="B2010">
        <v>369259451</v>
      </c>
      <c r="C2010" t="s">
        <v>6106</v>
      </c>
      <c r="D2010" s="2">
        <v>22061</v>
      </c>
      <c r="E2010" t="s">
        <v>6129</v>
      </c>
      <c r="F2010" t="s">
        <v>5619</v>
      </c>
      <c r="G2010">
        <v>5129878047</v>
      </c>
    </row>
    <row r="2011" spans="1:7" x14ac:dyDescent="0.35">
      <c r="A2011" t="s">
        <v>3299</v>
      </c>
      <c r="B2011">
        <v>249336167</v>
      </c>
      <c r="C2011" t="s">
        <v>6114</v>
      </c>
      <c r="D2011" s="2">
        <v>22061</v>
      </c>
      <c r="E2011" t="s">
        <v>6127</v>
      </c>
      <c r="F2011" t="s">
        <v>6151</v>
      </c>
      <c r="G2011">
        <v>2804978325</v>
      </c>
    </row>
    <row r="2012" spans="1:7" x14ac:dyDescent="0.35">
      <c r="A2012" t="s">
        <v>5759</v>
      </c>
      <c r="B2012">
        <v>156058632</v>
      </c>
      <c r="C2012" t="s">
        <v>6107</v>
      </c>
      <c r="D2012" s="2">
        <v>24251</v>
      </c>
      <c r="E2012" t="s">
        <v>6129</v>
      </c>
      <c r="F2012" t="s">
        <v>6156</v>
      </c>
      <c r="G2012">
        <v>42453408</v>
      </c>
    </row>
    <row r="2013" spans="1:7" x14ac:dyDescent="0.35">
      <c r="A2013" t="s">
        <v>1208</v>
      </c>
      <c r="B2013">
        <v>606950558</v>
      </c>
      <c r="C2013" t="s">
        <v>6120</v>
      </c>
      <c r="D2013" s="2">
        <v>23887</v>
      </c>
      <c r="E2013" t="s">
        <v>6135</v>
      </c>
      <c r="F2013" t="s">
        <v>4096</v>
      </c>
      <c r="G2013">
        <v>2434907328</v>
      </c>
    </row>
    <row r="2014" spans="1:7" x14ac:dyDescent="0.35">
      <c r="A2014" t="s">
        <v>2834</v>
      </c>
      <c r="B2014">
        <v>217780212</v>
      </c>
      <c r="C2014" t="s">
        <v>6102</v>
      </c>
      <c r="D2014" s="2">
        <v>43244</v>
      </c>
      <c r="E2014" t="s">
        <v>6129</v>
      </c>
      <c r="F2014" t="s">
        <v>6174</v>
      </c>
      <c r="G2014">
        <v>1552371711</v>
      </c>
    </row>
    <row r="2015" spans="1:7" x14ac:dyDescent="0.35">
      <c r="A2015" t="s">
        <v>1875</v>
      </c>
      <c r="B2015">
        <v>372447587</v>
      </c>
      <c r="C2015" t="s">
        <v>6114</v>
      </c>
      <c r="D2015" s="2">
        <v>23155</v>
      </c>
      <c r="E2015" t="s">
        <v>6133</v>
      </c>
      <c r="F2015" t="s">
        <v>6167</v>
      </c>
      <c r="G2015">
        <v>922255796</v>
      </c>
    </row>
    <row r="2016" spans="1:7" x14ac:dyDescent="0.35">
      <c r="A2016" t="s">
        <v>1173</v>
      </c>
      <c r="B2016">
        <v>807694195</v>
      </c>
      <c r="C2016" t="s">
        <v>6108</v>
      </c>
      <c r="D2016" s="2">
        <v>33382</v>
      </c>
      <c r="E2016" t="s">
        <v>6129</v>
      </c>
      <c r="F2016" t="s">
        <v>6152</v>
      </c>
      <c r="G2016">
        <v>5132928768</v>
      </c>
    </row>
    <row r="2017" spans="1:7" x14ac:dyDescent="0.35">
      <c r="A2017" t="s">
        <v>5448</v>
      </c>
      <c r="B2017">
        <v>870702609</v>
      </c>
      <c r="C2017" t="s">
        <v>6111</v>
      </c>
      <c r="D2017" s="2">
        <v>34843</v>
      </c>
      <c r="E2017" t="s">
        <v>6131</v>
      </c>
      <c r="F2017" t="s">
        <v>6136</v>
      </c>
      <c r="G2017">
        <v>1838000568</v>
      </c>
    </row>
    <row r="2018" spans="1:7" x14ac:dyDescent="0.35">
      <c r="A2018" t="s">
        <v>2593</v>
      </c>
      <c r="B2018">
        <v>978339880</v>
      </c>
      <c r="C2018" t="s">
        <v>6114</v>
      </c>
      <c r="D2018" s="2">
        <v>31921</v>
      </c>
      <c r="E2018" t="s">
        <v>6131</v>
      </c>
      <c r="F2018" t="s">
        <v>6167</v>
      </c>
      <c r="G2018">
        <v>435974115</v>
      </c>
    </row>
    <row r="2019" spans="1:7" x14ac:dyDescent="0.35">
      <c r="A2019" t="s">
        <v>47</v>
      </c>
      <c r="B2019">
        <v>734600374</v>
      </c>
      <c r="C2019" t="s">
        <v>6120</v>
      </c>
      <c r="D2019" s="2">
        <v>28634</v>
      </c>
      <c r="E2019" t="s">
        <v>6135</v>
      </c>
      <c r="F2019" t="s">
        <v>6139</v>
      </c>
      <c r="G2019">
        <v>8936475</v>
      </c>
    </row>
    <row r="2020" spans="1:7" x14ac:dyDescent="0.35">
      <c r="A2020" t="s">
        <v>4991</v>
      </c>
      <c r="B2020">
        <v>998295516</v>
      </c>
      <c r="C2020" t="s">
        <v>6119</v>
      </c>
      <c r="D2020" s="2">
        <v>25712</v>
      </c>
      <c r="E2020" t="s">
        <v>6135</v>
      </c>
      <c r="F2020" t="s">
        <v>6172</v>
      </c>
      <c r="G2020">
        <v>1965880884</v>
      </c>
    </row>
    <row r="2021" spans="1:7" x14ac:dyDescent="0.35">
      <c r="A2021" t="s">
        <v>4396</v>
      </c>
      <c r="B2021">
        <v>919570593</v>
      </c>
      <c r="C2021" t="s">
        <v>6117</v>
      </c>
      <c r="D2021" s="2">
        <v>38497</v>
      </c>
      <c r="E2021" t="s">
        <v>6131</v>
      </c>
      <c r="F2021" t="s">
        <v>6150</v>
      </c>
      <c r="G2021">
        <v>1092858624</v>
      </c>
    </row>
    <row r="2022" spans="1:7" x14ac:dyDescent="0.35">
      <c r="A2022" t="s">
        <v>6010</v>
      </c>
      <c r="B2022">
        <v>453656191</v>
      </c>
      <c r="C2022" t="s">
        <v>6115</v>
      </c>
      <c r="D2022" s="2">
        <v>28999</v>
      </c>
      <c r="E2022" t="s">
        <v>6135</v>
      </c>
      <c r="F2022" t="s">
        <v>6171</v>
      </c>
      <c r="G2022">
        <v>552316128</v>
      </c>
    </row>
    <row r="2023" spans="1:7" x14ac:dyDescent="0.35">
      <c r="A2023" t="s">
        <v>3157</v>
      </c>
      <c r="B2023">
        <v>804038273</v>
      </c>
      <c r="C2023" t="s">
        <v>6110</v>
      </c>
      <c r="D2023" s="2">
        <v>35939</v>
      </c>
      <c r="E2023" t="s">
        <v>6135</v>
      </c>
      <c r="F2023" t="s">
        <v>6137</v>
      </c>
      <c r="G2023">
        <v>536462829</v>
      </c>
    </row>
    <row r="2024" spans="1:7" x14ac:dyDescent="0.35">
      <c r="A2024" t="s">
        <v>6056</v>
      </c>
      <c r="B2024">
        <v>63506705</v>
      </c>
      <c r="C2024" t="s">
        <v>6112</v>
      </c>
      <c r="D2024" s="2">
        <v>34478</v>
      </c>
      <c r="E2024" t="s">
        <v>6127</v>
      </c>
      <c r="F2024" t="s">
        <v>6142</v>
      </c>
      <c r="G2024">
        <v>258230368</v>
      </c>
    </row>
    <row r="2025" spans="1:7" x14ac:dyDescent="0.35">
      <c r="A2025" t="s">
        <v>4475</v>
      </c>
      <c r="B2025">
        <v>437316053</v>
      </c>
      <c r="C2025" t="s">
        <v>6108</v>
      </c>
      <c r="D2025" s="2">
        <v>23522</v>
      </c>
      <c r="E2025" t="s">
        <v>6129</v>
      </c>
      <c r="F2025" t="s">
        <v>6152</v>
      </c>
      <c r="G2025">
        <v>3020219442</v>
      </c>
    </row>
    <row r="2026" spans="1:7" x14ac:dyDescent="0.35">
      <c r="A2026" t="s">
        <v>2868</v>
      </c>
      <c r="B2026">
        <v>982528588</v>
      </c>
      <c r="C2026" t="s">
        <v>6114</v>
      </c>
      <c r="D2026" s="2">
        <v>29366</v>
      </c>
      <c r="E2026" t="s">
        <v>6127</v>
      </c>
      <c r="F2026" t="s">
        <v>6167</v>
      </c>
      <c r="G2026">
        <v>691985229</v>
      </c>
    </row>
    <row r="2027" spans="1:7" x14ac:dyDescent="0.35">
      <c r="A2027" t="s">
        <v>4819</v>
      </c>
      <c r="B2027">
        <v>371228698</v>
      </c>
      <c r="C2027" t="s">
        <v>6105</v>
      </c>
      <c r="D2027" s="2">
        <v>43976</v>
      </c>
      <c r="E2027" t="s">
        <v>6135</v>
      </c>
      <c r="F2027" t="s">
        <v>6141</v>
      </c>
      <c r="G2027">
        <v>1832395635</v>
      </c>
    </row>
    <row r="2028" spans="1:7" x14ac:dyDescent="0.35">
      <c r="A2028" t="s">
        <v>4774</v>
      </c>
      <c r="B2028">
        <v>907339020</v>
      </c>
      <c r="C2028" t="s">
        <v>6102</v>
      </c>
      <c r="D2028" s="2">
        <v>31556</v>
      </c>
      <c r="E2028" t="s">
        <v>6135</v>
      </c>
      <c r="F2028" t="s">
        <v>6174</v>
      </c>
      <c r="G2028">
        <v>4831673361</v>
      </c>
    </row>
    <row r="2029" spans="1:7" x14ac:dyDescent="0.35">
      <c r="A2029" t="s">
        <v>3594</v>
      </c>
      <c r="B2029">
        <v>876234305</v>
      </c>
      <c r="C2029" t="s">
        <v>6119</v>
      </c>
      <c r="D2029" s="2">
        <v>25712</v>
      </c>
      <c r="E2029" t="s">
        <v>6131</v>
      </c>
      <c r="F2029" t="s">
        <v>6172</v>
      </c>
      <c r="G2029">
        <v>483398784</v>
      </c>
    </row>
    <row r="2030" spans="1:7" x14ac:dyDescent="0.35">
      <c r="A2030" t="s">
        <v>4506</v>
      </c>
      <c r="B2030">
        <v>336150608</v>
      </c>
      <c r="C2030" t="s">
        <v>6121</v>
      </c>
      <c r="D2030" s="2">
        <v>43976</v>
      </c>
      <c r="E2030" t="s">
        <v>6135</v>
      </c>
      <c r="F2030" t="s">
        <v>6157</v>
      </c>
      <c r="G2030">
        <v>312704964</v>
      </c>
    </row>
    <row r="2031" spans="1:7" x14ac:dyDescent="0.35">
      <c r="A2031" t="s">
        <v>4880</v>
      </c>
      <c r="B2031">
        <v>554865630</v>
      </c>
      <c r="C2031" t="s">
        <v>6108</v>
      </c>
      <c r="D2031" s="2">
        <v>22061</v>
      </c>
      <c r="E2031" t="s">
        <v>6129</v>
      </c>
      <c r="F2031" t="s">
        <v>6158</v>
      </c>
      <c r="G2031">
        <v>18615765</v>
      </c>
    </row>
    <row r="2032" spans="1:7" x14ac:dyDescent="0.35">
      <c r="A2032" t="s">
        <v>3513</v>
      </c>
      <c r="B2032">
        <v>74758408</v>
      </c>
      <c r="C2032" t="s">
        <v>6116</v>
      </c>
      <c r="D2032" s="2">
        <v>20233</v>
      </c>
      <c r="E2032" t="s">
        <v>6133</v>
      </c>
      <c r="F2032" t="s">
        <v>6149</v>
      </c>
      <c r="G2032">
        <v>172604838</v>
      </c>
    </row>
    <row r="2033" spans="1:7" x14ac:dyDescent="0.35">
      <c r="A2033" t="s">
        <v>5673</v>
      </c>
      <c r="B2033">
        <v>616952413</v>
      </c>
      <c r="C2033" t="s">
        <v>6107</v>
      </c>
      <c r="D2033" s="2">
        <v>31921</v>
      </c>
      <c r="E2033" t="s">
        <v>6135</v>
      </c>
      <c r="F2033" t="s">
        <v>6156</v>
      </c>
      <c r="G2033">
        <v>196620552</v>
      </c>
    </row>
    <row r="2034" spans="1:7" x14ac:dyDescent="0.35">
      <c r="A2034" t="s">
        <v>3293</v>
      </c>
      <c r="B2034">
        <v>838487517</v>
      </c>
      <c r="C2034" t="s">
        <v>6101</v>
      </c>
      <c r="D2034" s="2">
        <v>40687</v>
      </c>
      <c r="E2034" t="s">
        <v>6135</v>
      </c>
      <c r="F2034" t="s">
        <v>6132</v>
      </c>
      <c r="G2034">
        <v>12547353</v>
      </c>
    </row>
    <row r="2035" spans="1:7" x14ac:dyDescent="0.35">
      <c r="A2035" t="s">
        <v>3241</v>
      </c>
      <c r="B2035">
        <v>169981179</v>
      </c>
      <c r="C2035" t="s">
        <v>6105</v>
      </c>
      <c r="D2035" s="2">
        <v>34843</v>
      </c>
      <c r="E2035" t="s">
        <v>6131</v>
      </c>
      <c r="F2035" t="s">
        <v>6166</v>
      </c>
      <c r="G2035">
        <v>392435568</v>
      </c>
    </row>
    <row r="2036" spans="1:7" x14ac:dyDescent="0.35">
      <c r="A2036" t="s">
        <v>3788</v>
      </c>
      <c r="B2036">
        <v>48964941</v>
      </c>
      <c r="C2036" t="s">
        <v>6104</v>
      </c>
      <c r="D2036" s="2">
        <v>41419</v>
      </c>
      <c r="E2036" t="s">
        <v>6133</v>
      </c>
      <c r="F2036" t="s">
        <v>6162</v>
      </c>
      <c r="G2036">
        <v>3414324225</v>
      </c>
    </row>
    <row r="2037" spans="1:7" x14ac:dyDescent="0.35">
      <c r="A2037" t="s">
        <v>3702</v>
      </c>
      <c r="B2037">
        <v>157175715</v>
      </c>
      <c r="C2037" t="s">
        <v>6108</v>
      </c>
      <c r="D2037" s="2">
        <v>31921</v>
      </c>
      <c r="E2037" t="s">
        <v>6135</v>
      </c>
      <c r="F2037" t="s">
        <v>6158</v>
      </c>
      <c r="G2037">
        <v>191335584</v>
      </c>
    </row>
    <row r="2038" spans="1:7" x14ac:dyDescent="0.35">
      <c r="A2038" t="s">
        <v>1803</v>
      </c>
      <c r="B2038">
        <v>626802694</v>
      </c>
      <c r="C2038" t="s">
        <v>6105</v>
      </c>
      <c r="D2038" s="2">
        <v>43609</v>
      </c>
      <c r="E2038" t="s">
        <v>6127</v>
      </c>
      <c r="F2038" t="s">
        <v>6166</v>
      </c>
      <c r="G2038">
        <v>1276463108</v>
      </c>
    </row>
    <row r="2039" spans="1:7" x14ac:dyDescent="0.35">
      <c r="A2039" t="s">
        <v>3550</v>
      </c>
      <c r="B2039">
        <v>9358210</v>
      </c>
      <c r="C2039" t="s">
        <v>6113</v>
      </c>
      <c r="D2039" s="2">
        <v>40322</v>
      </c>
      <c r="E2039" t="s">
        <v>6127</v>
      </c>
      <c r="F2039" t="s">
        <v>2588</v>
      </c>
      <c r="G2039">
        <v>1032151572</v>
      </c>
    </row>
    <row r="2040" spans="1:7" x14ac:dyDescent="0.35">
      <c r="A2040" t="s">
        <v>3660</v>
      </c>
      <c r="B2040">
        <v>174833834</v>
      </c>
      <c r="C2040" t="s">
        <v>6102</v>
      </c>
      <c r="D2040" s="2">
        <v>40322</v>
      </c>
      <c r="E2040" t="s">
        <v>6129</v>
      </c>
      <c r="F2040" t="s">
        <v>6161</v>
      </c>
      <c r="G2040">
        <v>9522975</v>
      </c>
    </row>
    <row r="2041" spans="1:7" x14ac:dyDescent="0.35">
      <c r="A2041" t="s">
        <v>2040</v>
      </c>
      <c r="B2041">
        <v>960613747</v>
      </c>
      <c r="C2041" t="s">
        <v>6119</v>
      </c>
      <c r="D2041" s="2">
        <v>22426</v>
      </c>
      <c r="E2041" t="s">
        <v>6133</v>
      </c>
      <c r="F2041" t="s">
        <v>6172</v>
      </c>
      <c r="G2041">
        <v>745714452</v>
      </c>
    </row>
    <row r="2042" spans="1:7" x14ac:dyDescent="0.35">
      <c r="A2042" t="s">
        <v>1829</v>
      </c>
      <c r="B2042">
        <v>768022253</v>
      </c>
      <c r="C2042" t="s">
        <v>6101</v>
      </c>
      <c r="D2042" s="2">
        <v>41054</v>
      </c>
      <c r="E2042" t="s">
        <v>6135</v>
      </c>
      <c r="F2042" t="s">
        <v>6132</v>
      </c>
      <c r="G2042">
        <v>3874372675</v>
      </c>
    </row>
    <row r="2043" spans="1:7" x14ac:dyDescent="0.35">
      <c r="A2043" t="s">
        <v>1330</v>
      </c>
      <c r="B2043">
        <v>582912829</v>
      </c>
      <c r="C2043" t="s">
        <v>6108</v>
      </c>
      <c r="D2043" s="2">
        <v>28634</v>
      </c>
      <c r="E2043" t="s">
        <v>6131</v>
      </c>
      <c r="F2043" t="s">
        <v>6146</v>
      </c>
      <c r="G2043">
        <v>1168572636</v>
      </c>
    </row>
    <row r="2044" spans="1:7" x14ac:dyDescent="0.35">
      <c r="A2044" t="s">
        <v>3602</v>
      </c>
      <c r="B2044">
        <v>802502024</v>
      </c>
      <c r="C2044" t="s">
        <v>6112</v>
      </c>
      <c r="D2044" s="2">
        <v>38132</v>
      </c>
      <c r="E2044" t="s">
        <v>6131</v>
      </c>
      <c r="F2044" t="s">
        <v>6142</v>
      </c>
      <c r="G2044">
        <v>1089250792</v>
      </c>
    </row>
    <row r="2045" spans="1:7" x14ac:dyDescent="0.35">
      <c r="A2045" t="s">
        <v>1368</v>
      </c>
      <c r="B2045">
        <v>96082534</v>
      </c>
      <c r="C2045" t="s">
        <v>6102</v>
      </c>
      <c r="D2045" s="2">
        <v>26077</v>
      </c>
      <c r="E2045" t="s">
        <v>6127</v>
      </c>
      <c r="F2045" t="s">
        <v>5615</v>
      </c>
      <c r="G2045">
        <v>28761705</v>
      </c>
    </row>
    <row r="2046" spans="1:7" x14ac:dyDescent="0.35">
      <c r="A2046" t="s">
        <v>2011</v>
      </c>
      <c r="B2046">
        <v>987000482</v>
      </c>
      <c r="C2046" t="s">
        <v>6111</v>
      </c>
      <c r="D2046" s="2">
        <v>22426</v>
      </c>
      <c r="E2046" t="s">
        <v>6135</v>
      </c>
      <c r="F2046" t="s">
        <v>6163</v>
      </c>
      <c r="G2046">
        <v>4223826334</v>
      </c>
    </row>
    <row r="2047" spans="1:7" x14ac:dyDescent="0.35">
      <c r="A2047" t="s">
        <v>1275</v>
      </c>
      <c r="B2047">
        <v>270121096</v>
      </c>
      <c r="C2047" t="s">
        <v>6111</v>
      </c>
      <c r="D2047" s="2">
        <v>22790</v>
      </c>
      <c r="E2047" t="s">
        <v>6131</v>
      </c>
      <c r="F2047" t="s">
        <v>6163</v>
      </c>
      <c r="G2047">
        <v>2636807712</v>
      </c>
    </row>
    <row r="2048" spans="1:7" x14ac:dyDescent="0.35">
      <c r="A2048" t="s">
        <v>2572</v>
      </c>
      <c r="B2048">
        <v>62293485</v>
      </c>
      <c r="C2048" t="s">
        <v>6104</v>
      </c>
      <c r="D2048" s="2">
        <v>38861</v>
      </c>
      <c r="E2048" t="s">
        <v>6131</v>
      </c>
      <c r="F2048" t="s">
        <v>6128</v>
      </c>
      <c r="G2048">
        <v>245839902</v>
      </c>
    </row>
    <row r="2049" spans="1:7" x14ac:dyDescent="0.35">
      <c r="A2049" t="s">
        <v>2802</v>
      </c>
      <c r="B2049">
        <v>776653935</v>
      </c>
      <c r="C2049" t="s">
        <v>6121</v>
      </c>
      <c r="D2049" s="2">
        <v>30460</v>
      </c>
      <c r="E2049" t="s">
        <v>6135</v>
      </c>
      <c r="F2049" t="s">
        <v>6147</v>
      </c>
      <c r="G2049">
        <v>1978669056</v>
      </c>
    </row>
    <row r="2050" spans="1:7" x14ac:dyDescent="0.35">
      <c r="A2050" t="s">
        <v>1307</v>
      </c>
      <c r="B2050">
        <v>447178999</v>
      </c>
      <c r="C2050" t="s">
        <v>6104</v>
      </c>
      <c r="D2050" s="2">
        <v>34478</v>
      </c>
      <c r="E2050" t="s">
        <v>6133</v>
      </c>
      <c r="F2050" t="s">
        <v>6162</v>
      </c>
      <c r="G2050">
        <v>987643383</v>
      </c>
    </row>
    <row r="2051" spans="1:7" x14ac:dyDescent="0.35">
      <c r="A2051" t="s">
        <v>2383</v>
      </c>
      <c r="B2051">
        <v>957820001</v>
      </c>
      <c r="C2051" t="s">
        <v>6102</v>
      </c>
      <c r="D2051" s="2">
        <v>44341</v>
      </c>
      <c r="E2051" t="s">
        <v>6131</v>
      </c>
      <c r="F2051" t="s">
        <v>6161</v>
      </c>
      <c r="G2051">
        <v>36603424</v>
      </c>
    </row>
    <row r="2052" spans="1:7" x14ac:dyDescent="0.35">
      <c r="A2052" t="s">
        <v>387</v>
      </c>
      <c r="B2052">
        <v>437840646</v>
      </c>
      <c r="C2052" t="s">
        <v>6114</v>
      </c>
      <c r="D2052" s="2">
        <v>20233</v>
      </c>
      <c r="E2052" t="s">
        <v>6135</v>
      </c>
      <c r="F2052" t="s">
        <v>6167</v>
      </c>
      <c r="G2052">
        <v>648211968</v>
      </c>
    </row>
    <row r="2053" spans="1:7" x14ac:dyDescent="0.35">
      <c r="A2053" t="s">
        <v>5005</v>
      </c>
      <c r="B2053">
        <v>104892798</v>
      </c>
      <c r="C2053" t="s">
        <v>6116</v>
      </c>
      <c r="D2053" s="2">
        <v>36304</v>
      </c>
      <c r="E2053" t="s">
        <v>6135</v>
      </c>
      <c r="F2053" t="s">
        <v>6149</v>
      </c>
      <c r="G2053">
        <v>1600464726</v>
      </c>
    </row>
    <row r="2054" spans="1:7" x14ac:dyDescent="0.35">
      <c r="A2054" t="s">
        <v>4945</v>
      </c>
      <c r="B2054">
        <v>396197673</v>
      </c>
      <c r="C2054" t="s">
        <v>6117</v>
      </c>
      <c r="D2054" s="2">
        <v>23522</v>
      </c>
      <c r="E2054" t="s">
        <v>6135</v>
      </c>
      <c r="F2054" t="s">
        <v>6150</v>
      </c>
      <c r="G2054">
        <v>269961138</v>
      </c>
    </row>
    <row r="2055" spans="1:7" x14ac:dyDescent="0.35">
      <c r="A2055" t="s">
        <v>5667</v>
      </c>
      <c r="B2055">
        <v>774327809</v>
      </c>
      <c r="C2055" t="s">
        <v>6102</v>
      </c>
      <c r="D2055" s="2">
        <v>42880</v>
      </c>
      <c r="E2055" t="s">
        <v>6129</v>
      </c>
      <c r="F2055" t="s">
        <v>6174</v>
      </c>
      <c r="G2055">
        <v>588253566</v>
      </c>
    </row>
    <row r="2056" spans="1:7" x14ac:dyDescent="0.35">
      <c r="A2056" t="s">
        <v>1788</v>
      </c>
      <c r="B2056">
        <v>359280637</v>
      </c>
      <c r="C2056" t="s">
        <v>6110</v>
      </c>
      <c r="D2056" s="2">
        <v>27173</v>
      </c>
      <c r="E2056" t="s">
        <v>6133</v>
      </c>
      <c r="F2056" t="s">
        <v>6137</v>
      </c>
      <c r="G2056">
        <v>727405728</v>
      </c>
    </row>
    <row r="2057" spans="1:7" x14ac:dyDescent="0.35">
      <c r="A2057" t="s">
        <v>2701</v>
      </c>
      <c r="B2057">
        <v>173938904</v>
      </c>
      <c r="C2057" t="s">
        <v>6108</v>
      </c>
      <c r="D2057" s="2">
        <v>30095</v>
      </c>
      <c r="E2057" t="s">
        <v>6135</v>
      </c>
      <c r="F2057" t="s">
        <v>6152</v>
      </c>
      <c r="G2057">
        <v>67931919</v>
      </c>
    </row>
    <row r="2058" spans="1:7" x14ac:dyDescent="0.35">
      <c r="A2058" t="s">
        <v>4702</v>
      </c>
      <c r="B2058">
        <v>513611430</v>
      </c>
      <c r="C2058" t="s">
        <v>6111</v>
      </c>
      <c r="D2058" s="2">
        <v>36304</v>
      </c>
      <c r="E2058" t="s">
        <v>6131</v>
      </c>
      <c r="F2058" t="s">
        <v>6136</v>
      </c>
      <c r="G2058">
        <v>1299813132</v>
      </c>
    </row>
    <row r="2059" spans="1:7" x14ac:dyDescent="0.35">
      <c r="A2059" t="s">
        <v>2601</v>
      </c>
      <c r="B2059">
        <v>755287115</v>
      </c>
      <c r="C2059" t="s">
        <v>6102</v>
      </c>
      <c r="D2059" s="2">
        <v>25348</v>
      </c>
      <c r="E2059" t="s">
        <v>6135</v>
      </c>
      <c r="F2059" t="s">
        <v>6174</v>
      </c>
      <c r="G2059">
        <v>2640592811</v>
      </c>
    </row>
    <row r="2060" spans="1:7" x14ac:dyDescent="0.35">
      <c r="A2060" t="s">
        <v>5747</v>
      </c>
      <c r="B2060">
        <v>245645227</v>
      </c>
      <c r="C2060" t="s">
        <v>6117</v>
      </c>
      <c r="D2060" s="2">
        <v>35210</v>
      </c>
      <c r="E2060" t="s">
        <v>6135</v>
      </c>
      <c r="F2060" t="s">
        <v>6150</v>
      </c>
      <c r="G2060">
        <v>1670717664</v>
      </c>
    </row>
    <row r="2061" spans="1:7" x14ac:dyDescent="0.35">
      <c r="A2061" t="s">
        <v>3600</v>
      </c>
      <c r="B2061">
        <v>684982134</v>
      </c>
      <c r="C2061" t="s">
        <v>6108</v>
      </c>
      <c r="D2061" s="2">
        <v>23887</v>
      </c>
      <c r="E2061" t="s">
        <v>6140</v>
      </c>
      <c r="F2061" t="s">
        <v>6148</v>
      </c>
      <c r="G2061">
        <v>578119113</v>
      </c>
    </row>
    <row r="2062" spans="1:7" x14ac:dyDescent="0.35">
      <c r="A2062" t="s">
        <v>65</v>
      </c>
      <c r="B2062">
        <v>930764009</v>
      </c>
      <c r="C2062" t="s">
        <v>6103</v>
      </c>
      <c r="D2062" s="2">
        <v>28634</v>
      </c>
      <c r="E2062" t="s">
        <v>6135</v>
      </c>
      <c r="F2062" t="s">
        <v>6134</v>
      </c>
      <c r="G2062">
        <v>47734137</v>
      </c>
    </row>
    <row r="2063" spans="1:7" x14ac:dyDescent="0.35">
      <c r="A2063" t="s">
        <v>1001</v>
      </c>
      <c r="B2063">
        <v>305329337</v>
      </c>
      <c r="C2063" t="s">
        <v>6106</v>
      </c>
      <c r="D2063" s="2">
        <v>40322</v>
      </c>
      <c r="E2063" t="s">
        <v>6131</v>
      </c>
      <c r="F2063" t="s">
        <v>5619</v>
      </c>
      <c r="G2063">
        <v>1144306944</v>
      </c>
    </row>
    <row r="2064" spans="1:7" x14ac:dyDescent="0.35">
      <c r="A2064" t="s">
        <v>5689</v>
      </c>
      <c r="B2064">
        <v>612790558</v>
      </c>
      <c r="C2064" t="s">
        <v>6101</v>
      </c>
      <c r="D2064" s="2">
        <v>38132</v>
      </c>
      <c r="E2064" t="s">
        <v>6135</v>
      </c>
      <c r="F2064" t="s">
        <v>6132</v>
      </c>
      <c r="G2064">
        <v>3301121187</v>
      </c>
    </row>
    <row r="2065" spans="1:7" x14ac:dyDescent="0.35">
      <c r="A2065" t="s">
        <v>4979</v>
      </c>
      <c r="B2065">
        <v>794705385</v>
      </c>
      <c r="C2065" t="s">
        <v>6102</v>
      </c>
      <c r="D2065" s="2">
        <v>24616</v>
      </c>
      <c r="E2065" t="s">
        <v>6133</v>
      </c>
      <c r="F2065" t="s">
        <v>6161</v>
      </c>
      <c r="G2065">
        <v>2652064986</v>
      </c>
    </row>
    <row r="2066" spans="1:7" x14ac:dyDescent="0.35">
      <c r="A2066" t="s">
        <v>874</v>
      </c>
      <c r="B2066">
        <v>385409761</v>
      </c>
      <c r="C2066" t="s">
        <v>6102</v>
      </c>
      <c r="D2066" s="2">
        <v>26077</v>
      </c>
      <c r="E2066" t="s">
        <v>6133</v>
      </c>
      <c r="F2066" t="s">
        <v>6161</v>
      </c>
      <c r="G2066">
        <v>3554163712</v>
      </c>
    </row>
    <row r="2067" spans="1:7" x14ac:dyDescent="0.35">
      <c r="A2067" t="s">
        <v>2288</v>
      </c>
      <c r="B2067">
        <v>713762240</v>
      </c>
      <c r="C2067" t="s">
        <v>6102</v>
      </c>
      <c r="D2067" s="2">
        <v>38861</v>
      </c>
      <c r="E2067" t="s">
        <v>6140</v>
      </c>
      <c r="F2067" t="s">
        <v>6138</v>
      </c>
      <c r="G2067">
        <v>1809489787</v>
      </c>
    </row>
    <row r="2068" spans="1:7" x14ac:dyDescent="0.35">
      <c r="A2068" t="s">
        <v>5544</v>
      </c>
      <c r="B2068">
        <v>151284774</v>
      </c>
      <c r="C2068" t="s">
        <v>6112</v>
      </c>
      <c r="D2068" s="2">
        <v>23522</v>
      </c>
      <c r="E2068" t="s">
        <v>6133</v>
      </c>
      <c r="F2068" t="s">
        <v>6155</v>
      </c>
      <c r="G2068">
        <v>3748095456</v>
      </c>
    </row>
    <row r="2069" spans="1:7" x14ac:dyDescent="0.35">
      <c r="A2069" t="s">
        <v>1799</v>
      </c>
      <c r="B2069">
        <v>601011399</v>
      </c>
      <c r="C2069" t="s">
        <v>6113</v>
      </c>
      <c r="D2069" s="2">
        <v>23155</v>
      </c>
      <c r="E2069" t="s">
        <v>6135</v>
      </c>
      <c r="F2069" t="s">
        <v>2588</v>
      </c>
      <c r="G2069">
        <v>1364554989</v>
      </c>
    </row>
    <row r="2070" spans="1:7" x14ac:dyDescent="0.35">
      <c r="A2070" t="s">
        <v>3030</v>
      </c>
      <c r="B2070">
        <v>562393128</v>
      </c>
      <c r="C2070" t="s">
        <v>6108</v>
      </c>
      <c r="D2070" s="2">
        <v>45070</v>
      </c>
      <c r="E2070" t="s">
        <v>6131</v>
      </c>
      <c r="F2070" t="s">
        <v>6130</v>
      </c>
      <c r="G2070">
        <v>3534677757</v>
      </c>
    </row>
    <row r="2071" spans="1:7" x14ac:dyDescent="0.35">
      <c r="A2071" t="s">
        <v>1619</v>
      </c>
      <c r="B2071">
        <v>709825618</v>
      </c>
      <c r="C2071" t="s">
        <v>6110</v>
      </c>
      <c r="D2071" s="2">
        <v>39593</v>
      </c>
      <c r="E2071" t="s">
        <v>6127</v>
      </c>
      <c r="F2071" t="s">
        <v>6137</v>
      </c>
      <c r="G2071">
        <v>1036451328</v>
      </c>
    </row>
    <row r="2072" spans="1:7" x14ac:dyDescent="0.35">
      <c r="A2072" t="s">
        <v>1279</v>
      </c>
      <c r="B2072">
        <v>55382792</v>
      </c>
      <c r="C2072" t="s">
        <v>6117</v>
      </c>
      <c r="D2072" s="2">
        <v>26077</v>
      </c>
      <c r="E2072" t="s">
        <v>6129</v>
      </c>
      <c r="F2072" t="s">
        <v>6150</v>
      </c>
      <c r="G2072">
        <v>552145413</v>
      </c>
    </row>
    <row r="2073" spans="1:7" x14ac:dyDescent="0.35">
      <c r="A2073" t="s">
        <v>4718</v>
      </c>
      <c r="B2073">
        <v>960074632</v>
      </c>
      <c r="C2073" t="s">
        <v>6114</v>
      </c>
      <c r="D2073" s="2">
        <v>38132</v>
      </c>
      <c r="E2073" t="s">
        <v>6140</v>
      </c>
      <c r="F2073" t="s">
        <v>6154</v>
      </c>
      <c r="G2073">
        <v>532410368</v>
      </c>
    </row>
    <row r="2074" spans="1:7" x14ac:dyDescent="0.35">
      <c r="A2074" t="s">
        <v>4535</v>
      </c>
      <c r="B2074">
        <v>243587919</v>
      </c>
      <c r="C2074" t="s">
        <v>6105</v>
      </c>
      <c r="D2074" s="2">
        <v>33749</v>
      </c>
      <c r="E2074" t="s">
        <v>6135</v>
      </c>
      <c r="F2074" t="s">
        <v>6141</v>
      </c>
      <c r="G2074">
        <v>814046875</v>
      </c>
    </row>
    <row r="2075" spans="1:7" x14ac:dyDescent="0.35">
      <c r="A2075" t="s">
        <v>5781</v>
      </c>
      <c r="B2075">
        <v>926002607</v>
      </c>
      <c r="C2075" t="s">
        <v>6108</v>
      </c>
      <c r="D2075" s="2">
        <v>24983</v>
      </c>
      <c r="E2075" t="s">
        <v>6133</v>
      </c>
      <c r="F2075" t="s">
        <v>6130</v>
      </c>
      <c r="G2075">
        <v>468818091</v>
      </c>
    </row>
    <row r="2076" spans="1:7" x14ac:dyDescent="0.35">
      <c r="A2076" t="s">
        <v>5293</v>
      </c>
      <c r="B2076">
        <v>68251891</v>
      </c>
      <c r="C2076" t="s">
        <v>6112</v>
      </c>
      <c r="D2076" s="2">
        <v>23887</v>
      </c>
      <c r="E2076" t="s">
        <v>6131</v>
      </c>
      <c r="F2076" t="s">
        <v>6142</v>
      </c>
      <c r="G2076">
        <v>975269455</v>
      </c>
    </row>
    <row r="2077" spans="1:7" x14ac:dyDescent="0.35">
      <c r="A2077" t="s">
        <v>408</v>
      </c>
      <c r="B2077">
        <v>905458743</v>
      </c>
      <c r="C2077" t="s">
        <v>6113</v>
      </c>
      <c r="D2077" s="2">
        <v>35939</v>
      </c>
      <c r="E2077" t="s">
        <v>6129</v>
      </c>
      <c r="F2077" t="s">
        <v>2588</v>
      </c>
      <c r="G2077">
        <v>4422488</v>
      </c>
    </row>
    <row r="2078" spans="1:7" x14ac:dyDescent="0.35">
      <c r="A2078" t="s">
        <v>281</v>
      </c>
      <c r="B2078">
        <v>100369630</v>
      </c>
      <c r="C2078" t="s">
        <v>6108</v>
      </c>
      <c r="D2078" s="2">
        <v>36304</v>
      </c>
      <c r="E2078" t="s">
        <v>6131</v>
      </c>
      <c r="F2078" t="s">
        <v>6143</v>
      </c>
      <c r="G2078">
        <v>9107175</v>
      </c>
    </row>
    <row r="2079" spans="1:7" x14ac:dyDescent="0.35">
      <c r="A2079" t="s">
        <v>4552</v>
      </c>
      <c r="B2079">
        <v>916577954</v>
      </c>
      <c r="C2079" t="s">
        <v>6102</v>
      </c>
      <c r="D2079" s="2">
        <v>31921</v>
      </c>
      <c r="E2079" t="s">
        <v>6135</v>
      </c>
      <c r="F2079" t="s">
        <v>6138</v>
      </c>
      <c r="G2079">
        <v>1217520576</v>
      </c>
    </row>
    <row r="2080" spans="1:7" x14ac:dyDescent="0.35">
      <c r="A2080" t="s">
        <v>1134</v>
      </c>
      <c r="B2080">
        <v>650260310</v>
      </c>
      <c r="C2080" t="s">
        <v>6110</v>
      </c>
      <c r="D2080" s="2">
        <v>27538</v>
      </c>
      <c r="E2080" t="s">
        <v>6131</v>
      </c>
      <c r="F2080" t="s">
        <v>6137</v>
      </c>
      <c r="G2080">
        <v>916446744</v>
      </c>
    </row>
    <row r="2081" spans="1:7" x14ac:dyDescent="0.35">
      <c r="A2081" t="s">
        <v>5898</v>
      </c>
      <c r="B2081">
        <v>760479632</v>
      </c>
      <c r="C2081" t="s">
        <v>6122</v>
      </c>
      <c r="D2081" s="2">
        <v>23887</v>
      </c>
      <c r="E2081" t="s">
        <v>6135</v>
      </c>
      <c r="F2081" t="s">
        <v>6164</v>
      </c>
      <c r="G2081">
        <v>2102234076</v>
      </c>
    </row>
    <row r="2082" spans="1:7" x14ac:dyDescent="0.35">
      <c r="A2082" t="s">
        <v>4331</v>
      </c>
      <c r="B2082">
        <v>625651230</v>
      </c>
      <c r="C2082" t="s">
        <v>6106</v>
      </c>
      <c r="D2082" s="2">
        <v>23522</v>
      </c>
      <c r="E2082" t="s">
        <v>6133</v>
      </c>
      <c r="F2082" t="s">
        <v>5619</v>
      </c>
      <c r="G2082">
        <v>1805106699</v>
      </c>
    </row>
    <row r="2083" spans="1:7" x14ac:dyDescent="0.35">
      <c r="A2083" t="s">
        <v>4696</v>
      </c>
      <c r="B2083">
        <v>656807258</v>
      </c>
      <c r="C2083" t="s">
        <v>6122</v>
      </c>
      <c r="D2083" s="2">
        <v>20965</v>
      </c>
      <c r="E2083" t="s">
        <v>6135</v>
      </c>
      <c r="F2083" t="s">
        <v>4140</v>
      </c>
      <c r="G2083">
        <v>966500864</v>
      </c>
    </row>
    <row r="2084" spans="1:7" x14ac:dyDescent="0.35">
      <c r="A2084" t="s">
        <v>38</v>
      </c>
      <c r="B2084">
        <v>508120860</v>
      </c>
      <c r="C2084" t="s">
        <v>6113</v>
      </c>
      <c r="D2084" s="2">
        <v>33017</v>
      </c>
      <c r="E2084" t="s">
        <v>6135</v>
      </c>
      <c r="F2084" t="s">
        <v>2588</v>
      </c>
      <c r="G2084">
        <v>333416498</v>
      </c>
    </row>
    <row r="2085" spans="1:7" x14ac:dyDescent="0.35">
      <c r="A2085" t="s">
        <v>2134</v>
      </c>
      <c r="B2085">
        <v>806218567</v>
      </c>
      <c r="C2085" t="s">
        <v>6116</v>
      </c>
      <c r="D2085" s="2">
        <v>39958</v>
      </c>
      <c r="E2085" t="s">
        <v>6135</v>
      </c>
      <c r="F2085" t="s">
        <v>6149</v>
      </c>
      <c r="G2085">
        <v>1128729437</v>
      </c>
    </row>
    <row r="2086" spans="1:7" x14ac:dyDescent="0.35">
      <c r="A2086" t="s">
        <v>5994</v>
      </c>
      <c r="B2086">
        <v>886640959</v>
      </c>
      <c r="C2086" t="s">
        <v>6101</v>
      </c>
      <c r="D2086" s="2">
        <v>41054</v>
      </c>
      <c r="E2086" t="s">
        <v>6127</v>
      </c>
      <c r="F2086" t="s">
        <v>6132</v>
      </c>
      <c r="G2086">
        <v>1187790032</v>
      </c>
    </row>
    <row r="2087" spans="1:7" x14ac:dyDescent="0.35">
      <c r="A2087" t="s">
        <v>1281</v>
      </c>
      <c r="B2087">
        <v>125926431</v>
      </c>
      <c r="C2087" t="s">
        <v>6108</v>
      </c>
      <c r="D2087" s="2">
        <v>38497</v>
      </c>
      <c r="E2087" t="s">
        <v>6127</v>
      </c>
      <c r="F2087" t="s">
        <v>6168</v>
      </c>
      <c r="G2087">
        <v>2843712768</v>
      </c>
    </row>
    <row r="2088" spans="1:7" x14ac:dyDescent="0.35">
      <c r="A2088" t="s">
        <v>3832</v>
      </c>
      <c r="B2088">
        <v>459201382</v>
      </c>
      <c r="C2088" t="s">
        <v>6109</v>
      </c>
      <c r="D2088" s="2">
        <v>32288</v>
      </c>
      <c r="E2088" t="s">
        <v>6127</v>
      </c>
      <c r="F2088" t="s">
        <v>6160</v>
      </c>
      <c r="G2088">
        <v>409124448</v>
      </c>
    </row>
    <row r="2089" spans="1:7" x14ac:dyDescent="0.35">
      <c r="A2089" t="s">
        <v>4593</v>
      </c>
      <c r="B2089">
        <v>643745187</v>
      </c>
      <c r="C2089" t="s">
        <v>6115</v>
      </c>
      <c r="D2089" s="2">
        <v>27538</v>
      </c>
      <c r="E2089" t="s">
        <v>6131</v>
      </c>
      <c r="F2089" t="s">
        <v>6171</v>
      </c>
      <c r="G2089">
        <v>963974616</v>
      </c>
    </row>
    <row r="2090" spans="1:7" x14ac:dyDescent="0.35">
      <c r="A2090" t="s">
        <v>1942</v>
      </c>
      <c r="B2090">
        <v>913488559</v>
      </c>
      <c r="C2090" t="s">
        <v>6113</v>
      </c>
      <c r="D2090" s="2">
        <v>30827</v>
      </c>
      <c r="E2090" t="s">
        <v>6135</v>
      </c>
      <c r="F2090" t="s">
        <v>2919</v>
      </c>
      <c r="G2090">
        <v>1529114688</v>
      </c>
    </row>
    <row r="2091" spans="1:7" x14ac:dyDescent="0.35">
      <c r="A2091" t="s">
        <v>3622</v>
      </c>
      <c r="B2091">
        <v>454473125</v>
      </c>
      <c r="C2091" t="s">
        <v>6105</v>
      </c>
      <c r="D2091" s="2">
        <v>37400</v>
      </c>
      <c r="E2091" t="s">
        <v>6129</v>
      </c>
      <c r="F2091" t="s">
        <v>6141</v>
      </c>
      <c r="G2091">
        <v>4561000353</v>
      </c>
    </row>
    <row r="2092" spans="1:7" x14ac:dyDescent="0.35">
      <c r="A2092" t="s">
        <v>4494</v>
      </c>
      <c r="B2092">
        <v>942656359</v>
      </c>
      <c r="C2092" t="s">
        <v>6113</v>
      </c>
      <c r="D2092" s="2">
        <v>39593</v>
      </c>
      <c r="E2092" t="s">
        <v>6135</v>
      </c>
      <c r="F2092" t="s">
        <v>2919</v>
      </c>
      <c r="G2092">
        <v>242779896</v>
      </c>
    </row>
    <row r="2093" spans="1:7" x14ac:dyDescent="0.35">
      <c r="A2093" t="s">
        <v>3711</v>
      </c>
      <c r="B2093">
        <v>417687954</v>
      </c>
      <c r="C2093" t="s">
        <v>6121</v>
      </c>
      <c r="D2093" s="2">
        <v>40687</v>
      </c>
      <c r="E2093" t="s">
        <v>6135</v>
      </c>
      <c r="F2093" t="s">
        <v>6147</v>
      </c>
      <c r="G2093">
        <v>1487850312</v>
      </c>
    </row>
    <row r="2094" spans="1:7" x14ac:dyDescent="0.35">
      <c r="A2094" t="s">
        <v>1731</v>
      </c>
      <c r="B2094">
        <v>345576680</v>
      </c>
      <c r="C2094" t="s">
        <v>6108</v>
      </c>
      <c r="D2094" s="2">
        <v>28634</v>
      </c>
      <c r="E2094" t="s">
        <v>6131</v>
      </c>
      <c r="F2094" t="s">
        <v>6130</v>
      </c>
      <c r="G2094">
        <v>4710523488</v>
      </c>
    </row>
    <row r="2095" spans="1:7" x14ac:dyDescent="0.35">
      <c r="A2095" t="s">
        <v>3581</v>
      </c>
      <c r="B2095">
        <v>890660878</v>
      </c>
      <c r="C2095" t="s">
        <v>6107</v>
      </c>
      <c r="D2095" s="2">
        <v>33017</v>
      </c>
      <c r="E2095" t="s">
        <v>6129</v>
      </c>
      <c r="F2095" t="s">
        <v>6156</v>
      </c>
      <c r="G2095">
        <v>1531466244</v>
      </c>
    </row>
    <row r="2096" spans="1:7" x14ac:dyDescent="0.35">
      <c r="A2096" t="s">
        <v>3684</v>
      </c>
      <c r="B2096">
        <v>303452116</v>
      </c>
      <c r="C2096" t="s">
        <v>6106</v>
      </c>
      <c r="D2096" s="2">
        <v>31921</v>
      </c>
      <c r="E2096" t="s">
        <v>6131</v>
      </c>
      <c r="F2096" t="s">
        <v>5619</v>
      </c>
      <c r="G2096">
        <v>337314816</v>
      </c>
    </row>
    <row r="2097" spans="1:7" x14ac:dyDescent="0.35">
      <c r="A2097" t="s">
        <v>304</v>
      </c>
      <c r="B2097">
        <v>62940595</v>
      </c>
      <c r="C2097" t="s">
        <v>6108</v>
      </c>
      <c r="D2097" s="2">
        <v>21694</v>
      </c>
      <c r="E2097" t="s">
        <v>6140</v>
      </c>
      <c r="F2097" t="s">
        <v>6152</v>
      </c>
      <c r="G2097">
        <v>128955645</v>
      </c>
    </row>
    <row r="2098" spans="1:7" x14ac:dyDescent="0.35">
      <c r="A2098" t="s">
        <v>3099</v>
      </c>
      <c r="B2098">
        <v>773819353</v>
      </c>
      <c r="C2098" t="s">
        <v>6114</v>
      </c>
      <c r="D2098" s="2">
        <v>21329</v>
      </c>
      <c r="E2098" t="s">
        <v>6133</v>
      </c>
      <c r="F2098" t="s">
        <v>6151</v>
      </c>
      <c r="G2098">
        <v>1095196455</v>
      </c>
    </row>
    <row r="2099" spans="1:7" x14ac:dyDescent="0.35">
      <c r="A2099" t="s">
        <v>3968</v>
      </c>
      <c r="B2099">
        <v>394919381</v>
      </c>
      <c r="C2099" t="s">
        <v>6120</v>
      </c>
      <c r="D2099" s="2">
        <v>43609</v>
      </c>
      <c r="E2099" t="s">
        <v>6135</v>
      </c>
      <c r="F2099" t="s">
        <v>6139</v>
      </c>
      <c r="G2099">
        <v>4399281796</v>
      </c>
    </row>
    <row r="2100" spans="1:7" x14ac:dyDescent="0.35">
      <c r="A2100" t="s">
        <v>2671</v>
      </c>
      <c r="B2100">
        <v>355683346</v>
      </c>
      <c r="C2100" t="s">
        <v>6122</v>
      </c>
      <c r="D2100" s="2">
        <v>41419</v>
      </c>
      <c r="E2100" t="s">
        <v>6135</v>
      </c>
      <c r="F2100" t="s">
        <v>4140</v>
      </c>
      <c r="G2100">
        <v>801573696</v>
      </c>
    </row>
    <row r="2101" spans="1:7" x14ac:dyDescent="0.35">
      <c r="A2101" t="s">
        <v>2870</v>
      </c>
      <c r="B2101">
        <v>461866831</v>
      </c>
      <c r="C2101" t="s">
        <v>6121</v>
      </c>
      <c r="D2101" s="2">
        <v>36671</v>
      </c>
      <c r="E2101" t="s">
        <v>6127</v>
      </c>
      <c r="F2101" t="s">
        <v>6157</v>
      </c>
      <c r="G2101">
        <v>3570442304</v>
      </c>
    </row>
    <row r="2102" spans="1:7" x14ac:dyDescent="0.35">
      <c r="A2102" t="s">
        <v>4204</v>
      </c>
      <c r="B2102">
        <v>90601850</v>
      </c>
      <c r="C2102" t="s">
        <v>6113</v>
      </c>
      <c r="D2102" s="2">
        <v>24616</v>
      </c>
      <c r="E2102" t="s">
        <v>6133</v>
      </c>
      <c r="F2102" t="s">
        <v>2588</v>
      </c>
      <c r="G2102">
        <v>692719104</v>
      </c>
    </row>
    <row r="2103" spans="1:7" x14ac:dyDescent="0.35">
      <c r="A2103" t="s">
        <v>3439</v>
      </c>
      <c r="B2103">
        <v>299463142</v>
      </c>
      <c r="C2103" t="s">
        <v>6122</v>
      </c>
      <c r="D2103" s="2">
        <v>33749</v>
      </c>
      <c r="E2103" t="s">
        <v>6135</v>
      </c>
      <c r="F2103" t="s">
        <v>4140</v>
      </c>
      <c r="G2103">
        <v>88541193</v>
      </c>
    </row>
    <row r="2104" spans="1:7" x14ac:dyDescent="0.35">
      <c r="A2104" t="s">
        <v>2339</v>
      </c>
      <c r="B2104">
        <v>90580934</v>
      </c>
      <c r="C2104" t="s">
        <v>6102</v>
      </c>
      <c r="D2104" s="2">
        <v>43609</v>
      </c>
      <c r="E2104" t="s">
        <v>6129</v>
      </c>
      <c r="F2104" t="s">
        <v>5615</v>
      </c>
      <c r="G2104">
        <v>1410274164</v>
      </c>
    </row>
    <row r="2105" spans="1:7" x14ac:dyDescent="0.35">
      <c r="A2105" t="s">
        <v>4632</v>
      </c>
      <c r="B2105">
        <v>768030363</v>
      </c>
      <c r="C2105" t="s">
        <v>6108</v>
      </c>
      <c r="D2105" s="2">
        <v>28270</v>
      </c>
      <c r="E2105" t="s">
        <v>6129</v>
      </c>
      <c r="F2105" t="s">
        <v>6146</v>
      </c>
      <c r="G2105">
        <v>62305625</v>
      </c>
    </row>
    <row r="2106" spans="1:7" x14ac:dyDescent="0.35">
      <c r="A2106" t="s">
        <v>1599</v>
      </c>
      <c r="B2106">
        <v>74276439</v>
      </c>
      <c r="C2106" t="s">
        <v>6108</v>
      </c>
      <c r="D2106" s="2">
        <v>44705</v>
      </c>
      <c r="E2106" t="s">
        <v>6135</v>
      </c>
      <c r="F2106" t="s">
        <v>6152</v>
      </c>
      <c r="G2106">
        <v>3406209195</v>
      </c>
    </row>
    <row r="2107" spans="1:7" x14ac:dyDescent="0.35">
      <c r="A2107" t="s">
        <v>3222</v>
      </c>
      <c r="B2107">
        <v>939664703</v>
      </c>
      <c r="C2107" t="s">
        <v>6119</v>
      </c>
      <c r="D2107" s="2">
        <v>40687</v>
      </c>
      <c r="E2107" t="s">
        <v>6127</v>
      </c>
      <c r="F2107" t="s">
        <v>6172</v>
      </c>
      <c r="G2107">
        <v>445693908</v>
      </c>
    </row>
    <row r="2108" spans="1:7" x14ac:dyDescent="0.35">
      <c r="A2108" t="s">
        <v>2180</v>
      </c>
      <c r="B2108">
        <v>75645378</v>
      </c>
      <c r="C2108" t="s">
        <v>6119</v>
      </c>
      <c r="D2108" s="2">
        <v>41054</v>
      </c>
      <c r="E2108" t="s">
        <v>6135</v>
      </c>
      <c r="F2108" t="s">
        <v>6169</v>
      </c>
      <c r="G2108">
        <v>742801514</v>
      </c>
    </row>
    <row r="2109" spans="1:7" x14ac:dyDescent="0.35">
      <c r="A2109" t="s">
        <v>4057</v>
      </c>
      <c r="B2109">
        <v>718767902</v>
      </c>
      <c r="C2109" t="s">
        <v>6108</v>
      </c>
      <c r="D2109" s="2">
        <v>39226</v>
      </c>
      <c r="E2109" t="s">
        <v>6131</v>
      </c>
      <c r="F2109" t="s">
        <v>6170</v>
      </c>
      <c r="G2109">
        <v>939552768</v>
      </c>
    </row>
    <row r="2110" spans="1:7" x14ac:dyDescent="0.35">
      <c r="A2110" t="s">
        <v>5361</v>
      </c>
      <c r="B2110">
        <v>974992850</v>
      </c>
      <c r="C2110" t="s">
        <v>6113</v>
      </c>
      <c r="D2110" s="2">
        <v>42515</v>
      </c>
      <c r="E2110" t="s">
        <v>6133</v>
      </c>
      <c r="F2110" t="s">
        <v>6153</v>
      </c>
      <c r="G2110">
        <v>2747365632</v>
      </c>
    </row>
    <row r="2111" spans="1:7" x14ac:dyDescent="0.35">
      <c r="A2111" t="s">
        <v>3824</v>
      </c>
      <c r="B2111">
        <v>843600058</v>
      </c>
      <c r="C2111" t="s">
        <v>6103</v>
      </c>
      <c r="D2111" s="2">
        <v>28999</v>
      </c>
      <c r="E2111" t="s">
        <v>6131</v>
      </c>
      <c r="F2111" t="s">
        <v>6165</v>
      </c>
      <c r="G2111">
        <v>729930928</v>
      </c>
    </row>
    <row r="2112" spans="1:7" x14ac:dyDescent="0.35">
      <c r="A2112" t="s">
        <v>5966</v>
      </c>
      <c r="B2112">
        <v>166902456</v>
      </c>
      <c r="C2112" t="s">
        <v>6108</v>
      </c>
      <c r="D2112" s="2">
        <v>20600</v>
      </c>
      <c r="E2112" t="s">
        <v>6135</v>
      </c>
      <c r="F2112" t="s">
        <v>6148</v>
      </c>
      <c r="G2112">
        <v>940944033</v>
      </c>
    </row>
    <row r="2113" spans="1:7" x14ac:dyDescent="0.35">
      <c r="A2113" t="s">
        <v>1012</v>
      </c>
      <c r="B2113">
        <v>429910592</v>
      </c>
      <c r="C2113" t="s">
        <v>6104</v>
      </c>
      <c r="D2113" s="2">
        <v>33749</v>
      </c>
      <c r="E2113" t="s">
        <v>6127</v>
      </c>
      <c r="F2113" t="s">
        <v>6128</v>
      </c>
      <c r="G2113">
        <v>718223367</v>
      </c>
    </row>
    <row r="2114" spans="1:7" x14ac:dyDescent="0.35">
      <c r="A2114" t="s">
        <v>3872</v>
      </c>
      <c r="B2114">
        <v>630038435</v>
      </c>
      <c r="C2114" t="s">
        <v>6108</v>
      </c>
      <c r="D2114" s="2">
        <v>45070</v>
      </c>
      <c r="E2114" t="s">
        <v>6135</v>
      </c>
      <c r="F2114" t="s">
        <v>6146</v>
      </c>
      <c r="G2114">
        <v>1980962016</v>
      </c>
    </row>
    <row r="2115" spans="1:7" x14ac:dyDescent="0.35">
      <c r="A2115" t="s">
        <v>2669</v>
      </c>
      <c r="B2115">
        <v>324385875</v>
      </c>
      <c r="C2115" t="s">
        <v>6119</v>
      </c>
      <c r="D2115" s="2">
        <v>25712</v>
      </c>
      <c r="E2115" t="s">
        <v>6131</v>
      </c>
      <c r="F2115" t="s">
        <v>6172</v>
      </c>
      <c r="G2115">
        <v>532609728</v>
      </c>
    </row>
    <row r="2116" spans="1:7" x14ac:dyDescent="0.35">
      <c r="A2116" t="s">
        <v>2091</v>
      </c>
      <c r="B2116">
        <v>500749732</v>
      </c>
      <c r="C2116" t="s">
        <v>6108</v>
      </c>
      <c r="D2116" s="2">
        <v>36671</v>
      </c>
      <c r="E2116" t="s">
        <v>6135</v>
      </c>
      <c r="F2116" t="s">
        <v>6144</v>
      </c>
      <c r="G2116">
        <v>2883727</v>
      </c>
    </row>
    <row r="2117" spans="1:7" x14ac:dyDescent="0.35">
      <c r="A2117" t="s">
        <v>4202</v>
      </c>
      <c r="B2117">
        <v>198335679</v>
      </c>
      <c r="C2117" t="s">
        <v>6104</v>
      </c>
      <c r="D2117" s="2">
        <v>27538</v>
      </c>
      <c r="E2117" t="s">
        <v>6133</v>
      </c>
      <c r="F2117" t="s">
        <v>6128</v>
      </c>
      <c r="G2117">
        <v>3420683712</v>
      </c>
    </row>
    <row r="2118" spans="1:7" x14ac:dyDescent="0.35">
      <c r="A2118" t="s">
        <v>5403</v>
      </c>
      <c r="B2118">
        <v>171010784</v>
      </c>
      <c r="C2118" t="s">
        <v>6107</v>
      </c>
      <c r="D2118" s="2">
        <v>42148</v>
      </c>
      <c r="E2118" t="s">
        <v>6127</v>
      </c>
      <c r="F2118" t="s">
        <v>6156</v>
      </c>
      <c r="G2118">
        <v>2259361728</v>
      </c>
    </row>
    <row r="2119" spans="1:7" x14ac:dyDescent="0.35">
      <c r="A2119" t="s">
        <v>2176</v>
      </c>
      <c r="B2119">
        <v>832315873</v>
      </c>
      <c r="C2119" t="s">
        <v>6121</v>
      </c>
      <c r="D2119" s="2">
        <v>43609</v>
      </c>
      <c r="E2119" t="s">
        <v>6133</v>
      </c>
      <c r="F2119" t="s">
        <v>6157</v>
      </c>
      <c r="G2119">
        <v>1842602868</v>
      </c>
    </row>
    <row r="2120" spans="1:7" x14ac:dyDescent="0.35">
      <c r="A2120" t="s">
        <v>2900</v>
      </c>
      <c r="B2120">
        <v>658326508</v>
      </c>
      <c r="C2120" t="s">
        <v>6111</v>
      </c>
      <c r="D2120" s="2">
        <v>24616</v>
      </c>
      <c r="E2120" t="s">
        <v>6135</v>
      </c>
      <c r="F2120" t="s">
        <v>6136</v>
      </c>
      <c r="G2120">
        <v>295262976</v>
      </c>
    </row>
    <row r="2121" spans="1:7" x14ac:dyDescent="0.35">
      <c r="A2121" t="s">
        <v>3060</v>
      </c>
      <c r="B2121">
        <v>580770946</v>
      </c>
      <c r="C2121" t="s">
        <v>6108</v>
      </c>
      <c r="D2121" s="2">
        <v>31921</v>
      </c>
      <c r="E2121" t="s">
        <v>6131</v>
      </c>
      <c r="F2121" t="s">
        <v>6130</v>
      </c>
      <c r="G2121">
        <v>2304261549</v>
      </c>
    </row>
    <row r="2122" spans="1:7" x14ac:dyDescent="0.35">
      <c r="A2122" t="s">
        <v>4479</v>
      </c>
      <c r="B2122">
        <v>281654787</v>
      </c>
      <c r="C2122" t="s">
        <v>6105</v>
      </c>
      <c r="D2122" s="2">
        <v>27173</v>
      </c>
      <c r="E2122" t="s">
        <v>6129</v>
      </c>
      <c r="F2122" t="s">
        <v>6166</v>
      </c>
      <c r="G2122">
        <v>470106304</v>
      </c>
    </row>
    <row r="2123" spans="1:7" x14ac:dyDescent="0.35">
      <c r="A2123" t="s">
        <v>5444</v>
      </c>
      <c r="B2123">
        <v>730137715</v>
      </c>
      <c r="C2123" t="s">
        <v>6109</v>
      </c>
      <c r="D2123" s="2">
        <v>32653</v>
      </c>
      <c r="E2123" t="s">
        <v>6135</v>
      </c>
      <c r="F2123" t="s">
        <v>6160</v>
      </c>
      <c r="G2123">
        <v>1133451693</v>
      </c>
    </row>
    <row r="2124" spans="1:7" x14ac:dyDescent="0.35">
      <c r="A2124" t="s">
        <v>2347</v>
      </c>
      <c r="B2124">
        <v>174963334</v>
      </c>
      <c r="C2124" t="s">
        <v>6108</v>
      </c>
      <c r="D2124" s="2">
        <v>43609</v>
      </c>
      <c r="E2124" t="s">
        <v>6129</v>
      </c>
      <c r="F2124" t="s">
        <v>6143</v>
      </c>
      <c r="G2124">
        <v>7578987</v>
      </c>
    </row>
    <row r="2125" spans="1:7" x14ac:dyDescent="0.35">
      <c r="A2125" t="s">
        <v>105</v>
      </c>
      <c r="B2125">
        <v>263558066</v>
      </c>
      <c r="C2125" t="s">
        <v>6120</v>
      </c>
      <c r="D2125" s="2">
        <v>33749</v>
      </c>
      <c r="E2125" t="s">
        <v>6129</v>
      </c>
      <c r="F2125" t="s">
        <v>6139</v>
      </c>
      <c r="G2125">
        <v>1130380713</v>
      </c>
    </row>
    <row r="2126" spans="1:7" x14ac:dyDescent="0.35">
      <c r="A2126" t="s">
        <v>4738</v>
      </c>
      <c r="B2126">
        <v>244498758</v>
      </c>
      <c r="C2126" t="s">
        <v>6121</v>
      </c>
      <c r="D2126" s="2">
        <v>45070</v>
      </c>
      <c r="E2126" t="s">
        <v>6135</v>
      </c>
      <c r="F2126" t="s">
        <v>6147</v>
      </c>
      <c r="G2126">
        <v>9966675</v>
      </c>
    </row>
    <row r="2127" spans="1:7" x14ac:dyDescent="0.35">
      <c r="A2127" t="s">
        <v>2987</v>
      </c>
      <c r="B2127">
        <v>501552618</v>
      </c>
      <c r="C2127" t="s">
        <v>6114</v>
      </c>
      <c r="D2127" s="2">
        <v>42148</v>
      </c>
      <c r="E2127" t="s">
        <v>6127</v>
      </c>
      <c r="F2127" t="s">
        <v>6167</v>
      </c>
      <c r="G2127">
        <v>850148079</v>
      </c>
    </row>
    <row r="2128" spans="1:7" x14ac:dyDescent="0.35">
      <c r="A2128" t="s">
        <v>2621</v>
      </c>
      <c r="B2128">
        <v>759284715</v>
      </c>
      <c r="C2128" t="s">
        <v>6108</v>
      </c>
      <c r="D2128" s="2">
        <v>33017</v>
      </c>
      <c r="E2128" t="s">
        <v>6129</v>
      </c>
      <c r="F2128" t="s">
        <v>6170</v>
      </c>
      <c r="G2128">
        <v>1472301668</v>
      </c>
    </row>
    <row r="2129" spans="1:7" x14ac:dyDescent="0.35">
      <c r="A2129" t="s">
        <v>1312</v>
      </c>
      <c r="B2129">
        <v>244864582</v>
      </c>
      <c r="C2129" t="s">
        <v>6113</v>
      </c>
      <c r="D2129" s="2">
        <v>43609</v>
      </c>
      <c r="E2129" t="s">
        <v>6127</v>
      </c>
      <c r="F2129" t="s">
        <v>6153</v>
      </c>
      <c r="G2129">
        <v>2203370813</v>
      </c>
    </row>
    <row r="2130" spans="1:7" x14ac:dyDescent="0.35">
      <c r="A2130" t="s">
        <v>207</v>
      </c>
      <c r="B2130">
        <v>299454838</v>
      </c>
      <c r="C2130" t="s">
        <v>6121</v>
      </c>
      <c r="D2130" s="2">
        <v>43976</v>
      </c>
      <c r="E2130" t="s">
        <v>6133</v>
      </c>
      <c r="F2130" t="s">
        <v>6145</v>
      </c>
      <c r="G2130">
        <v>208356327</v>
      </c>
    </row>
    <row r="2131" spans="1:7" x14ac:dyDescent="0.35">
      <c r="A2131" t="s">
        <v>2795</v>
      </c>
      <c r="B2131">
        <v>446276731</v>
      </c>
      <c r="C2131" t="s">
        <v>6114</v>
      </c>
      <c r="D2131" s="2">
        <v>35575</v>
      </c>
      <c r="E2131" t="s">
        <v>6135</v>
      </c>
      <c r="F2131" t="s">
        <v>6167</v>
      </c>
      <c r="G2131">
        <v>3508529736</v>
      </c>
    </row>
    <row r="2132" spans="1:7" x14ac:dyDescent="0.35">
      <c r="A2132" t="s">
        <v>5373</v>
      </c>
      <c r="B2132">
        <v>50359721</v>
      </c>
      <c r="C2132" t="s">
        <v>6109</v>
      </c>
      <c r="D2132" s="2">
        <v>26077</v>
      </c>
      <c r="E2132" t="s">
        <v>6135</v>
      </c>
      <c r="F2132" t="s">
        <v>6160</v>
      </c>
      <c r="G2132">
        <v>665435692</v>
      </c>
    </row>
    <row r="2133" spans="1:7" x14ac:dyDescent="0.35">
      <c r="A2133" t="s">
        <v>4975</v>
      </c>
      <c r="B2133">
        <v>277038324</v>
      </c>
      <c r="C2133" t="s">
        <v>6108</v>
      </c>
      <c r="D2133" s="2">
        <v>31192</v>
      </c>
      <c r="E2133" t="s">
        <v>6131</v>
      </c>
      <c r="F2133" t="s">
        <v>6146</v>
      </c>
      <c r="G2133">
        <v>749665125</v>
      </c>
    </row>
    <row r="2134" spans="1:7" x14ac:dyDescent="0.35">
      <c r="A2134" t="s">
        <v>501</v>
      </c>
      <c r="B2134">
        <v>659613431</v>
      </c>
      <c r="C2134" t="s">
        <v>6121</v>
      </c>
      <c r="D2134" s="2">
        <v>27905</v>
      </c>
      <c r="E2134" t="s">
        <v>6135</v>
      </c>
      <c r="F2134" t="s">
        <v>6145</v>
      </c>
      <c r="G2134">
        <v>1849038048</v>
      </c>
    </row>
    <row r="2135" spans="1:7" x14ac:dyDescent="0.35">
      <c r="A2135" t="s">
        <v>1206</v>
      </c>
      <c r="B2135">
        <v>794996007</v>
      </c>
      <c r="C2135" t="s">
        <v>6111</v>
      </c>
      <c r="D2135" s="2">
        <v>29731</v>
      </c>
      <c r="E2135" t="s">
        <v>6127</v>
      </c>
      <c r="F2135" t="s">
        <v>6136</v>
      </c>
      <c r="G2135">
        <v>1700208174</v>
      </c>
    </row>
    <row r="2136" spans="1:7" x14ac:dyDescent="0.35">
      <c r="A2136" t="s">
        <v>3364</v>
      </c>
      <c r="B2136">
        <v>602325417</v>
      </c>
      <c r="C2136" t="s">
        <v>6104</v>
      </c>
      <c r="D2136" s="2">
        <v>41054</v>
      </c>
      <c r="E2136" t="s">
        <v>6133</v>
      </c>
      <c r="F2136" t="s">
        <v>6128</v>
      </c>
      <c r="G2136">
        <v>393650348</v>
      </c>
    </row>
    <row r="2137" spans="1:7" x14ac:dyDescent="0.35">
      <c r="A2137" t="s">
        <v>5271</v>
      </c>
      <c r="B2137">
        <v>189387888</v>
      </c>
      <c r="C2137" t="s">
        <v>6108</v>
      </c>
      <c r="D2137" s="2">
        <v>42148</v>
      </c>
      <c r="E2137" t="s">
        <v>6133</v>
      </c>
      <c r="F2137" t="s">
        <v>6143</v>
      </c>
      <c r="G2137">
        <v>1658473257</v>
      </c>
    </row>
    <row r="2138" spans="1:7" x14ac:dyDescent="0.35">
      <c r="A2138" t="s">
        <v>1116</v>
      </c>
      <c r="B2138">
        <v>570807611</v>
      </c>
      <c r="C2138" t="s">
        <v>6108</v>
      </c>
      <c r="D2138" s="2">
        <v>24251</v>
      </c>
      <c r="E2138" t="s">
        <v>6135</v>
      </c>
      <c r="F2138" t="s">
        <v>6168</v>
      </c>
      <c r="G2138">
        <v>381201106</v>
      </c>
    </row>
    <row r="2139" spans="1:7" x14ac:dyDescent="0.35">
      <c r="A2139" t="s">
        <v>2554</v>
      </c>
      <c r="B2139">
        <v>316447593</v>
      </c>
      <c r="C2139" t="s">
        <v>6119</v>
      </c>
      <c r="D2139" s="2">
        <v>24983</v>
      </c>
      <c r="E2139" t="s">
        <v>6131</v>
      </c>
      <c r="F2139" t="s">
        <v>6169</v>
      </c>
      <c r="G2139">
        <v>13251224</v>
      </c>
    </row>
    <row r="2140" spans="1:7" x14ac:dyDescent="0.35">
      <c r="A2140" t="s">
        <v>970</v>
      </c>
      <c r="B2140">
        <v>922947867</v>
      </c>
      <c r="C2140" t="s">
        <v>6105</v>
      </c>
      <c r="D2140" s="2">
        <v>24616</v>
      </c>
      <c r="E2140" t="s">
        <v>6129</v>
      </c>
      <c r="F2140" t="s">
        <v>6166</v>
      </c>
      <c r="G2140">
        <v>304782624</v>
      </c>
    </row>
    <row r="2141" spans="1:7" x14ac:dyDescent="0.35">
      <c r="A2141" t="s">
        <v>458</v>
      </c>
      <c r="B2141">
        <v>24875976</v>
      </c>
      <c r="C2141" t="s">
        <v>6114</v>
      </c>
      <c r="D2141" s="2">
        <v>36671</v>
      </c>
      <c r="E2141" t="s">
        <v>6135</v>
      </c>
      <c r="F2141" t="s">
        <v>6167</v>
      </c>
      <c r="G2141">
        <v>351135</v>
      </c>
    </row>
    <row r="2142" spans="1:7" x14ac:dyDescent="0.35">
      <c r="A2142" t="s">
        <v>2432</v>
      </c>
      <c r="B2142">
        <v>934537140</v>
      </c>
      <c r="C2142" t="s">
        <v>6112</v>
      </c>
      <c r="D2142" s="2">
        <v>20600</v>
      </c>
      <c r="E2142" t="s">
        <v>6135</v>
      </c>
      <c r="F2142" t="s">
        <v>6155</v>
      </c>
      <c r="G2142">
        <v>1750339878</v>
      </c>
    </row>
    <row r="2143" spans="1:7" x14ac:dyDescent="0.35">
      <c r="A2143" t="s">
        <v>1299</v>
      </c>
      <c r="B2143">
        <v>714585585</v>
      </c>
      <c r="C2143" t="s">
        <v>6105</v>
      </c>
      <c r="D2143" s="2">
        <v>40322</v>
      </c>
      <c r="E2143" t="s">
        <v>6133</v>
      </c>
      <c r="F2143" t="s">
        <v>6141</v>
      </c>
      <c r="G2143">
        <v>2753080876</v>
      </c>
    </row>
    <row r="2144" spans="1:7" x14ac:dyDescent="0.35">
      <c r="A2144" t="s">
        <v>1386</v>
      </c>
      <c r="B2144">
        <v>868988186</v>
      </c>
      <c r="C2144" t="s">
        <v>6108</v>
      </c>
      <c r="D2144" s="2">
        <v>25712</v>
      </c>
      <c r="E2144" t="s">
        <v>6133</v>
      </c>
      <c r="F2144" t="s">
        <v>6168</v>
      </c>
      <c r="G2144">
        <v>695031264</v>
      </c>
    </row>
    <row r="2145" spans="1:7" x14ac:dyDescent="0.35">
      <c r="A2145" t="s">
        <v>4422</v>
      </c>
      <c r="B2145">
        <v>418330740</v>
      </c>
      <c r="C2145" t="s">
        <v>6101</v>
      </c>
      <c r="D2145" s="2">
        <v>45070</v>
      </c>
      <c r="E2145" t="s">
        <v>6131</v>
      </c>
      <c r="F2145" t="s">
        <v>6132</v>
      </c>
      <c r="G2145">
        <v>848322644</v>
      </c>
    </row>
    <row r="2146" spans="1:7" x14ac:dyDescent="0.35">
      <c r="A2146" t="s">
        <v>4890</v>
      </c>
      <c r="B2146">
        <v>917124406</v>
      </c>
      <c r="C2146" t="s">
        <v>6119</v>
      </c>
      <c r="D2146" s="2">
        <v>28634</v>
      </c>
      <c r="E2146" t="s">
        <v>6131</v>
      </c>
      <c r="F2146" t="s">
        <v>6172</v>
      </c>
      <c r="G2146">
        <v>1683532389</v>
      </c>
    </row>
    <row r="2147" spans="1:7" x14ac:dyDescent="0.35">
      <c r="A2147" t="s">
        <v>2916</v>
      </c>
      <c r="B2147">
        <v>892038287</v>
      </c>
      <c r="C2147" t="s">
        <v>6105</v>
      </c>
      <c r="D2147" s="2">
        <v>25712</v>
      </c>
      <c r="E2147" t="s">
        <v>6133</v>
      </c>
      <c r="F2147" t="s">
        <v>6141</v>
      </c>
      <c r="G2147">
        <v>2101980672</v>
      </c>
    </row>
    <row r="2148" spans="1:7" x14ac:dyDescent="0.35">
      <c r="A2148" t="s">
        <v>3314</v>
      </c>
      <c r="B2148">
        <v>466022540</v>
      </c>
      <c r="C2148" t="s">
        <v>6108</v>
      </c>
      <c r="D2148" s="2">
        <v>38132</v>
      </c>
      <c r="E2148" t="s">
        <v>6131</v>
      </c>
      <c r="F2148" t="s">
        <v>6144</v>
      </c>
      <c r="G2148">
        <v>4914095169</v>
      </c>
    </row>
    <row r="2149" spans="1:7" x14ac:dyDescent="0.35">
      <c r="A2149" t="s">
        <v>4455</v>
      </c>
      <c r="B2149">
        <v>139612789</v>
      </c>
      <c r="C2149" t="s">
        <v>6108</v>
      </c>
      <c r="D2149" s="2">
        <v>35210</v>
      </c>
      <c r="E2149" t="s">
        <v>6131</v>
      </c>
      <c r="F2149" t="s">
        <v>6144</v>
      </c>
      <c r="G2149">
        <v>1114965</v>
      </c>
    </row>
    <row r="2150" spans="1:7" x14ac:dyDescent="0.35">
      <c r="A2150" t="s">
        <v>335</v>
      </c>
      <c r="B2150">
        <v>38027314</v>
      </c>
      <c r="C2150" t="s">
        <v>6108</v>
      </c>
      <c r="D2150" s="2">
        <v>33017</v>
      </c>
      <c r="E2150" t="s">
        <v>6135</v>
      </c>
      <c r="F2150" t="s">
        <v>6148</v>
      </c>
      <c r="G2150">
        <v>61262838</v>
      </c>
    </row>
    <row r="2151" spans="1:7" x14ac:dyDescent="0.35">
      <c r="A2151" t="s">
        <v>335</v>
      </c>
      <c r="B2151">
        <v>655541829</v>
      </c>
      <c r="C2151" t="s">
        <v>6103</v>
      </c>
      <c r="D2151" s="2">
        <v>25348</v>
      </c>
      <c r="E2151" t="s">
        <v>6129</v>
      </c>
      <c r="F2151" t="s">
        <v>6134</v>
      </c>
      <c r="G2151">
        <v>3550685952</v>
      </c>
    </row>
    <row r="2152" spans="1:7" x14ac:dyDescent="0.35">
      <c r="A2152" t="s">
        <v>1092</v>
      </c>
      <c r="B2152">
        <v>734281991</v>
      </c>
      <c r="C2152" t="s">
        <v>6102</v>
      </c>
      <c r="D2152" s="2">
        <v>41783</v>
      </c>
      <c r="E2152" t="s">
        <v>6127</v>
      </c>
      <c r="F2152" t="s">
        <v>6174</v>
      </c>
      <c r="G2152">
        <v>141549</v>
      </c>
    </row>
    <row r="2153" spans="1:7" x14ac:dyDescent="0.35">
      <c r="A2153" t="s">
        <v>3935</v>
      </c>
      <c r="B2153">
        <v>946289777</v>
      </c>
      <c r="C2153" t="s">
        <v>6108</v>
      </c>
      <c r="D2153" s="2">
        <v>24616</v>
      </c>
      <c r="E2153" t="s">
        <v>6131</v>
      </c>
      <c r="F2153" t="s">
        <v>6144</v>
      </c>
      <c r="G2153">
        <v>2632489704</v>
      </c>
    </row>
    <row r="2154" spans="1:7" x14ac:dyDescent="0.35">
      <c r="A2154" t="s">
        <v>3598</v>
      </c>
      <c r="B2154">
        <v>941640918</v>
      </c>
      <c r="C2154" t="s">
        <v>6108</v>
      </c>
      <c r="D2154" s="2">
        <v>23887</v>
      </c>
      <c r="E2154" t="s">
        <v>6127</v>
      </c>
      <c r="F2154" t="s">
        <v>6168</v>
      </c>
      <c r="G2154">
        <v>776860119</v>
      </c>
    </row>
    <row r="2155" spans="1:7" x14ac:dyDescent="0.35">
      <c r="A2155" t="s">
        <v>4048</v>
      </c>
      <c r="B2155">
        <v>826973742</v>
      </c>
      <c r="C2155" t="s">
        <v>6113</v>
      </c>
      <c r="D2155" s="2">
        <v>24983</v>
      </c>
      <c r="E2155" t="s">
        <v>6129</v>
      </c>
      <c r="F2155" t="s">
        <v>2588</v>
      </c>
      <c r="G2155">
        <v>958289381</v>
      </c>
    </row>
    <row r="2156" spans="1:7" x14ac:dyDescent="0.35">
      <c r="A2156" t="s">
        <v>1166</v>
      </c>
      <c r="B2156">
        <v>33056746</v>
      </c>
      <c r="C2156" t="s">
        <v>6111</v>
      </c>
      <c r="D2156" s="2">
        <v>33749</v>
      </c>
      <c r="E2156" t="s">
        <v>6133</v>
      </c>
      <c r="F2156" t="s">
        <v>6136</v>
      </c>
      <c r="G2156">
        <v>611444757</v>
      </c>
    </row>
    <row r="2157" spans="1:7" x14ac:dyDescent="0.35">
      <c r="A2157" t="s">
        <v>5255</v>
      </c>
      <c r="B2157">
        <v>531175706</v>
      </c>
      <c r="C2157" t="s">
        <v>6109</v>
      </c>
      <c r="D2157" s="2">
        <v>22426</v>
      </c>
      <c r="E2157" t="s">
        <v>6133</v>
      </c>
      <c r="F2157" t="s">
        <v>6160</v>
      </c>
      <c r="G2157">
        <v>3328534356</v>
      </c>
    </row>
    <row r="2158" spans="1:7" x14ac:dyDescent="0.35">
      <c r="A2158" t="s">
        <v>3125</v>
      </c>
      <c r="B2158">
        <v>977290336</v>
      </c>
      <c r="C2158" t="s">
        <v>6119</v>
      </c>
      <c r="D2158" s="2">
        <v>35210</v>
      </c>
      <c r="E2158" t="s">
        <v>6135</v>
      </c>
      <c r="F2158" t="s">
        <v>6169</v>
      </c>
      <c r="G2158">
        <v>907853856</v>
      </c>
    </row>
    <row r="2159" spans="1:7" x14ac:dyDescent="0.35">
      <c r="A2159" t="s">
        <v>5172</v>
      </c>
      <c r="B2159">
        <v>271603947</v>
      </c>
      <c r="C2159" t="s">
        <v>6102</v>
      </c>
      <c r="D2159" s="2">
        <v>42880</v>
      </c>
      <c r="E2159" t="s">
        <v>6127</v>
      </c>
      <c r="F2159" t="s">
        <v>6138</v>
      </c>
      <c r="G2159">
        <v>1473398622</v>
      </c>
    </row>
    <row r="2160" spans="1:7" x14ac:dyDescent="0.35">
      <c r="A2160" t="s">
        <v>5775</v>
      </c>
      <c r="B2160">
        <v>295682322</v>
      </c>
      <c r="C2160" t="s">
        <v>6117</v>
      </c>
      <c r="D2160" s="2">
        <v>41054</v>
      </c>
      <c r="E2160" t="s">
        <v>6131</v>
      </c>
      <c r="F2160" t="s">
        <v>6150</v>
      </c>
      <c r="G2160">
        <v>261715038</v>
      </c>
    </row>
    <row r="2161" spans="1:7" x14ac:dyDescent="0.35">
      <c r="A2161" t="s">
        <v>949</v>
      </c>
      <c r="B2161">
        <v>449540697</v>
      </c>
      <c r="C2161" t="s">
        <v>6106</v>
      </c>
      <c r="D2161" s="2">
        <v>42515</v>
      </c>
      <c r="E2161" t="s">
        <v>6133</v>
      </c>
      <c r="F2161" t="s">
        <v>5619</v>
      </c>
      <c r="G2161">
        <v>1341504306</v>
      </c>
    </row>
    <row r="2162" spans="1:7" x14ac:dyDescent="0.35">
      <c r="A2162" t="s">
        <v>1398</v>
      </c>
      <c r="B2162">
        <v>536250463</v>
      </c>
      <c r="C2162" t="s">
        <v>6121</v>
      </c>
      <c r="D2162" s="2">
        <v>30460</v>
      </c>
      <c r="E2162" t="s">
        <v>6133</v>
      </c>
      <c r="F2162" t="s">
        <v>6157</v>
      </c>
      <c r="G2162">
        <v>3623061756</v>
      </c>
    </row>
    <row r="2163" spans="1:7" x14ac:dyDescent="0.35">
      <c r="A2163" t="s">
        <v>2363</v>
      </c>
      <c r="B2163">
        <v>128139351</v>
      </c>
      <c r="C2163" t="s">
        <v>6113</v>
      </c>
      <c r="D2163" s="2">
        <v>24983</v>
      </c>
      <c r="E2163" t="s">
        <v>6127</v>
      </c>
      <c r="F2163" t="s">
        <v>2588</v>
      </c>
      <c r="G2163">
        <v>1408552212</v>
      </c>
    </row>
    <row r="2164" spans="1:7" x14ac:dyDescent="0.35">
      <c r="A2164" t="s">
        <v>1898</v>
      </c>
      <c r="B2164">
        <v>855984744</v>
      </c>
      <c r="C2164" t="s">
        <v>6109</v>
      </c>
      <c r="D2164" s="2">
        <v>28634</v>
      </c>
      <c r="E2164" t="s">
        <v>6131</v>
      </c>
      <c r="F2164" t="s">
        <v>6160</v>
      </c>
      <c r="G2164">
        <v>1852401825</v>
      </c>
    </row>
    <row r="2165" spans="1:7" x14ac:dyDescent="0.35">
      <c r="A2165" t="s">
        <v>2856</v>
      </c>
      <c r="B2165">
        <v>934154352</v>
      </c>
      <c r="C2165" t="s">
        <v>6108</v>
      </c>
      <c r="D2165" s="2">
        <v>44341</v>
      </c>
      <c r="E2165" t="s">
        <v>6135</v>
      </c>
      <c r="F2165" t="s">
        <v>6130</v>
      </c>
      <c r="G2165">
        <v>15119395</v>
      </c>
    </row>
    <row r="2166" spans="1:7" x14ac:dyDescent="0.35">
      <c r="A2166" t="s">
        <v>3781</v>
      </c>
      <c r="B2166">
        <v>230466938</v>
      </c>
      <c r="C2166" t="s">
        <v>6122</v>
      </c>
      <c r="D2166" s="2">
        <v>37765</v>
      </c>
      <c r="E2166" t="s">
        <v>6135</v>
      </c>
      <c r="F2166" t="s">
        <v>4140</v>
      </c>
      <c r="G2166">
        <v>292010268</v>
      </c>
    </row>
    <row r="2167" spans="1:7" x14ac:dyDescent="0.35">
      <c r="A2167" t="s">
        <v>5117</v>
      </c>
      <c r="B2167">
        <v>679057272</v>
      </c>
      <c r="C2167" t="s">
        <v>6114</v>
      </c>
      <c r="D2167" s="2">
        <v>41054</v>
      </c>
      <c r="E2167" t="s">
        <v>6129</v>
      </c>
      <c r="F2167" t="s">
        <v>6151</v>
      </c>
      <c r="G2167">
        <v>14386059</v>
      </c>
    </row>
    <row r="2168" spans="1:7" x14ac:dyDescent="0.35">
      <c r="A2168" t="s">
        <v>1285</v>
      </c>
      <c r="B2168">
        <v>759994906</v>
      </c>
      <c r="C2168" t="s">
        <v>6120</v>
      </c>
      <c r="D2168" s="2">
        <v>33749</v>
      </c>
      <c r="E2168" t="s">
        <v>6135</v>
      </c>
      <c r="F2168" t="s">
        <v>4096</v>
      </c>
      <c r="G2168">
        <v>180788004</v>
      </c>
    </row>
    <row r="2169" spans="1:7" x14ac:dyDescent="0.35">
      <c r="A2169" t="s">
        <v>319</v>
      </c>
      <c r="B2169">
        <v>476051557</v>
      </c>
      <c r="C2169" t="s">
        <v>6112</v>
      </c>
      <c r="D2169" s="2">
        <v>45070</v>
      </c>
      <c r="E2169" t="s">
        <v>6135</v>
      </c>
      <c r="F2169" t="s">
        <v>6173</v>
      </c>
      <c r="G2169">
        <v>1890741909</v>
      </c>
    </row>
    <row r="2170" spans="1:7" x14ac:dyDescent="0.35">
      <c r="A2170" t="s">
        <v>5739</v>
      </c>
      <c r="B2170">
        <v>619053523</v>
      </c>
      <c r="C2170" t="s">
        <v>6108</v>
      </c>
      <c r="D2170" s="2">
        <v>21329</v>
      </c>
      <c r="E2170" t="s">
        <v>6135</v>
      </c>
      <c r="F2170" t="s">
        <v>6143</v>
      </c>
      <c r="G2170">
        <v>157737216</v>
      </c>
    </row>
    <row r="2171" spans="1:7" x14ac:dyDescent="0.35">
      <c r="A2171" t="s">
        <v>5169</v>
      </c>
      <c r="B2171">
        <v>301691876</v>
      </c>
      <c r="C2171" t="s">
        <v>6112</v>
      </c>
      <c r="D2171" s="2">
        <v>41054</v>
      </c>
      <c r="E2171" t="s">
        <v>6135</v>
      </c>
      <c r="F2171" t="s">
        <v>6142</v>
      </c>
      <c r="G2171">
        <v>898353405</v>
      </c>
    </row>
    <row r="2172" spans="1:7" x14ac:dyDescent="0.35">
      <c r="A2172" t="s">
        <v>5267</v>
      </c>
      <c r="B2172">
        <v>483146030</v>
      </c>
      <c r="C2172" t="s">
        <v>6114</v>
      </c>
      <c r="D2172" s="2">
        <v>34114</v>
      </c>
      <c r="E2172" t="s">
        <v>6129</v>
      </c>
      <c r="F2172" t="s">
        <v>6151</v>
      </c>
      <c r="G2172">
        <v>8480004</v>
      </c>
    </row>
    <row r="2173" spans="1:7" x14ac:dyDescent="0.35">
      <c r="A2173" t="s">
        <v>3903</v>
      </c>
      <c r="B2173">
        <v>785431464</v>
      </c>
      <c r="C2173" t="s">
        <v>6114</v>
      </c>
      <c r="D2173" s="2">
        <v>42515</v>
      </c>
      <c r="E2173" t="s">
        <v>6140</v>
      </c>
      <c r="F2173" t="s">
        <v>6151</v>
      </c>
      <c r="G2173">
        <v>157380496</v>
      </c>
    </row>
    <row r="2174" spans="1:7" x14ac:dyDescent="0.35">
      <c r="A2174" t="s">
        <v>5837</v>
      </c>
      <c r="B2174">
        <v>707708220</v>
      </c>
      <c r="C2174" t="s">
        <v>6110</v>
      </c>
      <c r="D2174" s="2">
        <v>35939</v>
      </c>
      <c r="E2174" t="s">
        <v>6131</v>
      </c>
      <c r="F2174" t="s">
        <v>6137</v>
      </c>
      <c r="G2174">
        <v>1906600696</v>
      </c>
    </row>
    <row r="2175" spans="1:7" x14ac:dyDescent="0.35">
      <c r="A2175" t="s">
        <v>4640</v>
      </c>
      <c r="B2175">
        <v>722161480</v>
      </c>
      <c r="C2175" t="s">
        <v>6110</v>
      </c>
      <c r="D2175" s="2">
        <v>30460</v>
      </c>
      <c r="E2175" t="s">
        <v>6135</v>
      </c>
      <c r="F2175" t="s">
        <v>6137</v>
      </c>
      <c r="G2175">
        <v>2032985355</v>
      </c>
    </row>
    <row r="2176" spans="1:7" x14ac:dyDescent="0.35">
      <c r="A2176" t="s">
        <v>5154</v>
      </c>
      <c r="B2176">
        <v>582167795</v>
      </c>
      <c r="C2176" t="s">
        <v>6103</v>
      </c>
      <c r="D2176" s="2">
        <v>42880</v>
      </c>
      <c r="E2176" t="s">
        <v>6135</v>
      </c>
      <c r="F2176" t="s">
        <v>6134</v>
      </c>
      <c r="G2176">
        <v>3578369184</v>
      </c>
    </row>
    <row r="2177" spans="1:7" x14ac:dyDescent="0.35">
      <c r="A2177" t="s">
        <v>5497</v>
      </c>
      <c r="B2177">
        <v>88247400</v>
      </c>
      <c r="C2177" t="s">
        <v>6103</v>
      </c>
      <c r="D2177" s="2">
        <v>40322</v>
      </c>
      <c r="E2177" t="s">
        <v>6133</v>
      </c>
      <c r="F2177" t="s">
        <v>6134</v>
      </c>
      <c r="G2177">
        <v>645216</v>
      </c>
    </row>
    <row r="2178" spans="1:7" x14ac:dyDescent="0.35">
      <c r="A2178" t="s">
        <v>2513</v>
      </c>
      <c r="B2178">
        <v>637508439</v>
      </c>
      <c r="C2178" t="s">
        <v>6111</v>
      </c>
      <c r="D2178" s="2">
        <v>38497</v>
      </c>
      <c r="E2178" t="s">
        <v>6135</v>
      </c>
      <c r="F2178" t="s">
        <v>6136</v>
      </c>
      <c r="G2178">
        <v>2925054153</v>
      </c>
    </row>
    <row r="2179" spans="1:7" x14ac:dyDescent="0.35">
      <c r="A2179" t="s">
        <v>2377</v>
      </c>
      <c r="B2179">
        <v>155982015</v>
      </c>
      <c r="C2179" t="s">
        <v>6106</v>
      </c>
      <c r="D2179" s="2">
        <v>20600</v>
      </c>
      <c r="E2179" t="s">
        <v>6131</v>
      </c>
      <c r="F2179" t="s">
        <v>5619</v>
      </c>
      <c r="G2179">
        <v>1682296875</v>
      </c>
    </row>
    <row r="2180" spans="1:7" x14ac:dyDescent="0.35">
      <c r="A2180" t="s">
        <v>4636</v>
      </c>
      <c r="B2180">
        <v>504422027</v>
      </c>
      <c r="C2180" t="s">
        <v>6118</v>
      </c>
      <c r="D2180" s="2">
        <v>30095</v>
      </c>
      <c r="E2180" t="s">
        <v>6131</v>
      </c>
      <c r="F2180" t="s">
        <v>6159</v>
      </c>
      <c r="G2180">
        <v>2136245696</v>
      </c>
    </row>
    <row r="2181" spans="1:7" x14ac:dyDescent="0.35">
      <c r="A2181" t="s">
        <v>1164</v>
      </c>
      <c r="B2181">
        <v>545998935</v>
      </c>
      <c r="C2181" t="s">
        <v>6121</v>
      </c>
      <c r="D2181" s="2">
        <v>23887</v>
      </c>
      <c r="E2181" t="s">
        <v>6135</v>
      </c>
      <c r="F2181" t="s">
        <v>6157</v>
      </c>
      <c r="G2181">
        <v>827038107</v>
      </c>
    </row>
    <row r="2182" spans="1:7" x14ac:dyDescent="0.35">
      <c r="A2182" t="s">
        <v>2819</v>
      </c>
      <c r="B2182">
        <v>591612522</v>
      </c>
      <c r="C2182" t="s">
        <v>6120</v>
      </c>
      <c r="D2182" s="2">
        <v>39593</v>
      </c>
      <c r="E2182" t="s">
        <v>6127</v>
      </c>
      <c r="F2182" t="s">
        <v>4096</v>
      </c>
      <c r="G2182">
        <v>31172103</v>
      </c>
    </row>
    <row r="2183" spans="1:7" x14ac:dyDescent="0.35">
      <c r="A2183" t="s">
        <v>5526</v>
      </c>
      <c r="B2183">
        <v>698828965</v>
      </c>
      <c r="C2183" t="s">
        <v>6118</v>
      </c>
      <c r="D2183" s="2">
        <v>38132</v>
      </c>
      <c r="E2183" t="s">
        <v>6140</v>
      </c>
      <c r="F2183" t="s">
        <v>6159</v>
      </c>
      <c r="G2183">
        <v>33215875</v>
      </c>
    </row>
    <row r="2184" spans="1:7" x14ac:dyDescent="0.35">
      <c r="A2184" t="s">
        <v>5299</v>
      </c>
      <c r="B2184">
        <v>817684721</v>
      </c>
      <c r="C2184" t="s">
        <v>6119</v>
      </c>
      <c r="D2184" s="2">
        <v>43976</v>
      </c>
      <c r="E2184" t="s">
        <v>6135</v>
      </c>
      <c r="F2184" t="s">
        <v>6172</v>
      </c>
      <c r="G2184">
        <v>1679438772</v>
      </c>
    </row>
    <row r="2185" spans="1:7" x14ac:dyDescent="0.35">
      <c r="A2185" t="s">
        <v>4813</v>
      </c>
      <c r="B2185">
        <v>60142149</v>
      </c>
      <c r="C2185" t="s">
        <v>6111</v>
      </c>
      <c r="D2185" s="2">
        <v>33749</v>
      </c>
      <c r="E2185" t="s">
        <v>6129</v>
      </c>
      <c r="F2185" t="s">
        <v>6163</v>
      </c>
      <c r="G2185">
        <v>74221728</v>
      </c>
    </row>
    <row r="2186" spans="1:7" x14ac:dyDescent="0.35">
      <c r="A2186" t="s">
        <v>2862</v>
      </c>
      <c r="B2186">
        <v>990678166</v>
      </c>
      <c r="C2186" t="s">
        <v>6117</v>
      </c>
      <c r="D2186" s="2">
        <v>36304</v>
      </c>
      <c r="E2186" t="s">
        <v>6127</v>
      </c>
      <c r="F2186" t="s">
        <v>6150</v>
      </c>
      <c r="G2186">
        <v>315314025</v>
      </c>
    </row>
    <row r="2187" spans="1:7" x14ac:dyDescent="0.35">
      <c r="A2187" t="s">
        <v>4852</v>
      </c>
      <c r="B2187">
        <v>867314711</v>
      </c>
      <c r="C2187" t="s">
        <v>6113</v>
      </c>
      <c r="D2187" s="2">
        <v>24251</v>
      </c>
      <c r="E2187" t="s">
        <v>6135</v>
      </c>
      <c r="F2187" t="s">
        <v>6153</v>
      </c>
      <c r="G2187">
        <v>1212938752</v>
      </c>
    </row>
    <row r="2188" spans="1:7" x14ac:dyDescent="0.35">
      <c r="A2188" t="s">
        <v>1625</v>
      </c>
      <c r="B2188">
        <v>659116764</v>
      </c>
      <c r="C2188" t="s">
        <v>6108</v>
      </c>
      <c r="D2188" s="2">
        <v>20600</v>
      </c>
      <c r="E2188" t="s">
        <v>6129</v>
      </c>
      <c r="F2188" t="s">
        <v>6168</v>
      </c>
      <c r="G2188">
        <v>725753184</v>
      </c>
    </row>
    <row r="2189" spans="1:7" x14ac:dyDescent="0.35">
      <c r="A2189" t="s">
        <v>177</v>
      </c>
      <c r="B2189">
        <v>788671678</v>
      </c>
      <c r="C2189" t="s">
        <v>6113</v>
      </c>
      <c r="D2189" s="2">
        <v>30460</v>
      </c>
      <c r="E2189" t="s">
        <v>6127</v>
      </c>
      <c r="F2189" t="s">
        <v>2919</v>
      </c>
      <c r="G2189">
        <v>3368715675</v>
      </c>
    </row>
    <row r="2190" spans="1:7" x14ac:dyDescent="0.35">
      <c r="A2190" t="s">
        <v>5371</v>
      </c>
      <c r="B2190">
        <v>329863838</v>
      </c>
      <c r="C2190" t="s">
        <v>6108</v>
      </c>
      <c r="D2190" s="2">
        <v>42515</v>
      </c>
      <c r="E2190" t="s">
        <v>6133</v>
      </c>
      <c r="F2190" t="s">
        <v>6144</v>
      </c>
      <c r="G2190">
        <v>2558127936</v>
      </c>
    </row>
    <row r="2191" spans="1:7" x14ac:dyDescent="0.35">
      <c r="A2191" t="s">
        <v>1424</v>
      </c>
      <c r="B2191">
        <v>212430363</v>
      </c>
      <c r="C2191" t="s">
        <v>6105</v>
      </c>
      <c r="D2191" s="2">
        <v>23522</v>
      </c>
      <c r="E2191" t="s">
        <v>6133</v>
      </c>
      <c r="F2191" t="s">
        <v>6141</v>
      </c>
      <c r="G2191">
        <v>3697403708</v>
      </c>
    </row>
    <row r="2192" spans="1:7" x14ac:dyDescent="0.35">
      <c r="A2192" t="s">
        <v>3243</v>
      </c>
      <c r="B2192">
        <v>65997466</v>
      </c>
      <c r="C2192" t="s">
        <v>6108</v>
      </c>
      <c r="D2192" s="2">
        <v>38497</v>
      </c>
      <c r="E2192" t="s">
        <v>6129</v>
      </c>
      <c r="F2192" t="s">
        <v>6158</v>
      </c>
      <c r="G2192">
        <v>2062636205</v>
      </c>
    </row>
    <row r="2193" spans="1:7" x14ac:dyDescent="0.35">
      <c r="A2193" t="s">
        <v>2142</v>
      </c>
      <c r="B2193">
        <v>965515907</v>
      </c>
      <c r="C2193" t="s">
        <v>6115</v>
      </c>
      <c r="D2193" s="2">
        <v>22426</v>
      </c>
      <c r="E2193" t="s">
        <v>6140</v>
      </c>
      <c r="F2193" t="s">
        <v>6171</v>
      </c>
      <c r="G2193">
        <v>2188883088</v>
      </c>
    </row>
    <row r="2194" spans="1:7" x14ac:dyDescent="0.35">
      <c r="A2194" t="s">
        <v>5218</v>
      </c>
      <c r="B2194">
        <v>464445114</v>
      </c>
      <c r="C2194" t="s">
        <v>6101</v>
      </c>
      <c r="D2194" s="2">
        <v>43244</v>
      </c>
      <c r="E2194" t="s">
        <v>6135</v>
      </c>
      <c r="F2194" t="s">
        <v>6132</v>
      </c>
      <c r="G2194">
        <v>315981666</v>
      </c>
    </row>
    <row r="2195" spans="1:7" x14ac:dyDescent="0.35">
      <c r="A2195" t="s">
        <v>3628</v>
      </c>
      <c r="B2195">
        <v>952440210</v>
      </c>
      <c r="C2195" t="s">
        <v>6111</v>
      </c>
      <c r="D2195" s="2">
        <v>27905</v>
      </c>
      <c r="E2195" t="s">
        <v>6129</v>
      </c>
      <c r="F2195" t="s">
        <v>561</v>
      </c>
      <c r="G2195">
        <v>4059683126</v>
      </c>
    </row>
    <row r="2196" spans="1:7" x14ac:dyDescent="0.35">
      <c r="A2196" t="s">
        <v>1693</v>
      </c>
      <c r="B2196">
        <v>870188039</v>
      </c>
      <c r="C2196" t="s">
        <v>6101</v>
      </c>
      <c r="D2196" s="2">
        <v>21329</v>
      </c>
      <c r="E2196" t="s">
        <v>6127</v>
      </c>
      <c r="F2196" t="s">
        <v>6132</v>
      </c>
      <c r="G2196">
        <v>1383406674</v>
      </c>
    </row>
    <row r="2197" spans="1:7" x14ac:dyDescent="0.35">
      <c r="A2197" t="s">
        <v>4704</v>
      </c>
      <c r="B2197">
        <v>639381444</v>
      </c>
      <c r="C2197" t="s">
        <v>6103</v>
      </c>
      <c r="D2197" s="2">
        <v>34478</v>
      </c>
      <c r="E2197" t="s">
        <v>6127</v>
      </c>
      <c r="F2197" t="s">
        <v>6134</v>
      </c>
      <c r="G2197">
        <v>3040908922</v>
      </c>
    </row>
    <row r="2198" spans="1:7" x14ac:dyDescent="0.35">
      <c r="A2198" t="s">
        <v>1839</v>
      </c>
      <c r="B2198">
        <v>61928532</v>
      </c>
      <c r="C2198" t="s">
        <v>6104</v>
      </c>
      <c r="D2198" s="2">
        <v>39593</v>
      </c>
      <c r="E2198" t="s">
        <v>6131</v>
      </c>
      <c r="F2198" t="s">
        <v>6162</v>
      </c>
      <c r="G2198">
        <v>1304286096</v>
      </c>
    </row>
    <row r="2199" spans="1:7" x14ac:dyDescent="0.35">
      <c r="A2199" t="s">
        <v>2093</v>
      </c>
      <c r="B2199">
        <v>202455505</v>
      </c>
      <c r="C2199" t="s">
        <v>6112</v>
      </c>
      <c r="D2199" s="2">
        <v>42515</v>
      </c>
      <c r="E2199" t="s">
        <v>6131</v>
      </c>
      <c r="F2199" t="s">
        <v>6142</v>
      </c>
      <c r="G2199">
        <v>159194754</v>
      </c>
    </row>
    <row r="2200" spans="1:7" x14ac:dyDescent="0.35">
      <c r="A2200" t="s">
        <v>4249</v>
      </c>
      <c r="B2200">
        <v>81498368</v>
      </c>
      <c r="C2200" t="s">
        <v>6106</v>
      </c>
      <c r="D2200" s="2">
        <v>23522</v>
      </c>
      <c r="E2200" t="s">
        <v>6135</v>
      </c>
      <c r="F2200" t="s">
        <v>5619</v>
      </c>
      <c r="G2200">
        <v>3334802688</v>
      </c>
    </row>
    <row r="2201" spans="1:7" x14ac:dyDescent="0.35">
      <c r="A2201" t="s">
        <v>5536</v>
      </c>
      <c r="B2201">
        <v>777781283</v>
      </c>
      <c r="C2201" t="s">
        <v>6115</v>
      </c>
      <c r="D2201" s="2">
        <v>31556</v>
      </c>
      <c r="E2201" t="s">
        <v>6135</v>
      </c>
      <c r="F2201" t="s">
        <v>6171</v>
      </c>
      <c r="G2201">
        <v>625596696</v>
      </c>
    </row>
    <row r="2202" spans="1:7" x14ac:dyDescent="0.35">
      <c r="A2202" t="s">
        <v>3878</v>
      </c>
      <c r="B2202">
        <v>759678108</v>
      </c>
      <c r="C2202" t="s">
        <v>6119</v>
      </c>
      <c r="D2202" s="2">
        <v>20600</v>
      </c>
      <c r="E2202" t="s">
        <v>6131</v>
      </c>
      <c r="F2202" t="s">
        <v>6172</v>
      </c>
      <c r="G2202">
        <v>10192959</v>
      </c>
    </row>
    <row r="2203" spans="1:7" x14ac:dyDescent="0.35">
      <c r="A2203" t="s">
        <v>1700</v>
      </c>
      <c r="B2203">
        <v>217297578</v>
      </c>
      <c r="C2203" t="s">
        <v>6112</v>
      </c>
      <c r="D2203" s="2">
        <v>30460</v>
      </c>
      <c r="E2203" t="s">
        <v>6135</v>
      </c>
      <c r="F2203" t="s">
        <v>6142</v>
      </c>
      <c r="G2203">
        <v>2712000403</v>
      </c>
    </row>
    <row r="2204" spans="1:7" x14ac:dyDescent="0.35">
      <c r="A2204" t="s">
        <v>3214</v>
      </c>
      <c r="B2204">
        <v>955904557</v>
      </c>
      <c r="C2204" t="s">
        <v>6107</v>
      </c>
      <c r="D2204" s="2">
        <v>28270</v>
      </c>
      <c r="E2204" t="s">
        <v>6135</v>
      </c>
      <c r="F2204" t="s">
        <v>6156</v>
      </c>
      <c r="G2204">
        <v>3158795574</v>
      </c>
    </row>
    <row r="2205" spans="1:7" x14ac:dyDescent="0.35">
      <c r="A2205" t="s">
        <v>3326</v>
      </c>
      <c r="B2205">
        <v>818514758</v>
      </c>
      <c r="C2205" t="s">
        <v>6109</v>
      </c>
      <c r="D2205" s="2">
        <v>44341</v>
      </c>
      <c r="E2205" t="s">
        <v>6133</v>
      </c>
      <c r="F2205" t="s">
        <v>6160</v>
      </c>
      <c r="G2205">
        <v>409208415</v>
      </c>
    </row>
    <row r="2206" spans="1:7" x14ac:dyDescent="0.35">
      <c r="A2206" t="s">
        <v>1132</v>
      </c>
      <c r="B2206">
        <v>384914144</v>
      </c>
      <c r="C2206" t="s">
        <v>6111</v>
      </c>
      <c r="D2206" s="2">
        <v>45070</v>
      </c>
      <c r="E2206" t="s">
        <v>6129</v>
      </c>
      <c r="F2206" t="s">
        <v>6163</v>
      </c>
      <c r="G2206">
        <v>284819616</v>
      </c>
    </row>
    <row r="2207" spans="1:7" x14ac:dyDescent="0.35">
      <c r="A2207" t="s">
        <v>2255</v>
      </c>
      <c r="B2207">
        <v>842115961</v>
      </c>
      <c r="C2207" t="s">
        <v>6113</v>
      </c>
      <c r="D2207" s="2">
        <v>40322</v>
      </c>
      <c r="E2207" t="s">
        <v>6131</v>
      </c>
      <c r="F2207" t="s">
        <v>2919</v>
      </c>
      <c r="G2207">
        <v>1383666648</v>
      </c>
    </row>
    <row r="2208" spans="1:7" x14ac:dyDescent="0.35">
      <c r="A2208" t="s">
        <v>3826</v>
      </c>
      <c r="B2208">
        <v>171777221</v>
      </c>
      <c r="C2208" t="s">
        <v>6112</v>
      </c>
      <c r="D2208" s="2">
        <v>22426</v>
      </c>
      <c r="E2208" t="s">
        <v>6129</v>
      </c>
      <c r="F2208" t="s">
        <v>6173</v>
      </c>
      <c r="G2208">
        <v>824198144</v>
      </c>
    </row>
    <row r="2209" spans="1:7" x14ac:dyDescent="0.35">
      <c r="A2209" t="s">
        <v>1572</v>
      </c>
      <c r="B2209">
        <v>29580855</v>
      </c>
      <c r="C2209" t="s">
        <v>6117</v>
      </c>
      <c r="D2209" s="2">
        <v>27905</v>
      </c>
      <c r="E2209" t="s">
        <v>6131</v>
      </c>
      <c r="F2209" t="s">
        <v>6150</v>
      </c>
      <c r="G2209">
        <v>989275356</v>
      </c>
    </row>
    <row r="2210" spans="1:7" x14ac:dyDescent="0.35">
      <c r="A2210" t="s">
        <v>219</v>
      </c>
      <c r="B2210">
        <v>998201239</v>
      </c>
      <c r="C2210" t="s">
        <v>6108</v>
      </c>
      <c r="D2210" s="2">
        <v>33749</v>
      </c>
      <c r="E2210" t="s">
        <v>6133</v>
      </c>
      <c r="F2210" t="s">
        <v>6148</v>
      </c>
      <c r="G2210">
        <v>2351081997</v>
      </c>
    </row>
    <row r="2211" spans="1:7" x14ac:dyDescent="0.35">
      <c r="A2211" t="s">
        <v>940</v>
      </c>
      <c r="B2211">
        <v>728558350</v>
      </c>
      <c r="C2211" t="s">
        <v>6113</v>
      </c>
      <c r="D2211" s="2">
        <v>42515</v>
      </c>
      <c r="E2211" t="s">
        <v>6129</v>
      </c>
      <c r="F2211" t="s">
        <v>6153</v>
      </c>
      <c r="G2211">
        <v>1177702296</v>
      </c>
    </row>
    <row r="2212" spans="1:7" x14ac:dyDescent="0.35">
      <c r="A2212" t="s">
        <v>3899</v>
      </c>
      <c r="B2212">
        <v>581950676</v>
      </c>
      <c r="C2212" t="s">
        <v>6119</v>
      </c>
      <c r="D2212" s="2">
        <v>30827</v>
      </c>
      <c r="E2212" t="s">
        <v>6131</v>
      </c>
      <c r="F2212" t="s">
        <v>6172</v>
      </c>
      <c r="G2212">
        <v>542901744</v>
      </c>
    </row>
    <row r="2213" spans="1:7" x14ac:dyDescent="0.35">
      <c r="A2213" t="s">
        <v>872</v>
      </c>
      <c r="B2213">
        <v>502376688</v>
      </c>
      <c r="C2213" t="s">
        <v>6103</v>
      </c>
      <c r="D2213" s="2">
        <v>35210</v>
      </c>
      <c r="E2213" t="s">
        <v>6131</v>
      </c>
      <c r="F2213" t="s">
        <v>6165</v>
      </c>
      <c r="G2213">
        <v>3068856</v>
      </c>
    </row>
    <row r="2214" spans="1:7" x14ac:dyDescent="0.35">
      <c r="A2214" t="s">
        <v>234</v>
      </c>
      <c r="B2214">
        <v>98550380</v>
      </c>
      <c r="C2214" t="s">
        <v>6117</v>
      </c>
      <c r="D2214" s="2">
        <v>20965</v>
      </c>
      <c r="E2214" t="s">
        <v>6133</v>
      </c>
      <c r="F2214" t="s">
        <v>6150</v>
      </c>
      <c r="G2214">
        <v>2106508248</v>
      </c>
    </row>
    <row r="2215" spans="1:7" x14ac:dyDescent="0.35">
      <c r="A2215" t="s">
        <v>707</v>
      </c>
      <c r="B2215">
        <v>254151592</v>
      </c>
      <c r="C2215" t="s">
        <v>6120</v>
      </c>
      <c r="D2215" s="2">
        <v>39593</v>
      </c>
      <c r="E2215" t="s">
        <v>6135</v>
      </c>
      <c r="F2215" t="s">
        <v>4096</v>
      </c>
      <c r="G2215">
        <v>63765</v>
      </c>
    </row>
    <row r="2216" spans="1:7" x14ac:dyDescent="0.35">
      <c r="A2216" t="s">
        <v>1025</v>
      </c>
      <c r="B2216">
        <v>756973402</v>
      </c>
      <c r="C2216" t="s">
        <v>6108</v>
      </c>
      <c r="D2216" s="2">
        <v>43609</v>
      </c>
      <c r="E2216" t="s">
        <v>6135</v>
      </c>
      <c r="F2216" t="s">
        <v>6130</v>
      </c>
      <c r="G2216">
        <v>4397399808</v>
      </c>
    </row>
    <row r="2217" spans="1:7" x14ac:dyDescent="0.35">
      <c r="A2217" t="s">
        <v>5927</v>
      </c>
      <c r="B2217">
        <v>992552173</v>
      </c>
      <c r="C2217" t="s">
        <v>6119</v>
      </c>
      <c r="D2217" s="2">
        <v>34843</v>
      </c>
      <c r="E2217" t="s">
        <v>6135</v>
      </c>
      <c r="F2217" t="s">
        <v>6172</v>
      </c>
      <c r="G2217">
        <v>981736</v>
      </c>
    </row>
    <row r="2218" spans="1:7" x14ac:dyDescent="0.35">
      <c r="A2218" t="s">
        <v>1322</v>
      </c>
      <c r="B2218">
        <v>599020472</v>
      </c>
      <c r="C2218" t="s">
        <v>6113</v>
      </c>
      <c r="D2218" s="2">
        <v>43244</v>
      </c>
      <c r="E2218" t="s">
        <v>6135</v>
      </c>
      <c r="F2218" t="s">
        <v>6153</v>
      </c>
      <c r="G2218">
        <v>1441094256</v>
      </c>
    </row>
    <row r="2219" spans="1:7" x14ac:dyDescent="0.35">
      <c r="A2219" t="s">
        <v>3037</v>
      </c>
      <c r="B2219">
        <v>600894200</v>
      </c>
      <c r="C2219" t="s">
        <v>6115</v>
      </c>
      <c r="D2219" s="2">
        <v>41054</v>
      </c>
      <c r="E2219" t="s">
        <v>6129</v>
      </c>
      <c r="F2219" t="s">
        <v>6171</v>
      </c>
      <c r="G2219">
        <v>57359088</v>
      </c>
    </row>
    <row r="2220" spans="1:7" x14ac:dyDescent="0.35">
      <c r="A2220" t="s">
        <v>4290</v>
      </c>
      <c r="B2220">
        <v>386788742</v>
      </c>
      <c r="C2220" t="s">
        <v>6108</v>
      </c>
      <c r="D2220" s="2">
        <v>23522</v>
      </c>
      <c r="E2220" t="s">
        <v>6133</v>
      </c>
      <c r="F2220" t="s">
        <v>6144</v>
      </c>
      <c r="G2220">
        <v>75930855</v>
      </c>
    </row>
    <row r="2221" spans="1:7" x14ac:dyDescent="0.35">
      <c r="A2221" t="s">
        <v>3800</v>
      </c>
      <c r="B2221">
        <v>281718506</v>
      </c>
      <c r="C2221" t="s">
        <v>6121</v>
      </c>
      <c r="D2221" s="2">
        <v>27538</v>
      </c>
      <c r="E2221" t="s">
        <v>6133</v>
      </c>
      <c r="F2221" t="s">
        <v>6145</v>
      </c>
      <c r="G2221">
        <v>9221616</v>
      </c>
    </row>
    <row r="2222" spans="1:7" x14ac:dyDescent="0.35">
      <c r="A2222" t="s">
        <v>851</v>
      </c>
      <c r="B2222">
        <v>78082765</v>
      </c>
      <c r="C2222" t="s">
        <v>6104</v>
      </c>
      <c r="D2222" s="2">
        <v>44705</v>
      </c>
      <c r="E2222" t="s">
        <v>6135</v>
      </c>
      <c r="F2222" t="s">
        <v>6128</v>
      </c>
      <c r="G2222">
        <v>1579694733</v>
      </c>
    </row>
    <row r="2223" spans="1:7" x14ac:dyDescent="0.35">
      <c r="A2223" t="s">
        <v>992</v>
      </c>
      <c r="B2223">
        <v>116404368</v>
      </c>
      <c r="C2223" t="s">
        <v>6108</v>
      </c>
      <c r="D2223" s="2">
        <v>42880</v>
      </c>
      <c r="E2223" t="s">
        <v>6131</v>
      </c>
      <c r="F2223" t="s">
        <v>6168</v>
      </c>
      <c r="G2223">
        <v>303263297</v>
      </c>
    </row>
    <row r="2224" spans="1:7" x14ac:dyDescent="0.35">
      <c r="A2224" t="s">
        <v>1735</v>
      </c>
      <c r="B2224">
        <v>682802685</v>
      </c>
      <c r="C2224" t="s">
        <v>6108</v>
      </c>
      <c r="D2224" s="2">
        <v>41783</v>
      </c>
      <c r="E2224" t="s">
        <v>6129</v>
      </c>
      <c r="F2224" t="s">
        <v>6168</v>
      </c>
      <c r="G2224">
        <v>2311779425</v>
      </c>
    </row>
    <row r="2225" spans="1:7" x14ac:dyDescent="0.35">
      <c r="A2225" t="s">
        <v>1999</v>
      </c>
      <c r="B2225">
        <v>839510673</v>
      </c>
      <c r="C2225" t="s">
        <v>6120</v>
      </c>
      <c r="D2225" s="2">
        <v>23155</v>
      </c>
      <c r="E2225" t="s">
        <v>6133</v>
      </c>
      <c r="F2225" t="s">
        <v>4096</v>
      </c>
      <c r="G2225">
        <v>1626521268</v>
      </c>
    </row>
    <row r="2226" spans="1:7" x14ac:dyDescent="0.35">
      <c r="A2226" t="s">
        <v>5429</v>
      </c>
      <c r="B2226">
        <v>282505659</v>
      </c>
      <c r="C2226" t="s">
        <v>6108</v>
      </c>
      <c r="D2226" s="2">
        <v>28999</v>
      </c>
      <c r="E2226" t="s">
        <v>6135</v>
      </c>
      <c r="F2226" t="s">
        <v>6144</v>
      </c>
      <c r="G2226">
        <v>52253838</v>
      </c>
    </row>
    <row r="2227" spans="1:7" x14ac:dyDescent="0.35">
      <c r="A2227" t="s">
        <v>1460</v>
      </c>
      <c r="B2227">
        <v>767656466</v>
      </c>
      <c r="C2227" t="s">
        <v>6113</v>
      </c>
      <c r="D2227" s="2">
        <v>43244</v>
      </c>
      <c r="E2227" t="s">
        <v>6140</v>
      </c>
      <c r="F2227" t="s">
        <v>2588</v>
      </c>
      <c r="G2227">
        <v>308438512</v>
      </c>
    </row>
    <row r="2228" spans="1:7" x14ac:dyDescent="0.35">
      <c r="A2228" t="s">
        <v>664</v>
      </c>
      <c r="B2228">
        <v>420919990</v>
      </c>
      <c r="C2228" t="s">
        <v>6108</v>
      </c>
      <c r="D2228" s="2">
        <v>41783</v>
      </c>
      <c r="E2228" t="s">
        <v>6135</v>
      </c>
      <c r="F2228" t="s">
        <v>6143</v>
      </c>
      <c r="G2228">
        <v>497952522</v>
      </c>
    </row>
    <row r="2229" spans="1:7" x14ac:dyDescent="0.35">
      <c r="A2229" t="s">
        <v>4870</v>
      </c>
      <c r="B2229">
        <v>821536877</v>
      </c>
      <c r="C2229" t="s">
        <v>6114</v>
      </c>
      <c r="D2229" s="2">
        <v>37765</v>
      </c>
      <c r="E2229" t="s">
        <v>6131</v>
      </c>
      <c r="F2229" t="s">
        <v>6151</v>
      </c>
      <c r="G2229">
        <v>271874743</v>
      </c>
    </row>
    <row r="2230" spans="1:7" x14ac:dyDescent="0.35">
      <c r="A2230" t="s">
        <v>3462</v>
      </c>
      <c r="B2230">
        <v>538277496</v>
      </c>
      <c r="C2230" t="s">
        <v>6116</v>
      </c>
      <c r="D2230" s="2">
        <v>27173</v>
      </c>
      <c r="E2230" t="s">
        <v>6129</v>
      </c>
      <c r="F2230" t="s">
        <v>6149</v>
      </c>
      <c r="G2230">
        <v>3241998375</v>
      </c>
    </row>
    <row r="2231" spans="1:7" x14ac:dyDescent="0.35">
      <c r="A2231" t="s">
        <v>3179</v>
      </c>
      <c r="B2231">
        <v>381094998</v>
      </c>
      <c r="C2231" t="s">
        <v>6108</v>
      </c>
      <c r="D2231" s="2">
        <v>40322</v>
      </c>
      <c r="E2231" t="s">
        <v>6140</v>
      </c>
      <c r="F2231" t="s">
        <v>6144</v>
      </c>
      <c r="G2231">
        <v>2411467968</v>
      </c>
    </row>
    <row r="2232" spans="1:7" x14ac:dyDescent="0.35">
      <c r="A2232" t="s">
        <v>4097</v>
      </c>
      <c r="B2232">
        <v>889085010</v>
      </c>
      <c r="C2232" t="s">
        <v>6102</v>
      </c>
      <c r="D2232" s="2">
        <v>34843</v>
      </c>
      <c r="E2232" t="s">
        <v>6140</v>
      </c>
      <c r="F2232" t="s">
        <v>5615</v>
      </c>
      <c r="G2232">
        <v>646911096</v>
      </c>
    </row>
    <row r="2233" spans="1:7" x14ac:dyDescent="0.35">
      <c r="A2233" t="s">
        <v>580</v>
      </c>
      <c r="B2233">
        <v>610088704</v>
      </c>
      <c r="C2233" t="s">
        <v>6116</v>
      </c>
      <c r="D2233" s="2">
        <v>28270</v>
      </c>
      <c r="E2233" t="s">
        <v>6140</v>
      </c>
      <c r="F2233" t="s">
        <v>6149</v>
      </c>
      <c r="G2233">
        <v>98343504</v>
      </c>
    </row>
    <row r="2234" spans="1:7" x14ac:dyDescent="0.35">
      <c r="A2234" t="s">
        <v>2591</v>
      </c>
      <c r="B2234">
        <v>242827746</v>
      </c>
      <c r="C2234" t="s">
        <v>6113</v>
      </c>
      <c r="D2234" s="2">
        <v>28999</v>
      </c>
      <c r="E2234" t="s">
        <v>6127</v>
      </c>
      <c r="F2234" t="s">
        <v>2588</v>
      </c>
      <c r="G2234">
        <v>30993921</v>
      </c>
    </row>
    <row r="2235" spans="1:7" x14ac:dyDescent="0.35">
      <c r="A2235" t="s">
        <v>2037</v>
      </c>
      <c r="B2235">
        <v>62664000</v>
      </c>
      <c r="C2235" t="s">
        <v>6102</v>
      </c>
      <c r="D2235" s="2">
        <v>31556</v>
      </c>
      <c r="E2235" t="s">
        <v>6131</v>
      </c>
      <c r="F2235" t="s">
        <v>6161</v>
      </c>
      <c r="G2235">
        <v>218440625</v>
      </c>
    </row>
    <row r="2236" spans="1:7" x14ac:dyDescent="0.35">
      <c r="A2236" t="s">
        <v>2005</v>
      </c>
      <c r="B2236">
        <v>422659041</v>
      </c>
      <c r="C2236" t="s">
        <v>6105</v>
      </c>
      <c r="D2236" s="2">
        <v>38861</v>
      </c>
      <c r="E2236" t="s">
        <v>6127</v>
      </c>
      <c r="F2236" t="s">
        <v>6141</v>
      </c>
      <c r="G2236">
        <v>841161132</v>
      </c>
    </row>
    <row r="2237" spans="1:7" x14ac:dyDescent="0.35">
      <c r="A2237" t="s">
        <v>3534</v>
      </c>
      <c r="B2237">
        <v>70154942</v>
      </c>
      <c r="C2237" t="s">
        <v>6114</v>
      </c>
      <c r="D2237" s="2">
        <v>45070</v>
      </c>
      <c r="E2237" t="s">
        <v>6129</v>
      </c>
      <c r="F2237" t="s">
        <v>6167</v>
      </c>
      <c r="G2237">
        <v>1493168448</v>
      </c>
    </row>
    <row r="2238" spans="1:7" x14ac:dyDescent="0.35">
      <c r="A2238" t="s">
        <v>1162</v>
      </c>
      <c r="B2238">
        <v>253960066</v>
      </c>
      <c r="C2238" t="s">
        <v>6119</v>
      </c>
      <c r="D2238" s="2">
        <v>28270</v>
      </c>
      <c r="E2238" t="s">
        <v>6131</v>
      </c>
      <c r="F2238" t="s">
        <v>6169</v>
      </c>
      <c r="G2238">
        <v>149346654</v>
      </c>
    </row>
    <row r="2239" spans="1:7" x14ac:dyDescent="0.35">
      <c r="A2239" t="s">
        <v>3058</v>
      </c>
      <c r="B2239">
        <v>981655295</v>
      </c>
      <c r="C2239" t="s">
        <v>6120</v>
      </c>
      <c r="D2239" s="2">
        <v>45070</v>
      </c>
      <c r="E2239" t="s">
        <v>6127</v>
      </c>
      <c r="F2239" t="s">
        <v>4096</v>
      </c>
      <c r="G2239">
        <v>752198139</v>
      </c>
    </row>
    <row r="2240" spans="1:7" x14ac:dyDescent="0.35">
      <c r="A2240" t="s">
        <v>4414</v>
      </c>
      <c r="B2240">
        <v>180113498</v>
      </c>
      <c r="C2240" t="s">
        <v>6122</v>
      </c>
      <c r="D2240" s="2">
        <v>41054</v>
      </c>
      <c r="E2240" t="s">
        <v>6135</v>
      </c>
      <c r="F2240" t="s">
        <v>4140</v>
      </c>
      <c r="G2240">
        <v>1395965526</v>
      </c>
    </row>
    <row r="2241" spans="1:7" x14ac:dyDescent="0.35">
      <c r="A2241" t="s">
        <v>855</v>
      </c>
      <c r="B2241">
        <v>231990058</v>
      </c>
      <c r="C2241" t="s">
        <v>6108</v>
      </c>
      <c r="D2241" s="2">
        <v>26809</v>
      </c>
      <c r="E2241" t="s">
        <v>6135</v>
      </c>
      <c r="F2241" t="s">
        <v>6148</v>
      </c>
      <c r="G2241">
        <v>465532125</v>
      </c>
    </row>
    <row r="2242" spans="1:7" x14ac:dyDescent="0.35">
      <c r="A2242" t="s">
        <v>4689</v>
      </c>
      <c r="B2242">
        <v>809037906</v>
      </c>
      <c r="C2242" t="s">
        <v>6110</v>
      </c>
      <c r="D2242" s="2">
        <v>40322</v>
      </c>
      <c r="E2242" t="s">
        <v>6131</v>
      </c>
      <c r="F2242" t="s">
        <v>6137</v>
      </c>
      <c r="G2242">
        <v>844067475</v>
      </c>
    </row>
    <row r="2243" spans="1:7" x14ac:dyDescent="0.35">
      <c r="A2243" t="s">
        <v>4756</v>
      </c>
      <c r="B2243">
        <v>468434243</v>
      </c>
      <c r="C2243" t="s">
        <v>6112</v>
      </c>
      <c r="D2243" s="2">
        <v>34478</v>
      </c>
      <c r="E2243" t="s">
        <v>6127</v>
      </c>
      <c r="F2243" t="s">
        <v>6155</v>
      </c>
      <c r="G2243">
        <v>1723754175</v>
      </c>
    </row>
    <row r="2244" spans="1:7" x14ac:dyDescent="0.35">
      <c r="A2244" t="s">
        <v>5600</v>
      </c>
      <c r="B2244">
        <v>508270408</v>
      </c>
      <c r="C2244" t="s">
        <v>6115</v>
      </c>
      <c r="D2244" s="2">
        <v>40322</v>
      </c>
      <c r="E2244" t="s">
        <v>6127</v>
      </c>
      <c r="F2244" t="s">
        <v>6171</v>
      </c>
      <c r="G2244">
        <v>3527671199</v>
      </c>
    </row>
    <row r="2245" spans="1:7" x14ac:dyDescent="0.35">
      <c r="A2245" t="s">
        <v>3436</v>
      </c>
      <c r="B2245">
        <v>597793567</v>
      </c>
      <c r="C2245" t="s">
        <v>6112</v>
      </c>
      <c r="D2245" s="2">
        <v>43609</v>
      </c>
      <c r="E2245" t="s">
        <v>6135</v>
      </c>
      <c r="F2245" t="s">
        <v>6142</v>
      </c>
      <c r="G2245">
        <v>362144202</v>
      </c>
    </row>
    <row r="2246" spans="1:7" x14ac:dyDescent="0.35">
      <c r="A2246" t="s">
        <v>439</v>
      </c>
      <c r="B2246">
        <v>610960498</v>
      </c>
      <c r="C2246" t="s">
        <v>6119</v>
      </c>
      <c r="D2246" s="2">
        <v>34478</v>
      </c>
      <c r="E2246" t="s">
        <v>6127</v>
      </c>
      <c r="F2246" t="s">
        <v>6169</v>
      </c>
      <c r="G2246">
        <v>4048296615</v>
      </c>
    </row>
    <row r="2247" spans="1:7" x14ac:dyDescent="0.35">
      <c r="A2247" t="s">
        <v>3892</v>
      </c>
      <c r="B2247">
        <v>263065595</v>
      </c>
      <c r="C2247" t="s">
        <v>6106</v>
      </c>
      <c r="D2247" s="2">
        <v>39593</v>
      </c>
      <c r="E2247" t="s">
        <v>6127</v>
      </c>
      <c r="F2247" t="s">
        <v>5619</v>
      </c>
      <c r="G2247">
        <v>2317313952</v>
      </c>
    </row>
    <row r="2248" spans="1:7" x14ac:dyDescent="0.35">
      <c r="A2248" t="s">
        <v>2926</v>
      </c>
      <c r="B2248">
        <v>414440288</v>
      </c>
      <c r="C2248" t="s">
        <v>6103</v>
      </c>
      <c r="D2248" s="2">
        <v>30095</v>
      </c>
      <c r="E2248" t="s">
        <v>6135</v>
      </c>
      <c r="F2248" t="s">
        <v>6134</v>
      </c>
      <c r="G2248">
        <v>86055552</v>
      </c>
    </row>
    <row r="2249" spans="1:7" x14ac:dyDescent="0.35">
      <c r="A2249" t="s">
        <v>2821</v>
      </c>
      <c r="B2249">
        <v>273057611</v>
      </c>
      <c r="C2249" t="s">
        <v>6121</v>
      </c>
      <c r="D2249" s="2">
        <v>45070</v>
      </c>
      <c r="E2249" t="s">
        <v>6135</v>
      </c>
      <c r="F2249" t="s">
        <v>6157</v>
      </c>
      <c r="G2249">
        <v>1303341309</v>
      </c>
    </row>
    <row r="2250" spans="1:7" x14ac:dyDescent="0.35">
      <c r="A2250" t="s">
        <v>92</v>
      </c>
      <c r="B2250">
        <v>909830160</v>
      </c>
      <c r="C2250" t="s">
        <v>6108</v>
      </c>
      <c r="D2250" s="2">
        <v>31192</v>
      </c>
      <c r="E2250" t="s">
        <v>6127</v>
      </c>
      <c r="F2250" t="s">
        <v>6152</v>
      </c>
      <c r="G2250">
        <v>2871222784</v>
      </c>
    </row>
    <row r="2251" spans="1:7" x14ac:dyDescent="0.35">
      <c r="A2251" t="s">
        <v>1404</v>
      </c>
      <c r="B2251">
        <v>605022139</v>
      </c>
      <c r="C2251" t="s">
        <v>6108</v>
      </c>
      <c r="D2251" s="2">
        <v>41419</v>
      </c>
      <c r="E2251" t="s">
        <v>6129</v>
      </c>
      <c r="F2251" t="s">
        <v>6168</v>
      </c>
      <c r="G2251">
        <v>955329375</v>
      </c>
    </row>
    <row r="2252" spans="1:7" x14ac:dyDescent="0.35">
      <c r="A2252" t="s">
        <v>1204</v>
      </c>
      <c r="B2252">
        <v>662407649</v>
      </c>
      <c r="C2252" t="s">
        <v>6108</v>
      </c>
      <c r="D2252" s="2">
        <v>21694</v>
      </c>
      <c r="E2252" t="s">
        <v>6133</v>
      </c>
      <c r="F2252" t="s">
        <v>6146</v>
      </c>
      <c r="G2252">
        <v>4828944</v>
      </c>
    </row>
    <row r="2253" spans="1:7" x14ac:dyDescent="0.35">
      <c r="A2253" t="s">
        <v>3013</v>
      </c>
      <c r="B2253">
        <v>327612112</v>
      </c>
      <c r="C2253" t="s">
        <v>6115</v>
      </c>
      <c r="D2253" s="2">
        <v>39226</v>
      </c>
      <c r="E2253" t="s">
        <v>6133</v>
      </c>
      <c r="F2253" t="s">
        <v>6171</v>
      </c>
      <c r="G2253">
        <v>906354834</v>
      </c>
    </row>
    <row r="2254" spans="1:7" x14ac:dyDescent="0.35">
      <c r="A2254" t="s">
        <v>5285</v>
      </c>
      <c r="B2254">
        <v>645106187</v>
      </c>
      <c r="C2254" t="s">
        <v>6110</v>
      </c>
      <c r="D2254" s="2">
        <v>20600</v>
      </c>
      <c r="E2254" t="s">
        <v>6127</v>
      </c>
      <c r="F2254" t="s">
        <v>6137</v>
      </c>
      <c r="G2254">
        <v>289056276</v>
      </c>
    </row>
    <row r="2255" spans="1:7" x14ac:dyDescent="0.35">
      <c r="A2255" t="s">
        <v>1192</v>
      </c>
      <c r="B2255">
        <v>842344844</v>
      </c>
      <c r="C2255" t="s">
        <v>6104</v>
      </c>
      <c r="D2255" s="2">
        <v>38132</v>
      </c>
      <c r="E2255" t="s">
        <v>6129</v>
      </c>
      <c r="F2255" t="s">
        <v>6128</v>
      </c>
      <c r="G2255">
        <v>3307254027</v>
      </c>
    </row>
    <row r="2256" spans="1:7" x14ac:dyDescent="0.35">
      <c r="A2256" t="s">
        <v>4531</v>
      </c>
      <c r="B2256">
        <v>380427813</v>
      </c>
      <c r="C2256" t="s">
        <v>6121</v>
      </c>
      <c r="D2256" s="2">
        <v>37036</v>
      </c>
      <c r="E2256" t="s">
        <v>6129</v>
      </c>
      <c r="F2256" t="s">
        <v>6157</v>
      </c>
      <c r="G2256">
        <v>675973792</v>
      </c>
    </row>
    <row r="2257" spans="1:7" x14ac:dyDescent="0.35">
      <c r="A2257" t="s">
        <v>5524</v>
      </c>
      <c r="B2257">
        <v>638628927</v>
      </c>
      <c r="C2257" t="s">
        <v>6117</v>
      </c>
      <c r="D2257" s="2">
        <v>24251</v>
      </c>
      <c r="E2257" t="s">
        <v>6129</v>
      </c>
      <c r="F2257" t="s">
        <v>6150</v>
      </c>
      <c r="G2257">
        <v>5005416</v>
      </c>
    </row>
    <row r="2258" spans="1:7" x14ac:dyDescent="0.35">
      <c r="A2258" t="s">
        <v>5138</v>
      </c>
      <c r="B2258">
        <v>9638448</v>
      </c>
      <c r="C2258" t="s">
        <v>6106</v>
      </c>
      <c r="D2258" s="2">
        <v>33017</v>
      </c>
      <c r="E2258" t="s">
        <v>6135</v>
      </c>
      <c r="F2258" t="s">
        <v>5619</v>
      </c>
      <c r="G2258">
        <v>709080064</v>
      </c>
    </row>
    <row r="2259" spans="1:7" x14ac:dyDescent="0.35">
      <c r="A2259" t="s">
        <v>3521</v>
      </c>
      <c r="B2259">
        <v>258765158</v>
      </c>
      <c r="C2259" t="s">
        <v>6102</v>
      </c>
      <c r="D2259" s="2">
        <v>42515</v>
      </c>
      <c r="E2259" t="s">
        <v>6133</v>
      </c>
      <c r="F2259" t="s">
        <v>6161</v>
      </c>
      <c r="G2259">
        <v>753847686</v>
      </c>
    </row>
    <row r="2260" spans="1:7" x14ac:dyDescent="0.35">
      <c r="A2260" t="s">
        <v>5237</v>
      </c>
      <c r="B2260">
        <v>541861569</v>
      </c>
      <c r="C2260" t="s">
        <v>6113</v>
      </c>
      <c r="D2260" s="2">
        <v>38132</v>
      </c>
      <c r="E2260" t="s">
        <v>6127</v>
      </c>
      <c r="F2260" t="s">
        <v>2588</v>
      </c>
      <c r="G2260">
        <v>93309597</v>
      </c>
    </row>
    <row r="2261" spans="1:7" x14ac:dyDescent="0.35">
      <c r="A2261" t="s">
        <v>4284</v>
      </c>
      <c r="B2261">
        <v>96104372</v>
      </c>
      <c r="C2261" t="s">
        <v>6108</v>
      </c>
      <c r="D2261" s="2">
        <v>29731</v>
      </c>
      <c r="E2261" t="s">
        <v>6127</v>
      </c>
      <c r="F2261" t="s">
        <v>6143</v>
      </c>
      <c r="G2261">
        <v>32397945</v>
      </c>
    </row>
    <row r="2262" spans="1:7" x14ac:dyDescent="0.35">
      <c r="A2262" t="s">
        <v>3323</v>
      </c>
      <c r="B2262">
        <v>560683336</v>
      </c>
      <c r="C2262" t="s">
        <v>6108</v>
      </c>
      <c r="D2262" s="2">
        <v>39958</v>
      </c>
      <c r="E2262" t="s">
        <v>6129</v>
      </c>
      <c r="F2262" t="s">
        <v>6143</v>
      </c>
      <c r="G2262">
        <v>2553927552</v>
      </c>
    </row>
    <row r="2263" spans="1:7" x14ac:dyDescent="0.35">
      <c r="A2263" t="s">
        <v>1601</v>
      </c>
      <c r="B2263">
        <v>566170679</v>
      </c>
      <c r="C2263" t="s">
        <v>6117</v>
      </c>
      <c r="D2263" s="2">
        <v>33382</v>
      </c>
      <c r="E2263" t="s">
        <v>6140</v>
      </c>
      <c r="F2263" t="s">
        <v>6150</v>
      </c>
      <c r="G2263">
        <v>65006535</v>
      </c>
    </row>
    <row r="2264" spans="1:7" x14ac:dyDescent="0.35">
      <c r="A2264" t="s">
        <v>1230</v>
      </c>
      <c r="B2264">
        <v>796857761</v>
      </c>
      <c r="C2264" t="s">
        <v>6118</v>
      </c>
      <c r="D2264" s="2">
        <v>41783</v>
      </c>
      <c r="E2264" t="s">
        <v>6135</v>
      </c>
      <c r="F2264" t="s">
        <v>6159</v>
      </c>
      <c r="G2264">
        <v>440500638</v>
      </c>
    </row>
    <row r="2265" spans="1:7" x14ac:dyDescent="0.35">
      <c r="A2265" t="s">
        <v>4722</v>
      </c>
      <c r="B2265">
        <v>346107344</v>
      </c>
      <c r="C2265" t="s">
        <v>6109</v>
      </c>
      <c r="D2265" s="2">
        <v>28270</v>
      </c>
      <c r="E2265" t="s">
        <v>6133</v>
      </c>
      <c r="F2265" t="s">
        <v>6160</v>
      </c>
      <c r="G2265">
        <v>761662542</v>
      </c>
    </row>
    <row r="2266" spans="1:7" x14ac:dyDescent="0.35">
      <c r="A2266" t="s">
        <v>5324</v>
      </c>
      <c r="B2266">
        <v>549122786</v>
      </c>
      <c r="C2266" t="s">
        <v>6103</v>
      </c>
      <c r="D2266" s="2">
        <v>22426</v>
      </c>
      <c r="E2266" t="s">
        <v>6131</v>
      </c>
      <c r="F2266" t="s">
        <v>6165</v>
      </c>
      <c r="G2266">
        <v>5908695</v>
      </c>
    </row>
    <row r="2267" spans="1:7" x14ac:dyDescent="0.35">
      <c r="A2267" t="s">
        <v>919</v>
      </c>
      <c r="B2267">
        <v>213765198</v>
      </c>
      <c r="C2267" t="s">
        <v>6121</v>
      </c>
      <c r="D2267" s="2">
        <v>24616</v>
      </c>
      <c r="E2267" t="s">
        <v>6135</v>
      </c>
      <c r="F2267" t="s">
        <v>6145</v>
      </c>
      <c r="G2267">
        <v>4299848</v>
      </c>
    </row>
    <row r="2268" spans="1:7" x14ac:dyDescent="0.35">
      <c r="A2268" t="s">
        <v>5528</v>
      </c>
      <c r="B2268">
        <v>147266929</v>
      </c>
      <c r="C2268" t="s">
        <v>6111</v>
      </c>
      <c r="D2268" s="2">
        <v>33749</v>
      </c>
      <c r="E2268" t="s">
        <v>6129</v>
      </c>
      <c r="F2268" t="s">
        <v>6163</v>
      </c>
      <c r="G2268">
        <v>2575216</v>
      </c>
    </row>
    <row r="2269" spans="1:7" x14ac:dyDescent="0.35">
      <c r="A2269" t="s">
        <v>1786</v>
      </c>
      <c r="B2269">
        <v>739195463</v>
      </c>
      <c r="C2269" t="s">
        <v>6112</v>
      </c>
      <c r="D2269" s="2">
        <v>40322</v>
      </c>
      <c r="E2269" t="s">
        <v>6135</v>
      </c>
      <c r="F2269" t="s">
        <v>6142</v>
      </c>
      <c r="G2269">
        <v>7593417</v>
      </c>
    </row>
    <row r="2270" spans="1:7" x14ac:dyDescent="0.35">
      <c r="A2270" t="s">
        <v>380</v>
      </c>
      <c r="B2270">
        <v>426810795</v>
      </c>
      <c r="C2270" t="s">
        <v>6111</v>
      </c>
      <c r="D2270" s="2">
        <v>28999</v>
      </c>
      <c r="E2270" t="s">
        <v>6131</v>
      </c>
      <c r="F2270" t="s">
        <v>6136</v>
      </c>
      <c r="G2270">
        <v>2654272565</v>
      </c>
    </row>
    <row r="2271" spans="1:7" x14ac:dyDescent="0.35">
      <c r="A2271" t="s">
        <v>2681</v>
      </c>
      <c r="B2271">
        <v>674675698</v>
      </c>
      <c r="C2271" t="s">
        <v>6113</v>
      </c>
      <c r="D2271" s="2">
        <v>44341</v>
      </c>
      <c r="E2271" t="s">
        <v>6131</v>
      </c>
      <c r="F2271" t="s">
        <v>2588</v>
      </c>
      <c r="G2271">
        <v>269309495</v>
      </c>
    </row>
    <row r="2272" spans="1:7" x14ac:dyDescent="0.35">
      <c r="A2272" t="s">
        <v>923</v>
      </c>
      <c r="B2272">
        <v>7308307</v>
      </c>
      <c r="C2272" t="s">
        <v>6111</v>
      </c>
      <c r="D2272" s="2">
        <v>22426</v>
      </c>
      <c r="E2272" t="s">
        <v>6129</v>
      </c>
      <c r="F2272" t="s">
        <v>6163</v>
      </c>
      <c r="G2272">
        <v>19327584</v>
      </c>
    </row>
    <row r="2273" spans="1:7" x14ac:dyDescent="0.35">
      <c r="A2273" t="s">
        <v>1438</v>
      </c>
      <c r="B2273">
        <v>533584613</v>
      </c>
      <c r="C2273" t="s">
        <v>6108</v>
      </c>
      <c r="D2273" s="2">
        <v>25712</v>
      </c>
      <c r="E2273" t="s">
        <v>6135</v>
      </c>
      <c r="F2273" t="s">
        <v>6143</v>
      </c>
      <c r="G2273">
        <v>5230875</v>
      </c>
    </row>
    <row r="2274" spans="1:7" x14ac:dyDescent="0.35">
      <c r="A2274" t="s">
        <v>1927</v>
      </c>
      <c r="B2274">
        <v>122639053</v>
      </c>
      <c r="C2274" t="s">
        <v>6112</v>
      </c>
      <c r="D2274" s="2">
        <v>22061</v>
      </c>
      <c r="E2274" t="s">
        <v>6135</v>
      </c>
      <c r="F2274" t="s">
        <v>6142</v>
      </c>
      <c r="G2274">
        <v>2281408308</v>
      </c>
    </row>
    <row r="2275" spans="1:7" x14ac:dyDescent="0.35">
      <c r="A2275" t="s">
        <v>4491</v>
      </c>
      <c r="B2275">
        <v>563666327</v>
      </c>
      <c r="C2275" t="s">
        <v>6119</v>
      </c>
      <c r="D2275" s="2">
        <v>39593</v>
      </c>
      <c r="E2275" t="s">
        <v>6131</v>
      </c>
      <c r="F2275" t="s">
        <v>6172</v>
      </c>
      <c r="G2275">
        <v>79425624</v>
      </c>
    </row>
    <row r="2276" spans="1:7" x14ac:dyDescent="0.35">
      <c r="A2276" t="s">
        <v>929</v>
      </c>
      <c r="B2276">
        <v>62136778</v>
      </c>
      <c r="C2276" t="s">
        <v>6102</v>
      </c>
      <c r="D2276" s="2">
        <v>45070</v>
      </c>
      <c r="E2276" t="s">
        <v>6129</v>
      </c>
      <c r="F2276" t="s">
        <v>6174</v>
      </c>
      <c r="G2276">
        <v>1542637707</v>
      </c>
    </row>
    <row r="2277" spans="1:7" x14ac:dyDescent="0.35">
      <c r="A2277" t="s">
        <v>5210</v>
      </c>
      <c r="B2277">
        <v>751352918</v>
      </c>
      <c r="C2277" t="s">
        <v>6121</v>
      </c>
      <c r="D2277" s="2">
        <v>35939</v>
      </c>
      <c r="E2277" t="s">
        <v>6135</v>
      </c>
      <c r="F2277" t="s">
        <v>6145</v>
      </c>
      <c r="G2277">
        <v>1573874452</v>
      </c>
    </row>
    <row r="2278" spans="1:7" x14ac:dyDescent="0.35">
      <c r="A2278" t="s">
        <v>3858</v>
      </c>
      <c r="B2278">
        <v>720788540</v>
      </c>
      <c r="C2278" t="s">
        <v>6107</v>
      </c>
      <c r="D2278" s="2">
        <v>35939</v>
      </c>
      <c r="E2278" t="s">
        <v>6135</v>
      </c>
      <c r="F2278" t="s">
        <v>6156</v>
      </c>
      <c r="G2278">
        <v>143704176</v>
      </c>
    </row>
    <row r="2279" spans="1:7" x14ac:dyDescent="0.35">
      <c r="A2279" t="s">
        <v>4044</v>
      </c>
      <c r="B2279">
        <v>933059110</v>
      </c>
      <c r="C2279" t="s">
        <v>6101</v>
      </c>
      <c r="D2279" s="2">
        <v>28634</v>
      </c>
      <c r="E2279" t="s">
        <v>6133</v>
      </c>
      <c r="F2279" t="s">
        <v>6132</v>
      </c>
      <c r="G2279">
        <v>100901295</v>
      </c>
    </row>
    <row r="2280" spans="1:7" x14ac:dyDescent="0.35">
      <c r="A2280" t="s">
        <v>2993</v>
      </c>
      <c r="B2280">
        <v>633845603</v>
      </c>
      <c r="C2280" t="s">
        <v>6102</v>
      </c>
      <c r="D2280" s="2">
        <v>23887</v>
      </c>
      <c r="E2280" t="s">
        <v>6135</v>
      </c>
      <c r="F2280" t="s">
        <v>5615</v>
      </c>
      <c r="G2280">
        <v>14819715</v>
      </c>
    </row>
    <row r="2281" spans="1:7" x14ac:dyDescent="0.35">
      <c r="A2281" t="s">
        <v>1040</v>
      </c>
      <c r="B2281">
        <v>807984614</v>
      </c>
      <c r="C2281" t="s">
        <v>6111</v>
      </c>
      <c r="D2281" s="2">
        <v>23522</v>
      </c>
      <c r="E2281" t="s">
        <v>6131</v>
      </c>
      <c r="F2281" t="s">
        <v>561</v>
      </c>
      <c r="G2281">
        <v>1303557948</v>
      </c>
    </row>
    <row r="2282" spans="1:7" x14ac:dyDescent="0.35">
      <c r="A2282" t="s">
        <v>2983</v>
      </c>
      <c r="B2282">
        <v>93482930</v>
      </c>
      <c r="C2282" t="s">
        <v>6102</v>
      </c>
      <c r="D2282" s="2">
        <v>21329</v>
      </c>
      <c r="E2282" t="s">
        <v>6129</v>
      </c>
      <c r="F2282" t="s">
        <v>6174</v>
      </c>
      <c r="G2282">
        <v>1697911668</v>
      </c>
    </row>
    <row r="2283" spans="1:7" x14ac:dyDescent="0.35">
      <c r="A2283" t="s">
        <v>938</v>
      </c>
      <c r="B2283">
        <v>481270841</v>
      </c>
      <c r="C2283" t="s">
        <v>6107</v>
      </c>
      <c r="D2283" s="2">
        <v>21694</v>
      </c>
      <c r="E2283" t="s">
        <v>6135</v>
      </c>
      <c r="F2283" t="s">
        <v>6156</v>
      </c>
      <c r="G2283">
        <v>368356352</v>
      </c>
    </row>
    <row r="2284" spans="1:7" x14ac:dyDescent="0.35">
      <c r="A2284" t="s">
        <v>213</v>
      </c>
      <c r="B2284">
        <v>128381655</v>
      </c>
      <c r="C2284" t="s">
        <v>6107</v>
      </c>
      <c r="D2284" s="2">
        <v>22426</v>
      </c>
      <c r="E2284" t="s">
        <v>6135</v>
      </c>
      <c r="F2284" t="s">
        <v>6156</v>
      </c>
      <c r="G2284">
        <v>1553435577</v>
      </c>
    </row>
    <row r="2285" spans="1:7" x14ac:dyDescent="0.35">
      <c r="A2285" t="s">
        <v>3143</v>
      </c>
      <c r="B2285">
        <v>976789119</v>
      </c>
      <c r="C2285" t="s">
        <v>6122</v>
      </c>
      <c r="D2285" s="2">
        <v>29366</v>
      </c>
      <c r="E2285" t="s">
        <v>6133</v>
      </c>
      <c r="F2285" t="s">
        <v>4140</v>
      </c>
      <c r="G2285">
        <v>405234666</v>
      </c>
    </row>
    <row r="2286" spans="1:7" x14ac:dyDescent="0.35">
      <c r="A2286" t="s">
        <v>3838</v>
      </c>
      <c r="B2286">
        <v>511755861</v>
      </c>
      <c r="C2286" t="s">
        <v>6112</v>
      </c>
      <c r="D2286" s="2">
        <v>23887</v>
      </c>
      <c r="E2286" t="s">
        <v>6129</v>
      </c>
      <c r="F2286" t="s">
        <v>6173</v>
      </c>
      <c r="G2286">
        <v>1894186539</v>
      </c>
    </row>
    <row r="2287" spans="1:7" x14ac:dyDescent="0.35">
      <c r="A2287" t="s">
        <v>4117</v>
      </c>
      <c r="B2287">
        <v>399531461</v>
      </c>
      <c r="C2287" t="s">
        <v>6122</v>
      </c>
      <c r="D2287" s="2">
        <v>38132</v>
      </c>
      <c r="E2287" t="s">
        <v>6135</v>
      </c>
      <c r="F2287" t="s">
        <v>6164</v>
      </c>
      <c r="G2287">
        <v>2366801184</v>
      </c>
    </row>
    <row r="2288" spans="1:7" x14ac:dyDescent="0.35">
      <c r="A2288" t="s">
        <v>3081</v>
      </c>
      <c r="B2288">
        <v>327013364</v>
      </c>
      <c r="C2288" t="s">
        <v>6111</v>
      </c>
      <c r="D2288" s="2">
        <v>24983</v>
      </c>
      <c r="E2288" t="s">
        <v>6127</v>
      </c>
      <c r="F2288" t="s">
        <v>561</v>
      </c>
      <c r="G2288">
        <v>1668155391</v>
      </c>
    </row>
    <row r="2289" spans="1:7" x14ac:dyDescent="0.35">
      <c r="A2289" t="s">
        <v>6016</v>
      </c>
      <c r="B2289">
        <v>365348550</v>
      </c>
      <c r="C2289" t="s">
        <v>6113</v>
      </c>
      <c r="D2289" s="2">
        <v>29366</v>
      </c>
      <c r="E2289" t="s">
        <v>6140</v>
      </c>
      <c r="F2289" t="s">
        <v>2919</v>
      </c>
      <c r="G2289">
        <v>61488504</v>
      </c>
    </row>
    <row r="2290" spans="1:7" x14ac:dyDescent="0.35">
      <c r="A2290" t="s">
        <v>441</v>
      </c>
      <c r="B2290">
        <v>992772565</v>
      </c>
      <c r="C2290" t="s">
        <v>6121</v>
      </c>
      <c r="D2290" s="2">
        <v>33382</v>
      </c>
      <c r="E2290" t="s">
        <v>6129</v>
      </c>
      <c r="F2290" t="s">
        <v>6145</v>
      </c>
      <c r="G2290">
        <v>90437656</v>
      </c>
    </row>
    <row r="2291" spans="1:7" x14ac:dyDescent="0.35">
      <c r="A2291" t="s">
        <v>2775</v>
      </c>
      <c r="B2291">
        <v>464585211</v>
      </c>
      <c r="C2291" t="s">
        <v>6120</v>
      </c>
      <c r="D2291" s="2">
        <v>37036</v>
      </c>
      <c r="E2291" t="s">
        <v>6127</v>
      </c>
      <c r="F2291" t="s">
        <v>6139</v>
      </c>
      <c r="G2291">
        <v>363268633</v>
      </c>
    </row>
    <row r="2292" spans="1:7" x14ac:dyDescent="0.35">
      <c r="A2292" t="s">
        <v>21</v>
      </c>
      <c r="B2292">
        <v>255183298</v>
      </c>
      <c r="C2292" t="s">
        <v>6102</v>
      </c>
      <c r="D2292" s="2">
        <v>37036</v>
      </c>
      <c r="E2292" t="s">
        <v>6129</v>
      </c>
      <c r="F2292" t="s">
        <v>6138</v>
      </c>
      <c r="G2292">
        <v>487268208</v>
      </c>
    </row>
    <row r="2293" spans="1:7" x14ac:dyDescent="0.35">
      <c r="A2293" t="s">
        <v>3195</v>
      </c>
      <c r="B2293">
        <v>582624979</v>
      </c>
      <c r="C2293" t="s">
        <v>6112</v>
      </c>
      <c r="D2293" s="2">
        <v>34478</v>
      </c>
      <c r="E2293" t="s">
        <v>6133</v>
      </c>
      <c r="F2293" t="s">
        <v>6155</v>
      </c>
      <c r="G2293">
        <v>622177479</v>
      </c>
    </row>
    <row r="2294" spans="1:7" x14ac:dyDescent="0.35">
      <c r="A2294" t="s">
        <v>2497</v>
      </c>
      <c r="B2294">
        <v>769549463</v>
      </c>
      <c r="C2294" t="s">
        <v>6111</v>
      </c>
      <c r="D2294" s="2">
        <v>35575</v>
      </c>
      <c r="E2294" t="s">
        <v>6135</v>
      </c>
      <c r="F2294" t="s">
        <v>6163</v>
      </c>
      <c r="G2294">
        <v>1331808784</v>
      </c>
    </row>
    <row r="2295" spans="1:7" x14ac:dyDescent="0.35">
      <c r="A2295" t="s">
        <v>4149</v>
      </c>
      <c r="B2295">
        <v>580242247</v>
      </c>
      <c r="C2295" t="s">
        <v>6111</v>
      </c>
      <c r="D2295" s="2">
        <v>23887</v>
      </c>
      <c r="E2295" t="s">
        <v>6129</v>
      </c>
      <c r="F2295" t="s">
        <v>561</v>
      </c>
      <c r="G2295">
        <v>222977355</v>
      </c>
    </row>
    <row r="2296" spans="1:7" x14ac:dyDescent="0.35">
      <c r="A2296" t="s">
        <v>2331</v>
      </c>
      <c r="B2296">
        <v>781721872</v>
      </c>
      <c r="C2296" t="s">
        <v>6120</v>
      </c>
      <c r="D2296" s="2">
        <v>37400</v>
      </c>
      <c r="E2296" t="s">
        <v>6131</v>
      </c>
      <c r="F2296" t="s">
        <v>6139</v>
      </c>
      <c r="G2296">
        <v>2124332351</v>
      </c>
    </row>
    <row r="2297" spans="1:7" x14ac:dyDescent="0.35">
      <c r="A2297" t="s">
        <v>3424</v>
      </c>
      <c r="B2297">
        <v>532587167</v>
      </c>
      <c r="C2297" t="s">
        <v>6113</v>
      </c>
      <c r="D2297" s="2">
        <v>31556</v>
      </c>
      <c r="E2297" t="s">
        <v>6135</v>
      </c>
      <c r="F2297" t="s">
        <v>2919</v>
      </c>
      <c r="G2297">
        <v>3338739657</v>
      </c>
    </row>
    <row r="2298" spans="1:7" x14ac:dyDescent="0.35">
      <c r="A2298" t="s">
        <v>3905</v>
      </c>
      <c r="B2298">
        <v>991561578</v>
      </c>
      <c r="C2298" t="s">
        <v>6111</v>
      </c>
      <c r="D2298" s="2">
        <v>26809</v>
      </c>
      <c r="E2298" t="s">
        <v>6131</v>
      </c>
      <c r="F2298" t="s">
        <v>6136</v>
      </c>
      <c r="G2298">
        <v>746145792</v>
      </c>
    </row>
    <row r="2299" spans="1:7" x14ac:dyDescent="0.35">
      <c r="A2299" t="s">
        <v>5387</v>
      </c>
      <c r="B2299">
        <v>4969041</v>
      </c>
      <c r="C2299" t="s">
        <v>6114</v>
      </c>
      <c r="D2299" s="2">
        <v>23887</v>
      </c>
      <c r="E2299" t="s">
        <v>6135</v>
      </c>
      <c r="F2299" t="s">
        <v>6167</v>
      </c>
      <c r="G2299">
        <v>951444789</v>
      </c>
    </row>
    <row r="2300" spans="1:7" x14ac:dyDescent="0.35">
      <c r="A2300" t="s">
        <v>4779</v>
      </c>
      <c r="B2300">
        <v>284354138</v>
      </c>
      <c r="C2300" t="s">
        <v>6112</v>
      </c>
      <c r="D2300" s="2">
        <v>22426</v>
      </c>
      <c r="E2300" t="s">
        <v>6135</v>
      </c>
      <c r="F2300" t="s">
        <v>6142</v>
      </c>
      <c r="G2300">
        <v>442113945</v>
      </c>
    </row>
    <row r="2301" spans="1:7" x14ac:dyDescent="0.35">
      <c r="A2301" t="s">
        <v>2546</v>
      </c>
      <c r="B2301">
        <v>537093774</v>
      </c>
      <c r="C2301" t="s">
        <v>6102</v>
      </c>
      <c r="D2301" s="2">
        <v>31192</v>
      </c>
      <c r="E2301" t="s">
        <v>6135</v>
      </c>
      <c r="F2301" t="s">
        <v>6138</v>
      </c>
      <c r="G2301">
        <v>801048696</v>
      </c>
    </row>
    <row r="2302" spans="1:7" x14ac:dyDescent="0.35">
      <c r="A2302" t="s">
        <v>4690</v>
      </c>
      <c r="B2302">
        <v>675986961</v>
      </c>
      <c r="C2302" t="s">
        <v>6114</v>
      </c>
      <c r="D2302" s="2">
        <v>36304</v>
      </c>
      <c r="E2302" t="s">
        <v>6135</v>
      </c>
      <c r="F2302" t="s">
        <v>6154</v>
      </c>
      <c r="G2302">
        <v>363577725</v>
      </c>
    </row>
    <row r="2303" spans="1:7" x14ac:dyDescent="0.35">
      <c r="A2303" t="s">
        <v>3606</v>
      </c>
      <c r="B2303">
        <v>874884242</v>
      </c>
      <c r="C2303" t="s">
        <v>6102</v>
      </c>
      <c r="D2303" s="2">
        <v>31921</v>
      </c>
      <c r="E2303" t="s">
        <v>6133</v>
      </c>
      <c r="F2303" t="s">
        <v>5615</v>
      </c>
      <c r="G2303">
        <v>1620074976</v>
      </c>
    </row>
    <row r="2304" spans="1:7" x14ac:dyDescent="0.35">
      <c r="A2304" t="s">
        <v>2651</v>
      </c>
      <c r="B2304">
        <v>423463338</v>
      </c>
      <c r="C2304" t="s">
        <v>6110</v>
      </c>
      <c r="D2304" s="2">
        <v>23522</v>
      </c>
      <c r="E2304" t="s">
        <v>6131</v>
      </c>
      <c r="F2304" t="s">
        <v>6137</v>
      </c>
      <c r="G2304">
        <v>893842572</v>
      </c>
    </row>
    <row r="2305" spans="1:7" x14ac:dyDescent="0.35">
      <c r="A2305" t="s">
        <v>4390</v>
      </c>
      <c r="B2305">
        <v>112752941</v>
      </c>
      <c r="C2305" t="s">
        <v>6121</v>
      </c>
      <c r="D2305" s="2">
        <v>30827</v>
      </c>
      <c r="E2305" t="s">
        <v>6129</v>
      </c>
      <c r="F2305" t="s">
        <v>6145</v>
      </c>
      <c r="G2305">
        <v>8655808</v>
      </c>
    </row>
    <row r="2306" spans="1:7" x14ac:dyDescent="0.35">
      <c r="A2306" t="s">
        <v>5777</v>
      </c>
      <c r="B2306">
        <v>371142420</v>
      </c>
      <c r="C2306" t="s">
        <v>6103</v>
      </c>
      <c r="D2306" s="2">
        <v>26077</v>
      </c>
      <c r="E2306" t="s">
        <v>6135</v>
      </c>
      <c r="F2306" t="s">
        <v>6165</v>
      </c>
      <c r="G2306">
        <v>47528208</v>
      </c>
    </row>
    <row r="2307" spans="1:7" x14ac:dyDescent="0.35">
      <c r="A2307" t="s">
        <v>2973</v>
      </c>
      <c r="B2307">
        <v>884381934</v>
      </c>
      <c r="C2307" t="s">
        <v>6113</v>
      </c>
      <c r="D2307" s="2">
        <v>21329</v>
      </c>
      <c r="E2307" t="s">
        <v>6131</v>
      </c>
      <c r="F2307" t="s">
        <v>2588</v>
      </c>
      <c r="G2307">
        <v>2501930925</v>
      </c>
    </row>
    <row r="2308" spans="1:7" x14ac:dyDescent="0.35">
      <c r="A2308" t="s">
        <v>3880</v>
      </c>
      <c r="B2308">
        <v>307147780</v>
      </c>
      <c r="C2308" t="s">
        <v>6116</v>
      </c>
      <c r="D2308" s="2">
        <v>37765</v>
      </c>
      <c r="E2308" t="s">
        <v>6127</v>
      </c>
      <c r="F2308" t="s">
        <v>6149</v>
      </c>
      <c r="G2308">
        <v>1442049714</v>
      </c>
    </row>
    <row r="2309" spans="1:7" x14ac:dyDescent="0.35">
      <c r="A2309" t="s">
        <v>201</v>
      </c>
      <c r="B2309">
        <v>987975738</v>
      </c>
      <c r="C2309" t="s">
        <v>6122</v>
      </c>
      <c r="D2309" s="2">
        <v>35939</v>
      </c>
      <c r="E2309" t="s">
        <v>6133</v>
      </c>
      <c r="F2309" t="s">
        <v>4140</v>
      </c>
      <c r="G2309">
        <v>4056581984</v>
      </c>
    </row>
    <row r="2310" spans="1:7" x14ac:dyDescent="0.35">
      <c r="A2310" t="s">
        <v>4224</v>
      </c>
      <c r="B2310">
        <v>953439153</v>
      </c>
      <c r="C2310" t="s">
        <v>6102</v>
      </c>
      <c r="D2310" s="2">
        <v>39958</v>
      </c>
      <c r="E2310" t="s">
        <v>6129</v>
      </c>
      <c r="F2310" t="s">
        <v>5615</v>
      </c>
      <c r="G2310">
        <v>1808740608</v>
      </c>
    </row>
    <row r="2311" spans="1:7" x14ac:dyDescent="0.35">
      <c r="A2311" t="s">
        <v>364</v>
      </c>
      <c r="B2311">
        <v>651408920</v>
      </c>
      <c r="C2311" t="s">
        <v>6122</v>
      </c>
      <c r="D2311" s="2">
        <v>38861</v>
      </c>
      <c r="E2311" t="s">
        <v>6135</v>
      </c>
      <c r="F2311" t="s">
        <v>6164</v>
      </c>
      <c r="G2311">
        <v>2841952948</v>
      </c>
    </row>
    <row r="2312" spans="1:7" x14ac:dyDescent="0.35">
      <c r="A2312" t="s">
        <v>3647</v>
      </c>
      <c r="B2312">
        <v>330644989</v>
      </c>
      <c r="C2312" t="s">
        <v>6108</v>
      </c>
      <c r="D2312" s="2">
        <v>26809</v>
      </c>
      <c r="E2312" t="s">
        <v>6135</v>
      </c>
      <c r="F2312" t="s">
        <v>6152</v>
      </c>
      <c r="G2312">
        <v>3481704564</v>
      </c>
    </row>
    <row r="2313" spans="1:7" x14ac:dyDescent="0.35">
      <c r="A2313" t="s">
        <v>5703</v>
      </c>
      <c r="B2313">
        <v>465801768</v>
      </c>
      <c r="C2313" t="s">
        <v>6108</v>
      </c>
      <c r="D2313" s="2">
        <v>43244</v>
      </c>
      <c r="E2313" t="s">
        <v>6135</v>
      </c>
      <c r="F2313" t="s">
        <v>6152</v>
      </c>
      <c r="G2313">
        <v>5027421696</v>
      </c>
    </row>
    <row r="2314" spans="1:7" x14ac:dyDescent="0.35">
      <c r="A2314" t="s">
        <v>3263</v>
      </c>
      <c r="B2314">
        <v>255215146</v>
      </c>
      <c r="C2314" t="s">
        <v>6119</v>
      </c>
      <c r="D2314" s="2">
        <v>42148</v>
      </c>
      <c r="E2314" t="s">
        <v>6127</v>
      </c>
      <c r="F2314" t="s">
        <v>6172</v>
      </c>
      <c r="G2314">
        <v>1136044728</v>
      </c>
    </row>
    <row r="2315" spans="1:7" x14ac:dyDescent="0.35">
      <c r="A2315" t="s">
        <v>827</v>
      </c>
      <c r="B2315">
        <v>97698731</v>
      </c>
      <c r="C2315" t="s">
        <v>6112</v>
      </c>
      <c r="D2315" s="2">
        <v>28634</v>
      </c>
      <c r="E2315" t="s">
        <v>6135</v>
      </c>
      <c r="F2315" t="s">
        <v>6155</v>
      </c>
      <c r="G2315">
        <v>1137294444</v>
      </c>
    </row>
    <row r="2316" spans="1:7" x14ac:dyDescent="0.35">
      <c r="A2316" t="s">
        <v>2130</v>
      </c>
      <c r="B2316">
        <v>685862122</v>
      </c>
      <c r="C2316" t="s">
        <v>6108</v>
      </c>
      <c r="D2316" s="2">
        <v>30827</v>
      </c>
      <c r="E2316" t="s">
        <v>6129</v>
      </c>
      <c r="F2316" t="s">
        <v>6143</v>
      </c>
      <c r="G2316">
        <v>1701962112</v>
      </c>
    </row>
    <row r="2317" spans="1:7" x14ac:dyDescent="0.35">
      <c r="A2317" t="s">
        <v>5721</v>
      </c>
      <c r="B2317">
        <v>277879148</v>
      </c>
      <c r="C2317" t="s">
        <v>6108</v>
      </c>
      <c r="D2317" s="2">
        <v>24616</v>
      </c>
      <c r="E2317" t="s">
        <v>6129</v>
      </c>
      <c r="F2317" t="s">
        <v>6130</v>
      </c>
      <c r="G2317">
        <v>529289475</v>
      </c>
    </row>
    <row r="2318" spans="1:7" x14ac:dyDescent="0.35">
      <c r="A2318" t="s">
        <v>3336</v>
      </c>
      <c r="B2318">
        <v>120381038</v>
      </c>
      <c r="C2318" t="s">
        <v>6108</v>
      </c>
      <c r="D2318" s="2">
        <v>24616</v>
      </c>
      <c r="E2318" t="s">
        <v>6129</v>
      </c>
      <c r="F2318" t="s">
        <v>6146</v>
      </c>
      <c r="G2318">
        <v>8543962</v>
      </c>
    </row>
    <row r="2319" spans="1:7" x14ac:dyDescent="0.35">
      <c r="A2319" t="s">
        <v>5287</v>
      </c>
      <c r="B2319">
        <v>844402774</v>
      </c>
      <c r="C2319" t="s">
        <v>6111</v>
      </c>
      <c r="D2319" s="2">
        <v>37036</v>
      </c>
      <c r="E2319" t="s">
        <v>6135</v>
      </c>
      <c r="F2319" t="s">
        <v>561</v>
      </c>
      <c r="G2319">
        <v>759288348</v>
      </c>
    </row>
    <row r="2320" spans="1:7" x14ac:dyDescent="0.35">
      <c r="A2320" t="s">
        <v>185</v>
      </c>
      <c r="B2320">
        <v>632415923</v>
      </c>
      <c r="C2320" t="s">
        <v>6113</v>
      </c>
      <c r="D2320" s="2">
        <v>42880</v>
      </c>
      <c r="E2320" t="s">
        <v>6135</v>
      </c>
      <c r="F2320" t="s">
        <v>6153</v>
      </c>
      <c r="G2320">
        <v>25999182</v>
      </c>
    </row>
    <row r="2321" spans="1:7" x14ac:dyDescent="0.35">
      <c r="A2321" t="s">
        <v>2107</v>
      </c>
      <c r="B2321">
        <v>791457586</v>
      </c>
      <c r="C2321" t="s">
        <v>6114</v>
      </c>
      <c r="D2321" s="2">
        <v>39958</v>
      </c>
      <c r="E2321" t="s">
        <v>6127</v>
      </c>
      <c r="F2321" t="s">
        <v>6154</v>
      </c>
      <c r="G2321">
        <v>4670258004</v>
      </c>
    </row>
    <row r="2322" spans="1:7" x14ac:dyDescent="0.35">
      <c r="A2322" t="s">
        <v>3763</v>
      </c>
      <c r="B2322">
        <v>213205219</v>
      </c>
      <c r="C2322" t="s">
        <v>6119</v>
      </c>
      <c r="D2322" s="2">
        <v>28634</v>
      </c>
      <c r="E2322" t="s">
        <v>6135</v>
      </c>
      <c r="F2322" t="s">
        <v>6169</v>
      </c>
      <c r="G2322">
        <v>36119475</v>
      </c>
    </row>
    <row r="2323" spans="1:7" x14ac:dyDescent="0.35">
      <c r="A2323" t="s">
        <v>1554</v>
      </c>
      <c r="B2323">
        <v>638990797</v>
      </c>
      <c r="C2323" t="s">
        <v>6108</v>
      </c>
      <c r="D2323" s="2">
        <v>45070</v>
      </c>
      <c r="E2323" t="s">
        <v>6135</v>
      </c>
      <c r="F2323" t="s">
        <v>6148</v>
      </c>
      <c r="G2323">
        <v>3490199232</v>
      </c>
    </row>
    <row r="2324" spans="1:7" x14ac:dyDescent="0.35">
      <c r="A2324" t="s">
        <v>3024</v>
      </c>
      <c r="B2324">
        <v>625287378</v>
      </c>
      <c r="C2324" t="s">
        <v>6113</v>
      </c>
      <c r="D2324" s="2">
        <v>27538</v>
      </c>
      <c r="E2324" t="s">
        <v>6133</v>
      </c>
      <c r="F2324" t="s">
        <v>2588</v>
      </c>
      <c r="G2324">
        <v>2239891836</v>
      </c>
    </row>
    <row r="2325" spans="1:7" x14ac:dyDescent="0.35">
      <c r="A2325" t="s">
        <v>2736</v>
      </c>
      <c r="B2325">
        <v>700452434</v>
      </c>
      <c r="C2325" t="s">
        <v>6108</v>
      </c>
      <c r="D2325" s="2">
        <v>45070</v>
      </c>
      <c r="E2325" t="s">
        <v>6135</v>
      </c>
      <c r="F2325" t="s">
        <v>6146</v>
      </c>
      <c r="G2325">
        <v>12393966</v>
      </c>
    </row>
    <row r="2326" spans="1:7" x14ac:dyDescent="0.35">
      <c r="A2326" t="s">
        <v>1663</v>
      </c>
      <c r="B2326">
        <v>704270517</v>
      </c>
      <c r="C2326" t="s">
        <v>6113</v>
      </c>
      <c r="D2326" s="2">
        <v>38132</v>
      </c>
      <c r="E2326" t="s">
        <v>6135</v>
      </c>
      <c r="F2326" t="s">
        <v>2588</v>
      </c>
      <c r="G2326">
        <v>517784328</v>
      </c>
    </row>
    <row r="2327" spans="1:7" x14ac:dyDescent="0.35">
      <c r="A2327" t="s">
        <v>5452</v>
      </c>
      <c r="B2327">
        <v>187814829</v>
      </c>
      <c r="C2327" t="s">
        <v>6121</v>
      </c>
      <c r="D2327" s="2">
        <v>32288</v>
      </c>
      <c r="E2327" t="s">
        <v>6131</v>
      </c>
      <c r="F2327" t="s">
        <v>6145</v>
      </c>
      <c r="G2327">
        <v>3333785952</v>
      </c>
    </row>
    <row r="2328" spans="1:7" x14ac:dyDescent="0.35">
      <c r="A2328" t="s">
        <v>2192</v>
      </c>
      <c r="B2328">
        <v>588615194</v>
      </c>
      <c r="C2328" t="s">
        <v>6113</v>
      </c>
      <c r="D2328" s="2">
        <v>37400</v>
      </c>
      <c r="E2328" t="s">
        <v>6133</v>
      </c>
      <c r="F2328" t="s">
        <v>2588</v>
      </c>
      <c r="G2328">
        <v>985776318</v>
      </c>
    </row>
    <row r="2329" spans="1:7" x14ac:dyDescent="0.35">
      <c r="A2329" t="s">
        <v>990</v>
      </c>
      <c r="B2329">
        <v>233834163</v>
      </c>
      <c r="C2329" t="s">
        <v>6114</v>
      </c>
      <c r="D2329" s="2">
        <v>21329</v>
      </c>
      <c r="E2329" t="s">
        <v>6129</v>
      </c>
      <c r="F2329" t="s">
        <v>6151</v>
      </c>
      <c r="G2329">
        <v>1216076928</v>
      </c>
    </row>
    <row r="2330" spans="1:7" x14ac:dyDescent="0.35">
      <c r="A2330" t="s">
        <v>4939</v>
      </c>
      <c r="B2330">
        <v>299668063</v>
      </c>
      <c r="C2330" t="s">
        <v>6111</v>
      </c>
      <c r="D2330" s="2">
        <v>41783</v>
      </c>
      <c r="E2330" t="s">
        <v>6135</v>
      </c>
      <c r="F2330" t="s">
        <v>6163</v>
      </c>
      <c r="G2330">
        <v>5679744</v>
      </c>
    </row>
    <row r="2331" spans="1:7" x14ac:dyDescent="0.35">
      <c r="A2331" t="s">
        <v>5679</v>
      </c>
      <c r="B2331">
        <v>406611418</v>
      </c>
      <c r="C2331" t="s">
        <v>6102</v>
      </c>
      <c r="D2331" s="2">
        <v>34478</v>
      </c>
      <c r="E2331" t="s">
        <v>6131</v>
      </c>
      <c r="F2331" t="s">
        <v>6138</v>
      </c>
      <c r="G2331">
        <v>2950975314</v>
      </c>
    </row>
    <row r="2332" spans="1:7" x14ac:dyDescent="0.35">
      <c r="A2332" t="s">
        <v>5198</v>
      </c>
      <c r="B2332">
        <v>409899373</v>
      </c>
      <c r="C2332" t="s">
        <v>6113</v>
      </c>
      <c r="D2332" s="2">
        <v>27173</v>
      </c>
      <c r="E2332" t="s">
        <v>6129</v>
      </c>
      <c r="F2332" t="s">
        <v>6153</v>
      </c>
      <c r="G2332">
        <v>1853347932</v>
      </c>
    </row>
    <row r="2333" spans="1:7" x14ac:dyDescent="0.35">
      <c r="A2333" t="s">
        <v>2321</v>
      </c>
      <c r="B2333">
        <v>647583601</v>
      </c>
      <c r="C2333" t="s">
        <v>6102</v>
      </c>
      <c r="D2333" s="2">
        <v>41419</v>
      </c>
      <c r="E2333" t="s">
        <v>6135</v>
      </c>
      <c r="F2333" t="s">
        <v>5615</v>
      </c>
      <c r="G2333">
        <v>785096704</v>
      </c>
    </row>
    <row r="2334" spans="1:7" x14ac:dyDescent="0.35">
      <c r="A2334" t="s">
        <v>4028</v>
      </c>
      <c r="B2334">
        <v>940266572</v>
      </c>
      <c r="C2334" t="s">
        <v>6104</v>
      </c>
      <c r="D2334" s="2">
        <v>30095</v>
      </c>
      <c r="E2334" t="s">
        <v>6129</v>
      </c>
      <c r="F2334" t="s">
        <v>6128</v>
      </c>
      <c r="G2334">
        <v>1913780763</v>
      </c>
    </row>
    <row r="2335" spans="1:7" x14ac:dyDescent="0.35">
      <c r="A2335" t="s">
        <v>3204</v>
      </c>
      <c r="B2335">
        <v>717666940</v>
      </c>
      <c r="C2335" t="s">
        <v>6118</v>
      </c>
      <c r="D2335" s="2">
        <v>39226</v>
      </c>
      <c r="E2335" t="s">
        <v>6140</v>
      </c>
      <c r="F2335" t="s">
        <v>6159</v>
      </c>
      <c r="G2335">
        <v>1094287425</v>
      </c>
    </row>
    <row r="2336" spans="1:7" x14ac:dyDescent="0.35">
      <c r="A2336" t="s">
        <v>5363</v>
      </c>
      <c r="B2336">
        <v>436095405</v>
      </c>
      <c r="C2336" t="s">
        <v>6114</v>
      </c>
      <c r="D2336" s="2">
        <v>38861</v>
      </c>
      <c r="E2336" t="s">
        <v>6127</v>
      </c>
      <c r="F2336" t="s">
        <v>6154</v>
      </c>
      <c r="G2336">
        <v>4835099808</v>
      </c>
    </row>
    <row r="2337" spans="1:7" x14ac:dyDescent="0.35">
      <c r="A2337" t="s">
        <v>3670</v>
      </c>
      <c r="B2337">
        <v>682025529</v>
      </c>
      <c r="C2337" t="s">
        <v>6108</v>
      </c>
      <c r="D2337" s="2">
        <v>20233</v>
      </c>
      <c r="E2337" t="s">
        <v>6135</v>
      </c>
      <c r="F2337" t="s">
        <v>6158</v>
      </c>
      <c r="G2337">
        <v>2461731675</v>
      </c>
    </row>
    <row r="2338" spans="1:7" x14ac:dyDescent="0.35">
      <c r="A2338" t="s">
        <v>3792</v>
      </c>
      <c r="B2338">
        <v>756894845</v>
      </c>
      <c r="C2338" t="s">
        <v>6113</v>
      </c>
      <c r="D2338" s="2">
        <v>31921</v>
      </c>
      <c r="E2338" t="s">
        <v>6135</v>
      </c>
      <c r="F2338" t="s">
        <v>2588</v>
      </c>
      <c r="G2338">
        <v>1441582296</v>
      </c>
    </row>
    <row r="2339" spans="1:7" x14ac:dyDescent="0.35">
      <c r="A2339" t="s">
        <v>2182</v>
      </c>
      <c r="B2339">
        <v>896912247</v>
      </c>
      <c r="C2339" t="s">
        <v>6121</v>
      </c>
      <c r="D2339" s="2">
        <v>31192</v>
      </c>
      <c r="E2339" t="s">
        <v>6131</v>
      </c>
      <c r="F2339" t="s">
        <v>6157</v>
      </c>
      <c r="G2339">
        <v>465756633</v>
      </c>
    </row>
    <row r="2340" spans="1:7" x14ac:dyDescent="0.35">
      <c r="A2340" t="s">
        <v>1388</v>
      </c>
      <c r="B2340">
        <v>2751625</v>
      </c>
      <c r="C2340" t="s">
        <v>6111</v>
      </c>
      <c r="D2340" s="2">
        <v>29731</v>
      </c>
      <c r="E2340" t="s">
        <v>6131</v>
      </c>
      <c r="F2340" t="s">
        <v>6136</v>
      </c>
      <c r="G2340">
        <v>417677911</v>
      </c>
    </row>
    <row r="2341" spans="1:7" x14ac:dyDescent="0.35">
      <c r="A2341" t="s">
        <v>4961</v>
      </c>
      <c r="B2341">
        <v>169708434</v>
      </c>
      <c r="C2341" t="s">
        <v>6121</v>
      </c>
      <c r="D2341" s="2">
        <v>26809</v>
      </c>
      <c r="E2341" t="s">
        <v>6131</v>
      </c>
      <c r="F2341" t="s">
        <v>6147</v>
      </c>
      <c r="G2341">
        <v>574501536</v>
      </c>
    </row>
    <row r="2342" spans="1:7" x14ac:dyDescent="0.35">
      <c r="A2342" t="s">
        <v>4878</v>
      </c>
      <c r="B2342">
        <v>2674446</v>
      </c>
      <c r="C2342" t="s">
        <v>6114</v>
      </c>
      <c r="D2342" s="2">
        <v>23522</v>
      </c>
      <c r="E2342" t="s">
        <v>6131</v>
      </c>
      <c r="F2342" t="s">
        <v>6167</v>
      </c>
      <c r="G2342">
        <v>751619064</v>
      </c>
    </row>
    <row r="2343" spans="1:7" x14ac:dyDescent="0.35">
      <c r="A2343" t="s">
        <v>3798</v>
      </c>
      <c r="B2343">
        <v>719469045</v>
      </c>
      <c r="C2343" t="s">
        <v>6111</v>
      </c>
      <c r="D2343" s="2">
        <v>23522</v>
      </c>
      <c r="E2343" t="s">
        <v>6127</v>
      </c>
      <c r="F2343" t="s">
        <v>6136</v>
      </c>
      <c r="G2343">
        <v>1212064908</v>
      </c>
    </row>
    <row r="2344" spans="1:7" x14ac:dyDescent="0.35">
      <c r="A2344" t="s">
        <v>4542</v>
      </c>
      <c r="B2344">
        <v>787613810</v>
      </c>
      <c r="C2344" t="s">
        <v>6108</v>
      </c>
      <c r="D2344" s="2">
        <v>26077</v>
      </c>
      <c r="E2344" t="s">
        <v>6131</v>
      </c>
      <c r="F2344" t="s">
        <v>6146</v>
      </c>
      <c r="G2344">
        <v>1615867572</v>
      </c>
    </row>
    <row r="2345" spans="1:7" x14ac:dyDescent="0.35">
      <c r="A2345" t="s">
        <v>5649</v>
      </c>
      <c r="B2345">
        <v>293249931</v>
      </c>
      <c r="C2345" t="s">
        <v>6103</v>
      </c>
      <c r="D2345" s="2">
        <v>22061</v>
      </c>
      <c r="E2345" t="s">
        <v>6131</v>
      </c>
      <c r="F2345" t="s">
        <v>6134</v>
      </c>
      <c r="G2345">
        <v>1372501908</v>
      </c>
    </row>
    <row r="2346" spans="1:7" x14ac:dyDescent="0.35">
      <c r="A2346" t="s">
        <v>3458</v>
      </c>
      <c r="B2346">
        <v>609723600</v>
      </c>
      <c r="C2346" t="s">
        <v>6108</v>
      </c>
      <c r="D2346" s="2">
        <v>41783</v>
      </c>
      <c r="E2346" t="s">
        <v>6127</v>
      </c>
      <c r="F2346" t="s">
        <v>6146</v>
      </c>
      <c r="G2346">
        <v>475305012</v>
      </c>
    </row>
    <row r="2347" spans="1:7" x14ac:dyDescent="0.35">
      <c r="A2347" t="s">
        <v>436</v>
      </c>
      <c r="B2347">
        <v>784495795</v>
      </c>
      <c r="C2347" t="s">
        <v>6122</v>
      </c>
      <c r="D2347" s="2">
        <v>23522</v>
      </c>
      <c r="E2347" t="s">
        <v>6129</v>
      </c>
      <c r="F2347" t="s">
        <v>4140</v>
      </c>
      <c r="G2347">
        <v>599806656</v>
      </c>
    </row>
    <row r="2348" spans="1:7" x14ac:dyDescent="0.35">
      <c r="A2348" t="s">
        <v>2902</v>
      </c>
      <c r="B2348">
        <v>153838873</v>
      </c>
      <c r="C2348" t="s">
        <v>6111</v>
      </c>
      <c r="D2348" s="2">
        <v>25712</v>
      </c>
      <c r="E2348" t="s">
        <v>6127</v>
      </c>
      <c r="F2348" t="s">
        <v>561</v>
      </c>
      <c r="G2348">
        <v>41005584</v>
      </c>
    </row>
    <row r="2349" spans="1:7" x14ac:dyDescent="0.35">
      <c r="A2349" t="s">
        <v>4664</v>
      </c>
      <c r="B2349">
        <v>574674638</v>
      </c>
      <c r="C2349" t="s">
        <v>6102</v>
      </c>
      <c r="D2349" s="2">
        <v>29731</v>
      </c>
      <c r="E2349" t="s">
        <v>6135</v>
      </c>
      <c r="F2349" t="s">
        <v>6174</v>
      </c>
      <c r="G2349">
        <v>1128232</v>
      </c>
    </row>
    <row r="2350" spans="1:7" x14ac:dyDescent="0.35">
      <c r="A2350" t="s">
        <v>844</v>
      </c>
      <c r="B2350">
        <v>204639853</v>
      </c>
      <c r="C2350" t="s">
        <v>6103</v>
      </c>
      <c r="D2350" s="2">
        <v>34114</v>
      </c>
      <c r="E2350" t="s">
        <v>6129</v>
      </c>
      <c r="F2350" t="s">
        <v>6134</v>
      </c>
      <c r="G2350">
        <v>2076388125</v>
      </c>
    </row>
    <row r="2351" spans="1:7" x14ac:dyDescent="0.35">
      <c r="A2351" t="s">
        <v>3161</v>
      </c>
      <c r="B2351">
        <v>165254222</v>
      </c>
      <c r="C2351" t="s">
        <v>6105</v>
      </c>
      <c r="D2351" s="2">
        <v>23155</v>
      </c>
      <c r="E2351" t="s">
        <v>6131</v>
      </c>
      <c r="F2351" t="s">
        <v>6141</v>
      </c>
      <c r="G2351">
        <v>1522557057</v>
      </c>
    </row>
    <row r="2352" spans="1:7" x14ac:dyDescent="0.35">
      <c r="A2352" t="s">
        <v>1649</v>
      </c>
      <c r="B2352">
        <v>75736460</v>
      </c>
      <c r="C2352" t="s">
        <v>6122</v>
      </c>
      <c r="D2352" s="2">
        <v>32288</v>
      </c>
      <c r="E2352" t="s">
        <v>6131</v>
      </c>
      <c r="F2352" t="s">
        <v>4140</v>
      </c>
      <c r="G2352">
        <v>2228151744</v>
      </c>
    </row>
    <row r="2353" spans="1:7" x14ac:dyDescent="0.35">
      <c r="A2353" t="s">
        <v>2979</v>
      </c>
      <c r="B2353">
        <v>522802009</v>
      </c>
      <c r="C2353" t="s">
        <v>6120</v>
      </c>
      <c r="D2353" s="2">
        <v>35210</v>
      </c>
      <c r="E2353" t="s">
        <v>6131</v>
      </c>
      <c r="F2353" t="s">
        <v>6139</v>
      </c>
      <c r="G2353">
        <v>336518026</v>
      </c>
    </row>
    <row r="2354" spans="1:7" x14ac:dyDescent="0.35">
      <c r="A2354" t="s">
        <v>2085</v>
      </c>
      <c r="B2354">
        <v>202308669</v>
      </c>
      <c r="C2354" t="s">
        <v>6104</v>
      </c>
      <c r="D2354" s="2">
        <v>43244</v>
      </c>
      <c r="E2354" t="s">
        <v>6129</v>
      </c>
      <c r="F2354" t="s">
        <v>6162</v>
      </c>
      <c r="G2354">
        <v>2737187128</v>
      </c>
    </row>
    <row r="2355" spans="1:7" x14ac:dyDescent="0.35">
      <c r="A2355" t="s">
        <v>5303</v>
      </c>
      <c r="B2355">
        <v>198183633</v>
      </c>
      <c r="C2355" t="s">
        <v>6101</v>
      </c>
      <c r="D2355" s="2">
        <v>31192</v>
      </c>
      <c r="E2355" t="s">
        <v>6135</v>
      </c>
      <c r="F2355" t="s">
        <v>6132</v>
      </c>
      <c r="G2355">
        <v>1562436</v>
      </c>
    </row>
    <row r="2356" spans="1:7" x14ac:dyDescent="0.35">
      <c r="A2356" t="s">
        <v>2220</v>
      </c>
      <c r="B2356">
        <v>875596647</v>
      </c>
      <c r="C2356" t="s">
        <v>6121</v>
      </c>
      <c r="D2356" s="2">
        <v>22790</v>
      </c>
      <c r="E2356" t="s">
        <v>6135</v>
      </c>
      <c r="F2356" t="s">
        <v>6147</v>
      </c>
      <c r="G2356">
        <v>954338706</v>
      </c>
    </row>
    <row r="2357" spans="1:7" x14ac:dyDescent="0.35">
      <c r="A2357" t="s">
        <v>340</v>
      </c>
      <c r="B2357">
        <v>120818084</v>
      </c>
      <c r="C2357" t="s">
        <v>6108</v>
      </c>
      <c r="D2357" s="2">
        <v>44341</v>
      </c>
      <c r="E2357" t="s">
        <v>6129</v>
      </c>
      <c r="F2357" t="s">
        <v>6144</v>
      </c>
      <c r="G2357">
        <v>1497064608</v>
      </c>
    </row>
    <row r="2358" spans="1:7" x14ac:dyDescent="0.35">
      <c r="A2358" t="s">
        <v>1086</v>
      </c>
      <c r="B2358">
        <v>872703743</v>
      </c>
      <c r="C2358" t="s">
        <v>6108</v>
      </c>
      <c r="D2358" s="2">
        <v>26077</v>
      </c>
      <c r="E2358" t="s">
        <v>6131</v>
      </c>
      <c r="F2358" t="s">
        <v>6148</v>
      </c>
      <c r="G2358">
        <v>719589</v>
      </c>
    </row>
    <row r="2359" spans="1:7" x14ac:dyDescent="0.35">
      <c r="A2359" t="s">
        <v>405</v>
      </c>
      <c r="B2359">
        <v>116154779</v>
      </c>
      <c r="C2359" t="s">
        <v>6120</v>
      </c>
      <c r="D2359" s="2">
        <v>44705</v>
      </c>
      <c r="E2359" t="s">
        <v>6127</v>
      </c>
      <c r="F2359" t="s">
        <v>6139</v>
      </c>
      <c r="G2359">
        <v>765873024</v>
      </c>
    </row>
    <row r="2360" spans="1:7" x14ac:dyDescent="0.35">
      <c r="A2360" t="s">
        <v>138</v>
      </c>
      <c r="B2360">
        <v>939238656</v>
      </c>
      <c r="C2360" t="s">
        <v>6105</v>
      </c>
      <c r="D2360" s="2">
        <v>45070</v>
      </c>
      <c r="E2360" t="s">
        <v>6131</v>
      </c>
      <c r="F2360" t="s">
        <v>6166</v>
      </c>
      <c r="G2360">
        <v>1732014207</v>
      </c>
    </row>
    <row r="2361" spans="1:7" x14ac:dyDescent="0.35">
      <c r="A2361" t="s">
        <v>2918</v>
      </c>
      <c r="B2361">
        <v>425436588</v>
      </c>
      <c r="C2361" t="s">
        <v>6110</v>
      </c>
      <c r="D2361" s="2">
        <v>26077</v>
      </c>
      <c r="E2361" t="s">
        <v>6131</v>
      </c>
      <c r="F2361" t="s">
        <v>6137</v>
      </c>
      <c r="G2361">
        <v>617503392</v>
      </c>
    </row>
    <row r="2362" spans="1:7" x14ac:dyDescent="0.35">
      <c r="A2362" t="s">
        <v>1277</v>
      </c>
      <c r="B2362">
        <v>901283973</v>
      </c>
      <c r="C2362" t="s">
        <v>6107</v>
      </c>
      <c r="D2362" s="2">
        <v>35575</v>
      </c>
      <c r="E2362" t="s">
        <v>6131</v>
      </c>
      <c r="F2362" t="s">
        <v>6156</v>
      </c>
      <c r="G2362">
        <v>2326303392</v>
      </c>
    </row>
    <row r="2363" spans="1:7" x14ac:dyDescent="0.35">
      <c r="A2363" t="s">
        <v>5590</v>
      </c>
      <c r="B2363">
        <v>200169181</v>
      </c>
      <c r="C2363" t="s">
        <v>6110</v>
      </c>
      <c r="D2363" s="2">
        <v>37400</v>
      </c>
      <c r="E2363" t="s">
        <v>6131</v>
      </c>
      <c r="F2363" t="s">
        <v>6137</v>
      </c>
      <c r="G2363">
        <v>1193192</v>
      </c>
    </row>
    <row r="2364" spans="1:7" x14ac:dyDescent="0.35">
      <c r="A2364" t="s">
        <v>4121</v>
      </c>
      <c r="B2364">
        <v>908046732</v>
      </c>
      <c r="C2364" t="s">
        <v>6103</v>
      </c>
      <c r="D2364" s="2">
        <v>30095</v>
      </c>
      <c r="E2364" t="s">
        <v>6135</v>
      </c>
      <c r="F2364" t="s">
        <v>6134</v>
      </c>
      <c r="G2364">
        <v>2963772</v>
      </c>
    </row>
    <row r="2365" spans="1:7" x14ac:dyDescent="0.35">
      <c r="A2365" t="s">
        <v>2164</v>
      </c>
      <c r="B2365">
        <v>258310082</v>
      </c>
      <c r="C2365" t="s">
        <v>6104</v>
      </c>
      <c r="D2365" s="2">
        <v>33749</v>
      </c>
      <c r="E2365" t="s">
        <v>6135</v>
      </c>
      <c r="F2365" t="s">
        <v>6128</v>
      </c>
      <c r="G2365">
        <v>588736812</v>
      </c>
    </row>
    <row r="2366" spans="1:7" x14ac:dyDescent="0.35">
      <c r="A2366" t="s">
        <v>996</v>
      </c>
      <c r="B2366">
        <v>405553613</v>
      </c>
      <c r="C2366" t="s">
        <v>6120</v>
      </c>
      <c r="D2366" s="2">
        <v>38861</v>
      </c>
      <c r="E2366" t="s">
        <v>6135</v>
      </c>
      <c r="F2366" t="s">
        <v>6139</v>
      </c>
      <c r="G2366">
        <v>1290361501</v>
      </c>
    </row>
    <row r="2367" spans="1:7" x14ac:dyDescent="0.35">
      <c r="A2367" t="s">
        <v>3662</v>
      </c>
      <c r="B2367">
        <v>389283436</v>
      </c>
      <c r="C2367" t="s">
        <v>6113</v>
      </c>
      <c r="D2367" s="2">
        <v>31921</v>
      </c>
      <c r="E2367" t="s">
        <v>6135</v>
      </c>
      <c r="F2367" t="s">
        <v>2919</v>
      </c>
      <c r="G2367">
        <v>2996414876</v>
      </c>
    </row>
    <row r="2368" spans="1:7" x14ac:dyDescent="0.35">
      <c r="A2368" t="s">
        <v>662</v>
      </c>
      <c r="B2368">
        <v>904665173</v>
      </c>
      <c r="C2368" t="s">
        <v>6114</v>
      </c>
      <c r="D2368" s="2">
        <v>28999</v>
      </c>
      <c r="E2368" t="s">
        <v>6127</v>
      </c>
      <c r="F2368" t="s">
        <v>6151</v>
      </c>
      <c r="G2368">
        <v>4807458621</v>
      </c>
    </row>
    <row r="2369" spans="1:7" x14ac:dyDescent="0.35">
      <c r="A2369" t="s">
        <v>4337</v>
      </c>
      <c r="B2369">
        <v>189397842</v>
      </c>
      <c r="C2369" t="s">
        <v>6115</v>
      </c>
      <c r="D2369" s="2">
        <v>32653</v>
      </c>
      <c r="E2369" t="s">
        <v>6131</v>
      </c>
      <c r="F2369" t="s">
        <v>6171</v>
      </c>
      <c r="G2369">
        <v>16280739</v>
      </c>
    </row>
    <row r="2370" spans="1:7" x14ac:dyDescent="0.35">
      <c r="A2370" t="s">
        <v>2778</v>
      </c>
      <c r="B2370">
        <v>490805157</v>
      </c>
      <c r="C2370" t="s">
        <v>6108</v>
      </c>
      <c r="D2370" s="2">
        <v>26809</v>
      </c>
      <c r="E2370" t="s">
        <v>6135</v>
      </c>
      <c r="F2370" t="s">
        <v>6144</v>
      </c>
      <c r="G2370">
        <v>1869600942</v>
      </c>
    </row>
    <row r="2371" spans="1:7" x14ac:dyDescent="0.35">
      <c r="A2371" t="s">
        <v>637</v>
      </c>
      <c r="B2371">
        <v>618150017</v>
      </c>
      <c r="C2371" t="s">
        <v>6114</v>
      </c>
      <c r="D2371" s="2">
        <v>31556</v>
      </c>
      <c r="E2371" t="s">
        <v>6135</v>
      </c>
      <c r="F2371" t="s">
        <v>6167</v>
      </c>
      <c r="G2371">
        <v>2639847744</v>
      </c>
    </row>
    <row r="2372" spans="1:7" x14ac:dyDescent="0.35">
      <c r="A2372" t="s">
        <v>801</v>
      </c>
      <c r="B2372">
        <v>657272913</v>
      </c>
      <c r="C2372" t="s">
        <v>6110</v>
      </c>
      <c r="D2372" s="2">
        <v>42880</v>
      </c>
      <c r="E2372" t="s">
        <v>6133</v>
      </c>
      <c r="F2372" t="s">
        <v>6137</v>
      </c>
      <c r="G2372">
        <v>3876912</v>
      </c>
    </row>
    <row r="2373" spans="1:7" x14ac:dyDescent="0.35">
      <c r="A2373" t="s">
        <v>94</v>
      </c>
      <c r="B2373">
        <v>727349705</v>
      </c>
      <c r="C2373" t="s">
        <v>6108</v>
      </c>
      <c r="D2373" s="2">
        <v>30460</v>
      </c>
      <c r="E2373" t="s">
        <v>6129</v>
      </c>
      <c r="F2373" t="s">
        <v>6170</v>
      </c>
      <c r="G2373">
        <v>1484690688</v>
      </c>
    </row>
    <row r="2374" spans="1:7" x14ac:dyDescent="0.35">
      <c r="A2374" t="s">
        <v>5305</v>
      </c>
      <c r="B2374">
        <v>341472312</v>
      </c>
      <c r="C2374" t="s">
        <v>6110</v>
      </c>
      <c r="D2374" s="2">
        <v>26444</v>
      </c>
      <c r="E2374" t="s">
        <v>6135</v>
      </c>
      <c r="F2374" t="s">
        <v>6137</v>
      </c>
      <c r="G2374">
        <v>891075654</v>
      </c>
    </row>
    <row r="2375" spans="1:7" x14ac:dyDescent="0.35">
      <c r="A2375" t="s">
        <v>2463</v>
      </c>
      <c r="B2375">
        <v>422111244</v>
      </c>
      <c r="C2375" t="s">
        <v>6111</v>
      </c>
      <c r="D2375" s="2">
        <v>43244</v>
      </c>
      <c r="E2375" t="s">
        <v>6135</v>
      </c>
      <c r="F2375" t="s">
        <v>561</v>
      </c>
      <c r="G2375">
        <v>2016243636</v>
      </c>
    </row>
    <row r="2376" spans="1:7" x14ac:dyDescent="0.35">
      <c r="A2376" t="s">
        <v>1355</v>
      </c>
      <c r="B2376">
        <v>424243774</v>
      </c>
      <c r="C2376" t="s">
        <v>6112</v>
      </c>
      <c r="D2376" s="2">
        <v>32288</v>
      </c>
      <c r="E2376" t="s">
        <v>6131</v>
      </c>
      <c r="F2376" t="s">
        <v>6142</v>
      </c>
      <c r="G2376">
        <v>1942699278</v>
      </c>
    </row>
    <row r="2377" spans="1:7" x14ac:dyDescent="0.35">
      <c r="A2377" t="s">
        <v>5741</v>
      </c>
      <c r="B2377">
        <v>308158521</v>
      </c>
      <c r="C2377" t="s">
        <v>6121</v>
      </c>
      <c r="D2377" s="2">
        <v>31192</v>
      </c>
      <c r="E2377" t="s">
        <v>6135</v>
      </c>
      <c r="F2377" t="s">
        <v>6147</v>
      </c>
      <c r="G2377">
        <v>2732776011</v>
      </c>
    </row>
    <row r="2378" spans="1:7" x14ac:dyDescent="0.35">
      <c r="A2378" t="s">
        <v>3075</v>
      </c>
      <c r="B2378">
        <v>164215475</v>
      </c>
      <c r="C2378" t="s">
        <v>6110</v>
      </c>
      <c r="D2378" s="2">
        <v>37765</v>
      </c>
      <c r="E2378" t="s">
        <v>6135</v>
      </c>
      <c r="F2378" t="s">
        <v>6137</v>
      </c>
      <c r="G2378">
        <v>1666898688</v>
      </c>
    </row>
    <row r="2379" spans="1:7" x14ac:dyDescent="0.35">
      <c r="A2379" t="s">
        <v>5745</v>
      </c>
      <c r="B2379">
        <v>489162349</v>
      </c>
      <c r="C2379" t="s">
        <v>6112</v>
      </c>
      <c r="D2379" s="2">
        <v>27905</v>
      </c>
      <c r="E2379" t="s">
        <v>6129</v>
      </c>
      <c r="F2379" t="s">
        <v>6142</v>
      </c>
      <c r="G2379">
        <v>1842908672</v>
      </c>
    </row>
    <row r="2380" spans="1:7" x14ac:dyDescent="0.35">
      <c r="A2380" t="s">
        <v>4825</v>
      </c>
      <c r="B2380">
        <v>899944761</v>
      </c>
      <c r="C2380" t="s">
        <v>6114</v>
      </c>
      <c r="D2380" s="2">
        <v>41419</v>
      </c>
      <c r="E2380" t="s">
        <v>6127</v>
      </c>
      <c r="F2380" t="s">
        <v>6154</v>
      </c>
      <c r="G2380">
        <v>579924384</v>
      </c>
    </row>
    <row r="2381" spans="1:7" x14ac:dyDescent="0.35">
      <c r="A2381" t="s">
        <v>2924</v>
      </c>
      <c r="B2381">
        <v>300474366</v>
      </c>
      <c r="C2381" t="s">
        <v>6110</v>
      </c>
      <c r="D2381" s="2">
        <v>28270</v>
      </c>
      <c r="E2381" t="s">
        <v>6129</v>
      </c>
      <c r="F2381" t="s">
        <v>6137</v>
      </c>
      <c r="G2381">
        <v>621829923</v>
      </c>
    </row>
    <row r="2382" spans="1:7" x14ac:dyDescent="0.35">
      <c r="A2382" t="s">
        <v>5048</v>
      </c>
      <c r="B2382">
        <v>298370602</v>
      </c>
      <c r="C2382" t="s">
        <v>6112</v>
      </c>
      <c r="D2382" s="2">
        <v>30095</v>
      </c>
      <c r="E2382" t="s">
        <v>6129</v>
      </c>
      <c r="F2382" t="s">
        <v>6142</v>
      </c>
      <c r="G2382">
        <v>1436414592</v>
      </c>
    </row>
    <row r="2383" spans="1:7" x14ac:dyDescent="0.35">
      <c r="A2383" t="s">
        <v>322</v>
      </c>
      <c r="B2383">
        <v>546891496</v>
      </c>
      <c r="C2383" t="s">
        <v>6118</v>
      </c>
      <c r="D2383" s="2">
        <v>34114</v>
      </c>
      <c r="E2383" t="s">
        <v>6135</v>
      </c>
      <c r="F2383" t="s">
        <v>6159</v>
      </c>
      <c r="G2383">
        <v>2834185788</v>
      </c>
    </row>
    <row r="2384" spans="1:7" x14ac:dyDescent="0.35">
      <c r="A2384" t="s">
        <v>1606</v>
      </c>
      <c r="B2384">
        <v>336449990</v>
      </c>
      <c r="C2384" t="s">
        <v>6107</v>
      </c>
      <c r="D2384" s="2">
        <v>24616</v>
      </c>
      <c r="E2384" t="s">
        <v>6135</v>
      </c>
      <c r="F2384" t="s">
        <v>6156</v>
      </c>
      <c r="G2384">
        <v>2135625536</v>
      </c>
    </row>
    <row r="2385" spans="1:7" x14ac:dyDescent="0.35">
      <c r="A2385" t="s">
        <v>2793</v>
      </c>
      <c r="B2385">
        <v>97905680</v>
      </c>
      <c r="C2385" t="s">
        <v>6117</v>
      </c>
      <c r="D2385" s="2">
        <v>27173</v>
      </c>
      <c r="E2385" t="s">
        <v>6135</v>
      </c>
      <c r="F2385" t="s">
        <v>6150</v>
      </c>
      <c r="G2385">
        <v>872236476</v>
      </c>
    </row>
    <row r="2386" spans="1:7" x14ac:dyDescent="0.35">
      <c r="A2386" t="s">
        <v>4103</v>
      </c>
      <c r="B2386">
        <v>621510549</v>
      </c>
      <c r="C2386" t="s">
        <v>6114</v>
      </c>
      <c r="D2386" s="2">
        <v>21694</v>
      </c>
      <c r="E2386" t="s">
        <v>6135</v>
      </c>
      <c r="F2386" t="s">
        <v>6154</v>
      </c>
      <c r="G2386">
        <v>2201801616</v>
      </c>
    </row>
    <row r="2387" spans="1:7" x14ac:dyDescent="0.35">
      <c r="A2387" t="s">
        <v>1171</v>
      </c>
      <c r="B2387">
        <v>620261247</v>
      </c>
      <c r="C2387" t="s">
        <v>6102</v>
      </c>
      <c r="D2387" s="2">
        <v>24616</v>
      </c>
      <c r="E2387" t="s">
        <v>6135</v>
      </c>
      <c r="F2387" t="s">
        <v>6174</v>
      </c>
      <c r="G2387">
        <v>537970752</v>
      </c>
    </row>
    <row r="2388" spans="1:7" x14ac:dyDescent="0.35">
      <c r="A2388" t="s">
        <v>1289</v>
      </c>
      <c r="B2388">
        <v>332064480</v>
      </c>
      <c r="C2388" t="s">
        <v>6108</v>
      </c>
      <c r="D2388" s="2">
        <v>22061</v>
      </c>
      <c r="E2388" t="s">
        <v>6135</v>
      </c>
      <c r="F2388" t="s">
        <v>6168</v>
      </c>
      <c r="G2388">
        <v>2294607903</v>
      </c>
    </row>
    <row r="2389" spans="1:7" x14ac:dyDescent="0.35">
      <c r="A2389" t="s">
        <v>3852</v>
      </c>
      <c r="B2389">
        <v>565940869</v>
      </c>
      <c r="C2389" t="s">
        <v>6101</v>
      </c>
      <c r="D2389" s="2">
        <v>28634</v>
      </c>
      <c r="E2389" t="s">
        <v>6133</v>
      </c>
      <c r="F2389" t="s">
        <v>6132</v>
      </c>
      <c r="G2389">
        <v>40981626</v>
      </c>
    </row>
    <row r="2390" spans="1:7" x14ac:dyDescent="0.35">
      <c r="A2390" t="s">
        <v>10</v>
      </c>
      <c r="B2390">
        <v>719704224</v>
      </c>
      <c r="C2390" t="s">
        <v>6122</v>
      </c>
      <c r="D2390" s="2">
        <v>34478</v>
      </c>
      <c r="E2390" t="s">
        <v>6135</v>
      </c>
      <c r="F2390" t="s">
        <v>4140</v>
      </c>
      <c r="G2390">
        <v>981889467</v>
      </c>
    </row>
    <row r="2391" spans="1:7" x14ac:dyDescent="0.35">
      <c r="A2391" t="s">
        <v>4298</v>
      </c>
      <c r="B2391">
        <v>760130291</v>
      </c>
      <c r="C2391" t="s">
        <v>6102</v>
      </c>
      <c r="D2391" s="2">
        <v>33382</v>
      </c>
      <c r="E2391" t="s">
        <v>6135</v>
      </c>
      <c r="F2391" t="s">
        <v>6161</v>
      </c>
      <c r="G2391">
        <v>3126788852</v>
      </c>
    </row>
    <row r="2392" spans="1:7" x14ac:dyDescent="0.35">
      <c r="A2392" t="s">
        <v>111</v>
      </c>
      <c r="B2392">
        <v>743549968</v>
      </c>
      <c r="C2392" t="s">
        <v>6112</v>
      </c>
      <c r="D2392" s="2">
        <v>38861</v>
      </c>
      <c r="E2392" t="s">
        <v>6131</v>
      </c>
      <c r="F2392" t="s">
        <v>6173</v>
      </c>
      <c r="G2392">
        <v>915947175</v>
      </c>
    </row>
    <row r="2393" spans="1:7" x14ac:dyDescent="0.35">
      <c r="A2393" t="s">
        <v>3921</v>
      </c>
      <c r="B2393">
        <v>578781331</v>
      </c>
      <c r="C2393" t="s">
        <v>6105</v>
      </c>
      <c r="D2393" s="2">
        <v>27173</v>
      </c>
      <c r="E2393" t="s">
        <v>6131</v>
      </c>
      <c r="F2393" t="s">
        <v>6166</v>
      </c>
      <c r="G2393">
        <v>635317098</v>
      </c>
    </row>
    <row r="2394" spans="1:7" x14ac:dyDescent="0.35">
      <c r="A2394" t="s">
        <v>5337</v>
      </c>
      <c r="B2394">
        <v>285245288</v>
      </c>
      <c r="C2394" t="s">
        <v>6103</v>
      </c>
      <c r="D2394" s="2">
        <v>25712</v>
      </c>
      <c r="E2394" t="s">
        <v>6129</v>
      </c>
      <c r="F2394" t="s">
        <v>6134</v>
      </c>
      <c r="G2394">
        <v>1271871458</v>
      </c>
    </row>
    <row r="2395" spans="1:7" x14ac:dyDescent="0.35">
      <c r="A2395" t="s">
        <v>4230</v>
      </c>
      <c r="B2395">
        <v>494672186</v>
      </c>
      <c r="C2395" t="s">
        <v>6102</v>
      </c>
      <c r="D2395" s="2">
        <v>31921</v>
      </c>
      <c r="E2395" t="s">
        <v>6129</v>
      </c>
      <c r="F2395" t="s">
        <v>6174</v>
      </c>
      <c r="G2395">
        <v>14436123</v>
      </c>
    </row>
    <row r="2396" spans="1:7" x14ac:dyDescent="0.35">
      <c r="A2396" t="s">
        <v>5578</v>
      </c>
      <c r="B2396">
        <v>309017867</v>
      </c>
      <c r="C2396" t="s">
        <v>6108</v>
      </c>
      <c r="D2396" s="2">
        <v>28270</v>
      </c>
      <c r="E2396" t="s">
        <v>6131</v>
      </c>
      <c r="F2396" t="s">
        <v>6148</v>
      </c>
      <c r="G2396">
        <v>31213872</v>
      </c>
    </row>
    <row r="2397" spans="1:7" x14ac:dyDescent="0.35">
      <c r="A2397" t="s">
        <v>3678</v>
      </c>
      <c r="B2397">
        <v>447779039</v>
      </c>
      <c r="C2397" t="s">
        <v>6102</v>
      </c>
      <c r="D2397" s="2">
        <v>26077</v>
      </c>
      <c r="E2397" t="s">
        <v>6135</v>
      </c>
      <c r="F2397" t="s">
        <v>5615</v>
      </c>
      <c r="G2397">
        <v>636760509</v>
      </c>
    </row>
    <row r="2398" spans="1:7" x14ac:dyDescent="0.35">
      <c r="A2398" t="s">
        <v>129</v>
      </c>
      <c r="B2398">
        <v>426717659</v>
      </c>
      <c r="C2398" t="s">
        <v>6114</v>
      </c>
      <c r="D2398" s="2">
        <v>23155</v>
      </c>
      <c r="E2398" t="s">
        <v>6135</v>
      </c>
      <c r="F2398" t="s">
        <v>6167</v>
      </c>
      <c r="G2398">
        <v>1830244122</v>
      </c>
    </row>
    <row r="2399" spans="1:7" x14ac:dyDescent="0.35">
      <c r="A2399" t="s">
        <v>1865</v>
      </c>
      <c r="B2399">
        <v>319678340</v>
      </c>
      <c r="C2399" t="s">
        <v>6111</v>
      </c>
      <c r="D2399" s="2">
        <v>31921</v>
      </c>
      <c r="E2399" t="s">
        <v>6131</v>
      </c>
      <c r="F2399" t="s">
        <v>6163</v>
      </c>
      <c r="G2399">
        <v>851947008</v>
      </c>
    </row>
    <row r="2400" spans="1:7" x14ac:dyDescent="0.35">
      <c r="A2400" t="s">
        <v>3538</v>
      </c>
      <c r="B2400">
        <v>858160400</v>
      </c>
      <c r="C2400" t="s">
        <v>6102</v>
      </c>
      <c r="D2400" s="2">
        <v>23887</v>
      </c>
      <c r="E2400" t="s">
        <v>6133</v>
      </c>
      <c r="F2400" t="s">
        <v>5615</v>
      </c>
      <c r="G2400">
        <v>2478665603</v>
      </c>
    </row>
    <row r="2401" spans="1:7" x14ac:dyDescent="0.35">
      <c r="A2401" t="s">
        <v>1485</v>
      </c>
      <c r="B2401">
        <v>36351620</v>
      </c>
      <c r="C2401" t="s">
        <v>6106</v>
      </c>
      <c r="D2401" s="2">
        <v>43976</v>
      </c>
      <c r="E2401" t="s">
        <v>6127</v>
      </c>
      <c r="F2401" t="s">
        <v>5619</v>
      </c>
      <c r="G2401">
        <v>2719122208</v>
      </c>
    </row>
    <row r="2402" spans="1:7" x14ac:dyDescent="0.35">
      <c r="A2402" t="s">
        <v>3948</v>
      </c>
      <c r="B2402">
        <v>704250488</v>
      </c>
      <c r="C2402" t="s">
        <v>6113</v>
      </c>
      <c r="D2402" s="2">
        <v>28999</v>
      </c>
      <c r="E2402" t="s">
        <v>6135</v>
      </c>
      <c r="F2402" t="s">
        <v>2588</v>
      </c>
      <c r="G2402">
        <v>812439072</v>
      </c>
    </row>
    <row r="2403" spans="1:7" x14ac:dyDescent="0.35">
      <c r="A2403" t="s">
        <v>3295</v>
      </c>
      <c r="B2403">
        <v>778489603</v>
      </c>
      <c r="C2403" t="s">
        <v>6113</v>
      </c>
      <c r="D2403" s="2">
        <v>42880</v>
      </c>
      <c r="E2403" t="s">
        <v>6135</v>
      </c>
      <c r="F2403" t="s">
        <v>6153</v>
      </c>
      <c r="G2403">
        <v>5039073</v>
      </c>
    </row>
    <row r="2404" spans="1:7" x14ac:dyDescent="0.35">
      <c r="A2404" t="s">
        <v>5785</v>
      </c>
      <c r="B2404">
        <v>723431746</v>
      </c>
      <c r="C2404" t="s">
        <v>6108</v>
      </c>
      <c r="D2404" s="2">
        <v>36304</v>
      </c>
      <c r="E2404" t="s">
        <v>6135</v>
      </c>
      <c r="F2404" t="s">
        <v>6130</v>
      </c>
      <c r="G2404">
        <v>4927485123</v>
      </c>
    </row>
    <row r="2405" spans="1:7" x14ac:dyDescent="0.35">
      <c r="A2405" t="s">
        <v>1144</v>
      </c>
      <c r="B2405">
        <v>536372800</v>
      </c>
      <c r="C2405" t="s">
        <v>6112</v>
      </c>
      <c r="D2405" s="2">
        <v>45070</v>
      </c>
      <c r="E2405" t="s">
        <v>6135</v>
      </c>
      <c r="F2405" t="s">
        <v>6142</v>
      </c>
      <c r="G2405">
        <v>2587538044</v>
      </c>
    </row>
    <row r="2406" spans="1:7" x14ac:dyDescent="0.35">
      <c r="A2406" t="s">
        <v>1032</v>
      </c>
      <c r="B2406">
        <v>908541019</v>
      </c>
      <c r="C2406" t="s">
        <v>6106</v>
      </c>
      <c r="D2406" s="2">
        <v>37400</v>
      </c>
      <c r="E2406" t="s">
        <v>6133</v>
      </c>
      <c r="F2406" t="s">
        <v>5619</v>
      </c>
      <c r="G2406">
        <v>854652414</v>
      </c>
    </row>
    <row r="2407" spans="1:7" x14ac:dyDescent="0.35">
      <c r="A2407" t="s">
        <v>2558</v>
      </c>
      <c r="B2407">
        <v>181717514</v>
      </c>
      <c r="C2407" t="s">
        <v>6108</v>
      </c>
      <c r="D2407" s="2">
        <v>27173</v>
      </c>
      <c r="E2407" t="s">
        <v>6135</v>
      </c>
      <c r="F2407" t="s">
        <v>6148</v>
      </c>
      <c r="G2407">
        <v>1217196288</v>
      </c>
    </row>
    <row r="2408" spans="1:7" x14ac:dyDescent="0.35">
      <c r="A2408" t="s">
        <v>1679</v>
      </c>
      <c r="B2408">
        <v>280950175</v>
      </c>
      <c r="C2408" t="s">
        <v>6104</v>
      </c>
      <c r="D2408" s="2">
        <v>39958</v>
      </c>
      <c r="E2408" t="s">
        <v>6131</v>
      </c>
      <c r="F2408" t="s">
        <v>6128</v>
      </c>
      <c r="G2408">
        <v>37368117</v>
      </c>
    </row>
    <row r="2409" spans="1:7" x14ac:dyDescent="0.35">
      <c r="A2409" t="s">
        <v>4728</v>
      </c>
      <c r="B2409">
        <v>44860599</v>
      </c>
      <c r="C2409" t="s">
        <v>6107</v>
      </c>
      <c r="D2409" s="2">
        <v>29731</v>
      </c>
      <c r="E2409" t="s">
        <v>6131</v>
      </c>
      <c r="F2409" t="s">
        <v>6156</v>
      </c>
      <c r="G2409">
        <v>376968375</v>
      </c>
    </row>
    <row r="2410" spans="1:7" x14ac:dyDescent="0.35">
      <c r="A2410" t="s">
        <v>6002</v>
      </c>
      <c r="B2410">
        <v>376092417</v>
      </c>
      <c r="C2410" t="s">
        <v>6111</v>
      </c>
      <c r="D2410" s="2">
        <v>33017</v>
      </c>
      <c r="E2410" t="s">
        <v>6131</v>
      </c>
      <c r="F2410" t="s">
        <v>6163</v>
      </c>
      <c r="G2410">
        <v>1009454781</v>
      </c>
    </row>
    <row r="2411" spans="1:7" x14ac:dyDescent="0.35">
      <c r="A2411" t="s">
        <v>5417</v>
      </c>
      <c r="B2411">
        <v>646448345</v>
      </c>
      <c r="C2411" t="s">
        <v>6122</v>
      </c>
      <c r="D2411" s="2">
        <v>23887</v>
      </c>
      <c r="E2411" t="s">
        <v>6140</v>
      </c>
      <c r="F2411" t="s">
        <v>6164</v>
      </c>
      <c r="G2411">
        <v>25059615</v>
      </c>
    </row>
    <row r="2412" spans="1:7" x14ac:dyDescent="0.35">
      <c r="A2412" t="s">
        <v>1809</v>
      </c>
      <c r="B2412">
        <v>45087532</v>
      </c>
      <c r="C2412" t="s">
        <v>6122</v>
      </c>
      <c r="D2412" s="2">
        <v>43976</v>
      </c>
      <c r="E2412" t="s">
        <v>6127</v>
      </c>
      <c r="F2412" t="s">
        <v>6164</v>
      </c>
      <c r="G2412">
        <v>672753382</v>
      </c>
    </row>
    <row r="2413" spans="1:7" x14ac:dyDescent="0.35">
      <c r="A2413" t="s">
        <v>3495</v>
      </c>
      <c r="B2413">
        <v>62019148</v>
      </c>
      <c r="C2413" t="s">
        <v>6108</v>
      </c>
      <c r="D2413" s="2">
        <v>27538</v>
      </c>
      <c r="E2413" t="s">
        <v>6135</v>
      </c>
      <c r="F2413" t="s">
        <v>6143</v>
      </c>
      <c r="G2413">
        <v>1168812344</v>
      </c>
    </row>
    <row r="2414" spans="1:7" x14ac:dyDescent="0.35">
      <c r="A2414" t="s">
        <v>1118</v>
      </c>
      <c r="B2414">
        <v>418929121</v>
      </c>
      <c r="C2414" t="s">
        <v>6102</v>
      </c>
      <c r="D2414" s="2">
        <v>33017</v>
      </c>
      <c r="E2414" t="s">
        <v>6129</v>
      </c>
      <c r="F2414" t="s">
        <v>6161</v>
      </c>
      <c r="G2414">
        <v>1429603869</v>
      </c>
    </row>
    <row r="2415" spans="1:7" x14ac:dyDescent="0.35">
      <c r="A2415" t="s">
        <v>3919</v>
      </c>
      <c r="B2415">
        <v>64892733</v>
      </c>
      <c r="C2415" t="s">
        <v>6112</v>
      </c>
      <c r="D2415" s="2">
        <v>39958</v>
      </c>
      <c r="E2415" t="s">
        <v>6127</v>
      </c>
      <c r="F2415" t="s">
        <v>6142</v>
      </c>
      <c r="G2415">
        <v>1638695025</v>
      </c>
    </row>
    <row r="2416" spans="1:7" x14ac:dyDescent="0.35">
      <c r="A2416" t="s">
        <v>5938</v>
      </c>
      <c r="B2416">
        <v>935349309</v>
      </c>
      <c r="C2416" t="s">
        <v>6101</v>
      </c>
      <c r="D2416" s="2">
        <v>24616</v>
      </c>
      <c r="E2416" t="s">
        <v>6135</v>
      </c>
      <c r="F2416" t="s">
        <v>6132</v>
      </c>
      <c r="G2416">
        <v>1239555018</v>
      </c>
    </row>
    <row r="2417" spans="1:7" x14ac:dyDescent="0.35">
      <c r="A2417" t="s">
        <v>5602</v>
      </c>
      <c r="B2417">
        <v>818470558</v>
      </c>
      <c r="C2417" t="s">
        <v>6111</v>
      </c>
      <c r="D2417" s="2">
        <v>39958</v>
      </c>
      <c r="E2417" t="s">
        <v>6135</v>
      </c>
      <c r="F2417" t="s">
        <v>561</v>
      </c>
      <c r="G2417">
        <v>779714628</v>
      </c>
    </row>
    <row r="2418" spans="1:7" x14ac:dyDescent="0.35">
      <c r="A2418" t="s">
        <v>120</v>
      </c>
      <c r="B2418">
        <v>269910036</v>
      </c>
      <c r="C2418" t="s">
        <v>6102</v>
      </c>
      <c r="D2418" s="2">
        <v>42515</v>
      </c>
      <c r="E2418" t="s">
        <v>6135</v>
      </c>
      <c r="F2418" t="s">
        <v>5615</v>
      </c>
      <c r="G2418">
        <v>2836537275</v>
      </c>
    </row>
    <row r="2419" spans="1:7" x14ac:dyDescent="0.35">
      <c r="A2419" t="s">
        <v>5572</v>
      </c>
      <c r="B2419">
        <v>952494421</v>
      </c>
      <c r="C2419" t="s">
        <v>6108</v>
      </c>
      <c r="D2419" s="2">
        <v>44341</v>
      </c>
      <c r="E2419" t="s">
        <v>6129</v>
      </c>
      <c r="F2419" t="s">
        <v>6130</v>
      </c>
      <c r="G2419">
        <v>123010605</v>
      </c>
    </row>
    <row r="2420" spans="1:7" x14ac:dyDescent="0.35">
      <c r="A2420" t="s">
        <v>2273</v>
      </c>
      <c r="B2420">
        <v>747064172</v>
      </c>
      <c r="C2420" t="s">
        <v>6116</v>
      </c>
      <c r="D2420" s="2">
        <v>38861</v>
      </c>
      <c r="E2420" t="s">
        <v>6140</v>
      </c>
      <c r="F2420" t="s">
        <v>6149</v>
      </c>
      <c r="G2420">
        <v>597496116</v>
      </c>
    </row>
    <row r="2421" spans="1:7" x14ac:dyDescent="0.35">
      <c r="A2421" t="s">
        <v>788</v>
      </c>
      <c r="B2421">
        <v>526690732</v>
      </c>
      <c r="C2421" t="s">
        <v>6104</v>
      </c>
      <c r="D2421" s="2">
        <v>45070</v>
      </c>
      <c r="E2421" t="s">
        <v>6129</v>
      </c>
      <c r="F2421" t="s">
        <v>6128</v>
      </c>
      <c r="G2421">
        <v>3506250425</v>
      </c>
    </row>
    <row r="2422" spans="1:7" x14ac:dyDescent="0.35">
      <c r="A2422" t="s">
        <v>3279</v>
      </c>
      <c r="B2422">
        <v>657167234</v>
      </c>
      <c r="C2422" t="s">
        <v>6115</v>
      </c>
      <c r="D2422" s="2">
        <v>33382</v>
      </c>
      <c r="E2422" t="s">
        <v>6127</v>
      </c>
      <c r="F2422" t="s">
        <v>6171</v>
      </c>
      <c r="G2422">
        <v>3226685</v>
      </c>
    </row>
    <row r="2423" spans="1:7" x14ac:dyDescent="0.35">
      <c r="A2423" t="s">
        <v>5278</v>
      </c>
      <c r="B2423">
        <v>355200717</v>
      </c>
      <c r="C2423" t="s">
        <v>6116</v>
      </c>
      <c r="D2423" s="2">
        <v>35939</v>
      </c>
      <c r="E2423" t="s">
        <v>6133</v>
      </c>
      <c r="F2423" t="s">
        <v>6149</v>
      </c>
      <c r="G2423">
        <v>3727893</v>
      </c>
    </row>
    <row r="2424" spans="1:7" x14ac:dyDescent="0.35">
      <c r="A2424" t="s">
        <v>915</v>
      </c>
      <c r="B2424">
        <v>343908925</v>
      </c>
      <c r="C2424" t="s">
        <v>6111</v>
      </c>
      <c r="D2424" s="2">
        <v>20965</v>
      </c>
      <c r="E2424" t="s">
        <v>6129</v>
      </c>
      <c r="F2424" t="s">
        <v>6136</v>
      </c>
      <c r="G2424">
        <v>15231198</v>
      </c>
    </row>
    <row r="2425" spans="1:7" x14ac:dyDescent="0.35">
      <c r="A2425" t="s">
        <v>1906</v>
      </c>
      <c r="B2425">
        <v>58474603</v>
      </c>
      <c r="C2425" t="s">
        <v>6113</v>
      </c>
      <c r="D2425" s="2">
        <v>23522</v>
      </c>
      <c r="E2425" t="s">
        <v>6129</v>
      </c>
      <c r="F2425" t="s">
        <v>2919</v>
      </c>
      <c r="G2425">
        <v>555123249</v>
      </c>
    </row>
    <row r="2426" spans="1:7" x14ac:dyDescent="0.35">
      <c r="A2426" t="s">
        <v>5554</v>
      </c>
      <c r="B2426">
        <v>322098693</v>
      </c>
      <c r="C2426" t="s">
        <v>6121</v>
      </c>
      <c r="D2426" s="2">
        <v>41783</v>
      </c>
      <c r="E2426" t="s">
        <v>6127</v>
      </c>
      <c r="F2426" t="s">
        <v>6157</v>
      </c>
      <c r="G2426">
        <v>2649136875</v>
      </c>
    </row>
    <row r="2427" spans="1:7" x14ac:dyDescent="0.35">
      <c r="A2427" t="s">
        <v>5510</v>
      </c>
      <c r="B2427">
        <v>608437004</v>
      </c>
      <c r="C2427" t="s">
        <v>6114</v>
      </c>
      <c r="D2427" s="2">
        <v>25712</v>
      </c>
      <c r="E2427" t="s">
        <v>6135</v>
      </c>
      <c r="F2427" t="s">
        <v>6154</v>
      </c>
      <c r="G2427">
        <v>3840401474</v>
      </c>
    </row>
    <row r="2428" spans="1:7" x14ac:dyDescent="0.35">
      <c r="A2428" t="s">
        <v>4133</v>
      </c>
      <c r="B2428">
        <v>890318492</v>
      </c>
      <c r="C2428" t="s">
        <v>6113</v>
      </c>
      <c r="D2428" s="2">
        <v>24616</v>
      </c>
      <c r="E2428" t="s">
        <v>6135</v>
      </c>
      <c r="F2428" t="s">
        <v>6153</v>
      </c>
      <c r="G2428">
        <v>2621099457</v>
      </c>
    </row>
    <row r="2429" spans="1:7" x14ac:dyDescent="0.35">
      <c r="A2429" t="s">
        <v>3692</v>
      </c>
      <c r="B2429">
        <v>213378098</v>
      </c>
      <c r="C2429" t="s">
        <v>6103</v>
      </c>
      <c r="D2429" s="2">
        <v>28270</v>
      </c>
      <c r="E2429" t="s">
        <v>6133</v>
      </c>
      <c r="F2429" t="s">
        <v>6134</v>
      </c>
      <c r="G2429">
        <v>1015743744</v>
      </c>
    </row>
    <row r="2430" spans="1:7" x14ac:dyDescent="0.35">
      <c r="A2430" t="s">
        <v>1533</v>
      </c>
      <c r="B2430">
        <v>325519065</v>
      </c>
      <c r="C2430" t="s">
        <v>6102</v>
      </c>
      <c r="D2430" s="2">
        <v>26077</v>
      </c>
      <c r="E2430" t="s">
        <v>6127</v>
      </c>
      <c r="F2430" t="s">
        <v>6174</v>
      </c>
      <c r="G2430">
        <v>2810977338</v>
      </c>
    </row>
    <row r="2431" spans="1:7" x14ac:dyDescent="0.35">
      <c r="A2431" t="s">
        <v>835</v>
      </c>
      <c r="B2431">
        <v>207787763</v>
      </c>
      <c r="C2431" t="s">
        <v>6108</v>
      </c>
      <c r="D2431" s="2">
        <v>36304</v>
      </c>
      <c r="E2431" t="s">
        <v>6135</v>
      </c>
      <c r="F2431" t="s">
        <v>6143</v>
      </c>
      <c r="G2431">
        <v>1461740544</v>
      </c>
    </row>
    <row r="2432" spans="1:7" x14ac:dyDescent="0.35">
      <c r="A2432" t="s">
        <v>1158</v>
      </c>
      <c r="B2432">
        <v>171025223</v>
      </c>
      <c r="C2432" t="s">
        <v>6108</v>
      </c>
      <c r="D2432" s="2">
        <v>23155</v>
      </c>
      <c r="E2432" t="s">
        <v>6135</v>
      </c>
      <c r="F2432" t="s">
        <v>6130</v>
      </c>
      <c r="G2432">
        <v>1912658849</v>
      </c>
    </row>
    <row r="2433" spans="1:7" x14ac:dyDescent="0.35">
      <c r="A2433" t="s">
        <v>1271</v>
      </c>
      <c r="B2433">
        <v>752834105</v>
      </c>
      <c r="C2433" t="s">
        <v>6113</v>
      </c>
      <c r="D2433" s="2">
        <v>22790</v>
      </c>
      <c r="E2433" t="s">
        <v>6133</v>
      </c>
      <c r="F2433" t="s">
        <v>2588</v>
      </c>
      <c r="G2433">
        <v>3058970208</v>
      </c>
    </row>
    <row r="2434" spans="1:7" x14ac:dyDescent="0.35">
      <c r="A2434" t="s">
        <v>2961</v>
      </c>
      <c r="B2434">
        <v>953566292</v>
      </c>
      <c r="C2434" t="s">
        <v>6103</v>
      </c>
      <c r="D2434" s="2">
        <v>32653</v>
      </c>
      <c r="E2434" t="s">
        <v>6127</v>
      </c>
      <c r="F2434" t="s">
        <v>6134</v>
      </c>
      <c r="G2434">
        <v>4017978999</v>
      </c>
    </row>
    <row r="2435" spans="1:7" x14ac:dyDescent="0.35">
      <c r="A2435" t="s">
        <v>2481</v>
      </c>
      <c r="B2435">
        <v>209983747</v>
      </c>
      <c r="C2435" t="s">
        <v>6108</v>
      </c>
      <c r="D2435" s="2">
        <v>33017</v>
      </c>
      <c r="E2435" t="s">
        <v>6129</v>
      </c>
      <c r="F2435" t="s">
        <v>6143</v>
      </c>
      <c r="G2435">
        <v>202295223</v>
      </c>
    </row>
    <row r="2436" spans="1:7" x14ac:dyDescent="0.35">
      <c r="A2436" t="s">
        <v>4011</v>
      </c>
      <c r="B2436">
        <v>446120059</v>
      </c>
      <c r="C2436" t="s">
        <v>6112</v>
      </c>
      <c r="D2436" s="2">
        <v>21694</v>
      </c>
      <c r="E2436" t="s">
        <v>6135</v>
      </c>
      <c r="F2436" t="s">
        <v>6142</v>
      </c>
      <c r="G2436">
        <v>395808894</v>
      </c>
    </row>
    <row r="2437" spans="1:7" x14ac:dyDescent="0.35">
      <c r="A2437" t="s">
        <v>673</v>
      </c>
      <c r="B2437">
        <v>190152480</v>
      </c>
      <c r="C2437" t="s">
        <v>6121</v>
      </c>
      <c r="D2437" s="2">
        <v>33382</v>
      </c>
      <c r="E2437" t="s">
        <v>6135</v>
      </c>
      <c r="F2437" t="s">
        <v>6157</v>
      </c>
      <c r="G2437">
        <v>1937299364</v>
      </c>
    </row>
    <row r="2438" spans="1:7" x14ac:dyDescent="0.35">
      <c r="A2438" t="s">
        <v>3401</v>
      </c>
      <c r="B2438">
        <v>390749506</v>
      </c>
      <c r="C2438" t="s">
        <v>6111</v>
      </c>
      <c r="D2438" s="2">
        <v>26809</v>
      </c>
      <c r="E2438" t="s">
        <v>6129</v>
      </c>
      <c r="F2438" t="s">
        <v>561</v>
      </c>
      <c r="G2438">
        <v>770952652</v>
      </c>
    </row>
    <row r="2439" spans="1:7" x14ac:dyDescent="0.35">
      <c r="A2439" t="s">
        <v>5839</v>
      </c>
      <c r="B2439">
        <v>850215093</v>
      </c>
      <c r="C2439" t="s">
        <v>6118</v>
      </c>
      <c r="D2439" s="2">
        <v>44705</v>
      </c>
      <c r="E2439" t="s">
        <v>6127</v>
      </c>
      <c r="F2439" t="s">
        <v>6159</v>
      </c>
      <c r="G2439">
        <v>90295857</v>
      </c>
    </row>
    <row r="2440" spans="1:7" x14ac:dyDescent="0.35">
      <c r="A2440" t="s">
        <v>3814</v>
      </c>
      <c r="B2440">
        <v>744593760</v>
      </c>
      <c r="C2440" t="s">
        <v>6121</v>
      </c>
      <c r="D2440" s="2">
        <v>30827</v>
      </c>
      <c r="E2440" t="s">
        <v>6131</v>
      </c>
      <c r="F2440" t="s">
        <v>6157</v>
      </c>
      <c r="G2440">
        <v>2418008768</v>
      </c>
    </row>
    <row r="2441" spans="1:7" x14ac:dyDescent="0.35">
      <c r="A2441" t="s">
        <v>5109</v>
      </c>
      <c r="B2441">
        <v>433268013</v>
      </c>
      <c r="C2441" t="s">
        <v>6113</v>
      </c>
      <c r="D2441" s="2">
        <v>41054</v>
      </c>
      <c r="E2441" t="s">
        <v>6129</v>
      </c>
      <c r="F2441" t="s">
        <v>2919</v>
      </c>
      <c r="G2441">
        <v>3837804288</v>
      </c>
    </row>
    <row r="2442" spans="1:7" x14ac:dyDescent="0.35">
      <c r="A2442" t="s">
        <v>902</v>
      </c>
      <c r="B2442">
        <v>257404688</v>
      </c>
      <c r="C2442" t="s">
        <v>6105</v>
      </c>
      <c r="D2442" s="2">
        <v>23887</v>
      </c>
      <c r="E2442" t="s">
        <v>6127</v>
      </c>
      <c r="F2442" t="s">
        <v>6141</v>
      </c>
      <c r="G2442">
        <v>2099927595</v>
      </c>
    </row>
    <row r="2443" spans="1:7" x14ac:dyDescent="0.35">
      <c r="A2443" t="s">
        <v>1890</v>
      </c>
      <c r="B2443">
        <v>885905521</v>
      </c>
      <c r="C2443" t="s">
        <v>6108</v>
      </c>
      <c r="D2443" s="2">
        <v>34114</v>
      </c>
      <c r="E2443" t="s">
        <v>6135</v>
      </c>
      <c r="F2443" t="s">
        <v>6168</v>
      </c>
      <c r="G2443">
        <v>50793897</v>
      </c>
    </row>
    <row r="2444" spans="1:7" x14ac:dyDescent="0.35">
      <c r="A2444" t="s">
        <v>3079</v>
      </c>
      <c r="B2444">
        <v>523582688</v>
      </c>
      <c r="C2444" t="s">
        <v>6108</v>
      </c>
      <c r="D2444" s="2">
        <v>37765</v>
      </c>
      <c r="E2444" t="s">
        <v>6140</v>
      </c>
      <c r="F2444" t="s">
        <v>6130</v>
      </c>
      <c r="G2444">
        <v>1358312328</v>
      </c>
    </row>
    <row r="2445" spans="1:7" x14ac:dyDescent="0.35">
      <c r="A2445" t="s">
        <v>4692</v>
      </c>
      <c r="B2445">
        <v>810104163</v>
      </c>
      <c r="C2445" t="s">
        <v>6108</v>
      </c>
      <c r="D2445" s="2">
        <v>35210</v>
      </c>
      <c r="E2445" t="s">
        <v>6135</v>
      </c>
      <c r="F2445" t="s">
        <v>6146</v>
      </c>
      <c r="G2445">
        <v>185133564</v>
      </c>
    </row>
    <row r="2446" spans="1:7" x14ac:dyDescent="0.35">
      <c r="A2446" t="s">
        <v>5411</v>
      </c>
      <c r="B2446">
        <v>468197885</v>
      </c>
      <c r="C2446" t="s">
        <v>6105</v>
      </c>
      <c r="D2446" s="2">
        <v>24616</v>
      </c>
      <c r="E2446" t="s">
        <v>6133</v>
      </c>
      <c r="F2446" t="s">
        <v>6141</v>
      </c>
      <c r="G2446">
        <v>616415744</v>
      </c>
    </row>
    <row r="2447" spans="1:7" x14ac:dyDescent="0.35">
      <c r="A2447" t="s">
        <v>1112</v>
      </c>
      <c r="B2447">
        <v>360971387</v>
      </c>
      <c r="C2447" t="s">
        <v>6113</v>
      </c>
      <c r="D2447" s="2">
        <v>33382</v>
      </c>
      <c r="E2447" t="s">
        <v>6131</v>
      </c>
      <c r="F2447" t="s">
        <v>6153</v>
      </c>
      <c r="G2447">
        <v>863091684</v>
      </c>
    </row>
    <row r="2448" spans="1:7" x14ac:dyDescent="0.35">
      <c r="A2448" t="s">
        <v>1428</v>
      </c>
      <c r="B2448">
        <v>442507328</v>
      </c>
      <c r="C2448" t="s">
        <v>6108</v>
      </c>
      <c r="D2448" s="2">
        <v>36671</v>
      </c>
      <c r="E2448" t="s">
        <v>6127</v>
      </c>
      <c r="F2448" t="s">
        <v>6158</v>
      </c>
      <c r="G2448">
        <v>306246875</v>
      </c>
    </row>
    <row r="2449" spans="1:7" x14ac:dyDescent="0.35">
      <c r="A2449" t="s">
        <v>5857</v>
      </c>
      <c r="B2449">
        <v>200545516</v>
      </c>
      <c r="C2449" t="s">
        <v>6101</v>
      </c>
      <c r="D2449" s="2">
        <v>25712</v>
      </c>
      <c r="E2449" t="s">
        <v>6131</v>
      </c>
      <c r="F2449" t="s">
        <v>6132</v>
      </c>
      <c r="G2449">
        <v>42638023</v>
      </c>
    </row>
    <row r="2450" spans="1:7" x14ac:dyDescent="0.35">
      <c r="A2450" t="s">
        <v>3283</v>
      </c>
      <c r="B2450">
        <v>565313618</v>
      </c>
      <c r="C2450" t="s">
        <v>6102</v>
      </c>
      <c r="D2450" s="2">
        <v>27173</v>
      </c>
      <c r="E2450" t="s">
        <v>6129</v>
      </c>
      <c r="F2450" t="s">
        <v>6161</v>
      </c>
      <c r="G2450">
        <v>2743814427</v>
      </c>
    </row>
    <row r="2451" spans="1:7" x14ac:dyDescent="0.35">
      <c r="A2451" t="s">
        <v>1749</v>
      </c>
      <c r="B2451">
        <v>484146094</v>
      </c>
      <c r="C2451" t="s">
        <v>6115</v>
      </c>
      <c r="D2451" s="2">
        <v>24616</v>
      </c>
      <c r="E2451" t="s">
        <v>6127</v>
      </c>
      <c r="F2451" t="s">
        <v>6171</v>
      </c>
      <c r="G2451">
        <v>473610064</v>
      </c>
    </row>
    <row r="2452" spans="1:7" x14ac:dyDescent="0.35">
      <c r="A2452" t="s">
        <v>4580</v>
      </c>
      <c r="B2452">
        <v>575849950</v>
      </c>
      <c r="C2452" t="s">
        <v>6114</v>
      </c>
      <c r="D2452" s="2">
        <v>28999</v>
      </c>
      <c r="E2452" t="s">
        <v>6133</v>
      </c>
      <c r="F2452" t="s">
        <v>6151</v>
      </c>
      <c r="G2452">
        <v>155541456</v>
      </c>
    </row>
    <row r="2453" spans="1:7" x14ac:dyDescent="0.35">
      <c r="A2453" t="s">
        <v>446</v>
      </c>
      <c r="B2453">
        <v>385818767</v>
      </c>
      <c r="C2453" t="s">
        <v>6119</v>
      </c>
      <c r="D2453" s="2">
        <v>31921</v>
      </c>
      <c r="E2453" t="s">
        <v>6131</v>
      </c>
      <c r="F2453" t="s">
        <v>6169</v>
      </c>
      <c r="G2453">
        <v>1144409484</v>
      </c>
    </row>
    <row r="2454" spans="1:7" x14ac:dyDescent="0.35">
      <c r="A2454" t="s">
        <v>3624</v>
      </c>
      <c r="B2454">
        <v>596659255</v>
      </c>
      <c r="C2454" t="s">
        <v>6111</v>
      </c>
      <c r="D2454" s="2">
        <v>44341</v>
      </c>
      <c r="E2454" t="s">
        <v>6135</v>
      </c>
      <c r="F2454" t="s">
        <v>561</v>
      </c>
      <c r="G2454">
        <v>4062747</v>
      </c>
    </row>
    <row r="2455" spans="1:7" x14ac:dyDescent="0.35">
      <c r="A2455" t="s">
        <v>624</v>
      </c>
      <c r="B2455">
        <v>511307260</v>
      </c>
      <c r="C2455" t="s">
        <v>6108</v>
      </c>
      <c r="D2455" s="2">
        <v>21694</v>
      </c>
      <c r="E2455" t="s">
        <v>6129</v>
      </c>
      <c r="F2455" t="s">
        <v>6152</v>
      </c>
      <c r="G2455">
        <v>381619665</v>
      </c>
    </row>
    <row r="2456" spans="1:7" x14ac:dyDescent="0.35">
      <c r="A2456" t="s">
        <v>614</v>
      </c>
      <c r="B2456">
        <v>843491173</v>
      </c>
      <c r="C2456" t="s">
        <v>6111</v>
      </c>
      <c r="D2456" s="2">
        <v>27538</v>
      </c>
      <c r="E2456" t="s">
        <v>6133</v>
      </c>
      <c r="F2456" t="s">
        <v>6163</v>
      </c>
      <c r="G2456">
        <v>1527585543</v>
      </c>
    </row>
    <row r="2457" spans="1:7" x14ac:dyDescent="0.35">
      <c r="A2457" t="s">
        <v>835</v>
      </c>
      <c r="B2457">
        <v>851201007</v>
      </c>
      <c r="C2457" t="s">
        <v>6113</v>
      </c>
      <c r="D2457" s="2">
        <v>34843</v>
      </c>
      <c r="E2457" t="s">
        <v>6133</v>
      </c>
      <c r="F2457" t="s">
        <v>2919</v>
      </c>
      <c r="G2457">
        <v>414420989</v>
      </c>
    </row>
    <row r="2458" spans="1:7" x14ac:dyDescent="0.35">
      <c r="A2458" t="s">
        <v>2487</v>
      </c>
      <c r="B2458">
        <v>626387942</v>
      </c>
      <c r="C2458" t="s">
        <v>6108</v>
      </c>
      <c r="D2458" s="2">
        <v>35210</v>
      </c>
      <c r="E2458" t="s">
        <v>6131</v>
      </c>
      <c r="F2458" t="s">
        <v>6146</v>
      </c>
      <c r="G2458">
        <v>896515425</v>
      </c>
    </row>
    <row r="2459" spans="1:7" x14ac:dyDescent="0.35">
      <c r="A2459" t="s">
        <v>3929</v>
      </c>
      <c r="B2459">
        <v>555082235</v>
      </c>
      <c r="C2459" t="s">
        <v>6103</v>
      </c>
      <c r="D2459" s="2">
        <v>24251</v>
      </c>
      <c r="E2459" t="s">
        <v>6135</v>
      </c>
      <c r="F2459" t="s">
        <v>6165</v>
      </c>
      <c r="G2459">
        <v>3576994311</v>
      </c>
    </row>
    <row r="2460" spans="1:7" x14ac:dyDescent="0.35">
      <c r="A2460" t="s">
        <v>4652</v>
      </c>
      <c r="B2460">
        <v>956960667</v>
      </c>
      <c r="C2460" t="s">
        <v>6108</v>
      </c>
      <c r="D2460" s="2">
        <v>31192</v>
      </c>
      <c r="E2460" t="s">
        <v>6127</v>
      </c>
      <c r="F2460" t="s">
        <v>6130</v>
      </c>
      <c r="G2460">
        <v>1388249472</v>
      </c>
    </row>
    <row r="2461" spans="1:7" x14ac:dyDescent="0.35">
      <c r="A2461" t="s">
        <v>4787</v>
      </c>
      <c r="B2461">
        <v>381449213</v>
      </c>
      <c r="C2461" t="s">
        <v>6117</v>
      </c>
      <c r="D2461" s="2">
        <v>31556</v>
      </c>
      <c r="E2461" t="s">
        <v>6131</v>
      </c>
      <c r="F2461" t="s">
        <v>6150</v>
      </c>
      <c r="G2461">
        <v>1810401666</v>
      </c>
    </row>
    <row r="2462" spans="1:7" x14ac:dyDescent="0.35">
      <c r="A2462" t="s">
        <v>1095</v>
      </c>
      <c r="B2462">
        <v>447009072</v>
      </c>
      <c r="C2462" t="s">
        <v>6103</v>
      </c>
      <c r="D2462" s="2">
        <v>29366</v>
      </c>
      <c r="E2462" t="s">
        <v>6133</v>
      </c>
      <c r="F2462" t="s">
        <v>6134</v>
      </c>
      <c r="G2462">
        <v>685113192</v>
      </c>
    </row>
    <row r="2463" spans="1:7" x14ac:dyDescent="0.35">
      <c r="A2463" t="s">
        <v>3743</v>
      </c>
      <c r="B2463">
        <v>949799479</v>
      </c>
      <c r="C2463" t="s">
        <v>6103</v>
      </c>
      <c r="D2463" s="2">
        <v>41783</v>
      </c>
      <c r="E2463" t="s">
        <v>6129</v>
      </c>
      <c r="F2463" t="s">
        <v>6134</v>
      </c>
      <c r="G2463">
        <v>1897180032</v>
      </c>
    </row>
    <row r="2464" spans="1:7" x14ac:dyDescent="0.35">
      <c r="A2464" t="s">
        <v>2633</v>
      </c>
      <c r="B2464">
        <v>460927729</v>
      </c>
      <c r="C2464" t="s">
        <v>6114</v>
      </c>
      <c r="D2464" s="2">
        <v>21694</v>
      </c>
      <c r="E2464" t="s">
        <v>6135</v>
      </c>
      <c r="F2464" t="s">
        <v>6151</v>
      </c>
      <c r="G2464">
        <v>1156571724</v>
      </c>
    </row>
    <row r="2465" spans="1:7" x14ac:dyDescent="0.35">
      <c r="A2465" t="s">
        <v>4500</v>
      </c>
      <c r="B2465">
        <v>952383149</v>
      </c>
      <c r="C2465" t="s">
        <v>6121</v>
      </c>
      <c r="D2465" s="2">
        <v>42148</v>
      </c>
      <c r="E2465" t="s">
        <v>6135</v>
      </c>
      <c r="F2465" t="s">
        <v>6145</v>
      </c>
      <c r="G2465">
        <v>258076568</v>
      </c>
    </row>
    <row r="2466" spans="1:7" x14ac:dyDescent="0.35">
      <c r="A2466" t="s">
        <v>2566</v>
      </c>
      <c r="B2466">
        <v>756553453</v>
      </c>
      <c r="C2466" t="s">
        <v>6108</v>
      </c>
      <c r="D2466" s="2">
        <v>42515</v>
      </c>
      <c r="E2466" t="s">
        <v>6127</v>
      </c>
      <c r="F2466" t="s">
        <v>6146</v>
      </c>
      <c r="G2466">
        <v>466661475</v>
      </c>
    </row>
    <row r="2467" spans="1:7" x14ac:dyDescent="0.35">
      <c r="A2467" t="s">
        <v>2707</v>
      </c>
      <c r="B2467">
        <v>82435985</v>
      </c>
      <c r="C2467" t="s">
        <v>6105</v>
      </c>
      <c r="D2467" s="2">
        <v>22426</v>
      </c>
      <c r="E2467" t="s">
        <v>6131</v>
      </c>
      <c r="F2467" t="s">
        <v>6166</v>
      </c>
      <c r="G2467">
        <v>568265324</v>
      </c>
    </row>
    <row r="2468" spans="1:7" x14ac:dyDescent="0.35">
      <c r="A2468" t="s">
        <v>2319</v>
      </c>
      <c r="B2468">
        <v>758391242</v>
      </c>
      <c r="C2468" t="s">
        <v>6103</v>
      </c>
      <c r="D2468" s="2">
        <v>30095</v>
      </c>
      <c r="E2468" t="s">
        <v>6135</v>
      </c>
      <c r="F2468" t="s">
        <v>6165</v>
      </c>
      <c r="G2468">
        <v>1265775</v>
      </c>
    </row>
    <row r="2469" spans="1:7" x14ac:dyDescent="0.35">
      <c r="A2469" t="s">
        <v>2052</v>
      </c>
      <c r="B2469">
        <v>86319276</v>
      </c>
      <c r="C2469" t="s">
        <v>6105</v>
      </c>
      <c r="D2469" s="2">
        <v>42148</v>
      </c>
      <c r="E2469" t="s">
        <v>6135</v>
      </c>
      <c r="F2469" t="s">
        <v>6141</v>
      </c>
      <c r="G2469">
        <v>1523638842</v>
      </c>
    </row>
    <row r="2470" spans="1:7" x14ac:dyDescent="0.35">
      <c r="A2470" t="s">
        <v>5699</v>
      </c>
      <c r="B2470">
        <v>21129169</v>
      </c>
      <c r="C2470" t="s">
        <v>6111</v>
      </c>
      <c r="D2470" s="2">
        <v>22790</v>
      </c>
      <c r="E2470" t="s">
        <v>6135</v>
      </c>
      <c r="F2470" t="s">
        <v>6163</v>
      </c>
      <c r="G2470">
        <v>2802866409</v>
      </c>
    </row>
    <row r="2471" spans="1:7" x14ac:dyDescent="0.35">
      <c r="A2471" t="s">
        <v>3201</v>
      </c>
      <c r="B2471">
        <v>110015195</v>
      </c>
      <c r="C2471" t="s">
        <v>6112</v>
      </c>
      <c r="D2471" s="2">
        <v>30460</v>
      </c>
      <c r="E2471" t="s">
        <v>6135</v>
      </c>
      <c r="F2471" t="s">
        <v>6142</v>
      </c>
      <c r="G2471">
        <v>566971488</v>
      </c>
    </row>
    <row r="2472" spans="1:7" x14ac:dyDescent="0.35">
      <c r="A2472" t="s">
        <v>1150</v>
      </c>
      <c r="B2472">
        <v>663494133</v>
      </c>
      <c r="C2472" t="s">
        <v>6102</v>
      </c>
      <c r="D2472" s="2">
        <v>43609</v>
      </c>
      <c r="E2472" t="s">
        <v>6135</v>
      </c>
      <c r="F2472" t="s">
        <v>6138</v>
      </c>
      <c r="G2472">
        <v>2665308126</v>
      </c>
    </row>
    <row r="2473" spans="1:7" x14ac:dyDescent="0.35">
      <c r="A2473" t="s">
        <v>5149</v>
      </c>
      <c r="B2473">
        <v>369513925</v>
      </c>
      <c r="C2473" t="s">
        <v>6114</v>
      </c>
      <c r="D2473" s="2">
        <v>30827</v>
      </c>
      <c r="E2473" t="s">
        <v>6129</v>
      </c>
      <c r="F2473" t="s">
        <v>6167</v>
      </c>
      <c r="G2473">
        <v>14096736</v>
      </c>
    </row>
    <row r="2474" spans="1:7" x14ac:dyDescent="0.35">
      <c r="A2474" t="s">
        <v>4658</v>
      </c>
      <c r="B2474">
        <v>212687695</v>
      </c>
      <c r="C2474" t="s">
        <v>6113</v>
      </c>
      <c r="D2474" s="2">
        <v>42515</v>
      </c>
      <c r="E2474" t="s">
        <v>6135</v>
      </c>
      <c r="F2474" t="s">
        <v>2919</v>
      </c>
      <c r="G2474">
        <v>142413</v>
      </c>
    </row>
    <row r="2475" spans="1:7" x14ac:dyDescent="0.35">
      <c r="A2475" t="s">
        <v>3008</v>
      </c>
      <c r="B2475">
        <v>229963946</v>
      </c>
      <c r="C2475" t="s">
        <v>6121</v>
      </c>
      <c r="D2475" s="2">
        <v>24983</v>
      </c>
      <c r="E2475" t="s">
        <v>6129</v>
      </c>
      <c r="F2475" t="s">
        <v>6147</v>
      </c>
      <c r="G2475">
        <v>950921125</v>
      </c>
    </row>
    <row r="2476" spans="1:7" x14ac:dyDescent="0.35">
      <c r="A2476" t="s">
        <v>5068</v>
      </c>
      <c r="B2476">
        <v>924740704</v>
      </c>
      <c r="C2476" t="s">
        <v>6108</v>
      </c>
      <c r="D2476" s="2">
        <v>30827</v>
      </c>
      <c r="E2476" t="s">
        <v>6140</v>
      </c>
      <c r="F2476" t="s">
        <v>6143</v>
      </c>
      <c r="G2476">
        <v>146380608</v>
      </c>
    </row>
    <row r="2477" spans="1:7" x14ac:dyDescent="0.35">
      <c r="A2477" t="s">
        <v>1753</v>
      </c>
      <c r="B2477">
        <v>63450113</v>
      </c>
      <c r="C2477" t="s">
        <v>6111</v>
      </c>
      <c r="D2477" s="2">
        <v>44705</v>
      </c>
      <c r="E2477" t="s">
        <v>6129</v>
      </c>
      <c r="F2477" t="s">
        <v>6136</v>
      </c>
      <c r="G2477">
        <v>4097823288</v>
      </c>
    </row>
    <row r="2478" spans="1:7" x14ac:dyDescent="0.35">
      <c r="A2478" t="s">
        <v>4059</v>
      </c>
      <c r="B2478">
        <v>104490023</v>
      </c>
      <c r="C2478" t="s">
        <v>6108</v>
      </c>
      <c r="D2478" s="2">
        <v>33749</v>
      </c>
      <c r="E2478" t="s">
        <v>6131</v>
      </c>
      <c r="F2478" t="s">
        <v>6158</v>
      </c>
      <c r="G2478">
        <v>3739976772</v>
      </c>
    </row>
    <row r="2479" spans="1:7" x14ac:dyDescent="0.35">
      <c r="A2479" t="s">
        <v>74</v>
      </c>
      <c r="B2479">
        <v>861963432</v>
      </c>
      <c r="C2479" t="s">
        <v>6115</v>
      </c>
      <c r="D2479" s="2">
        <v>41783</v>
      </c>
      <c r="E2479" t="s">
        <v>6135</v>
      </c>
      <c r="F2479" t="s">
        <v>6171</v>
      </c>
      <c r="G2479">
        <v>2906465829</v>
      </c>
    </row>
    <row r="2480" spans="1:7" x14ac:dyDescent="0.35">
      <c r="A2480" t="s">
        <v>4700</v>
      </c>
      <c r="B2480">
        <v>43798322</v>
      </c>
      <c r="C2480" t="s">
        <v>6102</v>
      </c>
      <c r="D2480" s="2">
        <v>29731</v>
      </c>
      <c r="E2480" t="s">
        <v>6140</v>
      </c>
      <c r="F2480" t="s">
        <v>6161</v>
      </c>
      <c r="G2480">
        <v>1049697684</v>
      </c>
    </row>
    <row r="2481" spans="1:7" x14ac:dyDescent="0.35">
      <c r="A2481" t="s">
        <v>4165</v>
      </c>
      <c r="B2481">
        <v>845277611</v>
      </c>
      <c r="C2481" t="s">
        <v>6111</v>
      </c>
      <c r="D2481" s="2">
        <v>24983</v>
      </c>
      <c r="E2481" t="s">
        <v>6135</v>
      </c>
      <c r="F2481" t="s">
        <v>6163</v>
      </c>
      <c r="G2481">
        <v>478098159</v>
      </c>
    </row>
    <row r="2482" spans="1:7" x14ac:dyDescent="0.35">
      <c r="A2482" t="s">
        <v>1880</v>
      </c>
      <c r="B2482">
        <v>788384508</v>
      </c>
      <c r="C2482" t="s">
        <v>6102</v>
      </c>
      <c r="D2482" s="2">
        <v>29731</v>
      </c>
      <c r="E2482" t="s">
        <v>6135</v>
      </c>
      <c r="F2482" t="s">
        <v>6174</v>
      </c>
      <c r="G2482">
        <v>599874912</v>
      </c>
    </row>
    <row r="2483" spans="1:7" x14ac:dyDescent="0.35">
      <c r="A2483" t="s">
        <v>2866</v>
      </c>
      <c r="B2483">
        <v>729963984</v>
      </c>
      <c r="C2483" t="s">
        <v>6112</v>
      </c>
      <c r="D2483" s="2">
        <v>23155</v>
      </c>
      <c r="E2483" t="s">
        <v>6133</v>
      </c>
      <c r="F2483" t="s">
        <v>6155</v>
      </c>
      <c r="G2483">
        <v>464857952</v>
      </c>
    </row>
    <row r="2484" spans="1:7" x14ac:dyDescent="0.35">
      <c r="A2484" t="s">
        <v>1550</v>
      </c>
      <c r="B2484">
        <v>919496575</v>
      </c>
      <c r="C2484" t="s">
        <v>6102</v>
      </c>
      <c r="D2484" s="2">
        <v>31921</v>
      </c>
      <c r="E2484" t="s">
        <v>6131</v>
      </c>
      <c r="F2484" t="s">
        <v>6161</v>
      </c>
      <c r="G2484">
        <v>3624029448</v>
      </c>
    </row>
    <row r="2485" spans="1:7" x14ac:dyDescent="0.35">
      <c r="A2485" t="s">
        <v>730</v>
      </c>
      <c r="B2485">
        <v>201813131</v>
      </c>
      <c r="C2485" t="s">
        <v>6105</v>
      </c>
      <c r="D2485" s="2">
        <v>36304</v>
      </c>
      <c r="E2485" t="s">
        <v>6127</v>
      </c>
      <c r="F2485" t="s">
        <v>6141</v>
      </c>
      <c r="G2485">
        <v>4682112</v>
      </c>
    </row>
    <row r="2486" spans="1:7" x14ac:dyDescent="0.35">
      <c r="A2486" t="s">
        <v>5810</v>
      </c>
      <c r="B2486">
        <v>409989446</v>
      </c>
      <c r="C2486" t="s">
        <v>6108</v>
      </c>
      <c r="D2486" s="2">
        <v>22426</v>
      </c>
      <c r="E2486" t="s">
        <v>6133</v>
      </c>
      <c r="F2486" t="s">
        <v>6148</v>
      </c>
      <c r="G2486">
        <v>2793424704</v>
      </c>
    </row>
    <row r="2487" spans="1:7" x14ac:dyDescent="0.35">
      <c r="A2487" t="s">
        <v>3569</v>
      </c>
      <c r="B2487">
        <v>423317349</v>
      </c>
      <c r="C2487" t="s">
        <v>6102</v>
      </c>
      <c r="D2487" s="2">
        <v>42148</v>
      </c>
      <c r="E2487" t="s">
        <v>6135</v>
      </c>
      <c r="F2487" t="s">
        <v>5615</v>
      </c>
      <c r="G2487">
        <v>1827695619</v>
      </c>
    </row>
    <row r="2488" spans="1:7" x14ac:dyDescent="0.35">
      <c r="A2488" t="s">
        <v>1673</v>
      </c>
      <c r="B2488">
        <v>851449860</v>
      </c>
      <c r="C2488" t="s">
        <v>6119</v>
      </c>
      <c r="D2488" s="2">
        <v>36671</v>
      </c>
      <c r="E2488" t="s">
        <v>6127</v>
      </c>
      <c r="F2488" t="s">
        <v>6169</v>
      </c>
      <c r="G2488">
        <v>185421504</v>
      </c>
    </row>
    <row r="2489" spans="1:7" x14ac:dyDescent="0.35">
      <c r="A2489" t="s">
        <v>2224</v>
      </c>
      <c r="B2489">
        <v>140511338</v>
      </c>
      <c r="C2489" t="s">
        <v>6111</v>
      </c>
      <c r="D2489" s="2">
        <v>31921</v>
      </c>
      <c r="E2489" t="s">
        <v>6140</v>
      </c>
      <c r="F2489" t="s">
        <v>6136</v>
      </c>
      <c r="G2489">
        <v>629734275</v>
      </c>
    </row>
    <row r="2490" spans="1:7" x14ac:dyDescent="0.35">
      <c r="A2490" t="s">
        <v>5190</v>
      </c>
      <c r="B2490">
        <v>429876463</v>
      </c>
      <c r="C2490" t="s">
        <v>6113</v>
      </c>
      <c r="D2490" s="2">
        <v>40687</v>
      </c>
      <c r="E2490" t="s">
        <v>6135</v>
      </c>
      <c r="F2490" t="s">
        <v>2588</v>
      </c>
      <c r="G2490">
        <v>2739434516</v>
      </c>
    </row>
    <row r="2491" spans="1:7" x14ac:dyDescent="0.35">
      <c r="A2491" t="s">
        <v>2687</v>
      </c>
      <c r="B2491">
        <v>42101618</v>
      </c>
      <c r="C2491" t="s">
        <v>6101</v>
      </c>
      <c r="D2491" s="2">
        <v>25712</v>
      </c>
      <c r="E2491" t="s">
        <v>6129</v>
      </c>
      <c r="F2491" t="s">
        <v>6132</v>
      </c>
      <c r="G2491">
        <v>5116098</v>
      </c>
    </row>
    <row r="2492" spans="1:7" x14ac:dyDescent="0.35">
      <c r="A2492" t="s">
        <v>1709</v>
      </c>
      <c r="B2492">
        <v>72373489</v>
      </c>
      <c r="C2492" t="s">
        <v>6105</v>
      </c>
      <c r="D2492" s="2">
        <v>43609</v>
      </c>
      <c r="E2492" t="s">
        <v>6131</v>
      </c>
      <c r="F2492" t="s">
        <v>6166</v>
      </c>
      <c r="G2492">
        <v>1926086712</v>
      </c>
    </row>
    <row r="2493" spans="1:7" x14ac:dyDescent="0.35">
      <c r="A2493" t="s">
        <v>2529</v>
      </c>
      <c r="B2493">
        <v>569324298</v>
      </c>
      <c r="C2493" t="s">
        <v>6112</v>
      </c>
      <c r="D2493" s="2">
        <v>28999</v>
      </c>
      <c r="E2493" t="s">
        <v>6129</v>
      </c>
      <c r="F2493" t="s">
        <v>6142</v>
      </c>
      <c r="G2493">
        <v>3684946626</v>
      </c>
    </row>
    <row r="2494" spans="1:7" x14ac:dyDescent="0.35">
      <c r="A2494" t="s">
        <v>757</v>
      </c>
      <c r="B2494">
        <v>643127573</v>
      </c>
      <c r="C2494" t="s">
        <v>6112</v>
      </c>
      <c r="D2494" s="2">
        <v>40687</v>
      </c>
      <c r="E2494" t="s">
        <v>6129</v>
      </c>
      <c r="F2494" t="s">
        <v>6155</v>
      </c>
      <c r="G2494">
        <v>5501184</v>
      </c>
    </row>
    <row r="2495" spans="1:7" x14ac:dyDescent="0.35">
      <c r="A2495" t="s">
        <v>362</v>
      </c>
      <c r="B2495">
        <v>938682630</v>
      </c>
      <c r="C2495" t="s">
        <v>6113</v>
      </c>
      <c r="D2495" s="2">
        <v>22061</v>
      </c>
      <c r="E2495" t="s">
        <v>6129</v>
      </c>
      <c r="F2495" t="s">
        <v>6153</v>
      </c>
      <c r="G2495">
        <v>795729405</v>
      </c>
    </row>
    <row r="2496" spans="1:7" x14ac:dyDescent="0.35">
      <c r="A2496" t="s">
        <v>2258</v>
      </c>
      <c r="B2496">
        <v>302136341</v>
      </c>
      <c r="C2496" t="s">
        <v>6109</v>
      </c>
      <c r="D2496" s="2">
        <v>32653</v>
      </c>
      <c r="E2496" t="s">
        <v>6127</v>
      </c>
      <c r="F2496" t="s">
        <v>6160</v>
      </c>
      <c r="G2496">
        <v>939280951</v>
      </c>
    </row>
    <row r="2497" spans="1:7" x14ac:dyDescent="0.35">
      <c r="A2497" t="s">
        <v>1975</v>
      </c>
      <c r="B2497">
        <v>163972762</v>
      </c>
      <c r="C2497" t="s">
        <v>6115</v>
      </c>
      <c r="D2497" s="2">
        <v>26444</v>
      </c>
      <c r="E2497" t="s">
        <v>6131</v>
      </c>
      <c r="F2497" t="s">
        <v>6171</v>
      </c>
      <c r="G2497">
        <v>2313962784</v>
      </c>
    </row>
    <row r="2498" spans="1:7" x14ac:dyDescent="0.35">
      <c r="A2498" t="s">
        <v>196</v>
      </c>
      <c r="B2498">
        <v>878283001</v>
      </c>
      <c r="C2498" t="s">
        <v>6111</v>
      </c>
      <c r="D2498" s="2">
        <v>39958</v>
      </c>
      <c r="E2498" t="s">
        <v>6135</v>
      </c>
      <c r="F2498" t="s">
        <v>6163</v>
      </c>
      <c r="G2498">
        <v>34363296</v>
      </c>
    </row>
    <row r="2499" spans="1:7" x14ac:dyDescent="0.35">
      <c r="A2499" t="s">
        <v>947</v>
      </c>
      <c r="B2499">
        <v>370051676</v>
      </c>
      <c r="C2499" t="s">
        <v>6113</v>
      </c>
      <c r="D2499" s="2">
        <v>26077</v>
      </c>
      <c r="E2499" t="s">
        <v>6135</v>
      </c>
      <c r="F2499" t="s">
        <v>6153</v>
      </c>
      <c r="G2499">
        <v>661448634</v>
      </c>
    </row>
    <row r="2500" spans="1:7" x14ac:dyDescent="0.35">
      <c r="A2500" t="s">
        <v>2882</v>
      </c>
      <c r="B2500">
        <v>279173198</v>
      </c>
      <c r="C2500" t="s">
        <v>6102</v>
      </c>
      <c r="D2500" s="2">
        <v>21329</v>
      </c>
      <c r="E2500" t="s">
        <v>6127</v>
      </c>
      <c r="F2500" t="s">
        <v>6138</v>
      </c>
      <c r="G2500">
        <v>545801004</v>
      </c>
    </row>
    <row r="2501" spans="1:7" x14ac:dyDescent="0.35">
      <c r="A2501" t="s">
        <v>3735</v>
      </c>
      <c r="B2501">
        <v>236046688</v>
      </c>
      <c r="C2501" t="s">
        <v>6102</v>
      </c>
      <c r="D2501" s="2">
        <v>28270</v>
      </c>
      <c r="E2501" t="s">
        <v>6133</v>
      </c>
      <c r="F2501" t="s">
        <v>6174</v>
      </c>
      <c r="G2501">
        <v>3820432</v>
      </c>
    </row>
    <row r="2502" spans="1:7" x14ac:dyDescent="0.35">
      <c r="A2502" t="s">
        <v>2697</v>
      </c>
      <c r="B2502">
        <v>968465790</v>
      </c>
      <c r="C2502" t="s">
        <v>6103</v>
      </c>
      <c r="D2502" s="2">
        <v>30827</v>
      </c>
      <c r="E2502" t="s">
        <v>6135</v>
      </c>
      <c r="F2502" t="s">
        <v>6134</v>
      </c>
      <c r="G2502">
        <v>23549097</v>
      </c>
    </row>
    <row r="2503" spans="1:7" x14ac:dyDescent="0.35">
      <c r="A2503" t="s">
        <v>4355</v>
      </c>
      <c r="B2503">
        <v>809582129</v>
      </c>
      <c r="C2503" t="s">
        <v>6108</v>
      </c>
      <c r="D2503" s="2">
        <v>41783</v>
      </c>
      <c r="E2503" t="s">
        <v>6129</v>
      </c>
      <c r="F2503" t="s">
        <v>6143</v>
      </c>
      <c r="G2503">
        <v>1786658786</v>
      </c>
    </row>
    <row r="2504" spans="1:7" x14ac:dyDescent="0.35">
      <c r="A2504" t="s">
        <v>5807</v>
      </c>
      <c r="B2504">
        <v>27198565</v>
      </c>
      <c r="C2504" t="s">
        <v>6112</v>
      </c>
      <c r="D2504" s="2">
        <v>33017</v>
      </c>
      <c r="E2504" t="s">
        <v>6135</v>
      </c>
      <c r="F2504" t="s">
        <v>6142</v>
      </c>
      <c r="G2504">
        <v>3128625545</v>
      </c>
    </row>
    <row r="2505" spans="1:7" x14ac:dyDescent="0.35">
      <c r="A2505" t="s">
        <v>5644</v>
      </c>
      <c r="B2505">
        <v>686717736</v>
      </c>
      <c r="C2505" t="s">
        <v>6118</v>
      </c>
      <c r="D2505" s="2">
        <v>36671</v>
      </c>
      <c r="E2505" t="s">
        <v>6127</v>
      </c>
      <c r="F2505" t="s">
        <v>6159</v>
      </c>
      <c r="G2505">
        <v>734873982</v>
      </c>
    </row>
    <row r="2506" spans="1:7" x14ac:dyDescent="0.35">
      <c r="A2506" t="s">
        <v>4885</v>
      </c>
      <c r="B2506">
        <v>219258652</v>
      </c>
      <c r="C2506" t="s">
        <v>6111</v>
      </c>
      <c r="D2506" s="2">
        <v>22426</v>
      </c>
      <c r="E2506" t="s">
        <v>6133</v>
      </c>
      <c r="F2506" t="s">
        <v>6136</v>
      </c>
      <c r="G2506">
        <v>4080547608</v>
      </c>
    </row>
    <row r="2507" spans="1:7" x14ac:dyDescent="0.35">
      <c r="A2507" t="s">
        <v>3656</v>
      </c>
      <c r="B2507">
        <v>867445393</v>
      </c>
      <c r="C2507" t="s">
        <v>6113</v>
      </c>
      <c r="D2507" s="2">
        <v>35575</v>
      </c>
      <c r="E2507" t="s">
        <v>6131</v>
      </c>
      <c r="F2507" t="s">
        <v>2588</v>
      </c>
      <c r="G2507">
        <v>16586145</v>
      </c>
    </row>
    <row r="2508" spans="1:7" x14ac:dyDescent="0.35">
      <c r="A2508" t="s">
        <v>484</v>
      </c>
      <c r="B2508">
        <v>521387078</v>
      </c>
      <c r="C2508" t="s">
        <v>6108</v>
      </c>
      <c r="D2508" s="2">
        <v>37400</v>
      </c>
      <c r="E2508" t="s">
        <v>6127</v>
      </c>
      <c r="F2508" t="s">
        <v>6158</v>
      </c>
      <c r="G2508">
        <v>2172664938</v>
      </c>
    </row>
    <row r="2509" spans="1:7" x14ac:dyDescent="0.35">
      <c r="A2509" t="s">
        <v>210</v>
      </c>
      <c r="B2509">
        <v>676156542</v>
      </c>
      <c r="C2509" t="s">
        <v>6104</v>
      </c>
      <c r="D2509" s="2">
        <v>32653</v>
      </c>
      <c r="E2509" t="s">
        <v>6135</v>
      </c>
      <c r="F2509" t="s">
        <v>6162</v>
      </c>
      <c r="G2509">
        <v>871438425</v>
      </c>
    </row>
    <row r="2510" spans="1:7" x14ac:dyDescent="0.35">
      <c r="A2510" t="s">
        <v>3651</v>
      </c>
      <c r="B2510">
        <v>307328973</v>
      </c>
      <c r="C2510" t="s">
        <v>6102</v>
      </c>
      <c r="D2510" s="2">
        <v>28270</v>
      </c>
      <c r="E2510" t="s">
        <v>6135</v>
      </c>
      <c r="F2510" t="s">
        <v>6174</v>
      </c>
      <c r="G2510">
        <v>298532438</v>
      </c>
    </row>
    <row r="2511" spans="1:7" x14ac:dyDescent="0.35">
      <c r="A2511" t="s">
        <v>1973</v>
      </c>
      <c r="B2511">
        <v>502344094</v>
      </c>
      <c r="C2511" t="s">
        <v>6103</v>
      </c>
      <c r="D2511" s="2">
        <v>42148</v>
      </c>
      <c r="E2511" t="s">
        <v>6127</v>
      </c>
      <c r="F2511" t="s">
        <v>6165</v>
      </c>
      <c r="G2511">
        <v>919231716</v>
      </c>
    </row>
    <row r="2512" spans="1:7" x14ac:dyDescent="0.35">
      <c r="A2512" t="s">
        <v>4206</v>
      </c>
      <c r="B2512">
        <v>658326980</v>
      </c>
      <c r="C2512" t="s">
        <v>6122</v>
      </c>
      <c r="D2512" s="2">
        <v>31556</v>
      </c>
      <c r="E2512" t="s">
        <v>6133</v>
      </c>
      <c r="F2512" t="s">
        <v>6164</v>
      </c>
      <c r="G2512">
        <v>675439308</v>
      </c>
    </row>
    <row r="2513" spans="1:7" x14ac:dyDescent="0.35">
      <c r="A2513" t="s">
        <v>5732</v>
      </c>
      <c r="B2513">
        <v>980718499</v>
      </c>
      <c r="C2513" t="s">
        <v>6108</v>
      </c>
      <c r="D2513" s="2">
        <v>34478</v>
      </c>
      <c r="E2513" t="s">
        <v>6135</v>
      </c>
      <c r="F2513" t="s">
        <v>6170</v>
      </c>
      <c r="G2513">
        <v>545999232</v>
      </c>
    </row>
    <row r="2514" spans="1:7" x14ac:dyDescent="0.35">
      <c r="A2514" t="s">
        <v>919</v>
      </c>
      <c r="B2514">
        <v>586071653</v>
      </c>
      <c r="C2514" t="s">
        <v>6108</v>
      </c>
      <c r="D2514" s="2">
        <v>23522</v>
      </c>
      <c r="E2514" t="s">
        <v>6135</v>
      </c>
      <c r="F2514" t="s">
        <v>6130</v>
      </c>
      <c r="G2514">
        <v>1055032992</v>
      </c>
    </row>
    <row r="2515" spans="1:7" x14ac:dyDescent="0.35">
      <c r="A2515" t="s">
        <v>4843</v>
      </c>
      <c r="B2515">
        <v>9739453</v>
      </c>
      <c r="C2515" t="s">
        <v>6105</v>
      </c>
      <c r="D2515" s="2">
        <v>32288</v>
      </c>
      <c r="E2515" t="s">
        <v>6131</v>
      </c>
      <c r="F2515" t="s">
        <v>6141</v>
      </c>
      <c r="G2515">
        <v>1995228987</v>
      </c>
    </row>
    <row r="2516" spans="1:7" x14ac:dyDescent="0.35">
      <c r="A2516" t="s">
        <v>1689</v>
      </c>
      <c r="B2516">
        <v>680754600</v>
      </c>
      <c r="C2516" t="s">
        <v>6112</v>
      </c>
      <c r="D2516" s="2">
        <v>27538</v>
      </c>
      <c r="E2516" t="s">
        <v>6135</v>
      </c>
      <c r="F2516" t="s">
        <v>6155</v>
      </c>
      <c r="G2516">
        <v>369720576</v>
      </c>
    </row>
    <row r="2517" spans="1:7" x14ac:dyDescent="0.35">
      <c r="A2517" t="s">
        <v>4005</v>
      </c>
      <c r="B2517">
        <v>255927900</v>
      </c>
      <c r="C2517" t="s">
        <v>6102</v>
      </c>
      <c r="D2517" s="2">
        <v>40687</v>
      </c>
      <c r="E2517" t="s">
        <v>6131</v>
      </c>
      <c r="F2517" t="s">
        <v>5615</v>
      </c>
      <c r="G2517">
        <v>1242334912</v>
      </c>
    </row>
    <row r="2518" spans="1:7" x14ac:dyDescent="0.35">
      <c r="A2518" t="s">
        <v>530</v>
      </c>
      <c r="B2518">
        <v>732500144</v>
      </c>
      <c r="C2518" t="s">
        <v>6104</v>
      </c>
      <c r="D2518" s="2">
        <v>23522</v>
      </c>
      <c r="E2518" t="s">
        <v>6129</v>
      </c>
      <c r="F2518" t="s">
        <v>6162</v>
      </c>
      <c r="G2518">
        <v>1698415956</v>
      </c>
    </row>
    <row r="2519" spans="1:7" x14ac:dyDescent="0.35">
      <c r="A2519" t="s">
        <v>3014</v>
      </c>
      <c r="B2519">
        <v>722370123</v>
      </c>
      <c r="C2519" t="s">
        <v>6117</v>
      </c>
      <c r="D2519" s="2">
        <v>26077</v>
      </c>
      <c r="E2519" t="s">
        <v>6127</v>
      </c>
      <c r="F2519" t="s">
        <v>6150</v>
      </c>
      <c r="G2519">
        <v>22559391</v>
      </c>
    </row>
    <row r="2520" spans="1:7" x14ac:dyDescent="0.35">
      <c r="A2520" t="s">
        <v>2641</v>
      </c>
      <c r="B2520">
        <v>915663500</v>
      </c>
      <c r="C2520" t="s">
        <v>6103</v>
      </c>
      <c r="D2520" s="2">
        <v>32288</v>
      </c>
      <c r="E2520" t="s">
        <v>6131</v>
      </c>
      <c r="F2520" t="s">
        <v>6165</v>
      </c>
      <c r="G2520">
        <v>2367224377</v>
      </c>
    </row>
    <row r="2521" spans="1:7" x14ac:dyDescent="0.35">
      <c r="A2521" t="s">
        <v>1831</v>
      </c>
      <c r="B2521">
        <v>874847372</v>
      </c>
      <c r="C2521" t="s">
        <v>6104</v>
      </c>
      <c r="D2521" s="2">
        <v>25712</v>
      </c>
      <c r="E2521" t="s">
        <v>6140</v>
      </c>
      <c r="F2521" t="s">
        <v>6162</v>
      </c>
      <c r="G2521">
        <v>902624008</v>
      </c>
    </row>
    <row r="2522" spans="1:7" x14ac:dyDescent="0.35">
      <c r="A2522" t="s">
        <v>375</v>
      </c>
      <c r="B2522">
        <v>539613366</v>
      </c>
      <c r="C2522" t="s">
        <v>6120</v>
      </c>
      <c r="D2522" s="2">
        <v>36671</v>
      </c>
      <c r="E2522" t="s">
        <v>6135</v>
      </c>
      <c r="F2522" t="s">
        <v>6139</v>
      </c>
      <c r="G2522">
        <v>4647311175</v>
      </c>
    </row>
    <row r="2523" spans="1:7" x14ac:dyDescent="0.35">
      <c r="A2523" t="s">
        <v>1651</v>
      </c>
      <c r="B2523">
        <v>971310478</v>
      </c>
      <c r="C2523" t="s">
        <v>6121</v>
      </c>
      <c r="D2523" s="2">
        <v>42515</v>
      </c>
      <c r="E2523" t="s">
        <v>6135</v>
      </c>
      <c r="F2523" t="s">
        <v>6145</v>
      </c>
      <c r="G2523">
        <v>726889531</v>
      </c>
    </row>
    <row r="2524" spans="1:7" x14ac:dyDescent="0.35">
      <c r="A2524" t="s">
        <v>1228</v>
      </c>
      <c r="B2524">
        <v>58914684</v>
      </c>
      <c r="C2524" t="s">
        <v>6102</v>
      </c>
      <c r="D2524" s="2">
        <v>23522</v>
      </c>
      <c r="E2524" t="s">
        <v>6127</v>
      </c>
      <c r="F2524" t="s">
        <v>6161</v>
      </c>
      <c r="G2524">
        <v>2343237408</v>
      </c>
    </row>
    <row r="2525" spans="1:7" x14ac:dyDescent="0.35">
      <c r="A2525" t="s">
        <v>2333</v>
      </c>
      <c r="B2525">
        <v>940465945</v>
      </c>
      <c r="C2525" t="s">
        <v>6105</v>
      </c>
      <c r="D2525" s="2">
        <v>22061</v>
      </c>
      <c r="E2525" t="s">
        <v>6133</v>
      </c>
      <c r="F2525" t="s">
        <v>6166</v>
      </c>
      <c r="G2525">
        <v>4498296075</v>
      </c>
    </row>
    <row r="2526" spans="1:7" x14ac:dyDescent="0.35">
      <c r="A2526" t="s">
        <v>5076</v>
      </c>
      <c r="B2526">
        <v>823906903</v>
      </c>
      <c r="C2526" t="s">
        <v>6119</v>
      </c>
      <c r="D2526" s="2">
        <v>38497</v>
      </c>
      <c r="E2526" t="s">
        <v>6133</v>
      </c>
      <c r="F2526" t="s">
        <v>6172</v>
      </c>
      <c r="G2526">
        <v>2634522624</v>
      </c>
    </row>
    <row r="2527" spans="1:7" x14ac:dyDescent="0.35">
      <c r="A2527" t="s">
        <v>2373</v>
      </c>
      <c r="B2527">
        <v>986667087</v>
      </c>
      <c r="C2527" t="s">
        <v>6111</v>
      </c>
      <c r="D2527" s="2">
        <v>39593</v>
      </c>
      <c r="E2527" t="s">
        <v>6135</v>
      </c>
      <c r="F2527" t="s">
        <v>6136</v>
      </c>
      <c r="G2527">
        <v>8926983</v>
      </c>
    </row>
    <row r="2528" spans="1:7" x14ac:dyDescent="0.35">
      <c r="A2528" t="s">
        <v>3901</v>
      </c>
      <c r="B2528">
        <v>597698472</v>
      </c>
      <c r="C2528" t="s">
        <v>6118</v>
      </c>
      <c r="D2528" s="2">
        <v>33017</v>
      </c>
      <c r="E2528" t="s">
        <v>6131</v>
      </c>
      <c r="F2528" t="s">
        <v>6159</v>
      </c>
      <c r="G2528">
        <v>2259307089</v>
      </c>
    </row>
    <row r="2529" spans="1:7" x14ac:dyDescent="0.35">
      <c r="A2529" t="s">
        <v>4405</v>
      </c>
      <c r="B2529">
        <v>359412416</v>
      </c>
      <c r="C2529" t="s">
        <v>6114</v>
      </c>
      <c r="D2529" s="2">
        <v>24251</v>
      </c>
      <c r="E2529" t="s">
        <v>6133</v>
      </c>
      <c r="F2529" t="s">
        <v>6154</v>
      </c>
      <c r="G2529">
        <v>1565455125</v>
      </c>
    </row>
    <row r="2530" spans="1:7" x14ac:dyDescent="0.35">
      <c r="A2530" t="s">
        <v>5820</v>
      </c>
      <c r="B2530">
        <v>805420729</v>
      </c>
      <c r="C2530" t="s">
        <v>6109</v>
      </c>
      <c r="D2530" s="2">
        <v>26809</v>
      </c>
      <c r="E2530" t="s">
        <v>6133</v>
      </c>
      <c r="F2530" t="s">
        <v>6160</v>
      </c>
      <c r="G2530">
        <v>2672688312</v>
      </c>
    </row>
    <row r="2531" spans="1:7" x14ac:dyDescent="0.35">
      <c r="A2531" t="s">
        <v>1892</v>
      </c>
      <c r="B2531">
        <v>491768023</v>
      </c>
      <c r="C2531" t="s">
        <v>6114</v>
      </c>
      <c r="D2531" s="2">
        <v>30827</v>
      </c>
      <c r="E2531" t="s">
        <v>6127</v>
      </c>
      <c r="F2531" t="s">
        <v>6167</v>
      </c>
      <c r="G2531">
        <v>1457045538</v>
      </c>
    </row>
    <row r="2532" spans="1:7" x14ac:dyDescent="0.35">
      <c r="A2532" t="s">
        <v>4522</v>
      </c>
      <c r="B2532">
        <v>801227547</v>
      </c>
      <c r="C2532" t="s">
        <v>6106</v>
      </c>
      <c r="D2532" s="2">
        <v>33749</v>
      </c>
      <c r="E2532" t="s">
        <v>6133</v>
      </c>
      <c r="F2532" t="s">
        <v>5619</v>
      </c>
      <c r="G2532">
        <v>91216944</v>
      </c>
    </row>
    <row r="2533" spans="1:7" x14ac:dyDescent="0.35">
      <c r="A2533" t="s">
        <v>403</v>
      </c>
      <c r="B2533">
        <v>561323360</v>
      </c>
      <c r="C2533" t="s">
        <v>6113</v>
      </c>
      <c r="D2533" s="2">
        <v>36671</v>
      </c>
      <c r="E2533" t="s">
        <v>6129</v>
      </c>
      <c r="F2533" t="s">
        <v>6153</v>
      </c>
      <c r="G2533">
        <v>555483885</v>
      </c>
    </row>
    <row r="2534" spans="1:7" x14ac:dyDescent="0.35">
      <c r="A2534" t="s">
        <v>4468</v>
      </c>
      <c r="B2534">
        <v>862357043</v>
      </c>
      <c r="C2534" t="s">
        <v>6119</v>
      </c>
      <c r="D2534" s="2">
        <v>34114</v>
      </c>
      <c r="E2534" t="s">
        <v>6131</v>
      </c>
      <c r="F2534" t="s">
        <v>6169</v>
      </c>
      <c r="G2534">
        <v>16519104</v>
      </c>
    </row>
    <row r="2535" spans="1:7" x14ac:dyDescent="0.35">
      <c r="A2535" t="s">
        <v>657</v>
      </c>
      <c r="B2535">
        <v>775922234</v>
      </c>
      <c r="C2535" t="s">
        <v>6111</v>
      </c>
      <c r="D2535" s="2">
        <v>26444</v>
      </c>
      <c r="E2535" t="s">
        <v>6133</v>
      </c>
      <c r="F2535" t="s">
        <v>6163</v>
      </c>
      <c r="G2535">
        <v>3479328</v>
      </c>
    </row>
    <row r="2536" spans="1:7" x14ac:dyDescent="0.35">
      <c r="A2536" t="s">
        <v>3414</v>
      </c>
      <c r="B2536">
        <v>250515727</v>
      </c>
      <c r="C2536" t="s">
        <v>6120</v>
      </c>
      <c r="D2536" s="2">
        <v>36304</v>
      </c>
      <c r="E2536" t="s">
        <v>6135</v>
      </c>
      <c r="F2536" t="s">
        <v>6139</v>
      </c>
      <c r="G2536">
        <v>2619576</v>
      </c>
    </row>
    <row r="2537" spans="1:7" x14ac:dyDescent="0.35">
      <c r="A2537" t="s">
        <v>4345</v>
      </c>
      <c r="B2537">
        <v>903375773</v>
      </c>
      <c r="C2537" t="s">
        <v>6103</v>
      </c>
      <c r="D2537" s="2">
        <v>42880</v>
      </c>
      <c r="E2537" t="s">
        <v>6135</v>
      </c>
      <c r="F2537" t="s">
        <v>6134</v>
      </c>
      <c r="G2537">
        <v>2114397824</v>
      </c>
    </row>
    <row r="2538" spans="1:7" x14ac:dyDescent="0.35">
      <c r="A2538" t="s">
        <v>275</v>
      </c>
      <c r="B2538">
        <v>485008475</v>
      </c>
      <c r="C2538" t="s">
        <v>6114</v>
      </c>
      <c r="D2538" s="2">
        <v>20965</v>
      </c>
      <c r="E2538" t="s">
        <v>6135</v>
      </c>
      <c r="F2538" t="s">
        <v>6154</v>
      </c>
      <c r="G2538">
        <v>943969992</v>
      </c>
    </row>
    <row r="2539" spans="1:7" x14ac:dyDescent="0.35">
      <c r="A2539" t="s">
        <v>1158</v>
      </c>
      <c r="B2539">
        <v>117450995</v>
      </c>
      <c r="C2539" t="s">
        <v>6118</v>
      </c>
      <c r="D2539" s="2">
        <v>26809</v>
      </c>
      <c r="E2539" t="s">
        <v>6135</v>
      </c>
      <c r="F2539" t="s">
        <v>6159</v>
      </c>
      <c r="G2539">
        <v>1234682872</v>
      </c>
    </row>
    <row r="2540" spans="1:7" x14ac:dyDescent="0.35">
      <c r="A2540" t="s">
        <v>5805</v>
      </c>
      <c r="B2540">
        <v>290965816</v>
      </c>
      <c r="C2540" t="s">
        <v>6116</v>
      </c>
      <c r="D2540" s="2">
        <v>39593</v>
      </c>
      <c r="E2540" t="s">
        <v>6135</v>
      </c>
      <c r="F2540" t="s">
        <v>6149</v>
      </c>
      <c r="G2540">
        <v>1473178434</v>
      </c>
    </row>
    <row r="2541" spans="1:7" x14ac:dyDescent="0.35">
      <c r="A2541" t="s">
        <v>4622</v>
      </c>
      <c r="B2541">
        <v>143114804</v>
      </c>
      <c r="C2541" t="s">
        <v>6113</v>
      </c>
      <c r="D2541" s="2">
        <v>42515</v>
      </c>
      <c r="E2541" t="s">
        <v>6135</v>
      </c>
      <c r="F2541" t="s">
        <v>2588</v>
      </c>
      <c r="G2541">
        <v>1279368948</v>
      </c>
    </row>
    <row r="2542" spans="1:7" x14ac:dyDescent="0.35">
      <c r="A2542" t="s">
        <v>4448</v>
      </c>
      <c r="B2542">
        <v>627584820</v>
      </c>
      <c r="C2542" t="s">
        <v>6104</v>
      </c>
      <c r="D2542" s="2">
        <v>29366</v>
      </c>
      <c r="E2542" t="s">
        <v>6129</v>
      </c>
      <c r="F2542" t="s">
        <v>6128</v>
      </c>
      <c r="G2542">
        <v>2294930313</v>
      </c>
    </row>
    <row r="2543" spans="1:7" x14ac:dyDescent="0.35">
      <c r="A2543" t="s">
        <v>4845</v>
      </c>
      <c r="B2543">
        <v>969849461</v>
      </c>
      <c r="C2543" t="s">
        <v>6102</v>
      </c>
      <c r="D2543" s="2">
        <v>29731</v>
      </c>
      <c r="E2543" t="s">
        <v>6129</v>
      </c>
      <c r="F2543" t="s">
        <v>6161</v>
      </c>
      <c r="G2543">
        <v>1059639252</v>
      </c>
    </row>
    <row r="2544" spans="1:7" x14ac:dyDescent="0.35">
      <c r="A2544" t="s">
        <v>4372</v>
      </c>
      <c r="B2544">
        <v>360093656</v>
      </c>
      <c r="C2544" t="s">
        <v>6115</v>
      </c>
      <c r="D2544" s="2">
        <v>32288</v>
      </c>
      <c r="E2544" t="s">
        <v>6129</v>
      </c>
      <c r="F2544" t="s">
        <v>6171</v>
      </c>
      <c r="G2544">
        <v>774200477</v>
      </c>
    </row>
    <row r="2545" spans="1:7" x14ac:dyDescent="0.35">
      <c r="A2545" t="s">
        <v>2721</v>
      </c>
      <c r="B2545">
        <v>268335121</v>
      </c>
      <c r="C2545" t="s">
        <v>6108</v>
      </c>
      <c r="D2545" s="2">
        <v>39593</v>
      </c>
      <c r="E2545" t="s">
        <v>6140</v>
      </c>
      <c r="F2545" t="s">
        <v>6168</v>
      </c>
      <c r="G2545">
        <v>1305858528</v>
      </c>
    </row>
    <row r="2546" spans="1:7" x14ac:dyDescent="0.35">
      <c r="A2546" t="s">
        <v>2985</v>
      </c>
      <c r="B2546">
        <v>429929262</v>
      </c>
      <c r="C2546" t="s">
        <v>6121</v>
      </c>
      <c r="D2546" s="2">
        <v>39226</v>
      </c>
      <c r="E2546" t="s">
        <v>6133</v>
      </c>
      <c r="F2546" t="s">
        <v>6157</v>
      </c>
      <c r="G2546">
        <v>408458439</v>
      </c>
    </row>
    <row r="2547" spans="1:7" x14ac:dyDescent="0.35">
      <c r="A2547" t="s">
        <v>5397</v>
      </c>
      <c r="B2547">
        <v>158052066</v>
      </c>
      <c r="C2547" t="s">
        <v>6102</v>
      </c>
      <c r="D2547" s="2">
        <v>24616</v>
      </c>
      <c r="E2547" t="s">
        <v>6135</v>
      </c>
      <c r="F2547" t="s">
        <v>6161</v>
      </c>
      <c r="G2547">
        <v>2097128619</v>
      </c>
    </row>
    <row r="2548" spans="1:7" x14ac:dyDescent="0.35">
      <c r="A2548" t="s">
        <v>3794</v>
      </c>
      <c r="B2548">
        <v>831453431</v>
      </c>
      <c r="C2548" t="s">
        <v>6104</v>
      </c>
      <c r="D2548" s="2">
        <v>23522</v>
      </c>
      <c r="E2548" t="s">
        <v>6133</v>
      </c>
      <c r="F2548" t="s">
        <v>6162</v>
      </c>
      <c r="G2548">
        <v>910468772</v>
      </c>
    </row>
    <row r="2549" spans="1:7" x14ac:dyDescent="0.35">
      <c r="A2549" t="s">
        <v>5693</v>
      </c>
      <c r="B2549">
        <v>291292071</v>
      </c>
      <c r="C2549" t="s">
        <v>6112</v>
      </c>
      <c r="D2549" s="2">
        <v>24251</v>
      </c>
      <c r="E2549" t="s">
        <v>6140</v>
      </c>
      <c r="F2549" t="s">
        <v>6173</v>
      </c>
      <c r="G2549">
        <v>2964410712</v>
      </c>
    </row>
    <row r="2550" spans="1:7" x14ac:dyDescent="0.35">
      <c r="A2550" t="s">
        <v>3432</v>
      </c>
      <c r="B2550">
        <v>416014246</v>
      </c>
      <c r="C2550" t="s">
        <v>6108</v>
      </c>
      <c r="D2550" s="2">
        <v>28270</v>
      </c>
      <c r="E2550" t="s">
        <v>6135</v>
      </c>
      <c r="F2550" t="s">
        <v>6158</v>
      </c>
      <c r="G2550">
        <v>91056082</v>
      </c>
    </row>
    <row r="2551" spans="1:7" x14ac:dyDescent="0.35">
      <c r="A2551" t="s">
        <v>4933</v>
      </c>
      <c r="B2551">
        <v>868132016</v>
      </c>
      <c r="C2551" t="s">
        <v>6114</v>
      </c>
      <c r="D2551" s="2">
        <v>23887</v>
      </c>
      <c r="E2551" t="s">
        <v>6129</v>
      </c>
      <c r="F2551" t="s">
        <v>6167</v>
      </c>
      <c r="G2551">
        <v>1419634704</v>
      </c>
    </row>
    <row r="2552" spans="1:7" x14ac:dyDescent="0.35">
      <c r="A2552" t="s">
        <v>5224</v>
      </c>
      <c r="B2552">
        <v>345084481</v>
      </c>
      <c r="C2552" t="s">
        <v>6111</v>
      </c>
      <c r="D2552" s="2">
        <v>43244</v>
      </c>
      <c r="E2552" t="s">
        <v>6127</v>
      </c>
      <c r="F2552" t="s">
        <v>561</v>
      </c>
      <c r="G2552">
        <v>53692155</v>
      </c>
    </row>
    <row r="2553" spans="1:7" x14ac:dyDescent="0.35">
      <c r="A2553" t="s">
        <v>2140</v>
      </c>
      <c r="B2553">
        <v>841019660</v>
      </c>
      <c r="C2553" t="s">
        <v>6105</v>
      </c>
      <c r="D2553" s="2">
        <v>23887</v>
      </c>
      <c r="E2553" t="s">
        <v>6135</v>
      </c>
      <c r="F2553" t="s">
        <v>6166</v>
      </c>
      <c r="G2553">
        <v>291262818</v>
      </c>
    </row>
    <row r="2554" spans="1:7" x14ac:dyDescent="0.35">
      <c r="A2554" t="s">
        <v>2188</v>
      </c>
      <c r="B2554">
        <v>402846524</v>
      </c>
      <c r="C2554" t="s">
        <v>6120</v>
      </c>
      <c r="D2554" s="2">
        <v>24983</v>
      </c>
      <c r="E2554" t="s">
        <v>6131</v>
      </c>
      <c r="F2554" t="s">
        <v>4096</v>
      </c>
      <c r="G2554">
        <v>196216482</v>
      </c>
    </row>
    <row r="2555" spans="1:7" x14ac:dyDescent="0.35">
      <c r="A2555" t="s">
        <v>5280</v>
      </c>
      <c r="B2555">
        <v>990925853</v>
      </c>
      <c r="C2555" t="s">
        <v>6102</v>
      </c>
      <c r="D2555" s="2">
        <v>30460</v>
      </c>
      <c r="E2555" t="s">
        <v>6135</v>
      </c>
      <c r="F2555" t="s">
        <v>6161</v>
      </c>
      <c r="G2555">
        <v>741227112</v>
      </c>
    </row>
    <row r="2556" spans="1:7" x14ac:dyDescent="0.35">
      <c r="A2556" t="s">
        <v>2379</v>
      </c>
      <c r="B2556">
        <v>190313081</v>
      </c>
      <c r="C2556" t="s">
        <v>6121</v>
      </c>
      <c r="D2556" s="2">
        <v>41054</v>
      </c>
      <c r="E2556" t="s">
        <v>6133</v>
      </c>
      <c r="F2556" t="s">
        <v>6157</v>
      </c>
      <c r="G2556">
        <v>1197705984</v>
      </c>
    </row>
    <row r="2557" spans="1:7" x14ac:dyDescent="0.35">
      <c r="A2557" t="s">
        <v>6000</v>
      </c>
      <c r="B2557">
        <v>802418265</v>
      </c>
      <c r="C2557" t="s">
        <v>6113</v>
      </c>
      <c r="D2557" s="2">
        <v>21694</v>
      </c>
      <c r="E2557" t="s">
        <v>6135</v>
      </c>
      <c r="F2557" t="s">
        <v>2919</v>
      </c>
      <c r="G2557">
        <v>1406520402</v>
      </c>
    </row>
    <row r="2558" spans="1:7" x14ac:dyDescent="0.35">
      <c r="A2558" t="s">
        <v>3173</v>
      </c>
      <c r="B2558">
        <v>497483163</v>
      </c>
      <c r="C2558" t="s">
        <v>6115</v>
      </c>
      <c r="D2558" s="2">
        <v>35210</v>
      </c>
      <c r="E2558" t="s">
        <v>6131</v>
      </c>
      <c r="F2558" t="s">
        <v>6171</v>
      </c>
      <c r="G2558">
        <v>14494704</v>
      </c>
    </row>
    <row r="2559" spans="1:7" x14ac:dyDescent="0.35">
      <c r="A2559" t="s">
        <v>833</v>
      </c>
      <c r="B2559">
        <v>403244085</v>
      </c>
      <c r="C2559" t="s">
        <v>6108</v>
      </c>
      <c r="D2559" s="2">
        <v>23155</v>
      </c>
      <c r="E2559" t="s">
        <v>6140</v>
      </c>
      <c r="F2559" t="s">
        <v>6143</v>
      </c>
      <c r="G2559">
        <v>3669223131</v>
      </c>
    </row>
    <row r="2560" spans="1:7" x14ac:dyDescent="0.35">
      <c r="A2560" t="s">
        <v>749</v>
      </c>
      <c r="B2560">
        <v>581636322</v>
      </c>
      <c r="C2560" t="s">
        <v>6113</v>
      </c>
      <c r="D2560" s="2">
        <v>31192</v>
      </c>
      <c r="E2560" t="s">
        <v>6135</v>
      </c>
      <c r="F2560" t="s">
        <v>2919</v>
      </c>
      <c r="G2560">
        <v>1460132973</v>
      </c>
    </row>
    <row r="2561" spans="1:7" x14ac:dyDescent="0.35">
      <c r="A2561" t="s">
        <v>3618</v>
      </c>
      <c r="B2561">
        <v>696144220</v>
      </c>
      <c r="C2561" t="s">
        <v>6122</v>
      </c>
      <c r="D2561" s="2">
        <v>36671</v>
      </c>
      <c r="E2561" t="s">
        <v>6127</v>
      </c>
      <c r="F2561" t="s">
        <v>4140</v>
      </c>
      <c r="G2561">
        <v>674027424</v>
      </c>
    </row>
    <row r="2562" spans="1:7" x14ac:dyDescent="0.35">
      <c r="A2562" t="s">
        <v>4159</v>
      </c>
      <c r="B2562">
        <v>555522499</v>
      </c>
      <c r="C2562" t="s">
        <v>6117</v>
      </c>
      <c r="D2562" s="2">
        <v>42515</v>
      </c>
      <c r="E2562" t="s">
        <v>6133</v>
      </c>
      <c r="F2562" t="s">
        <v>6150</v>
      </c>
      <c r="G2562">
        <v>140323205</v>
      </c>
    </row>
    <row r="2563" spans="1:7" x14ac:dyDescent="0.35">
      <c r="A2563" t="s">
        <v>5697</v>
      </c>
      <c r="B2563">
        <v>598219243</v>
      </c>
      <c r="C2563" t="s">
        <v>6120</v>
      </c>
      <c r="D2563" s="2">
        <v>31921</v>
      </c>
      <c r="E2563" t="s">
        <v>6131</v>
      </c>
      <c r="F2563" t="s">
        <v>4096</v>
      </c>
      <c r="G2563">
        <v>991513235</v>
      </c>
    </row>
    <row r="2564" spans="1:7" x14ac:dyDescent="0.35">
      <c r="A2564" t="s">
        <v>1440</v>
      </c>
      <c r="B2564">
        <v>50810851</v>
      </c>
      <c r="C2564" t="s">
        <v>6103</v>
      </c>
      <c r="D2564" s="2">
        <v>22061</v>
      </c>
      <c r="E2564" t="s">
        <v>6131</v>
      </c>
      <c r="F2564" t="s">
        <v>6134</v>
      </c>
      <c r="G2564">
        <v>969947742</v>
      </c>
    </row>
    <row r="2565" spans="1:7" x14ac:dyDescent="0.35">
      <c r="A2565" t="s">
        <v>4089</v>
      </c>
      <c r="B2565">
        <v>34130226</v>
      </c>
      <c r="C2565" t="s">
        <v>6114</v>
      </c>
      <c r="D2565" s="2">
        <v>34843</v>
      </c>
      <c r="E2565" t="s">
        <v>6135</v>
      </c>
      <c r="F2565" t="s">
        <v>6151</v>
      </c>
      <c r="G2565">
        <v>1457334375</v>
      </c>
    </row>
    <row r="2566" spans="1:7" x14ac:dyDescent="0.35">
      <c r="A2566" t="s">
        <v>3385</v>
      </c>
      <c r="B2566">
        <v>134845730</v>
      </c>
      <c r="C2566" t="s">
        <v>6112</v>
      </c>
      <c r="D2566" s="2">
        <v>39958</v>
      </c>
      <c r="E2566" t="s">
        <v>6127</v>
      </c>
      <c r="F2566" t="s">
        <v>6142</v>
      </c>
      <c r="G2566">
        <v>26707692</v>
      </c>
    </row>
    <row r="2567" spans="1:7" x14ac:dyDescent="0.35">
      <c r="A2567" t="s">
        <v>3338</v>
      </c>
      <c r="B2567">
        <v>348264976</v>
      </c>
      <c r="C2567" t="s">
        <v>6119</v>
      </c>
      <c r="D2567" s="2">
        <v>22061</v>
      </c>
      <c r="E2567" t="s">
        <v>6135</v>
      </c>
      <c r="F2567" t="s">
        <v>6169</v>
      </c>
      <c r="G2567">
        <v>3156259011</v>
      </c>
    </row>
    <row r="2568" spans="1:7" x14ac:dyDescent="0.35">
      <c r="A2568" t="s">
        <v>727</v>
      </c>
      <c r="B2568">
        <v>711900223</v>
      </c>
      <c r="C2568" t="s">
        <v>6114</v>
      </c>
      <c r="D2568" s="2">
        <v>34478</v>
      </c>
      <c r="E2568" t="s">
        <v>6131</v>
      </c>
      <c r="F2568" t="s">
        <v>6151</v>
      </c>
      <c r="G2568">
        <v>883405117</v>
      </c>
    </row>
    <row r="2569" spans="1:7" x14ac:dyDescent="0.35">
      <c r="A2569" t="s">
        <v>4459</v>
      </c>
      <c r="B2569">
        <v>857034108</v>
      </c>
      <c r="C2569" t="s">
        <v>6120</v>
      </c>
      <c r="D2569" s="2">
        <v>43976</v>
      </c>
      <c r="E2569" t="s">
        <v>6129</v>
      </c>
      <c r="F2569" t="s">
        <v>6139</v>
      </c>
      <c r="G2569">
        <v>3087720192</v>
      </c>
    </row>
    <row r="2570" spans="1:7" x14ac:dyDescent="0.35">
      <c r="A2570" t="s">
        <v>5894</v>
      </c>
      <c r="B2570">
        <v>911205536</v>
      </c>
      <c r="C2570" t="s">
        <v>6121</v>
      </c>
      <c r="D2570" s="2">
        <v>33382</v>
      </c>
      <c r="E2570" t="s">
        <v>6135</v>
      </c>
      <c r="F2570" t="s">
        <v>6145</v>
      </c>
      <c r="G2570">
        <v>1297279728</v>
      </c>
    </row>
    <row r="2571" spans="1:7" x14ac:dyDescent="0.35">
      <c r="A2571" t="s">
        <v>6083</v>
      </c>
      <c r="B2571">
        <v>135044117</v>
      </c>
      <c r="C2571" t="s">
        <v>6103</v>
      </c>
      <c r="D2571" s="2">
        <v>27905</v>
      </c>
      <c r="E2571" t="s">
        <v>6129</v>
      </c>
      <c r="F2571" t="s">
        <v>6165</v>
      </c>
      <c r="G2571">
        <v>2713681152</v>
      </c>
    </row>
    <row r="2572" spans="1:7" x14ac:dyDescent="0.35">
      <c r="A2572" t="s">
        <v>4903</v>
      </c>
      <c r="B2572">
        <v>268873052</v>
      </c>
      <c r="C2572" t="s">
        <v>6112</v>
      </c>
      <c r="D2572" s="2">
        <v>22790</v>
      </c>
      <c r="E2572" t="s">
        <v>6127</v>
      </c>
      <c r="F2572" t="s">
        <v>6155</v>
      </c>
      <c r="G2572">
        <v>1303037952</v>
      </c>
    </row>
    <row r="2573" spans="1:7" x14ac:dyDescent="0.35">
      <c r="A2573" t="s">
        <v>1703</v>
      </c>
      <c r="B2573">
        <v>33666856</v>
      </c>
      <c r="C2573" t="s">
        <v>6117</v>
      </c>
      <c r="D2573" s="2">
        <v>27538</v>
      </c>
      <c r="E2573" t="s">
        <v>6133</v>
      </c>
      <c r="F2573" t="s">
        <v>6150</v>
      </c>
      <c r="G2573">
        <v>773858475</v>
      </c>
    </row>
    <row r="2574" spans="1:7" x14ac:dyDescent="0.35">
      <c r="A2574" t="s">
        <v>2461</v>
      </c>
      <c r="B2574">
        <v>799549503</v>
      </c>
      <c r="C2574" t="s">
        <v>6108</v>
      </c>
      <c r="D2574" s="2">
        <v>24251</v>
      </c>
      <c r="E2574" t="s">
        <v>6135</v>
      </c>
      <c r="F2574" t="s">
        <v>6168</v>
      </c>
      <c r="G2574">
        <v>21843402</v>
      </c>
    </row>
    <row r="2575" spans="1:7" x14ac:dyDescent="0.35">
      <c r="A2575" t="s">
        <v>4666</v>
      </c>
      <c r="B2575">
        <v>904896985</v>
      </c>
      <c r="C2575" t="s">
        <v>6103</v>
      </c>
      <c r="D2575" s="2">
        <v>41783</v>
      </c>
      <c r="E2575" t="s">
        <v>6135</v>
      </c>
      <c r="F2575" t="s">
        <v>6165</v>
      </c>
      <c r="G2575">
        <v>890410752</v>
      </c>
    </row>
    <row r="2576" spans="1:7" x14ac:dyDescent="0.35">
      <c r="A2576" t="s">
        <v>1420</v>
      </c>
      <c r="B2576">
        <v>724200436</v>
      </c>
      <c r="C2576" t="s">
        <v>6104</v>
      </c>
      <c r="D2576" s="2">
        <v>45070</v>
      </c>
      <c r="E2576" t="s">
        <v>6129</v>
      </c>
      <c r="F2576" t="s">
        <v>6162</v>
      </c>
      <c r="G2576">
        <v>1053401412</v>
      </c>
    </row>
    <row r="2577" spans="1:7" x14ac:dyDescent="0.35">
      <c r="A2577" t="s">
        <v>3806</v>
      </c>
      <c r="B2577">
        <v>970303695</v>
      </c>
      <c r="C2577" t="s">
        <v>6104</v>
      </c>
      <c r="D2577" s="2">
        <v>29366</v>
      </c>
      <c r="E2577" t="s">
        <v>6129</v>
      </c>
      <c r="F2577" t="s">
        <v>6162</v>
      </c>
      <c r="G2577">
        <v>51443616</v>
      </c>
    </row>
    <row r="2578" spans="1:7" x14ac:dyDescent="0.35">
      <c r="A2578" t="s">
        <v>1882</v>
      </c>
      <c r="B2578">
        <v>302636014</v>
      </c>
      <c r="C2578" t="s">
        <v>6103</v>
      </c>
      <c r="D2578" s="2">
        <v>32653</v>
      </c>
      <c r="E2578" t="s">
        <v>6129</v>
      </c>
      <c r="F2578" t="s">
        <v>6165</v>
      </c>
      <c r="G2578">
        <v>2540499255</v>
      </c>
    </row>
    <row r="2579" spans="1:7" x14ac:dyDescent="0.35">
      <c r="A2579" t="s">
        <v>1049</v>
      </c>
      <c r="B2579">
        <v>351782665</v>
      </c>
      <c r="C2579" t="s">
        <v>6117</v>
      </c>
      <c r="D2579" s="2">
        <v>35575</v>
      </c>
      <c r="E2579" t="s">
        <v>6133</v>
      </c>
      <c r="F2579" t="s">
        <v>6150</v>
      </c>
      <c r="G2579">
        <v>1067363874</v>
      </c>
    </row>
    <row r="2580" spans="1:7" x14ac:dyDescent="0.35">
      <c r="A2580" t="s">
        <v>5415</v>
      </c>
      <c r="B2580">
        <v>804272743</v>
      </c>
      <c r="C2580" t="s">
        <v>6119</v>
      </c>
      <c r="D2580" s="2">
        <v>22426</v>
      </c>
      <c r="E2580" t="s">
        <v>6135</v>
      </c>
      <c r="F2580" t="s">
        <v>6169</v>
      </c>
      <c r="G2580">
        <v>1463324544</v>
      </c>
    </row>
    <row r="2581" spans="1:7" x14ac:dyDescent="0.35">
      <c r="A2581" t="s">
        <v>3287</v>
      </c>
      <c r="B2581">
        <v>265615429</v>
      </c>
      <c r="C2581" t="s">
        <v>6120</v>
      </c>
      <c r="D2581" s="2">
        <v>31556</v>
      </c>
      <c r="E2581" t="s">
        <v>6135</v>
      </c>
      <c r="F2581" t="s">
        <v>4096</v>
      </c>
      <c r="G2581">
        <v>598976532</v>
      </c>
    </row>
    <row r="2582" spans="1:7" x14ac:dyDescent="0.35">
      <c r="A2582" t="s">
        <v>3634</v>
      </c>
      <c r="B2582">
        <v>153351376</v>
      </c>
      <c r="C2582" t="s">
        <v>6108</v>
      </c>
      <c r="D2582" s="2">
        <v>24251</v>
      </c>
      <c r="E2582" t="s">
        <v>6129</v>
      </c>
      <c r="F2582" t="s">
        <v>6130</v>
      </c>
      <c r="G2582">
        <v>1604527104</v>
      </c>
    </row>
    <row r="2583" spans="1:7" x14ac:dyDescent="0.35">
      <c r="A2583" t="s">
        <v>2083</v>
      </c>
      <c r="B2583">
        <v>398534543</v>
      </c>
      <c r="C2583" t="s">
        <v>6108</v>
      </c>
      <c r="D2583" s="2">
        <v>35939</v>
      </c>
      <c r="E2583" t="s">
        <v>6127</v>
      </c>
      <c r="F2583" t="s">
        <v>6158</v>
      </c>
      <c r="G2583">
        <v>8939504</v>
      </c>
    </row>
    <row r="2584" spans="1:7" x14ac:dyDescent="0.35">
      <c r="A2584" t="s">
        <v>846</v>
      </c>
      <c r="B2584">
        <v>928702324</v>
      </c>
      <c r="C2584" t="s">
        <v>6112</v>
      </c>
      <c r="D2584" s="2">
        <v>23522</v>
      </c>
      <c r="E2584" t="s">
        <v>6133</v>
      </c>
      <c r="F2584" t="s">
        <v>6142</v>
      </c>
      <c r="G2584">
        <v>910583892</v>
      </c>
    </row>
    <row r="2585" spans="1:7" x14ac:dyDescent="0.35">
      <c r="A2585" t="s">
        <v>2099</v>
      </c>
      <c r="B2585">
        <v>698205626</v>
      </c>
      <c r="C2585" t="s">
        <v>6112</v>
      </c>
      <c r="D2585" s="2">
        <v>41054</v>
      </c>
      <c r="E2585" t="s">
        <v>6129</v>
      </c>
      <c r="F2585" t="s">
        <v>6173</v>
      </c>
      <c r="G2585">
        <v>318829056</v>
      </c>
    </row>
    <row r="2586" spans="1:7" x14ac:dyDescent="0.35">
      <c r="A2586" t="s">
        <v>1069</v>
      </c>
      <c r="B2586">
        <v>451599744</v>
      </c>
      <c r="C2586" t="s">
        <v>6101</v>
      </c>
      <c r="D2586" s="2">
        <v>33382</v>
      </c>
      <c r="E2586" t="s">
        <v>6133</v>
      </c>
      <c r="F2586" t="s">
        <v>6132</v>
      </c>
      <c r="G2586">
        <v>1295869056</v>
      </c>
    </row>
    <row r="2587" spans="1:7" x14ac:dyDescent="0.35">
      <c r="A2587" t="s">
        <v>5135</v>
      </c>
      <c r="B2587">
        <v>105291696</v>
      </c>
      <c r="C2587" t="s">
        <v>6121</v>
      </c>
      <c r="D2587" s="2">
        <v>44705</v>
      </c>
      <c r="E2587" t="s">
        <v>6135</v>
      </c>
      <c r="F2587" t="s">
        <v>6147</v>
      </c>
      <c r="G2587">
        <v>954254013</v>
      </c>
    </row>
    <row r="2588" spans="1:7" x14ac:dyDescent="0.35">
      <c r="A2588" t="s">
        <v>479</v>
      </c>
      <c r="B2588">
        <v>85427274</v>
      </c>
      <c r="C2588" t="s">
        <v>6108</v>
      </c>
      <c r="D2588" s="2">
        <v>22426</v>
      </c>
      <c r="E2588" t="s">
        <v>6131</v>
      </c>
      <c r="F2588" t="s">
        <v>6148</v>
      </c>
      <c r="G2588">
        <v>499013424</v>
      </c>
    </row>
    <row r="2589" spans="1:7" x14ac:dyDescent="0.35">
      <c r="A2589" t="s">
        <v>5312</v>
      </c>
      <c r="B2589">
        <v>937803141</v>
      </c>
      <c r="C2589" t="s">
        <v>6121</v>
      </c>
      <c r="D2589" s="2">
        <v>29366</v>
      </c>
      <c r="E2589" t="s">
        <v>6131</v>
      </c>
      <c r="F2589" t="s">
        <v>6157</v>
      </c>
      <c r="G2589">
        <v>26379504</v>
      </c>
    </row>
    <row r="2590" spans="1:7" x14ac:dyDescent="0.35">
      <c r="A2590" t="s">
        <v>4113</v>
      </c>
      <c r="B2590">
        <v>970179932</v>
      </c>
      <c r="C2590" t="s">
        <v>6122</v>
      </c>
      <c r="D2590" s="2">
        <v>20965</v>
      </c>
      <c r="E2590" t="s">
        <v>6131</v>
      </c>
      <c r="F2590" t="s">
        <v>6164</v>
      </c>
      <c r="G2590">
        <v>397535351</v>
      </c>
    </row>
    <row r="2591" spans="1:7" x14ac:dyDescent="0.35">
      <c r="A2591" t="s">
        <v>5630</v>
      </c>
      <c r="B2591">
        <v>588827907</v>
      </c>
      <c r="C2591" t="s">
        <v>6112</v>
      </c>
      <c r="D2591" s="2">
        <v>28270</v>
      </c>
      <c r="E2591" t="s">
        <v>6129</v>
      </c>
      <c r="F2591" t="s">
        <v>6155</v>
      </c>
      <c r="G2591">
        <v>846016596</v>
      </c>
    </row>
    <row r="2592" spans="1:7" x14ac:dyDescent="0.35">
      <c r="A2592" t="s">
        <v>3474</v>
      </c>
      <c r="B2592">
        <v>691813773</v>
      </c>
      <c r="C2592" t="s">
        <v>6114</v>
      </c>
      <c r="D2592" s="2">
        <v>43244</v>
      </c>
      <c r="E2592" t="s">
        <v>6135</v>
      </c>
      <c r="F2592" t="s">
        <v>6151</v>
      </c>
      <c r="G2592">
        <v>699834639</v>
      </c>
    </row>
    <row r="2593" spans="1:7" x14ac:dyDescent="0.35">
      <c r="A2593" t="s">
        <v>3418</v>
      </c>
      <c r="B2593">
        <v>701267565</v>
      </c>
      <c r="C2593" t="s">
        <v>6102</v>
      </c>
      <c r="D2593" s="2">
        <v>35575</v>
      </c>
      <c r="E2593" t="s">
        <v>6135</v>
      </c>
      <c r="F2593" t="s">
        <v>5615</v>
      </c>
      <c r="G2593">
        <v>390449943</v>
      </c>
    </row>
    <row r="2594" spans="1:7" x14ac:dyDescent="0.35">
      <c r="A2594" t="s">
        <v>909</v>
      </c>
      <c r="B2594">
        <v>694422009</v>
      </c>
      <c r="C2594" t="s">
        <v>6117</v>
      </c>
      <c r="D2594" s="2">
        <v>33017</v>
      </c>
      <c r="E2594" t="s">
        <v>6135</v>
      </c>
      <c r="F2594" t="s">
        <v>6150</v>
      </c>
      <c r="G2594">
        <v>2048079316</v>
      </c>
    </row>
    <row r="2595" spans="1:7" x14ac:dyDescent="0.35">
      <c r="A2595" t="s">
        <v>360</v>
      </c>
      <c r="B2595">
        <v>601592292</v>
      </c>
      <c r="C2595" t="s">
        <v>6111</v>
      </c>
      <c r="D2595" s="2">
        <v>34114</v>
      </c>
      <c r="E2595" t="s">
        <v>6129</v>
      </c>
      <c r="F2595" t="s">
        <v>6163</v>
      </c>
      <c r="G2595">
        <v>1356682367</v>
      </c>
    </row>
    <row r="2596" spans="1:7" x14ac:dyDescent="0.35">
      <c r="A2596" t="s">
        <v>4105</v>
      </c>
      <c r="B2596">
        <v>268405505</v>
      </c>
      <c r="C2596" t="s">
        <v>6111</v>
      </c>
      <c r="D2596" s="2">
        <v>25348</v>
      </c>
      <c r="E2596" t="s">
        <v>6133</v>
      </c>
      <c r="F2596" t="s">
        <v>561</v>
      </c>
      <c r="G2596">
        <v>2912407188</v>
      </c>
    </row>
    <row r="2597" spans="1:7" x14ac:dyDescent="0.35">
      <c r="A2597" t="s">
        <v>3850</v>
      </c>
      <c r="B2597">
        <v>892053495</v>
      </c>
      <c r="C2597" t="s">
        <v>6110</v>
      </c>
      <c r="D2597" s="2">
        <v>30095</v>
      </c>
      <c r="E2597" t="s">
        <v>6131</v>
      </c>
      <c r="F2597" t="s">
        <v>6137</v>
      </c>
      <c r="G2597">
        <v>347901312</v>
      </c>
    </row>
    <row r="2598" spans="1:7" x14ac:dyDescent="0.35">
      <c r="A2598" t="s">
        <v>934</v>
      </c>
      <c r="B2598">
        <v>326543835</v>
      </c>
      <c r="C2598" t="s">
        <v>6121</v>
      </c>
      <c r="D2598" s="2">
        <v>33017</v>
      </c>
      <c r="E2598" t="s">
        <v>6131</v>
      </c>
      <c r="F2598" t="s">
        <v>6145</v>
      </c>
      <c r="G2598">
        <v>4332565518</v>
      </c>
    </row>
    <row r="2599" spans="1:7" x14ac:dyDescent="0.35">
      <c r="A2599" t="s">
        <v>5501</v>
      </c>
      <c r="B2599">
        <v>222094673</v>
      </c>
      <c r="C2599" t="s">
        <v>6111</v>
      </c>
      <c r="D2599" s="2">
        <v>26444</v>
      </c>
      <c r="E2599" t="s">
        <v>6135</v>
      </c>
      <c r="F2599" t="s">
        <v>6136</v>
      </c>
      <c r="G2599">
        <v>8076588</v>
      </c>
    </row>
    <row r="2600" spans="1:7" x14ac:dyDescent="0.35">
      <c r="A2600" t="s">
        <v>5383</v>
      </c>
      <c r="B2600">
        <v>819755157</v>
      </c>
      <c r="C2600" t="s">
        <v>6107</v>
      </c>
      <c r="D2600" s="2">
        <v>30095</v>
      </c>
      <c r="E2600" t="s">
        <v>6129</v>
      </c>
      <c r="F2600" t="s">
        <v>6156</v>
      </c>
      <c r="G2600">
        <v>4179317856</v>
      </c>
    </row>
    <row r="2601" spans="1:7" x14ac:dyDescent="0.35">
      <c r="A2601" t="s">
        <v>4583</v>
      </c>
      <c r="B2601">
        <v>410094830</v>
      </c>
      <c r="C2601" t="s">
        <v>6117</v>
      </c>
      <c r="D2601" s="2">
        <v>29731</v>
      </c>
      <c r="E2601" t="s">
        <v>6127</v>
      </c>
      <c r="F2601" t="s">
        <v>6150</v>
      </c>
      <c r="G2601">
        <v>2313443268</v>
      </c>
    </row>
    <row r="2602" spans="1:7" x14ac:dyDescent="0.35">
      <c r="A2602" t="s">
        <v>5855</v>
      </c>
      <c r="B2602">
        <v>382079662</v>
      </c>
      <c r="C2602" t="s">
        <v>6102</v>
      </c>
      <c r="D2602" s="2">
        <v>27173</v>
      </c>
      <c r="E2602" t="s">
        <v>6135</v>
      </c>
      <c r="F2602" t="s">
        <v>5615</v>
      </c>
      <c r="G2602">
        <v>292770144</v>
      </c>
    </row>
    <row r="2603" spans="1:7" x14ac:dyDescent="0.35">
      <c r="A2603" t="s">
        <v>2548</v>
      </c>
      <c r="B2603">
        <v>169329241</v>
      </c>
      <c r="C2603" t="s">
        <v>6114</v>
      </c>
      <c r="D2603" s="2">
        <v>35939</v>
      </c>
      <c r="E2603" t="s">
        <v>6131</v>
      </c>
      <c r="F2603" t="s">
        <v>6151</v>
      </c>
      <c r="G2603">
        <v>2711225601</v>
      </c>
    </row>
    <row r="2604" spans="1:7" x14ac:dyDescent="0.35">
      <c r="A2604" t="s">
        <v>5064</v>
      </c>
      <c r="B2604">
        <v>18161339</v>
      </c>
      <c r="C2604" t="s">
        <v>6111</v>
      </c>
      <c r="D2604" s="2">
        <v>42148</v>
      </c>
      <c r="E2604" t="s">
        <v>6131</v>
      </c>
      <c r="F2604" t="s">
        <v>561</v>
      </c>
      <c r="G2604">
        <v>1131185748</v>
      </c>
    </row>
    <row r="2605" spans="1:7" x14ac:dyDescent="0.35">
      <c r="A2605" t="s">
        <v>3389</v>
      </c>
      <c r="B2605">
        <v>717067299</v>
      </c>
      <c r="C2605" t="s">
        <v>6102</v>
      </c>
      <c r="D2605" s="2">
        <v>41054</v>
      </c>
      <c r="E2605" t="s">
        <v>6131</v>
      </c>
      <c r="F2605" t="s">
        <v>6161</v>
      </c>
      <c r="G2605">
        <v>2764658952</v>
      </c>
    </row>
    <row r="2606" spans="1:7" x14ac:dyDescent="0.35">
      <c r="A2606" t="s">
        <v>5431</v>
      </c>
      <c r="B2606">
        <v>48927497</v>
      </c>
      <c r="C2606" t="s">
        <v>6106</v>
      </c>
      <c r="D2606" s="2">
        <v>32653</v>
      </c>
      <c r="E2606" t="s">
        <v>6129</v>
      </c>
      <c r="F2606" t="s">
        <v>5619</v>
      </c>
      <c r="G2606">
        <v>1502244879</v>
      </c>
    </row>
    <row r="2607" spans="1:7" x14ac:dyDescent="0.35">
      <c r="A2607" t="s">
        <v>5648</v>
      </c>
      <c r="B2607">
        <v>221141420</v>
      </c>
      <c r="C2607" t="s">
        <v>6113</v>
      </c>
      <c r="D2607" s="2">
        <v>41419</v>
      </c>
      <c r="E2607" t="s">
        <v>6133</v>
      </c>
      <c r="F2607" t="s">
        <v>2919</v>
      </c>
      <c r="G2607">
        <v>1699352252</v>
      </c>
    </row>
    <row r="2608" spans="1:7" x14ac:dyDescent="0.35">
      <c r="A2608" t="s">
        <v>4191</v>
      </c>
      <c r="B2608">
        <v>27988702</v>
      </c>
      <c r="C2608" t="s">
        <v>6102</v>
      </c>
      <c r="D2608" s="2">
        <v>29366</v>
      </c>
      <c r="E2608" t="s">
        <v>6131</v>
      </c>
      <c r="F2608" t="s">
        <v>6174</v>
      </c>
      <c r="G2608">
        <v>329832747</v>
      </c>
    </row>
    <row r="2609" spans="1:7" x14ac:dyDescent="0.35">
      <c r="A2609" t="s">
        <v>2473</v>
      </c>
      <c r="B2609">
        <v>561221117</v>
      </c>
      <c r="C2609" t="s">
        <v>6108</v>
      </c>
      <c r="D2609" s="2">
        <v>34478</v>
      </c>
      <c r="E2609" t="s">
        <v>6133</v>
      </c>
      <c r="F2609" t="s">
        <v>6130</v>
      </c>
      <c r="G2609">
        <v>1235565</v>
      </c>
    </row>
    <row r="2610" spans="1:7" x14ac:dyDescent="0.35">
      <c r="A2610" t="s">
        <v>1729</v>
      </c>
      <c r="B2610">
        <v>419235443</v>
      </c>
      <c r="C2610" t="s">
        <v>6102</v>
      </c>
      <c r="D2610" s="2">
        <v>28999</v>
      </c>
      <c r="E2610" t="s">
        <v>6135</v>
      </c>
      <c r="F2610" t="s">
        <v>6138</v>
      </c>
      <c r="G2610">
        <v>2571202197</v>
      </c>
    </row>
    <row r="2611" spans="1:7" x14ac:dyDescent="0.35">
      <c r="A2611" t="s">
        <v>5749</v>
      </c>
      <c r="B2611">
        <v>219307348</v>
      </c>
      <c r="C2611" t="s">
        <v>6108</v>
      </c>
      <c r="D2611" s="2">
        <v>40322</v>
      </c>
      <c r="E2611" t="s">
        <v>6133</v>
      </c>
      <c r="F2611" t="s">
        <v>6168</v>
      </c>
      <c r="G2611">
        <v>2829526752</v>
      </c>
    </row>
    <row r="2612" spans="1:7" x14ac:dyDescent="0.35">
      <c r="A2612" t="s">
        <v>1667</v>
      </c>
      <c r="B2612">
        <v>740796578</v>
      </c>
      <c r="C2612" t="s">
        <v>6105</v>
      </c>
      <c r="D2612" s="2">
        <v>22790</v>
      </c>
      <c r="E2612" t="s">
        <v>6135</v>
      </c>
      <c r="F2612" t="s">
        <v>6141</v>
      </c>
      <c r="G2612">
        <v>5211599844</v>
      </c>
    </row>
    <row r="2613" spans="1:7" x14ac:dyDescent="0.35">
      <c r="A2613" t="s">
        <v>4473</v>
      </c>
      <c r="B2613">
        <v>20851629</v>
      </c>
      <c r="C2613" t="s">
        <v>6111</v>
      </c>
      <c r="D2613" s="2">
        <v>41783</v>
      </c>
      <c r="E2613" t="s">
        <v>6133</v>
      </c>
      <c r="F2613" t="s">
        <v>561</v>
      </c>
      <c r="G2613">
        <v>947116104</v>
      </c>
    </row>
    <row r="2614" spans="1:7" x14ac:dyDescent="0.35">
      <c r="A2614" t="s">
        <v>5521</v>
      </c>
      <c r="B2614">
        <v>279824385</v>
      </c>
      <c r="C2614" t="s">
        <v>6120</v>
      </c>
      <c r="D2614" s="2">
        <v>26444</v>
      </c>
      <c r="E2614" t="s">
        <v>6135</v>
      </c>
      <c r="F2614" t="s">
        <v>6139</v>
      </c>
      <c r="G2614">
        <v>12506112</v>
      </c>
    </row>
    <row r="2615" spans="1:7" x14ac:dyDescent="0.35">
      <c r="A2615" t="s">
        <v>1685</v>
      </c>
      <c r="B2615">
        <v>596666418</v>
      </c>
      <c r="C2615" t="s">
        <v>6108</v>
      </c>
      <c r="D2615" s="2">
        <v>22061</v>
      </c>
      <c r="E2615" t="s">
        <v>6131</v>
      </c>
      <c r="F2615" t="s">
        <v>6146</v>
      </c>
      <c r="G2615">
        <v>1697546752</v>
      </c>
    </row>
    <row r="2616" spans="1:7" x14ac:dyDescent="0.35">
      <c r="A2616" t="s">
        <v>1283</v>
      </c>
      <c r="B2616">
        <v>1830742</v>
      </c>
      <c r="C2616" t="s">
        <v>6108</v>
      </c>
      <c r="D2616" s="2">
        <v>27538</v>
      </c>
      <c r="E2616" t="s">
        <v>6131</v>
      </c>
      <c r="F2616" t="s">
        <v>6170</v>
      </c>
      <c r="G2616">
        <v>1073558976</v>
      </c>
    </row>
    <row r="2617" spans="1:7" x14ac:dyDescent="0.35">
      <c r="A2617" t="s">
        <v>3159</v>
      </c>
      <c r="B2617">
        <v>290971192</v>
      </c>
      <c r="C2617" t="s">
        <v>6102</v>
      </c>
      <c r="D2617" s="2">
        <v>22790</v>
      </c>
      <c r="E2617" t="s">
        <v>6131</v>
      </c>
      <c r="F2617" t="s">
        <v>6161</v>
      </c>
      <c r="G2617">
        <v>9791808</v>
      </c>
    </row>
    <row r="2618" spans="1:7" x14ac:dyDescent="0.35">
      <c r="A2618" t="s">
        <v>3524</v>
      </c>
      <c r="B2618">
        <v>553774219</v>
      </c>
      <c r="C2618" t="s">
        <v>6111</v>
      </c>
      <c r="D2618" s="2">
        <v>34478</v>
      </c>
      <c r="E2618" t="s">
        <v>6127</v>
      </c>
      <c r="F2618" t="s">
        <v>6136</v>
      </c>
      <c r="G2618">
        <v>3644896032</v>
      </c>
    </row>
    <row r="2619" spans="1:7" x14ac:dyDescent="0.35">
      <c r="A2619" t="s">
        <v>4750</v>
      </c>
      <c r="B2619">
        <v>400089203</v>
      </c>
      <c r="C2619" t="s">
        <v>6121</v>
      </c>
      <c r="D2619" s="2">
        <v>31556</v>
      </c>
      <c r="E2619" t="s">
        <v>6129</v>
      </c>
      <c r="F2619" t="s">
        <v>6145</v>
      </c>
      <c r="G2619">
        <v>3385927272</v>
      </c>
    </row>
    <row r="2620" spans="1:7" x14ac:dyDescent="0.35">
      <c r="A2620" t="s">
        <v>4288</v>
      </c>
      <c r="B2620">
        <v>290011943</v>
      </c>
      <c r="C2620" t="s">
        <v>6102</v>
      </c>
      <c r="D2620" s="2">
        <v>41783</v>
      </c>
      <c r="E2620" t="s">
        <v>6133</v>
      </c>
      <c r="F2620" t="s">
        <v>6138</v>
      </c>
      <c r="G2620">
        <v>3081829292</v>
      </c>
    </row>
    <row r="2621" spans="1:7" x14ac:dyDescent="0.35">
      <c r="A2621" t="s">
        <v>5024</v>
      </c>
      <c r="B2621">
        <v>363781303</v>
      </c>
      <c r="C2621" t="s">
        <v>6105</v>
      </c>
      <c r="D2621" s="2">
        <v>29366</v>
      </c>
      <c r="E2621" t="s">
        <v>6133</v>
      </c>
      <c r="F2621" t="s">
        <v>6166</v>
      </c>
      <c r="G2621">
        <v>103961088</v>
      </c>
    </row>
    <row r="2622" spans="1:7" x14ac:dyDescent="0.35">
      <c r="A2622" t="s">
        <v>292</v>
      </c>
      <c r="B2622">
        <v>375593872</v>
      </c>
      <c r="C2622" t="s">
        <v>6109</v>
      </c>
      <c r="D2622" s="2">
        <v>39593</v>
      </c>
      <c r="E2622" t="s">
        <v>6135</v>
      </c>
      <c r="F2622" t="s">
        <v>6160</v>
      </c>
      <c r="G2622">
        <v>884924508</v>
      </c>
    </row>
    <row r="2623" spans="1:7" x14ac:dyDescent="0.35">
      <c r="A2623" t="s">
        <v>6008</v>
      </c>
      <c r="B2623">
        <v>688516629</v>
      </c>
      <c r="C2623" t="s">
        <v>6108</v>
      </c>
      <c r="D2623" s="2">
        <v>38132</v>
      </c>
      <c r="E2623" t="s">
        <v>6135</v>
      </c>
      <c r="F2623" t="s">
        <v>6170</v>
      </c>
      <c r="G2623">
        <v>161007264</v>
      </c>
    </row>
    <row r="2624" spans="1:7" x14ac:dyDescent="0.35">
      <c r="A2624" t="s">
        <v>5377</v>
      </c>
      <c r="B2624">
        <v>523976534</v>
      </c>
      <c r="C2624" t="s">
        <v>6108</v>
      </c>
      <c r="D2624" s="2">
        <v>34478</v>
      </c>
      <c r="E2624" t="s">
        <v>6135</v>
      </c>
      <c r="F2624" t="s">
        <v>6144</v>
      </c>
      <c r="G2624">
        <v>669598632</v>
      </c>
    </row>
    <row r="2625" spans="1:7" x14ac:dyDescent="0.35">
      <c r="A2625" t="s">
        <v>349</v>
      </c>
      <c r="B2625">
        <v>105024348</v>
      </c>
      <c r="C2625" t="s">
        <v>6121</v>
      </c>
      <c r="D2625" s="2">
        <v>27905</v>
      </c>
      <c r="E2625" t="s">
        <v>6140</v>
      </c>
      <c r="F2625" t="s">
        <v>6147</v>
      </c>
      <c r="G2625">
        <v>3408988401</v>
      </c>
    </row>
    <row r="2626" spans="1:7" x14ac:dyDescent="0.35">
      <c r="A2626" t="s">
        <v>2910</v>
      </c>
      <c r="B2626">
        <v>574446287</v>
      </c>
      <c r="C2626" t="s">
        <v>6108</v>
      </c>
      <c r="D2626" s="2">
        <v>39226</v>
      </c>
      <c r="E2626" t="s">
        <v>6135</v>
      </c>
      <c r="F2626" t="s">
        <v>6170</v>
      </c>
      <c r="G2626">
        <v>265344066</v>
      </c>
    </row>
    <row r="2627" spans="1:7" x14ac:dyDescent="0.35">
      <c r="A2627" t="s">
        <v>2507</v>
      </c>
      <c r="B2627">
        <v>743729432</v>
      </c>
      <c r="C2627" t="s">
        <v>6113</v>
      </c>
      <c r="D2627" s="2">
        <v>31192</v>
      </c>
      <c r="E2627" t="s">
        <v>6131</v>
      </c>
      <c r="F2627" t="s">
        <v>2919</v>
      </c>
      <c r="G2627">
        <v>8804448</v>
      </c>
    </row>
    <row r="2628" spans="1:7" x14ac:dyDescent="0.35">
      <c r="A2628" t="s">
        <v>1727</v>
      </c>
      <c r="B2628">
        <v>947182432</v>
      </c>
      <c r="C2628" t="s">
        <v>6103</v>
      </c>
      <c r="D2628" s="2">
        <v>37400</v>
      </c>
      <c r="E2628" t="s">
        <v>6135</v>
      </c>
      <c r="F2628" t="s">
        <v>6134</v>
      </c>
      <c r="G2628">
        <v>1401158304</v>
      </c>
    </row>
    <row r="2629" spans="1:7" x14ac:dyDescent="0.35">
      <c r="A2629" t="s">
        <v>80</v>
      </c>
      <c r="B2629">
        <v>875074831</v>
      </c>
      <c r="C2629" t="s">
        <v>6106</v>
      </c>
      <c r="D2629" s="2">
        <v>24983</v>
      </c>
      <c r="E2629" t="s">
        <v>6131</v>
      </c>
      <c r="F2629" t="s">
        <v>5619</v>
      </c>
      <c r="G2629">
        <v>786669696</v>
      </c>
    </row>
    <row r="2630" spans="1:7" x14ac:dyDescent="0.35">
      <c r="A2630" t="s">
        <v>4901</v>
      </c>
      <c r="B2630">
        <v>486620474</v>
      </c>
      <c r="C2630" t="s">
        <v>6108</v>
      </c>
      <c r="D2630" s="2">
        <v>32653</v>
      </c>
      <c r="E2630" t="s">
        <v>6133</v>
      </c>
      <c r="F2630" t="s">
        <v>6148</v>
      </c>
      <c r="G2630">
        <v>1583304228</v>
      </c>
    </row>
    <row r="2631" spans="1:7" x14ac:dyDescent="0.35">
      <c r="A2631" t="s">
        <v>2467</v>
      </c>
      <c r="B2631">
        <v>530044811</v>
      </c>
      <c r="C2631" t="s">
        <v>6121</v>
      </c>
      <c r="D2631" s="2">
        <v>23887</v>
      </c>
      <c r="E2631" t="s">
        <v>6131</v>
      </c>
      <c r="F2631" t="s">
        <v>6147</v>
      </c>
      <c r="G2631">
        <v>1126837344</v>
      </c>
    </row>
    <row r="2632" spans="1:7" x14ac:dyDescent="0.35">
      <c r="A2632" t="s">
        <v>4329</v>
      </c>
      <c r="B2632">
        <v>499816917</v>
      </c>
      <c r="C2632" t="s">
        <v>6108</v>
      </c>
      <c r="D2632" s="2">
        <v>34478</v>
      </c>
      <c r="E2632" t="s">
        <v>6135</v>
      </c>
      <c r="F2632" t="s">
        <v>6170</v>
      </c>
      <c r="G2632">
        <v>2029806891</v>
      </c>
    </row>
    <row r="2633" spans="1:7" x14ac:dyDescent="0.35">
      <c r="A2633" t="s">
        <v>3509</v>
      </c>
      <c r="B2633">
        <v>395904523</v>
      </c>
      <c r="C2633" t="s">
        <v>6120</v>
      </c>
      <c r="D2633" s="2">
        <v>24616</v>
      </c>
      <c r="E2633" t="s">
        <v>6135</v>
      </c>
      <c r="F2633" t="s">
        <v>6139</v>
      </c>
      <c r="G2633">
        <v>1021813056</v>
      </c>
    </row>
    <row r="2634" spans="1:7" x14ac:dyDescent="0.35">
      <c r="A2634" t="s">
        <v>603</v>
      </c>
      <c r="B2634">
        <v>652691099</v>
      </c>
      <c r="C2634" t="s">
        <v>6121</v>
      </c>
      <c r="D2634" s="2">
        <v>34114</v>
      </c>
      <c r="E2634" t="s">
        <v>6133</v>
      </c>
      <c r="F2634" t="s">
        <v>6145</v>
      </c>
      <c r="G2634">
        <v>3128809554</v>
      </c>
    </row>
    <row r="2635" spans="1:7" x14ac:dyDescent="0.35">
      <c r="A2635" t="s">
        <v>3101</v>
      </c>
      <c r="B2635">
        <v>510699033</v>
      </c>
      <c r="C2635" t="s">
        <v>6116</v>
      </c>
      <c r="D2635" s="2">
        <v>42515</v>
      </c>
      <c r="E2635" t="s">
        <v>6135</v>
      </c>
      <c r="F2635" t="s">
        <v>6149</v>
      </c>
      <c r="G2635">
        <v>8600536</v>
      </c>
    </row>
    <row r="2636" spans="1:7" x14ac:dyDescent="0.35">
      <c r="A2636" t="s">
        <v>1610</v>
      </c>
      <c r="B2636">
        <v>563739834</v>
      </c>
      <c r="C2636" t="s">
        <v>6108</v>
      </c>
      <c r="D2636" s="2">
        <v>41783</v>
      </c>
      <c r="E2636" t="s">
        <v>6133</v>
      </c>
      <c r="F2636" t="s">
        <v>6144</v>
      </c>
      <c r="G2636">
        <v>2019681888</v>
      </c>
    </row>
    <row r="2637" spans="1:7" x14ac:dyDescent="0.35">
      <c r="A2637" t="s">
        <v>2936</v>
      </c>
      <c r="B2637">
        <v>809971306</v>
      </c>
      <c r="C2637" t="s">
        <v>6112</v>
      </c>
      <c r="D2637" s="2">
        <v>23887</v>
      </c>
      <c r="E2637" t="s">
        <v>6129</v>
      </c>
      <c r="F2637" t="s">
        <v>6142</v>
      </c>
      <c r="G2637">
        <v>729975675</v>
      </c>
    </row>
    <row r="2638" spans="1:7" x14ac:dyDescent="0.35">
      <c r="A2638" t="s">
        <v>419</v>
      </c>
      <c r="B2638">
        <v>227877284</v>
      </c>
      <c r="C2638" t="s">
        <v>6111</v>
      </c>
      <c r="D2638" s="2">
        <v>36671</v>
      </c>
      <c r="E2638" t="s">
        <v>6135</v>
      </c>
      <c r="F2638" t="s">
        <v>6163</v>
      </c>
      <c r="G2638">
        <v>2383079872</v>
      </c>
    </row>
    <row r="2639" spans="1:7" x14ac:dyDescent="0.35">
      <c r="A2639" t="s">
        <v>3111</v>
      </c>
      <c r="B2639">
        <v>6975495</v>
      </c>
      <c r="C2639" t="s">
        <v>6102</v>
      </c>
      <c r="D2639" s="2">
        <v>39226</v>
      </c>
      <c r="E2639" t="s">
        <v>6133</v>
      </c>
      <c r="F2639" t="s">
        <v>6138</v>
      </c>
      <c r="G2639">
        <v>3355268049</v>
      </c>
    </row>
    <row r="2640" spans="1:7" x14ac:dyDescent="0.35">
      <c r="A2640" t="s">
        <v>5594</v>
      </c>
      <c r="B2640">
        <v>405162073</v>
      </c>
      <c r="C2640" t="s">
        <v>6102</v>
      </c>
      <c r="D2640" s="2">
        <v>42515</v>
      </c>
      <c r="E2640" t="s">
        <v>6135</v>
      </c>
      <c r="F2640" t="s">
        <v>6138</v>
      </c>
      <c r="G2640">
        <v>4661462533</v>
      </c>
    </row>
    <row r="2641" spans="1:7" x14ac:dyDescent="0.35">
      <c r="A2641" t="s">
        <v>3220</v>
      </c>
      <c r="B2641">
        <v>923530907</v>
      </c>
      <c r="C2641" t="s">
        <v>6104</v>
      </c>
      <c r="D2641" s="2">
        <v>35939</v>
      </c>
      <c r="E2641" t="s">
        <v>6135</v>
      </c>
      <c r="F2641" t="s">
        <v>6162</v>
      </c>
      <c r="G2641">
        <v>286607889</v>
      </c>
    </row>
    <row r="2642" spans="1:7" x14ac:dyDescent="0.35">
      <c r="A2642" t="s">
        <v>4155</v>
      </c>
      <c r="B2642">
        <v>961831981</v>
      </c>
      <c r="C2642" t="s">
        <v>6111</v>
      </c>
      <c r="D2642" s="2">
        <v>20965</v>
      </c>
      <c r="E2642" t="s">
        <v>6127</v>
      </c>
      <c r="F2642" t="s">
        <v>6136</v>
      </c>
      <c r="G2642">
        <v>616362075</v>
      </c>
    </row>
    <row r="2643" spans="1:7" x14ac:dyDescent="0.35">
      <c r="A2643" t="s">
        <v>5726</v>
      </c>
      <c r="B2643">
        <v>87238732</v>
      </c>
      <c r="C2643" t="s">
        <v>6108</v>
      </c>
      <c r="D2643" s="2">
        <v>34114</v>
      </c>
      <c r="E2643" t="s">
        <v>6129</v>
      </c>
      <c r="F2643" t="s">
        <v>6143</v>
      </c>
      <c r="G2643">
        <v>228548883</v>
      </c>
    </row>
    <row r="2644" spans="1:7" x14ac:dyDescent="0.35">
      <c r="A2644" t="s">
        <v>1177</v>
      </c>
      <c r="B2644">
        <v>66474835</v>
      </c>
      <c r="C2644" t="s">
        <v>6102</v>
      </c>
      <c r="D2644" s="2">
        <v>44705</v>
      </c>
      <c r="E2644" t="s">
        <v>6129</v>
      </c>
      <c r="F2644" t="s">
        <v>6161</v>
      </c>
      <c r="G2644">
        <v>86761116</v>
      </c>
    </row>
    <row r="2645" spans="1:7" x14ac:dyDescent="0.35">
      <c r="A2645" t="s">
        <v>5936</v>
      </c>
      <c r="B2645">
        <v>900259264</v>
      </c>
      <c r="C2645" t="s">
        <v>6119</v>
      </c>
      <c r="D2645" s="2">
        <v>45070</v>
      </c>
      <c r="E2645" t="s">
        <v>6135</v>
      </c>
      <c r="F2645" t="s">
        <v>6169</v>
      </c>
      <c r="G2645">
        <v>800856379</v>
      </c>
    </row>
    <row r="2646" spans="1:7" x14ac:dyDescent="0.35">
      <c r="A2646" t="s">
        <v>328</v>
      </c>
      <c r="B2646">
        <v>25972264</v>
      </c>
      <c r="C2646" t="s">
        <v>6119</v>
      </c>
      <c r="D2646" s="2">
        <v>41419</v>
      </c>
      <c r="E2646" t="s">
        <v>6129</v>
      </c>
      <c r="F2646" t="s">
        <v>6172</v>
      </c>
      <c r="G2646">
        <v>917148672</v>
      </c>
    </row>
    <row r="2647" spans="1:7" x14ac:dyDescent="0.35">
      <c r="A2647" t="s">
        <v>6071</v>
      </c>
      <c r="B2647">
        <v>343407440</v>
      </c>
      <c r="C2647" t="s">
        <v>6113</v>
      </c>
      <c r="D2647" s="2">
        <v>22061</v>
      </c>
      <c r="E2647" t="s">
        <v>6135</v>
      </c>
      <c r="F2647" t="s">
        <v>2588</v>
      </c>
      <c r="G2647">
        <v>28616328</v>
      </c>
    </row>
    <row r="2648" spans="1:7" x14ac:dyDescent="0.35">
      <c r="A2648" t="s">
        <v>780</v>
      </c>
      <c r="B2648">
        <v>925817645</v>
      </c>
      <c r="C2648" t="s">
        <v>6104</v>
      </c>
      <c r="D2648" s="2">
        <v>35210</v>
      </c>
      <c r="E2648" t="s">
        <v>6127</v>
      </c>
      <c r="F2648" t="s">
        <v>6162</v>
      </c>
      <c r="G2648">
        <v>580844352</v>
      </c>
    </row>
    <row r="2649" spans="1:7" x14ac:dyDescent="0.35">
      <c r="A2649" t="s">
        <v>5129</v>
      </c>
      <c r="B2649">
        <v>738684930</v>
      </c>
      <c r="C2649" t="s">
        <v>6108</v>
      </c>
      <c r="D2649" s="2">
        <v>23887</v>
      </c>
      <c r="E2649" t="s">
        <v>6131</v>
      </c>
      <c r="F2649" t="s">
        <v>6170</v>
      </c>
      <c r="G2649">
        <v>116049969</v>
      </c>
    </row>
    <row r="2650" spans="1:7" x14ac:dyDescent="0.35">
      <c r="A2650" t="s">
        <v>4694</v>
      </c>
      <c r="B2650">
        <v>65374783</v>
      </c>
      <c r="C2650" t="s">
        <v>6103</v>
      </c>
      <c r="D2650" s="2">
        <v>26444</v>
      </c>
      <c r="E2650" t="s">
        <v>6127</v>
      </c>
      <c r="F2650" t="s">
        <v>6134</v>
      </c>
      <c r="G2650">
        <v>1026623125</v>
      </c>
    </row>
    <row r="2651" spans="1:7" x14ac:dyDescent="0.35">
      <c r="A2651" t="s">
        <v>2371</v>
      </c>
      <c r="B2651">
        <v>938304870</v>
      </c>
      <c r="C2651" t="s">
        <v>6113</v>
      </c>
      <c r="D2651" s="2">
        <v>24616</v>
      </c>
      <c r="E2651" t="s">
        <v>6135</v>
      </c>
      <c r="F2651" t="s">
        <v>2919</v>
      </c>
      <c r="G2651">
        <v>727111056</v>
      </c>
    </row>
    <row r="2652" spans="1:7" x14ac:dyDescent="0.35">
      <c r="A2652" t="s">
        <v>2695</v>
      </c>
      <c r="B2652">
        <v>750048021</v>
      </c>
      <c r="C2652" t="s">
        <v>6122</v>
      </c>
      <c r="D2652" s="2">
        <v>33382</v>
      </c>
      <c r="E2652" t="s">
        <v>6140</v>
      </c>
      <c r="F2652" t="s">
        <v>6164</v>
      </c>
      <c r="G2652">
        <v>1516228896</v>
      </c>
    </row>
    <row r="2653" spans="1:7" x14ac:dyDescent="0.35">
      <c r="A2653" t="s">
        <v>3497</v>
      </c>
      <c r="B2653">
        <v>756616012</v>
      </c>
      <c r="C2653" t="s">
        <v>6115</v>
      </c>
      <c r="D2653" s="2">
        <v>34478</v>
      </c>
      <c r="E2653" t="s">
        <v>6133</v>
      </c>
      <c r="F2653" t="s">
        <v>6171</v>
      </c>
      <c r="G2653">
        <v>13071168</v>
      </c>
    </row>
    <row r="2654" spans="1:7" x14ac:dyDescent="0.35">
      <c r="A2654" t="s">
        <v>2357</v>
      </c>
      <c r="B2654">
        <v>753092163</v>
      </c>
      <c r="C2654" t="s">
        <v>6104</v>
      </c>
      <c r="D2654" s="2">
        <v>39958</v>
      </c>
      <c r="E2654" t="s">
        <v>6131</v>
      </c>
      <c r="F2654" t="s">
        <v>6128</v>
      </c>
      <c r="G2654">
        <v>665841792</v>
      </c>
    </row>
    <row r="2655" spans="1:7" x14ac:dyDescent="0.35">
      <c r="A2655" t="s">
        <v>5596</v>
      </c>
      <c r="B2655">
        <v>703370261</v>
      </c>
      <c r="C2655" t="s">
        <v>6112</v>
      </c>
      <c r="D2655" s="2">
        <v>38132</v>
      </c>
      <c r="E2655" t="s">
        <v>6135</v>
      </c>
      <c r="F2655" t="s">
        <v>6173</v>
      </c>
      <c r="G2655">
        <v>17834592</v>
      </c>
    </row>
    <row r="2656" spans="1:7" x14ac:dyDescent="0.35">
      <c r="A2656" t="s">
        <v>757</v>
      </c>
      <c r="B2656">
        <v>961950727</v>
      </c>
      <c r="C2656" t="s">
        <v>6108</v>
      </c>
      <c r="D2656" s="2">
        <v>32653</v>
      </c>
      <c r="E2656" t="s">
        <v>6131</v>
      </c>
      <c r="F2656" t="s">
        <v>6168</v>
      </c>
      <c r="G2656">
        <v>2739497984</v>
      </c>
    </row>
    <row r="2657" spans="1:7" x14ac:dyDescent="0.35">
      <c r="A2657" t="s">
        <v>1873</v>
      </c>
      <c r="B2657">
        <v>582771873</v>
      </c>
      <c r="C2657" t="s">
        <v>6117</v>
      </c>
      <c r="D2657" s="2">
        <v>39226</v>
      </c>
      <c r="E2657" t="s">
        <v>6129</v>
      </c>
      <c r="F2657" t="s">
        <v>6150</v>
      </c>
      <c r="G2657">
        <v>499911489</v>
      </c>
    </row>
    <row r="2658" spans="1:7" x14ac:dyDescent="0.35">
      <c r="A2658" t="s">
        <v>2892</v>
      </c>
      <c r="B2658">
        <v>723847813</v>
      </c>
      <c r="C2658" t="s">
        <v>6112</v>
      </c>
      <c r="D2658" s="2">
        <v>39226</v>
      </c>
      <c r="E2658" t="s">
        <v>6131</v>
      </c>
      <c r="F2658" t="s">
        <v>6155</v>
      </c>
      <c r="G2658">
        <v>1179511389</v>
      </c>
    </row>
    <row r="2659" spans="1:7" x14ac:dyDescent="0.35">
      <c r="A2659" t="s">
        <v>231</v>
      </c>
      <c r="B2659">
        <v>470311784</v>
      </c>
      <c r="C2659" t="s">
        <v>6113</v>
      </c>
      <c r="D2659" s="2">
        <v>38497</v>
      </c>
      <c r="E2659" t="s">
        <v>6131</v>
      </c>
      <c r="F2659" t="s">
        <v>2919</v>
      </c>
      <c r="G2659">
        <v>514313467</v>
      </c>
    </row>
    <row r="2660" spans="1:7" x14ac:dyDescent="0.35">
      <c r="A2660" t="s">
        <v>3844</v>
      </c>
      <c r="B2660">
        <v>755744915</v>
      </c>
      <c r="C2660" t="s">
        <v>6108</v>
      </c>
      <c r="D2660" s="2">
        <v>29366</v>
      </c>
      <c r="E2660" t="s">
        <v>6135</v>
      </c>
      <c r="F2660" t="s">
        <v>6130</v>
      </c>
      <c r="G2660">
        <v>3005128</v>
      </c>
    </row>
    <row r="2661" spans="1:7" x14ac:dyDescent="0.35">
      <c r="A2661" t="s">
        <v>3816</v>
      </c>
      <c r="B2661">
        <v>272264222</v>
      </c>
      <c r="C2661" t="s">
        <v>6111</v>
      </c>
      <c r="D2661" s="2">
        <v>41783</v>
      </c>
      <c r="E2661" t="s">
        <v>6129</v>
      </c>
      <c r="F2661" t="s">
        <v>561</v>
      </c>
      <c r="G2661">
        <v>672767796</v>
      </c>
    </row>
    <row r="2662" spans="1:7" x14ac:dyDescent="0.35">
      <c r="A2662" t="s">
        <v>1949</v>
      </c>
      <c r="B2662">
        <v>503978562</v>
      </c>
      <c r="C2662" t="s">
        <v>6108</v>
      </c>
      <c r="D2662" s="2">
        <v>26077</v>
      </c>
      <c r="E2662" t="s">
        <v>6131</v>
      </c>
      <c r="F2662" t="s">
        <v>6170</v>
      </c>
      <c r="G2662">
        <v>1393045632</v>
      </c>
    </row>
    <row r="2663" spans="1:7" x14ac:dyDescent="0.35">
      <c r="A2663" t="s">
        <v>309</v>
      </c>
      <c r="B2663">
        <v>587004640</v>
      </c>
      <c r="C2663" t="s">
        <v>6108</v>
      </c>
      <c r="D2663" s="2">
        <v>36304</v>
      </c>
      <c r="E2663" t="s">
        <v>6135</v>
      </c>
      <c r="F2663" t="s">
        <v>6146</v>
      </c>
      <c r="G2663">
        <v>4749089751</v>
      </c>
    </row>
    <row r="2664" spans="1:7" x14ac:dyDescent="0.35">
      <c r="A2664" t="s">
        <v>1103</v>
      </c>
      <c r="B2664">
        <v>665456622</v>
      </c>
      <c r="C2664" t="s">
        <v>6108</v>
      </c>
      <c r="D2664" s="2">
        <v>23522</v>
      </c>
      <c r="E2664" t="s">
        <v>6140</v>
      </c>
      <c r="F2664" t="s">
        <v>6170</v>
      </c>
      <c r="G2664">
        <v>451992592</v>
      </c>
    </row>
    <row r="2665" spans="1:7" x14ac:dyDescent="0.35">
      <c r="A2665" t="s">
        <v>1989</v>
      </c>
      <c r="B2665">
        <v>870101837</v>
      </c>
      <c r="C2665" t="s">
        <v>6121</v>
      </c>
      <c r="D2665" s="2">
        <v>35575</v>
      </c>
      <c r="E2665" t="s">
        <v>6135</v>
      </c>
      <c r="F2665" t="s">
        <v>6145</v>
      </c>
      <c r="G2665">
        <v>894848232</v>
      </c>
    </row>
    <row r="2666" spans="1:7" x14ac:dyDescent="0.35">
      <c r="A2666" t="s">
        <v>1614</v>
      </c>
      <c r="B2666">
        <v>200536311</v>
      </c>
      <c r="C2666" t="s">
        <v>6113</v>
      </c>
      <c r="D2666" s="2">
        <v>25348</v>
      </c>
      <c r="E2666" t="s">
        <v>6133</v>
      </c>
      <c r="F2666" t="s">
        <v>2588</v>
      </c>
      <c r="G2666">
        <v>10012392</v>
      </c>
    </row>
    <row r="2667" spans="1:7" x14ac:dyDescent="0.35">
      <c r="A2667" t="s">
        <v>6032</v>
      </c>
      <c r="B2667">
        <v>227936833</v>
      </c>
      <c r="C2667" t="s">
        <v>6121</v>
      </c>
      <c r="D2667" s="2">
        <v>23522</v>
      </c>
      <c r="E2667" t="s">
        <v>6133</v>
      </c>
      <c r="F2667" t="s">
        <v>6157</v>
      </c>
      <c r="G2667">
        <v>27189888</v>
      </c>
    </row>
    <row r="2668" spans="1:7" x14ac:dyDescent="0.35">
      <c r="A2668" t="s">
        <v>3316</v>
      </c>
      <c r="B2668">
        <v>771715932</v>
      </c>
      <c r="C2668" t="s">
        <v>6121</v>
      </c>
      <c r="D2668" s="2">
        <v>40687</v>
      </c>
      <c r="E2668" t="s">
        <v>6135</v>
      </c>
      <c r="F2668" t="s">
        <v>6147</v>
      </c>
      <c r="G2668">
        <v>50180067</v>
      </c>
    </row>
    <row r="2669" spans="1:7" x14ac:dyDescent="0.35">
      <c r="A2669" t="s">
        <v>3886</v>
      </c>
      <c r="B2669">
        <v>914611148</v>
      </c>
      <c r="C2669" t="s">
        <v>6112</v>
      </c>
      <c r="D2669" s="2">
        <v>21694</v>
      </c>
      <c r="E2669" t="s">
        <v>6135</v>
      </c>
      <c r="F2669" t="s">
        <v>6173</v>
      </c>
      <c r="G2669">
        <v>947666394</v>
      </c>
    </row>
    <row r="2670" spans="1:7" x14ac:dyDescent="0.35">
      <c r="A2670" t="s">
        <v>4403</v>
      </c>
      <c r="B2670">
        <v>486687485</v>
      </c>
      <c r="C2670" t="s">
        <v>6113</v>
      </c>
      <c r="D2670" s="2">
        <v>26809</v>
      </c>
      <c r="E2670" t="s">
        <v>6133</v>
      </c>
      <c r="F2670" t="s">
        <v>6153</v>
      </c>
      <c r="G2670">
        <v>959268618</v>
      </c>
    </row>
    <row r="2671" spans="1:7" x14ac:dyDescent="0.35">
      <c r="A2671" t="s">
        <v>2665</v>
      </c>
      <c r="B2671">
        <v>261085420</v>
      </c>
      <c r="C2671" t="s">
        <v>6120</v>
      </c>
      <c r="D2671" s="2">
        <v>41419</v>
      </c>
      <c r="E2671" t="s">
        <v>6129</v>
      </c>
      <c r="F2671" t="s">
        <v>6139</v>
      </c>
      <c r="G2671">
        <v>2294045325</v>
      </c>
    </row>
    <row r="2672" spans="1:7" x14ac:dyDescent="0.35">
      <c r="A2672" t="s">
        <v>2029</v>
      </c>
      <c r="B2672">
        <v>275081482</v>
      </c>
      <c r="C2672" t="s">
        <v>6121</v>
      </c>
      <c r="D2672" s="2">
        <v>42515</v>
      </c>
      <c r="E2672" t="s">
        <v>6127</v>
      </c>
      <c r="F2672" t="s">
        <v>6157</v>
      </c>
      <c r="G2672">
        <v>978506763</v>
      </c>
    </row>
    <row r="2673" spans="1:7" x14ac:dyDescent="0.35">
      <c r="A2673" t="s">
        <v>383</v>
      </c>
      <c r="B2673">
        <v>291037595</v>
      </c>
      <c r="C2673" t="s">
        <v>6101</v>
      </c>
      <c r="D2673" s="2">
        <v>20965</v>
      </c>
      <c r="E2673" t="s">
        <v>6135</v>
      </c>
      <c r="F2673" t="s">
        <v>6132</v>
      </c>
      <c r="G2673">
        <v>4270856535</v>
      </c>
    </row>
    <row r="2674" spans="1:7" x14ac:dyDescent="0.35">
      <c r="A2674" t="s">
        <v>532</v>
      </c>
      <c r="B2674">
        <v>436529029</v>
      </c>
      <c r="C2674" t="s">
        <v>6121</v>
      </c>
      <c r="D2674" s="2">
        <v>24251</v>
      </c>
      <c r="E2674" t="s">
        <v>6129</v>
      </c>
      <c r="F2674" t="s">
        <v>6147</v>
      </c>
      <c r="G2674">
        <v>376004169</v>
      </c>
    </row>
    <row r="2675" spans="1:7" x14ac:dyDescent="0.35">
      <c r="A2675" t="s">
        <v>5202</v>
      </c>
      <c r="B2675">
        <v>357002076</v>
      </c>
      <c r="C2675" t="s">
        <v>6114</v>
      </c>
      <c r="D2675" s="2">
        <v>32653</v>
      </c>
      <c r="E2675" t="s">
        <v>6135</v>
      </c>
      <c r="F2675" t="s">
        <v>6151</v>
      </c>
      <c r="G2675">
        <v>1279572321</v>
      </c>
    </row>
    <row r="2676" spans="1:7" x14ac:dyDescent="0.35">
      <c r="A2676" t="s">
        <v>5610</v>
      </c>
      <c r="B2676">
        <v>128041075</v>
      </c>
      <c r="C2676" t="s">
        <v>6104</v>
      </c>
      <c r="D2676" s="2">
        <v>41783</v>
      </c>
      <c r="E2676" t="s">
        <v>6129</v>
      </c>
      <c r="F2676" t="s">
        <v>6128</v>
      </c>
      <c r="G2676">
        <v>2577526875</v>
      </c>
    </row>
    <row r="2677" spans="1:7" x14ac:dyDescent="0.35">
      <c r="A2677" t="s">
        <v>4245</v>
      </c>
      <c r="B2677">
        <v>746872224</v>
      </c>
      <c r="C2677" t="s">
        <v>6112</v>
      </c>
      <c r="D2677" s="2">
        <v>43609</v>
      </c>
      <c r="E2677" t="s">
        <v>6133</v>
      </c>
      <c r="F2677" t="s">
        <v>6155</v>
      </c>
      <c r="G2677">
        <v>23531046</v>
      </c>
    </row>
    <row r="2678" spans="1:7" x14ac:dyDescent="0.35">
      <c r="A2678" t="s">
        <v>392</v>
      </c>
      <c r="B2678">
        <v>636413404</v>
      </c>
      <c r="C2678" t="s">
        <v>6111</v>
      </c>
      <c r="D2678" s="2">
        <v>21329</v>
      </c>
      <c r="E2678" t="s">
        <v>6127</v>
      </c>
      <c r="F2678" t="s">
        <v>561</v>
      </c>
      <c r="G2678">
        <v>2976171424</v>
      </c>
    </row>
    <row r="2679" spans="1:7" x14ac:dyDescent="0.35">
      <c r="A2679" t="s">
        <v>759</v>
      </c>
      <c r="B2679">
        <v>219530629</v>
      </c>
      <c r="C2679" t="s">
        <v>6114</v>
      </c>
      <c r="D2679" s="2">
        <v>41783</v>
      </c>
      <c r="E2679" t="s">
        <v>6135</v>
      </c>
      <c r="F2679" t="s">
        <v>6151</v>
      </c>
      <c r="G2679">
        <v>1967152236</v>
      </c>
    </row>
    <row r="2680" spans="1:7" x14ac:dyDescent="0.35">
      <c r="A2680" t="s">
        <v>2337</v>
      </c>
      <c r="B2680">
        <v>375118877</v>
      </c>
      <c r="C2680" t="s">
        <v>6122</v>
      </c>
      <c r="D2680" s="2">
        <v>38497</v>
      </c>
      <c r="E2680" t="s">
        <v>6129</v>
      </c>
      <c r="F2680" t="s">
        <v>4140</v>
      </c>
      <c r="G2680">
        <v>33179703</v>
      </c>
    </row>
    <row r="2681" spans="1:7" x14ac:dyDescent="0.35">
      <c r="A2681" t="s">
        <v>5241</v>
      </c>
      <c r="B2681">
        <v>138796033</v>
      </c>
      <c r="C2681" t="s">
        <v>6101</v>
      </c>
      <c r="D2681" s="2">
        <v>34843</v>
      </c>
      <c r="E2681" t="s">
        <v>6135</v>
      </c>
      <c r="F2681" t="s">
        <v>6132</v>
      </c>
      <c r="G2681">
        <v>2428432508</v>
      </c>
    </row>
    <row r="2682" spans="1:7" x14ac:dyDescent="0.35">
      <c r="A2682" t="s">
        <v>1570</v>
      </c>
      <c r="B2682">
        <v>638191269</v>
      </c>
      <c r="C2682" t="s">
        <v>6112</v>
      </c>
      <c r="D2682" s="2">
        <v>25348</v>
      </c>
      <c r="E2682" t="s">
        <v>6129</v>
      </c>
      <c r="F2682" t="s">
        <v>6173</v>
      </c>
      <c r="G2682">
        <v>3041308659</v>
      </c>
    </row>
    <row r="2683" spans="1:7" x14ac:dyDescent="0.35">
      <c r="A2683" t="s">
        <v>3141</v>
      </c>
      <c r="B2683">
        <v>169864235</v>
      </c>
      <c r="C2683" t="s">
        <v>6112</v>
      </c>
      <c r="D2683" s="2">
        <v>33017</v>
      </c>
      <c r="E2683" t="s">
        <v>6135</v>
      </c>
      <c r="F2683" t="s">
        <v>6173</v>
      </c>
      <c r="G2683">
        <v>3386740425</v>
      </c>
    </row>
    <row r="2684" spans="1:7" x14ac:dyDescent="0.35">
      <c r="A2684" t="s">
        <v>1995</v>
      </c>
      <c r="B2684">
        <v>872982431</v>
      </c>
      <c r="C2684" t="s">
        <v>6108</v>
      </c>
      <c r="D2684" s="2">
        <v>43976</v>
      </c>
      <c r="E2684" t="s">
        <v>6129</v>
      </c>
      <c r="F2684" t="s">
        <v>6168</v>
      </c>
      <c r="G2684">
        <v>1847256459</v>
      </c>
    </row>
    <row r="2685" spans="1:7" x14ac:dyDescent="0.35">
      <c r="A2685" t="s">
        <v>4783</v>
      </c>
      <c r="B2685">
        <v>307023024</v>
      </c>
      <c r="C2685" t="s">
        <v>6104</v>
      </c>
      <c r="D2685" s="2">
        <v>24616</v>
      </c>
      <c r="E2685" t="s">
        <v>6129</v>
      </c>
      <c r="F2685" t="s">
        <v>6128</v>
      </c>
      <c r="G2685">
        <v>75068868</v>
      </c>
    </row>
    <row r="2686" spans="1:7" x14ac:dyDescent="0.35">
      <c r="A2686" t="s">
        <v>5399</v>
      </c>
      <c r="B2686">
        <v>851102681</v>
      </c>
      <c r="C2686" t="s">
        <v>6109</v>
      </c>
      <c r="D2686" s="2">
        <v>31921</v>
      </c>
      <c r="E2686" t="s">
        <v>6127</v>
      </c>
      <c r="F2686" t="s">
        <v>6160</v>
      </c>
      <c r="G2686">
        <v>923890188</v>
      </c>
    </row>
    <row r="2687" spans="1:7" x14ac:dyDescent="0.35">
      <c r="A2687" t="s">
        <v>3434</v>
      </c>
      <c r="B2687">
        <v>991907150</v>
      </c>
      <c r="C2687" t="s">
        <v>6114</v>
      </c>
      <c r="D2687" s="2">
        <v>20233</v>
      </c>
      <c r="E2687" t="s">
        <v>6127</v>
      </c>
      <c r="F2687" t="s">
        <v>6151</v>
      </c>
      <c r="G2687">
        <v>1740993408</v>
      </c>
    </row>
    <row r="2688" spans="1:7" x14ac:dyDescent="0.35">
      <c r="A2688" t="s">
        <v>5460</v>
      </c>
      <c r="B2688">
        <v>612985364</v>
      </c>
      <c r="C2688" t="s">
        <v>6114</v>
      </c>
      <c r="D2688" s="2">
        <v>22426</v>
      </c>
      <c r="E2688" t="s">
        <v>6129</v>
      </c>
      <c r="F2688" t="s">
        <v>6167</v>
      </c>
      <c r="G2688">
        <v>2343134628</v>
      </c>
    </row>
    <row r="2689" spans="1:7" x14ac:dyDescent="0.35">
      <c r="A2689" t="s">
        <v>453</v>
      </c>
      <c r="B2689">
        <v>436724092</v>
      </c>
      <c r="C2689" t="s">
        <v>6112</v>
      </c>
      <c r="D2689" s="2">
        <v>38497</v>
      </c>
      <c r="E2689" t="s">
        <v>6135</v>
      </c>
      <c r="F2689" t="s">
        <v>6155</v>
      </c>
      <c r="G2689">
        <v>2127649545</v>
      </c>
    </row>
    <row r="2690" spans="1:7" x14ac:dyDescent="0.35">
      <c r="A2690" t="s">
        <v>2426</v>
      </c>
      <c r="B2690">
        <v>728432966</v>
      </c>
      <c r="C2690" t="s">
        <v>6103</v>
      </c>
      <c r="D2690" s="2">
        <v>20233</v>
      </c>
      <c r="E2690" t="s">
        <v>6129</v>
      </c>
      <c r="F2690" t="s">
        <v>6165</v>
      </c>
      <c r="G2690">
        <v>1998503595</v>
      </c>
    </row>
    <row r="2691" spans="1:7" x14ac:dyDescent="0.35">
      <c r="A2691" t="s">
        <v>1076</v>
      </c>
      <c r="B2691">
        <v>309409121</v>
      </c>
      <c r="C2691" t="s">
        <v>6105</v>
      </c>
      <c r="D2691" s="2">
        <v>31556</v>
      </c>
      <c r="E2691" t="s">
        <v>6127</v>
      </c>
      <c r="F2691" t="s">
        <v>6141</v>
      </c>
      <c r="G2691">
        <v>3249376074</v>
      </c>
    </row>
    <row r="2692" spans="1:7" x14ac:dyDescent="0.35">
      <c r="A2692" t="s">
        <v>100</v>
      </c>
      <c r="B2692">
        <v>897495570</v>
      </c>
      <c r="C2692" t="s">
        <v>6108</v>
      </c>
      <c r="D2692" s="2">
        <v>31192</v>
      </c>
      <c r="E2692" t="s">
        <v>6129</v>
      </c>
      <c r="F2692" t="s">
        <v>6152</v>
      </c>
      <c r="G2692">
        <v>22787919</v>
      </c>
    </row>
    <row r="2693" spans="1:7" x14ac:dyDescent="0.35">
      <c r="A2693" t="s">
        <v>2860</v>
      </c>
      <c r="B2693">
        <v>668485689</v>
      </c>
      <c r="C2693" t="s">
        <v>6102</v>
      </c>
      <c r="D2693" s="2">
        <v>24616</v>
      </c>
      <c r="E2693" t="s">
        <v>6133</v>
      </c>
      <c r="F2693" t="s">
        <v>6161</v>
      </c>
      <c r="G2693">
        <v>4870568844</v>
      </c>
    </row>
    <row r="2694" spans="1:7" x14ac:dyDescent="0.35">
      <c r="A2694" t="s">
        <v>2527</v>
      </c>
      <c r="B2694">
        <v>221419824</v>
      </c>
      <c r="C2694" t="s">
        <v>6107</v>
      </c>
      <c r="D2694" s="2">
        <v>39958</v>
      </c>
      <c r="E2694" t="s">
        <v>6135</v>
      </c>
      <c r="F2694" t="s">
        <v>6156</v>
      </c>
      <c r="G2694">
        <v>412837035</v>
      </c>
    </row>
    <row r="2695" spans="1:7" x14ac:dyDescent="0.35">
      <c r="A2695" t="s">
        <v>5592</v>
      </c>
      <c r="B2695">
        <v>812368688</v>
      </c>
      <c r="C2695" t="s">
        <v>6120</v>
      </c>
      <c r="D2695" s="2">
        <v>39593</v>
      </c>
      <c r="E2695" t="s">
        <v>6129</v>
      </c>
      <c r="F2695" t="s">
        <v>4096</v>
      </c>
      <c r="G2695">
        <v>1680141825</v>
      </c>
    </row>
    <row r="2696" spans="1:7" x14ac:dyDescent="0.35">
      <c r="A2696" t="s">
        <v>1029</v>
      </c>
      <c r="B2696">
        <v>22150365</v>
      </c>
      <c r="C2696" t="s">
        <v>6108</v>
      </c>
      <c r="D2696" s="2">
        <v>37400</v>
      </c>
      <c r="E2696" t="s">
        <v>6135</v>
      </c>
      <c r="F2696" t="s">
        <v>6152</v>
      </c>
      <c r="G2696">
        <v>2453018034</v>
      </c>
    </row>
    <row r="2697" spans="1:7" x14ac:dyDescent="0.35">
      <c r="A2697" t="s">
        <v>3848</v>
      </c>
      <c r="B2697">
        <v>109186210</v>
      </c>
      <c r="C2697" t="s">
        <v>6119</v>
      </c>
      <c r="D2697" s="2">
        <v>44705</v>
      </c>
      <c r="E2697" t="s">
        <v>6131</v>
      </c>
      <c r="F2697" t="s">
        <v>6172</v>
      </c>
      <c r="G2697">
        <v>200436795</v>
      </c>
    </row>
    <row r="2698" spans="1:7" x14ac:dyDescent="0.35">
      <c r="A2698" t="s">
        <v>1681</v>
      </c>
      <c r="B2698">
        <v>662985666</v>
      </c>
      <c r="C2698" t="s">
        <v>6116</v>
      </c>
      <c r="D2698" s="2">
        <v>35575</v>
      </c>
      <c r="E2698" t="s">
        <v>6133</v>
      </c>
      <c r="F2698" t="s">
        <v>6149</v>
      </c>
      <c r="G2698">
        <v>417117077</v>
      </c>
    </row>
    <row r="2699" spans="1:7" x14ac:dyDescent="0.35">
      <c r="A2699" t="s">
        <v>62</v>
      </c>
      <c r="B2699">
        <v>66154412</v>
      </c>
      <c r="C2699" t="s">
        <v>6120</v>
      </c>
      <c r="D2699" s="2">
        <v>29366</v>
      </c>
      <c r="E2699" t="s">
        <v>6135</v>
      </c>
      <c r="F2699" t="s">
        <v>4096</v>
      </c>
      <c r="G2699">
        <v>9260775</v>
      </c>
    </row>
    <row r="2700" spans="1:7" x14ac:dyDescent="0.35">
      <c r="A2700" t="s">
        <v>4420</v>
      </c>
      <c r="B2700">
        <v>853402528</v>
      </c>
      <c r="C2700" t="s">
        <v>6113</v>
      </c>
      <c r="D2700" s="2">
        <v>41054</v>
      </c>
      <c r="E2700" t="s">
        <v>6129</v>
      </c>
      <c r="F2700" t="s">
        <v>6153</v>
      </c>
      <c r="G2700">
        <v>1820336145</v>
      </c>
    </row>
    <row r="2701" spans="1:7" x14ac:dyDescent="0.35">
      <c r="A2701" t="s">
        <v>1003</v>
      </c>
      <c r="B2701">
        <v>314669857</v>
      </c>
      <c r="C2701" t="s">
        <v>6101</v>
      </c>
      <c r="D2701" s="2">
        <v>34843</v>
      </c>
      <c r="E2701" t="s">
        <v>6127</v>
      </c>
      <c r="F2701" t="s">
        <v>6132</v>
      </c>
      <c r="G2701">
        <v>3782814288</v>
      </c>
    </row>
    <row r="2702" spans="1:7" x14ac:dyDescent="0.35">
      <c r="A2702" t="s">
        <v>2283</v>
      </c>
      <c r="B2702">
        <v>473113900</v>
      </c>
      <c r="C2702" t="s">
        <v>6116</v>
      </c>
      <c r="D2702" s="2">
        <v>38497</v>
      </c>
      <c r="E2702" t="s">
        <v>6131</v>
      </c>
      <c r="F2702" t="s">
        <v>6149</v>
      </c>
      <c r="G2702">
        <v>2291316928</v>
      </c>
    </row>
    <row r="2703" spans="1:7" x14ac:dyDescent="0.35">
      <c r="A2703" t="s">
        <v>1345</v>
      </c>
      <c r="B2703">
        <v>528154145</v>
      </c>
      <c r="C2703" t="s">
        <v>6113</v>
      </c>
      <c r="D2703" s="2">
        <v>38132</v>
      </c>
      <c r="E2703" t="s">
        <v>6127</v>
      </c>
      <c r="F2703" t="s">
        <v>2588</v>
      </c>
      <c r="G2703">
        <v>856959488</v>
      </c>
    </row>
    <row r="2704" spans="1:7" x14ac:dyDescent="0.35">
      <c r="A2704" t="s">
        <v>5184</v>
      </c>
      <c r="B2704">
        <v>669645088</v>
      </c>
      <c r="C2704" t="s">
        <v>6102</v>
      </c>
      <c r="D2704" s="2">
        <v>44341</v>
      </c>
      <c r="E2704" t="s">
        <v>6129</v>
      </c>
      <c r="F2704" t="s">
        <v>6161</v>
      </c>
      <c r="G2704">
        <v>1136845567</v>
      </c>
    </row>
    <row r="2705" spans="1:7" x14ac:dyDescent="0.35">
      <c r="A2705" t="s">
        <v>4529</v>
      </c>
      <c r="B2705">
        <v>672546494</v>
      </c>
      <c r="C2705" t="s">
        <v>6102</v>
      </c>
      <c r="D2705" s="2">
        <v>44341</v>
      </c>
      <c r="E2705" t="s">
        <v>6129</v>
      </c>
      <c r="F2705" t="s">
        <v>6138</v>
      </c>
      <c r="G2705">
        <v>200034648</v>
      </c>
    </row>
    <row r="2706" spans="1:7" x14ac:dyDescent="0.35">
      <c r="A2706" t="s">
        <v>4793</v>
      </c>
      <c r="B2706">
        <v>601202545</v>
      </c>
      <c r="C2706" t="s">
        <v>6122</v>
      </c>
      <c r="D2706" s="2">
        <v>27905</v>
      </c>
      <c r="E2706" t="s">
        <v>6135</v>
      </c>
      <c r="F2706" t="s">
        <v>4140</v>
      </c>
      <c r="G2706">
        <v>1281547872</v>
      </c>
    </row>
    <row r="2707" spans="1:7" x14ac:dyDescent="0.35">
      <c r="A2707" t="s">
        <v>1671</v>
      </c>
      <c r="B2707">
        <v>951603348</v>
      </c>
      <c r="C2707" t="s">
        <v>6121</v>
      </c>
      <c r="D2707" s="2">
        <v>36304</v>
      </c>
      <c r="E2707" t="s">
        <v>6135</v>
      </c>
      <c r="F2707" t="s">
        <v>6145</v>
      </c>
      <c r="G2707">
        <v>6740547</v>
      </c>
    </row>
    <row r="2708" spans="1:7" x14ac:dyDescent="0.35">
      <c r="A2708" t="s">
        <v>4831</v>
      </c>
      <c r="B2708">
        <v>109729048</v>
      </c>
      <c r="C2708" t="s">
        <v>6102</v>
      </c>
      <c r="D2708" s="2">
        <v>26077</v>
      </c>
      <c r="E2708" t="s">
        <v>6131</v>
      </c>
      <c r="F2708" t="s">
        <v>6138</v>
      </c>
      <c r="G2708">
        <v>3537170343</v>
      </c>
    </row>
    <row r="2709" spans="1:7" x14ac:dyDescent="0.35">
      <c r="A2709" t="s">
        <v>3053</v>
      </c>
      <c r="B2709">
        <v>578792341</v>
      </c>
      <c r="C2709" t="s">
        <v>6122</v>
      </c>
      <c r="D2709" s="2">
        <v>21694</v>
      </c>
      <c r="E2709" t="s">
        <v>6133</v>
      </c>
      <c r="F2709" t="s">
        <v>4140</v>
      </c>
      <c r="G2709">
        <v>8271471</v>
      </c>
    </row>
    <row r="2710" spans="1:7" x14ac:dyDescent="0.35">
      <c r="A2710" t="s">
        <v>3167</v>
      </c>
      <c r="B2710">
        <v>376945350</v>
      </c>
      <c r="C2710" t="s">
        <v>6103</v>
      </c>
      <c r="D2710" s="2">
        <v>21694</v>
      </c>
      <c r="E2710" t="s">
        <v>6127</v>
      </c>
      <c r="F2710" t="s">
        <v>6165</v>
      </c>
      <c r="G2710">
        <v>2746551296</v>
      </c>
    </row>
    <row r="2711" spans="1:7" x14ac:dyDescent="0.35">
      <c r="A2711" t="s">
        <v>5349</v>
      </c>
      <c r="B2711">
        <v>609838793</v>
      </c>
      <c r="C2711" t="s">
        <v>6121</v>
      </c>
      <c r="D2711" s="2">
        <v>32288</v>
      </c>
      <c r="E2711" t="s">
        <v>6135</v>
      </c>
      <c r="F2711" t="s">
        <v>6145</v>
      </c>
      <c r="G2711">
        <v>25684542</v>
      </c>
    </row>
    <row r="2712" spans="1:7" x14ac:dyDescent="0.35">
      <c r="A2712" t="s">
        <v>5206</v>
      </c>
      <c r="B2712">
        <v>43105506</v>
      </c>
      <c r="C2712" t="s">
        <v>6106</v>
      </c>
      <c r="D2712" s="2">
        <v>39226</v>
      </c>
      <c r="E2712" t="s">
        <v>6135</v>
      </c>
      <c r="F2712" t="s">
        <v>5619</v>
      </c>
      <c r="G2712">
        <v>301319447</v>
      </c>
    </row>
    <row r="2713" spans="1:7" x14ac:dyDescent="0.35">
      <c r="A2713" t="s">
        <v>4672</v>
      </c>
      <c r="B2713">
        <v>238684493</v>
      </c>
      <c r="C2713" t="s">
        <v>6120</v>
      </c>
      <c r="D2713" s="2">
        <v>26077</v>
      </c>
      <c r="E2713" t="s">
        <v>6140</v>
      </c>
      <c r="F2713" t="s">
        <v>4096</v>
      </c>
      <c r="G2713">
        <v>2699424</v>
      </c>
    </row>
    <row r="2714" spans="1:7" x14ac:dyDescent="0.35">
      <c r="A2714" t="s">
        <v>4849</v>
      </c>
      <c r="B2714">
        <v>403325723</v>
      </c>
      <c r="C2714" t="s">
        <v>6108</v>
      </c>
      <c r="D2714" s="2">
        <v>34478</v>
      </c>
      <c r="E2714" t="s">
        <v>6129</v>
      </c>
      <c r="F2714" t="s">
        <v>6144</v>
      </c>
      <c r="G2714">
        <v>732020163</v>
      </c>
    </row>
    <row r="2715" spans="1:7" x14ac:dyDescent="0.35">
      <c r="A2715" t="s">
        <v>3682</v>
      </c>
      <c r="B2715">
        <v>890302611</v>
      </c>
      <c r="C2715" t="s">
        <v>6113</v>
      </c>
      <c r="D2715" s="2">
        <v>24616</v>
      </c>
      <c r="E2715" t="s">
        <v>6135</v>
      </c>
      <c r="F2715" t="s">
        <v>2588</v>
      </c>
      <c r="G2715">
        <v>363137958</v>
      </c>
    </row>
    <row r="2716" spans="1:7" x14ac:dyDescent="0.35">
      <c r="A2716" t="s">
        <v>1633</v>
      </c>
      <c r="B2716">
        <v>143713603</v>
      </c>
      <c r="C2716" t="s">
        <v>6111</v>
      </c>
      <c r="D2716" s="2">
        <v>30827</v>
      </c>
      <c r="E2716" t="s">
        <v>6135</v>
      </c>
      <c r="F2716" t="s">
        <v>6136</v>
      </c>
      <c r="G2716">
        <v>568741971</v>
      </c>
    </row>
    <row r="2717" spans="1:7" x14ac:dyDescent="0.35">
      <c r="A2717" t="s">
        <v>695</v>
      </c>
      <c r="B2717">
        <v>445167434</v>
      </c>
      <c r="C2717" t="s">
        <v>6104</v>
      </c>
      <c r="D2717" s="2">
        <v>37036</v>
      </c>
      <c r="E2717" t="s">
        <v>6131</v>
      </c>
      <c r="F2717" t="s">
        <v>6162</v>
      </c>
      <c r="G2717">
        <v>1269946692</v>
      </c>
    </row>
    <row r="2718" spans="1:7" x14ac:dyDescent="0.35">
      <c r="A2718" t="s">
        <v>1442</v>
      </c>
      <c r="B2718">
        <v>792457149</v>
      </c>
      <c r="C2718" t="s">
        <v>6111</v>
      </c>
      <c r="D2718" s="2">
        <v>31192</v>
      </c>
      <c r="E2718" t="s">
        <v>6131</v>
      </c>
      <c r="F2718" t="s">
        <v>6163</v>
      </c>
      <c r="G2718">
        <v>1927460646</v>
      </c>
    </row>
    <row r="2719" spans="1:7" x14ac:dyDescent="0.35">
      <c r="A2719" t="s">
        <v>4821</v>
      </c>
      <c r="B2719">
        <v>941967865</v>
      </c>
      <c r="C2719" t="s">
        <v>6103</v>
      </c>
      <c r="D2719" s="2">
        <v>39593</v>
      </c>
      <c r="E2719" t="s">
        <v>6133</v>
      </c>
      <c r="F2719" t="s">
        <v>6165</v>
      </c>
      <c r="G2719">
        <v>1235190828</v>
      </c>
    </row>
    <row r="2720" spans="1:7" x14ac:dyDescent="0.35">
      <c r="A2720" t="s">
        <v>2685</v>
      </c>
      <c r="B2720">
        <v>420374851</v>
      </c>
      <c r="C2720" t="s">
        <v>6111</v>
      </c>
      <c r="D2720" s="2">
        <v>20965</v>
      </c>
      <c r="E2720" t="s">
        <v>6135</v>
      </c>
      <c r="F2720" t="s">
        <v>561</v>
      </c>
      <c r="G2720">
        <v>175192752</v>
      </c>
    </row>
    <row r="2721" spans="1:7" x14ac:dyDescent="0.35">
      <c r="A2721" t="s">
        <v>5092</v>
      </c>
      <c r="B2721">
        <v>194508086</v>
      </c>
      <c r="C2721" t="s">
        <v>6120</v>
      </c>
      <c r="D2721" s="2">
        <v>28270</v>
      </c>
      <c r="E2721" t="s">
        <v>6135</v>
      </c>
      <c r="F2721" t="s">
        <v>6139</v>
      </c>
      <c r="G2721">
        <v>1156262625</v>
      </c>
    </row>
    <row r="2722" spans="1:7" x14ac:dyDescent="0.35">
      <c r="A2722" t="s">
        <v>3632</v>
      </c>
      <c r="B2722">
        <v>544147368</v>
      </c>
      <c r="C2722" t="s">
        <v>6102</v>
      </c>
      <c r="D2722" s="2">
        <v>36304</v>
      </c>
      <c r="E2722" t="s">
        <v>6129</v>
      </c>
      <c r="F2722" t="s">
        <v>6161</v>
      </c>
      <c r="G2722">
        <v>1216273212</v>
      </c>
    </row>
    <row r="2723" spans="1:7" x14ac:dyDescent="0.35">
      <c r="A2723" t="s">
        <v>2645</v>
      </c>
      <c r="B2723">
        <v>487111219</v>
      </c>
      <c r="C2723" t="s">
        <v>6116</v>
      </c>
      <c r="D2723" s="2">
        <v>22790</v>
      </c>
      <c r="E2723" t="s">
        <v>6135</v>
      </c>
      <c r="F2723" t="s">
        <v>6149</v>
      </c>
      <c r="G2723">
        <v>2874796281</v>
      </c>
    </row>
    <row r="2724" spans="1:7" x14ac:dyDescent="0.35">
      <c r="A2724" t="s">
        <v>1217</v>
      </c>
      <c r="B2724">
        <v>738835399</v>
      </c>
      <c r="C2724" t="s">
        <v>6111</v>
      </c>
      <c r="D2724" s="2">
        <v>26809</v>
      </c>
      <c r="E2724" t="s">
        <v>6131</v>
      </c>
      <c r="F2724" t="s">
        <v>6163</v>
      </c>
      <c r="G2724">
        <v>1824584664</v>
      </c>
    </row>
    <row r="2725" spans="1:7" x14ac:dyDescent="0.35">
      <c r="A2725" t="s">
        <v>2075</v>
      </c>
      <c r="B2725">
        <v>364056266</v>
      </c>
      <c r="C2725" t="s">
        <v>6115</v>
      </c>
      <c r="D2725" s="2">
        <v>27905</v>
      </c>
      <c r="E2725" t="s">
        <v>6131</v>
      </c>
      <c r="F2725" t="s">
        <v>6171</v>
      </c>
      <c r="G2725">
        <v>1023219657</v>
      </c>
    </row>
    <row r="2726" spans="1:7" x14ac:dyDescent="0.35">
      <c r="A2726" t="s">
        <v>5440</v>
      </c>
      <c r="B2726">
        <v>710014359</v>
      </c>
      <c r="C2726" t="s">
        <v>6102</v>
      </c>
      <c r="D2726" s="2">
        <v>27538</v>
      </c>
      <c r="E2726" t="s">
        <v>6135</v>
      </c>
      <c r="F2726" t="s">
        <v>5615</v>
      </c>
      <c r="G2726">
        <v>1551356928</v>
      </c>
    </row>
    <row r="2727" spans="1:7" x14ac:dyDescent="0.35">
      <c r="A2727" t="s">
        <v>4564</v>
      </c>
      <c r="B2727">
        <v>561127028</v>
      </c>
      <c r="C2727" t="s">
        <v>6102</v>
      </c>
      <c r="D2727" s="2">
        <v>20965</v>
      </c>
      <c r="E2727" t="s">
        <v>6135</v>
      </c>
      <c r="F2727" t="s">
        <v>6161</v>
      </c>
      <c r="G2727">
        <v>1120505568</v>
      </c>
    </row>
    <row r="2728" spans="1:7" x14ac:dyDescent="0.35">
      <c r="A2728" t="s">
        <v>5182</v>
      </c>
      <c r="B2728">
        <v>504825236</v>
      </c>
      <c r="C2728" t="s">
        <v>6107</v>
      </c>
      <c r="D2728" s="2">
        <v>33749</v>
      </c>
      <c r="E2728" t="s">
        <v>6135</v>
      </c>
      <c r="F2728" t="s">
        <v>6156</v>
      </c>
      <c r="G2728">
        <v>294392384</v>
      </c>
    </row>
    <row r="2729" spans="1:7" x14ac:dyDescent="0.35">
      <c r="A2729" t="s">
        <v>5476</v>
      </c>
      <c r="B2729">
        <v>330193537</v>
      </c>
      <c r="C2729" t="s">
        <v>6107</v>
      </c>
      <c r="D2729" s="2">
        <v>38497</v>
      </c>
      <c r="E2729" t="s">
        <v>6133</v>
      </c>
      <c r="F2729" t="s">
        <v>6156</v>
      </c>
      <c r="G2729">
        <v>1483237184</v>
      </c>
    </row>
    <row r="2730" spans="1:7" x14ac:dyDescent="0.35">
      <c r="A2730" t="s">
        <v>3135</v>
      </c>
      <c r="B2730">
        <v>825095612</v>
      </c>
      <c r="C2730" t="s">
        <v>6108</v>
      </c>
      <c r="D2730" s="2">
        <v>35939</v>
      </c>
      <c r="E2730" t="s">
        <v>6127</v>
      </c>
      <c r="F2730" t="s">
        <v>6130</v>
      </c>
      <c r="G2730">
        <v>27092849</v>
      </c>
    </row>
    <row r="2731" spans="1:7" x14ac:dyDescent="0.35">
      <c r="A2731" t="s">
        <v>2115</v>
      </c>
      <c r="B2731">
        <v>380741591</v>
      </c>
      <c r="C2731" t="s">
        <v>6121</v>
      </c>
      <c r="D2731" s="2">
        <v>31921</v>
      </c>
      <c r="E2731" t="s">
        <v>6133</v>
      </c>
      <c r="F2731" t="s">
        <v>6157</v>
      </c>
      <c r="G2731">
        <v>2430199824</v>
      </c>
    </row>
    <row r="2732" spans="1:7" x14ac:dyDescent="0.35">
      <c r="A2732" t="s">
        <v>3305</v>
      </c>
      <c r="B2732">
        <v>420838516</v>
      </c>
      <c r="C2732" t="s">
        <v>6103</v>
      </c>
      <c r="D2732" s="2">
        <v>23522</v>
      </c>
      <c r="E2732" t="s">
        <v>6131</v>
      </c>
      <c r="F2732" t="s">
        <v>6134</v>
      </c>
      <c r="G2732">
        <v>1031636724</v>
      </c>
    </row>
    <row r="2733" spans="1:7" x14ac:dyDescent="0.35">
      <c r="A2733" t="s">
        <v>963</v>
      </c>
      <c r="B2733">
        <v>527024190</v>
      </c>
      <c r="C2733" t="s">
        <v>6108</v>
      </c>
      <c r="D2733" s="2">
        <v>22426</v>
      </c>
      <c r="E2733" t="s">
        <v>6135</v>
      </c>
      <c r="F2733" t="s">
        <v>6146</v>
      </c>
      <c r="G2733">
        <v>1190029764</v>
      </c>
    </row>
    <row r="2734" spans="1:7" x14ac:dyDescent="0.35">
      <c r="A2734" t="s">
        <v>2709</v>
      </c>
      <c r="B2734">
        <v>21780220</v>
      </c>
      <c r="C2734" t="s">
        <v>6119</v>
      </c>
      <c r="D2734" s="2">
        <v>43244</v>
      </c>
      <c r="E2734" t="s">
        <v>6129</v>
      </c>
      <c r="F2734" t="s">
        <v>6172</v>
      </c>
      <c r="G2734">
        <v>4884439656</v>
      </c>
    </row>
    <row r="2735" spans="1:7" x14ac:dyDescent="0.35">
      <c r="A2735" t="s">
        <v>3721</v>
      </c>
      <c r="B2735">
        <v>757592916</v>
      </c>
      <c r="C2735" t="s">
        <v>6108</v>
      </c>
      <c r="D2735" s="2">
        <v>43976</v>
      </c>
      <c r="E2735" t="s">
        <v>6135</v>
      </c>
      <c r="F2735" t="s">
        <v>6146</v>
      </c>
      <c r="G2735">
        <v>235976832</v>
      </c>
    </row>
    <row r="2736" spans="1:7" x14ac:dyDescent="0.35">
      <c r="A2736" t="s">
        <v>2302</v>
      </c>
      <c r="B2736">
        <v>791085065</v>
      </c>
      <c r="C2736" t="s">
        <v>6112</v>
      </c>
      <c r="D2736" s="2">
        <v>25712</v>
      </c>
      <c r="E2736" t="s">
        <v>6135</v>
      </c>
      <c r="F2736" t="s">
        <v>6142</v>
      </c>
      <c r="G2736">
        <v>18303156</v>
      </c>
    </row>
    <row r="2737" spans="1:7" x14ac:dyDescent="0.35">
      <c r="A2737" t="s">
        <v>6018</v>
      </c>
      <c r="B2737">
        <v>436456283</v>
      </c>
      <c r="C2737" t="s">
        <v>6114</v>
      </c>
      <c r="D2737" s="2">
        <v>35575</v>
      </c>
      <c r="E2737" t="s">
        <v>6135</v>
      </c>
      <c r="F2737" t="s">
        <v>6167</v>
      </c>
      <c r="G2737">
        <v>4356321697</v>
      </c>
    </row>
    <row r="2738" spans="1:7" x14ac:dyDescent="0.35">
      <c r="A2738" t="s">
        <v>3868</v>
      </c>
      <c r="B2738">
        <v>436466634</v>
      </c>
      <c r="C2738" t="s">
        <v>6108</v>
      </c>
      <c r="D2738" s="2">
        <v>36304</v>
      </c>
      <c r="E2738" t="s">
        <v>6131</v>
      </c>
      <c r="F2738" t="s">
        <v>6158</v>
      </c>
      <c r="G2738">
        <v>296249292</v>
      </c>
    </row>
    <row r="2739" spans="1:7" x14ac:dyDescent="0.35">
      <c r="A2739" t="s">
        <v>2667</v>
      </c>
      <c r="B2739">
        <v>588250372</v>
      </c>
      <c r="C2739" t="s">
        <v>6120</v>
      </c>
      <c r="D2739" s="2">
        <v>25712</v>
      </c>
      <c r="E2739" t="s">
        <v>6133</v>
      </c>
      <c r="F2739" t="s">
        <v>4096</v>
      </c>
      <c r="G2739">
        <v>3508502624</v>
      </c>
    </row>
    <row r="2740" spans="1:7" x14ac:dyDescent="0.35">
      <c r="A2740" t="s">
        <v>3511</v>
      </c>
      <c r="B2740">
        <v>86614487</v>
      </c>
      <c r="C2740" t="s">
        <v>6102</v>
      </c>
      <c r="D2740" s="2">
        <v>26444</v>
      </c>
      <c r="E2740" t="s">
        <v>6135</v>
      </c>
      <c r="F2740" t="s">
        <v>5615</v>
      </c>
      <c r="G2740">
        <v>2347071685</v>
      </c>
    </row>
    <row r="2741" spans="1:7" x14ac:dyDescent="0.35">
      <c r="A2741" t="s">
        <v>2437</v>
      </c>
      <c r="B2741">
        <v>102279352</v>
      </c>
      <c r="C2741" t="s">
        <v>6113</v>
      </c>
      <c r="D2741" s="2">
        <v>44705</v>
      </c>
      <c r="E2741" t="s">
        <v>6131</v>
      </c>
      <c r="F2741" t="s">
        <v>6153</v>
      </c>
      <c r="G2741">
        <v>2053197</v>
      </c>
    </row>
    <row r="2742" spans="1:7" x14ac:dyDescent="0.35">
      <c r="A2742" t="s">
        <v>2836</v>
      </c>
      <c r="B2742">
        <v>673180431</v>
      </c>
      <c r="C2742" t="s">
        <v>6108</v>
      </c>
      <c r="D2742" s="2">
        <v>39958</v>
      </c>
      <c r="E2742" t="s">
        <v>6127</v>
      </c>
      <c r="F2742" t="s">
        <v>6144</v>
      </c>
      <c r="G2742">
        <v>920053248</v>
      </c>
    </row>
    <row r="2743" spans="1:7" x14ac:dyDescent="0.35">
      <c r="A2743" t="s">
        <v>152</v>
      </c>
      <c r="B2743">
        <v>108622799</v>
      </c>
      <c r="C2743" t="s">
        <v>6113</v>
      </c>
      <c r="D2743" s="2">
        <v>24616</v>
      </c>
      <c r="E2743" t="s">
        <v>6133</v>
      </c>
      <c r="F2743" t="s">
        <v>2588</v>
      </c>
      <c r="G2743">
        <v>892525194</v>
      </c>
    </row>
    <row r="2744" spans="1:7" x14ac:dyDescent="0.35">
      <c r="A2744" t="s">
        <v>1513</v>
      </c>
      <c r="B2744">
        <v>31819356</v>
      </c>
      <c r="C2744" t="s">
        <v>6118</v>
      </c>
      <c r="D2744" s="2">
        <v>23887</v>
      </c>
      <c r="E2744" t="s">
        <v>6135</v>
      </c>
      <c r="F2744" t="s">
        <v>6159</v>
      </c>
      <c r="G2744">
        <v>1941180864</v>
      </c>
    </row>
    <row r="2745" spans="1:7" x14ac:dyDescent="0.35">
      <c r="A2745" t="s">
        <v>4378</v>
      </c>
      <c r="B2745">
        <v>840316438</v>
      </c>
      <c r="C2745" t="s">
        <v>6111</v>
      </c>
      <c r="D2745" s="2">
        <v>20965</v>
      </c>
      <c r="E2745" t="s">
        <v>6135</v>
      </c>
      <c r="F2745" t="s">
        <v>561</v>
      </c>
      <c r="G2745">
        <v>3798075</v>
      </c>
    </row>
    <row r="2746" spans="1:7" x14ac:dyDescent="0.35">
      <c r="A2746" t="s">
        <v>5119</v>
      </c>
      <c r="B2746">
        <v>121677066</v>
      </c>
      <c r="C2746" t="s">
        <v>6108</v>
      </c>
      <c r="D2746" s="2">
        <v>24983</v>
      </c>
      <c r="E2746" t="s">
        <v>6129</v>
      </c>
      <c r="F2746" t="s">
        <v>6148</v>
      </c>
      <c r="G2746">
        <v>271347455</v>
      </c>
    </row>
    <row r="2747" spans="1:7" x14ac:dyDescent="0.35">
      <c r="A2747" t="s">
        <v>521</v>
      </c>
      <c r="B2747">
        <v>239044363</v>
      </c>
      <c r="C2747" t="s">
        <v>6108</v>
      </c>
      <c r="D2747" s="2">
        <v>27538</v>
      </c>
      <c r="E2747" t="s">
        <v>6135</v>
      </c>
      <c r="F2747" t="s">
        <v>6170</v>
      </c>
      <c r="G2747">
        <v>863786592</v>
      </c>
    </row>
    <row r="2748" spans="1:7" x14ac:dyDescent="0.35">
      <c r="A2748" t="s">
        <v>2773</v>
      </c>
      <c r="B2748">
        <v>923681663</v>
      </c>
      <c r="C2748" t="s">
        <v>6105</v>
      </c>
      <c r="D2748" s="2">
        <v>43976</v>
      </c>
      <c r="E2748" t="s">
        <v>6135</v>
      </c>
      <c r="F2748" t="s">
        <v>6166</v>
      </c>
      <c r="G2748">
        <v>163043727</v>
      </c>
    </row>
    <row r="2749" spans="1:7" x14ac:dyDescent="0.35">
      <c r="A2749" t="s">
        <v>6085</v>
      </c>
      <c r="B2749">
        <v>935902253</v>
      </c>
      <c r="C2749" t="s">
        <v>6121</v>
      </c>
      <c r="D2749" s="2">
        <v>25348</v>
      </c>
      <c r="E2749" t="s">
        <v>6135</v>
      </c>
      <c r="F2749" t="s">
        <v>6147</v>
      </c>
      <c r="G2749">
        <v>14671488</v>
      </c>
    </row>
    <row r="2750" spans="1:7" x14ac:dyDescent="0.35">
      <c r="A2750" t="s">
        <v>2095</v>
      </c>
      <c r="B2750">
        <v>50505862</v>
      </c>
      <c r="C2750" t="s">
        <v>6107</v>
      </c>
      <c r="D2750" s="2">
        <v>29731</v>
      </c>
      <c r="E2750" t="s">
        <v>6129</v>
      </c>
      <c r="F2750" t="s">
        <v>6156</v>
      </c>
      <c r="G2750">
        <v>2440426077</v>
      </c>
    </row>
    <row r="2751" spans="1:7" x14ac:dyDescent="0.35">
      <c r="A2751" t="s">
        <v>5871</v>
      </c>
      <c r="B2751">
        <v>43787692</v>
      </c>
      <c r="C2751" t="s">
        <v>6108</v>
      </c>
      <c r="D2751" s="2">
        <v>25712</v>
      </c>
      <c r="E2751" t="s">
        <v>6135</v>
      </c>
      <c r="F2751" t="s">
        <v>6152</v>
      </c>
      <c r="G2751">
        <v>15770475</v>
      </c>
    </row>
    <row r="2752" spans="1:7" x14ac:dyDescent="0.35">
      <c r="A2752" t="s">
        <v>1384</v>
      </c>
      <c r="B2752">
        <v>56426361</v>
      </c>
      <c r="C2752" t="s">
        <v>6109</v>
      </c>
      <c r="D2752" s="2">
        <v>24251</v>
      </c>
      <c r="E2752" t="s">
        <v>6131</v>
      </c>
      <c r="F2752" t="s">
        <v>6160</v>
      </c>
      <c r="G2752">
        <v>2016482172</v>
      </c>
    </row>
    <row r="2753" spans="1:7" x14ac:dyDescent="0.35">
      <c r="A2753" t="s">
        <v>5284</v>
      </c>
      <c r="B2753">
        <v>624616768</v>
      </c>
      <c r="C2753" t="s">
        <v>6106</v>
      </c>
      <c r="D2753" s="2">
        <v>25712</v>
      </c>
      <c r="E2753" t="s">
        <v>6127</v>
      </c>
      <c r="F2753" t="s">
        <v>5619</v>
      </c>
      <c r="G2753">
        <v>1264953833</v>
      </c>
    </row>
    <row r="2754" spans="1:7" x14ac:dyDescent="0.35">
      <c r="A2754" t="s">
        <v>3554</v>
      </c>
      <c r="B2754">
        <v>252465556</v>
      </c>
      <c r="C2754" t="s">
        <v>6122</v>
      </c>
      <c r="D2754" s="2">
        <v>35939</v>
      </c>
      <c r="E2754" t="s">
        <v>6135</v>
      </c>
      <c r="F2754" t="s">
        <v>6164</v>
      </c>
      <c r="G2754">
        <v>1807243392</v>
      </c>
    </row>
    <row r="2755" spans="1:7" x14ac:dyDescent="0.35">
      <c r="A2755" t="s">
        <v>5956</v>
      </c>
      <c r="B2755">
        <v>157500690</v>
      </c>
      <c r="C2755" t="s">
        <v>6122</v>
      </c>
      <c r="D2755" s="2">
        <v>37036</v>
      </c>
      <c r="E2755" t="s">
        <v>6140</v>
      </c>
      <c r="F2755" t="s">
        <v>6164</v>
      </c>
      <c r="G2755">
        <v>1974060396</v>
      </c>
    </row>
    <row r="2756" spans="1:7" x14ac:dyDescent="0.35">
      <c r="A2756" t="s">
        <v>4668</v>
      </c>
      <c r="B2756">
        <v>66249050</v>
      </c>
      <c r="C2756" t="s">
        <v>6108</v>
      </c>
      <c r="D2756" s="2">
        <v>37400</v>
      </c>
      <c r="E2756" t="s">
        <v>6135</v>
      </c>
      <c r="F2756" t="s">
        <v>6148</v>
      </c>
      <c r="G2756">
        <v>506434375</v>
      </c>
    </row>
    <row r="2757" spans="1:7" x14ac:dyDescent="0.35">
      <c r="A2757" t="s">
        <v>369</v>
      </c>
      <c r="B2757">
        <v>992079733</v>
      </c>
      <c r="C2757" t="s">
        <v>6108</v>
      </c>
      <c r="D2757" s="2">
        <v>27538</v>
      </c>
      <c r="E2757" t="s">
        <v>6133</v>
      </c>
      <c r="F2757" t="s">
        <v>6168</v>
      </c>
      <c r="G2757">
        <v>151080</v>
      </c>
    </row>
    <row r="2758" spans="1:7" x14ac:dyDescent="0.35">
      <c r="A2758" t="s">
        <v>2679</v>
      </c>
      <c r="B2758">
        <v>643947604</v>
      </c>
      <c r="C2758" t="s">
        <v>6105</v>
      </c>
      <c r="D2758" s="2">
        <v>40322</v>
      </c>
      <c r="E2758" t="s">
        <v>6129</v>
      </c>
      <c r="F2758" t="s">
        <v>6141</v>
      </c>
      <c r="G2758">
        <v>892957824</v>
      </c>
    </row>
    <row r="2759" spans="1:7" x14ac:dyDescent="0.35">
      <c r="A2759" t="s">
        <v>5876</v>
      </c>
      <c r="B2759">
        <v>790391249</v>
      </c>
      <c r="C2759" t="s">
        <v>6122</v>
      </c>
      <c r="D2759" s="2">
        <v>30827</v>
      </c>
      <c r="E2759" t="s">
        <v>6133</v>
      </c>
      <c r="F2759" t="s">
        <v>6164</v>
      </c>
      <c r="G2759">
        <v>1410769293</v>
      </c>
    </row>
    <row r="2760" spans="1:7" x14ac:dyDescent="0.35">
      <c r="A2760" t="s">
        <v>6048</v>
      </c>
      <c r="B2760">
        <v>811940504</v>
      </c>
      <c r="C2760" t="s">
        <v>6118</v>
      </c>
      <c r="D2760" s="2">
        <v>33749</v>
      </c>
      <c r="E2760" t="s">
        <v>6129</v>
      </c>
      <c r="F2760" t="s">
        <v>6159</v>
      </c>
      <c r="G2760">
        <v>57704976</v>
      </c>
    </row>
    <row r="2761" spans="1:7" x14ac:dyDescent="0.35">
      <c r="A2761" t="s">
        <v>5783</v>
      </c>
      <c r="B2761">
        <v>834478667</v>
      </c>
      <c r="C2761" t="s">
        <v>6102</v>
      </c>
      <c r="D2761" s="2">
        <v>31192</v>
      </c>
      <c r="E2761" t="s">
        <v>6127</v>
      </c>
      <c r="F2761" t="s">
        <v>6138</v>
      </c>
      <c r="G2761">
        <v>7801716</v>
      </c>
    </row>
    <row r="2762" spans="1:7" x14ac:dyDescent="0.35">
      <c r="A2762" t="s">
        <v>428</v>
      </c>
      <c r="B2762">
        <v>724188941</v>
      </c>
      <c r="C2762" t="s">
        <v>6115</v>
      </c>
      <c r="D2762" s="2">
        <v>34114</v>
      </c>
      <c r="E2762" t="s">
        <v>6131</v>
      </c>
      <c r="F2762" t="s">
        <v>6171</v>
      </c>
      <c r="G2762">
        <v>1517601672</v>
      </c>
    </row>
    <row r="2763" spans="1:7" x14ac:dyDescent="0.35">
      <c r="A2763" t="s">
        <v>5078</v>
      </c>
      <c r="B2763">
        <v>212690234</v>
      </c>
      <c r="C2763" t="s">
        <v>6108</v>
      </c>
      <c r="D2763" s="2">
        <v>41054</v>
      </c>
      <c r="E2763" t="s">
        <v>6129</v>
      </c>
      <c r="F2763" t="s">
        <v>6170</v>
      </c>
      <c r="G2763">
        <v>1382885504</v>
      </c>
    </row>
    <row r="2764" spans="1:7" x14ac:dyDescent="0.35">
      <c r="A2764" t="s">
        <v>5377</v>
      </c>
      <c r="B2764">
        <v>530898822</v>
      </c>
      <c r="C2764" t="s">
        <v>6108</v>
      </c>
      <c r="D2764" s="2">
        <v>23522</v>
      </c>
      <c r="E2764" t="s">
        <v>6135</v>
      </c>
      <c r="F2764" t="s">
        <v>6168</v>
      </c>
      <c r="G2764">
        <v>3752929092</v>
      </c>
    </row>
    <row r="2765" spans="1:7" x14ac:dyDescent="0.35">
      <c r="A2765" t="s">
        <v>689</v>
      </c>
      <c r="B2765">
        <v>484947100</v>
      </c>
      <c r="C2765" t="s">
        <v>6108</v>
      </c>
      <c r="D2765" s="2">
        <v>29366</v>
      </c>
      <c r="E2765" t="s">
        <v>6133</v>
      </c>
      <c r="F2765" t="s">
        <v>6146</v>
      </c>
      <c r="G2765">
        <v>2231564976</v>
      </c>
    </row>
    <row r="2766" spans="1:7" x14ac:dyDescent="0.35">
      <c r="A2766" t="s">
        <v>894</v>
      </c>
      <c r="B2766">
        <v>577319707</v>
      </c>
      <c r="C2766" t="s">
        <v>6115</v>
      </c>
      <c r="D2766" s="2">
        <v>44341</v>
      </c>
      <c r="E2766" t="s">
        <v>6135</v>
      </c>
      <c r="F2766" t="s">
        <v>6171</v>
      </c>
      <c r="G2766">
        <v>3456965512</v>
      </c>
    </row>
    <row r="2767" spans="1:7" x14ac:dyDescent="0.35">
      <c r="A2767" t="s">
        <v>2361</v>
      </c>
      <c r="B2767">
        <v>341161434</v>
      </c>
      <c r="C2767" t="s">
        <v>6112</v>
      </c>
      <c r="D2767" s="2">
        <v>23887</v>
      </c>
      <c r="E2767" t="s">
        <v>6133</v>
      </c>
      <c r="F2767" t="s">
        <v>6142</v>
      </c>
      <c r="G2767">
        <v>756329184</v>
      </c>
    </row>
    <row r="2768" spans="1:7" x14ac:dyDescent="0.35">
      <c r="A2768" t="s">
        <v>5391</v>
      </c>
      <c r="B2768">
        <v>401166509</v>
      </c>
      <c r="C2768" t="s">
        <v>6102</v>
      </c>
      <c r="D2768" s="2">
        <v>32653</v>
      </c>
      <c r="E2768" t="s">
        <v>6131</v>
      </c>
      <c r="F2768" t="s">
        <v>6138</v>
      </c>
      <c r="G2768">
        <v>1045002465</v>
      </c>
    </row>
    <row r="2769" spans="1:7" x14ac:dyDescent="0.35">
      <c r="A2769" t="s">
        <v>4296</v>
      </c>
      <c r="B2769">
        <v>80429347</v>
      </c>
      <c r="C2769" t="s">
        <v>6108</v>
      </c>
      <c r="D2769" s="2">
        <v>32653</v>
      </c>
      <c r="E2769" t="s">
        <v>6131</v>
      </c>
      <c r="F2769" t="s">
        <v>6152</v>
      </c>
      <c r="G2769">
        <v>687853125</v>
      </c>
    </row>
    <row r="2770" spans="1:7" x14ac:dyDescent="0.35">
      <c r="A2770" t="s">
        <v>4598</v>
      </c>
      <c r="B2770">
        <v>195572040</v>
      </c>
      <c r="C2770" t="s">
        <v>6105</v>
      </c>
      <c r="D2770" s="2">
        <v>23155</v>
      </c>
      <c r="E2770" t="s">
        <v>6135</v>
      </c>
      <c r="F2770" t="s">
        <v>6166</v>
      </c>
      <c r="G2770">
        <v>2345569407</v>
      </c>
    </row>
    <row r="2771" spans="1:7" x14ac:dyDescent="0.35">
      <c r="A2771" t="s">
        <v>4616</v>
      </c>
      <c r="B2771">
        <v>319128070</v>
      </c>
      <c r="C2771" t="s">
        <v>6111</v>
      </c>
      <c r="D2771" s="2">
        <v>40687</v>
      </c>
      <c r="E2771" t="s">
        <v>6129</v>
      </c>
      <c r="F2771" t="s">
        <v>561</v>
      </c>
      <c r="G2771">
        <v>1406144817</v>
      </c>
    </row>
    <row r="2772" spans="1:7" x14ac:dyDescent="0.35">
      <c r="A2772" t="s">
        <v>632</v>
      </c>
      <c r="B2772">
        <v>542438679</v>
      </c>
      <c r="C2772" t="s">
        <v>6114</v>
      </c>
      <c r="D2772" s="2">
        <v>24616</v>
      </c>
      <c r="E2772" t="s">
        <v>6129</v>
      </c>
      <c r="F2772" t="s">
        <v>6167</v>
      </c>
      <c r="G2772">
        <v>3527129856</v>
      </c>
    </row>
    <row r="2773" spans="1:7" x14ac:dyDescent="0.35">
      <c r="A2773" t="s">
        <v>5471</v>
      </c>
      <c r="B2773">
        <v>559812951</v>
      </c>
      <c r="C2773" t="s">
        <v>6122</v>
      </c>
      <c r="D2773" s="2">
        <v>22790</v>
      </c>
      <c r="E2773" t="s">
        <v>6131</v>
      </c>
      <c r="F2773" t="s">
        <v>6164</v>
      </c>
      <c r="G2773">
        <v>35372288</v>
      </c>
    </row>
    <row r="2774" spans="1:7" x14ac:dyDescent="0.35">
      <c r="A2774" t="s">
        <v>4600</v>
      </c>
      <c r="B2774">
        <v>118038711</v>
      </c>
      <c r="C2774" t="s">
        <v>6113</v>
      </c>
      <c r="D2774" s="2">
        <v>44705</v>
      </c>
      <c r="E2774" t="s">
        <v>6133</v>
      </c>
      <c r="F2774" t="s">
        <v>2919</v>
      </c>
      <c r="G2774">
        <v>975025795</v>
      </c>
    </row>
    <row r="2775" spans="1:7" x14ac:dyDescent="0.35">
      <c r="A2775" t="s">
        <v>735</v>
      </c>
      <c r="B2775">
        <v>48471431</v>
      </c>
      <c r="C2775" t="s">
        <v>6108</v>
      </c>
      <c r="D2775" s="2">
        <v>39958</v>
      </c>
      <c r="E2775" t="s">
        <v>6135</v>
      </c>
      <c r="F2775" t="s">
        <v>6130</v>
      </c>
      <c r="G2775">
        <v>2101115136</v>
      </c>
    </row>
    <row r="2776" spans="1:7" x14ac:dyDescent="0.35">
      <c r="A2776" t="s">
        <v>5127</v>
      </c>
      <c r="B2776">
        <v>748875665</v>
      </c>
      <c r="C2776" t="s">
        <v>6122</v>
      </c>
      <c r="D2776" s="2">
        <v>35939</v>
      </c>
      <c r="E2776" t="s">
        <v>6135</v>
      </c>
      <c r="F2776" t="s">
        <v>6164</v>
      </c>
      <c r="G2776">
        <v>390391587</v>
      </c>
    </row>
    <row r="2777" spans="1:7" x14ac:dyDescent="0.35">
      <c r="A2777" t="s">
        <v>2780</v>
      </c>
      <c r="B2777">
        <v>993940864</v>
      </c>
      <c r="C2777" t="s">
        <v>6104</v>
      </c>
      <c r="D2777" s="2">
        <v>41054</v>
      </c>
      <c r="E2777" t="s">
        <v>6127</v>
      </c>
      <c r="F2777" t="s">
        <v>6162</v>
      </c>
      <c r="G2777">
        <v>3276026988</v>
      </c>
    </row>
    <row r="2778" spans="1:7" x14ac:dyDescent="0.35">
      <c r="A2778" t="s">
        <v>3737</v>
      </c>
      <c r="B2778">
        <v>348038718</v>
      </c>
      <c r="C2778" t="s">
        <v>6102</v>
      </c>
      <c r="D2778" s="2">
        <v>40687</v>
      </c>
      <c r="E2778" t="s">
        <v>6135</v>
      </c>
      <c r="F2778" t="s">
        <v>6161</v>
      </c>
      <c r="G2778">
        <v>1683086121</v>
      </c>
    </row>
    <row r="2779" spans="1:7" x14ac:dyDescent="0.35">
      <c r="A2779" t="s">
        <v>1245</v>
      </c>
      <c r="B2779">
        <v>513949179</v>
      </c>
      <c r="C2779" t="s">
        <v>6113</v>
      </c>
      <c r="D2779" s="2">
        <v>20600</v>
      </c>
      <c r="E2779" t="s">
        <v>6140</v>
      </c>
      <c r="F2779" t="s">
        <v>2588</v>
      </c>
      <c r="G2779">
        <v>2801424</v>
      </c>
    </row>
    <row r="2780" spans="1:7" x14ac:dyDescent="0.35">
      <c r="A2780" t="s">
        <v>4762</v>
      </c>
      <c r="B2780">
        <v>295447004</v>
      </c>
      <c r="C2780" t="s">
        <v>6122</v>
      </c>
      <c r="D2780" s="2">
        <v>34114</v>
      </c>
      <c r="E2780" t="s">
        <v>6129</v>
      </c>
      <c r="F2780" t="s">
        <v>4140</v>
      </c>
      <c r="G2780">
        <v>617303125</v>
      </c>
    </row>
    <row r="2781" spans="1:7" x14ac:dyDescent="0.35">
      <c r="A2781" t="s">
        <v>2236</v>
      </c>
      <c r="B2781">
        <v>395085982</v>
      </c>
      <c r="C2781" t="s">
        <v>6122</v>
      </c>
      <c r="D2781" s="2">
        <v>32653</v>
      </c>
      <c r="E2781" t="s">
        <v>6131</v>
      </c>
      <c r="F2781" t="s">
        <v>4140</v>
      </c>
      <c r="G2781">
        <v>1047953233</v>
      </c>
    </row>
    <row r="2782" spans="1:7" x14ac:dyDescent="0.35">
      <c r="A2782" t="s">
        <v>5074</v>
      </c>
      <c r="B2782">
        <v>143602533</v>
      </c>
      <c r="C2782" t="s">
        <v>6119</v>
      </c>
      <c r="D2782" s="2">
        <v>26444</v>
      </c>
      <c r="E2782" t="s">
        <v>6135</v>
      </c>
      <c r="F2782" t="s">
        <v>6172</v>
      </c>
      <c r="G2782">
        <v>534345525</v>
      </c>
    </row>
    <row r="2783" spans="1:7" x14ac:dyDescent="0.35">
      <c r="A2783" t="s">
        <v>117</v>
      </c>
      <c r="B2783">
        <v>375689300</v>
      </c>
      <c r="C2783" t="s">
        <v>6122</v>
      </c>
      <c r="D2783" s="2">
        <v>38497</v>
      </c>
      <c r="E2783" t="s">
        <v>6135</v>
      </c>
      <c r="F2783" t="s">
        <v>4140</v>
      </c>
      <c r="G2783">
        <v>3348432269</v>
      </c>
    </row>
    <row r="2784" spans="1:7" x14ac:dyDescent="0.35">
      <c r="A2784" t="s">
        <v>2643</v>
      </c>
      <c r="B2784">
        <v>683652420</v>
      </c>
      <c r="C2784" t="s">
        <v>6104</v>
      </c>
      <c r="D2784" s="2">
        <v>37036</v>
      </c>
      <c r="E2784" t="s">
        <v>6129</v>
      </c>
      <c r="F2784" t="s">
        <v>6162</v>
      </c>
      <c r="G2784">
        <v>1574807991</v>
      </c>
    </row>
    <row r="2785" spans="1:7" x14ac:dyDescent="0.35">
      <c r="A2785" t="s">
        <v>4485</v>
      </c>
      <c r="B2785">
        <v>759196811</v>
      </c>
      <c r="C2785" t="s">
        <v>6108</v>
      </c>
      <c r="D2785" s="2">
        <v>27538</v>
      </c>
      <c r="E2785" t="s">
        <v>6131</v>
      </c>
      <c r="F2785" t="s">
        <v>6143</v>
      </c>
      <c r="G2785">
        <v>3416269068</v>
      </c>
    </row>
    <row r="2786" spans="1:7" x14ac:dyDescent="0.35">
      <c r="A2786" t="s">
        <v>2281</v>
      </c>
      <c r="B2786">
        <v>533258710</v>
      </c>
      <c r="C2786" t="s">
        <v>6108</v>
      </c>
      <c r="D2786" s="2">
        <v>27173</v>
      </c>
      <c r="E2786" t="s">
        <v>6133</v>
      </c>
      <c r="F2786" t="s">
        <v>6168</v>
      </c>
      <c r="G2786">
        <v>1937309766</v>
      </c>
    </row>
    <row r="2787" spans="1:7" x14ac:dyDescent="0.35">
      <c r="A2787" t="s">
        <v>1929</v>
      </c>
      <c r="B2787">
        <v>749620169</v>
      </c>
      <c r="C2787" t="s">
        <v>6120</v>
      </c>
      <c r="D2787" s="2">
        <v>20965</v>
      </c>
      <c r="E2787" t="s">
        <v>6129</v>
      </c>
      <c r="F2787" t="s">
        <v>6139</v>
      </c>
      <c r="G2787">
        <v>2680229532</v>
      </c>
    </row>
    <row r="2788" spans="1:7" x14ac:dyDescent="0.35">
      <c r="A2788" t="s">
        <v>2405</v>
      </c>
      <c r="B2788">
        <v>395255433</v>
      </c>
      <c r="C2788" t="s">
        <v>6102</v>
      </c>
      <c r="D2788" s="2">
        <v>37400</v>
      </c>
      <c r="E2788" t="s">
        <v>6135</v>
      </c>
      <c r="F2788" t="s">
        <v>6161</v>
      </c>
      <c r="G2788">
        <v>62546715</v>
      </c>
    </row>
    <row r="2789" spans="1:7" x14ac:dyDescent="0.35">
      <c r="A2789" t="s">
        <v>6052</v>
      </c>
      <c r="B2789">
        <v>337589890</v>
      </c>
      <c r="C2789" t="s">
        <v>6112</v>
      </c>
      <c r="D2789" s="2">
        <v>22061</v>
      </c>
      <c r="E2789" t="s">
        <v>6131</v>
      </c>
      <c r="F2789" t="s">
        <v>6155</v>
      </c>
      <c r="G2789">
        <v>522962607</v>
      </c>
    </row>
    <row r="2790" spans="1:7" x14ac:dyDescent="0.35">
      <c r="A2790" t="s">
        <v>2574</v>
      </c>
      <c r="B2790">
        <v>591586123</v>
      </c>
      <c r="C2790" t="s">
        <v>6114</v>
      </c>
      <c r="D2790" s="2">
        <v>24251</v>
      </c>
      <c r="E2790" t="s">
        <v>6133</v>
      </c>
      <c r="F2790" t="s">
        <v>6154</v>
      </c>
      <c r="G2790">
        <v>601752375</v>
      </c>
    </row>
    <row r="2791" spans="1:7" x14ac:dyDescent="0.35">
      <c r="A2791" t="s">
        <v>4544</v>
      </c>
      <c r="B2791">
        <v>215038643</v>
      </c>
      <c r="C2791" t="s">
        <v>6120</v>
      </c>
      <c r="D2791" s="2">
        <v>33749</v>
      </c>
      <c r="E2791" t="s">
        <v>6135</v>
      </c>
      <c r="F2791" t="s">
        <v>4096</v>
      </c>
      <c r="G2791">
        <v>3372851016</v>
      </c>
    </row>
    <row r="2792" spans="1:7" x14ac:dyDescent="0.35">
      <c r="A2792" t="s">
        <v>5330</v>
      </c>
      <c r="B2792">
        <v>528561396</v>
      </c>
      <c r="C2792" t="s">
        <v>6108</v>
      </c>
      <c r="D2792" s="2">
        <v>20600</v>
      </c>
      <c r="E2792" t="s">
        <v>6135</v>
      </c>
      <c r="F2792" t="s">
        <v>6144</v>
      </c>
      <c r="G2792">
        <v>1563607584</v>
      </c>
    </row>
    <row r="2793" spans="1:7" x14ac:dyDescent="0.35">
      <c r="A2793" t="s">
        <v>2637</v>
      </c>
      <c r="B2793">
        <v>444161122</v>
      </c>
      <c r="C2793" t="s">
        <v>6116</v>
      </c>
      <c r="D2793" s="2">
        <v>24251</v>
      </c>
      <c r="E2793" t="s">
        <v>6127</v>
      </c>
      <c r="F2793" t="s">
        <v>6149</v>
      </c>
      <c r="G2793">
        <v>2925429</v>
      </c>
    </row>
    <row r="2794" spans="1:7" x14ac:dyDescent="0.35">
      <c r="A2794" t="s">
        <v>4361</v>
      </c>
      <c r="B2794">
        <v>660681947</v>
      </c>
      <c r="C2794" t="s">
        <v>6117</v>
      </c>
      <c r="D2794" s="2">
        <v>31921</v>
      </c>
      <c r="E2794" t="s">
        <v>6131</v>
      </c>
      <c r="F2794" t="s">
        <v>6150</v>
      </c>
      <c r="G2794">
        <v>282673044</v>
      </c>
    </row>
    <row r="2795" spans="1:7" x14ac:dyDescent="0.35">
      <c r="A2795" t="s">
        <v>3271</v>
      </c>
      <c r="B2795">
        <v>547132319</v>
      </c>
      <c r="C2795" t="s">
        <v>6110</v>
      </c>
      <c r="D2795" s="2">
        <v>34843</v>
      </c>
      <c r="E2795" t="s">
        <v>6135</v>
      </c>
      <c r="F2795" t="s">
        <v>6137</v>
      </c>
      <c r="G2795">
        <v>252503568</v>
      </c>
    </row>
    <row r="2796" spans="1:7" x14ac:dyDescent="0.35">
      <c r="A2796" t="s">
        <v>3771</v>
      </c>
      <c r="B2796">
        <v>904970081</v>
      </c>
      <c r="C2796" t="s">
        <v>6121</v>
      </c>
      <c r="D2796" s="2">
        <v>33017</v>
      </c>
      <c r="E2796" t="s">
        <v>6135</v>
      </c>
      <c r="F2796" t="s">
        <v>6145</v>
      </c>
      <c r="G2796">
        <v>3487116948</v>
      </c>
    </row>
    <row r="2797" spans="1:7" x14ac:dyDescent="0.35">
      <c r="A2797" t="s">
        <v>866</v>
      </c>
      <c r="B2797">
        <v>547525888</v>
      </c>
      <c r="C2797" t="s">
        <v>6111</v>
      </c>
      <c r="D2797" s="2">
        <v>41783</v>
      </c>
      <c r="E2797" t="s">
        <v>6135</v>
      </c>
      <c r="F2797" t="s">
        <v>561</v>
      </c>
      <c r="G2797">
        <v>82356126</v>
      </c>
    </row>
    <row r="2798" spans="1:7" x14ac:dyDescent="0.35">
      <c r="A2798" t="s">
        <v>4063</v>
      </c>
      <c r="B2798">
        <v>569079122</v>
      </c>
      <c r="C2798" t="s">
        <v>6108</v>
      </c>
      <c r="D2798" s="2">
        <v>24983</v>
      </c>
      <c r="E2798" t="s">
        <v>6131</v>
      </c>
      <c r="F2798" t="s">
        <v>6148</v>
      </c>
      <c r="G2798">
        <v>2361873012</v>
      </c>
    </row>
    <row r="2799" spans="1:7" x14ac:dyDescent="0.35">
      <c r="A2799" t="s">
        <v>3731</v>
      </c>
      <c r="B2799">
        <v>527206325</v>
      </c>
      <c r="C2799" t="s">
        <v>6111</v>
      </c>
      <c r="D2799" s="2">
        <v>23887</v>
      </c>
      <c r="E2799" t="s">
        <v>6140</v>
      </c>
      <c r="F2799" t="s">
        <v>6163</v>
      </c>
      <c r="G2799">
        <v>727734784</v>
      </c>
    </row>
    <row r="2800" spans="1:7" x14ac:dyDescent="0.35">
      <c r="A2800" t="s">
        <v>705</v>
      </c>
      <c r="B2800">
        <v>942234925</v>
      </c>
      <c r="C2800" t="s">
        <v>6114</v>
      </c>
      <c r="D2800" s="2">
        <v>39958</v>
      </c>
      <c r="E2800" t="s">
        <v>6135</v>
      </c>
      <c r="F2800" t="s">
        <v>6151</v>
      </c>
      <c r="G2800">
        <v>2120025</v>
      </c>
    </row>
    <row r="2801" spans="1:7" x14ac:dyDescent="0.35">
      <c r="A2801" t="s">
        <v>1811</v>
      </c>
      <c r="B2801">
        <v>756575263</v>
      </c>
      <c r="C2801" t="s">
        <v>6106</v>
      </c>
      <c r="D2801" s="2">
        <v>26077</v>
      </c>
      <c r="E2801" t="s">
        <v>6135</v>
      </c>
      <c r="F2801" t="s">
        <v>5619</v>
      </c>
      <c r="G2801">
        <v>1915104453</v>
      </c>
    </row>
    <row r="2802" spans="1:7" x14ac:dyDescent="0.35">
      <c r="A2802" t="s">
        <v>5677</v>
      </c>
      <c r="B2802">
        <v>501707659</v>
      </c>
      <c r="C2802" t="s">
        <v>6119</v>
      </c>
      <c r="D2802" s="2">
        <v>21329</v>
      </c>
      <c r="E2802" t="s">
        <v>6131</v>
      </c>
      <c r="F2802" t="s">
        <v>6172</v>
      </c>
      <c r="G2802">
        <v>2723796997</v>
      </c>
    </row>
    <row r="2803" spans="1:7" x14ac:dyDescent="0.35">
      <c r="A2803" t="s">
        <v>3074</v>
      </c>
      <c r="B2803">
        <v>481756337</v>
      </c>
      <c r="C2803" t="s">
        <v>6108</v>
      </c>
      <c r="D2803" s="2">
        <v>41054</v>
      </c>
      <c r="E2803" t="s">
        <v>6135</v>
      </c>
      <c r="F2803" t="s">
        <v>6168</v>
      </c>
      <c r="G2803">
        <v>1542544794</v>
      </c>
    </row>
    <row r="2804" spans="1:7" x14ac:dyDescent="0.35">
      <c r="A2804" t="s">
        <v>2550</v>
      </c>
      <c r="B2804">
        <v>45923697</v>
      </c>
      <c r="C2804" t="s">
        <v>6110</v>
      </c>
      <c r="D2804" s="2">
        <v>31192</v>
      </c>
      <c r="E2804" t="s">
        <v>6135</v>
      </c>
      <c r="F2804" t="s">
        <v>6137</v>
      </c>
      <c r="G2804">
        <v>1654635264</v>
      </c>
    </row>
    <row r="2805" spans="1:7" x14ac:dyDescent="0.35">
      <c r="A2805" t="s">
        <v>3643</v>
      </c>
      <c r="B2805">
        <v>75359038</v>
      </c>
      <c r="C2805" t="s">
        <v>6121</v>
      </c>
      <c r="D2805" s="2">
        <v>36671</v>
      </c>
      <c r="E2805" t="s">
        <v>6131</v>
      </c>
      <c r="F2805" t="s">
        <v>6147</v>
      </c>
      <c r="G2805">
        <v>1680357489</v>
      </c>
    </row>
    <row r="2806" spans="1:7" x14ac:dyDescent="0.35">
      <c r="A2806" t="s">
        <v>3696</v>
      </c>
      <c r="B2806">
        <v>957165148</v>
      </c>
      <c r="C2806" t="s">
        <v>6110</v>
      </c>
      <c r="D2806" s="2">
        <v>23887</v>
      </c>
      <c r="E2806" t="s">
        <v>6135</v>
      </c>
      <c r="F2806" t="s">
        <v>6137</v>
      </c>
      <c r="G2806">
        <v>9872184</v>
      </c>
    </row>
    <row r="2807" spans="1:7" x14ac:dyDescent="0.35">
      <c r="A2807" t="s">
        <v>4424</v>
      </c>
      <c r="B2807">
        <v>273442631</v>
      </c>
      <c r="C2807" t="s">
        <v>6107</v>
      </c>
      <c r="D2807" s="2">
        <v>23887</v>
      </c>
      <c r="E2807" t="s">
        <v>6140</v>
      </c>
      <c r="F2807" t="s">
        <v>6156</v>
      </c>
      <c r="G2807">
        <v>567725301</v>
      </c>
    </row>
    <row r="2808" spans="1:7" x14ac:dyDescent="0.35">
      <c r="A2808" t="s">
        <v>421</v>
      </c>
      <c r="B2808">
        <v>651088440</v>
      </c>
      <c r="C2808" t="s">
        <v>6108</v>
      </c>
      <c r="D2808" s="2">
        <v>39226</v>
      </c>
      <c r="E2808" t="s">
        <v>6135</v>
      </c>
      <c r="F2808" t="s">
        <v>6146</v>
      </c>
      <c r="G2808">
        <v>1726116535</v>
      </c>
    </row>
    <row r="2809" spans="1:7" x14ac:dyDescent="0.35">
      <c r="A2809" t="s">
        <v>1696</v>
      </c>
      <c r="B2809">
        <v>341172486</v>
      </c>
      <c r="C2809" t="s">
        <v>6121</v>
      </c>
      <c r="D2809" s="2">
        <v>25712</v>
      </c>
      <c r="E2809" t="s">
        <v>6127</v>
      </c>
      <c r="F2809" t="s">
        <v>6157</v>
      </c>
      <c r="G2809">
        <v>28088118</v>
      </c>
    </row>
    <row r="2810" spans="1:7" x14ac:dyDescent="0.35">
      <c r="A2810" t="s">
        <v>5269</v>
      </c>
      <c r="B2810">
        <v>169486428</v>
      </c>
      <c r="C2810" t="s">
        <v>6108</v>
      </c>
      <c r="D2810" s="2">
        <v>28270</v>
      </c>
      <c r="E2810" t="s">
        <v>6131</v>
      </c>
      <c r="F2810" t="s">
        <v>6168</v>
      </c>
      <c r="G2810">
        <v>2002693404</v>
      </c>
    </row>
    <row r="2811" spans="1:7" x14ac:dyDescent="0.35">
      <c r="A2811" t="s">
        <v>5322</v>
      </c>
      <c r="B2811">
        <v>172315859</v>
      </c>
      <c r="C2811" t="s">
        <v>6104</v>
      </c>
      <c r="D2811" s="2">
        <v>31192</v>
      </c>
      <c r="E2811" t="s">
        <v>6135</v>
      </c>
      <c r="F2811" t="s">
        <v>6128</v>
      </c>
      <c r="G2811">
        <v>931574952</v>
      </c>
    </row>
    <row r="2812" spans="1:7" x14ac:dyDescent="0.35">
      <c r="A2812" t="s">
        <v>165</v>
      </c>
      <c r="B2812">
        <v>124971917</v>
      </c>
      <c r="C2812" t="s">
        <v>6109</v>
      </c>
      <c r="D2812" s="2">
        <v>43244</v>
      </c>
      <c r="E2812" t="s">
        <v>6135</v>
      </c>
      <c r="F2812" t="s">
        <v>6160</v>
      </c>
      <c r="G2812">
        <v>1229470368</v>
      </c>
    </row>
    <row r="2813" spans="1:7" x14ac:dyDescent="0.35">
      <c r="A2813" t="s">
        <v>2517</v>
      </c>
      <c r="B2813">
        <v>311412009</v>
      </c>
      <c r="C2813" t="s">
        <v>6105</v>
      </c>
      <c r="D2813" s="2">
        <v>41419</v>
      </c>
      <c r="E2813" t="s">
        <v>6127</v>
      </c>
      <c r="F2813" t="s">
        <v>6166</v>
      </c>
      <c r="G2813">
        <v>441119119</v>
      </c>
    </row>
    <row r="2814" spans="1:7" x14ac:dyDescent="0.35">
      <c r="A2814" t="s">
        <v>2751</v>
      </c>
      <c r="B2814">
        <v>401834483</v>
      </c>
      <c r="C2814" t="s">
        <v>6122</v>
      </c>
      <c r="D2814" s="2">
        <v>23522</v>
      </c>
      <c r="E2814" t="s">
        <v>6133</v>
      </c>
      <c r="F2814" t="s">
        <v>4140</v>
      </c>
      <c r="G2814">
        <v>1828329568</v>
      </c>
    </row>
    <row r="2815" spans="1:7" x14ac:dyDescent="0.35">
      <c r="A2815" t="s">
        <v>2355</v>
      </c>
      <c r="B2815">
        <v>594344028</v>
      </c>
      <c r="C2815" t="s">
        <v>6121</v>
      </c>
      <c r="D2815" s="2">
        <v>37765</v>
      </c>
      <c r="E2815" t="s">
        <v>6135</v>
      </c>
      <c r="F2815" t="s">
        <v>6145</v>
      </c>
      <c r="G2815">
        <v>1404640666</v>
      </c>
    </row>
    <row r="2816" spans="1:7" x14ac:dyDescent="0.35">
      <c r="A2816" t="s">
        <v>168</v>
      </c>
      <c r="B2816">
        <v>957927989</v>
      </c>
      <c r="C2816" t="s">
        <v>6111</v>
      </c>
      <c r="D2816" s="2">
        <v>35575</v>
      </c>
      <c r="E2816" t="s">
        <v>6135</v>
      </c>
      <c r="F2816" t="s">
        <v>6136</v>
      </c>
      <c r="G2816">
        <v>498321588</v>
      </c>
    </row>
    <row r="2817" spans="1:7" x14ac:dyDescent="0.35">
      <c r="A2817" t="s">
        <v>2401</v>
      </c>
      <c r="B2817">
        <v>534723497</v>
      </c>
      <c r="C2817" t="s">
        <v>6114</v>
      </c>
      <c r="D2817" s="2">
        <v>33382</v>
      </c>
      <c r="E2817" t="s">
        <v>6129</v>
      </c>
      <c r="F2817" t="s">
        <v>6151</v>
      </c>
      <c r="G2817">
        <v>928620948</v>
      </c>
    </row>
    <row r="2818" spans="1:7" x14ac:dyDescent="0.35">
      <c r="A2818" t="s">
        <v>1126</v>
      </c>
      <c r="B2818">
        <v>282834053</v>
      </c>
      <c r="C2818" t="s">
        <v>6112</v>
      </c>
      <c r="D2818" s="2">
        <v>33382</v>
      </c>
      <c r="E2818" t="s">
        <v>6127</v>
      </c>
      <c r="F2818" t="s">
        <v>6142</v>
      </c>
      <c r="G2818">
        <v>4084760953</v>
      </c>
    </row>
    <row r="2819" spans="1:7" x14ac:dyDescent="0.35">
      <c r="A2819" t="s">
        <v>5653</v>
      </c>
      <c r="B2819">
        <v>826220444</v>
      </c>
      <c r="C2819" t="s">
        <v>6104</v>
      </c>
      <c r="D2819" s="2">
        <v>37400</v>
      </c>
      <c r="E2819" t="s">
        <v>6129</v>
      </c>
      <c r="F2819" t="s">
        <v>6162</v>
      </c>
      <c r="G2819">
        <v>1822703001</v>
      </c>
    </row>
    <row r="2820" spans="1:7" x14ac:dyDescent="0.35">
      <c r="A2820" t="s">
        <v>1593</v>
      </c>
      <c r="B2820">
        <v>576374245</v>
      </c>
      <c r="C2820" t="s">
        <v>6112</v>
      </c>
      <c r="D2820" s="2">
        <v>38861</v>
      </c>
      <c r="E2820" t="s">
        <v>6133</v>
      </c>
      <c r="F2820" t="s">
        <v>6173</v>
      </c>
      <c r="G2820">
        <v>1064689821</v>
      </c>
    </row>
    <row r="2821" spans="1:7" x14ac:dyDescent="0.35">
      <c r="A2821" t="s">
        <v>4355</v>
      </c>
      <c r="B2821">
        <v>131682984</v>
      </c>
      <c r="C2821" t="s">
        <v>6108</v>
      </c>
      <c r="D2821" s="2">
        <v>20965</v>
      </c>
      <c r="E2821" t="s">
        <v>6133</v>
      </c>
      <c r="F2821" t="s">
        <v>6168</v>
      </c>
      <c r="G2821">
        <v>218312274</v>
      </c>
    </row>
    <row r="2822" spans="1:7" x14ac:dyDescent="0.35">
      <c r="A2822" t="s">
        <v>5310</v>
      </c>
      <c r="B2822">
        <v>765890343</v>
      </c>
      <c r="C2822" t="s">
        <v>6121</v>
      </c>
      <c r="D2822" s="2">
        <v>22426</v>
      </c>
      <c r="E2822" t="s">
        <v>6135</v>
      </c>
      <c r="F2822" t="s">
        <v>6145</v>
      </c>
      <c r="G2822">
        <v>2991184</v>
      </c>
    </row>
    <row r="2823" spans="1:7" x14ac:dyDescent="0.35">
      <c r="A2823" t="s">
        <v>1853</v>
      </c>
      <c r="B2823">
        <v>877103671</v>
      </c>
      <c r="C2823" t="s">
        <v>6121</v>
      </c>
      <c r="D2823" s="2">
        <v>22790</v>
      </c>
      <c r="E2823" t="s">
        <v>6133</v>
      </c>
      <c r="F2823" t="s">
        <v>6145</v>
      </c>
      <c r="G2823">
        <v>1775195136</v>
      </c>
    </row>
    <row r="2824" spans="1:7" x14ac:dyDescent="0.35">
      <c r="A2824" t="s">
        <v>1937</v>
      </c>
      <c r="B2824">
        <v>567668389</v>
      </c>
      <c r="C2824" t="s">
        <v>6117</v>
      </c>
      <c r="D2824" s="2">
        <v>21329</v>
      </c>
      <c r="E2824" t="s">
        <v>6131</v>
      </c>
      <c r="F2824" t="s">
        <v>6150</v>
      </c>
      <c r="G2824">
        <v>758073572</v>
      </c>
    </row>
    <row r="2825" spans="1:7" x14ac:dyDescent="0.35">
      <c r="A2825" t="s">
        <v>1566</v>
      </c>
      <c r="B2825">
        <v>255923617</v>
      </c>
      <c r="C2825" t="s">
        <v>6104</v>
      </c>
      <c r="D2825" s="2">
        <v>39226</v>
      </c>
      <c r="E2825" t="s">
        <v>6129</v>
      </c>
      <c r="F2825" t="s">
        <v>6128</v>
      </c>
      <c r="G2825">
        <v>233362416</v>
      </c>
    </row>
    <row r="2826" spans="1:7" x14ac:dyDescent="0.35">
      <c r="A2826" t="s">
        <v>2445</v>
      </c>
      <c r="B2826">
        <v>670581735</v>
      </c>
      <c r="C2826" t="s">
        <v>6102</v>
      </c>
      <c r="D2826" s="2">
        <v>43609</v>
      </c>
      <c r="E2826" t="s">
        <v>6140</v>
      </c>
      <c r="F2826" t="s">
        <v>6138</v>
      </c>
      <c r="G2826">
        <v>752901632</v>
      </c>
    </row>
    <row r="2827" spans="1:7" x14ac:dyDescent="0.35">
      <c r="A2827" t="s">
        <v>1219</v>
      </c>
      <c r="B2827">
        <v>963840560</v>
      </c>
      <c r="C2827" t="s">
        <v>6109</v>
      </c>
      <c r="D2827" s="2">
        <v>26077</v>
      </c>
      <c r="E2827" t="s">
        <v>6135</v>
      </c>
      <c r="F2827" t="s">
        <v>6160</v>
      </c>
      <c r="G2827">
        <v>6375152</v>
      </c>
    </row>
    <row r="2828" spans="1:7" x14ac:dyDescent="0.35">
      <c r="A2828" t="s">
        <v>1548</v>
      </c>
      <c r="B2828">
        <v>876221030</v>
      </c>
      <c r="C2828" t="s">
        <v>6120</v>
      </c>
      <c r="D2828" s="2">
        <v>24616</v>
      </c>
      <c r="E2828" t="s">
        <v>6135</v>
      </c>
      <c r="F2828" t="s">
        <v>4096</v>
      </c>
      <c r="G2828">
        <v>66498894</v>
      </c>
    </row>
    <row r="2829" spans="1:7" x14ac:dyDescent="0.35">
      <c r="A2829" t="s">
        <v>5990</v>
      </c>
      <c r="B2829">
        <v>128877972</v>
      </c>
      <c r="C2829" t="s">
        <v>6120</v>
      </c>
      <c r="D2829" s="2">
        <v>45070</v>
      </c>
      <c r="E2829" t="s">
        <v>6129</v>
      </c>
      <c r="F2829" t="s">
        <v>4096</v>
      </c>
      <c r="G2829">
        <v>3741916473</v>
      </c>
    </row>
    <row r="2830" spans="1:7" x14ac:dyDescent="0.35">
      <c r="A2830" t="s">
        <v>3583</v>
      </c>
      <c r="B2830">
        <v>202122706</v>
      </c>
      <c r="C2830" t="s">
        <v>6104</v>
      </c>
      <c r="D2830" s="2">
        <v>44341</v>
      </c>
      <c r="E2830" t="s">
        <v>6133</v>
      </c>
      <c r="F2830" t="s">
        <v>6128</v>
      </c>
      <c r="G2830">
        <v>2297629152</v>
      </c>
    </row>
    <row r="2831" spans="1:7" x14ac:dyDescent="0.35">
      <c r="A2831" t="s">
        <v>630</v>
      </c>
      <c r="B2831">
        <v>188972987</v>
      </c>
      <c r="C2831" t="s">
        <v>6114</v>
      </c>
      <c r="D2831" s="2">
        <v>34478</v>
      </c>
      <c r="E2831" t="s">
        <v>6135</v>
      </c>
      <c r="F2831" t="s">
        <v>6151</v>
      </c>
      <c r="G2831">
        <v>1840059104</v>
      </c>
    </row>
    <row r="2832" spans="1:7" x14ac:dyDescent="0.35">
      <c r="A2832" t="s">
        <v>1627</v>
      </c>
      <c r="B2832">
        <v>40542685</v>
      </c>
      <c r="C2832" t="s">
        <v>6106</v>
      </c>
      <c r="D2832" s="2">
        <v>37400</v>
      </c>
      <c r="E2832" t="s">
        <v>6135</v>
      </c>
      <c r="F2832" t="s">
        <v>5619</v>
      </c>
      <c r="G2832">
        <v>2338196608</v>
      </c>
    </row>
    <row r="2833" spans="1:7" x14ac:dyDescent="0.35">
      <c r="A2833" t="s">
        <v>159</v>
      </c>
      <c r="B2833">
        <v>937421561</v>
      </c>
      <c r="C2833" t="s">
        <v>6110</v>
      </c>
      <c r="D2833" s="2">
        <v>32653</v>
      </c>
      <c r="E2833" t="s">
        <v>6129</v>
      </c>
      <c r="F2833" t="s">
        <v>6137</v>
      </c>
      <c r="G2833">
        <v>2175072096</v>
      </c>
    </row>
    <row r="2834" spans="1:7" x14ac:dyDescent="0.35">
      <c r="A2834" t="s">
        <v>314</v>
      </c>
      <c r="B2834">
        <v>428368106</v>
      </c>
      <c r="C2834" t="s">
        <v>6101</v>
      </c>
      <c r="D2834" s="2">
        <v>22790</v>
      </c>
      <c r="E2834" t="s">
        <v>6135</v>
      </c>
      <c r="F2834" t="s">
        <v>6132</v>
      </c>
      <c r="G2834">
        <v>24661584</v>
      </c>
    </row>
    <row r="2835" spans="1:7" x14ac:dyDescent="0.35">
      <c r="A2835" t="s">
        <v>1945</v>
      </c>
      <c r="B2835">
        <v>539938714</v>
      </c>
      <c r="C2835" t="s">
        <v>6114</v>
      </c>
      <c r="D2835" s="2">
        <v>27173</v>
      </c>
      <c r="E2835" t="s">
        <v>6135</v>
      </c>
      <c r="F2835" t="s">
        <v>6151</v>
      </c>
      <c r="G2835">
        <v>2617711764</v>
      </c>
    </row>
    <row r="2836" spans="1:7" x14ac:dyDescent="0.35">
      <c r="A2836" t="s">
        <v>743</v>
      </c>
      <c r="B2836">
        <v>328206610</v>
      </c>
      <c r="C2836" t="s">
        <v>6111</v>
      </c>
      <c r="D2836" s="2">
        <v>44341</v>
      </c>
      <c r="E2836" t="s">
        <v>6135</v>
      </c>
      <c r="F2836" t="s">
        <v>6163</v>
      </c>
      <c r="G2836">
        <v>2012185728</v>
      </c>
    </row>
    <row r="2837" spans="1:7" x14ac:dyDescent="0.35">
      <c r="A2837" t="s">
        <v>2505</v>
      </c>
      <c r="B2837">
        <v>837381379</v>
      </c>
      <c r="C2837" t="s">
        <v>6121</v>
      </c>
      <c r="D2837" s="2">
        <v>43976</v>
      </c>
      <c r="E2837" t="s">
        <v>6135</v>
      </c>
      <c r="F2837" t="s">
        <v>6157</v>
      </c>
      <c r="G2837">
        <v>453808628</v>
      </c>
    </row>
    <row r="2838" spans="1:7" x14ac:dyDescent="0.35">
      <c r="A2838" t="s">
        <v>3077</v>
      </c>
      <c r="B2838">
        <v>492145316</v>
      </c>
      <c r="C2838" t="s">
        <v>6109</v>
      </c>
      <c r="D2838" s="2">
        <v>36671</v>
      </c>
      <c r="E2838" t="s">
        <v>6129</v>
      </c>
      <c r="F2838" t="s">
        <v>6160</v>
      </c>
      <c r="G2838">
        <v>2307648</v>
      </c>
    </row>
    <row r="2839" spans="1:7" x14ac:dyDescent="0.35">
      <c r="A2839" t="s">
        <v>6020</v>
      </c>
      <c r="B2839">
        <v>948586012</v>
      </c>
      <c r="C2839" t="s">
        <v>6110</v>
      </c>
      <c r="D2839" s="2">
        <v>40322</v>
      </c>
      <c r="E2839" t="s">
        <v>6129</v>
      </c>
      <c r="F2839" t="s">
        <v>6137</v>
      </c>
      <c r="G2839">
        <v>264956796</v>
      </c>
    </row>
    <row r="2840" spans="1:7" x14ac:dyDescent="0.35">
      <c r="A2840" t="s">
        <v>5466</v>
      </c>
      <c r="B2840">
        <v>335764779</v>
      </c>
      <c r="C2840" t="s">
        <v>6112</v>
      </c>
      <c r="D2840" s="2">
        <v>36671</v>
      </c>
      <c r="E2840" t="s">
        <v>6133</v>
      </c>
      <c r="F2840" t="s">
        <v>6173</v>
      </c>
      <c r="G2840">
        <v>1722103069</v>
      </c>
    </row>
    <row r="2841" spans="1:7" x14ac:dyDescent="0.35">
      <c r="A2841" t="s">
        <v>659</v>
      </c>
      <c r="B2841">
        <v>319451547</v>
      </c>
      <c r="C2841" t="s">
        <v>6119</v>
      </c>
      <c r="D2841" s="2">
        <v>34843</v>
      </c>
      <c r="E2841" t="s">
        <v>6131</v>
      </c>
      <c r="F2841" t="s">
        <v>6172</v>
      </c>
      <c r="G2841">
        <v>1156371888</v>
      </c>
    </row>
    <row r="2842" spans="1:7" x14ac:dyDescent="0.35">
      <c r="A2842" t="s">
        <v>4650</v>
      </c>
      <c r="B2842">
        <v>3708695</v>
      </c>
      <c r="C2842" t="s">
        <v>6109</v>
      </c>
      <c r="D2842" s="2">
        <v>39593</v>
      </c>
      <c r="E2842" t="s">
        <v>6131</v>
      </c>
      <c r="F2842" t="s">
        <v>6160</v>
      </c>
      <c r="G2842">
        <v>220825605</v>
      </c>
    </row>
    <row r="2843" spans="1:7" x14ac:dyDescent="0.35">
      <c r="A2843" t="s">
        <v>4304</v>
      </c>
      <c r="B2843">
        <v>174625296</v>
      </c>
      <c r="C2843" t="s">
        <v>6106</v>
      </c>
      <c r="D2843" s="2">
        <v>41419</v>
      </c>
      <c r="E2843" t="s">
        <v>6127</v>
      </c>
      <c r="F2843" t="s">
        <v>5619</v>
      </c>
      <c r="G2843">
        <v>69438852</v>
      </c>
    </row>
    <row r="2844" spans="1:7" x14ac:dyDescent="0.35">
      <c r="A2844" t="s">
        <v>2385</v>
      </c>
      <c r="B2844">
        <v>59456070</v>
      </c>
      <c r="C2844" t="s">
        <v>6119</v>
      </c>
      <c r="D2844" s="2">
        <v>26809</v>
      </c>
      <c r="E2844" t="s">
        <v>6127</v>
      </c>
      <c r="F2844" t="s">
        <v>6169</v>
      </c>
      <c r="G2844">
        <v>878494734</v>
      </c>
    </row>
    <row r="2845" spans="1:7" x14ac:dyDescent="0.35">
      <c r="A2845" t="s">
        <v>4430</v>
      </c>
      <c r="B2845">
        <v>303021938</v>
      </c>
      <c r="C2845" t="s">
        <v>6122</v>
      </c>
      <c r="D2845" s="2">
        <v>42515</v>
      </c>
      <c r="E2845" t="s">
        <v>6135</v>
      </c>
      <c r="F2845" t="s">
        <v>4140</v>
      </c>
      <c r="G2845">
        <v>5388264</v>
      </c>
    </row>
    <row r="2846" spans="1:7" x14ac:dyDescent="0.35">
      <c r="A2846" t="s">
        <v>1837</v>
      </c>
      <c r="B2846">
        <v>355991638</v>
      </c>
      <c r="C2846" t="s">
        <v>6113</v>
      </c>
      <c r="D2846" s="2">
        <v>35210</v>
      </c>
      <c r="E2846" t="s">
        <v>6127</v>
      </c>
      <c r="F2846" t="s">
        <v>2588</v>
      </c>
      <c r="G2846">
        <v>2515127356</v>
      </c>
    </row>
    <row r="2847" spans="1:7" x14ac:dyDescent="0.35">
      <c r="A2847" t="s">
        <v>3420</v>
      </c>
      <c r="B2847">
        <v>835550483</v>
      </c>
      <c r="C2847" t="s">
        <v>6104</v>
      </c>
      <c r="D2847" s="2">
        <v>22061</v>
      </c>
      <c r="E2847" t="s">
        <v>6127</v>
      </c>
      <c r="F2847" t="s">
        <v>6128</v>
      </c>
      <c r="G2847">
        <v>1600202175</v>
      </c>
    </row>
    <row r="2848" spans="1:7" x14ac:dyDescent="0.35">
      <c r="A2848" t="s">
        <v>4797</v>
      </c>
      <c r="B2848">
        <v>254941473</v>
      </c>
      <c r="C2848" t="s">
        <v>6119</v>
      </c>
      <c r="D2848" s="2">
        <v>24251</v>
      </c>
      <c r="E2848" t="s">
        <v>6133</v>
      </c>
      <c r="F2848" t="s">
        <v>6172</v>
      </c>
      <c r="G2848">
        <v>366336189</v>
      </c>
    </row>
    <row r="2849" spans="1:7" x14ac:dyDescent="0.35">
      <c r="A2849" t="s">
        <v>1955</v>
      </c>
      <c r="B2849">
        <v>366489606</v>
      </c>
      <c r="C2849" t="s">
        <v>6107</v>
      </c>
      <c r="D2849" s="2">
        <v>32653</v>
      </c>
      <c r="E2849" t="s">
        <v>6131</v>
      </c>
      <c r="F2849" t="s">
        <v>6156</v>
      </c>
      <c r="G2849">
        <v>1197332928</v>
      </c>
    </row>
    <row r="2850" spans="1:7" x14ac:dyDescent="0.35">
      <c r="A2850" t="s">
        <v>5835</v>
      </c>
      <c r="B2850">
        <v>409183764</v>
      </c>
      <c r="C2850" t="s">
        <v>6108</v>
      </c>
      <c r="D2850" s="2">
        <v>41419</v>
      </c>
      <c r="E2850" t="s">
        <v>6135</v>
      </c>
      <c r="F2850" t="s">
        <v>6144</v>
      </c>
      <c r="G2850">
        <v>2828047552</v>
      </c>
    </row>
    <row r="2851" spans="1:7" x14ac:dyDescent="0.35">
      <c r="A2851" t="s">
        <v>1558</v>
      </c>
      <c r="B2851">
        <v>959566153</v>
      </c>
      <c r="C2851" t="s">
        <v>6108</v>
      </c>
      <c r="D2851" s="2">
        <v>24616</v>
      </c>
      <c r="E2851" t="s">
        <v>6127</v>
      </c>
      <c r="F2851" t="s">
        <v>6148</v>
      </c>
      <c r="G2851">
        <v>1796213664</v>
      </c>
    </row>
    <row r="2852" spans="1:7" x14ac:dyDescent="0.35">
      <c r="A2852" t="s">
        <v>620</v>
      </c>
      <c r="B2852">
        <v>408750461</v>
      </c>
      <c r="C2852" t="s">
        <v>6101</v>
      </c>
      <c r="D2852" s="2">
        <v>26809</v>
      </c>
      <c r="E2852" t="s">
        <v>6127</v>
      </c>
      <c r="F2852" t="s">
        <v>6132</v>
      </c>
      <c r="G2852">
        <v>3413301276</v>
      </c>
    </row>
    <row r="2853" spans="1:7" x14ac:dyDescent="0.35">
      <c r="A2853" t="s">
        <v>1454</v>
      </c>
      <c r="B2853">
        <v>227174666</v>
      </c>
      <c r="C2853" t="s">
        <v>6116</v>
      </c>
      <c r="D2853" s="2">
        <v>35210</v>
      </c>
      <c r="E2853" t="s">
        <v>6135</v>
      </c>
      <c r="F2853" t="s">
        <v>6149</v>
      </c>
      <c r="G2853">
        <v>597628491</v>
      </c>
    </row>
    <row r="2854" spans="1:7" x14ac:dyDescent="0.35">
      <c r="A2854" t="s">
        <v>2577</v>
      </c>
      <c r="B2854">
        <v>35748373</v>
      </c>
      <c r="C2854" t="s">
        <v>6112</v>
      </c>
      <c r="D2854" s="2">
        <v>38132</v>
      </c>
      <c r="E2854" t="s">
        <v>6135</v>
      </c>
      <c r="F2854" t="s">
        <v>6173</v>
      </c>
      <c r="G2854">
        <v>875213856</v>
      </c>
    </row>
    <row r="2855" spans="1:7" x14ac:dyDescent="0.35">
      <c r="A2855" t="s">
        <v>5041</v>
      </c>
      <c r="B2855">
        <v>244003102</v>
      </c>
      <c r="C2855" t="s">
        <v>6102</v>
      </c>
      <c r="D2855" s="2">
        <v>38861</v>
      </c>
      <c r="E2855" t="s">
        <v>6133</v>
      </c>
      <c r="F2855" t="s">
        <v>5615</v>
      </c>
      <c r="G2855">
        <v>4467708063</v>
      </c>
    </row>
    <row r="2856" spans="1:7" x14ac:dyDescent="0.35">
      <c r="A2856" t="s">
        <v>2804</v>
      </c>
      <c r="B2856">
        <v>768605932</v>
      </c>
      <c r="C2856" t="s">
        <v>6104</v>
      </c>
      <c r="D2856" s="2">
        <v>36671</v>
      </c>
      <c r="E2856" t="s">
        <v>6135</v>
      </c>
      <c r="F2856" t="s">
        <v>6128</v>
      </c>
      <c r="G2856">
        <v>1245893747</v>
      </c>
    </row>
    <row r="2857" spans="1:7" x14ac:dyDescent="0.35">
      <c r="A2857" t="s">
        <v>3884</v>
      </c>
      <c r="B2857">
        <v>132539151</v>
      </c>
      <c r="C2857" t="s">
        <v>6107</v>
      </c>
      <c r="D2857" s="2">
        <v>34114</v>
      </c>
      <c r="E2857" t="s">
        <v>6135</v>
      </c>
      <c r="F2857" t="s">
        <v>6156</v>
      </c>
      <c r="G2857">
        <v>1372560924</v>
      </c>
    </row>
    <row r="2858" spans="1:7" x14ac:dyDescent="0.35">
      <c r="A2858" t="s">
        <v>5616</v>
      </c>
      <c r="B2858">
        <v>983314375</v>
      </c>
      <c r="C2858" t="s">
        <v>6102</v>
      </c>
      <c r="D2858" s="2">
        <v>21694</v>
      </c>
      <c r="E2858" t="s">
        <v>6135</v>
      </c>
      <c r="F2858" t="s">
        <v>5615</v>
      </c>
      <c r="G2858">
        <v>211934375</v>
      </c>
    </row>
    <row r="2859" spans="1:7" x14ac:dyDescent="0.35">
      <c r="A2859" t="s">
        <v>3779</v>
      </c>
      <c r="B2859">
        <v>772724674</v>
      </c>
      <c r="C2859" t="s">
        <v>6105</v>
      </c>
      <c r="D2859" s="2">
        <v>20600</v>
      </c>
      <c r="E2859" t="s">
        <v>6127</v>
      </c>
      <c r="F2859" t="s">
        <v>6141</v>
      </c>
      <c r="G2859">
        <v>37788093</v>
      </c>
    </row>
    <row r="2860" spans="1:7" x14ac:dyDescent="0.35">
      <c r="A2860" t="s">
        <v>5227</v>
      </c>
      <c r="B2860">
        <v>692595387</v>
      </c>
      <c r="C2860" t="s">
        <v>6108</v>
      </c>
      <c r="D2860" s="2">
        <v>27173</v>
      </c>
      <c r="E2860" t="s">
        <v>6135</v>
      </c>
      <c r="F2860" t="s">
        <v>6158</v>
      </c>
      <c r="G2860">
        <v>2193727536</v>
      </c>
    </row>
    <row r="2861" spans="1:7" x14ac:dyDescent="0.35">
      <c r="A2861" t="s">
        <v>5552</v>
      </c>
      <c r="B2861">
        <v>331807383</v>
      </c>
      <c r="C2861" t="s">
        <v>6111</v>
      </c>
      <c r="D2861" s="2">
        <v>35210</v>
      </c>
      <c r="E2861" t="s">
        <v>6135</v>
      </c>
      <c r="F2861" t="s">
        <v>6163</v>
      </c>
      <c r="G2861">
        <v>670642875</v>
      </c>
    </row>
    <row r="2862" spans="1:7" x14ac:dyDescent="0.35">
      <c r="A2862" t="s">
        <v>3988</v>
      </c>
      <c r="B2862">
        <v>217919187</v>
      </c>
      <c r="C2862" t="s">
        <v>6105</v>
      </c>
      <c r="D2862" s="2">
        <v>22790</v>
      </c>
      <c r="E2862" t="s">
        <v>6131</v>
      </c>
      <c r="F2862" t="s">
        <v>6166</v>
      </c>
      <c r="G2862">
        <v>2095410048</v>
      </c>
    </row>
    <row r="2863" spans="1:7" x14ac:dyDescent="0.35">
      <c r="A2863" t="s">
        <v>389</v>
      </c>
      <c r="B2863">
        <v>707316410</v>
      </c>
      <c r="C2863" t="s">
        <v>6122</v>
      </c>
      <c r="D2863" s="2">
        <v>23155</v>
      </c>
      <c r="E2863" t="s">
        <v>6129</v>
      </c>
      <c r="F2863" t="s">
        <v>6164</v>
      </c>
      <c r="G2863">
        <v>3053288</v>
      </c>
    </row>
    <row r="2864" spans="1:7" x14ac:dyDescent="0.35">
      <c r="A2864" t="s">
        <v>2186</v>
      </c>
      <c r="B2864">
        <v>296439878</v>
      </c>
      <c r="C2864" t="s">
        <v>6120</v>
      </c>
      <c r="D2864" s="2">
        <v>39226</v>
      </c>
      <c r="E2864" t="s">
        <v>6135</v>
      </c>
      <c r="F2864" t="s">
        <v>4096</v>
      </c>
      <c r="G2864">
        <v>310190769</v>
      </c>
    </row>
    <row r="2865" spans="1:7" x14ac:dyDescent="0.35">
      <c r="A2865" t="s">
        <v>5604</v>
      </c>
      <c r="B2865">
        <v>335782045</v>
      </c>
      <c r="C2865" t="s">
        <v>6121</v>
      </c>
      <c r="D2865" s="2">
        <v>27905</v>
      </c>
      <c r="E2865" t="s">
        <v>6127</v>
      </c>
      <c r="F2865" t="s">
        <v>6157</v>
      </c>
      <c r="G2865">
        <v>2829868638</v>
      </c>
    </row>
    <row r="2866" spans="1:7" x14ac:dyDescent="0.35">
      <c r="A2866" t="s">
        <v>2639</v>
      </c>
      <c r="B2866">
        <v>468361528</v>
      </c>
      <c r="C2866" t="s">
        <v>6110</v>
      </c>
      <c r="D2866" s="2">
        <v>25712</v>
      </c>
      <c r="E2866" t="s">
        <v>6131</v>
      </c>
      <c r="F2866" t="s">
        <v>6137</v>
      </c>
      <c r="G2866">
        <v>1966272</v>
      </c>
    </row>
    <row r="2867" spans="1:7" x14ac:dyDescent="0.35">
      <c r="A2867" t="s">
        <v>3909</v>
      </c>
      <c r="B2867">
        <v>805441371</v>
      </c>
      <c r="C2867" t="s">
        <v>6114</v>
      </c>
      <c r="D2867" s="2">
        <v>37400</v>
      </c>
      <c r="E2867" t="s">
        <v>6133</v>
      </c>
      <c r="F2867" t="s">
        <v>6151</v>
      </c>
      <c r="G2867">
        <v>875321856</v>
      </c>
    </row>
    <row r="2868" spans="1:7" x14ac:dyDescent="0.35">
      <c r="A2868" t="s">
        <v>549</v>
      </c>
      <c r="B2868">
        <v>580251795</v>
      </c>
      <c r="C2868" t="s">
        <v>6108</v>
      </c>
      <c r="D2868" s="2">
        <v>22426</v>
      </c>
      <c r="E2868" t="s">
        <v>6131</v>
      </c>
      <c r="F2868" t="s">
        <v>6130</v>
      </c>
      <c r="G2868">
        <v>2598668334</v>
      </c>
    </row>
    <row r="2869" spans="1:7" x14ac:dyDescent="0.35">
      <c r="A2869" t="s">
        <v>4260</v>
      </c>
      <c r="B2869">
        <v>892875281</v>
      </c>
      <c r="C2869" t="s">
        <v>6107</v>
      </c>
      <c r="D2869" s="2">
        <v>41054</v>
      </c>
      <c r="E2869" t="s">
        <v>6129</v>
      </c>
      <c r="F2869" t="s">
        <v>6156</v>
      </c>
      <c r="G2869">
        <v>3862445496</v>
      </c>
    </row>
    <row r="2870" spans="1:7" x14ac:dyDescent="0.35">
      <c r="A2870" t="s">
        <v>5945</v>
      </c>
      <c r="B2870">
        <v>576280999</v>
      </c>
      <c r="C2870" t="s">
        <v>6118</v>
      </c>
      <c r="D2870" s="2">
        <v>33382</v>
      </c>
      <c r="E2870" t="s">
        <v>6135</v>
      </c>
      <c r="F2870" t="s">
        <v>6159</v>
      </c>
      <c r="G2870">
        <v>3474620512</v>
      </c>
    </row>
    <row r="2871" spans="1:7" x14ac:dyDescent="0.35">
      <c r="A2871" t="s">
        <v>4418</v>
      </c>
      <c r="B2871">
        <v>77112347</v>
      </c>
      <c r="C2871" t="s">
        <v>6112</v>
      </c>
      <c r="D2871" s="2">
        <v>43244</v>
      </c>
      <c r="E2871" t="s">
        <v>6135</v>
      </c>
      <c r="F2871" t="s">
        <v>6155</v>
      </c>
      <c r="G2871">
        <v>1088474742</v>
      </c>
    </row>
    <row r="2872" spans="1:7" x14ac:dyDescent="0.35">
      <c r="A2872" t="s">
        <v>2509</v>
      </c>
      <c r="B2872">
        <v>979658552</v>
      </c>
      <c r="C2872" t="s">
        <v>6117</v>
      </c>
      <c r="D2872" s="2">
        <v>20600</v>
      </c>
      <c r="E2872" t="s">
        <v>6131</v>
      </c>
      <c r="F2872" t="s">
        <v>6150</v>
      </c>
      <c r="G2872">
        <v>29506649</v>
      </c>
    </row>
    <row r="2873" spans="1:7" x14ac:dyDescent="0.35">
      <c r="A2873" t="s">
        <v>6004</v>
      </c>
      <c r="B2873">
        <v>23435974</v>
      </c>
      <c r="C2873" t="s">
        <v>6122</v>
      </c>
      <c r="D2873" s="2">
        <v>38497</v>
      </c>
      <c r="E2873" t="s">
        <v>6127</v>
      </c>
      <c r="F2873" t="s">
        <v>4140</v>
      </c>
      <c r="G2873">
        <v>1812166884</v>
      </c>
    </row>
    <row r="2874" spans="1:7" x14ac:dyDescent="0.35">
      <c r="A2874" t="s">
        <v>2393</v>
      </c>
      <c r="B2874">
        <v>687532679</v>
      </c>
      <c r="C2874" t="s">
        <v>6113</v>
      </c>
      <c r="D2874" s="2">
        <v>33749</v>
      </c>
      <c r="E2874" t="s">
        <v>6131</v>
      </c>
      <c r="F2874" t="s">
        <v>2588</v>
      </c>
      <c r="G2874">
        <v>63218115</v>
      </c>
    </row>
    <row r="2875" spans="1:7" x14ac:dyDescent="0.35">
      <c r="A2875" t="s">
        <v>5308</v>
      </c>
      <c r="B2875">
        <v>664809064</v>
      </c>
      <c r="C2875" t="s">
        <v>6108</v>
      </c>
      <c r="D2875" s="2">
        <v>30095</v>
      </c>
      <c r="E2875" t="s">
        <v>6135</v>
      </c>
      <c r="F2875" t="s">
        <v>6152</v>
      </c>
      <c r="G2875">
        <v>1242342681</v>
      </c>
    </row>
    <row r="2876" spans="1:7" x14ac:dyDescent="0.35">
      <c r="A2876" t="s">
        <v>3638</v>
      </c>
      <c r="B2876">
        <v>884488788</v>
      </c>
      <c r="C2876" t="s">
        <v>6114</v>
      </c>
      <c r="D2876" s="2">
        <v>20600</v>
      </c>
      <c r="E2876" t="s">
        <v>6135</v>
      </c>
      <c r="F2876" t="s">
        <v>6151</v>
      </c>
      <c r="G2876">
        <v>1723527168</v>
      </c>
    </row>
    <row r="2877" spans="1:7" x14ac:dyDescent="0.35">
      <c r="A2877" t="s">
        <v>541</v>
      </c>
      <c r="B2877">
        <v>226058119</v>
      </c>
      <c r="C2877" t="s">
        <v>6102</v>
      </c>
      <c r="D2877" s="2">
        <v>37765</v>
      </c>
      <c r="E2877" t="s">
        <v>6127</v>
      </c>
      <c r="F2877" t="s">
        <v>6174</v>
      </c>
      <c r="G2877">
        <v>541458088</v>
      </c>
    </row>
    <row r="2878" spans="1:7" x14ac:dyDescent="0.35">
      <c r="A2878" t="s">
        <v>5351</v>
      </c>
      <c r="B2878">
        <v>255952093</v>
      </c>
      <c r="C2878" t="s">
        <v>6108</v>
      </c>
      <c r="D2878" s="2">
        <v>45070</v>
      </c>
      <c r="E2878" t="s">
        <v>6135</v>
      </c>
      <c r="F2878" t="s">
        <v>6168</v>
      </c>
      <c r="G2878">
        <v>909640875</v>
      </c>
    </row>
    <row r="2879" spans="1:7" x14ac:dyDescent="0.35">
      <c r="A2879" t="s">
        <v>306</v>
      </c>
      <c r="B2879">
        <v>29321473</v>
      </c>
      <c r="C2879" t="s">
        <v>6111</v>
      </c>
      <c r="D2879" s="2">
        <v>32288</v>
      </c>
      <c r="E2879" t="s">
        <v>6131</v>
      </c>
      <c r="F2879" t="s">
        <v>561</v>
      </c>
      <c r="G2879">
        <v>15833775</v>
      </c>
    </row>
    <row r="2880" spans="1:7" x14ac:dyDescent="0.35">
      <c r="A2880" t="s">
        <v>4397</v>
      </c>
      <c r="B2880">
        <v>508139626</v>
      </c>
      <c r="C2880" t="s">
        <v>6108</v>
      </c>
      <c r="D2880" s="2">
        <v>33017</v>
      </c>
      <c r="E2880" t="s">
        <v>6131</v>
      </c>
      <c r="F2880" t="s">
        <v>6148</v>
      </c>
      <c r="G2880">
        <v>1016423499</v>
      </c>
    </row>
    <row r="2881" spans="1:7" x14ac:dyDescent="0.35">
      <c r="A2881" t="s">
        <v>957</v>
      </c>
      <c r="B2881">
        <v>863983168</v>
      </c>
      <c r="C2881" t="s">
        <v>6107</v>
      </c>
      <c r="D2881" s="2">
        <v>40322</v>
      </c>
      <c r="E2881" t="s">
        <v>6133</v>
      </c>
      <c r="F2881" t="s">
        <v>6156</v>
      </c>
      <c r="G2881">
        <v>20485296</v>
      </c>
    </row>
    <row r="2882" spans="1:7" x14ac:dyDescent="0.35">
      <c r="A2882" t="s">
        <v>5847</v>
      </c>
      <c r="B2882">
        <v>930899737</v>
      </c>
      <c r="C2882" t="s">
        <v>6115</v>
      </c>
      <c r="D2882" s="2">
        <v>30460</v>
      </c>
      <c r="E2882" t="s">
        <v>6135</v>
      </c>
      <c r="F2882" t="s">
        <v>6171</v>
      </c>
      <c r="G2882">
        <v>1876014666</v>
      </c>
    </row>
    <row r="2883" spans="1:7" x14ac:dyDescent="0.35">
      <c r="A2883" t="s">
        <v>2599</v>
      </c>
      <c r="B2883">
        <v>809256062</v>
      </c>
      <c r="C2883" t="s">
        <v>6121</v>
      </c>
      <c r="D2883" s="2">
        <v>37400</v>
      </c>
      <c r="E2883" t="s">
        <v>6140</v>
      </c>
      <c r="F2883" t="s">
        <v>6145</v>
      </c>
      <c r="G2883">
        <v>56445</v>
      </c>
    </row>
    <row r="2884" spans="1:7" x14ac:dyDescent="0.35">
      <c r="A2884" t="s">
        <v>4370</v>
      </c>
      <c r="B2884">
        <v>666033769</v>
      </c>
      <c r="C2884" t="s">
        <v>6109</v>
      </c>
      <c r="D2884" s="2">
        <v>43244</v>
      </c>
      <c r="E2884" t="s">
        <v>6131</v>
      </c>
      <c r="F2884" t="s">
        <v>6160</v>
      </c>
      <c r="G2884">
        <v>16202628</v>
      </c>
    </row>
    <row r="2885" spans="1:7" x14ac:dyDescent="0.35">
      <c r="A2885" t="s">
        <v>2940</v>
      </c>
      <c r="B2885">
        <v>15764858</v>
      </c>
      <c r="C2885" t="s">
        <v>6114</v>
      </c>
      <c r="D2885" s="2">
        <v>22790</v>
      </c>
      <c r="E2885" t="s">
        <v>6135</v>
      </c>
      <c r="F2885" t="s">
        <v>6151</v>
      </c>
      <c r="G2885">
        <v>89675551</v>
      </c>
    </row>
    <row r="2886" spans="1:7" x14ac:dyDescent="0.35">
      <c r="A2886" t="s">
        <v>4815</v>
      </c>
      <c r="B2886">
        <v>68152684</v>
      </c>
      <c r="C2886" t="s">
        <v>6111</v>
      </c>
      <c r="D2886" s="2">
        <v>24251</v>
      </c>
      <c r="E2886" t="s">
        <v>6129</v>
      </c>
      <c r="F2886" t="s">
        <v>6136</v>
      </c>
      <c r="G2886">
        <v>409671262</v>
      </c>
    </row>
    <row r="2887" spans="1:7" x14ac:dyDescent="0.35">
      <c r="A2887" t="s">
        <v>3064</v>
      </c>
      <c r="B2887">
        <v>226863630</v>
      </c>
      <c r="C2887" t="s">
        <v>6102</v>
      </c>
      <c r="D2887" s="2">
        <v>39226</v>
      </c>
      <c r="E2887" t="s">
        <v>6140</v>
      </c>
      <c r="F2887" t="s">
        <v>5615</v>
      </c>
      <c r="G2887">
        <v>3419662455</v>
      </c>
    </row>
    <row r="2888" spans="1:7" x14ac:dyDescent="0.35">
      <c r="A2888" t="s">
        <v>4302</v>
      </c>
      <c r="B2888">
        <v>461675878</v>
      </c>
      <c r="C2888" t="s">
        <v>6113</v>
      </c>
      <c r="D2888" s="2">
        <v>40322</v>
      </c>
      <c r="E2888" t="s">
        <v>6133</v>
      </c>
      <c r="F2888" t="s">
        <v>6153</v>
      </c>
      <c r="G2888">
        <v>119065265</v>
      </c>
    </row>
    <row r="2889" spans="1:7" x14ac:dyDescent="0.35">
      <c r="A2889" t="s">
        <v>171</v>
      </c>
      <c r="B2889">
        <v>25156448</v>
      </c>
      <c r="C2889" t="s">
        <v>6111</v>
      </c>
      <c r="D2889" s="2">
        <v>23522</v>
      </c>
      <c r="E2889" t="s">
        <v>6135</v>
      </c>
      <c r="F2889" t="s">
        <v>6136</v>
      </c>
      <c r="G2889">
        <v>212867655</v>
      </c>
    </row>
    <row r="2890" spans="1:7" x14ac:dyDescent="0.35">
      <c r="A2890" t="s">
        <v>5765</v>
      </c>
      <c r="B2890">
        <v>713828928</v>
      </c>
      <c r="C2890" t="s">
        <v>6119</v>
      </c>
      <c r="D2890" s="2">
        <v>29366</v>
      </c>
      <c r="E2890" t="s">
        <v>6127</v>
      </c>
      <c r="F2890" t="s">
        <v>6169</v>
      </c>
      <c r="G2890">
        <v>1518860448</v>
      </c>
    </row>
    <row r="2891" spans="1:7" x14ac:dyDescent="0.35">
      <c r="A2891" t="s">
        <v>5947</v>
      </c>
      <c r="B2891">
        <v>523429584</v>
      </c>
      <c r="C2891" t="s">
        <v>6108</v>
      </c>
      <c r="D2891" s="2">
        <v>28634</v>
      </c>
      <c r="E2891" t="s">
        <v>6133</v>
      </c>
      <c r="F2891" t="s">
        <v>6152</v>
      </c>
      <c r="G2891">
        <v>1970793088</v>
      </c>
    </row>
    <row r="2892" spans="1:7" x14ac:dyDescent="0.35">
      <c r="A2892" t="s">
        <v>5035</v>
      </c>
      <c r="B2892">
        <v>630758120</v>
      </c>
      <c r="C2892" t="s">
        <v>6102</v>
      </c>
      <c r="D2892" s="2">
        <v>20600</v>
      </c>
      <c r="E2892" t="s">
        <v>6131</v>
      </c>
      <c r="F2892" t="s">
        <v>6174</v>
      </c>
      <c r="G2892">
        <v>24965129</v>
      </c>
    </row>
    <row r="2893" spans="1:7" x14ac:dyDescent="0.35">
      <c r="A2893" t="s">
        <v>1961</v>
      </c>
      <c r="B2893">
        <v>456676656</v>
      </c>
      <c r="C2893" t="s">
        <v>6101</v>
      </c>
      <c r="D2893" s="2">
        <v>41783</v>
      </c>
      <c r="E2893" t="s">
        <v>6135</v>
      </c>
      <c r="F2893" t="s">
        <v>6132</v>
      </c>
      <c r="G2893">
        <v>2820562368</v>
      </c>
    </row>
    <row r="2894" spans="1:7" x14ac:dyDescent="0.35">
      <c r="A2894" t="s">
        <v>1264</v>
      </c>
      <c r="B2894">
        <v>62120508</v>
      </c>
      <c r="C2894" t="s">
        <v>6108</v>
      </c>
      <c r="D2894" s="2">
        <v>28270</v>
      </c>
      <c r="E2894" t="s">
        <v>6135</v>
      </c>
      <c r="F2894" t="s">
        <v>6146</v>
      </c>
      <c r="G2894">
        <v>158603634</v>
      </c>
    </row>
    <row r="2895" spans="1:7" x14ac:dyDescent="0.35">
      <c r="A2895" t="s">
        <v>1363</v>
      </c>
      <c r="B2895">
        <v>718505332</v>
      </c>
      <c r="C2895" t="s">
        <v>6112</v>
      </c>
      <c r="D2895" s="2">
        <v>30827</v>
      </c>
      <c r="E2895" t="s">
        <v>6129</v>
      </c>
      <c r="F2895" t="s">
        <v>6173</v>
      </c>
      <c r="G2895">
        <v>229771566</v>
      </c>
    </row>
    <row r="2896" spans="1:7" x14ac:dyDescent="0.35">
      <c r="A2896" t="s">
        <v>5932</v>
      </c>
      <c r="B2896">
        <v>414415630</v>
      </c>
      <c r="C2896" t="s">
        <v>6114</v>
      </c>
      <c r="D2896" s="2">
        <v>33382</v>
      </c>
      <c r="E2896" t="s">
        <v>6135</v>
      </c>
      <c r="F2896" t="s">
        <v>6154</v>
      </c>
      <c r="G2896">
        <v>3874781092</v>
      </c>
    </row>
    <row r="2897" spans="1:7" x14ac:dyDescent="0.35">
      <c r="A2897" t="s">
        <v>6081</v>
      </c>
      <c r="B2897">
        <v>225736476</v>
      </c>
      <c r="C2897" t="s">
        <v>6108</v>
      </c>
      <c r="D2897" s="2">
        <v>23887</v>
      </c>
      <c r="E2897" t="s">
        <v>6129</v>
      </c>
      <c r="F2897" t="s">
        <v>6168</v>
      </c>
      <c r="G2897">
        <v>18152544</v>
      </c>
    </row>
    <row r="2898" spans="1:7" x14ac:dyDescent="0.35">
      <c r="A2898" t="s">
        <v>3334</v>
      </c>
      <c r="B2898">
        <v>377745821</v>
      </c>
      <c r="C2898" t="s">
        <v>6103</v>
      </c>
      <c r="D2898" s="2">
        <v>43244</v>
      </c>
      <c r="E2898" t="s">
        <v>6135</v>
      </c>
      <c r="F2898" t="s">
        <v>6165</v>
      </c>
      <c r="G2898">
        <v>2235955104</v>
      </c>
    </row>
    <row r="2899" spans="1:7" x14ac:dyDescent="0.35">
      <c r="A2899" t="s">
        <v>236</v>
      </c>
      <c r="B2899">
        <v>894083615</v>
      </c>
      <c r="C2899" t="s">
        <v>6111</v>
      </c>
      <c r="D2899" s="2">
        <v>43976</v>
      </c>
      <c r="E2899" t="s">
        <v>6127</v>
      </c>
      <c r="F2899" t="s">
        <v>561</v>
      </c>
      <c r="G2899">
        <v>264138798</v>
      </c>
    </row>
    <row r="2900" spans="1:7" x14ac:dyDescent="0.35">
      <c r="A2900" t="s">
        <v>1055</v>
      </c>
      <c r="B2900">
        <v>492942781</v>
      </c>
      <c r="C2900" t="s">
        <v>6102</v>
      </c>
      <c r="D2900" s="2">
        <v>33382</v>
      </c>
      <c r="E2900" t="s">
        <v>6131</v>
      </c>
      <c r="F2900" t="s">
        <v>6138</v>
      </c>
      <c r="G2900">
        <v>13626928</v>
      </c>
    </row>
    <row r="2901" spans="1:7" x14ac:dyDescent="0.35">
      <c r="A2901" t="s">
        <v>2705</v>
      </c>
      <c r="B2901">
        <v>137444563</v>
      </c>
      <c r="C2901" t="s">
        <v>6105</v>
      </c>
      <c r="D2901" s="2">
        <v>37400</v>
      </c>
      <c r="E2901" t="s">
        <v>6131</v>
      </c>
      <c r="F2901" t="s">
        <v>6166</v>
      </c>
      <c r="G2901">
        <v>177985983</v>
      </c>
    </row>
    <row r="2902" spans="1:7" x14ac:dyDescent="0.35">
      <c r="A2902" t="s">
        <v>423</v>
      </c>
      <c r="B2902">
        <v>523442789</v>
      </c>
      <c r="C2902" t="s">
        <v>6111</v>
      </c>
      <c r="D2902" s="2">
        <v>23522</v>
      </c>
      <c r="E2902" t="s">
        <v>6131</v>
      </c>
      <c r="F2902" t="s">
        <v>6136</v>
      </c>
      <c r="G2902">
        <v>4344672768</v>
      </c>
    </row>
    <row r="2903" spans="1:7" x14ac:dyDescent="0.35">
      <c r="A2903" t="s">
        <v>670</v>
      </c>
      <c r="B2903">
        <v>13936702</v>
      </c>
      <c r="C2903" t="s">
        <v>6120</v>
      </c>
      <c r="D2903" s="2">
        <v>20233</v>
      </c>
      <c r="E2903" t="s">
        <v>6133</v>
      </c>
      <c r="F2903" t="s">
        <v>6139</v>
      </c>
      <c r="G2903">
        <v>1501964265</v>
      </c>
    </row>
    <row r="2904" spans="1:7" x14ac:dyDescent="0.35">
      <c r="A2904" t="s">
        <v>4226</v>
      </c>
      <c r="B2904">
        <v>721822203</v>
      </c>
      <c r="C2904" t="s">
        <v>6102</v>
      </c>
      <c r="D2904" s="2">
        <v>37400</v>
      </c>
      <c r="E2904" t="s">
        <v>6135</v>
      </c>
      <c r="F2904" t="s">
        <v>6138</v>
      </c>
      <c r="G2904">
        <v>5031385344</v>
      </c>
    </row>
    <row r="2905" spans="1:7" x14ac:dyDescent="0.35">
      <c r="A2905" t="s">
        <v>5761</v>
      </c>
      <c r="B2905">
        <v>158449315</v>
      </c>
      <c r="C2905" t="s">
        <v>6107</v>
      </c>
      <c r="D2905" s="2">
        <v>42515</v>
      </c>
      <c r="E2905" t="s">
        <v>6135</v>
      </c>
      <c r="F2905" t="s">
        <v>6156</v>
      </c>
      <c r="G2905">
        <v>1269354429</v>
      </c>
    </row>
    <row r="2906" spans="1:7" x14ac:dyDescent="0.35">
      <c r="A2906" t="s">
        <v>2830</v>
      </c>
      <c r="B2906">
        <v>7214335</v>
      </c>
      <c r="C2906" t="s">
        <v>6113</v>
      </c>
      <c r="D2906" s="2">
        <v>37765</v>
      </c>
      <c r="E2906" t="s">
        <v>6129</v>
      </c>
      <c r="F2906" t="s">
        <v>2588</v>
      </c>
      <c r="G2906">
        <v>1466538885</v>
      </c>
    </row>
    <row r="2907" spans="1:7" x14ac:dyDescent="0.35">
      <c r="A2907" t="s">
        <v>5562</v>
      </c>
      <c r="B2907">
        <v>654882523</v>
      </c>
      <c r="C2907" t="s">
        <v>6116</v>
      </c>
      <c r="D2907" s="2">
        <v>20233</v>
      </c>
      <c r="E2907" t="s">
        <v>6133</v>
      </c>
      <c r="F2907" t="s">
        <v>6149</v>
      </c>
      <c r="G2907">
        <v>1425340176</v>
      </c>
    </row>
    <row r="2908" spans="1:7" x14ac:dyDescent="0.35">
      <c r="A2908" t="s">
        <v>4868</v>
      </c>
      <c r="B2908">
        <v>408791530</v>
      </c>
      <c r="C2908" t="s">
        <v>6102</v>
      </c>
      <c r="D2908" s="2">
        <v>31192</v>
      </c>
      <c r="E2908" t="s">
        <v>6127</v>
      </c>
      <c r="F2908" t="s">
        <v>6174</v>
      </c>
      <c r="G2908">
        <v>426936096</v>
      </c>
    </row>
    <row r="2909" spans="1:7" x14ac:dyDescent="0.35">
      <c r="A2909" t="s">
        <v>904</v>
      </c>
      <c r="B2909">
        <v>719348711</v>
      </c>
      <c r="C2909" t="s">
        <v>6115</v>
      </c>
      <c r="D2909" s="2">
        <v>21694</v>
      </c>
      <c r="E2909" t="s">
        <v>6133</v>
      </c>
      <c r="F2909" t="s">
        <v>6171</v>
      </c>
      <c r="G2909">
        <v>4409146368</v>
      </c>
    </row>
    <row r="2910" spans="1:7" x14ac:dyDescent="0.35">
      <c r="A2910" t="s">
        <v>5972</v>
      </c>
      <c r="B2910">
        <v>806393261</v>
      </c>
      <c r="C2910" t="s">
        <v>6108</v>
      </c>
      <c r="D2910" s="2">
        <v>22426</v>
      </c>
      <c r="E2910" t="s">
        <v>6131</v>
      </c>
      <c r="F2910" t="s">
        <v>6152</v>
      </c>
      <c r="G2910">
        <v>722561008</v>
      </c>
    </row>
    <row r="2911" spans="1:7" x14ac:dyDescent="0.35">
      <c r="A2911" t="s">
        <v>4835</v>
      </c>
      <c r="B2911">
        <v>453980175</v>
      </c>
      <c r="C2911" t="s">
        <v>6108</v>
      </c>
      <c r="D2911" s="2">
        <v>25348</v>
      </c>
      <c r="E2911" t="s">
        <v>6133</v>
      </c>
      <c r="F2911" t="s">
        <v>6168</v>
      </c>
      <c r="G2911">
        <v>35709928</v>
      </c>
    </row>
    <row r="2912" spans="1:7" x14ac:dyDescent="0.35">
      <c r="A2912" t="s">
        <v>4115</v>
      </c>
      <c r="B2912">
        <v>143782117</v>
      </c>
      <c r="C2912" t="s">
        <v>6108</v>
      </c>
      <c r="D2912" s="2">
        <v>21694</v>
      </c>
      <c r="E2912" t="s">
        <v>6140</v>
      </c>
      <c r="F2912" t="s">
        <v>6143</v>
      </c>
      <c r="G2912">
        <v>1055099904</v>
      </c>
    </row>
    <row r="2913" spans="1:7" x14ac:dyDescent="0.35">
      <c r="A2913" t="s">
        <v>4498</v>
      </c>
      <c r="B2913">
        <v>475711203</v>
      </c>
      <c r="C2913" t="s">
        <v>6121</v>
      </c>
      <c r="D2913" s="2">
        <v>27173</v>
      </c>
      <c r="E2913" t="s">
        <v>6127</v>
      </c>
      <c r="F2913" t="s">
        <v>6157</v>
      </c>
      <c r="G2913">
        <v>1608976551</v>
      </c>
    </row>
    <row r="2914" spans="1:7" x14ac:dyDescent="0.35">
      <c r="A2914" t="s">
        <v>3822</v>
      </c>
      <c r="B2914">
        <v>68280294</v>
      </c>
      <c r="C2914" t="s">
        <v>6114</v>
      </c>
      <c r="D2914" s="2">
        <v>44341</v>
      </c>
      <c r="E2914" t="s">
        <v>6135</v>
      </c>
      <c r="F2914" t="s">
        <v>6154</v>
      </c>
      <c r="G2914">
        <v>1283702784</v>
      </c>
    </row>
    <row r="2915" spans="1:7" x14ac:dyDescent="0.35">
      <c r="A2915" t="s">
        <v>537</v>
      </c>
      <c r="B2915">
        <v>173356018</v>
      </c>
      <c r="C2915" t="s">
        <v>6108</v>
      </c>
      <c r="D2915" s="2">
        <v>45070</v>
      </c>
      <c r="E2915" t="s">
        <v>6135</v>
      </c>
      <c r="F2915" t="s">
        <v>6146</v>
      </c>
      <c r="G2915">
        <v>3256363341</v>
      </c>
    </row>
    <row r="2916" spans="1:7" x14ac:dyDescent="0.35">
      <c r="A2916" t="s">
        <v>4572</v>
      </c>
      <c r="B2916">
        <v>225303584</v>
      </c>
      <c r="C2916" t="s">
        <v>6108</v>
      </c>
      <c r="D2916" s="2">
        <v>25348</v>
      </c>
      <c r="E2916" t="s">
        <v>6135</v>
      </c>
      <c r="F2916" t="s">
        <v>6146</v>
      </c>
      <c r="G2916">
        <v>1412968543</v>
      </c>
    </row>
    <row r="2917" spans="1:7" x14ac:dyDescent="0.35">
      <c r="A2917" t="s">
        <v>1394</v>
      </c>
      <c r="B2917">
        <v>812197094</v>
      </c>
      <c r="C2917" t="s">
        <v>6108</v>
      </c>
      <c r="D2917" s="2">
        <v>45070</v>
      </c>
      <c r="E2917" t="s">
        <v>6129</v>
      </c>
      <c r="F2917" t="s">
        <v>6170</v>
      </c>
      <c r="G2917">
        <v>1125056736</v>
      </c>
    </row>
    <row r="2918" spans="1:7" x14ac:dyDescent="0.35">
      <c r="A2918" t="s">
        <v>861</v>
      </c>
      <c r="B2918">
        <v>757646735</v>
      </c>
      <c r="C2918" t="s">
        <v>6113</v>
      </c>
      <c r="D2918" s="2">
        <v>20965</v>
      </c>
      <c r="E2918" t="s">
        <v>6135</v>
      </c>
      <c r="F2918" t="s">
        <v>6153</v>
      </c>
      <c r="G2918">
        <v>272925312</v>
      </c>
    </row>
    <row r="2919" spans="1:7" x14ac:dyDescent="0.35">
      <c r="A2919" t="s">
        <v>5353</v>
      </c>
      <c r="B2919">
        <v>597989944</v>
      </c>
      <c r="C2919" t="s">
        <v>6115</v>
      </c>
      <c r="D2919" s="2">
        <v>20965</v>
      </c>
      <c r="E2919" t="s">
        <v>6135</v>
      </c>
      <c r="F2919" t="s">
        <v>6171</v>
      </c>
      <c r="G2919">
        <v>50620608</v>
      </c>
    </row>
    <row r="2920" spans="1:7" x14ac:dyDescent="0.35">
      <c r="A2920" t="s">
        <v>3882</v>
      </c>
      <c r="B2920">
        <v>290757462</v>
      </c>
      <c r="C2920" t="s">
        <v>6108</v>
      </c>
      <c r="D2920" s="2">
        <v>37036</v>
      </c>
      <c r="E2920" t="s">
        <v>6131</v>
      </c>
      <c r="F2920" t="s">
        <v>6144</v>
      </c>
      <c r="G2920">
        <v>5604192</v>
      </c>
    </row>
    <row r="2921" spans="1:7" x14ac:dyDescent="0.35">
      <c r="A2921" t="s">
        <v>3911</v>
      </c>
      <c r="B2921">
        <v>484725064</v>
      </c>
      <c r="C2921" t="s">
        <v>6111</v>
      </c>
      <c r="D2921" s="2">
        <v>25712</v>
      </c>
      <c r="E2921" t="s">
        <v>6129</v>
      </c>
      <c r="F2921" t="s">
        <v>561</v>
      </c>
      <c r="G2921">
        <v>757645824</v>
      </c>
    </row>
    <row r="2922" spans="1:7" x14ac:dyDescent="0.35">
      <c r="A2922" t="s">
        <v>5222</v>
      </c>
      <c r="B2922">
        <v>722550554</v>
      </c>
      <c r="C2922" t="s">
        <v>6118</v>
      </c>
      <c r="D2922" s="2">
        <v>37765</v>
      </c>
      <c r="E2922" t="s">
        <v>6135</v>
      </c>
      <c r="F2922" t="s">
        <v>6159</v>
      </c>
      <c r="G2922">
        <v>426763392</v>
      </c>
    </row>
    <row r="2923" spans="1:7" x14ac:dyDescent="0.35">
      <c r="A2923" t="s">
        <v>1202</v>
      </c>
      <c r="B2923">
        <v>496470356</v>
      </c>
      <c r="C2923" t="s">
        <v>6119</v>
      </c>
      <c r="D2923" s="2">
        <v>26077</v>
      </c>
      <c r="E2923" t="s">
        <v>6133</v>
      </c>
      <c r="F2923" t="s">
        <v>6169</v>
      </c>
      <c r="G2923">
        <v>3027731076</v>
      </c>
    </row>
    <row r="2924" spans="1:7" x14ac:dyDescent="0.35">
      <c r="A2924" t="s">
        <v>417</v>
      </c>
      <c r="B2924">
        <v>108359337</v>
      </c>
      <c r="C2924" t="s">
        <v>6122</v>
      </c>
      <c r="D2924" s="2">
        <v>29366</v>
      </c>
      <c r="E2924" t="s">
        <v>6135</v>
      </c>
      <c r="F2924" t="s">
        <v>4140</v>
      </c>
      <c r="G2924">
        <v>22765743</v>
      </c>
    </row>
    <row r="2925" spans="1:7" x14ac:dyDescent="0.35">
      <c r="A2925" t="s">
        <v>1552</v>
      </c>
      <c r="B2925">
        <v>133921993</v>
      </c>
      <c r="C2925" t="s">
        <v>6102</v>
      </c>
      <c r="D2925" s="2">
        <v>38132</v>
      </c>
      <c r="E2925" t="s">
        <v>6131</v>
      </c>
      <c r="F2925" t="s">
        <v>6138</v>
      </c>
      <c r="G2925">
        <v>1595849204</v>
      </c>
    </row>
    <row r="2926" spans="1:7" x14ac:dyDescent="0.35">
      <c r="A2926" t="s">
        <v>5803</v>
      </c>
      <c r="B2926">
        <v>126238837</v>
      </c>
      <c r="C2926" t="s">
        <v>6102</v>
      </c>
      <c r="D2926" s="2">
        <v>37036</v>
      </c>
      <c r="E2926" t="s">
        <v>6135</v>
      </c>
      <c r="F2926" t="s">
        <v>6161</v>
      </c>
      <c r="G2926">
        <v>773704017</v>
      </c>
    </row>
    <row r="2927" spans="1:7" x14ac:dyDescent="0.35">
      <c r="A2927" t="s">
        <v>5588</v>
      </c>
      <c r="B2927">
        <v>746860424</v>
      </c>
      <c r="C2927" t="s">
        <v>6120</v>
      </c>
      <c r="D2927" s="2">
        <v>23887</v>
      </c>
      <c r="E2927" t="s">
        <v>6135</v>
      </c>
      <c r="F2927" t="s">
        <v>4096</v>
      </c>
      <c r="G2927">
        <v>997344738</v>
      </c>
    </row>
    <row r="2928" spans="1:7" x14ac:dyDescent="0.35">
      <c r="A2928" t="s">
        <v>1029</v>
      </c>
      <c r="B2928">
        <v>233064658</v>
      </c>
      <c r="C2928" t="s">
        <v>6122</v>
      </c>
      <c r="D2928" s="2">
        <v>33382</v>
      </c>
      <c r="E2928" t="s">
        <v>6131</v>
      </c>
      <c r="F2928" t="s">
        <v>4140</v>
      </c>
      <c r="G2928">
        <v>8035794</v>
      </c>
    </row>
    <row r="2929" spans="1:7" x14ac:dyDescent="0.35">
      <c r="A2929" t="s">
        <v>5282</v>
      </c>
      <c r="B2929">
        <v>80484276</v>
      </c>
      <c r="C2929" t="s">
        <v>6108</v>
      </c>
      <c r="D2929" s="2">
        <v>38861</v>
      </c>
      <c r="E2929" t="s">
        <v>6133</v>
      </c>
      <c r="F2929" t="s">
        <v>6146</v>
      </c>
      <c r="G2929">
        <v>99114157</v>
      </c>
    </row>
    <row r="2930" spans="1:7" x14ac:dyDescent="0.35">
      <c r="A2930" t="s">
        <v>535</v>
      </c>
      <c r="B2930">
        <v>766253118</v>
      </c>
      <c r="C2930" t="s">
        <v>6108</v>
      </c>
      <c r="D2930" s="2">
        <v>31556</v>
      </c>
      <c r="E2930" t="s">
        <v>6131</v>
      </c>
      <c r="F2930" t="s">
        <v>6152</v>
      </c>
      <c r="G2930">
        <v>717246524</v>
      </c>
    </row>
    <row r="2931" spans="1:7" x14ac:dyDescent="0.35">
      <c r="A2931" t="s">
        <v>1578</v>
      </c>
      <c r="B2931">
        <v>722771004</v>
      </c>
      <c r="C2931" t="s">
        <v>6111</v>
      </c>
      <c r="D2931" s="2">
        <v>27905</v>
      </c>
      <c r="E2931" t="s">
        <v>6127</v>
      </c>
      <c r="F2931" t="s">
        <v>6163</v>
      </c>
      <c r="G2931">
        <v>39325536</v>
      </c>
    </row>
    <row r="2932" spans="1:7" x14ac:dyDescent="0.35">
      <c r="A2932" t="s">
        <v>2103</v>
      </c>
      <c r="B2932">
        <v>717625204</v>
      </c>
      <c r="C2932" t="s">
        <v>6121</v>
      </c>
      <c r="D2932" s="2">
        <v>39593</v>
      </c>
      <c r="E2932" t="s">
        <v>6133</v>
      </c>
      <c r="F2932" t="s">
        <v>6147</v>
      </c>
      <c r="G2932">
        <v>705899264</v>
      </c>
    </row>
    <row r="2933" spans="1:7" x14ac:dyDescent="0.35">
      <c r="A2933" t="s">
        <v>3564</v>
      </c>
      <c r="B2933">
        <v>490298804</v>
      </c>
      <c r="C2933" t="s">
        <v>6105</v>
      </c>
      <c r="D2933" s="2">
        <v>38497</v>
      </c>
      <c r="E2933" t="s">
        <v>6133</v>
      </c>
      <c r="F2933" t="s">
        <v>6166</v>
      </c>
      <c r="G2933">
        <v>1814745075</v>
      </c>
    </row>
    <row r="2934" spans="1:7" x14ac:dyDescent="0.35">
      <c r="A2934" t="s">
        <v>4286</v>
      </c>
      <c r="B2934">
        <v>795714810</v>
      </c>
      <c r="C2934" t="s">
        <v>6102</v>
      </c>
      <c r="D2934" s="2">
        <v>32653</v>
      </c>
      <c r="E2934" t="s">
        <v>6131</v>
      </c>
      <c r="F2934" t="s">
        <v>6174</v>
      </c>
      <c r="G2934">
        <v>1244719872</v>
      </c>
    </row>
    <row r="2935" spans="1:7" x14ac:dyDescent="0.35">
      <c r="A2935" t="s">
        <v>1378</v>
      </c>
      <c r="B2935">
        <v>914302353</v>
      </c>
      <c r="C2935" t="s">
        <v>6111</v>
      </c>
      <c r="D2935" s="2">
        <v>35575</v>
      </c>
      <c r="E2935" t="s">
        <v>6129</v>
      </c>
      <c r="F2935" t="s">
        <v>6136</v>
      </c>
      <c r="G2935">
        <v>2759451408</v>
      </c>
    </row>
    <row r="2936" spans="1:7" x14ac:dyDescent="0.35">
      <c r="A2936" t="s">
        <v>2119</v>
      </c>
      <c r="B2936">
        <v>726027966</v>
      </c>
      <c r="C2936" t="s">
        <v>6113</v>
      </c>
      <c r="D2936" s="2">
        <v>26077</v>
      </c>
      <c r="E2936" t="s">
        <v>6135</v>
      </c>
      <c r="F2936" t="s">
        <v>6153</v>
      </c>
      <c r="G2936">
        <v>3650615394</v>
      </c>
    </row>
    <row r="2937" spans="1:7" x14ac:dyDescent="0.35">
      <c r="A2937" t="s">
        <v>1823</v>
      </c>
      <c r="B2937">
        <v>85031129</v>
      </c>
      <c r="C2937" t="s">
        <v>6105</v>
      </c>
      <c r="D2937" s="2">
        <v>44705</v>
      </c>
      <c r="E2937" t="s">
        <v>6135</v>
      </c>
      <c r="F2937" t="s">
        <v>6141</v>
      </c>
      <c r="G2937">
        <v>102526035</v>
      </c>
    </row>
    <row r="2938" spans="1:7" x14ac:dyDescent="0.35">
      <c r="A2938" t="s">
        <v>108</v>
      </c>
      <c r="B2938">
        <v>80506124</v>
      </c>
      <c r="C2938" t="s">
        <v>6113</v>
      </c>
      <c r="D2938" s="2">
        <v>40687</v>
      </c>
      <c r="E2938" t="s">
        <v>6127</v>
      </c>
      <c r="F2938" t="s">
        <v>2919</v>
      </c>
      <c r="G2938">
        <v>1369218888</v>
      </c>
    </row>
    <row r="2939" spans="1:7" x14ac:dyDescent="0.35">
      <c r="A2939" t="s">
        <v>2647</v>
      </c>
      <c r="B2939">
        <v>177481325</v>
      </c>
      <c r="C2939" t="s">
        <v>6107</v>
      </c>
      <c r="D2939" s="2">
        <v>43609</v>
      </c>
      <c r="E2939" t="s">
        <v>6140</v>
      </c>
      <c r="F2939" t="s">
        <v>6156</v>
      </c>
      <c r="G2939">
        <v>69314128</v>
      </c>
    </row>
    <row r="2940" spans="1:7" x14ac:dyDescent="0.35">
      <c r="A2940" t="s">
        <v>367</v>
      </c>
      <c r="B2940">
        <v>582459858</v>
      </c>
      <c r="C2940" t="s">
        <v>6119</v>
      </c>
      <c r="D2940" s="2">
        <v>31921</v>
      </c>
      <c r="E2940" t="s">
        <v>6135</v>
      </c>
      <c r="F2940" t="s">
        <v>6169</v>
      </c>
      <c r="G2940">
        <v>917821075</v>
      </c>
    </row>
    <row r="2941" spans="1:7" x14ac:dyDescent="0.35">
      <c r="A2941" t="s">
        <v>5186</v>
      </c>
      <c r="B2941">
        <v>965241292</v>
      </c>
      <c r="C2941" t="s">
        <v>6114</v>
      </c>
      <c r="D2941" s="2">
        <v>35575</v>
      </c>
      <c r="E2941" t="s">
        <v>6131</v>
      </c>
      <c r="F2941" t="s">
        <v>6151</v>
      </c>
      <c r="G2941">
        <v>1796273244</v>
      </c>
    </row>
    <row r="2942" spans="1:7" x14ac:dyDescent="0.35">
      <c r="A2942" t="s">
        <v>4548</v>
      </c>
      <c r="B2942">
        <v>790370097</v>
      </c>
      <c r="C2942" t="s">
        <v>6107</v>
      </c>
      <c r="D2942" s="2">
        <v>22426</v>
      </c>
      <c r="E2942" t="s">
        <v>6131</v>
      </c>
      <c r="F2942" t="s">
        <v>6156</v>
      </c>
      <c r="G2942">
        <v>734751488</v>
      </c>
    </row>
    <row r="2943" spans="1:7" x14ac:dyDescent="0.35">
      <c r="A2943" t="s">
        <v>2635</v>
      </c>
      <c r="B2943">
        <v>455584049</v>
      </c>
      <c r="C2943" t="s">
        <v>6117</v>
      </c>
      <c r="D2943" s="2">
        <v>21694</v>
      </c>
      <c r="E2943" t="s">
        <v>6135</v>
      </c>
      <c r="F2943" t="s">
        <v>6150</v>
      </c>
      <c r="G2943">
        <v>617206284</v>
      </c>
    </row>
    <row r="2944" spans="1:7" x14ac:dyDescent="0.35">
      <c r="A2944" t="s">
        <v>2208</v>
      </c>
      <c r="B2944">
        <v>247505720</v>
      </c>
      <c r="C2944" t="s">
        <v>6121</v>
      </c>
      <c r="D2944" s="2">
        <v>41054</v>
      </c>
      <c r="E2944" t="s">
        <v>6135</v>
      </c>
      <c r="F2944" t="s">
        <v>6157</v>
      </c>
      <c r="G2944">
        <v>33791767</v>
      </c>
    </row>
    <row r="2945" spans="1:7" x14ac:dyDescent="0.35">
      <c r="A2945" t="s">
        <v>3777</v>
      </c>
      <c r="B2945">
        <v>970852604</v>
      </c>
      <c r="C2945" t="s">
        <v>6113</v>
      </c>
      <c r="D2945" s="2">
        <v>37400</v>
      </c>
      <c r="E2945" t="s">
        <v>6131</v>
      </c>
      <c r="F2945" t="s">
        <v>2588</v>
      </c>
      <c r="G2945">
        <v>64108746</v>
      </c>
    </row>
    <row r="2946" spans="1:7" x14ac:dyDescent="0.35">
      <c r="A2946" t="s">
        <v>3283</v>
      </c>
      <c r="B2946">
        <v>126353147</v>
      </c>
      <c r="C2946" t="s">
        <v>6121</v>
      </c>
      <c r="D2946" s="2">
        <v>30827</v>
      </c>
      <c r="E2946" t="s">
        <v>6127</v>
      </c>
      <c r="F2946" t="s">
        <v>6147</v>
      </c>
      <c r="G2946">
        <v>1895559256</v>
      </c>
    </row>
    <row r="2947" spans="1:7" x14ac:dyDescent="0.35">
      <c r="A2947" t="s">
        <v>3450</v>
      </c>
      <c r="B2947">
        <v>208704204</v>
      </c>
      <c r="C2947" t="s">
        <v>6108</v>
      </c>
      <c r="D2947" s="2">
        <v>24251</v>
      </c>
      <c r="E2947" t="s">
        <v>6135</v>
      </c>
      <c r="F2947" t="s">
        <v>6143</v>
      </c>
      <c r="G2947">
        <v>3499334111</v>
      </c>
    </row>
    <row r="2948" spans="1:7" x14ac:dyDescent="0.35">
      <c r="A2948" t="s">
        <v>5826</v>
      </c>
      <c r="B2948">
        <v>913730367</v>
      </c>
      <c r="C2948" t="s">
        <v>6107</v>
      </c>
      <c r="D2948" s="2">
        <v>22061</v>
      </c>
      <c r="E2948" t="s">
        <v>6131</v>
      </c>
      <c r="F2948" t="s">
        <v>6156</v>
      </c>
      <c r="G2948">
        <v>1564178559</v>
      </c>
    </row>
    <row r="2949" spans="1:7" x14ac:dyDescent="0.35">
      <c r="A2949" t="s">
        <v>2627</v>
      </c>
      <c r="B2949">
        <v>463217730</v>
      </c>
      <c r="C2949" t="s">
        <v>6114</v>
      </c>
      <c r="D2949" s="2">
        <v>42515</v>
      </c>
      <c r="E2949" t="s">
        <v>6133</v>
      </c>
      <c r="F2949" t="s">
        <v>6167</v>
      </c>
      <c r="G2949">
        <v>2251552572</v>
      </c>
    </row>
    <row r="2950" spans="1:7" x14ac:dyDescent="0.35">
      <c r="A2950" t="s">
        <v>5158</v>
      </c>
      <c r="B2950">
        <v>677528342</v>
      </c>
      <c r="C2950" t="s">
        <v>6105</v>
      </c>
      <c r="D2950" s="2">
        <v>39593</v>
      </c>
      <c r="E2950" t="s">
        <v>6127</v>
      </c>
      <c r="F2950" t="s">
        <v>6141</v>
      </c>
      <c r="G2950">
        <v>705232352</v>
      </c>
    </row>
    <row r="2951" spans="1:7" x14ac:dyDescent="0.35">
      <c r="A2951" t="s">
        <v>2947</v>
      </c>
      <c r="B2951">
        <v>709718318</v>
      </c>
      <c r="C2951" t="s">
        <v>6102</v>
      </c>
      <c r="D2951" s="2">
        <v>25712</v>
      </c>
      <c r="E2951" t="s">
        <v>6129</v>
      </c>
      <c r="F2951" t="s">
        <v>6161</v>
      </c>
      <c r="G2951">
        <v>524020965</v>
      </c>
    </row>
    <row r="2952" spans="1:7" x14ac:dyDescent="0.35">
      <c r="A2952" t="s">
        <v>2277</v>
      </c>
      <c r="B2952">
        <v>164264097</v>
      </c>
      <c r="C2952" t="s">
        <v>6114</v>
      </c>
      <c r="D2952" s="2">
        <v>26077</v>
      </c>
      <c r="E2952" t="s">
        <v>6135</v>
      </c>
      <c r="F2952" t="s">
        <v>6167</v>
      </c>
      <c r="G2952">
        <v>23638758</v>
      </c>
    </row>
    <row r="2953" spans="1:7" x14ac:dyDescent="0.35">
      <c r="A2953" t="s">
        <v>2823</v>
      </c>
      <c r="B2953">
        <v>635748642</v>
      </c>
      <c r="C2953" t="s">
        <v>6113</v>
      </c>
      <c r="D2953" s="2">
        <v>34114</v>
      </c>
      <c r="E2953" t="s">
        <v>6135</v>
      </c>
      <c r="F2953" t="s">
        <v>6153</v>
      </c>
      <c r="G2953">
        <v>1552822848</v>
      </c>
    </row>
    <row r="2954" spans="1:7" x14ac:dyDescent="0.35">
      <c r="A2954" t="s">
        <v>4274</v>
      </c>
      <c r="B2954">
        <v>382278715</v>
      </c>
      <c r="C2954" t="s">
        <v>6102</v>
      </c>
      <c r="D2954" s="2">
        <v>30827</v>
      </c>
      <c r="E2954" t="s">
        <v>6127</v>
      </c>
      <c r="F2954" t="s">
        <v>6161</v>
      </c>
      <c r="G2954">
        <v>1500412556</v>
      </c>
    </row>
    <row r="2955" spans="1:7" x14ac:dyDescent="0.35">
      <c r="A2955" t="s">
        <v>2812</v>
      </c>
      <c r="B2955">
        <v>500287879</v>
      </c>
      <c r="C2955" t="s">
        <v>6108</v>
      </c>
      <c r="D2955" s="2">
        <v>33017</v>
      </c>
      <c r="E2955" t="s">
        <v>6129</v>
      </c>
      <c r="F2955" t="s">
        <v>6168</v>
      </c>
      <c r="G2955">
        <v>499992768</v>
      </c>
    </row>
    <row r="2956" spans="1:7" x14ac:dyDescent="0.35">
      <c r="A2956" t="s">
        <v>1721</v>
      </c>
      <c r="B2956">
        <v>22285799</v>
      </c>
      <c r="C2956" t="s">
        <v>6102</v>
      </c>
      <c r="D2956" s="2">
        <v>41419</v>
      </c>
      <c r="E2956" t="s">
        <v>6131</v>
      </c>
      <c r="F2956" t="s">
        <v>6161</v>
      </c>
      <c r="G2956">
        <v>3430755072</v>
      </c>
    </row>
    <row r="2957" spans="1:7" x14ac:dyDescent="0.35">
      <c r="A2957" t="s">
        <v>2613</v>
      </c>
      <c r="B2957">
        <v>710192330</v>
      </c>
      <c r="C2957" t="s">
        <v>6117</v>
      </c>
      <c r="D2957" s="2">
        <v>39593</v>
      </c>
      <c r="E2957" t="s">
        <v>6133</v>
      </c>
      <c r="F2957" t="s">
        <v>6150</v>
      </c>
      <c r="G2957">
        <v>20612163</v>
      </c>
    </row>
    <row r="2958" spans="1:7" x14ac:dyDescent="0.35">
      <c r="A2958" t="s">
        <v>15</v>
      </c>
      <c r="B2958">
        <v>131217921</v>
      </c>
      <c r="C2958" t="s">
        <v>6108</v>
      </c>
      <c r="D2958" s="2">
        <v>21329</v>
      </c>
      <c r="E2958" t="s">
        <v>6129</v>
      </c>
      <c r="F2958" t="s">
        <v>6158</v>
      </c>
      <c r="G2958">
        <v>589896957</v>
      </c>
    </row>
    <row r="2959" spans="1:7" x14ac:dyDescent="0.35">
      <c r="A2959" t="s">
        <v>3127</v>
      </c>
      <c r="B2959">
        <v>244754421</v>
      </c>
      <c r="C2959" t="s">
        <v>6111</v>
      </c>
      <c r="D2959" s="2">
        <v>42880</v>
      </c>
      <c r="E2959" t="s">
        <v>6140</v>
      </c>
      <c r="F2959" t="s">
        <v>6136</v>
      </c>
      <c r="G2959">
        <v>289834314</v>
      </c>
    </row>
    <row r="2960" spans="1:7" x14ac:dyDescent="0.35">
      <c r="A2960" t="s">
        <v>927</v>
      </c>
      <c r="B2960">
        <v>894934302</v>
      </c>
      <c r="C2960" t="s">
        <v>6117</v>
      </c>
      <c r="D2960" s="2">
        <v>22061</v>
      </c>
      <c r="E2960" t="s">
        <v>6127</v>
      </c>
      <c r="F2960" t="s">
        <v>6150</v>
      </c>
      <c r="G2960">
        <v>35794404</v>
      </c>
    </row>
    <row r="2961" spans="1:7" x14ac:dyDescent="0.35">
      <c r="A2961" t="s">
        <v>2503</v>
      </c>
      <c r="B2961">
        <v>883512569</v>
      </c>
      <c r="C2961" t="s">
        <v>6122</v>
      </c>
      <c r="D2961" s="2">
        <v>40322</v>
      </c>
      <c r="E2961" t="s">
        <v>6140</v>
      </c>
      <c r="F2961" t="s">
        <v>4140</v>
      </c>
      <c r="G2961">
        <v>1640757888</v>
      </c>
    </row>
    <row r="2962" spans="1:7" x14ac:dyDescent="0.35">
      <c r="A2962" t="s">
        <v>1541</v>
      </c>
      <c r="B2962">
        <v>291593618</v>
      </c>
      <c r="C2962" t="s">
        <v>6114</v>
      </c>
      <c r="D2962" s="2">
        <v>28999</v>
      </c>
      <c r="E2962" t="s">
        <v>6135</v>
      </c>
      <c r="F2962" t="s">
        <v>6167</v>
      </c>
      <c r="G2962">
        <v>2387554125</v>
      </c>
    </row>
    <row r="2963" spans="1:7" x14ac:dyDescent="0.35">
      <c r="A2963" t="s">
        <v>5505</v>
      </c>
      <c r="B2963">
        <v>476009290</v>
      </c>
      <c r="C2963" t="s">
        <v>6111</v>
      </c>
      <c r="D2963" s="2">
        <v>25712</v>
      </c>
      <c r="E2963" t="s">
        <v>6129</v>
      </c>
      <c r="F2963" t="s">
        <v>6136</v>
      </c>
      <c r="G2963">
        <v>713682819</v>
      </c>
    </row>
    <row r="2964" spans="1:7" x14ac:dyDescent="0.35">
      <c r="A2964" t="s">
        <v>3783</v>
      </c>
      <c r="B2964">
        <v>46670843</v>
      </c>
      <c r="C2964" t="s">
        <v>6120</v>
      </c>
      <c r="D2964" s="2">
        <v>31192</v>
      </c>
      <c r="E2964" t="s">
        <v>6127</v>
      </c>
      <c r="F2964" t="s">
        <v>6139</v>
      </c>
      <c r="G2964">
        <v>2799048384</v>
      </c>
    </row>
    <row r="2965" spans="1:7" x14ac:dyDescent="0.35">
      <c r="A2965" t="s">
        <v>4854</v>
      </c>
      <c r="B2965">
        <v>853947202</v>
      </c>
      <c r="C2965" t="s">
        <v>6112</v>
      </c>
      <c r="D2965" s="2">
        <v>27538</v>
      </c>
      <c r="E2965" t="s">
        <v>6135</v>
      </c>
      <c r="F2965" t="s">
        <v>6142</v>
      </c>
      <c r="G2965">
        <v>3462353076</v>
      </c>
    </row>
    <row r="2966" spans="1:7" x14ac:dyDescent="0.35">
      <c r="A2966" t="s">
        <v>3755</v>
      </c>
      <c r="B2966">
        <v>912042678</v>
      </c>
      <c r="C2966" t="s">
        <v>6104</v>
      </c>
      <c r="D2966" s="2">
        <v>34114</v>
      </c>
      <c r="E2966" t="s">
        <v>6135</v>
      </c>
      <c r="F2966" t="s">
        <v>6128</v>
      </c>
      <c r="G2966">
        <v>154270545</v>
      </c>
    </row>
    <row r="2967" spans="1:7" x14ac:dyDescent="0.35">
      <c r="A2967" t="s">
        <v>2531</v>
      </c>
      <c r="B2967">
        <v>413318974</v>
      </c>
      <c r="C2967" t="s">
        <v>6112</v>
      </c>
      <c r="D2967" s="2">
        <v>28270</v>
      </c>
      <c r="E2967" t="s">
        <v>6131</v>
      </c>
      <c r="F2967" t="s">
        <v>6142</v>
      </c>
      <c r="G2967">
        <v>790647</v>
      </c>
    </row>
    <row r="2968" spans="1:7" x14ac:dyDescent="0.35">
      <c r="A2968" t="s">
        <v>4461</v>
      </c>
      <c r="B2968">
        <v>590212625</v>
      </c>
      <c r="C2968" t="s">
        <v>6113</v>
      </c>
      <c r="D2968" s="2">
        <v>44705</v>
      </c>
      <c r="E2968" t="s">
        <v>6129</v>
      </c>
      <c r="F2968" t="s">
        <v>2919</v>
      </c>
      <c r="G2968">
        <v>1255181625</v>
      </c>
    </row>
    <row r="2969" spans="1:7" x14ac:dyDescent="0.35">
      <c r="A2969" t="s">
        <v>3723</v>
      </c>
      <c r="B2969">
        <v>850085744</v>
      </c>
      <c r="C2969" t="s">
        <v>6114</v>
      </c>
      <c r="D2969" s="2">
        <v>30095</v>
      </c>
      <c r="E2969" t="s">
        <v>6135</v>
      </c>
      <c r="F2969" t="s">
        <v>6151</v>
      </c>
      <c r="G2969">
        <v>1447364284</v>
      </c>
    </row>
    <row r="2970" spans="1:7" x14ac:dyDescent="0.35">
      <c r="A2970" t="s">
        <v>4107</v>
      </c>
      <c r="B2970">
        <v>17072561</v>
      </c>
      <c r="C2970" t="s">
        <v>6103</v>
      </c>
      <c r="D2970" s="2">
        <v>38497</v>
      </c>
      <c r="E2970" t="s">
        <v>6135</v>
      </c>
      <c r="F2970" t="s">
        <v>6134</v>
      </c>
      <c r="G2970">
        <v>1310763924</v>
      </c>
    </row>
    <row r="2971" spans="1:7" x14ac:dyDescent="0.35">
      <c r="A2971" t="s">
        <v>3177</v>
      </c>
      <c r="B2971">
        <v>744003559</v>
      </c>
      <c r="C2971" t="s">
        <v>6105</v>
      </c>
      <c r="D2971" s="2">
        <v>28999</v>
      </c>
      <c r="E2971" t="s">
        <v>6135</v>
      </c>
      <c r="F2971" t="s">
        <v>6141</v>
      </c>
      <c r="G2971">
        <v>590124045</v>
      </c>
    </row>
    <row r="2972" spans="1:7" x14ac:dyDescent="0.35">
      <c r="A2972" t="s">
        <v>814</v>
      </c>
      <c r="B2972">
        <v>576517360</v>
      </c>
      <c r="C2972" t="s">
        <v>6108</v>
      </c>
      <c r="D2972" s="2">
        <v>24251</v>
      </c>
      <c r="E2972" t="s">
        <v>6135</v>
      </c>
      <c r="F2972" t="s">
        <v>6148</v>
      </c>
      <c r="G2972">
        <v>609702912</v>
      </c>
    </row>
    <row r="2973" spans="1:7" x14ac:dyDescent="0.35">
      <c r="A2973" t="s">
        <v>4897</v>
      </c>
      <c r="B2973">
        <v>100254813</v>
      </c>
      <c r="C2973" t="s">
        <v>6108</v>
      </c>
      <c r="D2973" s="2">
        <v>22426</v>
      </c>
      <c r="E2973" t="s">
        <v>6140</v>
      </c>
      <c r="F2973" t="s">
        <v>6143</v>
      </c>
      <c r="G2973">
        <v>674161488</v>
      </c>
    </row>
    <row r="2974" spans="1:7" x14ac:dyDescent="0.35">
      <c r="A2974" t="s">
        <v>5717</v>
      </c>
      <c r="B2974">
        <v>995229677</v>
      </c>
      <c r="C2974" t="s">
        <v>6108</v>
      </c>
      <c r="D2974" s="2">
        <v>30460</v>
      </c>
      <c r="E2974" t="s">
        <v>6135</v>
      </c>
      <c r="F2974" t="s">
        <v>6130</v>
      </c>
      <c r="G2974">
        <v>11003772</v>
      </c>
    </row>
    <row r="2975" spans="1:7" x14ac:dyDescent="0.35">
      <c r="A2975" t="s">
        <v>4452</v>
      </c>
      <c r="B2975">
        <v>130741238</v>
      </c>
      <c r="C2975" t="s">
        <v>6118</v>
      </c>
      <c r="D2975" s="2">
        <v>44705</v>
      </c>
      <c r="E2975" t="s">
        <v>6127</v>
      </c>
      <c r="F2975" t="s">
        <v>6159</v>
      </c>
      <c r="G2975">
        <v>2871193488</v>
      </c>
    </row>
    <row r="2976" spans="1:7" x14ac:dyDescent="0.35">
      <c r="A2976" t="s">
        <v>114</v>
      </c>
      <c r="B2976">
        <v>773302106</v>
      </c>
      <c r="C2976" t="s">
        <v>6108</v>
      </c>
      <c r="D2976" s="2">
        <v>27905</v>
      </c>
      <c r="E2976" t="s">
        <v>6135</v>
      </c>
      <c r="F2976" t="s">
        <v>6146</v>
      </c>
      <c r="G2976">
        <v>197781426</v>
      </c>
    </row>
    <row r="2977" spans="1:7" x14ac:dyDescent="0.35">
      <c r="A2977" t="s">
        <v>1593</v>
      </c>
      <c r="B2977">
        <v>356089885</v>
      </c>
      <c r="C2977" t="s">
        <v>6102</v>
      </c>
      <c r="D2977" s="2">
        <v>41054</v>
      </c>
      <c r="E2977" t="s">
        <v>6129</v>
      </c>
      <c r="F2977" t="s">
        <v>6138</v>
      </c>
      <c r="G2977">
        <v>1354709475</v>
      </c>
    </row>
    <row r="2978" spans="1:7" x14ac:dyDescent="0.35">
      <c r="A2978" t="s">
        <v>1505</v>
      </c>
      <c r="B2978">
        <v>971201964</v>
      </c>
      <c r="C2978" t="s">
        <v>6102</v>
      </c>
      <c r="D2978" s="2">
        <v>33017</v>
      </c>
      <c r="E2978" t="s">
        <v>6129</v>
      </c>
      <c r="F2978" t="s">
        <v>6161</v>
      </c>
      <c r="G2978">
        <v>15142125</v>
      </c>
    </row>
    <row r="2979" spans="1:7" x14ac:dyDescent="0.35">
      <c r="A2979" t="s">
        <v>1878</v>
      </c>
      <c r="B2979">
        <v>26700503</v>
      </c>
      <c r="C2979" t="s">
        <v>6108</v>
      </c>
      <c r="D2979" s="2">
        <v>29366</v>
      </c>
      <c r="E2979" t="s">
        <v>6135</v>
      </c>
      <c r="F2979" t="s">
        <v>6152</v>
      </c>
      <c r="G2979">
        <v>353372166</v>
      </c>
    </row>
    <row r="2980" spans="1:7" x14ac:dyDescent="0.35">
      <c r="A2980" t="s">
        <v>6014</v>
      </c>
      <c r="B2980">
        <v>466150363</v>
      </c>
      <c r="C2980" t="s">
        <v>6103</v>
      </c>
      <c r="D2980" s="2">
        <v>20233</v>
      </c>
      <c r="E2980" t="s">
        <v>6127</v>
      </c>
      <c r="F2980" t="s">
        <v>6134</v>
      </c>
      <c r="G2980">
        <v>2318176476</v>
      </c>
    </row>
    <row r="2981" spans="1:7" x14ac:dyDescent="0.35">
      <c r="A2981" t="s">
        <v>2418</v>
      </c>
      <c r="B2981">
        <v>325892800</v>
      </c>
      <c r="C2981" t="s">
        <v>6102</v>
      </c>
      <c r="D2981" s="2">
        <v>35210</v>
      </c>
      <c r="E2981" t="s">
        <v>6129</v>
      </c>
      <c r="F2981" t="s">
        <v>6174</v>
      </c>
      <c r="G2981">
        <v>1569382912</v>
      </c>
    </row>
    <row r="2982" spans="1:7" x14ac:dyDescent="0.35">
      <c r="A2982" t="s">
        <v>3189</v>
      </c>
      <c r="B2982">
        <v>579536924</v>
      </c>
      <c r="C2982" t="s">
        <v>6111</v>
      </c>
      <c r="D2982" s="2">
        <v>38497</v>
      </c>
      <c r="E2982" t="s">
        <v>6135</v>
      </c>
      <c r="F2982" t="s">
        <v>561</v>
      </c>
      <c r="G2982">
        <v>2650283631</v>
      </c>
    </row>
    <row r="2983" spans="1:7" x14ac:dyDescent="0.35">
      <c r="A2983" t="s">
        <v>1198</v>
      </c>
      <c r="B2983">
        <v>854757865</v>
      </c>
      <c r="C2983" t="s">
        <v>6118</v>
      </c>
      <c r="D2983" s="2">
        <v>43609</v>
      </c>
      <c r="E2983" t="s">
        <v>6131</v>
      </c>
      <c r="F2983" t="s">
        <v>6159</v>
      </c>
      <c r="G2983">
        <v>1225794094</v>
      </c>
    </row>
    <row r="2984" spans="1:7" x14ac:dyDescent="0.35">
      <c r="A2984" t="s">
        <v>3769</v>
      </c>
      <c r="B2984">
        <v>957975109</v>
      </c>
      <c r="C2984" t="s">
        <v>6105</v>
      </c>
      <c r="D2984" s="2">
        <v>34114</v>
      </c>
      <c r="E2984" t="s">
        <v>6129</v>
      </c>
      <c r="F2984" t="s">
        <v>6166</v>
      </c>
      <c r="G2984">
        <v>658982268</v>
      </c>
    </row>
    <row r="2985" spans="1:7" x14ac:dyDescent="0.35">
      <c r="A2985" t="s">
        <v>2815</v>
      </c>
      <c r="B2985">
        <v>785800204</v>
      </c>
      <c r="C2985" t="s">
        <v>6121</v>
      </c>
      <c r="D2985" s="2">
        <v>33017</v>
      </c>
      <c r="E2985" t="s">
        <v>6135</v>
      </c>
      <c r="F2985" t="s">
        <v>6145</v>
      </c>
      <c r="G2985">
        <v>694335675</v>
      </c>
    </row>
    <row r="2986" spans="1:7" x14ac:dyDescent="0.35">
      <c r="A2986" t="s">
        <v>3485</v>
      </c>
      <c r="B2986">
        <v>125415238</v>
      </c>
      <c r="C2986" t="s">
        <v>6108</v>
      </c>
      <c r="D2986" s="2">
        <v>40322</v>
      </c>
      <c r="E2986" t="s">
        <v>6127</v>
      </c>
      <c r="F2986" t="s">
        <v>6130</v>
      </c>
      <c r="G2986">
        <v>976988922</v>
      </c>
    </row>
    <row r="2987" spans="1:7" x14ac:dyDescent="0.35">
      <c r="A2987" t="s">
        <v>4533</v>
      </c>
      <c r="B2987">
        <v>329720299</v>
      </c>
      <c r="C2987" t="s">
        <v>6121</v>
      </c>
      <c r="D2987" s="2">
        <v>34843</v>
      </c>
      <c r="E2987" t="s">
        <v>6135</v>
      </c>
      <c r="F2987" t="s">
        <v>6157</v>
      </c>
      <c r="G2987">
        <v>3999765504</v>
      </c>
    </row>
    <row r="2988" spans="1:7" x14ac:dyDescent="0.35">
      <c r="A2988" t="s">
        <v>1464</v>
      </c>
      <c r="B2988">
        <v>950004138</v>
      </c>
      <c r="C2988" t="s">
        <v>6107</v>
      </c>
      <c r="D2988" s="2">
        <v>33017</v>
      </c>
      <c r="E2988" t="s">
        <v>6127</v>
      </c>
      <c r="F2988" t="s">
        <v>6156</v>
      </c>
      <c r="G2988">
        <v>131067008</v>
      </c>
    </row>
    <row r="2989" spans="1:7" x14ac:dyDescent="0.35">
      <c r="A2989" t="s">
        <v>3864</v>
      </c>
      <c r="B2989">
        <v>768412649</v>
      </c>
      <c r="C2989" t="s">
        <v>6106</v>
      </c>
      <c r="D2989" s="2">
        <v>21329</v>
      </c>
      <c r="E2989" t="s">
        <v>6127</v>
      </c>
      <c r="F2989" t="s">
        <v>5619</v>
      </c>
      <c r="G2989">
        <v>116319105</v>
      </c>
    </row>
    <row r="2990" spans="1:7" x14ac:dyDescent="0.35">
      <c r="A2990" t="s">
        <v>3477</v>
      </c>
      <c r="B2990">
        <v>782785496</v>
      </c>
      <c r="C2990" t="s">
        <v>6102</v>
      </c>
      <c r="D2990" s="2">
        <v>43976</v>
      </c>
      <c r="E2990" t="s">
        <v>6131</v>
      </c>
      <c r="F2990" t="s">
        <v>6138</v>
      </c>
      <c r="G2990">
        <v>718153074</v>
      </c>
    </row>
    <row r="2991" spans="1:7" x14ac:dyDescent="0.35">
      <c r="A2991" t="s">
        <v>5133</v>
      </c>
      <c r="B2991">
        <v>692032721</v>
      </c>
      <c r="C2991" t="s">
        <v>6112</v>
      </c>
      <c r="D2991" s="2">
        <v>27173</v>
      </c>
      <c r="E2991" t="s">
        <v>6135</v>
      </c>
      <c r="F2991" t="s">
        <v>6173</v>
      </c>
      <c r="G2991">
        <v>315577878</v>
      </c>
    </row>
    <row r="2992" spans="1:7" x14ac:dyDescent="0.35">
      <c r="A2992" t="s">
        <v>913</v>
      </c>
      <c r="B2992">
        <v>66026445</v>
      </c>
      <c r="C2992" t="s">
        <v>6117</v>
      </c>
      <c r="D2992" s="2">
        <v>24616</v>
      </c>
      <c r="E2992" t="s">
        <v>6135</v>
      </c>
      <c r="F2992" t="s">
        <v>6150</v>
      </c>
      <c r="G2992">
        <v>78349893</v>
      </c>
    </row>
    <row r="2993" spans="1:7" x14ac:dyDescent="0.35">
      <c r="A2993" t="s">
        <v>4554</v>
      </c>
      <c r="B2993">
        <v>406538868</v>
      </c>
      <c r="C2993" t="s">
        <v>6102</v>
      </c>
      <c r="D2993" s="2">
        <v>44341</v>
      </c>
      <c r="E2993" t="s">
        <v>6129</v>
      </c>
      <c r="F2993" t="s">
        <v>6138</v>
      </c>
      <c r="G2993">
        <v>146613192</v>
      </c>
    </row>
    <row r="2994" spans="1:7" x14ac:dyDescent="0.35">
      <c r="A2994" t="s">
        <v>653</v>
      </c>
      <c r="B2994">
        <v>380865340</v>
      </c>
      <c r="C2994" t="s">
        <v>6122</v>
      </c>
      <c r="D2994" s="2">
        <v>44341</v>
      </c>
      <c r="E2994" t="s">
        <v>6133</v>
      </c>
      <c r="F2994" t="s">
        <v>4140</v>
      </c>
      <c r="G2994">
        <v>1416898098</v>
      </c>
    </row>
    <row r="2995" spans="1:7" x14ac:dyDescent="0.35">
      <c r="A2995" t="s">
        <v>1045</v>
      </c>
      <c r="B2995">
        <v>557237783</v>
      </c>
      <c r="C2995" t="s">
        <v>6111</v>
      </c>
      <c r="D2995" s="2">
        <v>40322</v>
      </c>
      <c r="E2995" t="s">
        <v>6133</v>
      </c>
      <c r="F2995" t="s">
        <v>6136</v>
      </c>
      <c r="G2995">
        <v>700303616</v>
      </c>
    </row>
    <row r="2996" spans="1:7" x14ac:dyDescent="0.35">
      <c r="A2996" t="s">
        <v>1641</v>
      </c>
      <c r="B2996">
        <v>663436500</v>
      </c>
      <c r="C2996" t="s">
        <v>6108</v>
      </c>
      <c r="D2996" s="2">
        <v>41054</v>
      </c>
      <c r="E2996" t="s">
        <v>6131</v>
      </c>
      <c r="F2996" t="s">
        <v>6130</v>
      </c>
      <c r="G2996">
        <v>5470024</v>
      </c>
    </row>
    <row r="2997" spans="1:7" x14ac:dyDescent="0.35">
      <c r="A2997" t="s">
        <v>1615</v>
      </c>
      <c r="B2997">
        <v>223296755</v>
      </c>
      <c r="C2997" t="s">
        <v>6120</v>
      </c>
      <c r="D2997" s="2">
        <v>27173</v>
      </c>
      <c r="E2997" t="s">
        <v>6140</v>
      </c>
      <c r="F2997" t="s">
        <v>4096</v>
      </c>
      <c r="G2997">
        <v>3740048424</v>
      </c>
    </row>
    <row r="2998" spans="1:7" x14ac:dyDescent="0.35">
      <c r="A2998" t="s">
        <v>4092</v>
      </c>
      <c r="B2998">
        <v>986967108</v>
      </c>
      <c r="C2998" t="s">
        <v>6119</v>
      </c>
      <c r="D2998" s="2">
        <v>34114</v>
      </c>
      <c r="E2998" t="s">
        <v>6127</v>
      </c>
      <c r="F2998" t="s">
        <v>6169</v>
      </c>
      <c r="G2998">
        <v>423851616</v>
      </c>
    </row>
    <row r="2999" spans="1:7" x14ac:dyDescent="0.35">
      <c r="A2999" t="s">
        <v>4195</v>
      </c>
      <c r="B2999">
        <v>545673047</v>
      </c>
      <c r="C2999" t="s">
        <v>6122</v>
      </c>
      <c r="D2999" s="2">
        <v>20965</v>
      </c>
      <c r="E2999" t="s">
        <v>6131</v>
      </c>
      <c r="F2999" t="s">
        <v>6164</v>
      </c>
      <c r="G2999">
        <v>894643017</v>
      </c>
    </row>
    <row r="3000" spans="1:7" x14ac:dyDescent="0.35">
      <c r="A3000" t="s">
        <v>2148</v>
      </c>
      <c r="B3000">
        <v>64911273</v>
      </c>
      <c r="C3000" t="s">
        <v>6108</v>
      </c>
      <c r="D3000" s="2">
        <v>35575</v>
      </c>
      <c r="E3000" t="s">
        <v>6131</v>
      </c>
      <c r="F3000" t="s">
        <v>6130</v>
      </c>
      <c r="G3000">
        <v>1460477408</v>
      </c>
    </row>
    <row r="3001" spans="1:7" x14ac:dyDescent="0.35">
      <c r="A3001" t="s">
        <v>1014</v>
      </c>
      <c r="B3001">
        <v>797693035</v>
      </c>
      <c r="C3001" t="s">
        <v>6103</v>
      </c>
      <c r="D3001" s="2">
        <v>42148</v>
      </c>
      <c r="E3001" t="s">
        <v>6140</v>
      </c>
      <c r="F3001" t="s">
        <v>6165</v>
      </c>
      <c r="G3001">
        <v>227268804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E69D0-A8D3-4EA0-90F1-A0B46A74C2D9}">
  <dimension ref="A1:J3012"/>
  <sheetViews>
    <sheetView workbookViewId="0">
      <selection activeCell="I130" sqref="I130"/>
    </sheetView>
  </sheetViews>
  <sheetFormatPr defaultRowHeight="14.5" x14ac:dyDescent="0.35"/>
  <cols>
    <col min="1" max="1" width="13.90625" bestFit="1" customWidth="1"/>
    <col min="2" max="2" width="17.6328125" bestFit="1" customWidth="1"/>
    <col min="3" max="3" width="6.453125" bestFit="1" customWidth="1"/>
    <col min="4" max="4" width="15.6328125" bestFit="1" customWidth="1"/>
    <col min="5" max="5" width="6.90625" bestFit="1" customWidth="1"/>
    <col min="6" max="6" width="33.08984375" bestFit="1" customWidth="1"/>
    <col min="7" max="7" width="10" bestFit="1" customWidth="1"/>
    <col min="8" max="8" width="14.1796875" bestFit="1" customWidth="1"/>
    <col min="9" max="9" width="17.08984375" style="3" bestFit="1" customWidth="1"/>
    <col min="10" max="10" width="19.08984375" bestFit="1" customWidth="1"/>
    <col min="11" max="12" width="11.81640625" bestFit="1" customWidth="1"/>
  </cols>
  <sheetData>
    <row r="1" spans="1:10" x14ac:dyDescent="0.35">
      <c r="A1" t="s">
        <v>0</v>
      </c>
      <c r="B1" t="s">
        <v>1</v>
      </c>
      <c r="C1" t="s">
        <v>2</v>
      </c>
      <c r="D1" t="s">
        <v>3</v>
      </c>
      <c r="E1" t="s">
        <v>4</v>
      </c>
      <c r="F1" t="s">
        <v>5</v>
      </c>
      <c r="G1" t="s">
        <v>6</v>
      </c>
      <c r="H1" s="3" t="s">
        <v>7</v>
      </c>
      <c r="I1" s="3" t="s">
        <v>8</v>
      </c>
      <c r="J1" t="s">
        <v>9</v>
      </c>
    </row>
    <row r="2" spans="1:10" x14ac:dyDescent="0.35">
      <c r="A2" t="s">
        <v>10</v>
      </c>
      <c r="B2">
        <v>719704224</v>
      </c>
      <c r="C2">
        <v>23</v>
      </c>
      <c r="D2" s="1">
        <v>36305.25</v>
      </c>
      <c r="E2" t="s">
        <v>11</v>
      </c>
      <c r="F2" t="s">
        <v>12</v>
      </c>
      <c r="G2" t="s">
        <v>13</v>
      </c>
      <c r="H2" s="3">
        <v>455923.68640000001</v>
      </c>
      <c r="I2" s="3">
        <v>228189.80499999999</v>
      </c>
      <c r="J2" t="s">
        <v>14</v>
      </c>
    </row>
    <row r="3" spans="1:10" x14ac:dyDescent="0.35">
      <c r="A3" t="s">
        <v>15</v>
      </c>
      <c r="B3">
        <v>131217921</v>
      </c>
      <c r="C3">
        <v>32</v>
      </c>
      <c r="D3" s="1">
        <v>33018</v>
      </c>
      <c r="E3" t="s">
        <v>11</v>
      </c>
      <c r="F3" t="s">
        <v>16</v>
      </c>
      <c r="G3" t="s">
        <v>13</v>
      </c>
      <c r="H3" s="3">
        <v>744629.02740000002</v>
      </c>
      <c r="I3" s="3">
        <v>206014.03090000001</v>
      </c>
      <c r="J3" t="s">
        <v>17</v>
      </c>
    </row>
    <row r="4" spans="1:10" x14ac:dyDescent="0.35">
      <c r="A4" t="s">
        <v>18</v>
      </c>
      <c r="B4">
        <v>17250555</v>
      </c>
      <c r="C4">
        <v>80</v>
      </c>
      <c r="D4" s="1">
        <v>15486</v>
      </c>
      <c r="E4" t="s">
        <v>11</v>
      </c>
      <c r="F4" t="s">
        <v>19</v>
      </c>
      <c r="G4" t="s">
        <v>13</v>
      </c>
      <c r="H4" s="3">
        <v>128075.88310000001</v>
      </c>
      <c r="I4" s="3">
        <v>142091.73439999999</v>
      </c>
      <c r="J4" t="s">
        <v>20</v>
      </c>
    </row>
    <row r="5" spans="1:10" x14ac:dyDescent="0.35">
      <c r="A5" t="s">
        <v>21</v>
      </c>
      <c r="B5">
        <v>255183298</v>
      </c>
      <c r="C5">
        <v>33</v>
      </c>
      <c r="D5" s="1">
        <v>32652.75</v>
      </c>
      <c r="E5" t="s">
        <v>11</v>
      </c>
      <c r="F5" t="s">
        <v>22</v>
      </c>
      <c r="G5" t="s">
        <v>13</v>
      </c>
      <c r="H5" s="3">
        <v>3056394.3531999998</v>
      </c>
      <c r="I5" s="3">
        <v>737637.1875</v>
      </c>
      <c r="J5" t="s">
        <v>23</v>
      </c>
    </row>
    <row r="6" spans="1:10" x14ac:dyDescent="0.35">
      <c r="A6" t="s">
        <v>24</v>
      </c>
      <c r="B6">
        <v>600576973</v>
      </c>
      <c r="C6">
        <v>85</v>
      </c>
      <c r="D6" s="1">
        <v>13659.75</v>
      </c>
      <c r="E6" t="s">
        <v>11</v>
      </c>
      <c r="F6" t="s">
        <v>25</v>
      </c>
      <c r="G6" t="s">
        <v>13</v>
      </c>
      <c r="H6" s="3">
        <v>549814.1655</v>
      </c>
      <c r="I6" s="3">
        <v>223400.90669999999</v>
      </c>
      <c r="J6" t="s">
        <v>26</v>
      </c>
    </row>
    <row r="7" spans="1:10" x14ac:dyDescent="0.35">
      <c r="A7" t="s">
        <v>27</v>
      </c>
      <c r="B7">
        <v>26643499</v>
      </c>
      <c r="C7">
        <v>64</v>
      </c>
      <c r="D7" s="1">
        <v>21330</v>
      </c>
      <c r="E7" t="s">
        <v>11</v>
      </c>
      <c r="F7" t="s">
        <v>28</v>
      </c>
      <c r="G7" t="s">
        <v>13</v>
      </c>
      <c r="H7" s="3">
        <v>117251.7464</v>
      </c>
      <c r="I7" s="3">
        <v>24295.652600000001</v>
      </c>
      <c r="J7" t="s">
        <v>29</v>
      </c>
    </row>
    <row r="8" spans="1:10" x14ac:dyDescent="0.35">
      <c r="A8" t="s">
        <v>30</v>
      </c>
      <c r="B8">
        <v>849271830</v>
      </c>
      <c r="C8">
        <v>22</v>
      </c>
      <c r="D8" s="1">
        <v>36670.5</v>
      </c>
      <c r="E8" t="s">
        <v>11</v>
      </c>
      <c r="F8" t="s">
        <v>28</v>
      </c>
      <c r="G8" t="s">
        <v>13</v>
      </c>
      <c r="H8" s="3">
        <v>566112.05379999999</v>
      </c>
      <c r="I8" s="3">
        <v>149247.72330000001</v>
      </c>
      <c r="J8" t="s">
        <v>31</v>
      </c>
    </row>
    <row r="9" spans="1:10" x14ac:dyDescent="0.35">
      <c r="A9" t="s">
        <v>32</v>
      </c>
      <c r="B9">
        <v>975654580</v>
      </c>
      <c r="C9">
        <v>37</v>
      </c>
      <c r="D9" s="1">
        <v>31191.75</v>
      </c>
      <c r="E9" t="s">
        <v>11</v>
      </c>
      <c r="F9" t="s">
        <v>33</v>
      </c>
      <c r="G9" t="s">
        <v>13</v>
      </c>
      <c r="H9" s="3">
        <v>1192558.9731000001</v>
      </c>
      <c r="I9" s="3">
        <v>432509.25919999997</v>
      </c>
      <c r="J9" t="s">
        <v>34</v>
      </c>
    </row>
    <row r="10" spans="1:10" x14ac:dyDescent="0.35">
      <c r="A10" t="s">
        <v>35</v>
      </c>
      <c r="B10">
        <v>892979728</v>
      </c>
      <c r="C10">
        <v>67</v>
      </c>
      <c r="D10" s="1">
        <v>20234.25</v>
      </c>
      <c r="E10" t="s">
        <v>11</v>
      </c>
      <c r="F10" t="s">
        <v>36</v>
      </c>
      <c r="G10" t="s">
        <v>13</v>
      </c>
      <c r="H10" s="3">
        <v>994585.04339999997</v>
      </c>
      <c r="I10" s="3">
        <v>95929.331600000005</v>
      </c>
      <c r="J10" t="s">
        <v>37</v>
      </c>
    </row>
    <row r="11" spans="1:10" x14ac:dyDescent="0.35">
      <c r="A11" t="s">
        <v>38</v>
      </c>
      <c r="B11">
        <v>508120860</v>
      </c>
      <c r="C11">
        <v>29</v>
      </c>
      <c r="D11" s="1">
        <v>34113.75</v>
      </c>
      <c r="E11" t="s">
        <v>11</v>
      </c>
      <c r="F11" t="s">
        <v>39</v>
      </c>
      <c r="G11" t="s">
        <v>13</v>
      </c>
      <c r="H11" s="3">
        <v>463704.67509999999</v>
      </c>
      <c r="I11" s="3">
        <v>76047.566699999996</v>
      </c>
      <c r="J11" t="s">
        <v>40</v>
      </c>
    </row>
    <row r="12" spans="1:10" x14ac:dyDescent="0.35">
      <c r="A12" t="s">
        <v>41</v>
      </c>
      <c r="B12">
        <v>464887583</v>
      </c>
      <c r="C12">
        <v>60</v>
      </c>
      <c r="D12" s="1">
        <v>22791</v>
      </c>
      <c r="E12" t="s">
        <v>11</v>
      </c>
      <c r="F12" t="s">
        <v>42</v>
      </c>
      <c r="G12" t="s">
        <v>13</v>
      </c>
      <c r="H12" s="3">
        <v>76544.844599999997</v>
      </c>
      <c r="I12" s="3">
        <v>20411.958600000002</v>
      </c>
      <c r="J12" t="s">
        <v>43</v>
      </c>
    </row>
    <row r="13" spans="1:10" x14ac:dyDescent="0.35">
      <c r="A13" t="s">
        <v>44</v>
      </c>
      <c r="B13">
        <v>764126761</v>
      </c>
      <c r="C13">
        <v>59</v>
      </c>
      <c r="D13" s="1">
        <v>23156.25</v>
      </c>
      <c r="E13" t="s">
        <v>11</v>
      </c>
      <c r="F13" t="s">
        <v>45</v>
      </c>
      <c r="G13" t="s">
        <v>13</v>
      </c>
      <c r="H13" s="3">
        <v>433178.57169999997</v>
      </c>
      <c r="I13" s="3">
        <v>255051.73490000001</v>
      </c>
      <c r="J13" t="s">
        <v>46</v>
      </c>
    </row>
    <row r="14" spans="1:10" x14ac:dyDescent="0.35">
      <c r="A14" t="s">
        <v>47</v>
      </c>
      <c r="B14">
        <v>734600374</v>
      </c>
      <c r="C14">
        <v>27</v>
      </c>
      <c r="D14" s="1">
        <v>34844.25</v>
      </c>
      <c r="E14" t="s">
        <v>11</v>
      </c>
      <c r="F14" t="s">
        <v>48</v>
      </c>
      <c r="G14" t="s">
        <v>13</v>
      </c>
      <c r="H14" s="3">
        <v>866277.31940000004</v>
      </c>
      <c r="I14" s="3">
        <v>199549.52840000001</v>
      </c>
      <c r="J14" t="s">
        <v>49</v>
      </c>
    </row>
    <row r="15" spans="1:10" x14ac:dyDescent="0.35">
      <c r="A15" t="s">
        <v>50</v>
      </c>
      <c r="B15">
        <v>747666123</v>
      </c>
      <c r="C15">
        <v>58</v>
      </c>
      <c r="D15" s="1">
        <v>23521.5</v>
      </c>
      <c r="E15" t="s">
        <v>11</v>
      </c>
      <c r="F15" t="s">
        <v>51</v>
      </c>
      <c r="G15" t="s">
        <v>13</v>
      </c>
      <c r="H15" s="3">
        <v>349786.12699999998</v>
      </c>
      <c r="I15" s="3">
        <v>60476.180399999997</v>
      </c>
      <c r="J15" t="s">
        <v>52</v>
      </c>
    </row>
    <row r="16" spans="1:10" x14ac:dyDescent="0.35">
      <c r="A16" t="s">
        <v>53</v>
      </c>
      <c r="B16">
        <v>766319894</v>
      </c>
      <c r="C16">
        <v>76</v>
      </c>
      <c r="D16" s="1">
        <v>16947</v>
      </c>
      <c r="E16" t="s">
        <v>11</v>
      </c>
      <c r="F16" t="s">
        <v>54</v>
      </c>
      <c r="G16" t="s">
        <v>13</v>
      </c>
      <c r="H16" s="3">
        <v>682905.64910000004</v>
      </c>
      <c r="I16" s="3">
        <v>251640.3847</v>
      </c>
      <c r="J16" t="s">
        <v>55</v>
      </c>
    </row>
    <row r="17" spans="1:10" x14ac:dyDescent="0.35">
      <c r="A17" t="s">
        <v>56</v>
      </c>
      <c r="B17">
        <v>349872023</v>
      </c>
      <c r="C17">
        <v>77</v>
      </c>
      <c r="D17" s="1">
        <v>16581.75</v>
      </c>
      <c r="E17" t="s">
        <v>11</v>
      </c>
      <c r="F17" t="s">
        <v>57</v>
      </c>
      <c r="G17" t="s">
        <v>13</v>
      </c>
      <c r="H17" s="3">
        <v>2092998.2566</v>
      </c>
      <c r="I17" s="3">
        <v>599062.61210000003</v>
      </c>
      <c r="J17" t="s">
        <v>58</v>
      </c>
    </row>
    <row r="18" spans="1:10" x14ac:dyDescent="0.35">
      <c r="A18" t="s">
        <v>59</v>
      </c>
      <c r="B18">
        <v>25045676</v>
      </c>
      <c r="C18">
        <v>43</v>
      </c>
      <c r="D18" s="1">
        <v>29000.25</v>
      </c>
      <c r="E18" t="s">
        <v>11</v>
      </c>
      <c r="F18" t="s">
        <v>60</v>
      </c>
      <c r="G18" t="s">
        <v>13</v>
      </c>
      <c r="H18" s="3">
        <v>257445.0742</v>
      </c>
      <c r="I18" s="3">
        <v>46827.904000000002</v>
      </c>
      <c r="J18" t="s">
        <v>61</v>
      </c>
    </row>
    <row r="19" spans="1:10" x14ac:dyDescent="0.35">
      <c r="A19" t="s">
        <v>62</v>
      </c>
      <c r="B19">
        <v>66154412</v>
      </c>
      <c r="C19">
        <v>33</v>
      </c>
      <c r="D19" s="1">
        <v>32652.75</v>
      </c>
      <c r="E19" t="s">
        <v>11</v>
      </c>
      <c r="F19" t="s">
        <v>63</v>
      </c>
      <c r="G19" t="s">
        <v>13</v>
      </c>
      <c r="H19" s="3">
        <v>87804.104000000007</v>
      </c>
      <c r="I19" s="3">
        <v>43935.185599999997</v>
      </c>
      <c r="J19" t="s">
        <v>64</v>
      </c>
    </row>
    <row r="20" spans="1:10" x14ac:dyDescent="0.35">
      <c r="A20" t="s">
        <v>65</v>
      </c>
      <c r="B20">
        <v>930764009</v>
      </c>
      <c r="C20">
        <v>70</v>
      </c>
      <c r="D20" s="1">
        <v>19138.5</v>
      </c>
      <c r="E20" t="s">
        <v>11</v>
      </c>
      <c r="F20" t="s">
        <v>66</v>
      </c>
      <c r="G20" t="s">
        <v>13</v>
      </c>
      <c r="H20" s="3">
        <v>1027401.6337</v>
      </c>
      <c r="I20" s="3">
        <v>233995.9639</v>
      </c>
      <c r="J20" t="s">
        <v>67</v>
      </c>
    </row>
    <row r="21" spans="1:10" x14ac:dyDescent="0.35">
      <c r="A21" t="s">
        <v>68</v>
      </c>
      <c r="B21">
        <v>530427707</v>
      </c>
      <c r="C21">
        <v>22</v>
      </c>
      <c r="D21" s="1">
        <v>36670.5</v>
      </c>
      <c r="E21" t="s">
        <v>11</v>
      </c>
      <c r="F21" t="s">
        <v>69</v>
      </c>
      <c r="G21" t="s">
        <v>13</v>
      </c>
      <c r="H21" s="3">
        <v>235217.94510000001</v>
      </c>
      <c r="I21" s="3">
        <v>112904.6136</v>
      </c>
      <c r="J21" t="s">
        <v>70</v>
      </c>
    </row>
    <row r="22" spans="1:10" x14ac:dyDescent="0.35">
      <c r="A22" t="s">
        <v>71</v>
      </c>
      <c r="B22">
        <v>887006605</v>
      </c>
      <c r="C22">
        <v>76</v>
      </c>
      <c r="D22" s="1">
        <v>16947</v>
      </c>
      <c r="E22" t="s">
        <v>11</v>
      </c>
      <c r="F22" t="s">
        <v>72</v>
      </c>
      <c r="G22" t="s">
        <v>13</v>
      </c>
      <c r="H22" s="3">
        <v>224401.8112</v>
      </c>
      <c r="I22" s="3">
        <v>217060.66620000001</v>
      </c>
      <c r="J22" t="s">
        <v>73</v>
      </c>
    </row>
    <row r="23" spans="1:10" x14ac:dyDescent="0.35">
      <c r="A23" t="s">
        <v>74</v>
      </c>
      <c r="B23">
        <v>861963432</v>
      </c>
      <c r="C23">
        <v>66</v>
      </c>
      <c r="D23" s="1">
        <v>20599.5</v>
      </c>
      <c r="E23" t="s">
        <v>11</v>
      </c>
      <c r="F23" t="s">
        <v>75</v>
      </c>
      <c r="G23" t="s">
        <v>13</v>
      </c>
      <c r="H23" s="3">
        <v>271006.10560000001</v>
      </c>
      <c r="I23" s="3">
        <v>72324.754400000005</v>
      </c>
      <c r="J23" t="s">
        <v>76</v>
      </c>
    </row>
    <row r="24" spans="1:10" x14ac:dyDescent="0.35">
      <c r="A24" t="s">
        <v>77</v>
      </c>
      <c r="B24">
        <v>225023213</v>
      </c>
      <c r="C24">
        <v>54</v>
      </c>
      <c r="D24" s="1">
        <v>24982.5</v>
      </c>
      <c r="E24" t="s">
        <v>11</v>
      </c>
      <c r="F24" t="s">
        <v>78</v>
      </c>
      <c r="G24" t="s">
        <v>13</v>
      </c>
      <c r="H24" s="3">
        <v>600057.97919999994</v>
      </c>
      <c r="I24" s="3">
        <v>621310.03260000004</v>
      </c>
      <c r="J24" t="s">
        <v>79</v>
      </c>
    </row>
    <row r="25" spans="1:10" x14ac:dyDescent="0.35">
      <c r="A25" t="s">
        <v>80</v>
      </c>
      <c r="B25">
        <v>875074831</v>
      </c>
      <c r="C25">
        <v>84</v>
      </c>
      <c r="D25" s="1">
        <v>14025</v>
      </c>
      <c r="E25" t="s">
        <v>11</v>
      </c>
      <c r="F25" t="s">
        <v>81</v>
      </c>
      <c r="G25" t="s">
        <v>13</v>
      </c>
      <c r="H25" s="3">
        <v>256500.3205</v>
      </c>
      <c r="I25" s="3">
        <v>186061.38639999999</v>
      </c>
      <c r="J25" t="s">
        <v>82</v>
      </c>
    </row>
    <row r="26" spans="1:10" x14ac:dyDescent="0.35">
      <c r="A26" t="s">
        <v>83</v>
      </c>
      <c r="B26">
        <v>968099871</v>
      </c>
      <c r="C26">
        <v>81</v>
      </c>
      <c r="D26" s="1">
        <v>15120.75</v>
      </c>
      <c r="E26" t="s">
        <v>11</v>
      </c>
      <c r="F26" t="s">
        <v>84</v>
      </c>
      <c r="G26" t="s">
        <v>13</v>
      </c>
      <c r="H26" s="3">
        <v>512980.16019999998</v>
      </c>
      <c r="I26" s="3">
        <v>597988.30110000004</v>
      </c>
      <c r="J26" t="s">
        <v>85</v>
      </c>
    </row>
    <row r="27" spans="1:10" x14ac:dyDescent="0.35">
      <c r="A27" t="s">
        <v>86</v>
      </c>
      <c r="B27">
        <v>932472175</v>
      </c>
      <c r="C27">
        <v>20</v>
      </c>
      <c r="D27" s="1">
        <v>37401</v>
      </c>
      <c r="E27" t="s">
        <v>11</v>
      </c>
      <c r="F27" t="s">
        <v>87</v>
      </c>
      <c r="G27" t="s">
        <v>13</v>
      </c>
      <c r="H27" s="3">
        <v>0</v>
      </c>
      <c r="I27" s="3">
        <v>0</v>
      </c>
      <c r="J27" t="s">
        <v>88</v>
      </c>
    </row>
    <row r="28" spans="1:10" x14ac:dyDescent="0.35">
      <c r="A28" t="s">
        <v>89</v>
      </c>
      <c r="B28">
        <v>833820639</v>
      </c>
      <c r="C28">
        <v>23</v>
      </c>
      <c r="D28" s="1">
        <v>36305.25</v>
      </c>
      <c r="E28" t="s">
        <v>11</v>
      </c>
      <c r="F28" t="s">
        <v>90</v>
      </c>
      <c r="G28" t="s">
        <v>13</v>
      </c>
      <c r="H28" s="3">
        <v>93779.226999999999</v>
      </c>
      <c r="I28" s="3">
        <v>30313.501499999998</v>
      </c>
      <c r="J28" t="s">
        <v>91</v>
      </c>
    </row>
    <row r="29" spans="1:10" x14ac:dyDescent="0.35">
      <c r="A29" t="s">
        <v>92</v>
      </c>
      <c r="B29">
        <v>909830160</v>
      </c>
      <c r="C29">
        <v>28</v>
      </c>
      <c r="D29" s="1">
        <v>34479</v>
      </c>
      <c r="E29" t="s">
        <v>11</v>
      </c>
      <c r="F29" t="s">
        <v>60</v>
      </c>
      <c r="G29" t="s">
        <v>13</v>
      </c>
      <c r="H29" s="3">
        <v>320943.11040000001</v>
      </c>
      <c r="I29" s="3">
        <v>60687.424500000001</v>
      </c>
      <c r="J29" t="s">
        <v>93</v>
      </c>
    </row>
    <row r="30" spans="1:10" x14ac:dyDescent="0.35">
      <c r="A30" t="s">
        <v>94</v>
      </c>
      <c r="B30">
        <v>500994067</v>
      </c>
      <c r="C30">
        <v>23</v>
      </c>
      <c r="D30" s="1">
        <v>36305.25</v>
      </c>
      <c r="E30" t="s">
        <v>11</v>
      </c>
      <c r="F30" t="s">
        <v>95</v>
      </c>
      <c r="G30" t="s">
        <v>13</v>
      </c>
      <c r="H30" s="3">
        <v>2404549.7596999998</v>
      </c>
      <c r="I30" s="3">
        <v>292917.8798</v>
      </c>
      <c r="J30" t="s">
        <v>96</v>
      </c>
    </row>
    <row r="31" spans="1:10" x14ac:dyDescent="0.35">
      <c r="A31" t="s">
        <v>97</v>
      </c>
      <c r="B31">
        <v>809692533</v>
      </c>
      <c r="C31">
        <v>43</v>
      </c>
      <c r="D31" s="1">
        <v>29000.25</v>
      </c>
      <c r="E31" t="s">
        <v>11</v>
      </c>
      <c r="F31" t="s">
        <v>98</v>
      </c>
      <c r="G31" t="s">
        <v>13</v>
      </c>
      <c r="H31" s="3">
        <v>487858.69660000002</v>
      </c>
      <c r="I31" s="3">
        <v>349985.58669999999</v>
      </c>
      <c r="J31" t="s">
        <v>99</v>
      </c>
    </row>
    <row r="32" spans="1:10" x14ac:dyDescent="0.35">
      <c r="A32" t="s">
        <v>100</v>
      </c>
      <c r="B32">
        <v>897495570</v>
      </c>
      <c r="C32">
        <v>41</v>
      </c>
      <c r="D32" s="1">
        <v>29730.75</v>
      </c>
      <c r="E32" t="s">
        <v>11</v>
      </c>
      <c r="F32" t="s">
        <v>101</v>
      </c>
      <c r="G32" t="s">
        <v>13</v>
      </c>
      <c r="H32" s="3">
        <v>136512.0618</v>
      </c>
      <c r="I32" s="3">
        <v>22650.890299999999</v>
      </c>
      <c r="J32" t="s">
        <v>102</v>
      </c>
    </row>
    <row r="33" spans="1:10" x14ac:dyDescent="0.35">
      <c r="A33" t="s">
        <v>103</v>
      </c>
      <c r="B33">
        <v>383800744</v>
      </c>
      <c r="C33">
        <v>54</v>
      </c>
      <c r="D33" s="1">
        <v>24982.5</v>
      </c>
      <c r="E33" t="s">
        <v>11</v>
      </c>
      <c r="F33" t="s">
        <v>22</v>
      </c>
      <c r="G33" t="s">
        <v>13</v>
      </c>
      <c r="H33" s="3">
        <v>108466.2827</v>
      </c>
      <c r="I33" s="3">
        <v>67179.861399999994</v>
      </c>
      <c r="J33" t="s">
        <v>104</v>
      </c>
    </row>
    <row r="34" spans="1:10" x14ac:dyDescent="0.35">
      <c r="A34" t="s">
        <v>105</v>
      </c>
      <c r="B34">
        <v>263558066</v>
      </c>
      <c r="C34">
        <v>79</v>
      </c>
      <c r="D34" s="1">
        <v>15851.25</v>
      </c>
      <c r="E34" t="s">
        <v>11</v>
      </c>
      <c r="F34" t="s">
        <v>106</v>
      </c>
      <c r="G34" t="s">
        <v>13</v>
      </c>
      <c r="H34" s="3">
        <v>452216.5197</v>
      </c>
      <c r="I34" s="3">
        <v>394149.29700000002</v>
      </c>
      <c r="J34" t="s">
        <v>107</v>
      </c>
    </row>
    <row r="35" spans="1:10" x14ac:dyDescent="0.35">
      <c r="A35" t="s">
        <v>108</v>
      </c>
      <c r="B35">
        <v>80506124</v>
      </c>
      <c r="C35">
        <v>71</v>
      </c>
      <c r="D35" s="1">
        <v>18773.25</v>
      </c>
      <c r="E35" t="s">
        <v>11</v>
      </c>
      <c r="F35" t="s">
        <v>109</v>
      </c>
      <c r="G35" t="s">
        <v>13</v>
      </c>
      <c r="H35" s="3">
        <v>188913.43650000001</v>
      </c>
      <c r="I35" s="3">
        <v>121444.3521</v>
      </c>
      <c r="J35" t="s">
        <v>110</v>
      </c>
    </row>
    <row r="36" spans="1:10" x14ac:dyDescent="0.35">
      <c r="A36" t="s">
        <v>111</v>
      </c>
      <c r="B36">
        <v>743549968</v>
      </c>
      <c r="C36">
        <v>27</v>
      </c>
      <c r="D36" s="1">
        <v>34844.25</v>
      </c>
      <c r="E36" t="s">
        <v>11</v>
      </c>
      <c r="F36" t="s">
        <v>112</v>
      </c>
      <c r="G36" t="s">
        <v>13</v>
      </c>
      <c r="H36" s="3">
        <v>1264219.1406</v>
      </c>
      <c r="I36" s="3">
        <v>416295.1286</v>
      </c>
      <c r="J36" t="s">
        <v>113</v>
      </c>
    </row>
    <row r="37" spans="1:10" x14ac:dyDescent="0.35">
      <c r="A37" t="s">
        <v>114</v>
      </c>
      <c r="B37">
        <v>773302106</v>
      </c>
      <c r="C37">
        <v>28</v>
      </c>
      <c r="D37" s="1">
        <v>34479</v>
      </c>
      <c r="E37" t="s">
        <v>11</v>
      </c>
      <c r="F37" t="s">
        <v>115</v>
      </c>
      <c r="G37" t="s">
        <v>13</v>
      </c>
      <c r="H37" s="3">
        <v>449340.56640000001</v>
      </c>
      <c r="I37" s="3">
        <v>217430.9074</v>
      </c>
      <c r="J37" t="s">
        <v>116</v>
      </c>
    </row>
    <row r="38" spans="1:10" x14ac:dyDescent="0.35">
      <c r="A38" t="s">
        <v>117</v>
      </c>
      <c r="B38">
        <v>375689300</v>
      </c>
      <c r="C38">
        <v>24</v>
      </c>
      <c r="D38" s="1">
        <v>35940</v>
      </c>
      <c r="E38" t="s">
        <v>11</v>
      </c>
      <c r="F38" t="s">
        <v>118</v>
      </c>
      <c r="G38" t="s">
        <v>13</v>
      </c>
      <c r="H38" s="3">
        <v>425839.20419999998</v>
      </c>
      <c r="I38" s="3">
        <v>177507.71040000001</v>
      </c>
      <c r="J38" t="s">
        <v>119</v>
      </c>
    </row>
    <row r="39" spans="1:10" x14ac:dyDescent="0.35">
      <c r="A39" t="s">
        <v>120</v>
      </c>
      <c r="B39">
        <v>269910036</v>
      </c>
      <c r="C39">
        <v>27</v>
      </c>
      <c r="D39" s="1">
        <v>34844.25</v>
      </c>
      <c r="E39" t="s">
        <v>11</v>
      </c>
      <c r="F39" t="s">
        <v>121</v>
      </c>
      <c r="G39" t="s">
        <v>13</v>
      </c>
      <c r="H39" s="3">
        <v>965288.72880000004</v>
      </c>
      <c r="I39" s="3">
        <v>540561.68810000003</v>
      </c>
      <c r="J39" t="s">
        <v>122</v>
      </c>
    </row>
    <row r="40" spans="1:10" x14ac:dyDescent="0.35">
      <c r="A40" t="s">
        <v>123</v>
      </c>
      <c r="B40">
        <v>827738068</v>
      </c>
      <c r="C40">
        <v>61</v>
      </c>
      <c r="D40" s="1">
        <v>22425.75</v>
      </c>
      <c r="E40" t="s">
        <v>11</v>
      </c>
      <c r="F40" t="s">
        <v>124</v>
      </c>
      <c r="G40" t="s">
        <v>13</v>
      </c>
      <c r="H40" s="3">
        <v>204987.25</v>
      </c>
      <c r="I40" s="3">
        <v>66558.947400000005</v>
      </c>
      <c r="J40" t="s">
        <v>125</v>
      </c>
    </row>
    <row r="41" spans="1:10" x14ac:dyDescent="0.35">
      <c r="A41" t="s">
        <v>126</v>
      </c>
      <c r="B41">
        <v>80025100</v>
      </c>
      <c r="C41">
        <v>38</v>
      </c>
      <c r="D41" s="1">
        <v>30826.5</v>
      </c>
      <c r="E41" t="s">
        <v>11</v>
      </c>
      <c r="F41" t="s">
        <v>127</v>
      </c>
      <c r="G41" t="s">
        <v>13</v>
      </c>
      <c r="H41" s="3">
        <v>220857.247</v>
      </c>
      <c r="I41" s="3">
        <v>241664.32449999999</v>
      </c>
      <c r="J41" t="s">
        <v>128</v>
      </c>
    </row>
    <row r="42" spans="1:10" x14ac:dyDescent="0.35">
      <c r="A42" t="s">
        <v>129</v>
      </c>
      <c r="B42">
        <v>426717659</v>
      </c>
      <c r="C42">
        <v>79</v>
      </c>
      <c r="D42" s="1">
        <v>15851.25</v>
      </c>
      <c r="E42" t="s">
        <v>11</v>
      </c>
      <c r="F42" t="s">
        <v>130</v>
      </c>
      <c r="G42" t="s">
        <v>13</v>
      </c>
      <c r="H42" s="3">
        <v>643768.66709999996</v>
      </c>
      <c r="I42" s="3">
        <v>397714.29399999999</v>
      </c>
      <c r="J42" t="s">
        <v>131</v>
      </c>
    </row>
    <row r="43" spans="1:10" x14ac:dyDescent="0.35">
      <c r="A43" t="s">
        <v>132</v>
      </c>
      <c r="B43">
        <v>702195307</v>
      </c>
      <c r="C43">
        <v>47</v>
      </c>
      <c r="D43" s="1">
        <v>27539.25</v>
      </c>
      <c r="E43" t="s">
        <v>11</v>
      </c>
      <c r="F43" t="s">
        <v>133</v>
      </c>
      <c r="G43" t="s">
        <v>13</v>
      </c>
      <c r="H43" s="3">
        <v>2785992.8933999999</v>
      </c>
      <c r="I43" s="3">
        <v>949770.30460000003</v>
      </c>
      <c r="J43" t="s">
        <v>134</v>
      </c>
    </row>
    <row r="44" spans="1:10" x14ac:dyDescent="0.35">
      <c r="A44" t="s">
        <v>135</v>
      </c>
      <c r="B44">
        <v>738124493</v>
      </c>
      <c r="C44">
        <v>71</v>
      </c>
      <c r="D44" s="1">
        <v>18773.25</v>
      </c>
      <c r="E44" t="s">
        <v>11</v>
      </c>
      <c r="F44" t="s">
        <v>136</v>
      </c>
      <c r="G44" t="s">
        <v>13</v>
      </c>
      <c r="H44" s="3">
        <v>315905.15970000002</v>
      </c>
      <c r="I44" s="3">
        <v>401471.8848</v>
      </c>
      <c r="J44" t="s">
        <v>137</v>
      </c>
    </row>
    <row r="45" spans="1:10" x14ac:dyDescent="0.35">
      <c r="A45" t="s">
        <v>138</v>
      </c>
      <c r="B45">
        <v>783716947</v>
      </c>
      <c r="C45">
        <v>56</v>
      </c>
      <c r="D45" s="1">
        <v>24252</v>
      </c>
      <c r="E45" t="s">
        <v>11</v>
      </c>
      <c r="F45" t="s">
        <v>139</v>
      </c>
      <c r="G45" t="s">
        <v>13</v>
      </c>
      <c r="H45" s="3">
        <v>742630.22120000003</v>
      </c>
      <c r="I45" s="3">
        <v>56411.3341</v>
      </c>
      <c r="J45" t="s">
        <v>140</v>
      </c>
    </row>
    <row r="46" spans="1:10" x14ac:dyDescent="0.35">
      <c r="A46" t="s">
        <v>141</v>
      </c>
      <c r="B46">
        <v>130429629</v>
      </c>
      <c r="C46">
        <v>17</v>
      </c>
      <c r="D46" s="1">
        <v>38496.75</v>
      </c>
      <c r="E46" t="s">
        <v>11</v>
      </c>
      <c r="F46" t="s">
        <v>139</v>
      </c>
      <c r="G46" t="s">
        <v>13</v>
      </c>
      <c r="H46" s="3">
        <v>1110461.9498000001</v>
      </c>
      <c r="I46" s="3">
        <v>521388.32500000001</v>
      </c>
      <c r="J46" t="s">
        <v>142</v>
      </c>
    </row>
    <row r="47" spans="1:10" x14ac:dyDescent="0.35">
      <c r="A47" t="s">
        <v>143</v>
      </c>
      <c r="B47">
        <v>307335836</v>
      </c>
      <c r="C47">
        <v>30</v>
      </c>
      <c r="D47" s="1">
        <v>33748.5</v>
      </c>
      <c r="E47" t="s">
        <v>11</v>
      </c>
      <c r="F47" t="s">
        <v>144</v>
      </c>
      <c r="G47" t="s">
        <v>13</v>
      </c>
      <c r="H47" s="3">
        <v>312040.47360000003</v>
      </c>
      <c r="I47" s="3">
        <v>337705.8026</v>
      </c>
      <c r="J47" t="s">
        <v>145</v>
      </c>
    </row>
    <row r="48" spans="1:10" x14ac:dyDescent="0.35">
      <c r="A48" t="s">
        <v>146</v>
      </c>
      <c r="B48">
        <v>409570074</v>
      </c>
      <c r="C48">
        <v>36</v>
      </c>
      <c r="D48" s="1">
        <v>31557</v>
      </c>
      <c r="E48" t="s">
        <v>11</v>
      </c>
      <c r="F48" t="s">
        <v>147</v>
      </c>
      <c r="G48" t="s">
        <v>13</v>
      </c>
      <c r="H48" s="3">
        <v>2377830.1148000001</v>
      </c>
      <c r="I48" s="3">
        <v>428349.11070000002</v>
      </c>
      <c r="J48" t="s">
        <v>148</v>
      </c>
    </row>
    <row r="49" spans="1:10" x14ac:dyDescent="0.35">
      <c r="A49" t="s">
        <v>149</v>
      </c>
      <c r="B49">
        <v>447333525</v>
      </c>
      <c r="C49">
        <v>32</v>
      </c>
      <c r="D49" s="1">
        <v>33018</v>
      </c>
      <c r="E49" t="s">
        <v>11</v>
      </c>
      <c r="F49" t="s">
        <v>150</v>
      </c>
      <c r="G49" t="s">
        <v>13</v>
      </c>
      <c r="H49" s="3">
        <v>405062.98560000001</v>
      </c>
      <c r="I49" s="3">
        <v>275910.21059999999</v>
      </c>
      <c r="J49" t="s">
        <v>151</v>
      </c>
    </row>
    <row r="50" spans="1:10" x14ac:dyDescent="0.35">
      <c r="A50" t="s">
        <v>152</v>
      </c>
      <c r="B50">
        <v>108622799</v>
      </c>
      <c r="C50">
        <v>67</v>
      </c>
      <c r="D50" s="1">
        <v>20234.25</v>
      </c>
      <c r="E50" t="s">
        <v>11</v>
      </c>
      <c r="F50" t="s">
        <v>36</v>
      </c>
      <c r="G50" t="s">
        <v>13</v>
      </c>
      <c r="H50" s="3">
        <v>292712.12160000001</v>
      </c>
      <c r="I50" s="3">
        <v>217192.39420000001</v>
      </c>
      <c r="J50" t="s">
        <v>153</v>
      </c>
    </row>
    <row r="51" spans="1:10" x14ac:dyDescent="0.35">
      <c r="A51" t="s">
        <v>154</v>
      </c>
      <c r="B51">
        <v>608170999</v>
      </c>
      <c r="C51">
        <v>56</v>
      </c>
      <c r="D51" s="1">
        <v>24252</v>
      </c>
      <c r="E51" t="s">
        <v>11</v>
      </c>
      <c r="F51" t="s">
        <v>118</v>
      </c>
      <c r="G51" t="s">
        <v>13</v>
      </c>
      <c r="H51" s="3">
        <v>0</v>
      </c>
      <c r="I51" s="3">
        <v>0</v>
      </c>
      <c r="J51" t="s">
        <v>155</v>
      </c>
    </row>
    <row r="52" spans="1:10" x14ac:dyDescent="0.35">
      <c r="A52" t="s">
        <v>156</v>
      </c>
      <c r="B52">
        <v>76810447</v>
      </c>
      <c r="C52">
        <v>62</v>
      </c>
      <c r="D52" s="1">
        <v>22060.5</v>
      </c>
      <c r="E52" t="s">
        <v>11</v>
      </c>
      <c r="F52" t="s">
        <v>157</v>
      </c>
      <c r="G52" t="s">
        <v>13</v>
      </c>
      <c r="H52" s="3">
        <v>119417.9296</v>
      </c>
      <c r="I52" s="3">
        <v>91498.841199999995</v>
      </c>
      <c r="J52" t="s">
        <v>158</v>
      </c>
    </row>
    <row r="53" spans="1:10" x14ac:dyDescent="0.35">
      <c r="A53" t="s">
        <v>159</v>
      </c>
      <c r="B53">
        <v>937421561</v>
      </c>
      <c r="C53">
        <v>69</v>
      </c>
      <c r="D53" s="1">
        <v>19503.75</v>
      </c>
      <c r="E53" t="s">
        <v>11</v>
      </c>
      <c r="F53" t="s">
        <v>160</v>
      </c>
      <c r="G53" t="s">
        <v>13</v>
      </c>
      <c r="H53" s="3">
        <v>199185.61840000001</v>
      </c>
      <c r="I53" s="3">
        <v>81093.974600000001</v>
      </c>
      <c r="J53" t="s">
        <v>161</v>
      </c>
    </row>
    <row r="54" spans="1:10" x14ac:dyDescent="0.35">
      <c r="A54" t="s">
        <v>162</v>
      </c>
      <c r="B54">
        <v>721447723</v>
      </c>
      <c r="C54">
        <v>73</v>
      </c>
      <c r="D54" s="1">
        <v>18042.75</v>
      </c>
      <c r="E54" t="s">
        <v>11</v>
      </c>
      <c r="F54" t="s">
        <v>163</v>
      </c>
      <c r="G54" t="s">
        <v>13</v>
      </c>
      <c r="H54" s="3">
        <v>556885.56000000006</v>
      </c>
      <c r="I54" s="3">
        <v>313248.1275</v>
      </c>
      <c r="J54" t="s">
        <v>164</v>
      </c>
    </row>
    <row r="55" spans="1:10" x14ac:dyDescent="0.35">
      <c r="A55" t="s">
        <v>165</v>
      </c>
      <c r="B55">
        <v>124971917</v>
      </c>
      <c r="C55">
        <v>53</v>
      </c>
      <c r="D55" s="1">
        <v>25347.75</v>
      </c>
      <c r="E55" t="s">
        <v>11</v>
      </c>
      <c r="F55" t="s">
        <v>166</v>
      </c>
      <c r="G55" t="s">
        <v>13</v>
      </c>
      <c r="H55" s="3">
        <v>257313.48929999999</v>
      </c>
      <c r="I55" s="3">
        <v>104605.8103</v>
      </c>
      <c r="J55" t="s">
        <v>167</v>
      </c>
    </row>
    <row r="56" spans="1:10" x14ac:dyDescent="0.35">
      <c r="A56" t="s">
        <v>168</v>
      </c>
      <c r="B56">
        <v>957927989</v>
      </c>
      <c r="C56">
        <v>79</v>
      </c>
      <c r="D56" s="1">
        <v>15851.25</v>
      </c>
      <c r="E56" t="s">
        <v>11</v>
      </c>
      <c r="F56" t="s">
        <v>169</v>
      </c>
      <c r="G56" t="s">
        <v>13</v>
      </c>
      <c r="H56" s="3">
        <v>3179840.7744999998</v>
      </c>
      <c r="I56" s="3">
        <v>435594.62660000002</v>
      </c>
      <c r="J56" t="s">
        <v>170</v>
      </c>
    </row>
    <row r="57" spans="1:10" x14ac:dyDescent="0.35">
      <c r="A57" t="s">
        <v>171</v>
      </c>
      <c r="B57">
        <v>25156448</v>
      </c>
      <c r="C57">
        <v>79</v>
      </c>
      <c r="D57" s="1">
        <v>15851.25</v>
      </c>
      <c r="E57" t="s">
        <v>11</v>
      </c>
      <c r="F57" t="s">
        <v>172</v>
      </c>
      <c r="G57" t="s">
        <v>13</v>
      </c>
      <c r="H57" s="3">
        <v>23967.847399999999</v>
      </c>
      <c r="I57" s="3">
        <v>23505.02</v>
      </c>
      <c r="J57" t="s">
        <v>173</v>
      </c>
    </row>
    <row r="58" spans="1:10" x14ac:dyDescent="0.35">
      <c r="A58" t="s">
        <v>174</v>
      </c>
      <c r="B58">
        <v>371460998</v>
      </c>
      <c r="C58">
        <v>74</v>
      </c>
      <c r="D58" s="1">
        <v>17677.5</v>
      </c>
      <c r="E58" t="s">
        <v>11</v>
      </c>
      <c r="F58" t="s">
        <v>175</v>
      </c>
      <c r="G58" t="s">
        <v>13</v>
      </c>
      <c r="H58" s="3">
        <v>435733.3187</v>
      </c>
      <c r="I58" s="3">
        <v>103486.6632</v>
      </c>
      <c r="J58" t="s">
        <v>176</v>
      </c>
    </row>
    <row r="59" spans="1:10" x14ac:dyDescent="0.35">
      <c r="A59" t="s">
        <v>177</v>
      </c>
      <c r="B59">
        <v>788671678</v>
      </c>
      <c r="C59">
        <v>65</v>
      </c>
      <c r="D59" s="1">
        <v>20964.75</v>
      </c>
      <c r="E59" t="s">
        <v>11</v>
      </c>
      <c r="F59" t="s">
        <v>178</v>
      </c>
      <c r="G59" t="s">
        <v>13</v>
      </c>
      <c r="H59" s="3">
        <v>1338614.5495</v>
      </c>
      <c r="I59" s="3">
        <v>225570.7922</v>
      </c>
      <c r="J59" t="s">
        <v>179</v>
      </c>
    </row>
    <row r="60" spans="1:10" x14ac:dyDescent="0.35">
      <c r="A60" t="s">
        <v>180</v>
      </c>
      <c r="B60">
        <v>763073370</v>
      </c>
      <c r="C60">
        <v>29</v>
      </c>
      <c r="D60" s="1">
        <v>34113.75</v>
      </c>
      <c r="E60" t="s">
        <v>11</v>
      </c>
      <c r="F60" t="s">
        <v>33</v>
      </c>
      <c r="G60" t="s">
        <v>13</v>
      </c>
      <c r="H60" s="3">
        <v>2345848.6625999999</v>
      </c>
      <c r="I60" s="3">
        <v>589221.98759999999</v>
      </c>
      <c r="J60" t="s">
        <v>181</v>
      </c>
    </row>
    <row r="61" spans="1:10" x14ac:dyDescent="0.35">
      <c r="A61" t="s">
        <v>182</v>
      </c>
      <c r="B61">
        <v>784898711</v>
      </c>
      <c r="C61">
        <v>63</v>
      </c>
      <c r="D61" s="1">
        <v>21695.25</v>
      </c>
      <c r="E61" t="s">
        <v>11</v>
      </c>
      <c r="F61" t="s">
        <v>183</v>
      </c>
      <c r="G61" t="s">
        <v>13</v>
      </c>
      <c r="H61" s="3">
        <v>1244326.9861000001</v>
      </c>
      <c r="I61" s="3">
        <v>572390.41359999997</v>
      </c>
      <c r="J61" t="s">
        <v>184</v>
      </c>
    </row>
    <row r="62" spans="1:10" x14ac:dyDescent="0.35">
      <c r="A62" t="s">
        <v>185</v>
      </c>
      <c r="B62">
        <v>632415923</v>
      </c>
      <c r="C62">
        <v>17</v>
      </c>
      <c r="D62" s="1">
        <v>38496.75</v>
      </c>
      <c r="E62" t="s">
        <v>11</v>
      </c>
      <c r="F62" t="s">
        <v>186</v>
      </c>
      <c r="G62" t="s">
        <v>13</v>
      </c>
      <c r="H62" s="3">
        <v>392429.76289999997</v>
      </c>
      <c r="I62" s="3">
        <v>163979.57949999999</v>
      </c>
      <c r="J62" t="s">
        <v>187</v>
      </c>
    </row>
    <row r="63" spans="1:10" x14ac:dyDescent="0.35">
      <c r="A63" t="s">
        <v>188</v>
      </c>
      <c r="B63">
        <v>580745202</v>
      </c>
      <c r="C63">
        <v>41</v>
      </c>
      <c r="D63" s="1">
        <v>29730.75</v>
      </c>
      <c r="E63" t="s">
        <v>11</v>
      </c>
      <c r="F63" t="s">
        <v>189</v>
      </c>
      <c r="G63" t="s">
        <v>13</v>
      </c>
      <c r="H63" s="3">
        <v>398694.70809999999</v>
      </c>
      <c r="I63" s="3">
        <v>166220.51430000001</v>
      </c>
      <c r="J63" t="s">
        <v>190</v>
      </c>
    </row>
    <row r="64" spans="1:10" x14ac:dyDescent="0.35">
      <c r="A64" t="s">
        <v>191</v>
      </c>
      <c r="B64">
        <v>17757953</v>
      </c>
      <c r="C64">
        <v>23</v>
      </c>
      <c r="D64" s="1">
        <v>36305.25</v>
      </c>
      <c r="E64" t="s">
        <v>11</v>
      </c>
      <c r="F64" t="s">
        <v>192</v>
      </c>
      <c r="G64" t="s">
        <v>13</v>
      </c>
      <c r="H64" s="3">
        <v>817996.86560000002</v>
      </c>
      <c r="I64" s="3">
        <v>124971.74340000001</v>
      </c>
      <c r="J64" t="s">
        <v>193</v>
      </c>
    </row>
    <row r="65" spans="1:10" x14ac:dyDescent="0.35">
      <c r="A65" t="s">
        <v>194</v>
      </c>
      <c r="B65">
        <v>988806921</v>
      </c>
      <c r="C65">
        <v>18</v>
      </c>
      <c r="D65" s="1">
        <v>38131.5</v>
      </c>
      <c r="E65" t="s">
        <v>11</v>
      </c>
      <c r="F65" t="s">
        <v>28</v>
      </c>
      <c r="G65" t="s">
        <v>13</v>
      </c>
      <c r="H65" s="3">
        <v>1688758.5895</v>
      </c>
      <c r="I65" s="3">
        <v>377156.08500000002</v>
      </c>
      <c r="J65" t="s">
        <v>195</v>
      </c>
    </row>
    <row r="66" spans="1:10" x14ac:dyDescent="0.35">
      <c r="A66" t="s">
        <v>196</v>
      </c>
      <c r="B66">
        <v>878283001</v>
      </c>
      <c r="C66">
        <v>84</v>
      </c>
      <c r="D66" s="1">
        <v>14025</v>
      </c>
      <c r="E66" t="s">
        <v>11</v>
      </c>
      <c r="F66" t="s">
        <v>54</v>
      </c>
      <c r="G66" t="s">
        <v>13</v>
      </c>
      <c r="H66" s="3">
        <v>2340038.0252</v>
      </c>
      <c r="I66" s="3">
        <v>936015.21010000003</v>
      </c>
      <c r="J66" t="s">
        <v>197</v>
      </c>
    </row>
    <row r="67" spans="1:10" x14ac:dyDescent="0.35">
      <c r="A67" t="s">
        <v>198</v>
      </c>
      <c r="B67">
        <v>821034018</v>
      </c>
      <c r="C67">
        <v>33</v>
      </c>
      <c r="D67" s="1">
        <v>32652.75</v>
      </c>
      <c r="E67" t="s">
        <v>11</v>
      </c>
      <c r="F67" t="s">
        <v>199</v>
      </c>
      <c r="G67" t="s">
        <v>13</v>
      </c>
      <c r="H67" s="3">
        <v>141038.3744</v>
      </c>
      <c r="I67" s="3">
        <v>64749.4355</v>
      </c>
      <c r="J67" t="s">
        <v>200</v>
      </c>
    </row>
    <row r="68" spans="1:10" x14ac:dyDescent="0.35">
      <c r="A68" t="s">
        <v>201</v>
      </c>
      <c r="B68">
        <v>987975738</v>
      </c>
      <c r="C68">
        <v>46</v>
      </c>
      <c r="D68" s="1">
        <v>27904.5</v>
      </c>
      <c r="E68" t="s">
        <v>11</v>
      </c>
      <c r="F68" t="s">
        <v>202</v>
      </c>
      <c r="G68" t="s">
        <v>13</v>
      </c>
      <c r="H68" s="3">
        <v>475859.82069999998</v>
      </c>
      <c r="I68" s="3">
        <v>198384.31839999999</v>
      </c>
      <c r="J68" t="s">
        <v>203</v>
      </c>
    </row>
    <row r="69" spans="1:10" x14ac:dyDescent="0.35">
      <c r="A69" t="s">
        <v>204</v>
      </c>
      <c r="B69">
        <v>6783451</v>
      </c>
      <c r="C69">
        <v>17</v>
      </c>
      <c r="D69" s="1">
        <v>38496.75</v>
      </c>
      <c r="E69" t="s">
        <v>11</v>
      </c>
      <c r="F69" t="s">
        <v>205</v>
      </c>
      <c r="G69" t="s">
        <v>13</v>
      </c>
      <c r="H69" s="3">
        <v>27001.693800000001</v>
      </c>
      <c r="I69" s="3">
        <v>15477.756600000001</v>
      </c>
      <c r="J69" t="s">
        <v>206</v>
      </c>
    </row>
    <row r="70" spans="1:10" x14ac:dyDescent="0.35">
      <c r="A70" t="s">
        <v>207</v>
      </c>
      <c r="B70">
        <v>299454838</v>
      </c>
      <c r="C70">
        <v>76</v>
      </c>
      <c r="D70" s="1">
        <v>16947</v>
      </c>
      <c r="E70" t="s">
        <v>11</v>
      </c>
      <c r="F70" t="s">
        <v>208</v>
      </c>
      <c r="G70" t="s">
        <v>13</v>
      </c>
      <c r="H70" s="3">
        <v>1218185.0456999999</v>
      </c>
      <c r="I70" s="3">
        <v>719102.09080000001</v>
      </c>
      <c r="J70" t="s">
        <v>209</v>
      </c>
    </row>
    <row r="71" spans="1:10" x14ac:dyDescent="0.35">
      <c r="A71" t="s">
        <v>210</v>
      </c>
      <c r="B71">
        <v>676156542</v>
      </c>
      <c r="C71">
        <v>50</v>
      </c>
      <c r="D71" s="1">
        <v>26443.5</v>
      </c>
      <c r="E71" t="s">
        <v>11</v>
      </c>
      <c r="F71" t="s">
        <v>211</v>
      </c>
      <c r="G71" t="s">
        <v>13</v>
      </c>
      <c r="H71" s="3">
        <v>86604.908200000005</v>
      </c>
      <c r="I71" s="3">
        <v>67878.6394</v>
      </c>
      <c r="J71" t="s">
        <v>212</v>
      </c>
    </row>
    <row r="72" spans="1:10" x14ac:dyDescent="0.35">
      <c r="A72" t="s">
        <v>213</v>
      </c>
      <c r="B72">
        <v>128381655</v>
      </c>
      <c r="C72">
        <v>67</v>
      </c>
      <c r="D72" s="1">
        <v>20234.25</v>
      </c>
      <c r="E72" t="s">
        <v>11</v>
      </c>
      <c r="F72" t="s">
        <v>214</v>
      </c>
      <c r="G72" t="s">
        <v>13</v>
      </c>
      <c r="H72" s="3">
        <v>551246.28159999999</v>
      </c>
      <c r="I72" s="3">
        <v>320686.18640000001</v>
      </c>
      <c r="J72" t="s">
        <v>215</v>
      </c>
    </row>
    <row r="73" spans="1:10" x14ac:dyDescent="0.35">
      <c r="A73" t="s">
        <v>216</v>
      </c>
      <c r="B73">
        <v>291140549</v>
      </c>
      <c r="C73">
        <v>24</v>
      </c>
      <c r="D73" s="1">
        <v>35940</v>
      </c>
      <c r="E73" t="s">
        <v>11</v>
      </c>
      <c r="F73" t="s">
        <v>217</v>
      </c>
      <c r="G73" t="s">
        <v>13</v>
      </c>
      <c r="H73" s="3">
        <v>2316791.3933000001</v>
      </c>
      <c r="I73" s="3">
        <v>946505.81709999999</v>
      </c>
      <c r="J73" t="s">
        <v>218</v>
      </c>
    </row>
    <row r="74" spans="1:10" x14ac:dyDescent="0.35">
      <c r="A74" t="s">
        <v>219</v>
      </c>
      <c r="B74">
        <v>998201239</v>
      </c>
      <c r="C74">
        <v>68</v>
      </c>
      <c r="D74" s="1">
        <v>19869</v>
      </c>
      <c r="E74" t="s">
        <v>11</v>
      </c>
      <c r="F74" t="s">
        <v>220</v>
      </c>
      <c r="G74" t="s">
        <v>13</v>
      </c>
      <c r="H74" s="3">
        <v>359209.20819999999</v>
      </c>
      <c r="I74" s="3">
        <v>148579.10079999999</v>
      </c>
      <c r="J74" t="s">
        <v>221</v>
      </c>
    </row>
    <row r="75" spans="1:10" x14ac:dyDescent="0.35">
      <c r="A75" t="s">
        <v>222</v>
      </c>
      <c r="B75">
        <v>838039063</v>
      </c>
      <c r="C75">
        <v>50</v>
      </c>
      <c r="D75" s="1">
        <v>26443.5</v>
      </c>
      <c r="E75" t="s">
        <v>11</v>
      </c>
      <c r="F75" t="s">
        <v>223</v>
      </c>
      <c r="G75" t="s">
        <v>13</v>
      </c>
      <c r="H75" s="3">
        <v>763141.84</v>
      </c>
      <c r="I75" s="3">
        <v>430717.25449999998</v>
      </c>
      <c r="J75" t="s">
        <v>224</v>
      </c>
    </row>
    <row r="76" spans="1:10" x14ac:dyDescent="0.35">
      <c r="A76" t="s">
        <v>225</v>
      </c>
      <c r="B76">
        <v>164760475</v>
      </c>
      <c r="C76">
        <v>41</v>
      </c>
      <c r="D76" s="1">
        <v>29730.75</v>
      </c>
      <c r="E76" t="s">
        <v>11</v>
      </c>
      <c r="F76" t="s">
        <v>226</v>
      </c>
      <c r="G76" t="s">
        <v>13</v>
      </c>
      <c r="H76" s="3">
        <v>672909.66769999999</v>
      </c>
      <c r="I76" s="3">
        <v>178223.06539999999</v>
      </c>
      <c r="J76" t="s">
        <v>227</v>
      </c>
    </row>
    <row r="77" spans="1:10" x14ac:dyDescent="0.35">
      <c r="A77" t="s">
        <v>228</v>
      </c>
      <c r="B77">
        <v>854150558</v>
      </c>
      <c r="C77">
        <v>44</v>
      </c>
      <c r="D77" s="1">
        <v>28635</v>
      </c>
      <c r="E77" t="s">
        <v>11</v>
      </c>
      <c r="F77" t="s">
        <v>229</v>
      </c>
      <c r="G77" t="s">
        <v>13</v>
      </c>
      <c r="H77" s="3">
        <v>136891.3162</v>
      </c>
      <c r="I77" s="3">
        <v>93195.608099999998</v>
      </c>
      <c r="J77" t="s">
        <v>230</v>
      </c>
    </row>
    <row r="78" spans="1:10" x14ac:dyDescent="0.35">
      <c r="A78" t="s">
        <v>231</v>
      </c>
      <c r="B78">
        <v>470311784</v>
      </c>
      <c r="C78">
        <v>54</v>
      </c>
      <c r="D78" s="1">
        <v>24982.5</v>
      </c>
      <c r="E78" t="s">
        <v>11</v>
      </c>
      <c r="F78" t="s">
        <v>232</v>
      </c>
      <c r="G78" t="s">
        <v>13</v>
      </c>
      <c r="H78" s="3">
        <v>183267.91560000001</v>
      </c>
      <c r="I78" s="3">
        <v>52385.7952</v>
      </c>
      <c r="J78" t="s">
        <v>233</v>
      </c>
    </row>
    <row r="79" spans="1:10" x14ac:dyDescent="0.35">
      <c r="A79" t="s">
        <v>234</v>
      </c>
      <c r="B79">
        <v>98550380</v>
      </c>
      <c r="C79">
        <v>26</v>
      </c>
      <c r="D79" s="1">
        <v>35209.5</v>
      </c>
      <c r="E79" t="s">
        <v>11</v>
      </c>
      <c r="F79" t="s">
        <v>75</v>
      </c>
      <c r="G79" t="s">
        <v>13</v>
      </c>
      <c r="H79" s="3">
        <v>741521.08799999999</v>
      </c>
      <c r="I79" s="3">
        <v>182908.535</v>
      </c>
      <c r="J79" t="s">
        <v>235</v>
      </c>
    </row>
    <row r="80" spans="1:10" x14ac:dyDescent="0.35">
      <c r="A80" t="s">
        <v>236</v>
      </c>
      <c r="B80">
        <v>894083615</v>
      </c>
      <c r="C80">
        <v>37</v>
      </c>
      <c r="D80" s="1">
        <v>31191.75</v>
      </c>
      <c r="E80" t="s">
        <v>11</v>
      </c>
      <c r="F80" t="s">
        <v>237</v>
      </c>
      <c r="G80" t="s">
        <v>13</v>
      </c>
      <c r="H80" s="3">
        <v>1756142.5266</v>
      </c>
      <c r="I80" s="3">
        <v>104684.34020000001</v>
      </c>
      <c r="J80" t="s">
        <v>238</v>
      </c>
    </row>
    <row r="81" spans="1:10" x14ac:dyDescent="0.35">
      <c r="A81" t="s">
        <v>239</v>
      </c>
      <c r="B81">
        <v>529183206</v>
      </c>
      <c r="C81">
        <v>21</v>
      </c>
      <c r="D81" s="1">
        <v>37035.75</v>
      </c>
      <c r="E81" t="s">
        <v>11</v>
      </c>
      <c r="F81" t="s">
        <v>240</v>
      </c>
      <c r="G81" t="s">
        <v>13</v>
      </c>
      <c r="H81" s="3">
        <v>393421.82</v>
      </c>
      <c r="I81" s="3">
        <v>79496.589699999997</v>
      </c>
      <c r="J81" t="s">
        <v>241</v>
      </c>
    </row>
    <row r="82" spans="1:10" x14ac:dyDescent="0.35">
      <c r="A82" t="s">
        <v>242</v>
      </c>
      <c r="B82">
        <v>860849340</v>
      </c>
      <c r="C82">
        <v>28</v>
      </c>
      <c r="D82" s="1">
        <v>34479</v>
      </c>
      <c r="E82" t="s">
        <v>11</v>
      </c>
      <c r="F82" t="s">
        <v>243</v>
      </c>
      <c r="G82" t="s">
        <v>13</v>
      </c>
      <c r="H82" s="3">
        <v>1337340.8966999999</v>
      </c>
      <c r="I82" s="3">
        <v>535644.88370000001</v>
      </c>
      <c r="J82" t="s">
        <v>244</v>
      </c>
    </row>
    <row r="83" spans="1:10" x14ac:dyDescent="0.35">
      <c r="A83" t="s">
        <v>245</v>
      </c>
      <c r="B83">
        <v>935604502</v>
      </c>
      <c r="C83">
        <v>70</v>
      </c>
      <c r="D83" s="1">
        <v>19138.5</v>
      </c>
      <c r="E83" t="s">
        <v>11</v>
      </c>
      <c r="F83" t="s">
        <v>87</v>
      </c>
      <c r="G83" t="s">
        <v>13</v>
      </c>
      <c r="H83" s="3">
        <v>433211.8419</v>
      </c>
      <c r="I83" s="3">
        <v>217439.02069999999</v>
      </c>
      <c r="J83" t="s">
        <v>246</v>
      </c>
    </row>
    <row r="84" spans="1:10" x14ac:dyDescent="0.35">
      <c r="A84" t="s">
        <v>247</v>
      </c>
      <c r="B84">
        <v>222579986</v>
      </c>
      <c r="C84">
        <v>27</v>
      </c>
      <c r="D84" s="1">
        <v>34844.25</v>
      </c>
      <c r="E84" t="s">
        <v>11</v>
      </c>
      <c r="F84" t="s">
        <v>72</v>
      </c>
      <c r="G84" t="s">
        <v>13</v>
      </c>
      <c r="H84" s="3">
        <v>385891.92099999997</v>
      </c>
      <c r="I84" s="3">
        <v>211567.48920000001</v>
      </c>
      <c r="J84" t="s">
        <v>248</v>
      </c>
    </row>
    <row r="85" spans="1:10" x14ac:dyDescent="0.35">
      <c r="A85" t="s">
        <v>249</v>
      </c>
      <c r="B85">
        <v>920495974</v>
      </c>
      <c r="C85">
        <v>83</v>
      </c>
      <c r="D85" s="1">
        <v>14390.25</v>
      </c>
      <c r="E85" t="s">
        <v>11</v>
      </c>
      <c r="F85" t="s">
        <v>250</v>
      </c>
      <c r="G85" t="s">
        <v>13</v>
      </c>
      <c r="H85" s="3">
        <v>128258.4816</v>
      </c>
      <c r="I85" s="3">
        <v>64642.274700000002</v>
      </c>
      <c r="J85" t="s">
        <v>251</v>
      </c>
    </row>
    <row r="86" spans="1:10" x14ac:dyDescent="0.35">
      <c r="A86" t="s">
        <v>252</v>
      </c>
      <c r="B86">
        <v>744593171</v>
      </c>
      <c r="C86">
        <v>61</v>
      </c>
      <c r="D86" s="1">
        <v>22425.75</v>
      </c>
      <c r="E86" t="s">
        <v>11</v>
      </c>
      <c r="F86" t="s">
        <v>253</v>
      </c>
      <c r="G86" t="s">
        <v>13</v>
      </c>
      <c r="H86" s="3">
        <v>718547.05160000001</v>
      </c>
      <c r="I86" s="3">
        <v>322650.8051</v>
      </c>
      <c r="J86" t="s">
        <v>254</v>
      </c>
    </row>
    <row r="87" spans="1:10" x14ac:dyDescent="0.35">
      <c r="A87" t="s">
        <v>255</v>
      </c>
      <c r="B87">
        <v>670917515</v>
      </c>
      <c r="C87">
        <v>42</v>
      </c>
      <c r="D87" s="1">
        <v>29365.5</v>
      </c>
      <c r="E87" t="s">
        <v>11</v>
      </c>
      <c r="F87" t="s">
        <v>217</v>
      </c>
      <c r="G87" t="s">
        <v>13</v>
      </c>
      <c r="H87" s="3">
        <v>685716.26540000003</v>
      </c>
      <c r="I87" s="3">
        <v>233083.37969999999</v>
      </c>
      <c r="J87" t="s">
        <v>256</v>
      </c>
    </row>
    <row r="88" spans="1:10" x14ac:dyDescent="0.35">
      <c r="A88" t="s">
        <v>257</v>
      </c>
      <c r="B88">
        <v>465242193</v>
      </c>
      <c r="C88">
        <v>84</v>
      </c>
      <c r="D88" s="1">
        <v>14025</v>
      </c>
      <c r="E88" t="s">
        <v>11</v>
      </c>
      <c r="F88" t="s">
        <v>166</v>
      </c>
      <c r="G88" t="s">
        <v>13</v>
      </c>
      <c r="H88" s="3">
        <v>0</v>
      </c>
      <c r="I88" s="3">
        <v>0</v>
      </c>
      <c r="J88" t="s">
        <v>258</v>
      </c>
    </row>
    <row r="89" spans="1:10" x14ac:dyDescent="0.35">
      <c r="A89" t="s">
        <v>259</v>
      </c>
      <c r="B89">
        <v>825404409</v>
      </c>
      <c r="C89">
        <v>24</v>
      </c>
      <c r="D89" s="1">
        <v>35940</v>
      </c>
      <c r="E89" t="s">
        <v>11</v>
      </c>
      <c r="F89" t="s">
        <v>260</v>
      </c>
      <c r="G89" t="s">
        <v>13</v>
      </c>
      <c r="H89" s="3">
        <v>249992.78539999999</v>
      </c>
      <c r="I89" s="3">
        <v>52649.082999999999</v>
      </c>
      <c r="J89" t="s">
        <v>261</v>
      </c>
    </row>
    <row r="90" spans="1:10" x14ac:dyDescent="0.35">
      <c r="A90" t="s">
        <v>262</v>
      </c>
      <c r="B90">
        <v>400445051</v>
      </c>
      <c r="C90">
        <v>70</v>
      </c>
      <c r="D90" s="1">
        <v>19138.5</v>
      </c>
      <c r="E90" t="s">
        <v>11</v>
      </c>
      <c r="F90" t="s">
        <v>263</v>
      </c>
      <c r="G90" t="s">
        <v>13</v>
      </c>
      <c r="H90" s="3">
        <v>247751.55979999999</v>
      </c>
      <c r="I90" s="3">
        <v>175453.1501</v>
      </c>
      <c r="J90" t="s">
        <v>264</v>
      </c>
    </row>
    <row r="91" spans="1:10" x14ac:dyDescent="0.35">
      <c r="A91" t="s">
        <v>265</v>
      </c>
      <c r="B91">
        <v>249026203</v>
      </c>
      <c r="C91">
        <v>35</v>
      </c>
      <c r="D91" s="1">
        <v>31922.25</v>
      </c>
      <c r="E91" t="s">
        <v>11</v>
      </c>
      <c r="F91" t="s">
        <v>266</v>
      </c>
      <c r="G91" t="s">
        <v>13</v>
      </c>
      <c r="H91" s="3">
        <v>549847.64560000005</v>
      </c>
      <c r="I91" s="3">
        <v>181984.973</v>
      </c>
      <c r="J91" t="s">
        <v>267</v>
      </c>
    </row>
    <row r="92" spans="1:10" x14ac:dyDescent="0.35">
      <c r="A92" t="s">
        <v>268</v>
      </c>
      <c r="B92">
        <v>245297664</v>
      </c>
      <c r="C92">
        <v>42</v>
      </c>
      <c r="D92" s="1">
        <v>29365.5</v>
      </c>
      <c r="E92" t="s">
        <v>11</v>
      </c>
      <c r="F92" t="s">
        <v>269</v>
      </c>
      <c r="G92" t="s">
        <v>13</v>
      </c>
      <c r="H92" s="3">
        <v>887296.88219999999</v>
      </c>
      <c r="I92" s="3">
        <v>327806.90370000002</v>
      </c>
      <c r="J92" t="s">
        <v>270</v>
      </c>
    </row>
    <row r="93" spans="1:10" x14ac:dyDescent="0.35">
      <c r="A93" t="s">
        <v>271</v>
      </c>
      <c r="B93">
        <v>282574873</v>
      </c>
      <c r="C93">
        <v>54</v>
      </c>
      <c r="D93" s="1">
        <v>24982.5</v>
      </c>
      <c r="E93" t="s">
        <v>11</v>
      </c>
      <c r="F93" t="s">
        <v>16</v>
      </c>
      <c r="G93" t="s">
        <v>13</v>
      </c>
      <c r="H93" s="3">
        <v>177175.27900000001</v>
      </c>
      <c r="I93" s="3">
        <v>128792.799</v>
      </c>
      <c r="J93" t="s">
        <v>272</v>
      </c>
    </row>
    <row r="94" spans="1:10" x14ac:dyDescent="0.35">
      <c r="A94" t="s">
        <v>273</v>
      </c>
      <c r="B94">
        <v>909028330</v>
      </c>
      <c r="C94">
        <v>17</v>
      </c>
      <c r="D94" s="1">
        <v>38496.75</v>
      </c>
      <c r="E94" t="s">
        <v>11</v>
      </c>
      <c r="F94" t="s">
        <v>118</v>
      </c>
      <c r="G94" t="s">
        <v>13</v>
      </c>
      <c r="H94" s="3">
        <v>160279.89120000001</v>
      </c>
      <c r="I94" s="3">
        <v>222837.61840000001</v>
      </c>
      <c r="J94" t="s">
        <v>274</v>
      </c>
    </row>
    <row r="95" spans="1:10" x14ac:dyDescent="0.35">
      <c r="A95" t="s">
        <v>275</v>
      </c>
      <c r="B95">
        <v>485008475</v>
      </c>
      <c r="C95">
        <v>50</v>
      </c>
      <c r="D95" s="1">
        <v>26443.5</v>
      </c>
      <c r="E95" t="s">
        <v>11</v>
      </c>
      <c r="F95" t="s">
        <v>276</v>
      </c>
      <c r="G95" t="s">
        <v>13</v>
      </c>
      <c r="H95" s="3">
        <v>145886.63070000001</v>
      </c>
      <c r="I95" s="3">
        <v>65219.905500000001</v>
      </c>
      <c r="J95" t="s">
        <v>277</v>
      </c>
    </row>
    <row r="96" spans="1:10" x14ac:dyDescent="0.35">
      <c r="A96" t="s">
        <v>278</v>
      </c>
      <c r="B96">
        <v>402211440</v>
      </c>
      <c r="C96">
        <v>37</v>
      </c>
      <c r="D96" s="1">
        <v>31191.75</v>
      </c>
      <c r="E96" t="s">
        <v>11</v>
      </c>
      <c r="F96" t="s">
        <v>279</v>
      </c>
      <c r="G96" t="s">
        <v>13</v>
      </c>
      <c r="H96" s="3">
        <v>369235.44790000003</v>
      </c>
      <c r="I96" s="3">
        <v>115318.0604</v>
      </c>
      <c r="J96" t="s">
        <v>280</v>
      </c>
    </row>
    <row r="97" spans="1:10" x14ac:dyDescent="0.35">
      <c r="A97" t="s">
        <v>281</v>
      </c>
      <c r="B97">
        <v>100369630</v>
      </c>
      <c r="C97">
        <v>67</v>
      </c>
      <c r="D97" s="1">
        <v>20234.25</v>
      </c>
      <c r="E97" t="s">
        <v>11</v>
      </c>
      <c r="F97" t="s">
        <v>282</v>
      </c>
      <c r="G97" t="s">
        <v>13</v>
      </c>
      <c r="H97" s="3">
        <v>884874.66440000001</v>
      </c>
      <c r="I97" s="3">
        <v>133071.5361</v>
      </c>
      <c r="J97" t="s">
        <v>283</v>
      </c>
    </row>
    <row r="98" spans="1:10" x14ac:dyDescent="0.35">
      <c r="A98" t="s">
        <v>284</v>
      </c>
      <c r="B98">
        <v>328266044</v>
      </c>
      <c r="C98">
        <v>46</v>
      </c>
      <c r="D98" s="1">
        <v>27904.5</v>
      </c>
      <c r="E98" t="s">
        <v>11</v>
      </c>
      <c r="F98" t="s">
        <v>285</v>
      </c>
      <c r="G98" t="s">
        <v>13</v>
      </c>
      <c r="H98" s="3">
        <v>147773.07459999999</v>
      </c>
      <c r="I98" s="3">
        <v>70516.2742</v>
      </c>
      <c r="J98" t="s">
        <v>286</v>
      </c>
    </row>
    <row r="99" spans="1:10" x14ac:dyDescent="0.35">
      <c r="A99" t="s">
        <v>287</v>
      </c>
      <c r="B99">
        <v>11130133</v>
      </c>
      <c r="C99">
        <v>45</v>
      </c>
      <c r="D99" s="1">
        <v>28269.75</v>
      </c>
      <c r="E99" t="s">
        <v>11</v>
      </c>
      <c r="F99" t="s">
        <v>69</v>
      </c>
      <c r="G99" t="s">
        <v>13</v>
      </c>
      <c r="H99" s="3">
        <v>751406.77439999999</v>
      </c>
      <c r="I99" s="3">
        <v>126486.807</v>
      </c>
      <c r="J99" t="s">
        <v>288</v>
      </c>
    </row>
    <row r="100" spans="1:10" x14ac:dyDescent="0.35">
      <c r="A100" t="s">
        <v>289</v>
      </c>
      <c r="B100">
        <v>309507070</v>
      </c>
      <c r="C100">
        <v>20</v>
      </c>
      <c r="D100" s="1">
        <v>37401</v>
      </c>
      <c r="E100" t="s">
        <v>11</v>
      </c>
      <c r="F100" t="s">
        <v>290</v>
      </c>
      <c r="G100" t="s">
        <v>13</v>
      </c>
      <c r="H100" s="3">
        <v>1564149.2762</v>
      </c>
      <c r="I100" s="3">
        <v>759609.6753</v>
      </c>
      <c r="J100" t="s">
        <v>291</v>
      </c>
    </row>
    <row r="101" spans="1:10" x14ac:dyDescent="0.35">
      <c r="A101" t="s">
        <v>292</v>
      </c>
      <c r="B101">
        <v>375593872</v>
      </c>
      <c r="C101">
        <v>59</v>
      </c>
      <c r="D101" s="1">
        <v>23156.25</v>
      </c>
      <c r="E101" t="s">
        <v>11</v>
      </c>
      <c r="F101" t="s">
        <v>293</v>
      </c>
      <c r="G101" t="s">
        <v>13</v>
      </c>
      <c r="H101" s="3">
        <v>1199695.6691000001</v>
      </c>
      <c r="I101" s="3">
        <v>339262.77529999998</v>
      </c>
      <c r="J101" t="s">
        <v>294</v>
      </c>
    </row>
    <row r="102" spans="1:10" x14ac:dyDescent="0.35">
      <c r="A102" t="s">
        <v>295</v>
      </c>
      <c r="B102">
        <v>684646968</v>
      </c>
      <c r="C102">
        <v>24</v>
      </c>
      <c r="D102" s="1">
        <v>35940</v>
      </c>
      <c r="E102" t="s">
        <v>11</v>
      </c>
      <c r="F102" t="s">
        <v>16</v>
      </c>
      <c r="G102" t="s">
        <v>13</v>
      </c>
      <c r="H102" s="3">
        <v>33252.224099999999</v>
      </c>
      <c r="I102" s="3">
        <v>36857.465199999999</v>
      </c>
      <c r="J102" t="s">
        <v>296</v>
      </c>
    </row>
    <row r="103" spans="1:10" x14ac:dyDescent="0.35">
      <c r="A103" t="s">
        <v>297</v>
      </c>
      <c r="B103">
        <v>242755293</v>
      </c>
      <c r="C103">
        <v>85</v>
      </c>
      <c r="D103" s="1">
        <v>13659.75</v>
      </c>
      <c r="E103" t="s">
        <v>11</v>
      </c>
      <c r="F103" t="s">
        <v>293</v>
      </c>
      <c r="G103" t="s">
        <v>13</v>
      </c>
      <c r="H103" s="3">
        <v>372344.35499999998</v>
      </c>
      <c r="I103" s="3">
        <v>129973.00290000001</v>
      </c>
      <c r="J103" t="s">
        <v>298</v>
      </c>
    </row>
    <row r="104" spans="1:10" x14ac:dyDescent="0.35">
      <c r="A104" t="s">
        <v>299</v>
      </c>
      <c r="B104">
        <v>296925350</v>
      </c>
      <c r="C104">
        <v>51</v>
      </c>
      <c r="D104" s="1">
        <v>26078.25</v>
      </c>
      <c r="E104" t="s">
        <v>11</v>
      </c>
      <c r="F104" t="s">
        <v>300</v>
      </c>
      <c r="G104" t="s">
        <v>13</v>
      </c>
      <c r="H104" s="3">
        <v>92375.972299999994</v>
      </c>
      <c r="I104" s="3">
        <v>38322.831899999997</v>
      </c>
      <c r="J104" t="s">
        <v>301</v>
      </c>
    </row>
    <row r="105" spans="1:10" x14ac:dyDescent="0.35">
      <c r="A105" t="s">
        <v>302</v>
      </c>
      <c r="B105">
        <v>158218396</v>
      </c>
      <c r="C105">
        <v>36</v>
      </c>
      <c r="D105" s="1">
        <v>31557</v>
      </c>
      <c r="E105" t="s">
        <v>11</v>
      </c>
      <c r="F105" t="s">
        <v>232</v>
      </c>
      <c r="G105" t="s">
        <v>13</v>
      </c>
      <c r="H105" s="3">
        <v>302540.59629999998</v>
      </c>
      <c r="I105" s="3">
        <v>153748.94399999999</v>
      </c>
      <c r="J105" t="s">
        <v>303</v>
      </c>
    </row>
    <row r="106" spans="1:10" x14ac:dyDescent="0.35">
      <c r="A106" t="s">
        <v>304</v>
      </c>
      <c r="B106">
        <v>62940595</v>
      </c>
      <c r="C106">
        <v>76</v>
      </c>
      <c r="D106" s="1">
        <v>16947</v>
      </c>
      <c r="E106" t="s">
        <v>11</v>
      </c>
      <c r="F106" t="s">
        <v>25</v>
      </c>
      <c r="G106" t="s">
        <v>13</v>
      </c>
      <c r="H106" s="3">
        <v>136205.18549999999</v>
      </c>
      <c r="I106" s="3">
        <v>134989.06779999999</v>
      </c>
      <c r="J106" t="s">
        <v>305</v>
      </c>
    </row>
    <row r="107" spans="1:10" x14ac:dyDescent="0.35">
      <c r="A107" t="s">
        <v>306</v>
      </c>
      <c r="B107">
        <v>29321473</v>
      </c>
      <c r="C107">
        <v>46</v>
      </c>
      <c r="D107" s="1">
        <v>27904.5</v>
      </c>
      <c r="E107" t="s">
        <v>11</v>
      </c>
      <c r="F107" t="s">
        <v>307</v>
      </c>
      <c r="G107" t="s">
        <v>13</v>
      </c>
      <c r="H107" s="3">
        <v>811487.48659999995</v>
      </c>
      <c r="I107" s="3">
        <v>205126.0036</v>
      </c>
      <c r="J107" t="s">
        <v>308</v>
      </c>
    </row>
    <row r="108" spans="1:10" x14ac:dyDescent="0.35">
      <c r="A108" t="s">
        <v>309</v>
      </c>
      <c r="B108">
        <v>587004640</v>
      </c>
      <c r="C108">
        <v>33</v>
      </c>
      <c r="D108" s="1">
        <v>32652.75</v>
      </c>
      <c r="E108" t="s">
        <v>11</v>
      </c>
      <c r="F108" t="s">
        <v>124</v>
      </c>
      <c r="G108" t="s">
        <v>13</v>
      </c>
      <c r="H108" s="3">
        <v>1937545.9424999999</v>
      </c>
      <c r="I108" s="3">
        <v>564090.08010000002</v>
      </c>
      <c r="J108" t="s">
        <v>310</v>
      </c>
    </row>
    <row r="109" spans="1:10" x14ac:dyDescent="0.35">
      <c r="A109" t="s">
        <v>311</v>
      </c>
      <c r="B109">
        <v>36336429</v>
      </c>
      <c r="C109">
        <v>82</v>
      </c>
      <c r="D109" s="1">
        <v>14755.5</v>
      </c>
      <c r="E109" t="s">
        <v>11</v>
      </c>
      <c r="F109" t="s">
        <v>312</v>
      </c>
      <c r="G109" t="s">
        <v>13</v>
      </c>
      <c r="H109" s="3">
        <v>192492.01060000001</v>
      </c>
      <c r="I109" s="3">
        <v>103395.7086</v>
      </c>
      <c r="J109" t="s">
        <v>313</v>
      </c>
    </row>
    <row r="110" spans="1:10" x14ac:dyDescent="0.35">
      <c r="A110" t="s">
        <v>314</v>
      </c>
      <c r="B110">
        <v>428368106</v>
      </c>
      <c r="C110">
        <v>51</v>
      </c>
      <c r="D110" s="1">
        <v>26078.25</v>
      </c>
      <c r="E110" t="s">
        <v>11</v>
      </c>
      <c r="F110" t="s">
        <v>315</v>
      </c>
      <c r="G110" t="s">
        <v>13</v>
      </c>
      <c r="H110" s="3">
        <v>1157818.6137999999</v>
      </c>
      <c r="I110" s="3">
        <v>263725.35090000002</v>
      </c>
      <c r="J110" t="s">
        <v>316</v>
      </c>
    </row>
    <row r="111" spans="1:10" x14ac:dyDescent="0.35">
      <c r="A111" t="s">
        <v>317</v>
      </c>
      <c r="B111">
        <v>580182767</v>
      </c>
      <c r="C111">
        <v>31</v>
      </c>
      <c r="D111" s="1">
        <v>33383.25</v>
      </c>
      <c r="E111" t="s">
        <v>11</v>
      </c>
      <c r="F111" t="s">
        <v>81</v>
      </c>
      <c r="G111" t="s">
        <v>13</v>
      </c>
      <c r="H111" s="3">
        <v>95583.926600000006</v>
      </c>
      <c r="I111" s="3">
        <v>34086.809300000001</v>
      </c>
      <c r="J111" t="s">
        <v>318</v>
      </c>
    </row>
    <row r="112" spans="1:10" x14ac:dyDescent="0.35">
      <c r="A112" t="s">
        <v>319</v>
      </c>
      <c r="B112">
        <v>476051557</v>
      </c>
      <c r="C112">
        <v>17</v>
      </c>
      <c r="D112" s="1">
        <v>38496.75</v>
      </c>
      <c r="E112" t="s">
        <v>11</v>
      </c>
      <c r="F112" t="s">
        <v>320</v>
      </c>
      <c r="G112" t="s">
        <v>13</v>
      </c>
      <c r="H112" s="3">
        <v>3498983.5485999999</v>
      </c>
      <c r="I112" s="3">
        <v>986230.74230000004</v>
      </c>
      <c r="J112" t="s">
        <v>321</v>
      </c>
    </row>
    <row r="113" spans="1:10" x14ac:dyDescent="0.35">
      <c r="A113" t="s">
        <v>322</v>
      </c>
      <c r="B113">
        <v>546891496</v>
      </c>
      <c r="C113">
        <v>65</v>
      </c>
      <c r="D113" s="1">
        <v>20964.75</v>
      </c>
      <c r="E113" t="s">
        <v>11</v>
      </c>
      <c r="F113" t="s">
        <v>323</v>
      </c>
      <c r="G113" t="s">
        <v>13</v>
      </c>
      <c r="H113" s="3">
        <v>22023.9097</v>
      </c>
      <c r="I113" s="3">
        <v>22627.623899999999</v>
      </c>
      <c r="J113" t="s">
        <v>324</v>
      </c>
    </row>
    <row r="114" spans="1:10" x14ac:dyDescent="0.35">
      <c r="A114" t="s">
        <v>325</v>
      </c>
      <c r="B114">
        <v>424349749</v>
      </c>
      <c r="C114">
        <v>79</v>
      </c>
      <c r="D114" s="1">
        <v>15851.25</v>
      </c>
      <c r="E114" t="s">
        <v>11</v>
      </c>
      <c r="F114" t="s">
        <v>326</v>
      </c>
      <c r="G114" t="s">
        <v>13</v>
      </c>
      <c r="H114" s="3">
        <v>532750.14040000003</v>
      </c>
      <c r="I114" s="3">
        <v>260897.49830000001</v>
      </c>
      <c r="J114" t="s">
        <v>327</v>
      </c>
    </row>
    <row r="115" spans="1:10" x14ac:dyDescent="0.35">
      <c r="A115" t="s">
        <v>328</v>
      </c>
      <c r="B115">
        <v>261147852</v>
      </c>
      <c r="C115">
        <v>58</v>
      </c>
      <c r="D115" s="1">
        <v>23521.5</v>
      </c>
      <c r="E115" t="s">
        <v>11</v>
      </c>
      <c r="F115" t="s">
        <v>205</v>
      </c>
      <c r="G115" t="s">
        <v>13</v>
      </c>
      <c r="H115" s="3">
        <v>547459.73620000004</v>
      </c>
      <c r="I115" s="3">
        <v>42985.727400000003</v>
      </c>
      <c r="J115" t="s">
        <v>329</v>
      </c>
    </row>
    <row r="116" spans="1:10" x14ac:dyDescent="0.35">
      <c r="A116" t="s">
        <v>330</v>
      </c>
      <c r="B116">
        <v>721820655</v>
      </c>
      <c r="C116">
        <v>19</v>
      </c>
      <c r="D116" s="1">
        <v>37766.25</v>
      </c>
      <c r="E116" t="s">
        <v>11</v>
      </c>
      <c r="F116" t="s">
        <v>331</v>
      </c>
      <c r="G116" t="s">
        <v>13</v>
      </c>
      <c r="H116" s="3">
        <v>2588381.0970999999</v>
      </c>
      <c r="I116" s="3">
        <v>320561.04359999998</v>
      </c>
      <c r="J116" t="s">
        <v>332</v>
      </c>
    </row>
    <row r="117" spans="1:10" x14ac:dyDescent="0.35">
      <c r="A117" t="s">
        <v>333</v>
      </c>
      <c r="B117">
        <v>568655976</v>
      </c>
      <c r="C117">
        <v>82</v>
      </c>
      <c r="D117" s="1">
        <v>14755.5</v>
      </c>
      <c r="E117" t="s">
        <v>11</v>
      </c>
      <c r="F117" t="s">
        <v>42</v>
      </c>
      <c r="G117" t="s">
        <v>13</v>
      </c>
      <c r="H117" s="3">
        <v>840089.65</v>
      </c>
      <c r="I117" s="3">
        <v>266617.92580000003</v>
      </c>
      <c r="J117" t="s">
        <v>334</v>
      </c>
    </row>
    <row r="118" spans="1:10" x14ac:dyDescent="0.35">
      <c r="A118" t="s">
        <v>335</v>
      </c>
      <c r="B118">
        <v>211513274</v>
      </c>
      <c r="C118">
        <v>56</v>
      </c>
      <c r="D118" s="1">
        <v>24252</v>
      </c>
      <c r="E118" t="s">
        <v>11</v>
      </c>
      <c r="F118" t="s">
        <v>144</v>
      </c>
      <c r="G118" t="s">
        <v>13</v>
      </c>
      <c r="H118" s="3">
        <v>341386.34299999999</v>
      </c>
      <c r="I118" s="3">
        <v>157911.03169999999</v>
      </c>
      <c r="J118" t="s">
        <v>336</v>
      </c>
    </row>
    <row r="119" spans="1:10" x14ac:dyDescent="0.35">
      <c r="A119" t="s">
        <v>337</v>
      </c>
      <c r="B119">
        <v>273323924</v>
      </c>
      <c r="C119">
        <v>73</v>
      </c>
      <c r="D119" s="1">
        <v>18042.75</v>
      </c>
      <c r="E119" t="s">
        <v>11</v>
      </c>
      <c r="F119" t="s">
        <v>338</v>
      </c>
      <c r="G119" t="s">
        <v>13</v>
      </c>
      <c r="H119" s="3">
        <v>749007.94420000003</v>
      </c>
      <c r="I119" s="3">
        <v>513425.23499999999</v>
      </c>
      <c r="J119" t="s">
        <v>339</v>
      </c>
    </row>
    <row r="120" spans="1:10" x14ac:dyDescent="0.35">
      <c r="A120" t="s">
        <v>340</v>
      </c>
      <c r="B120">
        <v>120818084</v>
      </c>
      <c r="C120">
        <v>34</v>
      </c>
      <c r="D120" s="1">
        <v>32287.5</v>
      </c>
      <c r="E120" t="s">
        <v>11</v>
      </c>
      <c r="F120" t="s">
        <v>341</v>
      </c>
      <c r="G120" t="s">
        <v>13</v>
      </c>
      <c r="H120" s="3">
        <v>868648.41630000004</v>
      </c>
      <c r="I120" s="3">
        <v>304418.81719999999</v>
      </c>
      <c r="J120" t="s">
        <v>342</v>
      </c>
    </row>
    <row r="121" spans="1:10" x14ac:dyDescent="0.35">
      <c r="A121" t="s">
        <v>343</v>
      </c>
      <c r="B121">
        <v>716391841</v>
      </c>
      <c r="C121">
        <v>25</v>
      </c>
      <c r="D121" s="1">
        <v>35574.75</v>
      </c>
      <c r="E121" t="s">
        <v>11</v>
      </c>
      <c r="F121" t="s">
        <v>344</v>
      </c>
      <c r="G121" t="s">
        <v>13</v>
      </c>
      <c r="H121" s="3">
        <v>724809.52919999999</v>
      </c>
      <c r="I121" s="3">
        <v>353534.71789999999</v>
      </c>
      <c r="J121" t="s">
        <v>345</v>
      </c>
    </row>
    <row r="122" spans="1:10" x14ac:dyDescent="0.35">
      <c r="A122" t="s">
        <v>346</v>
      </c>
      <c r="B122">
        <v>185045175</v>
      </c>
      <c r="C122">
        <v>73</v>
      </c>
      <c r="D122" s="1">
        <v>18042.75</v>
      </c>
      <c r="E122" t="s">
        <v>11</v>
      </c>
      <c r="F122" t="s">
        <v>347</v>
      </c>
      <c r="G122" t="s">
        <v>13</v>
      </c>
      <c r="H122" s="3">
        <v>2137439.338</v>
      </c>
      <c r="I122" s="3">
        <v>1273038.6734</v>
      </c>
      <c r="J122" t="s">
        <v>348</v>
      </c>
    </row>
    <row r="123" spans="1:10" x14ac:dyDescent="0.35">
      <c r="A123" t="s">
        <v>349</v>
      </c>
      <c r="B123">
        <v>105024348</v>
      </c>
      <c r="C123">
        <v>58</v>
      </c>
      <c r="D123" s="1">
        <v>23521.5</v>
      </c>
      <c r="E123" t="s">
        <v>11</v>
      </c>
      <c r="F123" t="s">
        <v>350</v>
      </c>
      <c r="G123" t="s">
        <v>13</v>
      </c>
      <c r="H123" s="3">
        <v>1151166.4894000001</v>
      </c>
      <c r="I123" s="3">
        <v>126628.3138</v>
      </c>
      <c r="J123" t="s">
        <v>351</v>
      </c>
    </row>
    <row r="124" spans="1:10" x14ac:dyDescent="0.35">
      <c r="A124" t="s">
        <v>352</v>
      </c>
      <c r="B124">
        <v>807171368</v>
      </c>
      <c r="C124">
        <v>29</v>
      </c>
      <c r="D124" s="1">
        <v>34113.75</v>
      </c>
      <c r="E124" t="s">
        <v>11</v>
      </c>
      <c r="F124" t="s">
        <v>276</v>
      </c>
      <c r="G124" t="s">
        <v>13</v>
      </c>
      <c r="H124" s="3">
        <v>1680282.3060000001</v>
      </c>
      <c r="I124" s="3">
        <v>575408.56310000003</v>
      </c>
      <c r="J124" t="s">
        <v>353</v>
      </c>
    </row>
    <row r="125" spans="1:10" x14ac:dyDescent="0.35">
      <c r="A125" t="s">
        <v>354</v>
      </c>
      <c r="B125">
        <v>377814136</v>
      </c>
      <c r="C125">
        <v>45</v>
      </c>
      <c r="D125" s="1">
        <v>28269.75</v>
      </c>
      <c r="E125" t="s">
        <v>11</v>
      </c>
      <c r="F125" t="s">
        <v>22</v>
      </c>
      <c r="G125" t="s">
        <v>13</v>
      </c>
      <c r="H125" s="3">
        <v>1133682.3422999999</v>
      </c>
      <c r="I125" s="3">
        <v>646556.94010000001</v>
      </c>
      <c r="J125" t="s">
        <v>355</v>
      </c>
    </row>
    <row r="126" spans="1:10" x14ac:dyDescent="0.35">
      <c r="A126" t="s">
        <v>356</v>
      </c>
      <c r="B126">
        <v>358256120</v>
      </c>
      <c r="C126">
        <v>45</v>
      </c>
      <c r="D126" s="1">
        <v>28269.75</v>
      </c>
      <c r="E126" t="s">
        <v>11</v>
      </c>
      <c r="F126" t="s">
        <v>75</v>
      </c>
      <c r="G126" t="s">
        <v>13</v>
      </c>
      <c r="H126" s="3">
        <v>1349926.1949</v>
      </c>
      <c r="I126" s="3">
        <v>177872.628</v>
      </c>
      <c r="J126" t="s">
        <v>357</v>
      </c>
    </row>
    <row r="127" spans="1:10" x14ac:dyDescent="0.35">
      <c r="A127" t="s">
        <v>358</v>
      </c>
      <c r="B127">
        <v>467556613</v>
      </c>
      <c r="C127">
        <v>79</v>
      </c>
      <c r="D127" s="1">
        <v>15851.25</v>
      </c>
      <c r="E127" t="s">
        <v>11</v>
      </c>
      <c r="F127" t="s">
        <v>282</v>
      </c>
      <c r="G127" t="s">
        <v>13</v>
      </c>
      <c r="H127" s="3">
        <v>51260.5213</v>
      </c>
      <c r="I127" s="3">
        <v>8308.1988000000001</v>
      </c>
      <c r="J127" t="s">
        <v>359</v>
      </c>
    </row>
    <row r="128" spans="1:10" x14ac:dyDescent="0.35">
      <c r="A128" t="s">
        <v>360</v>
      </c>
      <c r="B128">
        <v>601592292</v>
      </c>
      <c r="C128">
        <v>32</v>
      </c>
      <c r="D128" s="1">
        <v>33018</v>
      </c>
      <c r="E128" t="s">
        <v>11</v>
      </c>
      <c r="F128" t="s">
        <v>84</v>
      </c>
      <c r="G128" t="s">
        <v>13</v>
      </c>
      <c r="H128" s="3">
        <v>894793.43429999996</v>
      </c>
      <c r="I128" s="3">
        <v>427861.53220000002</v>
      </c>
      <c r="J128" t="s">
        <v>361</v>
      </c>
    </row>
    <row r="129" spans="1:10" x14ac:dyDescent="0.35">
      <c r="A129" t="s">
        <v>362</v>
      </c>
      <c r="B129">
        <v>938682630</v>
      </c>
      <c r="C129">
        <v>66</v>
      </c>
      <c r="D129" s="1">
        <v>20599.5</v>
      </c>
      <c r="E129" t="s">
        <v>11</v>
      </c>
      <c r="F129" t="s">
        <v>202</v>
      </c>
      <c r="G129" t="s">
        <v>13</v>
      </c>
      <c r="H129" s="3">
        <v>294532.29210000002</v>
      </c>
      <c r="I129" s="3">
        <v>242989.141</v>
      </c>
      <c r="J129" t="s">
        <v>363</v>
      </c>
    </row>
    <row r="130" spans="1:10" x14ac:dyDescent="0.35">
      <c r="A130" t="s">
        <v>364</v>
      </c>
      <c r="B130">
        <v>651408920</v>
      </c>
      <c r="C130">
        <v>68</v>
      </c>
      <c r="D130" s="1">
        <v>19869</v>
      </c>
      <c r="E130" t="s">
        <v>11</v>
      </c>
      <c r="F130" t="s">
        <v>365</v>
      </c>
      <c r="G130" t="s">
        <v>13</v>
      </c>
      <c r="H130" s="3">
        <v>2146327.1678999998</v>
      </c>
      <c r="I130" s="3">
        <v>811103.96039999998</v>
      </c>
      <c r="J130" t="s">
        <v>366</v>
      </c>
    </row>
    <row r="131" spans="1:10" x14ac:dyDescent="0.35">
      <c r="A131" t="s">
        <v>367</v>
      </c>
      <c r="B131">
        <v>582459858</v>
      </c>
      <c r="C131">
        <v>22</v>
      </c>
      <c r="D131" s="1">
        <v>36670.5</v>
      </c>
      <c r="E131" t="s">
        <v>11</v>
      </c>
      <c r="F131" t="s">
        <v>300</v>
      </c>
      <c r="G131" t="s">
        <v>13</v>
      </c>
      <c r="H131" s="3">
        <v>10157.043600000001</v>
      </c>
      <c r="I131" s="3">
        <v>6446.3370000000004</v>
      </c>
      <c r="J131" t="s">
        <v>368</v>
      </c>
    </row>
    <row r="132" spans="1:10" x14ac:dyDescent="0.35">
      <c r="A132" t="s">
        <v>369</v>
      </c>
      <c r="B132">
        <v>992079733</v>
      </c>
      <c r="C132">
        <v>48</v>
      </c>
      <c r="D132" s="1">
        <v>27174</v>
      </c>
      <c r="E132" t="s">
        <v>11</v>
      </c>
      <c r="F132" t="s">
        <v>370</v>
      </c>
      <c r="G132" t="s">
        <v>13</v>
      </c>
      <c r="H132" s="3">
        <v>107355.6088</v>
      </c>
      <c r="I132" s="3">
        <v>62153.247199999998</v>
      </c>
      <c r="J132" t="s">
        <v>371</v>
      </c>
    </row>
    <row r="133" spans="1:10" x14ac:dyDescent="0.35">
      <c r="A133" t="s">
        <v>372</v>
      </c>
      <c r="B133">
        <v>169597632</v>
      </c>
      <c r="C133">
        <v>20</v>
      </c>
      <c r="D133" s="1">
        <v>37401</v>
      </c>
      <c r="E133" t="s">
        <v>11</v>
      </c>
      <c r="F133" t="s">
        <v>373</v>
      </c>
      <c r="G133" t="s">
        <v>13</v>
      </c>
      <c r="H133" s="3">
        <v>523836.09250000003</v>
      </c>
      <c r="I133" s="3">
        <v>207361.07449999999</v>
      </c>
      <c r="J133" t="s">
        <v>374</v>
      </c>
    </row>
    <row r="134" spans="1:10" x14ac:dyDescent="0.35">
      <c r="A134" t="s">
        <v>375</v>
      </c>
      <c r="B134">
        <v>539613366</v>
      </c>
      <c r="C134">
        <v>66</v>
      </c>
      <c r="D134" s="1">
        <v>20599.5</v>
      </c>
      <c r="E134" t="s">
        <v>11</v>
      </c>
      <c r="F134" t="s">
        <v>341</v>
      </c>
      <c r="G134" t="s">
        <v>13</v>
      </c>
      <c r="H134" s="3">
        <v>354800.46120000002</v>
      </c>
      <c r="I134" s="3">
        <v>62392.0386</v>
      </c>
      <c r="J134" t="s">
        <v>376</v>
      </c>
    </row>
    <row r="135" spans="1:10" x14ac:dyDescent="0.35">
      <c r="A135" t="s">
        <v>377</v>
      </c>
      <c r="B135">
        <v>164529450</v>
      </c>
      <c r="C135">
        <v>52</v>
      </c>
      <c r="D135" s="1">
        <v>25713</v>
      </c>
      <c r="E135" t="s">
        <v>11</v>
      </c>
      <c r="F135" t="s">
        <v>378</v>
      </c>
      <c r="G135" t="s">
        <v>13</v>
      </c>
      <c r="H135" s="3">
        <v>369789.85159999999</v>
      </c>
      <c r="I135" s="3">
        <v>130488.61040000001</v>
      </c>
      <c r="J135" t="s">
        <v>379</v>
      </c>
    </row>
    <row r="136" spans="1:10" x14ac:dyDescent="0.35">
      <c r="A136" t="s">
        <v>380</v>
      </c>
      <c r="B136">
        <v>426810795</v>
      </c>
      <c r="C136">
        <v>49</v>
      </c>
      <c r="D136" s="1">
        <v>26808.75</v>
      </c>
      <c r="E136" t="s">
        <v>11</v>
      </c>
      <c r="F136" t="s">
        <v>381</v>
      </c>
      <c r="G136" t="s">
        <v>13</v>
      </c>
      <c r="H136" s="3">
        <v>285173.38640000002</v>
      </c>
      <c r="I136" s="3">
        <v>53376.591099999998</v>
      </c>
      <c r="J136" t="s">
        <v>382</v>
      </c>
    </row>
    <row r="137" spans="1:10" x14ac:dyDescent="0.35">
      <c r="A137" t="s">
        <v>383</v>
      </c>
      <c r="B137">
        <v>291037595</v>
      </c>
      <c r="C137">
        <v>20</v>
      </c>
      <c r="D137" s="1">
        <v>37401</v>
      </c>
      <c r="E137" t="s">
        <v>11</v>
      </c>
      <c r="F137" t="s">
        <v>109</v>
      </c>
      <c r="G137" t="s">
        <v>13</v>
      </c>
      <c r="H137" s="3">
        <v>916690.98690000002</v>
      </c>
      <c r="I137" s="3">
        <v>412852.99300000002</v>
      </c>
      <c r="J137" t="s">
        <v>384</v>
      </c>
    </row>
    <row r="138" spans="1:10" x14ac:dyDescent="0.35">
      <c r="A138" t="s">
        <v>385</v>
      </c>
      <c r="B138">
        <v>2146153</v>
      </c>
      <c r="C138">
        <v>22</v>
      </c>
      <c r="D138" s="1">
        <v>36670.5</v>
      </c>
      <c r="E138" t="s">
        <v>11</v>
      </c>
      <c r="F138" t="s">
        <v>157</v>
      </c>
      <c r="G138" t="s">
        <v>13</v>
      </c>
      <c r="H138" s="3">
        <v>397889.37270000001</v>
      </c>
      <c r="I138" s="3">
        <v>171502.62549999999</v>
      </c>
      <c r="J138" t="s">
        <v>386</v>
      </c>
    </row>
    <row r="139" spans="1:10" x14ac:dyDescent="0.35">
      <c r="A139" t="s">
        <v>387</v>
      </c>
      <c r="B139">
        <v>437840646</v>
      </c>
      <c r="C139">
        <v>33</v>
      </c>
      <c r="D139" s="1">
        <v>32652.75</v>
      </c>
      <c r="E139" t="s">
        <v>11</v>
      </c>
      <c r="F139" t="s">
        <v>51</v>
      </c>
      <c r="G139" t="s">
        <v>13</v>
      </c>
      <c r="H139" s="3">
        <v>743986.89249999996</v>
      </c>
      <c r="I139" s="3">
        <v>109418.6783</v>
      </c>
      <c r="J139" t="s">
        <v>388</v>
      </c>
    </row>
    <row r="140" spans="1:10" x14ac:dyDescent="0.35">
      <c r="A140" t="s">
        <v>389</v>
      </c>
      <c r="B140">
        <v>707316410</v>
      </c>
      <c r="C140">
        <v>62</v>
      </c>
      <c r="D140" s="1">
        <v>22060.5</v>
      </c>
      <c r="E140" t="s">
        <v>11</v>
      </c>
      <c r="F140" t="s">
        <v>390</v>
      </c>
      <c r="G140" t="s">
        <v>13</v>
      </c>
      <c r="H140" s="3">
        <v>2285481.9360000002</v>
      </c>
      <c r="I140" s="3">
        <v>837428.49560000002</v>
      </c>
      <c r="J140" t="s">
        <v>391</v>
      </c>
    </row>
    <row r="141" spans="1:10" x14ac:dyDescent="0.35">
      <c r="A141" t="s">
        <v>392</v>
      </c>
      <c r="B141">
        <v>636413404</v>
      </c>
      <c r="C141">
        <v>85</v>
      </c>
      <c r="D141" s="1">
        <v>13659.75</v>
      </c>
      <c r="E141" t="s">
        <v>11</v>
      </c>
      <c r="F141" t="s">
        <v>393</v>
      </c>
      <c r="G141" t="s">
        <v>13</v>
      </c>
      <c r="H141" s="3">
        <v>536225.46429999999</v>
      </c>
      <c r="I141" s="3">
        <v>170084.01449999999</v>
      </c>
      <c r="J141" t="s">
        <v>394</v>
      </c>
    </row>
    <row r="142" spans="1:10" x14ac:dyDescent="0.35">
      <c r="A142" t="s">
        <v>395</v>
      </c>
      <c r="B142">
        <v>539715700</v>
      </c>
      <c r="C142">
        <v>83</v>
      </c>
      <c r="D142" s="1">
        <v>14390.25</v>
      </c>
      <c r="E142" t="s">
        <v>11</v>
      </c>
      <c r="F142" t="s">
        <v>45</v>
      </c>
      <c r="G142" t="s">
        <v>13</v>
      </c>
      <c r="H142" s="3">
        <v>568965.61950000003</v>
      </c>
      <c r="I142" s="3">
        <v>211172.20370000001</v>
      </c>
      <c r="J142" t="s">
        <v>396</v>
      </c>
    </row>
    <row r="143" spans="1:10" x14ac:dyDescent="0.35">
      <c r="A143" t="s">
        <v>397</v>
      </c>
      <c r="B143">
        <v>848649546</v>
      </c>
      <c r="C143">
        <v>46</v>
      </c>
      <c r="D143" s="1">
        <v>27904.5</v>
      </c>
      <c r="E143" t="s">
        <v>11</v>
      </c>
      <c r="F143" t="s">
        <v>398</v>
      </c>
      <c r="G143" t="s">
        <v>13</v>
      </c>
      <c r="H143" s="3">
        <v>355418.81510000001</v>
      </c>
      <c r="I143" s="3">
        <v>92355.445500000002</v>
      </c>
      <c r="J143" t="s">
        <v>399</v>
      </c>
    </row>
    <row r="144" spans="1:10" x14ac:dyDescent="0.35">
      <c r="A144" t="s">
        <v>400</v>
      </c>
      <c r="B144">
        <v>827410722</v>
      </c>
      <c r="C144">
        <v>81</v>
      </c>
      <c r="D144" s="1">
        <v>15120.75</v>
      </c>
      <c r="E144" t="s">
        <v>11</v>
      </c>
      <c r="F144" t="s">
        <v>401</v>
      </c>
      <c r="G144" t="s">
        <v>13</v>
      </c>
      <c r="H144" s="3">
        <v>540168.09080000001</v>
      </c>
      <c r="I144" s="3">
        <v>267365.0785</v>
      </c>
      <c r="J144" t="s">
        <v>402</v>
      </c>
    </row>
    <row r="145" spans="1:10" x14ac:dyDescent="0.35">
      <c r="A145" t="s">
        <v>403</v>
      </c>
      <c r="B145">
        <v>561323360</v>
      </c>
      <c r="C145">
        <v>57</v>
      </c>
      <c r="D145" s="1">
        <v>23886.75</v>
      </c>
      <c r="E145" t="s">
        <v>11</v>
      </c>
      <c r="F145" t="s">
        <v>307</v>
      </c>
      <c r="G145" t="s">
        <v>13</v>
      </c>
      <c r="H145" s="3">
        <v>70248.600000000006</v>
      </c>
      <c r="I145" s="3">
        <v>54878.206299999998</v>
      </c>
      <c r="J145" t="s">
        <v>404</v>
      </c>
    </row>
    <row r="146" spans="1:10" x14ac:dyDescent="0.35">
      <c r="A146" t="s">
        <v>405</v>
      </c>
      <c r="B146">
        <v>116154779</v>
      </c>
      <c r="C146">
        <v>44</v>
      </c>
      <c r="D146" s="1">
        <v>28635</v>
      </c>
      <c r="E146" t="s">
        <v>11</v>
      </c>
      <c r="F146" t="s">
        <v>406</v>
      </c>
      <c r="G146" t="s">
        <v>13</v>
      </c>
      <c r="H146" s="3">
        <v>1452744.8495</v>
      </c>
      <c r="I146" s="3">
        <v>333601.1165</v>
      </c>
      <c r="J146" t="s">
        <v>407</v>
      </c>
    </row>
    <row r="147" spans="1:10" x14ac:dyDescent="0.35">
      <c r="A147" t="s">
        <v>408</v>
      </c>
      <c r="B147">
        <v>905458743</v>
      </c>
      <c r="C147">
        <v>71</v>
      </c>
      <c r="D147" s="1">
        <v>18773.25</v>
      </c>
      <c r="E147" t="s">
        <v>11</v>
      </c>
      <c r="F147" t="s">
        <v>186</v>
      </c>
      <c r="G147" t="s">
        <v>13</v>
      </c>
      <c r="H147" s="3">
        <v>905498.81370000006</v>
      </c>
      <c r="I147" s="3">
        <v>159208.58259999999</v>
      </c>
      <c r="J147" t="s">
        <v>409</v>
      </c>
    </row>
    <row r="148" spans="1:10" x14ac:dyDescent="0.35">
      <c r="A148" t="s">
        <v>410</v>
      </c>
      <c r="B148">
        <v>434934382</v>
      </c>
      <c r="C148">
        <v>63</v>
      </c>
      <c r="D148" s="1">
        <v>21695.25</v>
      </c>
      <c r="E148" t="s">
        <v>11</v>
      </c>
      <c r="F148" t="s">
        <v>347</v>
      </c>
      <c r="G148" t="s">
        <v>13</v>
      </c>
      <c r="H148" s="3">
        <v>1136736.2074</v>
      </c>
      <c r="I148" s="3">
        <v>255466.5055</v>
      </c>
      <c r="J148" t="s">
        <v>411</v>
      </c>
    </row>
    <row r="149" spans="1:10" x14ac:dyDescent="0.35">
      <c r="A149" t="s">
        <v>412</v>
      </c>
      <c r="B149">
        <v>400775260</v>
      </c>
      <c r="C149">
        <v>36</v>
      </c>
      <c r="D149" s="1">
        <v>31557</v>
      </c>
      <c r="E149" t="s">
        <v>11</v>
      </c>
      <c r="F149" t="s">
        <v>413</v>
      </c>
      <c r="G149" t="s">
        <v>13</v>
      </c>
      <c r="H149" s="3">
        <v>2077135.9165000001</v>
      </c>
      <c r="I149" s="3">
        <v>528029.81460000004</v>
      </c>
      <c r="J149" t="s">
        <v>414</v>
      </c>
    </row>
    <row r="150" spans="1:10" x14ac:dyDescent="0.35">
      <c r="A150" t="s">
        <v>415</v>
      </c>
      <c r="B150">
        <v>637878422</v>
      </c>
      <c r="C150">
        <v>21</v>
      </c>
      <c r="D150" s="1">
        <v>37035.75</v>
      </c>
      <c r="E150" t="s">
        <v>11</v>
      </c>
      <c r="F150" t="s">
        <v>22</v>
      </c>
      <c r="G150" t="s">
        <v>13</v>
      </c>
      <c r="H150" s="3">
        <v>291883.21779999998</v>
      </c>
      <c r="I150" s="3">
        <v>86416.572400000005</v>
      </c>
      <c r="J150" t="s">
        <v>416</v>
      </c>
    </row>
    <row r="151" spans="1:10" x14ac:dyDescent="0.35">
      <c r="A151" t="s">
        <v>417</v>
      </c>
      <c r="B151">
        <v>108359337</v>
      </c>
      <c r="C151">
        <v>64</v>
      </c>
      <c r="D151" s="1">
        <v>21330</v>
      </c>
      <c r="E151" t="s">
        <v>11</v>
      </c>
      <c r="F151" t="s">
        <v>282</v>
      </c>
      <c r="G151" t="s">
        <v>13</v>
      </c>
      <c r="H151" s="3">
        <v>1958573.4375</v>
      </c>
      <c r="I151" s="3">
        <v>697722.20140000002</v>
      </c>
      <c r="J151" t="s">
        <v>418</v>
      </c>
    </row>
    <row r="152" spans="1:10" x14ac:dyDescent="0.35">
      <c r="A152" t="s">
        <v>419</v>
      </c>
      <c r="B152">
        <v>227877284</v>
      </c>
      <c r="C152">
        <v>68</v>
      </c>
      <c r="D152" s="1">
        <v>19869</v>
      </c>
      <c r="E152" t="s">
        <v>11</v>
      </c>
      <c r="F152" t="s">
        <v>202</v>
      </c>
      <c r="G152" t="s">
        <v>13</v>
      </c>
      <c r="H152" s="3">
        <v>561714.63320000004</v>
      </c>
      <c r="I152" s="3">
        <v>458435.73820000002</v>
      </c>
      <c r="J152" t="s">
        <v>420</v>
      </c>
    </row>
    <row r="153" spans="1:10" x14ac:dyDescent="0.35">
      <c r="A153" t="s">
        <v>421</v>
      </c>
      <c r="B153">
        <v>651088440</v>
      </c>
      <c r="C153">
        <v>48</v>
      </c>
      <c r="D153" s="1">
        <v>27174</v>
      </c>
      <c r="E153" t="s">
        <v>11</v>
      </c>
      <c r="F153" t="s">
        <v>90</v>
      </c>
      <c r="G153" t="s">
        <v>13</v>
      </c>
      <c r="H153" s="3">
        <v>949361.04330000002</v>
      </c>
      <c r="I153" s="3">
        <v>136844.8351</v>
      </c>
      <c r="J153" t="s">
        <v>422</v>
      </c>
    </row>
    <row r="154" spans="1:10" x14ac:dyDescent="0.35">
      <c r="A154" t="s">
        <v>423</v>
      </c>
      <c r="B154">
        <v>523442789</v>
      </c>
      <c r="C154">
        <v>24</v>
      </c>
      <c r="D154" s="1">
        <v>35940</v>
      </c>
      <c r="E154" t="s">
        <v>11</v>
      </c>
      <c r="F154" t="s">
        <v>424</v>
      </c>
      <c r="G154" t="s">
        <v>13</v>
      </c>
      <c r="H154" s="3">
        <v>160468.5165</v>
      </c>
      <c r="I154" s="3">
        <v>88529.664600000004</v>
      </c>
      <c r="J154" t="s">
        <v>425</v>
      </c>
    </row>
    <row r="155" spans="1:10" x14ac:dyDescent="0.35">
      <c r="A155" t="s">
        <v>426</v>
      </c>
      <c r="B155">
        <v>886712659</v>
      </c>
      <c r="C155">
        <v>19</v>
      </c>
      <c r="D155" s="1">
        <v>37766.25</v>
      </c>
      <c r="E155" t="s">
        <v>11</v>
      </c>
      <c r="F155" t="s">
        <v>45</v>
      </c>
      <c r="G155" t="s">
        <v>13</v>
      </c>
      <c r="H155" s="3">
        <v>137999.0484</v>
      </c>
      <c r="I155" s="3">
        <v>34808.444199999998</v>
      </c>
      <c r="J155" t="s">
        <v>427</v>
      </c>
    </row>
    <row r="156" spans="1:10" x14ac:dyDescent="0.35">
      <c r="A156" t="s">
        <v>428</v>
      </c>
      <c r="B156">
        <v>724188941</v>
      </c>
      <c r="C156">
        <v>20</v>
      </c>
      <c r="D156" s="1">
        <v>37401</v>
      </c>
      <c r="E156" t="s">
        <v>11</v>
      </c>
      <c r="F156" t="s">
        <v>279</v>
      </c>
      <c r="G156" t="s">
        <v>13</v>
      </c>
      <c r="H156" s="3">
        <v>1088456.3399</v>
      </c>
      <c r="I156" s="3">
        <v>286662.75880000001</v>
      </c>
      <c r="J156" t="s">
        <v>429</v>
      </c>
    </row>
    <row r="157" spans="1:10" x14ac:dyDescent="0.35">
      <c r="A157" t="s">
        <v>430</v>
      </c>
      <c r="B157">
        <v>888123952</v>
      </c>
      <c r="C157">
        <v>83</v>
      </c>
      <c r="D157" s="1">
        <v>14390.25</v>
      </c>
      <c r="E157" t="s">
        <v>11</v>
      </c>
      <c r="F157" t="s">
        <v>424</v>
      </c>
      <c r="G157" t="s">
        <v>13</v>
      </c>
      <c r="H157" s="3">
        <v>522621.10639999999</v>
      </c>
      <c r="I157" s="3">
        <v>298121.25719999999</v>
      </c>
      <c r="J157" t="s">
        <v>431</v>
      </c>
    </row>
    <row r="158" spans="1:10" x14ac:dyDescent="0.35">
      <c r="A158" t="s">
        <v>432</v>
      </c>
      <c r="B158">
        <v>583147732</v>
      </c>
      <c r="C158">
        <v>42</v>
      </c>
      <c r="D158" s="1">
        <v>29365.5</v>
      </c>
      <c r="E158" t="s">
        <v>11</v>
      </c>
      <c r="F158" t="s">
        <v>290</v>
      </c>
      <c r="G158" t="s">
        <v>13</v>
      </c>
      <c r="H158" s="3">
        <v>0</v>
      </c>
      <c r="I158" s="3">
        <v>0</v>
      </c>
      <c r="J158" t="s">
        <v>433</v>
      </c>
    </row>
    <row r="159" spans="1:10" x14ac:dyDescent="0.35">
      <c r="A159" t="s">
        <v>434</v>
      </c>
      <c r="B159">
        <v>715287689</v>
      </c>
      <c r="C159">
        <v>81</v>
      </c>
      <c r="D159" s="1">
        <v>15120.75</v>
      </c>
      <c r="E159" t="s">
        <v>11</v>
      </c>
      <c r="F159" t="s">
        <v>269</v>
      </c>
      <c r="G159" t="s">
        <v>13</v>
      </c>
      <c r="H159" s="3">
        <v>94195.902100000007</v>
      </c>
      <c r="I159" s="3">
        <v>88295.328599999993</v>
      </c>
      <c r="J159" t="s">
        <v>435</v>
      </c>
    </row>
    <row r="160" spans="1:10" x14ac:dyDescent="0.35">
      <c r="A160" t="s">
        <v>436</v>
      </c>
      <c r="B160">
        <v>784495795</v>
      </c>
      <c r="C160">
        <v>42</v>
      </c>
      <c r="D160" s="1">
        <v>29365.5</v>
      </c>
      <c r="E160" t="s">
        <v>11</v>
      </c>
      <c r="F160" t="s">
        <v>437</v>
      </c>
      <c r="G160" t="s">
        <v>13</v>
      </c>
      <c r="H160" s="3">
        <v>129332.3376</v>
      </c>
      <c r="I160" s="3">
        <v>76867.332699999999</v>
      </c>
      <c r="J160" t="s">
        <v>438</v>
      </c>
    </row>
    <row r="161" spans="1:10" x14ac:dyDescent="0.35">
      <c r="A161" t="s">
        <v>439</v>
      </c>
      <c r="B161">
        <v>610960498</v>
      </c>
      <c r="C161">
        <v>71</v>
      </c>
      <c r="D161" s="1">
        <v>18773.25</v>
      </c>
      <c r="E161" t="s">
        <v>11</v>
      </c>
      <c r="F161" t="s">
        <v>237</v>
      </c>
      <c r="G161" t="s">
        <v>13</v>
      </c>
      <c r="H161" s="3">
        <v>352259.68339999998</v>
      </c>
      <c r="I161" s="3">
        <v>194889.71789999999</v>
      </c>
      <c r="J161" t="s">
        <v>440</v>
      </c>
    </row>
    <row r="162" spans="1:10" x14ac:dyDescent="0.35">
      <c r="A162" t="s">
        <v>441</v>
      </c>
      <c r="B162">
        <v>992772565</v>
      </c>
      <c r="C162">
        <v>78</v>
      </c>
      <c r="D162" s="1">
        <v>16216.5</v>
      </c>
      <c r="E162" t="s">
        <v>11</v>
      </c>
      <c r="F162" t="s">
        <v>69</v>
      </c>
      <c r="G162" t="s">
        <v>13</v>
      </c>
      <c r="H162" s="3">
        <v>188138.625</v>
      </c>
      <c r="I162" s="3">
        <v>61145.053099999997</v>
      </c>
      <c r="J162" t="s">
        <v>442</v>
      </c>
    </row>
    <row r="163" spans="1:10" x14ac:dyDescent="0.35">
      <c r="A163" t="s">
        <v>443</v>
      </c>
      <c r="B163">
        <v>635009547</v>
      </c>
      <c r="C163">
        <v>22</v>
      </c>
      <c r="D163" s="1">
        <v>36670.5</v>
      </c>
      <c r="E163" t="s">
        <v>11</v>
      </c>
      <c r="F163" t="s">
        <v>444</v>
      </c>
      <c r="G163" t="s">
        <v>13</v>
      </c>
      <c r="H163" s="3">
        <v>201141.1194</v>
      </c>
      <c r="I163" s="3">
        <v>45653.740899999997</v>
      </c>
      <c r="J163" t="s">
        <v>445</v>
      </c>
    </row>
    <row r="164" spans="1:10" x14ac:dyDescent="0.35">
      <c r="A164" t="s">
        <v>446</v>
      </c>
      <c r="B164">
        <v>385818767</v>
      </c>
      <c r="C164">
        <v>34</v>
      </c>
      <c r="D164" s="1">
        <v>32287.5</v>
      </c>
      <c r="E164" t="s">
        <v>11</v>
      </c>
      <c r="F164" t="s">
        <v>66</v>
      </c>
      <c r="G164" t="s">
        <v>13</v>
      </c>
      <c r="H164" s="3">
        <v>402601.33760000003</v>
      </c>
      <c r="I164" s="3">
        <v>251223.2347</v>
      </c>
      <c r="J164" t="s">
        <v>447</v>
      </c>
    </row>
    <row r="165" spans="1:10" x14ac:dyDescent="0.35">
      <c r="A165" t="s">
        <v>448</v>
      </c>
      <c r="B165">
        <v>806261412</v>
      </c>
      <c r="C165">
        <v>81</v>
      </c>
      <c r="D165" s="1">
        <v>15120.75</v>
      </c>
      <c r="E165" t="s">
        <v>11</v>
      </c>
      <c r="F165" t="s">
        <v>39</v>
      </c>
      <c r="G165" t="s">
        <v>13</v>
      </c>
      <c r="H165" s="3">
        <v>557088.28659999999</v>
      </c>
      <c r="I165" s="3">
        <v>67066.939400000003</v>
      </c>
      <c r="J165" t="s">
        <v>449</v>
      </c>
    </row>
    <row r="166" spans="1:10" x14ac:dyDescent="0.35">
      <c r="A166" t="s">
        <v>450</v>
      </c>
      <c r="B166">
        <v>278376364</v>
      </c>
      <c r="C166">
        <v>77</v>
      </c>
      <c r="D166" s="1">
        <v>16581.75</v>
      </c>
      <c r="E166" t="s">
        <v>11</v>
      </c>
      <c r="F166" t="s">
        <v>451</v>
      </c>
      <c r="G166" t="s">
        <v>13</v>
      </c>
      <c r="H166" s="3">
        <v>449208.342</v>
      </c>
      <c r="I166" s="3">
        <v>308830.73509999999</v>
      </c>
      <c r="J166" t="s">
        <v>452</v>
      </c>
    </row>
    <row r="167" spans="1:10" x14ac:dyDescent="0.35">
      <c r="A167" t="s">
        <v>453</v>
      </c>
      <c r="B167">
        <v>436724092</v>
      </c>
      <c r="C167">
        <v>17</v>
      </c>
      <c r="D167" s="1">
        <v>38496.75</v>
      </c>
      <c r="E167" t="s">
        <v>11</v>
      </c>
      <c r="F167" t="s">
        <v>229</v>
      </c>
      <c r="G167" t="s">
        <v>13</v>
      </c>
      <c r="H167" s="3">
        <v>917484.8517</v>
      </c>
      <c r="I167" s="3">
        <v>121478.5232</v>
      </c>
      <c r="J167" t="s">
        <v>454</v>
      </c>
    </row>
    <row r="168" spans="1:10" x14ac:dyDescent="0.35">
      <c r="A168" t="s">
        <v>455</v>
      </c>
      <c r="B168">
        <v>86269444</v>
      </c>
      <c r="C168">
        <v>31</v>
      </c>
      <c r="D168" s="1">
        <v>33383.25</v>
      </c>
      <c r="E168" t="s">
        <v>11</v>
      </c>
      <c r="F168" t="s">
        <v>456</v>
      </c>
      <c r="G168" t="s">
        <v>13</v>
      </c>
      <c r="H168" s="3">
        <v>245076.8064</v>
      </c>
      <c r="I168" s="3">
        <v>85600.022700000001</v>
      </c>
      <c r="J168" t="s">
        <v>457</v>
      </c>
    </row>
    <row r="169" spans="1:10" x14ac:dyDescent="0.35">
      <c r="A169" t="s">
        <v>458</v>
      </c>
      <c r="B169">
        <v>24875976</v>
      </c>
      <c r="C169">
        <v>73</v>
      </c>
      <c r="D169" s="1">
        <v>18042.75</v>
      </c>
      <c r="E169" t="s">
        <v>11</v>
      </c>
      <c r="F169" t="s">
        <v>78</v>
      </c>
      <c r="G169" t="s">
        <v>13</v>
      </c>
      <c r="H169" s="3">
        <v>2999025.7461000001</v>
      </c>
      <c r="I169" s="3">
        <v>333665.19150000002</v>
      </c>
      <c r="J169" t="s">
        <v>459</v>
      </c>
    </row>
    <row r="170" spans="1:10" x14ac:dyDescent="0.35">
      <c r="A170" t="s">
        <v>460</v>
      </c>
      <c r="B170">
        <v>387193721</v>
      </c>
      <c r="C170">
        <v>64</v>
      </c>
      <c r="D170" s="1">
        <v>21330</v>
      </c>
      <c r="E170" t="s">
        <v>11</v>
      </c>
      <c r="F170" t="s">
        <v>269</v>
      </c>
      <c r="G170" t="s">
        <v>13</v>
      </c>
      <c r="H170" s="3">
        <v>559640.53749999998</v>
      </c>
      <c r="I170" s="3">
        <v>300230.68829999998</v>
      </c>
      <c r="J170" t="s">
        <v>461</v>
      </c>
    </row>
    <row r="171" spans="1:10" x14ac:dyDescent="0.35">
      <c r="A171" t="s">
        <v>462</v>
      </c>
      <c r="B171">
        <v>523904525</v>
      </c>
      <c r="C171">
        <v>61</v>
      </c>
      <c r="D171" s="1">
        <v>22425.75</v>
      </c>
      <c r="E171" t="s">
        <v>11</v>
      </c>
      <c r="F171" t="s">
        <v>237</v>
      </c>
      <c r="G171" t="s">
        <v>13</v>
      </c>
      <c r="H171" s="3">
        <v>645257.48</v>
      </c>
      <c r="I171" s="3">
        <v>104255.1728</v>
      </c>
      <c r="J171" t="s">
        <v>463</v>
      </c>
    </row>
    <row r="172" spans="1:10" x14ac:dyDescent="0.35">
      <c r="A172" t="s">
        <v>464</v>
      </c>
      <c r="B172">
        <v>352133027</v>
      </c>
      <c r="C172">
        <v>51</v>
      </c>
      <c r="D172" s="1">
        <v>26078.25</v>
      </c>
      <c r="E172" t="s">
        <v>11</v>
      </c>
      <c r="F172" t="s">
        <v>253</v>
      </c>
      <c r="G172" t="s">
        <v>13</v>
      </c>
      <c r="H172" s="3">
        <v>67101.733399999997</v>
      </c>
      <c r="I172" s="3">
        <v>23182.7582</v>
      </c>
      <c r="J172" t="s">
        <v>465</v>
      </c>
    </row>
    <row r="173" spans="1:10" x14ac:dyDescent="0.35">
      <c r="A173" t="s">
        <v>466</v>
      </c>
      <c r="B173">
        <v>634903078</v>
      </c>
      <c r="C173">
        <v>72</v>
      </c>
      <c r="D173" s="1">
        <v>18408</v>
      </c>
      <c r="E173" t="s">
        <v>11</v>
      </c>
      <c r="F173" t="s">
        <v>467</v>
      </c>
      <c r="G173" t="s">
        <v>13</v>
      </c>
      <c r="H173" s="3">
        <v>259379.0214</v>
      </c>
      <c r="I173" s="3">
        <v>52646.237000000001</v>
      </c>
      <c r="J173" t="s">
        <v>468</v>
      </c>
    </row>
    <row r="174" spans="1:10" x14ac:dyDescent="0.35">
      <c r="A174" t="s">
        <v>469</v>
      </c>
      <c r="B174">
        <v>597156316</v>
      </c>
      <c r="C174">
        <v>48</v>
      </c>
      <c r="D174" s="1">
        <v>27174</v>
      </c>
      <c r="E174" t="s">
        <v>11</v>
      </c>
      <c r="F174" t="s">
        <v>279</v>
      </c>
      <c r="G174" t="s">
        <v>13</v>
      </c>
      <c r="H174" s="3">
        <v>414520.80089999997</v>
      </c>
      <c r="I174" s="3">
        <v>178562.80650000001</v>
      </c>
      <c r="J174" t="s">
        <v>470</v>
      </c>
    </row>
    <row r="175" spans="1:10" x14ac:dyDescent="0.35">
      <c r="A175" t="s">
        <v>471</v>
      </c>
      <c r="B175">
        <v>99604138</v>
      </c>
      <c r="C175">
        <v>60</v>
      </c>
      <c r="D175" s="1">
        <v>22791</v>
      </c>
      <c r="E175" t="s">
        <v>11</v>
      </c>
      <c r="F175" t="s">
        <v>19</v>
      </c>
      <c r="G175" t="s">
        <v>13</v>
      </c>
      <c r="H175" s="3">
        <v>117721.1891</v>
      </c>
      <c r="I175" s="3">
        <v>52167.682000000001</v>
      </c>
      <c r="J175" t="s">
        <v>472</v>
      </c>
    </row>
    <row r="176" spans="1:10" x14ac:dyDescent="0.35">
      <c r="A176" t="s">
        <v>473</v>
      </c>
      <c r="B176">
        <v>293577198</v>
      </c>
      <c r="C176">
        <v>33</v>
      </c>
      <c r="D176" s="1">
        <v>32652.75</v>
      </c>
      <c r="E176" t="s">
        <v>11</v>
      </c>
      <c r="F176" t="s">
        <v>320</v>
      </c>
      <c r="G176" t="s">
        <v>13</v>
      </c>
      <c r="H176" s="3">
        <v>433338.88</v>
      </c>
      <c r="I176" s="3">
        <v>110907.66959999999</v>
      </c>
      <c r="J176" t="s">
        <v>474</v>
      </c>
    </row>
    <row r="177" spans="1:10" x14ac:dyDescent="0.35">
      <c r="A177" t="s">
        <v>475</v>
      </c>
      <c r="B177">
        <v>288175420</v>
      </c>
      <c r="C177">
        <v>45</v>
      </c>
      <c r="D177" s="1">
        <v>28269.75</v>
      </c>
      <c r="E177" t="s">
        <v>11</v>
      </c>
      <c r="F177" t="s">
        <v>320</v>
      </c>
      <c r="G177" t="s">
        <v>13</v>
      </c>
      <c r="H177" s="3">
        <v>27640.079900000001</v>
      </c>
      <c r="I177" s="3">
        <v>10034.7544</v>
      </c>
      <c r="J177" t="s">
        <v>476</v>
      </c>
    </row>
    <row r="178" spans="1:10" x14ac:dyDescent="0.35">
      <c r="A178" t="s">
        <v>477</v>
      </c>
      <c r="B178">
        <v>280885455</v>
      </c>
      <c r="C178">
        <v>56</v>
      </c>
      <c r="D178" s="1">
        <v>24252</v>
      </c>
      <c r="E178" t="s">
        <v>11</v>
      </c>
      <c r="F178" t="s">
        <v>157</v>
      </c>
      <c r="G178" t="s">
        <v>13</v>
      </c>
      <c r="H178" s="3">
        <v>304991.23200000002</v>
      </c>
      <c r="I178" s="3">
        <v>49103.588400000001</v>
      </c>
      <c r="J178" t="s">
        <v>478</v>
      </c>
    </row>
    <row r="179" spans="1:10" x14ac:dyDescent="0.35">
      <c r="A179" t="s">
        <v>479</v>
      </c>
      <c r="B179">
        <v>85427274</v>
      </c>
      <c r="C179">
        <v>33</v>
      </c>
      <c r="D179" s="1">
        <v>32652.75</v>
      </c>
      <c r="E179" t="s">
        <v>11</v>
      </c>
      <c r="F179" t="s">
        <v>121</v>
      </c>
      <c r="G179" t="s">
        <v>13</v>
      </c>
      <c r="H179" s="3">
        <v>1055041.2734000001</v>
      </c>
      <c r="I179" s="3">
        <v>186893.02559999999</v>
      </c>
      <c r="J179" t="s">
        <v>480</v>
      </c>
    </row>
    <row r="180" spans="1:10" x14ac:dyDescent="0.35">
      <c r="A180" t="s">
        <v>481</v>
      </c>
      <c r="B180">
        <v>935203493</v>
      </c>
      <c r="C180">
        <v>47</v>
      </c>
      <c r="D180" s="1">
        <v>27539.25</v>
      </c>
      <c r="E180" t="s">
        <v>11</v>
      </c>
      <c r="F180" t="s">
        <v>482</v>
      </c>
      <c r="G180" t="s">
        <v>13</v>
      </c>
      <c r="H180" s="3">
        <v>157298.68109999999</v>
      </c>
      <c r="I180" s="3">
        <v>20948.6561</v>
      </c>
      <c r="J180" t="s">
        <v>483</v>
      </c>
    </row>
    <row r="181" spans="1:10" x14ac:dyDescent="0.35">
      <c r="A181" t="s">
        <v>484</v>
      </c>
      <c r="B181">
        <v>521387078</v>
      </c>
      <c r="C181">
        <v>82</v>
      </c>
      <c r="D181" s="1">
        <v>14755.5</v>
      </c>
      <c r="E181" t="s">
        <v>11</v>
      </c>
      <c r="F181" t="s">
        <v>266</v>
      </c>
      <c r="G181" t="s">
        <v>13</v>
      </c>
      <c r="H181" s="3">
        <v>49515.349000000002</v>
      </c>
      <c r="I181" s="3">
        <v>36011.162900000003</v>
      </c>
      <c r="J181" t="s">
        <v>485</v>
      </c>
    </row>
    <row r="182" spans="1:10" x14ac:dyDescent="0.35">
      <c r="A182" t="s">
        <v>486</v>
      </c>
      <c r="B182">
        <v>26306891</v>
      </c>
      <c r="C182">
        <v>47</v>
      </c>
      <c r="D182" s="1">
        <v>27539.25</v>
      </c>
      <c r="E182" t="s">
        <v>11</v>
      </c>
      <c r="F182" t="s">
        <v>323</v>
      </c>
      <c r="G182" t="s">
        <v>13</v>
      </c>
      <c r="H182" s="3">
        <v>1251739.7223</v>
      </c>
      <c r="I182" s="3">
        <v>271243.12719999999</v>
      </c>
      <c r="J182" t="s">
        <v>487</v>
      </c>
    </row>
    <row r="183" spans="1:10" x14ac:dyDescent="0.35">
      <c r="A183" t="s">
        <v>488</v>
      </c>
      <c r="B183">
        <v>193328162</v>
      </c>
      <c r="C183">
        <v>36</v>
      </c>
      <c r="D183" s="1">
        <v>31557</v>
      </c>
      <c r="E183" t="s">
        <v>11</v>
      </c>
      <c r="F183" t="s">
        <v>489</v>
      </c>
      <c r="G183" t="s">
        <v>13</v>
      </c>
      <c r="H183" s="3">
        <v>717787.70200000005</v>
      </c>
      <c r="I183" s="3">
        <v>242934.96950000001</v>
      </c>
      <c r="J183" t="s">
        <v>490</v>
      </c>
    </row>
    <row r="184" spans="1:10" x14ac:dyDescent="0.35">
      <c r="A184" t="s">
        <v>491</v>
      </c>
      <c r="B184">
        <v>298165965</v>
      </c>
      <c r="C184">
        <v>19</v>
      </c>
      <c r="D184" s="1">
        <v>37766.25</v>
      </c>
      <c r="E184" t="s">
        <v>11</v>
      </c>
      <c r="F184" t="s">
        <v>36</v>
      </c>
      <c r="G184" t="s">
        <v>13</v>
      </c>
      <c r="H184" s="3">
        <v>908877.70079999999</v>
      </c>
      <c r="I184" s="3">
        <v>797373.92429999996</v>
      </c>
      <c r="J184" t="s">
        <v>492</v>
      </c>
    </row>
    <row r="185" spans="1:10" x14ac:dyDescent="0.35">
      <c r="A185" t="s">
        <v>493</v>
      </c>
      <c r="B185">
        <v>7396430</v>
      </c>
      <c r="C185">
        <v>64</v>
      </c>
      <c r="D185" s="1">
        <v>21330</v>
      </c>
      <c r="E185" t="s">
        <v>11</v>
      </c>
      <c r="F185" t="s">
        <v>344</v>
      </c>
      <c r="G185" t="s">
        <v>13</v>
      </c>
      <c r="H185" s="3">
        <v>1336149.112</v>
      </c>
      <c r="I185" s="3">
        <v>210588.7187</v>
      </c>
      <c r="J185" t="s">
        <v>494</v>
      </c>
    </row>
    <row r="186" spans="1:10" x14ac:dyDescent="0.35">
      <c r="A186" t="s">
        <v>495</v>
      </c>
      <c r="B186">
        <v>699779800</v>
      </c>
      <c r="C186">
        <v>81</v>
      </c>
      <c r="D186" s="1">
        <v>15120.75</v>
      </c>
      <c r="E186" t="s">
        <v>11</v>
      </c>
      <c r="F186" t="s">
        <v>166</v>
      </c>
      <c r="G186" t="s">
        <v>13</v>
      </c>
      <c r="H186" s="3">
        <v>88598.224499999997</v>
      </c>
      <c r="I186" s="3">
        <v>52290.324699999997</v>
      </c>
      <c r="J186" t="s">
        <v>496</v>
      </c>
    </row>
    <row r="187" spans="1:10" x14ac:dyDescent="0.35">
      <c r="A187" t="s">
        <v>497</v>
      </c>
      <c r="B187">
        <v>193870717</v>
      </c>
      <c r="C187">
        <v>58</v>
      </c>
      <c r="D187" s="1">
        <v>23521.5</v>
      </c>
      <c r="E187" t="s">
        <v>11</v>
      </c>
      <c r="F187" t="s">
        <v>169</v>
      </c>
      <c r="G187" t="s">
        <v>13</v>
      </c>
      <c r="H187" s="3">
        <v>336228.36869999999</v>
      </c>
      <c r="I187" s="3">
        <v>90781.659599999999</v>
      </c>
      <c r="J187" t="s">
        <v>498</v>
      </c>
    </row>
    <row r="188" spans="1:10" x14ac:dyDescent="0.35">
      <c r="A188" t="s">
        <v>499</v>
      </c>
      <c r="B188">
        <v>269955394</v>
      </c>
      <c r="C188">
        <v>28</v>
      </c>
      <c r="D188" s="1">
        <v>34479</v>
      </c>
      <c r="E188" t="s">
        <v>11</v>
      </c>
      <c r="F188" t="s">
        <v>269</v>
      </c>
      <c r="G188" t="s">
        <v>13</v>
      </c>
      <c r="H188" s="3">
        <v>114656.826</v>
      </c>
      <c r="I188" s="3">
        <v>90510.440700000006</v>
      </c>
      <c r="J188" t="s">
        <v>500</v>
      </c>
    </row>
    <row r="189" spans="1:10" x14ac:dyDescent="0.35">
      <c r="A189" t="s">
        <v>501</v>
      </c>
      <c r="B189">
        <v>659613431</v>
      </c>
      <c r="C189">
        <v>42</v>
      </c>
      <c r="D189" s="1">
        <v>29365.5</v>
      </c>
      <c r="E189" t="s">
        <v>11</v>
      </c>
      <c r="F189" t="s">
        <v>502</v>
      </c>
      <c r="G189" t="s">
        <v>13</v>
      </c>
      <c r="H189" s="3">
        <v>592875.77359999996</v>
      </c>
      <c r="I189" s="3">
        <v>88171.268899999995</v>
      </c>
      <c r="J189" t="s">
        <v>503</v>
      </c>
    </row>
    <row r="190" spans="1:10" x14ac:dyDescent="0.35">
      <c r="A190" t="s">
        <v>504</v>
      </c>
      <c r="B190">
        <v>439185918</v>
      </c>
      <c r="C190">
        <v>64</v>
      </c>
      <c r="D190" s="1">
        <v>21330</v>
      </c>
      <c r="E190" t="s">
        <v>11</v>
      </c>
      <c r="F190" t="s">
        <v>338</v>
      </c>
      <c r="G190" t="s">
        <v>13</v>
      </c>
      <c r="H190" s="3">
        <v>118423.5952</v>
      </c>
      <c r="I190" s="3">
        <v>17950.5239</v>
      </c>
      <c r="J190" t="s">
        <v>505</v>
      </c>
    </row>
    <row r="191" spans="1:10" x14ac:dyDescent="0.35">
      <c r="A191" t="s">
        <v>506</v>
      </c>
      <c r="B191">
        <v>748804136</v>
      </c>
      <c r="C191">
        <v>20</v>
      </c>
      <c r="D191" s="1">
        <v>37401</v>
      </c>
      <c r="E191" t="s">
        <v>11</v>
      </c>
      <c r="F191" t="s">
        <v>169</v>
      </c>
      <c r="G191" t="s">
        <v>13</v>
      </c>
      <c r="H191" s="3">
        <v>1976402.5781</v>
      </c>
      <c r="I191" s="3">
        <v>340889.9167</v>
      </c>
      <c r="J191" t="s">
        <v>507</v>
      </c>
    </row>
    <row r="192" spans="1:10" x14ac:dyDescent="0.35">
      <c r="A192" t="s">
        <v>508</v>
      </c>
      <c r="B192">
        <v>442469610</v>
      </c>
      <c r="C192">
        <v>21</v>
      </c>
      <c r="D192" s="1">
        <v>37035.75</v>
      </c>
      <c r="E192" t="s">
        <v>11</v>
      </c>
      <c r="F192" t="s">
        <v>347</v>
      </c>
      <c r="G192" t="s">
        <v>13</v>
      </c>
      <c r="H192" s="3">
        <v>616814.99560000002</v>
      </c>
      <c r="I192" s="3">
        <v>177439.9302</v>
      </c>
      <c r="J192" t="s">
        <v>509</v>
      </c>
    </row>
    <row r="193" spans="1:10" x14ac:dyDescent="0.35">
      <c r="A193" t="s">
        <v>510</v>
      </c>
      <c r="B193">
        <v>748656439</v>
      </c>
      <c r="C193">
        <v>31</v>
      </c>
      <c r="D193" s="1">
        <v>33383.25</v>
      </c>
      <c r="E193" t="s">
        <v>11</v>
      </c>
      <c r="F193" t="s">
        <v>511</v>
      </c>
      <c r="G193" t="s">
        <v>13</v>
      </c>
      <c r="H193" s="3">
        <v>321318.75229999999</v>
      </c>
      <c r="I193" s="3">
        <v>105321.14659999999</v>
      </c>
      <c r="J193" t="s">
        <v>512</v>
      </c>
    </row>
    <row r="194" spans="1:10" x14ac:dyDescent="0.35">
      <c r="A194" t="s">
        <v>513</v>
      </c>
      <c r="B194">
        <v>827408332</v>
      </c>
      <c r="C194">
        <v>26</v>
      </c>
      <c r="D194" s="1">
        <v>35209.5</v>
      </c>
      <c r="E194" t="s">
        <v>11</v>
      </c>
      <c r="F194" t="s">
        <v>514</v>
      </c>
      <c r="G194" t="s">
        <v>13</v>
      </c>
      <c r="H194" s="3">
        <v>1281296.3389000001</v>
      </c>
      <c r="I194" s="3">
        <v>155952.0687</v>
      </c>
      <c r="J194" t="s">
        <v>515</v>
      </c>
    </row>
    <row r="195" spans="1:10" x14ac:dyDescent="0.35">
      <c r="A195" t="s">
        <v>516</v>
      </c>
      <c r="B195">
        <v>199102976</v>
      </c>
      <c r="C195">
        <v>46</v>
      </c>
      <c r="D195" s="1">
        <v>27904.5</v>
      </c>
      <c r="E195" t="s">
        <v>11</v>
      </c>
      <c r="F195" t="s">
        <v>282</v>
      </c>
      <c r="G195" t="s">
        <v>13</v>
      </c>
      <c r="H195" s="3">
        <v>1168651.9853000001</v>
      </c>
      <c r="I195" s="3">
        <v>647997.37670000002</v>
      </c>
      <c r="J195" t="s">
        <v>517</v>
      </c>
    </row>
    <row r="196" spans="1:10" x14ac:dyDescent="0.35">
      <c r="A196" t="s">
        <v>518</v>
      </c>
      <c r="B196">
        <v>404799265</v>
      </c>
      <c r="C196">
        <v>60</v>
      </c>
      <c r="D196" s="1">
        <v>22791</v>
      </c>
      <c r="E196" t="s">
        <v>11</v>
      </c>
      <c r="F196" t="s">
        <v>519</v>
      </c>
      <c r="G196" t="s">
        <v>13</v>
      </c>
      <c r="H196" s="3">
        <v>36214.181499999999</v>
      </c>
      <c r="I196" s="3">
        <v>14355.950199999999</v>
      </c>
      <c r="J196" t="s">
        <v>520</v>
      </c>
    </row>
    <row r="197" spans="1:10" x14ac:dyDescent="0.35">
      <c r="A197" t="s">
        <v>521</v>
      </c>
      <c r="B197">
        <v>239044363</v>
      </c>
      <c r="C197">
        <v>70</v>
      </c>
      <c r="D197" s="1">
        <v>19138.5</v>
      </c>
      <c r="E197" t="s">
        <v>11</v>
      </c>
      <c r="F197" t="s">
        <v>87</v>
      </c>
      <c r="G197" t="s">
        <v>13</v>
      </c>
      <c r="H197" s="3">
        <v>639661.30630000005</v>
      </c>
      <c r="I197" s="3">
        <v>337824.37770000001</v>
      </c>
      <c r="J197" t="s">
        <v>522</v>
      </c>
    </row>
    <row r="198" spans="1:10" x14ac:dyDescent="0.35">
      <c r="A198" t="s">
        <v>523</v>
      </c>
      <c r="B198">
        <v>340309780</v>
      </c>
      <c r="C198">
        <v>84</v>
      </c>
      <c r="D198" s="1">
        <v>14025</v>
      </c>
      <c r="E198" t="s">
        <v>11</v>
      </c>
      <c r="F198" t="s">
        <v>157</v>
      </c>
      <c r="G198" t="s">
        <v>13</v>
      </c>
      <c r="H198" s="3">
        <v>1146054.3744000001</v>
      </c>
      <c r="I198" s="3">
        <v>268606.49400000001</v>
      </c>
      <c r="J198" t="s">
        <v>524</v>
      </c>
    </row>
    <row r="199" spans="1:10" x14ac:dyDescent="0.35">
      <c r="A199" t="s">
        <v>525</v>
      </c>
      <c r="B199">
        <v>3042125</v>
      </c>
      <c r="C199">
        <v>67</v>
      </c>
      <c r="D199" s="1">
        <v>20234.25</v>
      </c>
      <c r="E199" t="s">
        <v>11</v>
      </c>
      <c r="F199" t="s">
        <v>526</v>
      </c>
      <c r="G199" t="s">
        <v>13</v>
      </c>
      <c r="H199" s="3">
        <v>285198.46879999997</v>
      </c>
      <c r="I199" s="3">
        <v>108831.7357</v>
      </c>
      <c r="J199" t="s">
        <v>527</v>
      </c>
    </row>
    <row r="200" spans="1:10" x14ac:dyDescent="0.35">
      <c r="A200" t="s">
        <v>528</v>
      </c>
      <c r="B200">
        <v>398388608</v>
      </c>
      <c r="C200">
        <v>82</v>
      </c>
      <c r="D200" s="1">
        <v>14755.5</v>
      </c>
      <c r="E200" t="s">
        <v>11</v>
      </c>
      <c r="F200" t="s">
        <v>437</v>
      </c>
      <c r="G200" t="s">
        <v>13</v>
      </c>
      <c r="H200" s="3">
        <v>350433.95559999999</v>
      </c>
      <c r="I200" s="3">
        <v>239445.76850000001</v>
      </c>
      <c r="J200" t="s">
        <v>529</v>
      </c>
    </row>
    <row r="201" spans="1:10" x14ac:dyDescent="0.35">
      <c r="A201" t="s">
        <v>530</v>
      </c>
      <c r="B201">
        <v>732500144</v>
      </c>
      <c r="C201">
        <v>62</v>
      </c>
      <c r="D201" s="1">
        <v>22060.5</v>
      </c>
      <c r="E201" t="s">
        <v>11</v>
      </c>
      <c r="F201" t="s">
        <v>133</v>
      </c>
      <c r="G201" t="s">
        <v>13</v>
      </c>
      <c r="H201" s="3">
        <v>1194875.5152</v>
      </c>
      <c r="I201" s="3">
        <v>403706.8173</v>
      </c>
      <c r="J201" t="s">
        <v>531</v>
      </c>
    </row>
    <row r="202" spans="1:10" x14ac:dyDescent="0.35">
      <c r="A202" t="s">
        <v>532</v>
      </c>
      <c r="B202">
        <v>436529029</v>
      </c>
      <c r="C202">
        <v>21</v>
      </c>
      <c r="D202" s="1">
        <v>37035.75</v>
      </c>
      <c r="E202" t="s">
        <v>11</v>
      </c>
      <c r="F202" t="s">
        <v>533</v>
      </c>
      <c r="G202" t="s">
        <v>13</v>
      </c>
      <c r="H202" s="3">
        <v>122419.71430000001</v>
      </c>
      <c r="I202" s="3">
        <v>77124.42</v>
      </c>
      <c r="J202" t="s">
        <v>534</v>
      </c>
    </row>
    <row r="203" spans="1:10" x14ac:dyDescent="0.35">
      <c r="A203" t="s">
        <v>535</v>
      </c>
      <c r="B203">
        <v>766253118</v>
      </c>
      <c r="C203">
        <v>20</v>
      </c>
      <c r="D203" s="1">
        <v>37401</v>
      </c>
      <c r="E203" t="s">
        <v>11</v>
      </c>
      <c r="F203" t="s">
        <v>45</v>
      </c>
      <c r="G203" t="s">
        <v>13</v>
      </c>
      <c r="H203" s="3">
        <v>1609057.2272000001</v>
      </c>
      <c r="I203" s="3">
        <v>382006.3921</v>
      </c>
      <c r="J203" t="s">
        <v>536</v>
      </c>
    </row>
    <row r="204" spans="1:10" x14ac:dyDescent="0.35">
      <c r="A204" t="s">
        <v>537</v>
      </c>
      <c r="B204">
        <v>173356018</v>
      </c>
      <c r="C204">
        <v>59</v>
      </c>
      <c r="D204" s="1">
        <v>23156.25</v>
      </c>
      <c r="E204" t="s">
        <v>11</v>
      </c>
      <c r="F204" t="s">
        <v>115</v>
      </c>
      <c r="G204" t="s">
        <v>13</v>
      </c>
      <c r="H204" s="3">
        <v>78331.550700000007</v>
      </c>
      <c r="I204" s="3">
        <v>78074.947400000005</v>
      </c>
      <c r="J204" t="s">
        <v>538</v>
      </c>
    </row>
    <row r="205" spans="1:10" x14ac:dyDescent="0.35">
      <c r="A205" t="s">
        <v>539</v>
      </c>
      <c r="B205">
        <v>392257730</v>
      </c>
      <c r="C205">
        <v>79</v>
      </c>
      <c r="D205" s="1">
        <v>15851.25</v>
      </c>
      <c r="E205" t="s">
        <v>11</v>
      </c>
      <c r="F205" t="s">
        <v>514</v>
      </c>
      <c r="G205" t="s">
        <v>13</v>
      </c>
      <c r="H205" s="3">
        <v>140280.0477</v>
      </c>
      <c r="I205" s="3">
        <v>109748.5079</v>
      </c>
      <c r="J205" t="s">
        <v>540</v>
      </c>
    </row>
    <row r="206" spans="1:10" x14ac:dyDescent="0.35">
      <c r="A206" t="s">
        <v>541</v>
      </c>
      <c r="B206">
        <v>226058119</v>
      </c>
      <c r="C206">
        <v>42</v>
      </c>
      <c r="D206" s="1">
        <v>29365.5</v>
      </c>
      <c r="E206" t="s">
        <v>11</v>
      </c>
      <c r="F206" t="s">
        <v>542</v>
      </c>
      <c r="G206" t="s">
        <v>13</v>
      </c>
      <c r="H206" s="3">
        <v>812470.79350000003</v>
      </c>
      <c r="I206" s="3">
        <v>179681.04089999999</v>
      </c>
      <c r="J206" t="s">
        <v>543</v>
      </c>
    </row>
    <row r="207" spans="1:10" x14ac:dyDescent="0.35">
      <c r="A207" t="s">
        <v>544</v>
      </c>
      <c r="B207">
        <v>986276311</v>
      </c>
      <c r="C207">
        <v>54</v>
      </c>
      <c r="D207" s="1">
        <v>24982.5</v>
      </c>
      <c r="E207" t="s">
        <v>11</v>
      </c>
      <c r="F207" t="s">
        <v>378</v>
      </c>
      <c r="G207" t="s">
        <v>13</v>
      </c>
      <c r="H207" s="3">
        <v>210065.06659999999</v>
      </c>
      <c r="I207" s="3">
        <v>124557.81200000001</v>
      </c>
      <c r="J207" t="s">
        <v>545</v>
      </c>
    </row>
    <row r="208" spans="1:10" x14ac:dyDescent="0.35">
      <c r="A208" t="s">
        <v>546</v>
      </c>
      <c r="B208">
        <v>684559377</v>
      </c>
      <c r="C208">
        <v>60</v>
      </c>
      <c r="D208" s="1">
        <v>22791</v>
      </c>
      <c r="E208" t="s">
        <v>11</v>
      </c>
      <c r="F208" t="s">
        <v>547</v>
      </c>
      <c r="G208" t="s">
        <v>13</v>
      </c>
      <c r="H208" s="3">
        <v>303439.38179999997</v>
      </c>
      <c r="I208" s="3">
        <v>73031.672600000005</v>
      </c>
      <c r="J208" t="s">
        <v>548</v>
      </c>
    </row>
    <row r="209" spans="1:10" x14ac:dyDescent="0.35">
      <c r="A209" t="s">
        <v>549</v>
      </c>
      <c r="B209">
        <v>285351921</v>
      </c>
      <c r="C209">
        <v>42</v>
      </c>
      <c r="D209" s="1">
        <v>29365.5</v>
      </c>
      <c r="E209" t="s">
        <v>11</v>
      </c>
      <c r="F209" t="s">
        <v>550</v>
      </c>
      <c r="G209" t="s">
        <v>13</v>
      </c>
      <c r="H209" s="3">
        <v>186230.016</v>
      </c>
      <c r="I209" s="3">
        <v>27603.426800000001</v>
      </c>
      <c r="J209" t="s">
        <v>551</v>
      </c>
    </row>
    <row r="210" spans="1:10" x14ac:dyDescent="0.35">
      <c r="A210" t="s">
        <v>552</v>
      </c>
      <c r="B210">
        <v>233445574</v>
      </c>
      <c r="C210">
        <v>60</v>
      </c>
      <c r="D210" s="1">
        <v>22791</v>
      </c>
      <c r="E210" t="s">
        <v>11</v>
      </c>
      <c r="F210" t="s">
        <v>57</v>
      </c>
      <c r="G210" t="s">
        <v>13</v>
      </c>
      <c r="H210" s="3">
        <v>119341.1958</v>
      </c>
      <c r="I210" s="3">
        <v>53040.531499999997</v>
      </c>
      <c r="J210" t="s">
        <v>553</v>
      </c>
    </row>
    <row r="211" spans="1:10" x14ac:dyDescent="0.35">
      <c r="A211" t="s">
        <v>554</v>
      </c>
      <c r="B211">
        <v>769373972</v>
      </c>
      <c r="C211">
        <v>69</v>
      </c>
      <c r="D211" s="1">
        <v>19503.75</v>
      </c>
      <c r="E211" t="s">
        <v>11</v>
      </c>
      <c r="F211" t="s">
        <v>555</v>
      </c>
      <c r="G211" t="s">
        <v>13</v>
      </c>
      <c r="H211" s="3">
        <v>467088.24829999998</v>
      </c>
      <c r="I211" s="3">
        <v>194702.04879999999</v>
      </c>
      <c r="J211" t="s">
        <v>556</v>
      </c>
    </row>
    <row r="212" spans="1:10" x14ac:dyDescent="0.35">
      <c r="A212" t="s">
        <v>557</v>
      </c>
      <c r="B212">
        <v>309305273</v>
      </c>
      <c r="C212">
        <v>18</v>
      </c>
      <c r="D212" s="1">
        <v>38131.5</v>
      </c>
      <c r="E212" t="s">
        <v>11</v>
      </c>
      <c r="F212" t="s">
        <v>558</v>
      </c>
      <c r="G212" t="s">
        <v>13</v>
      </c>
      <c r="H212" s="3">
        <v>600275.71669999999</v>
      </c>
      <c r="I212" s="3">
        <v>76391.775899999993</v>
      </c>
      <c r="J212" t="s">
        <v>559</v>
      </c>
    </row>
    <row r="213" spans="1:10" x14ac:dyDescent="0.35">
      <c r="A213" t="s">
        <v>560</v>
      </c>
      <c r="B213">
        <v>560230268</v>
      </c>
      <c r="C213">
        <v>56</v>
      </c>
      <c r="D213" s="1">
        <v>24252</v>
      </c>
      <c r="E213" t="s">
        <v>11</v>
      </c>
      <c r="F213" t="s">
        <v>16</v>
      </c>
      <c r="G213" t="s">
        <v>13</v>
      </c>
      <c r="H213" s="3">
        <v>208859.6434</v>
      </c>
      <c r="I213" s="3">
        <v>112415.63159999999</v>
      </c>
      <c r="J213" t="s">
        <v>561</v>
      </c>
    </row>
    <row r="214" spans="1:10" x14ac:dyDescent="0.35">
      <c r="A214" t="s">
        <v>562</v>
      </c>
      <c r="B214">
        <v>389143681</v>
      </c>
      <c r="C214">
        <v>27</v>
      </c>
      <c r="D214" s="1">
        <v>34844.25</v>
      </c>
      <c r="E214" t="s">
        <v>11</v>
      </c>
      <c r="F214" t="s">
        <v>25</v>
      </c>
      <c r="G214" t="s">
        <v>13</v>
      </c>
      <c r="H214" s="3">
        <v>412040.34889999998</v>
      </c>
      <c r="I214" s="3">
        <v>251708.17790000001</v>
      </c>
      <c r="J214" t="s">
        <v>563</v>
      </c>
    </row>
    <row r="215" spans="1:10" x14ac:dyDescent="0.35">
      <c r="A215" t="s">
        <v>564</v>
      </c>
      <c r="B215">
        <v>230054148</v>
      </c>
      <c r="C215">
        <v>50</v>
      </c>
      <c r="D215" s="1">
        <v>26443.5</v>
      </c>
      <c r="E215" t="s">
        <v>11</v>
      </c>
      <c r="F215" t="s">
        <v>323</v>
      </c>
      <c r="G215" t="s">
        <v>13</v>
      </c>
      <c r="H215" s="3">
        <v>223456.29699999999</v>
      </c>
      <c r="I215" s="3">
        <v>22997.377199999999</v>
      </c>
      <c r="J215" t="s">
        <v>565</v>
      </c>
    </row>
    <row r="216" spans="1:10" x14ac:dyDescent="0.35">
      <c r="A216" t="s">
        <v>566</v>
      </c>
      <c r="B216">
        <v>641677481</v>
      </c>
      <c r="C216">
        <v>30</v>
      </c>
      <c r="D216" s="1">
        <v>33748.5</v>
      </c>
      <c r="E216" t="s">
        <v>11</v>
      </c>
      <c r="F216" t="s">
        <v>406</v>
      </c>
      <c r="G216" t="s">
        <v>13</v>
      </c>
      <c r="H216" s="3">
        <v>338535.57</v>
      </c>
      <c r="I216" s="3">
        <v>33853.557000000001</v>
      </c>
      <c r="J216" t="s">
        <v>567</v>
      </c>
    </row>
    <row r="217" spans="1:10" x14ac:dyDescent="0.35">
      <c r="A217" t="s">
        <v>568</v>
      </c>
      <c r="B217">
        <v>332182225</v>
      </c>
      <c r="C217">
        <v>35</v>
      </c>
      <c r="D217" s="1">
        <v>31922.25</v>
      </c>
      <c r="E217" t="s">
        <v>11</v>
      </c>
      <c r="F217" t="s">
        <v>323</v>
      </c>
      <c r="G217" t="s">
        <v>13</v>
      </c>
      <c r="H217" s="3">
        <v>1044347.8922999999</v>
      </c>
      <c r="I217" s="3">
        <v>749319.6128</v>
      </c>
      <c r="J217" t="s">
        <v>569</v>
      </c>
    </row>
    <row r="218" spans="1:10" x14ac:dyDescent="0.35">
      <c r="A218" t="s">
        <v>570</v>
      </c>
      <c r="B218">
        <v>95833293</v>
      </c>
      <c r="C218">
        <v>54</v>
      </c>
      <c r="D218" s="1">
        <v>24982.5</v>
      </c>
      <c r="E218" t="s">
        <v>11</v>
      </c>
      <c r="F218" t="s">
        <v>571</v>
      </c>
      <c r="G218" t="s">
        <v>13</v>
      </c>
      <c r="H218" s="3">
        <v>852991.31640000001</v>
      </c>
      <c r="I218" s="3">
        <v>115570.7032</v>
      </c>
      <c r="J218" t="s">
        <v>572</v>
      </c>
    </row>
    <row r="219" spans="1:10" x14ac:dyDescent="0.35">
      <c r="A219" t="s">
        <v>573</v>
      </c>
      <c r="B219">
        <v>22535792</v>
      </c>
      <c r="C219">
        <v>84</v>
      </c>
      <c r="D219" s="1">
        <v>14025</v>
      </c>
      <c r="E219" t="s">
        <v>11</v>
      </c>
      <c r="F219" t="s">
        <v>574</v>
      </c>
      <c r="G219" t="s">
        <v>13</v>
      </c>
      <c r="H219" s="3">
        <v>361818.94439999998</v>
      </c>
      <c r="I219" s="3">
        <v>129873.95789999999</v>
      </c>
      <c r="J219" t="s">
        <v>575</v>
      </c>
    </row>
    <row r="220" spans="1:10" x14ac:dyDescent="0.35">
      <c r="A220" t="s">
        <v>576</v>
      </c>
      <c r="B220">
        <v>826302558</v>
      </c>
      <c r="C220">
        <v>67</v>
      </c>
      <c r="D220" s="1">
        <v>20234.25</v>
      </c>
      <c r="E220" t="s">
        <v>11</v>
      </c>
      <c r="F220" t="s">
        <v>290</v>
      </c>
      <c r="G220" t="s">
        <v>13</v>
      </c>
      <c r="H220" s="3">
        <v>627022.95030000003</v>
      </c>
      <c r="I220" s="3">
        <v>360750.74660000001</v>
      </c>
      <c r="J220" t="s">
        <v>577</v>
      </c>
    </row>
    <row r="221" spans="1:10" x14ac:dyDescent="0.35">
      <c r="A221" t="s">
        <v>578</v>
      </c>
      <c r="B221">
        <v>858485094</v>
      </c>
      <c r="C221">
        <v>72</v>
      </c>
      <c r="D221" s="1">
        <v>18408</v>
      </c>
      <c r="E221" t="s">
        <v>11</v>
      </c>
      <c r="F221" t="s">
        <v>81</v>
      </c>
      <c r="G221" t="s">
        <v>13</v>
      </c>
      <c r="H221" s="3">
        <v>779074.22</v>
      </c>
      <c r="I221" s="3">
        <v>277968.924</v>
      </c>
      <c r="J221" t="s">
        <v>579</v>
      </c>
    </row>
    <row r="222" spans="1:10" x14ac:dyDescent="0.35">
      <c r="A222" t="s">
        <v>580</v>
      </c>
      <c r="B222">
        <v>610088704</v>
      </c>
      <c r="C222">
        <v>55</v>
      </c>
      <c r="D222" s="1">
        <v>24617.25</v>
      </c>
      <c r="E222" t="s">
        <v>11</v>
      </c>
      <c r="F222" t="s">
        <v>175</v>
      </c>
      <c r="G222" t="s">
        <v>13</v>
      </c>
      <c r="H222" s="3">
        <v>459218.95480000001</v>
      </c>
      <c r="I222" s="3">
        <v>271976.12939999998</v>
      </c>
      <c r="J222" t="s">
        <v>581</v>
      </c>
    </row>
    <row r="223" spans="1:10" x14ac:dyDescent="0.35">
      <c r="A223" t="s">
        <v>582</v>
      </c>
      <c r="B223">
        <v>276566478</v>
      </c>
      <c r="C223">
        <v>26</v>
      </c>
      <c r="D223" s="1">
        <v>35209.5</v>
      </c>
      <c r="E223" t="s">
        <v>11</v>
      </c>
      <c r="F223" t="s">
        <v>406</v>
      </c>
      <c r="G223" t="s">
        <v>13</v>
      </c>
      <c r="H223" s="3">
        <v>1553625.5386000001</v>
      </c>
      <c r="I223" s="3">
        <v>589817.83959999995</v>
      </c>
      <c r="J223" t="s">
        <v>583</v>
      </c>
    </row>
    <row r="224" spans="1:10" x14ac:dyDescent="0.35">
      <c r="A224" t="s">
        <v>584</v>
      </c>
      <c r="B224">
        <v>91234414</v>
      </c>
      <c r="C224">
        <v>75</v>
      </c>
      <c r="D224" s="1">
        <v>17312.25</v>
      </c>
      <c r="E224" t="s">
        <v>11</v>
      </c>
      <c r="F224" t="s">
        <v>585</v>
      </c>
      <c r="G224" t="s">
        <v>13</v>
      </c>
      <c r="H224" s="3">
        <v>156772.43059999999</v>
      </c>
      <c r="I224" s="3">
        <v>50689.7526</v>
      </c>
      <c r="J224" t="s">
        <v>586</v>
      </c>
    </row>
    <row r="225" spans="1:10" x14ac:dyDescent="0.35">
      <c r="A225" t="s">
        <v>587</v>
      </c>
      <c r="B225">
        <v>379943259</v>
      </c>
      <c r="C225">
        <v>35</v>
      </c>
      <c r="D225" s="1">
        <v>31922.25</v>
      </c>
      <c r="E225" t="s">
        <v>11</v>
      </c>
      <c r="F225" t="s">
        <v>588</v>
      </c>
      <c r="G225" t="s">
        <v>13</v>
      </c>
      <c r="H225" s="3">
        <v>231379.47719999999</v>
      </c>
      <c r="I225" s="3">
        <v>46854.344100000002</v>
      </c>
      <c r="J225" t="s">
        <v>589</v>
      </c>
    </row>
    <row r="226" spans="1:10" x14ac:dyDescent="0.35">
      <c r="A226" t="s">
        <v>590</v>
      </c>
      <c r="B226">
        <v>689682218</v>
      </c>
      <c r="C226">
        <v>46</v>
      </c>
      <c r="D226" s="1">
        <v>27904.5</v>
      </c>
      <c r="E226" t="s">
        <v>11</v>
      </c>
      <c r="F226" t="s">
        <v>226</v>
      </c>
      <c r="G226" t="s">
        <v>13</v>
      </c>
      <c r="H226" s="3">
        <v>567479.90119999996</v>
      </c>
      <c r="I226" s="3">
        <v>229959.17559999999</v>
      </c>
      <c r="J226" t="s">
        <v>591</v>
      </c>
    </row>
    <row r="227" spans="1:10" x14ac:dyDescent="0.35">
      <c r="A227" t="s">
        <v>592</v>
      </c>
      <c r="B227">
        <v>901216031</v>
      </c>
      <c r="C227">
        <v>51</v>
      </c>
      <c r="D227" s="1">
        <v>26078.25</v>
      </c>
      <c r="E227" t="s">
        <v>11</v>
      </c>
      <c r="F227" t="s">
        <v>593</v>
      </c>
      <c r="G227" t="s">
        <v>13</v>
      </c>
      <c r="H227" s="3">
        <v>261295.52249999999</v>
      </c>
      <c r="I227" s="3">
        <v>269335.3847</v>
      </c>
      <c r="J227" t="s">
        <v>594</v>
      </c>
    </row>
    <row r="228" spans="1:10" x14ac:dyDescent="0.35">
      <c r="A228" t="s">
        <v>595</v>
      </c>
      <c r="B228">
        <v>501536033</v>
      </c>
      <c r="C228">
        <v>68</v>
      </c>
      <c r="D228" s="1">
        <v>19869</v>
      </c>
      <c r="E228" t="s">
        <v>11</v>
      </c>
      <c r="F228" t="s">
        <v>596</v>
      </c>
      <c r="G228" t="s">
        <v>13</v>
      </c>
      <c r="H228" s="3">
        <v>841209.17980000004</v>
      </c>
      <c r="I228" s="3">
        <v>229988.3242</v>
      </c>
      <c r="J228" t="s">
        <v>597</v>
      </c>
    </row>
    <row r="229" spans="1:10" x14ac:dyDescent="0.35">
      <c r="A229" t="s">
        <v>598</v>
      </c>
      <c r="B229">
        <v>733906808</v>
      </c>
      <c r="C229">
        <v>40</v>
      </c>
      <c r="D229" s="1">
        <v>30096</v>
      </c>
      <c r="E229" t="s">
        <v>11</v>
      </c>
      <c r="F229" t="s">
        <v>240</v>
      </c>
      <c r="G229" t="s">
        <v>13</v>
      </c>
      <c r="H229" s="3">
        <v>866009.63639999996</v>
      </c>
      <c r="I229" s="3">
        <v>353723.69790000003</v>
      </c>
      <c r="J229" t="s">
        <v>599</v>
      </c>
    </row>
    <row r="230" spans="1:10" x14ac:dyDescent="0.35">
      <c r="A230" t="s">
        <v>600</v>
      </c>
      <c r="B230">
        <v>525673689</v>
      </c>
      <c r="C230">
        <v>73</v>
      </c>
      <c r="D230" s="1">
        <v>18042.75</v>
      </c>
      <c r="E230" t="s">
        <v>11</v>
      </c>
      <c r="F230" t="s">
        <v>601</v>
      </c>
      <c r="G230" t="s">
        <v>13</v>
      </c>
      <c r="H230" s="3">
        <v>1420246.2904000001</v>
      </c>
      <c r="I230" s="3">
        <v>235234.1703</v>
      </c>
      <c r="J230" t="s">
        <v>602</v>
      </c>
    </row>
    <row r="231" spans="1:10" x14ac:dyDescent="0.35">
      <c r="A231" t="s">
        <v>603</v>
      </c>
      <c r="B231">
        <v>652691099</v>
      </c>
      <c r="C231">
        <v>65</v>
      </c>
      <c r="D231" s="1">
        <v>20964.75</v>
      </c>
      <c r="E231" t="s">
        <v>11</v>
      </c>
      <c r="F231" t="s">
        <v>160</v>
      </c>
      <c r="G231" t="s">
        <v>13</v>
      </c>
      <c r="H231" s="3">
        <v>742185.41029999999</v>
      </c>
      <c r="I231" s="3">
        <v>176562.00289999999</v>
      </c>
      <c r="J231" t="s">
        <v>604</v>
      </c>
    </row>
    <row r="232" spans="1:10" x14ac:dyDescent="0.35">
      <c r="A232" t="s">
        <v>605</v>
      </c>
      <c r="B232">
        <v>666311180</v>
      </c>
      <c r="C232">
        <v>66</v>
      </c>
      <c r="D232" s="1">
        <v>20599.5</v>
      </c>
      <c r="E232" t="s">
        <v>11</v>
      </c>
      <c r="F232" t="s">
        <v>48</v>
      </c>
      <c r="G232" t="s">
        <v>13</v>
      </c>
      <c r="H232" s="3">
        <v>964257.43949999998</v>
      </c>
      <c r="I232" s="3">
        <v>604636.8371</v>
      </c>
      <c r="J232" t="s">
        <v>606</v>
      </c>
    </row>
    <row r="233" spans="1:10" x14ac:dyDescent="0.35">
      <c r="A233" t="s">
        <v>607</v>
      </c>
      <c r="B233">
        <v>214763067</v>
      </c>
      <c r="C233">
        <v>52</v>
      </c>
      <c r="D233" s="1">
        <v>25713</v>
      </c>
      <c r="E233" t="s">
        <v>11</v>
      </c>
      <c r="F233" t="s">
        <v>112</v>
      </c>
      <c r="G233" t="s">
        <v>13</v>
      </c>
      <c r="H233" s="3">
        <v>0</v>
      </c>
      <c r="I233" s="3">
        <v>0</v>
      </c>
      <c r="J233" t="s">
        <v>608</v>
      </c>
    </row>
    <row r="234" spans="1:10" x14ac:dyDescent="0.35">
      <c r="A234" t="s">
        <v>609</v>
      </c>
      <c r="B234">
        <v>182328587</v>
      </c>
      <c r="C234">
        <v>17</v>
      </c>
      <c r="D234" s="1">
        <v>38496.75</v>
      </c>
      <c r="E234" t="s">
        <v>11</v>
      </c>
      <c r="F234" t="s">
        <v>250</v>
      </c>
      <c r="G234" t="s">
        <v>13</v>
      </c>
      <c r="H234" s="3">
        <v>320802.147</v>
      </c>
      <c r="I234" s="3">
        <v>228098.55220000001</v>
      </c>
      <c r="J234" t="s">
        <v>610</v>
      </c>
    </row>
    <row r="235" spans="1:10" x14ac:dyDescent="0.35">
      <c r="A235" t="s">
        <v>611</v>
      </c>
      <c r="B235">
        <v>192418406</v>
      </c>
      <c r="C235">
        <v>47</v>
      </c>
      <c r="D235" s="1">
        <v>27539.25</v>
      </c>
      <c r="E235" t="s">
        <v>11</v>
      </c>
      <c r="F235" t="s">
        <v>612</v>
      </c>
      <c r="G235" t="s">
        <v>13</v>
      </c>
      <c r="H235" s="3">
        <v>812601.79</v>
      </c>
      <c r="I235" s="3">
        <v>542655.4754</v>
      </c>
      <c r="J235" t="s">
        <v>613</v>
      </c>
    </row>
    <row r="236" spans="1:10" x14ac:dyDescent="0.35">
      <c r="A236" t="s">
        <v>614</v>
      </c>
      <c r="B236">
        <v>843491173</v>
      </c>
      <c r="C236">
        <v>28</v>
      </c>
      <c r="D236" s="1">
        <v>34479</v>
      </c>
      <c r="E236" t="s">
        <v>11</v>
      </c>
      <c r="F236" t="s">
        <v>45</v>
      </c>
      <c r="G236" t="s">
        <v>13</v>
      </c>
      <c r="H236" s="3">
        <v>717212.30720000004</v>
      </c>
      <c r="I236" s="3">
        <v>128291.3515</v>
      </c>
      <c r="J236" t="s">
        <v>615</v>
      </c>
    </row>
    <row r="237" spans="1:10" x14ac:dyDescent="0.35">
      <c r="A237" t="s">
        <v>616</v>
      </c>
      <c r="B237">
        <v>361894531</v>
      </c>
      <c r="C237">
        <v>40</v>
      </c>
      <c r="D237" s="1">
        <v>30096</v>
      </c>
      <c r="E237" t="s">
        <v>11</v>
      </c>
      <c r="F237" t="s">
        <v>78</v>
      </c>
      <c r="G237" t="s">
        <v>13</v>
      </c>
      <c r="H237" s="3">
        <v>524488.64</v>
      </c>
      <c r="I237" s="3">
        <v>183112.09640000001</v>
      </c>
      <c r="J237" t="s">
        <v>617</v>
      </c>
    </row>
    <row r="238" spans="1:10" x14ac:dyDescent="0.35">
      <c r="A238" t="s">
        <v>618</v>
      </c>
      <c r="B238">
        <v>439747446</v>
      </c>
      <c r="C238">
        <v>29</v>
      </c>
      <c r="D238" s="1">
        <v>34113.75</v>
      </c>
      <c r="E238" t="s">
        <v>11</v>
      </c>
      <c r="F238" t="s">
        <v>186</v>
      </c>
      <c r="G238" t="s">
        <v>13</v>
      </c>
      <c r="H238" s="3">
        <v>450709.2096</v>
      </c>
      <c r="I238" s="3">
        <v>108447.5698</v>
      </c>
      <c r="J238" t="s">
        <v>619</v>
      </c>
    </row>
    <row r="239" spans="1:10" x14ac:dyDescent="0.35">
      <c r="A239" t="s">
        <v>620</v>
      </c>
      <c r="B239">
        <v>408750461</v>
      </c>
      <c r="C239">
        <v>62</v>
      </c>
      <c r="D239" s="1">
        <v>22060.5</v>
      </c>
      <c r="E239" t="s">
        <v>11</v>
      </c>
      <c r="F239" t="s">
        <v>106</v>
      </c>
      <c r="G239" t="s">
        <v>13</v>
      </c>
      <c r="H239" s="3">
        <v>333012.00900000002</v>
      </c>
      <c r="I239" s="3">
        <v>380882.4852</v>
      </c>
      <c r="J239" t="s">
        <v>621</v>
      </c>
    </row>
    <row r="240" spans="1:10" x14ac:dyDescent="0.35">
      <c r="A240" t="s">
        <v>622</v>
      </c>
      <c r="B240">
        <v>160327357</v>
      </c>
      <c r="C240">
        <v>24</v>
      </c>
      <c r="D240" s="1">
        <v>35940</v>
      </c>
      <c r="E240" t="s">
        <v>11</v>
      </c>
      <c r="F240" t="s">
        <v>223</v>
      </c>
      <c r="G240" t="s">
        <v>13</v>
      </c>
      <c r="H240" s="3">
        <v>550867.60860000004</v>
      </c>
      <c r="I240" s="3">
        <v>174471.51139999999</v>
      </c>
      <c r="J240" t="s">
        <v>623</v>
      </c>
    </row>
    <row r="241" spans="1:10" x14ac:dyDescent="0.35">
      <c r="A241" t="s">
        <v>624</v>
      </c>
      <c r="B241">
        <v>511307260</v>
      </c>
      <c r="C241">
        <v>73</v>
      </c>
      <c r="D241" s="1">
        <v>18042.75</v>
      </c>
      <c r="E241" t="s">
        <v>11</v>
      </c>
      <c r="F241" t="s">
        <v>130</v>
      </c>
      <c r="G241" t="s">
        <v>13</v>
      </c>
      <c r="H241" s="3">
        <v>860495.01760000002</v>
      </c>
      <c r="I241" s="3">
        <v>269621.77220000001</v>
      </c>
      <c r="J241" t="s">
        <v>625</v>
      </c>
    </row>
    <row r="242" spans="1:10" x14ac:dyDescent="0.35">
      <c r="A242" t="s">
        <v>626</v>
      </c>
      <c r="B242">
        <v>19187512</v>
      </c>
      <c r="C242">
        <v>63</v>
      </c>
      <c r="D242" s="1">
        <v>21695.25</v>
      </c>
      <c r="E242" t="s">
        <v>11</v>
      </c>
      <c r="F242" t="s">
        <v>214</v>
      </c>
      <c r="G242" t="s">
        <v>13</v>
      </c>
      <c r="H242" s="3">
        <v>966281.34329999995</v>
      </c>
      <c r="I242" s="3">
        <v>396819.53830000001</v>
      </c>
      <c r="J242" t="s">
        <v>627</v>
      </c>
    </row>
    <row r="243" spans="1:10" x14ac:dyDescent="0.35">
      <c r="A243" t="s">
        <v>628</v>
      </c>
      <c r="B243">
        <v>803923948</v>
      </c>
      <c r="C243">
        <v>20</v>
      </c>
      <c r="D243" s="1">
        <v>37401</v>
      </c>
      <c r="E243" t="s">
        <v>11</v>
      </c>
      <c r="F243" t="s">
        <v>406</v>
      </c>
      <c r="G243" t="s">
        <v>13</v>
      </c>
      <c r="H243" s="3">
        <v>476645.87650000001</v>
      </c>
      <c r="I243" s="3">
        <v>357648.76799999998</v>
      </c>
      <c r="J243" t="s">
        <v>629</v>
      </c>
    </row>
    <row r="244" spans="1:10" x14ac:dyDescent="0.35">
      <c r="A244" t="s">
        <v>630</v>
      </c>
      <c r="B244">
        <v>188972987</v>
      </c>
      <c r="C244">
        <v>26</v>
      </c>
      <c r="D244" s="1">
        <v>35209.5</v>
      </c>
      <c r="E244" t="s">
        <v>11</v>
      </c>
      <c r="F244" t="s">
        <v>178</v>
      </c>
      <c r="G244" t="s">
        <v>13</v>
      </c>
      <c r="H244" s="3">
        <v>1234416.4856</v>
      </c>
      <c r="I244" s="3">
        <v>496393.0123</v>
      </c>
      <c r="J244" t="s">
        <v>631</v>
      </c>
    </row>
    <row r="245" spans="1:10" x14ac:dyDescent="0.35">
      <c r="A245" t="s">
        <v>632</v>
      </c>
      <c r="B245">
        <v>542438679</v>
      </c>
      <c r="C245">
        <v>58</v>
      </c>
      <c r="D245" s="1">
        <v>23521.5</v>
      </c>
      <c r="E245" t="s">
        <v>11</v>
      </c>
      <c r="F245" t="s">
        <v>633</v>
      </c>
      <c r="G245" t="s">
        <v>13</v>
      </c>
      <c r="H245" s="3">
        <v>129195.693</v>
      </c>
      <c r="I245" s="3">
        <v>19766.940999999999</v>
      </c>
      <c r="J245" t="s">
        <v>634</v>
      </c>
    </row>
    <row r="246" spans="1:10" x14ac:dyDescent="0.35">
      <c r="A246" t="s">
        <v>635</v>
      </c>
      <c r="B246">
        <v>594432656</v>
      </c>
      <c r="C246">
        <v>57</v>
      </c>
      <c r="D246" s="1">
        <v>23886.75</v>
      </c>
      <c r="E246" t="s">
        <v>11</v>
      </c>
      <c r="F246" t="s">
        <v>160</v>
      </c>
      <c r="G246" t="s">
        <v>13</v>
      </c>
      <c r="H246" s="3">
        <v>98391.812699999995</v>
      </c>
      <c r="I246" s="3">
        <v>15399.3092</v>
      </c>
      <c r="J246" t="s">
        <v>636</v>
      </c>
    </row>
    <row r="247" spans="1:10" x14ac:dyDescent="0.35">
      <c r="A247" t="s">
        <v>637</v>
      </c>
      <c r="B247">
        <v>618150017</v>
      </c>
      <c r="C247">
        <v>74</v>
      </c>
      <c r="D247" s="1">
        <v>17677.5</v>
      </c>
      <c r="E247" t="s">
        <v>11</v>
      </c>
      <c r="F247" t="s">
        <v>638</v>
      </c>
      <c r="G247" t="s">
        <v>13</v>
      </c>
      <c r="H247" s="3">
        <v>1597694.6098</v>
      </c>
      <c r="I247" s="3">
        <v>251878.1636</v>
      </c>
      <c r="J247" t="s">
        <v>639</v>
      </c>
    </row>
    <row r="248" spans="1:10" x14ac:dyDescent="0.35">
      <c r="A248" t="s">
        <v>640</v>
      </c>
      <c r="B248">
        <v>836052605</v>
      </c>
      <c r="C248">
        <v>38</v>
      </c>
      <c r="D248" s="1">
        <v>30826.5</v>
      </c>
      <c r="E248" t="s">
        <v>11</v>
      </c>
      <c r="F248" t="s">
        <v>641</v>
      </c>
      <c r="G248" t="s">
        <v>13</v>
      </c>
      <c r="H248" s="3">
        <v>2113412.2503999998</v>
      </c>
      <c r="I248" s="3">
        <v>653669.4791</v>
      </c>
      <c r="J248" t="s">
        <v>642</v>
      </c>
    </row>
    <row r="249" spans="1:10" x14ac:dyDescent="0.35">
      <c r="A249" t="s">
        <v>643</v>
      </c>
      <c r="B249">
        <v>453799879</v>
      </c>
      <c r="C249">
        <v>84</v>
      </c>
      <c r="D249" s="1">
        <v>14025</v>
      </c>
      <c r="E249" t="s">
        <v>11</v>
      </c>
      <c r="F249" t="s">
        <v>644</v>
      </c>
      <c r="G249" t="s">
        <v>13</v>
      </c>
      <c r="H249" s="3">
        <v>647719.45620000002</v>
      </c>
      <c r="I249" s="3">
        <v>438456.24729999999</v>
      </c>
      <c r="J249" t="s">
        <v>645</v>
      </c>
    </row>
    <row r="250" spans="1:10" x14ac:dyDescent="0.35">
      <c r="A250" t="s">
        <v>646</v>
      </c>
      <c r="B250">
        <v>748986889</v>
      </c>
      <c r="C250">
        <v>44</v>
      </c>
      <c r="D250" s="1">
        <v>28635</v>
      </c>
      <c r="E250" t="s">
        <v>11</v>
      </c>
      <c r="F250" t="s">
        <v>144</v>
      </c>
      <c r="G250" t="s">
        <v>13</v>
      </c>
      <c r="H250" s="3">
        <v>329165.37569999998</v>
      </c>
      <c r="I250" s="3">
        <v>217090.514</v>
      </c>
      <c r="J250" t="s">
        <v>647</v>
      </c>
    </row>
    <row r="251" spans="1:10" x14ac:dyDescent="0.35">
      <c r="A251" t="s">
        <v>648</v>
      </c>
      <c r="B251">
        <v>81816055</v>
      </c>
      <c r="C251">
        <v>82</v>
      </c>
      <c r="D251" s="1">
        <v>14755.5</v>
      </c>
      <c r="E251" t="s">
        <v>11</v>
      </c>
      <c r="F251" t="s">
        <v>223</v>
      </c>
      <c r="G251" t="s">
        <v>13</v>
      </c>
      <c r="H251" s="3">
        <v>914049.57920000004</v>
      </c>
      <c r="I251" s="3">
        <v>276007.12780000002</v>
      </c>
      <c r="J251" t="s">
        <v>649</v>
      </c>
    </row>
    <row r="252" spans="1:10" x14ac:dyDescent="0.35">
      <c r="A252" t="s">
        <v>650</v>
      </c>
      <c r="B252">
        <v>877065362</v>
      </c>
      <c r="C252">
        <v>61</v>
      </c>
      <c r="D252" s="1">
        <v>22425.75</v>
      </c>
      <c r="E252" t="s">
        <v>11</v>
      </c>
      <c r="F252" t="s">
        <v>651</v>
      </c>
      <c r="G252" t="s">
        <v>13</v>
      </c>
      <c r="H252" s="3">
        <v>443691.728</v>
      </c>
      <c r="I252" s="3">
        <v>71372.346799999999</v>
      </c>
      <c r="J252" t="s">
        <v>652</v>
      </c>
    </row>
    <row r="253" spans="1:10" x14ac:dyDescent="0.35">
      <c r="A253" t="s">
        <v>653</v>
      </c>
      <c r="B253">
        <v>380865340</v>
      </c>
      <c r="C253">
        <v>36</v>
      </c>
      <c r="D253" s="1">
        <v>31557</v>
      </c>
      <c r="E253" t="s">
        <v>11</v>
      </c>
      <c r="F253" t="s">
        <v>282</v>
      </c>
      <c r="G253" t="s">
        <v>13</v>
      </c>
      <c r="H253" s="3">
        <v>505423.7856</v>
      </c>
      <c r="I253" s="3">
        <v>292471.89730000001</v>
      </c>
      <c r="J253" t="s">
        <v>654</v>
      </c>
    </row>
    <row r="254" spans="1:10" x14ac:dyDescent="0.35">
      <c r="A254" t="s">
        <v>655</v>
      </c>
      <c r="B254">
        <v>732081027</v>
      </c>
      <c r="C254">
        <v>85</v>
      </c>
      <c r="D254" s="1">
        <v>13659.75</v>
      </c>
      <c r="E254" t="s">
        <v>11</v>
      </c>
      <c r="F254" t="s">
        <v>555</v>
      </c>
      <c r="G254" t="s">
        <v>13</v>
      </c>
      <c r="H254" s="3">
        <v>635861.07380000001</v>
      </c>
      <c r="I254" s="3">
        <v>767802.24659999995</v>
      </c>
      <c r="J254" t="s">
        <v>656</v>
      </c>
    </row>
    <row r="255" spans="1:10" x14ac:dyDescent="0.35">
      <c r="A255" t="s">
        <v>657</v>
      </c>
      <c r="B255">
        <v>775922234</v>
      </c>
      <c r="C255">
        <v>69</v>
      </c>
      <c r="D255" s="1">
        <v>19503.75</v>
      </c>
      <c r="E255" t="s">
        <v>11</v>
      </c>
      <c r="F255" t="s">
        <v>42</v>
      </c>
      <c r="G255" t="s">
        <v>13</v>
      </c>
      <c r="H255" s="3">
        <v>1110950.2893000001</v>
      </c>
      <c r="I255" s="3">
        <v>243373.432</v>
      </c>
      <c r="J255" t="s">
        <v>658</v>
      </c>
    </row>
    <row r="256" spans="1:10" x14ac:dyDescent="0.35">
      <c r="A256" t="s">
        <v>659</v>
      </c>
      <c r="B256">
        <v>319451547</v>
      </c>
      <c r="C256">
        <v>45</v>
      </c>
      <c r="D256" s="1">
        <v>28269.75</v>
      </c>
      <c r="E256" t="s">
        <v>11</v>
      </c>
      <c r="F256" t="s">
        <v>660</v>
      </c>
      <c r="G256" t="s">
        <v>13</v>
      </c>
      <c r="H256" s="3">
        <v>219556.12160000001</v>
      </c>
      <c r="I256" s="3">
        <v>117898.6297</v>
      </c>
      <c r="J256" t="s">
        <v>661</v>
      </c>
    </row>
    <row r="257" spans="1:10" x14ac:dyDescent="0.35">
      <c r="A257" t="s">
        <v>662</v>
      </c>
      <c r="B257">
        <v>904665173</v>
      </c>
      <c r="C257">
        <v>28</v>
      </c>
      <c r="D257" s="1">
        <v>34479</v>
      </c>
      <c r="E257" t="s">
        <v>11</v>
      </c>
      <c r="F257" t="s">
        <v>81</v>
      </c>
      <c r="G257" t="s">
        <v>13</v>
      </c>
      <c r="H257" s="3">
        <v>553783.57380000001</v>
      </c>
      <c r="I257" s="3">
        <v>272317.05300000001</v>
      </c>
      <c r="J257" t="s">
        <v>663</v>
      </c>
    </row>
    <row r="258" spans="1:10" x14ac:dyDescent="0.35">
      <c r="A258" t="s">
        <v>664</v>
      </c>
      <c r="B258">
        <v>420919990</v>
      </c>
      <c r="C258">
        <v>46</v>
      </c>
      <c r="D258" s="1">
        <v>27904.5</v>
      </c>
      <c r="E258" t="s">
        <v>11</v>
      </c>
      <c r="F258" t="s">
        <v>665</v>
      </c>
      <c r="G258" t="s">
        <v>13</v>
      </c>
      <c r="H258" s="3">
        <v>148409.6257</v>
      </c>
      <c r="I258" s="3">
        <v>127049.2403</v>
      </c>
      <c r="J258" t="s">
        <v>666</v>
      </c>
    </row>
    <row r="259" spans="1:10" x14ac:dyDescent="0.35">
      <c r="A259" t="s">
        <v>667</v>
      </c>
      <c r="B259">
        <v>3623213</v>
      </c>
      <c r="C259">
        <v>38</v>
      </c>
      <c r="D259" s="1">
        <v>30826.5</v>
      </c>
      <c r="E259" t="s">
        <v>11</v>
      </c>
      <c r="F259" t="s">
        <v>668</v>
      </c>
      <c r="G259" t="s">
        <v>13</v>
      </c>
      <c r="H259" s="3">
        <v>136187.50320000001</v>
      </c>
      <c r="I259" s="3">
        <v>63554.1682</v>
      </c>
      <c r="J259" t="s">
        <v>669</v>
      </c>
    </row>
    <row r="260" spans="1:10" x14ac:dyDescent="0.35">
      <c r="A260" t="s">
        <v>670</v>
      </c>
      <c r="B260">
        <v>13936702</v>
      </c>
      <c r="C260">
        <v>26</v>
      </c>
      <c r="D260" s="1">
        <v>35209.5</v>
      </c>
      <c r="E260" t="s">
        <v>11</v>
      </c>
      <c r="F260" t="s">
        <v>671</v>
      </c>
      <c r="G260" t="s">
        <v>13</v>
      </c>
      <c r="H260" s="3">
        <v>806418.60250000004</v>
      </c>
      <c r="I260" s="3">
        <v>378680.73540000001</v>
      </c>
      <c r="J260" t="s">
        <v>672</v>
      </c>
    </row>
    <row r="261" spans="1:10" x14ac:dyDescent="0.35">
      <c r="A261" t="s">
        <v>673</v>
      </c>
      <c r="B261">
        <v>190152480</v>
      </c>
      <c r="C261">
        <v>25</v>
      </c>
      <c r="D261" s="1">
        <v>35574.75</v>
      </c>
      <c r="E261" t="s">
        <v>11</v>
      </c>
      <c r="F261" t="s">
        <v>406</v>
      </c>
      <c r="G261" t="s">
        <v>13</v>
      </c>
      <c r="H261" s="3">
        <v>308369.86969999998</v>
      </c>
      <c r="I261" s="3">
        <v>96707.334400000007</v>
      </c>
      <c r="J261" t="s">
        <v>674</v>
      </c>
    </row>
    <row r="262" spans="1:10" x14ac:dyDescent="0.35">
      <c r="A262" t="s">
        <v>675</v>
      </c>
      <c r="B262">
        <v>767521408</v>
      </c>
      <c r="C262">
        <v>48</v>
      </c>
      <c r="D262" s="1">
        <v>27174</v>
      </c>
      <c r="E262" t="s">
        <v>11</v>
      </c>
      <c r="F262" t="s">
        <v>676</v>
      </c>
      <c r="G262" t="s">
        <v>13</v>
      </c>
      <c r="H262" s="3">
        <v>222820.0128</v>
      </c>
      <c r="I262" s="3">
        <v>33423.001900000003</v>
      </c>
      <c r="J262" t="s">
        <v>677</v>
      </c>
    </row>
    <row r="263" spans="1:10" x14ac:dyDescent="0.35">
      <c r="A263" t="s">
        <v>678</v>
      </c>
      <c r="B263">
        <v>685292999</v>
      </c>
      <c r="C263">
        <v>72</v>
      </c>
      <c r="D263" s="1">
        <v>18408</v>
      </c>
      <c r="E263" t="s">
        <v>11</v>
      </c>
      <c r="F263" t="s">
        <v>679</v>
      </c>
      <c r="G263" t="s">
        <v>13</v>
      </c>
      <c r="H263" s="3">
        <v>323203.73320000002</v>
      </c>
      <c r="I263" s="3">
        <v>191583.26550000001</v>
      </c>
      <c r="J263" t="s">
        <v>680</v>
      </c>
    </row>
    <row r="264" spans="1:10" x14ac:dyDescent="0.35">
      <c r="A264" t="s">
        <v>681</v>
      </c>
      <c r="B264">
        <v>547781025</v>
      </c>
      <c r="C264">
        <v>22</v>
      </c>
      <c r="D264" s="1">
        <v>36670.5</v>
      </c>
      <c r="E264" t="s">
        <v>11</v>
      </c>
      <c r="F264" t="s">
        <v>279</v>
      </c>
      <c r="G264" t="s">
        <v>13</v>
      </c>
      <c r="H264" s="3">
        <v>707944.29070000001</v>
      </c>
      <c r="I264" s="3">
        <v>293291.20620000002</v>
      </c>
      <c r="J264" t="s">
        <v>682</v>
      </c>
    </row>
    <row r="265" spans="1:10" x14ac:dyDescent="0.35">
      <c r="A265" t="s">
        <v>219</v>
      </c>
      <c r="B265">
        <v>433389088</v>
      </c>
      <c r="C265">
        <v>78</v>
      </c>
      <c r="D265" s="1">
        <v>16216.5</v>
      </c>
      <c r="E265" t="s">
        <v>11</v>
      </c>
      <c r="F265" t="s">
        <v>307</v>
      </c>
      <c r="G265" t="s">
        <v>13</v>
      </c>
      <c r="H265" s="3">
        <v>956524.88919999998</v>
      </c>
      <c r="I265" s="3">
        <v>456290.78379999998</v>
      </c>
      <c r="J265" t="s">
        <v>683</v>
      </c>
    </row>
    <row r="266" spans="1:10" x14ac:dyDescent="0.35">
      <c r="A266" t="s">
        <v>684</v>
      </c>
      <c r="B266">
        <v>475323517</v>
      </c>
      <c r="C266">
        <v>24</v>
      </c>
      <c r="D266" s="1">
        <v>35940</v>
      </c>
      <c r="E266" t="s">
        <v>11</v>
      </c>
      <c r="F266" t="s">
        <v>467</v>
      </c>
      <c r="G266" t="s">
        <v>13</v>
      </c>
      <c r="H266" s="3">
        <v>103857.7828</v>
      </c>
      <c r="I266" s="3">
        <v>31449.434799999999</v>
      </c>
      <c r="J266" t="s">
        <v>685</v>
      </c>
    </row>
    <row r="267" spans="1:10" x14ac:dyDescent="0.35">
      <c r="A267" t="s">
        <v>686</v>
      </c>
      <c r="B267">
        <v>454950381</v>
      </c>
      <c r="C267">
        <v>77</v>
      </c>
      <c r="D267" s="1">
        <v>16581.75</v>
      </c>
      <c r="E267" t="s">
        <v>11</v>
      </c>
      <c r="F267" t="s">
        <v>687</v>
      </c>
      <c r="G267" t="s">
        <v>13</v>
      </c>
      <c r="H267" s="3">
        <v>2080505.7113999999</v>
      </c>
      <c r="I267" s="3">
        <v>396175.17210000003</v>
      </c>
      <c r="J267" t="s">
        <v>688</v>
      </c>
    </row>
    <row r="268" spans="1:10" x14ac:dyDescent="0.35">
      <c r="A268" t="s">
        <v>689</v>
      </c>
      <c r="B268">
        <v>484947100</v>
      </c>
      <c r="C268">
        <v>59</v>
      </c>
      <c r="D268" s="1">
        <v>23156.25</v>
      </c>
      <c r="E268" t="s">
        <v>11</v>
      </c>
      <c r="F268" t="s">
        <v>90</v>
      </c>
      <c r="G268" t="s">
        <v>13</v>
      </c>
      <c r="H268" s="3">
        <v>380438.9338</v>
      </c>
      <c r="I268" s="3">
        <v>79680.821100000001</v>
      </c>
      <c r="J268" t="s">
        <v>690</v>
      </c>
    </row>
    <row r="269" spans="1:10" x14ac:dyDescent="0.35">
      <c r="A269" t="s">
        <v>691</v>
      </c>
      <c r="B269">
        <v>292250743</v>
      </c>
      <c r="C269">
        <v>83</v>
      </c>
      <c r="D269" s="1">
        <v>14390.25</v>
      </c>
      <c r="E269" t="s">
        <v>11</v>
      </c>
      <c r="F269" t="s">
        <v>269</v>
      </c>
      <c r="G269" t="s">
        <v>13</v>
      </c>
      <c r="H269" s="3">
        <v>2769328.8</v>
      </c>
      <c r="I269" s="3">
        <v>466170.348</v>
      </c>
      <c r="J269" t="s">
        <v>692</v>
      </c>
    </row>
    <row r="270" spans="1:10" x14ac:dyDescent="0.35">
      <c r="A270" t="s">
        <v>693</v>
      </c>
      <c r="B270">
        <v>854796709</v>
      </c>
      <c r="C270">
        <v>63</v>
      </c>
      <c r="D270" s="1">
        <v>21695.25</v>
      </c>
      <c r="E270" t="s">
        <v>11</v>
      </c>
      <c r="F270" t="s">
        <v>373</v>
      </c>
      <c r="G270" t="s">
        <v>13</v>
      </c>
      <c r="H270" s="3">
        <v>696479.15260000003</v>
      </c>
      <c r="I270" s="3">
        <v>118266.2173</v>
      </c>
      <c r="J270" t="s">
        <v>694</v>
      </c>
    </row>
    <row r="271" spans="1:10" x14ac:dyDescent="0.35">
      <c r="A271" t="s">
        <v>695</v>
      </c>
      <c r="B271">
        <v>445167434</v>
      </c>
      <c r="C271">
        <v>20</v>
      </c>
      <c r="D271" s="1">
        <v>37401</v>
      </c>
      <c r="E271" t="s">
        <v>11</v>
      </c>
      <c r="F271" t="s">
        <v>612</v>
      </c>
      <c r="G271" t="s">
        <v>13</v>
      </c>
      <c r="H271" s="3">
        <v>104217.46649999999</v>
      </c>
      <c r="I271" s="3">
        <v>65017.4876</v>
      </c>
      <c r="J271" t="s">
        <v>696</v>
      </c>
    </row>
    <row r="272" spans="1:10" x14ac:dyDescent="0.35">
      <c r="A272" t="s">
        <v>697</v>
      </c>
      <c r="B272">
        <v>959542022</v>
      </c>
      <c r="C272">
        <v>40</v>
      </c>
      <c r="D272" s="1">
        <v>30096</v>
      </c>
      <c r="E272" t="s">
        <v>11</v>
      </c>
      <c r="F272" t="s">
        <v>205</v>
      </c>
      <c r="G272" t="s">
        <v>13</v>
      </c>
      <c r="H272" s="3">
        <v>1249137.1891000001</v>
      </c>
      <c r="I272" s="3">
        <v>281428.12699999998</v>
      </c>
      <c r="J272" t="s">
        <v>698</v>
      </c>
    </row>
    <row r="273" spans="1:10" x14ac:dyDescent="0.35">
      <c r="A273" t="s">
        <v>699</v>
      </c>
      <c r="B273">
        <v>866698786</v>
      </c>
      <c r="C273">
        <v>53</v>
      </c>
      <c r="D273" s="1">
        <v>25347.75</v>
      </c>
      <c r="E273" t="s">
        <v>11</v>
      </c>
      <c r="F273" t="s">
        <v>101</v>
      </c>
      <c r="G273" t="s">
        <v>13</v>
      </c>
      <c r="H273" s="3">
        <v>1308502.5175999999</v>
      </c>
      <c r="I273" s="3">
        <v>287037.1128</v>
      </c>
      <c r="J273" t="s">
        <v>700</v>
      </c>
    </row>
    <row r="274" spans="1:10" x14ac:dyDescent="0.35">
      <c r="A274" t="s">
        <v>701</v>
      </c>
      <c r="B274">
        <v>948591027</v>
      </c>
      <c r="C274">
        <v>45</v>
      </c>
      <c r="D274" s="1">
        <v>28269.75</v>
      </c>
      <c r="E274" t="s">
        <v>11</v>
      </c>
      <c r="F274" t="s">
        <v>326</v>
      </c>
      <c r="G274" t="s">
        <v>13</v>
      </c>
      <c r="H274" s="3">
        <v>191978.83929999999</v>
      </c>
      <c r="I274" s="3">
        <v>107605.3545</v>
      </c>
      <c r="J274" t="s">
        <v>702</v>
      </c>
    </row>
    <row r="275" spans="1:10" x14ac:dyDescent="0.35">
      <c r="A275" t="s">
        <v>703</v>
      </c>
      <c r="B275">
        <v>929048698</v>
      </c>
      <c r="C275">
        <v>42</v>
      </c>
      <c r="D275" s="1">
        <v>29365.5</v>
      </c>
      <c r="E275" t="s">
        <v>11</v>
      </c>
      <c r="F275" t="s">
        <v>547</v>
      </c>
      <c r="G275" t="s">
        <v>13</v>
      </c>
      <c r="H275" s="3">
        <v>77122.460600000006</v>
      </c>
      <c r="I275" s="3">
        <v>46306.063300000002</v>
      </c>
      <c r="J275" t="s">
        <v>704</v>
      </c>
    </row>
    <row r="276" spans="1:10" x14ac:dyDescent="0.35">
      <c r="A276" t="s">
        <v>705</v>
      </c>
      <c r="B276">
        <v>942234925</v>
      </c>
      <c r="C276">
        <v>29</v>
      </c>
      <c r="D276" s="1">
        <v>34113.75</v>
      </c>
      <c r="E276" t="s">
        <v>11</v>
      </c>
      <c r="F276" t="s">
        <v>186</v>
      </c>
      <c r="G276" t="s">
        <v>13</v>
      </c>
      <c r="H276" s="3">
        <v>196462.17499999999</v>
      </c>
      <c r="I276" s="3">
        <v>80109.145499999999</v>
      </c>
      <c r="J276" t="s">
        <v>706</v>
      </c>
    </row>
    <row r="277" spans="1:10" x14ac:dyDescent="0.35">
      <c r="A277" t="s">
        <v>707</v>
      </c>
      <c r="B277">
        <v>254151592</v>
      </c>
      <c r="C277">
        <v>78</v>
      </c>
      <c r="D277" s="1">
        <v>16216.5</v>
      </c>
      <c r="E277" t="s">
        <v>11</v>
      </c>
      <c r="F277" t="s">
        <v>708</v>
      </c>
      <c r="G277" t="s">
        <v>13</v>
      </c>
      <c r="H277" s="3">
        <v>158765.06899999999</v>
      </c>
      <c r="I277" s="3">
        <v>62526.729099999997</v>
      </c>
      <c r="J277" t="s">
        <v>709</v>
      </c>
    </row>
    <row r="278" spans="1:10" x14ac:dyDescent="0.35">
      <c r="A278" t="s">
        <v>710</v>
      </c>
      <c r="B278">
        <v>684470860</v>
      </c>
      <c r="C278">
        <v>23</v>
      </c>
      <c r="D278" s="1">
        <v>36305.25</v>
      </c>
      <c r="E278" t="s">
        <v>11</v>
      </c>
      <c r="F278" t="s">
        <v>315</v>
      </c>
      <c r="G278" t="s">
        <v>13</v>
      </c>
      <c r="H278" s="3">
        <v>167320.36439999999</v>
      </c>
      <c r="I278" s="3">
        <v>54616.363700000002</v>
      </c>
      <c r="J278" t="s">
        <v>711</v>
      </c>
    </row>
    <row r="279" spans="1:10" x14ac:dyDescent="0.35">
      <c r="A279" t="s">
        <v>712</v>
      </c>
      <c r="B279">
        <v>611669116</v>
      </c>
      <c r="C279">
        <v>49</v>
      </c>
      <c r="D279" s="1">
        <v>26808.75</v>
      </c>
      <c r="E279" t="s">
        <v>11</v>
      </c>
      <c r="F279" t="s">
        <v>713</v>
      </c>
      <c r="G279" t="s">
        <v>13</v>
      </c>
      <c r="H279" s="3">
        <v>3784994.6477999999</v>
      </c>
      <c r="I279" s="3">
        <v>848030.44640000002</v>
      </c>
      <c r="J279" t="s">
        <v>714</v>
      </c>
    </row>
    <row r="280" spans="1:10" x14ac:dyDescent="0.35">
      <c r="A280" t="s">
        <v>715</v>
      </c>
      <c r="B280">
        <v>110491505</v>
      </c>
      <c r="C280">
        <v>75</v>
      </c>
      <c r="D280" s="1">
        <v>17312.25</v>
      </c>
      <c r="E280" t="s">
        <v>11</v>
      </c>
      <c r="F280" t="s">
        <v>139</v>
      </c>
      <c r="G280" t="s">
        <v>13</v>
      </c>
      <c r="H280" s="3">
        <v>170837.1</v>
      </c>
      <c r="I280" s="3">
        <v>121294.341</v>
      </c>
      <c r="J280" t="s">
        <v>716</v>
      </c>
    </row>
    <row r="281" spans="1:10" x14ac:dyDescent="0.35">
      <c r="A281" t="s">
        <v>717</v>
      </c>
      <c r="B281">
        <v>529114349</v>
      </c>
      <c r="C281">
        <v>57</v>
      </c>
      <c r="D281" s="1">
        <v>23886.75</v>
      </c>
      <c r="E281" t="s">
        <v>11</v>
      </c>
      <c r="F281" t="s">
        <v>365</v>
      </c>
      <c r="G281" t="s">
        <v>13</v>
      </c>
      <c r="H281" s="3">
        <v>15416.583199999999</v>
      </c>
      <c r="I281" s="3">
        <v>10945.774100000001</v>
      </c>
      <c r="J281" t="s">
        <v>718</v>
      </c>
    </row>
    <row r="282" spans="1:10" x14ac:dyDescent="0.35">
      <c r="A282" t="s">
        <v>719</v>
      </c>
      <c r="B282">
        <v>606523970</v>
      </c>
      <c r="C282">
        <v>26</v>
      </c>
      <c r="D282" s="1">
        <v>35209.5</v>
      </c>
      <c r="E282" t="s">
        <v>11</v>
      </c>
      <c r="F282" t="s">
        <v>533</v>
      </c>
      <c r="G282" t="s">
        <v>13</v>
      </c>
      <c r="H282" s="3">
        <v>278099.946</v>
      </c>
      <c r="I282" s="3">
        <v>79662.178100000005</v>
      </c>
      <c r="J282" t="s">
        <v>720</v>
      </c>
    </row>
    <row r="283" spans="1:10" x14ac:dyDescent="0.35">
      <c r="A283" t="s">
        <v>721</v>
      </c>
      <c r="B283">
        <v>300286413</v>
      </c>
      <c r="C283">
        <v>32</v>
      </c>
      <c r="D283" s="1">
        <v>33018</v>
      </c>
      <c r="E283" t="s">
        <v>11</v>
      </c>
      <c r="F283" t="s">
        <v>136</v>
      </c>
      <c r="G283" t="s">
        <v>13</v>
      </c>
      <c r="H283" s="3">
        <v>215398.6188</v>
      </c>
      <c r="I283" s="3">
        <v>246037.21549999999</v>
      </c>
      <c r="J283" t="s">
        <v>722</v>
      </c>
    </row>
    <row r="284" spans="1:10" x14ac:dyDescent="0.35">
      <c r="A284" t="s">
        <v>723</v>
      </c>
      <c r="B284">
        <v>420833481</v>
      </c>
      <c r="C284">
        <v>49</v>
      </c>
      <c r="D284" s="1">
        <v>26808.75</v>
      </c>
      <c r="E284" t="s">
        <v>11</v>
      </c>
      <c r="F284" t="s">
        <v>186</v>
      </c>
      <c r="G284" t="s">
        <v>13</v>
      </c>
      <c r="H284" s="3">
        <v>1608492.2486</v>
      </c>
      <c r="I284" s="3">
        <v>436215.0048</v>
      </c>
      <c r="J284" t="s">
        <v>724</v>
      </c>
    </row>
    <row r="285" spans="1:10" x14ac:dyDescent="0.35">
      <c r="A285" t="s">
        <v>725</v>
      </c>
      <c r="B285">
        <v>533542112</v>
      </c>
      <c r="C285">
        <v>25</v>
      </c>
      <c r="D285" s="1">
        <v>35574.75</v>
      </c>
      <c r="E285" t="s">
        <v>11</v>
      </c>
      <c r="F285" t="s">
        <v>253</v>
      </c>
      <c r="G285" t="s">
        <v>13</v>
      </c>
      <c r="H285" s="3">
        <v>1143536.6058</v>
      </c>
      <c r="I285" s="3">
        <v>343060.98180000001</v>
      </c>
      <c r="J285" t="s">
        <v>726</v>
      </c>
    </row>
    <row r="286" spans="1:10" x14ac:dyDescent="0.35">
      <c r="A286" t="s">
        <v>727</v>
      </c>
      <c r="B286">
        <v>711900223</v>
      </c>
      <c r="C286">
        <v>53</v>
      </c>
      <c r="D286" s="1">
        <v>25347.75</v>
      </c>
      <c r="E286" t="s">
        <v>11</v>
      </c>
      <c r="F286" t="s">
        <v>728</v>
      </c>
      <c r="G286" t="s">
        <v>13</v>
      </c>
      <c r="H286" s="3">
        <v>327707.82770000002</v>
      </c>
      <c r="I286" s="3">
        <v>114264.91800000001</v>
      </c>
      <c r="J286" t="s">
        <v>729</v>
      </c>
    </row>
    <row r="287" spans="1:10" x14ac:dyDescent="0.35">
      <c r="A287" t="s">
        <v>730</v>
      </c>
      <c r="B287">
        <v>201813131</v>
      </c>
      <c r="C287">
        <v>41</v>
      </c>
      <c r="D287" s="1">
        <v>29730.75</v>
      </c>
      <c r="E287" t="s">
        <v>11</v>
      </c>
      <c r="F287" t="s">
        <v>393</v>
      </c>
      <c r="G287" t="s">
        <v>13</v>
      </c>
      <c r="H287" s="3">
        <v>659087.25300000003</v>
      </c>
      <c r="I287" s="3">
        <v>267197.53499999997</v>
      </c>
      <c r="J287" t="s">
        <v>731</v>
      </c>
    </row>
    <row r="288" spans="1:10" x14ac:dyDescent="0.35">
      <c r="A288" t="s">
        <v>732</v>
      </c>
      <c r="B288">
        <v>553069848</v>
      </c>
      <c r="C288">
        <v>28</v>
      </c>
      <c r="D288" s="1">
        <v>34479</v>
      </c>
      <c r="E288" t="s">
        <v>11</v>
      </c>
      <c r="F288" t="s">
        <v>733</v>
      </c>
      <c r="G288" t="s">
        <v>13</v>
      </c>
      <c r="H288" s="3">
        <v>28887.890500000001</v>
      </c>
      <c r="I288" s="3">
        <v>17332.7343</v>
      </c>
      <c r="J288" t="s">
        <v>734</v>
      </c>
    </row>
    <row r="289" spans="1:10" x14ac:dyDescent="0.35">
      <c r="A289" t="s">
        <v>735</v>
      </c>
      <c r="B289">
        <v>48471431</v>
      </c>
      <c r="C289">
        <v>44</v>
      </c>
      <c r="D289" s="1">
        <v>28635</v>
      </c>
      <c r="E289" t="s">
        <v>11</v>
      </c>
      <c r="F289" t="s">
        <v>671</v>
      </c>
      <c r="G289" t="s">
        <v>13</v>
      </c>
      <c r="H289" s="3">
        <v>227310.0845</v>
      </c>
      <c r="I289" s="3">
        <v>73669.131899999993</v>
      </c>
      <c r="J289" t="s">
        <v>736</v>
      </c>
    </row>
    <row r="290" spans="1:10" x14ac:dyDescent="0.35">
      <c r="A290" t="s">
        <v>737</v>
      </c>
      <c r="B290">
        <v>292303183</v>
      </c>
      <c r="C290">
        <v>84</v>
      </c>
      <c r="D290" s="1">
        <v>14025</v>
      </c>
      <c r="E290" t="s">
        <v>11</v>
      </c>
      <c r="F290" t="s">
        <v>738</v>
      </c>
      <c r="G290" t="s">
        <v>13</v>
      </c>
      <c r="H290" s="3">
        <v>198962.5465</v>
      </c>
      <c r="I290" s="3">
        <v>133514.34039999999</v>
      </c>
      <c r="J290" t="s">
        <v>739</v>
      </c>
    </row>
    <row r="291" spans="1:10" x14ac:dyDescent="0.35">
      <c r="A291" t="s">
        <v>740</v>
      </c>
      <c r="B291">
        <v>424993985</v>
      </c>
      <c r="C291">
        <v>49</v>
      </c>
      <c r="D291" s="1">
        <v>26808.75</v>
      </c>
      <c r="E291" t="s">
        <v>741</v>
      </c>
      <c r="F291" t="s">
        <v>186</v>
      </c>
      <c r="G291" t="s">
        <v>13</v>
      </c>
      <c r="H291" s="3">
        <v>964355.02269999997</v>
      </c>
      <c r="I291" s="3">
        <v>453725.61849999998</v>
      </c>
      <c r="J291" t="s">
        <v>742</v>
      </c>
    </row>
    <row r="292" spans="1:10" x14ac:dyDescent="0.35">
      <c r="A292" t="s">
        <v>743</v>
      </c>
      <c r="B292">
        <v>328206610</v>
      </c>
      <c r="C292">
        <v>50</v>
      </c>
      <c r="D292" s="1">
        <v>26443.5</v>
      </c>
      <c r="E292" t="s">
        <v>741</v>
      </c>
      <c r="F292" t="s">
        <v>240</v>
      </c>
      <c r="G292" t="s">
        <v>13</v>
      </c>
      <c r="H292" s="3">
        <v>107265.8147</v>
      </c>
      <c r="I292" s="3">
        <v>39493.322699999997</v>
      </c>
      <c r="J292" t="s">
        <v>744</v>
      </c>
    </row>
    <row r="293" spans="1:10" x14ac:dyDescent="0.35">
      <c r="A293" t="s">
        <v>745</v>
      </c>
      <c r="B293">
        <v>381842320</v>
      </c>
      <c r="C293">
        <v>27</v>
      </c>
      <c r="D293" s="1">
        <v>34844.25</v>
      </c>
      <c r="E293" t="s">
        <v>741</v>
      </c>
      <c r="F293" t="s">
        <v>166</v>
      </c>
      <c r="G293" t="s">
        <v>13</v>
      </c>
      <c r="H293" s="3">
        <v>665597.43999999994</v>
      </c>
      <c r="I293" s="3">
        <v>143633.38389999999</v>
      </c>
      <c r="J293" t="s">
        <v>746</v>
      </c>
    </row>
    <row r="294" spans="1:10" x14ac:dyDescent="0.35">
      <c r="A294" t="s">
        <v>747</v>
      </c>
      <c r="B294">
        <v>194085026</v>
      </c>
      <c r="C294">
        <v>38</v>
      </c>
      <c r="D294" s="1">
        <v>30826.5</v>
      </c>
      <c r="E294" t="s">
        <v>741</v>
      </c>
      <c r="F294" t="s">
        <v>25</v>
      </c>
      <c r="G294" t="s">
        <v>13</v>
      </c>
      <c r="H294" s="3">
        <v>615087.97880000004</v>
      </c>
      <c r="I294" s="3">
        <v>243895.75510000001</v>
      </c>
      <c r="J294" t="s">
        <v>748</v>
      </c>
    </row>
    <row r="295" spans="1:10" x14ac:dyDescent="0.35">
      <c r="A295" t="s">
        <v>749</v>
      </c>
      <c r="B295">
        <v>581636322</v>
      </c>
      <c r="C295">
        <v>24</v>
      </c>
      <c r="D295" s="1">
        <v>35940</v>
      </c>
      <c r="E295" t="s">
        <v>741</v>
      </c>
      <c r="F295" t="s">
        <v>502</v>
      </c>
      <c r="G295" t="s">
        <v>13</v>
      </c>
      <c r="H295" s="3">
        <v>1138431.2893000001</v>
      </c>
      <c r="I295" s="3">
        <v>403537.55910000001</v>
      </c>
      <c r="J295" t="s">
        <v>750</v>
      </c>
    </row>
    <row r="296" spans="1:10" x14ac:dyDescent="0.35">
      <c r="A296" t="s">
        <v>751</v>
      </c>
      <c r="B296">
        <v>242987893</v>
      </c>
      <c r="C296">
        <v>65</v>
      </c>
      <c r="D296" s="1">
        <v>20964.75</v>
      </c>
      <c r="E296" t="s">
        <v>741</v>
      </c>
      <c r="F296" t="s">
        <v>347</v>
      </c>
      <c r="G296" t="s">
        <v>13</v>
      </c>
      <c r="H296" s="3">
        <v>674893.23259999999</v>
      </c>
      <c r="I296" s="3">
        <v>152667.38039999999</v>
      </c>
      <c r="J296" t="s">
        <v>752</v>
      </c>
    </row>
    <row r="297" spans="1:10" x14ac:dyDescent="0.35">
      <c r="A297" t="s">
        <v>753</v>
      </c>
      <c r="B297">
        <v>534752819</v>
      </c>
      <c r="C297">
        <v>55</v>
      </c>
      <c r="D297" s="1">
        <v>24617.25</v>
      </c>
      <c r="E297" t="s">
        <v>741</v>
      </c>
      <c r="F297" t="s">
        <v>178</v>
      </c>
      <c r="G297" t="s">
        <v>13</v>
      </c>
      <c r="H297" s="3">
        <v>1638779.8728</v>
      </c>
      <c r="I297" s="3">
        <v>1025407.9776</v>
      </c>
      <c r="J297" t="s">
        <v>754</v>
      </c>
    </row>
    <row r="298" spans="1:10" x14ac:dyDescent="0.35">
      <c r="A298" t="s">
        <v>755</v>
      </c>
      <c r="B298">
        <v>135610632</v>
      </c>
      <c r="C298">
        <v>63</v>
      </c>
      <c r="D298" s="1">
        <v>21695.25</v>
      </c>
      <c r="E298" t="s">
        <v>741</v>
      </c>
      <c r="F298" t="s">
        <v>555</v>
      </c>
      <c r="G298" t="s">
        <v>13</v>
      </c>
      <c r="H298" s="3">
        <v>95126.019400000005</v>
      </c>
      <c r="I298" s="3">
        <v>38050.407800000001</v>
      </c>
      <c r="J298" t="s">
        <v>756</v>
      </c>
    </row>
    <row r="299" spans="1:10" x14ac:dyDescent="0.35">
      <c r="A299" t="s">
        <v>757</v>
      </c>
      <c r="B299">
        <v>961950727</v>
      </c>
      <c r="C299">
        <v>53</v>
      </c>
      <c r="D299" s="1">
        <v>25347.75</v>
      </c>
      <c r="E299" t="s">
        <v>741</v>
      </c>
      <c r="F299" t="s">
        <v>679</v>
      </c>
      <c r="G299" t="s">
        <v>13</v>
      </c>
      <c r="H299" s="3">
        <v>1301697.8156000001</v>
      </c>
      <c r="I299" s="3">
        <v>306295.1556</v>
      </c>
      <c r="J299" t="s">
        <v>758</v>
      </c>
    </row>
    <row r="300" spans="1:10" x14ac:dyDescent="0.35">
      <c r="A300" t="s">
        <v>759</v>
      </c>
      <c r="B300">
        <v>219530629</v>
      </c>
      <c r="C300">
        <v>79</v>
      </c>
      <c r="D300" s="1">
        <v>15851.25</v>
      </c>
      <c r="E300" t="s">
        <v>741</v>
      </c>
      <c r="F300" t="s">
        <v>166</v>
      </c>
      <c r="G300" t="s">
        <v>13</v>
      </c>
      <c r="H300" s="3">
        <v>532457.60259999998</v>
      </c>
      <c r="I300" s="3">
        <v>352361.64880000002</v>
      </c>
      <c r="J300" t="s">
        <v>760</v>
      </c>
    </row>
    <row r="301" spans="1:10" x14ac:dyDescent="0.35">
      <c r="A301" t="s">
        <v>761</v>
      </c>
      <c r="B301">
        <v>534393886</v>
      </c>
      <c r="C301">
        <v>79</v>
      </c>
      <c r="D301" s="1">
        <v>15851.25</v>
      </c>
      <c r="E301" t="s">
        <v>741</v>
      </c>
      <c r="F301" t="s">
        <v>315</v>
      </c>
      <c r="G301" t="s">
        <v>13</v>
      </c>
      <c r="H301" s="3">
        <v>403236.864</v>
      </c>
      <c r="I301" s="3">
        <v>169233.47140000001</v>
      </c>
      <c r="J301" t="s">
        <v>762</v>
      </c>
    </row>
    <row r="302" spans="1:10" x14ac:dyDescent="0.35">
      <c r="A302" t="s">
        <v>763</v>
      </c>
      <c r="B302">
        <v>843963225</v>
      </c>
      <c r="C302">
        <v>38</v>
      </c>
      <c r="D302" s="1">
        <v>30826.5</v>
      </c>
      <c r="E302" t="s">
        <v>741</v>
      </c>
      <c r="F302" t="s">
        <v>713</v>
      </c>
      <c r="G302" t="s">
        <v>13</v>
      </c>
      <c r="H302" s="3">
        <v>768909.46950000001</v>
      </c>
      <c r="I302" s="3">
        <v>352445.31829999998</v>
      </c>
      <c r="J302" t="s">
        <v>764</v>
      </c>
    </row>
    <row r="303" spans="1:10" x14ac:dyDescent="0.35">
      <c r="A303" t="s">
        <v>765</v>
      </c>
      <c r="B303">
        <v>914643280</v>
      </c>
      <c r="C303">
        <v>61</v>
      </c>
      <c r="D303" s="1">
        <v>22425.75</v>
      </c>
      <c r="E303" t="s">
        <v>741</v>
      </c>
      <c r="F303" t="s">
        <v>223</v>
      </c>
      <c r="G303" t="s">
        <v>13</v>
      </c>
      <c r="H303" s="3">
        <v>1298187.4535999999</v>
      </c>
      <c r="I303" s="3">
        <v>617937.22790000006</v>
      </c>
      <c r="J303" t="s">
        <v>766</v>
      </c>
    </row>
    <row r="304" spans="1:10" x14ac:dyDescent="0.35">
      <c r="A304" t="s">
        <v>767</v>
      </c>
      <c r="B304">
        <v>699815678</v>
      </c>
      <c r="C304">
        <v>62</v>
      </c>
      <c r="D304" s="1">
        <v>22060.5</v>
      </c>
      <c r="E304" t="s">
        <v>741</v>
      </c>
      <c r="F304" t="s">
        <v>118</v>
      </c>
      <c r="G304" t="s">
        <v>13</v>
      </c>
      <c r="H304" s="3">
        <v>1278524.3036</v>
      </c>
      <c r="I304" s="3">
        <v>402862.16129999998</v>
      </c>
      <c r="J304" t="s">
        <v>768</v>
      </c>
    </row>
    <row r="305" spans="1:10" x14ac:dyDescent="0.35">
      <c r="A305" t="s">
        <v>769</v>
      </c>
      <c r="B305">
        <v>513420727</v>
      </c>
      <c r="C305">
        <v>76</v>
      </c>
      <c r="D305" s="1">
        <v>16947</v>
      </c>
      <c r="E305" t="s">
        <v>741</v>
      </c>
      <c r="F305" t="s">
        <v>585</v>
      </c>
      <c r="G305" t="s">
        <v>13</v>
      </c>
      <c r="H305" s="3">
        <v>67632.208100000003</v>
      </c>
      <c r="I305" s="3">
        <v>27278.323899999999</v>
      </c>
      <c r="J305" t="s">
        <v>770</v>
      </c>
    </row>
    <row r="306" spans="1:10" x14ac:dyDescent="0.35">
      <c r="A306" t="s">
        <v>771</v>
      </c>
      <c r="B306">
        <v>384256484</v>
      </c>
      <c r="C306">
        <v>49</v>
      </c>
      <c r="D306" s="1">
        <v>26808.75</v>
      </c>
      <c r="E306" t="s">
        <v>741</v>
      </c>
      <c r="F306" t="s">
        <v>42</v>
      </c>
      <c r="G306" t="s">
        <v>13</v>
      </c>
      <c r="H306" s="3">
        <v>1399302.3060000001</v>
      </c>
      <c r="I306" s="3">
        <v>252617.4075</v>
      </c>
      <c r="J306" t="s">
        <v>772</v>
      </c>
    </row>
    <row r="307" spans="1:10" x14ac:dyDescent="0.35">
      <c r="A307" t="s">
        <v>773</v>
      </c>
      <c r="B307">
        <v>466642390</v>
      </c>
      <c r="C307">
        <v>41</v>
      </c>
      <c r="D307" s="1">
        <v>29730.75</v>
      </c>
      <c r="E307" t="s">
        <v>741</v>
      </c>
      <c r="F307" t="s">
        <v>90</v>
      </c>
      <c r="G307" t="s">
        <v>13</v>
      </c>
      <c r="H307" s="3">
        <v>911326.28359999997</v>
      </c>
      <c r="I307" s="3">
        <v>343470.4523</v>
      </c>
      <c r="J307" t="s">
        <v>774</v>
      </c>
    </row>
    <row r="308" spans="1:10" x14ac:dyDescent="0.35">
      <c r="A308" t="s">
        <v>775</v>
      </c>
      <c r="B308">
        <v>844409210</v>
      </c>
      <c r="C308">
        <v>62</v>
      </c>
      <c r="D308" s="1">
        <v>22060.5</v>
      </c>
      <c r="E308" t="s">
        <v>741</v>
      </c>
      <c r="F308" t="s">
        <v>776</v>
      </c>
      <c r="G308" t="s">
        <v>13</v>
      </c>
      <c r="H308" s="3">
        <v>2021380.9439999999</v>
      </c>
      <c r="I308" s="3">
        <v>1021939.8964</v>
      </c>
      <c r="J308" t="s">
        <v>777</v>
      </c>
    </row>
    <row r="309" spans="1:10" x14ac:dyDescent="0.35">
      <c r="A309" t="s">
        <v>778</v>
      </c>
      <c r="B309">
        <v>4103665</v>
      </c>
      <c r="C309">
        <v>41</v>
      </c>
      <c r="D309" s="1">
        <v>29730.75</v>
      </c>
      <c r="E309" t="s">
        <v>741</v>
      </c>
      <c r="F309" t="s">
        <v>398</v>
      </c>
      <c r="G309" t="s">
        <v>13</v>
      </c>
      <c r="H309" s="3">
        <v>558283.30279999995</v>
      </c>
      <c r="I309" s="3">
        <v>147703.299</v>
      </c>
      <c r="J309" t="s">
        <v>779</v>
      </c>
    </row>
    <row r="310" spans="1:10" x14ac:dyDescent="0.35">
      <c r="A310" t="s">
        <v>780</v>
      </c>
      <c r="B310">
        <v>925817645</v>
      </c>
      <c r="C310">
        <v>72</v>
      </c>
      <c r="D310" s="1">
        <v>18408</v>
      </c>
      <c r="E310" t="s">
        <v>741</v>
      </c>
      <c r="F310" t="s">
        <v>157</v>
      </c>
      <c r="G310" t="s">
        <v>13</v>
      </c>
      <c r="H310" s="3">
        <v>618018.80339999998</v>
      </c>
      <c r="I310" s="3">
        <v>311392.12479999999</v>
      </c>
      <c r="J310" t="s">
        <v>781</v>
      </c>
    </row>
    <row r="311" spans="1:10" x14ac:dyDescent="0.35">
      <c r="A311" t="s">
        <v>782</v>
      </c>
      <c r="B311">
        <v>529597969</v>
      </c>
      <c r="C311">
        <v>84</v>
      </c>
      <c r="D311" s="1">
        <v>14025</v>
      </c>
      <c r="E311" t="s">
        <v>741</v>
      </c>
      <c r="F311" t="s">
        <v>130</v>
      </c>
      <c r="G311" t="s">
        <v>13</v>
      </c>
      <c r="H311" s="3">
        <v>2113374.1949999998</v>
      </c>
      <c r="I311" s="3">
        <v>445004.83049999998</v>
      </c>
      <c r="J311" t="s">
        <v>783</v>
      </c>
    </row>
    <row r="312" spans="1:10" x14ac:dyDescent="0.35">
      <c r="A312" t="s">
        <v>784</v>
      </c>
      <c r="B312">
        <v>142941602</v>
      </c>
      <c r="C312">
        <v>84</v>
      </c>
      <c r="D312" s="1">
        <v>14025</v>
      </c>
      <c r="E312" t="s">
        <v>741</v>
      </c>
      <c r="F312" t="s">
        <v>263</v>
      </c>
      <c r="G312" t="s">
        <v>13</v>
      </c>
      <c r="H312" s="3">
        <v>397013.27529999998</v>
      </c>
      <c r="I312" s="3">
        <v>118282.57580000001</v>
      </c>
      <c r="J312" t="s">
        <v>785</v>
      </c>
    </row>
    <row r="313" spans="1:10" x14ac:dyDescent="0.35">
      <c r="A313" t="s">
        <v>786</v>
      </c>
      <c r="B313">
        <v>142378480</v>
      </c>
      <c r="C313">
        <v>73</v>
      </c>
      <c r="D313" s="1">
        <v>18042.75</v>
      </c>
      <c r="E313" t="s">
        <v>741</v>
      </c>
      <c r="F313" t="s">
        <v>45</v>
      </c>
      <c r="G313" t="s">
        <v>13</v>
      </c>
      <c r="H313" s="3">
        <v>142521.83100000001</v>
      </c>
      <c r="I313" s="3">
        <v>54827.528700000003</v>
      </c>
      <c r="J313" t="s">
        <v>787</v>
      </c>
    </row>
    <row r="314" spans="1:10" x14ac:dyDescent="0.35">
      <c r="A314" t="s">
        <v>788</v>
      </c>
      <c r="B314">
        <v>526690732</v>
      </c>
      <c r="C314">
        <v>27</v>
      </c>
      <c r="D314" s="1">
        <v>34844.25</v>
      </c>
      <c r="E314" t="s">
        <v>741</v>
      </c>
      <c r="F314" t="s">
        <v>115</v>
      </c>
      <c r="G314" t="s">
        <v>13</v>
      </c>
      <c r="H314" s="3">
        <v>309361.93810000003</v>
      </c>
      <c r="I314" s="3">
        <v>135307.81159999999</v>
      </c>
      <c r="J314" t="s">
        <v>789</v>
      </c>
    </row>
    <row r="315" spans="1:10" x14ac:dyDescent="0.35">
      <c r="A315" t="s">
        <v>790</v>
      </c>
      <c r="B315">
        <v>878940712</v>
      </c>
      <c r="C315">
        <v>55</v>
      </c>
      <c r="D315" s="1">
        <v>24617.25</v>
      </c>
      <c r="E315" t="s">
        <v>741</v>
      </c>
      <c r="F315" t="s">
        <v>121</v>
      </c>
      <c r="G315" t="s">
        <v>13</v>
      </c>
      <c r="H315" s="3">
        <v>691789.79070000001</v>
      </c>
      <c r="I315" s="3">
        <v>297388.223</v>
      </c>
      <c r="J315" t="s">
        <v>572</v>
      </c>
    </row>
    <row r="316" spans="1:10" x14ac:dyDescent="0.35">
      <c r="A316" t="s">
        <v>791</v>
      </c>
      <c r="B316">
        <v>225809402</v>
      </c>
      <c r="C316">
        <v>33</v>
      </c>
      <c r="D316" s="1">
        <v>32652.75</v>
      </c>
      <c r="E316" t="s">
        <v>741</v>
      </c>
      <c r="F316" t="s">
        <v>112</v>
      </c>
      <c r="G316" t="s">
        <v>13</v>
      </c>
      <c r="H316" s="3">
        <v>463697.40899999999</v>
      </c>
      <c r="I316" s="3">
        <v>101723.6191</v>
      </c>
      <c r="J316" t="s">
        <v>792</v>
      </c>
    </row>
    <row r="317" spans="1:10" x14ac:dyDescent="0.35">
      <c r="A317" t="s">
        <v>793</v>
      </c>
      <c r="B317">
        <v>120462979</v>
      </c>
      <c r="C317">
        <v>48</v>
      </c>
      <c r="D317" s="1">
        <v>27174</v>
      </c>
      <c r="E317" t="s">
        <v>741</v>
      </c>
      <c r="F317" t="s">
        <v>676</v>
      </c>
      <c r="G317" t="s">
        <v>13</v>
      </c>
      <c r="H317" s="3">
        <v>111160.22719999999</v>
      </c>
      <c r="I317" s="3">
        <v>57687.1806</v>
      </c>
      <c r="J317" t="s">
        <v>794</v>
      </c>
    </row>
    <row r="318" spans="1:10" x14ac:dyDescent="0.35">
      <c r="A318" t="s">
        <v>795</v>
      </c>
      <c r="B318">
        <v>872920936</v>
      </c>
      <c r="C318">
        <v>73</v>
      </c>
      <c r="D318" s="1">
        <v>18042.75</v>
      </c>
      <c r="E318" t="s">
        <v>741</v>
      </c>
      <c r="F318" t="s">
        <v>42</v>
      </c>
      <c r="G318" t="s">
        <v>13</v>
      </c>
      <c r="H318" s="3">
        <v>709304.82510000002</v>
      </c>
      <c r="I318" s="3">
        <v>142284.43059999999</v>
      </c>
      <c r="J318" t="s">
        <v>796</v>
      </c>
    </row>
    <row r="319" spans="1:10" x14ac:dyDescent="0.35">
      <c r="A319" t="s">
        <v>797</v>
      </c>
      <c r="B319">
        <v>105117708</v>
      </c>
      <c r="C319">
        <v>76</v>
      </c>
      <c r="D319" s="1">
        <v>16947</v>
      </c>
      <c r="E319" t="s">
        <v>741</v>
      </c>
      <c r="F319" t="s">
        <v>676</v>
      </c>
      <c r="G319" t="s">
        <v>13</v>
      </c>
      <c r="H319" s="3">
        <v>763100.63280000002</v>
      </c>
      <c r="I319" s="3">
        <v>514935.26169999997</v>
      </c>
      <c r="J319" t="s">
        <v>798</v>
      </c>
    </row>
    <row r="320" spans="1:10" x14ac:dyDescent="0.35">
      <c r="A320" t="s">
        <v>799</v>
      </c>
      <c r="B320">
        <v>239492799</v>
      </c>
      <c r="C320">
        <v>52</v>
      </c>
      <c r="D320" s="1">
        <v>25713</v>
      </c>
      <c r="E320" t="s">
        <v>741</v>
      </c>
      <c r="F320" t="s">
        <v>60</v>
      </c>
      <c r="G320" t="s">
        <v>13</v>
      </c>
      <c r="H320" s="3">
        <v>1407701.3014</v>
      </c>
      <c r="I320" s="3">
        <v>223710.36900000001</v>
      </c>
      <c r="J320" t="s">
        <v>800</v>
      </c>
    </row>
    <row r="321" spans="1:10" x14ac:dyDescent="0.35">
      <c r="A321" t="s">
        <v>801</v>
      </c>
      <c r="B321">
        <v>657272913</v>
      </c>
      <c r="C321">
        <v>18</v>
      </c>
      <c r="D321" s="1">
        <v>38131.5</v>
      </c>
      <c r="E321" t="s">
        <v>741</v>
      </c>
      <c r="F321" t="s">
        <v>66</v>
      </c>
      <c r="G321" t="s">
        <v>13</v>
      </c>
      <c r="H321" s="3">
        <v>455460.38750000001</v>
      </c>
      <c r="I321" s="3">
        <v>248252.70300000001</v>
      </c>
      <c r="J321" t="s">
        <v>802</v>
      </c>
    </row>
    <row r="322" spans="1:10" x14ac:dyDescent="0.35">
      <c r="A322" t="s">
        <v>803</v>
      </c>
      <c r="B322">
        <v>21760390</v>
      </c>
      <c r="C322">
        <v>55</v>
      </c>
      <c r="D322" s="1">
        <v>24617.25</v>
      </c>
      <c r="E322" t="s">
        <v>741</v>
      </c>
      <c r="F322" t="s">
        <v>679</v>
      </c>
      <c r="G322" t="s">
        <v>13</v>
      </c>
      <c r="H322" s="3">
        <v>832390.54229999997</v>
      </c>
      <c r="I322" s="3">
        <v>233836.02739999999</v>
      </c>
      <c r="J322" t="s">
        <v>804</v>
      </c>
    </row>
    <row r="323" spans="1:10" x14ac:dyDescent="0.35">
      <c r="A323" t="s">
        <v>805</v>
      </c>
      <c r="B323">
        <v>295040717</v>
      </c>
      <c r="C323">
        <v>27</v>
      </c>
      <c r="D323" s="1">
        <v>34844.25</v>
      </c>
      <c r="E323" t="s">
        <v>741</v>
      </c>
      <c r="F323" t="s">
        <v>36</v>
      </c>
      <c r="G323" t="s">
        <v>13</v>
      </c>
      <c r="H323" s="3">
        <v>188426.91570000001</v>
      </c>
      <c r="I323" s="3">
        <v>128349.4038</v>
      </c>
      <c r="J323" t="s">
        <v>806</v>
      </c>
    </row>
    <row r="324" spans="1:10" x14ac:dyDescent="0.35">
      <c r="A324" t="s">
        <v>807</v>
      </c>
      <c r="B324">
        <v>178706576</v>
      </c>
      <c r="C324">
        <v>55</v>
      </c>
      <c r="D324" s="1">
        <v>24617.25</v>
      </c>
      <c r="E324" t="s">
        <v>741</v>
      </c>
      <c r="F324" t="s">
        <v>232</v>
      </c>
      <c r="G324" t="s">
        <v>13</v>
      </c>
      <c r="H324" s="3">
        <v>130151.8406</v>
      </c>
      <c r="I324" s="3">
        <v>36442.515399999997</v>
      </c>
      <c r="J324" t="s">
        <v>808</v>
      </c>
    </row>
    <row r="325" spans="1:10" x14ac:dyDescent="0.35">
      <c r="A325" t="s">
        <v>809</v>
      </c>
      <c r="B325">
        <v>22623932</v>
      </c>
      <c r="C325">
        <v>76</v>
      </c>
      <c r="D325" s="1">
        <v>16947</v>
      </c>
      <c r="E325" t="s">
        <v>741</v>
      </c>
      <c r="F325" t="s">
        <v>810</v>
      </c>
      <c r="G325" t="s">
        <v>13</v>
      </c>
      <c r="H325" s="3">
        <v>285189.07150000002</v>
      </c>
      <c r="I325" s="3">
        <v>138691.9485</v>
      </c>
      <c r="J325" t="s">
        <v>811</v>
      </c>
    </row>
    <row r="326" spans="1:10" x14ac:dyDescent="0.35">
      <c r="A326" t="s">
        <v>812</v>
      </c>
      <c r="B326">
        <v>948267384</v>
      </c>
      <c r="C326">
        <v>39</v>
      </c>
      <c r="D326" s="1">
        <v>30461.25</v>
      </c>
      <c r="E326" t="s">
        <v>741</v>
      </c>
      <c r="F326" t="s">
        <v>81</v>
      </c>
      <c r="G326" t="s">
        <v>13</v>
      </c>
      <c r="H326" s="3">
        <v>474517.29119999998</v>
      </c>
      <c r="I326" s="3">
        <v>103981.18030000001</v>
      </c>
      <c r="J326" t="s">
        <v>813</v>
      </c>
    </row>
    <row r="327" spans="1:10" x14ac:dyDescent="0.35">
      <c r="A327" t="s">
        <v>814</v>
      </c>
      <c r="B327">
        <v>576517360</v>
      </c>
      <c r="C327">
        <v>37</v>
      </c>
      <c r="D327" s="1">
        <v>31191.75</v>
      </c>
      <c r="E327" t="s">
        <v>741</v>
      </c>
      <c r="F327" t="s">
        <v>112</v>
      </c>
      <c r="G327" t="s">
        <v>13</v>
      </c>
      <c r="H327" s="3">
        <v>296574.40059999999</v>
      </c>
      <c r="I327" s="3">
        <v>128009.78780000001</v>
      </c>
      <c r="J327" t="s">
        <v>815</v>
      </c>
    </row>
    <row r="328" spans="1:10" x14ac:dyDescent="0.35">
      <c r="A328" t="s">
        <v>816</v>
      </c>
      <c r="B328">
        <v>144336359</v>
      </c>
      <c r="C328">
        <v>62</v>
      </c>
      <c r="D328" s="1">
        <v>22060.5</v>
      </c>
      <c r="E328" t="s">
        <v>741</v>
      </c>
      <c r="F328" t="s">
        <v>229</v>
      </c>
      <c r="G328" t="s">
        <v>13</v>
      </c>
      <c r="H328" s="3">
        <v>503726.77519999997</v>
      </c>
      <c r="I328" s="3">
        <v>218434.24710000001</v>
      </c>
      <c r="J328" t="s">
        <v>817</v>
      </c>
    </row>
    <row r="329" spans="1:10" x14ac:dyDescent="0.35">
      <c r="A329" t="s">
        <v>818</v>
      </c>
      <c r="B329">
        <v>301533948</v>
      </c>
      <c r="C329">
        <v>57</v>
      </c>
      <c r="D329" s="1">
        <v>23886.75</v>
      </c>
      <c r="E329" t="s">
        <v>741</v>
      </c>
      <c r="F329" t="s">
        <v>163</v>
      </c>
      <c r="G329" t="s">
        <v>13</v>
      </c>
      <c r="H329" s="3">
        <v>260544.94519999999</v>
      </c>
      <c r="I329" s="3">
        <v>248111.92319999999</v>
      </c>
      <c r="J329" t="s">
        <v>819</v>
      </c>
    </row>
    <row r="330" spans="1:10" x14ac:dyDescent="0.35">
      <c r="A330" t="s">
        <v>820</v>
      </c>
      <c r="B330">
        <v>894379240</v>
      </c>
      <c r="C330">
        <v>71</v>
      </c>
      <c r="D330" s="1">
        <v>18773.25</v>
      </c>
      <c r="E330" t="s">
        <v>741</v>
      </c>
      <c r="F330" t="s">
        <v>48</v>
      </c>
      <c r="G330" t="s">
        <v>13</v>
      </c>
      <c r="H330" s="3">
        <v>418166.68190000003</v>
      </c>
      <c r="I330" s="3">
        <v>127576.2758</v>
      </c>
      <c r="J330" t="s">
        <v>821</v>
      </c>
    </row>
    <row r="331" spans="1:10" x14ac:dyDescent="0.35">
      <c r="A331" t="s">
        <v>822</v>
      </c>
      <c r="B331">
        <v>169459563</v>
      </c>
      <c r="C331">
        <v>67</v>
      </c>
      <c r="D331" s="1">
        <v>20234.25</v>
      </c>
      <c r="E331" t="s">
        <v>741</v>
      </c>
      <c r="F331" t="s">
        <v>398</v>
      </c>
      <c r="G331" t="s">
        <v>13</v>
      </c>
      <c r="H331" s="3">
        <v>869859.48080000002</v>
      </c>
      <c r="I331" s="3">
        <v>155564.5471</v>
      </c>
      <c r="J331" t="s">
        <v>823</v>
      </c>
    </row>
    <row r="332" spans="1:10" x14ac:dyDescent="0.35">
      <c r="A332" t="s">
        <v>824</v>
      </c>
      <c r="B332">
        <v>252358075</v>
      </c>
      <c r="C332">
        <v>81</v>
      </c>
      <c r="D332" s="1">
        <v>15120.75</v>
      </c>
      <c r="E332" t="s">
        <v>741</v>
      </c>
      <c r="F332" t="s">
        <v>825</v>
      </c>
      <c r="G332" t="s">
        <v>13</v>
      </c>
      <c r="H332" s="3">
        <v>575717.5</v>
      </c>
      <c r="I332" s="3">
        <v>277726.12199999997</v>
      </c>
      <c r="J332" t="s">
        <v>826</v>
      </c>
    </row>
    <row r="333" spans="1:10" x14ac:dyDescent="0.35">
      <c r="A333" t="s">
        <v>827</v>
      </c>
      <c r="B333">
        <v>97698731</v>
      </c>
      <c r="C333">
        <v>50</v>
      </c>
      <c r="D333" s="1">
        <v>26443.5</v>
      </c>
      <c r="E333" t="s">
        <v>741</v>
      </c>
      <c r="F333" t="s">
        <v>183</v>
      </c>
      <c r="G333" t="s">
        <v>13</v>
      </c>
      <c r="H333" s="3">
        <v>86942.183399999994</v>
      </c>
      <c r="I333" s="3">
        <v>36464.5746</v>
      </c>
      <c r="J333" t="s">
        <v>828</v>
      </c>
    </row>
    <row r="334" spans="1:10" x14ac:dyDescent="0.35">
      <c r="A334" t="s">
        <v>829</v>
      </c>
      <c r="B334">
        <v>506875531</v>
      </c>
      <c r="C334">
        <v>38</v>
      </c>
      <c r="D334" s="1">
        <v>30826.5</v>
      </c>
      <c r="E334" t="s">
        <v>741</v>
      </c>
      <c r="F334" t="s">
        <v>424</v>
      </c>
      <c r="G334" t="s">
        <v>13</v>
      </c>
      <c r="H334" s="3">
        <v>144974.24179999999</v>
      </c>
      <c r="I334" s="3">
        <v>37512.085099999997</v>
      </c>
      <c r="J334" t="s">
        <v>830</v>
      </c>
    </row>
    <row r="335" spans="1:10" x14ac:dyDescent="0.35">
      <c r="A335" t="s">
        <v>831</v>
      </c>
      <c r="B335">
        <v>440841498</v>
      </c>
      <c r="C335">
        <v>71</v>
      </c>
      <c r="D335" s="1">
        <v>18773.25</v>
      </c>
      <c r="E335" t="s">
        <v>741</v>
      </c>
      <c r="F335" t="s">
        <v>444</v>
      </c>
      <c r="G335" t="s">
        <v>13</v>
      </c>
      <c r="H335" s="3">
        <v>756163.86120000004</v>
      </c>
      <c r="I335" s="3">
        <v>363493.99060000002</v>
      </c>
      <c r="J335" t="s">
        <v>832</v>
      </c>
    </row>
    <row r="336" spans="1:10" x14ac:dyDescent="0.35">
      <c r="A336" t="s">
        <v>833</v>
      </c>
      <c r="B336">
        <v>403244085</v>
      </c>
      <c r="C336">
        <v>59</v>
      </c>
      <c r="D336" s="1">
        <v>23156.25</v>
      </c>
      <c r="E336" t="s">
        <v>741</v>
      </c>
      <c r="F336" t="s">
        <v>51</v>
      </c>
      <c r="G336" t="s">
        <v>13</v>
      </c>
      <c r="H336" s="3">
        <v>156752.0877</v>
      </c>
      <c r="I336" s="3">
        <v>57451.118900000001</v>
      </c>
      <c r="J336" t="s">
        <v>834</v>
      </c>
    </row>
    <row r="337" spans="1:10" x14ac:dyDescent="0.35">
      <c r="A337" t="s">
        <v>835</v>
      </c>
      <c r="B337">
        <v>851201007</v>
      </c>
      <c r="C337">
        <v>74</v>
      </c>
      <c r="D337" s="1">
        <v>17677.5</v>
      </c>
      <c r="E337" t="s">
        <v>741</v>
      </c>
      <c r="F337" t="s">
        <v>25</v>
      </c>
      <c r="G337" t="s">
        <v>13</v>
      </c>
      <c r="H337" s="3">
        <v>475504.32929999998</v>
      </c>
      <c r="I337" s="3">
        <v>279596.54560000001</v>
      </c>
      <c r="J337" t="s">
        <v>836</v>
      </c>
    </row>
    <row r="338" spans="1:10" x14ac:dyDescent="0.35">
      <c r="A338" t="s">
        <v>837</v>
      </c>
      <c r="B338">
        <v>132748811</v>
      </c>
      <c r="C338">
        <v>75</v>
      </c>
      <c r="D338" s="1">
        <v>17312.25</v>
      </c>
      <c r="E338" t="s">
        <v>741</v>
      </c>
      <c r="F338" t="s">
        <v>147</v>
      </c>
      <c r="G338" t="s">
        <v>13</v>
      </c>
      <c r="H338" s="3">
        <v>1284147.6587</v>
      </c>
      <c r="I338" s="3">
        <v>786017.82270000002</v>
      </c>
      <c r="J338" t="s">
        <v>838</v>
      </c>
    </row>
    <row r="339" spans="1:10" x14ac:dyDescent="0.35">
      <c r="A339" t="s">
        <v>839</v>
      </c>
      <c r="B339">
        <v>73737578</v>
      </c>
      <c r="C339">
        <v>81</v>
      </c>
      <c r="D339" s="1">
        <v>15120.75</v>
      </c>
      <c r="E339" t="s">
        <v>741</v>
      </c>
      <c r="F339" t="s">
        <v>840</v>
      </c>
      <c r="G339" t="s">
        <v>13</v>
      </c>
      <c r="H339" s="3">
        <v>859187.78579999995</v>
      </c>
      <c r="I339" s="3">
        <v>298167.2867</v>
      </c>
      <c r="J339" t="s">
        <v>841</v>
      </c>
    </row>
    <row r="340" spans="1:10" x14ac:dyDescent="0.35">
      <c r="A340" t="s">
        <v>842</v>
      </c>
      <c r="B340">
        <v>646777420</v>
      </c>
      <c r="C340">
        <v>81</v>
      </c>
      <c r="D340" s="1">
        <v>15120.75</v>
      </c>
      <c r="E340" t="s">
        <v>741</v>
      </c>
      <c r="F340" t="s">
        <v>130</v>
      </c>
      <c r="G340" t="s">
        <v>13</v>
      </c>
      <c r="H340" s="3">
        <v>822927.44689999998</v>
      </c>
      <c r="I340" s="3">
        <v>249132.11180000001</v>
      </c>
      <c r="J340" t="s">
        <v>843</v>
      </c>
    </row>
    <row r="341" spans="1:10" x14ac:dyDescent="0.35">
      <c r="A341" t="s">
        <v>844</v>
      </c>
      <c r="B341">
        <v>204639853</v>
      </c>
      <c r="C341">
        <v>59</v>
      </c>
      <c r="D341" s="1">
        <v>23156.25</v>
      </c>
      <c r="E341" t="s">
        <v>741</v>
      </c>
      <c r="F341" t="s">
        <v>150</v>
      </c>
      <c r="G341" t="s">
        <v>13</v>
      </c>
      <c r="H341" s="3">
        <v>334449.40159999998</v>
      </c>
      <c r="I341" s="3">
        <v>0</v>
      </c>
      <c r="J341" t="s">
        <v>845</v>
      </c>
    </row>
    <row r="342" spans="1:10" x14ac:dyDescent="0.35">
      <c r="A342" t="s">
        <v>846</v>
      </c>
      <c r="B342">
        <v>928702324</v>
      </c>
      <c r="C342">
        <v>19</v>
      </c>
      <c r="D342" s="1">
        <v>37766.25</v>
      </c>
      <c r="E342" t="s">
        <v>741</v>
      </c>
      <c r="F342" t="s">
        <v>847</v>
      </c>
      <c r="G342" t="s">
        <v>13</v>
      </c>
      <c r="H342" s="3">
        <v>133990.3878</v>
      </c>
      <c r="I342" s="3">
        <v>32637.6587</v>
      </c>
      <c r="J342" t="s">
        <v>848</v>
      </c>
    </row>
    <row r="343" spans="1:10" x14ac:dyDescent="0.35">
      <c r="A343" t="s">
        <v>849</v>
      </c>
      <c r="B343">
        <v>122621145</v>
      </c>
      <c r="C343">
        <v>30</v>
      </c>
      <c r="D343" s="1">
        <v>33748.5</v>
      </c>
      <c r="E343" t="s">
        <v>741</v>
      </c>
      <c r="F343" t="s">
        <v>54</v>
      </c>
      <c r="G343" t="s">
        <v>13</v>
      </c>
      <c r="H343" s="3">
        <v>19577.679899999999</v>
      </c>
      <c r="I343" s="3">
        <v>3719.7592</v>
      </c>
      <c r="J343" t="s">
        <v>850</v>
      </c>
    </row>
    <row r="344" spans="1:10" x14ac:dyDescent="0.35">
      <c r="A344" t="s">
        <v>851</v>
      </c>
      <c r="B344">
        <v>78082765</v>
      </c>
      <c r="C344">
        <v>78</v>
      </c>
      <c r="D344" s="1">
        <v>16216.5</v>
      </c>
      <c r="E344" t="s">
        <v>741</v>
      </c>
      <c r="F344" t="s">
        <v>178</v>
      </c>
      <c r="G344" t="s">
        <v>13</v>
      </c>
      <c r="H344" s="3">
        <v>192069.95610000001</v>
      </c>
      <c r="I344" s="3">
        <v>55476.950100000002</v>
      </c>
      <c r="J344" t="s">
        <v>852</v>
      </c>
    </row>
    <row r="345" spans="1:10" x14ac:dyDescent="0.35">
      <c r="A345" t="s">
        <v>853</v>
      </c>
      <c r="B345">
        <v>170783195</v>
      </c>
      <c r="C345">
        <v>25</v>
      </c>
      <c r="D345" s="1">
        <v>35574.75</v>
      </c>
      <c r="E345" t="s">
        <v>741</v>
      </c>
      <c r="F345" t="s">
        <v>189</v>
      </c>
      <c r="G345" t="s">
        <v>13</v>
      </c>
      <c r="H345" s="3">
        <v>2379512.821</v>
      </c>
      <c r="I345" s="3">
        <v>259385.06169999999</v>
      </c>
      <c r="J345" t="s">
        <v>854</v>
      </c>
    </row>
    <row r="346" spans="1:10" x14ac:dyDescent="0.35">
      <c r="A346" t="s">
        <v>855</v>
      </c>
      <c r="B346">
        <v>231990058</v>
      </c>
      <c r="C346">
        <v>23</v>
      </c>
      <c r="D346" s="1">
        <v>36305.25</v>
      </c>
      <c r="E346" t="s">
        <v>741</v>
      </c>
      <c r="F346" t="s">
        <v>223</v>
      </c>
      <c r="G346" t="s">
        <v>13</v>
      </c>
      <c r="H346" s="3">
        <v>211383.9639</v>
      </c>
      <c r="I346" s="3">
        <v>71354.189899999998</v>
      </c>
      <c r="J346" t="s">
        <v>856</v>
      </c>
    </row>
    <row r="347" spans="1:10" x14ac:dyDescent="0.35">
      <c r="A347" t="s">
        <v>857</v>
      </c>
      <c r="B347">
        <v>461991682</v>
      </c>
      <c r="C347">
        <v>30</v>
      </c>
      <c r="D347" s="1">
        <v>33748.5</v>
      </c>
      <c r="E347" t="s">
        <v>741</v>
      </c>
      <c r="F347" t="s">
        <v>668</v>
      </c>
      <c r="G347" t="s">
        <v>13</v>
      </c>
      <c r="H347" s="3">
        <v>227890.45439999999</v>
      </c>
      <c r="I347" s="3">
        <v>240098.87160000001</v>
      </c>
      <c r="J347" t="s">
        <v>858</v>
      </c>
    </row>
    <row r="348" spans="1:10" x14ac:dyDescent="0.35">
      <c r="A348" t="s">
        <v>859</v>
      </c>
      <c r="B348">
        <v>812442483</v>
      </c>
      <c r="C348">
        <v>23</v>
      </c>
      <c r="D348" s="1">
        <v>36305.25</v>
      </c>
      <c r="E348" t="s">
        <v>741</v>
      </c>
      <c r="F348" t="s">
        <v>42</v>
      </c>
      <c r="G348" t="s">
        <v>13</v>
      </c>
      <c r="H348" s="3">
        <v>2937041.9703000002</v>
      </c>
      <c r="I348" s="3">
        <v>1661769.8336</v>
      </c>
      <c r="J348" t="s">
        <v>860</v>
      </c>
    </row>
    <row r="349" spans="1:10" x14ac:dyDescent="0.35">
      <c r="A349" t="s">
        <v>861</v>
      </c>
      <c r="B349">
        <v>757646735</v>
      </c>
      <c r="C349">
        <v>58</v>
      </c>
      <c r="D349" s="1">
        <v>23521.5</v>
      </c>
      <c r="E349" t="s">
        <v>741</v>
      </c>
      <c r="F349" t="s">
        <v>593</v>
      </c>
      <c r="G349" t="s">
        <v>13</v>
      </c>
      <c r="H349" s="3">
        <v>106528.1311</v>
      </c>
      <c r="I349" s="3">
        <v>28706.527999999998</v>
      </c>
      <c r="J349" t="s">
        <v>862</v>
      </c>
    </row>
    <row r="350" spans="1:10" x14ac:dyDescent="0.35">
      <c r="A350" t="s">
        <v>863</v>
      </c>
      <c r="B350">
        <v>262138687</v>
      </c>
      <c r="C350">
        <v>33</v>
      </c>
      <c r="D350" s="1">
        <v>32652.75</v>
      </c>
      <c r="E350" t="s">
        <v>741</v>
      </c>
      <c r="F350" t="s">
        <v>864</v>
      </c>
      <c r="G350" t="s">
        <v>13</v>
      </c>
      <c r="H350" s="3">
        <v>1818216.1562000001</v>
      </c>
      <c r="I350" s="3">
        <v>886562.19779999997</v>
      </c>
      <c r="J350" t="s">
        <v>865</v>
      </c>
    </row>
    <row r="351" spans="1:10" x14ac:dyDescent="0.35">
      <c r="A351" t="s">
        <v>866</v>
      </c>
      <c r="B351">
        <v>547525888</v>
      </c>
      <c r="C351">
        <v>47</v>
      </c>
      <c r="D351" s="1">
        <v>27539.25</v>
      </c>
      <c r="E351" t="s">
        <v>741</v>
      </c>
      <c r="F351" t="s">
        <v>253</v>
      </c>
      <c r="G351" t="s">
        <v>13</v>
      </c>
      <c r="H351" s="3">
        <v>269460.70069999999</v>
      </c>
      <c r="I351" s="3">
        <v>121257.3153</v>
      </c>
      <c r="J351" t="s">
        <v>867</v>
      </c>
    </row>
    <row r="352" spans="1:10" x14ac:dyDescent="0.35">
      <c r="A352" t="s">
        <v>868</v>
      </c>
      <c r="B352">
        <v>167654139</v>
      </c>
      <c r="C352">
        <v>26</v>
      </c>
      <c r="D352" s="1">
        <v>35209.5</v>
      </c>
      <c r="E352" t="s">
        <v>741</v>
      </c>
      <c r="F352" t="s">
        <v>489</v>
      </c>
      <c r="G352" t="s">
        <v>13</v>
      </c>
      <c r="H352" s="3">
        <v>21912.760300000002</v>
      </c>
      <c r="I352" s="3">
        <v>9501.2358999999997</v>
      </c>
      <c r="J352" t="s">
        <v>869</v>
      </c>
    </row>
    <row r="353" spans="1:10" x14ac:dyDescent="0.35">
      <c r="A353" t="s">
        <v>870</v>
      </c>
      <c r="B353">
        <v>192928937</v>
      </c>
      <c r="C353">
        <v>63</v>
      </c>
      <c r="D353" s="1">
        <v>21695.25</v>
      </c>
      <c r="E353" t="s">
        <v>741</v>
      </c>
      <c r="F353" t="s">
        <v>451</v>
      </c>
      <c r="G353" t="s">
        <v>13</v>
      </c>
      <c r="H353" s="3">
        <v>499696.30119999999</v>
      </c>
      <c r="I353" s="3">
        <v>367776.47769999999</v>
      </c>
      <c r="J353" t="s">
        <v>871</v>
      </c>
    </row>
    <row r="354" spans="1:10" x14ac:dyDescent="0.35">
      <c r="A354" t="s">
        <v>872</v>
      </c>
      <c r="B354">
        <v>502376688</v>
      </c>
      <c r="C354">
        <v>20</v>
      </c>
      <c r="D354" s="1">
        <v>37401</v>
      </c>
      <c r="E354" t="s">
        <v>741</v>
      </c>
      <c r="F354" t="s">
        <v>413</v>
      </c>
      <c r="G354" t="s">
        <v>13</v>
      </c>
      <c r="H354" s="3">
        <v>968531.37340000004</v>
      </c>
      <c r="I354" s="3">
        <v>357956.38860000001</v>
      </c>
      <c r="J354" t="s">
        <v>873</v>
      </c>
    </row>
    <row r="355" spans="1:10" x14ac:dyDescent="0.35">
      <c r="A355" t="s">
        <v>874</v>
      </c>
      <c r="B355">
        <v>385409761</v>
      </c>
      <c r="C355">
        <v>54</v>
      </c>
      <c r="D355" s="1">
        <v>24982.5</v>
      </c>
      <c r="E355" t="s">
        <v>741</v>
      </c>
      <c r="F355" t="s">
        <v>588</v>
      </c>
      <c r="G355" t="s">
        <v>13</v>
      </c>
      <c r="H355" s="3">
        <v>194915.47839999999</v>
      </c>
      <c r="I355" s="3">
        <v>99759.150899999993</v>
      </c>
      <c r="J355" t="s">
        <v>875</v>
      </c>
    </row>
    <row r="356" spans="1:10" x14ac:dyDescent="0.35">
      <c r="A356" t="s">
        <v>876</v>
      </c>
      <c r="B356">
        <v>804813466</v>
      </c>
      <c r="C356">
        <v>56</v>
      </c>
      <c r="D356" s="1">
        <v>24252</v>
      </c>
      <c r="E356" t="s">
        <v>741</v>
      </c>
      <c r="F356" t="s">
        <v>847</v>
      </c>
      <c r="G356" t="s">
        <v>13</v>
      </c>
      <c r="H356" s="3">
        <v>665273.41350000002</v>
      </c>
      <c r="I356" s="3">
        <v>142584.27480000001</v>
      </c>
      <c r="J356" t="s">
        <v>877</v>
      </c>
    </row>
    <row r="357" spans="1:10" x14ac:dyDescent="0.35">
      <c r="A357" t="s">
        <v>878</v>
      </c>
      <c r="B357">
        <v>715678008</v>
      </c>
      <c r="C357">
        <v>84</v>
      </c>
      <c r="D357" s="1">
        <v>14025</v>
      </c>
      <c r="E357" t="s">
        <v>741</v>
      </c>
      <c r="F357" t="s">
        <v>312</v>
      </c>
      <c r="G357" t="s">
        <v>13</v>
      </c>
      <c r="H357" s="3">
        <v>74747.863100000002</v>
      </c>
      <c r="I357" s="3">
        <v>39677.924500000001</v>
      </c>
      <c r="J357" t="s">
        <v>879</v>
      </c>
    </row>
    <row r="358" spans="1:10" x14ac:dyDescent="0.35">
      <c r="A358" t="s">
        <v>880</v>
      </c>
      <c r="B358">
        <v>258712750</v>
      </c>
      <c r="C358">
        <v>22</v>
      </c>
      <c r="D358" s="1">
        <v>36670.5</v>
      </c>
      <c r="E358" t="s">
        <v>741</v>
      </c>
      <c r="F358" t="s">
        <v>282</v>
      </c>
      <c r="G358" t="s">
        <v>13</v>
      </c>
      <c r="H358" s="3">
        <v>0</v>
      </c>
      <c r="I358" s="3">
        <v>0</v>
      </c>
      <c r="J358" t="s">
        <v>881</v>
      </c>
    </row>
    <row r="359" spans="1:10" x14ac:dyDescent="0.35">
      <c r="A359" t="s">
        <v>882</v>
      </c>
      <c r="B359">
        <v>872032299</v>
      </c>
      <c r="C359">
        <v>38</v>
      </c>
      <c r="D359" s="1">
        <v>30826.5</v>
      </c>
      <c r="E359" t="s">
        <v>741</v>
      </c>
      <c r="F359" t="s">
        <v>883</v>
      </c>
      <c r="G359" t="s">
        <v>13</v>
      </c>
      <c r="H359" s="3">
        <v>267320.98119999998</v>
      </c>
      <c r="I359" s="3">
        <v>132591.20670000001</v>
      </c>
      <c r="J359" t="s">
        <v>884</v>
      </c>
    </row>
    <row r="360" spans="1:10" x14ac:dyDescent="0.35">
      <c r="A360" t="s">
        <v>885</v>
      </c>
      <c r="B360">
        <v>729442003</v>
      </c>
      <c r="C360">
        <v>38</v>
      </c>
      <c r="D360" s="1">
        <v>30826.5</v>
      </c>
      <c r="E360" t="s">
        <v>741</v>
      </c>
      <c r="F360" t="s">
        <v>886</v>
      </c>
      <c r="G360" t="s">
        <v>13</v>
      </c>
      <c r="H360" s="3">
        <v>1034707.968</v>
      </c>
      <c r="I360" s="3">
        <v>177840.432</v>
      </c>
      <c r="J360" t="s">
        <v>887</v>
      </c>
    </row>
    <row r="361" spans="1:10" x14ac:dyDescent="0.35">
      <c r="A361" t="s">
        <v>888</v>
      </c>
      <c r="B361">
        <v>449778041</v>
      </c>
      <c r="C361">
        <v>45</v>
      </c>
      <c r="D361" s="1">
        <v>28269.75</v>
      </c>
      <c r="E361" t="s">
        <v>741</v>
      </c>
      <c r="F361" t="s">
        <v>45</v>
      </c>
      <c r="G361" t="s">
        <v>13</v>
      </c>
      <c r="H361" s="3">
        <v>124384.22500000001</v>
      </c>
      <c r="I361" s="3">
        <v>40097.546199999997</v>
      </c>
      <c r="J361" t="s">
        <v>889</v>
      </c>
    </row>
    <row r="362" spans="1:10" x14ac:dyDescent="0.35">
      <c r="A362" t="s">
        <v>890</v>
      </c>
      <c r="B362">
        <v>796218942</v>
      </c>
      <c r="C362">
        <v>82</v>
      </c>
      <c r="D362" s="1">
        <v>14755.5</v>
      </c>
      <c r="E362" t="s">
        <v>741</v>
      </c>
      <c r="F362" t="s">
        <v>320</v>
      </c>
      <c r="G362" t="s">
        <v>13</v>
      </c>
      <c r="H362" s="3">
        <v>298094.80739999999</v>
      </c>
      <c r="I362" s="3">
        <v>81402.8128</v>
      </c>
      <c r="J362" t="s">
        <v>891</v>
      </c>
    </row>
    <row r="363" spans="1:10" x14ac:dyDescent="0.35">
      <c r="A363" t="s">
        <v>892</v>
      </c>
      <c r="B363">
        <v>900757172</v>
      </c>
      <c r="C363">
        <v>61</v>
      </c>
      <c r="D363" s="1">
        <v>22425.75</v>
      </c>
      <c r="E363" t="s">
        <v>741</v>
      </c>
      <c r="F363" t="s">
        <v>467</v>
      </c>
      <c r="G363" t="s">
        <v>13</v>
      </c>
      <c r="H363" s="3">
        <v>209516.45689999999</v>
      </c>
      <c r="I363" s="3">
        <v>248338.62390000001</v>
      </c>
      <c r="J363" t="s">
        <v>893</v>
      </c>
    </row>
    <row r="364" spans="1:10" x14ac:dyDescent="0.35">
      <c r="A364" t="s">
        <v>894</v>
      </c>
      <c r="B364">
        <v>577319707</v>
      </c>
      <c r="C364">
        <v>39</v>
      </c>
      <c r="D364" s="1">
        <v>30461.25</v>
      </c>
      <c r="E364" t="s">
        <v>741</v>
      </c>
      <c r="F364" t="s">
        <v>641</v>
      </c>
      <c r="G364" t="s">
        <v>13</v>
      </c>
      <c r="H364" s="3">
        <v>303063.20150000002</v>
      </c>
      <c r="I364" s="3">
        <v>38965.268799999998</v>
      </c>
      <c r="J364" t="s">
        <v>895</v>
      </c>
    </row>
    <row r="365" spans="1:10" x14ac:dyDescent="0.35">
      <c r="A365" t="s">
        <v>896</v>
      </c>
      <c r="B365">
        <v>35553470</v>
      </c>
      <c r="C365">
        <v>73</v>
      </c>
      <c r="D365" s="1">
        <v>18042.75</v>
      </c>
      <c r="E365" t="s">
        <v>741</v>
      </c>
      <c r="F365" t="s">
        <v>285</v>
      </c>
      <c r="G365" t="s">
        <v>13</v>
      </c>
      <c r="H365" s="3">
        <v>289254.17499999999</v>
      </c>
      <c r="I365" s="3">
        <v>101007.5579</v>
      </c>
      <c r="J365" t="s">
        <v>897</v>
      </c>
    </row>
    <row r="366" spans="1:10" x14ac:dyDescent="0.35">
      <c r="A366" t="s">
        <v>898</v>
      </c>
      <c r="B366">
        <v>506918699</v>
      </c>
      <c r="C366">
        <v>84</v>
      </c>
      <c r="D366" s="1">
        <v>14025</v>
      </c>
      <c r="E366" t="s">
        <v>741</v>
      </c>
      <c r="F366" t="s">
        <v>593</v>
      </c>
      <c r="G366" t="s">
        <v>13</v>
      </c>
      <c r="H366" s="3">
        <v>310706.3665</v>
      </c>
      <c r="I366" s="3">
        <v>101356.63989999999</v>
      </c>
      <c r="J366" t="s">
        <v>899</v>
      </c>
    </row>
    <row r="367" spans="1:10" x14ac:dyDescent="0.35">
      <c r="A367" t="s">
        <v>900</v>
      </c>
      <c r="B367">
        <v>521840446</v>
      </c>
      <c r="C367">
        <v>37</v>
      </c>
      <c r="D367" s="1">
        <v>31191.75</v>
      </c>
      <c r="E367" t="s">
        <v>741</v>
      </c>
      <c r="F367" t="s">
        <v>226</v>
      </c>
      <c r="G367" t="s">
        <v>13</v>
      </c>
      <c r="H367" s="3">
        <v>382944.19050000003</v>
      </c>
      <c r="I367" s="3">
        <v>202242.40059999999</v>
      </c>
      <c r="J367" t="s">
        <v>901</v>
      </c>
    </row>
    <row r="368" spans="1:10" x14ac:dyDescent="0.35">
      <c r="A368" t="s">
        <v>902</v>
      </c>
      <c r="B368">
        <v>257404688</v>
      </c>
      <c r="C368">
        <v>48</v>
      </c>
      <c r="D368" s="1">
        <v>27174</v>
      </c>
      <c r="E368" t="s">
        <v>741</v>
      </c>
      <c r="F368" t="s">
        <v>172</v>
      </c>
      <c r="G368" t="s">
        <v>13</v>
      </c>
      <c r="H368" s="3">
        <v>1620762.6377999999</v>
      </c>
      <c r="I368" s="3">
        <v>638850.60640000005</v>
      </c>
      <c r="J368" t="s">
        <v>903</v>
      </c>
    </row>
    <row r="369" spans="1:10" x14ac:dyDescent="0.35">
      <c r="A369" t="s">
        <v>904</v>
      </c>
      <c r="B369">
        <v>719348711</v>
      </c>
      <c r="C369">
        <v>38</v>
      </c>
      <c r="D369" s="1">
        <v>30826.5</v>
      </c>
      <c r="E369" t="s">
        <v>741</v>
      </c>
      <c r="F369" t="s">
        <v>905</v>
      </c>
      <c r="G369" t="s">
        <v>13</v>
      </c>
      <c r="H369" s="3">
        <v>1637696.3591</v>
      </c>
      <c r="I369" s="3">
        <v>282767.71669999999</v>
      </c>
      <c r="J369" t="s">
        <v>906</v>
      </c>
    </row>
    <row r="370" spans="1:10" x14ac:dyDescent="0.35">
      <c r="A370" t="s">
        <v>907</v>
      </c>
      <c r="B370">
        <v>711108813</v>
      </c>
      <c r="C370">
        <v>63</v>
      </c>
      <c r="D370" s="1">
        <v>21695.25</v>
      </c>
      <c r="E370" t="s">
        <v>741</v>
      </c>
      <c r="F370" t="s">
        <v>444</v>
      </c>
      <c r="G370" t="s">
        <v>13</v>
      </c>
      <c r="H370" s="3">
        <v>453952.59159999999</v>
      </c>
      <c r="I370" s="3">
        <v>301474.26899999997</v>
      </c>
      <c r="J370" t="s">
        <v>908</v>
      </c>
    </row>
    <row r="371" spans="1:10" x14ac:dyDescent="0.35">
      <c r="A371" t="s">
        <v>909</v>
      </c>
      <c r="B371">
        <v>694422009</v>
      </c>
      <c r="C371">
        <v>84</v>
      </c>
      <c r="D371" s="1">
        <v>14025</v>
      </c>
      <c r="E371" t="s">
        <v>741</v>
      </c>
      <c r="F371" t="s">
        <v>42</v>
      </c>
      <c r="G371" t="s">
        <v>13</v>
      </c>
      <c r="H371" s="3">
        <v>197645.50599999999</v>
      </c>
      <c r="I371" s="3">
        <v>205417.32930000001</v>
      </c>
      <c r="J371" t="s">
        <v>910</v>
      </c>
    </row>
    <row r="372" spans="1:10" x14ac:dyDescent="0.35">
      <c r="A372" t="s">
        <v>911</v>
      </c>
      <c r="B372">
        <v>783832158</v>
      </c>
      <c r="C372">
        <v>53</v>
      </c>
      <c r="D372" s="1">
        <v>25347.75</v>
      </c>
      <c r="E372" t="s">
        <v>741</v>
      </c>
      <c r="F372" t="s">
        <v>260</v>
      </c>
      <c r="G372" t="s">
        <v>13</v>
      </c>
      <c r="H372" s="3">
        <v>651520.19519999996</v>
      </c>
      <c r="I372" s="3">
        <v>378515.93640000001</v>
      </c>
      <c r="J372" t="s">
        <v>912</v>
      </c>
    </row>
    <row r="373" spans="1:10" x14ac:dyDescent="0.35">
      <c r="A373" t="s">
        <v>913</v>
      </c>
      <c r="B373">
        <v>66026445</v>
      </c>
      <c r="C373">
        <v>28</v>
      </c>
      <c r="D373" s="1">
        <v>34479</v>
      </c>
      <c r="E373" t="s">
        <v>741</v>
      </c>
      <c r="F373" t="s">
        <v>641</v>
      </c>
      <c r="G373" t="s">
        <v>13</v>
      </c>
      <c r="H373" s="3">
        <v>342290.01949999999</v>
      </c>
      <c r="I373" s="3">
        <v>86583.816300000006</v>
      </c>
      <c r="J373" t="s">
        <v>914</v>
      </c>
    </row>
    <row r="374" spans="1:10" x14ac:dyDescent="0.35">
      <c r="A374" t="s">
        <v>915</v>
      </c>
      <c r="B374">
        <v>343908925</v>
      </c>
      <c r="C374">
        <v>34</v>
      </c>
      <c r="D374" s="1">
        <v>32287.5</v>
      </c>
      <c r="E374" t="s">
        <v>741</v>
      </c>
      <c r="F374" t="s">
        <v>48</v>
      </c>
      <c r="G374" t="s">
        <v>13</v>
      </c>
      <c r="H374" s="3">
        <v>127718.6249</v>
      </c>
      <c r="I374" s="3">
        <v>169790.64249999999</v>
      </c>
      <c r="J374" t="s">
        <v>916</v>
      </c>
    </row>
    <row r="375" spans="1:10" x14ac:dyDescent="0.35">
      <c r="A375" t="s">
        <v>917</v>
      </c>
      <c r="B375">
        <v>848268059</v>
      </c>
      <c r="C375">
        <v>55</v>
      </c>
      <c r="D375" s="1">
        <v>24617.25</v>
      </c>
      <c r="E375" t="s">
        <v>741</v>
      </c>
      <c r="F375" t="s">
        <v>112</v>
      </c>
      <c r="G375" t="s">
        <v>13</v>
      </c>
      <c r="H375" s="3">
        <v>37777.299700000003</v>
      </c>
      <c r="I375" s="3">
        <v>12248.733899999999</v>
      </c>
      <c r="J375" t="s">
        <v>918</v>
      </c>
    </row>
    <row r="376" spans="1:10" x14ac:dyDescent="0.35">
      <c r="A376" t="s">
        <v>919</v>
      </c>
      <c r="B376">
        <v>213765198</v>
      </c>
      <c r="C376">
        <v>21</v>
      </c>
      <c r="D376" s="1">
        <v>37035.75</v>
      </c>
      <c r="E376" t="s">
        <v>741</v>
      </c>
      <c r="F376" t="s">
        <v>178</v>
      </c>
      <c r="G376" t="s">
        <v>13</v>
      </c>
      <c r="H376" s="3">
        <v>0</v>
      </c>
      <c r="I376" s="3">
        <v>0</v>
      </c>
      <c r="J376" t="s">
        <v>920</v>
      </c>
    </row>
    <row r="377" spans="1:10" x14ac:dyDescent="0.35">
      <c r="A377" t="s">
        <v>921</v>
      </c>
      <c r="B377">
        <v>519706370</v>
      </c>
      <c r="C377">
        <v>69</v>
      </c>
      <c r="D377" s="1">
        <v>19503.75</v>
      </c>
      <c r="E377" t="s">
        <v>741</v>
      </c>
      <c r="F377" t="s">
        <v>95</v>
      </c>
      <c r="G377" t="s">
        <v>13</v>
      </c>
      <c r="H377" s="3">
        <v>1866884.4861999999</v>
      </c>
      <c r="I377" s="3">
        <v>377737.50329999998</v>
      </c>
      <c r="J377" t="s">
        <v>922</v>
      </c>
    </row>
    <row r="378" spans="1:10" x14ac:dyDescent="0.35">
      <c r="A378" t="s">
        <v>923</v>
      </c>
      <c r="B378">
        <v>7308307</v>
      </c>
      <c r="C378">
        <v>36</v>
      </c>
      <c r="D378" s="1">
        <v>31557</v>
      </c>
      <c r="E378" t="s">
        <v>741</v>
      </c>
      <c r="F378" t="s">
        <v>12</v>
      </c>
      <c r="G378" t="s">
        <v>13</v>
      </c>
      <c r="H378" s="3">
        <v>668835.41760000004</v>
      </c>
      <c r="I378" s="3">
        <v>343972.50050000002</v>
      </c>
      <c r="J378" t="s">
        <v>924</v>
      </c>
    </row>
    <row r="379" spans="1:10" x14ac:dyDescent="0.35">
      <c r="A379" t="s">
        <v>925</v>
      </c>
      <c r="B379">
        <v>938249145</v>
      </c>
      <c r="C379">
        <v>37</v>
      </c>
      <c r="D379" s="1">
        <v>31191.75</v>
      </c>
      <c r="E379" t="s">
        <v>741</v>
      </c>
      <c r="F379" t="s">
        <v>147</v>
      </c>
      <c r="G379" t="s">
        <v>13</v>
      </c>
      <c r="H379" s="3">
        <v>674389.1875</v>
      </c>
      <c r="I379" s="3">
        <v>396217.13540000003</v>
      </c>
      <c r="J379" t="s">
        <v>926</v>
      </c>
    </row>
    <row r="380" spans="1:10" x14ac:dyDescent="0.35">
      <c r="A380" t="s">
        <v>927</v>
      </c>
      <c r="B380">
        <v>894934302</v>
      </c>
      <c r="C380">
        <v>31</v>
      </c>
      <c r="D380" s="1">
        <v>33383.25</v>
      </c>
      <c r="E380" t="s">
        <v>741</v>
      </c>
      <c r="F380" t="s">
        <v>519</v>
      </c>
      <c r="G380" t="s">
        <v>13</v>
      </c>
      <c r="H380" s="3">
        <v>329957.29879999999</v>
      </c>
      <c r="I380" s="3">
        <v>152164.77369999999</v>
      </c>
      <c r="J380" t="s">
        <v>928</v>
      </c>
    </row>
    <row r="381" spans="1:10" x14ac:dyDescent="0.35">
      <c r="A381" t="s">
        <v>929</v>
      </c>
      <c r="B381">
        <v>62136778</v>
      </c>
      <c r="C381">
        <v>43</v>
      </c>
      <c r="D381" s="1">
        <v>29000.25</v>
      </c>
      <c r="E381" t="s">
        <v>741</v>
      </c>
      <c r="F381" t="s">
        <v>930</v>
      </c>
      <c r="G381" t="s">
        <v>13</v>
      </c>
      <c r="H381" s="3">
        <v>360444.89380000002</v>
      </c>
      <c r="I381" s="3">
        <v>153789.82130000001</v>
      </c>
      <c r="J381" t="s">
        <v>931</v>
      </c>
    </row>
    <row r="382" spans="1:10" x14ac:dyDescent="0.35">
      <c r="A382" t="s">
        <v>932</v>
      </c>
      <c r="B382">
        <v>104344203</v>
      </c>
      <c r="C382">
        <v>65</v>
      </c>
      <c r="D382" s="1">
        <v>20964.75</v>
      </c>
      <c r="E382" t="s">
        <v>741</v>
      </c>
      <c r="F382" t="s">
        <v>118</v>
      </c>
      <c r="G382" t="s">
        <v>13</v>
      </c>
      <c r="H382" s="3">
        <v>1636294.1037999999</v>
      </c>
      <c r="I382" s="3">
        <v>809650.9094</v>
      </c>
      <c r="J382" t="s">
        <v>933</v>
      </c>
    </row>
    <row r="383" spans="1:10" x14ac:dyDescent="0.35">
      <c r="A383" t="s">
        <v>934</v>
      </c>
      <c r="B383">
        <v>326543835</v>
      </c>
      <c r="C383">
        <v>26</v>
      </c>
      <c r="D383" s="1">
        <v>35209.5</v>
      </c>
      <c r="E383" t="s">
        <v>741</v>
      </c>
      <c r="F383" t="s">
        <v>189</v>
      </c>
      <c r="G383" t="s">
        <v>13</v>
      </c>
      <c r="H383" s="3">
        <v>923978.35719999997</v>
      </c>
      <c r="I383" s="3">
        <v>256729.557</v>
      </c>
      <c r="J383" t="s">
        <v>935</v>
      </c>
    </row>
    <row r="384" spans="1:10" x14ac:dyDescent="0.35">
      <c r="A384" t="s">
        <v>936</v>
      </c>
      <c r="B384">
        <v>618776278</v>
      </c>
      <c r="C384">
        <v>51</v>
      </c>
      <c r="D384" s="1">
        <v>26078.25</v>
      </c>
      <c r="E384" t="s">
        <v>741</v>
      </c>
      <c r="F384" t="s">
        <v>172</v>
      </c>
      <c r="G384" t="s">
        <v>13</v>
      </c>
      <c r="H384" s="3">
        <v>270036.51020000002</v>
      </c>
      <c r="I384" s="3">
        <v>219513.5502</v>
      </c>
      <c r="J384" t="s">
        <v>937</v>
      </c>
    </row>
    <row r="385" spans="1:10" x14ac:dyDescent="0.35">
      <c r="A385" t="s">
        <v>938</v>
      </c>
      <c r="B385">
        <v>481270841</v>
      </c>
      <c r="C385">
        <v>67</v>
      </c>
      <c r="D385" s="1">
        <v>20234.25</v>
      </c>
      <c r="E385" t="s">
        <v>741</v>
      </c>
      <c r="F385" t="s">
        <v>33</v>
      </c>
      <c r="G385" t="s">
        <v>13</v>
      </c>
      <c r="H385" s="3">
        <v>2507452.9977000002</v>
      </c>
      <c r="I385" s="3">
        <v>276331.55489999999</v>
      </c>
      <c r="J385" t="s">
        <v>939</v>
      </c>
    </row>
    <row r="386" spans="1:10" x14ac:dyDescent="0.35">
      <c r="A386" t="s">
        <v>940</v>
      </c>
      <c r="B386">
        <v>728558350</v>
      </c>
      <c r="C386">
        <v>22</v>
      </c>
      <c r="D386" s="1">
        <v>36670.5</v>
      </c>
      <c r="E386" t="s">
        <v>741</v>
      </c>
      <c r="F386" t="s">
        <v>941</v>
      </c>
      <c r="G386" t="s">
        <v>13</v>
      </c>
      <c r="H386" s="3">
        <v>130415.9488</v>
      </c>
      <c r="I386" s="3">
        <v>84900.782699999996</v>
      </c>
      <c r="J386" t="s">
        <v>942</v>
      </c>
    </row>
    <row r="387" spans="1:10" x14ac:dyDescent="0.35">
      <c r="A387" t="s">
        <v>943</v>
      </c>
      <c r="B387">
        <v>385558417</v>
      </c>
      <c r="C387">
        <v>36</v>
      </c>
      <c r="D387" s="1">
        <v>31557</v>
      </c>
      <c r="E387" t="s">
        <v>741</v>
      </c>
      <c r="F387" t="s">
        <v>33</v>
      </c>
      <c r="G387" t="s">
        <v>13</v>
      </c>
      <c r="H387" s="3">
        <v>289123.0368</v>
      </c>
      <c r="I387" s="3">
        <v>50040.525600000001</v>
      </c>
      <c r="J387" t="s">
        <v>944</v>
      </c>
    </row>
    <row r="388" spans="1:10" x14ac:dyDescent="0.35">
      <c r="A388" t="s">
        <v>945</v>
      </c>
      <c r="B388">
        <v>852176724</v>
      </c>
      <c r="C388">
        <v>73</v>
      </c>
      <c r="D388" s="1">
        <v>18042.75</v>
      </c>
      <c r="E388" t="s">
        <v>741</v>
      </c>
      <c r="F388" t="s">
        <v>163</v>
      </c>
      <c r="G388" t="s">
        <v>13</v>
      </c>
      <c r="H388" s="3">
        <v>1924837.5447</v>
      </c>
      <c r="I388" s="3">
        <v>503686.52140000003</v>
      </c>
      <c r="J388" t="s">
        <v>946</v>
      </c>
    </row>
    <row r="389" spans="1:10" x14ac:dyDescent="0.35">
      <c r="A389" t="s">
        <v>947</v>
      </c>
      <c r="B389">
        <v>370051676</v>
      </c>
      <c r="C389">
        <v>60</v>
      </c>
      <c r="D389" s="1">
        <v>22791</v>
      </c>
      <c r="E389" t="s">
        <v>741</v>
      </c>
      <c r="F389" t="s">
        <v>451</v>
      </c>
      <c r="G389" t="s">
        <v>13</v>
      </c>
      <c r="H389" s="3">
        <v>0</v>
      </c>
      <c r="I389" s="3">
        <v>0</v>
      </c>
      <c r="J389" t="s">
        <v>948</v>
      </c>
    </row>
    <row r="390" spans="1:10" x14ac:dyDescent="0.35">
      <c r="A390" t="s">
        <v>949</v>
      </c>
      <c r="B390">
        <v>449540697</v>
      </c>
      <c r="C390">
        <v>38</v>
      </c>
      <c r="D390" s="1">
        <v>30826.5</v>
      </c>
      <c r="E390" t="s">
        <v>741</v>
      </c>
      <c r="F390" t="s">
        <v>950</v>
      </c>
      <c r="G390" t="s">
        <v>13</v>
      </c>
      <c r="H390" s="3">
        <v>2129776.6274999999</v>
      </c>
      <c r="I390" s="3">
        <v>281734.23100000003</v>
      </c>
      <c r="J390" t="s">
        <v>951</v>
      </c>
    </row>
    <row r="391" spans="1:10" x14ac:dyDescent="0.35">
      <c r="A391" t="s">
        <v>952</v>
      </c>
      <c r="B391">
        <v>467194584</v>
      </c>
      <c r="C391">
        <v>31</v>
      </c>
      <c r="D391" s="1">
        <v>33383.25</v>
      </c>
      <c r="E391" t="s">
        <v>741</v>
      </c>
      <c r="F391" t="s">
        <v>953</v>
      </c>
      <c r="G391" t="s">
        <v>13</v>
      </c>
      <c r="H391" s="3">
        <v>1913918.6761</v>
      </c>
      <c r="I391" s="3">
        <v>675321.76859999995</v>
      </c>
      <c r="J391" t="s">
        <v>954</v>
      </c>
    </row>
    <row r="392" spans="1:10" x14ac:dyDescent="0.35">
      <c r="A392" t="s">
        <v>955</v>
      </c>
      <c r="B392">
        <v>761224462</v>
      </c>
      <c r="C392">
        <v>43</v>
      </c>
      <c r="D392" s="1">
        <v>29000.25</v>
      </c>
      <c r="E392" t="s">
        <v>741</v>
      </c>
      <c r="F392" t="s">
        <v>276</v>
      </c>
      <c r="G392" t="s">
        <v>13</v>
      </c>
      <c r="H392" s="3">
        <v>1463854.8884999999</v>
      </c>
      <c r="I392" s="3">
        <v>312885.01429999998</v>
      </c>
      <c r="J392" t="s">
        <v>956</v>
      </c>
    </row>
    <row r="393" spans="1:10" x14ac:dyDescent="0.35">
      <c r="A393" t="s">
        <v>957</v>
      </c>
      <c r="B393">
        <v>863983168</v>
      </c>
      <c r="C393">
        <v>50</v>
      </c>
      <c r="D393" s="1">
        <v>26443.5</v>
      </c>
      <c r="E393" t="s">
        <v>741</v>
      </c>
      <c r="F393" t="s">
        <v>63</v>
      </c>
      <c r="G393" t="s">
        <v>13</v>
      </c>
      <c r="H393" s="3">
        <v>453483.46370000002</v>
      </c>
      <c r="I393" s="3">
        <v>31743.842499999999</v>
      </c>
      <c r="J393" t="s">
        <v>958</v>
      </c>
    </row>
    <row r="394" spans="1:10" x14ac:dyDescent="0.35">
      <c r="A394" t="s">
        <v>959</v>
      </c>
      <c r="B394">
        <v>877547043</v>
      </c>
      <c r="C394">
        <v>54</v>
      </c>
      <c r="D394" s="1">
        <v>24982.5</v>
      </c>
      <c r="E394" t="s">
        <v>741</v>
      </c>
      <c r="F394" t="s">
        <v>401</v>
      </c>
      <c r="G394" t="s">
        <v>13</v>
      </c>
      <c r="H394" s="3">
        <v>93238.895000000004</v>
      </c>
      <c r="I394" s="3">
        <v>25798.796900000001</v>
      </c>
      <c r="J394" t="s">
        <v>960</v>
      </c>
    </row>
    <row r="395" spans="1:10" x14ac:dyDescent="0.35">
      <c r="A395" t="s">
        <v>961</v>
      </c>
      <c r="B395">
        <v>763637230</v>
      </c>
      <c r="C395">
        <v>81</v>
      </c>
      <c r="D395" s="1">
        <v>15120.75</v>
      </c>
      <c r="E395" t="s">
        <v>741</v>
      </c>
      <c r="F395" t="s">
        <v>66</v>
      </c>
      <c r="G395" t="s">
        <v>13</v>
      </c>
      <c r="H395" s="3">
        <v>553673.85640000005</v>
      </c>
      <c r="I395" s="3">
        <v>118725.9403</v>
      </c>
      <c r="J395" t="s">
        <v>962</v>
      </c>
    </row>
    <row r="396" spans="1:10" x14ac:dyDescent="0.35">
      <c r="A396" t="s">
        <v>963</v>
      </c>
      <c r="B396">
        <v>527024190</v>
      </c>
      <c r="C396">
        <v>69</v>
      </c>
      <c r="D396" s="1">
        <v>19503.75</v>
      </c>
      <c r="E396" t="s">
        <v>741</v>
      </c>
      <c r="F396" t="s">
        <v>558</v>
      </c>
      <c r="G396" t="s">
        <v>13</v>
      </c>
      <c r="H396" s="3">
        <v>184050.2776</v>
      </c>
      <c r="I396" s="3">
        <v>63014.441599999998</v>
      </c>
      <c r="J396" t="s">
        <v>964</v>
      </c>
    </row>
    <row r="397" spans="1:10" x14ac:dyDescent="0.35">
      <c r="A397" t="s">
        <v>965</v>
      </c>
      <c r="B397">
        <v>842020221</v>
      </c>
      <c r="C397">
        <v>17</v>
      </c>
      <c r="D397" s="1">
        <v>38496.75</v>
      </c>
      <c r="E397" t="s">
        <v>741</v>
      </c>
      <c r="F397" t="s">
        <v>526</v>
      </c>
      <c r="G397" t="s">
        <v>13</v>
      </c>
      <c r="H397" s="3">
        <v>34697.587200000002</v>
      </c>
      <c r="I397" s="3">
        <v>17439.309000000001</v>
      </c>
      <c r="J397" t="s">
        <v>966</v>
      </c>
    </row>
    <row r="398" spans="1:10" x14ac:dyDescent="0.35">
      <c r="A398" t="s">
        <v>967</v>
      </c>
      <c r="B398">
        <v>254483229</v>
      </c>
      <c r="C398">
        <v>29</v>
      </c>
      <c r="D398" s="1">
        <v>34113.75</v>
      </c>
      <c r="E398" t="s">
        <v>741</v>
      </c>
      <c r="F398" t="s">
        <v>968</v>
      </c>
      <c r="G398" t="s">
        <v>13</v>
      </c>
      <c r="H398" s="3">
        <v>1404992.1436000001</v>
      </c>
      <c r="I398" s="3">
        <v>780070.8517</v>
      </c>
      <c r="J398" t="s">
        <v>969</v>
      </c>
    </row>
    <row r="399" spans="1:10" x14ac:dyDescent="0.35">
      <c r="A399" t="s">
        <v>970</v>
      </c>
      <c r="B399">
        <v>922947867</v>
      </c>
      <c r="C399">
        <v>34</v>
      </c>
      <c r="D399" s="1">
        <v>32287.5</v>
      </c>
      <c r="E399" t="s">
        <v>741</v>
      </c>
      <c r="F399" t="s">
        <v>90</v>
      </c>
      <c r="G399" t="s">
        <v>13</v>
      </c>
      <c r="H399" s="3">
        <v>3243585.6708999998</v>
      </c>
      <c r="I399" s="3">
        <v>911671.97250000003</v>
      </c>
      <c r="J399" t="s">
        <v>971</v>
      </c>
    </row>
    <row r="400" spans="1:10" x14ac:dyDescent="0.35">
      <c r="A400" t="s">
        <v>972</v>
      </c>
      <c r="B400">
        <v>17142593</v>
      </c>
      <c r="C400">
        <v>28</v>
      </c>
      <c r="D400" s="1">
        <v>34479</v>
      </c>
      <c r="E400" t="s">
        <v>741</v>
      </c>
      <c r="F400" t="s">
        <v>482</v>
      </c>
      <c r="G400" t="s">
        <v>13</v>
      </c>
      <c r="H400" s="3">
        <v>1871808.4916999999</v>
      </c>
      <c r="I400" s="3">
        <v>280771.27380000002</v>
      </c>
      <c r="J400" t="s">
        <v>973</v>
      </c>
    </row>
    <row r="401" spans="1:10" x14ac:dyDescent="0.35">
      <c r="A401" t="s">
        <v>974</v>
      </c>
      <c r="B401">
        <v>283169927</v>
      </c>
      <c r="C401">
        <v>33</v>
      </c>
      <c r="D401" s="1">
        <v>32652.75</v>
      </c>
      <c r="E401" t="s">
        <v>741</v>
      </c>
      <c r="F401" t="s">
        <v>208</v>
      </c>
      <c r="G401" t="s">
        <v>13</v>
      </c>
      <c r="H401" s="3">
        <v>32128.2791</v>
      </c>
      <c r="I401" s="3">
        <v>28723.808799999999</v>
      </c>
      <c r="J401" t="s">
        <v>975</v>
      </c>
    </row>
    <row r="402" spans="1:10" x14ac:dyDescent="0.35">
      <c r="A402" t="s">
        <v>976</v>
      </c>
      <c r="B402">
        <v>800032581</v>
      </c>
      <c r="C402">
        <v>60</v>
      </c>
      <c r="D402" s="1">
        <v>22791</v>
      </c>
      <c r="E402" t="s">
        <v>741</v>
      </c>
      <c r="F402" t="s">
        <v>166</v>
      </c>
      <c r="G402" t="s">
        <v>13</v>
      </c>
      <c r="H402" s="3">
        <v>657031.98800000001</v>
      </c>
      <c r="I402" s="3">
        <v>291140.56780000002</v>
      </c>
      <c r="J402" t="s">
        <v>977</v>
      </c>
    </row>
    <row r="403" spans="1:10" x14ac:dyDescent="0.35">
      <c r="A403" t="s">
        <v>600</v>
      </c>
      <c r="B403">
        <v>721237017</v>
      </c>
      <c r="C403">
        <v>80</v>
      </c>
      <c r="D403" s="1">
        <v>15486</v>
      </c>
      <c r="E403" t="s">
        <v>741</v>
      </c>
      <c r="F403" t="s">
        <v>840</v>
      </c>
      <c r="G403" t="s">
        <v>13</v>
      </c>
      <c r="H403" s="3">
        <v>256292.32329999999</v>
      </c>
      <c r="I403" s="3">
        <v>78786.158599999995</v>
      </c>
      <c r="J403" t="s">
        <v>978</v>
      </c>
    </row>
    <row r="404" spans="1:10" x14ac:dyDescent="0.35">
      <c r="A404" t="s">
        <v>979</v>
      </c>
      <c r="B404">
        <v>98577196</v>
      </c>
      <c r="C404">
        <v>46</v>
      </c>
      <c r="D404" s="1">
        <v>27904.5</v>
      </c>
      <c r="E404" t="s">
        <v>741</v>
      </c>
      <c r="F404" t="s">
        <v>263</v>
      </c>
      <c r="G404" t="s">
        <v>13</v>
      </c>
      <c r="H404" s="3">
        <v>123112.6875</v>
      </c>
      <c r="I404" s="3">
        <v>58831.4496</v>
      </c>
      <c r="J404" t="s">
        <v>980</v>
      </c>
    </row>
    <row r="405" spans="1:10" x14ac:dyDescent="0.35">
      <c r="A405" t="s">
        <v>981</v>
      </c>
      <c r="B405">
        <v>333129687</v>
      </c>
      <c r="C405">
        <v>39</v>
      </c>
      <c r="D405" s="1">
        <v>30461.25</v>
      </c>
      <c r="E405" t="s">
        <v>741</v>
      </c>
      <c r="F405" t="s">
        <v>25</v>
      </c>
      <c r="G405" t="s">
        <v>13</v>
      </c>
      <c r="H405" s="3">
        <v>293506.3873</v>
      </c>
      <c r="I405" s="3">
        <v>172342.39129999999</v>
      </c>
      <c r="J405" t="s">
        <v>982</v>
      </c>
    </row>
    <row r="406" spans="1:10" x14ac:dyDescent="0.35">
      <c r="A406" t="s">
        <v>983</v>
      </c>
      <c r="B406">
        <v>301382196</v>
      </c>
      <c r="C406">
        <v>50</v>
      </c>
      <c r="D406" s="1">
        <v>26443.5</v>
      </c>
      <c r="E406" t="s">
        <v>741</v>
      </c>
      <c r="F406" t="s">
        <v>984</v>
      </c>
      <c r="G406" t="s">
        <v>13</v>
      </c>
      <c r="H406" s="3">
        <v>404575.5356</v>
      </c>
      <c r="I406" s="3">
        <v>37062.008900000001</v>
      </c>
      <c r="J406" t="s">
        <v>985</v>
      </c>
    </row>
    <row r="407" spans="1:10" x14ac:dyDescent="0.35">
      <c r="A407" t="s">
        <v>986</v>
      </c>
      <c r="B407">
        <v>93214941</v>
      </c>
      <c r="C407">
        <v>41</v>
      </c>
      <c r="D407" s="1">
        <v>29730.75</v>
      </c>
      <c r="E407" t="s">
        <v>741</v>
      </c>
      <c r="F407" t="s">
        <v>671</v>
      </c>
      <c r="G407" t="s">
        <v>13</v>
      </c>
      <c r="H407" s="3">
        <v>491904.51899999997</v>
      </c>
      <c r="I407" s="3">
        <v>255721.552</v>
      </c>
      <c r="J407" t="s">
        <v>987</v>
      </c>
    </row>
    <row r="408" spans="1:10" x14ac:dyDescent="0.35">
      <c r="A408" t="s">
        <v>988</v>
      </c>
      <c r="B408">
        <v>468672741</v>
      </c>
      <c r="C408">
        <v>68</v>
      </c>
      <c r="D408" s="1">
        <v>19869</v>
      </c>
      <c r="E408" t="s">
        <v>741</v>
      </c>
      <c r="F408" t="s">
        <v>87</v>
      </c>
      <c r="G408" t="s">
        <v>13</v>
      </c>
      <c r="H408" s="3">
        <v>3049414.7637999998</v>
      </c>
      <c r="I408" s="3">
        <v>569224.08929999999</v>
      </c>
      <c r="J408" t="s">
        <v>989</v>
      </c>
    </row>
    <row r="409" spans="1:10" x14ac:dyDescent="0.35">
      <c r="A409" t="s">
        <v>990</v>
      </c>
      <c r="B409">
        <v>233834163</v>
      </c>
      <c r="C409">
        <v>25</v>
      </c>
      <c r="D409" s="1">
        <v>35574.75</v>
      </c>
      <c r="E409" t="s">
        <v>741</v>
      </c>
      <c r="F409" t="s">
        <v>810</v>
      </c>
      <c r="G409" t="s">
        <v>13</v>
      </c>
      <c r="H409" s="3">
        <v>189799.41940000001</v>
      </c>
      <c r="I409" s="3">
        <v>111956.3508</v>
      </c>
      <c r="J409" t="s">
        <v>991</v>
      </c>
    </row>
    <row r="410" spans="1:10" x14ac:dyDescent="0.35">
      <c r="A410" t="s">
        <v>992</v>
      </c>
      <c r="B410">
        <v>116404368</v>
      </c>
      <c r="C410">
        <v>75</v>
      </c>
      <c r="D410" s="1">
        <v>17312.25</v>
      </c>
      <c r="E410" t="s">
        <v>741</v>
      </c>
      <c r="F410" t="s">
        <v>638</v>
      </c>
      <c r="G410" t="s">
        <v>13</v>
      </c>
      <c r="H410" s="3">
        <v>888439.60820000002</v>
      </c>
      <c r="I410" s="3">
        <v>108981.9253</v>
      </c>
      <c r="J410" t="s">
        <v>993</v>
      </c>
    </row>
    <row r="411" spans="1:10" x14ac:dyDescent="0.35">
      <c r="A411" t="s">
        <v>994</v>
      </c>
      <c r="B411">
        <v>441796382</v>
      </c>
      <c r="C411">
        <v>21</v>
      </c>
      <c r="D411" s="1">
        <v>37035.75</v>
      </c>
      <c r="E411" t="s">
        <v>741</v>
      </c>
      <c r="F411" t="s">
        <v>290</v>
      </c>
      <c r="G411" t="s">
        <v>13</v>
      </c>
      <c r="H411" s="3">
        <v>343279.51679999998</v>
      </c>
      <c r="I411" s="3">
        <v>530522.88959999999</v>
      </c>
      <c r="J411" t="s">
        <v>995</v>
      </c>
    </row>
    <row r="412" spans="1:10" x14ac:dyDescent="0.35">
      <c r="A412" t="s">
        <v>996</v>
      </c>
      <c r="B412">
        <v>405553613</v>
      </c>
      <c r="C412">
        <v>84</v>
      </c>
      <c r="D412" s="1">
        <v>14025</v>
      </c>
      <c r="E412" t="s">
        <v>741</v>
      </c>
      <c r="F412" t="s">
        <v>997</v>
      </c>
      <c r="G412" t="s">
        <v>13</v>
      </c>
      <c r="H412" s="3">
        <v>1765097.8522999999</v>
      </c>
      <c r="I412" s="3">
        <v>808626.0246</v>
      </c>
      <c r="J412" t="s">
        <v>998</v>
      </c>
    </row>
    <row r="413" spans="1:10" x14ac:dyDescent="0.35">
      <c r="A413" t="s">
        <v>999</v>
      </c>
      <c r="B413">
        <v>339310494</v>
      </c>
      <c r="C413">
        <v>30</v>
      </c>
      <c r="D413" s="1">
        <v>33748.5</v>
      </c>
      <c r="E413" t="s">
        <v>741</v>
      </c>
      <c r="F413" t="s">
        <v>738</v>
      </c>
      <c r="G413" t="s">
        <v>13</v>
      </c>
      <c r="H413" s="3">
        <v>389773.14399999997</v>
      </c>
      <c r="I413" s="3">
        <v>108315.9053</v>
      </c>
      <c r="J413" t="s">
        <v>1000</v>
      </c>
    </row>
    <row r="414" spans="1:10" x14ac:dyDescent="0.35">
      <c r="A414" t="s">
        <v>1001</v>
      </c>
      <c r="B414">
        <v>305329337</v>
      </c>
      <c r="C414">
        <v>85</v>
      </c>
      <c r="D414" s="1">
        <v>13659.75</v>
      </c>
      <c r="E414" t="s">
        <v>741</v>
      </c>
      <c r="F414" t="s">
        <v>202</v>
      </c>
      <c r="G414" t="s">
        <v>13</v>
      </c>
      <c r="H414" s="3">
        <v>195007.8566</v>
      </c>
      <c r="I414" s="3">
        <v>102196.3049</v>
      </c>
      <c r="J414" t="s">
        <v>1002</v>
      </c>
    </row>
    <row r="415" spans="1:10" x14ac:dyDescent="0.35">
      <c r="A415" t="s">
        <v>1003</v>
      </c>
      <c r="B415">
        <v>314669857</v>
      </c>
      <c r="C415">
        <v>30</v>
      </c>
      <c r="D415" s="1">
        <v>33748.5</v>
      </c>
      <c r="E415" t="s">
        <v>741</v>
      </c>
      <c r="F415" t="s">
        <v>1004</v>
      </c>
      <c r="G415" t="s">
        <v>13</v>
      </c>
      <c r="H415" s="3">
        <v>87355.441800000001</v>
      </c>
      <c r="I415" s="3">
        <v>88086.050900000002</v>
      </c>
      <c r="J415" t="s">
        <v>1005</v>
      </c>
    </row>
    <row r="416" spans="1:10" x14ac:dyDescent="0.35">
      <c r="A416" t="s">
        <v>1006</v>
      </c>
      <c r="B416">
        <v>957223176</v>
      </c>
      <c r="C416">
        <v>54</v>
      </c>
      <c r="D416" s="1">
        <v>24982.5</v>
      </c>
      <c r="E416" t="s">
        <v>741</v>
      </c>
      <c r="F416" t="s">
        <v>365</v>
      </c>
      <c r="G416" t="s">
        <v>13</v>
      </c>
      <c r="H416" s="3">
        <v>598410.21360000002</v>
      </c>
      <c r="I416" s="3">
        <v>303042.24099999998</v>
      </c>
      <c r="J416" t="s">
        <v>1007</v>
      </c>
    </row>
    <row r="417" spans="1:10" x14ac:dyDescent="0.35">
      <c r="A417" t="s">
        <v>1008</v>
      </c>
      <c r="B417">
        <v>286598152</v>
      </c>
      <c r="C417">
        <v>60</v>
      </c>
      <c r="D417" s="1">
        <v>22791</v>
      </c>
      <c r="E417" t="s">
        <v>741</v>
      </c>
      <c r="F417" t="s">
        <v>16</v>
      </c>
      <c r="G417" t="s">
        <v>13</v>
      </c>
      <c r="H417" s="3">
        <v>895456.59400000004</v>
      </c>
      <c r="I417" s="3">
        <v>359004.15740000003</v>
      </c>
      <c r="J417" t="s">
        <v>1009</v>
      </c>
    </row>
    <row r="418" spans="1:10" x14ac:dyDescent="0.35">
      <c r="A418" t="s">
        <v>1010</v>
      </c>
      <c r="B418">
        <v>253730021</v>
      </c>
      <c r="C418">
        <v>21</v>
      </c>
      <c r="D418" s="1">
        <v>37035.75</v>
      </c>
      <c r="E418" t="s">
        <v>741</v>
      </c>
      <c r="F418" t="s">
        <v>54</v>
      </c>
      <c r="G418" t="s">
        <v>13</v>
      </c>
      <c r="H418" s="3">
        <v>248235.07560000001</v>
      </c>
      <c r="I418" s="3">
        <v>147006.74600000001</v>
      </c>
      <c r="J418" t="s">
        <v>1011</v>
      </c>
    </row>
    <row r="419" spans="1:10" x14ac:dyDescent="0.35">
      <c r="A419" t="s">
        <v>1012</v>
      </c>
      <c r="B419">
        <v>429910592</v>
      </c>
      <c r="C419">
        <v>32</v>
      </c>
      <c r="D419" s="1">
        <v>33018</v>
      </c>
      <c r="E419" t="s">
        <v>741</v>
      </c>
      <c r="F419" t="s">
        <v>886</v>
      </c>
      <c r="G419" t="s">
        <v>13</v>
      </c>
      <c r="H419" s="3">
        <v>1472296.8108000001</v>
      </c>
      <c r="I419" s="3">
        <v>317638.08899999998</v>
      </c>
      <c r="J419" t="s">
        <v>1013</v>
      </c>
    </row>
    <row r="420" spans="1:10" x14ac:dyDescent="0.35">
      <c r="A420" t="s">
        <v>1014</v>
      </c>
      <c r="B420">
        <v>797693035</v>
      </c>
      <c r="C420">
        <v>35</v>
      </c>
      <c r="D420" s="1">
        <v>31922.25</v>
      </c>
      <c r="E420" t="s">
        <v>741</v>
      </c>
      <c r="F420" t="s">
        <v>365</v>
      </c>
      <c r="G420" t="s">
        <v>13</v>
      </c>
      <c r="H420" s="3">
        <v>152238.4522</v>
      </c>
      <c r="I420" s="3">
        <v>91794.148199999996</v>
      </c>
      <c r="J420" t="s">
        <v>1015</v>
      </c>
    </row>
    <row r="421" spans="1:10" x14ac:dyDescent="0.35">
      <c r="A421" t="s">
        <v>1016</v>
      </c>
      <c r="B421">
        <v>598697376</v>
      </c>
      <c r="C421">
        <v>40</v>
      </c>
      <c r="D421" s="1">
        <v>30096</v>
      </c>
      <c r="E421" t="s">
        <v>741</v>
      </c>
      <c r="F421" t="s">
        <v>1017</v>
      </c>
      <c r="G421" t="s">
        <v>13</v>
      </c>
      <c r="H421" s="3">
        <v>797102.07579999999</v>
      </c>
      <c r="I421" s="3">
        <v>384180.74699999997</v>
      </c>
      <c r="J421" t="s">
        <v>1018</v>
      </c>
    </row>
    <row r="422" spans="1:10" x14ac:dyDescent="0.35">
      <c r="A422" t="s">
        <v>1019</v>
      </c>
      <c r="B422">
        <v>390723336</v>
      </c>
      <c r="C422">
        <v>26</v>
      </c>
      <c r="D422" s="1">
        <v>35209.5</v>
      </c>
      <c r="E422" t="s">
        <v>741</v>
      </c>
      <c r="F422" t="s">
        <v>266</v>
      </c>
      <c r="G422" t="s">
        <v>13</v>
      </c>
      <c r="H422" s="3">
        <v>49304.064700000003</v>
      </c>
      <c r="I422" s="3">
        <v>37273.872900000002</v>
      </c>
      <c r="J422" t="s">
        <v>1020</v>
      </c>
    </row>
    <row r="423" spans="1:10" x14ac:dyDescent="0.35">
      <c r="A423" t="s">
        <v>1021</v>
      </c>
      <c r="B423">
        <v>997146843</v>
      </c>
      <c r="C423">
        <v>36</v>
      </c>
      <c r="D423" s="1">
        <v>31557</v>
      </c>
      <c r="E423" t="s">
        <v>741</v>
      </c>
      <c r="F423" t="s">
        <v>163</v>
      </c>
      <c r="G423" t="s">
        <v>13</v>
      </c>
      <c r="H423" s="3">
        <v>247721.87640000001</v>
      </c>
      <c r="I423" s="3">
        <v>144330.58799999999</v>
      </c>
      <c r="J423" t="s">
        <v>1022</v>
      </c>
    </row>
    <row r="424" spans="1:10" x14ac:dyDescent="0.35">
      <c r="A424" t="s">
        <v>1023</v>
      </c>
      <c r="B424">
        <v>777546530</v>
      </c>
      <c r="C424">
        <v>22</v>
      </c>
      <c r="D424" s="1">
        <v>36670.5</v>
      </c>
      <c r="E424" t="s">
        <v>741</v>
      </c>
      <c r="F424" t="s">
        <v>424</v>
      </c>
      <c r="G424" t="s">
        <v>13</v>
      </c>
      <c r="H424" s="3">
        <v>199009.07870000001</v>
      </c>
      <c r="I424" s="3">
        <v>89006.354000000007</v>
      </c>
      <c r="J424" t="s">
        <v>1024</v>
      </c>
    </row>
    <row r="425" spans="1:10" x14ac:dyDescent="0.35">
      <c r="A425" t="s">
        <v>1025</v>
      </c>
      <c r="B425">
        <v>756973402</v>
      </c>
      <c r="C425">
        <v>76</v>
      </c>
      <c r="D425" s="1">
        <v>16947</v>
      </c>
      <c r="E425" t="s">
        <v>741</v>
      </c>
      <c r="F425" t="s">
        <v>232</v>
      </c>
      <c r="G425" t="s">
        <v>13</v>
      </c>
      <c r="H425" s="3">
        <v>462110.26799999998</v>
      </c>
      <c r="I425" s="3">
        <v>137282.75820000001</v>
      </c>
      <c r="J425" t="s">
        <v>1026</v>
      </c>
    </row>
    <row r="426" spans="1:10" x14ac:dyDescent="0.35">
      <c r="A426" t="s">
        <v>1027</v>
      </c>
      <c r="B426">
        <v>78979780</v>
      </c>
      <c r="C426">
        <v>66</v>
      </c>
      <c r="D426" s="1">
        <v>20599.5</v>
      </c>
      <c r="E426" t="s">
        <v>741</v>
      </c>
      <c r="F426" t="s">
        <v>519</v>
      </c>
      <c r="G426" t="s">
        <v>13</v>
      </c>
      <c r="H426" s="3">
        <v>681503.61600000004</v>
      </c>
      <c r="I426" s="3">
        <v>142689.81959999999</v>
      </c>
      <c r="J426" t="s">
        <v>1028</v>
      </c>
    </row>
    <row r="427" spans="1:10" x14ac:dyDescent="0.35">
      <c r="A427" t="s">
        <v>1029</v>
      </c>
      <c r="B427">
        <v>233064658</v>
      </c>
      <c r="C427">
        <v>20</v>
      </c>
      <c r="D427" s="1">
        <v>37401</v>
      </c>
      <c r="E427" t="s">
        <v>741</v>
      </c>
      <c r="F427" t="s">
        <v>1030</v>
      </c>
      <c r="G427" t="s">
        <v>13</v>
      </c>
      <c r="H427" s="3">
        <v>54931.972099999999</v>
      </c>
      <c r="I427" s="3">
        <v>21344.994900000002</v>
      </c>
      <c r="J427" t="s">
        <v>1031</v>
      </c>
    </row>
    <row r="428" spans="1:10" x14ac:dyDescent="0.35">
      <c r="A428" t="s">
        <v>1032</v>
      </c>
      <c r="B428">
        <v>908541019</v>
      </c>
      <c r="C428">
        <v>59</v>
      </c>
      <c r="D428" s="1">
        <v>23156.25</v>
      </c>
      <c r="E428" t="s">
        <v>741</v>
      </c>
      <c r="F428" t="s">
        <v>54</v>
      </c>
      <c r="G428" t="s">
        <v>13</v>
      </c>
      <c r="H428" s="3">
        <v>254105.5588</v>
      </c>
      <c r="I428" s="3">
        <v>179850.2677</v>
      </c>
      <c r="J428" t="s">
        <v>1033</v>
      </c>
    </row>
    <row r="429" spans="1:10" x14ac:dyDescent="0.35">
      <c r="A429" t="s">
        <v>1034</v>
      </c>
      <c r="B429">
        <v>619982087</v>
      </c>
      <c r="C429">
        <v>18</v>
      </c>
      <c r="D429" s="1">
        <v>38131.5</v>
      </c>
      <c r="E429" t="s">
        <v>741</v>
      </c>
      <c r="F429" t="s">
        <v>133</v>
      </c>
      <c r="G429" t="s">
        <v>13</v>
      </c>
      <c r="H429" s="3">
        <v>406893.79119999998</v>
      </c>
      <c r="I429" s="3">
        <v>179033.26809999999</v>
      </c>
      <c r="J429" t="s">
        <v>1035</v>
      </c>
    </row>
    <row r="430" spans="1:10" x14ac:dyDescent="0.35">
      <c r="A430" t="s">
        <v>1036</v>
      </c>
      <c r="B430">
        <v>5643565</v>
      </c>
      <c r="C430">
        <v>74</v>
      </c>
      <c r="D430" s="1">
        <v>17677.5</v>
      </c>
      <c r="E430" t="s">
        <v>741</v>
      </c>
      <c r="F430" t="s">
        <v>886</v>
      </c>
      <c r="G430" t="s">
        <v>13</v>
      </c>
      <c r="H430" s="3">
        <v>364665.32699999999</v>
      </c>
      <c r="I430" s="3">
        <v>149780.4284</v>
      </c>
      <c r="J430" t="s">
        <v>1037</v>
      </c>
    </row>
    <row r="431" spans="1:10" x14ac:dyDescent="0.35">
      <c r="A431" t="s">
        <v>1038</v>
      </c>
      <c r="B431">
        <v>256372944</v>
      </c>
      <c r="C431">
        <v>50</v>
      </c>
      <c r="D431" s="1">
        <v>26443.5</v>
      </c>
      <c r="E431" t="s">
        <v>741</v>
      </c>
      <c r="F431" t="s">
        <v>344</v>
      </c>
      <c r="G431" t="s">
        <v>13</v>
      </c>
      <c r="H431" s="3">
        <v>95426.122099999993</v>
      </c>
      <c r="I431" s="3">
        <v>39101.435400000002</v>
      </c>
      <c r="J431" t="s">
        <v>1039</v>
      </c>
    </row>
    <row r="432" spans="1:10" x14ac:dyDescent="0.35">
      <c r="A432" t="s">
        <v>1040</v>
      </c>
      <c r="B432">
        <v>807984614</v>
      </c>
      <c r="C432">
        <v>25</v>
      </c>
      <c r="D432" s="1">
        <v>35574.75</v>
      </c>
      <c r="E432" t="s">
        <v>741</v>
      </c>
      <c r="F432" t="s">
        <v>467</v>
      </c>
      <c r="G432" t="s">
        <v>13</v>
      </c>
      <c r="H432" s="3">
        <v>118972.18090000001</v>
      </c>
      <c r="I432" s="3">
        <v>55228.138700000003</v>
      </c>
      <c r="J432" t="s">
        <v>1041</v>
      </c>
    </row>
    <row r="433" spans="1:10" x14ac:dyDescent="0.35">
      <c r="A433" t="s">
        <v>1042</v>
      </c>
      <c r="B433">
        <v>437806030</v>
      </c>
      <c r="C433">
        <v>74</v>
      </c>
      <c r="D433" s="1">
        <v>17677.5</v>
      </c>
      <c r="E433" t="s">
        <v>741</v>
      </c>
      <c r="F433" t="s">
        <v>1043</v>
      </c>
      <c r="G433" t="s">
        <v>13</v>
      </c>
      <c r="H433" s="3">
        <v>1040579.9975000001</v>
      </c>
      <c r="I433" s="3">
        <v>110516.77220000001</v>
      </c>
      <c r="J433" t="s">
        <v>1044</v>
      </c>
    </row>
    <row r="434" spans="1:10" x14ac:dyDescent="0.35">
      <c r="A434" t="s">
        <v>1045</v>
      </c>
      <c r="B434">
        <v>557237783</v>
      </c>
      <c r="C434">
        <v>78</v>
      </c>
      <c r="D434" s="1">
        <v>16216.5</v>
      </c>
      <c r="E434" t="s">
        <v>741</v>
      </c>
      <c r="F434" t="s">
        <v>671</v>
      </c>
      <c r="G434" t="s">
        <v>13</v>
      </c>
      <c r="H434" s="3">
        <v>388803.81020000001</v>
      </c>
      <c r="I434" s="3">
        <v>152281.49230000001</v>
      </c>
      <c r="J434" t="s">
        <v>1046</v>
      </c>
    </row>
    <row r="435" spans="1:10" x14ac:dyDescent="0.35">
      <c r="A435" t="s">
        <v>1047</v>
      </c>
      <c r="B435">
        <v>136232022</v>
      </c>
      <c r="C435">
        <v>75</v>
      </c>
      <c r="D435" s="1">
        <v>17312.25</v>
      </c>
      <c r="E435" t="s">
        <v>741</v>
      </c>
      <c r="F435" t="s">
        <v>733</v>
      </c>
      <c r="G435" t="s">
        <v>13</v>
      </c>
      <c r="H435" s="3">
        <v>245564.56890000001</v>
      </c>
      <c r="I435" s="3">
        <v>167388.96179999999</v>
      </c>
      <c r="J435" t="s">
        <v>1048</v>
      </c>
    </row>
    <row r="436" spans="1:10" x14ac:dyDescent="0.35">
      <c r="A436" t="s">
        <v>1049</v>
      </c>
      <c r="B436">
        <v>351782665</v>
      </c>
      <c r="C436">
        <v>62</v>
      </c>
      <c r="D436" s="1">
        <v>22060.5</v>
      </c>
      <c r="E436" t="s">
        <v>741</v>
      </c>
      <c r="F436" t="s">
        <v>312</v>
      </c>
      <c r="G436" t="s">
        <v>13</v>
      </c>
      <c r="H436" s="3">
        <v>550592.00540000002</v>
      </c>
      <c r="I436" s="3">
        <v>78083.9571</v>
      </c>
      <c r="J436" t="s">
        <v>1050</v>
      </c>
    </row>
    <row r="437" spans="1:10" x14ac:dyDescent="0.35">
      <c r="A437" t="s">
        <v>1051</v>
      </c>
      <c r="B437">
        <v>683923673</v>
      </c>
      <c r="C437">
        <v>54</v>
      </c>
      <c r="D437" s="1">
        <v>24982.5</v>
      </c>
      <c r="E437" t="s">
        <v>741</v>
      </c>
      <c r="F437" t="s">
        <v>511</v>
      </c>
      <c r="G437" t="s">
        <v>13</v>
      </c>
      <c r="H437" s="3">
        <v>1908522.1936000001</v>
      </c>
      <c r="I437" s="3">
        <v>672852.78989999997</v>
      </c>
      <c r="J437" t="s">
        <v>1052</v>
      </c>
    </row>
    <row r="438" spans="1:10" x14ac:dyDescent="0.35">
      <c r="A438" t="s">
        <v>1053</v>
      </c>
      <c r="B438">
        <v>420912357</v>
      </c>
      <c r="C438">
        <v>44</v>
      </c>
      <c r="D438" s="1">
        <v>28635</v>
      </c>
      <c r="E438" t="s">
        <v>741</v>
      </c>
      <c r="F438" t="s">
        <v>612</v>
      </c>
      <c r="G438" t="s">
        <v>13</v>
      </c>
      <c r="H438" s="3">
        <v>59947.954700000002</v>
      </c>
      <c r="I438" s="3">
        <v>6356.1837999999998</v>
      </c>
      <c r="J438" t="s">
        <v>1054</v>
      </c>
    </row>
    <row r="439" spans="1:10" x14ac:dyDescent="0.35">
      <c r="A439" t="s">
        <v>1055</v>
      </c>
      <c r="B439">
        <v>492942781</v>
      </c>
      <c r="C439">
        <v>71</v>
      </c>
      <c r="D439" s="1">
        <v>18773.25</v>
      </c>
      <c r="E439" t="s">
        <v>741</v>
      </c>
      <c r="F439" t="s">
        <v>338</v>
      </c>
      <c r="G439" t="s">
        <v>13</v>
      </c>
      <c r="H439" s="3">
        <v>1146047.7124000001</v>
      </c>
      <c r="I439" s="3">
        <v>332718.8199</v>
      </c>
      <c r="J439" t="s">
        <v>1056</v>
      </c>
    </row>
    <row r="440" spans="1:10" x14ac:dyDescent="0.35">
      <c r="A440" t="s">
        <v>1057</v>
      </c>
      <c r="B440">
        <v>704858168</v>
      </c>
      <c r="C440">
        <v>60</v>
      </c>
      <c r="D440" s="1">
        <v>22791</v>
      </c>
      <c r="E440" t="s">
        <v>741</v>
      </c>
      <c r="F440" t="s">
        <v>124</v>
      </c>
      <c r="G440" t="s">
        <v>13</v>
      </c>
      <c r="H440" s="3">
        <v>496487.76189999998</v>
      </c>
      <c r="I440" s="3">
        <v>339783.81209999998</v>
      </c>
      <c r="J440" t="s">
        <v>1058</v>
      </c>
    </row>
    <row r="441" spans="1:10" x14ac:dyDescent="0.35">
      <c r="A441" t="s">
        <v>1059</v>
      </c>
      <c r="B441">
        <v>508621987</v>
      </c>
      <c r="C441">
        <v>32</v>
      </c>
      <c r="D441" s="1">
        <v>33018</v>
      </c>
      <c r="E441" t="s">
        <v>741</v>
      </c>
      <c r="F441" t="s">
        <v>136</v>
      </c>
      <c r="G441" t="s">
        <v>13</v>
      </c>
      <c r="H441" s="3">
        <v>1218779.8700000001</v>
      </c>
      <c r="I441" s="3">
        <v>629134.16890000005</v>
      </c>
      <c r="J441" t="s">
        <v>1060</v>
      </c>
    </row>
    <row r="442" spans="1:10" x14ac:dyDescent="0.35">
      <c r="A442" t="s">
        <v>1061</v>
      </c>
      <c r="B442">
        <v>800899560</v>
      </c>
      <c r="C442">
        <v>74</v>
      </c>
      <c r="D442" s="1">
        <v>17677.5</v>
      </c>
      <c r="E442" t="s">
        <v>741</v>
      </c>
      <c r="F442" t="s">
        <v>526</v>
      </c>
      <c r="G442" t="s">
        <v>13</v>
      </c>
      <c r="H442" s="3">
        <v>502813.33620000002</v>
      </c>
      <c r="I442" s="3">
        <v>120675.2007</v>
      </c>
      <c r="J442" t="s">
        <v>1062</v>
      </c>
    </row>
    <row r="443" spans="1:10" x14ac:dyDescent="0.35">
      <c r="A443" t="s">
        <v>1063</v>
      </c>
      <c r="B443">
        <v>649755058</v>
      </c>
      <c r="C443">
        <v>69</v>
      </c>
      <c r="D443" s="1">
        <v>19503.75</v>
      </c>
      <c r="E443" t="s">
        <v>741</v>
      </c>
      <c r="F443" t="s">
        <v>398</v>
      </c>
      <c r="G443" t="s">
        <v>13</v>
      </c>
      <c r="H443" s="3">
        <v>173003.69510000001</v>
      </c>
      <c r="I443" s="3">
        <v>84444.506299999994</v>
      </c>
      <c r="J443" t="s">
        <v>1064</v>
      </c>
    </row>
    <row r="444" spans="1:10" x14ac:dyDescent="0.35">
      <c r="A444" t="s">
        <v>1065</v>
      </c>
      <c r="B444">
        <v>812543923</v>
      </c>
      <c r="C444">
        <v>27</v>
      </c>
      <c r="D444" s="1">
        <v>34844.25</v>
      </c>
      <c r="E444" t="s">
        <v>741</v>
      </c>
      <c r="F444" t="s">
        <v>886</v>
      </c>
      <c r="G444" t="s">
        <v>13</v>
      </c>
      <c r="H444" s="3">
        <v>332126.04519999999</v>
      </c>
      <c r="I444" s="3">
        <v>65109.858399999997</v>
      </c>
      <c r="J444" t="s">
        <v>1066</v>
      </c>
    </row>
    <row r="445" spans="1:10" x14ac:dyDescent="0.35">
      <c r="A445" t="s">
        <v>1067</v>
      </c>
      <c r="B445">
        <v>676088200</v>
      </c>
      <c r="C445">
        <v>65</v>
      </c>
      <c r="D445" s="1">
        <v>20964.75</v>
      </c>
      <c r="E445" t="s">
        <v>741</v>
      </c>
      <c r="F445" t="s">
        <v>547</v>
      </c>
      <c r="G445" t="s">
        <v>13</v>
      </c>
      <c r="H445" s="3">
        <v>166042.8939</v>
      </c>
      <c r="I445" s="3">
        <v>77868.391600000003</v>
      </c>
      <c r="J445" t="s">
        <v>1068</v>
      </c>
    </row>
    <row r="446" spans="1:10" x14ac:dyDescent="0.35">
      <c r="A446" t="s">
        <v>1069</v>
      </c>
      <c r="B446">
        <v>451599744</v>
      </c>
      <c r="C446">
        <v>65</v>
      </c>
      <c r="D446" s="1">
        <v>20964.75</v>
      </c>
      <c r="E446" t="s">
        <v>741</v>
      </c>
      <c r="F446" t="s">
        <v>1070</v>
      </c>
      <c r="G446" t="s">
        <v>13</v>
      </c>
      <c r="H446" s="3">
        <v>1525936.4456</v>
      </c>
      <c r="I446" s="3">
        <v>194125.6539</v>
      </c>
      <c r="J446" t="s">
        <v>1071</v>
      </c>
    </row>
    <row r="447" spans="1:10" x14ac:dyDescent="0.35">
      <c r="A447" t="s">
        <v>1072</v>
      </c>
      <c r="B447">
        <v>93369459</v>
      </c>
      <c r="C447">
        <v>53</v>
      </c>
      <c r="D447" s="1">
        <v>25347.75</v>
      </c>
      <c r="E447" t="s">
        <v>741</v>
      </c>
      <c r="F447" t="s">
        <v>390</v>
      </c>
      <c r="G447" t="s">
        <v>13</v>
      </c>
      <c r="H447" s="3">
        <v>909407.95019999996</v>
      </c>
      <c r="I447" s="3">
        <v>330336.29330000002</v>
      </c>
      <c r="J447" t="s">
        <v>1073</v>
      </c>
    </row>
    <row r="448" spans="1:10" x14ac:dyDescent="0.35">
      <c r="A448" t="s">
        <v>1074</v>
      </c>
      <c r="B448">
        <v>875339308</v>
      </c>
      <c r="C448">
        <v>46</v>
      </c>
      <c r="D448" s="1">
        <v>27904.5</v>
      </c>
      <c r="E448" t="s">
        <v>741</v>
      </c>
      <c r="F448" t="s">
        <v>381</v>
      </c>
      <c r="G448" t="s">
        <v>13</v>
      </c>
      <c r="H448" s="3">
        <v>78916.104099999997</v>
      </c>
      <c r="I448" s="3">
        <v>52761.0524</v>
      </c>
      <c r="J448" t="s">
        <v>1075</v>
      </c>
    </row>
    <row r="449" spans="1:10" x14ac:dyDescent="0.35">
      <c r="A449" t="s">
        <v>1076</v>
      </c>
      <c r="B449">
        <v>309409121</v>
      </c>
      <c r="C449">
        <v>26</v>
      </c>
      <c r="D449" s="1">
        <v>35209.5</v>
      </c>
      <c r="E449" t="s">
        <v>741</v>
      </c>
      <c r="F449" t="s">
        <v>157</v>
      </c>
      <c r="G449" t="s">
        <v>13</v>
      </c>
      <c r="H449" s="3">
        <v>115585.7895</v>
      </c>
      <c r="I449" s="3">
        <v>72984.17</v>
      </c>
      <c r="J449" t="s">
        <v>1077</v>
      </c>
    </row>
    <row r="450" spans="1:10" x14ac:dyDescent="0.35">
      <c r="A450" t="s">
        <v>1078</v>
      </c>
      <c r="B450">
        <v>66046046</v>
      </c>
      <c r="C450">
        <v>74</v>
      </c>
      <c r="D450" s="1">
        <v>17677.5</v>
      </c>
      <c r="E450" t="s">
        <v>741</v>
      </c>
      <c r="F450" t="s">
        <v>112</v>
      </c>
      <c r="G450" t="s">
        <v>13</v>
      </c>
      <c r="H450" s="3">
        <v>73076.617899999997</v>
      </c>
      <c r="I450" s="3">
        <v>52337.658799999997</v>
      </c>
      <c r="J450" t="s">
        <v>1079</v>
      </c>
    </row>
    <row r="451" spans="1:10" x14ac:dyDescent="0.35">
      <c r="A451" t="s">
        <v>1080</v>
      </c>
      <c r="B451">
        <v>897305315</v>
      </c>
      <c r="C451">
        <v>36</v>
      </c>
      <c r="D451" s="1">
        <v>31557</v>
      </c>
      <c r="E451" t="s">
        <v>741</v>
      </c>
      <c r="F451" t="s">
        <v>57</v>
      </c>
      <c r="G451" t="s">
        <v>13</v>
      </c>
      <c r="H451" s="3">
        <v>151985.07930000001</v>
      </c>
      <c r="I451" s="3">
        <v>54675.658000000003</v>
      </c>
      <c r="J451" t="s">
        <v>1081</v>
      </c>
    </row>
    <row r="452" spans="1:10" x14ac:dyDescent="0.35">
      <c r="A452" t="s">
        <v>1082</v>
      </c>
      <c r="B452">
        <v>868759038</v>
      </c>
      <c r="C452">
        <v>48</v>
      </c>
      <c r="D452" s="1">
        <v>27174</v>
      </c>
      <c r="E452" t="s">
        <v>741</v>
      </c>
      <c r="F452" t="s">
        <v>542</v>
      </c>
      <c r="G452" t="s">
        <v>13</v>
      </c>
      <c r="H452" s="3">
        <v>97403.124800000005</v>
      </c>
      <c r="I452" s="3">
        <v>18434.823</v>
      </c>
      <c r="J452" t="s">
        <v>1083</v>
      </c>
    </row>
    <row r="453" spans="1:10" x14ac:dyDescent="0.35">
      <c r="A453" t="s">
        <v>1084</v>
      </c>
      <c r="B453">
        <v>266586720</v>
      </c>
      <c r="C453">
        <v>46</v>
      </c>
      <c r="D453" s="1">
        <v>27904.5</v>
      </c>
      <c r="E453" t="s">
        <v>741</v>
      </c>
      <c r="F453" t="s">
        <v>90</v>
      </c>
      <c r="G453" t="s">
        <v>13</v>
      </c>
      <c r="H453" s="3">
        <v>776427.97889999999</v>
      </c>
      <c r="I453" s="3">
        <v>323312.57380000001</v>
      </c>
      <c r="J453" t="s">
        <v>1085</v>
      </c>
    </row>
    <row r="454" spans="1:10" x14ac:dyDescent="0.35">
      <c r="A454" t="s">
        <v>1086</v>
      </c>
      <c r="B454">
        <v>872703743</v>
      </c>
      <c r="C454">
        <v>28</v>
      </c>
      <c r="D454" s="1">
        <v>34479</v>
      </c>
      <c r="E454" t="s">
        <v>741</v>
      </c>
      <c r="F454" t="s">
        <v>997</v>
      </c>
      <c r="G454" t="s">
        <v>13</v>
      </c>
      <c r="H454" s="3">
        <v>2087859.9498999999</v>
      </c>
      <c r="I454" s="3">
        <v>711770.4375</v>
      </c>
      <c r="J454" t="s">
        <v>1087</v>
      </c>
    </row>
    <row r="455" spans="1:10" x14ac:dyDescent="0.35">
      <c r="A455" t="s">
        <v>1088</v>
      </c>
      <c r="B455">
        <v>363199695</v>
      </c>
      <c r="C455">
        <v>59</v>
      </c>
      <c r="D455" s="1">
        <v>23156.25</v>
      </c>
      <c r="E455" t="s">
        <v>741</v>
      </c>
      <c r="F455" t="s">
        <v>266</v>
      </c>
      <c r="G455" t="s">
        <v>13</v>
      </c>
      <c r="H455" s="3">
        <v>150126.27050000001</v>
      </c>
      <c r="I455" s="3">
        <v>54707.779199999997</v>
      </c>
      <c r="J455" t="s">
        <v>1089</v>
      </c>
    </row>
    <row r="456" spans="1:10" x14ac:dyDescent="0.35">
      <c r="A456" t="s">
        <v>1090</v>
      </c>
      <c r="B456">
        <v>983753016</v>
      </c>
      <c r="C456">
        <v>25</v>
      </c>
      <c r="D456" s="1">
        <v>35574.75</v>
      </c>
      <c r="E456" t="s">
        <v>741</v>
      </c>
      <c r="F456" t="s">
        <v>189</v>
      </c>
      <c r="G456" t="s">
        <v>13</v>
      </c>
      <c r="H456" s="3">
        <v>116891.7595</v>
      </c>
      <c r="I456" s="3">
        <v>93055.008499999996</v>
      </c>
      <c r="J456" t="s">
        <v>1091</v>
      </c>
    </row>
    <row r="457" spans="1:10" x14ac:dyDescent="0.35">
      <c r="A457" t="s">
        <v>1092</v>
      </c>
      <c r="B457">
        <v>734281991</v>
      </c>
      <c r="C457">
        <v>51</v>
      </c>
      <c r="D457" s="1">
        <v>26078.25</v>
      </c>
      <c r="E457" t="s">
        <v>741</v>
      </c>
      <c r="F457" t="s">
        <v>1093</v>
      </c>
      <c r="G457" t="s">
        <v>13</v>
      </c>
      <c r="H457" s="3">
        <v>490144.28029999998</v>
      </c>
      <c r="I457" s="3">
        <v>112847.1715</v>
      </c>
      <c r="J457" t="s">
        <v>1094</v>
      </c>
    </row>
    <row r="458" spans="1:10" x14ac:dyDescent="0.35">
      <c r="A458" t="s">
        <v>1095</v>
      </c>
      <c r="B458">
        <v>447009072</v>
      </c>
      <c r="C458">
        <v>72</v>
      </c>
      <c r="D458" s="1">
        <v>18408</v>
      </c>
      <c r="E458" t="s">
        <v>741</v>
      </c>
      <c r="F458" t="s">
        <v>424</v>
      </c>
      <c r="G458" t="s">
        <v>13</v>
      </c>
      <c r="H458" s="3">
        <v>1476110.4968000001</v>
      </c>
      <c r="I458" s="3">
        <v>380338.08120000002</v>
      </c>
      <c r="J458" t="s">
        <v>1096</v>
      </c>
    </row>
    <row r="459" spans="1:10" x14ac:dyDescent="0.35">
      <c r="A459" t="s">
        <v>1097</v>
      </c>
      <c r="B459">
        <v>988169754</v>
      </c>
      <c r="C459">
        <v>63</v>
      </c>
      <c r="D459" s="1">
        <v>21695.25</v>
      </c>
      <c r="E459" t="s">
        <v>741</v>
      </c>
      <c r="F459" t="s">
        <v>84</v>
      </c>
      <c r="G459" t="s">
        <v>13</v>
      </c>
      <c r="H459" s="3">
        <v>143851.72719999999</v>
      </c>
      <c r="I459" s="3">
        <v>103573.2436</v>
      </c>
      <c r="J459" t="s">
        <v>1098</v>
      </c>
    </row>
    <row r="460" spans="1:10" x14ac:dyDescent="0.35">
      <c r="A460" t="s">
        <v>1099</v>
      </c>
      <c r="B460">
        <v>120568684</v>
      </c>
      <c r="C460">
        <v>37</v>
      </c>
      <c r="D460" s="1">
        <v>31191.75</v>
      </c>
      <c r="E460" t="s">
        <v>741</v>
      </c>
      <c r="F460" t="s">
        <v>542</v>
      </c>
      <c r="G460" t="s">
        <v>13</v>
      </c>
      <c r="H460" s="3">
        <v>65263.547599999998</v>
      </c>
      <c r="I460" s="3">
        <v>46324.804900000003</v>
      </c>
      <c r="J460" t="s">
        <v>1100</v>
      </c>
    </row>
    <row r="461" spans="1:10" x14ac:dyDescent="0.35">
      <c r="A461" t="s">
        <v>1101</v>
      </c>
      <c r="B461">
        <v>608845511</v>
      </c>
      <c r="C461">
        <v>65</v>
      </c>
      <c r="D461" s="1">
        <v>20964.75</v>
      </c>
      <c r="E461" t="s">
        <v>741</v>
      </c>
      <c r="F461" t="s">
        <v>668</v>
      </c>
      <c r="G461" t="s">
        <v>13</v>
      </c>
      <c r="H461" s="3">
        <v>674919.71360000002</v>
      </c>
      <c r="I461" s="3">
        <v>96594.0141</v>
      </c>
      <c r="J461" t="s">
        <v>1102</v>
      </c>
    </row>
    <row r="462" spans="1:10" x14ac:dyDescent="0.35">
      <c r="A462" t="s">
        <v>1103</v>
      </c>
      <c r="B462">
        <v>665456622</v>
      </c>
      <c r="C462">
        <v>62</v>
      </c>
      <c r="D462" s="1">
        <v>22060.5</v>
      </c>
      <c r="E462" t="s">
        <v>741</v>
      </c>
      <c r="F462" t="s">
        <v>1104</v>
      </c>
      <c r="G462" t="s">
        <v>13</v>
      </c>
      <c r="H462" s="3">
        <v>396539.88709999999</v>
      </c>
      <c r="I462" s="3">
        <v>144853.6882</v>
      </c>
      <c r="J462" t="s">
        <v>1105</v>
      </c>
    </row>
    <row r="463" spans="1:10" x14ac:dyDescent="0.35">
      <c r="A463" t="s">
        <v>1106</v>
      </c>
      <c r="B463">
        <v>61241884</v>
      </c>
      <c r="C463">
        <v>72</v>
      </c>
      <c r="D463" s="1">
        <v>18408</v>
      </c>
      <c r="E463" t="s">
        <v>741</v>
      </c>
      <c r="F463" t="s">
        <v>1093</v>
      </c>
      <c r="G463" t="s">
        <v>13</v>
      </c>
      <c r="H463" s="3">
        <v>1181619.7888</v>
      </c>
      <c r="I463" s="3">
        <v>182613.96739999999</v>
      </c>
      <c r="J463" t="s">
        <v>1107</v>
      </c>
    </row>
    <row r="464" spans="1:10" x14ac:dyDescent="0.35">
      <c r="A464" t="s">
        <v>1108</v>
      </c>
      <c r="B464">
        <v>597098963</v>
      </c>
      <c r="C464">
        <v>39</v>
      </c>
      <c r="D464" s="1">
        <v>30461.25</v>
      </c>
      <c r="E464" t="s">
        <v>741</v>
      </c>
      <c r="F464" t="s">
        <v>22</v>
      </c>
      <c r="G464" t="s">
        <v>13</v>
      </c>
      <c r="H464" s="3">
        <v>33214.212500000001</v>
      </c>
      <c r="I464" s="3">
        <v>8293.4881999999998</v>
      </c>
      <c r="J464" t="s">
        <v>1109</v>
      </c>
    </row>
    <row r="465" spans="1:10" x14ac:dyDescent="0.35">
      <c r="A465" t="s">
        <v>1110</v>
      </c>
      <c r="B465">
        <v>674382707</v>
      </c>
      <c r="C465">
        <v>31</v>
      </c>
      <c r="D465" s="1">
        <v>33383.25</v>
      </c>
      <c r="E465" t="s">
        <v>741</v>
      </c>
      <c r="F465" t="s">
        <v>588</v>
      </c>
      <c r="G465" t="s">
        <v>13</v>
      </c>
      <c r="H465" s="3">
        <v>81827.199999999997</v>
      </c>
      <c r="I465" s="3">
        <v>28247.197800000002</v>
      </c>
      <c r="J465" t="s">
        <v>1111</v>
      </c>
    </row>
    <row r="466" spans="1:10" x14ac:dyDescent="0.35">
      <c r="A466" t="s">
        <v>1112</v>
      </c>
      <c r="B466">
        <v>360971387</v>
      </c>
      <c r="C466">
        <v>26</v>
      </c>
      <c r="D466" s="1">
        <v>35209.5</v>
      </c>
      <c r="E466" t="s">
        <v>741</v>
      </c>
      <c r="F466" t="s">
        <v>300</v>
      </c>
      <c r="G466" t="s">
        <v>13</v>
      </c>
      <c r="H466" s="3">
        <v>145605.37950000001</v>
      </c>
      <c r="I466" s="3">
        <v>100277.79180000001</v>
      </c>
      <c r="J466" t="s">
        <v>1113</v>
      </c>
    </row>
    <row r="467" spans="1:10" x14ac:dyDescent="0.35">
      <c r="A467" t="s">
        <v>1114</v>
      </c>
      <c r="B467">
        <v>327147302</v>
      </c>
      <c r="C467">
        <v>27</v>
      </c>
      <c r="D467" s="1">
        <v>34844.25</v>
      </c>
      <c r="E467" t="s">
        <v>741</v>
      </c>
      <c r="F467" t="s">
        <v>139</v>
      </c>
      <c r="G467" t="s">
        <v>13</v>
      </c>
      <c r="H467" s="3">
        <v>364617.9423</v>
      </c>
      <c r="I467" s="3">
        <v>81565.507199999993</v>
      </c>
      <c r="J467" t="s">
        <v>1115</v>
      </c>
    </row>
    <row r="468" spans="1:10" x14ac:dyDescent="0.35">
      <c r="A468" t="s">
        <v>1116</v>
      </c>
      <c r="B468">
        <v>570807611</v>
      </c>
      <c r="C468">
        <v>36</v>
      </c>
      <c r="D468" s="1">
        <v>31557</v>
      </c>
      <c r="E468" t="s">
        <v>741</v>
      </c>
      <c r="F468" t="s">
        <v>341</v>
      </c>
      <c r="G468" t="s">
        <v>13</v>
      </c>
      <c r="H468" s="3">
        <v>0</v>
      </c>
      <c r="I468" s="3">
        <v>0</v>
      </c>
      <c r="J468" t="s">
        <v>1117</v>
      </c>
    </row>
    <row r="469" spans="1:10" x14ac:dyDescent="0.35">
      <c r="A469" t="s">
        <v>1118</v>
      </c>
      <c r="B469">
        <v>418929121</v>
      </c>
      <c r="C469">
        <v>70</v>
      </c>
      <c r="D469" s="1">
        <v>19138.5</v>
      </c>
      <c r="E469" t="s">
        <v>741</v>
      </c>
      <c r="F469" t="s">
        <v>202</v>
      </c>
      <c r="G469" t="s">
        <v>13</v>
      </c>
      <c r="H469" s="3">
        <v>85130.64</v>
      </c>
      <c r="I469" s="3">
        <v>25539.191999999999</v>
      </c>
      <c r="J469" t="s">
        <v>1119</v>
      </c>
    </row>
    <row r="470" spans="1:10" x14ac:dyDescent="0.35">
      <c r="A470" t="s">
        <v>1120</v>
      </c>
      <c r="B470">
        <v>34376216</v>
      </c>
      <c r="C470">
        <v>69</v>
      </c>
      <c r="D470" s="1">
        <v>19503.75</v>
      </c>
      <c r="E470" t="s">
        <v>741</v>
      </c>
      <c r="F470" t="s">
        <v>130</v>
      </c>
      <c r="G470" t="s">
        <v>13</v>
      </c>
      <c r="H470" s="3">
        <v>659002.46539999999</v>
      </c>
      <c r="I470" s="3">
        <v>118620.44379999999</v>
      </c>
      <c r="J470" t="s">
        <v>1121</v>
      </c>
    </row>
    <row r="471" spans="1:10" x14ac:dyDescent="0.35">
      <c r="A471" t="s">
        <v>1122</v>
      </c>
      <c r="B471">
        <v>435160243</v>
      </c>
      <c r="C471">
        <v>59</v>
      </c>
      <c r="D471" s="1">
        <v>23156.25</v>
      </c>
      <c r="E471" t="s">
        <v>741</v>
      </c>
      <c r="F471" t="s">
        <v>984</v>
      </c>
      <c r="G471" t="s">
        <v>13</v>
      </c>
      <c r="H471" s="3">
        <v>1089441.9959</v>
      </c>
      <c r="I471" s="3">
        <v>601104.39950000006</v>
      </c>
      <c r="J471" t="s">
        <v>1123</v>
      </c>
    </row>
    <row r="472" spans="1:10" x14ac:dyDescent="0.35">
      <c r="A472" t="s">
        <v>1124</v>
      </c>
      <c r="B472">
        <v>982975265</v>
      </c>
      <c r="C472">
        <v>85</v>
      </c>
      <c r="D472" s="1">
        <v>13659.75</v>
      </c>
      <c r="E472" t="s">
        <v>741</v>
      </c>
      <c r="F472" t="s">
        <v>555</v>
      </c>
      <c r="G472" t="s">
        <v>13</v>
      </c>
      <c r="H472" s="3">
        <v>374674.97979999997</v>
      </c>
      <c r="I472" s="3">
        <v>337207.48190000001</v>
      </c>
      <c r="J472" t="s">
        <v>1125</v>
      </c>
    </row>
    <row r="473" spans="1:10" x14ac:dyDescent="0.35">
      <c r="A473" t="s">
        <v>1126</v>
      </c>
      <c r="B473">
        <v>282834053</v>
      </c>
      <c r="C473">
        <v>64</v>
      </c>
      <c r="D473" s="1">
        <v>21330</v>
      </c>
      <c r="E473" t="s">
        <v>741</v>
      </c>
      <c r="F473" t="s">
        <v>810</v>
      </c>
      <c r="G473" t="s">
        <v>13</v>
      </c>
      <c r="H473" s="3">
        <v>502106.33929999999</v>
      </c>
      <c r="I473" s="3">
        <v>379375.57390000002</v>
      </c>
      <c r="J473" t="s">
        <v>1127</v>
      </c>
    </row>
    <row r="474" spans="1:10" x14ac:dyDescent="0.35">
      <c r="A474" t="s">
        <v>1128</v>
      </c>
      <c r="B474">
        <v>326185806</v>
      </c>
      <c r="C474">
        <v>29</v>
      </c>
      <c r="D474" s="1">
        <v>34113.75</v>
      </c>
      <c r="E474" t="s">
        <v>741</v>
      </c>
      <c r="F474" t="s">
        <v>424</v>
      </c>
      <c r="G474" t="s">
        <v>13</v>
      </c>
      <c r="H474" s="3">
        <v>186144.375</v>
      </c>
      <c r="I474" s="3">
        <v>37333.115899999997</v>
      </c>
      <c r="J474" t="s">
        <v>1129</v>
      </c>
    </row>
    <row r="475" spans="1:10" x14ac:dyDescent="0.35">
      <c r="A475" t="s">
        <v>1130</v>
      </c>
      <c r="B475">
        <v>72428400</v>
      </c>
      <c r="C475">
        <v>72</v>
      </c>
      <c r="D475" s="1">
        <v>18408</v>
      </c>
      <c r="E475" t="s">
        <v>741</v>
      </c>
      <c r="F475" t="s">
        <v>401</v>
      </c>
      <c r="G475" t="s">
        <v>13</v>
      </c>
      <c r="H475" s="3">
        <v>398822.424</v>
      </c>
      <c r="I475" s="3">
        <v>93876.662899999996</v>
      </c>
      <c r="J475" t="s">
        <v>1131</v>
      </c>
    </row>
    <row r="476" spans="1:10" x14ac:dyDescent="0.35">
      <c r="A476" t="s">
        <v>1132</v>
      </c>
      <c r="B476">
        <v>49880986</v>
      </c>
      <c r="C476">
        <v>64</v>
      </c>
      <c r="D476" s="1">
        <v>21330</v>
      </c>
      <c r="E476" t="s">
        <v>741</v>
      </c>
      <c r="F476" t="s">
        <v>847</v>
      </c>
      <c r="G476" t="s">
        <v>13</v>
      </c>
      <c r="H476" s="3">
        <v>21065.1175</v>
      </c>
      <c r="I476" s="3">
        <v>12744.3961</v>
      </c>
      <c r="J476" t="s">
        <v>1133</v>
      </c>
    </row>
    <row r="477" spans="1:10" x14ac:dyDescent="0.35">
      <c r="A477" t="s">
        <v>1134</v>
      </c>
      <c r="B477">
        <v>650260310</v>
      </c>
      <c r="C477">
        <v>83</v>
      </c>
      <c r="D477" s="1">
        <v>14390.25</v>
      </c>
      <c r="E477" t="s">
        <v>741</v>
      </c>
      <c r="F477" t="s">
        <v>112</v>
      </c>
      <c r="G477" t="s">
        <v>13</v>
      </c>
      <c r="H477" s="3">
        <v>140284.196</v>
      </c>
      <c r="I477" s="3">
        <v>29912.906999999999</v>
      </c>
      <c r="J477" t="s">
        <v>1135</v>
      </c>
    </row>
    <row r="478" spans="1:10" x14ac:dyDescent="0.35">
      <c r="A478" t="s">
        <v>1136</v>
      </c>
      <c r="B478">
        <v>880275552</v>
      </c>
      <c r="C478">
        <v>57</v>
      </c>
      <c r="D478" s="1">
        <v>23886.75</v>
      </c>
      <c r="E478" t="s">
        <v>741</v>
      </c>
      <c r="F478" t="s">
        <v>968</v>
      </c>
      <c r="G478" t="s">
        <v>13</v>
      </c>
      <c r="H478" s="3">
        <v>253711.48060000001</v>
      </c>
      <c r="I478" s="3">
        <v>107171.2289</v>
      </c>
      <c r="J478" t="s">
        <v>1137</v>
      </c>
    </row>
    <row r="479" spans="1:10" x14ac:dyDescent="0.35">
      <c r="A479" t="s">
        <v>1138</v>
      </c>
      <c r="B479">
        <v>599636543</v>
      </c>
      <c r="C479">
        <v>85</v>
      </c>
      <c r="D479" s="1">
        <v>13659.75</v>
      </c>
      <c r="E479" t="s">
        <v>741</v>
      </c>
      <c r="F479" t="s">
        <v>840</v>
      </c>
      <c r="G479" t="s">
        <v>13</v>
      </c>
      <c r="H479" s="3">
        <v>1239213.4287</v>
      </c>
      <c r="I479" s="3">
        <v>318922.09749999997</v>
      </c>
      <c r="J479" t="s">
        <v>1139</v>
      </c>
    </row>
    <row r="480" spans="1:10" x14ac:dyDescent="0.35">
      <c r="A480" t="s">
        <v>1140</v>
      </c>
      <c r="B480">
        <v>156279764</v>
      </c>
      <c r="C480">
        <v>60</v>
      </c>
      <c r="D480" s="1">
        <v>22791</v>
      </c>
      <c r="E480" t="s">
        <v>741</v>
      </c>
      <c r="F480" t="s">
        <v>1017</v>
      </c>
      <c r="G480" t="s">
        <v>13</v>
      </c>
      <c r="H480" s="3">
        <v>862058.45440000005</v>
      </c>
      <c r="I480" s="3">
        <v>434013.2757</v>
      </c>
      <c r="J480" t="s">
        <v>1141</v>
      </c>
    </row>
    <row r="481" spans="1:10" x14ac:dyDescent="0.35">
      <c r="A481" t="s">
        <v>1142</v>
      </c>
      <c r="B481">
        <v>975805483</v>
      </c>
      <c r="C481">
        <v>40</v>
      </c>
      <c r="D481" s="1">
        <v>30096</v>
      </c>
      <c r="E481" t="s">
        <v>741</v>
      </c>
      <c r="F481" t="s">
        <v>307</v>
      </c>
      <c r="G481" t="s">
        <v>13</v>
      </c>
      <c r="H481" s="3">
        <v>219769.85569999999</v>
      </c>
      <c r="I481" s="3">
        <v>60560.524299999997</v>
      </c>
      <c r="J481" t="s">
        <v>1143</v>
      </c>
    </row>
    <row r="482" spans="1:10" x14ac:dyDescent="0.35">
      <c r="A482" t="s">
        <v>1144</v>
      </c>
      <c r="B482">
        <v>536372800</v>
      </c>
      <c r="C482">
        <v>56</v>
      </c>
      <c r="D482" s="1">
        <v>24252</v>
      </c>
      <c r="E482" t="s">
        <v>741</v>
      </c>
      <c r="F482" t="s">
        <v>75</v>
      </c>
      <c r="G482" t="s">
        <v>13</v>
      </c>
      <c r="H482" s="3">
        <v>1418542.6740999999</v>
      </c>
      <c r="I482" s="3">
        <v>163266.2323</v>
      </c>
      <c r="J482" t="s">
        <v>1145</v>
      </c>
    </row>
    <row r="483" spans="1:10" x14ac:dyDescent="0.35">
      <c r="A483" t="s">
        <v>1146</v>
      </c>
      <c r="B483">
        <v>205617031</v>
      </c>
      <c r="C483">
        <v>42</v>
      </c>
      <c r="D483" s="1">
        <v>29365.5</v>
      </c>
      <c r="E483" t="s">
        <v>741</v>
      </c>
      <c r="F483" t="s">
        <v>776</v>
      </c>
      <c r="G483" t="s">
        <v>13</v>
      </c>
      <c r="H483" s="3">
        <v>264557.54320000001</v>
      </c>
      <c r="I483" s="3">
        <v>181323.67</v>
      </c>
      <c r="J483" t="s">
        <v>1147</v>
      </c>
    </row>
    <row r="484" spans="1:10" x14ac:dyDescent="0.35">
      <c r="A484" t="s">
        <v>1148</v>
      </c>
      <c r="B484">
        <v>754637770</v>
      </c>
      <c r="C484">
        <v>55</v>
      </c>
      <c r="D484" s="1">
        <v>24617.25</v>
      </c>
      <c r="E484" t="s">
        <v>741</v>
      </c>
      <c r="F484" t="s">
        <v>150</v>
      </c>
      <c r="G484" t="s">
        <v>13</v>
      </c>
      <c r="H484" s="3">
        <v>37979.773399999998</v>
      </c>
      <c r="I484" s="3">
        <v>52204.924899999998</v>
      </c>
      <c r="J484" t="s">
        <v>1149</v>
      </c>
    </row>
    <row r="485" spans="1:10" x14ac:dyDescent="0.35">
      <c r="A485" t="s">
        <v>1150</v>
      </c>
      <c r="B485">
        <v>663494133</v>
      </c>
      <c r="C485">
        <v>32</v>
      </c>
      <c r="D485" s="1">
        <v>33018</v>
      </c>
      <c r="E485" t="s">
        <v>741</v>
      </c>
      <c r="F485" t="s">
        <v>1151</v>
      </c>
      <c r="G485" t="s">
        <v>13</v>
      </c>
      <c r="H485" s="3">
        <v>117381.1263</v>
      </c>
      <c r="I485" s="3">
        <v>116287.71309999999</v>
      </c>
      <c r="J485" t="s">
        <v>1152</v>
      </c>
    </row>
    <row r="486" spans="1:10" x14ac:dyDescent="0.35">
      <c r="A486" t="s">
        <v>1153</v>
      </c>
      <c r="B486">
        <v>74610243</v>
      </c>
      <c r="C486">
        <v>28</v>
      </c>
      <c r="D486" s="1">
        <v>34479</v>
      </c>
      <c r="E486" t="s">
        <v>741</v>
      </c>
      <c r="F486" t="s">
        <v>133</v>
      </c>
      <c r="G486" t="s">
        <v>13</v>
      </c>
      <c r="H486" s="3">
        <v>98253.570699999997</v>
      </c>
      <c r="I486" s="3">
        <v>20878.8838</v>
      </c>
      <c r="J486" t="s">
        <v>1154</v>
      </c>
    </row>
    <row r="487" spans="1:10" x14ac:dyDescent="0.35">
      <c r="A487" t="s">
        <v>1155</v>
      </c>
      <c r="B487">
        <v>951114423</v>
      </c>
      <c r="C487">
        <v>81</v>
      </c>
      <c r="D487" s="1">
        <v>15120.75</v>
      </c>
      <c r="E487" t="s">
        <v>741</v>
      </c>
      <c r="F487" t="s">
        <v>1156</v>
      </c>
      <c r="G487" t="s">
        <v>13</v>
      </c>
      <c r="H487" s="3">
        <v>528227.02229999995</v>
      </c>
      <c r="I487" s="3">
        <v>268055.50390000001</v>
      </c>
      <c r="J487" t="s">
        <v>1157</v>
      </c>
    </row>
    <row r="488" spans="1:10" x14ac:dyDescent="0.35">
      <c r="A488" t="s">
        <v>1158</v>
      </c>
      <c r="B488">
        <v>171025223</v>
      </c>
      <c r="C488">
        <v>61</v>
      </c>
      <c r="D488" s="1">
        <v>22425.75</v>
      </c>
      <c r="E488" t="s">
        <v>741</v>
      </c>
      <c r="F488" t="s">
        <v>365</v>
      </c>
      <c r="G488" t="s">
        <v>13</v>
      </c>
      <c r="H488" s="3">
        <v>918754.75529999996</v>
      </c>
      <c r="I488" s="3">
        <v>198778.04149999999</v>
      </c>
      <c r="J488" t="s">
        <v>1159</v>
      </c>
    </row>
    <row r="489" spans="1:10" x14ac:dyDescent="0.35">
      <c r="A489" t="s">
        <v>1160</v>
      </c>
      <c r="B489">
        <v>275932122</v>
      </c>
      <c r="C489">
        <v>19</v>
      </c>
      <c r="D489" s="1">
        <v>37766.25</v>
      </c>
      <c r="E489" t="s">
        <v>741</v>
      </c>
      <c r="F489" t="s">
        <v>1017</v>
      </c>
      <c r="G489" t="s">
        <v>13</v>
      </c>
      <c r="H489" s="3">
        <v>71388.977400000003</v>
      </c>
      <c r="I489" s="3">
        <v>32658.5785</v>
      </c>
      <c r="J489" t="s">
        <v>1161</v>
      </c>
    </row>
    <row r="490" spans="1:10" x14ac:dyDescent="0.35">
      <c r="A490" t="s">
        <v>1162</v>
      </c>
      <c r="B490">
        <v>253960066</v>
      </c>
      <c r="C490">
        <v>22</v>
      </c>
      <c r="D490" s="1">
        <v>36670.5</v>
      </c>
      <c r="E490" t="s">
        <v>741</v>
      </c>
      <c r="F490" t="s">
        <v>243</v>
      </c>
      <c r="G490" t="s">
        <v>13</v>
      </c>
      <c r="H490" s="3">
        <v>861107.96900000004</v>
      </c>
      <c r="I490" s="3">
        <v>341572.82770000002</v>
      </c>
      <c r="J490" t="s">
        <v>1163</v>
      </c>
    </row>
    <row r="491" spans="1:10" x14ac:dyDescent="0.35">
      <c r="A491" t="s">
        <v>1164</v>
      </c>
      <c r="B491">
        <v>545998935</v>
      </c>
      <c r="C491">
        <v>48</v>
      </c>
      <c r="D491" s="1">
        <v>27174</v>
      </c>
      <c r="E491" t="s">
        <v>741</v>
      </c>
      <c r="F491" t="s">
        <v>69</v>
      </c>
      <c r="G491" t="s">
        <v>13</v>
      </c>
      <c r="H491" s="3">
        <v>1122750.5734000001</v>
      </c>
      <c r="I491" s="3">
        <v>504017.37699999998</v>
      </c>
      <c r="J491" t="s">
        <v>1165</v>
      </c>
    </row>
    <row r="492" spans="1:10" x14ac:dyDescent="0.35">
      <c r="A492" t="s">
        <v>1166</v>
      </c>
      <c r="B492">
        <v>33056746</v>
      </c>
      <c r="C492">
        <v>43</v>
      </c>
      <c r="D492" s="1">
        <v>29000.25</v>
      </c>
      <c r="E492" t="s">
        <v>741</v>
      </c>
      <c r="F492" t="s">
        <v>57</v>
      </c>
      <c r="G492" t="s">
        <v>13</v>
      </c>
      <c r="H492" s="3">
        <v>508775.28240000003</v>
      </c>
      <c r="I492" s="3">
        <v>100367.4875</v>
      </c>
      <c r="J492" t="s">
        <v>1167</v>
      </c>
    </row>
    <row r="493" spans="1:10" x14ac:dyDescent="0.35">
      <c r="A493" t="s">
        <v>1168</v>
      </c>
      <c r="B493">
        <v>915295189</v>
      </c>
      <c r="C493">
        <v>57</v>
      </c>
      <c r="D493" s="1">
        <v>23886.75</v>
      </c>
      <c r="E493" t="s">
        <v>741</v>
      </c>
      <c r="F493" t="s">
        <v>1169</v>
      </c>
      <c r="G493" t="s">
        <v>13</v>
      </c>
      <c r="H493" s="3">
        <v>54596.7572</v>
      </c>
      <c r="I493" s="3">
        <v>11453.3197</v>
      </c>
      <c r="J493" t="s">
        <v>1170</v>
      </c>
    </row>
    <row r="494" spans="1:10" x14ac:dyDescent="0.35">
      <c r="A494" t="s">
        <v>1171</v>
      </c>
      <c r="B494">
        <v>620261247</v>
      </c>
      <c r="C494">
        <v>80</v>
      </c>
      <c r="D494" s="1">
        <v>15486</v>
      </c>
      <c r="E494" t="s">
        <v>741</v>
      </c>
      <c r="F494" t="s">
        <v>115</v>
      </c>
      <c r="G494" t="s">
        <v>13</v>
      </c>
      <c r="H494" s="3">
        <v>105428.925</v>
      </c>
      <c r="I494" s="3">
        <v>64494.387699999999</v>
      </c>
      <c r="J494" t="s">
        <v>1172</v>
      </c>
    </row>
    <row r="495" spans="1:10" x14ac:dyDescent="0.35">
      <c r="A495" t="s">
        <v>1173</v>
      </c>
      <c r="B495">
        <v>807694195</v>
      </c>
      <c r="C495">
        <v>47</v>
      </c>
      <c r="D495" s="1">
        <v>27539.25</v>
      </c>
      <c r="E495" t="s">
        <v>741</v>
      </c>
      <c r="F495" t="s">
        <v>542</v>
      </c>
      <c r="G495" t="s">
        <v>13</v>
      </c>
      <c r="H495" s="3">
        <v>525947.01229999994</v>
      </c>
      <c r="I495" s="3">
        <v>165164.3279</v>
      </c>
      <c r="J495" t="s">
        <v>1174</v>
      </c>
    </row>
    <row r="496" spans="1:10" x14ac:dyDescent="0.35">
      <c r="A496" t="s">
        <v>1175</v>
      </c>
      <c r="B496">
        <v>214670045</v>
      </c>
      <c r="C496">
        <v>24</v>
      </c>
      <c r="D496" s="1">
        <v>35940</v>
      </c>
      <c r="E496" t="s">
        <v>741</v>
      </c>
      <c r="F496" t="s">
        <v>950</v>
      </c>
      <c r="G496" t="s">
        <v>13</v>
      </c>
      <c r="H496" s="3">
        <v>506526.40840000001</v>
      </c>
      <c r="I496" s="3">
        <v>243793.36259999999</v>
      </c>
      <c r="J496" t="s">
        <v>1176</v>
      </c>
    </row>
    <row r="497" spans="1:10" x14ac:dyDescent="0.35">
      <c r="A497" t="s">
        <v>1177</v>
      </c>
      <c r="B497">
        <v>66474835</v>
      </c>
      <c r="C497">
        <v>35</v>
      </c>
      <c r="D497" s="1">
        <v>31922.25</v>
      </c>
      <c r="E497" t="s">
        <v>741</v>
      </c>
      <c r="F497" t="s">
        <v>341</v>
      </c>
      <c r="G497" t="s">
        <v>13</v>
      </c>
      <c r="H497" s="3">
        <v>640602.90800000005</v>
      </c>
      <c r="I497" s="3">
        <v>223767.0356</v>
      </c>
      <c r="J497" t="s">
        <v>1178</v>
      </c>
    </row>
    <row r="498" spans="1:10" x14ac:dyDescent="0.35">
      <c r="A498" t="s">
        <v>1179</v>
      </c>
      <c r="B498">
        <v>696887241</v>
      </c>
      <c r="C498">
        <v>42</v>
      </c>
      <c r="D498" s="1">
        <v>29365.5</v>
      </c>
      <c r="E498" t="s">
        <v>741</v>
      </c>
      <c r="F498" t="s">
        <v>1070</v>
      </c>
      <c r="G498" t="s">
        <v>13</v>
      </c>
      <c r="H498" s="3">
        <v>1932207.6063000001</v>
      </c>
      <c r="I498" s="3">
        <v>436704.17660000001</v>
      </c>
      <c r="J498" t="s">
        <v>1180</v>
      </c>
    </row>
    <row r="499" spans="1:10" x14ac:dyDescent="0.35">
      <c r="A499" t="s">
        <v>1181</v>
      </c>
      <c r="B499">
        <v>177114036</v>
      </c>
      <c r="C499">
        <v>83</v>
      </c>
      <c r="D499" s="1">
        <v>14390.25</v>
      </c>
      <c r="E499" t="s">
        <v>741</v>
      </c>
      <c r="F499" t="s">
        <v>378</v>
      </c>
      <c r="G499" t="s">
        <v>13</v>
      </c>
      <c r="H499" s="3">
        <v>1099352.8326000001</v>
      </c>
      <c r="I499" s="3">
        <v>402363.13669999997</v>
      </c>
      <c r="J499" t="s">
        <v>1182</v>
      </c>
    </row>
    <row r="500" spans="1:10" x14ac:dyDescent="0.35">
      <c r="A500" t="s">
        <v>1183</v>
      </c>
      <c r="B500">
        <v>905339990</v>
      </c>
      <c r="C500">
        <v>28</v>
      </c>
      <c r="D500" s="1">
        <v>34479</v>
      </c>
      <c r="E500" t="s">
        <v>741</v>
      </c>
      <c r="F500" t="s">
        <v>886</v>
      </c>
      <c r="G500" t="s">
        <v>13</v>
      </c>
      <c r="H500" s="3">
        <v>34050.758900000001</v>
      </c>
      <c r="I500" s="3">
        <v>14641.826300000001</v>
      </c>
      <c r="J500" t="s">
        <v>1184</v>
      </c>
    </row>
    <row r="501" spans="1:10" x14ac:dyDescent="0.35">
      <c r="A501" t="s">
        <v>1185</v>
      </c>
      <c r="B501">
        <v>720643968</v>
      </c>
      <c r="C501">
        <v>41</v>
      </c>
      <c r="D501" s="1">
        <v>29730.75</v>
      </c>
      <c r="E501" t="s">
        <v>741</v>
      </c>
      <c r="F501" t="s">
        <v>1186</v>
      </c>
      <c r="G501" t="s">
        <v>13</v>
      </c>
      <c r="H501" s="3">
        <v>254722.4264</v>
      </c>
      <c r="I501" s="3">
        <v>63336.3871</v>
      </c>
      <c r="J501" t="s">
        <v>1187</v>
      </c>
    </row>
    <row r="502" spans="1:10" x14ac:dyDescent="0.35">
      <c r="A502" t="s">
        <v>1188</v>
      </c>
      <c r="B502">
        <v>572868273</v>
      </c>
      <c r="C502">
        <v>76</v>
      </c>
      <c r="D502" s="1">
        <v>16947</v>
      </c>
      <c r="E502" t="s">
        <v>741</v>
      </c>
      <c r="F502" t="s">
        <v>437</v>
      </c>
      <c r="G502" t="s">
        <v>13</v>
      </c>
      <c r="H502" s="3">
        <v>180482.6502</v>
      </c>
      <c r="I502" s="3">
        <v>123056.3524</v>
      </c>
      <c r="J502" t="s">
        <v>1189</v>
      </c>
    </row>
    <row r="503" spans="1:10" x14ac:dyDescent="0.35">
      <c r="A503" t="s">
        <v>1190</v>
      </c>
      <c r="B503">
        <v>211010103</v>
      </c>
      <c r="C503">
        <v>42</v>
      </c>
      <c r="D503" s="1">
        <v>29365.5</v>
      </c>
      <c r="E503" t="s">
        <v>741</v>
      </c>
      <c r="F503" t="s">
        <v>953</v>
      </c>
      <c r="G503" t="s">
        <v>13</v>
      </c>
      <c r="H503" s="3">
        <v>361468.58620000002</v>
      </c>
      <c r="I503" s="3">
        <v>158013.4105</v>
      </c>
      <c r="J503" t="s">
        <v>1191</v>
      </c>
    </row>
    <row r="504" spans="1:10" x14ac:dyDescent="0.35">
      <c r="A504" t="s">
        <v>1192</v>
      </c>
      <c r="B504">
        <v>842344844</v>
      </c>
      <c r="C504">
        <v>80</v>
      </c>
      <c r="D504" s="1">
        <v>15486</v>
      </c>
      <c r="E504" t="s">
        <v>741</v>
      </c>
      <c r="F504" t="s">
        <v>489</v>
      </c>
      <c r="G504" t="s">
        <v>13</v>
      </c>
      <c r="H504" s="3">
        <v>572485.41890000005</v>
      </c>
      <c r="I504" s="3">
        <v>136755.95740000001</v>
      </c>
      <c r="J504" t="s">
        <v>1193</v>
      </c>
    </row>
    <row r="505" spans="1:10" x14ac:dyDescent="0.35">
      <c r="A505" t="s">
        <v>1194</v>
      </c>
      <c r="B505">
        <v>822210306</v>
      </c>
      <c r="C505">
        <v>19</v>
      </c>
      <c r="D505" s="1">
        <v>37766.25</v>
      </c>
      <c r="E505" t="s">
        <v>741</v>
      </c>
      <c r="F505" t="s">
        <v>312</v>
      </c>
      <c r="G505" t="s">
        <v>13</v>
      </c>
      <c r="H505" s="3">
        <v>451472.91749999998</v>
      </c>
      <c r="I505" s="3">
        <v>120234.3664</v>
      </c>
      <c r="J505" t="s">
        <v>1195</v>
      </c>
    </row>
    <row r="506" spans="1:10" x14ac:dyDescent="0.35">
      <c r="A506" t="s">
        <v>1196</v>
      </c>
      <c r="B506">
        <v>41020835</v>
      </c>
      <c r="C506">
        <v>18</v>
      </c>
      <c r="D506" s="1">
        <v>38131.5</v>
      </c>
      <c r="E506" t="s">
        <v>741</v>
      </c>
      <c r="F506" t="s">
        <v>223</v>
      </c>
      <c r="G506" t="s">
        <v>13</v>
      </c>
      <c r="H506" s="3">
        <v>110150.1972</v>
      </c>
      <c r="I506" s="3">
        <v>88661.246400000004</v>
      </c>
      <c r="J506" t="s">
        <v>1197</v>
      </c>
    </row>
    <row r="507" spans="1:10" x14ac:dyDescent="0.35">
      <c r="A507" t="s">
        <v>1198</v>
      </c>
      <c r="B507">
        <v>854757865</v>
      </c>
      <c r="C507">
        <v>35</v>
      </c>
      <c r="D507" s="1">
        <v>31922.25</v>
      </c>
      <c r="E507" t="s">
        <v>741</v>
      </c>
      <c r="F507" t="s">
        <v>276</v>
      </c>
      <c r="G507" t="s">
        <v>13</v>
      </c>
      <c r="H507" s="3">
        <v>1689110.102</v>
      </c>
      <c r="I507" s="3">
        <v>884436.8173</v>
      </c>
      <c r="J507" t="s">
        <v>1199</v>
      </c>
    </row>
    <row r="508" spans="1:10" x14ac:dyDescent="0.35">
      <c r="A508" t="s">
        <v>1200</v>
      </c>
      <c r="B508">
        <v>581114473</v>
      </c>
      <c r="C508">
        <v>47</v>
      </c>
      <c r="D508" s="1">
        <v>27539.25</v>
      </c>
      <c r="E508" t="s">
        <v>741</v>
      </c>
      <c r="F508" t="s">
        <v>738</v>
      </c>
      <c r="G508" t="s">
        <v>13</v>
      </c>
      <c r="H508" s="3">
        <v>257863.77540000001</v>
      </c>
      <c r="I508" s="3">
        <v>130221.2066</v>
      </c>
      <c r="J508" t="s">
        <v>1201</v>
      </c>
    </row>
    <row r="509" spans="1:10" x14ac:dyDescent="0.35">
      <c r="A509" t="s">
        <v>1202</v>
      </c>
      <c r="B509">
        <v>496470356</v>
      </c>
      <c r="C509">
        <v>53</v>
      </c>
      <c r="D509" s="1">
        <v>25347.75</v>
      </c>
      <c r="E509" t="s">
        <v>741</v>
      </c>
      <c r="F509" t="s">
        <v>150</v>
      </c>
      <c r="G509" t="s">
        <v>13</v>
      </c>
      <c r="H509" s="3">
        <v>141945.92499999999</v>
      </c>
      <c r="I509" s="3">
        <v>196878.99799999999</v>
      </c>
      <c r="J509" t="s">
        <v>1203</v>
      </c>
    </row>
    <row r="510" spans="1:10" x14ac:dyDescent="0.35">
      <c r="A510" t="s">
        <v>1204</v>
      </c>
      <c r="B510">
        <v>662407649</v>
      </c>
      <c r="C510">
        <v>70</v>
      </c>
      <c r="D510" s="1">
        <v>19138.5</v>
      </c>
      <c r="E510" t="s">
        <v>741</v>
      </c>
      <c r="F510" t="s">
        <v>250</v>
      </c>
      <c r="G510" t="s">
        <v>13</v>
      </c>
      <c r="H510" s="3">
        <v>125832.4875</v>
      </c>
      <c r="I510" s="3">
        <v>76036.377800000002</v>
      </c>
      <c r="J510" t="s">
        <v>1205</v>
      </c>
    </row>
    <row r="511" spans="1:10" x14ac:dyDescent="0.35">
      <c r="A511" t="s">
        <v>1206</v>
      </c>
      <c r="B511">
        <v>794996007</v>
      </c>
      <c r="C511">
        <v>49</v>
      </c>
      <c r="D511" s="1">
        <v>26808.75</v>
      </c>
      <c r="E511" t="s">
        <v>741</v>
      </c>
      <c r="F511" t="s">
        <v>253</v>
      </c>
      <c r="G511" t="s">
        <v>13</v>
      </c>
      <c r="H511" s="3">
        <v>2206729.5698000002</v>
      </c>
      <c r="I511" s="3">
        <v>892479.74129999999</v>
      </c>
      <c r="J511" t="s">
        <v>1207</v>
      </c>
    </row>
    <row r="512" spans="1:10" x14ac:dyDescent="0.35">
      <c r="A512" t="s">
        <v>1208</v>
      </c>
      <c r="B512">
        <v>606950558</v>
      </c>
      <c r="C512">
        <v>56</v>
      </c>
      <c r="D512" s="1">
        <v>24252</v>
      </c>
      <c r="E512" t="s">
        <v>741</v>
      </c>
      <c r="F512" t="s">
        <v>519</v>
      </c>
      <c r="G512" t="s">
        <v>13</v>
      </c>
      <c r="H512" s="3">
        <v>208470.98439999999</v>
      </c>
      <c r="I512" s="3">
        <v>134675.94570000001</v>
      </c>
      <c r="J512" t="s">
        <v>1209</v>
      </c>
    </row>
    <row r="513" spans="1:10" x14ac:dyDescent="0.35">
      <c r="A513" t="s">
        <v>1210</v>
      </c>
      <c r="B513">
        <v>388867167</v>
      </c>
      <c r="C513">
        <v>63</v>
      </c>
      <c r="D513" s="1">
        <v>21695.25</v>
      </c>
      <c r="E513" t="s">
        <v>741</v>
      </c>
      <c r="F513" t="s">
        <v>713</v>
      </c>
      <c r="G513" t="s">
        <v>13</v>
      </c>
      <c r="H513" s="3">
        <v>377600.32069999998</v>
      </c>
      <c r="I513" s="3">
        <v>262839.43890000001</v>
      </c>
      <c r="J513" t="s">
        <v>1211</v>
      </c>
    </row>
    <row r="514" spans="1:10" x14ac:dyDescent="0.35">
      <c r="A514" t="s">
        <v>1212</v>
      </c>
      <c r="B514">
        <v>573219712</v>
      </c>
      <c r="C514">
        <v>19</v>
      </c>
      <c r="D514" s="1">
        <v>37766.25</v>
      </c>
      <c r="E514" t="s">
        <v>741</v>
      </c>
      <c r="F514" t="s">
        <v>60</v>
      </c>
      <c r="G514" t="s">
        <v>13</v>
      </c>
      <c r="H514" s="3">
        <v>1168395.3078999999</v>
      </c>
      <c r="I514" s="3">
        <v>212728.52499999999</v>
      </c>
      <c r="J514" t="s">
        <v>1213</v>
      </c>
    </row>
    <row r="515" spans="1:10" x14ac:dyDescent="0.35">
      <c r="A515" t="s">
        <v>1214</v>
      </c>
      <c r="B515">
        <v>106263958</v>
      </c>
      <c r="C515">
        <v>57</v>
      </c>
      <c r="D515" s="1">
        <v>23886.75</v>
      </c>
      <c r="E515" t="s">
        <v>741</v>
      </c>
      <c r="F515" t="s">
        <v>1215</v>
      </c>
      <c r="G515" t="s">
        <v>13</v>
      </c>
      <c r="H515" s="3">
        <v>307847.83120000002</v>
      </c>
      <c r="I515" s="3">
        <v>219803.35149999999</v>
      </c>
      <c r="J515" t="s">
        <v>1216</v>
      </c>
    </row>
    <row r="516" spans="1:10" x14ac:dyDescent="0.35">
      <c r="A516" t="s">
        <v>1217</v>
      </c>
      <c r="B516">
        <v>738835399</v>
      </c>
      <c r="C516">
        <v>80</v>
      </c>
      <c r="D516" s="1">
        <v>15486</v>
      </c>
      <c r="E516" t="s">
        <v>741</v>
      </c>
      <c r="F516" t="s">
        <v>323</v>
      </c>
      <c r="G516" t="s">
        <v>13</v>
      </c>
      <c r="H516" s="3">
        <v>345042.49790000002</v>
      </c>
      <c r="I516" s="3">
        <v>123090.7163</v>
      </c>
      <c r="J516" t="s">
        <v>1218</v>
      </c>
    </row>
    <row r="517" spans="1:10" x14ac:dyDescent="0.35">
      <c r="A517" t="s">
        <v>1219</v>
      </c>
      <c r="B517">
        <v>963840560</v>
      </c>
      <c r="C517">
        <v>21</v>
      </c>
      <c r="D517" s="1">
        <v>37035.75</v>
      </c>
      <c r="E517" t="s">
        <v>741</v>
      </c>
      <c r="F517" t="s">
        <v>660</v>
      </c>
      <c r="G517" t="s">
        <v>13</v>
      </c>
      <c r="H517" s="3">
        <v>60243.15</v>
      </c>
      <c r="I517" s="3">
        <v>31808.3832</v>
      </c>
      <c r="J517" t="s">
        <v>1220</v>
      </c>
    </row>
    <row r="518" spans="1:10" x14ac:dyDescent="0.35">
      <c r="A518" t="s">
        <v>1221</v>
      </c>
      <c r="B518">
        <v>369259451</v>
      </c>
      <c r="C518">
        <v>75</v>
      </c>
      <c r="D518" s="1">
        <v>17312.25</v>
      </c>
      <c r="E518" t="s">
        <v>741</v>
      </c>
      <c r="F518" t="s">
        <v>1222</v>
      </c>
      <c r="G518" t="s">
        <v>13</v>
      </c>
      <c r="H518" s="3">
        <v>952781.8236</v>
      </c>
      <c r="I518" s="3">
        <v>313458.82539999997</v>
      </c>
      <c r="J518" t="s">
        <v>1223</v>
      </c>
    </row>
    <row r="519" spans="1:10" x14ac:dyDescent="0.35">
      <c r="A519" t="s">
        <v>1224</v>
      </c>
      <c r="B519">
        <v>206212463</v>
      </c>
      <c r="C519">
        <v>44</v>
      </c>
      <c r="D519" s="1">
        <v>28635</v>
      </c>
      <c r="E519" t="s">
        <v>741</v>
      </c>
      <c r="F519" t="s">
        <v>997</v>
      </c>
      <c r="G519" t="s">
        <v>13</v>
      </c>
      <c r="H519" s="3">
        <v>359436.79</v>
      </c>
      <c r="I519" s="3">
        <v>166059.79699999999</v>
      </c>
      <c r="J519" t="s">
        <v>1225</v>
      </c>
    </row>
    <row r="520" spans="1:10" x14ac:dyDescent="0.35">
      <c r="A520" t="s">
        <v>1226</v>
      </c>
      <c r="B520">
        <v>517725391</v>
      </c>
      <c r="C520">
        <v>79</v>
      </c>
      <c r="D520" s="1">
        <v>15851.25</v>
      </c>
      <c r="E520" t="s">
        <v>741</v>
      </c>
      <c r="F520" t="s">
        <v>840</v>
      </c>
      <c r="G520" t="s">
        <v>13</v>
      </c>
      <c r="H520" s="3">
        <v>108209.2</v>
      </c>
      <c r="I520" s="3">
        <v>88082.288799999995</v>
      </c>
      <c r="J520" t="s">
        <v>1227</v>
      </c>
    </row>
    <row r="521" spans="1:10" x14ac:dyDescent="0.35">
      <c r="A521" t="s">
        <v>1228</v>
      </c>
      <c r="B521">
        <v>58914684</v>
      </c>
      <c r="C521">
        <v>46</v>
      </c>
      <c r="D521" s="1">
        <v>27904.5</v>
      </c>
      <c r="E521" t="s">
        <v>741</v>
      </c>
      <c r="F521" t="s">
        <v>54</v>
      </c>
      <c r="G521" t="s">
        <v>13</v>
      </c>
      <c r="H521" s="3">
        <v>275577.72480000003</v>
      </c>
      <c r="I521" s="3">
        <v>89759.601800000004</v>
      </c>
      <c r="J521" t="s">
        <v>1229</v>
      </c>
    </row>
    <row r="522" spans="1:10" x14ac:dyDescent="0.35">
      <c r="A522" t="s">
        <v>1230</v>
      </c>
      <c r="B522">
        <v>796857761</v>
      </c>
      <c r="C522">
        <v>53</v>
      </c>
      <c r="D522" s="1">
        <v>25347.75</v>
      </c>
      <c r="E522" t="s">
        <v>741</v>
      </c>
      <c r="F522" t="s">
        <v>687</v>
      </c>
      <c r="G522" t="s">
        <v>13</v>
      </c>
      <c r="H522" s="3">
        <v>313186.0833</v>
      </c>
      <c r="I522" s="3">
        <v>108026.50410000001</v>
      </c>
      <c r="J522" t="s">
        <v>1231</v>
      </c>
    </row>
    <row r="523" spans="1:10" x14ac:dyDescent="0.35">
      <c r="A523" t="s">
        <v>1232</v>
      </c>
      <c r="B523">
        <v>455747410</v>
      </c>
      <c r="C523">
        <v>83</v>
      </c>
      <c r="D523" s="1">
        <v>14390.25</v>
      </c>
      <c r="E523" t="s">
        <v>741</v>
      </c>
      <c r="F523" t="s">
        <v>1233</v>
      </c>
      <c r="G523" t="s">
        <v>13</v>
      </c>
      <c r="H523" s="3">
        <v>206964.2322</v>
      </c>
      <c r="I523" s="3">
        <v>277520.2205</v>
      </c>
      <c r="J523" t="s">
        <v>1234</v>
      </c>
    </row>
    <row r="524" spans="1:10" x14ac:dyDescent="0.35">
      <c r="A524" t="s">
        <v>1235</v>
      </c>
      <c r="B524">
        <v>595856727</v>
      </c>
      <c r="C524">
        <v>39</v>
      </c>
      <c r="D524" s="1">
        <v>30461.25</v>
      </c>
      <c r="E524" t="s">
        <v>741</v>
      </c>
      <c r="F524" t="s">
        <v>968</v>
      </c>
      <c r="G524" t="s">
        <v>13</v>
      </c>
      <c r="H524" s="3">
        <v>1607891.8751999999</v>
      </c>
      <c r="I524" s="3">
        <v>233144.32190000001</v>
      </c>
      <c r="J524" t="s">
        <v>1236</v>
      </c>
    </row>
    <row r="525" spans="1:10" x14ac:dyDescent="0.35">
      <c r="A525" t="s">
        <v>1237</v>
      </c>
      <c r="B525">
        <v>882365290</v>
      </c>
      <c r="C525">
        <v>72</v>
      </c>
      <c r="D525" s="1">
        <v>18408</v>
      </c>
      <c r="E525" t="s">
        <v>741</v>
      </c>
      <c r="F525" t="s">
        <v>214</v>
      </c>
      <c r="G525" t="s">
        <v>13</v>
      </c>
      <c r="H525" s="3">
        <v>80368.812600000005</v>
      </c>
      <c r="I525" s="3">
        <v>87370.807799999995</v>
      </c>
      <c r="J525" t="s">
        <v>1238</v>
      </c>
    </row>
    <row r="526" spans="1:10" x14ac:dyDescent="0.35">
      <c r="A526" t="s">
        <v>1239</v>
      </c>
      <c r="B526">
        <v>973215190</v>
      </c>
      <c r="C526">
        <v>34</v>
      </c>
      <c r="D526" s="1">
        <v>32287.5</v>
      </c>
      <c r="E526" t="s">
        <v>741</v>
      </c>
      <c r="F526" t="s">
        <v>127</v>
      </c>
      <c r="G526" t="s">
        <v>13</v>
      </c>
      <c r="H526" s="3">
        <v>228001.87270000001</v>
      </c>
      <c r="I526" s="3">
        <v>156801.2879</v>
      </c>
      <c r="J526" t="s">
        <v>1240</v>
      </c>
    </row>
    <row r="527" spans="1:10" x14ac:dyDescent="0.35">
      <c r="A527" t="s">
        <v>1241</v>
      </c>
      <c r="B527">
        <v>275493319</v>
      </c>
      <c r="C527">
        <v>17</v>
      </c>
      <c r="D527" s="1">
        <v>38496.75</v>
      </c>
      <c r="E527" t="s">
        <v>741</v>
      </c>
      <c r="F527" t="s">
        <v>226</v>
      </c>
      <c r="G527" t="s">
        <v>13</v>
      </c>
      <c r="H527" s="3">
        <v>1109608.7859</v>
      </c>
      <c r="I527" s="3">
        <v>635764.73770000006</v>
      </c>
      <c r="J527" t="s">
        <v>1242</v>
      </c>
    </row>
    <row r="528" spans="1:10" x14ac:dyDescent="0.35">
      <c r="A528" t="s">
        <v>1243</v>
      </c>
      <c r="B528">
        <v>280454740</v>
      </c>
      <c r="C528">
        <v>63</v>
      </c>
      <c r="D528" s="1">
        <v>21695.25</v>
      </c>
      <c r="E528" t="s">
        <v>741</v>
      </c>
      <c r="F528" t="s">
        <v>424</v>
      </c>
      <c r="G528" t="s">
        <v>13</v>
      </c>
      <c r="H528" s="3">
        <v>147522.02009999999</v>
      </c>
      <c r="I528" s="3">
        <v>46664.436699999998</v>
      </c>
      <c r="J528" t="s">
        <v>1244</v>
      </c>
    </row>
    <row r="529" spans="1:10" x14ac:dyDescent="0.35">
      <c r="A529" t="s">
        <v>1245</v>
      </c>
      <c r="B529">
        <v>513949179</v>
      </c>
      <c r="C529">
        <v>72</v>
      </c>
      <c r="D529" s="1">
        <v>18408</v>
      </c>
      <c r="E529" t="s">
        <v>741</v>
      </c>
      <c r="F529" t="s">
        <v>220</v>
      </c>
      <c r="G529" t="s">
        <v>13</v>
      </c>
      <c r="H529" s="3">
        <v>1233484.2618</v>
      </c>
      <c r="I529" s="3">
        <v>174577.81289999999</v>
      </c>
      <c r="J529" t="s">
        <v>1246</v>
      </c>
    </row>
    <row r="530" spans="1:10" x14ac:dyDescent="0.35">
      <c r="A530" t="s">
        <v>1247</v>
      </c>
      <c r="B530">
        <v>530144089</v>
      </c>
      <c r="C530">
        <v>58</v>
      </c>
      <c r="D530" s="1">
        <v>23521.5</v>
      </c>
      <c r="E530" t="s">
        <v>741</v>
      </c>
      <c r="F530" t="s">
        <v>444</v>
      </c>
      <c r="G530" t="s">
        <v>13</v>
      </c>
      <c r="H530" s="3">
        <v>1053001.4828999999</v>
      </c>
      <c r="I530" s="3">
        <v>295704.81939999998</v>
      </c>
      <c r="J530" t="s">
        <v>1248</v>
      </c>
    </row>
    <row r="531" spans="1:10" x14ac:dyDescent="0.35">
      <c r="A531" t="s">
        <v>1249</v>
      </c>
      <c r="B531">
        <v>789761993</v>
      </c>
      <c r="C531">
        <v>40</v>
      </c>
      <c r="D531" s="1">
        <v>30096</v>
      </c>
      <c r="E531" t="s">
        <v>741</v>
      </c>
      <c r="F531" t="s">
        <v>1250</v>
      </c>
      <c r="G531" t="s">
        <v>13</v>
      </c>
      <c r="H531" s="3">
        <v>297694.65600000002</v>
      </c>
      <c r="I531" s="3">
        <v>192757.2898</v>
      </c>
      <c r="J531" t="s">
        <v>1251</v>
      </c>
    </row>
    <row r="532" spans="1:10" x14ac:dyDescent="0.35">
      <c r="A532" t="s">
        <v>1252</v>
      </c>
      <c r="B532">
        <v>734506196</v>
      </c>
      <c r="C532">
        <v>34</v>
      </c>
      <c r="D532" s="1">
        <v>32287.5</v>
      </c>
      <c r="E532" t="s">
        <v>741</v>
      </c>
      <c r="F532" t="s">
        <v>136</v>
      </c>
      <c r="G532" t="s">
        <v>13</v>
      </c>
      <c r="H532" s="3">
        <v>828226.52240000002</v>
      </c>
      <c r="I532" s="3">
        <v>127330.8254</v>
      </c>
      <c r="J532" t="s">
        <v>1253</v>
      </c>
    </row>
    <row r="533" spans="1:10" x14ac:dyDescent="0.35">
      <c r="A533" t="s">
        <v>1254</v>
      </c>
      <c r="B533">
        <v>821766918</v>
      </c>
      <c r="C533">
        <v>43</v>
      </c>
      <c r="D533" s="1">
        <v>29000.25</v>
      </c>
      <c r="E533" t="s">
        <v>741</v>
      </c>
      <c r="F533" t="s">
        <v>150</v>
      </c>
      <c r="G533" t="s">
        <v>13</v>
      </c>
      <c r="H533" s="3">
        <v>281401.57500000001</v>
      </c>
      <c r="I533" s="3">
        <v>451930.92940000002</v>
      </c>
      <c r="J533" t="s">
        <v>1255</v>
      </c>
    </row>
    <row r="534" spans="1:10" x14ac:dyDescent="0.35">
      <c r="A534" t="s">
        <v>1256</v>
      </c>
      <c r="B534">
        <v>824553501</v>
      </c>
      <c r="C534">
        <v>20</v>
      </c>
      <c r="D534" s="1">
        <v>37401</v>
      </c>
      <c r="E534" t="s">
        <v>741</v>
      </c>
      <c r="F534" t="s">
        <v>679</v>
      </c>
      <c r="G534" t="s">
        <v>13</v>
      </c>
      <c r="H534" s="3">
        <v>1292973.2356</v>
      </c>
      <c r="I534" s="3">
        <v>440971.92460000003</v>
      </c>
      <c r="J534" t="s">
        <v>1257</v>
      </c>
    </row>
    <row r="535" spans="1:10" x14ac:dyDescent="0.35">
      <c r="A535" t="s">
        <v>1258</v>
      </c>
      <c r="B535">
        <v>88801304</v>
      </c>
      <c r="C535">
        <v>79</v>
      </c>
      <c r="D535" s="1">
        <v>15851.25</v>
      </c>
      <c r="E535" t="s">
        <v>741</v>
      </c>
      <c r="F535" t="s">
        <v>22</v>
      </c>
      <c r="G535" t="s">
        <v>13</v>
      </c>
      <c r="H535" s="3">
        <v>229651.61180000001</v>
      </c>
      <c r="I535" s="3">
        <v>67033.443499999994</v>
      </c>
      <c r="J535" t="s">
        <v>1259</v>
      </c>
    </row>
    <row r="536" spans="1:10" x14ac:dyDescent="0.35">
      <c r="A536" t="s">
        <v>1260</v>
      </c>
      <c r="B536">
        <v>975203713</v>
      </c>
      <c r="C536">
        <v>40</v>
      </c>
      <c r="D536" s="1">
        <v>30096</v>
      </c>
      <c r="E536" t="s">
        <v>741</v>
      </c>
      <c r="F536" t="s">
        <v>220</v>
      </c>
      <c r="G536" t="s">
        <v>13</v>
      </c>
      <c r="H536" s="3">
        <v>1397639.7927999999</v>
      </c>
      <c r="I536" s="3">
        <v>288362.0969</v>
      </c>
      <c r="J536" t="s">
        <v>1261</v>
      </c>
    </row>
    <row r="537" spans="1:10" x14ac:dyDescent="0.35">
      <c r="A537" t="s">
        <v>1262</v>
      </c>
      <c r="B537">
        <v>717475855</v>
      </c>
      <c r="C537">
        <v>78</v>
      </c>
      <c r="D537" s="1">
        <v>16216.5</v>
      </c>
      <c r="E537" t="s">
        <v>741</v>
      </c>
      <c r="F537" t="s">
        <v>953</v>
      </c>
      <c r="G537" t="s">
        <v>13</v>
      </c>
      <c r="H537" s="3">
        <v>99007.560299999997</v>
      </c>
      <c r="I537" s="3">
        <v>44811.093000000001</v>
      </c>
      <c r="J537" t="s">
        <v>1263</v>
      </c>
    </row>
    <row r="538" spans="1:10" x14ac:dyDescent="0.35">
      <c r="A538" t="s">
        <v>1264</v>
      </c>
      <c r="B538">
        <v>62120508</v>
      </c>
      <c r="C538">
        <v>85</v>
      </c>
      <c r="D538" s="1">
        <v>13659.75</v>
      </c>
      <c r="E538" t="s">
        <v>741</v>
      </c>
      <c r="F538" t="s">
        <v>48</v>
      </c>
      <c r="G538" t="s">
        <v>13</v>
      </c>
      <c r="H538" s="3">
        <v>198995.42879999999</v>
      </c>
      <c r="I538" s="3">
        <v>68530.2353</v>
      </c>
      <c r="J538" t="s">
        <v>76</v>
      </c>
    </row>
    <row r="539" spans="1:10" x14ac:dyDescent="0.35">
      <c r="A539" t="s">
        <v>1265</v>
      </c>
      <c r="B539">
        <v>295650834</v>
      </c>
      <c r="C539">
        <v>65</v>
      </c>
      <c r="D539" s="1">
        <v>20964.75</v>
      </c>
      <c r="E539" t="s">
        <v>741</v>
      </c>
      <c r="F539" t="s">
        <v>638</v>
      </c>
      <c r="G539" t="s">
        <v>13</v>
      </c>
      <c r="H539" s="3">
        <v>1347664.8441999999</v>
      </c>
      <c r="I539" s="3">
        <v>564485.30709999998</v>
      </c>
      <c r="J539" t="s">
        <v>1266</v>
      </c>
    </row>
    <row r="540" spans="1:10" x14ac:dyDescent="0.35">
      <c r="A540" t="s">
        <v>1267</v>
      </c>
      <c r="B540">
        <v>796966460</v>
      </c>
      <c r="C540">
        <v>30</v>
      </c>
      <c r="D540" s="1">
        <v>33748.5</v>
      </c>
      <c r="E540" t="s">
        <v>741</v>
      </c>
      <c r="F540" t="s">
        <v>36</v>
      </c>
      <c r="G540" t="s">
        <v>13</v>
      </c>
      <c r="H540" s="3">
        <v>481184.5626</v>
      </c>
      <c r="I540" s="3">
        <v>246923.65710000001</v>
      </c>
      <c r="J540" t="s">
        <v>1268</v>
      </c>
    </row>
    <row r="541" spans="1:10" x14ac:dyDescent="0.35">
      <c r="A541" t="s">
        <v>1269</v>
      </c>
      <c r="B541">
        <v>487433294</v>
      </c>
      <c r="C541">
        <v>36</v>
      </c>
      <c r="D541" s="1">
        <v>31557</v>
      </c>
      <c r="E541" t="s">
        <v>741</v>
      </c>
      <c r="F541" t="s">
        <v>558</v>
      </c>
      <c r="G541" t="s">
        <v>13</v>
      </c>
      <c r="H541" s="3">
        <v>521357.75219999999</v>
      </c>
      <c r="I541" s="3">
        <v>135553.01560000001</v>
      </c>
      <c r="J541" t="s">
        <v>1270</v>
      </c>
    </row>
    <row r="542" spans="1:10" x14ac:dyDescent="0.35">
      <c r="A542" t="s">
        <v>1271</v>
      </c>
      <c r="B542">
        <v>752834105</v>
      </c>
      <c r="C542">
        <v>43</v>
      </c>
      <c r="D542" s="1">
        <v>29000.25</v>
      </c>
      <c r="E542" t="s">
        <v>741</v>
      </c>
      <c r="F542" t="s">
        <v>1043</v>
      </c>
      <c r="G542" t="s">
        <v>13</v>
      </c>
      <c r="H542" s="3">
        <v>175550.16959999999</v>
      </c>
      <c r="I542" s="3">
        <v>74023.654800000004</v>
      </c>
      <c r="J542" t="s">
        <v>1272</v>
      </c>
    </row>
    <row r="543" spans="1:10" x14ac:dyDescent="0.35">
      <c r="A543" t="s">
        <v>1273</v>
      </c>
      <c r="B543">
        <v>461606094</v>
      </c>
      <c r="C543">
        <v>67</v>
      </c>
      <c r="D543" s="1">
        <v>20234.25</v>
      </c>
      <c r="E543" t="s">
        <v>741</v>
      </c>
      <c r="F543" t="s">
        <v>638</v>
      </c>
      <c r="G543" t="s">
        <v>13</v>
      </c>
      <c r="H543" s="3">
        <v>339973.41029999999</v>
      </c>
      <c r="I543" s="3">
        <v>161172.5797</v>
      </c>
      <c r="J543" t="s">
        <v>1274</v>
      </c>
    </row>
    <row r="544" spans="1:10" x14ac:dyDescent="0.35">
      <c r="A544" t="s">
        <v>1275</v>
      </c>
      <c r="B544">
        <v>270121096</v>
      </c>
      <c r="C544">
        <v>60</v>
      </c>
      <c r="D544" s="1">
        <v>22791</v>
      </c>
      <c r="E544" t="s">
        <v>741</v>
      </c>
      <c r="F544" t="s">
        <v>665</v>
      </c>
      <c r="G544" t="s">
        <v>13</v>
      </c>
      <c r="H544" s="3">
        <v>605550.5183</v>
      </c>
      <c r="I544" s="3">
        <v>392268.12329999998</v>
      </c>
      <c r="J544" t="s">
        <v>1276</v>
      </c>
    </row>
    <row r="545" spans="1:10" x14ac:dyDescent="0.35">
      <c r="A545" t="s">
        <v>1277</v>
      </c>
      <c r="B545">
        <v>901283973</v>
      </c>
      <c r="C545">
        <v>41</v>
      </c>
      <c r="D545" s="1">
        <v>29730.75</v>
      </c>
      <c r="E545" t="s">
        <v>741</v>
      </c>
      <c r="F545" t="s">
        <v>641</v>
      </c>
      <c r="G545" t="s">
        <v>13</v>
      </c>
      <c r="H545" s="3">
        <v>64712.427100000001</v>
      </c>
      <c r="I545" s="3">
        <v>12700.569799999999</v>
      </c>
      <c r="J545" t="s">
        <v>1278</v>
      </c>
    </row>
    <row r="546" spans="1:10" x14ac:dyDescent="0.35">
      <c r="A546" t="s">
        <v>1279</v>
      </c>
      <c r="B546">
        <v>55382792</v>
      </c>
      <c r="C546">
        <v>36</v>
      </c>
      <c r="D546" s="1">
        <v>31557</v>
      </c>
      <c r="E546" t="s">
        <v>741</v>
      </c>
      <c r="F546" t="s">
        <v>542</v>
      </c>
      <c r="G546" t="s">
        <v>13</v>
      </c>
      <c r="H546" s="3">
        <v>280994.88050000003</v>
      </c>
      <c r="I546" s="3">
        <v>177152.59330000001</v>
      </c>
      <c r="J546" t="s">
        <v>1280</v>
      </c>
    </row>
    <row r="547" spans="1:10" x14ac:dyDescent="0.35">
      <c r="A547" t="s">
        <v>1281</v>
      </c>
      <c r="B547">
        <v>125926431</v>
      </c>
      <c r="C547">
        <v>47</v>
      </c>
      <c r="D547" s="1">
        <v>27539.25</v>
      </c>
      <c r="E547" t="s">
        <v>741</v>
      </c>
      <c r="F547" t="s">
        <v>776</v>
      </c>
      <c r="G547" t="s">
        <v>13</v>
      </c>
      <c r="H547" s="3">
        <v>277273.39919999999</v>
      </c>
      <c r="I547" s="3">
        <v>109324.9403</v>
      </c>
      <c r="J547" t="s">
        <v>1282</v>
      </c>
    </row>
    <row r="548" spans="1:10" x14ac:dyDescent="0.35">
      <c r="A548" t="s">
        <v>1283</v>
      </c>
      <c r="B548">
        <v>1830742</v>
      </c>
      <c r="C548">
        <v>74</v>
      </c>
      <c r="D548" s="1">
        <v>17677.5</v>
      </c>
      <c r="E548" t="s">
        <v>741</v>
      </c>
      <c r="F548" t="s">
        <v>1004</v>
      </c>
      <c r="G548" t="s">
        <v>13</v>
      </c>
      <c r="H548" s="3">
        <v>856873.58849999995</v>
      </c>
      <c r="I548" s="3">
        <v>263982.97859999997</v>
      </c>
      <c r="J548" t="s">
        <v>1284</v>
      </c>
    </row>
    <row r="549" spans="1:10" x14ac:dyDescent="0.35">
      <c r="A549" t="s">
        <v>1285</v>
      </c>
      <c r="B549">
        <v>759994906</v>
      </c>
      <c r="C549">
        <v>18</v>
      </c>
      <c r="D549" s="1">
        <v>38131.5</v>
      </c>
      <c r="E549" t="s">
        <v>741</v>
      </c>
      <c r="F549" t="s">
        <v>601</v>
      </c>
      <c r="G549" t="s">
        <v>13</v>
      </c>
      <c r="H549" s="3">
        <v>408152.38079999998</v>
      </c>
      <c r="I549" s="3">
        <v>190213.08369999999</v>
      </c>
      <c r="J549" t="s">
        <v>1286</v>
      </c>
    </row>
    <row r="550" spans="1:10" x14ac:dyDescent="0.35">
      <c r="A550" t="s">
        <v>1287</v>
      </c>
      <c r="B550">
        <v>429559355</v>
      </c>
      <c r="C550">
        <v>81</v>
      </c>
      <c r="D550" s="1">
        <v>15120.75</v>
      </c>
      <c r="E550" t="s">
        <v>741</v>
      </c>
      <c r="F550" t="s">
        <v>144</v>
      </c>
      <c r="G550" t="s">
        <v>13</v>
      </c>
      <c r="H550" s="3">
        <v>48551.9683</v>
      </c>
      <c r="I550" s="3">
        <v>31690.000899999999</v>
      </c>
      <c r="J550" t="s">
        <v>1288</v>
      </c>
    </row>
    <row r="551" spans="1:10" x14ac:dyDescent="0.35">
      <c r="A551" t="s">
        <v>1289</v>
      </c>
      <c r="B551">
        <v>332064480</v>
      </c>
      <c r="C551">
        <v>48</v>
      </c>
      <c r="D551" s="1">
        <v>27174</v>
      </c>
      <c r="E551" t="s">
        <v>741</v>
      </c>
      <c r="F551" t="s">
        <v>555</v>
      </c>
      <c r="G551" t="s">
        <v>13</v>
      </c>
      <c r="H551" s="3">
        <v>1393358.9922</v>
      </c>
      <c r="I551" s="3">
        <v>358292.31229999999</v>
      </c>
      <c r="J551" t="s">
        <v>1290</v>
      </c>
    </row>
    <row r="552" spans="1:10" x14ac:dyDescent="0.35">
      <c r="A552" t="s">
        <v>1291</v>
      </c>
      <c r="B552">
        <v>321167975</v>
      </c>
      <c r="C552">
        <v>45</v>
      </c>
      <c r="D552" s="1">
        <v>28269.75</v>
      </c>
      <c r="E552" t="s">
        <v>741</v>
      </c>
      <c r="F552" t="s">
        <v>365</v>
      </c>
      <c r="G552" t="s">
        <v>13</v>
      </c>
      <c r="H552" s="3">
        <v>1065811.1322000001</v>
      </c>
      <c r="I552" s="3">
        <v>955148.18909999996</v>
      </c>
      <c r="J552" t="s">
        <v>1292</v>
      </c>
    </row>
    <row r="553" spans="1:10" x14ac:dyDescent="0.35">
      <c r="A553" t="s">
        <v>1293</v>
      </c>
      <c r="B553">
        <v>918619771</v>
      </c>
      <c r="C553">
        <v>42</v>
      </c>
      <c r="D553" s="1">
        <v>29365.5</v>
      </c>
      <c r="E553" t="s">
        <v>741</v>
      </c>
      <c r="F553" t="s">
        <v>1043</v>
      </c>
      <c r="G553" t="s">
        <v>13</v>
      </c>
      <c r="H553" s="3">
        <v>432454.76740000001</v>
      </c>
      <c r="I553" s="3">
        <v>253264.35140000001</v>
      </c>
      <c r="J553" t="s">
        <v>1294</v>
      </c>
    </row>
    <row r="554" spans="1:10" x14ac:dyDescent="0.35">
      <c r="A554" t="s">
        <v>1295</v>
      </c>
      <c r="B554">
        <v>485114841</v>
      </c>
      <c r="C554">
        <v>45</v>
      </c>
      <c r="D554" s="1">
        <v>28269.75</v>
      </c>
      <c r="E554" t="s">
        <v>741</v>
      </c>
      <c r="F554" t="s">
        <v>601</v>
      </c>
      <c r="G554" t="s">
        <v>13</v>
      </c>
      <c r="H554" s="3">
        <v>439854.55920000002</v>
      </c>
      <c r="I554" s="3">
        <v>249837.38959999999</v>
      </c>
      <c r="J554" t="s">
        <v>1296</v>
      </c>
    </row>
    <row r="555" spans="1:10" x14ac:dyDescent="0.35">
      <c r="A555" t="s">
        <v>1297</v>
      </c>
      <c r="B555">
        <v>573934545</v>
      </c>
      <c r="C555">
        <v>80</v>
      </c>
      <c r="D555" s="1">
        <v>15486</v>
      </c>
      <c r="E555" t="s">
        <v>741</v>
      </c>
      <c r="F555" t="s">
        <v>211</v>
      </c>
      <c r="G555" t="s">
        <v>13</v>
      </c>
      <c r="H555" s="3">
        <v>1895319.0728</v>
      </c>
      <c r="I555" s="3">
        <v>415136.01630000002</v>
      </c>
      <c r="J555" t="s">
        <v>1298</v>
      </c>
    </row>
    <row r="556" spans="1:10" x14ac:dyDescent="0.35">
      <c r="A556" t="s">
        <v>1299</v>
      </c>
      <c r="B556">
        <v>714585585</v>
      </c>
      <c r="C556">
        <v>55</v>
      </c>
      <c r="D556" s="1">
        <v>24617.25</v>
      </c>
      <c r="E556" t="s">
        <v>741</v>
      </c>
      <c r="F556" t="s">
        <v>1169</v>
      </c>
      <c r="G556" t="s">
        <v>13</v>
      </c>
      <c r="H556" s="3">
        <v>553397.32279999997</v>
      </c>
      <c r="I556" s="3">
        <v>282805.11459999997</v>
      </c>
      <c r="J556" t="s">
        <v>1300</v>
      </c>
    </row>
    <row r="557" spans="1:10" x14ac:dyDescent="0.35">
      <c r="A557" t="s">
        <v>1301</v>
      </c>
      <c r="B557">
        <v>820706182</v>
      </c>
      <c r="C557">
        <v>28</v>
      </c>
      <c r="D557" s="1">
        <v>34479</v>
      </c>
      <c r="E557" t="s">
        <v>741</v>
      </c>
      <c r="F557" t="s">
        <v>160</v>
      </c>
      <c r="G557" t="s">
        <v>13</v>
      </c>
      <c r="H557" s="3">
        <v>435820.84960000002</v>
      </c>
      <c r="I557" s="3">
        <v>77862.321899999995</v>
      </c>
      <c r="J557" t="s">
        <v>1302</v>
      </c>
    </row>
    <row r="558" spans="1:10" x14ac:dyDescent="0.35">
      <c r="A558" t="s">
        <v>1303</v>
      </c>
      <c r="B558">
        <v>305594163</v>
      </c>
      <c r="C558">
        <v>34</v>
      </c>
      <c r="D558" s="1">
        <v>32287.5</v>
      </c>
      <c r="E558" t="s">
        <v>741</v>
      </c>
      <c r="F558" t="s">
        <v>644</v>
      </c>
      <c r="G558" t="s">
        <v>13</v>
      </c>
      <c r="H558" s="3">
        <v>447804.61969999998</v>
      </c>
      <c r="I558" s="3">
        <v>271999.8431</v>
      </c>
      <c r="J558" t="s">
        <v>1304</v>
      </c>
    </row>
    <row r="559" spans="1:10" x14ac:dyDescent="0.35">
      <c r="A559" t="s">
        <v>1305</v>
      </c>
      <c r="B559">
        <v>718752181</v>
      </c>
      <c r="C559">
        <v>43</v>
      </c>
      <c r="D559" s="1">
        <v>29000.25</v>
      </c>
      <c r="E559" t="s">
        <v>741</v>
      </c>
      <c r="F559" t="s">
        <v>276</v>
      </c>
      <c r="G559" t="s">
        <v>13</v>
      </c>
      <c r="H559" s="3">
        <v>981482.25890000002</v>
      </c>
      <c r="I559" s="3">
        <v>592273.77690000006</v>
      </c>
      <c r="J559" t="s">
        <v>1306</v>
      </c>
    </row>
    <row r="560" spans="1:10" x14ac:dyDescent="0.35">
      <c r="A560" t="s">
        <v>1307</v>
      </c>
      <c r="B560">
        <v>447178999</v>
      </c>
      <c r="C560">
        <v>23</v>
      </c>
      <c r="D560" s="1">
        <v>36305.25</v>
      </c>
      <c r="E560" t="s">
        <v>741</v>
      </c>
      <c r="F560" t="s">
        <v>1308</v>
      </c>
      <c r="G560" t="s">
        <v>13</v>
      </c>
      <c r="H560" s="3">
        <v>44044.293599999997</v>
      </c>
      <c r="I560" s="3">
        <v>18783.595799999999</v>
      </c>
      <c r="J560" t="s">
        <v>1309</v>
      </c>
    </row>
    <row r="561" spans="1:10" x14ac:dyDescent="0.35">
      <c r="A561" t="s">
        <v>1310</v>
      </c>
      <c r="B561">
        <v>234611028</v>
      </c>
      <c r="C561">
        <v>26</v>
      </c>
      <c r="D561" s="1">
        <v>35209.5</v>
      </c>
      <c r="E561" t="s">
        <v>741</v>
      </c>
      <c r="F561" t="s">
        <v>1070</v>
      </c>
      <c r="G561" t="s">
        <v>13</v>
      </c>
      <c r="H561" s="3">
        <v>1325711.6756</v>
      </c>
      <c r="I561" s="3">
        <v>500651.1152</v>
      </c>
      <c r="J561" t="s">
        <v>1311</v>
      </c>
    </row>
    <row r="562" spans="1:10" x14ac:dyDescent="0.35">
      <c r="A562" t="s">
        <v>1312</v>
      </c>
      <c r="B562">
        <v>244864582</v>
      </c>
      <c r="C562">
        <v>27</v>
      </c>
      <c r="D562" s="1">
        <v>34844.25</v>
      </c>
      <c r="E562" t="s">
        <v>741</v>
      </c>
      <c r="F562" t="s">
        <v>320</v>
      </c>
      <c r="G562" t="s">
        <v>13</v>
      </c>
      <c r="H562" s="3">
        <v>322763.98560000001</v>
      </c>
      <c r="I562" s="3">
        <v>360356.49690000003</v>
      </c>
      <c r="J562" t="s">
        <v>1313</v>
      </c>
    </row>
    <row r="563" spans="1:10" x14ac:dyDescent="0.35">
      <c r="A563" t="s">
        <v>1314</v>
      </c>
      <c r="B563">
        <v>882932304</v>
      </c>
      <c r="C563">
        <v>65</v>
      </c>
      <c r="D563" s="1">
        <v>20964.75</v>
      </c>
      <c r="E563" t="s">
        <v>741</v>
      </c>
      <c r="F563" t="s">
        <v>75</v>
      </c>
      <c r="G563" t="s">
        <v>13</v>
      </c>
      <c r="H563" s="3">
        <v>410491.12050000002</v>
      </c>
      <c r="I563" s="3">
        <v>55971.671600000001</v>
      </c>
      <c r="J563" t="s">
        <v>1315</v>
      </c>
    </row>
    <row r="564" spans="1:10" x14ac:dyDescent="0.35">
      <c r="A564" t="s">
        <v>1316</v>
      </c>
      <c r="B564">
        <v>129520261</v>
      </c>
      <c r="C564">
        <v>80</v>
      </c>
      <c r="D564" s="1">
        <v>15486</v>
      </c>
      <c r="E564" t="s">
        <v>741</v>
      </c>
      <c r="F564" t="s">
        <v>250</v>
      </c>
      <c r="G564" t="s">
        <v>13</v>
      </c>
      <c r="H564" s="3">
        <v>342138.31310000003</v>
      </c>
      <c r="I564" s="3">
        <v>174627.39499999999</v>
      </c>
      <c r="J564" t="s">
        <v>1317</v>
      </c>
    </row>
    <row r="565" spans="1:10" x14ac:dyDescent="0.35">
      <c r="A565" t="s">
        <v>1318</v>
      </c>
      <c r="B565">
        <v>267946420</v>
      </c>
      <c r="C565">
        <v>83</v>
      </c>
      <c r="D565" s="1">
        <v>14390.25</v>
      </c>
      <c r="E565" t="s">
        <v>741</v>
      </c>
      <c r="F565" t="s">
        <v>708</v>
      </c>
      <c r="G565" t="s">
        <v>13</v>
      </c>
      <c r="H565" s="3">
        <v>163980.2102</v>
      </c>
      <c r="I565" s="3">
        <v>48829.662600000003</v>
      </c>
      <c r="J565" t="s">
        <v>1319</v>
      </c>
    </row>
    <row r="566" spans="1:10" x14ac:dyDescent="0.35">
      <c r="A566" t="s">
        <v>1320</v>
      </c>
      <c r="B566">
        <v>988116148</v>
      </c>
      <c r="C566">
        <v>74</v>
      </c>
      <c r="D566" s="1">
        <v>17677.5</v>
      </c>
      <c r="E566" t="s">
        <v>741</v>
      </c>
      <c r="F566" t="s">
        <v>293</v>
      </c>
      <c r="G566" t="s">
        <v>13</v>
      </c>
      <c r="H566" s="3">
        <v>243863.03690000001</v>
      </c>
      <c r="I566" s="3">
        <v>108722.2706</v>
      </c>
      <c r="J566" t="s">
        <v>1321</v>
      </c>
    </row>
    <row r="567" spans="1:10" x14ac:dyDescent="0.35">
      <c r="A567" t="s">
        <v>1322</v>
      </c>
      <c r="B567">
        <v>599020472</v>
      </c>
      <c r="C567">
        <v>58</v>
      </c>
      <c r="D567" s="1">
        <v>23521.5</v>
      </c>
      <c r="E567" t="s">
        <v>741</v>
      </c>
      <c r="F567" t="s">
        <v>12</v>
      </c>
      <c r="G567" t="s">
        <v>13</v>
      </c>
      <c r="H567" s="3">
        <v>992941.98199999996</v>
      </c>
      <c r="I567" s="3">
        <v>277760.14199999999</v>
      </c>
      <c r="J567" t="s">
        <v>1323</v>
      </c>
    </row>
    <row r="568" spans="1:10" x14ac:dyDescent="0.35">
      <c r="A568" t="s">
        <v>1324</v>
      </c>
      <c r="B568">
        <v>87812959</v>
      </c>
      <c r="C568">
        <v>72</v>
      </c>
      <c r="D568" s="1">
        <v>18408</v>
      </c>
      <c r="E568" t="s">
        <v>741</v>
      </c>
      <c r="F568" t="s">
        <v>713</v>
      </c>
      <c r="G568" t="s">
        <v>13</v>
      </c>
      <c r="H568" s="3">
        <v>1963838.8755999999</v>
      </c>
      <c r="I568" s="3">
        <v>194915.5968</v>
      </c>
      <c r="J568" t="s">
        <v>1325</v>
      </c>
    </row>
    <row r="569" spans="1:10" x14ac:dyDescent="0.35">
      <c r="A569" t="s">
        <v>1326</v>
      </c>
      <c r="B569">
        <v>80693210</v>
      </c>
      <c r="C569">
        <v>53</v>
      </c>
      <c r="D569" s="1">
        <v>25347.75</v>
      </c>
      <c r="E569" t="s">
        <v>741</v>
      </c>
      <c r="F569" t="s">
        <v>708</v>
      </c>
      <c r="G569" t="s">
        <v>13</v>
      </c>
      <c r="H569" s="3">
        <v>354828.55410000001</v>
      </c>
      <c r="I569" s="3">
        <v>92389.321599999996</v>
      </c>
      <c r="J569" t="s">
        <v>1327</v>
      </c>
    </row>
    <row r="570" spans="1:10" x14ac:dyDescent="0.35">
      <c r="A570" t="s">
        <v>1328</v>
      </c>
      <c r="B570">
        <v>49544460</v>
      </c>
      <c r="C570">
        <v>70</v>
      </c>
      <c r="D570" s="1">
        <v>19138.5</v>
      </c>
      <c r="E570" t="s">
        <v>741</v>
      </c>
      <c r="F570" t="s">
        <v>810</v>
      </c>
      <c r="G570" t="s">
        <v>13</v>
      </c>
      <c r="H570" s="3">
        <v>459302.33889999997</v>
      </c>
      <c r="I570" s="3">
        <v>102417.0135</v>
      </c>
      <c r="J570" t="s">
        <v>1329</v>
      </c>
    </row>
    <row r="571" spans="1:10" x14ac:dyDescent="0.35">
      <c r="A571" t="s">
        <v>1330</v>
      </c>
      <c r="B571">
        <v>582912829</v>
      </c>
      <c r="C571">
        <v>18</v>
      </c>
      <c r="D571" s="1">
        <v>38131.5</v>
      </c>
      <c r="E571" t="s">
        <v>741</v>
      </c>
      <c r="F571" t="s">
        <v>279</v>
      </c>
      <c r="G571" t="s">
        <v>13</v>
      </c>
      <c r="H571" s="3">
        <v>654671.20319999999</v>
      </c>
      <c r="I571" s="3">
        <v>129063.7515</v>
      </c>
      <c r="J571" t="s">
        <v>1331</v>
      </c>
    </row>
    <row r="572" spans="1:10" x14ac:dyDescent="0.35">
      <c r="A572" t="s">
        <v>1332</v>
      </c>
      <c r="B572">
        <v>336343604</v>
      </c>
      <c r="C572">
        <v>71</v>
      </c>
      <c r="D572" s="1">
        <v>18773.25</v>
      </c>
      <c r="E572" t="s">
        <v>741</v>
      </c>
      <c r="F572" t="s">
        <v>172</v>
      </c>
      <c r="G572" t="s">
        <v>1333</v>
      </c>
      <c r="H572" s="3">
        <v>2066780.5674999999</v>
      </c>
      <c r="I572" s="3">
        <v>395554.6458</v>
      </c>
      <c r="J572" t="s">
        <v>1334</v>
      </c>
    </row>
    <row r="573" spans="1:10" x14ac:dyDescent="0.35">
      <c r="A573" t="s">
        <v>1335</v>
      </c>
      <c r="B573">
        <v>480940191</v>
      </c>
      <c r="C573">
        <v>38</v>
      </c>
      <c r="D573" s="1">
        <v>30826.5</v>
      </c>
      <c r="E573" t="s">
        <v>741</v>
      </c>
      <c r="F573" t="s">
        <v>776</v>
      </c>
      <c r="G573" t="s">
        <v>1333</v>
      </c>
      <c r="H573" s="3">
        <v>191858.01749999999</v>
      </c>
      <c r="I573" s="3">
        <v>113272.97349999999</v>
      </c>
      <c r="J573" t="s">
        <v>1336</v>
      </c>
    </row>
    <row r="574" spans="1:10" x14ac:dyDescent="0.35">
      <c r="A574" t="s">
        <v>1337</v>
      </c>
      <c r="B574">
        <v>560038029</v>
      </c>
      <c r="C574">
        <v>64</v>
      </c>
      <c r="D574" s="1">
        <v>21330</v>
      </c>
      <c r="E574" t="s">
        <v>741</v>
      </c>
      <c r="F574" t="s">
        <v>398</v>
      </c>
      <c r="G574" t="s">
        <v>1333</v>
      </c>
      <c r="H574" s="3">
        <v>315547.37680000003</v>
      </c>
      <c r="I574" s="3">
        <v>115700.70480000001</v>
      </c>
      <c r="J574" t="s">
        <v>1338</v>
      </c>
    </row>
    <row r="575" spans="1:10" x14ac:dyDescent="0.35">
      <c r="A575" t="s">
        <v>1339</v>
      </c>
      <c r="B575">
        <v>149904219</v>
      </c>
      <c r="C575">
        <v>59</v>
      </c>
      <c r="D575" s="1">
        <v>23156.25</v>
      </c>
      <c r="E575" t="s">
        <v>741</v>
      </c>
      <c r="F575" t="s">
        <v>776</v>
      </c>
      <c r="G575" t="s">
        <v>1333</v>
      </c>
      <c r="H575" s="3">
        <v>226137.94</v>
      </c>
      <c r="I575" s="3">
        <v>358926.1384</v>
      </c>
      <c r="J575" t="s">
        <v>1340</v>
      </c>
    </row>
    <row r="576" spans="1:10" x14ac:dyDescent="0.35">
      <c r="A576" t="s">
        <v>1341</v>
      </c>
      <c r="B576">
        <v>826442367</v>
      </c>
      <c r="C576">
        <v>25</v>
      </c>
      <c r="D576" s="1">
        <v>35574.75</v>
      </c>
      <c r="E576" t="s">
        <v>741</v>
      </c>
      <c r="F576" t="s">
        <v>106</v>
      </c>
      <c r="G576" t="s">
        <v>1333</v>
      </c>
      <c r="H576" s="3">
        <v>873786.28119999997</v>
      </c>
      <c r="I576" s="3">
        <v>237938.72579999999</v>
      </c>
      <c r="J576" t="s">
        <v>1342</v>
      </c>
    </row>
    <row r="577" spans="1:10" x14ac:dyDescent="0.35">
      <c r="A577" t="s">
        <v>1343</v>
      </c>
      <c r="B577">
        <v>833844484</v>
      </c>
      <c r="C577">
        <v>24</v>
      </c>
      <c r="D577" s="1">
        <v>35940</v>
      </c>
      <c r="E577" t="s">
        <v>741</v>
      </c>
      <c r="F577" t="s">
        <v>1043</v>
      </c>
      <c r="G577" t="s">
        <v>1333</v>
      </c>
      <c r="H577" s="3">
        <v>1485828.6366999999</v>
      </c>
      <c r="I577" s="3">
        <v>607332.45519999997</v>
      </c>
      <c r="J577" t="s">
        <v>1344</v>
      </c>
    </row>
    <row r="578" spans="1:10" x14ac:dyDescent="0.35">
      <c r="A578" t="s">
        <v>1345</v>
      </c>
      <c r="B578">
        <v>528154145</v>
      </c>
      <c r="C578">
        <v>29</v>
      </c>
      <c r="D578" s="1">
        <v>34113.75</v>
      </c>
      <c r="E578" t="s">
        <v>741</v>
      </c>
      <c r="F578" t="s">
        <v>312</v>
      </c>
      <c r="G578" t="s">
        <v>1333</v>
      </c>
      <c r="H578" s="3">
        <v>1619706.1179</v>
      </c>
      <c r="I578" s="3">
        <v>306437.94780000002</v>
      </c>
      <c r="J578" t="s">
        <v>1346</v>
      </c>
    </row>
    <row r="579" spans="1:10" x14ac:dyDescent="0.35">
      <c r="A579" t="s">
        <v>1347</v>
      </c>
      <c r="B579">
        <v>576840266</v>
      </c>
      <c r="C579">
        <v>73</v>
      </c>
      <c r="D579" s="1">
        <v>18042.75</v>
      </c>
      <c r="E579" t="s">
        <v>741</v>
      </c>
      <c r="F579" t="s">
        <v>708</v>
      </c>
      <c r="G579" t="s">
        <v>1333</v>
      </c>
      <c r="H579" s="3">
        <v>373578.9705</v>
      </c>
      <c r="I579" s="3">
        <v>72776.966499999995</v>
      </c>
      <c r="J579" t="s">
        <v>1348</v>
      </c>
    </row>
    <row r="580" spans="1:10" x14ac:dyDescent="0.35">
      <c r="A580" t="s">
        <v>1349</v>
      </c>
      <c r="B580">
        <v>23561794</v>
      </c>
      <c r="C580">
        <v>42</v>
      </c>
      <c r="D580" s="1">
        <v>29365.5</v>
      </c>
      <c r="E580" t="s">
        <v>741</v>
      </c>
      <c r="F580" t="s">
        <v>365</v>
      </c>
      <c r="G580" t="s">
        <v>1333</v>
      </c>
      <c r="H580" s="3">
        <v>2150327.79</v>
      </c>
      <c r="I580" s="3">
        <v>293878.13130000001</v>
      </c>
      <c r="J580" t="s">
        <v>1350</v>
      </c>
    </row>
    <row r="581" spans="1:10" x14ac:dyDescent="0.35">
      <c r="A581" t="s">
        <v>1351</v>
      </c>
      <c r="B581">
        <v>87668234</v>
      </c>
      <c r="C581">
        <v>85</v>
      </c>
      <c r="D581" s="1">
        <v>13659.75</v>
      </c>
      <c r="E581" t="s">
        <v>741</v>
      </c>
      <c r="F581" t="s">
        <v>208</v>
      </c>
      <c r="G581" t="s">
        <v>1333</v>
      </c>
      <c r="H581" s="3">
        <v>433119.98440000002</v>
      </c>
      <c r="I581" s="3">
        <v>230904.92610000001</v>
      </c>
      <c r="J581" t="s">
        <v>1352</v>
      </c>
    </row>
    <row r="582" spans="1:10" x14ac:dyDescent="0.35">
      <c r="A582" t="s">
        <v>1353</v>
      </c>
      <c r="B582">
        <v>465359014</v>
      </c>
      <c r="C582">
        <v>18</v>
      </c>
      <c r="D582" s="1">
        <v>38131.5</v>
      </c>
      <c r="E582" t="s">
        <v>741</v>
      </c>
      <c r="F582" t="s">
        <v>341</v>
      </c>
      <c r="G582" t="s">
        <v>1333</v>
      </c>
      <c r="H582" s="3">
        <v>364000.71860000002</v>
      </c>
      <c r="I582" s="3">
        <v>265214.96799999999</v>
      </c>
      <c r="J582" t="s">
        <v>1354</v>
      </c>
    </row>
    <row r="583" spans="1:10" x14ac:dyDescent="0.35">
      <c r="A583" t="s">
        <v>1355</v>
      </c>
      <c r="B583">
        <v>424243774</v>
      </c>
      <c r="C583">
        <v>19</v>
      </c>
      <c r="D583" s="1">
        <v>37766.25</v>
      </c>
      <c r="E583" t="s">
        <v>741</v>
      </c>
      <c r="F583" t="s">
        <v>687</v>
      </c>
      <c r="G583" t="s">
        <v>1333</v>
      </c>
      <c r="H583" s="3">
        <v>420132.51069999998</v>
      </c>
      <c r="I583" s="3">
        <v>140744.39110000001</v>
      </c>
      <c r="J583" t="s">
        <v>1356</v>
      </c>
    </row>
    <row r="584" spans="1:10" x14ac:dyDescent="0.35">
      <c r="A584" t="s">
        <v>1357</v>
      </c>
      <c r="B584">
        <v>749493329</v>
      </c>
      <c r="C584">
        <v>44</v>
      </c>
      <c r="D584" s="1">
        <v>28635</v>
      </c>
      <c r="E584" t="s">
        <v>741</v>
      </c>
      <c r="F584" t="s">
        <v>237</v>
      </c>
      <c r="G584" t="s">
        <v>1333</v>
      </c>
      <c r="H584" s="3">
        <v>1619690.6292000001</v>
      </c>
      <c r="I584" s="3">
        <v>260406.0748</v>
      </c>
      <c r="J584" t="s">
        <v>1358</v>
      </c>
    </row>
    <row r="585" spans="1:10" x14ac:dyDescent="0.35">
      <c r="A585" t="s">
        <v>1359</v>
      </c>
      <c r="B585">
        <v>998638943</v>
      </c>
      <c r="C585">
        <v>53</v>
      </c>
      <c r="D585" s="1">
        <v>25347.75</v>
      </c>
      <c r="E585" t="s">
        <v>741</v>
      </c>
      <c r="F585" t="s">
        <v>169</v>
      </c>
      <c r="G585" t="s">
        <v>1333</v>
      </c>
      <c r="H585" s="3">
        <v>723632.37490000005</v>
      </c>
      <c r="I585" s="3">
        <v>436826.86050000001</v>
      </c>
      <c r="J585" t="s">
        <v>1360</v>
      </c>
    </row>
    <row r="586" spans="1:10" x14ac:dyDescent="0.35">
      <c r="A586" t="s">
        <v>1361</v>
      </c>
      <c r="B586">
        <v>320612377</v>
      </c>
      <c r="C586">
        <v>31</v>
      </c>
      <c r="D586" s="1">
        <v>33383.25</v>
      </c>
      <c r="E586" t="s">
        <v>741</v>
      </c>
      <c r="F586" t="s">
        <v>95</v>
      </c>
      <c r="G586" t="s">
        <v>1333</v>
      </c>
      <c r="H586" s="3">
        <v>3667387.2777</v>
      </c>
      <c r="I586" s="3">
        <v>1507703.6586</v>
      </c>
      <c r="J586" t="s">
        <v>1362</v>
      </c>
    </row>
    <row r="587" spans="1:10" x14ac:dyDescent="0.35">
      <c r="A587" t="s">
        <v>1363</v>
      </c>
      <c r="B587">
        <v>718505332</v>
      </c>
      <c r="C587">
        <v>52</v>
      </c>
      <c r="D587" s="1">
        <v>25713</v>
      </c>
      <c r="E587" t="s">
        <v>741</v>
      </c>
      <c r="F587" t="s">
        <v>1364</v>
      </c>
      <c r="G587" t="s">
        <v>1333</v>
      </c>
      <c r="H587" s="3">
        <v>1201314.9456</v>
      </c>
      <c r="I587" s="3">
        <v>119731.05620000001</v>
      </c>
      <c r="J587" t="s">
        <v>1365</v>
      </c>
    </row>
    <row r="588" spans="1:10" x14ac:dyDescent="0.35">
      <c r="A588" t="s">
        <v>1366</v>
      </c>
      <c r="B588">
        <v>472776950</v>
      </c>
      <c r="C588">
        <v>62</v>
      </c>
      <c r="D588" s="1">
        <v>22060.5</v>
      </c>
      <c r="E588" t="s">
        <v>741</v>
      </c>
      <c r="F588" t="s">
        <v>51</v>
      </c>
      <c r="G588" t="s">
        <v>1333</v>
      </c>
      <c r="H588" s="3">
        <v>1485080.7777</v>
      </c>
      <c r="I588" s="3">
        <v>242423.74950000001</v>
      </c>
      <c r="J588" t="s">
        <v>1367</v>
      </c>
    </row>
    <row r="589" spans="1:10" x14ac:dyDescent="0.35">
      <c r="A589" t="s">
        <v>1368</v>
      </c>
      <c r="B589">
        <v>96082534</v>
      </c>
      <c r="C589">
        <v>78</v>
      </c>
      <c r="D589" s="1">
        <v>16216.5</v>
      </c>
      <c r="E589" t="s">
        <v>741</v>
      </c>
      <c r="F589" t="s">
        <v>413</v>
      </c>
      <c r="G589" t="s">
        <v>1333</v>
      </c>
      <c r="H589" s="3">
        <v>367026.66830000002</v>
      </c>
      <c r="I589" s="3">
        <v>211869.91510000001</v>
      </c>
      <c r="J589" t="s">
        <v>1369</v>
      </c>
    </row>
    <row r="590" spans="1:10" x14ac:dyDescent="0.35">
      <c r="A590" t="s">
        <v>1370</v>
      </c>
      <c r="B590">
        <v>399764116</v>
      </c>
      <c r="C590">
        <v>51</v>
      </c>
      <c r="D590" s="1">
        <v>26078.25</v>
      </c>
      <c r="E590" t="s">
        <v>741</v>
      </c>
      <c r="F590" t="s">
        <v>413</v>
      </c>
      <c r="G590" t="s">
        <v>1333</v>
      </c>
      <c r="H590" s="3">
        <v>917838.78489999997</v>
      </c>
      <c r="I590" s="3">
        <v>117279.40029999999</v>
      </c>
      <c r="J590" t="s">
        <v>1371</v>
      </c>
    </row>
    <row r="591" spans="1:10" x14ac:dyDescent="0.35">
      <c r="A591" t="s">
        <v>1372</v>
      </c>
      <c r="B591">
        <v>159795410</v>
      </c>
      <c r="C591">
        <v>56</v>
      </c>
      <c r="D591" s="1">
        <v>24252</v>
      </c>
      <c r="E591" t="s">
        <v>741</v>
      </c>
      <c r="F591" t="s">
        <v>54</v>
      </c>
      <c r="G591" t="s">
        <v>1333</v>
      </c>
      <c r="H591" s="3">
        <v>412699.0649</v>
      </c>
      <c r="I591" s="3">
        <v>210771.30809999999</v>
      </c>
      <c r="J591" t="s">
        <v>1373</v>
      </c>
    </row>
    <row r="592" spans="1:10" x14ac:dyDescent="0.35">
      <c r="A592" t="s">
        <v>1374</v>
      </c>
      <c r="B592">
        <v>228862962</v>
      </c>
      <c r="C592">
        <v>18</v>
      </c>
      <c r="D592" s="1">
        <v>38131.5</v>
      </c>
      <c r="E592" t="s">
        <v>741</v>
      </c>
      <c r="F592" t="s">
        <v>19</v>
      </c>
      <c r="G592" t="s">
        <v>1333</v>
      </c>
      <c r="H592" s="3">
        <v>929108.73560000001</v>
      </c>
      <c r="I592" s="3">
        <v>890617.08799999999</v>
      </c>
      <c r="J592" t="s">
        <v>1375</v>
      </c>
    </row>
    <row r="593" spans="1:10" x14ac:dyDescent="0.35">
      <c r="A593" t="s">
        <v>1376</v>
      </c>
      <c r="B593">
        <v>917410375</v>
      </c>
      <c r="C593">
        <v>23</v>
      </c>
      <c r="D593" s="1">
        <v>36305.25</v>
      </c>
      <c r="E593" t="s">
        <v>741</v>
      </c>
      <c r="F593" t="s">
        <v>1308</v>
      </c>
      <c r="G593" t="s">
        <v>1333</v>
      </c>
      <c r="H593" s="3">
        <v>2195313.2784000002</v>
      </c>
      <c r="I593" s="3">
        <v>160023.15030000001</v>
      </c>
      <c r="J593" t="s">
        <v>1377</v>
      </c>
    </row>
    <row r="594" spans="1:10" x14ac:dyDescent="0.35">
      <c r="A594" t="s">
        <v>1378</v>
      </c>
      <c r="B594">
        <v>914302353</v>
      </c>
      <c r="C594">
        <v>84</v>
      </c>
      <c r="D594" s="1">
        <v>14025</v>
      </c>
      <c r="E594" t="s">
        <v>741</v>
      </c>
      <c r="F594" t="s">
        <v>1030</v>
      </c>
      <c r="G594" t="s">
        <v>1333</v>
      </c>
      <c r="H594" s="3">
        <v>307164.55239999999</v>
      </c>
      <c r="I594" s="3">
        <v>221006.79149999999</v>
      </c>
      <c r="J594" t="s">
        <v>1379</v>
      </c>
    </row>
    <row r="595" spans="1:10" x14ac:dyDescent="0.35">
      <c r="A595" t="s">
        <v>1380</v>
      </c>
      <c r="B595">
        <v>903350842</v>
      </c>
      <c r="C595">
        <v>35</v>
      </c>
      <c r="D595" s="1">
        <v>31922.25</v>
      </c>
      <c r="E595" t="s">
        <v>741</v>
      </c>
      <c r="F595" t="s">
        <v>237</v>
      </c>
      <c r="G595" t="s">
        <v>1333</v>
      </c>
      <c r="H595" s="3">
        <v>278287.04389999999</v>
      </c>
      <c r="I595" s="3">
        <v>269977.62800000003</v>
      </c>
      <c r="J595" t="s">
        <v>1381</v>
      </c>
    </row>
    <row r="596" spans="1:10" x14ac:dyDescent="0.35">
      <c r="A596" t="s">
        <v>1382</v>
      </c>
      <c r="B596">
        <v>920076730</v>
      </c>
      <c r="C596">
        <v>42</v>
      </c>
      <c r="D596" s="1">
        <v>29365.5</v>
      </c>
      <c r="E596" t="s">
        <v>741</v>
      </c>
      <c r="F596" t="s">
        <v>593</v>
      </c>
      <c r="G596" t="s">
        <v>1333</v>
      </c>
      <c r="H596" s="3">
        <v>93661.625199999995</v>
      </c>
      <c r="I596" s="3">
        <v>40649.145299999996</v>
      </c>
      <c r="J596" t="s">
        <v>1383</v>
      </c>
    </row>
    <row r="597" spans="1:10" x14ac:dyDescent="0.35">
      <c r="A597" t="s">
        <v>1384</v>
      </c>
      <c r="B597">
        <v>56426361</v>
      </c>
      <c r="C597">
        <v>27</v>
      </c>
      <c r="D597" s="1">
        <v>34844.25</v>
      </c>
      <c r="E597" t="s">
        <v>741</v>
      </c>
      <c r="F597" t="s">
        <v>601</v>
      </c>
      <c r="G597" t="s">
        <v>1333</v>
      </c>
      <c r="H597" s="3">
        <v>673491.82299999997</v>
      </c>
      <c r="I597" s="3">
        <v>145106.87460000001</v>
      </c>
      <c r="J597" t="s">
        <v>1385</v>
      </c>
    </row>
    <row r="598" spans="1:10" x14ac:dyDescent="0.35">
      <c r="A598" t="s">
        <v>1386</v>
      </c>
      <c r="B598">
        <v>868988186</v>
      </c>
      <c r="C598">
        <v>78</v>
      </c>
      <c r="D598" s="1">
        <v>16216.5</v>
      </c>
      <c r="E598" t="s">
        <v>741</v>
      </c>
      <c r="F598" t="s">
        <v>139</v>
      </c>
      <c r="G598" t="s">
        <v>1333</v>
      </c>
      <c r="H598" s="3">
        <v>155881.10560000001</v>
      </c>
      <c r="I598" s="3">
        <v>60793.631200000003</v>
      </c>
      <c r="J598" t="s">
        <v>1387</v>
      </c>
    </row>
    <row r="599" spans="1:10" x14ac:dyDescent="0.35">
      <c r="A599" t="s">
        <v>1388</v>
      </c>
      <c r="B599">
        <v>2751625</v>
      </c>
      <c r="C599">
        <v>23</v>
      </c>
      <c r="D599" s="1">
        <v>36305.25</v>
      </c>
      <c r="E599" t="s">
        <v>741</v>
      </c>
      <c r="F599" t="s">
        <v>39</v>
      </c>
      <c r="G599" t="s">
        <v>1333</v>
      </c>
      <c r="H599" s="3">
        <v>329191.59110000002</v>
      </c>
      <c r="I599" s="3">
        <v>88665.156199999998</v>
      </c>
      <c r="J599" t="s">
        <v>1389</v>
      </c>
    </row>
    <row r="600" spans="1:10" x14ac:dyDescent="0.35">
      <c r="A600" t="s">
        <v>1390</v>
      </c>
      <c r="B600">
        <v>238274446</v>
      </c>
      <c r="C600">
        <v>24</v>
      </c>
      <c r="D600" s="1">
        <v>35940</v>
      </c>
      <c r="E600" t="s">
        <v>741</v>
      </c>
      <c r="F600" t="s">
        <v>106</v>
      </c>
      <c r="G600" t="s">
        <v>1333</v>
      </c>
      <c r="H600" s="3">
        <v>1229634.1177000001</v>
      </c>
      <c r="I600" s="3">
        <v>549058.36470000003</v>
      </c>
      <c r="J600" t="s">
        <v>1391</v>
      </c>
    </row>
    <row r="601" spans="1:10" x14ac:dyDescent="0.35">
      <c r="A601" t="s">
        <v>1392</v>
      </c>
      <c r="B601">
        <v>827628726</v>
      </c>
      <c r="C601">
        <v>34</v>
      </c>
      <c r="D601" s="1">
        <v>32287.5</v>
      </c>
      <c r="E601" t="s">
        <v>741</v>
      </c>
      <c r="F601" t="s">
        <v>370</v>
      </c>
      <c r="G601" t="s">
        <v>1333</v>
      </c>
      <c r="H601" s="3">
        <v>3890598.0846000002</v>
      </c>
      <c r="I601" s="3">
        <v>482631.15480000002</v>
      </c>
      <c r="J601" t="s">
        <v>1393</v>
      </c>
    </row>
    <row r="602" spans="1:10" x14ac:dyDescent="0.35">
      <c r="A602" t="s">
        <v>1394</v>
      </c>
      <c r="B602">
        <v>812197094</v>
      </c>
      <c r="C602">
        <v>54</v>
      </c>
      <c r="D602" s="1">
        <v>24982.5</v>
      </c>
      <c r="E602" t="s">
        <v>741</v>
      </c>
      <c r="F602" t="s">
        <v>232</v>
      </c>
      <c r="G602" t="s">
        <v>1333</v>
      </c>
      <c r="H602" s="3">
        <v>189392.6188</v>
      </c>
      <c r="I602" s="3">
        <v>22037.079099999999</v>
      </c>
      <c r="J602" t="s">
        <v>1395</v>
      </c>
    </row>
    <row r="603" spans="1:10" x14ac:dyDescent="0.35">
      <c r="A603" t="s">
        <v>1396</v>
      </c>
      <c r="B603">
        <v>325236685</v>
      </c>
      <c r="C603">
        <v>65</v>
      </c>
      <c r="D603" s="1">
        <v>20964.75</v>
      </c>
      <c r="E603" t="s">
        <v>741</v>
      </c>
      <c r="F603" t="s">
        <v>984</v>
      </c>
      <c r="G603" t="s">
        <v>1333</v>
      </c>
      <c r="H603" s="3">
        <v>1141059.618</v>
      </c>
      <c r="I603" s="3">
        <v>352168.7598</v>
      </c>
      <c r="J603" t="s">
        <v>1397</v>
      </c>
    </row>
    <row r="604" spans="1:10" x14ac:dyDescent="0.35">
      <c r="A604" t="s">
        <v>1398</v>
      </c>
      <c r="B604">
        <v>536250463</v>
      </c>
      <c r="C604">
        <v>79</v>
      </c>
      <c r="D604" s="1">
        <v>15851.25</v>
      </c>
      <c r="E604" t="s">
        <v>741</v>
      </c>
      <c r="F604" t="s">
        <v>526</v>
      </c>
      <c r="G604" t="s">
        <v>1333</v>
      </c>
      <c r="H604" s="3">
        <v>550849.92000000004</v>
      </c>
      <c r="I604" s="3">
        <v>294704.7072</v>
      </c>
      <c r="J604" t="s">
        <v>1399</v>
      </c>
    </row>
    <row r="605" spans="1:10" x14ac:dyDescent="0.35">
      <c r="A605" t="s">
        <v>1400</v>
      </c>
      <c r="B605">
        <v>490762884</v>
      </c>
      <c r="C605">
        <v>25</v>
      </c>
      <c r="D605" s="1">
        <v>35574.75</v>
      </c>
      <c r="E605" t="s">
        <v>741</v>
      </c>
      <c r="F605" t="s">
        <v>144</v>
      </c>
      <c r="G605" t="s">
        <v>1333</v>
      </c>
      <c r="H605" s="3">
        <v>94983.709199999998</v>
      </c>
      <c r="I605" s="3">
        <v>29128.337500000001</v>
      </c>
      <c r="J605" t="s">
        <v>1401</v>
      </c>
    </row>
    <row r="606" spans="1:10" x14ac:dyDescent="0.35">
      <c r="A606" t="s">
        <v>1402</v>
      </c>
      <c r="B606">
        <v>672369839</v>
      </c>
      <c r="C606">
        <v>43</v>
      </c>
      <c r="D606" s="1">
        <v>29000.25</v>
      </c>
      <c r="E606" t="s">
        <v>741</v>
      </c>
      <c r="F606" t="s">
        <v>687</v>
      </c>
      <c r="G606" t="s">
        <v>1333</v>
      </c>
      <c r="H606" s="3">
        <v>881345.76</v>
      </c>
      <c r="I606" s="3">
        <v>501157.39289999998</v>
      </c>
      <c r="J606" t="s">
        <v>1403</v>
      </c>
    </row>
    <row r="607" spans="1:10" x14ac:dyDescent="0.35">
      <c r="A607" t="s">
        <v>1404</v>
      </c>
      <c r="B607">
        <v>605022139</v>
      </c>
      <c r="C607">
        <v>49</v>
      </c>
      <c r="D607" s="1">
        <v>26808.75</v>
      </c>
      <c r="E607" t="s">
        <v>741</v>
      </c>
      <c r="F607" t="s">
        <v>178</v>
      </c>
      <c r="G607" t="s">
        <v>1333</v>
      </c>
      <c r="H607" s="3">
        <v>318996.717</v>
      </c>
      <c r="I607" s="3">
        <v>142344.76149999999</v>
      </c>
      <c r="J607" t="s">
        <v>1405</v>
      </c>
    </row>
    <row r="608" spans="1:10" x14ac:dyDescent="0.35">
      <c r="A608" t="s">
        <v>1406</v>
      </c>
      <c r="B608">
        <v>68856654</v>
      </c>
      <c r="C608">
        <v>53</v>
      </c>
      <c r="D608" s="1">
        <v>25347.75</v>
      </c>
      <c r="E608" t="s">
        <v>741</v>
      </c>
      <c r="F608" t="s">
        <v>574</v>
      </c>
      <c r="G608" t="s">
        <v>1333</v>
      </c>
      <c r="H608" s="3">
        <v>391066.13520000002</v>
      </c>
      <c r="I608" s="3">
        <v>150169.3959</v>
      </c>
      <c r="J608" t="s">
        <v>1407</v>
      </c>
    </row>
    <row r="609" spans="1:10" x14ac:dyDescent="0.35">
      <c r="A609" t="s">
        <v>1408</v>
      </c>
      <c r="B609">
        <v>954809761</v>
      </c>
      <c r="C609">
        <v>50</v>
      </c>
      <c r="D609" s="1">
        <v>26443.5</v>
      </c>
      <c r="E609" t="s">
        <v>741</v>
      </c>
      <c r="F609" t="s">
        <v>112</v>
      </c>
      <c r="G609" t="s">
        <v>1333</v>
      </c>
      <c r="H609" s="3">
        <v>281503.38890000002</v>
      </c>
      <c r="I609" s="3">
        <v>66220.320999999996</v>
      </c>
      <c r="J609" t="s">
        <v>1409</v>
      </c>
    </row>
    <row r="610" spans="1:10" x14ac:dyDescent="0.35">
      <c r="A610" t="s">
        <v>1410</v>
      </c>
      <c r="B610">
        <v>839479823</v>
      </c>
      <c r="C610">
        <v>19</v>
      </c>
      <c r="D610" s="1">
        <v>37766.25</v>
      </c>
      <c r="E610" t="s">
        <v>741</v>
      </c>
      <c r="F610" t="s">
        <v>687</v>
      </c>
      <c r="G610" t="s">
        <v>1333</v>
      </c>
      <c r="H610" s="3">
        <v>153198.4834</v>
      </c>
      <c r="I610" s="3">
        <v>45959.544999999998</v>
      </c>
      <c r="J610" t="s">
        <v>1411</v>
      </c>
    </row>
    <row r="611" spans="1:10" x14ac:dyDescent="0.35">
      <c r="A611" t="s">
        <v>1412</v>
      </c>
      <c r="B611">
        <v>587637962</v>
      </c>
      <c r="C611">
        <v>27</v>
      </c>
      <c r="D611" s="1">
        <v>34844.25</v>
      </c>
      <c r="E611" t="s">
        <v>741</v>
      </c>
      <c r="F611" t="s">
        <v>365</v>
      </c>
      <c r="G611" t="s">
        <v>1333</v>
      </c>
      <c r="H611" s="3">
        <v>1788480.149</v>
      </c>
      <c r="I611" s="3">
        <v>940520.92050000001</v>
      </c>
      <c r="J611" t="s">
        <v>1413</v>
      </c>
    </row>
    <row r="612" spans="1:10" x14ac:dyDescent="0.35">
      <c r="A612" t="s">
        <v>1414</v>
      </c>
      <c r="B612">
        <v>507007205</v>
      </c>
      <c r="C612">
        <v>74</v>
      </c>
      <c r="D612" s="1">
        <v>17677.5</v>
      </c>
      <c r="E612" t="s">
        <v>741</v>
      </c>
      <c r="F612" t="s">
        <v>263</v>
      </c>
      <c r="G612" t="s">
        <v>1333</v>
      </c>
      <c r="H612" s="3">
        <v>656176.23270000005</v>
      </c>
      <c r="I612" s="3">
        <v>162254.4866</v>
      </c>
      <c r="J612" t="s">
        <v>1415</v>
      </c>
    </row>
    <row r="613" spans="1:10" x14ac:dyDescent="0.35">
      <c r="A613" t="s">
        <v>1416</v>
      </c>
      <c r="B613">
        <v>135088606</v>
      </c>
      <c r="C613">
        <v>59</v>
      </c>
      <c r="D613" s="1">
        <v>23156.25</v>
      </c>
      <c r="E613" t="s">
        <v>741</v>
      </c>
      <c r="F613" t="s">
        <v>1222</v>
      </c>
      <c r="G613" t="s">
        <v>1333</v>
      </c>
      <c r="H613" s="3">
        <v>1087915.4868999999</v>
      </c>
      <c r="I613" s="3">
        <v>440605.77220000001</v>
      </c>
      <c r="J613" t="s">
        <v>1417</v>
      </c>
    </row>
    <row r="614" spans="1:10" x14ac:dyDescent="0.35">
      <c r="A614" t="s">
        <v>1418</v>
      </c>
      <c r="B614">
        <v>531630993</v>
      </c>
      <c r="C614">
        <v>76</v>
      </c>
      <c r="D614" s="1">
        <v>16947</v>
      </c>
      <c r="E614" t="s">
        <v>741</v>
      </c>
      <c r="F614" t="s">
        <v>320</v>
      </c>
      <c r="G614" t="s">
        <v>1333</v>
      </c>
      <c r="H614" s="3">
        <v>1169129.7</v>
      </c>
      <c r="I614" s="3">
        <v>414009.45850000001</v>
      </c>
      <c r="J614" t="s">
        <v>1419</v>
      </c>
    </row>
    <row r="615" spans="1:10" x14ac:dyDescent="0.35">
      <c r="A615" t="s">
        <v>1420</v>
      </c>
      <c r="B615">
        <v>724200436</v>
      </c>
      <c r="C615">
        <v>38</v>
      </c>
      <c r="D615" s="1">
        <v>30826.5</v>
      </c>
      <c r="E615" t="s">
        <v>741</v>
      </c>
      <c r="F615" t="s">
        <v>810</v>
      </c>
      <c r="G615" t="s">
        <v>1333</v>
      </c>
      <c r="H615" s="3">
        <v>484137.84379999997</v>
      </c>
      <c r="I615" s="3">
        <v>148468.9388</v>
      </c>
      <c r="J615" t="s">
        <v>1421</v>
      </c>
    </row>
    <row r="616" spans="1:10" x14ac:dyDescent="0.35">
      <c r="A616" t="s">
        <v>1422</v>
      </c>
      <c r="B616">
        <v>279669956</v>
      </c>
      <c r="C616">
        <v>63</v>
      </c>
      <c r="D616" s="1">
        <v>21695.25</v>
      </c>
      <c r="E616" t="s">
        <v>741</v>
      </c>
      <c r="F616" t="s">
        <v>166</v>
      </c>
      <c r="G616" t="s">
        <v>1333</v>
      </c>
      <c r="H616" s="3">
        <v>934240.45189999999</v>
      </c>
      <c r="I616" s="3">
        <v>660641.46239999996</v>
      </c>
      <c r="J616" t="s">
        <v>1423</v>
      </c>
    </row>
    <row r="617" spans="1:10" x14ac:dyDescent="0.35">
      <c r="A617" t="s">
        <v>1424</v>
      </c>
      <c r="B617">
        <v>212430363</v>
      </c>
      <c r="C617">
        <v>84</v>
      </c>
      <c r="D617" s="1">
        <v>14025</v>
      </c>
      <c r="E617" t="s">
        <v>741</v>
      </c>
      <c r="F617" t="s">
        <v>223</v>
      </c>
      <c r="G617" t="s">
        <v>1333</v>
      </c>
      <c r="H617" s="3">
        <v>1090941.385</v>
      </c>
      <c r="I617" s="3">
        <v>245461.81159999999</v>
      </c>
      <c r="J617" t="s">
        <v>1425</v>
      </c>
    </row>
    <row r="618" spans="1:10" x14ac:dyDescent="0.35">
      <c r="A618" t="s">
        <v>1426</v>
      </c>
      <c r="B618">
        <v>318683016</v>
      </c>
      <c r="C618">
        <v>73</v>
      </c>
      <c r="D618" s="1">
        <v>18042.75</v>
      </c>
      <c r="E618" t="s">
        <v>741</v>
      </c>
      <c r="F618" t="s">
        <v>930</v>
      </c>
      <c r="G618" t="s">
        <v>1333</v>
      </c>
      <c r="H618" s="3">
        <v>154460.6998</v>
      </c>
      <c r="I618" s="3">
        <v>107043.7167</v>
      </c>
      <c r="J618" t="s">
        <v>1427</v>
      </c>
    </row>
    <row r="619" spans="1:10" x14ac:dyDescent="0.35">
      <c r="A619" t="s">
        <v>1428</v>
      </c>
      <c r="B619">
        <v>442507328</v>
      </c>
      <c r="C619">
        <v>64</v>
      </c>
      <c r="D619" s="1">
        <v>21330</v>
      </c>
      <c r="E619" t="s">
        <v>741</v>
      </c>
      <c r="F619" t="s">
        <v>671</v>
      </c>
      <c r="G619" t="s">
        <v>1333</v>
      </c>
      <c r="H619" s="3">
        <v>199916.45540000001</v>
      </c>
      <c r="I619" s="3">
        <v>76994.8511</v>
      </c>
      <c r="J619" t="s">
        <v>1429</v>
      </c>
    </row>
    <row r="620" spans="1:10" x14ac:dyDescent="0.35">
      <c r="A620" t="s">
        <v>1430</v>
      </c>
      <c r="B620">
        <v>194156147</v>
      </c>
      <c r="C620">
        <v>28</v>
      </c>
      <c r="D620" s="1">
        <v>34479</v>
      </c>
      <c r="E620" t="s">
        <v>741</v>
      </c>
      <c r="F620" t="s">
        <v>208</v>
      </c>
      <c r="G620" t="s">
        <v>1333</v>
      </c>
      <c r="H620" s="3">
        <v>656009.47349999996</v>
      </c>
      <c r="I620" s="3">
        <v>212782.56</v>
      </c>
      <c r="J620" t="s">
        <v>1431</v>
      </c>
    </row>
    <row r="621" spans="1:10" x14ac:dyDescent="0.35">
      <c r="A621" t="s">
        <v>1301</v>
      </c>
      <c r="B621">
        <v>316783181</v>
      </c>
      <c r="C621">
        <v>70</v>
      </c>
      <c r="D621" s="1">
        <v>19138.5</v>
      </c>
      <c r="E621" t="s">
        <v>741</v>
      </c>
      <c r="F621" t="s">
        <v>1432</v>
      </c>
      <c r="G621" t="s">
        <v>1333</v>
      </c>
      <c r="H621" s="3">
        <v>991058.21710000001</v>
      </c>
      <c r="I621" s="3">
        <v>233753.0416</v>
      </c>
      <c r="J621" t="s">
        <v>1433</v>
      </c>
    </row>
    <row r="622" spans="1:10" x14ac:dyDescent="0.35">
      <c r="A622" t="s">
        <v>1434</v>
      </c>
      <c r="B622">
        <v>54235781</v>
      </c>
      <c r="C622">
        <v>59</v>
      </c>
      <c r="D622" s="1">
        <v>23156.25</v>
      </c>
      <c r="E622" t="s">
        <v>741</v>
      </c>
      <c r="F622" t="s">
        <v>533</v>
      </c>
      <c r="G622" t="s">
        <v>1333</v>
      </c>
      <c r="H622" s="3">
        <v>380570.29499999998</v>
      </c>
      <c r="I622" s="3">
        <v>258895.00349999999</v>
      </c>
      <c r="J622" t="s">
        <v>1435</v>
      </c>
    </row>
    <row r="623" spans="1:10" x14ac:dyDescent="0.35">
      <c r="A623" t="s">
        <v>1436</v>
      </c>
      <c r="B623">
        <v>848503950</v>
      </c>
      <c r="C623">
        <v>52</v>
      </c>
      <c r="D623" s="1">
        <v>25713</v>
      </c>
      <c r="E623" t="s">
        <v>741</v>
      </c>
      <c r="F623" t="s">
        <v>136</v>
      </c>
      <c r="G623" t="s">
        <v>1333</v>
      </c>
      <c r="H623" s="3">
        <v>37712.044800000003</v>
      </c>
      <c r="I623" s="3">
        <v>22796.931100000002</v>
      </c>
      <c r="J623" t="s">
        <v>1437</v>
      </c>
    </row>
    <row r="624" spans="1:10" x14ac:dyDescent="0.35">
      <c r="A624" t="s">
        <v>1438</v>
      </c>
      <c r="B624">
        <v>533584613</v>
      </c>
      <c r="C624">
        <v>44</v>
      </c>
      <c r="D624" s="1">
        <v>28635</v>
      </c>
      <c r="E624" t="s">
        <v>741</v>
      </c>
      <c r="F624" t="s">
        <v>300</v>
      </c>
      <c r="G624" t="s">
        <v>1333</v>
      </c>
      <c r="H624" s="3">
        <v>491522.76289999997</v>
      </c>
      <c r="I624" s="3">
        <v>86508.006299999994</v>
      </c>
      <c r="J624" t="s">
        <v>1439</v>
      </c>
    </row>
    <row r="625" spans="1:10" x14ac:dyDescent="0.35">
      <c r="A625" t="s">
        <v>1440</v>
      </c>
      <c r="B625">
        <v>908010774</v>
      </c>
      <c r="C625">
        <v>49</v>
      </c>
      <c r="D625" s="1">
        <v>26808.75</v>
      </c>
      <c r="E625" t="s">
        <v>741</v>
      </c>
      <c r="F625" t="s">
        <v>1017</v>
      </c>
      <c r="G625" t="s">
        <v>1333</v>
      </c>
      <c r="H625" s="3">
        <v>589372.98899999994</v>
      </c>
      <c r="I625" s="3">
        <v>227428.63570000001</v>
      </c>
      <c r="J625" t="s">
        <v>1441</v>
      </c>
    </row>
    <row r="626" spans="1:10" x14ac:dyDescent="0.35">
      <c r="A626" t="s">
        <v>1442</v>
      </c>
      <c r="B626">
        <v>792457149</v>
      </c>
      <c r="C626">
        <v>58</v>
      </c>
      <c r="D626" s="1">
        <v>23521.5</v>
      </c>
      <c r="E626" t="s">
        <v>741</v>
      </c>
      <c r="F626" t="s">
        <v>127</v>
      </c>
      <c r="G626" t="s">
        <v>1333</v>
      </c>
      <c r="H626" s="3">
        <v>337430.36469999998</v>
      </c>
      <c r="I626" s="3">
        <v>424057.94199999998</v>
      </c>
      <c r="J626" t="s">
        <v>1443</v>
      </c>
    </row>
    <row r="627" spans="1:10" x14ac:dyDescent="0.35">
      <c r="A627" t="s">
        <v>1444</v>
      </c>
      <c r="B627">
        <v>625733970</v>
      </c>
      <c r="C627">
        <v>61</v>
      </c>
      <c r="D627" s="1">
        <v>22425.75</v>
      </c>
      <c r="E627" t="s">
        <v>741</v>
      </c>
      <c r="F627" t="s">
        <v>671</v>
      </c>
      <c r="G627" t="s">
        <v>1333</v>
      </c>
      <c r="H627" s="3">
        <v>240865.25959999999</v>
      </c>
      <c r="I627" s="3">
        <v>218785.94409999999</v>
      </c>
      <c r="J627" t="s">
        <v>1445</v>
      </c>
    </row>
    <row r="628" spans="1:10" x14ac:dyDescent="0.35">
      <c r="A628" t="s">
        <v>1446</v>
      </c>
      <c r="B628">
        <v>446791839</v>
      </c>
      <c r="C628">
        <v>55</v>
      </c>
      <c r="D628" s="1">
        <v>24617.25</v>
      </c>
      <c r="E628" t="s">
        <v>741</v>
      </c>
      <c r="F628" t="s">
        <v>253</v>
      </c>
      <c r="G628" t="s">
        <v>1333</v>
      </c>
      <c r="H628" s="3">
        <v>276501.04940000002</v>
      </c>
      <c r="I628" s="3">
        <v>54941.117599999998</v>
      </c>
      <c r="J628" t="s">
        <v>1447</v>
      </c>
    </row>
    <row r="629" spans="1:10" x14ac:dyDescent="0.35">
      <c r="A629" t="s">
        <v>1448</v>
      </c>
      <c r="B629">
        <v>825405328</v>
      </c>
      <c r="C629">
        <v>55</v>
      </c>
      <c r="D629" s="1">
        <v>24617.25</v>
      </c>
      <c r="E629" t="s">
        <v>741</v>
      </c>
      <c r="F629" t="s">
        <v>87</v>
      </c>
      <c r="G629" t="s">
        <v>1333</v>
      </c>
      <c r="H629" s="3">
        <v>635126.8247</v>
      </c>
      <c r="I629" s="3">
        <v>122791.18610000001</v>
      </c>
      <c r="J629" t="s">
        <v>1449</v>
      </c>
    </row>
    <row r="630" spans="1:10" x14ac:dyDescent="0.35">
      <c r="A630" t="s">
        <v>1450</v>
      </c>
      <c r="B630">
        <v>169553214</v>
      </c>
      <c r="C630">
        <v>60</v>
      </c>
      <c r="D630" s="1">
        <v>22791</v>
      </c>
      <c r="E630" t="s">
        <v>741</v>
      </c>
      <c r="F630" t="s">
        <v>87</v>
      </c>
      <c r="G630" t="s">
        <v>1333</v>
      </c>
      <c r="H630" s="3">
        <v>2847399.6316</v>
      </c>
      <c r="I630" s="3">
        <v>820159.223</v>
      </c>
      <c r="J630" t="s">
        <v>1451</v>
      </c>
    </row>
    <row r="631" spans="1:10" x14ac:dyDescent="0.35">
      <c r="A631" t="s">
        <v>1452</v>
      </c>
      <c r="B631">
        <v>204223409</v>
      </c>
      <c r="C631">
        <v>81</v>
      </c>
      <c r="D631" s="1">
        <v>15120.75</v>
      </c>
      <c r="E631" t="s">
        <v>741</v>
      </c>
      <c r="F631" t="s">
        <v>1093</v>
      </c>
      <c r="G631" t="s">
        <v>1333</v>
      </c>
      <c r="H631" s="3">
        <v>94268.589300000007</v>
      </c>
      <c r="I631" s="3">
        <v>36351.662799999998</v>
      </c>
      <c r="J631" t="s">
        <v>1453</v>
      </c>
    </row>
    <row r="632" spans="1:10" x14ac:dyDescent="0.35">
      <c r="A632" t="s">
        <v>1454</v>
      </c>
      <c r="B632">
        <v>227174666</v>
      </c>
      <c r="C632">
        <v>51</v>
      </c>
      <c r="D632" s="1">
        <v>26078.25</v>
      </c>
      <c r="E632" t="s">
        <v>741</v>
      </c>
      <c r="F632" t="s">
        <v>350</v>
      </c>
      <c r="G632" t="s">
        <v>1333</v>
      </c>
      <c r="H632" s="3">
        <v>1378832.6998999999</v>
      </c>
      <c r="I632" s="3">
        <v>501866.9633</v>
      </c>
      <c r="J632" t="s">
        <v>1455</v>
      </c>
    </row>
    <row r="633" spans="1:10" x14ac:dyDescent="0.35">
      <c r="A633" t="s">
        <v>1456</v>
      </c>
      <c r="B633">
        <v>919962728</v>
      </c>
      <c r="C633">
        <v>70</v>
      </c>
      <c r="D633" s="1">
        <v>19138.5</v>
      </c>
      <c r="E633" t="s">
        <v>741</v>
      </c>
      <c r="F633" t="s">
        <v>883</v>
      </c>
      <c r="G633" t="s">
        <v>1333</v>
      </c>
      <c r="H633" s="3">
        <v>203854.7628</v>
      </c>
      <c r="I633" s="3">
        <v>73047.956699999995</v>
      </c>
      <c r="J633" t="s">
        <v>1457</v>
      </c>
    </row>
    <row r="634" spans="1:10" x14ac:dyDescent="0.35">
      <c r="A634" t="s">
        <v>1458</v>
      </c>
      <c r="B634">
        <v>533272771</v>
      </c>
      <c r="C634">
        <v>51</v>
      </c>
      <c r="D634" s="1">
        <v>26078.25</v>
      </c>
      <c r="E634" t="s">
        <v>741</v>
      </c>
      <c r="F634" t="s">
        <v>115</v>
      </c>
      <c r="G634" t="s">
        <v>1333</v>
      </c>
      <c r="H634" s="3">
        <v>687505.09389999998</v>
      </c>
      <c r="I634" s="3">
        <v>220755.6679</v>
      </c>
      <c r="J634" t="s">
        <v>1459</v>
      </c>
    </row>
    <row r="635" spans="1:10" x14ac:dyDescent="0.35">
      <c r="A635" t="s">
        <v>1460</v>
      </c>
      <c r="B635">
        <v>767656466</v>
      </c>
      <c r="C635">
        <v>51</v>
      </c>
      <c r="D635" s="1">
        <v>26078.25</v>
      </c>
      <c r="E635" t="s">
        <v>741</v>
      </c>
      <c r="F635" t="s">
        <v>205</v>
      </c>
      <c r="G635" t="s">
        <v>1333</v>
      </c>
      <c r="H635" s="3">
        <v>532977.58290000004</v>
      </c>
      <c r="I635" s="3">
        <v>145394.79380000001</v>
      </c>
      <c r="J635" t="s">
        <v>1461</v>
      </c>
    </row>
    <row r="636" spans="1:10" x14ac:dyDescent="0.35">
      <c r="A636" t="s">
        <v>1462</v>
      </c>
      <c r="B636">
        <v>375431415</v>
      </c>
      <c r="C636">
        <v>84</v>
      </c>
      <c r="D636" s="1">
        <v>14025</v>
      </c>
      <c r="E636" t="s">
        <v>741</v>
      </c>
      <c r="F636" t="s">
        <v>232</v>
      </c>
      <c r="G636" t="s">
        <v>1333</v>
      </c>
      <c r="H636" s="3">
        <v>530390.60640000005</v>
      </c>
      <c r="I636" s="3">
        <v>141345.6525</v>
      </c>
      <c r="J636" t="s">
        <v>1463</v>
      </c>
    </row>
    <row r="637" spans="1:10" x14ac:dyDescent="0.35">
      <c r="A637" t="s">
        <v>1464</v>
      </c>
      <c r="B637">
        <v>950004138</v>
      </c>
      <c r="C637">
        <v>51</v>
      </c>
      <c r="D637" s="1">
        <v>26078.25</v>
      </c>
      <c r="E637" t="s">
        <v>741</v>
      </c>
      <c r="F637" t="s">
        <v>101</v>
      </c>
      <c r="G637" t="s">
        <v>1333</v>
      </c>
      <c r="H637" s="3">
        <v>1795181.9102</v>
      </c>
      <c r="I637" s="3">
        <v>806695.66850000003</v>
      </c>
      <c r="J637" t="s">
        <v>1465</v>
      </c>
    </row>
    <row r="638" spans="1:10" x14ac:dyDescent="0.35">
      <c r="A638" t="s">
        <v>1466</v>
      </c>
      <c r="B638">
        <v>274472571</v>
      </c>
      <c r="C638">
        <v>65</v>
      </c>
      <c r="D638" s="1">
        <v>20964.75</v>
      </c>
      <c r="E638" t="s">
        <v>741</v>
      </c>
      <c r="F638" t="s">
        <v>676</v>
      </c>
      <c r="G638" t="s">
        <v>1333</v>
      </c>
      <c r="H638" s="3">
        <v>152857.32</v>
      </c>
      <c r="I638" s="3">
        <v>70620.0818</v>
      </c>
      <c r="J638" t="s">
        <v>1467</v>
      </c>
    </row>
    <row r="639" spans="1:10" x14ac:dyDescent="0.35">
      <c r="A639" t="s">
        <v>1468</v>
      </c>
      <c r="B639">
        <v>780922230</v>
      </c>
      <c r="C639">
        <v>26</v>
      </c>
      <c r="D639" s="1">
        <v>35209.5</v>
      </c>
      <c r="E639" t="s">
        <v>741</v>
      </c>
      <c r="F639" t="s">
        <v>217</v>
      </c>
      <c r="G639" t="s">
        <v>1333</v>
      </c>
      <c r="H639" s="3">
        <v>183434.4846</v>
      </c>
      <c r="I639" s="3">
        <v>57781.8626</v>
      </c>
      <c r="J639" t="s">
        <v>1469</v>
      </c>
    </row>
    <row r="640" spans="1:10" x14ac:dyDescent="0.35">
      <c r="A640" t="s">
        <v>1470</v>
      </c>
      <c r="B640">
        <v>266560704</v>
      </c>
      <c r="C640">
        <v>59</v>
      </c>
      <c r="D640" s="1">
        <v>23156.25</v>
      </c>
      <c r="E640" t="s">
        <v>741</v>
      </c>
      <c r="F640" t="s">
        <v>84</v>
      </c>
      <c r="G640" t="s">
        <v>1333</v>
      </c>
      <c r="H640" s="3">
        <v>871636.94720000005</v>
      </c>
      <c r="I640" s="3">
        <v>138180.0925</v>
      </c>
      <c r="J640" t="s">
        <v>1471</v>
      </c>
    </row>
    <row r="641" spans="1:10" x14ac:dyDescent="0.35">
      <c r="A641" t="s">
        <v>1472</v>
      </c>
      <c r="B641">
        <v>363597849</v>
      </c>
      <c r="C641">
        <v>34</v>
      </c>
      <c r="D641" s="1">
        <v>32287.5</v>
      </c>
      <c r="E641" t="s">
        <v>741</v>
      </c>
      <c r="F641" t="s">
        <v>776</v>
      </c>
      <c r="G641" t="s">
        <v>1333</v>
      </c>
      <c r="H641" s="3">
        <v>590851.31770000001</v>
      </c>
      <c r="I641" s="3">
        <v>86607.367299999998</v>
      </c>
      <c r="J641" t="s">
        <v>1473</v>
      </c>
    </row>
    <row r="642" spans="1:10" x14ac:dyDescent="0.35">
      <c r="A642" t="s">
        <v>1474</v>
      </c>
      <c r="B642">
        <v>395405823</v>
      </c>
      <c r="C642">
        <v>28</v>
      </c>
      <c r="D642" s="1">
        <v>34479</v>
      </c>
      <c r="E642" t="s">
        <v>741</v>
      </c>
      <c r="F642" t="s">
        <v>1475</v>
      </c>
      <c r="G642" t="s">
        <v>1333</v>
      </c>
      <c r="H642" s="3">
        <v>842029.37459999998</v>
      </c>
      <c r="I642" s="3">
        <v>290414.21289999998</v>
      </c>
      <c r="J642" t="s">
        <v>1476</v>
      </c>
    </row>
    <row r="643" spans="1:10" x14ac:dyDescent="0.35">
      <c r="A643" t="s">
        <v>1477</v>
      </c>
      <c r="B643">
        <v>740423327</v>
      </c>
      <c r="C643">
        <v>34</v>
      </c>
      <c r="D643" s="1">
        <v>32287.5</v>
      </c>
      <c r="E643" t="s">
        <v>741</v>
      </c>
      <c r="F643" t="s">
        <v>243</v>
      </c>
      <c r="G643" t="s">
        <v>1333</v>
      </c>
      <c r="H643" s="3">
        <v>185097.76560000001</v>
      </c>
      <c r="I643" s="3">
        <v>105814.2227</v>
      </c>
      <c r="J643" t="s">
        <v>1478</v>
      </c>
    </row>
    <row r="644" spans="1:10" x14ac:dyDescent="0.35">
      <c r="A644" t="s">
        <v>1479</v>
      </c>
      <c r="B644">
        <v>728731078</v>
      </c>
      <c r="C644">
        <v>80</v>
      </c>
      <c r="D644" s="1">
        <v>15486</v>
      </c>
      <c r="E644" t="s">
        <v>741</v>
      </c>
      <c r="F644" t="s">
        <v>519</v>
      </c>
      <c r="G644" t="s">
        <v>1333</v>
      </c>
      <c r="H644" s="3">
        <v>1838374.2985</v>
      </c>
      <c r="I644" s="3">
        <v>594795.53249999997</v>
      </c>
      <c r="J644" t="s">
        <v>1480</v>
      </c>
    </row>
    <row r="645" spans="1:10" x14ac:dyDescent="0.35">
      <c r="A645" t="s">
        <v>1481</v>
      </c>
      <c r="B645">
        <v>936996307</v>
      </c>
      <c r="C645">
        <v>71</v>
      </c>
      <c r="D645" s="1">
        <v>18773.25</v>
      </c>
      <c r="E645" t="s">
        <v>741</v>
      </c>
      <c r="F645" t="s">
        <v>679</v>
      </c>
      <c r="G645" t="s">
        <v>1333</v>
      </c>
      <c r="H645" s="3">
        <v>635381.89639999997</v>
      </c>
      <c r="I645" s="3">
        <v>331559.38</v>
      </c>
      <c r="J645" t="s">
        <v>1482</v>
      </c>
    </row>
    <row r="646" spans="1:10" x14ac:dyDescent="0.35">
      <c r="A646" t="s">
        <v>1483</v>
      </c>
      <c r="B646">
        <v>934718350</v>
      </c>
      <c r="C646">
        <v>59</v>
      </c>
      <c r="D646" s="1">
        <v>23156.25</v>
      </c>
      <c r="E646" t="s">
        <v>741</v>
      </c>
      <c r="F646" t="s">
        <v>90</v>
      </c>
      <c r="G646" t="s">
        <v>1333</v>
      </c>
      <c r="H646" s="3">
        <v>354030.89929999999</v>
      </c>
      <c r="I646" s="3">
        <v>242444.3677</v>
      </c>
      <c r="J646" t="s">
        <v>1484</v>
      </c>
    </row>
    <row r="647" spans="1:10" x14ac:dyDescent="0.35">
      <c r="A647" t="s">
        <v>1485</v>
      </c>
      <c r="B647">
        <v>36351620</v>
      </c>
      <c r="C647">
        <v>49</v>
      </c>
      <c r="D647" s="1">
        <v>26808.75</v>
      </c>
      <c r="E647" t="s">
        <v>741</v>
      </c>
      <c r="F647" t="s">
        <v>588</v>
      </c>
      <c r="G647" t="s">
        <v>1333</v>
      </c>
      <c r="H647" s="3">
        <v>251496.8726</v>
      </c>
      <c r="I647" s="3">
        <v>182998.26980000001</v>
      </c>
      <c r="J647" t="s">
        <v>1486</v>
      </c>
    </row>
    <row r="648" spans="1:10" x14ac:dyDescent="0.35">
      <c r="A648" t="s">
        <v>1487</v>
      </c>
      <c r="B648">
        <v>661401249</v>
      </c>
      <c r="C648">
        <v>36</v>
      </c>
      <c r="D648" s="1">
        <v>31557</v>
      </c>
      <c r="E648" t="s">
        <v>741</v>
      </c>
      <c r="F648" t="s">
        <v>42</v>
      </c>
      <c r="G648" t="s">
        <v>1333</v>
      </c>
      <c r="H648" s="3">
        <v>815830.6335</v>
      </c>
      <c r="I648" s="3">
        <v>339210.24109999998</v>
      </c>
      <c r="J648" t="s">
        <v>1488</v>
      </c>
    </row>
    <row r="649" spans="1:10" x14ac:dyDescent="0.35">
      <c r="A649" t="s">
        <v>1489</v>
      </c>
      <c r="B649">
        <v>843399380</v>
      </c>
      <c r="C649">
        <v>18</v>
      </c>
      <c r="D649" s="1">
        <v>38131.5</v>
      </c>
      <c r="E649" t="s">
        <v>741</v>
      </c>
      <c r="F649" t="s">
        <v>1432</v>
      </c>
      <c r="G649" t="s">
        <v>1333</v>
      </c>
      <c r="H649" s="3">
        <v>141515.9981</v>
      </c>
      <c r="I649" s="3">
        <v>65778.069000000003</v>
      </c>
      <c r="J649" t="s">
        <v>1490</v>
      </c>
    </row>
    <row r="650" spans="1:10" x14ac:dyDescent="0.35">
      <c r="A650" t="s">
        <v>1491</v>
      </c>
      <c r="B650">
        <v>717143631</v>
      </c>
      <c r="C650">
        <v>62</v>
      </c>
      <c r="D650" s="1">
        <v>22060.5</v>
      </c>
      <c r="E650" t="s">
        <v>741</v>
      </c>
      <c r="F650" t="s">
        <v>1492</v>
      </c>
      <c r="G650" t="s">
        <v>1333</v>
      </c>
      <c r="H650" s="3">
        <v>590910.22880000004</v>
      </c>
      <c r="I650" s="3">
        <v>218525.2922</v>
      </c>
      <c r="J650" t="s">
        <v>1493</v>
      </c>
    </row>
    <row r="651" spans="1:10" x14ac:dyDescent="0.35">
      <c r="A651" t="s">
        <v>1494</v>
      </c>
      <c r="B651">
        <v>564894021</v>
      </c>
      <c r="C651">
        <v>20</v>
      </c>
      <c r="D651" s="1">
        <v>37401</v>
      </c>
      <c r="E651" t="s">
        <v>741</v>
      </c>
      <c r="F651" t="s">
        <v>36</v>
      </c>
      <c r="G651" t="s">
        <v>1333</v>
      </c>
      <c r="H651" s="3">
        <v>484750.89559999999</v>
      </c>
      <c r="I651" s="3">
        <v>299640.68689999997</v>
      </c>
      <c r="J651" t="s">
        <v>1495</v>
      </c>
    </row>
    <row r="652" spans="1:10" x14ac:dyDescent="0.35">
      <c r="A652" t="s">
        <v>1496</v>
      </c>
      <c r="B652">
        <v>984694071</v>
      </c>
      <c r="C652">
        <v>67</v>
      </c>
      <c r="D652" s="1">
        <v>20234.25</v>
      </c>
      <c r="E652" t="s">
        <v>741</v>
      </c>
      <c r="F652" t="s">
        <v>1475</v>
      </c>
      <c r="G652" t="s">
        <v>1333</v>
      </c>
      <c r="H652" s="3">
        <v>606505.38500000001</v>
      </c>
      <c r="I652" s="3">
        <v>321804.62190000003</v>
      </c>
      <c r="J652" t="s">
        <v>1497</v>
      </c>
    </row>
    <row r="653" spans="1:10" x14ac:dyDescent="0.35">
      <c r="A653" t="s">
        <v>1498</v>
      </c>
      <c r="B653">
        <v>325234622</v>
      </c>
      <c r="C653">
        <v>46</v>
      </c>
      <c r="D653" s="1">
        <v>27904.5</v>
      </c>
      <c r="E653" t="s">
        <v>741</v>
      </c>
      <c r="F653" t="s">
        <v>1499</v>
      </c>
      <c r="G653" t="s">
        <v>1333</v>
      </c>
      <c r="H653" s="3">
        <v>372282.66029999999</v>
      </c>
      <c r="I653" s="3">
        <v>45205.751600000003</v>
      </c>
      <c r="J653" t="s">
        <v>1500</v>
      </c>
    </row>
    <row r="654" spans="1:10" x14ac:dyDescent="0.35">
      <c r="A654" t="s">
        <v>1501</v>
      </c>
      <c r="B654">
        <v>842658068</v>
      </c>
      <c r="C654">
        <v>52</v>
      </c>
      <c r="D654" s="1">
        <v>25713</v>
      </c>
      <c r="E654" t="s">
        <v>741</v>
      </c>
      <c r="F654" t="s">
        <v>338</v>
      </c>
      <c r="G654" t="s">
        <v>1333</v>
      </c>
      <c r="H654" s="3">
        <v>457214.44300000003</v>
      </c>
      <c r="I654" s="3">
        <v>274328.66580000002</v>
      </c>
      <c r="J654" t="s">
        <v>1502</v>
      </c>
    </row>
    <row r="655" spans="1:10" x14ac:dyDescent="0.35">
      <c r="A655" t="s">
        <v>1503</v>
      </c>
      <c r="B655">
        <v>577626962</v>
      </c>
      <c r="C655">
        <v>21</v>
      </c>
      <c r="D655" s="1">
        <v>37035.75</v>
      </c>
      <c r="E655" t="s">
        <v>741</v>
      </c>
      <c r="F655" t="s">
        <v>1169</v>
      </c>
      <c r="G655" t="s">
        <v>1333</v>
      </c>
      <c r="H655" s="3">
        <v>328323.97200000001</v>
      </c>
      <c r="I655" s="3">
        <v>83573.3747</v>
      </c>
      <c r="J655" t="s">
        <v>1504</v>
      </c>
    </row>
    <row r="656" spans="1:10" x14ac:dyDescent="0.35">
      <c r="A656" t="s">
        <v>1505</v>
      </c>
      <c r="B656">
        <v>971201964</v>
      </c>
      <c r="C656">
        <v>73</v>
      </c>
      <c r="D656" s="1">
        <v>18042.75</v>
      </c>
      <c r="E656" t="s">
        <v>741</v>
      </c>
      <c r="F656" t="s">
        <v>237</v>
      </c>
      <c r="G656" t="s">
        <v>1333</v>
      </c>
      <c r="H656" s="3">
        <v>1701548.2150999999</v>
      </c>
      <c r="I656" s="3">
        <v>743216.38820000004</v>
      </c>
      <c r="J656" t="s">
        <v>1506</v>
      </c>
    </row>
    <row r="657" spans="1:10" x14ac:dyDescent="0.35">
      <c r="A657" t="s">
        <v>1507</v>
      </c>
      <c r="B657">
        <v>714735047</v>
      </c>
      <c r="C657">
        <v>66</v>
      </c>
      <c r="D657" s="1">
        <v>20599.5</v>
      </c>
      <c r="E657" t="s">
        <v>741</v>
      </c>
      <c r="F657" t="s">
        <v>1233</v>
      </c>
      <c r="G657" t="s">
        <v>1333</v>
      </c>
      <c r="H657" s="3">
        <v>1112405.1103000001</v>
      </c>
      <c r="I657" s="3">
        <v>709354.89509999997</v>
      </c>
      <c r="J657" t="s">
        <v>1508</v>
      </c>
    </row>
    <row r="658" spans="1:10" x14ac:dyDescent="0.35">
      <c r="A658" t="s">
        <v>1509</v>
      </c>
      <c r="B658">
        <v>501130001</v>
      </c>
      <c r="C658">
        <v>67</v>
      </c>
      <c r="D658" s="1">
        <v>20234.25</v>
      </c>
      <c r="E658" t="s">
        <v>741</v>
      </c>
      <c r="F658" t="s">
        <v>166</v>
      </c>
      <c r="G658" t="s">
        <v>1333</v>
      </c>
      <c r="H658" s="3">
        <v>569217.375</v>
      </c>
      <c r="I658" s="3">
        <v>49726.829899999997</v>
      </c>
      <c r="J658" t="s">
        <v>1510</v>
      </c>
    </row>
    <row r="659" spans="1:10" x14ac:dyDescent="0.35">
      <c r="A659" t="s">
        <v>1511</v>
      </c>
      <c r="B659">
        <v>908674660</v>
      </c>
      <c r="C659">
        <v>31</v>
      </c>
      <c r="D659" s="1">
        <v>33383.25</v>
      </c>
      <c r="E659" t="s">
        <v>741</v>
      </c>
      <c r="F659" t="s">
        <v>276</v>
      </c>
      <c r="G659" t="s">
        <v>1333</v>
      </c>
      <c r="H659" s="3">
        <v>148572.30350000001</v>
      </c>
      <c r="I659" s="3">
        <v>34192.7039</v>
      </c>
      <c r="J659" t="s">
        <v>1512</v>
      </c>
    </row>
    <row r="660" spans="1:10" x14ac:dyDescent="0.35">
      <c r="A660" t="s">
        <v>1513</v>
      </c>
      <c r="B660">
        <v>31819356</v>
      </c>
      <c r="C660">
        <v>18</v>
      </c>
      <c r="D660" s="1">
        <v>38131.5</v>
      </c>
      <c r="E660" t="s">
        <v>741</v>
      </c>
      <c r="F660" t="s">
        <v>555</v>
      </c>
      <c r="G660" t="s">
        <v>1333</v>
      </c>
      <c r="H660" s="3">
        <v>930896.89060000004</v>
      </c>
      <c r="I660" s="3">
        <v>255735.9938</v>
      </c>
      <c r="J660" t="s">
        <v>1514</v>
      </c>
    </row>
    <row r="661" spans="1:10" x14ac:dyDescent="0.35">
      <c r="A661" t="s">
        <v>1515</v>
      </c>
      <c r="B661">
        <v>867117525</v>
      </c>
      <c r="C661">
        <v>62</v>
      </c>
      <c r="D661" s="1">
        <v>22060.5</v>
      </c>
      <c r="E661" t="s">
        <v>741</v>
      </c>
      <c r="F661" t="s">
        <v>253</v>
      </c>
      <c r="G661" t="s">
        <v>1333</v>
      </c>
      <c r="H661" s="3">
        <v>442236.12849999999</v>
      </c>
      <c r="I661" s="3">
        <v>200257.8695</v>
      </c>
      <c r="J661" t="s">
        <v>1516</v>
      </c>
    </row>
    <row r="662" spans="1:10" x14ac:dyDescent="0.35">
      <c r="A662" t="s">
        <v>1517</v>
      </c>
      <c r="B662">
        <v>101979748</v>
      </c>
      <c r="C662">
        <v>23</v>
      </c>
      <c r="D662" s="1">
        <v>36305.25</v>
      </c>
      <c r="E662" t="s">
        <v>741</v>
      </c>
      <c r="F662" t="s">
        <v>393</v>
      </c>
      <c r="G662" t="s">
        <v>1333</v>
      </c>
      <c r="H662" s="3">
        <v>1211126.4235</v>
      </c>
      <c r="I662" s="3">
        <v>454672.41509999998</v>
      </c>
      <c r="J662" t="s">
        <v>1518</v>
      </c>
    </row>
    <row r="663" spans="1:10" x14ac:dyDescent="0.35">
      <c r="A663" t="s">
        <v>1519</v>
      </c>
      <c r="B663">
        <v>530188381</v>
      </c>
      <c r="C663">
        <v>54</v>
      </c>
      <c r="D663" s="1">
        <v>24982.5</v>
      </c>
      <c r="E663" t="s">
        <v>741</v>
      </c>
      <c r="F663" t="s">
        <v>601</v>
      </c>
      <c r="G663" t="s">
        <v>1333</v>
      </c>
      <c r="H663" s="3">
        <v>105557.72560000001</v>
      </c>
      <c r="I663" s="3">
        <v>20792.880300000001</v>
      </c>
      <c r="J663" t="s">
        <v>1520</v>
      </c>
    </row>
    <row r="664" spans="1:10" x14ac:dyDescent="0.35">
      <c r="A664" t="s">
        <v>1521</v>
      </c>
      <c r="B664">
        <v>573737289</v>
      </c>
      <c r="C664">
        <v>37</v>
      </c>
      <c r="D664" s="1">
        <v>31191.75</v>
      </c>
      <c r="E664" t="s">
        <v>741</v>
      </c>
      <c r="F664" t="s">
        <v>864</v>
      </c>
      <c r="G664" t="s">
        <v>1333</v>
      </c>
      <c r="H664" s="3">
        <v>133076.74299999999</v>
      </c>
      <c r="I664" s="3">
        <v>90148.761400000003</v>
      </c>
      <c r="J664" t="s">
        <v>1522</v>
      </c>
    </row>
    <row r="665" spans="1:10" x14ac:dyDescent="0.35">
      <c r="A665" t="s">
        <v>1523</v>
      </c>
      <c r="B665">
        <v>219463777</v>
      </c>
      <c r="C665">
        <v>35</v>
      </c>
      <c r="D665" s="1">
        <v>31922.25</v>
      </c>
      <c r="E665" t="s">
        <v>741</v>
      </c>
      <c r="F665" t="s">
        <v>279</v>
      </c>
      <c r="G665" t="s">
        <v>1333</v>
      </c>
      <c r="H665" s="3">
        <v>319805.84740000003</v>
      </c>
      <c r="I665" s="3">
        <v>79346.423800000004</v>
      </c>
      <c r="J665" t="s">
        <v>1524</v>
      </c>
    </row>
    <row r="666" spans="1:10" x14ac:dyDescent="0.35">
      <c r="A666" t="s">
        <v>1525</v>
      </c>
      <c r="B666">
        <v>315015315</v>
      </c>
      <c r="C666">
        <v>39</v>
      </c>
      <c r="D666" s="1">
        <v>30461.25</v>
      </c>
      <c r="E666" t="s">
        <v>741</v>
      </c>
      <c r="F666" t="s">
        <v>641</v>
      </c>
      <c r="G666" t="s">
        <v>1333</v>
      </c>
      <c r="H666" s="3">
        <v>137423.97440000001</v>
      </c>
      <c r="I666" s="3">
        <v>75153.736000000004</v>
      </c>
      <c r="J666" t="s">
        <v>1526</v>
      </c>
    </row>
    <row r="667" spans="1:10" x14ac:dyDescent="0.35">
      <c r="A667" t="s">
        <v>1527</v>
      </c>
      <c r="B667">
        <v>119671646</v>
      </c>
      <c r="C667">
        <v>25</v>
      </c>
      <c r="D667" s="1">
        <v>35574.75</v>
      </c>
      <c r="E667" t="s">
        <v>741</v>
      </c>
      <c r="F667" t="s">
        <v>130</v>
      </c>
      <c r="G667" t="s">
        <v>1333</v>
      </c>
      <c r="H667" s="3">
        <v>177146.4369</v>
      </c>
      <c r="I667" s="3">
        <v>70553.149900000004</v>
      </c>
      <c r="J667" t="s">
        <v>1528</v>
      </c>
    </row>
    <row r="668" spans="1:10" x14ac:dyDescent="0.35">
      <c r="A668" t="s">
        <v>1529</v>
      </c>
      <c r="B668">
        <v>108929038</v>
      </c>
      <c r="C668">
        <v>69</v>
      </c>
      <c r="D668" s="1">
        <v>19503.75</v>
      </c>
      <c r="E668" t="s">
        <v>741</v>
      </c>
      <c r="F668" t="s">
        <v>66</v>
      </c>
      <c r="G668" t="s">
        <v>1333</v>
      </c>
      <c r="H668" s="3">
        <v>893388.78540000005</v>
      </c>
      <c r="I668" s="3">
        <v>472970.53340000001</v>
      </c>
      <c r="J668" t="s">
        <v>1530</v>
      </c>
    </row>
    <row r="669" spans="1:10" x14ac:dyDescent="0.35">
      <c r="A669" t="s">
        <v>1531</v>
      </c>
      <c r="B669">
        <v>398490470</v>
      </c>
      <c r="C669">
        <v>76</v>
      </c>
      <c r="D669" s="1">
        <v>16947</v>
      </c>
      <c r="E669" t="s">
        <v>741</v>
      </c>
      <c r="F669" t="s">
        <v>36</v>
      </c>
      <c r="G669" t="s">
        <v>1333</v>
      </c>
      <c r="H669" s="3">
        <v>565070.60250000004</v>
      </c>
      <c r="I669" s="3">
        <v>532673.22129999998</v>
      </c>
      <c r="J669" t="s">
        <v>1532</v>
      </c>
    </row>
    <row r="670" spans="1:10" x14ac:dyDescent="0.35">
      <c r="A670" t="s">
        <v>1533</v>
      </c>
      <c r="B670">
        <v>325519065</v>
      </c>
      <c r="C670">
        <v>60</v>
      </c>
      <c r="D670" s="1">
        <v>22791</v>
      </c>
      <c r="E670" t="s">
        <v>741</v>
      </c>
      <c r="F670" t="s">
        <v>1093</v>
      </c>
      <c r="G670" t="s">
        <v>1333</v>
      </c>
      <c r="H670" s="3">
        <v>201446.595</v>
      </c>
      <c r="I670" s="3">
        <v>66016.926999999996</v>
      </c>
      <c r="J670" t="s">
        <v>1534</v>
      </c>
    </row>
    <row r="671" spans="1:10" x14ac:dyDescent="0.35">
      <c r="A671" t="s">
        <v>1535</v>
      </c>
      <c r="B671">
        <v>552263215</v>
      </c>
      <c r="C671">
        <v>66</v>
      </c>
      <c r="D671" s="1">
        <v>20599.5</v>
      </c>
      <c r="E671" t="s">
        <v>741</v>
      </c>
      <c r="F671" t="s">
        <v>810</v>
      </c>
      <c r="G671" t="s">
        <v>1333</v>
      </c>
      <c r="H671" s="3">
        <v>359098.53840000002</v>
      </c>
      <c r="I671" s="3">
        <v>60533.753599999996</v>
      </c>
      <c r="J671" t="s">
        <v>1536</v>
      </c>
    </row>
    <row r="672" spans="1:10" x14ac:dyDescent="0.35">
      <c r="A672" t="s">
        <v>1537</v>
      </c>
      <c r="B672">
        <v>892482644</v>
      </c>
      <c r="C672">
        <v>37</v>
      </c>
      <c r="D672" s="1">
        <v>31191.75</v>
      </c>
      <c r="E672" t="s">
        <v>741</v>
      </c>
      <c r="F672" t="s">
        <v>1250</v>
      </c>
      <c r="G672" t="s">
        <v>1333</v>
      </c>
      <c r="H672" s="3">
        <v>2258828.4032999999</v>
      </c>
      <c r="I672" s="3">
        <v>234406.7211</v>
      </c>
      <c r="J672" t="s">
        <v>1538</v>
      </c>
    </row>
    <row r="673" spans="1:10" x14ac:dyDescent="0.35">
      <c r="A673" t="s">
        <v>1539</v>
      </c>
      <c r="B673">
        <v>600474664</v>
      </c>
      <c r="C673">
        <v>20</v>
      </c>
      <c r="D673" s="1">
        <v>37401</v>
      </c>
      <c r="E673" t="s">
        <v>741</v>
      </c>
      <c r="F673" t="s">
        <v>533</v>
      </c>
      <c r="G673" t="s">
        <v>1333</v>
      </c>
      <c r="H673" s="3">
        <v>234545.7169</v>
      </c>
      <c r="I673" s="3">
        <v>61257.822500000002</v>
      </c>
      <c r="J673" t="s">
        <v>1540</v>
      </c>
    </row>
    <row r="674" spans="1:10" x14ac:dyDescent="0.35">
      <c r="A674" t="s">
        <v>1541</v>
      </c>
      <c r="B674">
        <v>291593618</v>
      </c>
      <c r="C674">
        <v>39</v>
      </c>
      <c r="D674" s="1">
        <v>30461.25</v>
      </c>
      <c r="E674" t="s">
        <v>741</v>
      </c>
      <c r="F674" t="s">
        <v>1169</v>
      </c>
      <c r="G674" t="s">
        <v>1333</v>
      </c>
      <c r="H674" s="3">
        <v>87689.129100000006</v>
      </c>
      <c r="I674" s="3">
        <v>13198.503500000001</v>
      </c>
      <c r="J674" t="s">
        <v>1542</v>
      </c>
    </row>
    <row r="675" spans="1:10" x14ac:dyDescent="0.35">
      <c r="A675" t="s">
        <v>1543</v>
      </c>
      <c r="B675">
        <v>992396243</v>
      </c>
      <c r="C675">
        <v>29</v>
      </c>
      <c r="D675" s="1">
        <v>34113.75</v>
      </c>
      <c r="E675" t="s">
        <v>741</v>
      </c>
      <c r="F675" t="s">
        <v>1544</v>
      </c>
      <c r="G675" t="s">
        <v>1333</v>
      </c>
      <c r="H675" s="3">
        <v>434681.4241</v>
      </c>
      <c r="I675" s="3">
        <v>135325.34899999999</v>
      </c>
      <c r="J675" t="s">
        <v>1545</v>
      </c>
    </row>
    <row r="676" spans="1:10" x14ac:dyDescent="0.35">
      <c r="A676" t="s">
        <v>1546</v>
      </c>
      <c r="B676">
        <v>396766385</v>
      </c>
      <c r="C676">
        <v>81</v>
      </c>
      <c r="D676" s="1">
        <v>15120.75</v>
      </c>
      <c r="E676" t="s">
        <v>741</v>
      </c>
      <c r="F676" t="s">
        <v>112</v>
      </c>
      <c r="G676" t="s">
        <v>1333</v>
      </c>
      <c r="H676" s="3">
        <v>76925.991999999998</v>
      </c>
      <c r="I676" s="3">
        <v>21923.9077</v>
      </c>
      <c r="J676" t="s">
        <v>1547</v>
      </c>
    </row>
    <row r="677" spans="1:10" x14ac:dyDescent="0.35">
      <c r="A677" t="s">
        <v>1548</v>
      </c>
      <c r="B677">
        <v>876221030</v>
      </c>
      <c r="C677">
        <v>46</v>
      </c>
      <c r="D677" s="1">
        <v>27904.5</v>
      </c>
      <c r="E677" t="s">
        <v>741</v>
      </c>
      <c r="F677" t="s">
        <v>16</v>
      </c>
      <c r="G677" t="s">
        <v>1333</v>
      </c>
      <c r="H677" s="3">
        <v>490931.67660000001</v>
      </c>
      <c r="I677" s="3">
        <v>133457.15479999999</v>
      </c>
      <c r="J677" t="s">
        <v>1549</v>
      </c>
    </row>
    <row r="678" spans="1:10" x14ac:dyDescent="0.35">
      <c r="A678" t="s">
        <v>1550</v>
      </c>
      <c r="B678">
        <v>919496575</v>
      </c>
      <c r="C678">
        <v>64</v>
      </c>
      <c r="D678" s="1">
        <v>21330</v>
      </c>
      <c r="E678" t="s">
        <v>741</v>
      </c>
      <c r="F678" t="s">
        <v>588</v>
      </c>
      <c r="G678" t="s">
        <v>1333</v>
      </c>
      <c r="H678" s="3">
        <v>0</v>
      </c>
      <c r="I678" s="3">
        <v>0</v>
      </c>
      <c r="J678" t="s">
        <v>1551</v>
      </c>
    </row>
    <row r="679" spans="1:10" x14ac:dyDescent="0.35">
      <c r="A679" t="s">
        <v>1552</v>
      </c>
      <c r="B679">
        <v>133921993</v>
      </c>
      <c r="C679">
        <v>32</v>
      </c>
      <c r="D679" s="1">
        <v>33018</v>
      </c>
      <c r="E679" t="s">
        <v>741</v>
      </c>
      <c r="F679" t="s">
        <v>668</v>
      </c>
      <c r="G679" t="s">
        <v>1333</v>
      </c>
      <c r="H679" s="3">
        <v>287770.64980000001</v>
      </c>
      <c r="I679" s="3">
        <v>53066.858800000002</v>
      </c>
      <c r="J679" t="s">
        <v>1553</v>
      </c>
    </row>
    <row r="680" spans="1:10" x14ac:dyDescent="0.35">
      <c r="A680" t="s">
        <v>1554</v>
      </c>
      <c r="B680">
        <v>638990797</v>
      </c>
      <c r="C680">
        <v>61</v>
      </c>
      <c r="D680" s="1">
        <v>22425.75</v>
      </c>
      <c r="E680" t="s">
        <v>741</v>
      </c>
      <c r="F680" t="s">
        <v>48</v>
      </c>
      <c r="G680" t="s">
        <v>1333</v>
      </c>
      <c r="H680" s="3">
        <v>99957.673299999995</v>
      </c>
      <c r="I680" s="3">
        <v>37062.957499999997</v>
      </c>
      <c r="J680" t="s">
        <v>1555</v>
      </c>
    </row>
    <row r="681" spans="1:10" x14ac:dyDescent="0.35">
      <c r="A681" t="s">
        <v>1556</v>
      </c>
      <c r="B681">
        <v>380361195</v>
      </c>
      <c r="C681">
        <v>28</v>
      </c>
      <c r="D681" s="1">
        <v>34479</v>
      </c>
      <c r="E681" t="s">
        <v>741</v>
      </c>
      <c r="F681" t="s">
        <v>51</v>
      </c>
      <c r="G681" t="s">
        <v>1333</v>
      </c>
      <c r="H681" s="3">
        <v>1333557.6381999999</v>
      </c>
      <c r="I681" s="3">
        <v>240797.00330000001</v>
      </c>
      <c r="J681" t="s">
        <v>1557</v>
      </c>
    </row>
    <row r="682" spans="1:10" x14ac:dyDescent="0.35">
      <c r="A682" t="s">
        <v>1558</v>
      </c>
      <c r="B682">
        <v>959566153</v>
      </c>
      <c r="C682">
        <v>69</v>
      </c>
      <c r="D682" s="1">
        <v>19503.75</v>
      </c>
      <c r="E682" t="s">
        <v>741</v>
      </c>
      <c r="F682" t="s">
        <v>208</v>
      </c>
      <c r="G682" t="s">
        <v>1333</v>
      </c>
      <c r="H682" s="3">
        <v>950337.24450000003</v>
      </c>
      <c r="I682" s="3">
        <v>146365.32070000001</v>
      </c>
      <c r="J682" t="s">
        <v>1559</v>
      </c>
    </row>
    <row r="683" spans="1:10" x14ac:dyDescent="0.35">
      <c r="A683" t="s">
        <v>1560</v>
      </c>
      <c r="B683">
        <v>914636531</v>
      </c>
      <c r="C683">
        <v>50</v>
      </c>
      <c r="D683" s="1">
        <v>26443.5</v>
      </c>
      <c r="E683" t="s">
        <v>741</v>
      </c>
      <c r="F683" t="s">
        <v>60</v>
      </c>
      <c r="G683" t="s">
        <v>1333</v>
      </c>
      <c r="H683" s="3">
        <v>2211018.0532</v>
      </c>
      <c r="I683" s="3">
        <v>278424.49560000002</v>
      </c>
      <c r="J683" t="s">
        <v>1561</v>
      </c>
    </row>
    <row r="684" spans="1:10" x14ac:dyDescent="0.35">
      <c r="A684" t="s">
        <v>1562</v>
      </c>
      <c r="B684">
        <v>983282046</v>
      </c>
      <c r="C684">
        <v>35</v>
      </c>
      <c r="D684" s="1">
        <v>31922.25</v>
      </c>
      <c r="E684" t="s">
        <v>741</v>
      </c>
      <c r="F684" t="s">
        <v>66</v>
      </c>
      <c r="G684" t="s">
        <v>1333</v>
      </c>
      <c r="H684" s="3">
        <v>2061726.7738000001</v>
      </c>
      <c r="I684" s="3">
        <v>320999.40460000001</v>
      </c>
      <c r="J684" t="s">
        <v>1563</v>
      </c>
    </row>
    <row r="685" spans="1:10" x14ac:dyDescent="0.35">
      <c r="A685" t="s">
        <v>1564</v>
      </c>
      <c r="B685">
        <v>313931055</v>
      </c>
      <c r="C685">
        <v>69</v>
      </c>
      <c r="D685" s="1">
        <v>19503.75</v>
      </c>
      <c r="E685" t="s">
        <v>741</v>
      </c>
      <c r="F685" t="s">
        <v>1043</v>
      </c>
      <c r="G685" t="s">
        <v>1333</v>
      </c>
      <c r="H685" s="3">
        <v>1388245.0630999999</v>
      </c>
      <c r="I685" s="3">
        <v>437981.54100000003</v>
      </c>
      <c r="J685" t="s">
        <v>1565</v>
      </c>
    </row>
    <row r="686" spans="1:10" x14ac:dyDescent="0.35">
      <c r="A686" t="s">
        <v>1566</v>
      </c>
      <c r="B686">
        <v>611034975</v>
      </c>
      <c r="C686">
        <v>17</v>
      </c>
      <c r="D686" s="1">
        <v>38496.75</v>
      </c>
      <c r="E686" t="s">
        <v>741</v>
      </c>
      <c r="F686" t="s">
        <v>1567</v>
      </c>
      <c r="G686" t="s">
        <v>1333</v>
      </c>
      <c r="H686" s="3">
        <v>208376.05720000001</v>
      </c>
      <c r="I686" s="3">
        <v>82971.5573</v>
      </c>
      <c r="J686" t="s">
        <v>442</v>
      </c>
    </row>
    <row r="687" spans="1:10" x14ac:dyDescent="0.35">
      <c r="A687" t="s">
        <v>1568</v>
      </c>
      <c r="B687">
        <v>468624168</v>
      </c>
      <c r="C687">
        <v>50</v>
      </c>
      <c r="D687" s="1">
        <v>26443.5</v>
      </c>
      <c r="E687" t="s">
        <v>741</v>
      </c>
      <c r="F687" t="s">
        <v>16</v>
      </c>
      <c r="G687" t="s">
        <v>1333</v>
      </c>
      <c r="H687" s="3">
        <v>922185.41780000005</v>
      </c>
      <c r="I687" s="3">
        <v>328404.15960000001</v>
      </c>
      <c r="J687" t="s">
        <v>1569</v>
      </c>
    </row>
    <row r="688" spans="1:10" x14ac:dyDescent="0.35">
      <c r="A688" t="s">
        <v>1570</v>
      </c>
      <c r="B688">
        <v>638191269</v>
      </c>
      <c r="C688">
        <v>75</v>
      </c>
      <c r="D688" s="1">
        <v>17312.25</v>
      </c>
      <c r="E688" t="s">
        <v>741</v>
      </c>
      <c r="F688" t="s">
        <v>266</v>
      </c>
      <c r="G688" t="s">
        <v>1333</v>
      </c>
      <c r="H688" s="3">
        <v>407298.35889999999</v>
      </c>
      <c r="I688" s="3">
        <v>118826.49370000001</v>
      </c>
      <c r="J688" t="s">
        <v>1571</v>
      </c>
    </row>
    <row r="689" spans="1:10" x14ac:dyDescent="0.35">
      <c r="A689" t="s">
        <v>1572</v>
      </c>
      <c r="B689">
        <v>29580855</v>
      </c>
      <c r="C689">
        <v>71</v>
      </c>
      <c r="D689" s="1">
        <v>18773.25</v>
      </c>
      <c r="E689" t="s">
        <v>741</v>
      </c>
      <c r="F689" t="s">
        <v>1104</v>
      </c>
      <c r="G689" t="s">
        <v>1333</v>
      </c>
      <c r="H689" s="3">
        <v>1114277.6365</v>
      </c>
      <c r="I689" s="3">
        <v>453748.46710000001</v>
      </c>
      <c r="J689" t="s">
        <v>1573</v>
      </c>
    </row>
    <row r="690" spans="1:10" x14ac:dyDescent="0.35">
      <c r="A690" t="s">
        <v>1574</v>
      </c>
      <c r="B690">
        <v>81969081</v>
      </c>
      <c r="C690">
        <v>85</v>
      </c>
      <c r="D690" s="1">
        <v>13659.75</v>
      </c>
      <c r="E690" t="s">
        <v>741</v>
      </c>
      <c r="F690" t="s">
        <v>660</v>
      </c>
      <c r="G690" t="s">
        <v>1333</v>
      </c>
      <c r="H690" s="3">
        <v>942512.26089999999</v>
      </c>
      <c r="I690" s="3">
        <v>372569.55249999999</v>
      </c>
      <c r="J690" t="s">
        <v>1575</v>
      </c>
    </row>
    <row r="691" spans="1:10" x14ac:dyDescent="0.35">
      <c r="A691" t="s">
        <v>1576</v>
      </c>
      <c r="B691">
        <v>789469598</v>
      </c>
      <c r="C691">
        <v>54</v>
      </c>
      <c r="D691" s="1">
        <v>24982.5</v>
      </c>
      <c r="E691" t="s">
        <v>741</v>
      </c>
      <c r="F691" t="s">
        <v>75</v>
      </c>
      <c r="G691" t="s">
        <v>1333</v>
      </c>
      <c r="H691" s="3">
        <v>876651.00679999997</v>
      </c>
      <c r="I691" s="3">
        <v>232087.73449999999</v>
      </c>
      <c r="J691" t="s">
        <v>1577</v>
      </c>
    </row>
    <row r="692" spans="1:10" x14ac:dyDescent="0.35">
      <c r="A692" t="s">
        <v>1578</v>
      </c>
      <c r="B692">
        <v>722771004</v>
      </c>
      <c r="C692">
        <v>33</v>
      </c>
      <c r="D692" s="1">
        <v>32652.75</v>
      </c>
      <c r="E692" t="s">
        <v>741</v>
      </c>
      <c r="F692" t="s">
        <v>825</v>
      </c>
      <c r="G692" t="s">
        <v>1333</v>
      </c>
      <c r="H692" s="3">
        <v>2704170.3546000002</v>
      </c>
      <c r="I692" s="3">
        <v>1452705.4694999999</v>
      </c>
      <c r="J692" t="s">
        <v>1579</v>
      </c>
    </row>
    <row r="693" spans="1:10" x14ac:dyDescent="0.35">
      <c r="A693" t="s">
        <v>94</v>
      </c>
      <c r="B693">
        <v>727349705</v>
      </c>
      <c r="C693">
        <v>65</v>
      </c>
      <c r="D693" s="1">
        <v>20964.75</v>
      </c>
      <c r="E693" t="s">
        <v>741</v>
      </c>
      <c r="F693" t="s">
        <v>16</v>
      </c>
      <c r="G693" t="s">
        <v>1333</v>
      </c>
      <c r="H693" s="3">
        <v>108528.91009999999</v>
      </c>
      <c r="I693" s="3">
        <v>23522.213299999999</v>
      </c>
      <c r="J693" t="s">
        <v>1580</v>
      </c>
    </row>
    <row r="694" spans="1:10" x14ac:dyDescent="0.35">
      <c r="A694" t="s">
        <v>1581</v>
      </c>
      <c r="B694">
        <v>370740071</v>
      </c>
      <c r="C694">
        <v>57</v>
      </c>
      <c r="D694" s="1">
        <v>23886.75</v>
      </c>
      <c r="E694" t="s">
        <v>741</v>
      </c>
      <c r="F694" t="s">
        <v>574</v>
      </c>
      <c r="G694" t="s">
        <v>1333</v>
      </c>
      <c r="H694" s="3">
        <v>984045.53890000004</v>
      </c>
      <c r="I694" s="3">
        <v>383293.80330000003</v>
      </c>
      <c r="J694" t="s">
        <v>1582</v>
      </c>
    </row>
    <row r="695" spans="1:10" x14ac:dyDescent="0.35">
      <c r="A695" t="s">
        <v>1583</v>
      </c>
      <c r="B695">
        <v>89352225</v>
      </c>
      <c r="C695">
        <v>33</v>
      </c>
      <c r="D695" s="1">
        <v>32652.75</v>
      </c>
      <c r="E695" t="s">
        <v>741</v>
      </c>
      <c r="F695" t="s">
        <v>713</v>
      </c>
      <c r="G695" t="s">
        <v>1333</v>
      </c>
      <c r="H695" s="3">
        <v>149507.52729999999</v>
      </c>
      <c r="I695" s="3">
        <v>53822.709799999997</v>
      </c>
      <c r="J695" t="s">
        <v>1584</v>
      </c>
    </row>
    <row r="696" spans="1:10" x14ac:dyDescent="0.35">
      <c r="A696" t="s">
        <v>1585</v>
      </c>
      <c r="B696">
        <v>943053239</v>
      </c>
      <c r="C696">
        <v>18</v>
      </c>
      <c r="D696" s="1">
        <v>38131.5</v>
      </c>
      <c r="E696" t="s">
        <v>741</v>
      </c>
      <c r="F696" t="s">
        <v>112</v>
      </c>
      <c r="G696" t="s">
        <v>1333</v>
      </c>
      <c r="H696" s="3">
        <v>793170.71620000002</v>
      </c>
      <c r="I696" s="3">
        <v>309872.50550000003</v>
      </c>
      <c r="J696" t="s">
        <v>1586</v>
      </c>
    </row>
    <row r="697" spans="1:10" x14ac:dyDescent="0.35">
      <c r="A697" t="s">
        <v>1587</v>
      </c>
      <c r="B697">
        <v>484515047</v>
      </c>
      <c r="C697">
        <v>22</v>
      </c>
      <c r="D697" s="1">
        <v>36670.5</v>
      </c>
      <c r="E697" t="s">
        <v>741</v>
      </c>
      <c r="F697" t="s">
        <v>864</v>
      </c>
      <c r="G697" t="s">
        <v>1333</v>
      </c>
      <c r="H697" s="3">
        <v>484219.57040000003</v>
      </c>
      <c r="I697" s="3">
        <v>134562.07010000001</v>
      </c>
      <c r="J697" t="s">
        <v>1588</v>
      </c>
    </row>
    <row r="698" spans="1:10" x14ac:dyDescent="0.35">
      <c r="A698" t="s">
        <v>1589</v>
      </c>
      <c r="B698">
        <v>74546346</v>
      </c>
      <c r="C698">
        <v>23</v>
      </c>
      <c r="D698" s="1">
        <v>36305.25</v>
      </c>
      <c r="E698" t="s">
        <v>741</v>
      </c>
      <c r="F698" t="s">
        <v>240</v>
      </c>
      <c r="G698" t="s">
        <v>1333</v>
      </c>
      <c r="H698" s="3">
        <v>684283.25399999996</v>
      </c>
      <c r="I698" s="3">
        <v>128077.1675</v>
      </c>
      <c r="J698" t="s">
        <v>1590</v>
      </c>
    </row>
    <row r="699" spans="1:10" x14ac:dyDescent="0.35">
      <c r="A699" t="s">
        <v>1591</v>
      </c>
      <c r="B699">
        <v>343054136</v>
      </c>
      <c r="C699">
        <v>73</v>
      </c>
      <c r="D699" s="1">
        <v>18042.75</v>
      </c>
      <c r="E699" t="s">
        <v>741</v>
      </c>
      <c r="F699" t="s">
        <v>728</v>
      </c>
      <c r="G699" t="s">
        <v>1333</v>
      </c>
      <c r="H699" s="3">
        <v>1017631.6578</v>
      </c>
      <c r="I699" s="3">
        <v>264584.23100000003</v>
      </c>
      <c r="J699" t="s">
        <v>1592</v>
      </c>
    </row>
    <row r="700" spans="1:10" x14ac:dyDescent="0.35">
      <c r="A700" t="s">
        <v>1593</v>
      </c>
      <c r="B700">
        <v>356089885</v>
      </c>
      <c r="C700">
        <v>75</v>
      </c>
      <c r="D700" s="1">
        <v>17312.25</v>
      </c>
      <c r="E700" t="s">
        <v>741</v>
      </c>
      <c r="F700" t="s">
        <v>1308</v>
      </c>
      <c r="G700" t="s">
        <v>1333</v>
      </c>
      <c r="H700" s="3">
        <v>274935.74060000002</v>
      </c>
      <c r="I700" s="3">
        <v>163641.75279999999</v>
      </c>
      <c r="J700" t="s">
        <v>1594</v>
      </c>
    </row>
    <row r="701" spans="1:10" x14ac:dyDescent="0.35">
      <c r="A701" t="s">
        <v>1595</v>
      </c>
      <c r="B701">
        <v>536974720</v>
      </c>
      <c r="C701">
        <v>18</v>
      </c>
      <c r="D701" s="1">
        <v>38131.5</v>
      </c>
      <c r="E701" t="s">
        <v>741</v>
      </c>
      <c r="F701" t="s">
        <v>205</v>
      </c>
      <c r="G701" t="s">
        <v>1333</v>
      </c>
      <c r="H701" s="3">
        <v>205810.17679999999</v>
      </c>
      <c r="I701" s="3">
        <v>29765.934700000002</v>
      </c>
      <c r="J701" t="s">
        <v>1596</v>
      </c>
    </row>
    <row r="702" spans="1:10" x14ac:dyDescent="0.35">
      <c r="A702" t="s">
        <v>1597</v>
      </c>
      <c r="B702">
        <v>169849703</v>
      </c>
      <c r="C702">
        <v>56</v>
      </c>
      <c r="D702" s="1">
        <v>24252</v>
      </c>
      <c r="E702" t="s">
        <v>741</v>
      </c>
      <c r="F702" t="s">
        <v>424</v>
      </c>
      <c r="G702" t="s">
        <v>1333</v>
      </c>
      <c r="H702" s="3">
        <v>1547427.105</v>
      </c>
      <c r="I702" s="3">
        <v>338370.72700000001</v>
      </c>
      <c r="J702" t="s">
        <v>1598</v>
      </c>
    </row>
    <row r="703" spans="1:10" x14ac:dyDescent="0.35">
      <c r="A703" t="s">
        <v>1599</v>
      </c>
      <c r="B703">
        <v>74276439</v>
      </c>
      <c r="C703">
        <v>29</v>
      </c>
      <c r="D703" s="1">
        <v>34113.75</v>
      </c>
      <c r="E703" t="s">
        <v>741</v>
      </c>
      <c r="F703" t="s">
        <v>57</v>
      </c>
      <c r="G703" t="s">
        <v>1333</v>
      </c>
      <c r="H703" s="3">
        <v>33299.914799999999</v>
      </c>
      <c r="I703" s="3">
        <v>10562.316699999999</v>
      </c>
      <c r="J703" t="s">
        <v>1600</v>
      </c>
    </row>
    <row r="704" spans="1:10" x14ac:dyDescent="0.35">
      <c r="A704" t="s">
        <v>1601</v>
      </c>
      <c r="B704">
        <v>566170679</v>
      </c>
      <c r="C704">
        <v>73</v>
      </c>
      <c r="D704" s="1">
        <v>18042.75</v>
      </c>
      <c r="E704" t="s">
        <v>741</v>
      </c>
      <c r="F704" t="s">
        <v>1602</v>
      </c>
      <c r="G704" t="s">
        <v>1333</v>
      </c>
      <c r="H704" s="3">
        <v>39921.318399999996</v>
      </c>
      <c r="I704" s="3">
        <v>14653.4722</v>
      </c>
      <c r="J704" t="s">
        <v>1603</v>
      </c>
    </row>
    <row r="705" spans="1:10" x14ac:dyDescent="0.35">
      <c r="A705" t="s">
        <v>1604</v>
      </c>
      <c r="B705">
        <v>8487509</v>
      </c>
      <c r="C705">
        <v>55</v>
      </c>
      <c r="D705" s="1">
        <v>24617.25</v>
      </c>
      <c r="E705" t="s">
        <v>741</v>
      </c>
      <c r="F705" t="s">
        <v>641</v>
      </c>
      <c r="G705" t="s">
        <v>1333</v>
      </c>
      <c r="H705" s="3">
        <v>294751.527</v>
      </c>
      <c r="I705" s="3">
        <v>51403.649899999997</v>
      </c>
      <c r="J705" t="s">
        <v>1605</v>
      </c>
    </row>
    <row r="706" spans="1:10" x14ac:dyDescent="0.35">
      <c r="A706" t="s">
        <v>1606</v>
      </c>
      <c r="B706">
        <v>336449990</v>
      </c>
      <c r="C706">
        <v>83</v>
      </c>
      <c r="D706" s="1">
        <v>14390.25</v>
      </c>
      <c r="E706" t="s">
        <v>741</v>
      </c>
      <c r="F706" t="s">
        <v>42</v>
      </c>
      <c r="G706" t="s">
        <v>1333</v>
      </c>
      <c r="H706" s="3">
        <v>483549.19150000002</v>
      </c>
      <c r="I706" s="3">
        <v>76431.968999999997</v>
      </c>
      <c r="J706" t="s">
        <v>1607</v>
      </c>
    </row>
    <row r="707" spans="1:10" x14ac:dyDescent="0.35">
      <c r="A707" t="s">
        <v>1608</v>
      </c>
      <c r="B707">
        <v>897973794</v>
      </c>
      <c r="C707">
        <v>78</v>
      </c>
      <c r="D707" s="1">
        <v>16216.5</v>
      </c>
      <c r="E707" t="s">
        <v>741</v>
      </c>
      <c r="F707" t="s">
        <v>502</v>
      </c>
      <c r="G707" t="s">
        <v>1333</v>
      </c>
      <c r="H707" s="3">
        <v>2856010.5</v>
      </c>
      <c r="I707" s="3">
        <v>265037.77439999999</v>
      </c>
      <c r="J707" t="s">
        <v>1609</v>
      </c>
    </row>
    <row r="708" spans="1:10" x14ac:dyDescent="0.35">
      <c r="A708" t="s">
        <v>1610</v>
      </c>
      <c r="B708">
        <v>563739834</v>
      </c>
      <c r="C708">
        <v>75</v>
      </c>
      <c r="D708" s="1">
        <v>17312.25</v>
      </c>
      <c r="E708" t="s">
        <v>741</v>
      </c>
      <c r="F708" t="s">
        <v>671</v>
      </c>
      <c r="G708" t="s">
        <v>1333</v>
      </c>
      <c r="H708" s="3">
        <v>119123.35309999999</v>
      </c>
      <c r="I708" s="3">
        <v>159426.7542</v>
      </c>
      <c r="J708" t="s">
        <v>1611</v>
      </c>
    </row>
    <row r="709" spans="1:10" x14ac:dyDescent="0.35">
      <c r="A709" t="s">
        <v>1612</v>
      </c>
      <c r="B709">
        <v>815025476</v>
      </c>
      <c r="C709">
        <v>38</v>
      </c>
      <c r="D709" s="1">
        <v>30826.5</v>
      </c>
      <c r="E709" t="s">
        <v>741</v>
      </c>
      <c r="F709" t="s">
        <v>571</v>
      </c>
      <c r="G709" t="s">
        <v>1333</v>
      </c>
      <c r="H709" s="3">
        <v>701987.9852</v>
      </c>
      <c r="I709" s="3">
        <v>267555.94699999999</v>
      </c>
      <c r="J709" t="s">
        <v>1613</v>
      </c>
    </row>
    <row r="710" spans="1:10" x14ac:dyDescent="0.35">
      <c r="A710" t="s">
        <v>1614</v>
      </c>
      <c r="B710">
        <v>200536311</v>
      </c>
      <c r="C710">
        <v>38</v>
      </c>
      <c r="D710" s="1">
        <v>30826.5</v>
      </c>
      <c r="E710" t="s">
        <v>741</v>
      </c>
      <c r="F710" t="s">
        <v>223</v>
      </c>
      <c r="G710" t="s">
        <v>1333</v>
      </c>
      <c r="H710" s="3">
        <v>774807.11659999995</v>
      </c>
      <c r="I710" s="3">
        <v>218354.7329</v>
      </c>
      <c r="J710" t="s">
        <v>1182</v>
      </c>
    </row>
    <row r="711" spans="1:10" x14ac:dyDescent="0.35">
      <c r="A711" t="s">
        <v>1615</v>
      </c>
      <c r="B711">
        <v>223296755</v>
      </c>
      <c r="C711">
        <v>36</v>
      </c>
      <c r="D711" s="1">
        <v>31557</v>
      </c>
      <c r="E711" t="s">
        <v>741</v>
      </c>
      <c r="F711" t="s">
        <v>84</v>
      </c>
      <c r="G711" t="s">
        <v>1333</v>
      </c>
      <c r="H711" s="3">
        <v>346860.25919999997</v>
      </c>
      <c r="I711" s="3">
        <v>190897.02119999999</v>
      </c>
      <c r="J711" t="s">
        <v>1616</v>
      </c>
    </row>
    <row r="712" spans="1:10" x14ac:dyDescent="0.35">
      <c r="A712" t="s">
        <v>1617</v>
      </c>
      <c r="B712">
        <v>523480343</v>
      </c>
      <c r="C712">
        <v>22</v>
      </c>
      <c r="D712" s="1">
        <v>36670.5</v>
      </c>
      <c r="E712" t="s">
        <v>741</v>
      </c>
      <c r="F712" t="s">
        <v>660</v>
      </c>
      <c r="G712" t="s">
        <v>1333</v>
      </c>
      <c r="H712" s="3">
        <v>780674.58050000004</v>
      </c>
      <c r="I712" s="3">
        <v>229271.79790000001</v>
      </c>
      <c r="J712" t="s">
        <v>1618</v>
      </c>
    </row>
    <row r="713" spans="1:10" x14ac:dyDescent="0.35">
      <c r="A713" t="s">
        <v>1619</v>
      </c>
      <c r="B713">
        <v>709825618</v>
      </c>
      <c r="C713">
        <v>71</v>
      </c>
      <c r="D713" s="1">
        <v>18773.25</v>
      </c>
      <c r="E713" t="s">
        <v>741</v>
      </c>
      <c r="F713" t="s">
        <v>290</v>
      </c>
      <c r="G713" t="s">
        <v>1333</v>
      </c>
      <c r="H713" s="3">
        <v>97133.478799999997</v>
      </c>
      <c r="I713" s="3">
        <v>27793.126100000001</v>
      </c>
      <c r="J713" t="s">
        <v>1620</v>
      </c>
    </row>
    <row r="714" spans="1:10" x14ac:dyDescent="0.35">
      <c r="A714" t="s">
        <v>1621</v>
      </c>
      <c r="B714">
        <v>228197315</v>
      </c>
      <c r="C714">
        <v>35</v>
      </c>
      <c r="D714" s="1">
        <v>31922.25</v>
      </c>
      <c r="E714" t="s">
        <v>741</v>
      </c>
      <c r="F714" t="s">
        <v>36</v>
      </c>
      <c r="G714" t="s">
        <v>1333</v>
      </c>
      <c r="H714" s="3">
        <v>292403.23639999999</v>
      </c>
      <c r="I714" s="3">
        <v>155982.00229999999</v>
      </c>
      <c r="J714" t="s">
        <v>1622</v>
      </c>
    </row>
    <row r="715" spans="1:10" x14ac:dyDescent="0.35">
      <c r="A715" t="s">
        <v>1623</v>
      </c>
      <c r="B715">
        <v>281638263</v>
      </c>
      <c r="C715">
        <v>73</v>
      </c>
      <c r="D715" s="1">
        <v>18042.75</v>
      </c>
      <c r="E715" t="s">
        <v>11</v>
      </c>
      <c r="F715" t="s">
        <v>1043</v>
      </c>
      <c r="G715" t="s">
        <v>1333</v>
      </c>
      <c r="H715" s="3">
        <v>170188.98620000001</v>
      </c>
      <c r="I715" s="3">
        <v>54500.054400000001</v>
      </c>
      <c r="J715" t="s">
        <v>1624</v>
      </c>
    </row>
    <row r="716" spans="1:10" x14ac:dyDescent="0.35">
      <c r="A716" t="s">
        <v>1625</v>
      </c>
      <c r="B716">
        <v>659116764</v>
      </c>
      <c r="C716">
        <v>56</v>
      </c>
      <c r="D716" s="1">
        <v>24252</v>
      </c>
      <c r="E716" t="s">
        <v>11</v>
      </c>
      <c r="F716" t="s">
        <v>1544</v>
      </c>
      <c r="G716" t="s">
        <v>1333</v>
      </c>
      <c r="H716" s="3">
        <v>478878.8308</v>
      </c>
      <c r="I716" s="3">
        <v>436704.84289999999</v>
      </c>
      <c r="J716" t="s">
        <v>1626</v>
      </c>
    </row>
    <row r="717" spans="1:10" x14ac:dyDescent="0.35">
      <c r="A717" t="s">
        <v>1627</v>
      </c>
      <c r="B717">
        <v>40542685</v>
      </c>
      <c r="C717">
        <v>50</v>
      </c>
      <c r="D717" s="1">
        <v>26443.5</v>
      </c>
      <c r="E717" t="s">
        <v>11</v>
      </c>
      <c r="F717" t="s">
        <v>42</v>
      </c>
      <c r="G717" t="s">
        <v>1333</v>
      </c>
      <c r="H717" s="3">
        <v>594917.14049999998</v>
      </c>
      <c r="I717" s="3">
        <v>215129.7144</v>
      </c>
      <c r="J717" t="s">
        <v>1628</v>
      </c>
    </row>
    <row r="718" spans="1:10" x14ac:dyDescent="0.35">
      <c r="A718" t="s">
        <v>1629</v>
      </c>
      <c r="B718">
        <v>832256671</v>
      </c>
      <c r="C718">
        <v>55</v>
      </c>
      <c r="D718" s="1">
        <v>24617.25</v>
      </c>
      <c r="E718" t="s">
        <v>11</v>
      </c>
      <c r="F718" t="s">
        <v>253</v>
      </c>
      <c r="G718" t="s">
        <v>1333</v>
      </c>
      <c r="H718" s="3">
        <v>38471.755100000002</v>
      </c>
      <c r="I718" s="3">
        <v>8825.8732</v>
      </c>
      <c r="J718" t="s">
        <v>1630</v>
      </c>
    </row>
    <row r="719" spans="1:10" x14ac:dyDescent="0.35">
      <c r="A719" t="s">
        <v>1631</v>
      </c>
      <c r="B719">
        <v>238742168</v>
      </c>
      <c r="C719">
        <v>61</v>
      </c>
      <c r="D719" s="1">
        <v>22425.75</v>
      </c>
      <c r="E719" t="s">
        <v>11</v>
      </c>
      <c r="F719" t="s">
        <v>28</v>
      </c>
      <c r="G719" t="s">
        <v>1333</v>
      </c>
      <c r="H719" s="3">
        <v>2446251.5723999999</v>
      </c>
      <c r="I719" s="3">
        <v>253337.83410000001</v>
      </c>
      <c r="J719" t="s">
        <v>1632</v>
      </c>
    </row>
    <row r="720" spans="1:10" x14ac:dyDescent="0.35">
      <c r="A720" t="s">
        <v>1633</v>
      </c>
      <c r="B720">
        <v>143713603</v>
      </c>
      <c r="C720">
        <v>67</v>
      </c>
      <c r="D720" s="1">
        <v>20234.25</v>
      </c>
      <c r="E720" t="s">
        <v>11</v>
      </c>
      <c r="F720" t="s">
        <v>444</v>
      </c>
      <c r="G720" t="s">
        <v>1333</v>
      </c>
      <c r="H720" s="3">
        <v>295345.61290000001</v>
      </c>
      <c r="I720" s="3">
        <v>86634.713099999994</v>
      </c>
      <c r="J720" t="s">
        <v>1634</v>
      </c>
    </row>
    <row r="721" spans="1:10" x14ac:dyDescent="0.35">
      <c r="A721" t="s">
        <v>1635</v>
      </c>
      <c r="B721">
        <v>600960976</v>
      </c>
      <c r="C721">
        <v>45</v>
      </c>
      <c r="D721" s="1">
        <v>28269.75</v>
      </c>
      <c r="E721" t="s">
        <v>11</v>
      </c>
      <c r="F721" t="s">
        <v>25</v>
      </c>
      <c r="G721" t="s">
        <v>1333</v>
      </c>
      <c r="H721" s="3">
        <v>359180.22739999997</v>
      </c>
      <c r="I721" s="3">
        <v>181853.4412</v>
      </c>
      <c r="J721" t="s">
        <v>1636</v>
      </c>
    </row>
    <row r="722" spans="1:10" x14ac:dyDescent="0.35">
      <c r="A722" t="s">
        <v>1637</v>
      </c>
      <c r="B722">
        <v>764436046</v>
      </c>
      <c r="C722">
        <v>49</v>
      </c>
      <c r="D722" s="1">
        <v>26808.75</v>
      </c>
      <c r="E722" t="s">
        <v>11</v>
      </c>
      <c r="F722" t="s">
        <v>350</v>
      </c>
      <c r="G722" t="s">
        <v>1333</v>
      </c>
      <c r="H722" s="3">
        <v>106097.8688</v>
      </c>
      <c r="I722" s="3">
        <v>35341.565999999999</v>
      </c>
      <c r="J722" t="s">
        <v>1638</v>
      </c>
    </row>
    <row r="723" spans="1:10" x14ac:dyDescent="0.35">
      <c r="A723" t="s">
        <v>1639</v>
      </c>
      <c r="B723">
        <v>623024154</v>
      </c>
      <c r="C723">
        <v>45</v>
      </c>
      <c r="D723" s="1">
        <v>28269.75</v>
      </c>
      <c r="E723" t="s">
        <v>11</v>
      </c>
      <c r="F723" t="s">
        <v>776</v>
      </c>
      <c r="G723" t="s">
        <v>1333</v>
      </c>
      <c r="H723" s="3">
        <v>1559547.3581999999</v>
      </c>
      <c r="I723" s="3">
        <v>633733.94640000002</v>
      </c>
      <c r="J723" t="s">
        <v>1640</v>
      </c>
    </row>
    <row r="724" spans="1:10" x14ac:dyDescent="0.35">
      <c r="A724" t="s">
        <v>1641</v>
      </c>
      <c r="B724">
        <v>663436500</v>
      </c>
      <c r="C724">
        <v>30</v>
      </c>
      <c r="D724" s="1">
        <v>33748.5</v>
      </c>
      <c r="E724" t="s">
        <v>11</v>
      </c>
      <c r="F724" t="s">
        <v>1308</v>
      </c>
      <c r="G724" t="s">
        <v>1333</v>
      </c>
      <c r="H724" s="3">
        <v>1252407.5711999999</v>
      </c>
      <c r="I724" s="3">
        <v>405478.05410000001</v>
      </c>
      <c r="J724" t="s">
        <v>1642</v>
      </c>
    </row>
    <row r="725" spans="1:10" x14ac:dyDescent="0.35">
      <c r="A725" t="s">
        <v>1643</v>
      </c>
      <c r="B725">
        <v>895923214</v>
      </c>
      <c r="C725">
        <v>21</v>
      </c>
      <c r="D725" s="1">
        <v>37035.75</v>
      </c>
      <c r="E725" t="s">
        <v>11</v>
      </c>
      <c r="F725" t="s">
        <v>192</v>
      </c>
      <c r="G725" t="s">
        <v>1333</v>
      </c>
      <c r="H725" s="3">
        <v>0</v>
      </c>
      <c r="I725" s="3">
        <v>0</v>
      </c>
      <c r="J725" t="s">
        <v>1644</v>
      </c>
    </row>
    <row r="726" spans="1:10" x14ac:dyDescent="0.35">
      <c r="A726" t="s">
        <v>1645</v>
      </c>
      <c r="B726">
        <v>219303195</v>
      </c>
      <c r="C726">
        <v>29</v>
      </c>
      <c r="D726" s="1">
        <v>34113.75</v>
      </c>
      <c r="E726" t="s">
        <v>11</v>
      </c>
      <c r="F726" t="s">
        <v>130</v>
      </c>
      <c r="G726" t="s">
        <v>1333</v>
      </c>
      <c r="H726" s="3">
        <v>405245.56800000003</v>
      </c>
      <c r="I726" s="3">
        <v>26594.240399999999</v>
      </c>
      <c r="J726" t="s">
        <v>1646</v>
      </c>
    </row>
    <row r="727" spans="1:10" x14ac:dyDescent="0.35">
      <c r="A727" t="s">
        <v>1647</v>
      </c>
      <c r="B727">
        <v>860575496</v>
      </c>
      <c r="C727">
        <v>37</v>
      </c>
      <c r="D727" s="1">
        <v>31191.75</v>
      </c>
      <c r="E727" t="s">
        <v>11</v>
      </c>
      <c r="F727" t="s">
        <v>269</v>
      </c>
      <c r="G727" t="s">
        <v>1333</v>
      </c>
      <c r="H727" s="3">
        <v>467665.08960000001</v>
      </c>
      <c r="I727" s="3">
        <v>171943.7268</v>
      </c>
      <c r="J727" t="s">
        <v>1648</v>
      </c>
    </row>
    <row r="728" spans="1:10" x14ac:dyDescent="0.35">
      <c r="A728" t="s">
        <v>1649</v>
      </c>
      <c r="B728">
        <v>75736460</v>
      </c>
      <c r="C728">
        <v>17</v>
      </c>
      <c r="D728" s="1">
        <v>38496.75</v>
      </c>
      <c r="E728" t="s">
        <v>11</v>
      </c>
      <c r="F728" t="s">
        <v>1151</v>
      </c>
      <c r="G728" t="s">
        <v>1333</v>
      </c>
      <c r="H728" s="3">
        <v>930137.40020000003</v>
      </c>
      <c r="I728" s="3">
        <v>421098.56849999999</v>
      </c>
      <c r="J728" t="s">
        <v>1650</v>
      </c>
    </row>
    <row r="729" spans="1:10" x14ac:dyDescent="0.35">
      <c r="A729" t="s">
        <v>1651</v>
      </c>
      <c r="B729">
        <v>971310478</v>
      </c>
      <c r="C729">
        <v>48</v>
      </c>
      <c r="D729" s="1">
        <v>27174</v>
      </c>
      <c r="E729" t="s">
        <v>11</v>
      </c>
      <c r="F729" t="s">
        <v>381</v>
      </c>
      <c r="G729" t="s">
        <v>1333</v>
      </c>
      <c r="H729" s="3">
        <v>921893.16830000002</v>
      </c>
      <c r="I729" s="3">
        <v>284659.38689999998</v>
      </c>
      <c r="J729" t="s">
        <v>1652</v>
      </c>
    </row>
    <row r="730" spans="1:10" x14ac:dyDescent="0.35">
      <c r="A730" t="s">
        <v>1653</v>
      </c>
      <c r="B730">
        <v>144814850</v>
      </c>
      <c r="C730">
        <v>38</v>
      </c>
      <c r="D730" s="1">
        <v>30826.5</v>
      </c>
      <c r="E730" t="s">
        <v>11</v>
      </c>
      <c r="F730" t="s">
        <v>968</v>
      </c>
      <c r="G730" t="s">
        <v>1333</v>
      </c>
      <c r="H730" s="3">
        <v>584732.43689999997</v>
      </c>
      <c r="I730" s="3">
        <v>35983.534599999999</v>
      </c>
      <c r="J730" t="s">
        <v>1654</v>
      </c>
    </row>
    <row r="731" spans="1:10" x14ac:dyDescent="0.35">
      <c r="A731" t="s">
        <v>1655</v>
      </c>
      <c r="B731">
        <v>838500892</v>
      </c>
      <c r="C731">
        <v>40</v>
      </c>
      <c r="D731" s="1">
        <v>30096</v>
      </c>
      <c r="E731" t="s">
        <v>11</v>
      </c>
      <c r="F731" t="s">
        <v>253</v>
      </c>
      <c r="G731" t="s">
        <v>1333</v>
      </c>
      <c r="H731" s="3">
        <v>604936.99360000005</v>
      </c>
      <c r="I731" s="3">
        <v>186717.86610000001</v>
      </c>
      <c r="J731" t="s">
        <v>1656</v>
      </c>
    </row>
    <row r="732" spans="1:10" x14ac:dyDescent="0.35">
      <c r="A732" t="s">
        <v>1657</v>
      </c>
      <c r="B732">
        <v>915416749</v>
      </c>
      <c r="C732">
        <v>48</v>
      </c>
      <c r="D732" s="1">
        <v>27174</v>
      </c>
      <c r="E732" t="s">
        <v>11</v>
      </c>
      <c r="F732" t="s">
        <v>401</v>
      </c>
      <c r="G732" t="s">
        <v>1333</v>
      </c>
      <c r="H732" s="3">
        <v>1190649.7464000001</v>
      </c>
      <c r="I732" s="3">
        <v>163201.12899999999</v>
      </c>
      <c r="J732" t="s">
        <v>1658</v>
      </c>
    </row>
    <row r="733" spans="1:10" x14ac:dyDescent="0.35">
      <c r="A733" t="s">
        <v>1659</v>
      </c>
      <c r="B733">
        <v>590390340</v>
      </c>
      <c r="C733">
        <v>70</v>
      </c>
      <c r="D733" s="1">
        <v>19138.5</v>
      </c>
      <c r="E733" t="s">
        <v>11</v>
      </c>
      <c r="F733" t="s">
        <v>269</v>
      </c>
      <c r="G733" t="s">
        <v>1333</v>
      </c>
      <c r="H733" s="3">
        <v>284288.86479999998</v>
      </c>
      <c r="I733" s="3">
        <v>218902.4259</v>
      </c>
      <c r="J733" t="s">
        <v>1660</v>
      </c>
    </row>
    <row r="734" spans="1:10" x14ac:dyDescent="0.35">
      <c r="A734" t="s">
        <v>1661</v>
      </c>
      <c r="B734">
        <v>45533935</v>
      </c>
      <c r="C734">
        <v>56</v>
      </c>
      <c r="D734" s="1">
        <v>24252</v>
      </c>
      <c r="E734" t="s">
        <v>11</v>
      </c>
      <c r="F734" t="s">
        <v>644</v>
      </c>
      <c r="G734" t="s">
        <v>1333</v>
      </c>
      <c r="H734" s="3">
        <v>2248046.7200000002</v>
      </c>
      <c r="I734" s="3">
        <v>458785.04489999998</v>
      </c>
      <c r="J734" t="s">
        <v>1662</v>
      </c>
    </row>
    <row r="735" spans="1:10" x14ac:dyDescent="0.35">
      <c r="A735" t="s">
        <v>1663</v>
      </c>
      <c r="B735">
        <v>704270517</v>
      </c>
      <c r="C735">
        <v>82</v>
      </c>
      <c r="D735" s="1">
        <v>14755.5</v>
      </c>
      <c r="E735" t="s">
        <v>11</v>
      </c>
      <c r="F735" t="s">
        <v>413</v>
      </c>
      <c r="G735" t="s">
        <v>1333</v>
      </c>
      <c r="H735" s="3">
        <v>1484654.3922999999</v>
      </c>
      <c r="I735" s="3">
        <v>539466.01610000001</v>
      </c>
      <c r="J735" t="s">
        <v>1664</v>
      </c>
    </row>
    <row r="736" spans="1:10" x14ac:dyDescent="0.35">
      <c r="A736" t="s">
        <v>1665</v>
      </c>
      <c r="B736">
        <v>922352562</v>
      </c>
      <c r="C736">
        <v>69</v>
      </c>
      <c r="D736" s="1">
        <v>19503.75</v>
      </c>
      <c r="E736" t="s">
        <v>11</v>
      </c>
      <c r="F736" t="s">
        <v>1215</v>
      </c>
      <c r="G736" t="s">
        <v>1333</v>
      </c>
      <c r="H736" s="3">
        <v>2609169.92</v>
      </c>
      <c r="I736" s="3">
        <v>397898.41279999999</v>
      </c>
      <c r="J736" t="s">
        <v>1666</v>
      </c>
    </row>
    <row r="737" spans="1:10" x14ac:dyDescent="0.35">
      <c r="A737" t="s">
        <v>1667</v>
      </c>
      <c r="B737">
        <v>740796578</v>
      </c>
      <c r="C737">
        <v>75</v>
      </c>
      <c r="D737" s="1">
        <v>17312.25</v>
      </c>
      <c r="E737" t="s">
        <v>11</v>
      </c>
      <c r="F737" t="s">
        <v>350</v>
      </c>
      <c r="G737" t="s">
        <v>1333</v>
      </c>
      <c r="H737" s="3">
        <v>104336.32670000001</v>
      </c>
      <c r="I737" s="3">
        <v>25584.1368</v>
      </c>
      <c r="J737" t="s">
        <v>1668</v>
      </c>
    </row>
    <row r="738" spans="1:10" x14ac:dyDescent="0.35">
      <c r="A738" t="s">
        <v>1669</v>
      </c>
      <c r="B738">
        <v>572282309</v>
      </c>
      <c r="C738">
        <v>30</v>
      </c>
      <c r="D738" s="1">
        <v>33748.5</v>
      </c>
      <c r="E738" t="s">
        <v>11</v>
      </c>
      <c r="F738" t="s">
        <v>444</v>
      </c>
      <c r="G738" t="s">
        <v>1333</v>
      </c>
      <c r="H738" s="3">
        <v>496049.8725</v>
      </c>
      <c r="I738" s="3">
        <v>51589.186699999998</v>
      </c>
      <c r="J738" t="s">
        <v>1670</v>
      </c>
    </row>
    <row r="739" spans="1:10" x14ac:dyDescent="0.35">
      <c r="A739" t="s">
        <v>1671</v>
      </c>
      <c r="B739">
        <v>951603348</v>
      </c>
      <c r="C739">
        <v>21</v>
      </c>
      <c r="D739" s="1">
        <v>37035.75</v>
      </c>
      <c r="E739" t="s">
        <v>11</v>
      </c>
      <c r="F739" t="s">
        <v>338</v>
      </c>
      <c r="G739" t="s">
        <v>1333</v>
      </c>
      <c r="H739" s="3">
        <v>603125.12910000002</v>
      </c>
      <c r="I739" s="3">
        <v>248286.51149999999</v>
      </c>
      <c r="J739" t="s">
        <v>1672</v>
      </c>
    </row>
    <row r="740" spans="1:10" x14ac:dyDescent="0.35">
      <c r="A740" t="s">
        <v>1673</v>
      </c>
      <c r="B740">
        <v>851449860</v>
      </c>
      <c r="C740">
        <v>36</v>
      </c>
      <c r="D740" s="1">
        <v>31557</v>
      </c>
      <c r="E740" t="s">
        <v>11</v>
      </c>
      <c r="F740" t="s">
        <v>489</v>
      </c>
      <c r="G740" t="s">
        <v>1333</v>
      </c>
      <c r="H740" s="3">
        <v>1601165.6333000001</v>
      </c>
      <c r="I740" s="3">
        <v>136357.3314</v>
      </c>
      <c r="J740" t="s">
        <v>1674</v>
      </c>
    </row>
    <row r="741" spans="1:10" x14ac:dyDescent="0.35">
      <c r="A741" t="s">
        <v>1675</v>
      </c>
      <c r="B741">
        <v>116907456</v>
      </c>
      <c r="C741">
        <v>66</v>
      </c>
      <c r="D741" s="1">
        <v>20599.5</v>
      </c>
      <c r="E741" t="s">
        <v>11</v>
      </c>
      <c r="F741" t="s">
        <v>118</v>
      </c>
      <c r="G741" t="s">
        <v>1333</v>
      </c>
      <c r="H741" s="3">
        <v>68399.886700000003</v>
      </c>
      <c r="I741" s="3">
        <v>50833.552199999998</v>
      </c>
      <c r="J741" t="s">
        <v>1676</v>
      </c>
    </row>
    <row r="742" spans="1:10" x14ac:dyDescent="0.35">
      <c r="A742" t="s">
        <v>1677</v>
      </c>
      <c r="B742">
        <v>15136507</v>
      </c>
      <c r="C742">
        <v>68</v>
      </c>
      <c r="D742" s="1">
        <v>19869</v>
      </c>
      <c r="E742" t="s">
        <v>11</v>
      </c>
      <c r="F742" t="s">
        <v>226</v>
      </c>
      <c r="G742" t="s">
        <v>1333</v>
      </c>
      <c r="H742" s="3">
        <v>68640.032399999996</v>
      </c>
      <c r="I742" s="3">
        <v>49420.823299999996</v>
      </c>
      <c r="J742" t="s">
        <v>1678</v>
      </c>
    </row>
    <row r="743" spans="1:10" x14ac:dyDescent="0.35">
      <c r="A743" t="s">
        <v>1679</v>
      </c>
      <c r="B743">
        <v>280950175</v>
      </c>
      <c r="C743">
        <v>18</v>
      </c>
      <c r="D743" s="1">
        <v>38131.5</v>
      </c>
      <c r="E743" t="s">
        <v>11</v>
      </c>
      <c r="F743" t="s">
        <v>178</v>
      </c>
      <c r="G743" t="s">
        <v>1333</v>
      </c>
      <c r="H743" s="3">
        <v>24813.983199999999</v>
      </c>
      <c r="I743" s="3">
        <v>13120.393599999999</v>
      </c>
      <c r="J743" t="s">
        <v>1680</v>
      </c>
    </row>
    <row r="744" spans="1:10" x14ac:dyDescent="0.35">
      <c r="A744" t="s">
        <v>1681</v>
      </c>
      <c r="B744">
        <v>662985666</v>
      </c>
      <c r="C744">
        <v>29</v>
      </c>
      <c r="D744" s="1">
        <v>34113.75</v>
      </c>
      <c r="E744" t="s">
        <v>11</v>
      </c>
      <c r="F744" t="s">
        <v>60</v>
      </c>
      <c r="G744" t="s">
        <v>1333</v>
      </c>
      <c r="H744" s="3">
        <v>105527.85</v>
      </c>
      <c r="I744" s="3">
        <v>68561.444099999993</v>
      </c>
      <c r="J744" t="s">
        <v>1682</v>
      </c>
    </row>
    <row r="745" spans="1:10" x14ac:dyDescent="0.35">
      <c r="A745" t="s">
        <v>1683</v>
      </c>
      <c r="B745">
        <v>102923023</v>
      </c>
      <c r="C745">
        <v>26</v>
      </c>
      <c r="D745" s="1">
        <v>35209.5</v>
      </c>
      <c r="E745" t="s">
        <v>11</v>
      </c>
      <c r="F745" t="s">
        <v>467</v>
      </c>
      <c r="G745" t="s">
        <v>1333</v>
      </c>
      <c r="H745" s="3">
        <v>606032.72</v>
      </c>
      <c r="I745" s="3">
        <v>103025.5624</v>
      </c>
      <c r="J745" t="s">
        <v>1684</v>
      </c>
    </row>
    <row r="746" spans="1:10" x14ac:dyDescent="0.35">
      <c r="A746" t="s">
        <v>1685</v>
      </c>
      <c r="B746">
        <v>596666418</v>
      </c>
      <c r="C746">
        <v>85</v>
      </c>
      <c r="D746" s="1">
        <v>13659.75</v>
      </c>
      <c r="E746" t="s">
        <v>11</v>
      </c>
      <c r="F746" t="s">
        <v>279</v>
      </c>
      <c r="G746" t="s">
        <v>1333</v>
      </c>
      <c r="H746" s="3">
        <v>1012792.2963</v>
      </c>
      <c r="I746" s="3">
        <v>466378.5013</v>
      </c>
      <c r="J746" t="s">
        <v>1686</v>
      </c>
    </row>
    <row r="747" spans="1:10" x14ac:dyDescent="0.35">
      <c r="A747" t="s">
        <v>1687</v>
      </c>
      <c r="B747">
        <v>447232108</v>
      </c>
      <c r="C747">
        <v>55</v>
      </c>
      <c r="D747" s="1">
        <v>24617.25</v>
      </c>
      <c r="E747" t="s">
        <v>11</v>
      </c>
      <c r="F747" t="s">
        <v>533</v>
      </c>
      <c r="G747" t="s">
        <v>1333</v>
      </c>
      <c r="H747" s="3">
        <v>622135.22519999999</v>
      </c>
      <c r="I747" s="3">
        <v>182723.4198</v>
      </c>
      <c r="J747" t="s">
        <v>1688</v>
      </c>
    </row>
    <row r="748" spans="1:10" x14ac:dyDescent="0.35">
      <c r="A748" t="s">
        <v>1689</v>
      </c>
      <c r="B748">
        <v>680754600</v>
      </c>
      <c r="C748">
        <v>76</v>
      </c>
      <c r="D748" s="1">
        <v>16947</v>
      </c>
      <c r="E748" t="s">
        <v>11</v>
      </c>
      <c r="F748" t="s">
        <v>220</v>
      </c>
      <c r="G748" t="s">
        <v>1333</v>
      </c>
      <c r="H748" s="3">
        <v>650421.08030000003</v>
      </c>
      <c r="I748" s="3">
        <v>518191.14520000003</v>
      </c>
      <c r="J748" t="s">
        <v>1690</v>
      </c>
    </row>
    <row r="749" spans="1:10" x14ac:dyDescent="0.35">
      <c r="A749" t="s">
        <v>1691</v>
      </c>
      <c r="B749">
        <v>864260743</v>
      </c>
      <c r="C749">
        <v>69</v>
      </c>
      <c r="D749" s="1">
        <v>19503.75</v>
      </c>
      <c r="E749" t="s">
        <v>11</v>
      </c>
      <c r="F749" t="s">
        <v>192</v>
      </c>
      <c r="G749" t="s">
        <v>1333</v>
      </c>
      <c r="H749" s="3">
        <v>295130.1654</v>
      </c>
      <c r="I749" s="3">
        <v>52561.277099999999</v>
      </c>
      <c r="J749" t="s">
        <v>1692</v>
      </c>
    </row>
    <row r="750" spans="1:10" x14ac:dyDescent="0.35">
      <c r="A750" t="s">
        <v>1693</v>
      </c>
      <c r="B750">
        <v>870188039</v>
      </c>
      <c r="C750">
        <v>34</v>
      </c>
      <c r="D750" s="1">
        <v>32287.5</v>
      </c>
      <c r="E750" t="s">
        <v>11</v>
      </c>
      <c r="F750" t="s">
        <v>1694</v>
      </c>
      <c r="G750" t="s">
        <v>1333</v>
      </c>
      <c r="H750" s="3">
        <v>1013382</v>
      </c>
      <c r="I750" s="3">
        <v>96473.966400000005</v>
      </c>
      <c r="J750" t="s">
        <v>1695</v>
      </c>
    </row>
    <row r="751" spans="1:10" x14ac:dyDescent="0.35">
      <c r="A751" t="s">
        <v>1696</v>
      </c>
      <c r="B751">
        <v>341172486</v>
      </c>
      <c r="C751">
        <v>37</v>
      </c>
      <c r="D751" s="1">
        <v>31191.75</v>
      </c>
      <c r="E751" t="s">
        <v>11</v>
      </c>
      <c r="F751" t="s">
        <v>72</v>
      </c>
      <c r="G751" t="s">
        <v>1333</v>
      </c>
      <c r="H751" s="3">
        <v>81662.323600000003</v>
      </c>
      <c r="I751" s="3">
        <v>25142.458500000001</v>
      </c>
      <c r="J751" t="s">
        <v>1697</v>
      </c>
    </row>
    <row r="752" spans="1:10" x14ac:dyDescent="0.35">
      <c r="A752" t="s">
        <v>1698</v>
      </c>
      <c r="B752">
        <v>52532596</v>
      </c>
      <c r="C752">
        <v>59</v>
      </c>
      <c r="D752" s="1">
        <v>23156.25</v>
      </c>
      <c r="E752" t="s">
        <v>11</v>
      </c>
      <c r="F752" t="s">
        <v>214</v>
      </c>
      <c r="G752" t="s">
        <v>1333</v>
      </c>
      <c r="H752" s="3">
        <v>321400.45799999998</v>
      </c>
      <c r="I752" s="3">
        <v>94176.805399999997</v>
      </c>
      <c r="J752" t="s">
        <v>1699</v>
      </c>
    </row>
    <row r="753" spans="1:10" x14ac:dyDescent="0.35">
      <c r="A753" t="s">
        <v>1700</v>
      </c>
      <c r="B753">
        <v>217297578</v>
      </c>
      <c r="C753">
        <v>63</v>
      </c>
      <c r="D753" s="1">
        <v>21695.25</v>
      </c>
      <c r="E753" t="s">
        <v>11</v>
      </c>
      <c r="F753" t="s">
        <v>75</v>
      </c>
      <c r="G753" t="s">
        <v>1333</v>
      </c>
      <c r="H753" s="3">
        <v>168330.37340000001</v>
      </c>
      <c r="I753" s="3">
        <v>14733.0743</v>
      </c>
      <c r="J753" t="s">
        <v>1701</v>
      </c>
    </row>
    <row r="754" spans="1:10" x14ac:dyDescent="0.35">
      <c r="A754" t="s">
        <v>1702</v>
      </c>
      <c r="B754">
        <v>625915971</v>
      </c>
      <c r="C754">
        <v>75</v>
      </c>
      <c r="D754" s="1">
        <v>17312.25</v>
      </c>
      <c r="E754" t="s">
        <v>11</v>
      </c>
      <c r="F754" t="s">
        <v>266</v>
      </c>
      <c r="G754" t="s">
        <v>1333</v>
      </c>
      <c r="H754" s="3">
        <v>2134158.4345999998</v>
      </c>
      <c r="I754" s="3">
        <v>1096077.7058999999</v>
      </c>
      <c r="J754" t="s">
        <v>1280</v>
      </c>
    </row>
    <row r="755" spans="1:10" x14ac:dyDescent="0.35">
      <c r="A755" t="s">
        <v>1703</v>
      </c>
      <c r="B755">
        <v>33666856</v>
      </c>
      <c r="C755">
        <v>61</v>
      </c>
      <c r="D755" s="1">
        <v>22425.75</v>
      </c>
      <c r="E755" t="s">
        <v>11</v>
      </c>
      <c r="F755" t="s">
        <v>112</v>
      </c>
      <c r="G755" t="s">
        <v>1333</v>
      </c>
      <c r="H755" s="3">
        <v>367693.54710000003</v>
      </c>
      <c r="I755" s="3">
        <v>96444.209099999993</v>
      </c>
      <c r="J755" t="s">
        <v>1704</v>
      </c>
    </row>
    <row r="756" spans="1:10" x14ac:dyDescent="0.35">
      <c r="A756" t="s">
        <v>1705</v>
      </c>
      <c r="B756">
        <v>702117442</v>
      </c>
      <c r="C756">
        <v>27</v>
      </c>
      <c r="D756" s="1">
        <v>34844.25</v>
      </c>
      <c r="E756" t="s">
        <v>11</v>
      </c>
      <c r="F756" t="s">
        <v>72</v>
      </c>
      <c r="G756" t="s">
        <v>1333</v>
      </c>
      <c r="H756" s="3">
        <v>2662747.8673999999</v>
      </c>
      <c r="I756" s="3">
        <v>1326814.4339000001</v>
      </c>
      <c r="J756" t="s">
        <v>1706</v>
      </c>
    </row>
    <row r="757" spans="1:10" x14ac:dyDescent="0.35">
      <c r="A757" t="s">
        <v>1707</v>
      </c>
      <c r="B757">
        <v>309510957</v>
      </c>
      <c r="C757">
        <v>23</v>
      </c>
      <c r="D757" s="1">
        <v>36305.25</v>
      </c>
      <c r="E757" t="s">
        <v>11</v>
      </c>
      <c r="F757" t="s">
        <v>574</v>
      </c>
      <c r="G757" t="s">
        <v>1333</v>
      </c>
      <c r="H757" s="3">
        <v>74432.027499999997</v>
      </c>
      <c r="I757" s="3">
        <v>55824.020600000003</v>
      </c>
      <c r="J757" t="s">
        <v>1708</v>
      </c>
    </row>
    <row r="758" spans="1:10" x14ac:dyDescent="0.35">
      <c r="A758" t="s">
        <v>1709</v>
      </c>
      <c r="B758">
        <v>72373489</v>
      </c>
      <c r="C758">
        <v>58</v>
      </c>
      <c r="D758" s="1">
        <v>23521.5</v>
      </c>
      <c r="E758" t="s">
        <v>11</v>
      </c>
      <c r="F758" t="s">
        <v>253</v>
      </c>
      <c r="G758" t="s">
        <v>1333</v>
      </c>
      <c r="H758" s="3">
        <v>77019.887199999997</v>
      </c>
      <c r="I758" s="3">
        <v>31433.379499999999</v>
      </c>
      <c r="J758" t="s">
        <v>1710</v>
      </c>
    </row>
    <row r="759" spans="1:10" x14ac:dyDescent="0.35">
      <c r="A759" t="s">
        <v>1711</v>
      </c>
      <c r="B759">
        <v>111973946</v>
      </c>
      <c r="C759">
        <v>84</v>
      </c>
      <c r="D759" s="1">
        <v>14025</v>
      </c>
      <c r="E759" t="s">
        <v>11</v>
      </c>
      <c r="F759" t="s">
        <v>676</v>
      </c>
      <c r="G759" t="s">
        <v>1333</v>
      </c>
      <c r="H759" s="3">
        <v>313284.24</v>
      </c>
      <c r="I759" s="3">
        <v>23433.661199999999</v>
      </c>
      <c r="J759" t="s">
        <v>1712</v>
      </c>
    </row>
    <row r="760" spans="1:10" x14ac:dyDescent="0.35">
      <c r="A760" t="s">
        <v>1713</v>
      </c>
      <c r="B760">
        <v>683244157</v>
      </c>
      <c r="C760">
        <v>57</v>
      </c>
      <c r="D760" s="1">
        <v>23886.75</v>
      </c>
      <c r="E760" t="s">
        <v>11</v>
      </c>
      <c r="F760" t="s">
        <v>214</v>
      </c>
      <c r="G760" t="s">
        <v>1333</v>
      </c>
      <c r="H760" s="3">
        <v>349048.33419999998</v>
      </c>
      <c r="I760" s="3">
        <v>154240.88589999999</v>
      </c>
      <c r="J760" t="s">
        <v>1714</v>
      </c>
    </row>
    <row r="761" spans="1:10" x14ac:dyDescent="0.35">
      <c r="A761" t="s">
        <v>1715</v>
      </c>
      <c r="B761">
        <v>329567273</v>
      </c>
      <c r="C761">
        <v>58</v>
      </c>
      <c r="D761" s="1">
        <v>23521.5</v>
      </c>
      <c r="E761" t="s">
        <v>11</v>
      </c>
      <c r="F761" t="s">
        <v>668</v>
      </c>
      <c r="G761" t="s">
        <v>1333</v>
      </c>
      <c r="H761" s="3">
        <v>0</v>
      </c>
      <c r="I761" s="3">
        <v>0</v>
      </c>
      <c r="J761" t="s">
        <v>1716</v>
      </c>
    </row>
    <row r="762" spans="1:10" x14ac:dyDescent="0.35">
      <c r="A762" t="s">
        <v>1717</v>
      </c>
      <c r="B762">
        <v>928229617</v>
      </c>
      <c r="C762">
        <v>22</v>
      </c>
      <c r="D762" s="1">
        <v>36670.5</v>
      </c>
      <c r="E762" t="s">
        <v>11</v>
      </c>
      <c r="F762" t="s">
        <v>192</v>
      </c>
      <c r="G762" t="s">
        <v>1333</v>
      </c>
      <c r="H762" s="3">
        <v>193003.45850000001</v>
      </c>
      <c r="I762" s="3">
        <v>18255.515100000001</v>
      </c>
      <c r="J762" t="s">
        <v>1718</v>
      </c>
    </row>
    <row r="763" spans="1:10" x14ac:dyDescent="0.35">
      <c r="A763" t="s">
        <v>1719</v>
      </c>
      <c r="B763">
        <v>765711387</v>
      </c>
      <c r="C763">
        <v>31</v>
      </c>
      <c r="D763" s="1">
        <v>33383.25</v>
      </c>
      <c r="E763" t="s">
        <v>11</v>
      </c>
      <c r="F763" t="s">
        <v>39</v>
      </c>
      <c r="G763" t="s">
        <v>1333</v>
      </c>
      <c r="H763" s="3">
        <v>1769348.3625</v>
      </c>
      <c r="I763" s="3">
        <v>536905.71</v>
      </c>
      <c r="J763" t="s">
        <v>1720</v>
      </c>
    </row>
    <row r="764" spans="1:10" x14ac:dyDescent="0.35">
      <c r="A764" t="s">
        <v>1721</v>
      </c>
      <c r="B764">
        <v>22285799</v>
      </c>
      <c r="C764">
        <v>73</v>
      </c>
      <c r="D764" s="1">
        <v>18042.75</v>
      </c>
      <c r="E764" t="s">
        <v>11</v>
      </c>
      <c r="F764" t="s">
        <v>72</v>
      </c>
      <c r="G764" t="s">
        <v>1333</v>
      </c>
      <c r="H764" s="3">
        <v>1051950.5253000001</v>
      </c>
      <c r="I764" s="3">
        <v>624309.7683</v>
      </c>
      <c r="J764" t="s">
        <v>1722</v>
      </c>
    </row>
    <row r="765" spans="1:10" x14ac:dyDescent="0.35">
      <c r="A765" t="s">
        <v>1723</v>
      </c>
      <c r="B765">
        <v>566928383</v>
      </c>
      <c r="C765">
        <v>50</v>
      </c>
      <c r="D765" s="1">
        <v>26443.5</v>
      </c>
      <c r="E765" t="s">
        <v>11</v>
      </c>
      <c r="F765" t="s">
        <v>232</v>
      </c>
      <c r="G765" t="s">
        <v>1333</v>
      </c>
      <c r="H765" s="3">
        <v>1052777.804</v>
      </c>
      <c r="I765" s="3">
        <v>161425.92989999999</v>
      </c>
      <c r="J765" t="s">
        <v>1724</v>
      </c>
    </row>
    <row r="766" spans="1:10" x14ac:dyDescent="0.35">
      <c r="A766" t="s">
        <v>1725</v>
      </c>
      <c r="B766">
        <v>993143234</v>
      </c>
      <c r="C766">
        <v>42</v>
      </c>
      <c r="D766" s="1">
        <v>29365.5</v>
      </c>
      <c r="E766" t="s">
        <v>11</v>
      </c>
      <c r="F766" t="s">
        <v>205</v>
      </c>
      <c r="G766" t="s">
        <v>1333</v>
      </c>
      <c r="H766" s="3">
        <v>72449.063800000004</v>
      </c>
      <c r="I766" s="3">
        <v>13914.9452</v>
      </c>
      <c r="J766" t="s">
        <v>1726</v>
      </c>
    </row>
    <row r="767" spans="1:10" x14ac:dyDescent="0.35">
      <c r="A767" t="s">
        <v>1727</v>
      </c>
      <c r="B767">
        <v>947182432</v>
      </c>
      <c r="C767">
        <v>19</v>
      </c>
      <c r="D767" s="1">
        <v>37766.25</v>
      </c>
      <c r="E767" t="s">
        <v>11</v>
      </c>
      <c r="F767" t="s">
        <v>378</v>
      </c>
      <c r="G767" t="s">
        <v>1333</v>
      </c>
      <c r="H767" s="3">
        <v>111178.8112</v>
      </c>
      <c r="I767" s="3">
        <v>67359.535799999998</v>
      </c>
      <c r="J767" t="s">
        <v>1728</v>
      </c>
    </row>
    <row r="768" spans="1:10" x14ac:dyDescent="0.35">
      <c r="A768" t="s">
        <v>1729</v>
      </c>
      <c r="B768">
        <v>419235443</v>
      </c>
      <c r="C768">
        <v>26</v>
      </c>
      <c r="D768" s="1">
        <v>35209.5</v>
      </c>
      <c r="E768" t="s">
        <v>11</v>
      </c>
      <c r="F768" t="s">
        <v>825</v>
      </c>
      <c r="G768" t="s">
        <v>1333</v>
      </c>
      <c r="H768" s="3">
        <v>110588.5214</v>
      </c>
      <c r="I768" s="3">
        <v>127074.4029</v>
      </c>
      <c r="J768" t="s">
        <v>1730</v>
      </c>
    </row>
    <row r="769" spans="1:10" x14ac:dyDescent="0.35">
      <c r="A769" t="s">
        <v>1731</v>
      </c>
      <c r="B769">
        <v>345576680</v>
      </c>
      <c r="C769">
        <v>32</v>
      </c>
      <c r="D769" s="1">
        <v>33018</v>
      </c>
      <c r="E769" t="s">
        <v>11</v>
      </c>
      <c r="F769" t="s">
        <v>130</v>
      </c>
      <c r="G769" t="s">
        <v>1333</v>
      </c>
      <c r="H769" s="3">
        <v>670840.54119999998</v>
      </c>
      <c r="I769" s="3">
        <v>93765.212</v>
      </c>
      <c r="J769" t="s">
        <v>1732</v>
      </c>
    </row>
    <row r="770" spans="1:10" x14ac:dyDescent="0.35">
      <c r="A770" t="s">
        <v>1733</v>
      </c>
      <c r="B770">
        <v>231279389</v>
      </c>
      <c r="C770">
        <v>41</v>
      </c>
      <c r="D770" s="1">
        <v>29730.75</v>
      </c>
      <c r="E770" t="s">
        <v>11</v>
      </c>
      <c r="F770" t="s">
        <v>596</v>
      </c>
      <c r="G770" t="s">
        <v>1333</v>
      </c>
      <c r="H770" s="3">
        <v>164323.5987</v>
      </c>
      <c r="I770" s="3">
        <v>64064.862800000003</v>
      </c>
      <c r="J770" t="s">
        <v>1734</v>
      </c>
    </row>
    <row r="771" spans="1:10" x14ac:dyDescent="0.35">
      <c r="A771" t="s">
        <v>1735</v>
      </c>
      <c r="B771">
        <v>682802685</v>
      </c>
      <c r="C771">
        <v>43</v>
      </c>
      <c r="D771" s="1">
        <v>29000.25</v>
      </c>
      <c r="E771" t="s">
        <v>11</v>
      </c>
      <c r="F771" t="s">
        <v>307</v>
      </c>
      <c r="G771" t="s">
        <v>1333</v>
      </c>
      <c r="H771" s="3">
        <v>39778.775900000001</v>
      </c>
      <c r="I771" s="3">
        <v>6978.1412</v>
      </c>
      <c r="J771" t="s">
        <v>1736</v>
      </c>
    </row>
    <row r="772" spans="1:10" x14ac:dyDescent="0.35">
      <c r="A772" t="s">
        <v>1737</v>
      </c>
      <c r="B772">
        <v>307334489</v>
      </c>
      <c r="C772">
        <v>53</v>
      </c>
      <c r="D772" s="1">
        <v>25347.75</v>
      </c>
      <c r="E772" t="s">
        <v>11</v>
      </c>
      <c r="F772" t="s">
        <v>668</v>
      </c>
      <c r="G772" t="s">
        <v>1333</v>
      </c>
      <c r="H772" s="3">
        <v>748509.9375</v>
      </c>
      <c r="I772" s="3">
        <v>373656.16080000001</v>
      </c>
      <c r="J772" t="s">
        <v>1738</v>
      </c>
    </row>
    <row r="773" spans="1:10" x14ac:dyDescent="0.35">
      <c r="A773" t="s">
        <v>1739</v>
      </c>
      <c r="B773">
        <v>204385263</v>
      </c>
      <c r="C773">
        <v>43</v>
      </c>
      <c r="D773" s="1">
        <v>29000.25</v>
      </c>
      <c r="E773" t="s">
        <v>11</v>
      </c>
      <c r="F773" t="s">
        <v>199</v>
      </c>
      <c r="G773" t="s">
        <v>1333</v>
      </c>
      <c r="H773" s="3">
        <v>204450.82800000001</v>
      </c>
      <c r="I773" s="3">
        <v>35877.822699999997</v>
      </c>
      <c r="J773" t="s">
        <v>1740</v>
      </c>
    </row>
    <row r="774" spans="1:10" x14ac:dyDescent="0.35">
      <c r="A774" t="s">
        <v>1741</v>
      </c>
      <c r="B774">
        <v>75043522</v>
      </c>
      <c r="C774">
        <v>71</v>
      </c>
      <c r="D774" s="1">
        <v>18773.25</v>
      </c>
      <c r="E774" t="s">
        <v>11</v>
      </c>
      <c r="F774" t="s">
        <v>163</v>
      </c>
      <c r="G774" t="s">
        <v>1333</v>
      </c>
      <c r="H774" s="3">
        <v>312542.57199999999</v>
      </c>
      <c r="I774" s="3">
        <v>26913.3881</v>
      </c>
      <c r="J774" t="s">
        <v>1742</v>
      </c>
    </row>
    <row r="775" spans="1:10" x14ac:dyDescent="0.35">
      <c r="A775" t="s">
        <v>1743</v>
      </c>
      <c r="B775">
        <v>336282253</v>
      </c>
      <c r="C775">
        <v>19</v>
      </c>
      <c r="D775" s="1">
        <v>37766.25</v>
      </c>
      <c r="E775" t="s">
        <v>11</v>
      </c>
      <c r="F775" t="s">
        <v>585</v>
      </c>
      <c r="G775" t="s">
        <v>1333</v>
      </c>
      <c r="H775" s="3">
        <v>396416.2499</v>
      </c>
      <c r="I775" s="3">
        <v>189398.8749</v>
      </c>
      <c r="J775" t="s">
        <v>1744</v>
      </c>
    </row>
    <row r="776" spans="1:10" x14ac:dyDescent="0.35">
      <c r="A776" t="s">
        <v>1745</v>
      </c>
      <c r="B776">
        <v>312719421</v>
      </c>
      <c r="C776">
        <v>52</v>
      </c>
      <c r="D776" s="1">
        <v>25713</v>
      </c>
      <c r="E776" t="s">
        <v>11</v>
      </c>
      <c r="F776" t="s">
        <v>467</v>
      </c>
      <c r="G776" t="s">
        <v>1333</v>
      </c>
      <c r="H776" s="3">
        <v>319150.1949</v>
      </c>
      <c r="I776" s="3">
        <v>62104.902800000003</v>
      </c>
      <c r="J776" t="s">
        <v>1746</v>
      </c>
    </row>
    <row r="777" spans="1:10" x14ac:dyDescent="0.35">
      <c r="A777" t="s">
        <v>1747</v>
      </c>
      <c r="B777">
        <v>795837717</v>
      </c>
      <c r="C777">
        <v>52</v>
      </c>
      <c r="D777" s="1">
        <v>25713</v>
      </c>
      <c r="E777" t="s">
        <v>11</v>
      </c>
      <c r="F777" t="s">
        <v>22</v>
      </c>
      <c r="G777" t="s">
        <v>1333</v>
      </c>
      <c r="H777" s="3">
        <v>55923.374600000003</v>
      </c>
      <c r="I777" s="3">
        <v>65492.485399999998</v>
      </c>
      <c r="J777" t="s">
        <v>1748</v>
      </c>
    </row>
    <row r="778" spans="1:10" x14ac:dyDescent="0.35">
      <c r="A778" t="s">
        <v>1749</v>
      </c>
      <c r="B778">
        <v>484146094</v>
      </c>
      <c r="C778">
        <v>58</v>
      </c>
      <c r="D778" s="1">
        <v>23521.5</v>
      </c>
      <c r="E778" t="s">
        <v>11</v>
      </c>
      <c r="F778" t="s">
        <v>542</v>
      </c>
      <c r="G778" t="s">
        <v>1333</v>
      </c>
      <c r="H778" s="3">
        <v>60794.495999999999</v>
      </c>
      <c r="I778" s="3">
        <v>34044.917800000003</v>
      </c>
      <c r="J778" t="s">
        <v>1750</v>
      </c>
    </row>
    <row r="779" spans="1:10" x14ac:dyDescent="0.35">
      <c r="A779" t="s">
        <v>1751</v>
      </c>
      <c r="B779">
        <v>767138580</v>
      </c>
      <c r="C779">
        <v>85</v>
      </c>
      <c r="D779" s="1">
        <v>13659.75</v>
      </c>
      <c r="E779" t="s">
        <v>11</v>
      </c>
      <c r="F779" t="s">
        <v>588</v>
      </c>
      <c r="G779" t="s">
        <v>1333</v>
      </c>
      <c r="H779" s="3">
        <v>173410.99170000001</v>
      </c>
      <c r="I779" s="3">
        <v>94741.615000000005</v>
      </c>
      <c r="J779" t="s">
        <v>1752</v>
      </c>
    </row>
    <row r="780" spans="1:10" x14ac:dyDescent="0.35">
      <c r="A780" t="s">
        <v>1753</v>
      </c>
      <c r="B780">
        <v>63450113</v>
      </c>
      <c r="C780">
        <v>38</v>
      </c>
      <c r="D780" s="1">
        <v>30826.5</v>
      </c>
      <c r="E780" t="s">
        <v>11</v>
      </c>
      <c r="F780" t="s">
        <v>502</v>
      </c>
      <c r="G780" t="s">
        <v>1333</v>
      </c>
      <c r="H780" s="3">
        <v>244297.86379999999</v>
      </c>
      <c r="I780" s="3">
        <v>61208.695500000002</v>
      </c>
      <c r="J780" t="s">
        <v>1754</v>
      </c>
    </row>
    <row r="781" spans="1:10" x14ac:dyDescent="0.35">
      <c r="A781" t="s">
        <v>1755</v>
      </c>
      <c r="B781">
        <v>434049617</v>
      </c>
      <c r="C781">
        <v>61</v>
      </c>
      <c r="D781" s="1">
        <v>22425.75</v>
      </c>
      <c r="E781" t="s">
        <v>11</v>
      </c>
      <c r="F781" t="s">
        <v>886</v>
      </c>
      <c r="G781" t="s">
        <v>1333</v>
      </c>
      <c r="H781" s="3">
        <v>1713018.7154999999</v>
      </c>
      <c r="I781" s="3">
        <v>382273.65019999997</v>
      </c>
      <c r="J781" t="s">
        <v>1756</v>
      </c>
    </row>
    <row r="782" spans="1:10" x14ac:dyDescent="0.35">
      <c r="A782" t="s">
        <v>1757</v>
      </c>
      <c r="B782">
        <v>551016266</v>
      </c>
      <c r="C782">
        <v>21</v>
      </c>
      <c r="D782" s="1">
        <v>37035.75</v>
      </c>
      <c r="E782" t="s">
        <v>11</v>
      </c>
      <c r="F782" t="s">
        <v>36</v>
      </c>
      <c r="G782" t="s">
        <v>1333</v>
      </c>
      <c r="H782" s="3">
        <v>207162.4319</v>
      </c>
      <c r="I782" s="3">
        <v>115792.8961</v>
      </c>
      <c r="J782" t="s">
        <v>1758</v>
      </c>
    </row>
    <row r="783" spans="1:10" x14ac:dyDescent="0.35">
      <c r="A783" t="s">
        <v>1759</v>
      </c>
      <c r="B783">
        <v>163998692</v>
      </c>
      <c r="C783">
        <v>75</v>
      </c>
      <c r="D783" s="1">
        <v>17312.25</v>
      </c>
      <c r="E783" t="s">
        <v>11</v>
      </c>
      <c r="F783" t="s">
        <v>547</v>
      </c>
      <c r="G783" t="s">
        <v>1333</v>
      </c>
      <c r="H783" s="3">
        <v>52990.536800000002</v>
      </c>
      <c r="I783" s="3">
        <v>20368.691299999999</v>
      </c>
      <c r="J783" t="s">
        <v>1760</v>
      </c>
    </row>
    <row r="784" spans="1:10" x14ac:dyDescent="0.35">
      <c r="A784" t="s">
        <v>1761</v>
      </c>
      <c r="B784">
        <v>136816964</v>
      </c>
      <c r="C784">
        <v>47</v>
      </c>
      <c r="D784" s="1">
        <v>27539.25</v>
      </c>
      <c r="E784" t="s">
        <v>11</v>
      </c>
      <c r="F784" t="s">
        <v>1762</v>
      </c>
      <c r="G784" t="s">
        <v>1333</v>
      </c>
      <c r="H784" s="3">
        <v>266295.04560000001</v>
      </c>
      <c r="I784" s="3">
        <v>303148.37780000002</v>
      </c>
      <c r="J784" t="s">
        <v>1763</v>
      </c>
    </row>
    <row r="785" spans="1:10" x14ac:dyDescent="0.35">
      <c r="A785" t="s">
        <v>1764</v>
      </c>
      <c r="B785">
        <v>711840914</v>
      </c>
      <c r="C785">
        <v>31</v>
      </c>
      <c r="D785" s="1">
        <v>33383.25</v>
      </c>
      <c r="E785" t="s">
        <v>11</v>
      </c>
      <c r="F785" t="s">
        <v>205</v>
      </c>
      <c r="G785" t="s">
        <v>1333</v>
      </c>
      <c r="H785" s="3">
        <v>572524.48510000005</v>
      </c>
      <c r="I785" s="3">
        <v>100191.7849</v>
      </c>
      <c r="J785" t="s">
        <v>1765</v>
      </c>
    </row>
    <row r="786" spans="1:10" x14ac:dyDescent="0.35">
      <c r="A786" t="s">
        <v>1766</v>
      </c>
      <c r="B786">
        <v>609763632</v>
      </c>
      <c r="C786">
        <v>59</v>
      </c>
      <c r="D786" s="1">
        <v>23156.25</v>
      </c>
      <c r="E786" t="s">
        <v>11</v>
      </c>
      <c r="F786" t="s">
        <v>514</v>
      </c>
      <c r="G786" t="s">
        <v>1333</v>
      </c>
      <c r="H786" s="3">
        <v>407859.6</v>
      </c>
      <c r="I786" s="3">
        <v>199688.06020000001</v>
      </c>
      <c r="J786" t="s">
        <v>1767</v>
      </c>
    </row>
    <row r="787" spans="1:10" x14ac:dyDescent="0.35">
      <c r="A787" t="s">
        <v>1768</v>
      </c>
      <c r="B787">
        <v>703426561</v>
      </c>
      <c r="C787">
        <v>18</v>
      </c>
      <c r="D787" s="1">
        <v>38131.5</v>
      </c>
      <c r="E787" t="s">
        <v>11</v>
      </c>
      <c r="F787" t="s">
        <v>601</v>
      </c>
      <c r="G787" t="s">
        <v>1333</v>
      </c>
      <c r="H787" s="3">
        <v>620185.11809999996</v>
      </c>
      <c r="I787" s="3">
        <v>234582.3008</v>
      </c>
      <c r="J787" t="s">
        <v>1769</v>
      </c>
    </row>
    <row r="788" spans="1:10" x14ac:dyDescent="0.35">
      <c r="A788" t="s">
        <v>1770</v>
      </c>
      <c r="B788">
        <v>514798396</v>
      </c>
      <c r="C788">
        <v>49</v>
      </c>
      <c r="D788" s="1">
        <v>26808.75</v>
      </c>
      <c r="E788" t="s">
        <v>11</v>
      </c>
      <c r="F788" t="s">
        <v>331</v>
      </c>
      <c r="G788" t="s">
        <v>1333</v>
      </c>
      <c r="H788" s="3">
        <v>1988033.0019</v>
      </c>
      <c r="I788" s="3">
        <v>783688.37179999996</v>
      </c>
      <c r="J788" t="s">
        <v>1771</v>
      </c>
    </row>
    <row r="789" spans="1:10" x14ac:dyDescent="0.35">
      <c r="A789" t="s">
        <v>1772</v>
      </c>
      <c r="B789">
        <v>542215836</v>
      </c>
      <c r="C789">
        <v>84</v>
      </c>
      <c r="D789" s="1">
        <v>14025</v>
      </c>
      <c r="E789" t="s">
        <v>11</v>
      </c>
      <c r="F789" t="s">
        <v>905</v>
      </c>
      <c r="G789" t="s">
        <v>1333</v>
      </c>
      <c r="H789" s="3">
        <v>303177.13780000003</v>
      </c>
      <c r="I789" s="3">
        <v>81560.594700000001</v>
      </c>
      <c r="J789" t="s">
        <v>1773</v>
      </c>
    </row>
    <row r="790" spans="1:10" x14ac:dyDescent="0.35">
      <c r="A790" t="s">
        <v>1774</v>
      </c>
      <c r="B790">
        <v>313918958</v>
      </c>
      <c r="C790">
        <v>23</v>
      </c>
      <c r="D790" s="1">
        <v>36305.25</v>
      </c>
      <c r="E790" t="s">
        <v>11</v>
      </c>
      <c r="F790" t="s">
        <v>1093</v>
      </c>
      <c r="G790" t="s">
        <v>1333</v>
      </c>
      <c r="H790" s="3">
        <v>149314.45019999999</v>
      </c>
      <c r="I790" s="3">
        <v>53879.383300000001</v>
      </c>
      <c r="J790" t="s">
        <v>1775</v>
      </c>
    </row>
    <row r="791" spans="1:10" x14ac:dyDescent="0.35">
      <c r="A791" t="s">
        <v>1776</v>
      </c>
      <c r="B791">
        <v>333256287</v>
      </c>
      <c r="C791">
        <v>51</v>
      </c>
      <c r="D791" s="1">
        <v>26078.25</v>
      </c>
      <c r="E791" t="s">
        <v>11</v>
      </c>
      <c r="F791" t="s">
        <v>69</v>
      </c>
      <c r="G791" t="s">
        <v>1333</v>
      </c>
      <c r="H791" s="3">
        <v>665784.05420000001</v>
      </c>
      <c r="I791" s="3">
        <v>290972.2904</v>
      </c>
      <c r="J791" t="s">
        <v>1777</v>
      </c>
    </row>
    <row r="792" spans="1:10" x14ac:dyDescent="0.35">
      <c r="A792" t="s">
        <v>1778</v>
      </c>
      <c r="B792">
        <v>837917753</v>
      </c>
      <c r="C792">
        <v>60</v>
      </c>
      <c r="D792" s="1">
        <v>22791</v>
      </c>
      <c r="E792" t="s">
        <v>11</v>
      </c>
      <c r="F792" t="s">
        <v>95</v>
      </c>
      <c r="G792" t="s">
        <v>1333</v>
      </c>
      <c r="H792" s="3">
        <v>125695.2531</v>
      </c>
      <c r="I792" s="3">
        <v>51954.037900000003</v>
      </c>
      <c r="J792" t="s">
        <v>1779</v>
      </c>
    </row>
    <row r="793" spans="1:10" x14ac:dyDescent="0.35">
      <c r="A793" t="s">
        <v>1780</v>
      </c>
      <c r="B793">
        <v>653396680</v>
      </c>
      <c r="C793">
        <v>50</v>
      </c>
      <c r="D793" s="1">
        <v>26443.5</v>
      </c>
      <c r="E793" t="s">
        <v>11</v>
      </c>
      <c r="F793" t="s">
        <v>514</v>
      </c>
      <c r="G793" t="s">
        <v>1333</v>
      </c>
      <c r="H793" s="3">
        <v>193153.03109999999</v>
      </c>
      <c r="I793" s="3">
        <v>60174.5982</v>
      </c>
      <c r="J793" t="s">
        <v>1781</v>
      </c>
    </row>
    <row r="794" spans="1:10" x14ac:dyDescent="0.35">
      <c r="A794" t="s">
        <v>1782</v>
      </c>
      <c r="B794">
        <v>481741910</v>
      </c>
      <c r="C794">
        <v>79</v>
      </c>
      <c r="D794" s="1">
        <v>15851.25</v>
      </c>
      <c r="E794" t="s">
        <v>11</v>
      </c>
      <c r="F794" t="s">
        <v>728</v>
      </c>
      <c r="G794" t="s">
        <v>1333</v>
      </c>
      <c r="H794" s="3">
        <v>758995.41209999996</v>
      </c>
      <c r="I794" s="3">
        <v>306509.38010000001</v>
      </c>
      <c r="J794" t="s">
        <v>1783</v>
      </c>
    </row>
    <row r="795" spans="1:10" x14ac:dyDescent="0.35">
      <c r="A795" t="s">
        <v>1784</v>
      </c>
      <c r="B795">
        <v>475767486</v>
      </c>
      <c r="C795">
        <v>31</v>
      </c>
      <c r="D795" s="1">
        <v>33383.25</v>
      </c>
      <c r="E795" t="s">
        <v>11</v>
      </c>
      <c r="F795" t="s">
        <v>514</v>
      </c>
      <c r="G795" t="s">
        <v>1333</v>
      </c>
      <c r="H795" s="3">
        <v>1340823.2175</v>
      </c>
      <c r="I795" s="3">
        <v>885755.94369999995</v>
      </c>
      <c r="J795" t="s">
        <v>1785</v>
      </c>
    </row>
    <row r="796" spans="1:10" x14ac:dyDescent="0.35">
      <c r="A796" t="s">
        <v>1786</v>
      </c>
      <c r="B796">
        <v>739195463</v>
      </c>
      <c r="C796">
        <v>49</v>
      </c>
      <c r="D796" s="1">
        <v>26808.75</v>
      </c>
      <c r="E796" t="s">
        <v>11</v>
      </c>
      <c r="F796" t="s">
        <v>390</v>
      </c>
      <c r="G796" t="s">
        <v>1333</v>
      </c>
      <c r="H796" s="3">
        <v>1429313.7320000001</v>
      </c>
      <c r="I796" s="3">
        <v>438288.84649999999</v>
      </c>
      <c r="J796" t="s">
        <v>1787</v>
      </c>
    </row>
    <row r="797" spans="1:10" x14ac:dyDescent="0.35">
      <c r="A797" t="s">
        <v>1788</v>
      </c>
      <c r="B797">
        <v>359280637</v>
      </c>
      <c r="C797">
        <v>19</v>
      </c>
      <c r="D797" s="1">
        <v>37766.25</v>
      </c>
      <c r="E797" t="s">
        <v>11</v>
      </c>
      <c r="F797" t="s">
        <v>178</v>
      </c>
      <c r="G797" t="s">
        <v>1333</v>
      </c>
      <c r="H797" s="3">
        <v>1532568.0026</v>
      </c>
      <c r="I797" s="3">
        <v>951687.34990000003</v>
      </c>
      <c r="J797" t="s">
        <v>1789</v>
      </c>
    </row>
    <row r="798" spans="1:10" x14ac:dyDescent="0.35">
      <c r="A798" t="s">
        <v>1790</v>
      </c>
      <c r="B798">
        <v>1668456</v>
      </c>
      <c r="C798">
        <v>26</v>
      </c>
      <c r="D798" s="1">
        <v>35209.5</v>
      </c>
      <c r="E798" t="s">
        <v>11</v>
      </c>
      <c r="F798" t="s">
        <v>393</v>
      </c>
      <c r="G798" t="s">
        <v>1333</v>
      </c>
      <c r="H798" s="3">
        <v>103871.6332</v>
      </c>
      <c r="I798" s="3">
        <v>133711.12059999999</v>
      </c>
      <c r="J798" t="s">
        <v>1791</v>
      </c>
    </row>
    <row r="799" spans="1:10" x14ac:dyDescent="0.35">
      <c r="A799" t="s">
        <v>1792</v>
      </c>
      <c r="B799">
        <v>761624255</v>
      </c>
      <c r="C799">
        <v>38</v>
      </c>
      <c r="D799" s="1">
        <v>30826.5</v>
      </c>
      <c r="E799" t="s">
        <v>11</v>
      </c>
      <c r="F799" t="s">
        <v>350</v>
      </c>
      <c r="G799" t="s">
        <v>1333</v>
      </c>
      <c r="H799" s="3">
        <v>369716.66320000001</v>
      </c>
      <c r="I799" s="3">
        <v>188455.5748</v>
      </c>
      <c r="J799" t="s">
        <v>1329</v>
      </c>
    </row>
    <row r="800" spans="1:10" x14ac:dyDescent="0.35">
      <c r="A800" t="s">
        <v>1793</v>
      </c>
      <c r="B800">
        <v>261781838</v>
      </c>
      <c r="C800">
        <v>53</v>
      </c>
      <c r="D800" s="1">
        <v>25347.75</v>
      </c>
      <c r="E800" t="s">
        <v>11</v>
      </c>
      <c r="F800" t="s">
        <v>220</v>
      </c>
      <c r="G800" t="s">
        <v>1333</v>
      </c>
      <c r="H800" s="3">
        <v>88823.512600000002</v>
      </c>
      <c r="I800" s="3">
        <v>24284.013200000001</v>
      </c>
      <c r="J800" t="s">
        <v>1794</v>
      </c>
    </row>
    <row r="801" spans="1:10" x14ac:dyDescent="0.35">
      <c r="A801" t="s">
        <v>1795</v>
      </c>
      <c r="B801">
        <v>924626830</v>
      </c>
      <c r="C801">
        <v>76</v>
      </c>
      <c r="D801" s="1">
        <v>16947</v>
      </c>
      <c r="E801" t="s">
        <v>11</v>
      </c>
      <c r="F801" t="s">
        <v>84</v>
      </c>
      <c r="G801" t="s">
        <v>1333</v>
      </c>
      <c r="H801" s="3">
        <v>96969.337899999999</v>
      </c>
      <c r="I801" s="3">
        <v>124259.28019999999</v>
      </c>
      <c r="J801" t="s">
        <v>1796</v>
      </c>
    </row>
    <row r="802" spans="1:10" x14ac:dyDescent="0.35">
      <c r="A802" t="s">
        <v>1797</v>
      </c>
      <c r="B802">
        <v>255843040</v>
      </c>
      <c r="C802">
        <v>29</v>
      </c>
      <c r="D802" s="1">
        <v>34113.75</v>
      </c>
      <c r="E802" t="s">
        <v>11</v>
      </c>
      <c r="F802" t="s">
        <v>393</v>
      </c>
      <c r="G802" t="s">
        <v>1333</v>
      </c>
      <c r="H802" s="3">
        <v>507310.62680000003</v>
      </c>
      <c r="I802" s="3">
        <v>145851.8052</v>
      </c>
      <c r="J802" t="s">
        <v>1798</v>
      </c>
    </row>
    <row r="803" spans="1:10" x14ac:dyDescent="0.35">
      <c r="A803" t="s">
        <v>1799</v>
      </c>
      <c r="B803">
        <v>601011399</v>
      </c>
      <c r="C803">
        <v>52</v>
      </c>
      <c r="D803" s="1">
        <v>25713</v>
      </c>
      <c r="E803" t="s">
        <v>11</v>
      </c>
      <c r="F803" t="s">
        <v>266</v>
      </c>
      <c r="G803" t="s">
        <v>1333</v>
      </c>
      <c r="H803" s="3">
        <v>738171.45499999996</v>
      </c>
      <c r="I803" s="3">
        <v>132558.95850000001</v>
      </c>
      <c r="J803" t="s">
        <v>1800</v>
      </c>
    </row>
    <row r="804" spans="1:10" x14ac:dyDescent="0.35">
      <c r="A804" t="s">
        <v>1801</v>
      </c>
      <c r="B804">
        <v>535286617</v>
      </c>
      <c r="C804">
        <v>65</v>
      </c>
      <c r="D804" s="1">
        <v>20964.75</v>
      </c>
      <c r="E804" t="s">
        <v>11</v>
      </c>
      <c r="F804" t="s">
        <v>378</v>
      </c>
      <c r="G804" t="s">
        <v>1333</v>
      </c>
      <c r="H804" s="3">
        <v>613776.6764</v>
      </c>
      <c r="I804" s="3">
        <v>136354.7009</v>
      </c>
      <c r="J804" t="s">
        <v>1802</v>
      </c>
    </row>
    <row r="805" spans="1:10" x14ac:dyDescent="0.35">
      <c r="A805" t="s">
        <v>1803</v>
      </c>
      <c r="B805">
        <v>626802694</v>
      </c>
      <c r="C805">
        <v>25</v>
      </c>
      <c r="D805" s="1">
        <v>35574.75</v>
      </c>
      <c r="E805" t="s">
        <v>11</v>
      </c>
      <c r="F805" t="s">
        <v>679</v>
      </c>
      <c r="G805" t="s">
        <v>1333</v>
      </c>
      <c r="H805" s="3">
        <v>277509.67200000002</v>
      </c>
      <c r="I805" s="3">
        <v>70386.544099999999</v>
      </c>
      <c r="J805" t="s">
        <v>1804</v>
      </c>
    </row>
    <row r="806" spans="1:10" x14ac:dyDescent="0.35">
      <c r="A806" t="s">
        <v>1805</v>
      </c>
      <c r="B806">
        <v>936697768</v>
      </c>
      <c r="C806">
        <v>42</v>
      </c>
      <c r="D806" s="1">
        <v>29365.5</v>
      </c>
      <c r="E806" t="s">
        <v>11</v>
      </c>
      <c r="F806" t="s">
        <v>641</v>
      </c>
      <c r="G806" t="s">
        <v>1333</v>
      </c>
      <c r="H806" s="3">
        <v>3808500.2610999998</v>
      </c>
      <c r="I806" s="3">
        <v>1724118.3614000001</v>
      </c>
      <c r="J806" t="s">
        <v>1806</v>
      </c>
    </row>
    <row r="807" spans="1:10" x14ac:dyDescent="0.35">
      <c r="A807" t="s">
        <v>1807</v>
      </c>
      <c r="B807">
        <v>586624757</v>
      </c>
      <c r="C807">
        <v>66</v>
      </c>
      <c r="D807" s="1">
        <v>20599.5</v>
      </c>
      <c r="E807" t="s">
        <v>11</v>
      </c>
      <c r="F807" t="s">
        <v>250</v>
      </c>
      <c r="G807" t="s">
        <v>1333</v>
      </c>
      <c r="H807" s="3">
        <v>239846.50440000001</v>
      </c>
      <c r="I807" s="3">
        <v>109893.3075</v>
      </c>
      <c r="J807" t="s">
        <v>1808</v>
      </c>
    </row>
    <row r="808" spans="1:10" x14ac:dyDescent="0.35">
      <c r="A808" t="s">
        <v>1809</v>
      </c>
      <c r="B808">
        <v>45087532</v>
      </c>
      <c r="C808">
        <v>38</v>
      </c>
      <c r="D808" s="1">
        <v>30826.5</v>
      </c>
      <c r="E808" t="s">
        <v>11</v>
      </c>
      <c r="F808" t="s">
        <v>728</v>
      </c>
      <c r="G808" t="s">
        <v>1333</v>
      </c>
      <c r="H808" s="3">
        <v>463600.46250000002</v>
      </c>
      <c r="I808" s="3">
        <v>58413.658300000003</v>
      </c>
      <c r="J808" t="s">
        <v>1810</v>
      </c>
    </row>
    <row r="809" spans="1:10" x14ac:dyDescent="0.35">
      <c r="A809" t="s">
        <v>1811</v>
      </c>
      <c r="B809">
        <v>756575263</v>
      </c>
      <c r="C809">
        <v>47</v>
      </c>
      <c r="D809" s="1">
        <v>27539.25</v>
      </c>
      <c r="E809" t="s">
        <v>11</v>
      </c>
      <c r="F809" t="s">
        <v>186</v>
      </c>
      <c r="G809" t="s">
        <v>1333</v>
      </c>
      <c r="H809" s="3">
        <v>2181586.3916000002</v>
      </c>
      <c r="I809" s="3">
        <v>593637.31110000005</v>
      </c>
      <c r="J809" t="s">
        <v>1812</v>
      </c>
    </row>
    <row r="810" spans="1:10" x14ac:dyDescent="0.35">
      <c r="A810" t="s">
        <v>1813</v>
      </c>
      <c r="B810">
        <v>968346736</v>
      </c>
      <c r="C810">
        <v>28</v>
      </c>
      <c r="D810" s="1">
        <v>34479</v>
      </c>
      <c r="E810" t="s">
        <v>11</v>
      </c>
      <c r="F810" t="s">
        <v>266</v>
      </c>
      <c r="G810" t="s">
        <v>1333</v>
      </c>
      <c r="H810" s="3">
        <v>607089.96429999999</v>
      </c>
      <c r="I810" s="3">
        <v>270462.97830000002</v>
      </c>
      <c r="J810" t="s">
        <v>1814</v>
      </c>
    </row>
    <row r="811" spans="1:10" x14ac:dyDescent="0.35">
      <c r="A811" t="s">
        <v>1815</v>
      </c>
      <c r="B811">
        <v>506590361</v>
      </c>
      <c r="C811">
        <v>34</v>
      </c>
      <c r="D811" s="1">
        <v>32287.5</v>
      </c>
      <c r="E811" t="s">
        <v>11</v>
      </c>
      <c r="F811" t="s">
        <v>671</v>
      </c>
      <c r="G811" t="s">
        <v>1333</v>
      </c>
      <c r="H811" s="3">
        <v>1510274.8419999999</v>
      </c>
      <c r="I811" s="3">
        <v>725329.36490000004</v>
      </c>
      <c r="J811" t="s">
        <v>1816</v>
      </c>
    </row>
    <row r="812" spans="1:10" x14ac:dyDescent="0.35">
      <c r="A812" t="s">
        <v>1817</v>
      </c>
      <c r="B812">
        <v>844008963</v>
      </c>
      <c r="C812">
        <v>18</v>
      </c>
      <c r="D812" s="1">
        <v>38131.5</v>
      </c>
      <c r="E812" t="s">
        <v>11</v>
      </c>
      <c r="F812" t="s">
        <v>1308</v>
      </c>
      <c r="G812" t="s">
        <v>1333</v>
      </c>
      <c r="H812" s="3">
        <v>1011369.9547</v>
      </c>
      <c r="I812" s="3">
        <v>411133.64669999998</v>
      </c>
      <c r="J812" t="s">
        <v>1818</v>
      </c>
    </row>
    <row r="813" spans="1:10" x14ac:dyDescent="0.35">
      <c r="A813" t="s">
        <v>1819</v>
      </c>
      <c r="B813">
        <v>61180880</v>
      </c>
      <c r="C813">
        <v>18</v>
      </c>
      <c r="D813" s="1">
        <v>38131.5</v>
      </c>
      <c r="E813" t="s">
        <v>11</v>
      </c>
      <c r="F813" t="s">
        <v>175</v>
      </c>
      <c r="G813" t="s">
        <v>1333</v>
      </c>
      <c r="H813" s="3">
        <v>661146.89709999994</v>
      </c>
      <c r="I813" s="3">
        <v>203526.0313</v>
      </c>
      <c r="J813" t="s">
        <v>1820</v>
      </c>
    </row>
    <row r="814" spans="1:10" x14ac:dyDescent="0.35">
      <c r="A814" t="s">
        <v>1821</v>
      </c>
      <c r="B814">
        <v>331172887</v>
      </c>
      <c r="C814">
        <v>82</v>
      </c>
      <c r="D814" s="1">
        <v>14755.5</v>
      </c>
      <c r="E814" t="s">
        <v>11</v>
      </c>
      <c r="F814" t="s">
        <v>644</v>
      </c>
      <c r="G814" t="s">
        <v>1333</v>
      </c>
      <c r="H814" s="3">
        <v>638236.75769999996</v>
      </c>
      <c r="I814" s="3">
        <v>217056.97870000001</v>
      </c>
      <c r="J814" t="s">
        <v>1822</v>
      </c>
    </row>
    <row r="815" spans="1:10" x14ac:dyDescent="0.35">
      <c r="A815" t="s">
        <v>1823</v>
      </c>
      <c r="B815">
        <v>85031129</v>
      </c>
      <c r="C815">
        <v>69</v>
      </c>
      <c r="D815" s="1">
        <v>19503.75</v>
      </c>
      <c r="E815" t="s">
        <v>11</v>
      </c>
      <c r="F815" t="s">
        <v>22</v>
      </c>
      <c r="G815" t="s">
        <v>1333</v>
      </c>
      <c r="H815" s="3">
        <v>509618.03980000003</v>
      </c>
      <c r="I815" s="3">
        <v>180326.38329999999</v>
      </c>
      <c r="J815" t="s">
        <v>1824</v>
      </c>
    </row>
    <row r="816" spans="1:10" x14ac:dyDescent="0.35">
      <c r="A816" t="s">
        <v>1825</v>
      </c>
      <c r="B816">
        <v>510476419</v>
      </c>
      <c r="C816">
        <v>83</v>
      </c>
      <c r="D816" s="1">
        <v>14390.25</v>
      </c>
      <c r="E816" t="s">
        <v>11</v>
      </c>
      <c r="F816" t="s">
        <v>601</v>
      </c>
      <c r="G816" t="s">
        <v>1333</v>
      </c>
      <c r="H816" s="3">
        <v>705779.69819999998</v>
      </c>
      <c r="I816" s="3">
        <v>181088.212</v>
      </c>
      <c r="J816" t="s">
        <v>1826</v>
      </c>
    </row>
    <row r="817" spans="1:10" x14ac:dyDescent="0.35">
      <c r="A817" t="s">
        <v>1827</v>
      </c>
      <c r="B817">
        <v>824314669</v>
      </c>
      <c r="C817">
        <v>55</v>
      </c>
      <c r="D817" s="1">
        <v>24617.25</v>
      </c>
      <c r="E817" t="s">
        <v>11</v>
      </c>
      <c r="F817" t="s">
        <v>290</v>
      </c>
      <c r="G817" t="s">
        <v>1333</v>
      </c>
      <c r="H817" s="3">
        <v>1166846.9345</v>
      </c>
      <c r="I817" s="3">
        <v>363970.60340000002</v>
      </c>
      <c r="J817" t="s">
        <v>1828</v>
      </c>
    </row>
    <row r="818" spans="1:10" x14ac:dyDescent="0.35">
      <c r="A818" t="s">
        <v>1829</v>
      </c>
      <c r="B818">
        <v>768022253</v>
      </c>
      <c r="C818">
        <v>18</v>
      </c>
      <c r="D818" s="1">
        <v>38131.5</v>
      </c>
      <c r="E818" t="s">
        <v>11</v>
      </c>
      <c r="F818" t="s">
        <v>482</v>
      </c>
      <c r="G818" t="s">
        <v>1333</v>
      </c>
      <c r="H818" s="3">
        <v>2434167.7776000001</v>
      </c>
      <c r="I818" s="3">
        <v>668783.21889999998</v>
      </c>
      <c r="J818" t="s">
        <v>1830</v>
      </c>
    </row>
    <row r="819" spans="1:10" x14ac:dyDescent="0.35">
      <c r="A819" t="s">
        <v>1831</v>
      </c>
      <c r="B819">
        <v>874847372</v>
      </c>
      <c r="C819">
        <v>32</v>
      </c>
      <c r="D819" s="1">
        <v>33018</v>
      </c>
      <c r="E819" t="s">
        <v>11</v>
      </c>
      <c r="F819" t="s">
        <v>90</v>
      </c>
      <c r="G819" t="s">
        <v>1333</v>
      </c>
      <c r="H819" s="3">
        <v>2569398.6094999998</v>
      </c>
      <c r="I819" s="3">
        <v>359536.12709999998</v>
      </c>
      <c r="J819" t="s">
        <v>1832</v>
      </c>
    </row>
    <row r="820" spans="1:10" x14ac:dyDescent="0.35">
      <c r="A820" t="s">
        <v>1833</v>
      </c>
      <c r="B820">
        <v>479252612</v>
      </c>
      <c r="C820">
        <v>38</v>
      </c>
      <c r="D820" s="1">
        <v>30826.5</v>
      </c>
      <c r="E820" t="s">
        <v>11</v>
      </c>
      <c r="F820" t="s">
        <v>160</v>
      </c>
      <c r="G820" t="s">
        <v>1333</v>
      </c>
      <c r="H820" s="3">
        <v>656372.92150000005</v>
      </c>
      <c r="I820" s="3">
        <v>141350.1177</v>
      </c>
      <c r="J820" t="s">
        <v>1834</v>
      </c>
    </row>
    <row r="821" spans="1:10" x14ac:dyDescent="0.35">
      <c r="A821" t="s">
        <v>1835</v>
      </c>
      <c r="B821">
        <v>859095392</v>
      </c>
      <c r="C821">
        <v>60</v>
      </c>
      <c r="D821" s="1">
        <v>22791</v>
      </c>
      <c r="E821" t="s">
        <v>11</v>
      </c>
      <c r="F821" t="s">
        <v>519</v>
      </c>
      <c r="G821" t="s">
        <v>1333</v>
      </c>
      <c r="H821" s="3">
        <v>535094.20319999999</v>
      </c>
      <c r="I821" s="3">
        <v>124934.3364</v>
      </c>
      <c r="J821" t="s">
        <v>1836</v>
      </c>
    </row>
    <row r="822" spans="1:10" x14ac:dyDescent="0.35">
      <c r="A822" t="s">
        <v>1837</v>
      </c>
      <c r="B822">
        <v>355991638</v>
      </c>
      <c r="C822">
        <v>69</v>
      </c>
      <c r="D822" s="1">
        <v>19503.75</v>
      </c>
      <c r="E822" t="s">
        <v>11</v>
      </c>
      <c r="F822" t="s">
        <v>39</v>
      </c>
      <c r="G822" t="s">
        <v>1333</v>
      </c>
      <c r="H822" s="3">
        <v>408104.6128</v>
      </c>
      <c r="I822" s="3">
        <v>90023.076400000005</v>
      </c>
      <c r="J822" t="s">
        <v>1838</v>
      </c>
    </row>
    <row r="823" spans="1:10" x14ac:dyDescent="0.35">
      <c r="A823" t="s">
        <v>1839</v>
      </c>
      <c r="B823">
        <v>566590562</v>
      </c>
      <c r="C823">
        <v>25</v>
      </c>
      <c r="D823" s="1">
        <v>35574.75</v>
      </c>
      <c r="E823" t="s">
        <v>11</v>
      </c>
      <c r="F823" t="s">
        <v>1156</v>
      </c>
      <c r="G823" t="s">
        <v>1333</v>
      </c>
      <c r="H823" s="3">
        <v>37028.9804</v>
      </c>
      <c r="I823" s="3">
        <v>22362.6</v>
      </c>
      <c r="J823" t="s">
        <v>1840</v>
      </c>
    </row>
    <row r="824" spans="1:10" x14ac:dyDescent="0.35">
      <c r="A824" t="s">
        <v>1841</v>
      </c>
      <c r="B824">
        <v>59844378</v>
      </c>
      <c r="C824">
        <v>39</v>
      </c>
      <c r="D824" s="1">
        <v>30461.25</v>
      </c>
      <c r="E824" t="s">
        <v>11</v>
      </c>
      <c r="F824" t="s">
        <v>1250</v>
      </c>
      <c r="G824" t="s">
        <v>1333</v>
      </c>
      <c r="H824" s="3">
        <v>1572704.6484000001</v>
      </c>
      <c r="I824" s="3">
        <v>605843.38769999996</v>
      </c>
      <c r="J824" t="s">
        <v>1842</v>
      </c>
    </row>
    <row r="825" spans="1:10" x14ac:dyDescent="0.35">
      <c r="A825" t="s">
        <v>1843</v>
      </c>
      <c r="B825">
        <v>417867882</v>
      </c>
      <c r="C825">
        <v>32</v>
      </c>
      <c r="D825" s="1">
        <v>33018</v>
      </c>
      <c r="E825" t="s">
        <v>11</v>
      </c>
      <c r="F825" t="s">
        <v>883</v>
      </c>
      <c r="G825" t="s">
        <v>1333</v>
      </c>
      <c r="H825" s="3">
        <v>410883.31550000003</v>
      </c>
      <c r="I825" s="3">
        <v>303742.37819999998</v>
      </c>
      <c r="J825" t="s">
        <v>1844</v>
      </c>
    </row>
    <row r="826" spans="1:10" x14ac:dyDescent="0.35">
      <c r="A826" t="s">
        <v>1845</v>
      </c>
      <c r="B826">
        <v>665812247</v>
      </c>
      <c r="C826">
        <v>42</v>
      </c>
      <c r="D826" s="1">
        <v>29365.5</v>
      </c>
      <c r="E826" t="s">
        <v>11</v>
      </c>
      <c r="F826" t="s">
        <v>997</v>
      </c>
      <c r="G826" t="s">
        <v>1333</v>
      </c>
      <c r="H826" s="3">
        <v>403053.6629</v>
      </c>
      <c r="I826" s="3">
        <v>117057.0744</v>
      </c>
      <c r="J826" t="s">
        <v>1846</v>
      </c>
    </row>
    <row r="827" spans="1:10" x14ac:dyDescent="0.35">
      <c r="A827" t="s">
        <v>1847</v>
      </c>
      <c r="B827">
        <v>131637976</v>
      </c>
      <c r="C827">
        <v>27</v>
      </c>
      <c r="D827" s="1">
        <v>34844.25</v>
      </c>
      <c r="E827" t="s">
        <v>11</v>
      </c>
      <c r="F827" t="s">
        <v>160</v>
      </c>
      <c r="G827" t="s">
        <v>1333</v>
      </c>
      <c r="H827" s="3">
        <v>226872.98929999999</v>
      </c>
      <c r="I827" s="3">
        <v>112199.0056</v>
      </c>
      <c r="J827" t="s">
        <v>1848</v>
      </c>
    </row>
    <row r="828" spans="1:10" x14ac:dyDescent="0.35">
      <c r="A828" t="s">
        <v>1849</v>
      </c>
      <c r="B828">
        <v>716638231</v>
      </c>
      <c r="C828">
        <v>56</v>
      </c>
      <c r="D828" s="1">
        <v>24252</v>
      </c>
      <c r="E828" t="s">
        <v>11</v>
      </c>
      <c r="F828" t="s">
        <v>106</v>
      </c>
      <c r="G828" t="s">
        <v>1333</v>
      </c>
      <c r="H828" s="3">
        <v>585929.2476</v>
      </c>
      <c r="I828" s="3">
        <v>282214.51689999999</v>
      </c>
      <c r="J828" t="s">
        <v>1850</v>
      </c>
    </row>
    <row r="829" spans="1:10" x14ac:dyDescent="0.35">
      <c r="A829" t="s">
        <v>1851</v>
      </c>
      <c r="B829">
        <v>600924230</v>
      </c>
      <c r="C829">
        <v>34</v>
      </c>
      <c r="D829" s="1">
        <v>32287.5</v>
      </c>
      <c r="E829" t="s">
        <v>11</v>
      </c>
      <c r="F829" t="s">
        <v>115</v>
      </c>
      <c r="G829" t="s">
        <v>1333</v>
      </c>
      <c r="H829" s="3">
        <v>519403.26510000002</v>
      </c>
      <c r="I829" s="3">
        <v>179262.46900000001</v>
      </c>
      <c r="J829" t="s">
        <v>1852</v>
      </c>
    </row>
    <row r="830" spans="1:10" x14ac:dyDescent="0.35">
      <c r="A830" t="s">
        <v>1853</v>
      </c>
      <c r="B830">
        <v>877103671</v>
      </c>
      <c r="C830">
        <v>29</v>
      </c>
      <c r="D830" s="1">
        <v>34113.75</v>
      </c>
      <c r="E830" t="s">
        <v>11</v>
      </c>
      <c r="F830" t="s">
        <v>326</v>
      </c>
      <c r="G830" t="s">
        <v>1333</v>
      </c>
      <c r="H830" s="3">
        <v>205426.24299999999</v>
      </c>
      <c r="I830" s="3">
        <v>36406.831599999998</v>
      </c>
      <c r="J830" t="s">
        <v>1854</v>
      </c>
    </row>
    <row r="831" spans="1:10" x14ac:dyDescent="0.35">
      <c r="A831" t="s">
        <v>1855</v>
      </c>
      <c r="B831">
        <v>131306401</v>
      </c>
      <c r="C831">
        <v>46</v>
      </c>
      <c r="D831" s="1">
        <v>27904.5</v>
      </c>
      <c r="E831" t="s">
        <v>11</v>
      </c>
      <c r="F831" t="s">
        <v>279</v>
      </c>
      <c r="G831" t="s">
        <v>1333</v>
      </c>
      <c r="H831" s="3">
        <v>1133099.2649999999</v>
      </c>
      <c r="I831" s="3">
        <v>618955.47349999996</v>
      </c>
      <c r="J831" t="s">
        <v>1856</v>
      </c>
    </row>
    <row r="832" spans="1:10" x14ac:dyDescent="0.35">
      <c r="A832" t="s">
        <v>1857</v>
      </c>
      <c r="B832">
        <v>740328280</v>
      </c>
      <c r="C832">
        <v>82</v>
      </c>
      <c r="D832" s="1">
        <v>14755.5</v>
      </c>
      <c r="E832" t="s">
        <v>11</v>
      </c>
      <c r="F832" t="s">
        <v>1043</v>
      </c>
      <c r="G832" t="s">
        <v>1333</v>
      </c>
      <c r="H832" s="3">
        <v>59044.118600000002</v>
      </c>
      <c r="I832" s="3">
        <v>30440.523399999998</v>
      </c>
      <c r="J832" t="s">
        <v>1858</v>
      </c>
    </row>
    <row r="833" spans="1:10" x14ac:dyDescent="0.35">
      <c r="A833" t="s">
        <v>1859</v>
      </c>
      <c r="B833">
        <v>506706025</v>
      </c>
      <c r="C833">
        <v>30</v>
      </c>
      <c r="D833" s="1">
        <v>33748.5</v>
      </c>
      <c r="E833" t="s">
        <v>11</v>
      </c>
      <c r="F833" t="s">
        <v>1151</v>
      </c>
      <c r="G833" t="s">
        <v>1333</v>
      </c>
      <c r="H833" s="3">
        <v>897649.48030000005</v>
      </c>
      <c r="I833" s="3">
        <v>424949.11479999998</v>
      </c>
      <c r="J833" t="s">
        <v>1860</v>
      </c>
    </row>
    <row r="834" spans="1:10" x14ac:dyDescent="0.35">
      <c r="A834" t="s">
        <v>1861</v>
      </c>
      <c r="B834">
        <v>265864878</v>
      </c>
      <c r="C834">
        <v>21</v>
      </c>
      <c r="D834" s="1">
        <v>37035.75</v>
      </c>
      <c r="E834" t="s">
        <v>11</v>
      </c>
      <c r="F834" t="s">
        <v>1156</v>
      </c>
      <c r="G834" t="s">
        <v>1333</v>
      </c>
      <c r="H834" s="3">
        <v>834515.64069999999</v>
      </c>
      <c r="I834" s="3">
        <v>388708.60110000003</v>
      </c>
      <c r="J834" t="s">
        <v>1862</v>
      </c>
    </row>
    <row r="835" spans="1:10" x14ac:dyDescent="0.35">
      <c r="A835" t="s">
        <v>1863</v>
      </c>
      <c r="B835">
        <v>735527609</v>
      </c>
      <c r="C835">
        <v>24</v>
      </c>
      <c r="D835" s="1">
        <v>35940</v>
      </c>
      <c r="E835" t="s">
        <v>11</v>
      </c>
      <c r="F835" t="s">
        <v>127</v>
      </c>
      <c r="G835" t="s">
        <v>1333</v>
      </c>
      <c r="H835" s="3">
        <v>2542970.7294999999</v>
      </c>
      <c r="I835" s="3">
        <v>1038705.7364000001</v>
      </c>
      <c r="J835" t="s">
        <v>1864</v>
      </c>
    </row>
    <row r="836" spans="1:10" x14ac:dyDescent="0.35">
      <c r="A836" t="s">
        <v>1865</v>
      </c>
      <c r="B836">
        <v>319678340</v>
      </c>
      <c r="C836">
        <v>73</v>
      </c>
      <c r="D836" s="1">
        <v>18042.75</v>
      </c>
      <c r="E836" t="s">
        <v>11</v>
      </c>
      <c r="F836" t="s">
        <v>588</v>
      </c>
      <c r="G836" t="s">
        <v>1333</v>
      </c>
      <c r="H836" s="3">
        <v>260575.3083</v>
      </c>
      <c r="I836" s="3">
        <v>123090.81230000001</v>
      </c>
      <c r="J836" t="s">
        <v>1866</v>
      </c>
    </row>
    <row r="837" spans="1:10" x14ac:dyDescent="0.35">
      <c r="A837" t="s">
        <v>1867</v>
      </c>
      <c r="B837">
        <v>971704687</v>
      </c>
      <c r="C837">
        <v>48</v>
      </c>
      <c r="D837" s="1">
        <v>27174</v>
      </c>
      <c r="E837" t="s">
        <v>11</v>
      </c>
      <c r="F837" t="s">
        <v>186</v>
      </c>
      <c r="G837" t="s">
        <v>1333</v>
      </c>
      <c r="H837" s="3">
        <v>1781157.8022</v>
      </c>
      <c r="I837" s="3">
        <v>187942.8578</v>
      </c>
      <c r="J837" t="s">
        <v>1868</v>
      </c>
    </row>
    <row r="838" spans="1:10" x14ac:dyDescent="0.35">
      <c r="A838" t="s">
        <v>1869</v>
      </c>
      <c r="B838">
        <v>334726039</v>
      </c>
      <c r="C838">
        <v>28</v>
      </c>
      <c r="D838" s="1">
        <v>34479</v>
      </c>
      <c r="E838" t="s">
        <v>11</v>
      </c>
      <c r="F838" t="s">
        <v>550</v>
      </c>
      <c r="G838" t="s">
        <v>1333</v>
      </c>
      <c r="H838" s="3">
        <v>76787.306599999996</v>
      </c>
      <c r="I838" s="3">
        <v>94169.160600000003</v>
      </c>
      <c r="J838" t="s">
        <v>1870</v>
      </c>
    </row>
    <row r="839" spans="1:10" x14ac:dyDescent="0.35">
      <c r="A839" t="s">
        <v>1871</v>
      </c>
      <c r="B839">
        <v>522730210</v>
      </c>
      <c r="C839">
        <v>48</v>
      </c>
      <c r="D839" s="1">
        <v>27174</v>
      </c>
      <c r="E839" t="s">
        <v>11</v>
      </c>
      <c r="F839" t="s">
        <v>489</v>
      </c>
      <c r="G839" t="s">
        <v>1333</v>
      </c>
      <c r="H839" s="3">
        <v>1689560.4273000001</v>
      </c>
      <c r="I839" s="3">
        <v>510194.03460000001</v>
      </c>
      <c r="J839" t="s">
        <v>1872</v>
      </c>
    </row>
    <row r="840" spans="1:10" x14ac:dyDescent="0.35">
      <c r="A840" t="s">
        <v>1873</v>
      </c>
      <c r="B840">
        <v>582771873</v>
      </c>
      <c r="C840">
        <v>41</v>
      </c>
      <c r="D840" s="1">
        <v>29730.75</v>
      </c>
      <c r="E840" t="s">
        <v>11</v>
      </c>
      <c r="F840" t="s">
        <v>16</v>
      </c>
      <c r="G840" t="s">
        <v>1333</v>
      </c>
      <c r="H840" s="3">
        <v>660940.81920000003</v>
      </c>
      <c r="I840" s="3">
        <v>79312.898300000001</v>
      </c>
      <c r="J840" t="s">
        <v>1874</v>
      </c>
    </row>
    <row r="841" spans="1:10" x14ac:dyDescent="0.35">
      <c r="A841" t="s">
        <v>1875</v>
      </c>
      <c r="B841">
        <v>372447587</v>
      </c>
      <c r="C841">
        <v>46</v>
      </c>
      <c r="D841" s="1">
        <v>27904.5</v>
      </c>
      <c r="E841" t="s">
        <v>741</v>
      </c>
      <c r="F841" t="s">
        <v>214</v>
      </c>
      <c r="G841" t="s">
        <v>1876</v>
      </c>
      <c r="H841" s="3">
        <v>1005529.0752</v>
      </c>
      <c r="I841" s="3">
        <v>279034.31839999999</v>
      </c>
      <c r="J841" t="s">
        <v>1877</v>
      </c>
    </row>
    <row r="842" spans="1:10" x14ac:dyDescent="0.35">
      <c r="A842" t="s">
        <v>1878</v>
      </c>
      <c r="B842">
        <v>26700503</v>
      </c>
      <c r="C842">
        <v>80</v>
      </c>
      <c r="D842" s="1">
        <v>15486</v>
      </c>
      <c r="E842" t="s">
        <v>741</v>
      </c>
      <c r="F842" t="s">
        <v>601</v>
      </c>
      <c r="G842" t="s">
        <v>1876</v>
      </c>
      <c r="H842" s="3">
        <v>228419.99770000001</v>
      </c>
      <c r="I842" s="3">
        <v>50252.3995</v>
      </c>
      <c r="J842" t="s">
        <v>1879</v>
      </c>
    </row>
    <row r="843" spans="1:10" x14ac:dyDescent="0.35">
      <c r="A843" t="s">
        <v>1880</v>
      </c>
      <c r="B843">
        <v>788384508</v>
      </c>
      <c r="C843">
        <v>30</v>
      </c>
      <c r="D843" s="1">
        <v>33748.5</v>
      </c>
      <c r="E843" t="s">
        <v>741</v>
      </c>
      <c r="F843" t="s">
        <v>19</v>
      </c>
      <c r="G843" t="s">
        <v>1876</v>
      </c>
      <c r="H843" s="3">
        <v>419517.80300000001</v>
      </c>
      <c r="I843" s="3">
        <v>104556.7448</v>
      </c>
      <c r="J843" t="s">
        <v>1881</v>
      </c>
    </row>
    <row r="844" spans="1:10" x14ac:dyDescent="0.35">
      <c r="A844" t="s">
        <v>1882</v>
      </c>
      <c r="B844">
        <v>302636014</v>
      </c>
      <c r="C844">
        <v>66</v>
      </c>
      <c r="D844" s="1">
        <v>20599.5</v>
      </c>
      <c r="E844" t="s">
        <v>741</v>
      </c>
      <c r="F844" t="s">
        <v>172</v>
      </c>
      <c r="G844" t="s">
        <v>1876</v>
      </c>
      <c r="H844" s="3">
        <v>192729.76800000001</v>
      </c>
      <c r="I844" s="3">
        <v>223391.32199999999</v>
      </c>
      <c r="J844" t="s">
        <v>1883</v>
      </c>
    </row>
    <row r="845" spans="1:10" x14ac:dyDescent="0.35">
      <c r="A845" t="s">
        <v>1884</v>
      </c>
      <c r="B845">
        <v>605123228</v>
      </c>
      <c r="C845">
        <v>59</v>
      </c>
      <c r="D845" s="1">
        <v>23156.25</v>
      </c>
      <c r="E845" t="s">
        <v>741</v>
      </c>
      <c r="F845" t="s">
        <v>109</v>
      </c>
      <c r="G845" t="s">
        <v>1876</v>
      </c>
      <c r="H845" s="3">
        <v>110338.45570000001</v>
      </c>
      <c r="I845" s="3">
        <v>28086.152399999999</v>
      </c>
      <c r="J845" t="s">
        <v>1885</v>
      </c>
    </row>
    <row r="846" spans="1:10" x14ac:dyDescent="0.35">
      <c r="A846" t="s">
        <v>1886</v>
      </c>
      <c r="B846">
        <v>25583562</v>
      </c>
      <c r="C846">
        <v>33</v>
      </c>
      <c r="D846" s="1">
        <v>32652.75</v>
      </c>
      <c r="E846" t="s">
        <v>741</v>
      </c>
      <c r="F846" t="s">
        <v>886</v>
      </c>
      <c r="G846" t="s">
        <v>1876</v>
      </c>
      <c r="H846" s="3">
        <v>52344.548799999997</v>
      </c>
      <c r="I846" s="3">
        <v>11676.8609</v>
      </c>
      <c r="J846" t="s">
        <v>1887</v>
      </c>
    </row>
    <row r="847" spans="1:10" x14ac:dyDescent="0.35">
      <c r="A847" t="s">
        <v>1888</v>
      </c>
      <c r="B847">
        <v>330939456</v>
      </c>
      <c r="C847">
        <v>83</v>
      </c>
      <c r="D847" s="1">
        <v>14390.25</v>
      </c>
      <c r="E847" t="s">
        <v>741</v>
      </c>
      <c r="F847" t="s">
        <v>1186</v>
      </c>
      <c r="G847" t="s">
        <v>1876</v>
      </c>
      <c r="H847" s="3">
        <v>821290.21160000004</v>
      </c>
      <c r="I847" s="3">
        <v>305644.71169999999</v>
      </c>
      <c r="J847" t="s">
        <v>1889</v>
      </c>
    </row>
    <row r="848" spans="1:10" x14ac:dyDescent="0.35">
      <c r="A848" t="s">
        <v>1890</v>
      </c>
      <c r="B848">
        <v>885905521</v>
      </c>
      <c r="C848">
        <v>61</v>
      </c>
      <c r="D848" s="1">
        <v>22425.75</v>
      </c>
      <c r="E848" t="s">
        <v>741</v>
      </c>
      <c r="F848" t="s">
        <v>456</v>
      </c>
      <c r="G848" t="s">
        <v>1876</v>
      </c>
      <c r="H848" s="3">
        <v>492769.95189999999</v>
      </c>
      <c r="I848" s="3">
        <v>138770.3768</v>
      </c>
      <c r="J848" t="s">
        <v>1891</v>
      </c>
    </row>
    <row r="849" spans="1:10" x14ac:dyDescent="0.35">
      <c r="A849" t="s">
        <v>1892</v>
      </c>
      <c r="B849">
        <v>491768023</v>
      </c>
      <c r="C849">
        <v>22</v>
      </c>
      <c r="D849" s="1">
        <v>36670.5</v>
      </c>
      <c r="E849" t="s">
        <v>741</v>
      </c>
      <c r="F849" t="s">
        <v>671</v>
      </c>
      <c r="G849" t="s">
        <v>1876</v>
      </c>
      <c r="H849" s="3">
        <v>1748950.0216999999</v>
      </c>
      <c r="I849" s="3">
        <v>569658.00710000005</v>
      </c>
      <c r="J849" t="s">
        <v>1893</v>
      </c>
    </row>
    <row r="850" spans="1:10" x14ac:dyDescent="0.35">
      <c r="A850" t="s">
        <v>1894</v>
      </c>
      <c r="B850">
        <v>137837802</v>
      </c>
      <c r="C850">
        <v>58</v>
      </c>
      <c r="D850" s="1">
        <v>23521.5</v>
      </c>
      <c r="E850" t="s">
        <v>741</v>
      </c>
      <c r="F850" t="s">
        <v>1215</v>
      </c>
      <c r="G850" t="s">
        <v>1876</v>
      </c>
      <c r="H850" s="3">
        <v>491151.70289999997</v>
      </c>
      <c r="I850" s="3">
        <v>55021.424899999998</v>
      </c>
      <c r="J850" t="s">
        <v>1895</v>
      </c>
    </row>
    <row r="851" spans="1:10" x14ac:dyDescent="0.35">
      <c r="A851" t="s">
        <v>1896</v>
      </c>
      <c r="B851">
        <v>753849343</v>
      </c>
      <c r="C851">
        <v>22</v>
      </c>
      <c r="D851" s="1">
        <v>36670.5</v>
      </c>
      <c r="E851" t="s">
        <v>741</v>
      </c>
      <c r="F851" t="s">
        <v>1215</v>
      </c>
      <c r="G851" t="s">
        <v>1876</v>
      </c>
      <c r="H851" s="3">
        <v>114548.5646</v>
      </c>
      <c r="I851" s="3">
        <v>108984.7772</v>
      </c>
      <c r="J851" t="s">
        <v>1897</v>
      </c>
    </row>
    <row r="852" spans="1:10" x14ac:dyDescent="0.35">
      <c r="A852" t="s">
        <v>1898</v>
      </c>
      <c r="B852">
        <v>855984744</v>
      </c>
      <c r="C852">
        <v>84</v>
      </c>
      <c r="D852" s="1">
        <v>14025</v>
      </c>
      <c r="E852" t="s">
        <v>741</v>
      </c>
      <c r="F852" t="s">
        <v>668</v>
      </c>
      <c r="G852" t="s">
        <v>1876</v>
      </c>
      <c r="H852" s="3">
        <v>497932.0416</v>
      </c>
      <c r="I852" s="3">
        <v>349634.89010000002</v>
      </c>
      <c r="J852" t="s">
        <v>1899</v>
      </c>
    </row>
    <row r="853" spans="1:10" x14ac:dyDescent="0.35">
      <c r="A853" t="s">
        <v>1900</v>
      </c>
      <c r="B853">
        <v>684809927</v>
      </c>
      <c r="C853">
        <v>21</v>
      </c>
      <c r="D853" s="1">
        <v>37035.75</v>
      </c>
      <c r="E853" t="s">
        <v>741</v>
      </c>
      <c r="F853" t="s">
        <v>1499</v>
      </c>
      <c r="G853" t="s">
        <v>1876</v>
      </c>
      <c r="H853" s="3">
        <v>597364.28339999996</v>
      </c>
      <c r="I853" s="3">
        <v>113641.4434</v>
      </c>
      <c r="J853" t="s">
        <v>1901</v>
      </c>
    </row>
    <row r="854" spans="1:10" x14ac:dyDescent="0.35">
      <c r="A854" t="s">
        <v>1902</v>
      </c>
      <c r="B854">
        <v>373928798</v>
      </c>
      <c r="C854">
        <v>56</v>
      </c>
      <c r="D854" s="1">
        <v>24252</v>
      </c>
      <c r="E854" t="s">
        <v>741</v>
      </c>
      <c r="F854" t="s">
        <v>1475</v>
      </c>
      <c r="G854" t="s">
        <v>1876</v>
      </c>
      <c r="H854" s="3">
        <v>283788.23839999997</v>
      </c>
      <c r="I854" s="3">
        <v>87837.352700000003</v>
      </c>
      <c r="J854" t="s">
        <v>1903</v>
      </c>
    </row>
    <row r="855" spans="1:10" x14ac:dyDescent="0.35">
      <c r="A855" t="s">
        <v>1904</v>
      </c>
      <c r="B855">
        <v>365392432</v>
      </c>
      <c r="C855">
        <v>57</v>
      </c>
      <c r="D855" s="1">
        <v>23886.75</v>
      </c>
      <c r="E855" t="s">
        <v>741</v>
      </c>
      <c r="F855" t="s">
        <v>665</v>
      </c>
      <c r="G855" t="s">
        <v>1876</v>
      </c>
      <c r="H855" s="3">
        <v>188987.84529999999</v>
      </c>
      <c r="I855" s="3">
        <v>66145.745800000004</v>
      </c>
      <c r="J855" t="s">
        <v>1905</v>
      </c>
    </row>
    <row r="856" spans="1:10" x14ac:dyDescent="0.35">
      <c r="A856" t="s">
        <v>1906</v>
      </c>
      <c r="B856">
        <v>58474603</v>
      </c>
      <c r="C856">
        <v>84</v>
      </c>
      <c r="D856" s="1">
        <v>14025</v>
      </c>
      <c r="E856" t="s">
        <v>741</v>
      </c>
      <c r="F856" t="s">
        <v>1250</v>
      </c>
      <c r="G856" t="s">
        <v>1876</v>
      </c>
      <c r="H856" s="3">
        <v>165213.86050000001</v>
      </c>
      <c r="I856" s="3">
        <v>41566.849600000001</v>
      </c>
      <c r="J856" t="s">
        <v>1907</v>
      </c>
    </row>
    <row r="857" spans="1:10" x14ac:dyDescent="0.35">
      <c r="A857" t="s">
        <v>1908</v>
      </c>
      <c r="B857">
        <v>496015471</v>
      </c>
      <c r="C857">
        <v>84</v>
      </c>
      <c r="D857" s="1">
        <v>14025</v>
      </c>
      <c r="E857" t="s">
        <v>741</v>
      </c>
      <c r="F857" t="s">
        <v>1544</v>
      </c>
      <c r="G857" t="s">
        <v>1876</v>
      </c>
      <c r="H857" s="3">
        <v>2264886.4004000002</v>
      </c>
      <c r="I857" s="3">
        <v>719976.0834</v>
      </c>
      <c r="J857" t="s">
        <v>1909</v>
      </c>
    </row>
    <row r="858" spans="1:10" x14ac:dyDescent="0.35">
      <c r="A858" t="s">
        <v>1910</v>
      </c>
      <c r="B858">
        <v>102351529</v>
      </c>
      <c r="C858">
        <v>83</v>
      </c>
      <c r="D858" s="1">
        <v>14390.25</v>
      </c>
      <c r="E858" t="s">
        <v>741</v>
      </c>
      <c r="F858" t="s">
        <v>864</v>
      </c>
      <c r="G858" t="s">
        <v>1876</v>
      </c>
      <c r="H858" s="3">
        <v>253960.00779999999</v>
      </c>
      <c r="I858" s="3">
        <v>44136.497900000002</v>
      </c>
      <c r="J858" t="s">
        <v>1911</v>
      </c>
    </row>
    <row r="859" spans="1:10" x14ac:dyDescent="0.35">
      <c r="A859" t="s">
        <v>1912</v>
      </c>
      <c r="B859">
        <v>501846306</v>
      </c>
      <c r="C859">
        <v>26</v>
      </c>
      <c r="D859" s="1">
        <v>35209.5</v>
      </c>
      <c r="E859" t="s">
        <v>741</v>
      </c>
      <c r="F859" t="s">
        <v>687</v>
      </c>
      <c r="G859" t="s">
        <v>1876</v>
      </c>
      <c r="H859" s="3">
        <v>26910.570199999998</v>
      </c>
      <c r="I859" s="3">
        <v>14935.3665</v>
      </c>
      <c r="J859" t="s">
        <v>1913</v>
      </c>
    </row>
    <row r="860" spans="1:10" x14ac:dyDescent="0.35">
      <c r="A860" t="s">
        <v>1914</v>
      </c>
      <c r="B860">
        <v>710742690</v>
      </c>
      <c r="C860">
        <v>40</v>
      </c>
      <c r="D860" s="1">
        <v>30096</v>
      </c>
      <c r="E860" t="s">
        <v>741</v>
      </c>
      <c r="F860" t="s">
        <v>285</v>
      </c>
      <c r="G860" t="s">
        <v>1876</v>
      </c>
      <c r="H860" s="3">
        <v>1395620.0352</v>
      </c>
      <c r="I860" s="3">
        <v>116883.1779</v>
      </c>
      <c r="J860" t="s">
        <v>1915</v>
      </c>
    </row>
    <row r="861" spans="1:10" x14ac:dyDescent="0.35">
      <c r="A861" t="s">
        <v>1916</v>
      </c>
      <c r="B861">
        <v>420775631</v>
      </c>
      <c r="C861">
        <v>45</v>
      </c>
      <c r="D861" s="1">
        <v>28269.75</v>
      </c>
      <c r="E861" t="s">
        <v>741</v>
      </c>
      <c r="F861" t="s">
        <v>708</v>
      </c>
      <c r="G861" t="s">
        <v>1876</v>
      </c>
      <c r="H861" s="3">
        <v>1193658.0863999999</v>
      </c>
      <c r="I861" s="3">
        <v>226244.11730000001</v>
      </c>
      <c r="J861" t="s">
        <v>1917</v>
      </c>
    </row>
    <row r="862" spans="1:10" x14ac:dyDescent="0.35">
      <c r="A862" t="s">
        <v>1918</v>
      </c>
      <c r="B862">
        <v>296971198</v>
      </c>
      <c r="C862">
        <v>64</v>
      </c>
      <c r="D862" s="1">
        <v>21330</v>
      </c>
      <c r="E862" t="s">
        <v>741</v>
      </c>
      <c r="F862" t="s">
        <v>84</v>
      </c>
      <c r="G862" t="s">
        <v>1876</v>
      </c>
      <c r="H862" s="3">
        <v>1056916.3733999999</v>
      </c>
      <c r="I862" s="3">
        <v>424009.9804</v>
      </c>
      <c r="J862" t="s">
        <v>1919</v>
      </c>
    </row>
    <row r="863" spans="1:10" x14ac:dyDescent="0.35">
      <c r="A863" t="s">
        <v>1920</v>
      </c>
      <c r="B863">
        <v>462984968</v>
      </c>
      <c r="C863">
        <v>51</v>
      </c>
      <c r="D863" s="1">
        <v>26078.25</v>
      </c>
      <c r="E863" t="s">
        <v>741</v>
      </c>
      <c r="F863" t="s">
        <v>1233</v>
      </c>
      <c r="G863" t="s">
        <v>1876</v>
      </c>
      <c r="H863" s="3">
        <v>317246.66879999998</v>
      </c>
      <c r="I863" s="3">
        <v>115869.3888</v>
      </c>
      <c r="J863" t="s">
        <v>1921</v>
      </c>
    </row>
    <row r="864" spans="1:10" x14ac:dyDescent="0.35">
      <c r="A864" t="s">
        <v>1922</v>
      </c>
      <c r="B864">
        <v>675487854</v>
      </c>
      <c r="C864">
        <v>79</v>
      </c>
      <c r="D864" s="1">
        <v>15851.25</v>
      </c>
      <c r="E864" t="s">
        <v>741</v>
      </c>
      <c r="F864" t="s">
        <v>665</v>
      </c>
      <c r="G864" t="s">
        <v>1876</v>
      </c>
      <c r="H864" s="3">
        <v>1340974.7858</v>
      </c>
      <c r="I864" s="3">
        <v>376317.64850000001</v>
      </c>
      <c r="J864" t="s">
        <v>1923</v>
      </c>
    </row>
    <row r="865" spans="1:10" x14ac:dyDescent="0.35">
      <c r="A865" t="s">
        <v>1924</v>
      </c>
      <c r="B865">
        <v>862925892</v>
      </c>
      <c r="C865">
        <v>56</v>
      </c>
      <c r="D865" s="1">
        <v>24252</v>
      </c>
      <c r="E865" t="s">
        <v>741</v>
      </c>
      <c r="F865" t="s">
        <v>260</v>
      </c>
      <c r="G865" t="s">
        <v>1876</v>
      </c>
      <c r="H865" s="3">
        <v>133212.4829</v>
      </c>
      <c r="I865" s="3">
        <v>83853.752399999998</v>
      </c>
      <c r="J865" t="s">
        <v>1925</v>
      </c>
    </row>
    <row r="866" spans="1:10" x14ac:dyDescent="0.35">
      <c r="A866" t="s">
        <v>1926</v>
      </c>
      <c r="B866">
        <v>288127588</v>
      </c>
      <c r="C866">
        <v>71</v>
      </c>
      <c r="D866" s="1">
        <v>18773.25</v>
      </c>
      <c r="E866" t="s">
        <v>741</v>
      </c>
      <c r="F866" t="s">
        <v>253</v>
      </c>
      <c r="G866" t="s">
        <v>1876</v>
      </c>
      <c r="H866" s="3">
        <v>24209.921999999999</v>
      </c>
      <c r="I866" s="3">
        <v>9006.0910000000003</v>
      </c>
      <c r="J866" t="s">
        <v>1125</v>
      </c>
    </row>
    <row r="867" spans="1:10" x14ac:dyDescent="0.35">
      <c r="A867" t="s">
        <v>1927</v>
      </c>
      <c r="B867">
        <v>122639053</v>
      </c>
      <c r="C867">
        <v>19</v>
      </c>
      <c r="D867" s="1">
        <v>37766.25</v>
      </c>
      <c r="E867" t="s">
        <v>741</v>
      </c>
      <c r="F867" t="s">
        <v>282</v>
      </c>
      <c r="G867" t="s">
        <v>1876</v>
      </c>
      <c r="H867" s="3">
        <v>669212.77119999996</v>
      </c>
      <c r="I867" s="3">
        <v>210003.28510000001</v>
      </c>
      <c r="J867" t="s">
        <v>1928</v>
      </c>
    </row>
    <row r="868" spans="1:10" x14ac:dyDescent="0.35">
      <c r="A868" t="s">
        <v>1929</v>
      </c>
      <c r="B868">
        <v>749620169</v>
      </c>
      <c r="C868">
        <v>48</v>
      </c>
      <c r="D868" s="1">
        <v>27174</v>
      </c>
      <c r="E868" t="s">
        <v>741</v>
      </c>
      <c r="F868" t="s">
        <v>1308</v>
      </c>
      <c r="G868" t="s">
        <v>1876</v>
      </c>
      <c r="H868" s="3">
        <v>1735991.7341</v>
      </c>
      <c r="I868" s="3">
        <v>271014.53690000001</v>
      </c>
      <c r="J868" t="s">
        <v>1930</v>
      </c>
    </row>
    <row r="869" spans="1:10" x14ac:dyDescent="0.35">
      <c r="A869" t="s">
        <v>1931</v>
      </c>
      <c r="B869">
        <v>854144068</v>
      </c>
      <c r="C869">
        <v>54</v>
      </c>
      <c r="D869" s="1">
        <v>24982.5</v>
      </c>
      <c r="E869" t="s">
        <v>741</v>
      </c>
      <c r="F869" t="s">
        <v>526</v>
      </c>
      <c r="G869" t="s">
        <v>1876</v>
      </c>
      <c r="H869" s="3">
        <v>827479.83470000001</v>
      </c>
      <c r="I869" s="3">
        <v>770161.7193</v>
      </c>
      <c r="J869" t="s">
        <v>1932</v>
      </c>
    </row>
    <row r="870" spans="1:10" x14ac:dyDescent="0.35">
      <c r="A870" t="s">
        <v>1933</v>
      </c>
      <c r="B870">
        <v>380223109</v>
      </c>
      <c r="C870">
        <v>47</v>
      </c>
      <c r="D870" s="1">
        <v>27539.25</v>
      </c>
      <c r="E870" t="s">
        <v>741</v>
      </c>
      <c r="F870" t="s">
        <v>87</v>
      </c>
      <c r="G870" t="s">
        <v>1876</v>
      </c>
      <c r="H870" s="3">
        <v>249977.32190000001</v>
      </c>
      <c r="I870" s="3">
        <v>226021.1618</v>
      </c>
      <c r="J870" t="s">
        <v>1934</v>
      </c>
    </row>
    <row r="871" spans="1:10" x14ac:dyDescent="0.35">
      <c r="A871" t="s">
        <v>1935</v>
      </c>
      <c r="B871">
        <v>190990752</v>
      </c>
      <c r="C871">
        <v>82</v>
      </c>
      <c r="D871" s="1">
        <v>14755.5</v>
      </c>
      <c r="E871" t="s">
        <v>741</v>
      </c>
      <c r="F871" t="s">
        <v>250</v>
      </c>
      <c r="G871" t="s">
        <v>1876</v>
      </c>
      <c r="H871" s="3">
        <v>572741.07339999999</v>
      </c>
      <c r="I871" s="3">
        <v>156634.0773</v>
      </c>
      <c r="J871" t="s">
        <v>1936</v>
      </c>
    </row>
    <row r="872" spans="1:10" x14ac:dyDescent="0.35">
      <c r="A872" t="s">
        <v>1937</v>
      </c>
      <c r="B872">
        <v>567668389</v>
      </c>
      <c r="C872">
        <v>31</v>
      </c>
      <c r="D872" s="1">
        <v>33383.25</v>
      </c>
      <c r="E872" t="s">
        <v>741</v>
      </c>
      <c r="F872" t="s">
        <v>381</v>
      </c>
      <c r="G872" t="s">
        <v>1876</v>
      </c>
      <c r="H872" s="3">
        <v>92758.868000000002</v>
      </c>
      <c r="I872" s="3">
        <v>50481.1152</v>
      </c>
      <c r="J872" t="s">
        <v>1938</v>
      </c>
    </row>
    <row r="873" spans="1:10" x14ac:dyDescent="0.35">
      <c r="A873" t="s">
        <v>1939</v>
      </c>
      <c r="B873">
        <v>232958073</v>
      </c>
      <c r="C873">
        <v>52</v>
      </c>
      <c r="D873" s="1">
        <v>25713</v>
      </c>
      <c r="E873" t="s">
        <v>741</v>
      </c>
      <c r="F873" t="s">
        <v>90</v>
      </c>
      <c r="G873" t="s">
        <v>1876</v>
      </c>
      <c r="H873" s="3">
        <v>694245.60219999996</v>
      </c>
      <c r="I873" s="3">
        <v>827309.34259999997</v>
      </c>
      <c r="J873" t="s">
        <v>1563</v>
      </c>
    </row>
    <row r="874" spans="1:10" x14ac:dyDescent="0.35">
      <c r="A874" t="s">
        <v>1940</v>
      </c>
      <c r="B874">
        <v>281763511</v>
      </c>
      <c r="C874">
        <v>79</v>
      </c>
      <c r="D874" s="1">
        <v>15851.25</v>
      </c>
      <c r="E874" t="s">
        <v>741</v>
      </c>
      <c r="F874" t="s">
        <v>253</v>
      </c>
      <c r="G874" t="s">
        <v>1876</v>
      </c>
      <c r="H874" s="3">
        <v>118553.71120000001</v>
      </c>
      <c r="I874" s="3">
        <v>44416.761100000003</v>
      </c>
      <c r="J874" t="s">
        <v>1941</v>
      </c>
    </row>
    <row r="875" spans="1:10" x14ac:dyDescent="0.35">
      <c r="A875" t="s">
        <v>1942</v>
      </c>
      <c r="B875">
        <v>913488559</v>
      </c>
      <c r="C875">
        <v>84</v>
      </c>
      <c r="D875" s="1">
        <v>14025</v>
      </c>
      <c r="E875" t="s">
        <v>741</v>
      </c>
      <c r="F875" t="s">
        <v>75</v>
      </c>
      <c r="G875" t="s">
        <v>1876</v>
      </c>
      <c r="H875" s="3">
        <v>178854.71</v>
      </c>
      <c r="I875" s="3">
        <v>27436.3125</v>
      </c>
      <c r="J875" t="s">
        <v>1682</v>
      </c>
    </row>
    <row r="876" spans="1:10" x14ac:dyDescent="0.35">
      <c r="A876" t="s">
        <v>1943</v>
      </c>
      <c r="B876">
        <v>822220105</v>
      </c>
      <c r="C876">
        <v>55</v>
      </c>
      <c r="D876" s="1">
        <v>24617.25</v>
      </c>
      <c r="E876" t="s">
        <v>741</v>
      </c>
      <c r="F876" t="s">
        <v>713</v>
      </c>
      <c r="G876" t="s">
        <v>1876</v>
      </c>
      <c r="H876" s="3">
        <v>879489.48100000003</v>
      </c>
      <c r="I876" s="3">
        <v>97762.199099999998</v>
      </c>
      <c r="J876" t="s">
        <v>1944</v>
      </c>
    </row>
    <row r="877" spans="1:10" x14ac:dyDescent="0.35">
      <c r="A877" t="s">
        <v>1945</v>
      </c>
      <c r="B877">
        <v>539938714</v>
      </c>
      <c r="C877">
        <v>74</v>
      </c>
      <c r="D877" s="1">
        <v>17677.5</v>
      </c>
      <c r="E877" t="s">
        <v>741</v>
      </c>
      <c r="F877" t="s">
        <v>542</v>
      </c>
      <c r="G877" t="s">
        <v>1876</v>
      </c>
      <c r="H877" s="3">
        <v>296923.21850000002</v>
      </c>
      <c r="I877" s="3">
        <v>120496.2898</v>
      </c>
      <c r="J877" t="s">
        <v>1946</v>
      </c>
    </row>
    <row r="878" spans="1:10" x14ac:dyDescent="0.35">
      <c r="A878" t="s">
        <v>1947</v>
      </c>
      <c r="B878">
        <v>670368682</v>
      </c>
      <c r="C878">
        <v>68</v>
      </c>
      <c r="D878" s="1">
        <v>19869</v>
      </c>
      <c r="E878" t="s">
        <v>741</v>
      </c>
      <c r="F878" t="s">
        <v>886</v>
      </c>
      <c r="G878" t="s">
        <v>1876</v>
      </c>
      <c r="H878" s="3">
        <v>48562.804900000003</v>
      </c>
      <c r="I878" s="3">
        <v>46477.953500000003</v>
      </c>
      <c r="J878" t="s">
        <v>1948</v>
      </c>
    </row>
    <row r="879" spans="1:10" x14ac:dyDescent="0.35">
      <c r="A879" t="s">
        <v>1949</v>
      </c>
      <c r="B879">
        <v>503978562</v>
      </c>
      <c r="C879">
        <v>36</v>
      </c>
      <c r="D879" s="1">
        <v>31557</v>
      </c>
      <c r="E879" t="s">
        <v>741</v>
      </c>
      <c r="F879" t="s">
        <v>612</v>
      </c>
      <c r="G879" t="s">
        <v>1876</v>
      </c>
      <c r="H879" s="3">
        <v>836531.26410000003</v>
      </c>
      <c r="I879" s="3">
        <v>772573.68389999995</v>
      </c>
      <c r="J879" t="s">
        <v>1950</v>
      </c>
    </row>
    <row r="880" spans="1:10" x14ac:dyDescent="0.35">
      <c r="A880" t="s">
        <v>1951</v>
      </c>
      <c r="B880">
        <v>394817617</v>
      </c>
      <c r="C880">
        <v>69</v>
      </c>
      <c r="D880" s="1">
        <v>19503.75</v>
      </c>
      <c r="E880" t="s">
        <v>741</v>
      </c>
      <c r="F880" t="s">
        <v>341</v>
      </c>
      <c r="G880" t="s">
        <v>1876</v>
      </c>
      <c r="H880" s="3">
        <v>749893.65839999996</v>
      </c>
      <c r="I880" s="3">
        <v>590612.44839999999</v>
      </c>
      <c r="J880" t="s">
        <v>1952</v>
      </c>
    </row>
    <row r="881" spans="1:10" x14ac:dyDescent="0.35">
      <c r="A881" t="s">
        <v>1953</v>
      </c>
      <c r="B881">
        <v>693697228</v>
      </c>
      <c r="C881">
        <v>51</v>
      </c>
      <c r="D881" s="1">
        <v>26078.25</v>
      </c>
      <c r="E881" t="s">
        <v>741</v>
      </c>
      <c r="F881" t="s">
        <v>169</v>
      </c>
      <c r="G881" t="s">
        <v>1876</v>
      </c>
      <c r="H881" s="3">
        <v>118377.03449999999</v>
      </c>
      <c r="I881" s="3">
        <v>39853.601600000002</v>
      </c>
      <c r="J881" t="s">
        <v>1954</v>
      </c>
    </row>
    <row r="882" spans="1:10" x14ac:dyDescent="0.35">
      <c r="A882" t="s">
        <v>1955</v>
      </c>
      <c r="B882">
        <v>366489606</v>
      </c>
      <c r="C882">
        <v>45</v>
      </c>
      <c r="D882" s="1">
        <v>28269.75</v>
      </c>
      <c r="E882" t="s">
        <v>741</v>
      </c>
      <c r="F882" t="s">
        <v>1093</v>
      </c>
      <c r="G882" t="s">
        <v>1876</v>
      </c>
      <c r="H882" s="3">
        <v>997276.07750000001</v>
      </c>
      <c r="I882" s="3">
        <v>156823.56640000001</v>
      </c>
      <c r="J882" t="s">
        <v>1956</v>
      </c>
    </row>
    <row r="883" spans="1:10" x14ac:dyDescent="0.35">
      <c r="A883" t="s">
        <v>1957</v>
      </c>
      <c r="B883">
        <v>113165911</v>
      </c>
      <c r="C883">
        <v>67</v>
      </c>
      <c r="D883" s="1">
        <v>20234.25</v>
      </c>
      <c r="E883" t="s">
        <v>741</v>
      </c>
      <c r="F883" t="s">
        <v>69</v>
      </c>
      <c r="G883" t="s">
        <v>1876</v>
      </c>
      <c r="H883" s="3">
        <v>132716.33960000001</v>
      </c>
      <c r="I883" s="3">
        <v>87052.087899999999</v>
      </c>
      <c r="J883" t="s">
        <v>1958</v>
      </c>
    </row>
    <row r="884" spans="1:10" x14ac:dyDescent="0.35">
      <c r="A884" t="s">
        <v>1959</v>
      </c>
      <c r="B884">
        <v>315387508</v>
      </c>
      <c r="C884">
        <v>81</v>
      </c>
      <c r="D884" s="1">
        <v>15120.75</v>
      </c>
      <c r="E884" t="s">
        <v>741</v>
      </c>
      <c r="F884" t="s">
        <v>320</v>
      </c>
      <c r="G884" t="s">
        <v>1876</v>
      </c>
      <c r="H884" s="3">
        <v>1043861.98</v>
      </c>
      <c r="I884" s="3">
        <v>798554.41469999996</v>
      </c>
      <c r="J884" t="s">
        <v>1960</v>
      </c>
    </row>
    <row r="885" spans="1:10" x14ac:dyDescent="0.35">
      <c r="A885" t="s">
        <v>1961</v>
      </c>
      <c r="B885">
        <v>456676656</v>
      </c>
      <c r="C885">
        <v>18</v>
      </c>
      <c r="D885" s="1">
        <v>38131.5</v>
      </c>
      <c r="E885" t="s">
        <v>741</v>
      </c>
      <c r="F885" t="s">
        <v>208</v>
      </c>
      <c r="G885" t="s">
        <v>1876</v>
      </c>
      <c r="H885" s="3">
        <v>305496.55060000002</v>
      </c>
      <c r="I885" s="3">
        <v>275526.9523</v>
      </c>
      <c r="J885" t="s">
        <v>1962</v>
      </c>
    </row>
    <row r="886" spans="1:10" x14ac:dyDescent="0.35">
      <c r="A886" t="s">
        <v>1963</v>
      </c>
      <c r="B886">
        <v>994174473</v>
      </c>
      <c r="C886">
        <v>26</v>
      </c>
      <c r="D886" s="1">
        <v>35209.5</v>
      </c>
      <c r="E886" t="s">
        <v>741</v>
      </c>
      <c r="F886" t="s">
        <v>1250</v>
      </c>
      <c r="G886" t="s">
        <v>1876</v>
      </c>
      <c r="H886" s="3">
        <v>135237.78030000001</v>
      </c>
      <c r="I886" s="3">
        <v>87793.706600000005</v>
      </c>
      <c r="J886" t="s">
        <v>1964</v>
      </c>
    </row>
    <row r="887" spans="1:10" x14ac:dyDescent="0.35">
      <c r="A887" t="s">
        <v>1965</v>
      </c>
      <c r="B887">
        <v>410565587</v>
      </c>
      <c r="C887">
        <v>44</v>
      </c>
      <c r="D887" s="1">
        <v>28635</v>
      </c>
      <c r="E887" t="s">
        <v>741</v>
      </c>
      <c r="F887" t="s">
        <v>45</v>
      </c>
      <c r="G887" t="s">
        <v>1876</v>
      </c>
      <c r="H887" s="3">
        <v>800525.17260000005</v>
      </c>
      <c r="I887" s="3">
        <v>305079.26360000001</v>
      </c>
      <c r="J887" t="s">
        <v>1966</v>
      </c>
    </row>
    <row r="888" spans="1:10" x14ac:dyDescent="0.35">
      <c r="A888" t="s">
        <v>1967</v>
      </c>
      <c r="B888">
        <v>923743468</v>
      </c>
      <c r="C888">
        <v>56</v>
      </c>
      <c r="D888" s="1">
        <v>24252</v>
      </c>
      <c r="E888" t="s">
        <v>741</v>
      </c>
      <c r="F888" t="s">
        <v>331</v>
      </c>
      <c r="G888" t="s">
        <v>1876</v>
      </c>
      <c r="H888" s="3">
        <v>2232448.4062000001</v>
      </c>
      <c r="I888" s="3">
        <v>732957.46070000005</v>
      </c>
      <c r="J888" t="s">
        <v>1968</v>
      </c>
    </row>
    <row r="889" spans="1:10" x14ac:dyDescent="0.35">
      <c r="A889" t="s">
        <v>1969</v>
      </c>
      <c r="B889">
        <v>105868418</v>
      </c>
      <c r="C889">
        <v>35</v>
      </c>
      <c r="D889" s="1">
        <v>31922.25</v>
      </c>
      <c r="E889" t="s">
        <v>741</v>
      </c>
      <c r="F889" t="s">
        <v>365</v>
      </c>
      <c r="G889" t="s">
        <v>1876</v>
      </c>
      <c r="H889" s="3">
        <v>300043.58620000002</v>
      </c>
      <c r="I889" s="3">
        <v>315565.84110000002</v>
      </c>
      <c r="J889" t="s">
        <v>1970</v>
      </c>
    </row>
    <row r="890" spans="1:10" x14ac:dyDescent="0.35">
      <c r="A890" t="s">
        <v>1971</v>
      </c>
      <c r="B890">
        <v>466881314</v>
      </c>
      <c r="C890">
        <v>76</v>
      </c>
      <c r="D890" s="1">
        <v>16947</v>
      </c>
      <c r="E890" t="s">
        <v>741</v>
      </c>
      <c r="F890" t="s">
        <v>232</v>
      </c>
      <c r="G890" t="s">
        <v>1876</v>
      </c>
      <c r="H890" s="3">
        <v>198561.71230000001</v>
      </c>
      <c r="I890" s="3">
        <v>49013.391100000001</v>
      </c>
      <c r="J890" t="s">
        <v>1972</v>
      </c>
    </row>
    <row r="891" spans="1:10" x14ac:dyDescent="0.35">
      <c r="A891" t="s">
        <v>1973</v>
      </c>
      <c r="B891">
        <v>502344094</v>
      </c>
      <c r="C891">
        <v>72</v>
      </c>
      <c r="D891" s="1">
        <v>18408</v>
      </c>
      <c r="E891" t="s">
        <v>741</v>
      </c>
      <c r="F891" t="s">
        <v>232</v>
      </c>
      <c r="G891" t="s">
        <v>1876</v>
      </c>
      <c r="H891" s="3">
        <v>253759.06770000001</v>
      </c>
      <c r="I891" s="3">
        <v>167218.47529999999</v>
      </c>
      <c r="J891" t="s">
        <v>1974</v>
      </c>
    </row>
    <row r="892" spans="1:10" x14ac:dyDescent="0.35">
      <c r="A892" t="s">
        <v>1975</v>
      </c>
      <c r="B892">
        <v>163972762</v>
      </c>
      <c r="C892">
        <v>45</v>
      </c>
      <c r="D892" s="1">
        <v>28269.75</v>
      </c>
      <c r="E892" t="s">
        <v>741</v>
      </c>
      <c r="F892" t="s">
        <v>130</v>
      </c>
      <c r="G892" t="s">
        <v>1876</v>
      </c>
      <c r="H892" s="3">
        <v>1995533.9364</v>
      </c>
      <c r="I892" s="3">
        <v>811248.91720000003</v>
      </c>
      <c r="J892" t="s">
        <v>1976</v>
      </c>
    </row>
    <row r="893" spans="1:10" x14ac:dyDescent="0.35">
      <c r="A893" t="s">
        <v>1977</v>
      </c>
      <c r="B893">
        <v>620633359</v>
      </c>
      <c r="C893">
        <v>31</v>
      </c>
      <c r="D893" s="1">
        <v>33383.25</v>
      </c>
      <c r="E893" t="s">
        <v>741</v>
      </c>
      <c r="F893" t="s">
        <v>1544</v>
      </c>
      <c r="G893" t="s">
        <v>1876</v>
      </c>
      <c r="H893" s="3">
        <v>159081.75</v>
      </c>
      <c r="I893" s="3">
        <v>131719.68900000001</v>
      </c>
      <c r="J893" t="s">
        <v>1978</v>
      </c>
    </row>
    <row r="894" spans="1:10" x14ac:dyDescent="0.35">
      <c r="A894" t="s">
        <v>1979</v>
      </c>
      <c r="B894">
        <v>620396227</v>
      </c>
      <c r="C894">
        <v>38</v>
      </c>
      <c r="D894" s="1">
        <v>30826.5</v>
      </c>
      <c r="E894" t="s">
        <v>741</v>
      </c>
      <c r="F894" t="s">
        <v>45</v>
      </c>
      <c r="G894" t="s">
        <v>1876</v>
      </c>
      <c r="H894" s="3">
        <v>149576.5148</v>
      </c>
      <c r="I894" s="3">
        <v>42485.219299999997</v>
      </c>
      <c r="J894" t="s">
        <v>1980</v>
      </c>
    </row>
    <row r="895" spans="1:10" x14ac:dyDescent="0.35">
      <c r="A895" t="s">
        <v>1981</v>
      </c>
      <c r="B895">
        <v>177736275</v>
      </c>
      <c r="C895">
        <v>48</v>
      </c>
      <c r="D895" s="1">
        <v>27174</v>
      </c>
      <c r="E895" t="s">
        <v>741</v>
      </c>
      <c r="F895" t="s">
        <v>585</v>
      </c>
      <c r="G895" t="s">
        <v>1876</v>
      </c>
      <c r="H895" s="3">
        <v>153656.18609999999</v>
      </c>
      <c r="I895" s="3">
        <v>47612.0766</v>
      </c>
      <c r="J895" t="s">
        <v>1982</v>
      </c>
    </row>
    <row r="896" spans="1:10" x14ac:dyDescent="0.35">
      <c r="A896" t="s">
        <v>1983</v>
      </c>
      <c r="B896">
        <v>247728267</v>
      </c>
      <c r="C896">
        <v>30</v>
      </c>
      <c r="D896" s="1">
        <v>33748.5</v>
      </c>
      <c r="E896" t="s">
        <v>741</v>
      </c>
      <c r="F896" t="s">
        <v>526</v>
      </c>
      <c r="G896" t="s">
        <v>1876</v>
      </c>
      <c r="H896" s="3">
        <v>530781.48</v>
      </c>
      <c r="I896" s="3">
        <v>641714.80929999996</v>
      </c>
      <c r="J896" t="s">
        <v>1984</v>
      </c>
    </row>
    <row r="897" spans="1:10" x14ac:dyDescent="0.35">
      <c r="A897" t="s">
        <v>1985</v>
      </c>
      <c r="B897">
        <v>97263710</v>
      </c>
      <c r="C897">
        <v>47</v>
      </c>
      <c r="D897" s="1">
        <v>27539.25</v>
      </c>
      <c r="E897" t="s">
        <v>741</v>
      </c>
      <c r="F897" t="s">
        <v>54</v>
      </c>
      <c r="G897" t="s">
        <v>1876</v>
      </c>
      <c r="H897" s="3">
        <v>517296.3432</v>
      </c>
      <c r="I897" s="3">
        <v>324275.31959999999</v>
      </c>
      <c r="J897" t="s">
        <v>1986</v>
      </c>
    </row>
    <row r="898" spans="1:10" x14ac:dyDescent="0.35">
      <c r="A898" t="s">
        <v>1987</v>
      </c>
      <c r="B898">
        <v>425771114</v>
      </c>
      <c r="C898">
        <v>78</v>
      </c>
      <c r="D898" s="1">
        <v>16216.5</v>
      </c>
      <c r="E898" t="s">
        <v>741</v>
      </c>
      <c r="F898" t="s">
        <v>323</v>
      </c>
      <c r="G898" t="s">
        <v>1876</v>
      </c>
      <c r="H898" s="3">
        <v>611071.69880000001</v>
      </c>
      <c r="I898" s="3">
        <v>197699.6673</v>
      </c>
      <c r="J898" t="s">
        <v>1988</v>
      </c>
    </row>
    <row r="899" spans="1:10" x14ac:dyDescent="0.35">
      <c r="A899" t="s">
        <v>1989</v>
      </c>
      <c r="B899">
        <v>870101837</v>
      </c>
      <c r="C899">
        <v>50</v>
      </c>
      <c r="D899" s="1">
        <v>26443.5</v>
      </c>
      <c r="E899" t="s">
        <v>741</v>
      </c>
      <c r="F899" t="s">
        <v>1093</v>
      </c>
      <c r="G899" t="s">
        <v>1876</v>
      </c>
      <c r="H899" s="3">
        <v>317381.34470000002</v>
      </c>
      <c r="I899" s="3">
        <v>189894.26980000001</v>
      </c>
      <c r="J899" t="s">
        <v>1990</v>
      </c>
    </row>
    <row r="900" spans="1:10" x14ac:dyDescent="0.35">
      <c r="A900" t="s">
        <v>1991</v>
      </c>
      <c r="B900">
        <v>348946567</v>
      </c>
      <c r="C900">
        <v>63</v>
      </c>
      <c r="D900" s="1">
        <v>21695.25</v>
      </c>
      <c r="E900" t="s">
        <v>741</v>
      </c>
      <c r="F900" t="s">
        <v>950</v>
      </c>
      <c r="G900" t="s">
        <v>1876</v>
      </c>
      <c r="H900" s="3">
        <v>122771.6522</v>
      </c>
      <c r="I900" s="3">
        <v>119813.2991</v>
      </c>
      <c r="J900" t="s">
        <v>1992</v>
      </c>
    </row>
    <row r="901" spans="1:10" x14ac:dyDescent="0.35">
      <c r="A901" t="s">
        <v>1993</v>
      </c>
      <c r="B901">
        <v>834782830</v>
      </c>
      <c r="C901">
        <v>26</v>
      </c>
      <c r="D901" s="1">
        <v>35209.5</v>
      </c>
      <c r="E901" t="s">
        <v>741</v>
      </c>
      <c r="F901" t="s">
        <v>1492</v>
      </c>
      <c r="G901" t="s">
        <v>1876</v>
      </c>
      <c r="H901" s="3">
        <v>115980.8263</v>
      </c>
      <c r="I901" s="3">
        <v>55758.329299999998</v>
      </c>
      <c r="J901" t="s">
        <v>1994</v>
      </c>
    </row>
    <row r="902" spans="1:10" x14ac:dyDescent="0.35">
      <c r="A902" t="s">
        <v>1995</v>
      </c>
      <c r="B902">
        <v>872982431</v>
      </c>
      <c r="C902">
        <v>47</v>
      </c>
      <c r="D902" s="1">
        <v>27539.25</v>
      </c>
      <c r="E902" t="s">
        <v>741</v>
      </c>
      <c r="F902" t="s">
        <v>326</v>
      </c>
      <c r="G902" t="s">
        <v>1876</v>
      </c>
      <c r="H902" s="3">
        <v>79273.686400000006</v>
      </c>
      <c r="I902" s="3">
        <v>52963.392599999999</v>
      </c>
      <c r="J902" t="s">
        <v>1996</v>
      </c>
    </row>
    <row r="903" spans="1:10" x14ac:dyDescent="0.35">
      <c r="A903" t="s">
        <v>1997</v>
      </c>
      <c r="B903">
        <v>930711869</v>
      </c>
      <c r="C903">
        <v>48</v>
      </c>
      <c r="D903" s="1">
        <v>27174</v>
      </c>
      <c r="E903" t="s">
        <v>741</v>
      </c>
      <c r="F903" t="s">
        <v>243</v>
      </c>
      <c r="G903" t="s">
        <v>1876</v>
      </c>
      <c r="H903" s="3">
        <v>634924.33920000005</v>
      </c>
      <c r="I903" s="3">
        <v>168784.05350000001</v>
      </c>
      <c r="J903" t="s">
        <v>1998</v>
      </c>
    </row>
    <row r="904" spans="1:10" x14ac:dyDescent="0.35">
      <c r="A904" t="s">
        <v>1999</v>
      </c>
      <c r="B904">
        <v>839510673</v>
      </c>
      <c r="C904">
        <v>83</v>
      </c>
      <c r="D904" s="1">
        <v>14390.25</v>
      </c>
      <c r="E904" t="s">
        <v>741</v>
      </c>
      <c r="F904" t="s">
        <v>112</v>
      </c>
      <c r="G904" t="s">
        <v>1876</v>
      </c>
      <c r="H904" s="3">
        <v>540484.33750000002</v>
      </c>
      <c r="I904" s="3">
        <v>320430.0001</v>
      </c>
      <c r="J904" t="s">
        <v>2000</v>
      </c>
    </row>
    <row r="905" spans="1:10" x14ac:dyDescent="0.35">
      <c r="A905" t="s">
        <v>2001</v>
      </c>
      <c r="B905">
        <v>399350201</v>
      </c>
      <c r="C905">
        <v>52</v>
      </c>
      <c r="D905" s="1">
        <v>25713</v>
      </c>
      <c r="E905" t="s">
        <v>741</v>
      </c>
      <c r="F905" t="s">
        <v>136</v>
      </c>
      <c r="G905" t="s">
        <v>1876</v>
      </c>
      <c r="H905" s="3">
        <v>158143.35819999999</v>
      </c>
      <c r="I905" s="3">
        <v>39745.300999999999</v>
      </c>
      <c r="J905" t="s">
        <v>2002</v>
      </c>
    </row>
    <row r="906" spans="1:10" x14ac:dyDescent="0.35">
      <c r="A906" t="s">
        <v>2003</v>
      </c>
      <c r="B906">
        <v>829001426</v>
      </c>
      <c r="C906">
        <v>61</v>
      </c>
      <c r="D906" s="1">
        <v>22425.75</v>
      </c>
      <c r="E906" t="s">
        <v>741</v>
      </c>
      <c r="F906" t="s">
        <v>109</v>
      </c>
      <c r="G906" t="s">
        <v>1876</v>
      </c>
      <c r="H906" s="3">
        <v>1030232.5568</v>
      </c>
      <c r="I906" s="3">
        <v>539458.94149999996</v>
      </c>
      <c r="J906" t="s">
        <v>2004</v>
      </c>
    </row>
    <row r="907" spans="1:10" x14ac:dyDescent="0.35">
      <c r="A907" t="s">
        <v>2005</v>
      </c>
      <c r="B907">
        <v>422659041</v>
      </c>
      <c r="C907">
        <v>81</v>
      </c>
      <c r="D907" s="1">
        <v>15120.75</v>
      </c>
      <c r="E907" t="s">
        <v>741</v>
      </c>
      <c r="F907" t="s">
        <v>950</v>
      </c>
      <c r="G907" t="s">
        <v>1876</v>
      </c>
      <c r="H907" s="3">
        <v>252864.88099999999</v>
      </c>
      <c r="I907" s="3">
        <v>283297.39120000001</v>
      </c>
      <c r="J907" t="s">
        <v>2006</v>
      </c>
    </row>
    <row r="908" spans="1:10" x14ac:dyDescent="0.35">
      <c r="A908" t="s">
        <v>2007</v>
      </c>
      <c r="B908">
        <v>790275661</v>
      </c>
      <c r="C908">
        <v>79</v>
      </c>
      <c r="D908" s="1">
        <v>15851.25</v>
      </c>
      <c r="E908" t="s">
        <v>741</v>
      </c>
      <c r="F908" t="s">
        <v>217</v>
      </c>
      <c r="G908" t="s">
        <v>1876</v>
      </c>
      <c r="H908" s="3">
        <v>730384.02119999996</v>
      </c>
      <c r="I908" s="3">
        <v>144603.76079999999</v>
      </c>
      <c r="J908" t="s">
        <v>2008</v>
      </c>
    </row>
    <row r="909" spans="1:10" x14ac:dyDescent="0.35">
      <c r="A909" t="s">
        <v>2009</v>
      </c>
      <c r="B909">
        <v>551030874</v>
      </c>
      <c r="C909">
        <v>28</v>
      </c>
      <c r="D909" s="1">
        <v>34479</v>
      </c>
      <c r="E909" t="s">
        <v>741</v>
      </c>
      <c r="F909" t="s">
        <v>112</v>
      </c>
      <c r="G909" t="s">
        <v>1876</v>
      </c>
      <c r="H909" s="3">
        <v>636897.33200000005</v>
      </c>
      <c r="I909" s="3">
        <v>210324.2352</v>
      </c>
      <c r="J909" t="s">
        <v>2010</v>
      </c>
    </row>
    <row r="910" spans="1:10" x14ac:dyDescent="0.35">
      <c r="A910" t="s">
        <v>2011</v>
      </c>
      <c r="B910">
        <v>987000482</v>
      </c>
      <c r="C910">
        <v>41</v>
      </c>
      <c r="D910" s="1">
        <v>29730.75</v>
      </c>
      <c r="E910" t="s">
        <v>741</v>
      </c>
      <c r="F910" t="s">
        <v>1602</v>
      </c>
      <c r="G910" t="s">
        <v>1876</v>
      </c>
      <c r="H910" s="3">
        <v>14079.1828</v>
      </c>
      <c r="I910" s="3">
        <v>11615.325800000001</v>
      </c>
      <c r="J910" t="s">
        <v>2012</v>
      </c>
    </row>
    <row r="911" spans="1:10" x14ac:dyDescent="0.35">
      <c r="A911" t="s">
        <v>2013</v>
      </c>
      <c r="B911">
        <v>852265287</v>
      </c>
      <c r="C911">
        <v>31</v>
      </c>
      <c r="D911" s="1">
        <v>33383.25</v>
      </c>
      <c r="E911" t="s">
        <v>741</v>
      </c>
      <c r="F911" t="s">
        <v>144</v>
      </c>
      <c r="G911" t="s">
        <v>1876</v>
      </c>
      <c r="H911" s="3">
        <v>1016709.9064</v>
      </c>
      <c r="I911" s="3">
        <v>93171.931299999997</v>
      </c>
      <c r="J911" t="s">
        <v>2014</v>
      </c>
    </row>
    <row r="912" spans="1:10" x14ac:dyDescent="0.35">
      <c r="A912" t="s">
        <v>2015</v>
      </c>
      <c r="B912">
        <v>921471761</v>
      </c>
      <c r="C912">
        <v>67</v>
      </c>
      <c r="D912" s="1">
        <v>20234.25</v>
      </c>
      <c r="E912" t="s">
        <v>741</v>
      </c>
      <c r="F912" t="s">
        <v>112</v>
      </c>
      <c r="G912" t="s">
        <v>1876</v>
      </c>
      <c r="H912" s="3">
        <v>374513.1936</v>
      </c>
      <c r="I912" s="3">
        <v>297799.7219</v>
      </c>
      <c r="J912" t="s">
        <v>2016</v>
      </c>
    </row>
    <row r="913" spans="1:10" x14ac:dyDescent="0.35">
      <c r="A913" t="s">
        <v>2017</v>
      </c>
      <c r="B913">
        <v>451071107</v>
      </c>
      <c r="C913">
        <v>35</v>
      </c>
      <c r="D913" s="1">
        <v>31922.25</v>
      </c>
      <c r="E913" t="s">
        <v>741</v>
      </c>
      <c r="F913" t="s">
        <v>186</v>
      </c>
      <c r="G913" t="s">
        <v>1876</v>
      </c>
      <c r="H913" s="3">
        <v>269723.6972</v>
      </c>
      <c r="I913" s="3">
        <v>48044.533600000002</v>
      </c>
      <c r="J913" t="s">
        <v>2018</v>
      </c>
    </row>
    <row r="914" spans="1:10" x14ac:dyDescent="0.35">
      <c r="A914" t="s">
        <v>2019</v>
      </c>
      <c r="B914">
        <v>33263608</v>
      </c>
      <c r="C914">
        <v>32</v>
      </c>
      <c r="D914" s="1">
        <v>33018</v>
      </c>
      <c r="E914" t="s">
        <v>741</v>
      </c>
      <c r="F914" t="s">
        <v>144</v>
      </c>
      <c r="G914" t="s">
        <v>1876</v>
      </c>
      <c r="H914" s="3">
        <v>235700.9215</v>
      </c>
      <c r="I914" s="3">
        <v>102929.9437</v>
      </c>
      <c r="J914" t="s">
        <v>2020</v>
      </c>
    </row>
    <row r="915" spans="1:10" x14ac:dyDescent="0.35">
      <c r="A915" t="s">
        <v>2021</v>
      </c>
      <c r="B915">
        <v>413036041</v>
      </c>
      <c r="C915">
        <v>44</v>
      </c>
      <c r="D915" s="1">
        <v>28635</v>
      </c>
      <c r="E915" t="s">
        <v>741</v>
      </c>
      <c r="F915" t="s">
        <v>1432</v>
      </c>
      <c r="G915" t="s">
        <v>1876</v>
      </c>
      <c r="H915" s="3">
        <v>713832.78269999998</v>
      </c>
      <c r="I915" s="3">
        <v>132798.6213</v>
      </c>
      <c r="J915" t="s">
        <v>2022</v>
      </c>
    </row>
    <row r="916" spans="1:10" x14ac:dyDescent="0.35">
      <c r="A916" t="s">
        <v>2023</v>
      </c>
      <c r="B916">
        <v>722856850</v>
      </c>
      <c r="C916">
        <v>62</v>
      </c>
      <c r="D916" s="1">
        <v>22060.5</v>
      </c>
      <c r="E916" t="s">
        <v>741</v>
      </c>
      <c r="F916" t="s">
        <v>205</v>
      </c>
      <c r="G916" t="s">
        <v>1876</v>
      </c>
      <c r="H916" s="3">
        <v>537536.43610000005</v>
      </c>
      <c r="I916" s="3">
        <v>321145.24400000001</v>
      </c>
      <c r="J916" t="s">
        <v>2024</v>
      </c>
    </row>
    <row r="917" spans="1:10" x14ac:dyDescent="0.35">
      <c r="A917" t="s">
        <v>2025</v>
      </c>
      <c r="B917">
        <v>785675966</v>
      </c>
      <c r="C917">
        <v>78</v>
      </c>
      <c r="D917" s="1">
        <v>16216.5</v>
      </c>
      <c r="E917" t="s">
        <v>741</v>
      </c>
      <c r="F917" t="s">
        <v>60</v>
      </c>
      <c r="G917" t="s">
        <v>1876</v>
      </c>
      <c r="H917" s="3">
        <v>919850.40040000004</v>
      </c>
      <c r="I917" s="3">
        <v>195279.71609999999</v>
      </c>
      <c r="J917" t="s">
        <v>2026</v>
      </c>
    </row>
    <row r="918" spans="1:10" x14ac:dyDescent="0.35">
      <c r="A918" t="s">
        <v>2027</v>
      </c>
      <c r="B918">
        <v>978531360</v>
      </c>
      <c r="C918">
        <v>67</v>
      </c>
      <c r="D918" s="1">
        <v>20234.25</v>
      </c>
      <c r="E918" t="s">
        <v>741</v>
      </c>
      <c r="F918" t="s">
        <v>1104</v>
      </c>
      <c r="G918" t="s">
        <v>1876</v>
      </c>
      <c r="H918" s="3">
        <v>351614.29359999998</v>
      </c>
      <c r="I918" s="3">
        <v>134676.4515</v>
      </c>
      <c r="J918" t="s">
        <v>2028</v>
      </c>
    </row>
    <row r="919" spans="1:10" x14ac:dyDescent="0.35">
      <c r="A919" t="s">
        <v>2029</v>
      </c>
      <c r="B919">
        <v>275081482</v>
      </c>
      <c r="C919">
        <v>31</v>
      </c>
      <c r="D919" s="1">
        <v>33383.25</v>
      </c>
      <c r="E919" t="s">
        <v>741</v>
      </c>
      <c r="F919" t="s">
        <v>612</v>
      </c>
      <c r="G919" t="s">
        <v>1876</v>
      </c>
      <c r="H919" s="3">
        <v>882077.91059999994</v>
      </c>
      <c r="I919" s="3">
        <v>367252.43800000002</v>
      </c>
      <c r="J919" t="s">
        <v>2030</v>
      </c>
    </row>
    <row r="920" spans="1:10" x14ac:dyDescent="0.35">
      <c r="A920" t="s">
        <v>2031</v>
      </c>
      <c r="B920">
        <v>679264656</v>
      </c>
      <c r="C920">
        <v>76</v>
      </c>
      <c r="D920" s="1">
        <v>16947</v>
      </c>
      <c r="E920" t="s">
        <v>741</v>
      </c>
      <c r="F920" t="s">
        <v>112</v>
      </c>
      <c r="G920" t="s">
        <v>1876</v>
      </c>
      <c r="H920" s="3">
        <v>1065754.4324</v>
      </c>
      <c r="I920" s="3">
        <v>280356.10720000003</v>
      </c>
      <c r="J920" t="s">
        <v>2032</v>
      </c>
    </row>
    <row r="921" spans="1:10" x14ac:dyDescent="0.35">
      <c r="A921" t="s">
        <v>2033</v>
      </c>
      <c r="B921">
        <v>898592859</v>
      </c>
      <c r="C921">
        <v>56</v>
      </c>
      <c r="D921" s="1">
        <v>24252</v>
      </c>
      <c r="E921" t="s">
        <v>741</v>
      </c>
      <c r="F921" t="s">
        <v>393</v>
      </c>
      <c r="G921" t="s">
        <v>1876</v>
      </c>
      <c r="H921" s="3">
        <v>152556.65960000001</v>
      </c>
      <c r="I921" s="3">
        <v>108042.2322</v>
      </c>
      <c r="J921" t="s">
        <v>2034</v>
      </c>
    </row>
    <row r="922" spans="1:10" x14ac:dyDescent="0.35">
      <c r="A922" t="s">
        <v>2035</v>
      </c>
      <c r="B922">
        <v>682477275</v>
      </c>
      <c r="C922">
        <v>76</v>
      </c>
      <c r="D922" s="1">
        <v>16947</v>
      </c>
      <c r="E922" t="s">
        <v>741</v>
      </c>
      <c r="F922" t="s">
        <v>373</v>
      </c>
      <c r="G922" t="s">
        <v>1876</v>
      </c>
      <c r="H922" s="3">
        <v>990980.39890000003</v>
      </c>
      <c r="I922" s="3">
        <v>333090.7586</v>
      </c>
      <c r="J922" t="s">
        <v>2036</v>
      </c>
    </row>
    <row r="923" spans="1:10" x14ac:dyDescent="0.35">
      <c r="A923" t="s">
        <v>2037</v>
      </c>
      <c r="B923">
        <v>62664000</v>
      </c>
      <c r="C923">
        <v>40</v>
      </c>
      <c r="D923" s="1">
        <v>30096</v>
      </c>
      <c r="E923" t="s">
        <v>741</v>
      </c>
      <c r="F923" t="s">
        <v>240</v>
      </c>
      <c r="G923" t="s">
        <v>1876</v>
      </c>
      <c r="H923" s="3">
        <v>679198.45990000002</v>
      </c>
      <c r="I923" s="3">
        <v>233046.96090000001</v>
      </c>
      <c r="J923" t="s">
        <v>167</v>
      </c>
    </row>
    <row r="924" spans="1:10" x14ac:dyDescent="0.35">
      <c r="A924" t="s">
        <v>2038</v>
      </c>
      <c r="B924">
        <v>237951204</v>
      </c>
      <c r="C924">
        <v>51</v>
      </c>
      <c r="D924" s="1">
        <v>26078.25</v>
      </c>
      <c r="E924" t="s">
        <v>741</v>
      </c>
      <c r="F924" t="s">
        <v>66</v>
      </c>
      <c r="G924" t="s">
        <v>1876</v>
      </c>
      <c r="H924" s="3">
        <v>878001.60580000002</v>
      </c>
      <c r="I924" s="3">
        <v>278378.15620000003</v>
      </c>
      <c r="J924" t="s">
        <v>2039</v>
      </c>
    </row>
    <row r="925" spans="1:10" x14ac:dyDescent="0.35">
      <c r="A925" t="s">
        <v>2040</v>
      </c>
      <c r="B925">
        <v>960613747</v>
      </c>
      <c r="C925">
        <v>43</v>
      </c>
      <c r="D925" s="1">
        <v>29000.25</v>
      </c>
      <c r="E925" t="s">
        <v>741</v>
      </c>
      <c r="F925" t="s">
        <v>175</v>
      </c>
      <c r="G925" t="s">
        <v>1876</v>
      </c>
      <c r="H925" s="3">
        <v>687073.57490000001</v>
      </c>
      <c r="I925" s="3">
        <v>85884.196899999995</v>
      </c>
      <c r="J925" t="s">
        <v>2041</v>
      </c>
    </row>
    <row r="926" spans="1:10" x14ac:dyDescent="0.35">
      <c r="A926" t="s">
        <v>2042</v>
      </c>
      <c r="B926">
        <v>680696507</v>
      </c>
      <c r="C926">
        <v>73</v>
      </c>
      <c r="D926" s="1">
        <v>18042.75</v>
      </c>
      <c r="E926" t="s">
        <v>741</v>
      </c>
      <c r="F926" t="s">
        <v>192</v>
      </c>
      <c r="G926" t="s">
        <v>1876</v>
      </c>
      <c r="H926" s="3">
        <v>437447.4841</v>
      </c>
      <c r="I926" s="3">
        <v>97829.164600000004</v>
      </c>
      <c r="J926" t="s">
        <v>2043</v>
      </c>
    </row>
    <row r="927" spans="1:10" x14ac:dyDescent="0.35">
      <c r="A927" t="s">
        <v>2044</v>
      </c>
      <c r="B927">
        <v>318998783</v>
      </c>
      <c r="C927">
        <v>53</v>
      </c>
      <c r="D927" s="1">
        <v>25347.75</v>
      </c>
      <c r="E927" t="s">
        <v>741</v>
      </c>
      <c r="F927" t="s">
        <v>1762</v>
      </c>
      <c r="G927" t="s">
        <v>1876</v>
      </c>
      <c r="H927" s="3">
        <v>288823.42119999998</v>
      </c>
      <c r="I927" s="3">
        <v>78559.970600000001</v>
      </c>
      <c r="J927" t="s">
        <v>2045</v>
      </c>
    </row>
    <row r="928" spans="1:10" x14ac:dyDescent="0.35">
      <c r="A928" t="s">
        <v>2046</v>
      </c>
      <c r="B928">
        <v>409970645</v>
      </c>
      <c r="C928">
        <v>39</v>
      </c>
      <c r="D928" s="1">
        <v>30461.25</v>
      </c>
      <c r="E928" t="s">
        <v>741</v>
      </c>
      <c r="F928" t="s">
        <v>63</v>
      </c>
      <c r="G928" t="s">
        <v>1876</v>
      </c>
      <c r="H928" s="3">
        <v>980086.5673</v>
      </c>
      <c r="I928" s="3">
        <v>443739.19380000001</v>
      </c>
      <c r="J928" t="s">
        <v>2047</v>
      </c>
    </row>
    <row r="929" spans="1:10" x14ac:dyDescent="0.35">
      <c r="A929" t="s">
        <v>2048</v>
      </c>
      <c r="B929">
        <v>693108756</v>
      </c>
      <c r="C929">
        <v>41</v>
      </c>
      <c r="D929" s="1">
        <v>29730.75</v>
      </c>
      <c r="E929" t="s">
        <v>741</v>
      </c>
      <c r="F929" t="s">
        <v>84</v>
      </c>
      <c r="G929" t="s">
        <v>1876</v>
      </c>
      <c r="H929" s="3">
        <v>38406.799299999999</v>
      </c>
      <c r="I929" s="3">
        <v>25028.430899999999</v>
      </c>
      <c r="J929" t="s">
        <v>2049</v>
      </c>
    </row>
    <row r="930" spans="1:10" x14ac:dyDescent="0.35">
      <c r="A930" t="s">
        <v>2050</v>
      </c>
      <c r="B930">
        <v>399577975</v>
      </c>
      <c r="C930">
        <v>59</v>
      </c>
      <c r="D930" s="1">
        <v>23156.25</v>
      </c>
      <c r="E930" t="s">
        <v>741</v>
      </c>
      <c r="F930" t="s">
        <v>398</v>
      </c>
      <c r="G930" t="s">
        <v>1876</v>
      </c>
      <c r="H930" s="3">
        <v>137449.45079999999</v>
      </c>
      <c r="I930" s="3">
        <v>52943.492200000001</v>
      </c>
      <c r="J930" t="s">
        <v>2051</v>
      </c>
    </row>
    <row r="931" spans="1:10" x14ac:dyDescent="0.35">
      <c r="A931" t="s">
        <v>2052</v>
      </c>
      <c r="B931">
        <v>86319276</v>
      </c>
      <c r="C931">
        <v>69</v>
      </c>
      <c r="D931" s="1">
        <v>19503.75</v>
      </c>
      <c r="E931" t="s">
        <v>741</v>
      </c>
      <c r="F931" t="s">
        <v>202</v>
      </c>
      <c r="G931" t="s">
        <v>1876</v>
      </c>
      <c r="H931" s="3">
        <v>191149.272</v>
      </c>
      <c r="I931" s="3">
        <v>173076.97719999999</v>
      </c>
      <c r="J931" t="s">
        <v>2053</v>
      </c>
    </row>
    <row r="932" spans="1:10" x14ac:dyDescent="0.35">
      <c r="A932" t="s">
        <v>2054</v>
      </c>
      <c r="B932">
        <v>60755955</v>
      </c>
      <c r="C932">
        <v>25</v>
      </c>
      <c r="D932" s="1">
        <v>35574.75</v>
      </c>
      <c r="E932" t="s">
        <v>741</v>
      </c>
      <c r="F932" t="s">
        <v>220</v>
      </c>
      <c r="G932" t="s">
        <v>1876</v>
      </c>
      <c r="H932" s="3">
        <v>1029868.1335999999</v>
      </c>
      <c r="I932" s="3">
        <v>349792.53580000001</v>
      </c>
      <c r="J932" t="s">
        <v>2055</v>
      </c>
    </row>
    <row r="933" spans="1:10" x14ac:dyDescent="0.35">
      <c r="A933" t="s">
        <v>2056</v>
      </c>
      <c r="B933">
        <v>949400175</v>
      </c>
      <c r="C933">
        <v>39</v>
      </c>
      <c r="D933" s="1">
        <v>30461.25</v>
      </c>
      <c r="E933" t="s">
        <v>741</v>
      </c>
      <c r="F933" t="s">
        <v>101</v>
      </c>
      <c r="G933" t="s">
        <v>1876</v>
      </c>
      <c r="H933" s="3">
        <v>200417.34169999999</v>
      </c>
      <c r="I933" s="3">
        <v>103952.7311</v>
      </c>
      <c r="J933" t="s">
        <v>2057</v>
      </c>
    </row>
    <row r="934" spans="1:10" x14ac:dyDescent="0.35">
      <c r="A934" t="s">
        <v>2058</v>
      </c>
      <c r="B934">
        <v>734355758</v>
      </c>
      <c r="C934">
        <v>23</v>
      </c>
      <c r="D934" s="1">
        <v>36305.25</v>
      </c>
      <c r="E934" t="s">
        <v>741</v>
      </c>
      <c r="F934" t="s">
        <v>776</v>
      </c>
      <c r="G934" t="s">
        <v>1876</v>
      </c>
      <c r="H934" s="3">
        <v>641482.78960000002</v>
      </c>
      <c r="I934" s="3">
        <v>344635.15740000003</v>
      </c>
      <c r="J934" t="s">
        <v>2059</v>
      </c>
    </row>
    <row r="935" spans="1:10" x14ac:dyDescent="0.35">
      <c r="A935" t="s">
        <v>2060</v>
      </c>
      <c r="B935">
        <v>298078818</v>
      </c>
      <c r="C935">
        <v>52</v>
      </c>
      <c r="D935" s="1">
        <v>25713</v>
      </c>
      <c r="E935" t="s">
        <v>741</v>
      </c>
      <c r="F935" t="s">
        <v>139</v>
      </c>
      <c r="G935" t="s">
        <v>1876</v>
      </c>
      <c r="H935" s="3">
        <v>173531.57070000001</v>
      </c>
      <c r="I935" s="3">
        <v>50588.475100000003</v>
      </c>
      <c r="J935" t="s">
        <v>2061</v>
      </c>
    </row>
    <row r="936" spans="1:10" x14ac:dyDescent="0.35">
      <c r="A936" t="s">
        <v>2062</v>
      </c>
      <c r="B936">
        <v>410815863</v>
      </c>
      <c r="C936">
        <v>39</v>
      </c>
      <c r="D936" s="1">
        <v>30461.25</v>
      </c>
      <c r="E936" t="s">
        <v>741</v>
      </c>
      <c r="F936" t="s">
        <v>243</v>
      </c>
      <c r="G936" t="s">
        <v>1876</v>
      </c>
      <c r="H936" s="3">
        <v>941649.19660000002</v>
      </c>
      <c r="I936" s="3">
        <v>362411.03950000001</v>
      </c>
      <c r="J936" t="s">
        <v>2063</v>
      </c>
    </row>
    <row r="937" spans="1:10" x14ac:dyDescent="0.35">
      <c r="A937" t="s">
        <v>2064</v>
      </c>
      <c r="B937">
        <v>632127868</v>
      </c>
      <c r="C937">
        <v>37</v>
      </c>
      <c r="D937" s="1">
        <v>31191.75</v>
      </c>
      <c r="E937" t="s">
        <v>741</v>
      </c>
      <c r="F937" t="s">
        <v>290</v>
      </c>
      <c r="G937" t="s">
        <v>2065</v>
      </c>
      <c r="H937" s="3">
        <v>941401.34950000001</v>
      </c>
      <c r="I937" s="3">
        <v>365816.28529999999</v>
      </c>
      <c r="J937" t="s">
        <v>2066</v>
      </c>
    </row>
    <row r="938" spans="1:10" x14ac:dyDescent="0.35">
      <c r="A938" t="s">
        <v>2067</v>
      </c>
      <c r="B938">
        <v>82561349</v>
      </c>
      <c r="C938">
        <v>40</v>
      </c>
      <c r="D938" s="1">
        <v>30096</v>
      </c>
      <c r="E938" t="s">
        <v>741</v>
      </c>
      <c r="F938" t="s">
        <v>547</v>
      </c>
      <c r="G938" t="s">
        <v>2065</v>
      </c>
      <c r="H938" s="3">
        <v>609698.13119999995</v>
      </c>
      <c r="I938" s="3">
        <v>279851.44219999999</v>
      </c>
      <c r="J938" t="s">
        <v>2068</v>
      </c>
    </row>
    <row r="939" spans="1:10" x14ac:dyDescent="0.35">
      <c r="A939" t="s">
        <v>2069</v>
      </c>
      <c r="B939">
        <v>236168567</v>
      </c>
      <c r="C939">
        <v>60</v>
      </c>
      <c r="D939" s="1">
        <v>22791</v>
      </c>
      <c r="E939" t="s">
        <v>741</v>
      </c>
      <c r="F939" t="s">
        <v>612</v>
      </c>
      <c r="G939" t="s">
        <v>2065</v>
      </c>
      <c r="H939" s="3">
        <v>623735.05920000002</v>
      </c>
      <c r="I939" s="3">
        <v>269907.17109999998</v>
      </c>
      <c r="J939" t="s">
        <v>2070</v>
      </c>
    </row>
    <row r="940" spans="1:10" x14ac:dyDescent="0.35">
      <c r="A940" t="s">
        <v>2071</v>
      </c>
      <c r="B940">
        <v>458976633</v>
      </c>
      <c r="C940">
        <v>44</v>
      </c>
      <c r="D940" s="1">
        <v>28635</v>
      </c>
      <c r="E940" t="s">
        <v>741</v>
      </c>
      <c r="F940" t="s">
        <v>588</v>
      </c>
      <c r="G940" t="s">
        <v>2065</v>
      </c>
      <c r="H940" s="3">
        <v>202809.74400000001</v>
      </c>
      <c r="I940" s="3">
        <v>101709.0866</v>
      </c>
      <c r="J940" t="s">
        <v>2072</v>
      </c>
    </row>
    <row r="941" spans="1:10" x14ac:dyDescent="0.35">
      <c r="A941" t="s">
        <v>2073</v>
      </c>
      <c r="B941">
        <v>266596220</v>
      </c>
      <c r="C941">
        <v>28</v>
      </c>
      <c r="D941" s="1">
        <v>34479</v>
      </c>
      <c r="E941" t="s">
        <v>741</v>
      </c>
      <c r="F941" t="s">
        <v>95</v>
      </c>
      <c r="G941" t="s">
        <v>2065</v>
      </c>
      <c r="H941" s="3">
        <v>153872.47169999999</v>
      </c>
      <c r="I941" s="3">
        <v>151325.617</v>
      </c>
      <c r="J941" t="s">
        <v>2074</v>
      </c>
    </row>
    <row r="942" spans="1:10" x14ac:dyDescent="0.35">
      <c r="A942" t="s">
        <v>2075</v>
      </c>
      <c r="B942">
        <v>364056266</v>
      </c>
      <c r="C942">
        <v>41</v>
      </c>
      <c r="D942" s="1">
        <v>29730.75</v>
      </c>
      <c r="E942" t="s">
        <v>741</v>
      </c>
      <c r="F942" t="s">
        <v>953</v>
      </c>
      <c r="G942" t="s">
        <v>2065</v>
      </c>
      <c r="H942" s="3">
        <v>508649.83020000003</v>
      </c>
      <c r="I942" s="3">
        <v>354622.06469999999</v>
      </c>
      <c r="J942" t="s">
        <v>2076</v>
      </c>
    </row>
    <row r="943" spans="1:10" x14ac:dyDescent="0.35">
      <c r="A943" t="s">
        <v>2077</v>
      </c>
      <c r="B943">
        <v>680950958</v>
      </c>
      <c r="C943">
        <v>58</v>
      </c>
      <c r="D943" s="1">
        <v>23521.5</v>
      </c>
      <c r="E943" t="s">
        <v>741</v>
      </c>
      <c r="F943" t="s">
        <v>63</v>
      </c>
      <c r="G943" t="s">
        <v>2065</v>
      </c>
      <c r="H943" s="3">
        <v>213337.18</v>
      </c>
      <c r="I943" s="3">
        <v>60222.038200000003</v>
      </c>
      <c r="J943" t="s">
        <v>2078</v>
      </c>
    </row>
    <row r="944" spans="1:10" x14ac:dyDescent="0.35">
      <c r="A944" t="s">
        <v>2079</v>
      </c>
      <c r="B944">
        <v>422083653</v>
      </c>
      <c r="C944">
        <v>21</v>
      </c>
      <c r="D944" s="1">
        <v>37035.75</v>
      </c>
      <c r="E944" t="s">
        <v>741</v>
      </c>
      <c r="F944" t="s">
        <v>444</v>
      </c>
      <c r="G944" t="s">
        <v>2065</v>
      </c>
      <c r="H944" s="3">
        <v>425498.087</v>
      </c>
      <c r="I944" s="3">
        <v>145323.962</v>
      </c>
      <c r="J944" t="s">
        <v>2080</v>
      </c>
    </row>
    <row r="945" spans="1:10" x14ac:dyDescent="0.35">
      <c r="A945" t="s">
        <v>2081</v>
      </c>
      <c r="B945">
        <v>962101713</v>
      </c>
      <c r="C945">
        <v>26</v>
      </c>
      <c r="D945" s="1">
        <v>35209.5</v>
      </c>
      <c r="E945" t="s">
        <v>741</v>
      </c>
      <c r="F945" t="s">
        <v>588</v>
      </c>
      <c r="G945" t="s">
        <v>2065</v>
      </c>
      <c r="H945" s="3">
        <v>514861.52149999997</v>
      </c>
      <c r="I945" s="3">
        <v>154035.28260000001</v>
      </c>
      <c r="J945" t="s">
        <v>2082</v>
      </c>
    </row>
    <row r="946" spans="1:10" x14ac:dyDescent="0.35">
      <c r="A946" t="s">
        <v>2083</v>
      </c>
      <c r="B946">
        <v>398534543</v>
      </c>
      <c r="C946">
        <v>78</v>
      </c>
      <c r="D946" s="1">
        <v>16216.5</v>
      </c>
      <c r="E946" t="s">
        <v>741</v>
      </c>
      <c r="F946" t="s">
        <v>370</v>
      </c>
      <c r="G946" t="s">
        <v>2065</v>
      </c>
      <c r="H946" s="3">
        <v>2380126.6118999999</v>
      </c>
      <c r="I946" s="3">
        <v>537973.82319999998</v>
      </c>
      <c r="J946" t="s">
        <v>2084</v>
      </c>
    </row>
    <row r="947" spans="1:10" x14ac:dyDescent="0.35">
      <c r="A947" t="s">
        <v>2085</v>
      </c>
      <c r="B947">
        <v>202308669</v>
      </c>
      <c r="C947">
        <v>76</v>
      </c>
      <c r="D947" s="1">
        <v>16947</v>
      </c>
      <c r="E947" t="s">
        <v>741</v>
      </c>
      <c r="F947" t="s">
        <v>109</v>
      </c>
      <c r="G947" t="s">
        <v>2065</v>
      </c>
      <c r="H947" s="3">
        <v>151010.29139999999</v>
      </c>
      <c r="I947" s="3">
        <v>122548.69070000001</v>
      </c>
      <c r="J947" t="s">
        <v>2086</v>
      </c>
    </row>
    <row r="948" spans="1:10" x14ac:dyDescent="0.35">
      <c r="A948" t="s">
        <v>2087</v>
      </c>
      <c r="B948">
        <v>958854196</v>
      </c>
      <c r="C948">
        <v>59</v>
      </c>
      <c r="D948" s="1">
        <v>23156.25</v>
      </c>
      <c r="E948" t="s">
        <v>741</v>
      </c>
      <c r="F948" t="s">
        <v>121</v>
      </c>
      <c r="G948" t="s">
        <v>2065</v>
      </c>
      <c r="H948" s="3">
        <v>513784.674</v>
      </c>
      <c r="I948" s="3">
        <v>270329.78230000002</v>
      </c>
      <c r="J948" t="s">
        <v>2088</v>
      </c>
    </row>
    <row r="949" spans="1:10" x14ac:dyDescent="0.35">
      <c r="A949" t="s">
        <v>2089</v>
      </c>
      <c r="B949">
        <v>605959171</v>
      </c>
      <c r="C949">
        <v>74</v>
      </c>
      <c r="D949" s="1">
        <v>17677.5</v>
      </c>
      <c r="E949" t="s">
        <v>741</v>
      </c>
      <c r="F949" t="s">
        <v>1186</v>
      </c>
      <c r="G949" t="s">
        <v>2065</v>
      </c>
      <c r="H949" s="3">
        <v>855084.96120000002</v>
      </c>
      <c r="I949" s="3">
        <v>133476.67689999999</v>
      </c>
      <c r="J949" t="s">
        <v>2090</v>
      </c>
    </row>
    <row r="950" spans="1:10" x14ac:dyDescent="0.35">
      <c r="A950" t="s">
        <v>2091</v>
      </c>
      <c r="B950">
        <v>500749732</v>
      </c>
      <c r="C950">
        <v>40</v>
      </c>
      <c r="D950" s="1">
        <v>30096</v>
      </c>
      <c r="E950" t="s">
        <v>741</v>
      </c>
      <c r="F950" t="s">
        <v>12</v>
      </c>
      <c r="G950" t="s">
        <v>2065</v>
      </c>
      <c r="H950" s="3">
        <v>207152.25</v>
      </c>
      <c r="I950" s="3">
        <v>97444.418399999995</v>
      </c>
      <c r="J950" t="s">
        <v>2092</v>
      </c>
    </row>
    <row r="951" spans="1:10" x14ac:dyDescent="0.35">
      <c r="A951" t="s">
        <v>2093</v>
      </c>
      <c r="B951">
        <v>202455505</v>
      </c>
      <c r="C951">
        <v>62</v>
      </c>
      <c r="D951" s="1">
        <v>22060.5</v>
      </c>
      <c r="E951" t="s">
        <v>741</v>
      </c>
      <c r="F951" t="s">
        <v>638</v>
      </c>
      <c r="G951" t="s">
        <v>2065</v>
      </c>
      <c r="H951" s="3">
        <v>476277.94679999998</v>
      </c>
      <c r="I951" s="3">
        <v>341354.27639999997</v>
      </c>
      <c r="J951" t="s">
        <v>2094</v>
      </c>
    </row>
    <row r="952" spans="1:10" x14ac:dyDescent="0.35">
      <c r="A952" t="s">
        <v>2095</v>
      </c>
      <c r="B952">
        <v>50505862</v>
      </c>
      <c r="C952">
        <v>21</v>
      </c>
      <c r="D952" s="1">
        <v>37035.75</v>
      </c>
      <c r="E952" t="s">
        <v>741</v>
      </c>
      <c r="F952" t="s">
        <v>320</v>
      </c>
      <c r="G952" t="s">
        <v>2065</v>
      </c>
      <c r="H952" s="3">
        <v>307762.402</v>
      </c>
      <c r="I952" s="3">
        <v>234087.08549999999</v>
      </c>
      <c r="J952" t="s">
        <v>2096</v>
      </c>
    </row>
    <row r="953" spans="1:10" x14ac:dyDescent="0.35">
      <c r="A953" t="s">
        <v>2097</v>
      </c>
      <c r="B953">
        <v>992336100</v>
      </c>
      <c r="C953">
        <v>51</v>
      </c>
      <c r="D953" s="1">
        <v>26078.25</v>
      </c>
      <c r="E953" t="s">
        <v>741</v>
      </c>
      <c r="F953" t="s">
        <v>323</v>
      </c>
      <c r="G953" t="s">
        <v>2065</v>
      </c>
      <c r="H953" s="3">
        <v>1011443.268</v>
      </c>
      <c r="I953" s="3">
        <v>210004.15030000001</v>
      </c>
      <c r="J953" t="s">
        <v>2098</v>
      </c>
    </row>
    <row r="954" spans="1:10" x14ac:dyDescent="0.35">
      <c r="A954" t="s">
        <v>2099</v>
      </c>
      <c r="B954">
        <v>698205626</v>
      </c>
      <c r="C954">
        <v>37</v>
      </c>
      <c r="D954" s="1">
        <v>31191.75</v>
      </c>
      <c r="E954" t="s">
        <v>741</v>
      </c>
      <c r="F954" t="s">
        <v>638</v>
      </c>
      <c r="G954" t="s">
        <v>2065</v>
      </c>
      <c r="H954" s="3">
        <v>627661.98809999996</v>
      </c>
      <c r="I954" s="3">
        <v>386775.49530000001</v>
      </c>
      <c r="J954" t="s">
        <v>2100</v>
      </c>
    </row>
    <row r="955" spans="1:10" x14ac:dyDescent="0.35">
      <c r="A955" t="s">
        <v>2101</v>
      </c>
      <c r="B955">
        <v>900885875</v>
      </c>
      <c r="C955">
        <v>43</v>
      </c>
      <c r="D955" s="1">
        <v>29000.25</v>
      </c>
      <c r="E955" t="s">
        <v>741</v>
      </c>
      <c r="F955" t="s">
        <v>1492</v>
      </c>
      <c r="G955" t="s">
        <v>2065</v>
      </c>
      <c r="H955" s="3">
        <v>1166648.1713</v>
      </c>
      <c r="I955" s="3">
        <v>389467.5098</v>
      </c>
      <c r="J955" t="s">
        <v>2102</v>
      </c>
    </row>
    <row r="956" spans="1:10" x14ac:dyDescent="0.35">
      <c r="A956" t="s">
        <v>2103</v>
      </c>
      <c r="B956">
        <v>717625204</v>
      </c>
      <c r="C956">
        <v>33</v>
      </c>
      <c r="D956" s="1">
        <v>32652.75</v>
      </c>
      <c r="E956" t="s">
        <v>741</v>
      </c>
      <c r="F956" t="s">
        <v>69</v>
      </c>
      <c r="G956" t="s">
        <v>2065</v>
      </c>
      <c r="H956" s="3">
        <v>484808.7034</v>
      </c>
      <c r="I956" s="3">
        <v>249833.88769999999</v>
      </c>
      <c r="J956" t="s">
        <v>2104</v>
      </c>
    </row>
    <row r="957" spans="1:10" x14ac:dyDescent="0.35">
      <c r="A957" t="s">
        <v>2105</v>
      </c>
      <c r="B957">
        <v>97710211</v>
      </c>
      <c r="C957">
        <v>32</v>
      </c>
      <c r="D957" s="1">
        <v>33018</v>
      </c>
      <c r="E957" t="s">
        <v>741</v>
      </c>
      <c r="F957" t="s">
        <v>172</v>
      </c>
      <c r="G957" t="s">
        <v>2065</v>
      </c>
      <c r="H957" s="3">
        <v>350343.25819999998</v>
      </c>
      <c r="I957" s="3">
        <v>192916.28760000001</v>
      </c>
      <c r="J957" t="s">
        <v>2106</v>
      </c>
    </row>
    <row r="958" spans="1:10" x14ac:dyDescent="0.35">
      <c r="A958" t="s">
        <v>2107</v>
      </c>
      <c r="B958">
        <v>791457586</v>
      </c>
      <c r="C958">
        <v>80</v>
      </c>
      <c r="D958" s="1">
        <v>15486</v>
      </c>
      <c r="E958" t="s">
        <v>741</v>
      </c>
      <c r="F958" t="s">
        <v>825</v>
      </c>
      <c r="G958" t="s">
        <v>2065</v>
      </c>
      <c r="H958" s="3">
        <v>160756.04740000001</v>
      </c>
      <c r="I958" s="3">
        <v>181743.64240000001</v>
      </c>
      <c r="J958" t="s">
        <v>2108</v>
      </c>
    </row>
    <row r="959" spans="1:10" x14ac:dyDescent="0.35">
      <c r="A959" t="s">
        <v>2109</v>
      </c>
      <c r="B959">
        <v>620975002</v>
      </c>
      <c r="C959">
        <v>38</v>
      </c>
      <c r="D959" s="1">
        <v>30826.5</v>
      </c>
      <c r="E959" t="s">
        <v>741</v>
      </c>
      <c r="F959" t="s">
        <v>101</v>
      </c>
      <c r="G959" t="s">
        <v>2065</v>
      </c>
      <c r="H959" s="3">
        <v>1769278.68</v>
      </c>
      <c r="I959" s="3">
        <v>487849.10800000001</v>
      </c>
      <c r="J959" t="s">
        <v>2110</v>
      </c>
    </row>
    <row r="960" spans="1:10" x14ac:dyDescent="0.35">
      <c r="A960" t="s">
        <v>2111</v>
      </c>
      <c r="B960">
        <v>191350100</v>
      </c>
      <c r="C960">
        <v>47</v>
      </c>
      <c r="D960" s="1">
        <v>27539.25</v>
      </c>
      <c r="E960" t="s">
        <v>741</v>
      </c>
      <c r="F960" t="s">
        <v>542</v>
      </c>
      <c r="G960" t="s">
        <v>2065</v>
      </c>
      <c r="H960" s="3">
        <v>3123544.4654999999</v>
      </c>
      <c r="I960" s="3">
        <v>1712270.2842999999</v>
      </c>
      <c r="J960" t="s">
        <v>2112</v>
      </c>
    </row>
    <row r="961" spans="1:10" x14ac:dyDescent="0.35">
      <c r="A961" t="s">
        <v>2113</v>
      </c>
      <c r="B961">
        <v>99730338</v>
      </c>
      <c r="C961">
        <v>77</v>
      </c>
      <c r="D961" s="1">
        <v>16581.75</v>
      </c>
      <c r="E961" t="s">
        <v>741</v>
      </c>
      <c r="F961" t="s">
        <v>633</v>
      </c>
      <c r="G961" t="s">
        <v>2065</v>
      </c>
      <c r="H961" s="3">
        <v>391405.92349999998</v>
      </c>
      <c r="I961" s="3">
        <v>37946.472600000001</v>
      </c>
      <c r="J961" t="s">
        <v>2114</v>
      </c>
    </row>
    <row r="962" spans="1:10" x14ac:dyDescent="0.35">
      <c r="A962" t="s">
        <v>2115</v>
      </c>
      <c r="B962">
        <v>380741591</v>
      </c>
      <c r="C962">
        <v>47</v>
      </c>
      <c r="D962" s="1">
        <v>27539.25</v>
      </c>
      <c r="E962" t="s">
        <v>741</v>
      </c>
      <c r="F962" t="s">
        <v>260</v>
      </c>
      <c r="G962" t="s">
        <v>2065</v>
      </c>
      <c r="H962" s="3">
        <v>1282034.4867</v>
      </c>
      <c r="I962" s="3">
        <v>572699.43240000005</v>
      </c>
      <c r="J962" t="s">
        <v>2116</v>
      </c>
    </row>
    <row r="963" spans="1:10" x14ac:dyDescent="0.35">
      <c r="A963" t="s">
        <v>2117</v>
      </c>
      <c r="B963">
        <v>914905766</v>
      </c>
      <c r="C963">
        <v>36</v>
      </c>
      <c r="D963" s="1">
        <v>31557</v>
      </c>
      <c r="E963" t="s">
        <v>741</v>
      </c>
      <c r="F963" t="s">
        <v>1093</v>
      </c>
      <c r="G963" t="s">
        <v>2065</v>
      </c>
      <c r="H963" s="3">
        <v>66334.720300000001</v>
      </c>
      <c r="I963" s="3">
        <v>37557.157800000001</v>
      </c>
      <c r="J963" t="s">
        <v>2118</v>
      </c>
    </row>
    <row r="964" spans="1:10" x14ac:dyDescent="0.35">
      <c r="A964" t="s">
        <v>2119</v>
      </c>
      <c r="B964">
        <v>726027966</v>
      </c>
      <c r="C964">
        <v>55</v>
      </c>
      <c r="D964" s="1">
        <v>24617.25</v>
      </c>
      <c r="E964" t="s">
        <v>741</v>
      </c>
      <c r="F964" t="s">
        <v>456</v>
      </c>
      <c r="G964" t="s">
        <v>2065</v>
      </c>
      <c r="H964" s="3">
        <v>301089.9902</v>
      </c>
      <c r="I964" s="3">
        <v>113900.14019999999</v>
      </c>
      <c r="J964" t="s">
        <v>1686</v>
      </c>
    </row>
    <row r="965" spans="1:10" x14ac:dyDescent="0.35">
      <c r="A965" t="s">
        <v>2120</v>
      </c>
      <c r="B965">
        <v>919517989</v>
      </c>
      <c r="C965">
        <v>24</v>
      </c>
      <c r="D965" s="1">
        <v>35940</v>
      </c>
      <c r="E965" t="s">
        <v>741</v>
      </c>
      <c r="F965" t="s">
        <v>511</v>
      </c>
      <c r="G965" t="s">
        <v>2065</v>
      </c>
      <c r="H965" s="3">
        <v>1236148.3373</v>
      </c>
      <c r="I965" s="3">
        <v>170534.3327</v>
      </c>
      <c r="J965" t="s">
        <v>2121</v>
      </c>
    </row>
    <row r="966" spans="1:10" x14ac:dyDescent="0.35">
      <c r="A966" t="s">
        <v>2122</v>
      </c>
      <c r="B966">
        <v>318255015</v>
      </c>
      <c r="C966">
        <v>64</v>
      </c>
      <c r="D966" s="1">
        <v>21330</v>
      </c>
      <c r="E966" t="s">
        <v>741</v>
      </c>
      <c r="F966" t="s">
        <v>263</v>
      </c>
      <c r="G966" t="s">
        <v>2065</v>
      </c>
      <c r="H966" s="3">
        <v>963625.90599999996</v>
      </c>
      <c r="I966" s="3">
        <v>541771.8983</v>
      </c>
      <c r="J966" t="s">
        <v>2123</v>
      </c>
    </row>
    <row r="967" spans="1:10" x14ac:dyDescent="0.35">
      <c r="A967" t="s">
        <v>2124</v>
      </c>
      <c r="B967">
        <v>262721547</v>
      </c>
      <c r="C967">
        <v>83</v>
      </c>
      <c r="D967" s="1">
        <v>14390.25</v>
      </c>
      <c r="E967" t="s">
        <v>741</v>
      </c>
      <c r="F967" t="s">
        <v>641</v>
      </c>
      <c r="G967" t="s">
        <v>2065</v>
      </c>
      <c r="H967" s="3">
        <v>868683.63970000006</v>
      </c>
      <c r="I967" s="3">
        <v>149828.00390000001</v>
      </c>
      <c r="J967" t="s">
        <v>2125</v>
      </c>
    </row>
    <row r="968" spans="1:10" x14ac:dyDescent="0.35">
      <c r="A968" t="s">
        <v>2126</v>
      </c>
      <c r="B968">
        <v>346926199</v>
      </c>
      <c r="C968">
        <v>41</v>
      </c>
      <c r="D968" s="1">
        <v>29730.75</v>
      </c>
      <c r="E968" t="s">
        <v>741</v>
      </c>
      <c r="F968" t="s">
        <v>45</v>
      </c>
      <c r="G968" t="s">
        <v>2065</v>
      </c>
      <c r="H968" s="3">
        <v>1182517.8378000001</v>
      </c>
      <c r="I968" s="3">
        <v>169617.40239999999</v>
      </c>
      <c r="J968" t="s">
        <v>2127</v>
      </c>
    </row>
    <row r="969" spans="1:10" x14ac:dyDescent="0.35">
      <c r="A969" t="s">
        <v>2128</v>
      </c>
      <c r="B969">
        <v>982383276</v>
      </c>
      <c r="C969">
        <v>22</v>
      </c>
      <c r="D969" s="1">
        <v>36670.5</v>
      </c>
      <c r="E969" t="s">
        <v>741</v>
      </c>
      <c r="F969" t="s">
        <v>229</v>
      </c>
      <c r="G969" t="s">
        <v>2065</v>
      </c>
      <c r="H969" s="3">
        <v>2709947.0175999999</v>
      </c>
      <c r="I969" s="3">
        <v>585630.10869999998</v>
      </c>
      <c r="J969" t="s">
        <v>2129</v>
      </c>
    </row>
    <row r="970" spans="1:10" x14ac:dyDescent="0.35">
      <c r="A970" t="s">
        <v>2130</v>
      </c>
      <c r="B970">
        <v>685862122</v>
      </c>
      <c r="C970">
        <v>70</v>
      </c>
      <c r="D970" s="1">
        <v>19138.5</v>
      </c>
      <c r="E970" t="s">
        <v>741</v>
      </c>
      <c r="F970" t="s">
        <v>406</v>
      </c>
      <c r="G970" t="s">
        <v>2065</v>
      </c>
      <c r="H970" s="3">
        <v>549058.65110000002</v>
      </c>
      <c r="I970" s="3">
        <v>193966.5141</v>
      </c>
      <c r="J970" t="s">
        <v>2131</v>
      </c>
    </row>
    <row r="971" spans="1:10" x14ac:dyDescent="0.35">
      <c r="A971" t="s">
        <v>2132</v>
      </c>
      <c r="B971">
        <v>844326792</v>
      </c>
      <c r="C971">
        <v>66</v>
      </c>
      <c r="D971" s="1">
        <v>20599.5</v>
      </c>
      <c r="E971" t="s">
        <v>741</v>
      </c>
      <c r="F971" t="s">
        <v>217</v>
      </c>
      <c r="G971" t="s">
        <v>2065</v>
      </c>
      <c r="H971" s="3">
        <v>826021.00769999996</v>
      </c>
      <c r="I971" s="3">
        <v>441629.21149999998</v>
      </c>
      <c r="J971" t="s">
        <v>2133</v>
      </c>
    </row>
    <row r="972" spans="1:10" x14ac:dyDescent="0.35">
      <c r="A972" t="s">
        <v>2134</v>
      </c>
      <c r="B972">
        <v>806218567</v>
      </c>
      <c r="C972">
        <v>71</v>
      </c>
      <c r="D972" s="1">
        <v>18773.25</v>
      </c>
      <c r="E972" t="s">
        <v>741</v>
      </c>
      <c r="F972" t="s">
        <v>393</v>
      </c>
      <c r="G972" t="s">
        <v>2065</v>
      </c>
      <c r="H972" s="3">
        <v>178265.14290000001</v>
      </c>
      <c r="I972" s="3">
        <v>75294.362099999998</v>
      </c>
      <c r="J972" t="s">
        <v>2135</v>
      </c>
    </row>
    <row r="973" spans="1:10" x14ac:dyDescent="0.35">
      <c r="A973" t="s">
        <v>2136</v>
      </c>
      <c r="B973">
        <v>490053873</v>
      </c>
      <c r="C973">
        <v>63</v>
      </c>
      <c r="D973" s="1">
        <v>21695.25</v>
      </c>
      <c r="E973" t="s">
        <v>741</v>
      </c>
      <c r="F973" t="s">
        <v>502</v>
      </c>
      <c r="G973" t="s">
        <v>2065</v>
      </c>
      <c r="H973" s="3">
        <v>1073972.8570999999</v>
      </c>
      <c r="I973" s="3">
        <v>181444.88800000001</v>
      </c>
      <c r="J973" t="s">
        <v>2137</v>
      </c>
    </row>
    <row r="974" spans="1:10" x14ac:dyDescent="0.35">
      <c r="A974" t="s">
        <v>2138</v>
      </c>
      <c r="B974">
        <v>293382229</v>
      </c>
      <c r="C974">
        <v>85</v>
      </c>
      <c r="D974" s="1">
        <v>13659.75</v>
      </c>
      <c r="E974" t="s">
        <v>741</v>
      </c>
      <c r="F974" t="s">
        <v>776</v>
      </c>
      <c r="G974" t="s">
        <v>2065</v>
      </c>
      <c r="H974" s="3">
        <v>951121.85309999995</v>
      </c>
      <c r="I974" s="3">
        <v>301822.66810000001</v>
      </c>
      <c r="J974" t="s">
        <v>2139</v>
      </c>
    </row>
    <row r="975" spans="1:10" x14ac:dyDescent="0.35">
      <c r="A975" t="s">
        <v>2140</v>
      </c>
      <c r="B975">
        <v>841019660</v>
      </c>
      <c r="C975">
        <v>25</v>
      </c>
      <c r="D975" s="1">
        <v>35574.75</v>
      </c>
      <c r="E975" t="s">
        <v>741</v>
      </c>
      <c r="F975" t="s">
        <v>950</v>
      </c>
      <c r="G975" t="s">
        <v>2065</v>
      </c>
      <c r="H975" s="3">
        <v>443776.82909999997</v>
      </c>
      <c r="I975" s="3">
        <v>173072.9633</v>
      </c>
      <c r="J975" t="s">
        <v>2141</v>
      </c>
    </row>
    <row r="976" spans="1:10" x14ac:dyDescent="0.35">
      <c r="A976" t="s">
        <v>2142</v>
      </c>
      <c r="B976">
        <v>965515907</v>
      </c>
      <c r="C976">
        <v>68</v>
      </c>
      <c r="D976" s="1">
        <v>19869</v>
      </c>
      <c r="E976" t="s">
        <v>741</v>
      </c>
      <c r="F976" t="s">
        <v>847</v>
      </c>
      <c r="G976" t="s">
        <v>2065</v>
      </c>
      <c r="H976" s="3">
        <v>528116.25120000006</v>
      </c>
      <c r="I976" s="3">
        <v>211564.6428</v>
      </c>
      <c r="J976" t="s">
        <v>2143</v>
      </c>
    </row>
    <row r="977" spans="1:10" x14ac:dyDescent="0.35">
      <c r="A977" t="s">
        <v>2144</v>
      </c>
      <c r="B977">
        <v>247238450</v>
      </c>
      <c r="C977">
        <v>64</v>
      </c>
      <c r="D977" s="1">
        <v>21330</v>
      </c>
      <c r="E977" t="s">
        <v>741</v>
      </c>
      <c r="F977" t="s">
        <v>293</v>
      </c>
      <c r="G977" t="s">
        <v>2065</v>
      </c>
      <c r="H977" s="3">
        <v>204249.00520000001</v>
      </c>
      <c r="I977" s="3">
        <v>50869.563600000001</v>
      </c>
      <c r="J977" t="s">
        <v>2145</v>
      </c>
    </row>
    <row r="978" spans="1:10" x14ac:dyDescent="0.35">
      <c r="A978" t="s">
        <v>2146</v>
      </c>
      <c r="B978">
        <v>741790644</v>
      </c>
      <c r="C978">
        <v>60</v>
      </c>
      <c r="D978" s="1">
        <v>22791</v>
      </c>
      <c r="E978" t="s">
        <v>741</v>
      </c>
      <c r="F978" t="s">
        <v>217</v>
      </c>
      <c r="G978" t="s">
        <v>2065</v>
      </c>
      <c r="H978" s="3">
        <v>167605.97260000001</v>
      </c>
      <c r="I978" s="3">
        <v>84228.2552</v>
      </c>
      <c r="J978" t="s">
        <v>2147</v>
      </c>
    </row>
    <row r="979" spans="1:10" x14ac:dyDescent="0.35">
      <c r="A979" t="s">
        <v>2148</v>
      </c>
      <c r="B979">
        <v>64911273</v>
      </c>
      <c r="C979">
        <v>61</v>
      </c>
      <c r="D979" s="1">
        <v>22425.75</v>
      </c>
      <c r="E979" t="s">
        <v>741</v>
      </c>
      <c r="F979" t="s">
        <v>226</v>
      </c>
      <c r="G979" t="s">
        <v>2065</v>
      </c>
      <c r="H979" s="3">
        <v>1505541.4702999999</v>
      </c>
      <c r="I979" s="3">
        <v>298160.38069999998</v>
      </c>
      <c r="J979" t="s">
        <v>2149</v>
      </c>
    </row>
    <row r="980" spans="1:10" x14ac:dyDescent="0.35">
      <c r="A980" t="s">
        <v>2150</v>
      </c>
      <c r="B980">
        <v>797666813</v>
      </c>
      <c r="C980">
        <v>65</v>
      </c>
      <c r="D980" s="1">
        <v>20964.75</v>
      </c>
      <c r="E980" t="s">
        <v>741</v>
      </c>
      <c r="F980" t="s">
        <v>169</v>
      </c>
      <c r="G980" t="s">
        <v>2065</v>
      </c>
      <c r="H980" s="3">
        <v>1357515.5592</v>
      </c>
      <c r="I980" s="3">
        <v>436548.42460000003</v>
      </c>
      <c r="J980" t="s">
        <v>2151</v>
      </c>
    </row>
    <row r="981" spans="1:10" x14ac:dyDescent="0.35">
      <c r="A981" t="s">
        <v>2152</v>
      </c>
      <c r="B981">
        <v>561087774</v>
      </c>
      <c r="C981">
        <v>71</v>
      </c>
      <c r="D981" s="1">
        <v>18773.25</v>
      </c>
      <c r="E981" t="s">
        <v>741</v>
      </c>
      <c r="F981" t="s">
        <v>211</v>
      </c>
      <c r="G981" t="s">
        <v>2065</v>
      </c>
      <c r="H981" s="3">
        <v>258168.25339999999</v>
      </c>
      <c r="I981" s="3">
        <v>78349.900899999993</v>
      </c>
      <c r="J981" t="s">
        <v>2153</v>
      </c>
    </row>
    <row r="982" spans="1:10" x14ac:dyDescent="0.35">
      <c r="A982" t="s">
        <v>2154</v>
      </c>
      <c r="B982">
        <v>866750682</v>
      </c>
      <c r="C982">
        <v>27</v>
      </c>
      <c r="D982" s="1">
        <v>34844.25</v>
      </c>
      <c r="E982" t="s">
        <v>741</v>
      </c>
      <c r="F982" t="s">
        <v>312</v>
      </c>
      <c r="G982" t="s">
        <v>2065</v>
      </c>
      <c r="H982" s="3">
        <v>383742.53379999998</v>
      </c>
      <c r="I982" s="3">
        <v>130472.4615</v>
      </c>
      <c r="J982" t="s">
        <v>2155</v>
      </c>
    </row>
    <row r="983" spans="1:10" x14ac:dyDescent="0.35">
      <c r="A983" t="s">
        <v>2156</v>
      </c>
      <c r="B983">
        <v>940671188</v>
      </c>
      <c r="C983">
        <v>84</v>
      </c>
      <c r="D983" s="1">
        <v>14025</v>
      </c>
      <c r="E983" t="s">
        <v>741</v>
      </c>
      <c r="F983" t="s">
        <v>160</v>
      </c>
      <c r="G983" t="s">
        <v>2065</v>
      </c>
      <c r="H983" s="3">
        <v>32527.755000000001</v>
      </c>
      <c r="I983" s="3">
        <v>25501.759900000001</v>
      </c>
      <c r="J983" t="s">
        <v>2157</v>
      </c>
    </row>
    <row r="984" spans="1:10" x14ac:dyDescent="0.35">
      <c r="A984" t="s">
        <v>2158</v>
      </c>
      <c r="B984">
        <v>363716149</v>
      </c>
      <c r="C984">
        <v>84</v>
      </c>
      <c r="D984" s="1">
        <v>14025</v>
      </c>
      <c r="E984" t="s">
        <v>741</v>
      </c>
      <c r="F984" t="s">
        <v>229</v>
      </c>
      <c r="G984" t="s">
        <v>2065</v>
      </c>
      <c r="H984" s="3">
        <v>41045.709300000002</v>
      </c>
      <c r="I984" s="3">
        <v>53435.432699999998</v>
      </c>
      <c r="J984" t="s">
        <v>2159</v>
      </c>
    </row>
    <row r="985" spans="1:10" x14ac:dyDescent="0.35">
      <c r="A985" t="s">
        <v>2160</v>
      </c>
      <c r="B985">
        <v>360188989</v>
      </c>
      <c r="C985">
        <v>71</v>
      </c>
      <c r="D985" s="1">
        <v>18773.25</v>
      </c>
      <c r="E985" t="s">
        <v>741</v>
      </c>
      <c r="F985" t="s">
        <v>199</v>
      </c>
      <c r="G985" t="s">
        <v>2065</v>
      </c>
      <c r="H985" s="3">
        <v>1620094.6987000001</v>
      </c>
      <c r="I985" s="3">
        <v>773983.59750000003</v>
      </c>
      <c r="J985" t="s">
        <v>2161</v>
      </c>
    </row>
    <row r="986" spans="1:10" x14ac:dyDescent="0.35">
      <c r="A986" t="s">
        <v>2162</v>
      </c>
      <c r="B986">
        <v>128921572</v>
      </c>
      <c r="C986">
        <v>61</v>
      </c>
      <c r="D986" s="1">
        <v>22425.75</v>
      </c>
      <c r="E986" t="s">
        <v>741</v>
      </c>
      <c r="F986" t="s">
        <v>1104</v>
      </c>
      <c r="G986" t="s">
        <v>2065</v>
      </c>
      <c r="H986" s="3">
        <v>139422.32509999999</v>
      </c>
      <c r="I986" s="3">
        <v>56955.502999999997</v>
      </c>
      <c r="J986" t="s">
        <v>2163</v>
      </c>
    </row>
    <row r="987" spans="1:10" x14ac:dyDescent="0.35">
      <c r="A987" t="s">
        <v>2164</v>
      </c>
      <c r="B987">
        <v>258310082</v>
      </c>
      <c r="C987">
        <v>33</v>
      </c>
      <c r="D987" s="1">
        <v>32652.75</v>
      </c>
      <c r="E987" t="s">
        <v>741</v>
      </c>
      <c r="F987" t="s">
        <v>87</v>
      </c>
      <c r="G987" t="s">
        <v>2065</v>
      </c>
      <c r="H987" s="3">
        <v>350286.78330000001</v>
      </c>
      <c r="I987" s="3">
        <v>188024.9056</v>
      </c>
      <c r="J987" t="s">
        <v>2165</v>
      </c>
    </row>
    <row r="988" spans="1:10" x14ac:dyDescent="0.35">
      <c r="A988" t="s">
        <v>2166</v>
      </c>
      <c r="B988">
        <v>104099391</v>
      </c>
      <c r="C988">
        <v>35</v>
      </c>
      <c r="D988" s="1">
        <v>31922.25</v>
      </c>
      <c r="E988" t="s">
        <v>741</v>
      </c>
      <c r="F988" t="s">
        <v>644</v>
      </c>
      <c r="G988" t="s">
        <v>2065</v>
      </c>
      <c r="H988" s="3">
        <v>1145916.7542000001</v>
      </c>
      <c r="I988" s="3">
        <v>660587.30530000001</v>
      </c>
      <c r="J988" t="s">
        <v>2167</v>
      </c>
    </row>
    <row r="989" spans="1:10" x14ac:dyDescent="0.35">
      <c r="A989" t="s">
        <v>2168</v>
      </c>
      <c r="B989">
        <v>389587350</v>
      </c>
      <c r="C989">
        <v>61</v>
      </c>
      <c r="D989" s="1">
        <v>22425.75</v>
      </c>
      <c r="E989" t="s">
        <v>741</v>
      </c>
      <c r="F989" t="s">
        <v>840</v>
      </c>
      <c r="G989" t="s">
        <v>2065</v>
      </c>
      <c r="H989" s="3">
        <v>1112801.5404999999</v>
      </c>
      <c r="I989" s="3">
        <v>324567.11599999998</v>
      </c>
      <c r="J989" t="s">
        <v>2169</v>
      </c>
    </row>
    <row r="990" spans="1:10" x14ac:dyDescent="0.35">
      <c r="A990" t="s">
        <v>2170</v>
      </c>
      <c r="B990">
        <v>127626624</v>
      </c>
      <c r="C990">
        <v>26</v>
      </c>
      <c r="D990" s="1">
        <v>35209.5</v>
      </c>
      <c r="E990" t="s">
        <v>741</v>
      </c>
      <c r="F990" t="s">
        <v>112</v>
      </c>
      <c r="G990" t="s">
        <v>2065</v>
      </c>
      <c r="H990" s="3">
        <v>556830.61</v>
      </c>
      <c r="I990" s="3">
        <v>290498.52919999999</v>
      </c>
      <c r="J990" t="s">
        <v>2171</v>
      </c>
    </row>
    <row r="991" spans="1:10" x14ac:dyDescent="0.35">
      <c r="A991" t="s">
        <v>2172</v>
      </c>
      <c r="B991">
        <v>767203930</v>
      </c>
      <c r="C991">
        <v>19</v>
      </c>
      <c r="D991" s="1">
        <v>37766.25</v>
      </c>
      <c r="E991" t="s">
        <v>741</v>
      </c>
      <c r="F991" t="s">
        <v>651</v>
      </c>
      <c r="G991" t="s">
        <v>2065</v>
      </c>
      <c r="H991" s="3">
        <v>94157.697</v>
      </c>
      <c r="I991" s="3">
        <v>32955.194000000003</v>
      </c>
      <c r="J991" t="s">
        <v>2173</v>
      </c>
    </row>
    <row r="992" spans="1:10" x14ac:dyDescent="0.35">
      <c r="A992" t="s">
        <v>2174</v>
      </c>
      <c r="B992">
        <v>881804070</v>
      </c>
      <c r="C992">
        <v>77</v>
      </c>
      <c r="D992" s="1">
        <v>16581.75</v>
      </c>
      <c r="E992" t="s">
        <v>741</v>
      </c>
      <c r="F992" t="s">
        <v>489</v>
      </c>
      <c r="G992" t="s">
        <v>2065</v>
      </c>
      <c r="H992" s="3">
        <v>2006627.3835</v>
      </c>
      <c r="I992" s="3">
        <v>436441.4559</v>
      </c>
      <c r="J992" t="s">
        <v>2175</v>
      </c>
    </row>
    <row r="993" spans="1:10" x14ac:dyDescent="0.35">
      <c r="A993" t="s">
        <v>2176</v>
      </c>
      <c r="B993">
        <v>832315873</v>
      </c>
      <c r="C993">
        <v>58</v>
      </c>
      <c r="D993" s="1">
        <v>23521.5</v>
      </c>
      <c r="E993" t="s">
        <v>741</v>
      </c>
      <c r="F993" t="s">
        <v>482</v>
      </c>
      <c r="G993" t="s">
        <v>2065</v>
      </c>
      <c r="H993" s="3">
        <v>169677.15839999999</v>
      </c>
      <c r="I993" s="3">
        <v>68295.056299999997</v>
      </c>
      <c r="J993" t="s">
        <v>2177</v>
      </c>
    </row>
    <row r="994" spans="1:10" x14ac:dyDescent="0.35">
      <c r="A994" t="s">
        <v>2178</v>
      </c>
      <c r="B994">
        <v>717220415</v>
      </c>
      <c r="C994">
        <v>49</v>
      </c>
      <c r="D994" s="1">
        <v>26808.75</v>
      </c>
      <c r="E994" t="s">
        <v>741</v>
      </c>
      <c r="F994" t="s">
        <v>1104</v>
      </c>
      <c r="G994" t="s">
        <v>2065</v>
      </c>
      <c r="H994" s="3">
        <v>47282.744100000004</v>
      </c>
      <c r="I994" s="3">
        <v>41720.068299999999</v>
      </c>
      <c r="J994" t="s">
        <v>2179</v>
      </c>
    </row>
    <row r="995" spans="1:10" x14ac:dyDescent="0.35">
      <c r="A995" t="s">
        <v>2180</v>
      </c>
      <c r="B995">
        <v>75645378</v>
      </c>
      <c r="C995">
        <v>73</v>
      </c>
      <c r="D995" s="1">
        <v>18042.75</v>
      </c>
      <c r="E995" t="s">
        <v>741</v>
      </c>
      <c r="F995" t="s">
        <v>1186</v>
      </c>
      <c r="G995" t="s">
        <v>2065</v>
      </c>
      <c r="H995" s="3">
        <v>204597.05290000001</v>
      </c>
      <c r="I995" s="3">
        <v>272234.43160000001</v>
      </c>
      <c r="J995" t="s">
        <v>2181</v>
      </c>
    </row>
    <row r="996" spans="1:10" x14ac:dyDescent="0.35">
      <c r="A996" t="s">
        <v>2182</v>
      </c>
      <c r="B996">
        <v>896912247</v>
      </c>
      <c r="C996">
        <v>49</v>
      </c>
      <c r="D996" s="1">
        <v>26808.75</v>
      </c>
      <c r="E996" t="s">
        <v>741</v>
      </c>
      <c r="F996" t="s">
        <v>1544</v>
      </c>
      <c r="G996" t="s">
        <v>2065</v>
      </c>
      <c r="H996" s="3">
        <v>762328.24699999997</v>
      </c>
      <c r="I996" s="3">
        <v>65591.992899999997</v>
      </c>
      <c r="J996" t="s">
        <v>2183</v>
      </c>
    </row>
    <row r="997" spans="1:10" x14ac:dyDescent="0.35">
      <c r="A997" t="s">
        <v>2184</v>
      </c>
      <c r="B997">
        <v>612724567</v>
      </c>
      <c r="C997">
        <v>35</v>
      </c>
      <c r="D997" s="1">
        <v>31922.25</v>
      </c>
      <c r="E997" t="s">
        <v>741</v>
      </c>
      <c r="F997" t="s">
        <v>997</v>
      </c>
      <c r="G997" t="s">
        <v>2065</v>
      </c>
      <c r="H997" s="3">
        <v>442275.47139999998</v>
      </c>
      <c r="I997" s="3">
        <v>537088.27549999999</v>
      </c>
      <c r="J997" t="s">
        <v>2185</v>
      </c>
    </row>
    <row r="998" spans="1:10" x14ac:dyDescent="0.35">
      <c r="A998" t="s">
        <v>2186</v>
      </c>
      <c r="B998">
        <v>296439878</v>
      </c>
      <c r="C998">
        <v>65</v>
      </c>
      <c r="D998" s="1">
        <v>20964.75</v>
      </c>
      <c r="E998" t="s">
        <v>741</v>
      </c>
      <c r="F998" t="s">
        <v>596</v>
      </c>
      <c r="G998" t="s">
        <v>2065</v>
      </c>
      <c r="H998" s="3">
        <v>74293.469800000006</v>
      </c>
      <c r="I998" s="3">
        <v>14035.2001</v>
      </c>
      <c r="J998" t="s">
        <v>2187</v>
      </c>
    </row>
    <row r="999" spans="1:10" x14ac:dyDescent="0.35">
      <c r="A999" t="s">
        <v>2188</v>
      </c>
      <c r="B999">
        <v>402846524</v>
      </c>
      <c r="C999">
        <v>34</v>
      </c>
      <c r="D999" s="1">
        <v>32287.5</v>
      </c>
      <c r="E999" t="s">
        <v>741</v>
      </c>
      <c r="F999" t="s">
        <v>69</v>
      </c>
      <c r="G999" t="s">
        <v>2065</v>
      </c>
      <c r="H999" s="3">
        <v>3384843.5617999998</v>
      </c>
      <c r="I999" s="3">
        <v>1241535.0725</v>
      </c>
      <c r="J999" t="s">
        <v>2189</v>
      </c>
    </row>
    <row r="1000" spans="1:10" x14ac:dyDescent="0.35">
      <c r="A1000" t="s">
        <v>2190</v>
      </c>
      <c r="B1000">
        <v>631528098</v>
      </c>
      <c r="C1000">
        <v>56</v>
      </c>
      <c r="D1000" s="1">
        <v>24252</v>
      </c>
      <c r="E1000" t="s">
        <v>741</v>
      </c>
      <c r="F1000" t="s">
        <v>1250</v>
      </c>
      <c r="G1000" t="s">
        <v>2065</v>
      </c>
      <c r="H1000" s="3">
        <v>2419115.1727</v>
      </c>
      <c r="I1000" s="3">
        <v>714332.35290000006</v>
      </c>
      <c r="J1000" t="s">
        <v>2191</v>
      </c>
    </row>
    <row r="1001" spans="1:10" x14ac:dyDescent="0.35">
      <c r="A1001" t="s">
        <v>2192</v>
      </c>
      <c r="B1001">
        <v>588615194</v>
      </c>
      <c r="C1001">
        <v>36</v>
      </c>
      <c r="D1001" s="1">
        <v>31557</v>
      </c>
      <c r="E1001" t="s">
        <v>741</v>
      </c>
      <c r="F1001" t="s">
        <v>338</v>
      </c>
      <c r="G1001" t="s">
        <v>2065</v>
      </c>
      <c r="H1001" s="3">
        <v>80407.613800000006</v>
      </c>
      <c r="I1001" s="3">
        <v>37910.700900000003</v>
      </c>
      <c r="J1001" t="s">
        <v>2193</v>
      </c>
    </row>
    <row r="1002" spans="1:10" x14ac:dyDescent="0.35">
      <c r="A1002" t="s">
        <v>2194</v>
      </c>
      <c r="B1002">
        <v>557921020</v>
      </c>
      <c r="C1002">
        <v>27</v>
      </c>
      <c r="D1002" s="1">
        <v>34844.25</v>
      </c>
      <c r="E1002" t="s">
        <v>741</v>
      </c>
      <c r="F1002" t="s">
        <v>150</v>
      </c>
      <c r="G1002" t="s">
        <v>2065</v>
      </c>
      <c r="H1002" s="3">
        <v>2036733.0375000001</v>
      </c>
      <c r="I1002" s="3">
        <v>773673.69649999996</v>
      </c>
      <c r="J1002" t="s">
        <v>2195</v>
      </c>
    </row>
    <row r="1003" spans="1:10" x14ac:dyDescent="0.35">
      <c r="A1003" t="s">
        <v>2196</v>
      </c>
      <c r="B1003">
        <v>206071219</v>
      </c>
      <c r="C1003">
        <v>58</v>
      </c>
      <c r="D1003" s="1">
        <v>23521.5</v>
      </c>
      <c r="E1003" t="s">
        <v>741</v>
      </c>
      <c r="F1003" t="s">
        <v>886</v>
      </c>
      <c r="G1003" t="s">
        <v>2065</v>
      </c>
      <c r="H1003" s="3">
        <v>702159.57640000002</v>
      </c>
      <c r="I1003" s="3">
        <v>172530.63879999999</v>
      </c>
      <c r="J1003" t="s">
        <v>2197</v>
      </c>
    </row>
    <row r="1004" spans="1:10" x14ac:dyDescent="0.35">
      <c r="A1004" t="s">
        <v>2198</v>
      </c>
      <c r="B1004">
        <v>254387170</v>
      </c>
      <c r="C1004">
        <v>66</v>
      </c>
      <c r="D1004" s="1">
        <v>20599.5</v>
      </c>
      <c r="E1004" t="s">
        <v>741</v>
      </c>
      <c r="F1004" t="s">
        <v>612</v>
      </c>
      <c r="G1004" t="s">
        <v>2065</v>
      </c>
      <c r="H1004" s="3">
        <v>1933423.9510999999</v>
      </c>
      <c r="I1004" s="3">
        <v>1053435.8470000001</v>
      </c>
      <c r="J1004" t="s">
        <v>2199</v>
      </c>
    </row>
    <row r="1005" spans="1:10" x14ac:dyDescent="0.35">
      <c r="A1005" t="s">
        <v>2200</v>
      </c>
      <c r="B1005">
        <v>146974938</v>
      </c>
      <c r="C1005">
        <v>70</v>
      </c>
      <c r="D1005" s="1">
        <v>19138.5</v>
      </c>
      <c r="E1005" t="s">
        <v>741</v>
      </c>
      <c r="F1005" t="s">
        <v>1169</v>
      </c>
      <c r="G1005" t="s">
        <v>2065</v>
      </c>
      <c r="H1005" s="3">
        <v>321683.0857</v>
      </c>
      <c r="I1005" s="3">
        <v>37268.162400000001</v>
      </c>
      <c r="J1005" t="s">
        <v>2201</v>
      </c>
    </row>
    <row r="1006" spans="1:10" x14ac:dyDescent="0.35">
      <c r="A1006" t="s">
        <v>2202</v>
      </c>
      <c r="B1006">
        <v>229181229</v>
      </c>
      <c r="C1006">
        <v>25</v>
      </c>
      <c r="D1006" s="1">
        <v>35574.75</v>
      </c>
      <c r="E1006" t="s">
        <v>741</v>
      </c>
      <c r="F1006" t="s">
        <v>157</v>
      </c>
      <c r="G1006" t="s">
        <v>2065</v>
      </c>
      <c r="H1006" s="3">
        <v>34566.958100000003</v>
      </c>
      <c r="I1006" s="3">
        <v>5757.8675999999996</v>
      </c>
      <c r="J1006" t="s">
        <v>2203</v>
      </c>
    </row>
    <row r="1007" spans="1:10" x14ac:dyDescent="0.35">
      <c r="A1007" t="s">
        <v>2204</v>
      </c>
      <c r="B1007">
        <v>227862330</v>
      </c>
      <c r="C1007">
        <v>64</v>
      </c>
      <c r="D1007" s="1">
        <v>21330</v>
      </c>
      <c r="E1007" t="s">
        <v>741</v>
      </c>
      <c r="F1007" t="s">
        <v>950</v>
      </c>
      <c r="G1007" t="s">
        <v>2065</v>
      </c>
      <c r="H1007" s="3">
        <v>1206148.1292999999</v>
      </c>
      <c r="I1007" s="3">
        <v>266637.82819999999</v>
      </c>
      <c r="J1007" t="s">
        <v>2205</v>
      </c>
    </row>
    <row r="1008" spans="1:10" x14ac:dyDescent="0.35">
      <c r="A1008" t="s">
        <v>2206</v>
      </c>
      <c r="B1008">
        <v>948292434</v>
      </c>
      <c r="C1008">
        <v>46</v>
      </c>
      <c r="D1008" s="1">
        <v>27904.5</v>
      </c>
      <c r="E1008" t="s">
        <v>741</v>
      </c>
      <c r="F1008" t="s">
        <v>728</v>
      </c>
      <c r="G1008" t="s">
        <v>2065</v>
      </c>
      <c r="H1008" s="3">
        <v>224120.4584</v>
      </c>
      <c r="I1008" s="3">
        <v>102052.47410000001</v>
      </c>
      <c r="J1008" t="s">
        <v>2207</v>
      </c>
    </row>
    <row r="1009" spans="1:10" x14ac:dyDescent="0.35">
      <c r="A1009" t="s">
        <v>2208</v>
      </c>
      <c r="B1009">
        <v>247505720</v>
      </c>
      <c r="C1009">
        <v>30</v>
      </c>
      <c r="D1009" s="1">
        <v>33748.5</v>
      </c>
      <c r="E1009" t="s">
        <v>741</v>
      </c>
      <c r="F1009" t="s">
        <v>347</v>
      </c>
      <c r="G1009" t="s">
        <v>2065</v>
      </c>
      <c r="H1009" s="3">
        <v>2632942.2157999999</v>
      </c>
      <c r="I1009" s="3">
        <v>712403.72820000001</v>
      </c>
      <c r="J1009" t="s">
        <v>2209</v>
      </c>
    </row>
    <row r="1010" spans="1:10" x14ac:dyDescent="0.35">
      <c r="A1010" t="s">
        <v>2210</v>
      </c>
      <c r="B1010">
        <v>7702909</v>
      </c>
      <c r="C1010">
        <v>63</v>
      </c>
      <c r="D1010" s="1">
        <v>21695.25</v>
      </c>
      <c r="E1010" t="s">
        <v>741</v>
      </c>
      <c r="F1010" t="s">
        <v>574</v>
      </c>
      <c r="G1010" t="s">
        <v>2065</v>
      </c>
      <c r="H1010" s="3">
        <v>27280.613799999999</v>
      </c>
      <c r="I1010" s="3">
        <v>14479.7104</v>
      </c>
      <c r="J1010" t="s">
        <v>2211</v>
      </c>
    </row>
    <row r="1011" spans="1:10" x14ac:dyDescent="0.35">
      <c r="A1011" t="s">
        <v>2212</v>
      </c>
      <c r="B1011">
        <v>307405988</v>
      </c>
      <c r="C1011">
        <v>46</v>
      </c>
      <c r="D1011" s="1">
        <v>27904.5</v>
      </c>
      <c r="E1011" t="s">
        <v>741</v>
      </c>
      <c r="F1011" t="s">
        <v>350</v>
      </c>
      <c r="G1011" t="s">
        <v>2065</v>
      </c>
      <c r="H1011" s="3">
        <v>964879.39769999997</v>
      </c>
      <c r="I1011" s="3">
        <v>317756.04570000002</v>
      </c>
      <c r="J1011" t="s">
        <v>2213</v>
      </c>
    </row>
    <row r="1012" spans="1:10" x14ac:dyDescent="0.35">
      <c r="A1012" t="s">
        <v>2214</v>
      </c>
      <c r="B1012">
        <v>493486761</v>
      </c>
      <c r="C1012">
        <v>49</v>
      </c>
      <c r="D1012" s="1">
        <v>26808.75</v>
      </c>
      <c r="E1012" t="s">
        <v>741</v>
      </c>
      <c r="F1012" t="s">
        <v>84</v>
      </c>
      <c r="G1012" t="s">
        <v>2065</v>
      </c>
      <c r="H1012" s="3">
        <v>300687.9583</v>
      </c>
      <c r="I1012" s="3">
        <v>93473.477799999993</v>
      </c>
      <c r="J1012" t="s">
        <v>2215</v>
      </c>
    </row>
    <row r="1013" spans="1:10" x14ac:dyDescent="0.35">
      <c r="A1013" t="s">
        <v>2216</v>
      </c>
      <c r="B1013">
        <v>421235085</v>
      </c>
      <c r="C1013">
        <v>61</v>
      </c>
      <c r="D1013" s="1">
        <v>22425.75</v>
      </c>
      <c r="E1013" t="s">
        <v>741</v>
      </c>
      <c r="F1013" t="s">
        <v>550</v>
      </c>
      <c r="G1013" t="s">
        <v>2065</v>
      </c>
      <c r="H1013" s="3">
        <v>1591120.1725000001</v>
      </c>
      <c r="I1013" s="3">
        <v>452631.8175</v>
      </c>
      <c r="J1013" t="s">
        <v>2217</v>
      </c>
    </row>
    <row r="1014" spans="1:10" x14ac:dyDescent="0.35">
      <c r="A1014" t="s">
        <v>2218</v>
      </c>
      <c r="B1014">
        <v>795569153</v>
      </c>
      <c r="C1014">
        <v>79</v>
      </c>
      <c r="D1014" s="1">
        <v>15851.25</v>
      </c>
      <c r="E1014" t="s">
        <v>741</v>
      </c>
      <c r="F1014" t="s">
        <v>1499</v>
      </c>
      <c r="G1014" t="s">
        <v>2065</v>
      </c>
      <c r="H1014" s="3">
        <v>794956.82779999997</v>
      </c>
      <c r="I1014" s="3">
        <v>231097.3088</v>
      </c>
      <c r="J1014" t="s">
        <v>2219</v>
      </c>
    </row>
    <row r="1015" spans="1:10" x14ac:dyDescent="0.35">
      <c r="A1015" t="s">
        <v>2220</v>
      </c>
      <c r="B1015">
        <v>875596647</v>
      </c>
      <c r="C1015">
        <v>73</v>
      </c>
      <c r="D1015" s="1">
        <v>18042.75</v>
      </c>
      <c r="E1015" t="s">
        <v>741</v>
      </c>
      <c r="F1015" t="s">
        <v>526</v>
      </c>
      <c r="G1015" t="s">
        <v>2065</v>
      </c>
      <c r="H1015" s="3">
        <v>789183.24040000001</v>
      </c>
      <c r="I1015" s="3">
        <v>292636.10889999999</v>
      </c>
      <c r="J1015" t="s">
        <v>2221</v>
      </c>
    </row>
    <row r="1016" spans="1:10" x14ac:dyDescent="0.35">
      <c r="A1016" t="s">
        <v>2222</v>
      </c>
      <c r="B1016">
        <v>737911540</v>
      </c>
      <c r="C1016">
        <v>76</v>
      </c>
      <c r="D1016" s="1">
        <v>16947</v>
      </c>
      <c r="E1016" t="s">
        <v>741</v>
      </c>
      <c r="F1016" t="s">
        <v>1030</v>
      </c>
      <c r="G1016" t="s">
        <v>2065</v>
      </c>
      <c r="H1016" s="3">
        <v>619711.85430000001</v>
      </c>
      <c r="I1016" s="3">
        <v>346802.5577</v>
      </c>
      <c r="J1016" t="s">
        <v>2223</v>
      </c>
    </row>
    <row r="1017" spans="1:10" x14ac:dyDescent="0.35">
      <c r="A1017" t="s">
        <v>2224</v>
      </c>
      <c r="B1017">
        <v>140511338</v>
      </c>
      <c r="C1017">
        <v>46</v>
      </c>
      <c r="D1017" s="1">
        <v>27904.5</v>
      </c>
      <c r="E1017" t="s">
        <v>741</v>
      </c>
      <c r="F1017" t="s">
        <v>1070</v>
      </c>
      <c r="G1017" t="s">
        <v>2065</v>
      </c>
      <c r="H1017" s="3">
        <v>602427.99589999998</v>
      </c>
      <c r="I1017" s="3">
        <v>98781.686499999996</v>
      </c>
      <c r="J1017" t="s">
        <v>2225</v>
      </c>
    </row>
    <row r="1018" spans="1:10" x14ac:dyDescent="0.35">
      <c r="A1018" t="s">
        <v>2226</v>
      </c>
      <c r="B1018">
        <v>549557294</v>
      </c>
      <c r="C1018">
        <v>39</v>
      </c>
      <c r="D1018" s="1">
        <v>30461.25</v>
      </c>
      <c r="E1018" t="s">
        <v>741</v>
      </c>
      <c r="F1018" t="s">
        <v>229</v>
      </c>
      <c r="G1018" t="s">
        <v>2065</v>
      </c>
      <c r="H1018" s="3">
        <v>372862.00089999998</v>
      </c>
      <c r="I1018" s="3">
        <v>124959.1571</v>
      </c>
      <c r="J1018" t="s">
        <v>2227</v>
      </c>
    </row>
    <row r="1019" spans="1:10" x14ac:dyDescent="0.35">
      <c r="A1019" t="s">
        <v>2228</v>
      </c>
      <c r="B1019">
        <v>677896146</v>
      </c>
      <c r="C1019">
        <v>56</v>
      </c>
      <c r="D1019" s="1">
        <v>24252</v>
      </c>
      <c r="E1019" t="s">
        <v>741</v>
      </c>
      <c r="F1019" t="s">
        <v>87</v>
      </c>
      <c r="G1019" t="s">
        <v>2065</v>
      </c>
      <c r="H1019" s="3">
        <v>117731.25260000001</v>
      </c>
      <c r="I1019" s="3">
        <v>21087.4385</v>
      </c>
      <c r="J1019" t="s">
        <v>2229</v>
      </c>
    </row>
    <row r="1020" spans="1:10" x14ac:dyDescent="0.35">
      <c r="A1020" t="s">
        <v>2230</v>
      </c>
      <c r="B1020">
        <v>543597632</v>
      </c>
      <c r="C1020">
        <v>82</v>
      </c>
      <c r="D1020" s="1">
        <v>14755.5</v>
      </c>
      <c r="E1020" t="s">
        <v>741</v>
      </c>
      <c r="F1020" t="s">
        <v>381</v>
      </c>
      <c r="G1020" t="s">
        <v>2065</v>
      </c>
      <c r="H1020" s="3">
        <v>82101.240000000005</v>
      </c>
      <c r="I1020" s="3">
        <v>33387.837599999999</v>
      </c>
      <c r="J1020" t="s">
        <v>2231</v>
      </c>
    </row>
    <row r="1021" spans="1:10" x14ac:dyDescent="0.35">
      <c r="A1021" t="s">
        <v>2232</v>
      </c>
      <c r="B1021">
        <v>87826690</v>
      </c>
      <c r="C1021">
        <v>65</v>
      </c>
      <c r="D1021" s="1">
        <v>20964.75</v>
      </c>
      <c r="E1021" t="s">
        <v>741</v>
      </c>
      <c r="F1021" t="s">
        <v>163</v>
      </c>
      <c r="G1021" t="s">
        <v>2065</v>
      </c>
      <c r="H1021" s="3">
        <v>399400.3211</v>
      </c>
      <c r="I1021" s="3">
        <v>61842.630400000002</v>
      </c>
      <c r="J1021" t="s">
        <v>2233</v>
      </c>
    </row>
    <row r="1022" spans="1:10" x14ac:dyDescent="0.35">
      <c r="A1022" t="s">
        <v>2234</v>
      </c>
      <c r="B1022">
        <v>203801183</v>
      </c>
      <c r="C1022">
        <v>61</v>
      </c>
      <c r="D1022" s="1">
        <v>22425.75</v>
      </c>
      <c r="E1022" t="s">
        <v>741</v>
      </c>
      <c r="F1022" t="s">
        <v>733</v>
      </c>
      <c r="G1022" t="s">
        <v>2065</v>
      </c>
      <c r="H1022" s="3">
        <v>132191.31210000001</v>
      </c>
      <c r="I1022" s="3">
        <v>20663.5893</v>
      </c>
      <c r="J1022" t="s">
        <v>2235</v>
      </c>
    </row>
    <row r="1023" spans="1:10" x14ac:dyDescent="0.35">
      <c r="A1023" t="s">
        <v>2236</v>
      </c>
      <c r="B1023">
        <v>395085982</v>
      </c>
      <c r="C1023">
        <v>32</v>
      </c>
      <c r="D1023" s="1">
        <v>33018</v>
      </c>
      <c r="E1023" t="s">
        <v>741</v>
      </c>
      <c r="F1023" t="s">
        <v>370</v>
      </c>
      <c r="G1023" t="s">
        <v>2065</v>
      </c>
      <c r="H1023" s="3">
        <v>999829.19770000002</v>
      </c>
      <c r="I1023" s="3">
        <v>169196.448</v>
      </c>
      <c r="J1023" t="s">
        <v>2237</v>
      </c>
    </row>
    <row r="1024" spans="1:10" x14ac:dyDescent="0.35">
      <c r="A1024" t="s">
        <v>2238</v>
      </c>
      <c r="B1024">
        <v>4815836</v>
      </c>
      <c r="C1024">
        <v>45</v>
      </c>
      <c r="D1024" s="1">
        <v>28269.75</v>
      </c>
      <c r="E1024" t="s">
        <v>741</v>
      </c>
      <c r="F1024" t="s">
        <v>315</v>
      </c>
      <c r="G1024" t="s">
        <v>2065</v>
      </c>
      <c r="H1024" s="3">
        <v>801883.53</v>
      </c>
      <c r="I1024" s="3">
        <v>326481.15149999998</v>
      </c>
      <c r="J1024" t="s">
        <v>2239</v>
      </c>
    </row>
    <row r="1025" spans="1:10" x14ac:dyDescent="0.35">
      <c r="A1025" t="s">
        <v>2240</v>
      </c>
      <c r="B1025">
        <v>232806399</v>
      </c>
      <c r="C1025">
        <v>17</v>
      </c>
      <c r="D1025" s="1">
        <v>38496.75</v>
      </c>
      <c r="E1025" t="s">
        <v>741</v>
      </c>
      <c r="F1025" t="s">
        <v>886</v>
      </c>
      <c r="G1025" t="s">
        <v>2065</v>
      </c>
      <c r="H1025" s="3">
        <v>822290.11659999995</v>
      </c>
      <c r="I1025" s="3">
        <v>240779.31959999999</v>
      </c>
      <c r="J1025" t="s">
        <v>2241</v>
      </c>
    </row>
    <row r="1026" spans="1:10" x14ac:dyDescent="0.35">
      <c r="A1026" t="s">
        <v>2242</v>
      </c>
      <c r="B1026">
        <v>260904080</v>
      </c>
      <c r="C1026">
        <v>68</v>
      </c>
      <c r="D1026" s="1">
        <v>19869</v>
      </c>
      <c r="E1026" t="s">
        <v>741</v>
      </c>
      <c r="F1026" t="s">
        <v>240</v>
      </c>
      <c r="G1026" t="s">
        <v>2065</v>
      </c>
      <c r="H1026" s="3">
        <v>925053.09180000005</v>
      </c>
      <c r="I1026" s="3">
        <v>383897.0331</v>
      </c>
      <c r="J1026" t="s">
        <v>2243</v>
      </c>
    </row>
    <row r="1027" spans="1:10" x14ac:dyDescent="0.35">
      <c r="A1027" t="s">
        <v>2244</v>
      </c>
      <c r="B1027">
        <v>81065796</v>
      </c>
      <c r="C1027">
        <v>35</v>
      </c>
      <c r="D1027" s="1">
        <v>31922.25</v>
      </c>
      <c r="E1027" t="s">
        <v>741</v>
      </c>
      <c r="F1027" t="s">
        <v>950</v>
      </c>
      <c r="G1027" t="s">
        <v>2065</v>
      </c>
      <c r="H1027" s="3">
        <v>288932.89809999999</v>
      </c>
      <c r="I1027" s="3">
        <v>72197.553799999994</v>
      </c>
      <c r="J1027" t="s">
        <v>2245</v>
      </c>
    </row>
    <row r="1028" spans="1:10" x14ac:dyDescent="0.35">
      <c r="A1028" t="s">
        <v>2246</v>
      </c>
      <c r="B1028">
        <v>585061240</v>
      </c>
      <c r="C1028">
        <v>23</v>
      </c>
      <c r="D1028" s="1">
        <v>36305.25</v>
      </c>
      <c r="E1028" t="s">
        <v>741</v>
      </c>
      <c r="F1028" t="s">
        <v>320</v>
      </c>
      <c r="G1028" t="s">
        <v>2247</v>
      </c>
      <c r="H1028" s="3">
        <v>1307269.4084999999</v>
      </c>
      <c r="I1028" s="3">
        <v>238310.3714</v>
      </c>
      <c r="J1028" t="s">
        <v>2248</v>
      </c>
    </row>
    <row r="1029" spans="1:10" x14ac:dyDescent="0.35">
      <c r="A1029" t="s">
        <v>2249</v>
      </c>
      <c r="B1029">
        <v>391831896</v>
      </c>
      <c r="C1029">
        <v>78</v>
      </c>
      <c r="D1029" s="1">
        <v>16216.5</v>
      </c>
      <c r="E1029" t="s">
        <v>741</v>
      </c>
      <c r="F1029" t="s">
        <v>72</v>
      </c>
      <c r="G1029" t="s">
        <v>2247</v>
      </c>
      <c r="H1029" s="3">
        <v>998011.902</v>
      </c>
      <c r="I1029" s="3">
        <v>136672.18549999999</v>
      </c>
      <c r="J1029" t="s">
        <v>2250</v>
      </c>
    </row>
    <row r="1030" spans="1:10" x14ac:dyDescent="0.35">
      <c r="A1030" t="s">
        <v>2251</v>
      </c>
      <c r="B1030">
        <v>9217797</v>
      </c>
      <c r="C1030">
        <v>48</v>
      </c>
      <c r="D1030" s="1">
        <v>27174</v>
      </c>
      <c r="E1030" t="s">
        <v>741</v>
      </c>
      <c r="F1030" t="s">
        <v>574</v>
      </c>
      <c r="G1030" t="s">
        <v>2247</v>
      </c>
      <c r="H1030" s="3">
        <v>2830536.6074999999</v>
      </c>
      <c r="I1030" s="3">
        <v>369795.91159999999</v>
      </c>
      <c r="J1030" t="s">
        <v>2252</v>
      </c>
    </row>
    <row r="1031" spans="1:10" x14ac:dyDescent="0.35">
      <c r="A1031" t="s">
        <v>2253</v>
      </c>
      <c r="B1031">
        <v>426567296</v>
      </c>
      <c r="C1031">
        <v>49</v>
      </c>
      <c r="D1031" s="1">
        <v>26808.75</v>
      </c>
      <c r="E1031" t="s">
        <v>741</v>
      </c>
      <c r="F1031" t="s">
        <v>269</v>
      </c>
      <c r="G1031" t="s">
        <v>2247</v>
      </c>
      <c r="H1031" s="3">
        <v>202406.3186</v>
      </c>
      <c r="I1031" s="3">
        <v>80786.521900000007</v>
      </c>
      <c r="J1031" t="s">
        <v>2254</v>
      </c>
    </row>
    <row r="1032" spans="1:10" x14ac:dyDescent="0.35">
      <c r="A1032" t="s">
        <v>2255</v>
      </c>
      <c r="B1032">
        <v>842115961</v>
      </c>
      <c r="C1032">
        <v>58</v>
      </c>
      <c r="D1032" s="1">
        <v>23521.5</v>
      </c>
      <c r="E1032" t="s">
        <v>741</v>
      </c>
      <c r="F1032" t="s">
        <v>338</v>
      </c>
      <c r="G1032" t="s">
        <v>2247</v>
      </c>
      <c r="H1032" s="3">
        <v>127319.24129999999</v>
      </c>
      <c r="I1032" s="3">
        <v>80997.505600000004</v>
      </c>
      <c r="J1032" t="s">
        <v>1618</v>
      </c>
    </row>
    <row r="1033" spans="1:10" x14ac:dyDescent="0.35">
      <c r="A1033" t="s">
        <v>2256</v>
      </c>
      <c r="B1033">
        <v>336103947</v>
      </c>
      <c r="C1033">
        <v>71</v>
      </c>
      <c r="D1033" s="1">
        <v>18773.25</v>
      </c>
      <c r="E1033" t="s">
        <v>741</v>
      </c>
      <c r="F1033" t="s">
        <v>585</v>
      </c>
      <c r="G1033" t="s">
        <v>2247</v>
      </c>
      <c r="H1033" s="3">
        <v>89494.093599999993</v>
      </c>
      <c r="I1033" s="3">
        <v>17675.083500000001</v>
      </c>
      <c r="J1033" t="s">
        <v>2257</v>
      </c>
    </row>
    <row r="1034" spans="1:10" x14ac:dyDescent="0.35">
      <c r="A1034" t="s">
        <v>2258</v>
      </c>
      <c r="B1034">
        <v>302136341</v>
      </c>
      <c r="C1034">
        <v>65</v>
      </c>
      <c r="D1034" s="1">
        <v>20964.75</v>
      </c>
      <c r="E1034" t="s">
        <v>741</v>
      </c>
      <c r="F1034" t="s">
        <v>467</v>
      </c>
      <c r="G1034" t="s">
        <v>2247</v>
      </c>
      <c r="H1034" s="3">
        <v>1003542.576</v>
      </c>
      <c r="I1034" s="3">
        <v>322175.03639999998</v>
      </c>
      <c r="J1034" t="s">
        <v>2259</v>
      </c>
    </row>
    <row r="1035" spans="1:10" x14ac:dyDescent="0.35">
      <c r="A1035" t="s">
        <v>2260</v>
      </c>
      <c r="B1035">
        <v>622588489</v>
      </c>
      <c r="C1035">
        <v>36</v>
      </c>
      <c r="D1035" s="1">
        <v>31557</v>
      </c>
      <c r="E1035" t="s">
        <v>741</v>
      </c>
      <c r="F1035" t="s">
        <v>42</v>
      </c>
      <c r="G1035" t="s">
        <v>2247</v>
      </c>
      <c r="H1035" s="3">
        <v>233951.10399999999</v>
      </c>
      <c r="I1035" s="3">
        <v>103246.3162</v>
      </c>
      <c r="J1035" t="s">
        <v>2261</v>
      </c>
    </row>
    <row r="1036" spans="1:10" x14ac:dyDescent="0.35">
      <c r="A1036" t="s">
        <v>2262</v>
      </c>
      <c r="B1036">
        <v>293887331</v>
      </c>
      <c r="C1036">
        <v>61</v>
      </c>
      <c r="D1036" s="1">
        <v>22425.75</v>
      </c>
      <c r="E1036" t="s">
        <v>741</v>
      </c>
      <c r="F1036" t="s">
        <v>886</v>
      </c>
      <c r="G1036" t="s">
        <v>2247</v>
      </c>
      <c r="H1036" s="3">
        <v>2112808.8108000001</v>
      </c>
      <c r="I1036" s="3">
        <v>442493.92070000002</v>
      </c>
      <c r="J1036" t="s">
        <v>2263</v>
      </c>
    </row>
    <row r="1037" spans="1:10" x14ac:dyDescent="0.35">
      <c r="A1037" t="s">
        <v>2264</v>
      </c>
      <c r="B1037">
        <v>763515984</v>
      </c>
      <c r="C1037">
        <v>26</v>
      </c>
      <c r="D1037" s="1">
        <v>35209.5</v>
      </c>
      <c r="E1037" t="s">
        <v>741</v>
      </c>
      <c r="F1037" t="s">
        <v>644</v>
      </c>
      <c r="G1037" t="s">
        <v>2247</v>
      </c>
      <c r="H1037" s="3">
        <v>269465.4706</v>
      </c>
      <c r="I1037" s="3">
        <v>50265.674299999999</v>
      </c>
      <c r="J1037" t="s">
        <v>545</v>
      </c>
    </row>
    <row r="1038" spans="1:10" x14ac:dyDescent="0.35">
      <c r="A1038" t="s">
        <v>2265</v>
      </c>
      <c r="B1038">
        <v>110539166</v>
      </c>
      <c r="C1038">
        <v>78</v>
      </c>
      <c r="D1038" s="1">
        <v>16216.5</v>
      </c>
      <c r="E1038" t="s">
        <v>741</v>
      </c>
      <c r="F1038" t="s">
        <v>941</v>
      </c>
      <c r="G1038" t="s">
        <v>2247</v>
      </c>
      <c r="H1038" s="3">
        <v>239051.29440000001</v>
      </c>
      <c r="I1038" s="3">
        <v>31988.158800000001</v>
      </c>
      <c r="J1038" t="s">
        <v>2266</v>
      </c>
    </row>
    <row r="1039" spans="1:10" x14ac:dyDescent="0.35">
      <c r="A1039" t="s">
        <v>2267</v>
      </c>
      <c r="B1039">
        <v>443868936</v>
      </c>
      <c r="C1039">
        <v>36</v>
      </c>
      <c r="D1039" s="1">
        <v>31557</v>
      </c>
      <c r="E1039" t="s">
        <v>741</v>
      </c>
      <c r="F1039" t="s">
        <v>12</v>
      </c>
      <c r="G1039" t="s">
        <v>2247</v>
      </c>
      <c r="H1039" s="3">
        <v>1728292.5673</v>
      </c>
      <c r="I1039" s="3">
        <v>302826.91509999998</v>
      </c>
      <c r="J1039" t="s">
        <v>2268</v>
      </c>
    </row>
    <row r="1040" spans="1:10" x14ac:dyDescent="0.35">
      <c r="A1040" t="s">
        <v>2269</v>
      </c>
      <c r="B1040">
        <v>854450415</v>
      </c>
      <c r="C1040">
        <v>66</v>
      </c>
      <c r="D1040" s="1">
        <v>20599.5</v>
      </c>
      <c r="E1040" t="s">
        <v>741</v>
      </c>
      <c r="F1040" t="s">
        <v>19</v>
      </c>
      <c r="G1040" t="s">
        <v>2247</v>
      </c>
      <c r="H1040" s="3">
        <v>629275.49899999995</v>
      </c>
      <c r="I1040" s="3">
        <v>252028.82010000001</v>
      </c>
      <c r="J1040" t="s">
        <v>2270</v>
      </c>
    </row>
    <row r="1041" spans="1:10" x14ac:dyDescent="0.35">
      <c r="A1041" t="s">
        <v>2271</v>
      </c>
      <c r="B1041">
        <v>856632217</v>
      </c>
      <c r="C1041">
        <v>20</v>
      </c>
      <c r="D1041" s="1">
        <v>37401</v>
      </c>
      <c r="E1041" t="s">
        <v>741</v>
      </c>
      <c r="F1041" t="s">
        <v>157</v>
      </c>
      <c r="G1041" t="s">
        <v>2247</v>
      </c>
      <c r="H1041" s="3">
        <v>439865.4411</v>
      </c>
      <c r="I1041" s="3">
        <v>203635.5477</v>
      </c>
      <c r="J1041" t="s">
        <v>2272</v>
      </c>
    </row>
    <row r="1042" spans="1:10" x14ac:dyDescent="0.35">
      <c r="A1042" t="s">
        <v>2273</v>
      </c>
      <c r="B1042">
        <v>747064172</v>
      </c>
      <c r="C1042">
        <v>76</v>
      </c>
      <c r="D1042" s="1">
        <v>16947</v>
      </c>
      <c r="E1042" t="s">
        <v>741</v>
      </c>
      <c r="F1042" t="s">
        <v>482</v>
      </c>
      <c r="G1042" t="s">
        <v>2247</v>
      </c>
      <c r="H1042" s="3">
        <v>268682.99849999999</v>
      </c>
      <c r="I1042" s="3">
        <v>100717.7412</v>
      </c>
      <c r="J1042" t="s">
        <v>2274</v>
      </c>
    </row>
    <row r="1043" spans="1:10" x14ac:dyDescent="0.35">
      <c r="A1043" t="s">
        <v>2275</v>
      </c>
      <c r="B1043">
        <v>604247718</v>
      </c>
      <c r="C1043">
        <v>33</v>
      </c>
      <c r="D1043" s="1">
        <v>32652.75</v>
      </c>
      <c r="E1043" t="s">
        <v>741</v>
      </c>
      <c r="F1043" t="s">
        <v>240</v>
      </c>
      <c r="G1043" t="s">
        <v>2247</v>
      </c>
      <c r="H1043" s="3">
        <v>914994.54399999999</v>
      </c>
      <c r="I1043" s="3">
        <v>160092.49369999999</v>
      </c>
      <c r="J1043" t="s">
        <v>2276</v>
      </c>
    </row>
    <row r="1044" spans="1:10" x14ac:dyDescent="0.35">
      <c r="A1044" t="s">
        <v>2277</v>
      </c>
      <c r="B1044">
        <v>164264097</v>
      </c>
      <c r="C1044">
        <v>40</v>
      </c>
      <c r="D1044" s="1">
        <v>30096</v>
      </c>
      <c r="E1044" t="s">
        <v>741</v>
      </c>
      <c r="F1044" t="s">
        <v>223</v>
      </c>
      <c r="G1044" t="s">
        <v>2247</v>
      </c>
      <c r="H1044" s="3">
        <v>430835.277</v>
      </c>
      <c r="I1044" s="3">
        <v>146313.3664</v>
      </c>
      <c r="J1044" t="s">
        <v>2278</v>
      </c>
    </row>
    <row r="1045" spans="1:10" x14ac:dyDescent="0.35">
      <c r="A1045" t="s">
        <v>2279</v>
      </c>
      <c r="B1045">
        <v>352606622</v>
      </c>
      <c r="C1045">
        <v>40</v>
      </c>
      <c r="D1045" s="1">
        <v>30096</v>
      </c>
      <c r="E1045" t="s">
        <v>741</v>
      </c>
      <c r="F1045" t="s">
        <v>555</v>
      </c>
      <c r="G1045" t="s">
        <v>2247</v>
      </c>
      <c r="H1045" s="3">
        <v>135917.43239999999</v>
      </c>
      <c r="I1045" s="3">
        <v>142349.2395</v>
      </c>
      <c r="J1045" t="s">
        <v>2280</v>
      </c>
    </row>
    <row r="1046" spans="1:10" x14ac:dyDescent="0.35">
      <c r="A1046" t="s">
        <v>2281</v>
      </c>
      <c r="B1046">
        <v>533258710</v>
      </c>
      <c r="C1046">
        <v>40</v>
      </c>
      <c r="D1046" s="1">
        <v>30096</v>
      </c>
      <c r="E1046" t="s">
        <v>741</v>
      </c>
      <c r="F1046" t="s">
        <v>220</v>
      </c>
      <c r="G1046" t="s">
        <v>2247</v>
      </c>
      <c r="H1046" s="3">
        <v>93762.032800000001</v>
      </c>
      <c r="I1046" s="3">
        <v>67737.058300000004</v>
      </c>
      <c r="J1046" t="s">
        <v>2282</v>
      </c>
    </row>
    <row r="1047" spans="1:10" x14ac:dyDescent="0.35">
      <c r="A1047" t="s">
        <v>2283</v>
      </c>
      <c r="B1047">
        <v>473113900</v>
      </c>
      <c r="C1047">
        <v>33</v>
      </c>
      <c r="D1047" s="1">
        <v>32652.75</v>
      </c>
      <c r="E1047" t="s">
        <v>741</v>
      </c>
      <c r="F1047" t="s">
        <v>1233</v>
      </c>
      <c r="G1047" t="s">
        <v>2247</v>
      </c>
      <c r="H1047" s="3">
        <v>327206.38079999998</v>
      </c>
      <c r="I1047" s="3">
        <v>216447.0209</v>
      </c>
      <c r="J1047" t="s">
        <v>2284</v>
      </c>
    </row>
    <row r="1048" spans="1:10" x14ac:dyDescent="0.35">
      <c r="A1048" t="s">
        <v>2126</v>
      </c>
      <c r="B1048">
        <v>67031087</v>
      </c>
      <c r="C1048">
        <v>68</v>
      </c>
      <c r="D1048" s="1">
        <v>19869</v>
      </c>
      <c r="E1048" t="s">
        <v>741</v>
      </c>
      <c r="F1048" t="s">
        <v>323</v>
      </c>
      <c r="G1048" t="s">
        <v>2247</v>
      </c>
      <c r="H1048" s="3">
        <v>90992.644</v>
      </c>
      <c r="I1048" s="3">
        <v>50586.991499999996</v>
      </c>
      <c r="J1048" t="s">
        <v>2285</v>
      </c>
    </row>
    <row r="1049" spans="1:10" x14ac:dyDescent="0.35">
      <c r="A1049" t="s">
        <v>2286</v>
      </c>
      <c r="B1049">
        <v>627656339</v>
      </c>
      <c r="C1049">
        <v>66</v>
      </c>
      <c r="D1049" s="1">
        <v>20599.5</v>
      </c>
      <c r="E1049" t="s">
        <v>741</v>
      </c>
      <c r="F1049" t="s">
        <v>87</v>
      </c>
      <c r="G1049" t="s">
        <v>2247</v>
      </c>
      <c r="H1049" s="3">
        <v>311874.1728</v>
      </c>
      <c r="I1049" s="3">
        <v>83507.800900000002</v>
      </c>
      <c r="J1049" t="s">
        <v>2287</v>
      </c>
    </row>
    <row r="1050" spans="1:10" x14ac:dyDescent="0.35">
      <c r="A1050" t="s">
        <v>2288</v>
      </c>
      <c r="B1050">
        <v>713762240</v>
      </c>
      <c r="C1050">
        <v>28</v>
      </c>
      <c r="D1050" s="1">
        <v>34479</v>
      </c>
      <c r="E1050" t="s">
        <v>741</v>
      </c>
      <c r="F1050" t="s">
        <v>214</v>
      </c>
      <c r="G1050" t="s">
        <v>2247</v>
      </c>
      <c r="H1050" s="3">
        <v>136113.77600000001</v>
      </c>
      <c r="I1050" s="3">
        <v>47415.836900000002</v>
      </c>
      <c r="J1050" t="s">
        <v>2289</v>
      </c>
    </row>
    <row r="1051" spans="1:10" x14ac:dyDescent="0.35">
      <c r="A1051" t="s">
        <v>2290</v>
      </c>
      <c r="B1051">
        <v>289592807</v>
      </c>
      <c r="C1051">
        <v>78</v>
      </c>
      <c r="D1051" s="1">
        <v>16216.5</v>
      </c>
      <c r="E1051" t="s">
        <v>741</v>
      </c>
      <c r="F1051" t="s">
        <v>229</v>
      </c>
      <c r="G1051" t="s">
        <v>2247</v>
      </c>
      <c r="H1051" s="3">
        <v>52060.334600000002</v>
      </c>
      <c r="I1051" s="3">
        <v>27099.263500000001</v>
      </c>
      <c r="J1051" t="s">
        <v>2291</v>
      </c>
    </row>
    <row r="1052" spans="1:10" x14ac:dyDescent="0.35">
      <c r="A1052" t="s">
        <v>2292</v>
      </c>
      <c r="B1052">
        <v>815571796</v>
      </c>
      <c r="C1052">
        <v>60</v>
      </c>
      <c r="D1052" s="1">
        <v>22791</v>
      </c>
      <c r="E1052" t="s">
        <v>741</v>
      </c>
      <c r="F1052" t="s">
        <v>905</v>
      </c>
      <c r="G1052" t="s">
        <v>2247</v>
      </c>
      <c r="H1052" s="3">
        <v>2001516.8241000001</v>
      </c>
      <c r="I1052" s="3">
        <v>147384.42069999999</v>
      </c>
      <c r="J1052" t="s">
        <v>2293</v>
      </c>
    </row>
    <row r="1053" spans="1:10" x14ac:dyDescent="0.35">
      <c r="A1053" t="s">
        <v>2294</v>
      </c>
      <c r="B1053">
        <v>390143585</v>
      </c>
      <c r="C1053">
        <v>75</v>
      </c>
      <c r="D1053" s="1">
        <v>17312.25</v>
      </c>
      <c r="E1053" t="s">
        <v>741</v>
      </c>
      <c r="F1053" t="s">
        <v>226</v>
      </c>
      <c r="G1053" t="s">
        <v>2247</v>
      </c>
      <c r="H1053" s="3">
        <v>2098819.5030999999</v>
      </c>
      <c r="I1053" s="3">
        <v>424345.83049999998</v>
      </c>
      <c r="J1053" t="s">
        <v>2295</v>
      </c>
    </row>
    <row r="1054" spans="1:10" x14ac:dyDescent="0.35">
      <c r="A1054" t="s">
        <v>2296</v>
      </c>
      <c r="B1054">
        <v>26450599</v>
      </c>
      <c r="C1054">
        <v>50</v>
      </c>
      <c r="D1054" s="1">
        <v>26443.5</v>
      </c>
      <c r="E1054" t="s">
        <v>741</v>
      </c>
      <c r="F1054" t="s">
        <v>226</v>
      </c>
      <c r="G1054" t="s">
        <v>2247</v>
      </c>
      <c r="H1054" s="3">
        <v>3252169.6068000002</v>
      </c>
      <c r="I1054" s="3">
        <v>941053.33299999998</v>
      </c>
      <c r="J1054" t="s">
        <v>2297</v>
      </c>
    </row>
    <row r="1055" spans="1:10" x14ac:dyDescent="0.35">
      <c r="A1055" t="s">
        <v>2298</v>
      </c>
      <c r="B1055">
        <v>925626195</v>
      </c>
      <c r="C1055">
        <v>57</v>
      </c>
      <c r="D1055" s="1">
        <v>23886.75</v>
      </c>
      <c r="E1055" t="s">
        <v>741</v>
      </c>
      <c r="F1055" t="s">
        <v>260</v>
      </c>
      <c r="G1055" t="s">
        <v>2247</v>
      </c>
      <c r="H1055" s="3">
        <v>2774465.9076999999</v>
      </c>
      <c r="I1055" s="3">
        <v>164360.76519999999</v>
      </c>
      <c r="J1055" t="s">
        <v>2299</v>
      </c>
    </row>
    <row r="1056" spans="1:10" x14ac:dyDescent="0.35">
      <c r="A1056" t="s">
        <v>2300</v>
      </c>
      <c r="B1056">
        <v>764702977</v>
      </c>
      <c r="C1056">
        <v>56</v>
      </c>
      <c r="D1056" s="1">
        <v>24252</v>
      </c>
      <c r="E1056" t="s">
        <v>741</v>
      </c>
      <c r="F1056" t="s">
        <v>467</v>
      </c>
      <c r="G1056" t="s">
        <v>2247</v>
      </c>
      <c r="H1056" s="3">
        <v>64132.442600000002</v>
      </c>
      <c r="I1056" s="3">
        <v>72986.857300000003</v>
      </c>
      <c r="J1056" t="s">
        <v>2301</v>
      </c>
    </row>
    <row r="1057" spans="1:10" x14ac:dyDescent="0.35">
      <c r="A1057" t="s">
        <v>2302</v>
      </c>
      <c r="B1057">
        <v>791085065</v>
      </c>
      <c r="C1057">
        <v>41</v>
      </c>
      <c r="D1057" s="1">
        <v>29730.75</v>
      </c>
      <c r="E1057" t="s">
        <v>741</v>
      </c>
      <c r="F1057" t="s">
        <v>22</v>
      </c>
      <c r="G1057" t="s">
        <v>2247</v>
      </c>
      <c r="H1057" s="3">
        <v>1061383.8977999999</v>
      </c>
      <c r="I1057" s="3">
        <v>148593.7457</v>
      </c>
      <c r="J1057" t="s">
        <v>2303</v>
      </c>
    </row>
    <row r="1058" spans="1:10" x14ac:dyDescent="0.35">
      <c r="A1058" t="s">
        <v>2304</v>
      </c>
      <c r="B1058">
        <v>139492099</v>
      </c>
      <c r="C1058">
        <v>76</v>
      </c>
      <c r="D1058" s="1">
        <v>16947</v>
      </c>
      <c r="E1058" t="s">
        <v>741</v>
      </c>
      <c r="F1058" t="s">
        <v>1567</v>
      </c>
      <c r="G1058" t="s">
        <v>2247</v>
      </c>
      <c r="H1058" s="3">
        <v>720791.31559999997</v>
      </c>
      <c r="I1058" s="3">
        <v>484396.19770000002</v>
      </c>
      <c r="J1058" t="s">
        <v>2305</v>
      </c>
    </row>
    <row r="1059" spans="1:10" x14ac:dyDescent="0.35">
      <c r="A1059" t="s">
        <v>2306</v>
      </c>
      <c r="B1059">
        <v>961089566</v>
      </c>
      <c r="C1059">
        <v>67</v>
      </c>
      <c r="D1059" s="1">
        <v>20234.25</v>
      </c>
      <c r="E1059" t="s">
        <v>741</v>
      </c>
      <c r="F1059" t="s">
        <v>45</v>
      </c>
      <c r="G1059" t="s">
        <v>2247</v>
      </c>
      <c r="H1059" s="3">
        <v>303726.32990000001</v>
      </c>
      <c r="I1059" s="3">
        <v>66819.792600000001</v>
      </c>
      <c r="J1059" t="s">
        <v>2307</v>
      </c>
    </row>
    <row r="1060" spans="1:10" x14ac:dyDescent="0.35">
      <c r="A1060" t="s">
        <v>2308</v>
      </c>
      <c r="B1060">
        <v>481503965</v>
      </c>
      <c r="C1060">
        <v>79</v>
      </c>
      <c r="D1060" s="1">
        <v>15851.25</v>
      </c>
      <c r="E1060" t="s">
        <v>741</v>
      </c>
      <c r="F1060" t="s">
        <v>312</v>
      </c>
      <c r="G1060" t="s">
        <v>2247</v>
      </c>
      <c r="H1060" s="3">
        <v>579578.98499999999</v>
      </c>
      <c r="I1060" s="3">
        <v>0</v>
      </c>
      <c r="J1060" t="s">
        <v>2309</v>
      </c>
    </row>
    <row r="1061" spans="1:10" x14ac:dyDescent="0.35">
      <c r="A1061" t="s">
        <v>2310</v>
      </c>
      <c r="B1061">
        <v>475387218</v>
      </c>
      <c r="C1061">
        <v>84</v>
      </c>
      <c r="D1061" s="1">
        <v>14025</v>
      </c>
      <c r="E1061" t="s">
        <v>741</v>
      </c>
      <c r="F1061" t="s">
        <v>36</v>
      </c>
      <c r="G1061" t="s">
        <v>2247</v>
      </c>
      <c r="H1061" s="3">
        <v>0</v>
      </c>
      <c r="I1061" s="3">
        <v>0</v>
      </c>
      <c r="J1061" t="s">
        <v>1331</v>
      </c>
    </row>
    <row r="1062" spans="1:10" x14ac:dyDescent="0.35">
      <c r="A1062" t="s">
        <v>2311</v>
      </c>
      <c r="B1062">
        <v>952742530</v>
      </c>
      <c r="C1062">
        <v>55</v>
      </c>
      <c r="D1062" s="1">
        <v>24617.25</v>
      </c>
      <c r="E1062" t="s">
        <v>741</v>
      </c>
      <c r="F1062" t="s">
        <v>69</v>
      </c>
      <c r="G1062" t="s">
        <v>2247</v>
      </c>
      <c r="H1062" s="3">
        <v>241112.03479999999</v>
      </c>
      <c r="I1062" s="3">
        <v>49600.19</v>
      </c>
      <c r="J1062" t="s">
        <v>2312</v>
      </c>
    </row>
    <row r="1063" spans="1:10" x14ac:dyDescent="0.35">
      <c r="A1063" t="s">
        <v>2313</v>
      </c>
      <c r="B1063">
        <v>207469289</v>
      </c>
      <c r="C1063">
        <v>75</v>
      </c>
      <c r="D1063" s="1">
        <v>17312.25</v>
      </c>
      <c r="E1063" t="s">
        <v>741</v>
      </c>
      <c r="F1063" t="s">
        <v>393</v>
      </c>
      <c r="G1063" t="s">
        <v>2247</v>
      </c>
      <c r="H1063" s="3">
        <v>1360829.7302999999</v>
      </c>
      <c r="I1063" s="3">
        <v>829877.42460000003</v>
      </c>
      <c r="J1063" t="s">
        <v>2314</v>
      </c>
    </row>
    <row r="1064" spans="1:10" x14ac:dyDescent="0.35">
      <c r="A1064" t="s">
        <v>2315</v>
      </c>
      <c r="B1064">
        <v>649667256</v>
      </c>
      <c r="C1064">
        <v>49</v>
      </c>
      <c r="D1064" s="1">
        <v>26808.75</v>
      </c>
      <c r="E1064" t="s">
        <v>741</v>
      </c>
      <c r="F1064" t="s">
        <v>588</v>
      </c>
      <c r="G1064" t="s">
        <v>2247</v>
      </c>
      <c r="H1064" s="3">
        <v>1808858.5390999999</v>
      </c>
      <c r="I1064" s="3">
        <v>808666.17039999994</v>
      </c>
      <c r="J1064" t="s">
        <v>2316</v>
      </c>
    </row>
    <row r="1065" spans="1:10" x14ac:dyDescent="0.35">
      <c r="A1065" t="s">
        <v>2317</v>
      </c>
      <c r="B1065">
        <v>863428067</v>
      </c>
      <c r="C1065">
        <v>82</v>
      </c>
      <c r="D1065" s="1">
        <v>14755.5</v>
      </c>
      <c r="E1065" t="s">
        <v>741</v>
      </c>
      <c r="F1065" t="s">
        <v>12</v>
      </c>
      <c r="G1065" t="s">
        <v>2247</v>
      </c>
      <c r="H1065" s="3">
        <v>39035.570699999997</v>
      </c>
      <c r="I1065" s="3">
        <v>4864.4327000000003</v>
      </c>
      <c r="J1065" t="s">
        <v>2318</v>
      </c>
    </row>
    <row r="1066" spans="1:10" x14ac:dyDescent="0.35">
      <c r="A1066" t="s">
        <v>2319</v>
      </c>
      <c r="B1066">
        <v>758391242</v>
      </c>
      <c r="C1066">
        <v>43</v>
      </c>
      <c r="D1066" s="1">
        <v>29000.25</v>
      </c>
      <c r="E1066" t="s">
        <v>741</v>
      </c>
      <c r="F1066" t="s">
        <v>1104</v>
      </c>
      <c r="G1066" t="s">
        <v>2247</v>
      </c>
      <c r="H1066" s="3">
        <v>1020703.0569</v>
      </c>
      <c r="I1066" s="3">
        <v>283888.99979999999</v>
      </c>
      <c r="J1066" t="s">
        <v>2320</v>
      </c>
    </row>
    <row r="1067" spans="1:10" x14ac:dyDescent="0.35">
      <c r="A1067" t="s">
        <v>2321</v>
      </c>
      <c r="B1067">
        <v>647583601</v>
      </c>
      <c r="C1067">
        <v>39</v>
      </c>
      <c r="D1067" s="1">
        <v>30461.25</v>
      </c>
      <c r="E1067" t="s">
        <v>741</v>
      </c>
      <c r="F1067" t="s">
        <v>1567</v>
      </c>
      <c r="G1067" t="s">
        <v>2247</v>
      </c>
      <c r="H1067" s="3">
        <v>76733.376099999994</v>
      </c>
      <c r="I1067" s="3">
        <v>66617.539499999999</v>
      </c>
      <c r="J1067" t="s">
        <v>2322</v>
      </c>
    </row>
    <row r="1068" spans="1:10" x14ac:dyDescent="0.35">
      <c r="A1068" t="s">
        <v>2323</v>
      </c>
      <c r="B1068">
        <v>336758713</v>
      </c>
      <c r="C1068">
        <v>17</v>
      </c>
      <c r="D1068" s="1">
        <v>38496.75</v>
      </c>
      <c r="E1068" t="s">
        <v>741</v>
      </c>
      <c r="F1068" t="s">
        <v>338</v>
      </c>
      <c r="G1068" t="s">
        <v>2247</v>
      </c>
      <c r="H1068" s="3">
        <v>348646.35019999999</v>
      </c>
      <c r="I1068" s="3">
        <v>103131.05319999999</v>
      </c>
      <c r="J1068" t="s">
        <v>2324</v>
      </c>
    </row>
    <row r="1069" spans="1:10" x14ac:dyDescent="0.35">
      <c r="A1069" t="s">
        <v>2325</v>
      </c>
      <c r="B1069">
        <v>358235140</v>
      </c>
      <c r="C1069">
        <v>52</v>
      </c>
      <c r="D1069" s="1">
        <v>25713</v>
      </c>
      <c r="E1069" t="s">
        <v>741</v>
      </c>
      <c r="F1069" t="s">
        <v>90</v>
      </c>
      <c r="G1069" t="s">
        <v>2247</v>
      </c>
      <c r="H1069" s="3">
        <v>205369.66709999999</v>
      </c>
      <c r="I1069" s="3">
        <v>19000.186900000001</v>
      </c>
      <c r="J1069" t="s">
        <v>2326</v>
      </c>
    </row>
    <row r="1070" spans="1:10" x14ac:dyDescent="0.35">
      <c r="A1070" t="s">
        <v>2327</v>
      </c>
      <c r="B1070">
        <v>491584738</v>
      </c>
      <c r="C1070">
        <v>57</v>
      </c>
      <c r="D1070" s="1">
        <v>23886.75</v>
      </c>
      <c r="E1070" t="s">
        <v>741</v>
      </c>
      <c r="F1070" t="s">
        <v>323</v>
      </c>
      <c r="G1070" t="s">
        <v>2247</v>
      </c>
      <c r="H1070" s="3">
        <v>334596.5699</v>
      </c>
      <c r="I1070" s="3">
        <v>28738.636900000001</v>
      </c>
      <c r="J1070" t="s">
        <v>2328</v>
      </c>
    </row>
    <row r="1071" spans="1:10" x14ac:dyDescent="0.35">
      <c r="A1071" t="s">
        <v>2329</v>
      </c>
      <c r="B1071">
        <v>577191519</v>
      </c>
      <c r="C1071">
        <v>56</v>
      </c>
      <c r="D1071" s="1">
        <v>24252</v>
      </c>
      <c r="E1071" t="s">
        <v>741</v>
      </c>
      <c r="F1071" t="s">
        <v>109</v>
      </c>
      <c r="G1071" t="s">
        <v>2247</v>
      </c>
      <c r="H1071" s="3">
        <v>472841.79619999998</v>
      </c>
      <c r="I1071" s="3">
        <v>119213.44680000001</v>
      </c>
      <c r="J1071" t="s">
        <v>2330</v>
      </c>
    </row>
    <row r="1072" spans="1:10" x14ac:dyDescent="0.35">
      <c r="A1072" t="s">
        <v>2331</v>
      </c>
      <c r="B1072">
        <v>781721872</v>
      </c>
      <c r="C1072">
        <v>30</v>
      </c>
      <c r="D1072" s="1">
        <v>33748.5</v>
      </c>
      <c r="E1072" t="s">
        <v>741</v>
      </c>
      <c r="F1072" t="s">
        <v>393</v>
      </c>
      <c r="G1072" t="s">
        <v>2247</v>
      </c>
      <c r="H1072" s="3">
        <v>535215.68759999995</v>
      </c>
      <c r="I1072" s="3">
        <v>141072.2831</v>
      </c>
      <c r="J1072" t="s">
        <v>2332</v>
      </c>
    </row>
    <row r="1073" spans="1:10" x14ac:dyDescent="0.35">
      <c r="A1073" t="s">
        <v>2333</v>
      </c>
      <c r="B1073">
        <v>940465945</v>
      </c>
      <c r="C1073">
        <v>45</v>
      </c>
      <c r="D1073" s="1">
        <v>28269.75</v>
      </c>
      <c r="E1073" t="s">
        <v>741</v>
      </c>
      <c r="F1073" t="s">
        <v>300</v>
      </c>
      <c r="G1073" t="s">
        <v>2247</v>
      </c>
      <c r="H1073" s="3">
        <v>88257.434800000003</v>
      </c>
      <c r="I1073" s="3">
        <v>32164.931799999998</v>
      </c>
      <c r="J1073" t="s">
        <v>2334</v>
      </c>
    </row>
    <row r="1074" spans="1:10" x14ac:dyDescent="0.35">
      <c r="A1074" t="s">
        <v>2335</v>
      </c>
      <c r="B1074">
        <v>604787250</v>
      </c>
      <c r="C1074">
        <v>56</v>
      </c>
      <c r="D1074" s="1">
        <v>24252</v>
      </c>
      <c r="E1074" t="s">
        <v>741</v>
      </c>
      <c r="F1074" t="s">
        <v>1432</v>
      </c>
      <c r="G1074" t="s">
        <v>2247</v>
      </c>
      <c r="H1074" s="3">
        <v>0</v>
      </c>
      <c r="I1074" s="3">
        <v>0</v>
      </c>
      <c r="J1074" t="s">
        <v>2336</v>
      </c>
    </row>
    <row r="1075" spans="1:10" x14ac:dyDescent="0.35">
      <c r="A1075" t="s">
        <v>2337</v>
      </c>
      <c r="B1075">
        <v>375118877</v>
      </c>
      <c r="C1075">
        <v>65</v>
      </c>
      <c r="D1075" s="1">
        <v>20964.75</v>
      </c>
      <c r="E1075" t="s">
        <v>741</v>
      </c>
      <c r="F1075" t="s">
        <v>1432</v>
      </c>
      <c r="G1075" t="s">
        <v>2247</v>
      </c>
      <c r="H1075" s="3">
        <v>943481.73899999994</v>
      </c>
      <c r="I1075" s="3">
        <v>458017.4988</v>
      </c>
      <c r="J1075" t="s">
        <v>2338</v>
      </c>
    </row>
    <row r="1076" spans="1:10" x14ac:dyDescent="0.35">
      <c r="A1076" t="s">
        <v>2339</v>
      </c>
      <c r="B1076">
        <v>90580934</v>
      </c>
      <c r="C1076">
        <v>63</v>
      </c>
      <c r="D1076" s="1">
        <v>21695.25</v>
      </c>
      <c r="E1076" t="s">
        <v>741</v>
      </c>
      <c r="F1076" t="s">
        <v>502</v>
      </c>
      <c r="G1076" t="s">
        <v>2247</v>
      </c>
      <c r="H1076" s="3">
        <v>845860.82380000001</v>
      </c>
      <c r="I1076" s="3">
        <v>622404.84349999996</v>
      </c>
      <c r="J1076" t="s">
        <v>2340</v>
      </c>
    </row>
    <row r="1077" spans="1:10" x14ac:dyDescent="0.35">
      <c r="A1077" t="s">
        <v>2341</v>
      </c>
      <c r="B1077">
        <v>544751140</v>
      </c>
      <c r="C1077">
        <v>27</v>
      </c>
      <c r="D1077" s="1">
        <v>34844.25</v>
      </c>
      <c r="E1077" t="s">
        <v>741</v>
      </c>
      <c r="F1077" t="s">
        <v>106</v>
      </c>
      <c r="G1077" t="s">
        <v>2247</v>
      </c>
      <c r="H1077" s="3">
        <v>1042355.5968000001</v>
      </c>
      <c r="I1077" s="3">
        <v>389208.13439999998</v>
      </c>
      <c r="J1077" t="s">
        <v>2342</v>
      </c>
    </row>
    <row r="1078" spans="1:10" x14ac:dyDescent="0.35">
      <c r="A1078" t="s">
        <v>2343</v>
      </c>
      <c r="B1078">
        <v>392445704</v>
      </c>
      <c r="C1078">
        <v>73</v>
      </c>
      <c r="D1078" s="1">
        <v>18042.75</v>
      </c>
      <c r="E1078" t="s">
        <v>741</v>
      </c>
      <c r="F1078" t="s">
        <v>574</v>
      </c>
      <c r="G1078" t="s">
        <v>2247</v>
      </c>
      <c r="H1078" s="3">
        <v>0</v>
      </c>
      <c r="I1078" s="3">
        <v>0</v>
      </c>
      <c r="J1078" t="s">
        <v>2344</v>
      </c>
    </row>
    <row r="1079" spans="1:10" x14ac:dyDescent="0.35">
      <c r="A1079" t="s">
        <v>2345</v>
      </c>
      <c r="B1079">
        <v>783211608</v>
      </c>
      <c r="C1079">
        <v>48</v>
      </c>
      <c r="D1079" s="1">
        <v>27174</v>
      </c>
      <c r="E1079" t="s">
        <v>741</v>
      </c>
      <c r="F1079" t="s">
        <v>997</v>
      </c>
      <c r="G1079" t="s">
        <v>2247</v>
      </c>
      <c r="H1079" s="3">
        <v>298830.63</v>
      </c>
      <c r="I1079" s="3">
        <v>167643.9834</v>
      </c>
      <c r="J1079" t="s">
        <v>2346</v>
      </c>
    </row>
    <row r="1080" spans="1:10" x14ac:dyDescent="0.35">
      <c r="A1080" t="s">
        <v>2347</v>
      </c>
      <c r="B1080">
        <v>174963334</v>
      </c>
      <c r="C1080">
        <v>29</v>
      </c>
      <c r="D1080" s="1">
        <v>34113.75</v>
      </c>
      <c r="E1080" t="s">
        <v>741</v>
      </c>
      <c r="F1080" t="s">
        <v>338</v>
      </c>
      <c r="G1080" t="s">
        <v>2247</v>
      </c>
      <c r="H1080" s="3">
        <v>594521.88439999998</v>
      </c>
      <c r="I1080" s="3">
        <v>251797.50399999999</v>
      </c>
      <c r="J1080" t="s">
        <v>2348</v>
      </c>
    </row>
    <row r="1081" spans="1:10" x14ac:dyDescent="0.35">
      <c r="A1081" t="s">
        <v>2349</v>
      </c>
      <c r="B1081">
        <v>949212330</v>
      </c>
      <c r="C1081">
        <v>31</v>
      </c>
      <c r="D1081" s="1">
        <v>33383.25</v>
      </c>
      <c r="E1081" t="s">
        <v>741</v>
      </c>
      <c r="F1081" t="s">
        <v>424</v>
      </c>
      <c r="G1081" t="s">
        <v>2247</v>
      </c>
      <c r="H1081" s="3">
        <v>1620734.08</v>
      </c>
      <c r="I1081" s="3">
        <v>361322.40399999998</v>
      </c>
      <c r="J1081" t="s">
        <v>2350</v>
      </c>
    </row>
    <row r="1082" spans="1:10" x14ac:dyDescent="0.35">
      <c r="A1082" t="s">
        <v>2351</v>
      </c>
      <c r="B1082">
        <v>484916169</v>
      </c>
      <c r="C1082">
        <v>69</v>
      </c>
      <c r="D1082" s="1">
        <v>19503.75</v>
      </c>
      <c r="E1082" t="s">
        <v>741</v>
      </c>
      <c r="F1082" t="s">
        <v>237</v>
      </c>
      <c r="G1082" t="s">
        <v>2247</v>
      </c>
      <c r="H1082" s="3">
        <v>87414.653999999995</v>
      </c>
      <c r="I1082" s="3">
        <v>23835.639299999999</v>
      </c>
      <c r="J1082" t="s">
        <v>2352</v>
      </c>
    </row>
    <row r="1083" spans="1:10" x14ac:dyDescent="0.35">
      <c r="A1083" t="s">
        <v>2353</v>
      </c>
      <c r="B1083">
        <v>538814178</v>
      </c>
      <c r="C1083">
        <v>45</v>
      </c>
      <c r="D1083" s="1">
        <v>28269.75</v>
      </c>
      <c r="E1083" t="s">
        <v>741</v>
      </c>
      <c r="F1083" t="s">
        <v>36</v>
      </c>
      <c r="G1083" t="s">
        <v>2247</v>
      </c>
      <c r="H1083" s="3">
        <v>215573.82070000001</v>
      </c>
      <c r="I1083" s="3">
        <v>272161.9486</v>
      </c>
      <c r="J1083" t="s">
        <v>2354</v>
      </c>
    </row>
    <row r="1084" spans="1:10" x14ac:dyDescent="0.35">
      <c r="A1084" t="s">
        <v>2355</v>
      </c>
      <c r="B1084">
        <v>594344028</v>
      </c>
      <c r="C1084">
        <v>66</v>
      </c>
      <c r="D1084" s="1">
        <v>20599.5</v>
      </c>
      <c r="E1084" t="s">
        <v>741</v>
      </c>
      <c r="F1084" t="s">
        <v>344</v>
      </c>
      <c r="G1084" t="s">
        <v>2247</v>
      </c>
      <c r="H1084" s="3">
        <v>1208603.8293999999</v>
      </c>
      <c r="I1084" s="3">
        <v>160854.18239999999</v>
      </c>
      <c r="J1084" t="s">
        <v>2356</v>
      </c>
    </row>
    <row r="1085" spans="1:10" x14ac:dyDescent="0.35">
      <c r="A1085" t="s">
        <v>2357</v>
      </c>
      <c r="B1085">
        <v>753092163</v>
      </c>
      <c r="C1085">
        <v>69</v>
      </c>
      <c r="D1085" s="1">
        <v>19503.75</v>
      </c>
      <c r="E1085" t="s">
        <v>741</v>
      </c>
      <c r="F1085" t="s">
        <v>157</v>
      </c>
      <c r="G1085" t="s">
        <v>2247</v>
      </c>
      <c r="H1085" s="3">
        <v>672473.82990000001</v>
      </c>
      <c r="I1085" s="3">
        <v>339719.36869999999</v>
      </c>
      <c r="J1085" t="s">
        <v>2358</v>
      </c>
    </row>
    <row r="1086" spans="1:10" x14ac:dyDescent="0.35">
      <c r="A1086" t="s">
        <v>2359</v>
      </c>
      <c r="B1086">
        <v>934160358</v>
      </c>
      <c r="C1086">
        <v>42</v>
      </c>
      <c r="D1086" s="1">
        <v>29365.5</v>
      </c>
      <c r="E1086" t="s">
        <v>741</v>
      </c>
      <c r="F1086" t="s">
        <v>373</v>
      </c>
      <c r="G1086" t="s">
        <v>2247</v>
      </c>
      <c r="H1086" s="3">
        <v>700948.82810000004</v>
      </c>
      <c r="I1086" s="3">
        <v>302809.89370000002</v>
      </c>
      <c r="J1086" t="s">
        <v>2360</v>
      </c>
    </row>
    <row r="1087" spans="1:10" x14ac:dyDescent="0.35">
      <c r="A1087" t="s">
        <v>2361</v>
      </c>
      <c r="B1087">
        <v>341161434</v>
      </c>
      <c r="C1087">
        <v>72</v>
      </c>
      <c r="D1087" s="1">
        <v>18408</v>
      </c>
      <c r="E1087" t="s">
        <v>741</v>
      </c>
      <c r="F1087" t="s">
        <v>121</v>
      </c>
      <c r="G1087" t="s">
        <v>2247</v>
      </c>
      <c r="H1087" s="3">
        <v>333646.22340000002</v>
      </c>
      <c r="I1087" s="3">
        <v>323160.19919999997</v>
      </c>
      <c r="J1087" t="s">
        <v>2362</v>
      </c>
    </row>
    <row r="1088" spans="1:10" x14ac:dyDescent="0.35">
      <c r="A1088" t="s">
        <v>2363</v>
      </c>
      <c r="B1088">
        <v>128139351</v>
      </c>
      <c r="C1088">
        <v>38</v>
      </c>
      <c r="D1088" s="1">
        <v>30826.5</v>
      </c>
      <c r="E1088" t="s">
        <v>741</v>
      </c>
      <c r="F1088" t="s">
        <v>87</v>
      </c>
      <c r="G1088" t="s">
        <v>2247</v>
      </c>
      <c r="H1088" s="3">
        <v>19275.2513</v>
      </c>
      <c r="I1088" s="3">
        <v>5698.7699000000002</v>
      </c>
      <c r="J1088" t="s">
        <v>2364</v>
      </c>
    </row>
    <row r="1089" spans="1:10" x14ac:dyDescent="0.35">
      <c r="A1089" t="s">
        <v>2365</v>
      </c>
      <c r="B1089">
        <v>458486536</v>
      </c>
      <c r="C1089">
        <v>84</v>
      </c>
      <c r="D1089" s="1">
        <v>14025</v>
      </c>
      <c r="E1089" t="s">
        <v>741</v>
      </c>
      <c r="F1089" t="s">
        <v>90</v>
      </c>
      <c r="G1089" t="s">
        <v>2247</v>
      </c>
      <c r="H1089" s="3">
        <v>2350808.6850000001</v>
      </c>
      <c r="I1089" s="3">
        <v>1426470.7101</v>
      </c>
      <c r="J1089" t="s">
        <v>2366</v>
      </c>
    </row>
    <row r="1090" spans="1:10" x14ac:dyDescent="0.35">
      <c r="A1090" t="s">
        <v>2367</v>
      </c>
      <c r="B1090">
        <v>913765998</v>
      </c>
      <c r="C1090">
        <v>33</v>
      </c>
      <c r="D1090" s="1">
        <v>32652.75</v>
      </c>
      <c r="E1090" t="s">
        <v>741</v>
      </c>
      <c r="F1090" t="s">
        <v>266</v>
      </c>
      <c r="G1090" t="s">
        <v>2247</v>
      </c>
      <c r="H1090" s="3">
        <v>167557.2237</v>
      </c>
      <c r="I1090" s="3">
        <v>46245.793700000002</v>
      </c>
      <c r="J1090" t="s">
        <v>2368</v>
      </c>
    </row>
    <row r="1091" spans="1:10" x14ac:dyDescent="0.35">
      <c r="A1091" t="s">
        <v>2369</v>
      </c>
      <c r="B1091">
        <v>86849828</v>
      </c>
      <c r="C1091">
        <v>65</v>
      </c>
      <c r="D1091" s="1">
        <v>20964.75</v>
      </c>
      <c r="E1091" t="s">
        <v>741</v>
      </c>
      <c r="F1091" t="s">
        <v>202</v>
      </c>
      <c r="G1091" t="s">
        <v>2247</v>
      </c>
      <c r="H1091" s="3">
        <v>86682.998000000007</v>
      </c>
      <c r="I1091" s="3">
        <v>25658.167399999998</v>
      </c>
      <c r="J1091" t="s">
        <v>2370</v>
      </c>
    </row>
    <row r="1092" spans="1:10" x14ac:dyDescent="0.35">
      <c r="A1092" t="s">
        <v>2371</v>
      </c>
      <c r="B1092">
        <v>938304870</v>
      </c>
      <c r="C1092">
        <v>41</v>
      </c>
      <c r="D1092" s="1">
        <v>29730.75</v>
      </c>
      <c r="E1092" t="s">
        <v>741</v>
      </c>
      <c r="F1092" t="s">
        <v>1432</v>
      </c>
      <c r="G1092" t="s">
        <v>2247</v>
      </c>
      <c r="H1092" s="3">
        <v>531829.43200000003</v>
      </c>
      <c r="I1092" s="3">
        <v>436849.18979999999</v>
      </c>
      <c r="J1092" t="s">
        <v>2372</v>
      </c>
    </row>
    <row r="1093" spans="1:10" x14ac:dyDescent="0.35">
      <c r="A1093" t="s">
        <v>2373</v>
      </c>
      <c r="B1093">
        <v>986667087</v>
      </c>
      <c r="C1093">
        <v>24</v>
      </c>
      <c r="D1093" s="1">
        <v>35940</v>
      </c>
      <c r="E1093" t="s">
        <v>741</v>
      </c>
      <c r="F1093" t="s">
        <v>163</v>
      </c>
      <c r="G1093" t="s">
        <v>2247</v>
      </c>
      <c r="H1093" s="3">
        <v>1065152.1461</v>
      </c>
      <c r="I1093" s="3">
        <v>405047.65289999999</v>
      </c>
      <c r="J1093" t="s">
        <v>2374</v>
      </c>
    </row>
    <row r="1094" spans="1:10" x14ac:dyDescent="0.35">
      <c r="A1094" t="s">
        <v>2375</v>
      </c>
      <c r="B1094">
        <v>79330836</v>
      </c>
      <c r="C1094">
        <v>37</v>
      </c>
      <c r="D1094" s="1">
        <v>31191.75</v>
      </c>
      <c r="E1094" t="s">
        <v>741</v>
      </c>
      <c r="F1094" t="s">
        <v>424</v>
      </c>
      <c r="G1094" t="s">
        <v>2247</v>
      </c>
      <c r="H1094" s="3">
        <v>268653.24209999997</v>
      </c>
      <c r="I1094" s="3">
        <v>102576.6924</v>
      </c>
      <c r="J1094" t="s">
        <v>2376</v>
      </c>
    </row>
    <row r="1095" spans="1:10" x14ac:dyDescent="0.35">
      <c r="A1095" t="s">
        <v>2377</v>
      </c>
      <c r="B1095">
        <v>155982015</v>
      </c>
      <c r="C1095">
        <v>26</v>
      </c>
      <c r="D1095" s="1">
        <v>35209.5</v>
      </c>
      <c r="E1095" t="s">
        <v>741</v>
      </c>
      <c r="F1095" t="s">
        <v>668</v>
      </c>
      <c r="G1095" t="s">
        <v>2247</v>
      </c>
      <c r="H1095" s="3">
        <v>1447898.55</v>
      </c>
      <c r="I1095" s="3">
        <v>395276.30410000001</v>
      </c>
      <c r="J1095" t="s">
        <v>2378</v>
      </c>
    </row>
    <row r="1096" spans="1:10" x14ac:dyDescent="0.35">
      <c r="A1096" t="s">
        <v>2379</v>
      </c>
      <c r="B1096">
        <v>190313081</v>
      </c>
      <c r="C1096">
        <v>42</v>
      </c>
      <c r="D1096" s="1">
        <v>29365.5</v>
      </c>
      <c r="E1096" t="s">
        <v>741</v>
      </c>
      <c r="F1096" t="s">
        <v>66</v>
      </c>
      <c r="G1096" t="s">
        <v>2247</v>
      </c>
      <c r="H1096" s="3">
        <v>46434.060299999997</v>
      </c>
      <c r="I1096" s="3">
        <v>9286.8120999999992</v>
      </c>
      <c r="J1096" t="s">
        <v>2380</v>
      </c>
    </row>
    <row r="1097" spans="1:10" x14ac:dyDescent="0.35">
      <c r="A1097" t="s">
        <v>2381</v>
      </c>
      <c r="B1097">
        <v>785304769</v>
      </c>
      <c r="C1097">
        <v>42</v>
      </c>
      <c r="D1097" s="1">
        <v>29365.5</v>
      </c>
      <c r="E1097" t="s">
        <v>741</v>
      </c>
      <c r="F1097" t="s">
        <v>708</v>
      </c>
      <c r="G1097" t="s">
        <v>2247</v>
      </c>
      <c r="H1097" s="3">
        <v>461900.11300000001</v>
      </c>
      <c r="I1097" s="3">
        <v>227027.0692</v>
      </c>
      <c r="J1097" t="s">
        <v>2382</v>
      </c>
    </row>
    <row r="1098" spans="1:10" x14ac:dyDescent="0.35">
      <c r="A1098" t="s">
        <v>2383</v>
      </c>
      <c r="B1098">
        <v>957820001</v>
      </c>
      <c r="C1098">
        <v>27</v>
      </c>
      <c r="D1098" s="1">
        <v>34844.25</v>
      </c>
      <c r="E1098" t="s">
        <v>741</v>
      </c>
      <c r="F1098" t="s">
        <v>390</v>
      </c>
      <c r="G1098" t="s">
        <v>2247</v>
      </c>
      <c r="H1098" s="3">
        <v>698949.38879999996</v>
      </c>
      <c r="I1098" s="3">
        <v>335137.27100000001</v>
      </c>
      <c r="J1098" t="s">
        <v>2384</v>
      </c>
    </row>
    <row r="1099" spans="1:10" x14ac:dyDescent="0.35">
      <c r="A1099" t="s">
        <v>2385</v>
      </c>
      <c r="B1099">
        <v>59456070</v>
      </c>
      <c r="C1099">
        <v>29</v>
      </c>
      <c r="D1099" s="1">
        <v>34113.75</v>
      </c>
      <c r="E1099" t="s">
        <v>741</v>
      </c>
      <c r="F1099" t="s">
        <v>444</v>
      </c>
      <c r="G1099" t="s">
        <v>2247</v>
      </c>
      <c r="H1099" s="3">
        <v>865205.86120000004</v>
      </c>
      <c r="I1099" s="3">
        <v>492563.70890000003</v>
      </c>
      <c r="J1099" t="s">
        <v>2386</v>
      </c>
    </row>
    <row r="1100" spans="1:10" x14ac:dyDescent="0.35">
      <c r="A1100" t="s">
        <v>2387</v>
      </c>
      <c r="B1100">
        <v>506229434</v>
      </c>
      <c r="C1100">
        <v>67</v>
      </c>
      <c r="D1100" s="1">
        <v>20234.25</v>
      </c>
      <c r="E1100" t="s">
        <v>741</v>
      </c>
      <c r="F1100" t="s">
        <v>326</v>
      </c>
      <c r="G1100" t="s">
        <v>2247</v>
      </c>
      <c r="H1100" s="3">
        <v>122186.4273</v>
      </c>
      <c r="I1100" s="3">
        <v>72812.002800000002</v>
      </c>
      <c r="J1100" t="s">
        <v>2388</v>
      </c>
    </row>
    <row r="1101" spans="1:10" x14ac:dyDescent="0.35">
      <c r="A1101" t="s">
        <v>2389</v>
      </c>
      <c r="B1101">
        <v>899152166</v>
      </c>
      <c r="C1101">
        <v>74</v>
      </c>
      <c r="D1101" s="1">
        <v>17677.5</v>
      </c>
      <c r="E1101" t="s">
        <v>741</v>
      </c>
      <c r="F1101" t="s">
        <v>350</v>
      </c>
      <c r="G1101" t="s">
        <v>2247</v>
      </c>
      <c r="H1101" s="3">
        <v>519934.04310000001</v>
      </c>
      <c r="I1101" s="3">
        <v>159495.26</v>
      </c>
      <c r="J1101" t="s">
        <v>2390</v>
      </c>
    </row>
    <row r="1102" spans="1:10" x14ac:dyDescent="0.35">
      <c r="A1102" t="s">
        <v>2391</v>
      </c>
      <c r="B1102">
        <v>897859446</v>
      </c>
      <c r="C1102">
        <v>30</v>
      </c>
      <c r="D1102" s="1">
        <v>33748.5</v>
      </c>
      <c r="E1102" t="s">
        <v>741</v>
      </c>
      <c r="F1102" t="s">
        <v>1093</v>
      </c>
      <c r="G1102" t="s">
        <v>2247</v>
      </c>
      <c r="H1102" s="3">
        <v>162594.16469999999</v>
      </c>
      <c r="I1102" s="3">
        <v>138713.14679999999</v>
      </c>
      <c r="J1102" t="s">
        <v>2392</v>
      </c>
    </row>
    <row r="1103" spans="1:10" x14ac:dyDescent="0.35">
      <c r="A1103" t="s">
        <v>2393</v>
      </c>
      <c r="B1103">
        <v>687532679</v>
      </c>
      <c r="C1103">
        <v>66</v>
      </c>
      <c r="D1103" s="1">
        <v>20599.5</v>
      </c>
      <c r="E1103" t="s">
        <v>741</v>
      </c>
      <c r="F1103" t="s">
        <v>984</v>
      </c>
      <c r="G1103" t="s">
        <v>2247</v>
      </c>
      <c r="H1103" s="3">
        <v>1512888.5918000001</v>
      </c>
      <c r="I1103" s="3">
        <v>604555.08409999998</v>
      </c>
      <c r="J1103" t="s">
        <v>2394</v>
      </c>
    </row>
    <row r="1104" spans="1:10" x14ac:dyDescent="0.35">
      <c r="A1104" t="s">
        <v>2395</v>
      </c>
      <c r="B1104">
        <v>51357710</v>
      </c>
      <c r="C1104">
        <v>34</v>
      </c>
      <c r="D1104" s="1">
        <v>32287.5</v>
      </c>
      <c r="E1104" t="s">
        <v>741</v>
      </c>
      <c r="F1104" t="s">
        <v>574</v>
      </c>
      <c r="G1104" t="s">
        <v>2247</v>
      </c>
      <c r="H1104" s="3">
        <v>1536138.3914000001</v>
      </c>
      <c r="I1104" s="3">
        <v>777078.12760000001</v>
      </c>
      <c r="J1104" t="s">
        <v>2396</v>
      </c>
    </row>
    <row r="1105" spans="1:10" x14ac:dyDescent="0.35">
      <c r="A1105" t="s">
        <v>2397</v>
      </c>
      <c r="B1105">
        <v>743760254</v>
      </c>
      <c r="C1105">
        <v>54</v>
      </c>
      <c r="D1105" s="1">
        <v>24982.5</v>
      </c>
      <c r="E1105" t="s">
        <v>741</v>
      </c>
      <c r="F1105" t="s">
        <v>467</v>
      </c>
      <c r="G1105" t="s">
        <v>2247</v>
      </c>
      <c r="H1105" s="3">
        <v>2168648.4714000002</v>
      </c>
      <c r="I1105" s="3">
        <v>398157.61859999999</v>
      </c>
      <c r="J1105" t="s">
        <v>2398</v>
      </c>
    </row>
    <row r="1106" spans="1:10" x14ac:dyDescent="0.35">
      <c r="A1106" t="s">
        <v>2399</v>
      </c>
      <c r="B1106">
        <v>49939240</v>
      </c>
      <c r="C1106">
        <v>28</v>
      </c>
      <c r="D1106" s="1">
        <v>34479</v>
      </c>
      <c r="E1106" t="s">
        <v>741</v>
      </c>
      <c r="F1106" t="s">
        <v>381</v>
      </c>
      <c r="G1106" t="s">
        <v>2247</v>
      </c>
      <c r="H1106" s="3">
        <v>803847.89569999999</v>
      </c>
      <c r="I1106" s="3">
        <v>359052.0601</v>
      </c>
      <c r="J1106" t="s">
        <v>2400</v>
      </c>
    </row>
    <row r="1107" spans="1:10" x14ac:dyDescent="0.35">
      <c r="A1107" t="s">
        <v>2401</v>
      </c>
      <c r="B1107">
        <v>534723497</v>
      </c>
      <c r="C1107">
        <v>52</v>
      </c>
      <c r="D1107" s="1">
        <v>25713</v>
      </c>
      <c r="E1107" t="s">
        <v>741</v>
      </c>
      <c r="F1107" t="s">
        <v>202</v>
      </c>
      <c r="G1107" t="s">
        <v>2247</v>
      </c>
      <c r="H1107" s="3">
        <v>1061350.9871</v>
      </c>
      <c r="I1107" s="3">
        <v>368647.6666</v>
      </c>
      <c r="J1107" t="s">
        <v>2402</v>
      </c>
    </row>
    <row r="1108" spans="1:10" x14ac:dyDescent="0.35">
      <c r="A1108" t="s">
        <v>2403</v>
      </c>
      <c r="B1108">
        <v>304491419</v>
      </c>
      <c r="C1108">
        <v>23</v>
      </c>
      <c r="D1108" s="1">
        <v>36305.25</v>
      </c>
      <c r="E1108" t="s">
        <v>741</v>
      </c>
      <c r="F1108" t="s">
        <v>19</v>
      </c>
      <c r="G1108" t="s">
        <v>2247</v>
      </c>
      <c r="H1108" s="3">
        <v>541630.83629999997</v>
      </c>
      <c r="I1108" s="3">
        <v>154816.14739999999</v>
      </c>
      <c r="J1108" t="s">
        <v>2404</v>
      </c>
    </row>
    <row r="1109" spans="1:10" x14ac:dyDescent="0.35">
      <c r="A1109" t="s">
        <v>2405</v>
      </c>
      <c r="B1109">
        <v>395255433</v>
      </c>
      <c r="C1109">
        <v>65</v>
      </c>
      <c r="D1109" s="1">
        <v>20964.75</v>
      </c>
      <c r="E1109" t="s">
        <v>741</v>
      </c>
      <c r="F1109" t="s">
        <v>189</v>
      </c>
      <c r="G1109" t="s">
        <v>2247</v>
      </c>
      <c r="H1109" s="3">
        <v>582515.42850000004</v>
      </c>
      <c r="I1109" s="3">
        <v>113076.52439999999</v>
      </c>
      <c r="J1109" t="s">
        <v>2406</v>
      </c>
    </row>
    <row r="1110" spans="1:10" x14ac:dyDescent="0.35">
      <c r="A1110" t="s">
        <v>2407</v>
      </c>
      <c r="B1110">
        <v>941457744</v>
      </c>
      <c r="C1110">
        <v>35</v>
      </c>
      <c r="D1110" s="1">
        <v>31922.25</v>
      </c>
      <c r="E1110" t="s">
        <v>741</v>
      </c>
      <c r="F1110" t="s">
        <v>1104</v>
      </c>
      <c r="G1110" t="s">
        <v>2247</v>
      </c>
      <c r="H1110" s="3">
        <v>53855.785799999998</v>
      </c>
      <c r="I1110" s="3">
        <v>10275.4933</v>
      </c>
      <c r="J1110" t="s">
        <v>2408</v>
      </c>
    </row>
    <row r="1111" spans="1:10" x14ac:dyDescent="0.35">
      <c r="A1111" t="s">
        <v>2409</v>
      </c>
      <c r="B1111">
        <v>771470202</v>
      </c>
      <c r="C1111">
        <v>19</v>
      </c>
      <c r="D1111" s="1">
        <v>37766.25</v>
      </c>
      <c r="E1111" t="s">
        <v>741</v>
      </c>
      <c r="F1111" t="s">
        <v>676</v>
      </c>
      <c r="G1111" t="s">
        <v>2247</v>
      </c>
      <c r="H1111" s="3">
        <v>90680.459499999997</v>
      </c>
      <c r="I1111" s="3">
        <v>76916.904899999994</v>
      </c>
      <c r="J1111" t="s">
        <v>2410</v>
      </c>
    </row>
    <row r="1112" spans="1:10" x14ac:dyDescent="0.35">
      <c r="A1112" t="s">
        <v>2411</v>
      </c>
      <c r="B1112">
        <v>736027965</v>
      </c>
      <c r="C1112">
        <v>45</v>
      </c>
      <c r="D1112" s="1">
        <v>28269.75</v>
      </c>
      <c r="E1112" t="s">
        <v>741</v>
      </c>
      <c r="F1112" t="s">
        <v>984</v>
      </c>
      <c r="G1112" t="s">
        <v>2247</v>
      </c>
      <c r="H1112" s="3">
        <v>781992.09380000003</v>
      </c>
      <c r="I1112" s="3">
        <v>286209.10629999998</v>
      </c>
      <c r="J1112" t="s">
        <v>2412</v>
      </c>
    </row>
    <row r="1113" spans="1:10" x14ac:dyDescent="0.35">
      <c r="A1113" t="s">
        <v>2413</v>
      </c>
      <c r="B1113">
        <v>413570128</v>
      </c>
      <c r="C1113">
        <v>39</v>
      </c>
      <c r="D1113" s="1">
        <v>30461.25</v>
      </c>
      <c r="E1113" t="s">
        <v>741</v>
      </c>
      <c r="F1113" t="s">
        <v>175</v>
      </c>
      <c r="G1113" t="s">
        <v>2247</v>
      </c>
      <c r="H1113" s="3">
        <v>217372.23319999999</v>
      </c>
      <c r="I1113" s="3">
        <v>314274.4866</v>
      </c>
      <c r="J1113" t="s">
        <v>2414</v>
      </c>
    </row>
    <row r="1114" spans="1:10" x14ac:dyDescent="0.35">
      <c r="A1114" t="s">
        <v>2415</v>
      </c>
      <c r="B1114">
        <v>709800799</v>
      </c>
      <c r="C1114">
        <v>31</v>
      </c>
      <c r="D1114" s="1">
        <v>33383.25</v>
      </c>
      <c r="E1114" t="s">
        <v>741</v>
      </c>
      <c r="F1114" t="s">
        <v>381</v>
      </c>
      <c r="G1114" t="s">
        <v>2416</v>
      </c>
      <c r="H1114" s="3">
        <v>115235.2154</v>
      </c>
      <c r="I1114" s="3">
        <v>87621.842300000004</v>
      </c>
      <c r="J1114" t="s">
        <v>2417</v>
      </c>
    </row>
    <row r="1115" spans="1:10" x14ac:dyDescent="0.35">
      <c r="A1115" t="s">
        <v>2418</v>
      </c>
      <c r="B1115">
        <v>325892800</v>
      </c>
      <c r="C1115">
        <v>67</v>
      </c>
      <c r="D1115" s="1">
        <v>20234.25</v>
      </c>
      <c r="E1115" t="s">
        <v>741</v>
      </c>
      <c r="F1115" t="s">
        <v>660</v>
      </c>
      <c r="G1115" t="s">
        <v>2416</v>
      </c>
      <c r="H1115" s="3">
        <v>1354185.493</v>
      </c>
      <c r="I1115" s="3">
        <v>237654.3854</v>
      </c>
      <c r="J1115" t="s">
        <v>2419</v>
      </c>
    </row>
    <row r="1116" spans="1:10" x14ac:dyDescent="0.35">
      <c r="A1116" t="s">
        <v>2420</v>
      </c>
      <c r="B1116">
        <v>377778135</v>
      </c>
      <c r="C1116">
        <v>77</v>
      </c>
      <c r="D1116" s="1">
        <v>16581.75</v>
      </c>
      <c r="E1116" t="s">
        <v>741</v>
      </c>
      <c r="F1116" t="s">
        <v>189</v>
      </c>
      <c r="G1116" t="s">
        <v>2416</v>
      </c>
      <c r="H1116" s="3">
        <v>303143.84450000001</v>
      </c>
      <c r="I1116" s="3">
        <v>107399.53350000001</v>
      </c>
      <c r="J1116" t="s">
        <v>2421</v>
      </c>
    </row>
    <row r="1117" spans="1:10" x14ac:dyDescent="0.35">
      <c r="A1117" t="s">
        <v>2422</v>
      </c>
      <c r="B1117">
        <v>216474393</v>
      </c>
      <c r="C1117">
        <v>58</v>
      </c>
      <c r="D1117" s="1">
        <v>23521.5</v>
      </c>
      <c r="E1117" t="s">
        <v>741</v>
      </c>
      <c r="F1117" t="s">
        <v>1104</v>
      </c>
      <c r="G1117" t="s">
        <v>2416</v>
      </c>
      <c r="H1117" s="3">
        <v>1335604.4582</v>
      </c>
      <c r="I1117" s="3">
        <v>719171.63139999995</v>
      </c>
      <c r="J1117" t="s">
        <v>2423</v>
      </c>
    </row>
    <row r="1118" spans="1:10" x14ac:dyDescent="0.35">
      <c r="A1118" t="s">
        <v>2424</v>
      </c>
      <c r="B1118">
        <v>807793857</v>
      </c>
      <c r="C1118">
        <v>28</v>
      </c>
      <c r="D1118" s="1">
        <v>34479</v>
      </c>
      <c r="E1118" t="s">
        <v>741</v>
      </c>
      <c r="F1118" t="s">
        <v>547</v>
      </c>
      <c r="G1118" t="s">
        <v>2416</v>
      </c>
      <c r="H1118" s="3">
        <v>1045397.5207</v>
      </c>
      <c r="I1118" s="3">
        <v>210911.6441</v>
      </c>
      <c r="J1118" t="s">
        <v>2425</v>
      </c>
    </row>
    <row r="1119" spans="1:10" x14ac:dyDescent="0.35">
      <c r="A1119" t="s">
        <v>2426</v>
      </c>
      <c r="B1119">
        <v>764853701</v>
      </c>
      <c r="C1119">
        <v>73</v>
      </c>
      <c r="D1119" s="1">
        <v>18042.75</v>
      </c>
      <c r="E1119" t="s">
        <v>741</v>
      </c>
      <c r="F1119" t="s">
        <v>189</v>
      </c>
      <c r="G1119" t="s">
        <v>2416</v>
      </c>
      <c r="H1119" s="3">
        <v>397157.76</v>
      </c>
      <c r="I1119" s="3">
        <v>63301.372799999997</v>
      </c>
      <c r="J1119" t="s">
        <v>2427</v>
      </c>
    </row>
    <row r="1120" spans="1:10" x14ac:dyDescent="0.35">
      <c r="A1120" t="s">
        <v>2428</v>
      </c>
      <c r="B1120">
        <v>243026401</v>
      </c>
      <c r="C1120">
        <v>75</v>
      </c>
      <c r="D1120" s="1">
        <v>17312.25</v>
      </c>
      <c r="E1120" t="s">
        <v>741</v>
      </c>
      <c r="F1120" t="s">
        <v>78</v>
      </c>
      <c r="G1120" t="s">
        <v>2416</v>
      </c>
      <c r="H1120" s="3">
        <v>75793.008300000001</v>
      </c>
      <c r="I1120" s="3">
        <v>73050.023199999996</v>
      </c>
      <c r="J1120" t="s">
        <v>2429</v>
      </c>
    </row>
    <row r="1121" spans="1:10" x14ac:dyDescent="0.35">
      <c r="A1121" t="s">
        <v>2430</v>
      </c>
      <c r="B1121">
        <v>86568311</v>
      </c>
      <c r="C1121">
        <v>66</v>
      </c>
      <c r="D1121" s="1">
        <v>20599.5</v>
      </c>
      <c r="E1121" t="s">
        <v>741</v>
      </c>
      <c r="F1121" t="s">
        <v>728</v>
      </c>
      <c r="G1121" t="s">
        <v>2416</v>
      </c>
      <c r="H1121" s="3">
        <v>299267.2193</v>
      </c>
      <c r="I1121" s="3">
        <v>169299.74119999999</v>
      </c>
      <c r="J1121" t="s">
        <v>2431</v>
      </c>
    </row>
    <row r="1122" spans="1:10" x14ac:dyDescent="0.35">
      <c r="A1122" t="s">
        <v>2432</v>
      </c>
      <c r="B1122">
        <v>119496083</v>
      </c>
      <c r="C1122">
        <v>72</v>
      </c>
      <c r="D1122" s="1">
        <v>18408</v>
      </c>
      <c r="E1122" t="s">
        <v>741</v>
      </c>
      <c r="F1122" t="s">
        <v>63</v>
      </c>
      <c r="G1122" t="s">
        <v>2416</v>
      </c>
      <c r="H1122" s="3">
        <v>902647.6446</v>
      </c>
      <c r="I1122" s="3">
        <v>431125.96409999998</v>
      </c>
      <c r="J1122" t="s">
        <v>2433</v>
      </c>
    </row>
    <row r="1123" spans="1:10" x14ac:dyDescent="0.35">
      <c r="A1123" t="s">
        <v>475</v>
      </c>
      <c r="B1123">
        <v>439347146</v>
      </c>
      <c r="C1123">
        <v>59</v>
      </c>
      <c r="D1123" s="1">
        <v>23156.25</v>
      </c>
      <c r="E1123" t="s">
        <v>741</v>
      </c>
      <c r="F1123" t="s">
        <v>641</v>
      </c>
      <c r="G1123" t="s">
        <v>2416</v>
      </c>
      <c r="H1123" s="3">
        <v>160456.61300000001</v>
      </c>
      <c r="I1123" s="3">
        <v>79100.773499999996</v>
      </c>
      <c r="J1123" t="s">
        <v>2434</v>
      </c>
    </row>
    <row r="1124" spans="1:10" x14ac:dyDescent="0.35">
      <c r="A1124" t="s">
        <v>2435</v>
      </c>
      <c r="B1124">
        <v>155187023</v>
      </c>
      <c r="C1124">
        <v>36</v>
      </c>
      <c r="D1124" s="1">
        <v>31557</v>
      </c>
      <c r="E1124" t="s">
        <v>741</v>
      </c>
      <c r="F1124" t="s">
        <v>163</v>
      </c>
      <c r="G1124" t="s">
        <v>2416</v>
      </c>
      <c r="H1124" s="3">
        <v>319263.39270000003</v>
      </c>
      <c r="I1124" s="3">
        <v>116636.0059</v>
      </c>
      <c r="J1124" t="s">
        <v>2436</v>
      </c>
    </row>
    <row r="1125" spans="1:10" x14ac:dyDescent="0.35">
      <c r="A1125" t="s">
        <v>2437</v>
      </c>
      <c r="B1125">
        <v>102279352</v>
      </c>
      <c r="C1125">
        <v>33</v>
      </c>
      <c r="D1125" s="1">
        <v>32652.75</v>
      </c>
      <c r="E1125" t="s">
        <v>741</v>
      </c>
      <c r="F1125" t="s">
        <v>886</v>
      </c>
      <c r="G1125" t="s">
        <v>2416</v>
      </c>
      <c r="H1125" s="3">
        <v>2178976.8149999999</v>
      </c>
      <c r="I1125" s="3">
        <v>324812.81060000003</v>
      </c>
      <c r="J1125" t="s">
        <v>2438</v>
      </c>
    </row>
    <row r="1126" spans="1:10" x14ac:dyDescent="0.35">
      <c r="A1126" t="s">
        <v>2439</v>
      </c>
      <c r="B1126">
        <v>862739449</v>
      </c>
      <c r="C1126">
        <v>71</v>
      </c>
      <c r="D1126" s="1">
        <v>18773.25</v>
      </c>
      <c r="E1126" t="s">
        <v>741</v>
      </c>
      <c r="F1126" t="s">
        <v>585</v>
      </c>
      <c r="G1126" t="s">
        <v>2416</v>
      </c>
      <c r="H1126" s="3">
        <v>686320.3443</v>
      </c>
      <c r="I1126" s="3">
        <v>111022.4086</v>
      </c>
      <c r="J1126" t="s">
        <v>2440</v>
      </c>
    </row>
    <row r="1127" spans="1:10" x14ac:dyDescent="0.35">
      <c r="A1127" t="s">
        <v>2441</v>
      </c>
      <c r="B1127">
        <v>141025410</v>
      </c>
      <c r="C1127">
        <v>33</v>
      </c>
      <c r="D1127" s="1">
        <v>32652.75</v>
      </c>
      <c r="E1127" t="s">
        <v>741</v>
      </c>
      <c r="F1127" t="s">
        <v>95</v>
      </c>
      <c r="G1127" t="s">
        <v>2416</v>
      </c>
      <c r="H1127" s="3">
        <v>195130.6379</v>
      </c>
      <c r="I1127" s="3">
        <v>76491.210099999997</v>
      </c>
      <c r="J1127" t="s">
        <v>2442</v>
      </c>
    </row>
    <row r="1128" spans="1:10" x14ac:dyDescent="0.35">
      <c r="A1128" t="s">
        <v>2443</v>
      </c>
      <c r="B1128">
        <v>372978269</v>
      </c>
      <c r="C1128">
        <v>56</v>
      </c>
      <c r="D1128" s="1">
        <v>24252</v>
      </c>
      <c r="E1128" t="s">
        <v>741</v>
      </c>
      <c r="F1128" t="s">
        <v>393</v>
      </c>
      <c r="G1128" t="s">
        <v>2416</v>
      </c>
      <c r="H1128" s="3">
        <v>221234.78950000001</v>
      </c>
      <c r="I1128" s="3">
        <v>46284.646699999998</v>
      </c>
      <c r="J1128" t="s">
        <v>2444</v>
      </c>
    </row>
    <row r="1129" spans="1:10" x14ac:dyDescent="0.35">
      <c r="A1129" t="s">
        <v>2445</v>
      </c>
      <c r="B1129">
        <v>670581735</v>
      </c>
      <c r="C1129">
        <v>28</v>
      </c>
      <c r="D1129" s="1">
        <v>34479</v>
      </c>
      <c r="E1129" t="s">
        <v>741</v>
      </c>
      <c r="F1129" t="s">
        <v>60</v>
      </c>
      <c r="G1129" t="s">
        <v>2416</v>
      </c>
      <c r="H1129" s="3">
        <v>2365411.6727999998</v>
      </c>
      <c r="I1129" s="3">
        <v>246315.59570000001</v>
      </c>
      <c r="J1129" t="s">
        <v>2446</v>
      </c>
    </row>
    <row r="1130" spans="1:10" x14ac:dyDescent="0.35">
      <c r="A1130" t="s">
        <v>2447</v>
      </c>
      <c r="B1130">
        <v>546321656</v>
      </c>
      <c r="C1130">
        <v>59</v>
      </c>
      <c r="D1130" s="1">
        <v>23156.25</v>
      </c>
      <c r="E1130" t="s">
        <v>741</v>
      </c>
      <c r="F1130" t="s">
        <v>331</v>
      </c>
      <c r="G1130" t="s">
        <v>2416</v>
      </c>
      <c r="H1130" s="3">
        <v>567228.21409999998</v>
      </c>
      <c r="I1130" s="3">
        <v>249666.3579</v>
      </c>
      <c r="J1130" t="s">
        <v>2448</v>
      </c>
    </row>
    <row r="1131" spans="1:10" x14ac:dyDescent="0.35">
      <c r="A1131" t="s">
        <v>2449</v>
      </c>
      <c r="B1131">
        <v>388888615</v>
      </c>
      <c r="C1131">
        <v>82</v>
      </c>
      <c r="D1131" s="1">
        <v>14755.5</v>
      </c>
      <c r="E1131" t="s">
        <v>741</v>
      </c>
      <c r="F1131" t="s">
        <v>825</v>
      </c>
      <c r="G1131" t="s">
        <v>2416</v>
      </c>
      <c r="H1131" s="3">
        <v>0</v>
      </c>
      <c r="I1131" s="3">
        <v>0</v>
      </c>
      <c r="J1131" t="s">
        <v>2450</v>
      </c>
    </row>
    <row r="1132" spans="1:10" x14ac:dyDescent="0.35">
      <c r="A1132" t="s">
        <v>2451</v>
      </c>
      <c r="B1132">
        <v>833544299</v>
      </c>
      <c r="C1132">
        <v>44</v>
      </c>
      <c r="D1132" s="1">
        <v>28635</v>
      </c>
      <c r="E1132" t="s">
        <v>741</v>
      </c>
      <c r="F1132" t="s">
        <v>166</v>
      </c>
      <c r="G1132" t="s">
        <v>2416</v>
      </c>
      <c r="H1132" s="3">
        <v>2031820.3091</v>
      </c>
      <c r="I1132" s="3">
        <v>1218924.2664000001</v>
      </c>
      <c r="J1132" t="s">
        <v>2452</v>
      </c>
    </row>
    <row r="1133" spans="1:10" x14ac:dyDescent="0.35">
      <c r="A1133" t="s">
        <v>2453</v>
      </c>
      <c r="B1133">
        <v>570375422</v>
      </c>
      <c r="C1133">
        <v>58</v>
      </c>
      <c r="D1133" s="1">
        <v>23521.5</v>
      </c>
      <c r="E1133" t="s">
        <v>741</v>
      </c>
      <c r="F1133" t="s">
        <v>679</v>
      </c>
      <c r="G1133" t="s">
        <v>2416</v>
      </c>
      <c r="H1133" s="3">
        <v>593952.75959999999</v>
      </c>
      <c r="I1133" s="3">
        <v>145880.59239999999</v>
      </c>
      <c r="J1133" t="s">
        <v>2454</v>
      </c>
    </row>
    <row r="1134" spans="1:10" x14ac:dyDescent="0.35">
      <c r="A1134" t="s">
        <v>2455</v>
      </c>
      <c r="B1134">
        <v>775848712</v>
      </c>
      <c r="C1134">
        <v>63</v>
      </c>
      <c r="D1134" s="1">
        <v>21695.25</v>
      </c>
      <c r="E1134" t="s">
        <v>741</v>
      </c>
      <c r="F1134" t="s">
        <v>519</v>
      </c>
      <c r="G1134" t="s">
        <v>2416</v>
      </c>
      <c r="H1134" s="3">
        <v>478134.74800000002</v>
      </c>
      <c r="I1134" s="3">
        <v>125510.3714</v>
      </c>
      <c r="J1134" t="s">
        <v>2456</v>
      </c>
    </row>
    <row r="1135" spans="1:10" x14ac:dyDescent="0.35">
      <c r="A1135" t="s">
        <v>2457</v>
      </c>
      <c r="B1135">
        <v>301903886</v>
      </c>
      <c r="C1135">
        <v>75</v>
      </c>
      <c r="D1135" s="1">
        <v>17312.25</v>
      </c>
      <c r="E1135" t="s">
        <v>741</v>
      </c>
      <c r="F1135" t="s">
        <v>601</v>
      </c>
      <c r="G1135" t="s">
        <v>2416</v>
      </c>
      <c r="H1135" s="3">
        <v>822783.55900000001</v>
      </c>
      <c r="I1135" s="3">
        <v>282233.89520000003</v>
      </c>
      <c r="J1135" t="s">
        <v>2458</v>
      </c>
    </row>
    <row r="1136" spans="1:10" x14ac:dyDescent="0.35">
      <c r="A1136" t="s">
        <v>2459</v>
      </c>
      <c r="B1136">
        <v>488871183</v>
      </c>
      <c r="C1136">
        <v>80</v>
      </c>
      <c r="D1136" s="1">
        <v>15486</v>
      </c>
      <c r="E1136" t="s">
        <v>741</v>
      </c>
      <c r="F1136" t="s">
        <v>1308</v>
      </c>
      <c r="G1136" t="s">
        <v>2416</v>
      </c>
      <c r="H1136" s="3">
        <v>103753.7865</v>
      </c>
      <c r="I1136" s="3">
        <v>71536.446899999995</v>
      </c>
      <c r="J1136" t="s">
        <v>2460</v>
      </c>
    </row>
    <row r="1137" spans="1:10" x14ac:dyDescent="0.35">
      <c r="A1137" t="s">
        <v>2461</v>
      </c>
      <c r="B1137">
        <v>799549503</v>
      </c>
      <c r="C1137">
        <v>27</v>
      </c>
      <c r="D1137" s="1">
        <v>34844.25</v>
      </c>
      <c r="E1137" t="s">
        <v>741</v>
      </c>
      <c r="F1137" t="s">
        <v>350</v>
      </c>
      <c r="G1137" t="s">
        <v>2416</v>
      </c>
      <c r="H1137" s="3">
        <v>225722.82</v>
      </c>
      <c r="I1137" s="3">
        <v>188576.08929999999</v>
      </c>
      <c r="J1137" t="s">
        <v>2462</v>
      </c>
    </row>
    <row r="1138" spans="1:10" x14ac:dyDescent="0.35">
      <c r="A1138" t="s">
        <v>2463</v>
      </c>
      <c r="B1138">
        <v>422111244</v>
      </c>
      <c r="C1138">
        <v>21</v>
      </c>
      <c r="D1138" s="1">
        <v>37035.75</v>
      </c>
      <c r="E1138" t="s">
        <v>741</v>
      </c>
      <c r="F1138" t="s">
        <v>240</v>
      </c>
      <c r="G1138" t="s">
        <v>2416</v>
      </c>
      <c r="H1138" s="3">
        <v>449282.42249999999</v>
      </c>
      <c r="I1138" s="3">
        <v>31824.171600000001</v>
      </c>
      <c r="J1138" t="s">
        <v>2464</v>
      </c>
    </row>
    <row r="1139" spans="1:10" x14ac:dyDescent="0.35">
      <c r="A1139" t="s">
        <v>2465</v>
      </c>
      <c r="B1139">
        <v>300991991</v>
      </c>
      <c r="C1139">
        <v>74</v>
      </c>
      <c r="D1139" s="1">
        <v>17677.5</v>
      </c>
      <c r="E1139" t="s">
        <v>741</v>
      </c>
      <c r="F1139" t="s">
        <v>1169</v>
      </c>
      <c r="G1139" t="s">
        <v>2416</v>
      </c>
      <c r="H1139" s="3">
        <v>79099.254000000001</v>
      </c>
      <c r="I1139" s="3">
        <v>29633.561099999999</v>
      </c>
      <c r="J1139" t="s">
        <v>2466</v>
      </c>
    </row>
    <row r="1140" spans="1:10" x14ac:dyDescent="0.35">
      <c r="A1140" t="s">
        <v>2467</v>
      </c>
      <c r="B1140">
        <v>530044811</v>
      </c>
      <c r="C1140">
        <v>47</v>
      </c>
      <c r="D1140" s="1">
        <v>27539.25</v>
      </c>
      <c r="E1140" t="s">
        <v>741</v>
      </c>
      <c r="F1140" t="s">
        <v>285</v>
      </c>
      <c r="G1140" t="s">
        <v>2416</v>
      </c>
      <c r="H1140" s="3">
        <v>48331.6152</v>
      </c>
      <c r="I1140" s="3">
        <v>40066.208599999998</v>
      </c>
      <c r="J1140" t="s">
        <v>2468</v>
      </c>
    </row>
    <row r="1141" spans="1:10" x14ac:dyDescent="0.35">
      <c r="A1141" t="s">
        <v>2469</v>
      </c>
      <c r="B1141">
        <v>188701933</v>
      </c>
      <c r="C1141">
        <v>46</v>
      </c>
      <c r="D1141" s="1">
        <v>27904.5</v>
      </c>
      <c r="E1141" t="s">
        <v>741</v>
      </c>
      <c r="F1141" t="s">
        <v>365</v>
      </c>
      <c r="G1141" t="s">
        <v>2416</v>
      </c>
      <c r="H1141" s="3">
        <v>253946.58960000001</v>
      </c>
      <c r="I1141" s="3">
        <v>103475.19899999999</v>
      </c>
      <c r="J1141" t="s">
        <v>2470</v>
      </c>
    </row>
    <row r="1142" spans="1:10" x14ac:dyDescent="0.35">
      <c r="A1142" t="s">
        <v>2471</v>
      </c>
      <c r="B1142">
        <v>531964292</v>
      </c>
      <c r="C1142">
        <v>38</v>
      </c>
      <c r="D1142" s="1">
        <v>30826.5</v>
      </c>
      <c r="E1142" t="s">
        <v>741</v>
      </c>
      <c r="F1142" t="s">
        <v>205</v>
      </c>
      <c r="G1142" t="s">
        <v>2416</v>
      </c>
      <c r="H1142" s="3">
        <v>259142.87520000001</v>
      </c>
      <c r="I1142" s="3">
        <v>163827.9958</v>
      </c>
      <c r="J1142" t="s">
        <v>2472</v>
      </c>
    </row>
    <row r="1143" spans="1:10" x14ac:dyDescent="0.35">
      <c r="A1143" t="s">
        <v>2473</v>
      </c>
      <c r="B1143">
        <v>561221117</v>
      </c>
      <c r="C1143">
        <v>85</v>
      </c>
      <c r="D1143" s="1">
        <v>13659.75</v>
      </c>
      <c r="E1143" t="s">
        <v>741</v>
      </c>
      <c r="F1143" t="s">
        <v>533</v>
      </c>
      <c r="G1143" t="s">
        <v>2416</v>
      </c>
      <c r="H1143" s="3">
        <v>265216.00089999998</v>
      </c>
      <c r="I1143" s="3">
        <v>263367.5257</v>
      </c>
      <c r="J1143" t="s">
        <v>2474</v>
      </c>
    </row>
    <row r="1144" spans="1:10" x14ac:dyDescent="0.35">
      <c r="A1144" t="s">
        <v>2475</v>
      </c>
      <c r="B1144">
        <v>864373705</v>
      </c>
      <c r="C1144">
        <v>28</v>
      </c>
      <c r="D1144" s="1">
        <v>34479</v>
      </c>
      <c r="E1144" t="s">
        <v>741</v>
      </c>
      <c r="F1144" t="s">
        <v>133</v>
      </c>
      <c r="G1144" t="s">
        <v>2416</v>
      </c>
      <c r="H1144" s="3">
        <v>108607.09450000001</v>
      </c>
      <c r="I1144" s="3">
        <v>19700.821800000002</v>
      </c>
      <c r="J1144" t="s">
        <v>2476</v>
      </c>
    </row>
    <row r="1145" spans="1:10" x14ac:dyDescent="0.35">
      <c r="A1145" t="s">
        <v>2477</v>
      </c>
      <c r="B1145">
        <v>880869357</v>
      </c>
      <c r="C1145">
        <v>61</v>
      </c>
      <c r="D1145" s="1">
        <v>22425.75</v>
      </c>
      <c r="E1145" t="s">
        <v>741</v>
      </c>
      <c r="F1145" t="s">
        <v>444</v>
      </c>
      <c r="G1145" t="s">
        <v>2416</v>
      </c>
      <c r="H1145" s="3">
        <v>744626.91370000003</v>
      </c>
      <c r="I1145" s="3">
        <v>479563.75270000001</v>
      </c>
      <c r="J1145" t="s">
        <v>2478</v>
      </c>
    </row>
    <row r="1146" spans="1:10" x14ac:dyDescent="0.35">
      <c r="A1146" t="s">
        <v>2479</v>
      </c>
      <c r="B1146">
        <v>298165137</v>
      </c>
      <c r="C1146">
        <v>31</v>
      </c>
      <c r="D1146" s="1">
        <v>33383.25</v>
      </c>
      <c r="E1146" t="s">
        <v>741</v>
      </c>
      <c r="F1146" t="s">
        <v>160</v>
      </c>
      <c r="G1146" t="s">
        <v>2416</v>
      </c>
      <c r="H1146" s="3">
        <v>351609.97649999999</v>
      </c>
      <c r="I1146" s="3">
        <v>61420.476900000001</v>
      </c>
      <c r="J1146" t="s">
        <v>2480</v>
      </c>
    </row>
    <row r="1147" spans="1:10" x14ac:dyDescent="0.35">
      <c r="A1147" t="s">
        <v>2481</v>
      </c>
      <c r="B1147">
        <v>209983747</v>
      </c>
      <c r="C1147">
        <v>52</v>
      </c>
      <c r="D1147" s="1">
        <v>25713</v>
      </c>
      <c r="E1147" t="s">
        <v>741</v>
      </c>
      <c r="F1147" t="s">
        <v>217</v>
      </c>
      <c r="G1147" t="s">
        <v>2416</v>
      </c>
      <c r="H1147" s="3">
        <v>309304.55229999998</v>
      </c>
      <c r="I1147" s="3">
        <v>78185.3174</v>
      </c>
      <c r="J1147" t="s">
        <v>2482</v>
      </c>
    </row>
    <row r="1148" spans="1:10" x14ac:dyDescent="0.35">
      <c r="A1148" t="s">
        <v>2483</v>
      </c>
      <c r="B1148">
        <v>73715561</v>
      </c>
      <c r="C1148">
        <v>76</v>
      </c>
      <c r="D1148" s="1">
        <v>16947</v>
      </c>
      <c r="E1148" t="s">
        <v>741</v>
      </c>
      <c r="F1148" t="s">
        <v>293</v>
      </c>
      <c r="G1148" t="s">
        <v>2416</v>
      </c>
      <c r="H1148" s="3">
        <v>257214.804</v>
      </c>
      <c r="I1148" s="3">
        <v>76064.626199999999</v>
      </c>
      <c r="J1148" t="s">
        <v>2484</v>
      </c>
    </row>
    <row r="1149" spans="1:10" x14ac:dyDescent="0.35">
      <c r="A1149" t="s">
        <v>2485</v>
      </c>
      <c r="B1149">
        <v>281357239</v>
      </c>
      <c r="C1149">
        <v>60</v>
      </c>
      <c r="D1149" s="1">
        <v>22791</v>
      </c>
      <c r="E1149" t="s">
        <v>741</v>
      </c>
      <c r="F1149" t="s">
        <v>57</v>
      </c>
      <c r="G1149" t="s">
        <v>2416</v>
      </c>
      <c r="H1149" s="3">
        <v>31217.838899999999</v>
      </c>
      <c r="I1149" s="3">
        <v>21988.217000000001</v>
      </c>
      <c r="J1149" t="s">
        <v>2486</v>
      </c>
    </row>
    <row r="1150" spans="1:10" x14ac:dyDescent="0.35">
      <c r="A1150" t="s">
        <v>2487</v>
      </c>
      <c r="B1150">
        <v>626387942</v>
      </c>
      <c r="C1150">
        <v>50</v>
      </c>
      <c r="D1150" s="1">
        <v>26443.5</v>
      </c>
      <c r="E1150" t="s">
        <v>741</v>
      </c>
      <c r="F1150" t="s">
        <v>968</v>
      </c>
      <c r="G1150" t="s">
        <v>2416</v>
      </c>
      <c r="H1150" s="3">
        <v>1344990.0972</v>
      </c>
      <c r="I1150" s="3">
        <v>525303.87879999995</v>
      </c>
      <c r="J1150" t="s">
        <v>2488</v>
      </c>
    </row>
    <row r="1151" spans="1:10" x14ac:dyDescent="0.35">
      <c r="A1151" t="s">
        <v>2489</v>
      </c>
      <c r="B1151">
        <v>975361259</v>
      </c>
      <c r="C1151">
        <v>82</v>
      </c>
      <c r="D1151" s="1">
        <v>14755.5</v>
      </c>
      <c r="E1151" t="s">
        <v>741</v>
      </c>
      <c r="F1151" t="s">
        <v>930</v>
      </c>
      <c r="G1151" t="s">
        <v>2416</v>
      </c>
      <c r="H1151" s="3">
        <v>1020310.1626</v>
      </c>
      <c r="I1151" s="3">
        <v>429217.01549999998</v>
      </c>
      <c r="J1151" t="s">
        <v>2490</v>
      </c>
    </row>
    <row r="1152" spans="1:10" x14ac:dyDescent="0.35">
      <c r="A1152" t="s">
        <v>2491</v>
      </c>
      <c r="B1152">
        <v>58064170</v>
      </c>
      <c r="C1152">
        <v>41</v>
      </c>
      <c r="D1152" s="1">
        <v>29730.75</v>
      </c>
      <c r="E1152" t="s">
        <v>741</v>
      </c>
      <c r="F1152" t="s">
        <v>290</v>
      </c>
      <c r="G1152" t="s">
        <v>2416</v>
      </c>
      <c r="H1152" s="3">
        <v>1356428.6447999999</v>
      </c>
      <c r="I1152" s="3">
        <v>176932.89369999999</v>
      </c>
      <c r="J1152" t="s">
        <v>2492</v>
      </c>
    </row>
    <row r="1153" spans="1:10" x14ac:dyDescent="0.35">
      <c r="A1153" t="s">
        <v>2493</v>
      </c>
      <c r="B1153">
        <v>533428499</v>
      </c>
      <c r="C1153">
        <v>52</v>
      </c>
      <c r="D1153" s="1">
        <v>25713</v>
      </c>
      <c r="E1153" t="s">
        <v>741</v>
      </c>
      <c r="F1153" t="s">
        <v>331</v>
      </c>
      <c r="G1153" t="s">
        <v>2416</v>
      </c>
      <c r="H1153" s="3">
        <v>1621386.2444</v>
      </c>
      <c r="I1153" s="3">
        <v>585679.36710000003</v>
      </c>
      <c r="J1153" t="s">
        <v>2494</v>
      </c>
    </row>
    <row r="1154" spans="1:10" x14ac:dyDescent="0.35">
      <c r="A1154" t="s">
        <v>2495</v>
      </c>
      <c r="B1154">
        <v>609847194</v>
      </c>
      <c r="C1154">
        <v>62</v>
      </c>
      <c r="D1154" s="1">
        <v>22060.5</v>
      </c>
      <c r="E1154" t="s">
        <v>741</v>
      </c>
      <c r="F1154" t="s">
        <v>1151</v>
      </c>
      <c r="G1154" t="s">
        <v>2416</v>
      </c>
      <c r="H1154" s="3">
        <v>805006.72149999999</v>
      </c>
      <c r="I1154" s="3">
        <v>712214.54890000005</v>
      </c>
      <c r="J1154" t="s">
        <v>2496</v>
      </c>
    </row>
    <row r="1155" spans="1:10" x14ac:dyDescent="0.35">
      <c r="A1155" t="s">
        <v>2497</v>
      </c>
      <c r="B1155">
        <v>769549463</v>
      </c>
      <c r="C1155">
        <v>28</v>
      </c>
      <c r="D1155" s="1">
        <v>34479</v>
      </c>
      <c r="E1155" t="s">
        <v>741</v>
      </c>
      <c r="F1155" t="s">
        <v>178</v>
      </c>
      <c r="G1155" t="s">
        <v>2416</v>
      </c>
      <c r="H1155" s="3">
        <v>218097.36110000001</v>
      </c>
      <c r="I1155" s="3">
        <v>114366.671</v>
      </c>
      <c r="J1155" t="s">
        <v>2498</v>
      </c>
    </row>
    <row r="1156" spans="1:10" x14ac:dyDescent="0.35">
      <c r="A1156" t="s">
        <v>2499</v>
      </c>
      <c r="B1156">
        <v>698278129</v>
      </c>
      <c r="C1156">
        <v>84</v>
      </c>
      <c r="D1156" s="1">
        <v>14025</v>
      </c>
      <c r="E1156" t="s">
        <v>741</v>
      </c>
      <c r="F1156" t="s">
        <v>365</v>
      </c>
      <c r="G1156" t="s">
        <v>2416</v>
      </c>
      <c r="H1156" s="3">
        <v>364749.76890000002</v>
      </c>
      <c r="I1156" s="3">
        <v>138695.34599999999</v>
      </c>
      <c r="J1156" t="s">
        <v>2500</v>
      </c>
    </row>
    <row r="1157" spans="1:10" x14ac:dyDescent="0.35">
      <c r="A1157" t="s">
        <v>2501</v>
      </c>
      <c r="B1157">
        <v>78420388</v>
      </c>
      <c r="C1157">
        <v>75</v>
      </c>
      <c r="D1157" s="1">
        <v>17312.25</v>
      </c>
      <c r="E1157" t="s">
        <v>741</v>
      </c>
      <c r="F1157" t="s">
        <v>905</v>
      </c>
      <c r="G1157" t="s">
        <v>2416</v>
      </c>
      <c r="H1157" s="3">
        <v>44438.0671</v>
      </c>
      <c r="I1157" s="3">
        <v>29329.124299999999</v>
      </c>
      <c r="J1157" t="s">
        <v>2502</v>
      </c>
    </row>
    <row r="1158" spans="1:10" x14ac:dyDescent="0.35">
      <c r="A1158" t="s">
        <v>2503</v>
      </c>
      <c r="B1158">
        <v>883512569</v>
      </c>
      <c r="C1158">
        <v>29</v>
      </c>
      <c r="D1158" s="1">
        <v>34113.75</v>
      </c>
      <c r="E1158" t="s">
        <v>741</v>
      </c>
      <c r="F1158" t="s">
        <v>69</v>
      </c>
      <c r="G1158" t="s">
        <v>2416</v>
      </c>
      <c r="H1158" s="3">
        <v>1209655.584</v>
      </c>
      <c r="I1158" s="3">
        <v>299657.71870000003</v>
      </c>
      <c r="J1158" t="s">
        <v>2504</v>
      </c>
    </row>
    <row r="1159" spans="1:10" x14ac:dyDescent="0.35">
      <c r="A1159" t="s">
        <v>2505</v>
      </c>
      <c r="B1159">
        <v>837381379</v>
      </c>
      <c r="C1159">
        <v>40</v>
      </c>
      <c r="D1159" s="1">
        <v>30096</v>
      </c>
      <c r="E1159" t="s">
        <v>741</v>
      </c>
      <c r="F1159" t="s">
        <v>555</v>
      </c>
      <c r="G1159" t="s">
        <v>2416</v>
      </c>
      <c r="H1159" s="3">
        <v>1119262.6048000001</v>
      </c>
      <c r="I1159" s="3">
        <v>116403.3109</v>
      </c>
      <c r="J1159" t="s">
        <v>2506</v>
      </c>
    </row>
    <row r="1160" spans="1:10" x14ac:dyDescent="0.35">
      <c r="A1160" t="s">
        <v>2507</v>
      </c>
      <c r="B1160">
        <v>743729432</v>
      </c>
      <c r="C1160">
        <v>35</v>
      </c>
      <c r="D1160" s="1">
        <v>31922.25</v>
      </c>
      <c r="E1160" t="s">
        <v>741</v>
      </c>
      <c r="F1160" t="s">
        <v>1004</v>
      </c>
      <c r="G1160" t="s">
        <v>2416</v>
      </c>
      <c r="H1160" s="3">
        <v>1816438.3584</v>
      </c>
      <c r="I1160" s="3">
        <v>475358.49119999999</v>
      </c>
      <c r="J1160" t="s">
        <v>2508</v>
      </c>
    </row>
    <row r="1161" spans="1:10" x14ac:dyDescent="0.35">
      <c r="A1161" t="s">
        <v>2509</v>
      </c>
      <c r="B1161">
        <v>979658552</v>
      </c>
      <c r="C1161">
        <v>17</v>
      </c>
      <c r="D1161" s="1">
        <v>38496.75</v>
      </c>
      <c r="E1161" t="s">
        <v>741</v>
      </c>
      <c r="F1161" t="s">
        <v>676</v>
      </c>
      <c r="G1161" t="s">
        <v>2416</v>
      </c>
      <c r="H1161" s="3">
        <v>1070724.1255999999</v>
      </c>
      <c r="I1161" s="3">
        <v>508795.98310000001</v>
      </c>
      <c r="J1161" t="s">
        <v>2510</v>
      </c>
    </row>
    <row r="1162" spans="1:10" x14ac:dyDescent="0.35">
      <c r="A1162" t="s">
        <v>2511</v>
      </c>
      <c r="B1162">
        <v>732570568</v>
      </c>
      <c r="C1162">
        <v>26</v>
      </c>
      <c r="D1162" s="1">
        <v>35209.5</v>
      </c>
      <c r="E1162" t="s">
        <v>741</v>
      </c>
      <c r="F1162" t="s">
        <v>220</v>
      </c>
      <c r="G1162" t="s">
        <v>2416</v>
      </c>
      <c r="H1162" s="3">
        <v>189166.6501</v>
      </c>
      <c r="I1162" s="3">
        <v>97219.253800000006</v>
      </c>
      <c r="J1162" t="s">
        <v>2512</v>
      </c>
    </row>
    <row r="1163" spans="1:10" x14ac:dyDescent="0.35">
      <c r="A1163" t="s">
        <v>2513</v>
      </c>
      <c r="B1163">
        <v>637508439</v>
      </c>
      <c r="C1163">
        <v>21</v>
      </c>
      <c r="D1163" s="1">
        <v>37035.75</v>
      </c>
      <c r="E1163" t="s">
        <v>741</v>
      </c>
      <c r="F1163" t="s">
        <v>344</v>
      </c>
      <c r="G1163" t="s">
        <v>2416</v>
      </c>
      <c r="H1163" s="3">
        <v>1167758.9820000001</v>
      </c>
      <c r="I1163" s="3">
        <v>441589.53100000002</v>
      </c>
      <c r="J1163" t="s">
        <v>2514</v>
      </c>
    </row>
    <row r="1164" spans="1:10" x14ac:dyDescent="0.35">
      <c r="A1164" t="s">
        <v>2515</v>
      </c>
      <c r="B1164">
        <v>514324684</v>
      </c>
      <c r="C1164">
        <v>49</v>
      </c>
      <c r="D1164" s="1">
        <v>26808.75</v>
      </c>
      <c r="E1164" t="s">
        <v>741</v>
      </c>
      <c r="F1164" t="s">
        <v>266</v>
      </c>
      <c r="G1164" t="s">
        <v>2416</v>
      </c>
      <c r="H1164" s="3">
        <v>413340.1997</v>
      </c>
      <c r="I1164" s="3">
        <v>176358.4852</v>
      </c>
      <c r="J1164" t="s">
        <v>2516</v>
      </c>
    </row>
    <row r="1165" spans="1:10" x14ac:dyDescent="0.35">
      <c r="A1165" t="s">
        <v>2517</v>
      </c>
      <c r="B1165">
        <v>311412009</v>
      </c>
      <c r="C1165">
        <v>49</v>
      </c>
      <c r="D1165" s="1">
        <v>26808.75</v>
      </c>
      <c r="E1165" t="s">
        <v>741</v>
      </c>
      <c r="F1165" t="s">
        <v>713</v>
      </c>
      <c r="G1165" t="s">
        <v>2416</v>
      </c>
      <c r="H1165" s="3">
        <v>2680738.3133</v>
      </c>
      <c r="I1165" s="3">
        <v>361899.67229999998</v>
      </c>
      <c r="J1165" t="s">
        <v>2518</v>
      </c>
    </row>
    <row r="1166" spans="1:10" x14ac:dyDescent="0.35">
      <c r="A1166" t="s">
        <v>2519</v>
      </c>
      <c r="B1166">
        <v>532531255</v>
      </c>
      <c r="C1166">
        <v>75</v>
      </c>
      <c r="D1166" s="1">
        <v>17312.25</v>
      </c>
      <c r="E1166" t="s">
        <v>741</v>
      </c>
      <c r="F1166" t="s">
        <v>237</v>
      </c>
      <c r="G1166" t="s">
        <v>2416</v>
      </c>
      <c r="H1166" s="3">
        <v>1188540.5891</v>
      </c>
      <c r="I1166" s="3">
        <v>410431.28259999998</v>
      </c>
      <c r="J1166" t="s">
        <v>2520</v>
      </c>
    </row>
    <row r="1167" spans="1:10" x14ac:dyDescent="0.35">
      <c r="A1167" t="s">
        <v>2521</v>
      </c>
      <c r="B1167">
        <v>469919023</v>
      </c>
      <c r="C1167">
        <v>78</v>
      </c>
      <c r="D1167" s="1">
        <v>16216.5</v>
      </c>
      <c r="E1167" t="s">
        <v>741</v>
      </c>
      <c r="F1167" t="s">
        <v>121</v>
      </c>
      <c r="G1167" t="s">
        <v>2416</v>
      </c>
      <c r="H1167" s="3">
        <v>154279.1048</v>
      </c>
      <c r="I1167" s="3">
        <v>45145.606899999999</v>
      </c>
      <c r="J1167" t="s">
        <v>2522</v>
      </c>
    </row>
    <row r="1168" spans="1:10" x14ac:dyDescent="0.35">
      <c r="A1168" t="s">
        <v>2523</v>
      </c>
      <c r="B1168">
        <v>128772613</v>
      </c>
      <c r="C1168">
        <v>59</v>
      </c>
      <c r="D1168" s="1">
        <v>23156.25</v>
      </c>
      <c r="E1168" t="s">
        <v>741</v>
      </c>
      <c r="F1168" t="s">
        <v>533</v>
      </c>
      <c r="G1168" t="s">
        <v>2416</v>
      </c>
      <c r="H1168" s="3">
        <v>328315.7647</v>
      </c>
      <c r="I1168" s="3">
        <v>228611.4509</v>
      </c>
      <c r="J1168" t="s">
        <v>2524</v>
      </c>
    </row>
    <row r="1169" spans="1:10" x14ac:dyDescent="0.35">
      <c r="A1169" t="s">
        <v>2525</v>
      </c>
      <c r="B1169">
        <v>231227309</v>
      </c>
      <c r="C1169">
        <v>79</v>
      </c>
      <c r="D1169" s="1">
        <v>15851.25</v>
      </c>
      <c r="E1169" t="s">
        <v>741</v>
      </c>
      <c r="F1169" t="s">
        <v>223</v>
      </c>
      <c r="G1169" t="s">
        <v>2416</v>
      </c>
      <c r="H1169" s="3">
        <v>1528432.2</v>
      </c>
      <c r="I1169" s="3">
        <v>675057.55500000005</v>
      </c>
      <c r="J1169" t="s">
        <v>2526</v>
      </c>
    </row>
    <row r="1170" spans="1:10" x14ac:dyDescent="0.35">
      <c r="A1170" t="s">
        <v>2527</v>
      </c>
      <c r="B1170">
        <v>221419824</v>
      </c>
      <c r="C1170">
        <v>61</v>
      </c>
      <c r="D1170" s="1">
        <v>22425.75</v>
      </c>
      <c r="E1170" t="s">
        <v>741</v>
      </c>
      <c r="F1170" t="s">
        <v>665</v>
      </c>
      <c r="G1170" t="s">
        <v>2416</v>
      </c>
      <c r="H1170" s="3">
        <v>1486770.7986999999</v>
      </c>
      <c r="I1170" s="3">
        <v>438798.30060000002</v>
      </c>
      <c r="J1170" t="s">
        <v>2528</v>
      </c>
    </row>
    <row r="1171" spans="1:10" x14ac:dyDescent="0.35">
      <c r="A1171" t="s">
        <v>2529</v>
      </c>
      <c r="B1171">
        <v>569324298</v>
      </c>
      <c r="C1171">
        <v>37</v>
      </c>
      <c r="D1171" s="1">
        <v>31191.75</v>
      </c>
      <c r="E1171" t="s">
        <v>741</v>
      </c>
      <c r="F1171" t="s">
        <v>601</v>
      </c>
      <c r="G1171" t="s">
        <v>2416</v>
      </c>
      <c r="H1171" s="3">
        <v>379435.56689999998</v>
      </c>
      <c r="I1171" s="3">
        <v>104755.5101</v>
      </c>
      <c r="J1171" t="s">
        <v>2530</v>
      </c>
    </row>
    <row r="1172" spans="1:10" x14ac:dyDescent="0.35">
      <c r="A1172" t="s">
        <v>2531</v>
      </c>
      <c r="B1172">
        <v>413318974</v>
      </c>
      <c r="C1172">
        <v>47</v>
      </c>
      <c r="D1172" s="1">
        <v>27539.25</v>
      </c>
      <c r="E1172" t="s">
        <v>741</v>
      </c>
      <c r="F1172" t="s">
        <v>112</v>
      </c>
      <c r="G1172" t="s">
        <v>2416</v>
      </c>
      <c r="H1172" s="3">
        <v>946880.84820000001</v>
      </c>
      <c r="I1172" s="3">
        <v>231128.39600000001</v>
      </c>
      <c r="J1172" t="s">
        <v>2532</v>
      </c>
    </row>
    <row r="1173" spans="1:10" x14ac:dyDescent="0.35">
      <c r="A1173" t="s">
        <v>2533</v>
      </c>
      <c r="B1173">
        <v>212545544</v>
      </c>
      <c r="C1173">
        <v>77</v>
      </c>
      <c r="D1173" s="1">
        <v>16581.75</v>
      </c>
      <c r="E1173" t="s">
        <v>741</v>
      </c>
      <c r="F1173" t="s">
        <v>338</v>
      </c>
      <c r="G1173" t="s">
        <v>2416</v>
      </c>
      <c r="H1173" s="3">
        <v>697496.01560000004</v>
      </c>
      <c r="I1173" s="3">
        <v>238939.5134</v>
      </c>
      <c r="J1173" t="s">
        <v>2534</v>
      </c>
    </row>
    <row r="1174" spans="1:10" x14ac:dyDescent="0.35">
      <c r="A1174" t="s">
        <v>2535</v>
      </c>
      <c r="B1174">
        <v>636582864</v>
      </c>
      <c r="C1174">
        <v>17</v>
      </c>
      <c r="D1174" s="1">
        <v>38496.75</v>
      </c>
      <c r="E1174" t="s">
        <v>741</v>
      </c>
      <c r="F1174" t="s">
        <v>166</v>
      </c>
      <c r="G1174" t="s">
        <v>2416</v>
      </c>
      <c r="H1174" s="3">
        <v>180850.8872</v>
      </c>
      <c r="I1174" s="3">
        <v>159826.97150000001</v>
      </c>
      <c r="J1174" t="s">
        <v>2536</v>
      </c>
    </row>
    <row r="1175" spans="1:10" x14ac:dyDescent="0.35">
      <c r="A1175" t="s">
        <v>2537</v>
      </c>
      <c r="B1175">
        <v>80721655</v>
      </c>
      <c r="C1175">
        <v>17</v>
      </c>
      <c r="D1175" s="1">
        <v>38496.75</v>
      </c>
      <c r="E1175" t="s">
        <v>741</v>
      </c>
      <c r="F1175" t="s">
        <v>2538</v>
      </c>
      <c r="G1175" t="s">
        <v>2416</v>
      </c>
      <c r="H1175" s="3">
        <v>548661.4425</v>
      </c>
      <c r="I1175" s="3">
        <v>347012.22529999999</v>
      </c>
      <c r="J1175" t="s">
        <v>2539</v>
      </c>
    </row>
    <row r="1176" spans="1:10" x14ac:dyDescent="0.35">
      <c r="A1176" t="s">
        <v>2540</v>
      </c>
      <c r="B1176">
        <v>536980993</v>
      </c>
      <c r="C1176">
        <v>46</v>
      </c>
      <c r="D1176" s="1">
        <v>27904.5</v>
      </c>
      <c r="E1176" t="s">
        <v>741</v>
      </c>
      <c r="F1176" t="s">
        <v>183</v>
      </c>
      <c r="G1176" t="s">
        <v>2416</v>
      </c>
      <c r="H1176" s="3">
        <v>135583.48329999999</v>
      </c>
      <c r="I1176" s="3">
        <v>59093.933299999997</v>
      </c>
      <c r="J1176" t="s">
        <v>2541</v>
      </c>
    </row>
    <row r="1177" spans="1:10" x14ac:dyDescent="0.35">
      <c r="A1177" t="s">
        <v>2542</v>
      </c>
      <c r="B1177">
        <v>957356866</v>
      </c>
      <c r="C1177">
        <v>82</v>
      </c>
      <c r="D1177" s="1">
        <v>14755.5</v>
      </c>
      <c r="E1177" t="s">
        <v>741</v>
      </c>
      <c r="F1177" t="s">
        <v>290</v>
      </c>
      <c r="G1177" t="s">
        <v>2416</v>
      </c>
      <c r="H1177" s="3">
        <v>1221609.5094000001</v>
      </c>
      <c r="I1177" s="3">
        <v>807664.12320000003</v>
      </c>
      <c r="J1177" t="s">
        <v>2543</v>
      </c>
    </row>
    <row r="1178" spans="1:10" x14ac:dyDescent="0.35">
      <c r="A1178" t="s">
        <v>2544</v>
      </c>
      <c r="B1178">
        <v>602486864</v>
      </c>
      <c r="C1178">
        <v>56</v>
      </c>
      <c r="D1178" s="1">
        <v>24252</v>
      </c>
      <c r="E1178" t="s">
        <v>741</v>
      </c>
      <c r="F1178" t="s">
        <v>16</v>
      </c>
      <c r="G1178" t="s">
        <v>2416</v>
      </c>
      <c r="H1178" s="3">
        <v>325521.19140000001</v>
      </c>
      <c r="I1178" s="3">
        <v>86670.017200000002</v>
      </c>
      <c r="J1178" t="s">
        <v>2545</v>
      </c>
    </row>
    <row r="1179" spans="1:10" x14ac:dyDescent="0.35">
      <c r="A1179" t="s">
        <v>2546</v>
      </c>
      <c r="B1179">
        <v>537093774</v>
      </c>
      <c r="C1179">
        <v>42</v>
      </c>
      <c r="D1179" s="1">
        <v>29365.5</v>
      </c>
      <c r="E1179" t="s">
        <v>741</v>
      </c>
      <c r="F1179" t="s">
        <v>1004</v>
      </c>
      <c r="G1179" t="s">
        <v>2416</v>
      </c>
      <c r="H1179" s="3">
        <v>445903.56719999999</v>
      </c>
      <c r="I1179" s="3">
        <v>192216.28769999999</v>
      </c>
      <c r="J1179" t="s">
        <v>2547</v>
      </c>
    </row>
    <row r="1180" spans="1:10" x14ac:dyDescent="0.35">
      <c r="A1180" t="s">
        <v>2548</v>
      </c>
      <c r="B1180">
        <v>169329241</v>
      </c>
      <c r="C1180">
        <v>69</v>
      </c>
      <c r="D1180" s="1">
        <v>19503.75</v>
      </c>
      <c r="E1180" t="s">
        <v>741</v>
      </c>
      <c r="F1180" t="s">
        <v>612</v>
      </c>
      <c r="G1180" t="s">
        <v>2416</v>
      </c>
      <c r="H1180" s="3">
        <v>351795.14079999999</v>
      </c>
      <c r="I1180" s="3">
        <v>340068.6361</v>
      </c>
      <c r="J1180" t="s">
        <v>2549</v>
      </c>
    </row>
    <row r="1181" spans="1:10" x14ac:dyDescent="0.35">
      <c r="A1181" t="s">
        <v>2550</v>
      </c>
      <c r="B1181">
        <v>45923697</v>
      </c>
      <c r="C1181">
        <v>42</v>
      </c>
      <c r="D1181" s="1">
        <v>29365.5</v>
      </c>
      <c r="E1181" t="s">
        <v>741</v>
      </c>
      <c r="F1181" t="s">
        <v>192</v>
      </c>
      <c r="G1181" t="s">
        <v>2416</v>
      </c>
      <c r="H1181" s="3">
        <v>2845491.6694999998</v>
      </c>
      <c r="I1181" s="3">
        <v>435192.84360000002</v>
      </c>
      <c r="J1181" t="s">
        <v>2551</v>
      </c>
    </row>
    <row r="1182" spans="1:10" x14ac:dyDescent="0.35">
      <c r="A1182" t="s">
        <v>2552</v>
      </c>
      <c r="B1182">
        <v>86444898</v>
      </c>
      <c r="C1182">
        <v>26</v>
      </c>
      <c r="D1182" s="1">
        <v>35209.5</v>
      </c>
      <c r="E1182" t="s">
        <v>741</v>
      </c>
      <c r="F1182" t="s">
        <v>36</v>
      </c>
      <c r="G1182" t="s">
        <v>2416</v>
      </c>
      <c r="H1182" s="3">
        <v>226244.0583</v>
      </c>
      <c r="I1182" s="3">
        <v>138353.99359999999</v>
      </c>
      <c r="J1182" t="s">
        <v>2553</v>
      </c>
    </row>
    <row r="1183" spans="1:10" x14ac:dyDescent="0.35">
      <c r="A1183" t="s">
        <v>2554</v>
      </c>
      <c r="B1183">
        <v>316447593</v>
      </c>
      <c r="C1183">
        <v>31</v>
      </c>
      <c r="D1183" s="1">
        <v>33383.25</v>
      </c>
      <c r="E1183" t="s">
        <v>741</v>
      </c>
      <c r="F1183" t="s">
        <v>1544</v>
      </c>
      <c r="G1183" t="s">
        <v>2416</v>
      </c>
      <c r="H1183" s="3">
        <v>191567.3806</v>
      </c>
      <c r="I1183" s="3">
        <v>160072.4045</v>
      </c>
      <c r="J1183" t="s">
        <v>2555</v>
      </c>
    </row>
    <row r="1184" spans="1:10" x14ac:dyDescent="0.35">
      <c r="A1184" t="s">
        <v>2556</v>
      </c>
      <c r="B1184">
        <v>280609285</v>
      </c>
      <c r="C1184">
        <v>21</v>
      </c>
      <c r="D1184" s="1">
        <v>37035.75</v>
      </c>
      <c r="E1184" t="s">
        <v>741</v>
      </c>
      <c r="F1184" t="s">
        <v>106</v>
      </c>
      <c r="G1184" t="s">
        <v>2416</v>
      </c>
      <c r="H1184" s="3">
        <v>343870.89549999998</v>
      </c>
      <c r="I1184" s="3">
        <v>71046.717199999999</v>
      </c>
      <c r="J1184" t="s">
        <v>2557</v>
      </c>
    </row>
    <row r="1185" spans="1:10" x14ac:dyDescent="0.35">
      <c r="A1185" t="s">
        <v>2558</v>
      </c>
      <c r="B1185">
        <v>181717514</v>
      </c>
      <c r="C1185">
        <v>57</v>
      </c>
      <c r="D1185" s="1">
        <v>23886.75</v>
      </c>
      <c r="E1185" t="s">
        <v>741</v>
      </c>
      <c r="F1185" t="s">
        <v>150</v>
      </c>
      <c r="G1185" t="s">
        <v>2416</v>
      </c>
      <c r="H1185" s="3">
        <v>464391.25420000002</v>
      </c>
      <c r="I1185" s="3">
        <v>460521.32699999999</v>
      </c>
      <c r="J1185" t="s">
        <v>2559</v>
      </c>
    </row>
    <row r="1186" spans="1:10" x14ac:dyDescent="0.35">
      <c r="A1186" t="s">
        <v>2560</v>
      </c>
      <c r="B1186">
        <v>300585242</v>
      </c>
      <c r="C1186">
        <v>77</v>
      </c>
      <c r="D1186" s="1">
        <v>16581.75</v>
      </c>
      <c r="E1186" t="s">
        <v>741</v>
      </c>
      <c r="F1186" t="s">
        <v>169</v>
      </c>
      <c r="G1186" t="s">
        <v>2416</v>
      </c>
      <c r="H1186" s="3">
        <v>83150.494699999996</v>
      </c>
      <c r="I1186" s="3">
        <v>12407.499900000001</v>
      </c>
      <c r="J1186" t="s">
        <v>2561</v>
      </c>
    </row>
    <row r="1187" spans="1:10" x14ac:dyDescent="0.35">
      <c r="A1187" t="s">
        <v>2562</v>
      </c>
      <c r="B1187">
        <v>53789429</v>
      </c>
      <c r="C1187">
        <v>60</v>
      </c>
      <c r="D1187" s="1">
        <v>22791</v>
      </c>
      <c r="E1187" t="s">
        <v>741</v>
      </c>
      <c r="F1187" t="s">
        <v>220</v>
      </c>
      <c r="G1187" t="s">
        <v>2416</v>
      </c>
      <c r="H1187" s="3">
        <v>181819.9711</v>
      </c>
      <c r="I1187" s="3">
        <v>34011.029900000001</v>
      </c>
      <c r="J1187" t="s">
        <v>2563</v>
      </c>
    </row>
    <row r="1188" spans="1:10" x14ac:dyDescent="0.35">
      <c r="A1188" t="s">
        <v>2564</v>
      </c>
      <c r="B1188">
        <v>577024399</v>
      </c>
      <c r="C1188">
        <v>31</v>
      </c>
      <c r="D1188" s="1">
        <v>33383.25</v>
      </c>
      <c r="E1188" t="s">
        <v>741</v>
      </c>
      <c r="F1188" t="s">
        <v>550</v>
      </c>
      <c r="G1188" t="s">
        <v>2416</v>
      </c>
      <c r="H1188" s="3">
        <v>260002.58850000001</v>
      </c>
      <c r="I1188" s="3">
        <v>224468.9014</v>
      </c>
      <c r="J1188" t="s">
        <v>2565</v>
      </c>
    </row>
    <row r="1189" spans="1:10" x14ac:dyDescent="0.35">
      <c r="A1189" t="s">
        <v>2566</v>
      </c>
      <c r="B1189">
        <v>756553453</v>
      </c>
      <c r="C1189">
        <v>50</v>
      </c>
      <c r="D1189" s="1">
        <v>26443.5</v>
      </c>
      <c r="E1189" t="s">
        <v>741</v>
      </c>
      <c r="F1189" t="s">
        <v>293</v>
      </c>
      <c r="G1189" t="s">
        <v>2416</v>
      </c>
      <c r="H1189" s="3">
        <v>284761.27990000002</v>
      </c>
      <c r="I1189" s="3">
        <v>152892.5723</v>
      </c>
      <c r="J1189" t="s">
        <v>2567</v>
      </c>
    </row>
    <row r="1190" spans="1:10" x14ac:dyDescent="0.35">
      <c r="A1190" t="s">
        <v>2568</v>
      </c>
      <c r="B1190">
        <v>671026250</v>
      </c>
      <c r="C1190">
        <v>81</v>
      </c>
      <c r="D1190" s="1">
        <v>15120.75</v>
      </c>
      <c r="E1190" t="s">
        <v>741</v>
      </c>
      <c r="F1190" t="s">
        <v>733</v>
      </c>
      <c r="G1190" t="s">
        <v>2416</v>
      </c>
      <c r="H1190" s="3">
        <v>1009283.7929</v>
      </c>
      <c r="I1190" s="3">
        <v>431784.22259999998</v>
      </c>
      <c r="J1190" t="s">
        <v>2569</v>
      </c>
    </row>
    <row r="1191" spans="1:10" x14ac:dyDescent="0.35">
      <c r="A1191" t="s">
        <v>2570</v>
      </c>
      <c r="B1191">
        <v>988403910</v>
      </c>
      <c r="C1191">
        <v>43</v>
      </c>
      <c r="D1191" s="1">
        <v>29000.25</v>
      </c>
      <c r="E1191" t="s">
        <v>741</v>
      </c>
      <c r="F1191" t="s">
        <v>95</v>
      </c>
      <c r="G1191" t="s">
        <v>2416</v>
      </c>
      <c r="H1191" s="3">
        <v>2463156.6540000001</v>
      </c>
      <c r="I1191" s="3">
        <v>371744.49359999999</v>
      </c>
      <c r="J1191" t="s">
        <v>2571</v>
      </c>
    </row>
    <row r="1192" spans="1:10" x14ac:dyDescent="0.35">
      <c r="A1192" t="s">
        <v>2572</v>
      </c>
      <c r="B1192">
        <v>62293485</v>
      </c>
      <c r="C1192">
        <v>40</v>
      </c>
      <c r="D1192" s="1">
        <v>30096</v>
      </c>
      <c r="E1192" t="s">
        <v>741</v>
      </c>
      <c r="F1192" t="s">
        <v>687</v>
      </c>
      <c r="G1192" t="s">
        <v>2416</v>
      </c>
      <c r="H1192" s="3">
        <v>130298.1269</v>
      </c>
      <c r="I1192" s="3">
        <v>41616.432000000001</v>
      </c>
      <c r="J1192" t="s">
        <v>2573</v>
      </c>
    </row>
    <row r="1193" spans="1:10" x14ac:dyDescent="0.35">
      <c r="A1193" t="s">
        <v>2574</v>
      </c>
      <c r="B1193">
        <v>591586123</v>
      </c>
      <c r="C1193">
        <v>45</v>
      </c>
      <c r="D1193" s="1">
        <v>28269.75</v>
      </c>
      <c r="E1193" t="s">
        <v>741</v>
      </c>
      <c r="F1193" t="s">
        <v>886</v>
      </c>
      <c r="G1193" t="s">
        <v>2575</v>
      </c>
      <c r="H1193" s="3">
        <v>58475.92</v>
      </c>
      <c r="I1193" s="3">
        <v>34734.696499999998</v>
      </c>
      <c r="J1193" t="s">
        <v>2576</v>
      </c>
    </row>
    <row r="1194" spans="1:10" x14ac:dyDescent="0.35">
      <c r="A1194" t="s">
        <v>2577</v>
      </c>
      <c r="B1194">
        <v>35748373</v>
      </c>
      <c r="C1194">
        <v>75</v>
      </c>
      <c r="D1194" s="1">
        <v>17312.25</v>
      </c>
      <c r="E1194" t="s">
        <v>741</v>
      </c>
      <c r="F1194" t="s">
        <v>28</v>
      </c>
      <c r="G1194" t="s">
        <v>2575</v>
      </c>
      <c r="H1194" s="3">
        <v>506306.83130000002</v>
      </c>
      <c r="I1194" s="3">
        <v>319668.23469999997</v>
      </c>
      <c r="J1194" t="s">
        <v>2578</v>
      </c>
    </row>
    <row r="1195" spans="1:10" x14ac:dyDescent="0.35">
      <c r="A1195" t="s">
        <v>2579</v>
      </c>
      <c r="B1195">
        <v>769276182</v>
      </c>
      <c r="C1195">
        <v>54</v>
      </c>
      <c r="D1195" s="1">
        <v>24982.5</v>
      </c>
      <c r="E1195" t="s">
        <v>741</v>
      </c>
      <c r="F1195" t="s">
        <v>101</v>
      </c>
      <c r="G1195" t="s">
        <v>2575</v>
      </c>
      <c r="H1195" s="3">
        <v>826638.74549999996</v>
      </c>
      <c r="I1195" s="3">
        <v>609559.24300000002</v>
      </c>
      <c r="J1195" t="s">
        <v>2580</v>
      </c>
    </row>
    <row r="1196" spans="1:10" x14ac:dyDescent="0.35">
      <c r="A1196" t="s">
        <v>2581</v>
      </c>
      <c r="B1196">
        <v>84076632</v>
      </c>
      <c r="C1196">
        <v>43</v>
      </c>
      <c r="D1196" s="1">
        <v>29000.25</v>
      </c>
      <c r="E1196" t="s">
        <v>741</v>
      </c>
      <c r="F1196" t="s">
        <v>175</v>
      </c>
      <c r="G1196" t="s">
        <v>2575</v>
      </c>
      <c r="H1196" s="3">
        <v>380432.81199999998</v>
      </c>
      <c r="I1196" s="3">
        <v>190216.40599999999</v>
      </c>
      <c r="J1196" t="s">
        <v>2582</v>
      </c>
    </row>
    <row r="1197" spans="1:10" x14ac:dyDescent="0.35">
      <c r="A1197" t="s">
        <v>2583</v>
      </c>
      <c r="B1197">
        <v>944241378</v>
      </c>
      <c r="C1197">
        <v>64</v>
      </c>
      <c r="D1197" s="1">
        <v>21330</v>
      </c>
      <c r="E1197" t="s">
        <v>741</v>
      </c>
      <c r="F1197" t="s">
        <v>588</v>
      </c>
      <c r="G1197" t="s">
        <v>2575</v>
      </c>
      <c r="H1197" s="3">
        <v>1048812.5915999999</v>
      </c>
      <c r="I1197" s="3">
        <v>496243.73550000001</v>
      </c>
      <c r="J1197" t="s">
        <v>2584</v>
      </c>
    </row>
    <row r="1198" spans="1:10" x14ac:dyDescent="0.35">
      <c r="A1198" t="s">
        <v>2585</v>
      </c>
      <c r="B1198">
        <v>241349621</v>
      </c>
      <c r="C1198">
        <v>29</v>
      </c>
      <c r="D1198" s="1">
        <v>34113.75</v>
      </c>
      <c r="E1198" t="s">
        <v>741</v>
      </c>
      <c r="F1198" t="s">
        <v>163</v>
      </c>
      <c r="G1198" t="s">
        <v>2575</v>
      </c>
      <c r="H1198" s="3">
        <v>111513.2314</v>
      </c>
      <c r="I1198" s="3">
        <v>87816.669699999999</v>
      </c>
      <c r="J1198" t="s">
        <v>2586</v>
      </c>
    </row>
    <row r="1199" spans="1:10" x14ac:dyDescent="0.35">
      <c r="A1199" t="s">
        <v>2587</v>
      </c>
      <c r="B1199">
        <v>453797642</v>
      </c>
      <c r="C1199">
        <v>57</v>
      </c>
      <c r="D1199" s="1">
        <v>23886.75</v>
      </c>
      <c r="E1199" t="s">
        <v>741</v>
      </c>
      <c r="F1199" t="s">
        <v>133</v>
      </c>
      <c r="G1199" t="s">
        <v>2575</v>
      </c>
      <c r="H1199" s="3">
        <v>200745.02280000001</v>
      </c>
      <c r="I1199" s="3">
        <v>223624.05110000001</v>
      </c>
      <c r="J1199" t="s">
        <v>2588</v>
      </c>
    </row>
    <row r="1200" spans="1:10" x14ac:dyDescent="0.35">
      <c r="A1200" t="s">
        <v>2589</v>
      </c>
      <c r="B1200">
        <v>264313658</v>
      </c>
      <c r="C1200">
        <v>53</v>
      </c>
      <c r="D1200" s="1">
        <v>25347.75</v>
      </c>
      <c r="E1200" t="s">
        <v>741</v>
      </c>
      <c r="F1200" t="s">
        <v>75</v>
      </c>
      <c r="G1200" t="s">
        <v>2575</v>
      </c>
      <c r="H1200" s="3">
        <v>252870.48310000001</v>
      </c>
      <c r="I1200" s="3">
        <v>35321.5913</v>
      </c>
      <c r="J1200" t="s">
        <v>2590</v>
      </c>
    </row>
    <row r="1201" spans="1:10" x14ac:dyDescent="0.35">
      <c r="A1201" t="s">
        <v>2591</v>
      </c>
      <c r="B1201">
        <v>242827746</v>
      </c>
      <c r="C1201">
        <v>48</v>
      </c>
      <c r="D1201" s="1">
        <v>27174</v>
      </c>
      <c r="E1201" t="s">
        <v>741</v>
      </c>
      <c r="F1201" t="s">
        <v>260</v>
      </c>
      <c r="G1201" t="s">
        <v>2575</v>
      </c>
      <c r="H1201" s="3">
        <v>782142.51639999996</v>
      </c>
      <c r="I1201" s="3">
        <v>157044.36350000001</v>
      </c>
      <c r="J1201" t="s">
        <v>2592</v>
      </c>
    </row>
    <row r="1202" spans="1:10" x14ac:dyDescent="0.35">
      <c r="A1202" t="s">
        <v>2593</v>
      </c>
      <c r="B1202">
        <v>978339880</v>
      </c>
      <c r="C1202">
        <v>41</v>
      </c>
      <c r="D1202" s="1">
        <v>29730.75</v>
      </c>
      <c r="E1202" t="s">
        <v>741</v>
      </c>
      <c r="F1202" t="s">
        <v>28</v>
      </c>
      <c r="G1202" t="s">
        <v>2575</v>
      </c>
      <c r="H1202" s="3">
        <v>265391.67869999999</v>
      </c>
      <c r="I1202" s="3">
        <v>165798.0717</v>
      </c>
      <c r="J1202" t="s">
        <v>2594</v>
      </c>
    </row>
    <row r="1203" spans="1:10" x14ac:dyDescent="0.35">
      <c r="A1203" t="s">
        <v>2595</v>
      </c>
      <c r="B1203">
        <v>569470438</v>
      </c>
      <c r="C1203">
        <v>77</v>
      </c>
      <c r="D1203" s="1">
        <v>16581.75</v>
      </c>
      <c r="E1203" t="s">
        <v>741</v>
      </c>
      <c r="F1203" t="s">
        <v>489</v>
      </c>
      <c r="G1203" t="s">
        <v>2575</v>
      </c>
      <c r="H1203" s="3">
        <v>431263.65659999999</v>
      </c>
      <c r="I1203" s="3">
        <v>177499.04180000001</v>
      </c>
      <c r="J1203" t="s">
        <v>2596</v>
      </c>
    </row>
    <row r="1204" spans="1:10" x14ac:dyDescent="0.35">
      <c r="A1204" t="s">
        <v>2597</v>
      </c>
      <c r="B1204">
        <v>809277578</v>
      </c>
      <c r="C1204">
        <v>34</v>
      </c>
      <c r="D1204" s="1">
        <v>32287.5</v>
      </c>
      <c r="E1204" t="s">
        <v>741</v>
      </c>
      <c r="F1204" t="s">
        <v>526</v>
      </c>
      <c r="G1204" t="s">
        <v>2575</v>
      </c>
      <c r="H1204" s="3">
        <v>1347837.6466000001</v>
      </c>
      <c r="I1204" s="3">
        <v>1051691.2627999999</v>
      </c>
      <c r="J1204" t="s">
        <v>2598</v>
      </c>
    </row>
    <row r="1205" spans="1:10" x14ac:dyDescent="0.35">
      <c r="A1205" t="s">
        <v>2599</v>
      </c>
      <c r="B1205">
        <v>809256062</v>
      </c>
      <c r="C1205">
        <v>46</v>
      </c>
      <c r="D1205" s="1">
        <v>27904.5</v>
      </c>
      <c r="E1205" t="s">
        <v>741</v>
      </c>
      <c r="F1205" t="s">
        <v>118</v>
      </c>
      <c r="G1205" t="s">
        <v>2575</v>
      </c>
      <c r="H1205" s="3">
        <v>86326.2745</v>
      </c>
      <c r="I1205" s="3">
        <v>42546.521000000001</v>
      </c>
      <c r="J1205" t="s">
        <v>2600</v>
      </c>
    </row>
    <row r="1206" spans="1:10" x14ac:dyDescent="0.35">
      <c r="A1206" t="s">
        <v>2601</v>
      </c>
      <c r="B1206">
        <v>755287115</v>
      </c>
      <c r="C1206">
        <v>24</v>
      </c>
      <c r="D1206" s="1">
        <v>35940</v>
      </c>
      <c r="E1206" t="s">
        <v>741</v>
      </c>
      <c r="F1206" t="s">
        <v>638</v>
      </c>
      <c r="G1206" t="s">
        <v>2575</v>
      </c>
      <c r="H1206" s="3">
        <v>183586.557</v>
      </c>
      <c r="I1206" s="3">
        <v>165820.11600000001</v>
      </c>
      <c r="J1206" t="s">
        <v>2602</v>
      </c>
    </row>
    <row r="1207" spans="1:10" x14ac:dyDescent="0.35">
      <c r="A1207" t="s">
        <v>2603</v>
      </c>
      <c r="B1207">
        <v>186179051</v>
      </c>
      <c r="C1207">
        <v>72</v>
      </c>
      <c r="D1207" s="1">
        <v>18408</v>
      </c>
      <c r="E1207" t="s">
        <v>741</v>
      </c>
      <c r="F1207" t="s">
        <v>315</v>
      </c>
      <c r="G1207" t="s">
        <v>2575</v>
      </c>
      <c r="H1207" s="3">
        <v>162718.23360000001</v>
      </c>
      <c r="I1207" s="3">
        <v>97834.338000000003</v>
      </c>
      <c r="J1207" t="s">
        <v>2604</v>
      </c>
    </row>
    <row r="1208" spans="1:10" x14ac:dyDescent="0.35">
      <c r="A1208" t="s">
        <v>2605</v>
      </c>
      <c r="B1208">
        <v>240556415</v>
      </c>
      <c r="C1208">
        <v>72</v>
      </c>
      <c r="D1208" s="1">
        <v>18408</v>
      </c>
      <c r="E1208" t="s">
        <v>741</v>
      </c>
      <c r="F1208" t="s">
        <v>243</v>
      </c>
      <c r="G1208" t="s">
        <v>2575</v>
      </c>
      <c r="H1208" s="3">
        <v>267545.783</v>
      </c>
      <c r="I1208" s="3">
        <v>236464.9325</v>
      </c>
      <c r="J1208" t="s">
        <v>2606</v>
      </c>
    </row>
    <row r="1209" spans="1:10" x14ac:dyDescent="0.35">
      <c r="A1209" t="s">
        <v>2607</v>
      </c>
      <c r="B1209">
        <v>828205412</v>
      </c>
      <c r="C1209">
        <v>35</v>
      </c>
      <c r="D1209" s="1">
        <v>31922.25</v>
      </c>
      <c r="E1209" t="s">
        <v>741</v>
      </c>
      <c r="F1209" t="s">
        <v>776</v>
      </c>
      <c r="G1209" t="s">
        <v>2575</v>
      </c>
      <c r="H1209" s="3">
        <v>788559.56070000003</v>
      </c>
      <c r="I1209" s="3">
        <v>265646.00199999998</v>
      </c>
      <c r="J1209" t="s">
        <v>2608</v>
      </c>
    </row>
    <row r="1210" spans="1:10" x14ac:dyDescent="0.35">
      <c r="A1210" t="s">
        <v>2609</v>
      </c>
      <c r="B1210">
        <v>750833059</v>
      </c>
      <c r="C1210">
        <v>18</v>
      </c>
      <c r="D1210" s="1">
        <v>38131.5</v>
      </c>
      <c r="E1210" t="s">
        <v>741</v>
      </c>
      <c r="F1210" t="s">
        <v>1762</v>
      </c>
      <c r="G1210" t="s">
        <v>2575</v>
      </c>
      <c r="H1210" s="3">
        <v>1829962.9916999999</v>
      </c>
      <c r="I1210" s="3">
        <v>624865.4118</v>
      </c>
      <c r="J1210" t="s">
        <v>2610</v>
      </c>
    </row>
    <row r="1211" spans="1:10" x14ac:dyDescent="0.35">
      <c r="A1211" t="s">
        <v>2611</v>
      </c>
      <c r="B1211">
        <v>724632770</v>
      </c>
      <c r="C1211">
        <v>55</v>
      </c>
      <c r="D1211" s="1">
        <v>24617.25</v>
      </c>
      <c r="E1211" t="s">
        <v>741</v>
      </c>
      <c r="F1211" t="s">
        <v>997</v>
      </c>
      <c r="G1211" t="s">
        <v>2575</v>
      </c>
      <c r="H1211" s="3">
        <v>540423.01379999996</v>
      </c>
      <c r="I1211" s="3">
        <v>60741.760199999997</v>
      </c>
      <c r="J1211" t="s">
        <v>2612</v>
      </c>
    </row>
    <row r="1212" spans="1:10" x14ac:dyDescent="0.35">
      <c r="A1212" t="s">
        <v>2613</v>
      </c>
      <c r="B1212">
        <v>710192330</v>
      </c>
      <c r="C1212">
        <v>84</v>
      </c>
      <c r="D1212" s="1">
        <v>14025</v>
      </c>
      <c r="E1212" t="s">
        <v>741</v>
      </c>
      <c r="F1212" t="s">
        <v>326</v>
      </c>
      <c r="G1212" t="s">
        <v>2575</v>
      </c>
      <c r="H1212" s="3">
        <v>0</v>
      </c>
      <c r="I1212" s="3">
        <v>0</v>
      </c>
      <c r="J1212" t="s">
        <v>2614</v>
      </c>
    </row>
    <row r="1213" spans="1:10" x14ac:dyDescent="0.35">
      <c r="A1213" t="s">
        <v>2615</v>
      </c>
      <c r="B1213">
        <v>598205796</v>
      </c>
      <c r="C1213">
        <v>51</v>
      </c>
      <c r="D1213" s="1">
        <v>26078.25</v>
      </c>
      <c r="E1213" t="s">
        <v>741</v>
      </c>
      <c r="F1213" t="s">
        <v>1151</v>
      </c>
      <c r="G1213" t="s">
        <v>2575</v>
      </c>
      <c r="H1213" s="3">
        <v>141104.53760000001</v>
      </c>
      <c r="I1213" s="3">
        <v>145355.3118</v>
      </c>
      <c r="J1213" t="s">
        <v>2616</v>
      </c>
    </row>
    <row r="1214" spans="1:10" x14ac:dyDescent="0.35">
      <c r="A1214" t="s">
        <v>2617</v>
      </c>
      <c r="B1214">
        <v>545620904</v>
      </c>
      <c r="C1214">
        <v>36</v>
      </c>
      <c r="D1214" s="1">
        <v>31557</v>
      </c>
      <c r="E1214" t="s">
        <v>741</v>
      </c>
      <c r="F1214" t="s">
        <v>1694</v>
      </c>
      <c r="G1214" t="s">
        <v>2575</v>
      </c>
      <c r="H1214" s="3">
        <v>361203.04080000002</v>
      </c>
      <c r="I1214" s="3">
        <v>174982.8064</v>
      </c>
      <c r="J1214" t="s">
        <v>2618</v>
      </c>
    </row>
    <row r="1215" spans="1:10" x14ac:dyDescent="0.35">
      <c r="A1215" t="s">
        <v>2619</v>
      </c>
      <c r="B1215">
        <v>345662756</v>
      </c>
      <c r="C1215">
        <v>20</v>
      </c>
      <c r="D1215" s="1">
        <v>37401</v>
      </c>
      <c r="E1215" t="s">
        <v>741</v>
      </c>
      <c r="F1215" t="s">
        <v>365</v>
      </c>
      <c r="G1215" t="s">
        <v>2575</v>
      </c>
      <c r="H1215" s="3">
        <v>562156.09900000005</v>
      </c>
      <c r="I1215" s="3">
        <v>136214.74710000001</v>
      </c>
      <c r="J1215" t="s">
        <v>2620</v>
      </c>
    </row>
    <row r="1216" spans="1:10" x14ac:dyDescent="0.35">
      <c r="A1216" t="s">
        <v>2621</v>
      </c>
      <c r="B1216">
        <v>759284715</v>
      </c>
      <c r="C1216">
        <v>77</v>
      </c>
      <c r="D1216" s="1">
        <v>16581.75</v>
      </c>
      <c r="E1216" t="s">
        <v>741</v>
      </c>
      <c r="F1216" t="s">
        <v>378</v>
      </c>
      <c r="G1216" t="s">
        <v>2575</v>
      </c>
      <c r="H1216" s="3">
        <v>1102267.5048</v>
      </c>
      <c r="I1216" s="3">
        <v>574097.65870000003</v>
      </c>
      <c r="J1216" t="s">
        <v>2622</v>
      </c>
    </row>
    <row r="1217" spans="1:10" x14ac:dyDescent="0.35">
      <c r="A1217" t="s">
        <v>2623</v>
      </c>
      <c r="B1217">
        <v>580097927</v>
      </c>
      <c r="C1217">
        <v>49</v>
      </c>
      <c r="D1217" s="1">
        <v>26808.75</v>
      </c>
      <c r="E1217" t="s">
        <v>741</v>
      </c>
      <c r="F1217" t="s">
        <v>115</v>
      </c>
      <c r="G1217" t="s">
        <v>2575</v>
      </c>
      <c r="H1217" s="3">
        <v>688411.85250000004</v>
      </c>
      <c r="I1217" s="3">
        <v>323321.52169999998</v>
      </c>
      <c r="J1217" t="s">
        <v>2624</v>
      </c>
    </row>
    <row r="1218" spans="1:10" x14ac:dyDescent="0.35">
      <c r="A1218" t="s">
        <v>2625</v>
      </c>
      <c r="B1218">
        <v>203688626</v>
      </c>
      <c r="C1218">
        <v>73</v>
      </c>
      <c r="D1218" s="1">
        <v>18042.75</v>
      </c>
      <c r="E1218" t="s">
        <v>741</v>
      </c>
      <c r="F1218" t="s">
        <v>437</v>
      </c>
      <c r="G1218" t="s">
        <v>2575</v>
      </c>
      <c r="H1218" s="3">
        <v>165720.26680000001</v>
      </c>
      <c r="I1218" s="3">
        <v>73915.779299999995</v>
      </c>
      <c r="J1218" t="s">
        <v>2626</v>
      </c>
    </row>
    <row r="1219" spans="1:10" x14ac:dyDescent="0.35">
      <c r="A1219" t="s">
        <v>2627</v>
      </c>
      <c r="B1219">
        <v>6178667</v>
      </c>
      <c r="C1219">
        <v>54</v>
      </c>
      <c r="D1219" s="1">
        <v>24982.5</v>
      </c>
      <c r="E1219" t="s">
        <v>741</v>
      </c>
      <c r="F1219" t="s">
        <v>150</v>
      </c>
      <c r="G1219" t="s">
        <v>2575</v>
      </c>
      <c r="H1219" s="3">
        <v>272917.58100000001</v>
      </c>
      <c r="I1219" s="3">
        <v>68229.395199999999</v>
      </c>
      <c r="J1219" t="s">
        <v>2628</v>
      </c>
    </row>
    <row r="1220" spans="1:10" x14ac:dyDescent="0.35">
      <c r="A1220" t="s">
        <v>2629</v>
      </c>
      <c r="B1220">
        <v>868121015</v>
      </c>
      <c r="C1220">
        <v>79</v>
      </c>
      <c r="D1220" s="1">
        <v>15851.25</v>
      </c>
      <c r="E1220" t="s">
        <v>741</v>
      </c>
      <c r="F1220" t="s">
        <v>121</v>
      </c>
      <c r="G1220" t="s">
        <v>2575</v>
      </c>
      <c r="H1220" s="3">
        <v>648147.53520000004</v>
      </c>
      <c r="I1220" s="3">
        <v>185213.06839999999</v>
      </c>
      <c r="J1220" t="s">
        <v>2630</v>
      </c>
    </row>
    <row r="1221" spans="1:10" x14ac:dyDescent="0.35">
      <c r="A1221" t="s">
        <v>2631</v>
      </c>
      <c r="B1221">
        <v>851913195</v>
      </c>
      <c r="C1221">
        <v>26</v>
      </c>
      <c r="D1221" s="1">
        <v>35209.5</v>
      </c>
      <c r="E1221" t="s">
        <v>741</v>
      </c>
      <c r="F1221" t="s">
        <v>984</v>
      </c>
      <c r="G1221" t="s">
        <v>2575</v>
      </c>
      <c r="H1221" s="3">
        <v>228238.25659999999</v>
      </c>
      <c r="I1221" s="3">
        <v>72249.213699999993</v>
      </c>
      <c r="J1221" t="s">
        <v>2632</v>
      </c>
    </row>
    <row r="1222" spans="1:10" x14ac:dyDescent="0.35">
      <c r="A1222" t="s">
        <v>2633</v>
      </c>
      <c r="B1222">
        <v>460927729</v>
      </c>
      <c r="C1222">
        <v>32</v>
      </c>
      <c r="D1222" s="1">
        <v>33018</v>
      </c>
      <c r="E1222" t="s">
        <v>741</v>
      </c>
      <c r="F1222" t="s">
        <v>886</v>
      </c>
      <c r="G1222" t="s">
        <v>2575</v>
      </c>
      <c r="H1222" s="3">
        <v>1151114.1039</v>
      </c>
      <c r="I1222" s="3">
        <v>402389.45199999999</v>
      </c>
      <c r="J1222" t="s">
        <v>2634</v>
      </c>
    </row>
    <row r="1223" spans="1:10" x14ac:dyDescent="0.35">
      <c r="A1223" t="s">
        <v>2635</v>
      </c>
      <c r="B1223">
        <v>455584049</v>
      </c>
      <c r="C1223">
        <v>74</v>
      </c>
      <c r="D1223" s="1">
        <v>17677.5</v>
      </c>
      <c r="E1223" t="s">
        <v>741</v>
      </c>
      <c r="F1223" t="s">
        <v>57</v>
      </c>
      <c r="G1223" t="s">
        <v>2575</v>
      </c>
      <c r="H1223" s="3">
        <v>0</v>
      </c>
      <c r="I1223" s="3">
        <v>0</v>
      </c>
      <c r="J1223" t="s">
        <v>2636</v>
      </c>
    </row>
    <row r="1224" spans="1:10" x14ac:dyDescent="0.35">
      <c r="A1224" t="s">
        <v>2637</v>
      </c>
      <c r="B1224">
        <v>444161122</v>
      </c>
      <c r="C1224">
        <v>49</v>
      </c>
      <c r="D1224" s="1">
        <v>26808.75</v>
      </c>
      <c r="E1224" t="s">
        <v>741</v>
      </c>
      <c r="F1224" t="s">
        <v>192</v>
      </c>
      <c r="G1224" t="s">
        <v>2575</v>
      </c>
      <c r="H1224" s="3">
        <v>136811.36040000001</v>
      </c>
      <c r="I1224" s="3">
        <v>71888.151199999993</v>
      </c>
      <c r="J1224" t="s">
        <v>2638</v>
      </c>
    </row>
    <row r="1225" spans="1:10" x14ac:dyDescent="0.35">
      <c r="A1225" t="s">
        <v>2639</v>
      </c>
      <c r="B1225">
        <v>468361528</v>
      </c>
      <c r="C1225">
        <v>71</v>
      </c>
      <c r="D1225" s="1">
        <v>18773.25</v>
      </c>
      <c r="E1225" t="s">
        <v>741</v>
      </c>
      <c r="F1225" t="s">
        <v>208</v>
      </c>
      <c r="G1225" t="s">
        <v>2575</v>
      </c>
      <c r="H1225" s="3">
        <v>342379.3</v>
      </c>
      <c r="I1225" s="3">
        <v>133994.80790000001</v>
      </c>
      <c r="J1225" t="s">
        <v>2640</v>
      </c>
    </row>
    <row r="1226" spans="1:10" x14ac:dyDescent="0.35">
      <c r="A1226" t="s">
        <v>2641</v>
      </c>
      <c r="B1226">
        <v>915663500</v>
      </c>
      <c r="C1226">
        <v>37</v>
      </c>
      <c r="D1226" s="1">
        <v>31191.75</v>
      </c>
      <c r="E1226" t="s">
        <v>741</v>
      </c>
      <c r="F1226" t="s">
        <v>950</v>
      </c>
      <c r="G1226" t="s">
        <v>2575</v>
      </c>
      <c r="H1226" s="3">
        <v>355410.5368</v>
      </c>
      <c r="I1226" s="3">
        <v>112479.61139999999</v>
      </c>
      <c r="J1226" t="s">
        <v>2642</v>
      </c>
    </row>
    <row r="1227" spans="1:10" x14ac:dyDescent="0.35">
      <c r="A1227" t="s">
        <v>2643</v>
      </c>
      <c r="B1227">
        <v>683652420</v>
      </c>
      <c r="C1227">
        <v>59</v>
      </c>
      <c r="D1227" s="1">
        <v>23156.25</v>
      </c>
      <c r="E1227" t="s">
        <v>741</v>
      </c>
      <c r="F1227" t="s">
        <v>1030</v>
      </c>
      <c r="G1227" t="s">
        <v>2575</v>
      </c>
      <c r="H1227" s="3">
        <v>391853.14189999999</v>
      </c>
      <c r="I1227" s="3">
        <v>31293.060799999999</v>
      </c>
      <c r="J1227" t="s">
        <v>2644</v>
      </c>
    </row>
    <row r="1228" spans="1:10" x14ac:dyDescent="0.35">
      <c r="A1228" t="s">
        <v>2645</v>
      </c>
      <c r="B1228">
        <v>487111219</v>
      </c>
      <c r="C1228">
        <v>58</v>
      </c>
      <c r="D1228" s="1">
        <v>23521.5</v>
      </c>
      <c r="E1228" t="s">
        <v>741</v>
      </c>
      <c r="F1228" t="s">
        <v>713</v>
      </c>
      <c r="G1228" t="s">
        <v>2575</v>
      </c>
      <c r="H1228" s="3">
        <v>889337.23199999996</v>
      </c>
      <c r="I1228" s="3">
        <v>523374.96100000001</v>
      </c>
      <c r="J1228" t="s">
        <v>2646</v>
      </c>
    </row>
    <row r="1229" spans="1:10" x14ac:dyDescent="0.35">
      <c r="A1229" t="s">
        <v>2647</v>
      </c>
      <c r="B1229">
        <v>177481325</v>
      </c>
      <c r="C1229">
        <v>61</v>
      </c>
      <c r="D1229" s="1">
        <v>22425.75</v>
      </c>
      <c r="E1229" t="s">
        <v>741</v>
      </c>
      <c r="F1229" t="s">
        <v>413</v>
      </c>
      <c r="G1229" t="s">
        <v>2575</v>
      </c>
      <c r="H1229" s="3">
        <v>444257.94790000003</v>
      </c>
      <c r="I1229" s="3">
        <v>148663.87909999999</v>
      </c>
      <c r="J1229" t="s">
        <v>2648</v>
      </c>
    </row>
    <row r="1230" spans="1:10" x14ac:dyDescent="0.35">
      <c r="A1230" t="s">
        <v>2649</v>
      </c>
      <c r="B1230">
        <v>45676466</v>
      </c>
      <c r="C1230">
        <v>64</v>
      </c>
      <c r="D1230" s="1">
        <v>21330</v>
      </c>
      <c r="E1230" t="s">
        <v>741</v>
      </c>
      <c r="F1230" t="s">
        <v>378</v>
      </c>
      <c r="G1230" t="s">
        <v>2575</v>
      </c>
      <c r="H1230" s="3">
        <v>289579.71000000002</v>
      </c>
      <c r="I1230" s="3">
        <v>65651.857099999994</v>
      </c>
      <c r="J1230" t="s">
        <v>2650</v>
      </c>
    </row>
    <row r="1231" spans="1:10" x14ac:dyDescent="0.35">
      <c r="A1231" t="s">
        <v>2651</v>
      </c>
      <c r="B1231">
        <v>423463338</v>
      </c>
      <c r="C1231">
        <v>38</v>
      </c>
      <c r="D1231" s="1">
        <v>30826.5</v>
      </c>
      <c r="E1231" t="s">
        <v>741</v>
      </c>
      <c r="F1231" t="s">
        <v>169</v>
      </c>
      <c r="G1231" t="s">
        <v>2575</v>
      </c>
      <c r="H1231" s="3">
        <v>995012.69839999999</v>
      </c>
      <c r="I1231" s="3">
        <v>168867.8694</v>
      </c>
      <c r="J1231" t="s">
        <v>2652</v>
      </c>
    </row>
    <row r="1232" spans="1:10" x14ac:dyDescent="0.35">
      <c r="A1232" t="s">
        <v>2653</v>
      </c>
      <c r="B1232">
        <v>719080829</v>
      </c>
      <c r="C1232">
        <v>46</v>
      </c>
      <c r="D1232" s="1">
        <v>27904.5</v>
      </c>
      <c r="E1232" t="s">
        <v>741</v>
      </c>
      <c r="F1232" t="s">
        <v>633</v>
      </c>
      <c r="G1232" t="s">
        <v>2575</v>
      </c>
      <c r="H1232" s="3">
        <v>1313496.6739000001</v>
      </c>
      <c r="I1232" s="3">
        <v>548432.45180000004</v>
      </c>
      <c r="J1232" t="s">
        <v>2654</v>
      </c>
    </row>
    <row r="1233" spans="1:10" x14ac:dyDescent="0.35">
      <c r="A1233" t="s">
        <v>2655</v>
      </c>
      <c r="B1233">
        <v>227697458</v>
      </c>
      <c r="C1233">
        <v>74</v>
      </c>
      <c r="D1233" s="1">
        <v>17677.5</v>
      </c>
      <c r="E1233" t="s">
        <v>741</v>
      </c>
      <c r="F1233" t="s">
        <v>547</v>
      </c>
      <c r="G1233" t="s">
        <v>2575</v>
      </c>
      <c r="H1233" s="3">
        <v>966718.76650000003</v>
      </c>
      <c r="I1233" s="3">
        <v>376850.71919999999</v>
      </c>
      <c r="J1233" t="s">
        <v>2656</v>
      </c>
    </row>
    <row r="1234" spans="1:10" x14ac:dyDescent="0.35">
      <c r="A1234" t="s">
        <v>2657</v>
      </c>
      <c r="B1234">
        <v>827798637</v>
      </c>
      <c r="C1234">
        <v>23</v>
      </c>
      <c r="D1234" s="1">
        <v>36305.25</v>
      </c>
      <c r="E1234" t="s">
        <v>741</v>
      </c>
      <c r="F1234" t="s">
        <v>370</v>
      </c>
      <c r="G1234" t="s">
        <v>2575</v>
      </c>
      <c r="H1234" s="3">
        <v>428170.12900000002</v>
      </c>
      <c r="I1234" s="3">
        <v>84981.846099999995</v>
      </c>
      <c r="J1234" t="s">
        <v>2658</v>
      </c>
    </row>
    <row r="1235" spans="1:10" x14ac:dyDescent="0.35">
      <c r="A1235" t="s">
        <v>2659</v>
      </c>
      <c r="B1235">
        <v>759203632</v>
      </c>
      <c r="C1235">
        <v>29</v>
      </c>
      <c r="D1235" s="1">
        <v>34113.75</v>
      </c>
      <c r="E1235" t="s">
        <v>741</v>
      </c>
      <c r="F1235" t="s">
        <v>574</v>
      </c>
      <c r="G1235" t="s">
        <v>2575</v>
      </c>
      <c r="H1235" s="3">
        <v>267088.4362</v>
      </c>
      <c r="I1235" s="3">
        <v>322509.2867</v>
      </c>
      <c r="J1235" t="s">
        <v>2660</v>
      </c>
    </row>
    <row r="1236" spans="1:10" x14ac:dyDescent="0.35">
      <c r="A1236" t="s">
        <v>2661</v>
      </c>
      <c r="B1236">
        <v>787049222</v>
      </c>
      <c r="C1236">
        <v>82</v>
      </c>
      <c r="D1236" s="1">
        <v>14755.5</v>
      </c>
      <c r="E1236" t="s">
        <v>741</v>
      </c>
      <c r="F1236" t="s">
        <v>687</v>
      </c>
      <c r="G1236" t="s">
        <v>2575</v>
      </c>
      <c r="H1236" s="3">
        <v>1879473.2509999999</v>
      </c>
      <c r="I1236" s="3">
        <v>238979.38029999999</v>
      </c>
      <c r="J1236" t="s">
        <v>2662</v>
      </c>
    </row>
    <row r="1237" spans="1:10" x14ac:dyDescent="0.35">
      <c r="A1237" t="s">
        <v>2663</v>
      </c>
      <c r="B1237">
        <v>824575644</v>
      </c>
      <c r="C1237">
        <v>78</v>
      </c>
      <c r="D1237" s="1">
        <v>16216.5</v>
      </c>
      <c r="E1237" t="s">
        <v>741</v>
      </c>
      <c r="F1237" t="s">
        <v>341</v>
      </c>
      <c r="G1237" t="s">
        <v>2575</v>
      </c>
      <c r="H1237" s="3">
        <v>97927.531000000003</v>
      </c>
      <c r="I1237" s="3">
        <v>34510.157800000001</v>
      </c>
      <c r="J1237" t="s">
        <v>2664</v>
      </c>
    </row>
    <row r="1238" spans="1:10" x14ac:dyDescent="0.35">
      <c r="A1238" t="s">
        <v>2665</v>
      </c>
      <c r="B1238">
        <v>843771917</v>
      </c>
      <c r="C1238">
        <v>64</v>
      </c>
      <c r="D1238" s="1">
        <v>21330</v>
      </c>
      <c r="E1238" t="s">
        <v>741</v>
      </c>
      <c r="F1238" t="s">
        <v>1017</v>
      </c>
      <c r="G1238" t="s">
        <v>2575</v>
      </c>
      <c r="H1238" s="3">
        <v>72128.928899999999</v>
      </c>
      <c r="I1238" s="3">
        <v>22322.978800000001</v>
      </c>
      <c r="J1238" t="s">
        <v>2666</v>
      </c>
    </row>
    <row r="1239" spans="1:10" x14ac:dyDescent="0.35">
      <c r="A1239" t="s">
        <v>2667</v>
      </c>
      <c r="B1239">
        <v>588250372</v>
      </c>
      <c r="C1239">
        <v>29</v>
      </c>
      <c r="D1239" s="1">
        <v>34113.75</v>
      </c>
      <c r="E1239" t="s">
        <v>741</v>
      </c>
      <c r="F1239" t="s">
        <v>25</v>
      </c>
      <c r="G1239" t="s">
        <v>2575</v>
      </c>
      <c r="H1239" s="3">
        <v>102705.9771</v>
      </c>
      <c r="I1239" s="3">
        <v>48435.205099999999</v>
      </c>
      <c r="J1239" t="s">
        <v>2668</v>
      </c>
    </row>
    <row r="1240" spans="1:10" x14ac:dyDescent="0.35">
      <c r="A1240" t="s">
        <v>2669</v>
      </c>
      <c r="B1240">
        <v>324385875</v>
      </c>
      <c r="C1240">
        <v>30</v>
      </c>
      <c r="D1240" s="1">
        <v>33748.5</v>
      </c>
      <c r="E1240" t="s">
        <v>741</v>
      </c>
      <c r="F1240" t="s">
        <v>1186</v>
      </c>
      <c r="G1240" t="s">
        <v>2575</v>
      </c>
      <c r="H1240" s="3">
        <v>1961308.544</v>
      </c>
      <c r="I1240" s="3">
        <v>328594.61609999998</v>
      </c>
      <c r="J1240" t="s">
        <v>2670</v>
      </c>
    </row>
    <row r="1241" spans="1:10" x14ac:dyDescent="0.35">
      <c r="A1241" t="s">
        <v>2671</v>
      </c>
      <c r="B1241">
        <v>355683346</v>
      </c>
      <c r="C1241">
        <v>33</v>
      </c>
      <c r="D1241" s="1">
        <v>32652.75</v>
      </c>
      <c r="E1241" t="s">
        <v>741</v>
      </c>
      <c r="F1241" t="s">
        <v>511</v>
      </c>
      <c r="G1241" t="s">
        <v>2575</v>
      </c>
      <c r="H1241" s="3">
        <v>175922.72229999999</v>
      </c>
      <c r="I1241" s="3">
        <v>90704.562900000004</v>
      </c>
      <c r="J1241" t="s">
        <v>2672</v>
      </c>
    </row>
    <row r="1242" spans="1:10" x14ac:dyDescent="0.35">
      <c r="A1242" t="s">
        <v>2673</v>
      </c>
      <c r="B1242">
        <v>417849788</v>
      </c>
      <c r="C1242">
        <v>38</v>
      </c>
      <c r="D1242" s="1">
        <v>30826.5</v>
      </c>
      <c r="E1242" t="s">
        <v>741</v>
      </c>
      <c r="F1242" t="s">
        <v>665</v>
      </c>
      <c r="G1242" t="s">
        <v>2575</v>
      </c>
      <c r="H1242" s="3">
        <v>206363.598</v>
      </c>
      <c r="I1242" s="3">
        <v>30129.085299999999</v>
      </c>
      <c r="J1242" t="s">
        <v>2674</v>
      </c>
    </row>
    <row r="1243" spans="1:10" x14ac:dyDescent="0.35">
      <c r="A1243" t="s">
        <v>2675</v>
      </c>
      <c r="B1243">
        <v>330775749</v>
      </c>
      <c r="C1243">
        <v>58</v>
      </c>
      <c r="D1243" s="1">
        <v>23521.5</v>
      </c>
      <c r="E1243" t="s">
        <v>741</v>
      </c>
      <c r="F1243" t="s">
        <v>36</v>
      </c>
      <c r="G1243" t="s">
        <v>2575</v>
      </c>
      <c r="H1243" s="3">
        <v>0</v>
      </c>
      <c r="I1243" s="3">
        <v>0</v>
      </c>
      <c r="J1243" t="s">
        <v>2676</v>
      </c>
    </row>
    <row r="1244" spans="1:10" x14ac:dyDescent="0.35">
      <c r="A1244" t="s">
        <v>2677</v>
      </c>
      <c r="B1244">
        <v>627379463</v>
      </c>
      <c r="C1244">
        <v>21</v>
      </c>
      <c r="D1244" s="1">
        <v>37035.75</v>
      </c>
      <c r="E1244" t="s">
        <v>741</v>
      </c>
      <c r="F1244" t="s">
        <v>950</v>
      </c>
      <c r="G1244" t="s">
        <v>2575</v>
      </c>
      <c r="H1244" s="3">
        <v>353911.49119999999</v>
      </c>
      <c r="I1244" s="3">
        <v>178176.13010000001</v>
      </c>
      <c r="J1244" t="s">
        <v>2678</v>
      </c>
    </row>
    <row r="1245" spans="1:10" x14ac:dyDescent="0.35">
      <c r="A1245" t="s">
        <v>2679</v>
      </c>
      <c r="B1245">
        <v>643947604</v>
      </c>
      <c r="C1245">
        <v>28</v>
      </c>
      <c r="D1245" s="1">
        <v>34479</v>
      </c>
      <c r="E1245" t="s">
        <v>741</v>
      </c>
      <c r="F1245" t="s">
        <v>121</v>
      </c>
      <c r="G1245" t="s">
        <v>2575</v>
      </c>
      <c r="H1245" s="3">
        <v>259910.3965</v>
      </c>
      <c r="I1245" s="3">
        <v>108849.2215</v>
      </c>
      <c r="J1245" t="s">
        <v>2680</v>
      </c>
    </row>
    <row r="1246" spans="1:10" x14ac:dyDescent="0.35">
      <c r="A1246" t="s">
        <v>2681</v>
      </c>
      <c r="B1246">
        <v>674675698</v>
      </c>
      <c r="C1246">
        <v>56</v>
      </c>
      <c r="D1246" s="1">
        <v>24252</v>
      </c>
      <c r="E1246" t="s">
        <v>741</v>
      </c>
      <c r="F1246" t="s">
        <v>665</v>
      </c>
      <c r="G1246" t="s">
        <v>2575</v>
      </c>
      <c r="H1246" s="3">
        <v>303466.7574</v>
      </c>
      <c r="I1246" s="3">
        <v>194575.7444</v>
      </c>
      <c r="J1246" t="s">
        <v>2682</v>
      </c>
    </row>
    <row r="1247" spans="1:10" x14ac:dyDescent="0.35">
      <c r="A1247" t="s">
        <v>2683</v>
      </c>
      <c r="B1247">
        <v>415090871</v>
      </c>
      <c r="C1247">
        <v>40</v>
      </c>
      <c r="D1247" s="1">
        <v>30096</v>
      </c>
      <c r="E1247" t="s">
        <v>741</v>
      </c>
      <c r="F1247" t="s">
        <v>150</v>
      </c>
      <c r="G1247" t="s">
        <v>2575</v>
      </c>
      <c r="H1247" s="3">
        <v>444066.53759999998</v>
      </c>
      <c r="I1247" s="3">
        <v>132289.5362</v>
      </c>
      <c r="J1247" t="s">
        <v>2684</v>
      </c>
    </row>
    <row r="1248" spans="1:10" x14ac:dyDescent="0.35">
      <c r="A1248" t="s">
        <v>2685</v>
      </c>
      <c r="B1248">
        <v>420374851</v>
      </c>
      <c r="C1248">
        <v>28</v>
      </c>
      <c r="D1248" s="1">
        <v>34479</v>
      </c>
      <c r="E1248" t="s">
        <v>741</v>
      </c>
      <c r="F1248" t="s">
        <v>547</v>
      </c>
      <c r="G1248" t="s">
        <v>2575</v>
      </c>
      <c r="H1248" s="3">
        <v>1708745.4258999999</v>
      </c>
      <c r="I1248" s="3">
        <v>427186.35649999999</v>
      </c>
      <c r="J1248" t="s">
        <v>2686</v>
      </c>
    </row>
    <row r="1249" spans="1:10" x14ac:dyDescent="0.35">
      <c r="A1249" t="s">
        <v>2687</v>
      </c>
      <c r="B1249">
        <v>42101618</v>
      </c>
      <c r="C1249">
        <v>77</v>
      </c>
      <c r="D1249" s="1">
        <v>16581.75</v>
      </c>
      <c r="E1249" t="s">
        <v>741</v>
      </c>
      <c r="F1249" t="s">
        <v>250</v>
      </c>
      <c r="G1249" t="s">
        <v>2575</v>
      </c>
      <c r="H1249" s="3">
        <v>518507.00910000002</v>
      </c>
      <c r="I1249" s="3">
        <v>43208.917399999998</v>
      </c>
      <c r="J1249" t="s">
        <v>2688</v>
      </c>
    </row>
    <row r="1250" spans="1:10" x14ac:dyDescent="0.35">
      <c r="A1250" t="s">
        <v>2689</v>
      </c>
      <c r="B1250">
        <v>682080114</v>
      </c>
      <c r="C1250">
        <v>57</v>
      </c>
      <c r="D1250" s="1">
        <v>23886.75</v>
      </c>
      <c r="E1250" t="s">
        <v>741</v>
      </c>
      <c r="F1250" t="s">
        <v>240</v>
      </c>
      <c r="G1250" t="s">
        <v>2575</v>
      </c>
      <c r="H1250" s="3">
        <v>379581.89230000001</v>
      </c>
      <c r="I1250" s="3">
        <v>67720.096900000004</v>
      </c>
      <c r="J1250" t="s">
        <v>2690</v>
      </c>
    </row>
    <row r="1251" spans="1:10" x14ac:dyDescent="0.35">
      <c r="A1251" t="s">
        <v>2691</v>
      </c>
      <c r="B1251">
        <v>42504617</v>
      </c>
      <c r="C1251">
        <v>53</v>
      </c>
      <c r="D1251" s="1">
        <v>25347.75</v>
      </c>
      <c r="E1251" t="s">
        <v>741</v>
      </c>
      <c r="F1251" t="s">
        <v>825</v>
      </c>
      <c r="G1251" t="s">
        <v>2575</v>
      </c>
      <c r="H1251" s="3">
        <v>175782.17970000001</v>
      </c>
      <c r="I1251" s="3">
        <v>215821.454</v>
      </c>
      <c r="J1251" t="s">
        <v>2692</v>
      </c>
    </row>
    <row r="1252" spans="1:10" x14ac:dyDescent="0.35">
      <c r="A1252" t="s">
        <v>2693</v>
      </c>
      <c r="B1252">
        <v>122103886</v>
      </c>
      <c r="C1252">
        <v>80</v>
      </c>
      <c r="D1252" s="1">
        <v>15486</v>
      </c>
      <c r="E1252" t="s">
        <v>741</v>
      </c>
      <c r="F1252" t="s">
        <v>930</v>
      </c>
      <c r="G1252" t="s">
        <v>2575</v>
      </c>
      <c r="H1252" s="3">
        <v>321886.022</v>
      </c>
      <c r="I1252" s="3">
        <v>29469.220300000001</v>
      </c>
      <c r="J1252" t="s">
        <v>2694</v>
      </c>
    </row>
    <row r="1253" spans="1:10" x14ac:dyDescent="0.35">
      <c r="A1253" t="s">
        <v>2695</v>
      </c>
      <c r="B1253">
        <v>750048021</v>
      </c>
      <c r="C1253">
        <v>79</v>
      </c>
      <c r="D1253" s="1">
        <v>15851.25</v>
      </c>
      <c r="E1253" t="s">
        <v>741</v>
      </c>
      <c r="F1253" t="s">
        <v>243</v>
      </c>
      <c r="G1253" t="s">
        <v>2575</v>
      </c>
      <c r="H1253" s="3">
        <v>26319.362300000001</v>
      </c>
      <c r="I1253" s="3">
        <v>26276.215800000002</v>
      </c>
      <c r="J1253" t="s">
        <v>2696</v>
      </c>
    </row>
    <row r="1254" spans="1:10" x14ac:dyDescent="0.35">
      <c r="A1254" t="s">
        <v>2697</v>
      </c>
      <c r="B1254">
        <v>968465790</v>
      </c>
      <c r="C1254">
        <v>22</v>
      </c>
      <c r="D1254" s="1">
        <v>36670.5</v>
      </c>
      <c r="E1254" t="s">
        <v>741</v>
      </c>
      <c r="F1254" t="s">
        <v>183</v>
      </c>
      <c r="G1254" t="s">
        <v>2575</v>
      </c>
      <c r="H1254" s="3">
        <v>140632.74220000001</v>
      </c>
      <c r="I1254" s="3">
        <v>111084.9054</v>
      </c>
      <c r="J1254" t="s">
        <v>2698</v>
      </c>
    </row>
    <row r="1255" spans="1:10" x14ac:dyDescent="0.35">
      <c r="A1255" t="s">
        <v>2699</v>
      </c>
      <c r="B1255">
        <v>985217845</v>
      </c>
      <c r="C1255">
        <v>24</v>
      </c>
      <c r="D1255" s="1">
        <v>35940</v>
      </c>
      <c r="E1255" t="s">
        <v>741</v>
      </c>
      <c r="F1255" t="s">
        <v>157</v>
      </c>
      <c r="G1255" t="s">
        <v>2575</v>
      </c>
      <c r="H1255" s="3">
        <v>65946.867700000003</v>
      </c>
      <c r="I1255" s="3">
        <v>52604.573900000003</v>
      </c>
      <c r="J1255" t="s">
        <v>2700</v>
      </c>
    </row>
    <row r="1256" spans="1:10" x14ac:dyDescent="0.35">
      <c r="A1256" t="s">
        <v>2701</v>
      </c>
      <c r="B1256">
        <v>173938904</v>
      </c>
      <c r="C1256">
        <v>47</v>
      </c>
      <c r="D1256" s="1">
        <v>27539.25</v>
      </c>
      <c r="E1256" t="s">
        <v>741</v>
      </c>
      <c r="F1256" t="s">
        <v>585</v>
      </c>
      <c r="G1256" t="s">
        <v>2575</v>
      </c>
      <c r="H1256" s="3">
        <v>2266816.1627000002</v>
      </c>
      <c r="I1256" s="3">
        <v>620166.68599999999</v>
      </c>
      <c r="J1256" t="s">
        <v>2702</v>
      </c>
    </row>
    <row r="1257" spans="1:10" x14ac:dyDescent="0.35">
      <c r="A1257" t="s">
        <v>2703</v>
      </c>
      <c r="B1257">
        <v>666765095</v>
      </c>
      <c r="C1257">
        <v>55</v>
      </c>
      <c r="D1257" s="1">
        <v>24617.25</v>
      </c>
      <c r="E1257" t="s">
        <v>741</v>
      </c>
      <c r="F1257" t="s">
        <v>253</v>
      </c>
      <c r="G1257" t="s">
        <v>2575</v>
      </c>
      <c r="H1257" s="3">
        <v>688654.24800000002</v>
      </c>
      <c r="I1257" s="3">
        <v>95773.107300000003</v>
      </c>
      <c r="J1257" t="s">
        <v>2704</v>
      </c>
    </row>
    <row r="1258" spans="1:10" x14ac:dyDescent="0.35">
      <c r="A1258" t="s">
        <v>2705</v>
      </c>
      <c r="B1258">
        <v>137444563</v>
      </c>
      <c r="C1258">
        <v>85</v>
      </c>
      <c r="D1258" s="1">
        <v>13659.75</v>
      </c>
      <c r="E1258" t="s">
        <v>741</v>
      </c>
      <c r="F1258" t="s">
        <v>1215</v>
      </c>
      <c r="G1258" t="s">
        <v>2575</v>
      </c>
      <c r="H1258" s="3">
        <v>0</v>
      </c>
      <c r="I1258" s="3">
        <v>0</v>
      </c>
      <c r="J1258" t="s">
        <v>2706</v>
      </c>
    </row>
    <row r="1259" spans="1:10" x14ac:dyDescent="0.35">
      <c r="A1259" t="s">
        <v>2707</v>
      </c>
      <c r="B1259">
        <v>82435985</v>
      </c>
      <c r="C1259">
        <v>32</v>
      </c>
      <c r="D1259" s="1">
        <v>33018</v>
      </c>
      <c r="E1259" t="s">
        <v>741</v>
      </c>
      <c r="F1259" t="s">
        <v>467</v>
      </c>
      <c r="G1259" t="s">
        <v>2575</v>
      </c>
      <c r="H1259" s="3">
        <v>972181.04139999999</v>
      </c>
      <c r="I1259" s="3">
        <v>206329.91250000001</v>
      </c>
      <c r="J1259" t="s">
        <v>2708</v>
      </c>
    </row>
    <row r="1260" spans="1:10" x14ac:dyDescent="0.35">
      <c r="A1260" t="s">
        <v>2709</v>
      </c>
      <c r="B1260">
        <v>21780220</v>
      </c>
      <c r="C1260">
        <v>24</v>
      </c>
      <c r="D1260" s="1">
        <v>35940</v>
      </c>
      <c r="E1260" t="s">
        <v>741</v>
      </c>
      <c r="F1260" t="s">
        <v>214</v>
      </c>
      <c r="G1260" t="s">
        <v>2575</v>
      </c>
      <c r="H1260" s="3">
        <v>424789.33539999998</v>
      </c>
      <c r="I1260" s="3">
        <v>140851.20069999999</v>
      </c>
      <c r="J1260" t="s">
        <v>2710</v>
      </c>
    </row>
    <row r="1261" spans="1:10" x14ac:dyDescent="0.35">
      <c r="A1261" t="s">
        <v>2711</v>
      </c>
      <c r="B1261">
        <v>97106568</v>
      </c>
      <c r="C1261">
        <v>57</v>
      </c>
      <c r="D1261" s="1">
        <v>23886.75</v>
      </c>
      <c r="E1261" t="s">
        <v>741</v>
      </c>
      <c r="F1261" t="s">
        <v>208</v>
      </c>
      <c r="G1261" t="s">
        <v>2575</v>
      </c>
      <c r="H1261" s="3">
        <v>2311699.7467999998</v>
      </c>
      <c r="I1261" s="3">
        <v>297538.1287</v>
      </c>
      <c r="J1261" t="s">
        <v>2712</v>
      </c>
    </row>
    <row r="1262" spans="1:10" x14ac:dyDescent="0.35">
      <c r="A1262" t="s">
        <v>2713</v>
      </c>
      <c r="B1262">
        <v>844852319</v>
      </c>
      <c r="C1262">
        <v>28</v>
      </c>
      <c r="D1262" s="1">
        <v>34479</v>
      </c>
      <c r="E1262" t="s">
        <v>741</v>
      </c>
      <c r="F1262" t="s">
        <v>424</v>
      </c>
      <c r="G1262" t="s">
        <v>2575</v>
      </c>
      <c r="H1262" s="3">
        <v>426926.00780000002</v>
      </c>
      <c r="I1262" s="3">
        <v>92197.850600000005</v>
      </c>
      <c r="J1262" t="s">
        <v>2714</v>
      </c>
    </row>
    <row r="1263" spans="1:10" x14ac:dyDescent="0.35">
      <c r="A1263" t="s">
        <v>2715</v>
      </c>
      <c r="B1263">
        <v>431133207</v>
      </c>
      <c r="C1263">
        <v>46</v>
      </c>
      <c r="D1263" s="1">
        <v>27904.5</v>
      </c>
      <c r="E1263" t="s">
        <v>741</v>
      </c>
      <c r="F1263" t="s">
        <v>16</v>
      </c>
      <c r="G1263" t="s">
        <v>2575</v>
      </c>
      <c r="H1263" s="3">
        <v>1785745.0633</v>
      </c>
      <c r="I1263" s="3">
        <v>1176170.3925999999</v>
      </c>
      <c r="J1263" t="s">
        <v>2716</v>
      </c>
    </row>
    <row r="1264" spans="1:10" x14ac:dyDescent="0.35">
      <c r="A1264" t="s">
        <v>2717</v>
      </c>
      <c r="B1264">
        <v>711464485</v>
      </c>
      <c r="C1264">
        <v>29</v>
      </c>
      <c r="D1264" s="1">
        <v>34113.75</v>
      </c>
      <c r="E1264" t="s">
        <v>741</v>
      </c>
      <c r="F1264" t="s">
        <v>315</v>
      </c>
      <c r="G1264" t="s">
        <v>2575</v>
      </c>
      <c r="H1264" s="3">
        <v>1385972.0031999999</v>
      </c>
      <c r="I1264" s="3">
        <v>337404.65980000002</v>
      </c>
      <c r="J1264" t="s">
        <v>2718</v>
      </c>
    </row>
    <row r="1265" spans="1:10" x14ac:dyDescent="0.35">
      <c r="A1265" t="s">
        <v>2719</v>
      </c>
      <c r="B1265">
        <v>668426800</v>
      </c>
      <c r="C1265">
        <v>24</v>
      </c>
      <c r="D1265" s="1">
        <v>35940</v>
      </c>
      <c r="E1265" t="s">
        <v>741</v>
      </c>
      <c r="F1265" t="s">
        <v>127</v>
      </c>
      <c r="G1265" t="s">
        <v>2575</v>
      </c>
      <c r="H1265" s="3">
        <v>370857.62479999999</v>
      </c>
      <c r="I1265" s="3">
        <v>113859.7971</v>
      </c>
      <c r="J1265" t="s">
        <v>2720</v>
      </c>
    </row>
    <row r="1266" spans="1:10" x14ac:dyDescent="0.35">
      <c r="A1266" t="s">
        <v>2721</v>
      </c>
      <c r="B1266">
        <v>268335121</v>
      </c>
      <c r="C1266">
        <v>85</v>
      </c>
      <c r="D1266" s="1">
        <v>13659.75</v>
      </c>
      <c r="E1266" t="s">
        <v>741</v>
      </c>
      <c r="F1266" t="s">
        <v>266</v>
      </c>
      <c r="G1266" t="s">
        <v>2575</v>
      </c>
      <c r="H1266" s="3">
        <v>1063704.1424</v>
      </c>
      <c r="I1266" s="3">
        <v>232610.0191</v>
      </c>
      <c r="J1266" t="s">
        <v>2722</v>
      </c>
    </row>
    <row r="1267" spans="1:10" x14ac:dyDescent="0.35">
      <c r="A1267" t="s">
        <v>2723</v>
      </c>
      <c r="B1267">
        <v>721613645</v>
      </c>
      <c r="C1267">
        <v>38</v>
      </c>
      <c r="D1267" s="1">
        <v>30826.5</v>
      </c>
      <c r="E1267" t="s">
        <v>741</v>
      </c>
      <c r="F1267" t="s">
        <v>229</v>
      </c>
      <c r="G1267" t="s">
        <v>2575</v>
      </c>
      <c r="H1267" s="3">
        <v>1472790.5216999999</v>
      </c>
      <c r="I1267" s="3">
        <v>1076595.2893000001</v>
      </c>
      <c r="J1267" t="s">
        <v>2724</v>
      </c>
    </row>
    <row r="1268" spans="1:10" x14ac:dyDescent="0.35">
      <c r="A1268" t="s">
        <v>2725</v>
      </c>
      <c r="B1268">
        <v>201107405</v>
      </c>
      <c r="C1268">
        <v>20</v>
      </c>
      <c r="D1268" s="1">
        <v>37401</v>
      </c>
      <c r="E1268" t="s">
        <v>741</v>
      </c>
      <c r="F1268" t="s">
        <v>240</v>
      </c>
      <c r="G1268" t="s">
        <v>2575</v>
      </c>
      <c r="H1268" s="3">
        <v>307345.99550000002</v>
      </c>
      <c r="I1268" s="3">
        <v>71442.263000000006</v>
      </c>
      <c r="J1268" t="s">
        <v>2726</v>
      </c>
    </row>
    <row r="1269" spans="1:10" x14ac:dyDescent="0.35">
      <c r="A1269" t="s">
        <v>2727</v>
      </c>
      <c r="B1269">
        <v>634403569</v>
      </c>
      <c r="C1269">
        <v>69</v>
      </c>
      <c r="D1269" s="1">
        <v>19503.75</v>
      </c>
      <c r="E1269" t="s">
        <v>741</v>
      </c>
      <c r="F1269" t="s">
        <v>54</v>
      </c>
      <c r="G1269" t="s">
        <v>2575</v>
      </c>
      <c r="H1269" s="3">
        <v>1030675.8147</v>
      </c>
      <c r="I1269" s="3">
        <v>165774.2445</v>
      </c>
      <c r="J1269" t="s">
        <v>2728</v>
      </c>
    </row>
    <row r="1270" spans="1:10" x14ac:dyDescent="0.35">
      <c r="A1270" t="s">
        <v>2729</v>
      </c>
      <c r="B1270">
        <v>599241201</v>
      </c>
      <c r="C1270">
        <v>23</v>
      </c>
      <c r="D1270" s="1">
        <v>36305.25</v>
      </c>
      <c r="E1270" t="s">
        <v>741</v>
      </c>
      <c r="F1270" t="s">
        <v>253</v>
      </c>
      <c r="G1270" t="s">
        <v>2575</v>
      </c>
      <c r="H1270" s="3">
        <v>511215.37609999999</v>
      </c>
      <c r="I1270" s="3">
        <v>341783.99430000002</v>
      </c>
      <c r="J1270" t="s">
        <v>2730</v>
      </c>
    </row>
    <row r="1271" spans="1:10" x14ac:dyDescent="0.35">
      <c r="A1271" t="s">
        <v>2731</v>
      </c>
      <c r="B1271">
        <v>642538814</v>
      </c>
      <c r="C1271">
        <v>81</v>
      </c>
      <c r="D1271" s="1">
        <v>15120.75</v>
      </c>
      <c r="E1271" t="s">
        <v>741</v>
      </c>
      <c r="F1271" t="s">
        <v>226</v>
      </c>
      <c r="G1271" t="s">
        <v>2575</v>
      </c>
      <c r="H1271" s="3">
        <v>15830.3565</v>
      </c>
      <c r="I1271" s="3">
        <v>13609.4506</v>
      </c>
      <c r="J1271" t="s">
        <v>2732</v>
      </c>
    </row>
    <row r="1272" spans="1:10" x14ac:dyDescent="0.35">
      <c r="A1272" t="s">
        <v>2733</v>
      </c>
      <c r="B1272">
        <v>821191889</v>
      </c>
      <c r="C1272">
        <v>35</v>
      </c>
      <c r="D1272" s="1">
        <v>31922.25</v>
      </c>
      <c r="E1272" t="s">
        <v>741</v>
      </c>
      <c r="F1272" t="s">
        <v>840</v>
      </c>
      <c r="G1272" t="s">
        <v>2734</v>
      </c>
      <c r="H1272" s="3">
        <v>3466323.3481999999</v>
      </c>
      <c r="I1272" s="3">
        <v>1566778.1534</v>
      </c>
      <c r="J1272" t="s">
        <v>2735</v>
      </c>
    </row>
    <row r="1273" spans="1:10" x14ac:dyDescent="0.35">
      <c r="A1273" t="s">
        <v>2736</v>
      </c>
      <c r="B1273">
        <v>700452434</v>
      </c>
      <c r="C1273">
        <v>64</v>
      </c>
      <c r="D1273" s="1">
        <v>21330</v>
      </c>
      <c r="E1273" t="s">
        <v>741</v>
      </c>
      <c r="F1273" t="s">
        <v>338</v>
      </c>
      <c r="G1273" t="s">
        <v>2737</v>
      </c>
      <c r="H1273" s="3">
        <v>1776637.4155999999</v>
      </c>
      <c r="I1273" s="3">
        <v>1225362.3496000001</v>
      </c>
      <c r="J1273" t="s">
        <v>2738</v>
      </c>
    </row>
    <row r="1274" spans="1:10" x14ac:dyDescent="0.35">
      <c r="A1274" t="s">
        <v>2739</v>
      </c>
      <c r="B1274">
        <v>394538360</v>
      </c>
      <c r="C1274">
        <v>19</v>
      </c>
      <c r="D1274" s="1">
        <v>37766.25</v>
      </c>
      <c r="E1274" t="s">
        <v>741</v>
      </c>
      <c r="F1274" t="s">
        <v>1215</v>
      </c>
      <c r="G1274" t="s">
        <v>2740</v>
      </c>
      <c r="H1274" s="3">
        <v>147698.37150000001</v>
      </c>
      <c r="I1274" s="3">
        <v>61895.922200000001</v>
      </c>
      <c r="J1274" t="s">
        <v>2741</v>
      </c>
    </row>
    <row r="1275" spans="1:10" x14ac:dyDescent="0.35">
      <c r="A1275" t="s">
        <v>2742</v>
      </c>
      <c r="B1275">
        <v>224684162</v>
      </c>
      <c r="C1275">
        <v>56</v>
      </c>
      <c r="D1275" s="1">
        <v>24252</v>
      </c>
      <c r="E1275" t="s">
        <v>741</v>
      </c>
      <c r="F1275" t="s">
        <v>293</v>
      </c>
      <c r="G1275" t="s">
        <v>2743</v>
      </c>
      <c r="H1275" s="3">
        <v>1419823.5911000001</v>
      </c>
      <c r="I1275" s="3">
        <v>205328.33470000001</v>
      </c>
      <c r="J1275" t="s">
        <v>2744</v>
      </c>
    </row>
    <row r="1276" spans="1:10" x14ac:dyDescent="0.35">
      <c r="A1276" t="s">
        <v>2745</v>
      </c>
      <c r="B1276">
        <v>665442138</v>
      </c>
      <c r="C1276">
        <v>33</v>
      </c>
      <c r="D1276" s="1">
        <v>32652.75</v>
      </c>
      <c r="E1276" t="s">
        <v>741</v>
      </c>
      <c r="F1276" t="s">
        <v>398</v>
      </c>
      <c r="G1276" t="s">
        <v>2746</v>
      </c>
      <c r="H1276" s="3">
        <v>144206.47510000001</v>
      </c>
      <c r="I1276" s="3">
        <v>152555.27100000001</v>
      </c>
      <c r="J1276" t="s">
        <v>2747</v>
      </c>
    </row>
    <row r="1277" spans="1:10" x14ac:dyDescent="0.35">
      <c r="A1277" t="s">
        <v>2748</v>
      </c>
      <c r="B1277">
        <v>394316664</v>
      </c>
      <c r="C1277">
        <v>40</v>
      </c>
      <c r="D1277" s="1">
        <v>30096</v>
      </c>
      <c r="E1277" t="s">
        <v>741</v>
      </c>
      <c r="F1277" t="s">
        <v>401</v>
      </c>
      <c r="G1277" t="s">
        <v>2749</v>
      </c>
      <c r="H1277" s="3">
        <v>3170634.0778000001</v>
      </c>
      <c r="I1277" s="3">
        <v>497267.8003</v>
      </c>
      <c r="J1277" t="s">
        <v>2750</v>
      </c>
    </row>
    <row r="1278" spans="1:10" x14ac:dyDescent="0.35">
      <c r="A1278" t="s">
        <v>2751</v>
      </c>
      <c r="B1278">
        <v>401834483</v>
      </c>
      <c r="C1278">
        <v>28</v>
      </c>
      <c r="D1278" s="1">
        <v>34479</v>
      </c>
      <c r="E1278" t="s">
        <v>741</v>
      </c>
      <c r="F1278" t="s">
        <v>883</v>
      </c>
      <c r="G1278" t="s">
        <v>2749</v>
      </c>
      <c r="H1278" s="3">
        <v>785365.13370000001</v>
      </c>
      <c r="I1278" s="3">
        <v>263127.29550000001</v>
      </c>
      <c r="J1278" t="s">
        <v>2752</v>
      </c>
    </row>
    <row r="1279" spans="1:10" x14ac:dyDescent="0.35">
      <c r="A1279" t="s">
        <v>2753</v>
      </c>
      <c r="B1279">
        <v>542326392</v>
      </c>
      <c r="C1279">
        <v>36</v>
      </c>
      <c r="D1279" s="1">
        <v>31557</v>
      </c>
      <c r="E1279" t="s">
        <v>741</v>
      </c>
      <c r="F1279" t="s">
        <v>211</v>
      </c>
      <c r="G1279" t="s">
        <v>2743</v>
      </c>
      <c r="H1279" s="3">
        <v>554546.13890000002</v>
      </c>
      <c r="I1279" s="3">
        <v>266182.14669999998</v>
      </c>
      <c r="J1279" t="s">
        <v>2754</v>
      </c>
    </row>
    <row r="1280" spans="1:10" x14ac:dyDescent="0.35">
      <c r="A1280" t="s">
        <v>2755</v>
      </c>
      <c r="B1280">
        <v>822216007</v>
      </c>
      <c r="C1280">
        <v>55</v>
      </c>
      <c r="D1280" s="1">
        <v>24617.25</v>
      </c>
      <c r="E1280" t="s">
        <v>741</v>
      </c>
      <c r="F1280" t="s">
        <v>550</v>
      </c>
      <c r="G1280" t="s">
        <v>2756</v>
      </c>
      <c r="H1280" s="3">
        <v>291375.61190000002</v>
      </c>
      <c r="I1280" s="3">
        <v>29866.000199999999</v>
      </c>
      <c r="J1280" t="s">
        <v>2757</v>
      </c>
    </row>
    <row r="1281" spans="1:10" x14ac:dyDescent="0.35">
      <c r="A1281" t="s">
        <v>2758</v>
      </c>
      <c r="B1281">
        <v>993386241</v>
      </c>
      <c r="C1281">
        <v>18</v>
      </c>
      <c r="D1281" s="1">
        <v>38131.5</v>
      </c>
      <c r="E1281" t="s">
        <v>741</v>
      </c>
      <c r="F1281" t="s">
        <v>550</v>
      </c>
      <c r="G1281" t="s">
        <v>2759</v>
      </c>
      <c r="H1281" s="3">
        <v>810074.56519999995</v>
      </c>
      <c r="I1281" s="3">
        <v>451327.25780000002</v>
      </c>
      <c r="J1281" t="s">
        <v>2760</v>
      </c>
    </row>
    <row r="1282" spans="1:10" x14ac:dyDescent="0.35">
      <c r="A1282" t="s">
        <v>2761</v>
      </c>
      <c r="B1282">
        <v>396282935</v>
      </c>
      <c r="C1282">
        <v>50</v>
      </c>
      <c r="D1282" s="1">
        <v>26443.5</v>
      </c>
      <c r="E1282" t="s">
        <v>741</v>
      </c>
      <c r="F1282" t="s">
        <v>51</v>
      </c>
      <c r="G1282" t="s">
        <v>2734</v>
      </c>
      <c r="H1282" s="3">
        <v>693314.74</v>
      </c>
      <c r="I1282" s="3">
        <v>402636.11560000002</v>
      </c>
      <c r="J1282" t="s">
        <v>2762</v>
      </c>
    </row>
    <row r="1283" spans="1:10" x14ac:dyDescent="0.35">
      <c r="A1283" t="s">
        <v>2763</v>
      </c>
      <c r="B1283">
        <v>836878256</v>
      </c>
      <c r="C1283">
        <v>51</v>
      </c>
      <c r="D1283" s="1">
        <v>26078.25</v>
      </c>
      <c r="E1283" t="s">
        <v>741</v>
      </c>
      <c r="F1283" t="s">
        <v>406</v>
      </c>
      <c r="G1283" t="s">
        <v>2764</v>
      </c>
      <c r="H1283" s="3">
        <v>175088.8823</v>
      </c>
      <c r="I1283" s="3">
        <v>72661.886199999994</v>
      </c>
      <c r="J1283" t="s">
        <v>2765</v>
      </c>
    </row>
    <row r="1284" spans="1:10" x14ac:dyDescent="0.35">
      <c r="A1284" t="s">
        <v>2766</v>
      </c>
      <c r="B1284">
        <v>967533698</v>
      </c>
      <c r="C1284">
        <v>32</v>
      </c>
      <c r="D1284" s="1">
        <v>33018</v>
      </c>
      <c r="E1284" t="s">
        <v>741</v>
      </c>
      <c r="F1284" t="s">
        <v>1004</v>
      </c>
      <c r="G1284" t="s">
        <v>2767</v>
      </c>
      <c r="H1284" s="3">
        <v>843027.10219999996</v>
      </c>
      <c r="I1284" s="3">
        <v>123682.4694</v>
      </c>
      <c r="J1284" t="s">
        <v>1111</v>
      </c>
    </row>
    <row r="1285" spans="1:10" x14ac:dyDescent="0.35">
      <c r="A1285" t="s">
        <v>2768</v>
      </c>
      <c r="B1285">
        <v>675064127</v>
      </c>
      <c r="C1285">
        <v>72</v>
      </c>
      <c r="D1285" s="1">
        <v>18408</v>
      </c>
      <c r="E1285" t="s">
        <v>741</v>
      </c>
      <c r="F1285" t="s">
        <v>585</v>
      </c>
      <c r="G1285" t="s">
        <v>2749</v>
      </c>
      <c r="H1285" s="3">
        <v>1333928.0305999999</v>
      </c>
      <c r="I1285" s="3">
        <v>226767.76519999999</v>
      </c>
      <c r="J1285" t="s">
        <v>2769</v>
      </c>
    </row>
    <row r="1286" spans="1:10" x14ac:dyDescent="0.35">
      <c r="A1286" t="s">
        <v>2770</v>
      </c>
      <c r="B1286">
        <v>295093225</v>
      </c>
      <c r="C1286">
        <v>63</v>
      </c>
      <c r="D1286" s="1">
        <v>21695.25</v>
      </c>
      <c r="E1286" t="s">
        <v>741</v>
      </c>
      <c r="F1286" t="s">
        <v>101</v>
      </c>
      <c r="G1286" t="s">
        <v>2771</v>
      </c>
      <c r="H1286" s="3">
        <v>657336.86690000002</v>
      </c>
      <c r="I1286" s="3">
        <v>430668.9817</v>
      </c>
      <c r="J1286" t="s">
        <v>2772</v>
      </c>
    </row>
    <row r="1287" spans="1:10" x14ac:dyDescent="0.35">
      <c r="A1287" t="s">
        <v>2773</v>
      </c>
      <c r="B1287">
        <v>923681663</v>
      </c>
      <c r="C1287">
        <v>48</v>
      </c>
      <c r="D1287" s="1">
        <v>27174</v>
      </c>
      <c r="E1287" t="s">
        <v>741</v>
      </c>
      <c r="F1287" t="s">
        <v>1544</v>
      </c>
      <c r="G1287" t="s">
        <v>2749</v>
      </c>
      <c r="H1287" s="3">
        <v>1468580.2057</v>
      </c>
      <c r="I1287" s="3">
        <v>593881.92779999995</v>
      </c>
      <c r="J1287" t="s">
        <v>2774</v>
      </c>
    </row>
    <row r="1288" spans="1:10" x14ac:dyDescent="0.35">
      <c r="A1288" t="s">
        <v>2775</v>
      </c>
      <c r="B1288">
        <v>464585211</v>
      </c>
      <c r="C1288">
        <v>83</v>
      </c>
      <c r="D1288" s="1">
        <v>14390.25</v>
      </c>
      <c r="E1288" t="s">
        <v>741</v>
      </c>
      <c r="F1288" t="s">
        <v>160</v>
      </c>
      <c r="G1288" t="s">
        <v>2776</v>
      </c>
      <c r="H1288" s="3">
        <v>30355.174299999999</v>
      </c>
      <c r="I1288" s="3">
        <v>15045.608099999999</v>
      </c>
      <c r="J1288" t="s">
        <v>2777</v>
      </c>
    </row>
    <row r="1289" spans="1:10" x14ac:dyDescent="0.35">
      <c r="A1289" t="s">
        <v>2778</v>
      </c>
      <c r="B1289">
        <v>490805157</v>
      </c>
      <c r="C1289">
        <v>51</v>
      </c>
      <c r="D1289" s="1">
        <v>26078.25</v>
      </c>
      <c r="E1289" t="s">
        <v>741</v>
      </c>
      <c r="F1289" t="s">
        <v>406</v>
      </c>
      <c r="G1289" t="s">
        <v>2776</v>
      </c>
      <c r="H1289" s="3">
        <v>1125389.6675</v>
      </c>
      <c r="I1289" s="3">
        <v>198783.7824</v>
      </c>
      <c r="J1289" t="s">
        <v>2779</v>
      </c>
    </row>
    <row r="1290" spans="1:10" x14ac:dyDescent="0.35">
      <c r="A1290" t="s">
        <v>2780</v>
      </c>
      <c r="B1290">
        <v>993940864</v>
      </c>
      <c r="C1290">
        <v>74</v>
      </c>
      <c r="D1290" s="1">
        <v>17677.5</v>
      </c>
      <c r="E1290" t="s">
        <v>741</v>
      </c>
      <c r="F1290" t="s">
        <v>300</v>
      </c>
      <c r="G1290" t="s">
        <v>2781</v>
      </c>
      <c r="H1290" s="3">
        <v>489630.61709999997</v>
      </c>
      <c r="I1290" s="3">
        <v>259335.38889999999</v>
      </c>
      <c r="J1290" t="s">
        <v>2782</v>
      </c>
    </row>
    <row r="1291" spans="1:10" x14ac:dyDescent="0.35">
      <c r="A1291" t="s">
        <v>919</v>
      </c>
      <c r="B1291">
        <v>586071653</v>
      </c>
      <c r="C1291">
        <v>55</v>
      </c>
      <c r="D1291" s="1">
        <v>24617.25</v>
      </c>
      <c r="E1291" t="s">
        <v>741</v>
      </c>
      <c r="F1291" t="s">
        <v>968</v>
      </c>
      <c r="G1291" t="s">
        <v>2756</v>
      </c>
      <c r="H1291" s="3">
        <v>849591.13390000002</v>
      </c>
      <c r="I1291" s="3">
        <v>356604.69959999999</v>
      </c>
      <c r="J1291" t="s">
        <v>2783</v>
      </c>
    </row>
    <row r="1292" spans="1:10" x14ac:dyDescent="0.35">
      <c r="A1292" t="s">
        <v>2784</v>
      </c>
      <c r="B1292">
        <v>881946883</v>
      </c>
      <c r="C1292">
        <v>40</v>
      </c>
      <c r="D1292" s="1">
        <v>30096</v>
      </c>
      <c r="E1292" t="s">
        <v>741</v>
      </c>
      <c r="F1292" t="s">
        <v>78</v>
      </c>
      <c r="G1292" t="s">
        <v>2756</v>
      </c>
      <c r="H1292" s="3">
        <v>1542257.9987999999</v>
      </c>
      <c r="I1292" s="3">
        <v>359860.1997</v>
      </c>
      <c r="J1292" t="s">
        <v>2785</v>
      </c>
    </row>
    <row r="1293" spans="1:10" x14ac:dyDescent="0.35">
      <c r="A1293" t="s">
        <v>2786</v>
      </c>
      <c r="B1293">
        <v>157033921</v>
      </c>
      <c r="C1293">
        <v>73</v>
      </c>
      <c r="D1293" s="1">
        <v>18042.75</v>
      </c>
      <c r="E1293" t="s">
        <v>741</v>
      </c>
      <c r="F1293" t="s">
        <v>519</v>
      </c>
      <c r="G1293" t="s">
        <v>2743</v>
      </c>
      <c r="H1293" s="3">
        <v>412333.43770000001</v>
      </c>
      <c r="I1293" s="3">
        <v>114310.26</v>
      </c>
      <c r="J1293" t="s">
        <v>2787</v>
      </c>
    </row>
    <row r="1294" spans="1:10" x14ac:dyDescent="0.35">
      <c r="A1294" t="s">
        <v>2788</v>
      </c>
      <c r="B1294">
        <v>368729411</v>
      </c>
      <c r="C1294">
        <v>81</v>
      </c>
      <c r="D1294" s="1">
        <v>15120.75</v>
      </c>
      <c r="E1294" t="s">
        <v>741</v>
      </c>
      <c r="F1294" t="s">
        <v>633</v>
      </c>
      <c r="G1294" t="s">
        <v>2740</v>
      </c>
      <c r="H1294" s="3">
        <v>976955.68969999999</v>
      </c>
      <c r="I1294" s="3">
        <v>270976.65710000001</v>
      </c>
      <c r="J1294" t="s">
        <v>2789</v>
      </c>
    </row>
    <row r="1295" spans="1:10" x14ac:dyDescent="0.35">
      <c r="A1295" t="s">
        <v>2790</v>
      </c>
      <c r="B1295">
        <v>175122483</v>
      </c>
      <c r="C1295">
        <v>37</v>
      </c>
      <c r="D1295" s="1">
        <v>31191.75</v>
      </c>
      <c r="E1295" t="s">
        <v>741</v>
      </c>
      <c r="F1295" t="s">
        <v>84</v>
      </c>
      <c r="G1295" t="s">
        <v>2749</v>
      </c>
      <c r="H1295" s="3">
        <v>86517.214600000007</v>
      </c>
      <c r="I1295" s="3">
        <v>27809.1047</v>
      </c>
      <c r="J1295" t="s">
        <v>2791</v>
      </c>
    </row>
    <row r="1296" spans="1:10" x14ac:dyDescent="0.35">
      <c r="A1296" t="s">
        <v>2792</v>
      </c>
      <c r="B1296">
        <v>803664316</v>
      </c>
      <c r="C1296">
        <v>42</v>
      </c>
      <c r="D1296" s="1">
        <v>29365.5</v>
      </c>
      <c r="E1296" t="s">
        <v>741</v>
      </c>
      <c r="F1296" t="s">
        <v>381</v>
      </c>
      <c r="G1296" t="s">
        <v>2759</v>
      </c>
      <c r="H1296" s="3">
        <v>593330.55050000001</v>
      </c>
      <c r="I1296" s="3">
        <v>281832.01150000002</v>
      </c>
      <c r="J1296" t="s">
        <v>336</v>
      </c>
    </row>
    <row r="1297" spans="1:10" x14ac:dyDescent="0.35">
      <c r="A1297" t="s">
        <v>2793</v>
      </c>
      <c r="B1297">
        <v>97905680</v>
      </c>
      <c r="C1297">
        <v>38</v>
      </c>
      <c r="D1297" s="1">
        <v>30826.5</v>
      </c>
      <c r="E1297" t="s">
        <v>741</v>
      </c>
      <c r="F1297" t="s">
        <v>1233</v>
      </c>
      <c r="G1297" t="s">
        <v>2764</v>
      </c>
      <c r="H1297" s="3">
        <v>671936.60160000005</v>
      </c>
      <c r="I1297" s="3">
        <v>132520.82980000001</v>
      </c>
      <c r="J1297" t="s">
        <v>2794</v>
      </c>
    </row>
    <row r="1298" spans="1:10" x14ac:dyDescent="0.35">
      <c r="A1298" t="s">
        <v>2795</v>
      </c>
      <c r="B1298">
        <v>446276731</v>
      </c>
      <c r="C1298">
        <v>53</v>
      </c>
      <c r="D1298" s="1">
        <v>25347.75</v>
      </c>
      <c r="E1298" t="s">
        <v>741</v>
      </c>
      <c r="F1298" t="s">
        <v>124</v>
      </c>
      <c r="G1298" t="s">
        <v>2749</v>
      </c>
      <c r="H1298" s="3">
        <v>600265.16590000002</v>
      </c>
      <c r="I1298" s="3">
        <v>107419.5454</v>
      </c>
      <c r="J1298" t="s">
        <v>2796</v>
      </c>
    </row>
    <row r="1299" spans="1:10" x14ac:dyDescent="0.35">
      <c r="A1299" t="s">
        <v>2797</v>
      </c>
      <c r="B1299">
        <v>318114026</v>
      </c>
      <c r="C1299">
        <v>66</v>
      </c>
      <c r="D1299" s="1">
        <v>20599.5</v>
      </c>
      <c r="E1299" t="s">
        <v>741</v>
      </c>
      <c r="F1299" t="s">
        <v>886</v>
      </c>
      <c r="G1299" t="s">
        <v>2759</v>
      </c>
      <c r="H1299" s="3">
        <v>470678.84509999998</v>
      </c>
      <c r="I1299" s="3">
        <v>202689.8014</v>
      </c>
      <c r="J1299" t="s">
        <v>2798</v>
      </c>
    </row>
    <row r="1300" spans="1:10" x14ac:dyDescent="0.35">
      <c r="A1300" t="s">
        <v>2799</v>
      </c>
      <c r="B1300">
        <v>480416516</v>
      </c>
      <c r="C1300">
        <v>63</v>
      </c>
      <c r="D1300" s="1">
        <v>21695.25</v>
      </c>
      <c r="E1300" t="s">
        <v>741</v>
      </c>
      <c r="F1300" t="s">
        <v>66</v>
      </c>
      <c r="G1300" t="s">
        <v>2800</v>
      </c>
      <c r="H1300" s="3">
        <v>61344.464699999997</v>
      </c>
      <c r="I1300" s="3">
        <v>9802.5951000000005</v>
      </c>
      <c r="J1300" t="s">
        <v>2801</v>
      </c>
    </row>
    <row r="1301" spans="1:10" x14ac:dyDescent="0.35">
      <c r="A1301" t="s">
        <v>2802</v>
      </c>
      <c r="B1301">
        <v>776653935</v>
      </c>
      <c r="C1301">
        <v>52</v>
      </c>
      <c r="D1301" s="1">
        <v>25713</v>
      </c>
      <c r="E1301" t="s">
        <v>741</v>
      </c>
      <c r="F1301" t="s">
        <v>84</v>
      </c>
      <c r="G1301" t="s">
        <v>2771</v>
      </c>
      <c r="H1301" s="3">
        <v>914288.18330000003</v>
      </c>
      <c r="I1301" s="3">
        <v>309004.69549999997</v>
      </c>
      <c r="J1301" t="s">
        <v>2803</v>
      </c>
    </row>
    <row r="1302" spans="1:10" x14ac:dyDescent="0.35">
      <c r="A1302" t="s">
        <v>2804</v>
      </c>
      <c r="B1302">
        <v>768605932</v>
      </c>
      <c r="C1302">
        <v>20</v>
      </c>
      <c r="D1302" s="1">
        <v>37401</v>
      </c>
      <c r="E1302" t="s">
        <v>741</v>
      </c>
      <c r="F1302" t="s">
        <v>199</v>
      </c>
      <c r="G1302" t="s">
        <v>2781</v>
      </c>
      <c r="H1302" s="3">
        <v>1224257.625</v>
      </c>
      <c r="I1302" s="3">
        <v>349158.2746</v>
      </c>
      <c r="J1302" t="s">
        <v>2805</v>
      </c>
    </row>
    <row r="1303" spans="1:10" x14ac:dyDescent="0.35">
      <c r="A1303" t="s">
        <v>2806</v>
      </c>
      <c r="B1303">
        <v>38705523</v>
      </c>
      <c r="C1303">
        <v>50</v>
      </c>
      <c r="D1303" s="1">
        <v>26443.5</v>
      </c>
      <c r="E1303" t="s">
        <v>741</v>
      </c>
      <c r="F1303" t="s">
        <v>593</v>
      </c>
      <c r="G1303" t="s">
        <v>2746</v>
      </c>
      <c r="H1303" s="3">
        <v>289060.89299999998</v>
      </c>
      <c r="I1303" s="3">
        <v>76154.406199999998</v>
      </c>
      <c r="J1303" t="s">
        <v>2807</v>
      </c>
    </row>
    <row r="1304" spans="1:10" x14ac:dyDescent="0.35">
      <c r="A1304" t="s">
        <v>2808</v>
      </c>
      <c r="B1304">
        <v>104083137</v>
      </c>
      <c r="C1304">
        <v>68</v>
      </c>
      <c r="D1304" s="1">
        <v>19869</v>
      </c>
      <c r="E1304" t="s">
        <v>741</v>
      </c>
      <c r="F1304" t="s">
        <v>1104</v>
      </c>
      <c r="G1304" t="s">
        <v>2771</v>
      </c>
      <c r="H1304" s="3">
        <v>442832.36410000001</v>
      </c>
      <c r="I1304" s="3">
        <v>349116.6777</v>
      </c>
      <c r="J1304" t="s">
        <v>2809</v>
      </c>
    </row>
    <row r="1305" spans="1:10" x14ac:dyDescent="0.35">
      <c r="A1305" t="s">
        <v>2810</v>
      </c>
      <c r="B1305">
        <v>680718153</v>
      </c>
      <c r="C1305">
        <v>32</v>
      </c>
      <c r="D1305" s="1">
        <v>33018</v>
      </c>
      <c r="E1305" t="s">
        <v>741</v>
      </c>
      <c r="F1305" t="s">
        <v>1151</v>
      </c>
      <c r="G1305" t="s">
        <v>2764</v>
      </c>
      <c r="H1305" s="3">
        <v>663468.69019999995</v>
      </c>
      <c r="I1305" s="3">
        <v>80112.716</v>
      </c>
      <c r="J1305" t="s">
        <v>2811</v>
      </c>
    </row>
    <row r="1306" spans="1:10" x14ac:dyDescent="0.35">
      <c r="A1306" t="s">
        <v>2812</v>
      </c>
      <c r="B1306">
        <v>500287879</v>
      </c>
      <c r="C1306">
        <v>36</v>
      </c>
      <c r="D1306" s="1">
        <v>31557</v>
      </c>
      <c r="E1306" t="s">
        <v>741</v>
      </c>
      <c r="F1306" t="s">
        <v>676</v>
      </c>
      <c r="G1306" t="s">
        <v>2764</v>
      </c>
      <c r="H1306" s="3">
        <v>196577.7893</v>
      </c>
      <c r="I1306" s="3">
        <v>152893.83609999999</v>
      </c>
      <c r="J1306" t="s">
        <v>734</v>
      </c>
    </row>
    <row r="1307" spans="1:10" x14ac:dyDescent="0.35">
      <c r="A1307" t="s">
        <v>2813</v>
      </c>
      <c r="B1307">
        <v>738497808</v>
      </c>
      <c r="C1307">
        <v>56</v>
      </c>
      <c r="D1307" s="1">
        <v>24252</v>
      </c>
      <c r="E1307" t="s">
        <v>741</v>
      </c>
      <c r="F1307" t="s">
        <v>1694</v>
      </c>
      <c r="G1307" t="s">
        <v>2743</v>
      </c>
      <c r="H1307" s="3">
        <v>124497.1008</v>
      </c>
      <c r="I1307" s="3">
        <v>62995.533000000003</v>
      </c>
      <c r="J1307" t="s">
        <v>2814</v>
      </c>
    </row>
    <row r="1308" spans="1:10" x14ac:dyDescent="0.35">
      <c r="A1308" t="s">
        <v>2815</v>
      </c>
      <c r="B1308">
        <v>785800204</v>
      </c>
      <c r="C1308">
        <v>29</v>
      </c>
      <c r="D1308" s="1">
        <v>34113.75</v>
      </c>
      <c r="E1308" t="s">
        <v>741</v>
      </c>
      <c r="F1308" t="s">
        <v>1567</v>
      </c>
      <c r="G1308" t="s">
        <v>2743</v>
      </c>
      <c r="H1308" s="3">
        <v>508705.42560000002</v>
      </c>
      <c r="I1308" s="3">
        <v>105907.2071</v>
      </c>
      <c r="J1308" t="s">
        <v>2816</v>
      </c>
    </row>
    <row r="1309" spans="1:10" x14ac:dyDescent="0.35">
      <c r="A1309" t="s">
        <v>2817</v>
      </c>
      <c r="B1309">
        <v>491748531</v>
      </c>
      <c r="C1309">
        <v>36</v>
      </c>
      <c r="D1309" s="1">
        <v>31557</v>
      </c>
      <c r="E1309" t="s">
        <v>741</v>
      </c>
      <c r="F1309" t="s">
        <v>338</v>
      </c>
      <c r="G1309" t="s">
        <v>2756</v>
      </c>
      <c r="H1309" s="3">
        <v>521012.08899999998</v>
      </c>
      <c r="I1309" s="3">
        <v>169230.99429999999</v>
      </c>
      <c r="J1309" t="s">
        <v>2818</v>
      </c>
    </row>
    <row r="1310" spans="1:10" x14ac:dyDescent="0.35">
      <c r="A1310" t="s">
        <v>2819</v>
      </c>
      <c r="B1310">
        <v>591612522</v>
      </c>
      <c r="C1310">
        <v>66</v>
      </c>
      <c r="D1310" s="1">
        <v>20599.5</v>
      </c>
      <c r="E1310" t="s">
        <v>741</v>
      </c>
      <c r="F1310" t="s">
        <v>133</v>
      </c>
      <c r="G1310" t="s">
        <v>2756</v>
      </c>
      <c r="H1310" s="3">
        <v>0</v>
      </c>
      <c r="I1310" s="3">
        <v>0</v>
      </c>
      <c r="J1310" t="s">
        <v>2820</v>
      </c>
    </row>
    <row r="1311" spans="1:10" x14ac:dyDescent="0.35">
      <c r="A1311" t="s">
        <v>2821</v>
      </c>
      <c r="B1311">
        <v>273057611</v>
      </c>
      <c r="C1311">
        <v>55</v>
      </c>
      <c r="D1311" s="1">
        <v>24617.25</v>
      </c>
      <c r="E1311" t="s">
        <v>741</v>
      </c>
      <c r="F1311" t="s">
        <v>1104</v>
      </c>
      <c r="G1311" t="s">
        <v>2749</v>
      </c>
      <c r="H1311" s="3">
        <v>500375.94079999998</v>
      </c>
      <c r="I1311" s="3">
        <v>214795.5258</v>
      </c>
      <c r="J1311" t="s">
        <v>2822</v>
      </c>
    </row>
    <row r="1312" spans="1:10" x14ac:dyDescent="0.35">
      <c r="A1312" t="s">
        <v>2823</v>
      </c>
      <c r="B1312">
        <v>901360013</v>
      </c>
      <c r="C1312">
        <v>57</v>
      </c>
      <c r="D1312" s="1">
        <v>23886.75</v>
      </c>
      <c r="E1312" t="s">
        <v>741</v>
      </c>
      <c r="F1312" t="s">
        <v>202</v>
      </c>
      <c r="G1312" t="s">
        <v>2740</v>
      </c>
      <c r="H1312" s="3">
        <v>1268649.1731</v>
      </c>
      <c r="I1312" s="3">
        <v>231573.14480000001</v>
      </c>
      <c r="J1312" t="s">
        <v>1559</v>
      </c>
    </row>
    <row r="1313" spans="1:10" x14ac:dyDescent="0.35">
      <c r="A1313" t="s">
        <v>2824</v>
      </c>
      <c r="B1313">
        <v>453563649</v>
      </c>
      <c r="C1313">
        <v>30</v>
      </c>
      <c r="D1313" s="1">
        <v>33748.5</v>
      </c>
      <c r="E1313" t="s">
        <v>741</v>
      </c>
      <c r="F1313" t="s">
        <v>51</v>
      </c>
      <c r="G1313" t="s">
        <v>2764</v>
      </c>
      <c r="H1313" s="3">
        <v>26828.577799999999</v>
      </c>
      <c r="I1313" s="3">
        <v>23402.1018</v>
      </c>
      <c r="J1313" t="s">
        <v>2825</v>
      </c>
    </row>
    <row r="1314" spans="1:10" x14ac:dyDescent="0.35">
      <c r="A1314" t="s">
        <v>2826</v>
      </c>
      <c r="B1314">
        <v>355478532</v>
      </c>
      <c r="C1314">
        <v>48</v>
      </c>
      <c r="D1314" s="1">
        <v>27174</v>
      </c>
      <c r="E1314" t="s">
        <v>741</v>
      </c>
      <c r="F1314" t="s">
        <v>51</v>
      </c>
      <c r="G1314" t="s">
        <v>2759</v>
      </c>
      <c r="H1314" s="3">
        <v>33293.547200000001</v>
      </c>
      <c r="I1314" s="3">
        <v>6943.0138999999999</v>
      </c>
      <c r="J1314" t="s">
        <v>2827</v>
      </c>
    </row>
    <row r="1315" spans="1:10" x14ac:dyDescent="0.35">
      <c r="A1315" t="s">
        <v>2828</v>
      </c>
      <c r="B1315">
        <v>940594492</v>
      </c>
      <c r="C1315">
        <v>69</v>
      </c>
      <c r="D1315" s="1">
        <v>19503.75</v>
      </c>
      <c r="E1315" t="s">
        <v>741</v>
      </c>
      <c r="F1315" t="s">
        <v>810</v>
      </c>
      <c r="G1315" t="s">
        <v>2776</v>
      </c>
      <c r="H1315" s="3">
        <v>30902.147400000002</v>
      </c>
      <c r="I1315" s="3">
        <v>13107.032800000001</v>
      </c>
      <c r="J1315" t="s">
        <v>2829</v>
      </c>
    </row>
    <row r="1316" spans="1:10" x14ac:dyDescent="0.35">
      <c r="A1316" t="s">
        <v>2830</v>
      </c>
      <c r="B1316">
        <v>7214335</v>
      </c>
      <c r="C1316">
        <v>80</v>
      </c>
      <c r="D1316" s="1">
        <v>15486</v>
      </c>
      <c r="E1316" t="s">
        <v>741</v>
      </c>
      <c r="F1316" t="s">
        <v>370</v>
      </c>
      <c r="G1316" t="s">
        <v>2759</v>
      </c>
      <c r="H1316" s="3">
        <v>273568.24650000001</v>
      </c>
      <c r="I1316" s="3">
        <v>140555.64660000001</v>
      </c>
      <c r="J1316" t="s">
        <v>2831</v>
      </c>
    </row>
    <row r="1317" spans="1:10" x14ac:dyDescent="0.35">
      <c r="A1317" t="s">
        <v>2832</v>
      </c>
      <c r="B1317">
        <v>208888660</v>
      </c>
      <c r="C1317">
        <v>67</v>
      </c>
      <c r="D1317" s="1">
        <v>20234.25</v>
      </c>
      <c r="E1317" t="s">
        <v>741</v>
      </c>
      <c r="F1317" t="s">
        <v>406</v>
      </c>
      <c r="G1317" t="s">
        <v>2771</v>
      </c>
      <c r="H1317" s="3">
        <v>603889.37699999998</v>
      </c>
      <c r="I1317" s="3">
        <v>313159.7769</v>
      </c>
      <c r="J1317" t="s">
        <v>2833</v>
      </c>
    </row>
    <row r="1318" spans="1:10" x14ac:dyDescent="0.35">
      <c r="A1318" t="s">
        <v>2834</v>
      </c>
      <c r="B1318">
        <v>217780212</v>
      </c>
      <c r="C1318">
        <v>42</v>
      </c>
      <c r="D1318" s="1">
        <v>29365.5</v>
      </c>
      <c r="E1318" t="s">
        <v>741</v>
      </c>
      <c r="F1318" t="s">
        <v>687</v>
      </c>
      <c r="G1318" t="s">
        <v>2767</v>
      </c>
      <c r="H1318" s="3">
        <v>310841.15999999997</v>
      </c>
      <c r="I1318" s="3">
        <v>85481.319000000003</v>
      </c>
      <c r="J1318" t="s">
        <v>2835</v>
      </c>
    </row>
    <row r="1319" spans="1:10" x14ac:dyDescent="0.35">
      <c r="A1319" t="s">
        <v>2836</v>
      </c>
      <c r="B1319">
        <v>673180431</v>
      </c>
      <c r="C1319">
        <v>38</v>
      </c>
      <c r="D1319" s="1">
        <v>30826.5</v>
      </c>
      <c r="E1319" t="s">
        <v>741</v>
      </c>
      <c r="F1319" t="s">
        <v>95</v>
      </c>
      <c r="G1319" t="s">
        <v>2749</v>
      </c>
      <c r="H1319" s="3">
        <v>1339990.6266999999</v>
      </c>
      <c r="I1319" s="3">
        <v>575586.88280000002</v>
      </c>
      <c r="J1319" t="s">
        <v>2837</v>
      </c>
    </row>
    <row r="1320" spans="1:10" x14ac:dyDescent="0.35">
      <c r="A1320" t="s">
        <v>2838</v>
      </c>
      <c r="B1320">
        <v>815014753</v>
      </c>
      <c r="C1320">
        <v>37</v>
      </c>
      <c r="D1320" s="1">
        <v>31191.75</v>
      </c>
      <c r="E1320" t="s">
        <v>741</v>
      </c>
      <c r="F1320" t="s">
        <v>401</v>
      </c>
      <c r="G1320" t="s">
        <v>2734</v>
      </c>
      <c r="H1320" s="3">
        <v>187124.1667</v>
      </c>
      <c r="I1320" s="3">
        <v>102625.9102</v>
      </c>
      <c r="J1320" t="s">
        <v>2839</v>
      </c>
    </row>
    <row r="1321" spans="1:10" x14ac:dyDescent="0.35">
      <c r="A1321" t="s">
        <v>2840</v>
      </c>
      <c r="B1321">
        <v>593922000</v>
      </c>
      <c r="C1321">
        <v>33</v>
      </c>
      <c r="D1321" s="1">
        <v>32652.75</v>
      </c>
      <c r="E1321" t="s">
        <v>741</v>
      </c>
      <c r="F1321" t="s">
        <v>1156</v>
      </c>
      <c r="G1321" t="s">
        <v>2756</v>
      </c>
      <c r="H1321" s="3">
        <v>414811.81109999999</v>
      </c>
      <c r="I1321" s="3">
        <v>381286.85649999999</v>
      </c>
      <c r="J1321" t="s">
        <v>2841</v>
      </c>
    </row>
    <row r="1322" spans="1:10" x14ac:dyDescent="0.35">
      <c r="A1322" t="s">
        <v>2842</v>
      </c>
      <c r="B1322">
        <v>906510135</v>
      </c>
      <c r="C1322">
        <v>57</v>
      </c>
      <c r="D1322" s="1">
        <v>23886.75</v>
      </c>
      <c r="E1322" t="s">
        <v>741</v>
      </c>
      <c r="F1322" t="s">
        <v>542</v>
      </c>
      <c r="G1322" t="s">
        <v>2749</v>
      </c>
      <c r="H1322" s="3">
        <v>1348164.8662</v>
      </c>
      <c r="I1322" s="3">
        <v>626896.66280000005</v>
      </c>
      <c r="J1322" t="s">
        <v>2843</v>
      </c>
    </row>
    <row r="1323" spans="1:10" x14ac:dyDescent="0.35">
      <c r="A1323" t="s">
        <v>2844</v>
      </c>
      <c r="B1323">
        <v>967501251</v>
      </c>
      <c r="C1323">
        <v>79</v>
      </c>
      <c r="D1323" s="1">
        <v>15851.25</v>
      </c>
      <c r="E1323" t="s">
        <v>741</v>
      </c>
      <c r="F1323" t="s">
        <v>574</v>
      </c>
      <c r="G1323" t="s">
        <v>2800</v>
      </c>
      <c r="H1323" s="3">
        <v>128811.0056</v>
      </c>
      <c r="I1323" s="3">
        <v>124256.6164</v>
      </c>
      <c r="J1323" t="s">
        <v>2845</v>
      </c>
    </row>
    <row r="1324" spans="1:10" x14ac:dyDescent="0.35">
      <c r="A1324" t="s">
        <v>757</v>
      </c>
      <c r="B1324">
        <v>643127573</v>
      </c>
      <c r="C1324">
        <v>51</v>
      </c>
      <c r="D1324" s="1">
        <v>26078.25</v>
      </c>
      <c r="E1324" t="s">
        <v>741</v>
      </c>
      <c r="F1324" t="s">
        <v>733</v>
      </c>
      <c r="G1324" t="s">
        <v>2756</v>
      </c>
      <c r="H1324" s="3">
        <v>521113.40279999998</v>
      </c>
      <c r="I1324" s="3">
        <v>108275.78479999999</v>
      </c>
      <c r="J1324" t="s">
        <v>2846</v>
      </c>
    </row>
    <row r="1325" spans="1:10" x14ac:dyDescent="0.35">
      <c r="A1325" t="s">
        <v>2847</v>
      </c>
      <c r="B1325">
        <v>933105282</v>
      </c>
      <c r="C1325">
        <v>35</v>
      </c>
      <c r="D1325" s="1">
        <v>31922.25</v>
      </c>
      <c r="E1325" t="s">
        <v>741</v>
      </c>
      <c r="F1325" t="s">
        <v>708</v>
      </c>
      <c r="G1325" t="s">
        <v>2848</v>
      </c>
      <c r="H1325" s="3">
        <v>373370.77439999999</v>
      </c>
      <c r="I1325" s="3">
        <v>57965.812700000002</v>
      </c>
      <c r="J1325" t="s">
        <v>2849</v>
      </c>
    </row>
    <row r="1326" spans="1:10" x14ac:dyDescent="0.35">
      <c r="A1326" t="s">
        <v>2850</v>
      </c>
      <c r="B1326">
        <v>133422649</v>
      </c>
      <c r="C1326">
        <v>75</v>
      </c>
      <c r="D1326" s="1">
        <v>17312.25</v>
      </c>
      <c r="E1326" t="s">
        <v>741</v>
      </c>
      <c r="F1326" t="s">
        <v>550</v>
      </c>
      <c r="G1326" t="s">
        <v>2743</v>
      </c>
      <c r="H1326" s="3">
        <v>1974608.1407000001</v>
      </c>
      <c r="I1326" s="3">
        <v>737187.0392</v>
      </c>
      <c r="J1326" t="s">
        <v>2851</v>
      </c>
    </row>
    <row r="1327" spans="1:10" x14ac:dyDescent="0.35">
      <c r="A1327" t="s">
        <v>2852</v>
      </c>
      <c r="B1327">
        <v>74500001</v>
      </c>
      <c r="C1327">
        <v>49</v>
      </c>
      <c r="D1327" s="1">
        <v>26808.75</v>
      </c>
      <c r="E1327" t="s">
        <v>741</v>
      </c>
      <c r="F1327" t="s">
        <v>22</v>
      </c>
      <c r="G1327" t="s">
        <v>2743</v>
      </c>
      <c r="H1327" s="3">
        <v>632728.67989999999</v>
      </c>
      <c r="I1327" s="3">
        <v>334543.48479999998</v>
      </c>
      <c r="J1327" t="s">
        <v>2853</v>
      </c>
    </row>
    <row r="1328" spans="1:10" x14ac:dyDescent="0.35">
      <c r="A1328" t="s">
        <v>2854</v>
      </c>
      <c r="B1328">
        <v>807991662</v>
      </c>
      <c r="C1328">
        <v>37</v>
      </c>
      <c r="D1328" s="1">
        <v>31191.75</v>
      </c>
      <c r="E1328" t="s">
        <v>741</v>
      </c>
      <c r="F1328" t="s">
        <v>612</v>
      </c>
      <c r="G1328" t="s">
        <v>2764</v>
      </c>
      <c r="H1328" s="3">
        <v>831510.27599999995</v>
      </c>
      <c r="I1328" s="3">
        <v>392687.43359999999</v>
      </c>
      <c r="J1328" t="s">
        <v>2855</v>
      </c>
    </row>
    <row r="1329" spans="1:10" x14ac:dyDescent="0.35">
      <c r="A1329" t="s">
        <v>2856</v>
      </c>
      <c r="B1329">
        <v>934154352</v>
      </c>
      <c r="C1329">
        <v>56</v>
      </c>
      <c r="D1329" s="1">
        <v>24252</v>
      </c>
      <c r="E1329" t="s">
        <v>741</v>
      </c>
      <c r="F1329" t="s">
        <v>1186</v>
      </c>
      <c r="G1329" t="s">
        <v>2749</v>
      </c>
      <c r="H1329" s="3">
        <v>1363870.1865999999</v>
      </c>
      <c r="I1329" s="3">
        <v>296896.91139999998</v>
      </c>
      <c r="J1329" t="s">
        <v>2857</v>
      </c>
    </row>
    <row r="1330" spans="1:10" x14ac:dyDescent="0.35">
      <c r="A1330" t="s">
        <v>2858</v>
      </c>
      <c r="B1330">
        <v>126508895</v>
      </c>
      <c r="C1330">
        <v>30</v>
      </c>
      <c r="D1330" s="1">
        <v>33748.5</v>
      </c>
      <c r="E1330" t="s">
        <v>741</v>
      </c>
      <c r="F1330" t="s">
        <v>1567</v>
      </c>
      <c r="G1330" t="s">
        <v>2737</v>
      </c>
      <c r="H1330" s="3">
        <v>1036987.5754</v>
      </c>
      <c r="I1330" s="3">
        <v>479606.7536</v>
      </c>
      <c r="J1330" t="s">
        <v>2859</v>
      </c>
    </row>
    <row r="1331" spans="1:10" x14ac:dyDescent="0.35">
      <c r="A1331" t="s">
        <v>2860</v>
      </c>
      <c r="B1331">
        <v>668485689</v>
      </c>
      <c r="C1331">
        <v>65</v>
      </c>
      <c r="D1331" s="1">
        <v>20964.75</v>
      </c>
      <c r="E1331" t="s">
        <v>741</v>
      </c>
      <c r="F1331" t="s">
        <v>555</v>
      </c>
      <c r="G1331" t="s">
        <v>2759</v>
      </c>
      <c r="H1331" s="3">
        <v>162136.2151</v>
      </c>
      <c r="I1331" s="3">
        <v>130994.88</v>
      </c>
      <c r="J1331" t="s">
        <v>2861</v>
      </c>
    </row>
    <row r="1332" spans="1:10" x14ac:dyDescent="0.35">
      <c r="A1332" t="s">
        <v>2862</v>
      </c>
      <c r="B1332">
        <v>990678166</v>
      </c>
      <c r="C1332">
        <v>74</v>
      </c>
      <c r="D1332" s="1">
        <v>17677.5</v>
      </c>
      <c r="E1332" t="s">
        <v>741</v>
      </c>
      <c r="F1332" t="s">
        <v>169</v>
      </c>
      <c r="G1332" t="s">
        <v>2800</v>
      </c>
      <c r="H1332" s="3">
        <v>621905.51729999995</v>
      </c>
      <c r="I1332" s="3">
        <v>197378.5379</v>
      </c>
      <c r="J1332" t="s">
        <v>2863</v>
      </c>
    </row>
    <row r="1333" spans="1:10" x14ac:dyDescent="0.35">
      <c r="A1333" t="s">
        <v>2864</v>
      </c>
      <c r="B1333">
        <v>311714534</v>
      </c>
      <c r="C1333">
        <v>55</v>
      </c>
      <c r="D1333" s="1">
        <v>24617.25</v>
      </c>
      <c r="E1333" t="s">
        <v>741</v>
      </c>
      <c r="F1333" t="s">
        <v>1169</v>
      </c>
      <c r="G1333" t="s">
        <v>2740</v>
      </c>
      <c r="H1333" s="3">
        <v>418230.266</v>
      </c>
      <c r="I1333" s="3">
        <v>95454.907800000001</v>
      </c>
      <c r="J1333" t="s">
        <v>2865</v>
      </c>
    </row>
    <row r="1334" spans="1:10" x14ac:dyDescent="0.35">
      <c r="A1334" t="s">
        <v>2866</v>
      </c>
      <c r="B1334">
        <v>729963984</v>
      </c>
      <c r="C1334">
        <v>52</v>
      </c>
      <c r="D1334" s="1">
        <v>25713</v>
      </c>
      <c r="E1334" t="s">
        <v>741</v>
      </c>
      <c r="F1334" t="s">
        <v>593</v>
      </c>
      <c r="G1334" t="s">
        <v>2740</v>
      </c>
      <c r="H1334" s="3">
        <v>1049952.7988</v>
      </c>
      <c r="I1334" s="3">
        <v>475060.61060000001</v>
      </c>
      <c r="J1334" t="s">
        <v>2867</v>
      </c>
    </row>
    <row r="1335" spans="1:10" x14ac:dyDescent="0.35">
      <c r="A1335" t="s">
        <v>2868</v>
      </c>
      <c r="B1335">
        <v>982528588</v>
      </c>
      <c r="C1335">
        <v>76</v>
      </c>
      <c r="D1335" s="1">
        <v>16947</v>
      </c>
      <c r="E1335" t="s">
        <v>741</v>
      </c>
      <c r="F1335" t="s">
        <v>347</v>
      </c>
      <c r="G1335" t="s">
        <v>2756</v>
      </c>
      <c r="H1335" s="3">
        <v>317919.56880000001</v>
      </c>
      <c r="I1335" s="3">
        <v>130580.7876</v>
      </c>
      <c r="J1335" t="s">
        <v>2869</v>
      </c>
    </row>
    <row r="1336" spans="1:10" x14ac:dyDescent="0.35">
      <c r="A1336" t="s">
        <v>2870</v>
      </c>
      <c r="B1336">
        <v>461866831</v>
      </c>
      <c r="C1336">
        <v>64</v>
      </c>
      <c r="D1336" s="1">
        <v>21330</v>
      </c>
      <c r="E1336" t="s">
        <v>741</v>
      </c>
      <c r="F1336" t="s">
        <v>183</v>
      </c>
      <c r="G1336" t="s">
        <v>2781</v>
      </c>
      <c r="H1336" s="3">
        <v>469279.74349999998</v>
      </c>
      <c r="I1336" s="3">
        <v>446849.76260000002</v>
      </c>
      <c r="J1336" t="s">
        <v>2871</v>
      </c>
    </row>
    <row r="1337" spans="1:10" x14ac:dyDescent="0.35">
      <c r="A1337" t="s">
        <v>2872</v>
      </c>
      <c r="B1337">
        <v>581124558</v>
      </c>
      <c r="C1337">
        <v>31</v>
      </c>
      <c r="D1337" s="1">
        <v>33383.25</v>
      </c>
      <c r="E1337" t="s">
        <v>741</v>
      </c>
      <c r="F1337" t="s">
        <v>124</v>
      </c>
      <c r="G1337" t="s">
        <v>2746</v>
      </c>
      <c r="H1337" s="3">
        <v>456995.63520000002</v>
      </c>
      <c r="I1337" s="3">
        <v>148523.5814</v>
      </c>
      <c r="J1337" t="s">
        <v>2873</v>
      </c>
    </row>
    <row r="1338" spans="1:10" x14ac:dyDescent="0.35">
      <c r="A1338" t="s">
        <v>2874</v>
      </c>
      <c r="B1338">
        <v>310347368</v>
      </c>
      <c r="C1338">
        <v>76</v>
      </c>
      <c r="D1338" s="1">
        <v>16947</v>
      </c>
      <c r="E1338" t="s">
        <v>741</v>
      </c>
      <c r="F1338" t="s">
        <v>90</v>
      </c>
      <c r="G1338" t="s">
        <v>2781</v>
      </c>
      <c r="H1338" s="3">
        <v>99189.09</v>
      </c>
      <c r="I1338" s="3">
        <v>18052.414400000001</v>
      </c>
      <c r="J1338" t="s">
        <v>2875</v>
      </c>
    </row>
    <row r="1339" spans="1:10" x14ac:dyDescent="0.35">
      <c r="A1339" t="s">
        <v>2876</v>
      </c>
      <c r="B1339">
        <v>929562631</v>
      </c>
      <c r="C1339">
        <v>58</v>
      </c>
      <c r="D1339" s="1">
        <v>23521.5</v>
      </c>
      <c r="E1339" t="s">
        <v>741</v>
      </c>
      <c r="F1339" t="s">
        <v>810</v>
      </c>
      <c r="G1339" t="s">
        <v>2771</v>
      </c>
      <c r="H1339" s="3">
        <v>1207014.5959999999</v>
      </c>
      <c r="I1339" s="3">
        <v>536222.65460000001</v>
      </c>
      <c r="J1339" t="s">
        <v>2877</v>
      </c>
    </row>
    <row r="1340" spans="1:10" x14ac:dyDescent="0.35">
      <c r="A1340" t="s">
        <v>2878</v>
      </c>
      <c r="B1340">
        <v>177006734</v>
      </c>
      <c r="C1340">
        <v>69</v>
      </c>
      <c r="D1340" s="1">
        <v>19503.75</v>
      </c>
      <c r="E1340" t="s">
        <v>741</v>
      </c>
      <c r="F1340" t="s">
        <v>1250</v>
      </c>
      <c r="G1340" t="s">
        <v>2764</v>
      </c>
      <c r="H1340" s="3">
        <v>363898.11430000002</v>
      </c>
      <c r="I1340" s="3">
        <v>43162.359700000001</v>
      </c>
      <c r="J1340" t="s">
        <v>2879</v>
      </c>
    </row>
    <row r="1341" spans="1:10" x14ac:dyDescent="0.35">
      <c r="A1341" t="s">
        <v>2880</v>
      </c>
      <c r="B1341">
        <v>329702636</v>
      </c>
      <c r="C1341">
        <v>70</v>
      </c>
      <c r="D1341" s="1">
        <v>19138.5</v>
      </c>
      <c r="E1341" t="s">
        <v>741</v>
      </c>
      <c r="F1341" t="s">
        <v>1169</v>
      </c>
      <c r="G1341" t="s">
        <v>2756</v>
      </c>
      <c r="H1341" s="3">
        <v>1312115.5397999999</v>
      </c>
      <c r="I1341" s="3">
        <v>837675.34660000005</v>
      </c>
      <c r="J1341" t="s">
        <v>2881</v>
      </c>
    </row>
    <row r="1342" spans="1:10" x14ac:dyDescent="0.35">
      <c r="A1342" t="s">
        <v>2882</v>
      </c>
      <c r="B1342">
        <v>279173198</v>
      </c>
      <c r="C1342">
        <v>50</v>
      </c>
      <c r="D1342" s="1">
        <v>26443.5</v>
      </c>
      <c r="E1342" t="s">
        <v>741</v>
      </c>
      <c r="F1342" t="s">
        <v>290</v>
      </c>
      <c r="G1342" t="s">
        <v>2771</v>
      </c>
      <c r="H1342" s="3">
        <v>61603.089899999999</v>
      </c>
      <c r="I1342" s="3">
        <v>32837.579299999998</v>
      </c>
      <c r="J1342" t="s">
        <v>2883</v>
      </c>
    </row>
    <row r="1343" spans="1:10" x14ac:dyDescent="0.35">
      <c r="A1343" t="s">
        <v>2884</v>
      </c>
      <c r="B1343">
        <v>38852546</v>
      </c>
      <c r="C1343">
        <v>76</v>
      </c>
      <c r="D1343" s="1">
        <v>16947</v>
      </c>
      <c r="E1343" t="s">
        <v>741</v>
      </c>
      <c r="F1343" t="s">
        <v>864</v>
      </c>
      <c r="G1343" t="s">
        <v>2771</v>
      </c>
      <c r="H1343" s="3">
        <v>390366.07740000001</v>
      </c>
      <c r="I1343" s="3">
        <v>71054.512300000002</v>
      </c>
      <c r="J1343" t="s">
        <v>2885</v>
      </c>
    </row>
    <row r="1344" spans="1:10" x14ac:dyDescent="0.35">
      <c r="A1344" t="s">
        <v>2886</v>
      </c>
      <c r="B1344">
        <v>247215446</v>
      </c>
      <c r="C1344">
        <v>35</v>
      </c>
      <c r="D1344" s="1">
        <v>31922.25</v>
      </c>
      <c r="E1344" t="s">
        <v>741</v>
      </c>
      <c r="F1344" t="s">
        <v>601</v>
      </c>
      <c r="G1344" t="s">
        <v>2756</v>
      </c>
      <c r="H1344" s="3">
        <v>477508.08110000001</v>
      </c>
      <c r="I1344" s="3">
        <v>211602.709</v>
      </c>
      <c r="J1344" t="s">
        <v>2887</v>
      </c>
    </row>
    <row r="1345" spans="1:10" x14ac:dyDescent="0.35">
      <c r="A1345" t="s">
        <v>2888</v>
      </c>
      <c r="B1345">
        <v>288258554</v>
      </c>
      <c r="C1345">
        <v>82</v>
      </c>
      <c r="D1345" s="1">
        <v>14755.5</v>
      </c>
      <c r="E1345" t="s">
        <v>741</v>
      </c>
      <c r="F1345" t="s">
        <v>401</v>
      </c>
      <c r="G1345" t="s">
        <v>2749</v>
      </c>
      <c r="H1345" s="3">
        <v>279570.07650000002</v>
      </c>
      <c r="I1345" s="3">
        <v>137243.4921</v>
      </c>
      <c r="J1345" t="s">
        <v>2889</v>
      </c>
    </row>
    <row r="1346" spans="1:10" x14ac:dyDescent="0.35">
      <c r="A1346" t="s">
        <v>2890</v>
      </c>
      <c r="B1346">
        <v>993487260</v>
      </c>
      <c r="C1346">
        <v>37</v>
      </c>
      <c r="D1346" s="1">
        <v>31191.75</v>
      </c>
      <c r="E1346" t="s">
        <v>741</v>
      </c>
      <c r="F1346" t="s">
        <v>106</v>
      </c>
      <c r="G1346" t="s">
        <v>2771</v>
      </c>
      <c r="H1346" s="3">
        <v>104154.63710000001</v>
      </c>
      <c r="I1346" s="3">
        <v>25081.562600000001</v>
      </c>
      <c r="J1346" t="s">
        <v>2891</v>
      </c>
    </row>
    <row r="1347" spans="1:10" x14ac:dyDescent="0.35">
      <c r="A1347" t="s">
        <v>2892</v>
      </c>
      <c r="B1347">
        <v>723847813</v>
      </c>
      <c r="C1347">
        <v>73</v>
      </c>
      <c r="D1347" s="1">
        <v>18042.75</v>
      </c>
      <c r="E1347" t="s">
        <v>741</v>
      </c>
      <c r="F1347" t="s">
        <v>290</v>
      </c>
      <c r="G1347" t="s">
        <v>2848</v>
      </c>
      <c r="H1347" s="3">
        <v>1137025.7206999999</v>
      </c>
      <c r="I1347" s="3">
        <v>409599.97979999997</v>
      </c>
      <c r="J1347" t="s">
        <v>2893</v>
      </c>
    </row>
    <row r="1348" spans="1:10" x14ac:dyDescent="0.35">
      <c r="A1348" t="s">
        <v>2894</v>
      </c>
      <c r="B1348">
        <v>925539542</v>
      </c>
      <c r="C1348">
        <v>78</v>
      </c>
      <c r="D1348" s="1">
        <v>16216.5</v>
      </c>
      <c r="E1348" t="s">
        <v>741</v>
      </c>
      <c r="F1348" t="s">
        <v>847</v>
      </c>
      <c r="G1348" t="s">
        <v>2756</v>
      </c>
      <c r="H1348" s="3">
        <v>519093.78840000002</v>
      </c>
      <c r="I1348" s="3">
        <v>131672.57070000001</v>
      </c>
      <c r="J1348" t="s">
        <v>2895</v>
      </c>
    </row>
    <row r="1349" spans="1:10" x14ac:dyDescent="0.35">
      <c r="A1349" t="s">
        <v>2896</v>
      </c>
      <c r="B1349">
        <v>692862884</v>
      </c>
      <c r="C1349">
        <v>19</v>
      </c>
      <c r="D1349" s="1">
        <v>37766.25</v>
      </c>
      <c r="E1349" t="s">
        <v>741</v>
      </c>
      <c r="F1349" t="s">
        <v>533</v>
      </c>
      <c r="G1349" t="s">
        <v>2771</v>
      </c>
      <c r="H1349" s="3">
        <v>243600.03260000001</v>
      </c>
      <c r="I1349" s="3">
        <v>54417.428800000002</v>
      </c>
      <c r="J1349" t="s">
        <v>2897</v>
      </c>
    </row>
    <row r="1350" spans="1:10" x14ac:dyDescent="0.35">
      <c r="A1350" t="s">
        <v>2898</v>
      </c>
      <c r="B1350">
        <v>321041248</v>
      </c>
      <c r="C1350">
        <v>74</v>
      </c>
      <c r="D1350" s="1">
        <v>17677.5</v>
      </c>
      <c r="E1350" t="s">
        <v>741</v>
      </c>
      <c r="F1350" t="s">
        <v>381</v>
      </c>
      <c r="G1350" t="s">
        <v>2771</v>
      </c>
      <c r="H1350" s="3">
        <v>672373.89789999998</v>
      </c>
      <c r="I1350" s="3">
        <v>344690.5012</v>
      </c>
      <c r="J1350" t="s">
        <v>2899</v>
      </c>
    </row>
    <row r="1351" spans="1:10" x14ac:dyDescent="0.35">
      <c r="A1351" t="s">
        <v>2900</v>
      </c>
      <c r="B1351">
        <v>658326508</v>
      </c>
      <c r="C1351">
        <v>54</v>
      </c>
      <c r="D1351" s="1">
        <v>24982.5</v>
      </c>
      <c r="E1351" t="s">
        <v>741</v>
      </c>
      <c r="F1351" t="s">
        <v>413</v>
      </c>
      <c r="G1351" t="s">
        <v>2749</v>
      </c>
      <c r="H1351" s="3">
        <v>1498393.7693</v>
      </c>
      <c r="I1351" s="3">
        <v>265135.63030000002</v>
      </c>
      <c r="J1351" t="s">
        <v>2901</v>
      </c>
    </row>
    <row r="1352" spans="1:10" x14ac:dyDescent="0.35">
      <c r="A1352" t="s">
        <v>2902</v>
      </c>
      <c r="B1352">
        <v>153838873</v>
      </c>
      <c r="C1352">
        <v>70</v>
      </c>
      <c r="D1352" s="1">
        <v>19138.5</v>
      </c>
      <c r="E1352" t="s">
        <v>741</v>
      </c>
      <c r="F1352" t="s">
        <v>451</v>
      </c>
      <c r="G1352" t="s">
        <v>2734</v>
      </c>
      <c r="H1352" s="3">
        <v>251604.01490000001</v>
      </c>
      <c r="I1352" s="3">
        <v>177662.4768</v>
      </c>
      <c r="J1352" t="s">
        <v>2903</v>
      </c>
    </row>
    <row r="1353" spans="1:10" x14ac:dyDescent="0.35">
      <c r="A1353" t="s">
        <v>2904</v>
      </c>
      <c r="B1353">
        <v>804060696</v>
      </c>
      <c r="C1353">
        <v>76</v>
      </c>
      <c r="D1353" s="1">
        <v>16947</v>
      </c>
      <c r="E1353" t="s">
        <v>741</v>
      </c>
      <c r="F1353" t="s">
        <v>106</v>
      </c>
      <c r="G1353" t="s">
        <v>2764</v>
      </c>
      <c r="H1353" s="3">
        <v>98532.891099999993</v>
      </c>
      <c r="I1353" s="3">
        <v>60967.2264</v>
      </c>
      <c r="J1353" t="s">
        <v>2905</v>
      </c>
    </row>
    <row r="1354" spans="1:10" x14ac:dyDescent="0.35">
      <c r="A1354" t="s">
        <v>2906</v>
      </c>
      <c r="B1354">
        <v>345882308</v>
      </c>
      <c r="C1354">
        <v>20</v>
      </c>
      <c r="D1354" s="1">
        <v>37401</v>
      </c>
      <c r="E1354" t="s">
        <v>741</v>
      </c>
      <c r="F1354" t="s">
        <v>109</v>
      </c>
      <c r="G1354" t="s">
        <v>2771</v>
      </c>
      <c r="H1354" s="3">
        <v>0</v>
      </c>
      <c r="I1354" s="3">
        <v>0</v>
      </c>
      <c r="J1354" t="s">
        <v>2907</v>
      </c>
    </row>
    <row r="1355" spans="1:10" x14ac:dyDescent="0.35">
      <c r="A1355" t="s">
        <v>2908</v>
      </c>
      <c r="B1355">
        <v>892681718</v>
      </c>
      <c r="C1355">
        <v>34</v>
      </c>
      <c r="D1355" s="1">
        <v>32287.5</v>
      </c>
      <c r="E1355" t="s">
        <v>741</v>
      </c>
      <c r="F1355" t="s">
        <v>413</v>
      </c>
      <c r="G1355" t="s">
        <v>2749</v>
      </c>
      <c r="H1355" s="3">
        <v>480535.3849</v>
      </c>
      <c r="I1355" s="3">
        <v>254617.01300000001</v>
      </c>
      <c r="J1355" t="s">
        <v>2909</v>
      </c>
    </row>
    <row r="1356" spans="1:10" x14ac:dyDescent="0.35">
      <c r="A1356" t="s">
        <v>2910</v>
      </c>
      <c r="B1356">
        <v>574446287</v>
      </c>
      <c r="C1356">
        <v>46</v>
      </c>
      <c r="D1356" s="1">
        <v>27904.5</v>
      </c>
      <c r="E1356" t="s">
        <v>741</v>
      </c>
      <c r="F1356" t="s">
        <v>66</v>
      </c>
      <c r="G1356" t="s">
        <v>2743</v>
      </c>
      <c r="H1356" s="3">
        <v>324404.48369999998</v>
      </c>
      <c r="I1356" s="3">
        <v>99435.441699999996</v>
      </c>
      <c r="J1356" t="s">
        <v>2911</v>
      </c>
    </row>
    <row r="1357" spans="1:10" x14ac:dyDescent="0.35">
      <c r="A1357" t="s">
        <v>2912</v>
      </c>
      <c r="B1357">
        <v>313947617</v>
      </c>
      <c r="C1357">
        <v>48</v>
      </c>
      <c r="D1357" s="1">
        <v>27174</v>
      </c>
      <c r="E1357" t="s">
        <v>741</v>
      </c>
      <c r="F1357" t="s">
        <v>1030</v>
      </c>
      <c r="G1357" t="s">
        <v>2848</v>
      </c>
      <c r="H1357" s="3">
        <v>363948.2267</v>
      </c>
      <c r="I1357" s="3">
        <v>199727.68539999999</v>
      </c>
      <c r="J1357" t="s">
        <v>2913</v>
      </c>
    </row>
    <row r="1358" spans="1:10" x14ac:dyDescent="0.35">
      <c r="A1358" t="s">
        <v>2914</v>
      </c>
      <c r="B1358">
        <v>950818731</v>
      </c>
      <c r="C1358">
        <v>65</v>
      </c>
      <c r="D1358" s="1">
        <v>20964.75</v>
      </c>
      <c r="E1358" t="s">
        <v>741</v>
      </c>
      <c r="F1358" t="s">
        <v>633</v>
      </c>
      <c r="G1358" t="s">
        <v>2743</v>
      </c>
      <c r="H1358" s="3">
        <v>1136002.8595</v>
      </c>
      <c r="I1358" s="3">
        <v>169383.11290000001</v>
      </c>
      <c r="J1358" t="s">
        <v>2915</v>
      </c>
    </row>
    <row r="1359" spans="1:10" x14ac:dyDescent="0.35">
      <c r="A1359" t="s">
        <v>2916</v>
      </c>
      <c r="B1359">
        <v>267465259</v>
      </c>
      <c r="C1359">
        <v>43</v>
      </c>
      <c r="D1359" s="1">
        <v>29000.25</v>
      </c>
      <c r="E1359" t="s">
        <v>741</v>
      </c>
      <c r="F1359" t="s">
        <v>229</v>
      </c>
      <c r="G1359" t="s">
        <v>2737</v>
      </c>
      <c r="H1359" s="3">
        <v>298804.88319999998</v>
      </c>
      <c r="I1359" s="3">
        <v>72797.544500000004</v>
      </c>
      <c r="J1359" t="s">
        <v>2917</v>
      </c>
    </row>
    <row r="1360" spans="1:10" x14ac:dyDescent="0.35">
      <c r="A1360" t="s">
        <v>2918</v>
      </c>
      <c r="B1360">
        <v>425436588</v>
      </c>
      <c r="C1360">
        <v>71</v>
      </c>
      <c r="D1360" s="1">
        <v>18773.25</v>
      </c>
      <c r="E1360" t="s">
        <v>741</v>
      </c>
      <c r="F1360" t="s">
        <v>199</v>
      </c>
      <c r="G1360" t="s">
        <v>2800</v>
      </c>
      <c r="H1360" s="3">
        <v>439429.26380000002</v>
      </c>
      <c r="I1360" s="3">
        <v>72191.950500000006</v>
      </c>
      <c r="J1360" t="s">
        <v>2919</v>
      </c>
    </row>
    <row r="1361" spans="1:10" x14ac:dyDescent="0.35">
      <c r="A1361" t="s">
        <v>2920</v>
      </c>
      <c r="B1361">
        <v>34662039</v>
      </c>
      <c r="C1361">
        <v>44</v>
      </c>
      <c r="D1361" s="1">
        <v>28635</v>
      </c>
      <c r="E1361" t="s">
        <v>741</v>
      </c>
      <c r="F1361" t="s">
        <v>243</v>
      </c>
      <c r="G1361" t="s">
        <v>2767</v>
      </c>
      <c r="H1361" s="3">
        <v>1157055.6483</v>
      </c>
      <c r="I1361" s="3">
        <v>232527.58689999999</v>
      </c>
      <c r="J1361" t="s">
        <v>2921</v>
      </c>
    </row>
    <row r="1362" spans="1:10" x14ac:dyDescent="0.35">
      <c r="A1362" t="s">
        <v>2922</v>
      </c>
      <c r="B1362">
        <v>237380993</v>
      </c>
      <c r="C1362">
        <v>78</v>
      </c>
      <c r="D1362" s="1">
        <v>16216.5</v>
      </c>
      <c r="E1362" t="s">
        <v>741</v>
      </c>
      <c r="F1362" t="s">
        <v>338</v>
      </c>
      <c r="G1362" t="s">
        <v>2759</v>
      </c>
      <c r="H1362" s="3">
        <v>638808.8652</v>
      </c>
      <c r="I1362" s="3">
        <v>301280.08799999999</v>
      </c>
      <c r="J1362" t="s">
        <v>2923</v>
      </c>
    </row>
    <row r="1363" spans="1:10" x14ac:dyDescent="0.35">
      <c r="A1363" t="s">
        <v>2924</v>
      </c>
      <c r="B1363">
        <v>300474366</v>
      </c>
      <c r="C1363">
        <v>74</v>
      </c>
      <c r="D1363" s="1">
        <v>17677.5</v>
      </c>
      <c r="E1363" t="s">
        <v>741</v>
      </c>
      <c r="F1363" t="s">
        <v>109</v>
      </c>
      <c r="G1363" t="s">
        <v>2737</v>
      </c>
      <c r="H1363" s="3">
        <v>258024.28159999999</v>
      </c>
      <c r="I1363" s="3">
        <v>56705.336300000003</v>
      </c>
      <c r="J1363" t="s">
        <v>2925</v>
      </c>
    </row>
    <row r="1364" spans="1:10" x14ac:dyDescent="0.35">
      <c r="A1364" t="s">
        <v>2926</v>
      </c>
      <c r="B1364">
        <v>414440288</v>
      </c>
      <c r="C1364">
        <v>34</v>
      </c>
      <c r="D1364" s="1">
        <v>32287.5</v>
      </c>
      <c r="E1364" t="s">
        <v>741</v>
      </c>
      <c r="F1364" t="s">
        <v>424</v>
      </c>
      <c r="G1364" t="s">
        <v>2743</v>
      </c>
      <c r="H1364" s="3">
        <v>365701.59179999999</v>
      </c>
      <c r="I1364" s="3">
        <v>75225.459000000003</v>
      </c>
      <c r="J1364" t="s">
        <v>2927</v>
      </c>
    </row>
    <row r="1365" spans="1:10" x14ac:dyDescent="0.35">
      <c r="A1365" t="s">
        <v>2928</v>
      </c>
      <c r="B1365">
        <v>669645302</v>
      </c>
      <c r="C1365">
        <v>50</v>
      </c>
      <c r="D1365" s="1">
        <v>26443.5</v>
      </c>
      <c r="E1365" t="s">
        <v>741</v>
      </c>
      <c r="F1365" t="s">
        <v>601</v>
      </c>
      <c r="G1365" t="s">
        <v>2776</v>
      </c>
      <c r="H1365" s="3">
        <v>99197.925399999993</v>
      </c>
      <c r="I1365" s="3">
        <v>99406.763200000001</v>
      </c>
      <c r="J1365" t="s">
        <v>2929</v>
      </c>
    </row>
    <row r="1366" spans="1:10" x14ac:dyDescent="0.35">
      <c r="A1366" t="s">
        <v>2930</v>
      </c>
      <c r="B1366">
        <v>508102963</v>
      </c>
      <c r="C1366">
        <v>30</v>
      </c>
      <c r="D1366" s="1">
        <v>33748.5</v>
      </c>
      <c r="E1366" t="s">
        <v>741</v>
      </c>
      <c r="F1366" t="s">
        <v>665</v>
      </c>
      <c r="G1366" t="s">
        <v>2767</v>
      </c>
      <c r="H1366" s="3">
        <v>519994.30829999998</v>
      </c>
      <c r="I1366" s="3">
        <v>162398.2224</v>
      </c>
      <c r="J1366" t="s">
        <v>2931</v>
      </c>
    </row>
    <row r="1367" spans="1:10" x14ac:dyDescent="0.35">
      <c r="A1367" t="s">
        <v>2932</v>
      </c>
      <c r="B1367">
        <v>777792328</v>
      </c>
      <c r="C1367">
        <v>73</v>
      </c>
      <c r="D1367" s="1">
        <v>18042.75</v>
      </c>
      <c r="E1367" t="s">
        <v>741</v>
      </c>
      <c r="F1367" t="s">
        <v>1030</v>
      </c>
      <c r="G1367" t="s">
        <v>2756</v>
      </c>
      <c r="H1367" s="3">
        <v>75457.276700000002</v>
      </c>
      <c r="I1367" s="3">
        <v>43700.077499999999</v>
      </c>
      <c r="J1367" t="s">
        <v>2933</v>
      </c>
    </row>
    <row r="1368" spans="1:10" x14ac:dyDescent="0.35">
      <c r="A1368" t="s">
        <v>2934</v>
      </c>
      <c r="B1368">
        <v>759957</v>
      </c>
      <c r="C1368">
        <v>80</v>
      </c>
      <c r="D1368" s="1">
        <v>15486</v>
      </c>
      <c r="E1368" t="s">
        <v>741</v>
      </c>
      <c r="F1368" t="s">
        <v>574</v>
      </c>
      <c r="G1368" t="s">
        <v>2776</v>
      </c>
      <c r="H1368" s="3">
        <v>272673.22899999999</v>
      </c>
      <c r="I1368" s="3">
        <v>48750.6682</v>
      </c>
      <c r="J1368" t="s">
        <v>2935</v>
      </c>
    </row>
    <row r="1369" spans="1:10" x14ac:dyDescent="0.35">
      <c r="A1369" t="s">
        <v>2936</v>
      </c>
      <c r="B1369">
        <v>809971306</v>
      </c>
      <c r="C1369">
        <v>51</v>
      </c>
      <c r="D1369" s="1">
        <v>26078.25</v>
      </c>
      <c r="E1369" t="s">
        <v>741</v>
      </c>
      <c r="F1369" t="s">
        <v>950</v>
      </c>
      <c r="G1369" t="s">
        <v>2746</v>
      </c>
      <c r="H1369" s="3">
        <v>230097.35019999999</v>
      </c>
      <c r="I1369" s="3">
        <v>163888.69330000001</v>
      </c>
      <c r="J1369" t="s">
        <v>2937</v>
      </c>
    </row>
    <row r="1370" spans="1:10" x14ac:dyDescent="0.35">
      <c r="A1370" t="s">
        <v>2938</v>
      </c>
      <c r="B1370">
        <v>656674896</v>
      </c>
      <c r="C1370">
        <v>69</v>
      </c>
      <c r="D1370" s="1">
        <v>19503.75</v>
      </c>
      <c r="E1370" t="s">
        <v>741</v>
      </c>
      <c r="F1370" t="s">
        <v>641</v>
      </c>
      <c r="G1370" t="s">
        <v>2749</v>
      </c>
      <c r="H1370" s="3">
        <v>160834.7213</v>
      </c>
      <c r="I1370" s="3">
        <v>75032.893899999995</v>
      </c>
      <c r="J1370" t="s">
        <v>2939</v>
      </c>
    </row>
    <row r="1371" spans="1:10" x14ac:dyDescent="0.35">
      <c r="A1371" t="s">
        <v>2940</v>
      </c>
      <c r="B1371">
        <v>15764858</v>
      </c>
      <c r="C1371">
        <v>63</v>
      </c>
      <c r="D1371" s="1">
        <v>21695.25</v>
      </c>
      <c r="E1371" t="s">
        <v>741</v>
      </c>
      <c r="F1371" t="s">
        <v>124</v>
      </c>
      <c r="G1371" t="s">
        <v>2734</v>
      </c>
      <c r="H1371" s="3">
        <v>624483.3726</v>
      </c>
      <c r="I1371" s="3">
        <v>133223.1195</v>
      </c>
      <c r="J1371" t="s">
        <v>2941</v>
      </c>
    </row>
    <row r="1372" spans="1:10" x14ac:dyDescent="0.35">
      <c r="A1372" t="s">
        <v>2942</v>
      </c>
      <c r="B1372">
        <v>754949952</v>
      </c>
      <c r="C1372">
        <v>36</v>
      </c>
      <c r="D1372" s="1">
        <v>31557</v>
      </c>
      <c r="E1372" t="s">
        <v>741</v>
      </c>
      <c r="F1372" t="s">
        <v>226</v>
      </c>
      <c r="G1372" t="s">
        <v>2756</v>
      </c>
      <c r="H1372" s="3">
        <v>116399.8642</v>
      </c>
      <c r="I1372" s="3">
        <v>67077.020699999994</v>
      </c>
      <c r="J1372" t="s">
        <v>2943</v>
      </c>
    </row>
    <row r="1373" spans="1:10" x14ac:dyDescent="0.35">
      <c r="A1373" t="s">
        <v>2944</v>
      </c>
      <c r="B1373">
        <v>808794445</v>
      </c>
      <c r="C1373">
        <v>54</v>
      </c>
      <c r="D1373" s="1">
        <v>24982.5</v>
      </c>
      <c r="E1373" t="s">
        <v>741</v>
      </c>
      <c r="F1373" t="s">
        <v>2945</v>
      </c>
      <c r="G1373" t="s">
        <v>2734</v>
      </c>
      <c r="H1373" s="3">
        <v>30560.824700000001</v>
      </c>
      <c r="I1373" s="3">
        <v>30442.230500000001</v>
      </c>
      <c r="J1373" t="s">
        <v>2946</v>
      </c>
    </row>
    <row r="1374" spans="1:10" x14ac:dyDescent="0.35">
      <c r="A1374" t="s">
        <v>2947</v>
      </c>
      <c r="B1374">
        <v>709718318</v>
      </c>
      <c r="C1374">
        <v>49</v>
      </c>
      <c r="D1374" s="1">
        <v>26808.75</v>
      </c>
      <c r="E1374" t="s">
        <v>741</v>
      </c>
      <c r="F1374" t="s">
        <v>320</v>
      </c>
      <c r="G1374" t="s">
        <v>2746</v>
      </c>
      <c r="H1374" s="3">
        <v>515950.016</v>
      </c>
      <c r="I1374" s="3">
        <v>391700.8285</v>
      </c>
      <c r="J1374" t="s">
        <v>2948</v>
      </c>
    </row>
    <row r="1375" spans="1:10" x14ac:dyDescent="0.35">
      <c r="A1375" t="s">
        <v>2949</v>
      </c>
      <c r="B1375">
        <v>340449270</v>
      </c>
      <c r="C1375">
        <v>54</v>
      </c>
      <c r="D1375" s="1">
        <v>24982.5</v>
      </c>
      <c r="E1375" t="s">
        <v>741</v>
      </c>
      <c r="F1375" t="s">
        <v>118</v>
      </c>
      <c r="G1375" t="s">
        <v>2776</v>
      </c>
      <c r="H1375" s="3">
        <v>1893592.3169</v>
      </c>
      <c r="I1375" s="3">
        <v>573815.85360000003</v>
      </c>
      <c r="J1375" t="s">
        <v>2950</v>
      </c>
    </row>
    <row r="1376" spans="1:10" x14ac:dyDescent="0.35">
      <c r="A1376" t="s">
        <v>2951</v>
      </c>
      <c r="B1376">
        <v>611809013</v>
      </c>
      <c r="C1376">
        <v>64</v>
      </c>
      <c r="D1376" s="1">
        <v>21330</v>
      </c>
      <c r="E1376" t="s">
        <v>741</v>
      </c>
      <c r="F1376" t="s">
        <v>574</v>
      </c>
      <c r="G1376" t="s">
        <v>2734</v>
      </c>
      <c r="H1376" s="3">
        <v>527832.84349999996</v>
      </c>
      <c r="I1376" s="3">
        <v>171867.52340000001</v>
      </c>
      <c r="J1376" t="s">
        <v>2952</v>
      </c>
    </row>
    <row r="1377" spans="1:10" x14ac:dyDescent="0.35">
      <c r="A1377" t="s">
        <v>2953</v>
      </c>
      <c r="B1377">
        <v>722249445</v>
      </c>
      <c r="C1377">
        <v>54</v>
      </c>
      <c r="D1377" s="1">
        <v>24982.5</v>
      </c>
      <c r="E1377" t="s">
        <v>741</v>
      </c>
      <c r="F1377" t="s">
        <v>1222</v>
      </c>
      <c r="G1377" t="s">
        <v>2737</v>
      </c>
      <c r="H1377" s="3">
        <v>600544.06469999999</v>
      </c>
      <c r="I1377" s="3">
        <v>374116.71</v>
      </c>
      <c r="J1377" t="s">
        <v>2954</v>
      </c>
    </row>
    <row r="1378" spans="1:10" x14ac:dyDescent="0.35">
      <c r="A1378" t="s">
        <v>2955</v>
      </c>
      <c r="B1378">
        <v>502549195</v>
      </c>
      <c r="C1378">
        <v>78</v>
      </c>
      <c r="D1378" s="1">
        <v>16216.5</v>
      </c>
      <c r="E1378" t="s">
        <v>741</v>
      </c>
      <c r="F1378" t="s">
        <v>406</v>
      </c>
      <c r="G1378" t="s">
        <v>2737</v>
      </c>
      <c r="H1378" s="3">
        <v>298332.57020000002</v>
      </c>
      <c r="I1378" s="3">
        <v>103907.05130000001</v>
      </c>
      <c r="J1378" t="s">
        <v>2956</v>
      </c>
    </row>
    <row r="1379" spans="1:10" x14ac:dyDescent="0.35">
      <c r="A1379" t="s">
        <v>2957</v>
      </c>
      <c r="B1379">
        <v>775230955</v>
      </c>
      <c r="C1379">
        <v>70</v>
      </c>
      <c r="D1379" s="1">
        <v>19138.5</v>
      </c>
      <c r="E1379" t="s">
        <v>741</v>
      </c>
      <c r="F1379" t="s">
        <v>1156</v>
      </c>
      <c r="G1379" t="s">
        <v>2764</v>
      </c>
      <c r="H1379" s="3">
        <v>264490.45970000001</v>
      </c>
      <c r="I1379" s="3">
        <v>215806.2836</v>
      </c>
      <c r="J1379" t="s">
        <v>2958</v>
      </c>
    </row>
    <row r="1380" spans="1:10" x14ac:dyDescent="0.35">
      <c r="A1380" t="s">
        <v>2959</v>
      </c>
      <c r="B1380">
        <v>267056850</v>
      </c>
      <c r="C1380">
        <v>28</v>
      </c>
      <c r="D1380" s="1">
        <v>34479</v>
      </c>
      <c r="E1380" t="s">
        <v>741</v>
      </c>
      <c r="F1380" t="s">
        <v>323</v>
      </c>
      <c r="G1380" t="s">
        <v>2746</v>
      </c>
      <c r="H1380" s="3">
        <v>1962821.3085</v>
      </c>
      <c r="I1380" s="3">
        <v>204912.97630000001</v>
      </c>
      <c r="J1380" t="s">
        <v>2960</v>
      </c>
    </row>
    <row r="1381" spans="1:10" x14ac:dyDescent="0.35">
      <c r="A1381" t="s">
        <v>2961</v>
      </c>
      <c r="B1381">
        <v>953566292</v>
      </c>
      <c r="C1381">
        <v>35</v>
      </c>
      <c r="D1381" s="1">
        <v>31922.25</v>
      </c>
      <c r="E1381" t="s">
        <v>741</v>
      </c>
      <c r="F1381" t="s">
        <v>178</v>
      </c>
      <c r="G1381" t="s">
        <v>2737</v>
      </c>
      <c r="H1381" s="3">
        <v>687595.13280000002</v>
      </c>
      <c r="I1381" s="3">
        <v>507980.00420000002</v>
      </c>
      <c r="J1381" t="s">
        <v>2962</v>
      </c>
    </row>
    <row r="1382" spans="1:10" x14ac:dyDescent="0.35">
      <c r="A1382" t="s">
        <v>2963</v>
      </c>
      <c r="B1382">
        <v>201270896</v>
      </c>
      <c r="C1382">
        <v>74</v>
      </c>
      <c r="D1382" s="1">
        <v>17677.5</v>
      </c>
      <c r="E1382" t="s">
        <v>741</v>
      </c>
      <c r="F1382" t="s">
        <v>941</v>
      </c>
      <c r="G1382" t="s">
        <v>2764</v>
      </c>
      <c r="H1382" s="3">
        <v>150917.76670000001</v>
      </c>
      <c r="I1382" s="3">
        <v>40993.8586</v>
      </c>
      <c r="J1382" t="s">
        <v>2964</v>
      </c>
    </row>
    <row r="1383" spans="1:10" x14ac:dyDescent="0.35">
      <c r="A1383" t="s">
        <v>2965</v>
      </c>
      <c r="B1383">
        <v>921397735</v>
      </c>
      <c r="C1383">
        <v>65</v>
      </c>
      <c r="D1383" s="1">
        <v>20964.75</v>
      </c>
      <c r="E1383" t="s">
        <v>741</v>
      </c>
      <c r="F1383" t="s">
        <v>390</v>
      </c>
      <c r="G1383" t="s">
        <v>2771</v>
      </c>
      <c r="H1383" s="3">
        <v>1492857.1073</v>
      </c>
      <c r="I1383" s="3">
        <v>400821.90830000001</v>
      </c>
      <c r="J1383" t="s">
        <v>2966</v>
      </c>
    </row>
    <row r="1384" spans="1:10" x14ac:dyDescent="0.35">
      <c r="A1384" t="s">
        <v>2967</v>
      </c>
      <c r="B1384">
        <v>936214169</v>
      </c>
      <c r="C1384">
        <v>76</v>
      </c>
      <c r="D1384" s="1">
        <v>16947</v>
      </c>
      <c r="E1384" t="s">
        <v>741</v>
      </c>
      <c r="F1384" t="s">
        <v>217</v>
      </c>
      <c r="G1384" t="s">
        <v>2764</v>
      </c>
      <c r="H1384" s="3">
        <v>336146.63040000002</v>
      </c>
      <c r="I1384" s="3">
        <v>92029.477499999994</v>
      </c>
      <c r="J1384" t="s">
        <v>2968</v>
      </c>
    </row>
    <row r="1385" spans="1:10" x14ac:dyDescent="0.35">
      <c r="A1385" t="s">
        <v>2969</v>
      </c>
      <c r="B1385">
        <v>423156618</v>
      </c>
      <c r="C1385">
        <v>85</v>
      </c>
      <c r="D1385" s="1">
        <v>13659.75</v>
      </c>
      <c r="E1385" t="s">
        <v>741</v>
      </c>
      <c r="F1385" t="s">
        <v>533</v>
      </c>
      <c r="G1385" t="s">
        <v>2746</v>
      </c>
      <c r="H1385" s="3">
        <v>144554.6299</v>
      </c>
      <c r="I1385" s="3">
        <v>43564.409</v>
      </c>
      <c r="J1385" t="s">
        <v>2970</v>
      </c>
    </row>
    <row r="1386" spans="1:10" x14ac:dyDescent="0.35">
      <c r="A1386" t="s">
        <v>2971</v>
      </c>
      <c r="B1386">
        <v>662531806</v>
      </c>
      <c r="C1386">
        <v>65</v>
      </c>
      <c r="D1386" s="1">
        <v>20964.75</v>
      </c>
      <c r="E1386" t="s">
        <v>741</v>
      </c>
      <c r="F1386" t="s">
        <v>482</v>
      </c>
      <c r="G1386" t="s">
        <v>2756</v>
      </c>
      <c r="H1386" s="3">
        <v>1436044.5288</v>
      </c>
      <c r="I1386" s="3">
        <v>717475.19979999994</v>
      </c>
      <c r="J1386" t="s">
        <v>2972</v>
      </c>
    </row>
    <row r="1387" spans="1:10" x14ac:dyDescent="0.35">
      <c r="A1387" t="s">
        <v>2973</v>
      </c>
      <c r="B1387">
        <v>884381934</v>
      </c>
      <c r="C1387">
        <v>60</v>
      </c>
      <c r="D1387" s="1">
        <v>22791</v>
      </c>
      <c r="E1387" t="s">
        <v>741</v>
      </c>
      <c r="F1387" t="s">
        <v>192</v>
      </c>
      <c r="G1387" t="s">
        <v>2734</v>
      </c>
      <c r="H1387" s="3">
        <v>806858.37250000006</v>
      </c>
      <c r="I1387" s="3">
        <v>340952.17979999998</v>
      </c>
      <c r="J1387" t="s">
        <v>2974</v>
      </c>
    </row>
    <row r="1388" spans="1:10" x14ac:dyDescent="0.35">
      <c r="A1388" t="s">
        <v>2975</v>
      </c>
      <c r="B1388">
        <v>347096251</v>
      </c>
      <c r="C1388">
        <v>25</v>
      </c>
      <c r="D1388" s="1">
        <v>35574.75</v>
      </c>
      <c r="E1388" t="s">
        <v>741</v>
      </c>
      <c r="F1388" t="s">
        <v>413</v>
      </c>
      <c r="G1388" t="s">
        <v>2764</v>
      </c>
      <c r="H1388" s="3">
        <v>321916.53350000002</v>
      </c>
      <c r="I1388" s="3">
        <v>80479.133400000006</v>
      </c>
      <c r="J1388" t="s">
        <v>2976</v>
      </c>
    </row>
    <row r="1389" spans="1:10" x14ac:dyDescent="0.35">
      <c r="A1389" t="s">
        <v>2977</v>
      </c>
      <c r="B1389">
        <v>796973356</v>
      </c>
      <c r="C1389">
        <v>63</v>
      </c>
      <c r="D1389" s="1">
        <v>21695.25</v>
      </c>
      <c r="E1389" t="s">
        <v>741</v>
      </c>
      <c r="F1389" t="s">
        <v>444</v>
      </c>
      <c r="G1389" t="s">
        <v>2756</v>
      </c>
      <c r="H1389" s="3">
        <v>3017361.2059999998</v>
      </c>
      <c r="I1389" s="3">
        <v>508084.69339999999</v>
      </c>
      <c r="J1389" t="s">
        <v>2978</v>
      </c>
    </row>
    <row r="1390" spans="1:10" x14ac:dyDescent="0.35">
      <c r="A1390" t="s">
        <v>2979</v>
      </c>
      <c r="B1390">
        <v>522802009</v>
      </c>
      <c r="C1390">
        <v>82</v>
      </c>
      <c r="D1390" s="1">
        <v>14755.5</v>
      </c>
      <c r="E1390" t="s">
        <v>741</v>
      </c>
      <c r="F1390" t="s">
        <v>223</v>
      </c>
      <c r="G1390" t="s">
        <v>2776</v>
      </c>
      <c r="H1390" s="3">
        <v>26021.940999999999</v>
      </c>
      <c r="I1390" s="3">
        <v>14769.209800000001</v>
      </c>
      <c r="J1390" t="s">
        <v>2980</v>
      </c>
    </row>
    <row r="1391" spans="1:10" x14ac:dyDescent="0.35">
      <c r="A1391" t="s">
        <v>2981</v>
      </c>
      <c r="B1391">
        <v>965121813</v>
      </c>
      <c r="C1391">
        <v>80</v>
      </c>
      <c r="D1391" s="1">
        <v>15486</v>
      </c>
      <c r="E1391" t="s">
        <v>741</v>
      </c>
      <c r="F1391" t="s">
        <v>941</v>
      </c>
      <c r="G1391" t="s">
        <v>2737</v>
      </c>
      <c r="H1391" s="3">
        <v>173284.94750000001</v>
      </c>
      <c r="I1391" s="3">
        <v>62382.581100000003</v>
      </c>
      <c r="J1391" t="s">
        <v>2982</v>
      </c>
    </row>
    <row r="1392" spans="1:10" x14ac:dyDescent="0.35">
      <c r="A1392" t="s">
        <v>2983</v>
      </c>
      <c r="B1392">
        <v>93482930</v>
      </c>
      <c r="C1392">
        <v>81</v>
      </c>
      <c r="D1392" s="1">
        <v>15120.75</v>
      </c>
      <c r="E1392" t="s">
        <v>741</v>
      </c>
      <c r="F1392" t="s">
        <v>48</v>
      </c>
      <c r="G1392" t="s">
        <v>2771</v>
      </c>
      <c r="H1392" s="3">
        <v>361688.54790000001</v>
      </c>
      <c r="I1392" s="3">
        <v>110656.2227</v>
      </c>
      <c r="J1392" t="s">
        <v>2984</v>
      </c>
    </row>
    <row r="1393" spans="1:10" x14ac:dyDescent="0.35">
      <c r="A1393" t="s">
        <v>2985</v>
      </c>
      <c r="B1393">
        <v>429929262</v>
      </c>
      <c r="C1393">
        <v>68</v>
      </c>
      <c r="D1393" s="1">
        <v>19869</v>
      </c>
      <c r="E1393" t="s">
        <v>741</v>
      </c>
      <c r="F1393" t="s">
        <v>166</v>
      </c>
      <c r="G1393" t="s">
        <v>2800</v>
      </c>
      <c r="H1393" s="3">
        <v>169559.4748</v>
      </c>
      <c r="I1393" s="3">
        <v>70947.253899999996</v>
      </c>
      <c r="J1393" t="s">
        <v>2986</v>
      </c>
    </row>
    <row r="1394" spans="1:10" x14ac:dyDescent="0.35">
      <c r="A1394" t="s">
        <v>2987</v>
      </c>
      <c r="B1394">
        <v>501552618</v>
      </c>
      <c r="C1394">
        <v>66</v>
      </c>
      <c r="D1394" s="1">
        <v>20599.5</v>
      </c>
      <c r="E1394" t="s">
        <v>741</v>
      </c>
      <c r="F1394" t="s">
        <v>150</v>
      </c>
      <c r="G1394" t="s">
        <v>2734</v>
      </c>
      <c r="H1394" s="3">
        <v>507996.3812</v>
      </c>
      <c r="I1394" s="3">
        <v>74814.012499999997</v>
      </c>
      <c r="J1394" t="s">
        <v>2988</v>
      </c>
    </row>
    <row r="1395" spans="1:10" x14ac:dyDescent="0.35">
      <c r="A1395" t="s">
        <v>2989</v>
      </c>
      <c r="B1395">
        <v>655933550</v>
      </c>
      <c r="C1395">
        <v>52</v>
      </c>
      <c r="D1395" s="1">
        <v>25713</v>
      </c>
      <c r="E1395" t="s">
        <v>741</v>
      </c>
      <c r="F1395" t="s">
        <v>489</v>
      </c>
      <c r="G1395" t="s">
        <v>2776</v>
      </c>
      <c r="H1395" s="3">
        <v>99616.373999999996</v>
      </c>
      <c r="I1395" s="3">
        <v>23741.9025</v>
      </c>
      <c r="J1395" t="s">
        <v>2990</v>
      </c>
    </row>
    <row r="1396" spans="1:10" x14ac:dyDescent="0.35">
      <c r="A1396" t="s">
        <v>2991</v>
      </c>
      <c r="B1396">
        <v>449371390</v>
      </c>
      <c r="C1396">
        <v>84</v>
      </c>
      <c r="D1396" s="1">
        <v>14025</v>
      </c>
      <c r="E1396" t="s">
        <v>741</v>
      </c>
      <c r="F1396" t="s">
        <v>514</v>
      </c>
      <c r="G1396" t="s">
        <v>2764</v>
      </c>
      <c r="H1396" s="3">
        <v>686462.45299999998</v>
      </c>
      <c r="I1396" s="3">
        <v>311374.03690000001</v>
      </c>
      <c r="J1396" t="s">
        <v>2992</v>
      </c>
    </row>
    <row r="1397" spans="1:10" x14ac:dyDescent="0.35">
      <c r="A1397" t="s">
        <v>2993</v>
      </c>
      <c r="B1397">
        <v>633845603</v>
      </c>
      <c r="C1397">
        <v>62</v>
      </c>
      <c r="D1397" s="1">
        <v>22060.5</v>
      </c>
      <c r="E1397" t="s">
        <v>741</v>
      </c>
      <c r="F1397" t="s">
        <v>381</v>
      </c>
      <c r="G1397" t="s">
        <v>2800</v>
      </c>
      <c r="H1397" s="3">
        <v>537082.87679999997</v>
      </c>
      <c r="I1397" s="3">
        <v>90707.330300000001</v>
      </c>
      <c r="J1397" t="s">
        <v>2994</v>
      </c>
    </row>
    <row r="1398" spans="1:10" x14ac:dyDescent="0.35">
      <c r="A1398" t="s">
        <v>2995</v>
      </c>
      <c r="B1398">
        <v>600786147</v>
      </c>
      <c r="C1398">
        <v>53</v>
      </c>
      <c r="D1398" s="1">
        <v>25347.75</v>
      </c>
      <c r="E1398" t="s">
        <v>741</v>
      </c>
      <c r="F1398" t="s">
        <v>276</v>
      </c>
      <c r="G1398" t="s">
        <v>2737</v>
      </c>
      <c r="H1398" s="3">
        <v>136662.31340000001</v>
      </c>
      <c r="I1398" s="3">
        <v>43300.375099999997</v>
      </c>
      <c r="J1398" t="s">
        <v>2996</v>
      </c>
    </row>
    <row r="1399" spans="1:10" x14ac:dyDescent="0.35">
      <c r="A1399" t="s">
        <v>2997</v>
      </c>
      <c r="B1399">
        <v>283340715</v>
      </c>
      <c r="C1399">
        <v>17</v>
      </c>
      <c r="D1399" s="1">
        <v>38496.75</v>
      </c>
      <c r="E1399" t="s">
        <v>741</v>
      </c>
      <c r="F1399" t="s">
        <v>243</v>
      </c>
      <c r="G1399" t="s">
        <v>2756</v>
      </c>
      <c r="H1399" s="3">
        <v>195027.48</v>
      </c>
      <c r="I1399" s="3">
        <v>109410.4163</v>
      </c>
      <c r="J1399" t="s">
        <v>2998</v>
      </c>
    </row>
    <row r="1400" spans="1:10" x14ac:dyDescent="0.35">
      <c r="A1400" t="s">
        <v>2999</v>
      </c>
      <c r="B1400">
        <v>432055612</v>
      </c>
      <c r="C1400">
        <v>79</v>
      </c>
      <c r="D1400" s="1">
        <v>15851.25</v>
      </c>
      <c r="E1400" t="s">
        <v>741</v>
      </c>
      <c r="F1400" t="s">
        <v>121</v>
      </c>
      <c r="G1400" t="s">
        <v>2740</v>
      </c>
      <c r="H1400" s="3">
        <v>1142056.3452000001</v>
      </c>
      <c r="I1400" s="3">
        <v>216616.26089999999</v>
      </c>
      <c r="J1400" t="s">
        <v>3000</v>
      </c>
    </row>
    <row r="1401" spans="1:10" x14ac:dyDescent="0.35">
      <c r="A1401" t="s">
        <v>3001</v>
      </c>
      <c r="B1401">
        <v>109613268</v>
      </c>
      <c r="C1401">
        <v>39</v>
      </c>
      <c r="D1401" s="1">
        <v>30461.25</v>
      </c>
      <c r="E1401" t="s">
        <v>741</v>
      </c>
      <c r="F1401" t="s">
        <v>1499</v>
      </c>
      <c r="G1401" t="s">
        <v>2759</v>
      </c>
      <c r="H1401" s="3">
        <v>495892.86310000002</v>
      </c>
      <c r="I1401" s="3">
        <v>177980.45670000001</v>
      </c>
      <c r="J1401" t="s">
        <v>3002</v>
      </c>
    </row>
    <row r="1402" spans="1:10" x14ac:dyDescent="0.35">
      <c r="A1402" t="s">
        <v>3003</v>
      </c>
      <c r="B1402">
        <v>386289914</v>
      </c>
      <c r="C1402">
        <v>85</v>
      </c>
      <c r="D1402" s="1">
        <v>13659.75</v>
      </c>
      <c r="E1402" t="s">
        <v>741</v>
      </c>
      <c r="F1402" t="s">
        <v>300</v>
      </c>
      <c r="G1402" t="s">
        <v>2737</v>
      </c>
      <c r="H1402" s="3">
        <v>3180324.8018999998</v>
      </c>
      <c r="I1402" s="3">
        <v>344771.51669999998</v>
      </c>
      <c r="J1402" t="s">
        <v>3004</v>
      </c>
    </row>
    <row r="1403" spans="1:10" x14ac:dyDescent="0.35">
      <c r="A1403" t="s">
        <v>3005</v>
      </c>
      <c r="B1403">
        <v>844045733</v>
      </c>
      <c r="C1403">
        <v>75</v>
      </c>
      <c r="D1403" s="1">
        <v>17312.25</v>
      </c>
      <c r="E1403" t="s">
        <v>741</v>
      </c>
      <c r="F1403" t="s">
        <v>641</v>
      </c>
      <c r="G1403" t="s">
        <v>2743</v>
      </c>
      <c r="H1403" s="3">
        <v>215160.7708</v>
      </c>
      <c r="I1403" s="3">
        <v>86868.647599999997</v>
      </c>
      <c r="J1403" t="s">
        <v>3006</v>
      </c>
    </row>
    <row r="1404" spans="1:10" x14ac:dyDescent="0.35">
      <c r="A1404" t="s">
        <v>2679</v>
      </c>
      <c r="B1404">
        <v>270028246</v>
      </c>
      <c r="C1404">
        <v>51</v>
      </c>
      <c r="D1404" s="1">
        <v>26078.25</v>
      </c>
      <c r="E1404" t="s">
        <v>741</v>
      </c>
      <c r="F1404" t="s">
        <v>651</v>
      </c>
      <c r="G1404" t="s">
        <v>2749</v>
      </c>
      <c r="H1404" s="3">
        <v>263951.92660000001</v>
      </c>
      <c r="I1404" s="3">
        <v>64772.023300000001</v>
      </c>
      <c r="J1404" t="s">
        <v>3007</v>
      </c>
    </row>
    <row r="1405" spans="1:10" x14ac:dyDescent="0.35">
      <c r="A1405" t="s">
        <v>3008</v>
      </c>
      <c r="B1405">
        <v>229963946</v>
      </c>
      <c r="C1405">
        <v>22</v>
      </c>
      <c r="D1405" s="1">
        <v>36670.5</v>
      </c>
      <c r="E1405" t="s">
        <v>741</v>
      </c>
      <c r="F1405" t="s">
        <v>293</v>
      </c>
      <c r="G1405" t="s">
        <v>2800</v>
      </c>
      <c r="H1405" s="3">
        <v>214791.36110000001</v>
      </c>
      <c r="I1405" s="3">
        <v>162054.4296</v>
      </c>
      <c r="J1405" t="s">
        <v>3009</v>
      </c>
    </row>
    <row r="1406" spans="1:10" x14ac:dyDescent="0.35">
      <c r="A1406" t="s">
        <v>3010</v>
      </c>
      <c r="B1406">
        <v>862682604</v>
      </c>
      <c r="C1406">
        <v>65</v>
      </c>
      <c r="D1406" s="1">
        <v>20964.75</v>
      </c>
      <c r="E1406" t="s">
        <v>741</v>
      </c>
      <c r="F1406" t="s">
        <v>205</v>
      </c>
      <c r="G1406" t="s">
        <v>2734</v>
      </c>
      <c r="H1406" s="3">
        <v>453440.06030000001</v>
      </c>
      <c r="I1406" s="3">
        <v>640543.74829999998</v>
      </c>
      <c r="J1406" t="s">
        <v>2127</v>
      </c>
    </row>
    <row r="1407" spans="1:10" x14ac:dyDescent="0.35">
      <c r="A1407" t="s">
        <v>3011</v>
      </c>
      <c r="B1407">
        <v>451507639</v>
      </c>
      <c r="C1407">
        <v>26</v>
      </c>
      <c r="D1407" s="1">
        <v>35209.5</v>
      </c>
      <c r="E1407" t="s">
        <v>741</v>
      </c>
      <c r="F1407" t="s">
        <v>953</v>
      </c>
      <c r="G1407" t="s">
        <v>2756</v>
      </c>
      <c r="H1407" s="3">
        <v>870403.2</v>
      </c>
      <c r="I1407" s="3">
        <v>454350.47039999999</v>
      </c>
      <c r="J1407" t="s">
        <v>3012</v>
      </c>
    </row>
    <row r="1408" spans="1:10" x14ac:dyDescent="0.35">
      <c r="A1408" t="s">
        <v>3013</v>
      </c>
      <c r="B1408">
        <v>327612112</v>
      </c>
      <c r="C1408">
        <v>40</v>
      </c>
      <c r="D1408" s="1">
        <v>30096</v>
      </c>
      <c r="E1408" t="s">
        <v>741</v>
      </c>
      <c r="F1408" t="s">
        <v>229</v>
      </c>
      <c r="G1408" t="s">
        <v>2756</v>
      </c>
      <c r="H1408" s="3">
        <v>346256.74849999999</v>
      </c>
      <c r="I1408" s="3">
        <v>129413.4598</v>
      </c>
      <c r="J1408" t="s">
        <v>2839</v>
      </c>
    </row>
    <row r="1409" spans="1:10" x14ac:dyDescent="0.35">
      <c r="A1409" t="s">
        <v>3014</v>
      </c>
      <c r="B1409">
        <v>722370123</v>
      </c>
      <c r="C1409">
        <v>65</v>
      </c>
      <c r="D1409" s="1">
        <v>20964.75</v>
      </c>
      <c r="E1409" t="s">
        <v>741</v>
      </c>
      <c r="F1409" t="s">
        <v>1222</v>
      </c>
      <c r="G1409" t="s">
        <v>2781</v>
      </c>
      <c r="H1409" s="3">
        <v>310811.17540000001</v>
      </c>
      <c r="I1409" s="3">
        <v>149754.4754</v>
      </c>
      <c r="J1409" t="s">
        <v>3015</v>
      </c>
    </row>
    <row r="1410" spans="1:10" x14ac:dyDescent="0.35">
      <c r="A1410" t="s">
        <v>3016</v>
      </c>
      <c r="B1410">
        <v>56948709</v>
      </c>
      <c r="C1410">
        <v>60</v>
      </c>
      <c r="D1410" s="1">
        <v>22791</v>
      </c>
      <c r="E1410" t="s">
        <v>741</v>
      </c>
      <c r="F1410" t="s">
        <v>588</v>
      </c>
      <c r="G1410" t="s">
        <v>2771</v>
      </c>
      <c r="H1410" s="3">
        <v>685540.12879999995</v>
      </c>
      <c r="I1410" s="3">
        <v>227246.3714</v>
      </c>
      <c r="J1410" t="s">
        <v>3017</v>
      </c>
    </row>
    <row r="1411" spans="1:10" x14ac:dyDescent="0.35">
      <c r="A1411" t="s">
        <v>3018</v>
      </c>
      <c r="B1411">
        <v>255844171</v>
      </c>
      <c r="C1411">
        <v>65</v>
      </c>
      <c r="D1411" s="1">
        <v>20964.75</v>
      </c>
      <c r="E1411" t="s">
        <v>741</v>
      </c>
      <c r="F1411" t="s">
        <v>1070</v>
      </c>
      <c r="G1411" t="s">
        <v>2776</v>
      </c>
      <c r="H1411" s="3">
        <v>414346.9951</v>
      </c>
      <c r="I1411" s="3">
        <v>143391.9938</v>
      </c>
      <c r="J1411" t="s">
        <v>3019</v>
      </c>
    </row>
    <row r="1412" spans="1:10" x14ac:dyDescent="0.35">
      <c r="A1412" t="s">
        <v>3020</v>
      </c>
      <c r="B1412">
        <v>966549788</v>
      </c>
      <c r="C1412">
        <v>18</v>
      </c>
      <c r="D1412" s="1">
        <v>38131.5</v>
      </c>
      <c r="E1412" t="s">
        <v>741</v>
      </c>
      <c r="F1412" t="s">
        <v>390</v>
      </c>
      <c r="G1412" t="s">
        <v>2756</v>
      </c>
      <c r="H1412" s="3">
        <v>210336.2268</v>
      </c>
      <c r="I1412" s="3">
        <v>99924.114300000001</v>
      </c>
      <c r="J1412" t="s">
        <v>3021</v>
      </c>
    </row>
    <row r="1413" spans="1:10" x14ac:dyDescent="0.35">
      <c r="A1413" t="s">
        <v>3022</v>
      </c>
      <c r="B1413">
        <v>404379161</v>
      </c>
      <c r="C1413">
        <v>73</v>
      </c>
      <c r="D1413" s="1">
        <v>18042.75</v>
      </c>
      <c r="E1413" t="s">
        <v>741</v>
      </c>
      <c r="F1413" t="s">
        <v>106</v>
      </c>
      <c r="G1413" t="s">
        <v>2749</v>
      </c>
      <c r="H1413" s="3">
        <v>1015970.5096</v>
      </c>
      <c r="I1413" s="3">
        <v>466664.57500000001</v>
      </c>
      <c r="J1413" t="s">
        <v>3023</v>
      </c>
    </row>
    <row r="1414" spans="1:10" x14ac:dyDescent="0.35">
      <c r="A1414" t="s">
        <v>3024</v>
      </c>
      <c r="B1414">
        <v>625287378</v>
      </c>
      <c r="C1414">
        <v>66</v>
      </c>
      <c r="D1414" s="1">
        <v>20599.5</v>
      </c>
      <c r="E1414" t="s">
        <v>741</v>
      </c>
      <c r="F1414" t="s">
        <v>825</v>
      </c>
      <c r="G1414" t="s">
        <v>2737</v>
      </c>
      <c r="H1414" s="3">
        <v>367935.50790000003</v>
      </c>
      <c r="I1414" s="3">
        <v>108454.54700000001</v>
      </c>
      <c r="J1414" t="s">
        <v>3025</v>
      </c>
    </row>
    <row r="1415" spans="1:10" x14ac:dyDescent="0.35">
      <c r="A1415" t="s">
        <v>3026</v>
      </c>
      <c r="B1415">
        <v>943830410</v>
      </c>
      <c r="C1415">
        <v>39</v>
      </c>
      <c r="D1415" s="1">
        <v>30461.25</v>
      </c>
      <c r="E1415" t="s">
        <v>741</v>
      </c>
      <c r="F1415" t="s">
        <v>75</v>
      </c>
      <c r="G1415" t="s">
        <v>2749</v>
      </c>
      <c r="H1415" s="3">
        <v>984888</v>
      </c>
      <c r="I1415" s="3">
        <v>194351.23199999999</v>
      </c>
      <c r="J1415" t="s">
        <v>3027</v>
      </c>
    </row>
    <row r="1416" spans="1:10" x14ac:dyDescent="0.35">
      <c r="A1416" t="s">
        <v>3028</v>
      </c>
      <c r="B1416">
        <v>388752627</v>
      </c>
      <c r="C1416">
        <v>50</v>
      </c>
      <c r="D1416" s="1">
        <v>26443.5</v>
      </c>
      <c r="E1416" t="s">
        <v>741</v>
      </c>
      <c r="F1416" t="s">
        <v>390</v>
      </c>
      <c r="G1416" t="s">
        <v>2771</v>
      </c>
      <c r="H1416" s="3">
        <v>963737.05359999998</v>
      </c>
      <c r="I1416" s="3">
        <v>486543.37070000003</v>
      </c>
      <c r="J1416" t="s">
        <v>3029</v>
      </c>
    </row>
    <row r="1417" spans="1:10" x14ac:dyDescent="0.35">
      <c r="A1417" t="s">
        <v>3030</v>
      </c>
      <c r="B1417">
        <v>562393128</v>
      </c>
      <c r="C1417">
        <v>32</v>
      </c>
      <c r="D1417" s="1">
        <v>33018</v>
      </c>
      <c r="E1417" t="s">
        <v>741</v>
      </c>
      <c r="F1417" t="s">
        <v>593</v>
      </c>
      <c r="G1417" t="s">
        <v>2737</v>
      </c>
      <c r="H1417" s="3">
        <v>580085.14339999994</v>
      </c>
      <c r="I1417" s="3">
        <v>496253.48389999999</v>
      </c>
      <c r="J1417" t="s">
        <v>3031</v>
      </c>
    </row>
    <row r="1418" spans="1:10" x14ac:dyDescent="0.35">
      <c r="A1418" t="s">
        <v>3032</v>
      </c>
      <c r="B1418">
        <v>34227211</v>
      </c>
      <c r="C1418">
        <v>69</v>
      </c>
      <c r="D1418" s="1">
        <v>19503.75</v>
      </c>
      <c r="E1418" t="s">
        <v>741</v>
      </c>
      <c r="F1418" t="s">
        <v>95</v>
      </c>
      <c r="G1418" t="s">
        <v>2740</v>
      </c>
      <c r="H1418" s="3">
        <v>47898.397100000002</v>
      </c>
      <c r="I1418" s="3">
        <v>30212.8351</v>
      </c>
      <c r="J1418" t="s">
        <v>3033</v>
      </c>
    </row>
    <row r="1419" spans="1:10" x14ac:dyDescent="0.35">
      <c r="A1419" t="s">
        <v>3034</v>
      </c>
      <c r="B1419">
        <v>256904457</v>
      </c>
      <c r="C1419">
        <v>67</v>
      </c>
      <c r="D1419" s="1">
        <v>20234.25</v>
      </c>
      <c r="E1419" t="s">
        <v>741</v>
      </c>
      <c r="F1419" t="s">
        <v>3035</v>
      </c>
      <c r="G1419" t="s">
        <v>2756</v>
      </c>
      <c r="H1419" s="3">
        <v>207515.07579999999</v>
      </c>
      <c r="I1419" s="3">
        <v>198231.50659999999</v>
      </c>
      <c r="J1419" t="s">
        <v>3036</v>
      </c>
    </row>
    <row r="1420" spans="1:10" x14ac:dyDescent="0.35">
      <c r="A1420" t="s">
        <v>3037</v>
      </c>
      <c r="B1420">
        <v>600894200</v>
      </c>
      <c r="C1420">
        <v>68</v>
      </c>
      <c r="D1420" s="1">
        <v>19869</v>
      </c>
      <c r="E1420" t="s">
        <v>741</v>
      </c>
      <c r="F1420" t="s">
        <v>160</v>
      </c>
      <c r="G1420" t="s">
        <v>2749</v>
      </c>
      <c r="H1420" s="3">
        <v>244487.12530000001</v>
      </c>
      <c r="I1420" s="3">
        <v>79094.888900000005</v>
      </c>
      <c r="J1420" t="s">
        <v>3038</v>
      </c>
    </row>
    <row r="1421" spans="1:10" x14ac:dyDescent="0.35">
      <c r="A1421" t="s">
        <v>3039</v>
      </c>
      <c r="B1421">
        <v>676553473</v>
      </c>
      <c r="C1421">
        <v>50</v>
      </c>
      <c r="D1421" s="1">
        <v>26443.5</v>
      </c>
      <c r="E1421" t="s">
        <v>741</v>
      </c>
      <c r="F1421" t="s">
        <v>365</v>
      </c>
      <c r="G1421" t="s">
        <v>2746</v>
      </c>
      <c r="H1421" s="3">
        <v>218455.09109999999</v>
      </c>
      <c r="I1421" s="3">
        <v>214604.3572</v>
      </c>
      <c r="J1421" t="s">
        <v>3040</v>
      </c>
    </row>
    <row r="1422" spans="1:10" x14ac:dyDescent="0.35">
      <c r="A1422" t="s">
        <v>3041</v>
      </c>
      <c r="B1422">
        <v>614567503</v>
      </c>
      <c r="C1422">
        <v>62</v>
      </c>
      <c r="D1422" s="1">
        <v>22060.5</v>
      </c>
      <c r="E1422" t="s">
        <v>741</v>
      </c>
      <c r="F1422" t="s">
        <v>437</v>
      </c>
      <c r="G1422" t="s">
        <v>2776</v>
      </c>
      <c r="H1422" s="3">
        <v>557439.61320000002</v>
      </c>
      <c r="I1422" s="3">
        <v>169785.04250000001</v>
      </c>
      <c r="J1422" t="s">
        <v>3042</v>
      </c>
    </row>
    <row r="1423" spans="1:10" x14ac:dyDescent="0.35">
      <c r="A1423" t="s">
        <v>3043</v>
      </c>
      <c r="B1423">
        <v>463423254</v>
      </c>
      <c r="C1423">
        <v>84</v>
      </c>
      <c r="D1423" s="1">
        <v>14025</v>
      </c>
      <c r="E1423" t="s">
        <v>741</v>
      </c>
      <c r="F1423" t="s">
        <v>713</v>
      </c>
      <c r="G1423" t="s">
        <v>2776</v>
      </c>
      <c r="H1423" s="3">
        <v>490080.0307</v>
      </c>
      <c r="I1423" s="3">
        <v>216022.1188</v>
      </c>
      <c r="J1423" t="s">
        <v>3044</v>
      </c>
    </row>
    <row r="1424" spans="1:10" x14ac:dyDescent="0.35">
      <c r="A1424" t="s">
        <v>3045</v>
      </c>
      <c r="B1424">
        <v>465790024</v>
      </c>
      <c r="C1424">
        <v>29</v>
      </c>
      <c r="D1424" s="1">
        <v>34113.75</v>
      </c>
      <c r="E1424" t="s">
        <v>741</v>
      </c>
      <c r="F1424" t="s">
        <v>671</v>
      </c>
      <c r="G1424" t="s">
        <v>2759</v>
      </c>
      <c r="H1424" s="3">
        <v>588831.43599999999</v>
      </c>
      <c r="I1424" s="3">
        <v>122324.9822</v>
      </c>
      <c r="J1424" t="s">
        <v>3046</v>
      </c>
    </row>
    <row r="1425" spans="1:10" x14ac:dyDescent="0.35">
      <c r="A1425" t="s">
        <v>3047</v>
      </c>
      <c r="B1425">
        <v>902196918</v>
      </c>
      <c r="C1425">
        <v>26</v>
      </c>
      <c r="D1425" s="1">
        <v>35209.5</v>
      </c>
      <c r="E1425" t="s">
        <v>741</v>
      </c>
      <c r="F1425" t="s">
        <v>347</v>
      </c>
      <c r="G1425" t="s">
        <v>2759</v>
      </c>
      <c r="H1425" s="3">
        <v>529324.30079999997</v>
      </c>
      <c r="I1425" s="3">
        <v>106261.85340000001</v>
      </c>
      <c r="J1425" t="s">
        <v>3048</v>
      </c>
    </row>
    <row r="1426" spans="1:10" x14ac:dyDescent="0.35">
      <c r="A1426" t="s">
        <v>3049</v>
      </c>
      <c r="B1426">
        <v>491931973</v>
      </c>
      <c r="C1426">
        <v>60</v>
      </c>
      <c r="D1426" s="1">
        <v>22791</v>
      </c>
      <c r="E1426" t="s">
        <v>741</v>
      </c>
      <c r="F1426" t="s">
        <v>250</v>
      </c>
      <c r="G1426" t="s">
        <v>2737</v>
      </c>
      <c r="H1426" s="3">
        <v>564498.4632</v>
      </c>
      <c r="I1426" s="3">
        <v>384459.4853</v>
      </c>
      <c r="J1426" t="s">
        <v>3050</v>
      </c>
    </row>
    <row r="1427" spans="1:10" x14ac:dyDescent="0.35">
      <c r="A1427" t="s">
        <v>3051</v>
      </c>
      <c r="B1427">
        <v>825804685</v>
      </c>
      <c r="C1427">
        <v>30</v>
      </c>
      <c r="D1427" s="1">
        <v>33748.5</v>
      </c>
      <c r="E1427" t="s">
        <v>741</v>
      </c>
      <c r="F1427" t="s">
        <v>596</v>
      </c>
      <c r="G1427" t="s">
        <v>2767</v>
      </c>
      <c r="H1427" s="3">
        <v>336511.16440000001</v>
      </c>
      <c r="I1427" s="3">
        <v>37977.688600000001</v>
      </c>
      <c r="J1427" t="s">
        <v>3052</v>
      </c>
    </row>
    <row r="1428" spans="1:10" x14ac:dyDescent="0.35">
      <c r="A1428" t="s">
        <v>3053</v>
      </c>
      <c r="B1428">
        <v>578792341</v>
      </c>
      <c r="C1428">
        <v>58</v>
      </c>
      <c r="D1428" s="1">
        <v>23521.5</v>
      </c>
      <c r="E1428" t="s">
        <v>741</v>
      </c>
      <c r="F1428" t="s">
        <v>211</v>
      </c>
      <c r="G1428" t="s">
        <v>2848</v>
      </c>
      <c r="H1428" s="3">
        <v>423245.4106</v>
      </c>
      <c r="I1428" s="3">
        <v>52905.676299999999</v>
      </c>
      <c r="J1428" t="s">
        <v>3054</v>
      </c>
    </row>
    <row r="1429" spans="1:10" x14ac:dyDescent="0.35">
      <c r="A1429" t="s">
        <v>1382</v>
      </c>
      <c r="B1429">
        <v>296279071</v>
      </c>
      <c r="C1429">
        <v>21</v>
      </c>
      <c r="D1429" s="1">
        <v>37035.75</v>
      </c>
      <c r="E1429" t="s">
        <v>741</v>
      </c>
      <c r="F1429" t="s">
        <v>651</v>
      </c>
      <c r="G1429" t="s">
        <v>2759</v>
      </c>
      <c r="H1429" s="3">
        <v>1115098.0911000001</v>
      </c>
      <c r="I1429" s="3">
        <v>721419.98239999998</v>
      </c>
      <c r="J1429" t="s">
        <v>3055</v>
      </c>
    </row>
    <row r="1430" spans="1:10" x14ac:dyDescent="0.35">
      <c r="A1430" t="s">
        <v>3056</v>
      </c>
      <c r="B1430">
        <v>110714690</v>
      </c>
      <c r="C1430">
        <v>55</v>
      </c>
      <c r="D1430" s="1">
        <v>24617.25</v>
      </c>
      <c r="E1430" t="s">
        <v>741</v>
      </c>
      <c r="F1430" t="s">
        <v>202</v>
      </c>
      <c r="G1430" t="s">
        <v>2759</v>
      </c>
      <c r="H1430" s="3">
        <v>370436.76510000002</v>
      </c>
      <c r="I1430" s="3">
        <v>264528.2867</v>
      </c>
      <c r="J1430" t="s">
        <v>3057</v>
      </c>
    </row>
    <row r="1431" spans="1:10" x14ac:dyDescent="0.35">
      <c r="A1431" t="s">
        <v>3058</v>
      </c>
      <c r="B1431">
        <v>981655295</v>
      </c>
      <c r="C1431">
        <v>17</v>
      </c>
      <c r="D1431" s="1">
        <v>38496.75</v>
      </c>
      <c r="E1431" t="s">
        <v>741</v>
      </c>
      <c r="F1431" t="s">
        <v>279</v>
      </c>
      <c r="G1431" t="s">
        <v>2848</v>
      </c>
      <c r="H1431" s="3">
        <v>1503846.7811</v>
      </c>
      <c r="I1431" s="3">
        <v>659812.77520000003</v>
      </c>
      <c r="J1431" t="s">
        <v>3059</v>
      </c>
    </row>
    <row r="1432" spans="1:10" x14ac:dyDescent="0.35">
      <c r="A1432" t="s">
        <v>3060</v>
      </c>
      <c r="B1432">
        <v>580770946</v>
      </c>
      <c r="C1432">
        <v>22</v>
      </c>
      <c r="D1432" s="1">
        <v>36670.5</v>
      </c>
      <c r="E1432" t="s">
        <v>741</v>
      </c>
      <c r="F1432" t="s">
        <v>633</v>
      </c>
      <c r="G1432" t="s">
        <v>2737</v>
      </c>
      <c r="H1432" s="3">
        <v>82899.339699999997</v>
      </c>
      <c r="I1432" s="3">
        <v>58746.1253</v>
      </c>
      <c r="J1432" t="s">
        <v>3061</v>
      </c>
    </row>
    <row r="1433" spans="1:10" x14ac:dyDescent="0.35">
      <c r="A1433" t="s">
        <v>3062</v>
      </c>
      <c r="B1433">
        <v>968633339</v>
      </c>
      <c r="C1433">
        <v>85</v>
      </c>
      <c r="D1433" s="1">
        <v>13659.75</v>
      </c>
      <c r="E1433" t="s">
        <v>741</v>
      </c>
      <c r="F1433" t="s">
        <v>1093</v>
      </c>
      <c r="G1433" t="s">
        <v>2734</v>
      </c>
      <c r="H1433" s="3">
        <v>217504.27600000001</v>
      </c>
      <c r="I1433" s="3">
        <v>127208.92939999999</v>
      </c>
      <c r="J1433" t="s">
        <v>3063</v>
      </c>
    </row>
    <row r="1434" spans="1:10" x14ac:dyDescent="0.35">
      <c r="A1434" t="s">
        <v>3064</v>
      </c>
      <c r="B1434">
        <v>226863630</v>
      </c>
      <c r="C1434">
        <v>20</v>
      </c>
      <c r="D1434" s="1">
        <v>37401</v>
      </c>
      <c r="E1434" t="s">
        <v>741</v>
      </c>
      <c r="F1434" t="s">
        <v>172</v>
      </c>
      <c r="G1434" t="s">
        <v>2749</v>
      </c>
      <c r="H1434" s="3">
        <v>1459002.1133999999</v>
      </c>
      <c r="I1434" s="3">
        <v>304819.2108</v>
      </c>
      <c r="J1434" t="s">
        <v>3065</v>
      </c>
    </row>
    <row r="1435" spans="1:10" x14ac:dyDescent="0.35">
      <c r="A1435" t="s">
        <v>3066</v>
      </c>
      <c r="B1435">
        <v>381042871</v>
      </c>
      <c r="C1435">
        <v>17</v>
      </c>
      <c r="D1435" s="1">
        <v>38496.75</v>
      </c>
      <c r="E1435" t="s">
        <v>741</v>
      </c>
      <c r="F1435" t="s">
        <v>223</v>
      </c>
      <c r="G1435" t="s">
        <v>2764</v>
      </c>
      <c r="H1435" s="3">
        <v>1667275.463</v>
      </c>
      <c r="I1435" s="3">
        <v>612547.61199999996</v>
      </c>
      <c r="J1435" t="s">
        <v>3067</v>
      </c>
    </row>
    <row r="1436" spans="1:10" x14ac:dyDescent="0.35">
      <c r="A1436" t="s">
        <v>3068</v>
      </c>
      <c r="B1436">
        <v>894404158</v>
      </c>
      <c r="C1436">
        <v>21</v>
      </c>
      <c r="D1436" s="1">
        <v>37035.75</v>
      </c>
      <c r="E1436" t="s">
        <v>741</v>
      </c>
      <c r="F1436" t="s">
        <v>390</v>
      </c>
      <c r="G1436" t="s">
        <v>2776</v>
      </c>
      <c r="H1436" s="3">
        <v>2220189.2829999998</v>
      </c>
      <c r="I1436" s="3">
        <v>1195123.1673000001</v>
      </c>
      <c r="J1436" t="s">
        <v>3069</v>
      </c>
    </row>
    <row r="1437" spans="1:10" x14ac:dyDescent="0.35">
      <c r="A1437" t="s">
        <v>3070</v>
      </c>
      <c r="B1437">
        <v>67197710</v>
      </c>
      <c r="C1437">
        <v>29</v>
      </c>
      <c r="D1437" s="1">
        <v>34113.75</v>
      </c>
      <c r="E1437" t="s">
        <v>741</v>
      </c>
      <c r="F1437" t="s">
        <v>1070</v>
      </c>
      <c r="G1437" t="s">
        <v>2737</v>
      </c>
      <c r="H1437" s="3">
        <v>556187.69350000005</v>
      </c>
      <c r="I1437" s="3">
        <v>65208.212299999999</v>
      </c>
      <c r="J1437" t="s">
        <v>3071</v>
      </c>
    </row>
    <row r="1438" spans="1:10" x14ac:dyDescent="0.35">
      <c r="A1438" t="s">
        <v>3072</v>
      </c>
      <c r="B1438">
        <v>877212776</v>
      </c>
      <c r="C1438">
        <v>41</v>
      </c>
      <c r="D1438" s="1">
        <v>29730.75</v>
      </c>
      <c r="E1438" t="s">
        <v>741</v>
      </c>
      <c r="F1438" t="s">
        <v>39</v>
      </c>
      <c r="G1438" t="s">
        <v>2759</v>
      </c>
      <c r="H1438" s="3">
        <v>459149.48590000003</v>
      </c>
      <c r="I1438" s="3">
        <v>103575.5817</v>
      </c>
      <c r="J1438" t="s">
        <v>3073</v>
      </c>
    </row>
    <row r="1439" spans="1:10" x14ac:dyDescent="0.35">
      <c r="A1439" t="s">
        <v>3074</v>
      </c>
      <c r="B1439">
        <v>481756337</v>
      </c>
      <c r="C1439">
        <v>42</v>
      </c>
      <c r="D1439" s="1">
        <v>29365.5</v>
      </c>
      <c r="E1439" t="s">
        <v>741</v>
      </c>
      <c r="F1439" t="s">
        <v>526</v>
      </c>
      <c r="G1439" t="s">
        <v>2737</v>
      </c>
      <c r="H1439" s="3">
        <v>1098166.0018</v>
      </c>
      <c r="I1439" s="3">
        <v>280382.80900000001</v>
      </c>
      <c r="J1439" t="s">
        <v>750</v>
      </c>
    </row>
    <row r="1440" spans="1:10" x14ac:dyDescent="0.35">
      <c r="A1440" t="s">
        <v>3075</v>
      </c>
      <c r="B1440">
        <v>164215475</v>
      </c>
      <c r="C1440">
        <v>24</v>
      </c>
      <c r="D1440" s="1">
        <v>35940</v>
      </c>
      <c r="E1440" t="s">
        <v>741</v>
      </c>
      <c r="F1440" t="s">
        <v>1762</v>
      </c>
      <c r="G1440" t="s">
        <v>2749</v>
      </c>
      <c r="H1440" s="3">
        <v>1390316.9824000001</v>
      </c>
      <c r="I1440" s="3">
        <v>415070.36119999998</v>
      </c>
      <c r="J1440" t="s">
        <v>3076</v>
      </c>
    </row>
    <row r="1441" spans="1:10" x14ac:dyDescent="0.35">
      <c r="A1441" t="s">
        <v>3077</v>
      </c>
      <c r="B1441">
        <v>492145316</v>
      </c>
      <c r="C1441">
        <v>51</v>
      </c>
      <c r="D1441" s="1">
        <v>26078.25</v>
      </c>
      <c r="E1441" t="s">
        <v>741</v>
      </c>
      <c r="F1441" t="s">
        <v>687</v>
      </c>
      <c r="G1441" t="s">
        <v>2848</v>
      </c>
      <c r="H1441" s="3">
        <v>1484238.1680000001</v>
      </c>
      <c r="I1441" s="3">
        <v>549910.24120000005</v>
      </c>
      <c r="J1441" t="s">
        <v>3078</v>
      </c>
    </row>
    <row r="1442" spans="1:10" x14ac:dyDescent="0.35">
      <c r="A1442" t="s">
        <v>3079</v>
      </c>
      <c r="B1442">
        <v>523582688</v>
      </c>
      <c r="C1442">
        <v>75</v>
      </c>
      <c r="D1442" s="1">
        <v>17312.25</v>
      </c>
      <c r="E1442" t="s">
        <v>741</v>
      </c>
      <c r="F1442" t="s">
        <v>290</v>
      </c>
      <c r="G1442" t="s">
        <v>2746</v>
      </c>
      <c r="H1442" s="3">
        <v>923024.77590000001</v>
      </c>
      <c r="I1442" s="3">
        <v>356023.84210000001</v>
      </c>
      <c r="J1442" t="s">
        <v>3080</v>
      </c>
    </row>
    <row r="1443" spans="1:10" x14ac:dyDescent="0.35">
      <c r="A1443" t="s">
        <v>3081</v>
      </c>
      <c r="B1443">
        <v>327013364</v>
      </c>
      <c r="C1443">
        <v>38</v>
      </c>
      <c r="D1443" s="1">
        <v>30826.5</v>
      </c>
      <c r="E1443" t="s">
        <v>741</v>
      </c>
      <c r="F1443" t="s">
        <v>596</v>
      </c>
      <c r="G1443" t="s">
        <v>2848</v>
      </c>
      <c r="H1443" s="3">
        <v>513488.66200000001</v>
      </c>
      <c r="I1443" s="3">
        <v>328068.4705</v>
      </c>
      <c r="J1443" t="s">
        <v>3082</v>
      </c>
    </row>
    <row r="1444" spans="1:10" x14ac:dyDescent="0.35">
      <c r="A1444" t="s">
        <v>3083</v>
      </c>
      <c r="B1444">
        <v>729505202</v>
      </c>
      <c r="C1444">
        <v>53</v>
      </c>
      <c r="D1444" s="1">
        <v>25347.75</v>
      </c>
      <c r="E1444" t="s">
        <v>741</v>
      </c>
      <c r="F1444" t="s">
        <v>738</v>
      </c>
      <c r="G1444" t="s">
        <v>2743</v>
      </c>
      <c r="H1444" s="3">
        <v>687194.2476</v>
      </c>
      <c r="I1444" s="3">
        <v>88288.099000000002</v>
      </c>
      <c r="J1444" t="s">
        <v>3084</v>
      </c>
    </row>
    <row r="1445" spans="1:10" x14ac:dyDescent="0.35">
      <c r="A1445" t="s">
        <v>3085</v>
      </c>
      <c r="B1445">
        <v>798424866</v>
      </c>
      <c r="C1445">
        <v>34</v>
      </c>
      <c r="D1445" s="1">
        <v>32287.5</v>
      </c>
      <c r="E1445" t="s">
        <v>741</v>
      </c>
      <c r="F1445" t="s">
        <v>136</v>
      </c>
      <c r="G1445" t="s">
        <v>2756</v>
      </c>
      <c r="H1445" s="3">
        <v>133610.01190000001</v>
      </c>
      <c r="I1445" s="3">
        <v>178097.1974</v>
      </c>
      <c r="J1445" t="s">
        <v>3086</v>
      </c>
    </row>
    <row r="1446" spans="1:10" x14ac:dyDescent="0.35">
      <c r="A1446" t="s">
        <v>3087</v>
      </c>
      <c r="B1446">
        <v>198416249</v>
      </c>
      <c r="C1446">
        <v>69</v>
      </c>
      <c r="D1446" s="1">
        <v>19503.75</v>
      </c>
      <c r="E1446" t="s">
        <v>741</v>
      </c>
      <c r="F1446" t="s">
        <v>276</v>
      </c>
      <c r="G1446" t="s">
        <v>2737</v>
      </c>
      <c r="H1446" s="3">
        <v>423833.18119999999</v>
      </c>
      <c r="I1446" s="3">
        <v>87160.047099999996</v>
      </c>
      <c r="J1446" t="s">
        <v>3088</v>
      </c>
    </row>
    <row r="1447" spans="1:10" x14ac:dyDescent="0.35">
      <c r="A1447" t="s">
        <v>3089</v>
      </c>
      <c r="B1447">
        <v>910308583</v>
      </c>
      <c r="C1447">
        <v>36</v>
      </c>
      <c r="D1447" s="1">
        <v>31557</v>
      </c>
      <c r="E1447" t="s">
        <v>741</v>
      </c>
      <c r="F1447" t="s">
        <v>1567</v>
      </c>
      <c r="G1447" t="s">
        <v>2743</v>
      </c>
      <c r="H1447" s="3">
        <v>207011.52299999999</v>
      </c>
      <c r="I1447" s="3">
        <v>70116.806200000006</v>
      </c>
      <c r="J1447" t="s">
        <v>3090</v>
      </c>
    </row>
    <row r="1448" spans="1:10" x14ac:dyDescent="0.35">
      <c r="A1448" t="s">
        <v>3091</v>
      </c>
      <c r="B1448">
        <v>196549293</v>
      </c>
      <c r="C1448">
        <v>82</v>
      </c>
      <c r="D1448" s="1">
        <v>14755.5</v>
      </c>
      <c r="E1448" t="s">
        <v>741</v>
      </c>
      <c r="F1448" t="s">
        <v>1432</v>
      </c>
      <c r="G1448" t="s">
        <v>2737</v>
      </c>
      <c r="H1448" s="3">
        <v>261207.09659999999</v>
      </c>
      <c r="I1448" s="3">
        <v>96877.102599999998</v>
      </c>
      <c r="J1448" t="s">
        <v>3092</v>
      </c>
    </row>
    <row r="1449" spans="1:10" x14ac:dyDescent="0.35">
      <c r="A1449" t="s">
        <v>3093</v>
      </c>
      <c r="B1449">
        <v>606522640</v>
      </c>
      <c r="C1449">
        <v>34</v>
      </c>
      <c r="D1449" s="1">
        <v>32287.5</v>
      </c>
      <c r="E1449" t="s">
        <v>741</v>
      </c>
      <c r="F1449" t="s">
        <v>16</v>
      </c>
      <c r="G1449" t="s">
        <v>2771</v>
      </c>
      <c r="H1449" s="3">
        <v>1724818.2966</v>
      </c>
      <c r="I1449" s="3">
        <v>1168238.2748</v>
      </c>
      <c r="J1449" t="s">
        <v>3094</v>
      </c>
    </row>
    <row r="1450" spans="1:10" x14ac:dyDescent="0.35">
      <c r="A1450" t="s">
        <v>3095</v>
      </c>
      <c r="B1450">
        <v>268560799</v>
      </c>
      <c r="C1450">
        <v>81</v>
      </c>
      <c r="D1450" s="1">
        <v>15120.75</v>
      </c>
      <c r="E1450" t="s">
        <v>741</v>
      </c>
      <c r="F1450" t="s">
        <v>585</v>
      </c>
      <c r="G1450" t="s">
        <v>2743</v>
      </c>
      <c r="H1450" s="3">
        <v>581438.60580000002</v>
      </c>
      <c r="I1450" s="3">
        <v>287978.76419999998</v>
      </c>
      <c r="J1450" t="s">
        <v>3096</v>
      </c>
    </row>
    <row r="1451" spans="1:10" x14ac:dyDescent="0.35">
      <c r="A1451" t="s">
        <v>3097</v>
      </c>
      <c r="B1451">
        <v>354450304</v>
      </c>
      <c r="C1451">
        <v>20</v>
      </c>
      <c r="D1451" s="1">
        <v>37401</v>
      </c>
      <c r="E1451" t="s">
        <v>741</v>
      </c>
      <c r="F1451" t="s">
        <v>290</v>
      </c>
      <c r="G1451" t="s">
        <v>2743</v>
      </c>
      <c r="H1451" s="3">
        <v>65074.833299999998</v>
      </c>
      <c r="I1451" s="3">
        <v>47173.114999999998</v>
      </c>
      <c r="J1451" t="s">
        <v>3098</v>
      </c>
    </row>
    <row r="1452" spans="1:10" x14ac:dyDescent="0.35">
      <c r="A1452" t="s">
        <v>3099</v>
      </c>
      <c r="B1452">
        <v>773819353</v>
      </c>
      <c r="C1452">
        <v>50</v>
      </c>
      <c r="D1452" s="1">
        <v>26443.5</v>
      </c>
      <c r="E1452" t="s">
        <v>741</v>
      </c>
      <c r="F1452" t="s">
        <v>886</v>
      </c>
      <c r="G1452" t="s">
        <v>2756</v>
      </c>
      <c r="H1452" s="3">
        <v>179229.07430000001</v>
      </c>
      <c r="I1452" s="3">
        <v>55760.1564</v>
      </c>
      <c r="J1452" t="s">
        <v>3100</v>
      </c>
    </row>
    <row r="1453" spans="1:10" x14ac:dyDescent="0.35">
      <c r="A1453" t="s">
        <v>3101</v>
      </c>
      <c r="B1453">
        <v>510699033</v>
      </c>
      <c r="C1453">
        <v>62</v>
      </c>
      <c r="D1453" s="1">
        <v>22060.5</v>
      </c>
      <c r="E1453" t="s">
        <v>741</v>
      </c>
      <c r="F1453" t="s">
        <v>166</v>
      </c>
      <c r="G1453" t="s">
        <v>2737</v>
      </c>
      <c r="H1453" s="3">
        <v>146937.25649999999</v>
      </c>
      <c r="I1453" s="3">
        <v>137574.27780000001</v>
      </c>
      <c r="J1453" t="s">
        <v>3102</v>
      </c>
    </row>
    <row r="1454" spans="1:10" x14ac:dyDescent="0.35">
      <c r="A1454" t="s">
        <v>3103</v>
      </c>
      <c r="B1454">
        <v>20362316</v>
      </c>
      <c r="C1454">
        <v>66</v>
      </c>
      <c r="D1454" s="1">
        <v>20599.5</v>
      </c>
      <c r="E1454" t="s">
        <v>741</v>
      </c>
      <c r="F1454" t="s">
        <v>1169</v>
      </c>
      <c r="G1454" t="s">
        <v>2734</v>
      </c>
      <c r="H1454" s="3">
        <v>534604.29330000002</v>
      </c>
      <c r="I1454" s="3">
        <v>44365.213400000001</v>
      </c>
      <c r="J1454" t="s">
        <v>3104</v>
      </c>
    </row>
    <row r="1455" spans="1:10" x14ac:dyDescent="0.35">
      <c r="A1455" t="s">
        <v>3105</v>
      </c>
      <c r="B1455">
        <v>336984371</v>
      </c>
      <c r="C1455">
        <v>48</v>
      </c>
      <c r="D1455" s="1">
        <v>27174</v>
      </c>
      <c r="E1455" t="s">
        <v>741</v>
      </c>
      <c r="F1455" t="s">
        <v>276</v>
      </c>
      <c r="G1455" t="s">
        <v>2781</v>
      </c>
      <c r="H1455" s="3">
        <v>2064017.3759999999</v>
      </c>
      <c r="I1455" s="3">
        <v>440667.70980000001</v>
      </c>
      <c r="J1455" t="s">
        <v>3106</v>
      </c>
    </row>
    <row r="1456" spans="1:10" x14ac:dyDescent="0.35">
      <c r="A1456" t="s">
        <v>3107</v>
      </c>
      <c r="B1456">
        <v>332008952</v>
      </c>
      <c r="C1456">
        <v>60</v>
      </c>
      <c r="D1456" s="1">
        <v>22791</v>
      </c>
      <c r="E1456" t="s">
        <v>741</v>
      </c>
      <c r="F1456" t="s">
        <v>147</v>
      </c>
      <c r="G1456" t="s">
        <v>2781</v>
      </c>
      <c r="H1456" s="3">
        <v>222362.1752</v>
      </c>
      <c r="I1456" s="3">
        <v>38569.014499999997</v>
      </c>
      <c r="J1456" t="s">
        <v>3108</v>
      </c>
    </row>
    <row r="1457" spans="1:10" x14ac:dyDescent="0.35">
      <c r="A1457" t="s">
        <v>3109</v>
      </c>
      <c r="B1457">
        <v>15829268</v>
      </c>
      <c r="C1457">
        <v>54</v>
      </c>
      <c r="D1457" s="1">
        <v>24982.5</v>
      </c>
      <c r="E1457" t="s">
        <v>741</v>
      </c>
      <c r="F1457" t="s">
        <v>84</v>
      </c>
      <c r="G1457" t="s">
        <v>2771</v>
      </c>
      <c r="H1457" s="3">
        <v>634688.83089999994</v>
      </c>
      <c r="I1457" s="3">
        <v>187532.58660000001</v>
      </c>
      <c r="J1457" t="s">
        <v>3110</v>
      </c>
    </row>
    <row r="1458" spans="1:10" x14ac:dyDescent="0.35">
      <c r="A1458" t="s">
        <v>3111</v>
      </c>
      <c r="B1458">
        <v>6975495</v>
      </c>
      <c r="C1458">
        <v>24</v>
      </c>
      <c r="D1458" s="1">
        <v>35940</v>
      </c>
      <c r="E1458" t="s">
        <v>741</v>
      </c>
      <c r="F1458" t="s">
        <v>776</v>
      </c>
      <c r="G1458" t="s">
        <v>2800</v>
      </c>
      <c r="H1458" s="3">
        <v>262988.53529999999</v>
      </c>
      <c r="I1458" s="3">
        <v>51169.557399999998</v>
      </c>
      <c r="J1458" t="s">
        <v>3112</v>
      </c>
    </row>
    <row r="1459" spans="1:10" x14ac:dyDescent="0.35">
      <c r="A1459" t="s">
        <v>3113</v>
      </c>
      <c r="B1459">
        <v>744867727</v>
      </c>
      <c r="C1459">
        <v>70</v>
      </c>
      <c r="D1459" s="1">
        <v>19138.5</v>
      </c>
      <c r="E1459" t="s">
        <v>741</v>
      </c>
      <c r="F1459" t="s">
        <v>150</v>
      </c>
      <c r="G1459" t="s">
        <v>2767</v>
      </c>
      <c r="H1459" s="3">
        <v>646178.74269999994</v>
      </c>
      <c r="I1459" s="3">
        <v>173083.59179999999</v>
      </c>
      <c r="J1459" t="s">
        <v>3114</v>
      </c>
    </row>
    <row r="1460" spans="1:10" x14ac:dyDescent="0.35">
      <c r="A1460" t="s">
        <v>3115</v>
      </c>
      <c r="B1460">
        <v>59840529</v>
      </c>
      <c r="C1460">
        <v>43</v>
      </c>
      <c r="D1460" s="1">
        <v>29000.25</v>
      </c>
      <c r="E1460" t="s">
        <v>741</v>
      </c>
      <c r="F1460" t="s">
        <v>266</v>
      </c>
      <c r="G1460" t="s">
        <v>2781</v>
      </c>
      <c r="H1460" s="3">
        <v>2834869.9852999998</v>
      </c>
      <c r="I1460" s="3">
        <v>1549728.9253</v>
      </c>
      <c r="J1460" t="s">
        <v>3116</v>
      </c>
    </row>
    <row r="1461" spans="1:10" x14ac:dyDescent="0.35">
      <c r="A1461" t="s">
        <v>3117</v>
      </c>
      <c r="B1461">
        <v>549134996</v>
      </c>
      <c r="C1461">
        <v>34</v>
      </c>
      <c r="D1461" s="1">
        <v>32287.5</v>
      </c>
      <c r="E1461" t="s">
        <v>741</v>
      </c>
      <c r="F1461" t="s">
        <v>320</v>
      </c>
      <c r="G1461" t="s">
        <v>2764</v>
      </c>
      <c r="H1461" s="3">
        <v>190187.83840000001</v>
      </c>
      <c r="I1461" s="3">
        <v>180981.64449999999</v>
      </c>
      <c r="J1461" t="s">
        <v>3118</v>
      </c>
    </row>
    <row r="1462" spans="1:10" x14ac:dyDescent="0.35">
      <c r="A1462" t="s">
        <v>3119</v>
      </c>
      <c r="B1462">
        <v>463419959</v>
      </c>
      <c r="C1462">
        <v>27</v>
      </c>
      <c r="D1462" s="1">
        <v>34844.25</v>
      </c>
      <c r="E1462" t="s">
        <v>741</v>
      </c>
      <c r="F1462" t="s">
        <v>1432</v>
      </c>
      <c r="G1462" t="s">
        <v>2740</v>
      </c>
      <c r="H1462" s="3">
        <v>355267.55920000002</v>
      </c>
      <c r="I1462" s="3">
        <v>219547.36799999999</v>
      </c>
      <c r="J1462" t="s">
        <v>3120</v>
      </c>
    </row>
    <row r="1463" spans="1:10" x14ac:dyDescent="0.35">
      <c r="A1463" t="s">
        <v>3121</v>
      </c>
      <c r="B1463">
        <v>671787046</v>
      </c>
      <c r="C1463">
        <v>44</v>
      </c>
      <c r="D1463" s="1">
        <v>28635</v>
      </c>
      <c r="E1463" t="s">
        <v>741</v>
      </c>
      <c r="F1463" t="s">
        <v>186</v>
      </c>
      <c r="G1463" t="s">
        <v>2746</v>
      </c>
      <c r="H1463" s="3">
        <v>43137.3387</v>
      </c>
      <c r="I1463" s="3">
        <v>29260.2762</v>
      </c>
      <c r="J1463" t="s">
        <v>3122</v>
      </c>
    </row>
    <row r="1464" spans="1:10" x14ac:dyDescent="0.35">
      <c r="A1464" t="s">
        <v>3123</v>
      </c>
      <c r="B1464">
        <v>100495274</v>
      </c>
      <c r="C1464">
        <v>57</v>
      </c>
      <c r="D1464" s="1">
        <v>23886.75</v>
      </c>
      <c r="E1464" t="s">
        <v>741</v>
      </c>
      <c r="F1464" t="s">
        <v>84</v>
      </c>
      <c r="G1464" t="s">
        <v>2781</v>
      </c>
      <c r="H1464" s="3">
        <v>302699.02620000002</v>
      </c>
      <c r="I1464" s="3">
        <v>211889.31830000001</v>
      </c>
      <c r="J1464" t="s">
        <v>3124</v>
      </c>
    </row>
    <row r="1465" spans="1:10" x14ac:dyDescent="0.35">
      <c r="A1465" t="s">
        <v>3125</v>
      </c>
      <c r="B1465">
        <v>977290336</v>
      </c>
      <c r="C1465">
        <v>72</v>
      </c>
      <c r="D1465" s="1">
        <v>18408</v>
      </c>
      <c r="E1465" t="s">
        <v>741</v>
      </c>
      <c r="F1465" t="s">
        <v>263</v>
      </c>
      <c r="G1465" t="s">
        <v>2764</v>
      </c>
      <c r="H1465" s="3">
        <v>224109.8615</v>
      </c>
      <c r="I1465" s="3">
        <v>69437.3177</v>
      </c>
      <c r="J1465" t="s">
        <v>3126</v>
      </c>
    </row>
    <row r="1466" spans="1:10" x14ac:dyDescent="0.35">
      <c r="A1466" t="s">
        <v>3127</v>
      </c>
      <c r="B1466">
        <v>244754421</v>
      </c>
      <c r="C1466">
        <v>71</v>
      </c>
      <c r="D1466" s="1">
        <v>18773.25</v>
      </c>
      <c r="E1466" t="s">
        <v>741</v>
      </c>
      <c r="F1466" t="s">
        <v>660</v>
      </c>
      <c r="G1466" t="s">
        <v>2737</v>
      </c>
      <c r="H1466" s="3">
        <v>177967.69029999999</v>
      </c>
      <c r="I1466" s="3">
        <v>88633.7448</v>
      </c>
      <c r="J1466" t="s">
        <v>3128</v>
      </c>
    </row>
    <row r="1467" spans="1:10" x14ac:dyDescent="0.35">
      <c r="A1467" t="s">
        <v>3129</v>
      </c>
      <c r="B1467">
        <v>54092581</v>
      </c>
      <c r="C1467">
        <v>32</v>
      </c>
      <c r="D1467" s="1">
        <v>33018</v>
      </c>
      <c r="E1467" t="s">
        <v>741</v>
      </c>
      <c r="F1467" t="s">
        <v>365</v>
      </c>
      <c r="G1467" t="s">
        <v>2749</v>
      </c>
      <c r="H1467" s="3">
        <v>859353.80539999995</v>
      </c>
      <c r="I1467" s="3">
        <v>260285.04680000001</v>
      </c>
      <c r="J1467" t="s">
        <v>3130</v>
      </c>
    </row>
    <row r="1468" spans="1:10" x14ac:dyDescent="0.35">
      <c r="A1468" t="s">
        <v>3131</v>
      </c>
      <c r="B1468">
        <v>48131367</v>
      </c>
      <c r="C1468">
        <v>51</v>
      </c>
      <c r="D1468" s="1">
        <v>26078.25</v>
      </c>
      <c r="E1468" t="s">
        <v>741</v>
      </c>
      <c r="F1468" t="s">
        <v>601</v>
      </c>
      <c r="G1468" t="s">
        <v>2756</v>
      </c>
      <c r="H1468" s="3">
        <v>600552.83869999996</v>
      </c>
      <c r="I1468" s="3">
        <v>91260.4804</v>
      </c>
      <c r="J1468" t="s">
        <v>3132</v>
      </c>
    </row>
    <row r="1469" spans="1:10" x14ac:dyDescent="0.35">
      <c r="A1469" t="s">
        <v>3133</v>
      </c>
      <c r="B1469">
        <v>224073752</v>
      </c>
      <c r="C1469">
        <v>54</v>
      </c>
      <c r="D1469" s="1">
        <v>24982.5</v>
      </c>
      <c r="E1469" t="s">
        <v>741</v>
      </c>
      <c r="F1469" t="s">
        <v>51</v>
      </c>
      <c r="G1469" t="s">
        <v>2743</v>
      </c>
      <c r="H1469" s="3">
        <v>151853.66279999999</v>
      </c>
      <c r="I1469" s="3">
        <v>165788.46950000001</v>
      </c>
      <c r="J1469" t="s">
        <v>3134</v>
      </c>
    </row>
    <row r="1470" spans="1:10" x14ac:dyDescent="0.35">
      <c r="A1470" t="s">
        <v>3135</v>
      </c>
      <c r="B1470">
        <v>825095612</v>
      </c>
      <c r="C1470">
        <v>65</v>
      </c>
      <c r="D1470" s="1">
        <v>20964.75</v>
      </c>
      <c r="E1470" t="s">
        <v>741</v>
      </c>
      <c r="F1470" t="s">
        <v>378</v>
      </c>
      <c r="G1470" t="s">
        <v>2759</v>
      </c>
      <c r="H1470" s="3">
        <v>222029.978</v>
      </c>
      <c r="I1470" s="3">
        <v>130076.05319999999</v>
      </c>
      <c r="J1470" t="s">
        <v>3136</v>
      </c>
    </row>
    <row r="1471" spans="1:10" x14ac:dyDescent="0.35">
      <c r="A1471" t="s">
        <v>3137</v>
      </c>
      <c r="B1471">
        <v>180698572</v>
      </c>
      <c r="C1471">
        <v>20</v>
      </c>
      <c r="D1471" s="1">
        <v>37401</v>
      </c>
      <c r="E1471" t="s">
        <v>741</v>
      </c>
      <c r="F1471" t="s">
        <v>183</v>
      </c>
      <c r="G1471" t="s">
        <v>2771</v>
      </c>
      <c r="H1471" s="3">
        <v>136175.34899999999</v>
      </c>
      <c r="I1471" s="3">
        <v>91289.858999999997</v>
      </c>
      <c r="J1471" t="s">
        <v>3138</v>
      </c>
    </row>
    <row r="1472" spans="1:10" x14ac:dyDescent="0.35">
      <c r="A1472" t="s">
        <v>3139</v>
      </c>
      <c r="B1472">
        <v>148160170</v>
      </c>
      <c r="C1472">
        <v>47</v>
      </c>
      <c r="D1472" s="1">
        <v>27539.25</v>
      </c>
      <c r="E1472" t="s">
        <v>741</v>
      </c>
      <c r="F1472" t="s">
        <v>39</v>
      </c>
      <c r="G1472" t="s">
        <v>2737</v>
      </c>
      <c r="H1472" s="3"/>
      <c r="J1472" t="s">
        <v>3140</v>
      </c>
    </row>
    <row r="1473" spans="1:10" x14ac:dyDescent="0.35">
      <c r="A1473" t="s">
        <v>3141</v>
      </c>
      <c r="B1473">
        <v>169864235</v>
      </c>
      <c r="C1473">
        <v>39</v>
      </c>
      <c r="D1473" s="1">
        <v>30461.25</v>
      </c>
      <c r="E1473" t="s">
        <v>741</v>
      </c>
      <c r="F1473" t="s">
        <v>293</v>
      </c>
      <c r="G1473" t="s">
        <v>2756</v>
      </c>
      <c r="H1473" s="3">
        <v>157256.3933</v>
      </c>
      <c r="I1473" s="3">
        <v>106283.63129999999</v>
      </c>
      <c r="J1473" t="s">
        <v>3142</v>
      </c>
    </row>
    <row r="1474" spans="1:10" x14ac:dyDescent="0.35">
      <c r="A1474" t="s">
        <v>3143</v>
      </c>
      <c r="B1474">
        <v>976789119</v>
      </c>
      <c r="C1474">
        <v>70</v>
      </c>
      <c r="D1474" s="1">
        <v>19138.5</v>
      </c>
      <c r="E1474" t="s">
        <v>741</v>
      </c>
      <c r="F1474" t="s">
        <v>1762</v>
      </c>
      <c r="G1474" t="s">
        <v>2737</v>
      </c>
      <c r="H1474" s="3">
        <v>279591.24420000002</v>
      </c>
      <c r="I1474" s="3">
        <v>232569.08040000001</v>
      </c>
      <c r="J1474" t="s">
        <v>3144</v>
      </c>
    </row>
    <row r="1475" spans="1:10" x14ac:dyDescent="0.35">
      <c r="A1475" t="s">
        <v>3145</v>
      </c>
      <c r="B1475">
        <v>226392113</v>
      </c>
      <c r="C1475">
        <v>66</v>
      </c>
      <c r="D1475" s="1">
        <v>20599.5</v>
      </c>
      <c r="E1475" t="s">
        <v>741</v>
      </c>
      <c r="F1475" t="s">
        <v>456</v>
      </c>
      <c r="G1475" t="s">
        <v>2749</v>
      </c>
      <c r="H1475" s="3">
        <v>947081.61459999997</v>
      </c>
      <c r="I1475" s="3">
        <v>439233.25900000002</v>
      </c>
      <c r="J1475" t="s">
        <v>3146</v>
      </c>
    </row>
    <row r="1476" spans="1:10" x14ac:dyDescent="0.35">
      <c r="A1476" t="s">
        <v>3147</v>
      </c>
      <c r="B1476">
        <v>281045684</v>
      </c>
      <c r="C1476">
        <v>80</v>
      </c>
      <c r="D1476" s="1">
        <v>15486</v>
      </c>
      <c r="E1476" t="s">
        <v>741</v>
      </c>
      <c r="F1476" t="s">
        <v>1030</v>
      </c>
      <c r="G1476" t="s">
        <v>2737</v>
      </c>
      <c r="H1476" s="3">
        <v>316130.57539999997</v>
      </c>
      <c r="I1476" s="3">
        <v>172291.1636</v>
      </c>
      <c r="J1476" t="s">
        <v>3148</v>
      </c>
    </row>
    <row r="1477" spans="1:10" x14ac:dyDescent="0.35">
      <c r="A1477" t="s">
        <v>3149</v>
      </c>
      <c r="B1477">
        <v>714988344</v>
      </c>
      <c r="C1477">
        <v>27</v>
      </c>
      <c r="D1477" s="1">
        <v>34844.25</v>
      </c>
      <c r="E1477" t="s">
        <v>741</v>
      </c>
      <c r="F1477" t="s">
        <v>78</v>
      </c>
      <c r="G1477" t="s">
        <v>2776</v>
      </c>
      <c r="H1477" s="3">
        <v>501098.17009999999</v>
      </c>
      <c r="I1477" s="3">
        <v>63106.040500000003</v>
      </c>
      <c r="J1477" t="s">
        <v>3150</v>
      </c>
    </row>
    <row r="1478" spans="1:10" x14ac:dyDescent="0.35">
      <c r="A1478" t="s">
        <v>3151</v>
      </c>
      <c r="B1478">
        <v>279450697</v>
      </c>
      <c r="C1478">
        <v>78</v>
      </c>
      <c r="D1478" s="1">
        <v>16216.5</v>
      </c>
      <c r="E1478" t="s">
        <v>741</v>
      </c>
      <c r="F1478" t="s">
        <v>406</v>
      </c>
      <c r="G1478" t="s">
        <v>2734</v>
      </c>
      <c r="H1478" s="3">
        <v>1026866.9375999999</v>
      </c>
      <c r="I1478" s="3">
        <v>482969.74969999999</v>
      </c>
      <c r="J1478" t="s">
        <v>3152</v>
      </c>
    </row>
    <row r="1479" spans="1:10" x14ac:dyDescent="0.35">
      <c r="A1479" t="s">
        <v>3153</v>
      </c>
      <c r="B1479">
        <v>183426409</v>
      </c>
      <c r="C1479">
        <v>44</v>
      </c>
      <c r="D1479" s="1">
        <v>28635</v>
      </c>
      <c r="E1479" t="s">
        <v>741</v>
      </c>
      <c r="F1479" t="s">
        <v>519</v>
      </c>
      <c r="G1479" t="s">
        <v>2734</v>
      </c>
      <c r="H1479" s="3">
        <v>417648.81719999999</v>
      </c>
      <c r="I1479" s="3">
        <v>229010.76809999999</v>
      </c>
      <c r="J1479" t="s">
        <v>3154</v>
      </c>
    </row>
    <row r="1480" spans="1:10" x14ac:dyDescent="0.35">
      <c r="A1480" t="s">
        <v>3155</v>
      </c>
      <c r="B1480">
        <v>689247857</v>
      </c>
      <c r="C1480">
        <v>28</v>
      </c>
      <c r="D1480" s="1">
        <v>34479</v>
      </c>
      <c r="E1480" t="s">
        <v>741</v>
      </c>
      <c r="F1480" t="s">
        <v>124</v>
      </c>
      <c r="G1480" t="s">
        <v>2740</v>
      </c>
      <c r="H1480" s="3">
        <v>172941.2911</v>
      </c>
      <c r="I1480" s="3">
        <v>21713.7399</v>
      </c>
      <c r="J1480" t="s">
        <v>3156</v>
      </c>
    </row>
    <row r="1481" spans="1:10" x14ac:dyDescent="0.35">
      <c r="A1481" t="s">
        <v>3157</v>
      </c>
      <c r="B1481">
        <v>804038273</v>
      </c>
      <c r="C1481">
        <v>68</v>
      </c>
      <c r="D1481" s="1">
        <v>19869</v>
      </c>
      <c r="E1481" t="s">
        <v>741</v>
      </c>
      <c r="F1481" t="s">
        <v>847</v>
      </c>
      <c r="G1481" t="s">
        <v>2764</v>
      </c>
      <c r="H1481" s="3">
        <v>255155.37760000001</v>
      </c>
      <c r="I1481" s="3">
        <v>131136.43489999999</v>
      </c>
      <c r="J1481" t="s">
        <v>3158</v>
      </c>
    </row>
    <row r="1482" spans="1:10" x14ac:dyDescent="0.35">
      <c r="A1482" t="s">
        <v>3159</v>
      </c>
      <c r="B1482">
        <v>290971192</v>
      </c>
      <c r="C1482">
        <v>67</v>
      </c>
      <c r="D1482" s="1">
        <v>20234.25</v>
      </c>
      <c r="E1482" t="s">
        <v>741</v>
      </c>
      <c r="F1482" t="s">
        <v>2538</v>
      </c>
      <c r="G1482" t="s">
        <v>2759</v>
      </c>
      <c r="H1482" s="3">
        <v>1159087.3330000001</v>
      </c>
      <c r="I1482" s="3">
        <v>556799.31129999994</v>
      </c>
      <c r="J1482" t="s">
        <v>3160</v>
      </c>
    </row>
    <row r="1483" spans="1:10" x14ac:dyDescent="0.35">
      <c r="A1483" t="s">
        <v>3161</v>
      </c>
      <c r="B1483">
        <v>165254222</v>
      </c>
      <c r="C1483">
        <v>74</v>
      </c>
      <c r="D1483" s="1">
        <v>17677.5</v>
      </c>
      <c r="E1483" t="s">
        <v>741</v>
      </c>
      <c r="F1483" t="s">
        <v>588</v>
      </c>
      <c r="G1483" t="s">
        <v>2756</v>
      </c>
      <c r="H1483" s="3">
        <v>905790.5098</v>
      </c>
      <c r="I1483" s="3">
        <v>386110.10389999999</v>
      </c>
      <c r="J1483" t="s">
        <v>3162</v>
      </c>
    </row>
    <row r="1484" spans="1:10" x14ac:dyDescent="0.35">
      <c r="A1484" t="s">
        <v>3163</v>
      </c>
      <c r="B1484">
        <v>432094851</v>
      </c>
      <c r="C1484">
        <v>26</v>
      </c>
      <c r="D1484" s="1">
        <v>35209.5</v>
      </c>
      <c r="E1484" t="s">
        <v>741</v>
      </c>
      <c r="F1484" t="s">
        <v>175</v>
      </c>
      <c r="G1484" t="s">
        <v>2749</v>
      </c>
      <c r="H1484" s="3">
        <v>199546.75</v>
      </c>
      <c r="I1484" s="3">
        <v>191085.96780000001</v>
      </c>
      <c r="J1484" t="s">
        <v>3164</v>
      </c>
    </row>
    <row r="1485" spans="1:10" x14ac:dyDescent="0.35">
      <c r="A1485" t="s">
        <v>3165</v>
      </c>
      <c r="B1485">
        <v>396810464</v>
      </c>
      <c r="C1485">
        <v>49</v>
      </c>
      <c r="D1485" s="1">
        <v>26808.75</v>
      </c>
      <c r="E1485" t="s">
        <v>741</v>
      </c>
      <c r="F1485" t="s">
        <v>596</v>
      </c>
      <c r="G1485" t="s">
        <v>2737</v>
      </c>
      <c r="H1485" s="3">
        <v>611167.11300000001</v>
      </c>
      <c r="I1485" s="3">
        <v>282495.02110000001</v>
      </c>
      <c r="J1485" t="s">
        <v>3166</v>
      </c>
    </row>
    <row r="1486" spans="1:10" x14ac:dyDescent="0.35">
      <c r="A1486" t="s">
        <v>3167</v>
      </c>
      <c r="B1486">
        <v>376945350</v>
      </c>
      <c r="C1486">
        <v>24</v>
      </c>
      <c r="D1486" s="1">
        <v>35940</v>
      </c>
      <c r="E1486" t="s">
        <v>741</v>
      </c>
      <c r="F1486" t="s">
        <v>36</v>
      </c>
      <c r="G1486" t="s">
        <v>2781</v>
      </c>
      <c r="H1486" s="3">
        <v>854088.27520000003</v>
      </c>
      <c r="I1486" s="3">
        <v>393636.43689999997</v>
      </c>
      <c r="J1486" t="s">
        <v>3168</v>
      </c>
    </row>
    <row r="1487" spans="1:10" x14ac:dyDescent="0.35">
      <c r="A1487" t="s">
        <v>3169</v>
      </c>
      <c r="B1487">
        <v>254374522</v>
      </c>
      <c r="C1487">
        <v>36</v>
      </c>
      <c r="D1487" s="1">
        <v>31557</v>
      </c>
      <c r="E1487" t="s">
        <v>741</v>
      </c>
      <c r="F1487" t="s">
        <v>555</v>
      </c>
      <c r="G1487" t="s">
        <v>2734</v>
      </c>
      <c r="H1487" s="3">
        <v>6602.0402999999997</v>
      </c>
      <c r="I1487" s="3">
        <v>5359.3032999999996</v>
      </c>
      <c r="J1487" t="s">
        <v>3170</v>
      </c>
    </row>
    <row r="1488" spans="1:10" x14ac:dyDescent="0.35">
      <c r="A1488" t="s">
        <v>3171</v>
      </c>
      <c r="B1488">
        <v>555382110</v>
      </c>
      <c r="C1488">
        <v>39</v>
      </c>
      <c r="D1488" s="1">
        <v>30461.25</v>
      </c>
      <c r="E1488" t="s">
        <v>741</v>
      </c>
      <c r="F1488" t="s">
        <v>1499</v>
      </c>
      <c r="G1488" t="s">
        <v>2743</v>
      </c>
      <c r="H1488" s="3">
        <v>58857.680899999999</v>
      </c>
      <c r="I1488" s="3">
        <v>21707.5108</v>
      </c>
      <c r="J1488" t="s">
        <v>3172</v>
      </c>
    </row>
    <row r="1489" spans="1:10" x14ac:dyDescent="0.35">
      <c r="A1489" t="s">
        <v>3173</v>
      </c>
      <c r="B1489">
        <v>497483163</v>
      </c>
      <c r="C1489">
        <v>30</v>
      </c>
      <c r="D1489" s="1">
        <v>33748.5</v>
      </c>
      <c r="E1489" t="s">
        <v>741</v>
      </c>
      <c r="F1489" t="s">
        <v>60</v>
      </c>
      <c r="G1489" t="s">
        <v>2743</v>
      </c>
      <c r="H1489" s="3">
        <v>473855.636</v>
      </c>
      <c r="I1489" s="3">
        <v>47159.918100000003</v>
      </c>
      <c r="J1489" t="s">
        <v>3174</v>
      </c>
    </row>
    <row r="1490" spans="1:10" x14ac:dyDescent="0.35">
      <c r="A1490" t="s">
        <v>3175</v>
      </c>
      <c r="B1490">
        <v>196785497</v>
      </c>
      <c r="C1490">
        <v>47</v>
      </c>
      <c r="D1490" s="1">
        <v>27539.25</v>
      </c>
      <c r="E1490" t="s">
        <v>741</v>
      </c>
      <c r="F1490" t="s">
        <v>1151</v>
      </c>
      <c r="G1490" t="s">
        <v>2743</v>
      </c>
      <c r="H1490" s="3">
        <v>322752.22979999997</v>
      </c>
      <c r="I1490" s="3">
        <v>86011.373399999997</v>
      </c>
      <c r="J1490" t="s">
        <v>3176</v>
      </c>
    </row>
    <row r="1491" spans="1:10" x14ac:dyDescent="0.35">
      <c r="A1491" t="s">
        <v>3177</v>
      </c>
      <c r="B1491">
        <v>744003559</v>
      </c>
      <c r="C1491">
        <v>24</v>
      </c>
      <c r="D1491" s="1">
        <v>35940</v>
      </c>
      <c r="E1491" t="s">
        <v>741</v>
      </c>
      <c r="F1491" t="s">
        <v>633</v>
      </c>
      <c r="G1491" t="s">
        <v>2764</v>
      </c>
      <c r="H1491" s="3">
        <v>617206.19640000002</v>
      </c>
      <c r="I1491" s="3">
        <v>420341.46669999999</v>
      </c>
      <c r="J1491" t="s">
        <v>3178</v>
      </c>
    </row>
    <row r="1492" spans="1:10" x14ac:dyDescent="0.35">
      <c r="A1492" t="s">
        <v>3179</v>
      </c>
      <c r="B1492">
        <v>381094998</v>
      </c>
      <c r="C1492">
        <v>83</v>
      </c>
      <c r="D1492" s="1">
        <v>14390.25</v>
      </c>
      <c r="E1492" t="s">
        <v>741</v>
      </c>
      <c r="F1492" t="s">
        <v>25</v>
      </c>
      <c r="G1492" t="s">
        <v>2743</v>
      </c>
      <c r="H1492" s="3">
        <v>837966.40590000001</v>
      </c>
      <c r="I1492" s="3">
        <v>402223.87479999999</v>
      </c>
      <c r="J1492" t="s">
        <v>3180</v>
      </c>
    </row>
    <row r="1493" spans="1:10" x14ac:dyDescent="0.35">
      <c r="A1493" t="s">
        <v>3181</v>
      </c>
      <c r="B1493">
        <v>555715861</v>
      </c>
      <c r="C1493">
        <v>45</v>
      </c>
      <c r="D1493" s="1">
        <v>28269.75</v>
      </c>
      <c r="E1493" t="s">
        <v>741</v>
      </c>
      <c r="F1493" t="s">
        <v>1364</v>
      </c>
      <c r="G1493" t="s">
        <v>2767</v>
      </c>
      <c r="H1493" s="3">
        <v>136948.9748</v>
      </c>
      <c r="I1493" s="3">
        <v>41263.321499999998</v>
      </c>
      <c r="J1493" t="s">
        <v>3182</v>
      </c>
    </row>
    <row r="1494" spans="1:10" x14ac:dyDescent="0.35">
      <c r="A1494" t="s">
        <v>3183</v>
      </c>
      <c r="B1494">
        <v>25918402</v>
      </c>
      <c r="C1494">
        <v>76</v>
      </c>
      <c r="D1494" s="1">
        <v>16947</v>
      </c>
      <c r="E1494" t="s">
        <v>741</v>
      </c>
      <c r="F1494" t="s">
        <v>84</v>
      </c>
      <c r="G1494" t="s">
        <v>2756</v>
      </c>
      <c r="H1494" s="3">
        <v>135130.50750000001</v>
      </c>
      <c r="I1494" s="3">
        <v>98342.391699999993</v>
      </c>
      <c r="J1494" t="s">
        <v>3184</v>
      </c>
    </row>
    <row r="1495" spans="1:10" x14ac:dyDescent="0.35">
      <c r="A1495" t="s">
        <v>3185</v>
      </c>
      <c r="B1495">
        <v>505743488</v>
      </c>
      <c r="C1495">
        <v>19</v>
      </c>
      <c r="D1495" s="1">
        <v>37766.25</v>
      </c>
      <c r="E1495" t="s">
        <v>741</v>
      </c>
      <c r="F1495" t="s">
        <v>1030</v>
      </c>
      <c r="G1495" t="s">
        <v>2800</v>
      </c>
      <c r="H1495" s="3">
        <v>275056.6361</v>
      </c>
      <c r="I1495" s="3">
        <v>76726.324800000002</v>
      </c>
      <c r="J1495" t="s">
        <v>3186</v>
      </c>
    </row>
    <row r="1496" spans="1:10" x14ac:dyDescent="0.35">
      <c r="A1496" t="s">
        <v>3187</v>
      </c>
      <c r="B1496">
        <v>666267875</v>
      </c>
      <c r="C1496">
        <v>46</v>
      </c>
      <c r="D1496" s="1">
        <v>27904.5</v>
      </c>
      <c r="E1496" t="s">
        <v>741</v>
      </c>
      <c r="F1496" t="s">
        <v>33</v>
      </c>
      <c r="G1496" t="s">
        <v>2737</v>
      </c>
      <c r="H1496" s="3">
        <v>421648.79700000002</v>
      </c>
      <c r="I1496" s="3">
        <v>241583.13769999999</v>
      </c>
      <c r="J1496" t="s">
        <v>3188</v>
      </c>
    </row>
    <row r="1497" spans="1:10" x14ac:dyDescent="0.35">
      <c r="A1497" t="s">
        <v>3189</v>
      </c>
      <c r="B1497">
        <v>579536924</v>
      </c>
      <c r="C1497">
        <v>17</v>
      </c>
      <c r="D1497" s="1">
        <v>38496.75</v>
      </c>
      <c r="E1497" t="s">
        <v>741</v>
      </c>
      <c r="F1497" t="s">
        <v>467</v>
      </c>
      <c r="G1497" t="s">
        <v>2771</v>
      </c>
      <c r="H1497" s="3">
        <v>460917.09350000002</v>
      </c>
      <c r="I1497" s="3">
        <v>293608.49619999999</v>
      </c>
      <c r="J1497" t="s">
        <v>3190</v>
      </c>
    </row>
    <row r="1498" spans="1:10" x14ac:dyDescent="0.35">
      <c r="A1498" t="s">
        <v>3191</v>
      </c>
      <c r="B1498">
        <v>777992746</v>
      </c>
      <c r="C1498">
        <v>37</v>
      </c>
      <c r="D1498" s="1">
        <v>31191.75</v>
      </c>
      <c r="E1498" t="s">
        <v>741</v>
      </c>
      <c r="F1498" t="s">
        <v>482</v>
      </c>
      <c r="G1498" t="s">
        <v>2848</v>
      </c>
      <c r="H1498" s="3">
        <v>106658.24000000001</v>
      </c>
      <c r="I1498" s="3">
        <v>99658.793000000005</v>
      </c>
      <c r="J1498" t="s">
        <v>3192</v>
      </c>
    </row>
    <row r="1499" spans="1:10" x14ac:dyDescent="0.35">
      <c r="A1499" t="s">
        <v>3193</v>
      </c>
      <c r="B1499">
        <v>338457375</v>
      </c>
      <c r="C1499">
        <v>34</v>
      </c>
      <c r="D1499" s="1">
        <v>32287.5</v>
      </c>
      <c r="E1499" t="s">
        <v>741</v>
      </c>
      <c r="F1499" t="s">
        <v>124</v>
      </c>
      <c r="G1499" t="s">
        <v>2749</v>
      </c>
      <c r="H1499" s="3">
        <v>150965.01060000001</v>
      </c>
      <c r="I1499" s="3">
        <v>73337.213099999994</v>
      </c>
      <c r="J1499" t="s">
        <v>3194</v>
      </c>
    </row>
    <row r="1500" spans="1:10" x14ac:dyDescent="0.35">
      <c r="A1500" t="s">
        <v>3195</v>
      </c>
      <c r="B1500">
        <v>582624979</v>
      </c>
      <c r="C1500">
        <v>48</v>
      </c>
      <c r="D1500" s="1">
        <v>27174</v>
      </c>
      <c r="E1500" t="s">
        <v>741</v>
      </c>
      <c r="F1500" t="s">
        <v>205</v>
      </c>
      <c r="G1500" t="s">
        <v>2743</v>
      </c>
      <c r="H1500" s="3">
        <v>292189.20980000001</v>
      </c>
      <c r="I1500" s="3">
        <v>171961.94380000001</v>
      </c>
      <c r="J1500" t="s">
        <v>3196</v>
      </c>
    </row>
    <row r="1501" spans="1:10" x14ac:dyDescent="0.35">
      <c r="A1501" t="s">
        <v>3197</v>
      </c>
      <c r="B1501">
        <v>423730232</v>
      </c>
      <c r="C1501">
        <v>47</v>
      </c>
      <c r="D1501" s="1">
        <v>27539.25</v>
      </c>
      <c r="E1501" t="s">
        <v>741</v>
      </c>
      <c r="F1501" t="s">
        <v>63</v>
      </c>
      <c r="G1501" t="s">
        <v>2781</v>
      </c>
      <c r="H1501" s="3">
        <v>197265.75049999999</v>
      </c>
      <c r="I1501" s="3">
        <v>85081.575899999996</v>
      </c>
      <c r="J1501" t="s">
        <v>3198</v>
      </c>
    </row>
    <row r="1502" spans="1:10" x14ac:dyDescent="0.35">
      <c r="A1502" t="s">
        <v>3199</v>
      </c>
      <c r="B1502">
        <v>989455710</v>
      </c>
      <c r="C1502">
        <v>55</v>
      </c>
      <c r="D1502" s="1">
        <v>24617.25</v>
      </c>
      <c r="E1502" t="s">
        <v>741</v>
      </c>
      <c r="F1502" t="s">
        <v>189</v>
      </c>
      <c r="G1502" t="s">
        <v>2749</v>
      </c>
      <c r="H1502" s="3">
        <v>15516.823700000001</v>
      </c>
      <c r="I1502" s="3">
        <v>18906.652900000001</v>
      </c>
      <c r="J1502" t="s">
        <v>3200</v>
      </c>
    </row>
    <row r="1503" spans="1:10" x14ac:dyDescent="0.35">
      <c r="A1503" t="s">
        <v>3201</v>
      </c>
      <c r="B1503">
        <v>110015195</v>
      </c>
      <c r="C1503">
        <v>18</v>
      </c>
      <c r="D1503" s="1">
        <v>38131.5</v>
      </c>
      <c r="E1503" t="s">
        <v>741</v>
      </c>
      <c r="F1503" t="s">
        <v>157</v>
      </c>
      <c r="G1503" t="s">
        <v>2756</v>
      </c>
      <c r="H1503" s="3">
        <v>340347.54090000002</v>
      </c>
      <c r="I1503" s="3">
        <v>114620.2686</v>
      </c>
      <c r="J1503" t="s">
        <v>3202</v>
      </c>
    </row>
    <row r="1504" spans="1:10" x14ac:dyDescent="0.35">
      <c r="A1504" t="s">
        <v>460</v>
      </c>
      <c r="B1504">
        <v>786930810</v>
      </c>
      <c r="C1504">
        <v>69</v>
      </c>
      <c r="D1504" s="1">
        <v>19503.75</v>
      </c>
      <c r="E1504" t="s">
        <v>741</v>
      </c>
      <c r="F1504" t="s">
        <v>644</v>
      </c>
      <c r="G1504" t="s">
        <v>2800</v>
      </c>
      <c r="H1504" s="3">
        <v>126886.3272</v>
      </c>
      <c r="I1504" s="3">
        <v>22289.698100000001</v>
      </c>
      <c r="J1504" t="s">
        <v>3203</v>
      </c>
    </row>
    <row r="1505" spans="1:10" x14ac:dyDescent="0.35">
      <c r="A1505" t="s">
        <v>3204</v>
      </c>
      <c r="B1505">
        <v>717666940</v>
      </c>
      <c r="C1505">
        <v>55</v>
      </c>
      <c r="D1505" s="1">
        <v>24617.25</v>
      </c>
      <c r="E1505" t="s">
        <v>741</v>
      </c>
      <c r="F1505" t="s">
        <v>511</v>
      </c>
      <c r="G1505" t="s">
        <v>2756</v>
      </c>
      <c r="H1505" s="3">
        <v>80956.107699999993</v>
      </c>
      <c r="I1505" s="3">
        <v>61526.641799999998</v>
      </c>
      <c r="J1505" t="s">
        <v>3205</v>
      </c>
    </row>
    <row r="1506" spans="1:10" x14ac:dyDescent="0.35">
      <c r="A1506" t="s">
        <v>3206</v>
      </c>
      <c r="B1506">
        <v>930816191</v>
      </c>
      <c r="C1506">
        <v>36</v>
      </c>
      <c r="D1506" s="1">
        <v>31557</v>
      </c>
      <c r="E1506" t="s">
        <v>741</v>
      </c>
      <c r="F1506" t="s">
        <v>189</v>
      </c>
      <c r="G1506" t="s">
        <v>2767</v>
      </c>
      <c r="H1506" s="3">
        <v>3210117.9989</v>
      </c>
      <c r="I1506" s="3">
        <v>708475.08700000006</v>
      </c>
      <c r="J1506" t="s">
        <v>3207</v>
      </c>
    </row>
    <row r="1507" spans="1:10" x14ac:dyDescent="0.35">
      <c r="A1507" t="s">
        <v>3208</v>
      </c>
      <c r="B1507">
        <v>949986365</v>
      </c>
      <c r="C1507">
        <v>71</v>
      </c>
      <c r="D1507" s="1">
        <v>18773.25</v>
      </c>
      <c r="E1507" t="s">
        <v>741</v>
      </c>
      <c r="F1507" t="s">
        <v>1017</v>
      </c>
      <c r="G1507" t="s">
        <v>2848</v>
      </c>
      <c r="H1507" s="3">
        <v>815334.42960000003</v>
      </c>
      <c r="I1507" s="3">
        <v>406707.99780000001</v>
      </c>
      <c r="J1507" t="s">
        <v>3209</v>
      </c>
    </row>
    <row r="1508" spans="1:10" x14ac:dyDescent="0.35">
      <c r="A1508" t="s">
        <v>3210</v>
      </c>
      <c r="B1508">
        <v>274445016</v>
      </c>
      <c r="C1508">
        <v>69</v>
      </c>
      <c r="D1508" s="1">
        <v>19503.75</v>
      </c>
      <c r="E1508" t="s">
        <v>741</v>
      </c>
      <c r="F1508" t="s">
        <v>211</v>
      </c>
      <c r="G1508" t="s">
        <v>2737</v>
      </c>
      <c r="H1508" s="3">
        <v>545505.68030000001</v>
      </c>
      <c r="I1508" s="3">
        <v>286478.4669</v>
      </c>
      <c r="J1508" t="s">
        <v>3211</v>
      </c>
    </row>
    <row r="1509" spans="1:10" x14ac:dyDescent="0.35">
      <c r="A1509" t="s">
        <v>3212</v>
      </c>
      <c r="B1509">
        <v>41359454</v>
      </c>
      <c r="C1509">
        <v>25</v>
      </c>
      <c r="D1509" s="1">
        <v>35574.75</v>
      </c>
      <c r="E1509" t="s">
        <v>741</v>
      </c>
      <c r="F1509" t="s">
        <v>75</v>
      </c>
      <c r="G1509" t="s">
        <v>2781</v>
      </c>
      <c r="H1509" s="3">
        <v>446223.12339999998</v>
      </c>
      <c r="I1509" s="3">
        <v>253157.25200000001</v>
      </c>
      <c r="J1509" t="s">
        <v>3213</v>
      </c>
    </row>
    <row r="1510" spans="1:10" x14ac:dyDescent="0.35">
      <c r="A1510" t="s">
        <v>3214</v>
      </c>
      <c r="B1510">
        <v>955904557</v>
      </c>
      <c r="C1510">
        <v>46</v>
      </c>
      <c r="D1510" s="1">
        <v>27904.5</v>
      </c>
      <c r="E1510" t="s">
        <v>741</v>
      </c>
      <c r="F1510" t="s">
        <v>205</v>
      </c>
      <c r="G1510" t="s">
        <v>2746</v>
      </c>
      <c r="H1510" s="3">
        <v>154325.5024</v>
      </c>
      <c r="I1510" s="3">
        <v>84364.607999999993</v>
      </c>
      <c r="J1510" t="s">
        <v>3215</v>
      </c>
    </row>
    <row r="1511" spans="1:10" x14ac:dyDescent="0.35">
      <c r="A1511" t="s">
        <v>3216</v>
      </c>
      <c r="B1511">
        <v>9780747</v>
      </c>
      <c r="C1511">
        <v>17</v>
      </c>
      <c r="D1511" s="1">
        <v>38496.75</v>
      </c>
      <c r="E1511" t="s">
        <v>741</v>
      </c>
      <c r="F1511" t="s">
        <v>147</v>
      </c>
      <c r="G1511" t="s">
        <v>2749</v>
      </c>
      <c r="H1511" s="3">
        <v>410358.75020000001</v>
      </c>
      <c r="I1511" s="3">
        <v>249553.76199999999</v>
      </c>
      <c r="J1511" t="s">
        <v>3217</v>
      </c>
    </row>
    <row r="1512" spans="1:10" x14ac:dyDescent="0.35">
      <c r="A1512" t="s">
        <v>3218</v>
      </c>
      <c r="B1512">
        <v>747067312</v>
      </c>
      <c r="C1512">
        <v>51</v>
      </c>
      <c r="D1512" s="1">
        <v>26078.25</v>
      </c>
      <c r="E1512" t="s">
        <v>741</v>
      </c>
      <c r="F1512" t="s">
        <v>444</v>
      </c>
      <c r="G1512" t="s">
        <v>2743</v>
      </c>
      <c r="H1512" s="3">
        <v>149967.92449999999</v>
      </c>
      <c r="I1512" s="3">
        <v>112149.9261</v>
      </c>
      <c r="J1512" t="s">
        <v>3219</v>
      </c>
    </row>
    <row r="1513" spans="1:10" x14ac:dyDescent="0.35">
      <c r="A1513" t="s">
        <v>3220</v>
      </c>
      <c r="B1513">
        <v>923530907</v>
      </c>
      <c r="C1513">
        <v>73</v>
      </c>
      <c r="D1513" s="1">
        <v>18042.75</v>
      </c>
      <c r="E1513" t="s">
        <v>741</v>
      </c>
      <c r="F1513" t="s">
        <v>424</v>
      </c>
      <c r="G1513" t="s">
        <v>2771</v>
      </c>
      <c r="H1513" s="3">
        <v>2214193.38</v>
      </c>
      <c r="I1513" s="3">
        <v>1141100.3740000001</v>
      </c>
      <c r="J1513" t="s">
        <v>3221</v>
      </c>
    </row>
    <row r="1514" spans="1:10" x14ac:dyDescent="0.35">
      <c r="A1514" t="s">
        <v>3222</v>
      </c>
      <c r="B1514">
        <v>939664703</v>
      </c>
      <c r="C1514">
        <v>45</v>
      </c>
      <c r="D1514" s="1">
        <v>28269.75</v>
      </c>
      <c r="E1514" t="s">
        <v>741</v>
      </c>
      <c r="F1514" t="s">
        <v>279</v>
      </c>
      <c r="G1514" t="s">
        <v>2767</v>
      </c>
      <c r="H1514" s="3">
        <v>1241580.5839</v>
      </c>
      <c r="I1514" s="3">
        <v>500401.3175</v>
      </c>
      <c r="J1514" t="s">
        <v>3223</v>
      </c>
    </row>
    <row r="1515" spans="1:10" x14ac:dyDescent="0.35">
      <c r="A1515" t="s">
        <v>3224</v>
      </c>
      <c r="B1515">
        <v>707899037</v>
      </c>
      <c r="C1515">
        <v>48</v>
      </c>
      <c r="D1515" s="1">
        <v>27174</v>
      </c>
      <c r="E1515" t="s">
        <v>741</v>
      </c>
      <c r="F1515" t="s">
        <v>585</v>
      </c>
      <c r="G1515" t="s">
        <v>2746</v>
      </c>
      <c r="H1515" s="3">
        <v>827446.84609999997</v>
      </c>
      <c r="I1515" s="3">
        <v>399309.83279999997</v>
      </c>
      <c r="J1515" t="s">
        <v>3225</v>
      </c>
    </row>
    <row r="1516" spans="1:10" x14ac:dyDescent="0.35">
      <c r="A1516" t="s">
        <v>3226</v>
      </c>
      <c r="B1516">
        <v>392790035</v>
      </c>
      <c r="C1516">
        <v>68</v>
      </c>
      <c r="D1516" s="1">
        <v>19869</v>
      </c>
      <c r="E1516" t="s">
        <v>741</v>
      </c>
      <c r="F1516" t="s">
        <v>810</v>
      </c>
      <c r="G1516" t="s">
        <v>2781</v>
      </c>
      <c r="H1516" s="3">
        <v>90353.829899999997</v>
      </c>
      <c r="I1516" s="3">
        <v>24274.5245</v>
      </c>
      <c r="J1516" t="s">
        <v>3227</v>
      </c>
    </row>
    <row r="1517" spans="1:10" x14ac:dyDescent="0.35">
      <c r="A1517" t="s">
        <v>3228</v>
      </c>
      <c r="B1517">
        <v>772426267</v>
      </c>
      <c r="C1517">
        <v>75</v>
      </c>
      <c r="D1517" s="1">
        <v>17312.25</v>
      </c>
      <c r="E1517" t="s">
        <v>741</v>
      </c>
      <c r="F1517" t="s">
        <v>547</v>
      </c>
      <c r="G1517" t="s">
        <v>2749</v>
      </c>
      <c r="H1517" s="3">
        <v>63984.192900000002</v>
      </c>
      <c r="I1517" s="3">
        <v>49267.828600000001</v>
      </c>
      <c r="J1517" t="s">
        <v>3229</v>
      </c>
    </row>
    <row r="1518" spans="1:10" x14ac:dyDescent="0.35">
      <c r="A1518" t="s">
        <v>3230</v>
      </c>
      <c r="B1518">
        <v>164641310</v>
      </c>
      <c r="C1518">
        <v>56</v>
      </c>
      <c r="D1518" s="1">
        <v>24252</v>
      </c>
      <c r="E1518" t="s">
        <v>741</v>
      </c>
      <c r="F1518" t="s">
        <v>48</v>
      </c>
      <c r="G1518" t="s">
        <v>2848</v>
      </c>
      <c r="H1518" s="3">
        <v>1904110.5555</v>
      </c>
      <c r="I1518" s="3">
        <v>412736.07669999998</v>
      </c>
      <c r="J1518" t="s">
        <v>3231</v>
      </c>
    </row>
    <row r="1519" spans="1:10" x14ac:dyDescent="0.35">
      <c r="A1519" t="s">
        <v>3232</v>
      </c>
      <c r="B1519">
        <v>282522462</v>
      </c>
      <c r="C1519">
        <v>72</v>
      </c>
      <c r="D1519" s="1">
        <v>18408</v>
      </c>
      <c r="E1519" t="s">
        <v>741</v>
      </c>
      <c r="F1519" t="s">
        <v>1104</v>
      </c>
      <c r="G1519" t="s">
        <v>2756</v>
      </c>
      <c r="H1519" s="3"/>
      <c r="J1519" t="s">
        <v>3233</v>
      </c>
    </row>
    <row r="1520" spans="1:10" x14ac:dyDescent="0.35">
      <c r="A1520" t="s">
        <v>3234</v>
      </c>
      <c r="B1520">
        <v>524107141</v>
      </c>
      <c r="C1520">
        <v>70</v>
      </c>
      <c r="D1520" s="1">
        <v>19138.5</v>
      </c>
      <c r="E1520" t="s">
        <v>741</v>
      </c>
      <c r="F1520" t="s">
        <v>713</v>
      </c>
      <c r="G1520" t="s">
        <v>2848</v>
      </c>
      <c r="H1520" s="3">
        <v>237131.9798</v>
      </c>
      <c r="I1520" s="3">
        <v>154474.54689999999</v>
      </c>
      <c r="J1520" t="s">
        <v>3235</v>
      </c>
    </row>
    <row r="1521" spans="1:10" x14ac:dyDescent="0.35">
      <c r="A1521" t="s">
        <v>3236</v>
      </c>
      <c r="B1521">
        <v>938793950</v>
      </c>
      <c r="C1521">
        <v>27</v>
      </c>
      <c r="D1521" s="1">
        <v>34844.25</v>
      </c>
      <c r="E1521" t="s">
        <v>741</v>
      </c>
      <c r="F1521" t="s">
        <v>1567</v>
      </c>
      <c r="G1521" t="s">
        <v>2800</v>
      </c>
      <c r="H1521" s="3">
        <v>948718.03500000003</v>
      </c>
      <c r="I1521" s="3">
        <v>239203.4406</v>
      </c>
      <c r="J1521" t="s">
        <v>3237</v>
      </c>
    </row>
    <row r="1522" spans="1:10" x14ac:dyDescent="0.35">
      <c r="A1522" t="s">
        <v>3238</v>
      </c>
      <c r="B1522">
        <v>247030328</v>
      </c>
      <c r="C1522">
        <v>69</v>
      </c>
      <c r="D1522" s="1">
        <v>19503.75</v>
      </c>
      <c r="E1522" t="s">
        <v>741</v>
      </c>
      <c r="F1522" t="s">
        <v>1544</v>
      </c>
      <c r="G1522" t="s">
        <v>2776</v>
      </c>
      <c r="H1522" s="3">
        <v>260867.38430000001</v>
      </c>
      <c r="I1522" s="3">
        <v>70013.439899999998</v>
      </c>
      <c r="J1522" t="s">
        <v>3239</v>
      </c>
    </row>
    <row r="1523" spans="1:10" x14ac:dyDescent="0.35">
      <c r="A1523" t="s">
        <v>1132</v>
      </c>
      <c r="B1523">
        <v>384914144</v>
      </c>
      <c r="C1523">
        <v>48</v>
      </c>
      <c r="D1523" s="1">
        <v>27174</v>
      </c>
      <c r="E1523" t="s">
        <v>741</v>
      </c>
      <c r="F1523" t="s">
        <v>347</v>
      </c>
      <c r="G1523" t="s">
        <v>2743</v>
      </c>
      <c r="H1523" s="3">
        <v>238841.5012</v>
      </c>
      <c r="I1523" s="3">
        <v>96893.654500000004</v>
      </c>
      <c r="J1523" t="s">
        <v>3240</v>
      </c>
    </row>
    <row r="1524" spans="1:10" x14ac:dyDescent="0.35">
      <c r="A1524" t="s">
        <v>3241</v>
      </c>
      <c r="B1524">
        <v>169981179</v>
      </c>
      <c r="C1524">
        <v>54</v>
      </c>
      <c r="D1524" s="1">
        <v>24982.5</v>
      </c>
      <c r="E1524" t="s">
        <v>741</v>
      </c>
      <c r="F1524" t="s">
        <v>54</v>
      </c>
      <c r="G1524" t="s">
        <v>2771</v>
      </c>
      <c r="H1524" s="3">
        <v>1485047.9295000001</v>
      </c>
      <c r="I1524" s="3">
        <v>307756.6433</v>
      </c>
      <c r="J1524" t="s">
        <v>3242</v>
      </c>
    </row>
    <row r="1525" spans="1:10" x14ac:dyDescent="0.35">
      <c r="A1525" t="s">
        <v>3243</v>
      </c>
      <c r="B1525">
        <v>65997466</v>
      </c>
      <c r="C1525">
        <v>18</v>
      </c>
      <c r="D1525" s="1">
        <v>38131.5</v>
      </c>
      <c r="E1525" t="s">
        <v>741</v>
      </c>
      <c r="F1525" t="s">
        <v>968</v>
      </c>
      <c r="G1525" t="s">
        <v>2743</v>
      </c>
      <c r="H1525" s="3">
        <v>63685.813199999997</v>
      </c>
      <c r="I1525" s="3">
        <v>43186.9421</v>
      </c>
      <c r="J1525" t="s">
        <v>3244</v>
      </c>
    </row>
    <row r="1526" spans="1:10" x14ac:dyDescent="0.35">
      <c r="A1526" t="s">
        <v>3245</v>
      </c>
      <c r="B1526">
        <v>46822267</v>
      </c>
      <c r="C1526">
        <v>60</v>
      </c>
      <c r="D1526" s="1">
        <v>22791</v>
      </c>
      <c r="E1526" t="s">
        <v>741</v>
      </c>
      <c r="F1526" t="s">
        <v>269</v>
      </c>
      <c r="G1526" t="s">
        <v>2749</v>
      </c>
      <c r="H1526" s="3">
        <v>229116.19500000001</v>
      </c>
      <c r="I1526" s="3">
        <v>60715.791700000002</v>
      </c>
      <c r="J1526" t="s">
        <v>3246</v>
      </c>
    </row>
    <row r="1527" spans="1:10" x14ac:dyDescent="0.35">
      <c r="A1527" t="s">
        <v>3247</v>
      </c>
      <c r="B1527">
        <v>57264897</v>
      </c>
      <c r="C1527">
        <v>51</v>
      </c>
      <c r="D1527" s="1">
        <v>26078.25</v>
      </c>
      <c r="E1527" t="s">
        <v>741</v>
      </c>
      <c r="F1527" t="s">
        <v>163</v>
      </c>
      <c r="G1527" t="s">
        <v>2771</v>
      </c>
      <c r="H1527" s="3">
        <v>176252.2622</v>
      </c>
      <c r="I1527" s="3">
        <v>57485.353199999998</v>
      </c>
      <c r="J1527" t="s">
        <v>3248</v>
      </c>
    </row>
    <row r="1528" spans="1:10" x14ac:dyDescent="0.35">
      <c r="A1528" t="s">
        <v>3249</v>
      </c>
      <c r="B1528">
        <v>55291105</v>
      </c>
      <c r="C1528">
        <v>77</v>
      </c>
      <c r="D1528" s="1">
        <v>16581.75</v>
      </c>
      <c r="E1528" t="s">
        <v>741</v>
      </c>
      <c r="F1528" t="s">
        <v>456</v>
      </c>
      <c r="G1528" t="s">
        <v>2781</v>
      </c>
      <c r="H1528" s="3">
        <v>519360.19309999997</v>
      </c>
      <c r="I1528" s="3">
        <v>80527.6011</v>
      </c>
      <c r="J1528" t="s">
        <v>3250</v>
      </c>
    </row>
    <row r="1529" spans="1:10" x14ac:dyDescent="0.35">
      <c r="A1529" t="s">
        <v>3251</v>
      </c>
      <c r="B1529">
        <v>215370104</v>
      </c>
      <c r="C1529">
        <v>62</v>
      </c>
      <c r="D1529" s="1">
        <v>22060.5</v>
      </c>
      <c r="E1529" t="s">
        <v>741</v>
      </c>
      <c r="F1529" t="s">
        <v>886</v>
      </c>
      <c r="G1529" t="s">
        <v>2776</v>
      </c>
      <c r="H1529" s="3">
        <v>1028685.153</v>
      </c>
      <c r="I1529" s="3">
        <v>633949.01969999995</v>
      </c>
      <c r="J1529" t="s">
        <v>3252</v>
      </c>
    </row>
    <row r="1530" spans="1:10" x14ac:dyDescent="0.35">
      <c r="A1530" t="s">
        <v>3253</v>
      </c>
      <c r="B1530">
        <v>586460989</v>
      </c>
      <c r="C1530">
        <v>25</v>
      </c>
      <c r="D1530" s="1">
        <v>35574.75</v>
      </c>
      <c r="E1530" t="s">
        <v>741</v>
      </c>
      <c r="F1530" t="s">
        <v>482</v>
      </c>
      <c r="G1530" t="s">
        <v>2746</v>
      </c>
      <c r="H1530" s="3">
        <v>2048428.6684000001</v>
      </c>
      <c r="I1530" s="3">
        <v>479426.12959999999</v>
      </c>
      <c r="J1530" t="s">
        <v>3254</v>
      </c>
    </row>
    <row r="1531" spans="1:10" x14ac:dyDescent="0.35">
      <c r="A1531" t="s">
        <v>3255</v>
      </c>
      <c r="B1531">
        <v>758880525</v>
      </c>
      <c r="C1531">
        <v>85</v>
      </c>
      <c r="D1531" s="1">
        <v>13659.75</v>
      </c>
      <c r="E1531" t="s">
        <v>741</v>
      </c>
      <c r="F1531" t="s">
        <v>12</v>
      </c>
      <c r="G1531" t="s">
        <v>2848</v>
      </c>
      <c r="H1531" s="3">
        <v>955300.50280000002</v>
      </c>
      <c r="I1531" s="3">
        <v>207918.34469999999</v>
      </c>
      <c r="J1531" t="s">
        <v>3256</v>
      </c>
    </row>
    <row r="1532" spans="1:10" x14ac:dyDescent="0.35">
      <c r="A1532" t="s">
        <v>3257</v>
      </c>
      <c r="B1532">
        <v>850570265</v>
      </c>
      <c r="C1532">
        <v>79</v>
      </c>
      <c r="D1532" s="1">
        <v>15851.25</v>
      </c>
      <c r="E1532" t="s">
        <v>741</v>
      </c>
      <c r="F1532" t="s">
        <v>1070</v>
      </c>
      <c r="G1532" t="s">
        <v>2756</v>
      </c>
      <c r="H1532" s="3">
        <v>340772.8247</v>
      </c>
      <c r="I1532" s="3">
        <v>138580.94870000001</v>
      </c>
      <c r="J1532" t="s">
        <v>3258</v>
      </c>
    </row>
    <row r="1533" spans="1:10" x14ac:dyDescent="0.35">
      <c r="A1533" t="s">
        <v>3259</v>
      </c>
      <c r="B1533">
        <v>794596039</v>
      </c>
      <c r="C1533">
        <v>19</v>
      </c>
      <c r="D1533" s="1">
        <v>37766.25</v>
      </c>
      <c r="E1533" t="s">
        <v>741</v>
      </c>
      <c r="F1533" t="s">
        <v>42</v>
      </c>
      <c r="G1533" t="s">
        <v>2764</v>
      </c>
      <c r="H1533" s="3">
        <v>585083.66</v>
      </c>
      <c r="I1533" s="3">
        <v>218528.747</v>
      </c>
      <c r="J1533" t="s">
        <v>3260</v>
      </c>
    </row>
    <row r="1534" spans="1:10" x14ac:dyDescent="0.35">
      <c r="A1534" t="s">
        <v>3261</v>
      </c>
      <c r="B1534">
        <v>941700699</v>
      </c>
      <c r="C1534">
        <v>69</v>
      </c>
      <c r="D1534" s="1">
        <v>19503.75</v>
      </c>
      <c r="E1534" t="s">
        <v>741</v>
      </c>
      <c r="F1534" t="s">
        <v>54</v>
      </c>
      <c r="G1534" t="s">
        <v>2756</v>
      </c>
      <c r="H1534" s="3">
        <v>358100.58880000003</v>
      </c>
      <c r="I1534" s="3">
        <v>162841.53090000001</v>
      </c>
      <c r="J1534" t="s">
        <v>3262</v>
      </c>
    </row>
    <row r="1535" spans="1:10" x14ac:dyDescent="0.35">
      <c r="A1535" t="s">
        <v>3263</v>
      </c>
      <c r="B1535">
        <v>255215146</v>
      </c>
      <c r="C1535">
        <v>45</v>
      </c>
      <c r="D1535" s="1">
        <v>28269.75</v>
      </c>
      <c r="E1535" t="s">
        <v>741</v>
      </c>
      <c r="F1535" t="s">
        <v>1308</v>
      </c>
      <c r="G1535" t="s">
        <v>2756</v>
      </c>
      <c r="H1535" s="3">
        <v>153777.14540000001</v>
      </c>
      <c r="I1535" s="3">
        <v>96286.075800000006</v>
      </c>
      <c r="J1535" t="s">
        <v>3264</v>
      </c>
    </row>
    <row r="1536" spans="1:10" x14ac:dyDescent="0.35">
      <c r="A1536" t="s">
        <v>3265</v>
      </c>
      <c r="B1536">
        <v>619850014</v>
      </c>
      <c r="C1536">
        <v>63</v>
      </c>
      <c r="D1536" s="1">
        <v>21695.25</v>
      </c>
      <c r="E1536" t="s">
        <v>741</v>
      </c>
      <c r="F1536" t="s">
        <v>139</v>
      </c>
      <c r="G1536" t="s">
        <v>2781</v>
      </c>
      <c r="H1536" s="3">
        <v>666451.20889999997</v>
      </c>
      <c r="I1536" s="3">
        <v>120599.3092</v>
      </c>
      <c r="J1536" t="s">
        <v>3266</v>
      </c>
    </row>
    <row r="1537" spans="1:10" x14ac:dyDescent="0.35">
      <c r="A1537" t="s">
        <v>3267</v>
      </c>
      <c r="B1537">
        <v>305148262</v>
      </c>
      <c r="C1537">
        <v>71</v>
      </c>
      <c r="D1537" s="1">
        <v>18773.25</v>
      </c>
      <c r="E1537" t="s">
        <v>741</v>
      </c>
      <c r="F1537" t="s">
        <v>596</v>
      </c>
      <c r="G1537" t="s">
        <v>2749</v>
      </c>
      <c r="H1537" s="3">
        <v>1020279.1817</v>
      </c>
      <c r="I1537" s="3">
        <v>513823.93229999999</v>
      </c>
      <c r="J1537" t="s">
        <v>3268</v>
      </c>
    </row>
    <row r="1538" spans="1:10" x14ac:dyDescent="0.35">
      <c r="A1538" t="s">
        <v>3269</v>
      </c>
      <c r="B1538">
        <v>939260509</v>
      </c>
      <c r="C1538">
        <v>53</v>
      </c>
      <c r="D1538" s="1">
        <v>25347.75</v>
      </c>
      <c r="E1538" t="s">
        <v>741</v>
      </c>
      <c r="F1538" t="s">
        <v>905</v>
      </c>
      <c r="G1538" t="s">
        <v>2771</v>
      </c>
      <c r="H1538" s="3">
        <v>740926.48670000001</v>
      </c>
      <c r="I1538" s="3">
        <v>690433.71869999997</v>
      </c>
      <c r="J1538" t="s">
        <v>3270</v>
      </c>
    </row>
    <row r="1539" spans="1:10" x14ac:dyDescent="0.35">
      <c r="A1539" t="s">
        <v>3271</v>
      </c>
      <c r="B1539">
        <v>547132319</v>
      </c>
      <c r="C1539">
        <v>75</v>
      </c>
      <c r="D1539" s="1">
        <v>17312.25</v>
      </c>
      <c r="E1539" t="s">
        <v>741</v>
      </c>
      <c r="F1539" t="s">
        <v>406</v>
      </c>
      <c r="G1539" t="s">
        <v>2743</v>
      </c>
      <c r="H1539" s="3">
        <v>1030505.47</v>
      </c>
      <c r="I1539" s="3">
        <v>427659.77</v>
      </c>
      <c r="J1539" t="s">
        <v>3272</v>
      </c>
    </row>
    <row r="1540" spans="1:10" x14ac:dyDescent="0.35">
      <c r="A1540" t="s">
        <v>3273</v>
      </c>
      <c r="B1540">
        <v>526139831</v>
      </c>
      <c r="C1540">
        <v>63</v>
      </c>
      <c r="D1540" s="1">
        <v>21695.25</v>
      </c>
      <c r="E1540" t="s">
        <v>741</v>
      </c>
      <c r="F1540" t="s">
        <v>326</v>
      </c>
      <c r="G1540" t="s">
        <v>2848</v>
      </c>
      <c r="H1540" s="3">
        <v>310314.51730000001</v>
      </c>
      <c r="I1540" s="3">
        <v>40738.7264</v>
      </c>
      <c r="J1540" t="s">
        <v>3274</v>
      </c>
    </row>
    <row r="1541" spans="1:10" x14ac:dyDescent="0.35">
      <c r="A1541" t="s">
        <v>3275</v>
      </c>
      <c r="B1541">
        <v>135642253</v>
      </c>
      <c r="C1541">
        <v>27</v>
      </c>
      <c r="D1541" s="1">
        <v>34844.25</v>
      </c>
      <c r="E1541" t="s">
        <v>741</v>
      </c>
      <c r="F1541" t="s">
        <v>127</v>
      </c>
      <c r="G1541" t="s">
        <v>2764</v>
      </c>
      <c r="H1541" s="3">
        <v>784168.26639999996</v>
      </c>
      <c r="I1541" s="3">
        <v>228626.9227</v>
      </c>
      <c r="J1541" t="s">
        <v>3276</v>
      </c>
    </row>
    <row r="1542" spans="1:10" x14ac:dyDescent="0.35">
      <c r="A1542" t="s">
        <v>3277</v>
      </c>
      <c r="B1542">
        <v>193355727</v>
      </c>
      <c r="C1542">
        <v>37</v>
      </c>
      <c r="D1542" s="1">
        <v>31191.75</v>
      </c>
      <c r="E1542" t="s">
        <v>741</v>
      </c>
      <c r="F1542" t="s">
        <v>585</v>
      </c>
      <c r="G1542" t="s">
        <v>2749</v>
      </c>
      <c r="H1542" s="3">
        <v>2069961.0974999999</v>
      </c>
      <c r="I1542" s="3">
        <v>786446.29350000003</v>
      </c>
      <c r="J1542" t="s">
        <v>3278</v>
      </c>
    </row>
    <row r="1543" spans="1:10" x14ac:dyDescent="0.35">
      <c r="A1543" t="s">
        <v>3279</v>
      </c>
      <c r="B1543">
        <v>657167234</v>
      </c>
      <c r="C1543">
        <v>59</v>
      </c>
      <c r="D1543" s="1">
        <v>23156.25</v>
      </c>
      <c r="E1543" t="s">
        <v>741</v>
      </c>
      <c r="F1543" t="s">
        <v>585</v>
      </c>
      <c r="G1543" t="s">
        <v>2759</v>
      </c>
      <c r="H1543" s="3">
        <v>391486.783</v>
      </c>
      <c r="I1543" s="3">
        <v>34330.379399999998</v>
      </c>
      <c r="J1543" t="s">
        <v>3280</v>
      </c>
    </row>
    <row r="1544" spans="1:10" x14ac:dyDescent="0.35">
      <c r="A1544" t="s">
        <v>3281</v>
      </c>
      <c r="B1544">
        <v>165563667</v>
      </c>
      <c r="C1544">
        <v>69</v>
      </c>
      <c r="D1544" s="1">
        <v>19503.75</v>
      </c>
      <c r="E1544" t="s">
        <v>741</v>
      </c>
      <c r="F1544" t="s">
        <v>166</v>
      </c>
      <c r="G1544" t="s">
        <v>2800</v>
      </c>
      <c r="H1544" s="3">
        <v>1719012.0016999999</v>
      </c>
      <c r="I1544" s="3">
        <v>408324.22070000001</v>
      </c>
      <c r="J1544" t="s">
        <v>3282</v>
      </c>
    </row>
    <row r="1545" spans="1:10" x14ac:dyDescent="0.35">
      <c r="A1545" t="s">
        <v>3283</v>
      </c>
      <c r="B1545">
        <v>126353147</v>
      </c>
      <c r="C1545">
        <v>60</v>
      </c>
      <c r="D1545" s="1">
        <v>22791</v>
      </c>
      <c r="E1545" t="s">
        <v>741</v>
      </c>
      <c r="F1545" t="s">
        <v>708</v>
      </c>
      <c r="G1545" t="s">
        <v>2771</v>
      </c>
      <c r="H1545" s="3">
        <v>862135.02370000002</v>
      </c>
      <c r="I1545" s="3">
        <v>256386.55929999999</v>
      </c>
      <c r="J1545" t="s">
        <v>3284</v>
      </c>
    </row>
    <row r="1546" spans="1:10" x14ac:dyDescent="0.35">
      <c r="A1546" t="s">
        <v>3285</v>
      </c>
      <c r="B1546">
        <v>506939356</v>
      </c>
      <c r="C1546">
        <v>67</v>
      </c>
      <c r="D1546" s="1">
        <v>20234.25</v>
      </c>
      <c r="E1546" t="s">
        <v>741</v>
      </c>
      <c r="F1546" t="s">
        <v>1151</v>
      </c>
      <c r="G1546" t="s">
        <v>2848</v>
      </c>
      <c r="H1546" s="3">
        <v>170981.82139999999</v>
      </c>
      <c r="I1546" s="3">
        <v>51535.932500000003</v>
      </c>
      <c r="J1546" t="s">
        <v>3286</v>
      </c>
    </row>
    <row r="1547" spans="1:10" x14ac:dyDescent="0.35">
      <c r="A1547" t="s">
        <v>3287</v>
      </c>
      <c r="B1547">
        <v>309942505</v>
      </c>
      <c r="C1547">
        <v>47</v>
      </c>
      <c r="D1547" s="1">
        <v>27539.25</v>
      </c>
      <c r="E1547" t="s">
        <v>741</v>
      </c>
      <c r="F1547" t="s">
        <v>60</v>
      </c>
      <c r="G1547" t="s">
        <v>2737</v>
      </c>
      <c r="H1547" s="3">
        <v>229477.32610000001</v>
      </c>
      <c r="I1547" s="3">
        <v>87840.434699999998</v>
      </c>
      <c r="J1547" t="s">
        <v>3288</v>
      </c>
    </row>
    <row r="1548" spans="1:10" x14ac:dyDescent="0.35">
      <c r="A1548" t="s">
        <v>3289</v>
      </c>
      <c r="B1548">
        <v>7318552</v>
      </c>
      <c r="C1548">
        <v>51</v>
      </c>
      <c r="D1548" s="1">
        <v>26078.25</v>
      </c>
      <c r="E1548" t="s">
        <v>741</v>
      </c>
      <c r="F1548" t="s">
        <v>54</v>
      </c>
      <c r="G1548" t="s">
        <v>2737</v>
      </c>
      <c r="H1548" s="3">
        <v>2720079.9</v>
      </c>
      <c r="I1548" s="3">
        <v>1348615.6144000001</v>
      </c>
      <c r="J1548" t="s">
        <v>3290</v>
      </c>
    </row>
    <row r="1549" spans="1:10" x14ac:dyDescent="0.35">
      <c r="A1549" t="s">
        <v>3291</v>
      </c>
      <c r="B1549">
        <v>265889402</v>
      </c>
      <c r="C1549">
        <v>25</v>
      </c>
      <c r="D1549" s="1">
        <v>35574.75</v>
      </c>
      <c r="E1549" t="s">
        <v>741</v>
      </c>
      <c r="F1549" t="s">
        <v>424</v>
      </c>
      <c r="G1549" t="s">
        <v>2756</v>
      </c>
      <c r="H1549" s="3">
        <v>350878.55849999998</v>
      </c>
      <c r="I1549" s="3">
        <v>190084.6452</v>
      </c>
      <c r="J1549" t="s">
        <v>3292</v>
      </c>
    </row>
    <row r="1550" spans="1:10" x14ac:dyDescent="0.35">
      <c r="A1550" t="s">
        <v>3293</v>
      </c>
      <c r="B1550">
        <v>838487517</v>
      </c>
      <c r="C1550">
        <v>28</v>
      </c>
      <c r="D1550" s="1">
        <v>34479</v>
      </c>
      <c r="E1550" t="s">
        <v>741</v>
      </c>
      <c r="F1550" t="s">
        <v>550</v>
      </c>
      <c r="G1550" t="s">
        <v>2767</v>
      </c>
      <c r="H1550" s="3">
        <v>650368.82109999994</v>
      </c>
      <c r="I1550" s="3">
        <v>355684.4656</v>
      </c>
      <c r="J1550" t="s">
        <v>3294</v>
      </c>
    </row>
    <row r="1551" spans="1:10" x14ac:dyDescent="0.35">
      <c r="A1551" t="s">
        <v>3295</v>
      </c>
      <c r="B1551">
        <v>778489603</v>
      </c>
      <c r="C1551">
        <v>74</v>
      </c>
      <c r="D1551" s="1">
        <v>17677.5</v>
      </c>
      <c r="E1551" t="s">
        <v>741</v>
      </c>
      <c r="F1551" t="s">
        <v>883</v>
      </c>
      <c r="G1551" t="s">
        <v>2734</v>
      </c>
      <c r="H1551" s="3">
        <v>290795.53200000001</v>
      </c>
      <c r="I1551" s="3">
        <v>44346.318599999999</v>
      </c>
      <c r="J1551" t="s">
        <v>3296</v>
      </c>
    </row>
    <row r="1552" spans="1:10" x14ac:dyDescent="0.35">
      <c r="A1552" t="s">
        <v>3297</v>
      </c>
      <c r="B1552">
        <v>10934082</v>
      </c>
      <c r="C1552">
        <v>30</v>
      </c>
      <c r="D1552" s="1">
        <v>33748.5</v>
      </c>
      <c r="E1552" t="s">
        <v>741</v>
      </c>
      <c r="F1552" t="s">
        <v>968</v>
      </c>
      <c r="G1552" t="s">
        <v>2771</v>
      </c>
      <c r="H1552" s="3">
        <v>226675.84390000001</v>
      </c>
      <c r="I1552" s="3">
        <v>56240.114800000003</v>
      </c>
      <c r="J1552" t="s">
        <v>3298</v>
      </c>
    </row>
    <row r="1553" spans="1:10" x14ac:dyDescent="0.35">
      <c r="A1553" t="s">
        <v>3299</v>
      </c>
      <c r="B1553">
        <v>249336167</v>
      </c>
      <c r="C1553">
        <v>34</v>
      </c>
      <c r="D1553" s="1">
        <v>32287.5</v>
      </c>
      <c r="E1553" t="s">
        <v>741</v>
      </c>
      <c r="F1553" t="s">
        <v>1186</v>
      </c>
      <c r="G1553" t="s">
        <v>2743</v>
      </c>
      <c r="H1553" s="3">
        <v>762603.37749999994</v>
      </c>
      <c r="I1553" s="3">
        <v>400790.44170000002</v>
      </c>
      <c r="J1553" t="s">
        <v>3300</v>
      </c>
    </row>
    <row r="1554" spans="1:10" x14ac:dyDescent="0.35">
      <c r="A1554" t="s">
        <v>3301</v>
      </c>
      <c r="B1554">
        <v>1827488</v>
      </c>
      <c r="C1554">
        <v>49</v>
      </c>
      <c r="D1554" s="1">
        <v>26808.75</v>
      </c>
      <c r="E1554" t="s">
        <v>741</v>
      </c>
      <c r="F1554" t="s">
        <v>687</v>
      </c>
      <c r="G1554" t="s">
        <v>2746</v>
      </c>
      <c r="H1554" s="3">
        <v>426895.02490000002</v>
      </c>
      <c r="I1554" s="3">
        <v>122822.7635</v>
      </c>
      <c r="J1554" t="s">
        <v>3302</v>
      </c>
    </row>
    <row r="1555" spans="1:10" x14ac:dyDescent="0.35">
      <c r="A1555" t="s">
        <v>3303</v>
      </c>
      <c r="B1555">
        <v>947446211</v>
      </c>
      <c r="C1555">
        <v>28</v>
      </c>
      <c r="D1555" s="1">
        <v>34479</v>
      </c>
      <c r="E1555" t="s">
        <v>741</v>
      </c>
      <c r="F1555" t="s">
        <v>679</v>
      </c>
      <c r="G1555" t="s">
        <v>2737</v>
      </c>
      <c r="H1555" s="3">
        <v>123393.78170000001</v>
      </c>
      <c r="I1555" s="3">
        <v>73656.595799999996</v>
      </c>
      <c r="J1555" t="s">
        <v>3304</v>
      </c>
    </row>
    <row r="1556" spans="1:10" x14ac:dyDescent="0.35">
      <c r="A1556" t="s">
        <v>3305</v>
      </c>
      <c r="B1556">
        <v>420838516</v>
      </c>
      <c r="C1556">
        <v>83</v>
      </c>
      <c r="D1556" s="1">
        <v>14390.25</v>
      </c>
      <c r="E1556" t="s">
        <v>741</v>
      </c>
      <c r="F1556" t="s">
        <v>651</v>
      </c>
      <c r="G1556" t="s">
        <v>2764</v>
      </c>
      <c r="H1556" s="3">
        <v>1685740.6991999999</v>
      </c>
      <c r="I1556" s="3">
        <v>948229.1433</v>
      </c>
      <c r="J1556" t="s">
        <v>3306</v>
      </c>
    </row>
    <row r="1557" spans="1:10" x14ac:dyDescent="0.35">
      <c r="A1557" t="s">
        <v>3307</v>
      </c>
      <c r="B1557">
        <v>288641241</v>
      </c>
      <c r="C1557">
        <v>30</v>
      </c>
      <c r="D1557" s="1">
        <v>33748.5</v>
      </c>
      <c r="E1557" t="s">
        <v>741</v>
      </c>
      <c r="F1557" t="s">
        <v>1222</v>
      </c>
      <c r="G1557" t="s">
        <v>2746</v>
      </c>
      <c r="H1557" s="3">
        <v>1309431.5622</v>
      </c>
      <c r="I1557" s="3">
        <v>285210.56219999999</v>
      </c>
      <c r="J1557" t="s">
        <v>3308</v>
      </c>
    </row>
    <row r="1558" spans="1:10" x14ac:dyDescent="0.35">
      <c r="A1558" t="s">
        <v>3309</v>
      </c>
      <c r="B1558">
        <v>721292067</v>
      </c>
      <c r="C1558">
        <v>21</v>
      </c>
      <c r="D1558" s="1">
        <v>37035.75</v>
      </c>
      <c r="E1558" t="s">
        <v>741</v>
      </c>
      <c r="F1558" t="s">
        <v>671</v>
      </c>
      <c r="G1558" t="s">
        <v>2749</v>
      </c>
      <c r="H1558" s="3">
        <v>1936626.2784</v>
      </c>
      <c r="I1558" s="3">
        <v>245467.38080000001</v>
      </c>
      <c r="J1558" t="s">
        <v>1240</v>
      </c>
    </row>
    <row r="1559" spans="1:10" x14ac:dyDescent="0.35">
      <c r="A1559" t="s">
        <v>3310</v>
      </c>
      <c r="B1559">
        <v>855530996</v>
      </c>
      <c r="C1559">
        <v>60</v>
      </c>
      <c r="D1559" s="1">
        <v>22791</v>
      </c>
      <c r="E1559" t="s">
        <v>741</v>
      </c>
      <c r="F1559" t="s">
        <v>526</v>
      </c>
      <c r="G1559" t="s">
        <v>2848</v>
      </c>
      <c r="H1559" s="3">
        <v>123081.3422</v>
      </c>
      <c r="I1559" s="3">
        <v>42295.224900000001</v>
      </c>
      <c r="J1559" t="s">
        <v>3311</v>
      </c>
    </row>
    <row r="1560" spans="1:10" x14ac:dyDescent="0.35">
      <c r="A1560" t="s">
        <v>3312</v>
      </c>
      <c r="B1560">
        <v>274284636</v>
      </c>
      <c r="C1560">
        <v>53</v>
      </c>
      <c r="D1560" s="1">
        <v>25347.75</v>
      </c>
      <c r="E1560" t="s">
        <v>741</v>
      </c>
      <c r="F1560" t="s">
        <v>28</v>
      </c>
      <c r="G1560" t="s">
        <v>2743</v>
      </c>
      <c r="H1560" s="3">
        <v>394022.58730000001</v>
      </c>
      <c r="I1560" s="3">
        <v>276559.25</v>
      </c>
      <c r="J1560" t="s">
        <v>3313</v>
      </c>
    </row>
    <row r="1561" spans="1:10" x14ac:dyDescent="0.35">
      <c r="A1561" t="s">
        <v>3314</v>
      </c>
      <c r="B1561">
        <v>466022540</v>
      </c>
      <c r="C1561">
        <v>45</v>
      </c>
      <c r="D1561" s="1">
        <v>28269.75</v>
      </c>
      <c r="E1561" t="s">
        <v>741</v>
      </c>
      <c r="F1561" t="s">
        <v>687</v>
      </c>
      <c r="G1561" t="s">
        <v>2771</v>
      </c>
      <c r="H1561" s="3">
        <v>1492675.3714999999</v>
      </c>
      <c r="I1561" s="3">
        <v>373931.52370000002</v>
      </c>
      <c r="J1561" t="s">
        <v>3315</v>
      </c>
    </row>
    <row r="1562" spans="1:10" x14ac:dyDescent="0.35">
      <c r="A1562" t="s">
        <v>3316</v>
      </c>
      <c r="B1562">
        <v>771715932</v>
      </c>
      <c r="C1562">
        <v>74</v>
      </c>
      <c r="D1562" s="1">
        <v>17677.5</v>
      </c>
      <c r="E1562" t="s">
        <v>741</v>
      </c>
      <c r="F1562" t="s">
        <v>1043</v>
      </c>
      <c r="G1562" t="s">
        <v>2756</v>
      </c>
      <c r="H1562" s="3">
        <v>250481.40729999999</v>
      </c>
      <c r="I1562" s="3">
        <v>232264.57769999999</v>
      </c>
      <c r="J1562" t="s">
        <v>3317</v>
      </c>
    </row>
    <row r="1563" spans="1:10" x14ac:dyDescent="0.35">
      <c r="A1563" t="s">
        <v>3318</v>
      </c>
      <c r="B1563">
        <v>880721948</v>
      </c>
      <c r="C1563">
        <v>65</v>
      </c>
      <c r="D1563" s="1">
        <v>20964.75</v>
      </c>
      <c r="E1563" t="s">
        <v>741</v>
      </c>
      <c r="F1563" t="s">
        <v>533</v>
      </c>
      <c r="G1563" t="s">
        <v>2776</v>
      </c>
      <c r="H1563" s="3">
        <v>1392924.8885999999</v>
      </c>
      <c r="I1563" s="3">
        <v>330016.05050000001</v>
      </c>
      <c r="J1563" t="s">
        <v>3319</v>
      </c>
    </row>
    <row r="1564" spans="1:10" x14ac:dyDescent="0.35">
      <c r="A1564" t="s">
        <v>3320</v>
      </c>
      <c r="B1564">
        <v>714119030</v>
      </c>
      <c r="C1564">
        <v>32</v>
      </c>
      <c r="D1564" s="1">
        <v>33018</v>
      </c>
      <c r="E1564" t="s">
        <v>741</v>
      </c>
      <c r="F1564" t="s">
        <v>665</v>
      </c>
      <c r="G1564" t="s">
        <v>2781</v>
      </c>
      <c r="H1564" s="3">
        <v>195183.25709999999</v>
      </c>
      <c r="I1564" s="3">
        <v>99887.902199999997</v>
      </c>
      <c r="J1564" t="s">
        <v>2946</v>
      </c>
    </row>
    <row r="1565" spans="1:10" x14ac:dyDescent="0.35">
      <c r="A1565" t="s">
        <v>3321</v>
      </c>
      <c r="B1565">
        <v>737120145</v>
      </c>
      <c r="C1565">
        <v>81</v>
      </c>
      <c r="D1565" s="1">
        <v>15120.75</v>
      </c>
      <c r="E1565" t="s">
        <v>741</v>
      </c>
      <c r="F1565" t="s">
        <v>95</v>
      </c>
      <c r="G1565" t="s">
        <v>2759</v>
      </c>
      <c r="H1565" s="3">
        <v>166547.67360000001</v>
      </c>
      <c r="I1565" s="3">
        <v>38909.700199999999</v>
      </c>
      <c r="J1565" t="s">
        <v>3322</v>
      </c>
    </row>
    <row r="1566" spans="1:10" x14ac:dyDescent="0.35">
      <c r="A1566" t="s">
        <v>3323</v>
      </c>
      <c r="B1566">
        <v>560683336</v>
      </c>
      <c r="C1566">
        <v>81</v>
      </c>
      <c r="D1566" s="1">
        <v>15120.75</v>
      </c>
      <c r="E1566" t="s">
        <v>741</v>
      </c>
      <c r="F1566" t="s">
        <v>19</v>
      </c>
      <c r="G1566" t="s">
        <v>2749</v>
      </c>
      <c r="H1566" s="3">
        <v>86494.073699999994</v>
      </c>
      <c r="I1566" s="3">
        <v>77788.863700000002</v>
      </c>
      <c r="J1566" t="s">
        <v>3211</v>
      </c>
    </row>
    <row r="1567" spans="1:10" x14ac:dyDescent="0.35">
      <c r="A1567" t="s">
        <v>3324</v>
      </c>
      <c r="B1567">
        <v>827906116</v>
      </c>
      <c r="C1567">
        <v>80</v>
      </c>
      <c r="D1567" s="1">
        <v>15486</v>
      </c>
      <c r="E1567" t="s">
        <v>741</v>
      </c>
      <c r="F1567" t="s">
        <v>708</v>
      </c>
      <c r="G1567" t="s">
        <v>2848</v>
      </c>
      <c r="H1567" s="3">
        <v>415274.03739999997</v>
      </c>
      <c r="I1567" s="3">
        <v>58540.243300000002</v>
      </c>
      <c r="J1567" t="s">
        <v>3325</v>
      </c>
    </row>
    <row r="1568" spans="1:10" x14ac:dyDescent="0.35">
      <c r="A1568" t="s">
        <v>3326</v>
      </c>
      <c r="B1568">
        <v>818514758</v>
      </c>
      <c r="C1568">
        <v>41</v>
      </c>
      <c r="D1568" s="1">
        <v>29730.75</v>
      </c>
      <c r="E1568" t="s">
        <v>741</v>
      </c>
      <c r="F1568" t="s">
        <v>596</v>
      </c>
      <c r="G1568" t="s">
        <v>2776</v>
      </c>
      <c r="H1568" s="3">
        <v>213338.1845</v>
      </c>
      <c r="I1568" s="3">
        <v>39376.133500000004</v>
      </c>
      <c r="J1568" t="s">
        <v>3327</v>
      </c>
    </row>
    <row r="1569" spans="1:10" x14ac:dyDescent="0.35">
      <c r="A1569" t="s">
        <v>3328</v>
      </c>
      <c r="B1569">
        <v>757839652</v>
      </c>
      <c r="C1569">
        <v>17</v>
      </c>
      <c r="D1569" s="1">
        <v>38496.75</v>
      </c>
      <c r="E1569" t="s">
        <v>741</v>
      </c>
      <c r="F1569" t="s">
        <v>424</v>
      </c>
      <c r="G1569" t="s">
        <v>2781</v>
      </c>
      <c r="H1569" s="3">
        <v>977415.20550000004</v>
      </c>
      <c r="I1569" s="3">
        <v>140688.55230000001</v>
      </c>
      <c r="J1569" t="s">
        <v>3329</v>
      </c>
    </row>
    <row r="1570" spans="1:10" x14ac:dyDescent="0.35">
      <c r="A1570" t="s">
        <v>3330</v>
      </c>
      <c r="B1570">
        <v>331722238</v>
      </c>
      <c r="C1570">
        <v>67</v>
      </c>
      <c r="D1570" s="1">
        <v>20234.25</v>
      </c>
      <c r="E1570" t="s">
        <v>741</v>
      </c>
      <c r="F1570" t="s">
        <v>365</v>
      </c>
      <c r="G1570" t="s">
        <v>2767</v>
      </c>
      <c r="H1570" s="3">
        <v>1771992.8332</v>
      </c>
      <c r="I1570" s="3">
        <v>622462.4449</v>
      </c>
      <c r="J1570" t="s">
        <v>3331</v>
      </c>
    </row>
    <row r="1571" spans="1:10" x14ac:dyDescent="0.35">
      <c r="A1571" t="s">
        <v>3332</v>
      </c>
      <c r="B1571">
        <v>949538015</v>
      </c>
      <c r="C1571">
        <v>43</v>
      </c>
      <c r="D1571" s="1">
        <v>29000.25</v>
      </c>
      <c r="E1571" t="s">
        <v>741</v>
      </c>
      <c r="F1571" t="s">
        <v>456</v>
      </c>
      <c r="G1571" t="s">
        <v>2740</v>
      </c>
      <c r="H1571" s="3">
        <v>1086576.2220000001</v>
      </c>
      <c r="I1571" s="3">
        <v>366385.87689999997</v>
      </c>
      <c r="J1571" t="s">
        <v>3333</v>
      </c>
    </row>
    <row r="1572" spans="1:10" x14ac:dyDescent="0.35">
      <c r="A1572" t="s">
        <v>3334</v>
      </c>
      <c r="B1572">
        <v>377745821</v>
      </c>
      <c r="C1572">
        <v>25</v>
      </c>
      <c r="D1572" s="1">
        <v>35574.75</v>
      </c>
      <c r="E1572" t="s">
        <v>741</v>
      </c>
      <c r="F1572" t="s">
        <v>106</v>
      </c>
      <c r="G1572" t="s">
        <v>2737</v>
      </c>
      <c r="H1572" s="3">
        <v>135513.2592</v>
      </c>
      <c r="I1572" s="3">
        <v>41406.8292</v>
      </c>
      <c r="J1572" t="s">
        <v>3335</v>
      </c>
    </row>
    <row r="1573" spans="1:10" x14ac:dyDescent="0.35">
      <c r="A1573" t="s">
        <v>3336</v>
      </c>
      <c r="B1573">
        <v>120381038</v>
      </c>
      <c r="C1573">
        <v>60</v>
      </c>
      <c r="D1573" s="1">
        <v>22791</v>
      </c>
      <c r="E1573" t="s">
        <v>741</v>
      </c>
      <c r="F1573" t="s">
        <v>136</v>
      </c>
      <c r="G1573" t="s">
        <v>2743</v>
      </c>
      <c r="H1573" s="3">
        <v>40303.493999999999</v>
      </c>
      <c r="I1573" s="3">
        <v>6018.6550999999999</v>
      </c>
      <c r="J1573" t="s">
        <v>3337</v>
      </c>
    </row>
    <row r="1574" spans="1:10" x14ac:dyDescent="0.35">
      <c r="A1574" t="s">
        <v>3338</v>
      </c>
      <c r="B1574">
        <v>348264976</v>
      </c>
      <c r="C1574">
        <v>85</v>
      </c>
      <c r="D1574" s="1">
        <v>13659.75</v>
      </c>
      <c r="E1574" t="s">
        <v>741</v>
      </c>
      <c r="F1574" t="s">
        <v>519</v>
      </c>
      <c r="G1574" t="s">
        <v>2737</v>
      </c>
      <c r="H1574" s="3">
        <v>671422.5</v>
      </c>
      <c r="I1574" s="3">
        <v>83659.243499999997</v>
      </c>
      <c r="J1574" t="s">
        <v>3339</v>
      </c>
    </row>
    <row r="1575" spans="1:10" x14ac:dyDescent="0.35">
      <c r="A1575" t="s">
        <v>3340</v>
      </c>
      <c r="B1575">
        <v>999351529</v>
      </c>
      <c r="C1575">
        <v>61</v>
      </c>
      <c r="D1575" s="1">
        <v>22425.75</v>
      </c>
      <c r="E1575" t="s">
        <v>741</v>
      </c>
      <c r="F1575" t="s">
        <v>601</v>
      </c>
      <c r="G1575" t="s">
        <v>2771</v>
      </c>
      <c r="H1575" s="3">
        <v>66531.737399999998</v>
      </c>
      <c r="I1575" s="3">
        <v>43035.085800000001</v>
      </c>
      <c r="J1575" t="s">
        <v>3341</v>
      </c>
    </row>
    <row r="1576" spans="1:10" x14ac:dyDescent="0.35">
      <c r="A1576" t="s">
        <v>3342</v>
      </c>
      <c r="B1576">
        <v>63303242</v>
      </c>
      <c r="C1576">
        <v>30</v>
      </c>
      <c r="D1576" s="1">
        <v>33748.5</v>
      </c>
      <c r="E1576" t="s">
        <v>741</v>
      </c>
      <c r="F1576" t="s">
        <v>612</v>
      </c>
      <c r="G1576" t="s">
        <v>2743</v>
      </c>
      <c r="H1576" s="3">
        <v>304826.37079999998</v>
      </c>
      <c r="I1576" s="3">
        <v>98429.418399999995</v>
      </c>
      <c r="J1576" t="s">
        <v>3343</v>
      </c>
    </row>
    <row r="1577" spans="1:10" x14ac:dyDescent="0.35">
      <c r="A1577" t="s">
        <v>3344</v>
      </c>
      <c r="B1577">
        <v>126184759</v>
      </c>
      <c r="C1577">
        <v>47</v>
      </c>
      <c r="D1577" s="1">
        <v>27539.25</v>
      </c>
      <c r="E1577" t="s">
        <v>741</v>
      </c>
      <c r="F1577" t="s">
        <v>1602</v>
      </c>
      <c r="G1577" t="s">
        <v>2737</v>
      </c>
      <c r="H1577" s="3">
        <v>598631.92059999995</v>
      </c>
      <c r="I1577" s="3">
        <v>85868.277600000001</v>
      </c>
      <c r="J1577" t="s">
        <v>3345</v>
      </c>
    </row>
    <row r="1578" spans="1:10" x14ac:dyDescent="0.35">
      <c r="A1578" t="s">
        <v>3346</v>
      </c>
      <c r="B1578">
        <v>197570644</v>
      </c>
      <c r="C1578">
        <v>51</v>
      </c>
      <c r="D1578" s="1">
        <v>26078.25</v>
      </c>
      <c r="E1578" t="s">
        <v>741</v>
      </c>
      <c r="F1578" t="s">
        <v>320</v>
      </c>
      <c r="G1578" t="s">
        <v>2800</v>
      </c>
      <c r="H1578" s="3">
        <v>888786.19620000001</v>
      </c>
      <c r="I1578" s="3">
        <v>242257.72320000001</v>
      </c>
      <c r="J1578" t="s">
        <v>3347</v>
      </c>
    </row>
    <row r="1579" spans="1:10" x14ac:dyDescent="0.35">
      <c r="A1579" t="s">
        <v>3348</v>
      </c>
      <c r="B1579">
        <v>309373814</v>
      </c>
      <c r="C1579">
        <v>62</v>
      </c>
      <c r="D1579" s="1">
        <v>22060.5</v>
      </c>
      <c r="E1579" t="s">
        <v>741</v>
      </c>
      <c r="F1579" t="s">
        <v>713</v>
      </c>
      <c r="G1579" t="s">
        <v>2737</v>
      </c>
      <c r="H1579" s="3">
        <v>2939594.2039999999</v>
      </c>
      <c r="I1579" s="3">
        <v>644540.55469999998</v>
      </c>
      <c r="J1579" t="s">
        <v>3349</v>
      </c>
    </row>
    <row r="1580" spans="1:10" x14ac:dyDescent="0.35">
      <c r="A1580" t="s">
        <v>3350</v>
      </c>
      <c r="B1580">
        <v>573861892</v>
      </c>
      <c r="C1580">
        <v>21</v>
      </c>
      <c r="D1580" s="1">
        <v>37035.75</v>
      </c>
      <c r="E1580" t="s">
        <v>741</v>
      </c>
      <c r="F1580" t="s">
        <v>172</v>
      </c>
      <c r="G1580" t="s">
        <v>2771</v>
      </c>
      <c r="H1580" s="3">
        <v>1571606.9868000001</v>
      </c>
      <c r="I1580" s="3">
        <v>1021790.105</v>
      </c>
      <c r="J1580" t="s">
        <v>3351</v>
      </c>
    </row>
    <row r="1581" spans="1:10" x14ac:dyDescent="0.35">
      <c r="A1581" t="s">
        <v>3352</v>
      </c>
      <c r="B1581">
        <v>962251721</v>
      </c>
      <c r="C1581">
        <v>46</v>
      </c>
      <c r="D1581" s="1">
        <v>27904.5</v>
      </c>
      <c r="E1581" t="s">
        <v>741</v>
      </c>
      <c r="F1581" t="s">
        <v>307</v>
      </c>
      <c r="G1581" t="s">
        <v>2737</v>
      </c>
      <c r="H1581" s="3">
        <v>1251600.7572000001</v>
      </c>
      <c r="I1581" s="3">
        <v>614675.03850000002</v>
      </c>
      <c r="J1581" t="s">
        <v>3353</v>
      </c>
    </row>
    <row r="1582" spans="1:10" x14ac:dyDescent="0.35">
      <c r="A1582" t="s">
        <v>3354</v>
      </c>
      <c r="B1582">
        <v>751503306</v>
      </c>
      <c r="C1582">
        <v>53</v>
      </c>
      <c r="D1582" s="1">
        <v>25347.75</v>
      </c>
      <c r="E1582" t="s">
        <v>741</v>
      </c>
      <c r="F1582" t="s">
        <v>1233</v>
      </c>
      <c r="G1582" t="s">
        <v>2764</v>
      </c>
      <c r="H1582" s="3">
        <v>495105.89039999997</v>
      </c>
      <c r="I1582" s="3">
        <v>214820.94469999999</v>
      </c>
      <c r="J1582" t="s">
        <v>3355</v>
      </c>
    </row>
    <row r="1583" spans="1:10" x14ac:dyDescent="0.35">
      <c r="A1583" t="s">
        <v>3356</v>
      </c>
      <c r="B1583">
        <v>306579731</v>
      </c>
      <c r="C1583">
        <v>20</v>
      </c>
      <c r="D1583" s="1">
        <v>37401</v>
      </c>
      <c r="E1583" t="s">
        <v>741</v>
      </c>
      <c r="F1583" t="s">
        <v>651</v>
      </c>
      <c r="G1583" t="s">
        <v>2746</v>
      </c>
      <c r="H1583" s="3">
        <v>103800.53079999999</v>
      </c>
      <c r="I1583" s="3">
        <v>55348.554199999999</v>
      </c>
      <c r="J1583" t="s">
        <v>3357</v>
      </c>
    </row>
    <row r="1584" spans="1:10" x14ac:dyDescent="0.35">
      <c r="A1584" t="s">
        <v>3358</v>
      </c>
      <c r="B1584">
        <v>612313794</v>
      </c>
      <c r="C1584">
        <v>38</v>
      </c>
      <c r="D1584" s="1">
        <v>30826.5</v>
      </c>
      <c r="E1584" t="s">
        <v>741</v>
      </c>
      <c r="F1584" t="s">
        <v>115</v>
      </c>
      <c r="G1584" t="s">
        <v>2734</v>
      </c>
      <c r="H1584" s="3">
        <v>1724459.0049000001</v>
      </c>
      <c r="I1584" s="3">
        <v>181237.26010000001</v>
      </c>
      <c r="J1584" t="s">
        <v>3359</v>
      </c>
    </row>
    <row r="1585" spans="1:10" x14ac:dyDescent="0.35">
      <c r="A1585" t="s">
        <v>3360</v>
      </c>
      <c r="B1585">
        <v>867972632</v>
      </c>
      <c r="C1585">
        <v>19</v>
      </c>
      <c r="D1585" s="1">
        <v>37766.25</v>
      </c>
      <c r="E1585" t="s">
        <v>741</v>
      </c>
      <c r="F1585" t="s">
        <v>1250</v>
      </c>
      <c r="G1585" t="s">
        <v>2743</v>
      </c>
      <c r="H1585" s="3">
        <v>450175.6532</v>
      </c>
      <c r="I1585" s="3">
        <v>231735.28020000001</v>
      </c>
      <c r="J1585" t="s">
        <v>3361</v>
      </c>
    </row>
    <row r="1586" spans="1:10" x14ac:dyDescent="0.35">
      <c r="A1586" t="s">
        <v>3362</v>
      </c>
      <c r="B1586">
        <v>212184230</v>
      </c>
      <c r="C1586">
        <v>84</v>
      </c>
      <c r="D1586" s="1">
        <v>14025</v>
      </c>
      <c r="E1586" t="s">
        <v>741</v>
      </c>
      <c r="F1586" t="s">
        <v>72</v>
      </c>
      <c r="G1586" t="s">
        <v>2771</v>
      </c>
      <c r="H1586" s="3">
        <v>965827.89</v>
      </c>
      <c r="I1586" s="3">
        <v>874267.40599999996</v>
      </c>
      <c r="J1586" t="s">
        <v>3363</v>
      </c>
    </row>
    <row r="1587" spans="1:10" x14ac:dyDescent="0.35">
      <c r="A1587" t="s">
        <v>3364</v>
      </c>
      <c r="B1587">
        <v>602325417</v>
      </c>
      <c r="C1587">
        <v>24</v>
      </c>
      <c r="D1587" s="1">
        <v>35940</v>
      </c>
      <c r="E1587" t="s">
        <v>741</v>
      </c>
      <c r="F1587" t="s">
        <v>344</v>
      </c>
      <c r="G1587" t="s">
        <v>2776</v>
      </c>
      <c r="H1587" s="3">
        <v>94179.543099999995</v>
      </c>
      <c r="I1587" s="3">
        <v>26792.456200000001</v>
      </c>
      <c r="J1587" t="s">
        <v>3365</v>
      </c>
    </row>
    <row r="1588" spans="1:10" x14ac:dyDescent="0.35">
      <c r="A1588" t="s">
        <v>3366</v>
      </c>
      <c r="B1588">
        <v>666601629</v>
      </c>
      <c r="C1588">
        <v>45</v>
      </c>
      <c r="D1588" s="1">
        <v>28269.75</v>
      </c>
      <c r="E1588" t="s">
        <v>741</v>
      </c>
      <c r="F1588" t="s">
        <v>401</v>
      </c>
      <c r="G1588" t="s">
        <v>2743</v>
      </c>
      <c r="H1588" s="3">
        <v>1373494.4495999999</v>
      </c>
      <c r="I1588" s="3">
        <v>202361.51560000001</v>
      </c>
      <c r="J1588" t="s">
        <v>3367</v>
      </c>
    </row>
    <row r="1589" spans="1:10" x14ac:dyDescent="0.35">
      <c r="A1589" t="s">
        <v>3368</v>
      </c>
      <c r="B1589">
        <v>316041087</v>
      </c>
      <c r="C1589">
        <v>34</v>
      </c>
      <c r="D1589" s="1">
        <v>32287.5</v>
      </c>
      <c r="E1589" t="s">
        <v>741</v>
      </c>
      <c r="F1589" t="s">
        <v>183</v>
      </c>
      <c r="G1589" t="s">
        <v>2734</v>
      </c>
      <c r="H1589" s="3">
        <v>410333.53590000002</v>
      </c>
      <c r="I1589" s="3">
        <v>195736.98759999999</v>
      </c>
      <c r="J1589" t="s">
        <v>3369</v>
      </c>
    </row>
    <row r="1590" spans="1:10" x14ac:dyDescent="0.35">
      <c r="A1590" t="s">
        <v>3370</v>
      </c>
      <c r="B1590">
        <v>800680533</v>
      </c>
      <c r="C1590">
        <v>73</v>
      </c>
      <c r="D1590" s="1">
        <v>18042.75</v>
      </c>
      <c r="E1590" t="s">
        <v>741</v>
      </c>
      <c r="F1590" t="s">
        <v>378</v>
      </c>
      <c r="G1590" t="s">
        <v>2740</v>
      </c>
      <c r="H1590" s="3">
        <v>269797.10600000003</v>
      </c>
      <c r="I1590" s="3">
        <v>168226.4308</v>
      </c>
      <c r="J1590" t="s">
        <v>3371</v>
      </c>
    </row>
    <row r="1591" spans="1:10" x14ac:dyDescent="0.35">
      <c r="A1591" t="s">
        <v>3372</v>
      </c>
      <c r="B1591">
        <v>312759977</v>
      </c>
      <c r="C1591">
        <v>28</v>
      </c>
      <c r="D1591" s="1">
        <v>34479</v>
      </c>
      <c r="E1591" t="s">
        <v>741</v>
      </c>
      <c r="F1591" t="s">
        <v>54</v>
      </c>
      <c r="G1591" t="s">
        <v>2746</v>
      </c>
      <c r="H1591" s="3">
        <v>160532.3559</v>
      </c>
      <c r="I1591" s="3">
        <v>115654.1194</v>
      </c>
      <c r="J1591" t="s">
        <v>3373</v>
      </c>
    </row>
    <row r="1592" spans="1:10" x14ac:dyDescent="0.35">
      <c r="A1592" t="s">
        <v>3374</v>
      </c>
      <c r="B1592">
        <v>538512524</v>
      </c>
      <c r="C1592">
        <v>82</v>
      </c>
      <c r="D1592" s="1">
        <v>14755.5</v>
      </c>
      <c r="E1592" t="s">
        <v>741</v>
      </c>
      <c r="F1592" t="s">
        <v>81</v>
      </c>
      <c r="G1592" t="s">
        <v>2734</v>
      </c>
      <c r="H1592" s="3">
        <v>28379.405699999999</v>
      </c>
      <c r="I1592" s="3">
        <v>20010.158299999999</v>
      </c>
      <c r="J1592" t="s">
        <v>3375</v>
      </c>
    </row>
    <row r="1593" spans="1:10" x14ac:dyDescent="0.35">
      <c r="A1593" t="s">
        <v>3376</v>
      </c>
      <c r="B1593">
        <v>598583929</v>
      </c>
      <c r="C1593">
        <v>31</v>
      </c>
      <c r="D1593" s="1">
        <v>33383.25</v>
      </c>
      <c r="E1593" t="s">
        <v>741</v>
      </c>
      <c r="F1593" t="s">
        <v>526</v>
      </c>
      <c r="G1593" t="s">
        <v>2767</v>
      </c>
      <c r="H1593" s="3">
        <v>964151.39850000001</v>
      </c>
      <c r="I1593" s="3">
        <v>203962.74950000001</v>
      </c>
      <c r="J1593" t="s">
        <v>3377</v>
      </c>
    </row>
    <row r="1594" spans="1:10" x14ac:dyDescent="0.35">
      <c r="A1594" t="s">
        <v>3378</v>
      </c>
      <c r="B1594">
        <v>647826827</v>
      </c>
      <c r="C1594">
        <v>50</v>
      </c>
      <c r="D1594" s="1">
        <v>26443.5</v>
      </c>
      <c r="E1594" t="s">
        <v>741</v>
      </c>
      <c r="F1594" t="s">
        <v>482</v>
      </c>
      <c r="G1594" t="s">
        <v>2848</v>
      </c>
      <c r="H1594" s="3">
        <v>269765.951</v>
      </c>
      <c r="I1594" s="3">
        <v>165883.9479</v>
      </c>
      <c r="J1594" t="s">
        <v>3379</v>
      </c>
    </row>
    <row r="1595" spans="1:10" x14ac:dyDescent="0.35">
      <c r="A1595" t="s">
        <v>2327</v>
      </c>
      <c r="B1595">
        <v>179532546</v>
      </c>
      <c r="C1595">
        <v>56</v>
      </c>
      <c r="D1595" s="1">
        <v>24252</v>
      </c>
      <c r="E1595" t="s">
        <v>741</v>
      </c>
      <c r="F1595" t="s">
        <v>157</v>
      </c>
      <c r="G1595" t="s">
        <v>2771</v>
      </c>
      <c r="H1595" s="3">
        <v>515252.11290000001</v>
      </c>
      <c r="I1595" s="3">
        <v>182421.17360000001</v>
      </c>
      <c r="J1595" t="s">
        <v>3380</v>
      </c>
    </row>
    <row r="1596" spans="1:10" x14ac:dyDescent="0.35">
      <c r="A1596" t="s">
        <v>3381</v>
      </c>
      <c r="B1596">
        <v>790819977</v>
      </c>
      <c r="C1596">
        <v>82</v>
      </c>
      <c r="D1596" s="1">
        <v>14755.5</v>
      </c>
      <c r="E1596" t="s">
        <v>741</v>
      </c>
      <c r="F1596" t="s">
        <v>644</v>
      </c>
      <c r="G1596" t="s">
        <v>2767</v>
      </c>
      <c r="H1596" s="3">
        <v>160695.22560000001</v>
      </c>
      <c r="I1596" s="3">
        <v>119075.16220000001</v>
      </c>
      <c r="J1596" t="s">
        <v>3382</v>
      </c>
    </row>
    <row r="1597" spans="1:10" x14ac:dyDescent="0.35">
      <c r="A1597" t="s">
        <v>3383</v>
      </c>
      <c r="B1597">
        <v>701408949</v>
      </c>
      <c r="C1597">
        <v>37</v>
      </c>
      <c r="D1597" s="1">
        <v>31191.75</v>
      </c>
      <c r="E1597" t="s">
        <v>741</v>
      </c>
      <c r="F1597" t="s">
        <v>90</v>
      </c>
      <c r="G1597" t="s">
        <v>2764</v>
      </c>
      <c r="H1597" s="3">
        <v>1032296.8323</v>
      </c>
      <c r="I1597" s="3">
        <v>470234.31829999998</v>
      </c>
      <c r="J1597" t="s">
        <v>3384</v>
      </c>
    </row>
    <row r="1598" spans="1:10" x14ac:dyDescent="0.35">
      <c r="A1598" t="s">
        <v>3385</v>
      </c>
      <c r="B1598">
        <v>134845730</v>
      </c>
      <c r="C1598">
        <v>24</v>
      </c>
      <c r="D1598" s="1">
        <v>35940</v>
      </c>
      <c r="E1598" t="s">
        <v>741</v>
      </c>
      <c r="F1598" t="s">
        <v>905</v>
      </c>
      <c r="G1598" t="s">
        <v>2776</v>
      </c>
      <c r="H1598" s="3">
        <v>784312.32819999999</v>
      </c>
      <c r="I1598" s="3">
        <v>125489.9725</v>
      </c>
      <c r="J1598" t="s">
        <v>3386</v>
      </c>
    </row>
    <row r="1599" spans="1:10" x14ac:dyDescent="0.35">
      <c r="A1599" t="s">
        <v>3387</v>
      </c>
      <c r="B1599">
        <v>358218500</v>
      </c>
      <c r="C1599">
        <v>56</v>
      </c>
      <c r="D1599" s="1">
        <v>24252</v>
      </c>
      <c r="E1599" t="s">
        <v>741</v>
      </c>
      <c r="F1599" t="s">
        <v>941</v>
      </c>
      <c r="G1599" t="s">
        <v>2737</v>
      </c>
      <c r="H1599" s="3">
        <v>2570251.9040000001</v>
      </c>
      <c r="I1599" s="3">
        <v>305859.97659999999</v>
      </c>
      <c r="J1599" t="s">
        <v>3388</v>
      </c>
    </row>
    <row r="1600" spans="1:10" x14ac:dyDescent="0.35">
      <c r="A1600" t="s">
        <v>3389</v>
      </c>
      <c r="B1600">
        <v>717067299</v>
      </c>
      <c r="C1600">
        <v>40</v>
      </c>
      <c r="D1600" s="1">
        <v>30096</v>
      </c>
      <c r="E1600" t="s">
        <v>741</v>
      </c>
      <c r="F1600" t="s">
        <v>101</v>
      </c>
      <c r="G1600" t="s">
        <v>2743</v>
      </c>
      <c r="H1600" s="3">
        <v>1048157.4937</v>
      </c>
      <c r="I1600" s="3">
        <v>234685.01930000001</v>
      </c>
      <c r="J1600" t="s">
        <v>3390</v>
      </c>
    </row>
    <row r="1601" spans="1:10" x14ac:dyDescent="0.35">
      <c r="A1601" t="s">
        <v>3391</v>
      </c>
      <c r="B1601">
        <v>478857998</v>
      </c>
      <c r="C1601">
        <v>83</v>
      </c>
      <c r="D1601" s="1">
        <v>14390.25</v>
      </c>
      <c r="E1601" t="s">
        <v>741</v>
      </c>
      <c r="F1601" t="s">
        <v>676</v>
      </c>
      <c r="G1601" t="s">
        <v>2737</v>
      </c>
      <c r="H1601" s="3">
        <v>447927.90370000002</v>
      </c>
      <c r="I1601" s="3">
        <v>65913.441500000001</v>
      </c>
      <c r="J1601" t="s">
        <v>3392</v>
      </c>
    </row>
    <row r="1602" spans="1:10" x14ac:dyDescent="0.35">
      <c r="A1602" t="s">
        <v>3393</v>
      </c>
      <c r="B1602">
        <v>406836587</v>
      </c>
      <c r="C1602">
        <v>28</v>
      </c>
      <c r="D1602" s="1">
        <v>34479</v>
      </c>
      <c r="E1602" t="s">
        <v>741</v>
      </c>
      <c r="F1602" t="s">
        <v>660</v>
      </c>
      <c r="G1602" t="s">
        <v>2767</v>
      </c>
      <c r="H1602" s="3">
        <v>975039.79119999998</v>
      </c>
      <c r="I1602" s="3">
        <v>295077.83159999998</v>
      </c>
      <c r="J1602" t="s">
        <v>3394</v>
      </c>
    </row>
    <row r="1603" spans="1:10" x14ac:dyDescent="0.35">
      <c r="A1603" t="s">
        <v>3395</v>
      </c>
      <c r="B1603">
        <v>678546781</v>
      </c>
      <c r="C1603">
        <v>41</v>
      </c>
      <c r="D1603" s="1">
        <v>29730.75</v>
      </c>
      <c r="E1603" t="s">
        <v>741</v>
      </c>
      <c r="F1603" t="s">
        <v>612</v>
      </c>
      <c r="G1603" t="s">
        <v>2848</v>
      </c>
      <c r="H1603" s="3">
        <v>192955.96280000001</v>
      </c>
      <c r="I1603" s="3">
        <v>59707.128100000002</v>
      </c>
      <c r="J1603" t="s">
        <v>3396</v>
      </c>
    </row>
    <row r="1604" spans="1:10" x14ac:dyDescent="0.35">
      <c r="A1604" t="s">
        <v>3397</v>
      </c>
      <c r="B1604">
        <v>264240684</v>
      </c>
      <c r="C1604">
        <v>20</v>
      </c>
      <c r="D1604" s="1">
        <v>37401</v>
      </c>
      <c r="E1604" t="s">
        <v>741</v>
      </c>
      <c r="F1604" t="s">
        <v>547</v>
      </c>
      <c r="G1604" t="s">
        <v>2776</v>
      </c>
      <c r="H1604" s="3">
        <v>353151.11200000002</v>
      </c>
      <c r="I1604" s="3">
        <v>56504.177900000002</v>
      </c>
      <c r="J1604" t="s">
        <v>3398</v>
      </c>
    </row>
    <row r="1605" spans="1:10" x14ac:dyDescent="0.35">
      <c r="A1605" t="s">
        <v>3399</v>
      </c>
      <c r="B1605">
        <v>216066747</v>
      </c>
      <c r="C1605">
        <v>53</v>
      </c>
      <c r="D1605" s="1">
        <v>25347.75</v>
      </c>
      <c r="E1605" t="s">
        <v>741</v>
      </c>
      <c r="F1605" t="s">
        <v>290</v>
      </c>
      <c r="G1605" t="s">
        <v>2759</v>
      </c>
      <c r="H1605" s="3">
        <v>2695701.3975</v>
      </c>
      <c r="I1605" s="3">
        <v>1368697.4561999999</v>
      </c>
      <c r="J1605" t="s">
        <v>3400</v>
      </c>
    </row>
    <row r="1606" spans="1:10" x14ac:dyDescent="0.35">
      <c r="A1606" t="s">
        <v>3401</v>
      </c>
      <c r="B1606">
        <v>390749506</v>
      </c>
      <c r="C1606">
        <v>45</v>
      </c>
      <c r="D1606" s="1">
        <v>28269.75</v>
      </c>
      <c r="E1606" t="s">
        <v>741</v>
      </c>
      <c r="F1606" t="s">
        <v>63</v>
      </c>
      <c r="G1606" t="s">
        <v>2771</v>
      </c>
      <c r="H1606" s="3">
        <v>268319.47159999999</v>
      </c>
      <c r="I1606" s="3">
        <v>81317.227599999998</v>
      </c>
      <c r="J1606" t="s">
        <v>3402</v>
      </c>
    </row>
    <row r="1607" spans="1:10" x14ac:dyDescent="0.35">
      <c r="A1607" t="s">
        <v>3403</v>
      </c>
      <c r="B1607">
        <v>803873323</v>
      </c>
      <c r="C1607">
        <v>70</v>
      </c>
      <c r="D1607" s="1">
        <v>19138.5</v>
      </c>
      <c r="E1607" t="s">
        <v>741</v>
      </c>
      <c r="F1607" t="s">
        <v>84</v>
      </c>
      <c r="G1607" t="s">
        <v>2767</v>
      </c>
      <c r="H1607" s="3">
        <v>51067.138500000001</v>
      </c>
      <c r="I1607" s="3">
        <v>5471.4790999999996</v>
      </c>
      <c r="J1607" t="s">
        <v>3404</v>
      </c>
    </row>
    <row r="1608" spans="1:10" x14ac:dyDescent="0.35">
      <c r="A1608" t="s">
        <v>3405</v>
      </c>
      <c r="B1608">
        <v>858331470</v>
      </c>
      <c r="C1608">
        <v>35</v>
      </c>
      <c r="D1608" s="1">
        <v>31922.25</v>
      </c>
      <c r="E1608" t="s">
        <v>741</v>
      </c>
      <c r="F1608" t="s">
        <v>542</v>
      </c>
      <c r="G1608" t="s">
        <v>2756</v>
      </c>
      <c r="H1608" s="3">
        <v>2844789.7913000002</v>
      </c>
      <c r="I1608" s="3">
        <v>386732.26250000001</v>
      </c>
      <c r="J1608" t="s">
        <v>3406</v>
      </c>
    </row>
    <row r="1609" spans="1:10" x14ac:dyDescent="0.35">
      <c r="A1609" t="s">
        <v>3407</v>
      </c>
      <c r="B1609">
        <v>662030865</v>
      </c>
      <c r="C1609">
        <v>17</v>
      </c>
      <c r="D1609" s="1">
        <v>38496.75</v>
      </c>
      <c r="E1609" t="s">
        <v>741</v>
      </c>
      <c r="F1609" t="s">
        <v>95</v>
      </c>
      <c r="G1609" t="s">
        <v>2734</v>
      </c>
      <c r="H1609" s="3">
        <v>1312646.5286000001</v>
      </c>
      <c r="I1609" s="3">
        <v>845800.93709999998</v>
      </c>
      <c r="J1609" t="s">
        <v>777</v>
      </c>
    </row>
    <row r="1610" spans="1:10" x14ac:dyDescent="0.35">
      <c r="A1610" t="s">
        <v>3408</v>
      </c>
      <c r="B1610">
        <v>550137994</v>
      </c>
      <c r="C1610">
        <v>66</v>
      </c>
      <c r="D1610" s="1">
        <v>20599.5</v>
      </c>
      <c r="E1610" t="s">
        <v>741</v>
      </c>
      <c r="F1610" t="s">
        <v>48</v>
      </c>
      <c r="G1610" t="s">
        <v>2749</v>
      </c>
      <c r="H1610" s="3">
        <v>687188.31819999998</v>
      </c>
      <c r="I1610" s="3">
        <v>89457.193599999999</v>
      </c>
      <c r="J1610" t="s">
        <v>3409</v>
      </c>
    </row>
    <row r="1611" spans="1:10" x14ac:dyDescent="0.35">
      <c r="A1611" t="s">
        <v>3410</v>
      </c>
      <c r="B1611">
        <v>532469543</v>
      </c>
      <c r="C1611">
        <v>49</v>
      </c>
      <c r="D1611" s="1">
        <v>26808.75</v>
      </c>
      <c r="E1611" t="s">
        <v>741</v>
      </c>
      <c r="F1611" t="s">
        <v>1250</v>
      </c>
      <c r="G1611" t="s">
        <v>2749</v>
      </c>
      <c r="H1611" s="3">
        <v>429505.9866</v>
      </c>
      <c r="I1611" s="3">
        <v>217638.7366</v>
      </c>
      <c r="J1611" t="s">
        <v>3411</v>
      </c>
    </row>
    <row r="1612" spans="1:10" x14ac:dyDescent="0.35">
      <c r="A1612" t="s">
        <v>3412</v>
      </c>
      <c r="B1612">
        <v>48771606</v>
      </c>
      <c r="C1612">
        <v>58</v>
      </c>
      <c r="D1612" s="1">
        <v>23521.5</v>
      </c>
      <c r="E1612" t="s">
        <v>741</v>
      </c>
      <c r="F1612" t="s">
        <v>393</v>
      </c>
      <c r="G1612" t="s">
        <v>2776</v>
      </c>
      <c r="H1612" s="3">
        <v>1119155.4080000001</v>
      </c>
      <c r="I1612" s="3">
        <v>654609.43469999998</v>
      </c>
      <c r="J1612" t="s">
        <v>3413</v>
      </c>
    </row>
    <row r="1613" spans="1:10" x14ac:dyDescent="0.35">
      <c r="A1613" t="s">
        <v>3414</v>
      </c>
      <c r="B1613">
        <v>250515727</v>
      </c>
      <c r="C1613">
        <v>47</v>
      </c>
      <c r="D1613" s="1">
        <v>27539.25</v>
      </c>
      <c r="E1613" t="s">
        <v>741</v>
      </c>
      <c r="F1613" t="s">
        <v>1475</v>
      </c>
      <c r="G1613" t="s">
        <v>2848</v>
      </c>
      <c r="H1613" s="3">
        <v>677452.09699999995</v>
      </c>
      <c r="I1613" s="3">
        <v>354791.34110000002</v>
      </c>
      <c r="J1613" t="s">
        <v>3415</v>
      </c>
    </row>
    <row r="1614" spans="1:10" x14ac:dyDescent="0.35">
      <c r="A1614" t="s">
        <v>3416</v>
      </c>
      <c r="B1614">
        <v>28995362</v>
      </c>
      <c r="C1614">
        <v>84</v>
      </c>
      <c r="D1614" s="1">
        <v>14025</v>
      </c>
      <c r="E1614" t="s">
        <v>741</v>
      </c>
      <c r="F1614" t="s">
        <v>728</v>
      </c>
      <c r="G1614" t="s">
        <v>2767</v>
      </c>
      <c r="H1614" s="3">
        <v>127418.4813</v>
      </c>
      <c r="I1614" s="3">
        <v>46915.771099999998</v>
      </c>
      <c r="J1614" t="s">
        <v>3417</v>
      </c>
    </row>
    <row r="1615" spans="1:10" x14ac:dyDescent="0.35">
      <c r="A1615" t="s">
        <v>3418</v>
      </c>
      <c r="B1615">
        <v>701267565</v>
      </c>
      <c r="C1615">
        <v>47</v>
      </c>
      <c r="D1615" s="1">
        <v>27539.25</v>
      </c>
      <c r="E1615" t="s">
        <v>741</v>
      </c>
      <c r="F1615" t="s">
        <v>178</v>
      </c>
      <c r="G1615" t="s">
        <v>2756</v>
      </c>
      <c r="H1615" s="3">
        <v>114627.1208</v>
      </c>
      <c r="I1615" s="3">
        <v>28791.635600000001</v>
      </c>
      <c r="J1615" t="s">
        <v>3419</v>
      </c>
    </row>
    <row r="1616" spans="1:10" x14ac:dyDescent="0.35">
      <c r="A1616" t="s">
        <v>3420</v>
      </c>
      <c r="B1616">
        <v>835550483</v>
      </c>
      <c r="C1616">
        <v>21</v>
      </c>
      <c r="D1616" s="1">
        <v>37035.75</v>
      </c>
      <c r="E1616" t="s">
        <v>741</v>
      </c>
      <c r="F1616" t="s">
        <v>344</v>
      </c>
      <c r="G1616" t="s">
        <v>2746</v>
      </c>
      <c r="H1616" s="3">
        <v>77182.185599999997</v>
      </c>
      <c r="I1616" s="3">
        <v>67482.957599999994</v>
      </c>
      <c r="J1616" t="s">
        <v>3421</v>
      </c>
    </row>
    <row r="1617" spans="1:10" x14ac:dyDescent="0.35">
      <c r="A1617" t="s">
        <v>3422</v>
      </c>
      <c r="B1617">
        <v>773420811</v>
      </c>
      <c r="C1617">
        <v>81</v>
      </c>
      <c r="D1617" s="1">
        <v>15120.75</v>
      </c>
      <c r="E1617" t="s">
        <v>741</v>
      </c>
      <c r="F1617" t="s">
        <v>350</v>
      </c>
      <c r="G1617" t="s">
        <v>2756</v>
      </c>
      <c r="H1617" s="3">
        <v>1169638.9892</v>
      </c>
      <c r="I1617" s="3">
        <v>775409.08990000002</v>
      </c>
      <c r="J1617" t="s">
        <v>3423</v>
      </c>
    </row>
    <row r="1618" spans="1:10" x14ac:dyDescent="0.35">
      <c r="A1618" t="s">
        <v>3424</v>
      </c>
      <c r="B1618">
        <v>532587167</v>
      </c>
      <c r="C1618">
        <v>51</v>
      </c>
      <c r="D1618" s="1">
        <v>26078.25</v>
      </c>
      <c r="E1618" t="s">
        <v>741</v>
      </c>
      <c r="F1618" t="s">
        <v>511</v>
      </c>
      <c r="G1618" t="s">
        <v>2800</v>
      </c>
      <c r="H1618" s="3">
        <v>458924.739</v>
      </c>
      <c r="I1618" s="3">
        <v>173080.18729999999</v>
      </c>
      <c r="J1618" t="s">
        <v>3425</v>
      </c>
    </row>
    <row r="1619" spans="1:10" x14ac:dyDescent="0.35">
      <c r="A1619" t="s">
        <v>3426</v>
      </c>
      <c r="B1619">
        <v>316648932</v>
      </c>
      <c r="C1619">
        <v>80</v>
      </c>
      <c r="D1619" s="1">
        <v>15486</v>
      </c>
      <c r="E1619" t="s">
        <v>741</v>
      </c>
      <c r="F1619" t="s">
        <v>1233</v>
      </c>
      <c r="G1619" t="s">
        <v>2771</v>
      </c>
      <c r="H1619" s="3">
        <v>1019190.5226</v>
      </c>
      <c r="I1619" s="3">
        <v>387958.53619999997</v>
      </c>
      <c r="J1619" t="s">
        <v>3427</v>
      </c>
    </row>
    <row r="1620" spans="1:10" x14ac:dyDescent="0.35">
      <c r="A1620" t="s">
        <v>3428</v>
      </c>
      <c r="B1620">
        <v>254730333</v>
      </c>
      <c r="C1620">
        <v>49</v>
      </c>
      <c r="D1620" s="1">
        <v>26808.75</v>
      </c>
      <c r="E1620" t="s">
        <v>741</v>
      </c>
      <c r="F1620" t="s">
        <v>285</v>
      </c>
      <c r="G1620" t="s">
        <v>2759</v>
      </c>
      <c r="H1620" s="3">
        <v>495285.81060000003</v>
      </c>
      <c r="I1620" s="3">
        <v>193503.04259999999</v>
      </c>
      <c r="J1620" t="s">
        <v>3429</v>
      </c>
    </row>
    <row r="1621" spans="1:10" x14ac:dyDescent="0.35">
      <c r="A1621" t="s">
        <v>3430</v>
      </c>
      <c r="B1621">
        <v>113055246</v>
      </c>
      <c r="C1621">
        <v>23</v>
      </c>
      <c r="D1621" s="1">
        <v>36305.25</v>
      </c>
      <c r="E1621" t="s">
        <v>741</v>
      </c>
      <c r="F1621" t="s">
        <v>81</v>
      </c>
      <c r="G1621" t="s">
        <v>2848</v>
      </c>
      <c r="H1621" s="3">
        <v>737355.66619999998</v>
      </c>
      <c r="I1621" s="3">
        <v>329551.4829</v>
      </c>
      <c r="J1621" t="s">
        <v>3431</v>
      </c>
    </row>
    <row r="1622" spans="1:10" x14ac:dyDescent="0.35">
      <c r="A1622" t="s">
        <v>3432</v>
      </c>
      <c r="B1622">
        <v>416014246</v>
      </c>
      <c r="C1622">
        <v>28</v>
      </c>
      <c r="D1622" s="1">
        <v>34479</v>
      </c>
      <c r="E1622" t="s">
        <v>741</v>
      </c>
      <c r="F1622" t="s">
        <v>1250</v>
      </c>
      <c r="G1622" t="s">
        <v>2740</v>
      </c>
      <c r="H1622" s="3">
        <v>886831.7844</v>
      </c>
      <c r="I1622" s="3">
        <v>116815.1271</v>
      </c>
      <c r="J1622" t="s">
        <v>3433</v>
      </c>
    </row>
    <row r="1623" spans="1:10" x14ac:dyDescent="0.35">
      <c r="A1623" t="s">
        <v>3434</v>
      </c>
      <c r="B1623">
        <v>991907150</v>
      </c>
      <c r="C1623">
        <v>62</v>
      </c>
      <c r="D1623" s="1">
        <v>22060.5</v>
      </c>
      <c r="E1623" t="s">
        <v>741</v>
      </c>
      <c r="F1623" t="s">
        <v>243</v>
      </c>
      <c r="G1623" t="s">
        <v>2767</v>
      </c>
      <c r="H1623" s="3">
        <v>331611.65840000001</v>
      </c>
      <c r="I1623" s="3">
        <v>174618.5226</v>
      </c>
      <c r="J1623" t="s">
        <v>3435</v>
      </c>
    </row>
    <row r="1624" spans="1:10" x14ac:dyDescent="0.35">
      <c r="A1624" t="s">
        <v>3436</v>
      </c>
      <c r="B1624">
        <v>597793567</v>
      </c>
      <c r="C1624">
        <v>64</v>
      </c>
      <c r="D1624" s="1">
        <v>21330</v>
      </c>
      <c r="E1624" t="s">
        <v>741</v>
      </c>
      <c r="F1624" t="s">
        <v>326</v>
      </c>
      <c r="G1624" t="s">
        <v>2767</v>
      </c>
      <c r="H1624" s="3">
        <v>286537.86570000002</v>
      </c>
      <c r="I1624" s="3">
        <v>120345.90360000001</v>
      </c>
      <c r="J1624" t="s">
        <v>3437</v>
      </c>
    </row>
    <row r="1625" spans="1:10" x14ac:dyDescent="0.35">
      <c r="A1625" t="s">
        <v>2226</v>
      </c>
      <c r="B1625">
        <v>915341022</v>
      </c>
      <c r="C1625">
        <v>37</v>
      </c>
      <c r="D1625" s="1">
        <v>31191.75</v>
      </c>
      <c r="E1625" t="s">
        <v>741</v>
      </c>
      <c r="F1625" t="s">
        <v>42</v>
      </c>
      <c r="G1625" t="s">
        <v>2734</v>
      </c>
      <c r="H1625" s="3">
        <v>955895.97369999997</v>
      </c>
      <c r="I1625" s="3">
        <v>384211.65720000002</v>
      </c>
      <c r="J1625" t="s">
        <v>3438</v>
      </c>
    </row>
    <row r="1626" spans="1:10" x14ac:dyDescent="0.35">
      <c r="A1626" t="s">
        <v>3439</v>
      </c>
      <c r="B1626">
        <v>299463142</v>
      </c>
      <c r="C1626">
        <v>33</v>
      </c>
      <c r="D1626" s="1">
        <v>32652.75</v>
      </c>
      <c r="E1626" t="s">
        <v>741</v>
      </c>
      <c r="F1626" t="s">
        <v>12</v>
      </c>
      <c r="G1626" t="s">
        <v>2776</v>
      </c>
      <c r="H1626" s="3">
        <v>829387.32510000002</v>
      </c>
      <c r="I1626" s="3">
        <v>150565.69899999999</v>
      </c>
      <c r="J1626" t="s">
        <v>3440</v>
      </c>
    </row>
    <row r="1627" spans="1:10" x14ac:dyDescent="0.35">
      <c r="A1627" t="s">
        <v>3441</v>
      </c>
      <c r="B1627">
        <v>125392857</v>
      </c>
      <c r="C1627">
        <v>19</v>
      </c>
      <c r="D1627" s="1">
        <v>37766.25</v>
      </c>
      <c r="E1627" t="s">
        <v>741</v>
      </c>
      <c r="F1627" t="s">
        <v>101</v>
      </c>
      <c r="G1627" t="s">
        <v>2771</v>
      </c>
      <c r="H1627" s="3">
        <v>148859.66880000001</v>
      </c>
      <c r="I1627" s="3">
        <v>58163.314100000003</v>
      </c>
      <c r="J1627" t="s">
        <v>3442</v>
      </c>
    </row>
    <row r="1628" spans="1:10" x14ac:dyDescent="0.35">
      <c r="A1628" t="s">
        <v>3443</v>
      </c>
      <c r="B1628">
        <v>328827622</v>
      </c>
      <c r="C1628">
        <v>25</v>
      </c>
      <c r="D1628" s="1">
        <v>35574.75</v>
      </c>
      <c r="E1628" t="s">
        <v>741</v>
      </c>
      <c r="F1628" t="s">
        <v>1499</v>
      </c>
      <c r="G1628" t="s">
        <v>2737</v>
      </c>
      <c r="H1628" s="3">
        <v>185439.74650000001</v>
      </c>
      <c r="I1628" s="3">
        <v>199507.58929999999</v>
      </c>
      <c r="J1628" t="s">
        <v>197</v>
      </c>
    </row>
    <row r="1629" spans="1:10" x14ac:dyDescent="0.35">
      <c r="A1629" t="s">
        <v>3444</v>
      </c>
      <c r="B1629">
        <v>105781637</v>
      </c>
      <c r="C1629">
        <v>34</v>
      </c>
      <c r="D1629" s="1">
        <v>32287.5</v>
      </c>
      <c r="E1629" t="s">
        <v>741</v>
      </c>
      <c r="F1629" t="s">
        <v>12</v>
      </c>
      <c r="G1629" t="s">
        <v>2848</v>
      </c>
      <c r="H1629" s="3">
        <v>383486.66009999998</v>
      </c>
      <c r="I1629" s="3">
        <v>201931.48310000001</v>
      </c>
      <c r="J1629" t="s">
        <v>3445</v>
      </c>
    </row>
    <row r="1630" spans="1:10" x14ac:dyDescent="0.35">
      <c r="A1630" t="s">
        <v>3446</v>
      </c>
      <c r="B1630">
        <v>567334412</v>
      </c>
      <c r="C1630">
        <v>64</v>
      </c>
      <c r="D1630" s="1">
        <v>21330</v>
      </c>
      <c r="E1630" t="s">
        <v>741</v>
      </c>
      <c r="F1630" t="s">
        <v>130</v>
      </c>
      <c r="G1630" t="s">
        <v>2740</v>
      </c>
      <c r="H1630" s="3">
        <v>879980.85120000003</v>
      </c>
      <c r="I1630" s="3">
        <v>434270.55009999999</v>
      </c>
      <c r="J1630" t="s">
        <v>3447</v>
      </c>
    </row>
    <row r="1631" spans="1:10" x14ac:dyDescent="0.35">
      <c r="A1631" t="s">
        <v>3448</v>
      </c>
      <c r="B1631">
        <v>701274382</v>
      </c>
      <c r="C1631">
        <v>84</v>
      </c>
      <c r="D1631" s="1">
        <v>14025</v>
      </c>
      <c r="E1631" t="s">
        <v>741</v>
      </c>
      <c r="F1631" t="s">
        <v>331</v>
      </c>
      <c r="G1631" t="s">
        <v>2743</v>
      </c>
      <c r="H1631" s="3">
        <v>403463.42570000002</v>
      </c>
      <c r="I1631" s="3">
        <v>121873.77959999999</v>
      </c>
      <c r="J1631" t="s">
        <v>3449</v>
      </c>
    </row>
    <row r="1632" spans="1:10" x14ac:dyDescent="0.35">
      <c r="A1632" t="s">
        <v>3450</v>
      </c>
      <c r="B1632">
        <v>208704204</v>
      </c>
      <c r="C1632">
        <v>31</v>
      </c>
      <c r="D1632" s="1">
        <v>33383.25</v>
      </c>
      <c r="E1632" t="s">
        <v>741</v>
      </c>
      <c r="F1632" t="s">
        <v>864</v>
      </c>
      <c r="G1632" t="s">
        <v>2756</v>
      </c>
      <c r="H1632" s="3">
        <v>1109558.5231000001</v>
      </c>
      <c r="I1632" s="3">
        <v>106223.9115</v>
      </c>
      <c r="J1632" t="s">
        <v>3451</v>
      </c>
    </row>
    <row r="1633" spans="1:10" x14ac:dyDescent="0.35">
      <c r="A1633" t="s">
        <v>3452</v>
      </c>
      <c r="B1633">
        <v>150157757</v>
      </c>
      <c r="C1633">
        <v>43</v>
      </c>
      <c r="D1633" s="1">
        <v>29000.25</v>
      </c>
      <c r="E1633" t="s">
        <v>741</v>
      </c>
      <c r="F1633" t="s">
        <v>42</v>
      </c>
      <c r="G1633" t="s">
        <v>2749</v>
      </c>
      <c r="H1633" s="3">
        <v>86611.900500000003</v>
      </c>
      <c r="I1633" s="3">
        <v>48821.760699999999</v>
      </c>
      <c r="J1633" t="s">
        <v>3453</v>
      </c>
    </row>
    <row r="1634" spans="1:10" x14ac:dyDescent="0.35">
      <c r="A1634" t="s">
        <v>3454</v>
      </c>
      <c r="B1634">
        <v>14018624</v>
      </c>
      <c r="C1634">
        <v>44</v>
      </c>
      <c r="D1634" s="1">
        <v>28635</v>
      </c>
      <c r="E1634" t="s">
        <v>741</v>
      </c>
      <c r="F1634" t="s">
        <v>886</v>
      </c>
      <c r="G1634" t="s">
        <v>2756</v>
      </c>
      <c r="H1634" s="3">
        <v>890641.95880000002</v>
      </c>
      <c r="I1634" s="3">
        <v>152246.48869999999</v>
      </c>
      <c r="J1634" t="s">
        <v>3455</v>
      </c>
    </row>
    <row r="1635" spans="1:10" x14ac:dyDescent="0.35">
      <c r="A1635" t="s">
        <v>3456</v>
      </c>
      <c r="B1635">
        <v>588324879</v>
      </c>
      <c r="C1635">
        <v>22</v>
      </c>
      <c r="D1635" s="1">
        <v>36670.5</v>
      </c>
      <c r="E1635" t="s">
        <v>741</v>
      </c>
      <c r="F1635" t="s">
        <v>1030</v>
      </c>
      <c r="G1635" t="s">
        <v>2800</v>
      </c>
      <c r="H1635" s="3">
        <v>349580.77600000001</v>
      </c>
      <c r="I1635" s="3">
        <v>231479.16250000001</v>
      </c>
      <c r="J1635" t="s">
        <v>3457</v>
      </c>
    </row>
    <row r="1636" spans="1:10" x14ac:dyDescent="0.35">
      <c r="A1636" t="s">
        <v>3458</v>
      </c>
      <c r="B1636">
        <v>609723600</v>
      </c>
      <c r="C1636">
        <v>48</v>
      </c>
      <c r="D1636" s="1">
        <v>27174</v>
      </c>
      <c r="E1636" t="s">
        <v>741</v>
      </c>
      <c r="F1636" t="s">
        <v>968</v>
      </c>
      <c r="G1636" t="s">
        <v>2740</v>
      </c>
      <c r="H1636" s="3">
        <v>1234872.7644</v>
      </c>
      <c r="I1636" s="3">
        <v>630804.72950000002</v>
      </c>
      <c r="J1636" t="s">
        <v>3459</v>
      </c>
    </row>
    <row r="1637" spans="1:10" x14ac:dyDescent="0.35">
      <c r="A1637" t="s">
        <v>3460</v>
      </c>
      <c r="B1637">
        <v>959908898</v>
      </c>
      <c r="C1637">
        <v>62</v>
      </c>
      <c r="D1637" s="1">
        <v>22060.5</v>
      </c>
      <c r="E1637" t="s">
        <v>741</v>
      </c>
      <c r="F1637" t="s">
        <v>260</v>
      </c>
      <c r="G1637" t="s">
        <v>2767</v>
      </c>
      <c r="H1637" s="3">
        <v>673238.00329999998</v>
      </c>
      <c r="I1637" s="3">
        <v>114157.7484</v>
      </c>
      <c r="J1637" t="s">
        <v>3461</v>
      </c>
    </row>
    <row r="1638" spans="1:10" x14ac:dyDescent="0.35">
      <c r="A1638" t="s">
        <v>3462</v>
      </c>
      <c r="B1638">
        <v>538277496</v>
      </c>
      <c r="C1638">
        <v>45</v>
      </c>
      <c r="D1638" s="1">
        <v>28269.75</v>
      </c>
      <c r="E1638" t="s">
        <v>741</v>
      </c>
      <c r="F1638" t="s">
        <v>550</v>
      </c>
      <c r="G1638" t="s">
        <v>2781</v>
      </c>
      <c r="H1638" s="3">
        <v>689154.21389999997</v>
      </c>
      <c r="I1638" s="3">
        <v>142753.37289999999</v>
      </c>
      <c r="J1638" t="s">
        <v>3463</v>
      </c>
    </row>
    <row r="1639" spans="1:10" x14ac:dyDescent="0.35">
      <c r="A1639" t="s">
        <v>3464</v>
      </c>
      <c r="B1639">
        <v>454812830</v>
      </c>
      <c r="C1639">
        <v>23</v>
      </c>
      <c r="D1639" s="1">
        <v>36305.25</v>
      </c>
      <c r="E1639" t="s">
        <v>741</v>
      </c>
      <c r="F1639" t="s">
        <v>393</v>
      </c>
      <c r="G1639" t="s">
        <v>2848</v>
      </c>
      <c r="H1639" s="3">
        <v>1752305.1555999999</v>
      </c>
      <c r="I1639" s="3">
        <v>819634.56640000001</v>
      </c>
      <c r="J1639" t="s">
        <v>3465</v>
      </c>
    </row>
    <row r="1640" spans="1:10" x14ac:dyDescent="0.35">
      <c r="A1640" t="s">
        <v>3466</v>
      </c>
      <c r="B1640">
        <v>75818830</v>
      </c>
      <c r="C1640">
        <v>73</v>
      </c>
      <c r="D1640" s="1">
        <v>18042.75</v>
      </c>
      <c r="E1640" t="s">
        <v>741</v>
      </c>
      <c r="F1640" t="s">
        <v>984</v>
      </c>
      <c r="G1640" t="s">
        <v>2749</v>
      </c>
      <c r="H1640" s="3">
        <v>2101187.0482000001</v>
      </c>
      <c r="I1640" s="3">
        <v>486516.46419999999</v>
      </c>
      <c r="J1640" t="s">
        <v>3467</v>
      </c>
    </row>
    <row r="1641" spans="1:10" x14ac:dyDescent="0.35">
      <c r="A1641" t="s">
        <v>3468</v>
      </c>
      <c r="B1641">
        <v>959261982</v>
      </c>
      <c r="C1641">
        <v>38</v>
      </c>
      <c r="D1641" s="1">
        <v>30826.5</v>
      </c>
      <c r="E1641" t="s">
        <v>741</v>
      </c>
      <c r="F1641" t="s">
        <v>968</v>
      </c>
      <c r="G1641" t="s">
        <v>2764</v>
      </c>
      <c r="H1641" s="3">
        <v>430063.79859999998</v>
      </c>
      <c r="I1641" s="3">
        <v>284050.20240000001</v>
      </c>
      <c r="J1641" t="s">
        <v>3469</v>
      </c>
    </row>
    <row r="1642" spans="1:10" x14ac:dyDescent="0.35">
      <c r="A1642" t="s">
        <v>3470</v>
      </c>
      <c r="B1642">
        <v>273049710</v>
      </c>
      <c r="C1642">
        <v>58</v>
      </c>
      <c r="D1642" s="1">
        <v>23521.5</v>
      </c>
      <c r="E1642" t="s">
        <v>741</v>
      </c>
      <c r="F1642" t="s">
        <v>147</v>
      </c>
      <c r="G1642" t="s">
        <v>2756</v>
      </c>
      <c r="H1642" s="3">
        <v>645661.42799999996</v>
      </c>
      <c r="I1642" s="3">
        <v>287684.2745</v>
      </c>
      <c r="J1642" t="s">
        <v>3471</v>
      </c>
    </row>
    <row r="1643" spans="1:10" x14ac:dyDescent="0.35">
      <c r="A1643" t="s">
        <v>3472</v>
      </c>
      <c r="B1643">
        <v>228360525</v>
      </c>
      <c r="C1643">
        <v>80</v>
      </c>
      <c r="D1643" s="1">
        <v>15486</v>
      </c>
      <c r="E1643" t="s">
        <v>741</v>
      </c>
      <c r="F1643" t="s">
        <v>633</v>
      </c>
      <c r="G1643" t="s">
        <v>2764</v>
      </c>
      <c r="H1643" s="3">
        <v>436494.57339999999</v>
      </c>
      <c r="I1643" s="3">
        <v>119688.48020000001</v>
      </c>
      <c r="J1643" t="s">
        <v>3473</v>
      </c>
    </row>
    <row r="1644" spans="1:10" x14ac:dyDescent="0.35">
      <c r="A1644" t="s">
        <v>3474</v>
      </c>
      <c r="B1644">
        <v>691813773</v>
      </c>
      <c r="C1644">
        <v>69</v>
      </c>
      <c r="D1644" s="1">
        <v>19503.75</v>
      </c>
      <c r="E1644" t="s">
        <v>741</v>
      </c>
      <c r="F1644" t="s">
        <v>124</v>
      </c>
      <c r="G1644" t="s">
        <v>2771</v>
      </c>
      <c r="H1644" s="3">
        <v>1860597.1538</v>
      </c>
      <c r="I1644" s="3">
        <v>818662.74769999995</v>
      </c>
      <c r="J1644" t="s">
        <v>1199</v>
      </c>
    </row>
    <row r="1645" spans="1:10" x14ac:dyDescent="0.35">
      <c r="A1645" t="s">
        <v>3475</v>
      </c>
      <c r="B1645">
        <v>512435426</v>
      </c>
      <c r="C1645">
        <v>61</v>
      </c>
      <c r="D1645" s="1">
        <v>22425.75</v>
      </c>
      <c r="E1645" t="s">
        <v>741</v>
      </c>
      <c r="F1645" t="s">
        <v>115</v>
      </c>
      <c r="G1645" t="s">
        <v>2848</v>
      </c>
      <c r="H1645" s="3">
        <v>3145143.4161999999</v>
      </c>
      <c r="I1645" s="3">
        <v>703861.40590000001</v>
      </c>
      <c r="J1645" t="s">
        <v>3476</v>
      </c>
    </row>
    <row r="1646" spans="1:10" x14ac:dyDescent="0.35">
      <c r="A1646" t="s">
        <v>3477</v>
      </c>
      <c r="B1646">
        <v>782785496</v>
      </c>
      <c r="C1646">
        <v>67</v>
      </c>
      <c r="D1646" s="1">
        <v>20234.25</v>
      </c>
      <c r="E1646" t="s">
        <v>741</v>
      </c>
      <c r="F1646" t="s">
        <v>205</v>
      </c>
      <c r="G1646" t="s">
        <v>2800</v>
      </c>
      <c r="H1646" s="3">
        <v>764881.33019999997</v>
      </c>
      <c r="I1646" s="3">
        <v>196319.54139999999</v>
      </c>
      <c r="J1646" t="s">
        <v>3478</v>
      </c>
    </row>
    <row r="1647" spans="1:10" x14ac:dyDescent="0.35">
      <c r="A1647" t="s">
        <v>3479</v>
      </c>
      <c r="B1647">
        <v>673790986</v>
      </c>
      <c r="C1647">
        <v>23</v>
      </c>
      <c r="D1647" s="1">
        <v>36305.25</v>
      </c>
      <c r="E1647" t="s">
        <v>741</v>
      </c>
      <c r="F1647" t="s">
        <v>1492</v>
      </c>
      <c r="G1647" t="s">
        <v>2737</v>
      </c>
      <c r="H1647" s="3">
        <v>95899.266300000003</v>
      </c>
      <c r="I1647" s="3">
        <v>31921.713800000001</v>
      </c>
      <c r="J1647" t="s">
        <v>3480</v>
      </c>
    </row>
    <row r="1648" spans="1:10" x14ac:dyDescent="0.35">
      <c r="A1648" t="s">
        <v>3481</v>
      </c>
      <c r="B1648">
        <v>386649200</v>
      </c>
      <c r="C1648">
        <v>21</v>
      </c>
      <c r="D1648" s="1">
        <v>37035.75</v>
      </c>
      <c r="E1648" t="s">
        <v>741</v>
      </c>
      <c r="F1648" t="s">
        <v>1762</v>
      </c>
      <c r="G1648" t="s">
        <v>2800</v>
      </c>
      <c r="H1648" s="3">
        <v>254470.01310000001</v>
      </c>
      <c r="I1648" s="3">
        <v>242841.00709999999</v>
      </c>
      <c r="J1648" t="s">
        <v>3482</v>
      </c>
    </row>
    <row r="1649" spans="1:10" x14ac:dyDescent="0.35">
      <c r="A1649" t="s">
        <v>3483</v>
      </c>
      <c r="B1649">
        <v>245262793</v>
      </c>
      <c r="C1649">
        <v>41</v>
      </c>
      <c r="D1649" s="1">
        <v>29730.75</v>
      </c>
      <c r="E1649" t="s">
        <v>741</v>
      </c>
      <c r="F1649" t="s">
        <v>150</v>
      </c>
      <c r="G1649" t="s">
        <v>2771</v>
      </c>
      <c r="H1649" s="3">
        <v>113314.3392</v>
      </c>
      <c r="I1649" s="3">
        <v>76245.770199999999</v>
      </c>
      <c r="J1649" t="s">
        <v>3484</v>
      </c>
    </row>
    <row r="1650" spans="1:10" x14ac:dyDescent="0.35">
      <c r="A1650" t="s">
        <v>3485</v>
      </c>
      <c r="B1650">
        <v>125415238</v>
      </c>
      <c r="C1650">
        <v>63</v>
      </c>
      <c r="D1650" s="1">
        <v>21695.25</v>
      </c>
      <c r="E1650" t="s">
        <v>741</v>
      </c>
      <c r="F1650" t="s">
        <v>229</v>
      </c>
      <c r="G1650" t="s">
        <v>2734</v>
      </c>
      <c r="H1650" s="3">
        <v>88035.771599999993</v>
      </c>
      <c r="I1650" s="3">
        <v>78037.423299999995</v>
      </c>
      <c r="J1650" t="s">
        <v>3486</v>
      </c>
    </row>
    <row r="1651" spans="1:10" x14ac:dyDescent="0.35">
      <c r="A1651" t="s">
        <v>3487</v>
      </c>
      <c r="B1651">
        <v>969042217</v>
      </c>
      <c r="C1651">
        <v>22</v>
      </c>
      <c r="D1651" s="1">
        <v>36670.5</v>
      </c>
      <c r="E1651" t="s">
        <v>741</v>
      </c>
      <c r="F1651" t="s">
        <v>72</v>
      </c>
      <c r="G1651" t="s">
        <v>2756</v>
      </c>
      <c r="H1651" s="3">
        <v>1711330.1525000001</v>
      </c>
      <c r="I1651" s="3">
        <v>451747.28</v>
      </c>
      <c r="J1651" t="s">
        <v>3488</v>
      </c>
    </row>
    <row r="1652" spans="1:10" x14ac:dyDescent="0.35">
      <c r="A1652" t="s">
        <v>3489</v>
      </c>
      <c r="B1652">
        <v>900149156</v>
      </c>
      <c r="C1652">
        <v>80</v>
      </c>
      <c r="D1652" s="1">
        <v>15486</v>
      </c>
      <c r="E1652" t="s">
        <v>741</v>
      </c>
      <c r="F1652" t="s">
        <v>728</v>
      </c>
      <c r="G1652" t="s">
        <v>2771</v>
      </c>
      <c r="H1652" s="3">
        <v>417528.26500000001</v>
      </c>
      <c r="I1652" s="3">
        <v>244800.0336</v>
      </c>
      <c r="J1652" t="s">
        <v>3490</v>
      </c>
    </row>
    <row r="1653" spans="1:10" x14ac:dyDescent="0.35">
      <c r="A1653" t="s">
        <v>3491</v>
      </c>
      <c r="B1653">
        <v>564569787</v>
      </c>
      <c r="C1653">
        <v>61</v>
      </c>
      <c r="D1653" s="1">
        <v>22425.75</v>
      </c>
      <c r="E1653" t="s">
        <v>741</v>
      </c>
      <c r="F1653" t="s">
        <v>229</v>
      </c>
      <c r="G1653" t="s">
        <v>2749</v>
      </c>
      <c r="H1653" s="3">
        <v>745869.05779999995</v>
      </c>
      <c r="I1653" s="3">
        <v>233155.2513</v>
      </c>
      <c r="J1653" t="s">
        <v>3492</v>
      </c>
    </row>
    <row r="1654" spans="1:10" x14ac:dyDescent="0.35">
      <c r="A1654" t="s">
        <v>3493</v>
      </c>
      <c r="B1654">
        <v>30606504</v>
      </c>
      <c r="C1654">
        <v>48</v>
      </c>
      <c r="D1654" s="1">
        <v>27174</v>
      </c>
      <c r="E1654" t="s">
        <v>741</v>
      </c>
      <c r="F1654" t="s">
        <v>1104</v>
      </c>
      <c r="G1654" t="s">
        <v>2749</v>
      </c>
      <c r="H1654" s="3">
        <v>869732.47479999997</v>
      </c>
      <c r="I1654" s="3">
        <v>57619.7765</v>
      </c>
      <c r="J1654" t="s">
        <v>3494</v>
      </c>
    </row>
    <row r="1655" spans="1:10" x14ac:dyDescent="0.35">
      <c r="A1655" t="s">
        <v>3495</v>
      </c>
      <c r="B1655">
        <v>62019148</v>
      </c>
      <c r="C1655">
        <v>28</v>
      </c>
      <c r="D1655" s="1">
        <v>34479</v>
      </c>
      <c r="E1655" t="s">
        <v>741</v>
      </c>
      <c r="F1655" t="s">
        <v>519</v>
      </c>
      <c r="G1655" t="s">
        <v>2749</v>
      </c>
      <c r="H1655" s="3">
        <v>1120917.3700000001</v>
      </c>
      <c r="I1655" s="3">
        <v>437157.77429999999</v>
      </c>
      <c r="J1655" t="s">
        <v>3496</v>
      </c>
    </row>
    <row r="1656" spans="1:10" x14ac:dyDescent="0.35">
      <c r="A1656" t="s">
        <v>3497</v>
      </c>
      <c r="B1656">
        <v>756616012</v>
      </c>
      <c r="C1656">
        <v>20</v>
      </c>
      <c r="D1656" s="1">
        <v>37401</v>
      </c>
      <c r="E1656" t="s">
        <v>741</v>
      </c>
      <c r="F1656" t="s">
        <v>668</v>
      </c>
      <c r="G1656" t="s">
        <v>2743</v>
      </c>
      <c r="H1656" s="3">
        <v>676425.1128</v>
      </c>
      <c r="I1656" s="3">
        <v>138861.5232</v>
      </c>
      <c r="J1656" t="s">
        <v>3498</v>
      </c>
    </row>
    <row r="1657" spans="1:10" x14ac:dyDescent="0.35">
      <c r="A1657" t="s">
        <v>3499</v>
      </c>
      <c r="B1657">
        <v>497461477</v>
      </c>
      <c r="C1657">
        <v>50</v>
      </c>
      <c r="D1657" s="1">
        <v>26443.5</v>
      </c>
      <c r="E1657" t="s">
        <v>741</v>
      </c>
      <c r="F1657" t="s">
        <v>547</v>
      </c>
      <c r="G1657" t="s">
        <v>2800</v>
      </c>
      <c r="H1657" s="3">
        <v>2065707.8034000001</v>
      </c>
      <c r="I1657" s="3">
        <v>405935.60320000001</v>
      </c>
      <c r="J1657" t="s">
        <v>3500</v>
      </c>
    </row>
    <row r="1658" spans="1:10" x14ac:dyDescent="0.35">
      <c r="A1658" t="s">
        <v>3501</v>
      </c>
      <c r="B1658">
        <v>857789489</v>
      </c>
      <c r="C1658">
        <v>35</v>
      </c>
      <c r="D1658" s="1">
        <v>31922.25</v>
      </c>
      <c r="E1658" t="s">
        <v>741</v>
      </c>
      <c r="F1658" t="s">
        <v>941</v>
      </c>
      <c r="G1658" t="s">
        <v>2776</v>
      </c>
      <c r="H1658" s="3">
        <v>103372.7286</v>
      </c>
      <c r="I1658" s="3">
        <v>64771.519800000002</v>
      </c>
      <c r="J1658" t="s">
        <v>3502</v>
      </c>
    </row>
    <row r="1659" spans="1:10" x14ac:dyDescent="0.35">
      <c r="A1659" t="s">
        <v>3503</v>
      </c>
      <c r="B1659">
        <v>771087014</v>
      </c>
      <c r="C1659">
        <v>72</v>
      </c>
      <c r="D1659" s="1">
        <v>18408</v>
      </c>
      <c r="E1659" t="s">
        <v>741</v>
      </c>
      <c r="F1659" t="s">
        <v>183</v>
      </c>
      <c r="G1659" t="s">
        <v>2771</v>
      </c>
      <c r="H1659" s="3">
        <v>363561.04800000001</v>
      </c>
      <c r="I1659" s="3">
        <v>73439.331699999995</v>
      </c>
      <c r="J1659" t="s">
        <v>3504</v>
      </c>
    </row>
    <row r="1660" spans="1:10" x14ac:dyDescent="0.35">
      <c r="A1660" t="s">
        <v>3505</v>
      </c>
      <c r="B1660">
        <v>15087311</v>
      </c>
      <c r="C1660">
        <v>44</v>
      </c>
      <c r="D1660" s="1">
        <v>28635</v>
      </c>
      <c r="E1660" t="s">
        <v>741</v>
      </c>
      <c r="F1660" t="s">
        <v>344</v>
      </c>
      <c r="G1660" t="s">
        <v>2781</v>
      </c>
      <c r="H1660" s="3">
        <v>696707.00719999999</v>
      </c>
      <c r="I1660" s="3">
        <v>396851.54979999998</v>
      </c>
      <c r="J1660" t="s">
        <v>3506</v>
      </c>
    </row>
    <row r="1661" spans="1:10" x14ac:dyDescent="0.35">
      <c r="A1661" t="s">
        <v>3507</v>
      </c>
      <c r="B1661">
        <v>941690204</v>
      </c>
      <c r="C1661">
        <v>50</v>
      </c>
      <c r="D1661" s="1">
        <v>26443.5</v>
      </c>
      <c r="E1661" t="s">
        <v>741</v>
      </c>
      <c r="F1661" t="s">
        <v>33</v>
      </c>
      <c r="G1661" t="s">
        <v>2848</v>
      </c>
      <c r="H1661" s="3">
        <v>95358.503400000001</v>
      </c>
      <c r="I1661" s="3">
        <v>55398.749600000003</v>
      </c>
      <c r="J1661" t="s">
        <v>3508</v>
      </c>
    </row>
    <row r="1662" spans="1:10" x14ac:dyDescent="0.35">
      <c r="A1662" t="s">
        <v>3509</v>
      </c>
      <c r="B1662">
        <v>395904523</v>
      </c>
      <c r="C1662">
        <v>23</v>
      </c>
      <c r="D1662" s="1">
        <v>36305.25</v>
      </c>
      <c r="E1662" t="s">
        <v>741</v>
      </c>
      <c r="F1662" t="s">
        <v>968</v>
      </c>
      <c r="G1662" t="s">
        <v>2781</v>
      </c>
      <c r="H1662" s="3"/>
      <c r="J1662" t="s">
        <v>3510</v>
      </c>
    </row>
    <row r="1663" spans="1:10" x14ac:dyDescent="0.35">
      <c r="A1663" t="s">
        <v>3511</v>
      </c>
      <c r="B1663">
        <v>86614487</v>
      </c>
      <c r="C1663">
        <v>83</v>
      </c>
      <c r="D1663" s="1">
        <v>14390.25</v>
      </c>
      <c r="E1663" t="s">
        <v>741</v>
      </c>
      <c r="F1663" t="s">
        <v>331</v>
      </c>
      <c r="G1663" t="s">
        <v>2767</v>
      </c>
      <c r="H1663" s="3">
        <v>150843.39189999999</v>
      </c>
      <c r="I1663" s="3">
        <v>34951.517599999999</v>
      </c>
      <c r="J1663" t="s">
        <v>3512</v>
      </c>
    </row>
    <row r="1664" spans="1:10" x14ac:dyDescent="0.35">
      <c r="A1664" t="s">
        <v>3513</v>
      </c>
      <c r="B1664">
        <v>74758408</v>
      </c>
      <c r="C1664">
        <v>37</v>
      </c>
      <c r="D1664" s="1">
        <v>31191.75</v>
      </c>
      <c r="E1664" t="s">
        <v>741</v>
      </c>
      <c r="F1664" t="s">
        <v>208</v>
      </c>
      <c r="G1664" t="s">
        <v>2734</v>
      </c>
      <c r="H1664" s="3">
        <v>173962.4705</v>
      </c>
      <c r="I1664" s="3">
        <v>101356.0289</v>
      </c>
      <c r="J1664" t="s">
        <v>3514</v>
      </c>
    </row>
    <row r="1665" spans="1:10" x14ac:dyDescent="0.35">
      <c r="A1665" t="s">
        <v>3515</v>
      </c>
      <c r="B1665">
        <v>213753946</v>
      </c>
      <c r="C1665">
        <v>44</v>
      </c>
      <c r="D1665" s="1">
        <v>28635</v>
      </c>
      <c r="E1665" t="s">
        <v>741</v>
      </c>
      <c r="F1665" t="s">
        <v>676</v>
      </c>
      <c r="G1665" t="s">
        <v>2749</v>
      </c>
      <c r="H1665" s="3">
        <v>439061.30300000001</v>
      </c>
      <c r="I1665" s="3">
        <v>112033.005</v>
      </c>
      <c r="J1665" t="s">
        <v>3516</v>
      </c>
    </row>
    <row r="1666" spans="1:10" x14ac:dyDescent="0.35">
      <c r="A1666" t="s">
        <v>3517</v>
      </c>
      <c r="B1666">
        <v>505170927</v>
      </c>
      <c r="C1666">
        <v>77</v>
      </c>
      <c r="D1666" s="1">
        <v>16581.75</v>
      </c>
      <c r="E1666" t="s">
        <v>741</v>
      </c>
      <c r="F1666" t="s">
        <v>526</v>
      </c>
      <c r="G1666" t="s">
        <v>2764</v>
      </c>
      <c r="H1666" s="3">
        <v>935505.52410000004</v>
      </c>
      <c r="I1666" s="3">
        <v>582011.59210000001</v>
      </c>
      <c r="J1666" t="s">
        <v>3518</v>
      </c>
    </row>
    <row r="1667" spans="1:10" x14ac:dyDescent="0.35">
      <c r="A1667" t="s">
        <v>3519</v>
      </c>
      <c r="B1667">
        <v>471142574</v>
      </c>
      <c r="C1667">
        <v>76</v>
      </c>
      <c r="D1667" s="1">
        <v>16947</v>
      </c>
      <c r="E1667" t="s">
        <v>741</v>
      </c>
      <c r="F1667" t="s">
        <v>1070</v>
      </c>
      <c r="G1667" t="s">
        <v>2743</v>
      </c>
      <c r="H1667" s="3">
        <v>503727.82130000001</v>
      </c>
      <c r="I1667" s="3">
        <v>119260.9653</v>
      </c>
      <c r="J1667" t="s">
        <v>3520</v>
      </c>
    </row>
    <row r="1668" spans="1:10" x14ac:dyDescent="0.35">
      <c r="A1668" t="s">
        <v>3521</v>
      </c>
      <c r="B1668">
        <v>258765158</v>
      </c>
      <c r="C1668">
        <v>80</v>
      </c>
      <c r="D1668" s="1">
        <v>15486</v>
      </c>
      <c r="E1668" t="s">
        <v>741</v>
      </c>
      <c r="F1668" t="s">
        <v>381</v>
      </c>
      <c r="G1668" t="s">
        <v>2743</v>
      </c>
      <c r="H1668" s="3">
        <v>793479.62800000003</v>
      </c>
      <c r="I1668" s="3">
        <v>451291.53840000002</v>
      </c>
      <c r="J1668" t="s">
        <v>3130</v>
      </c>
    </row>
    <row r="1669" spans="1:10" x14ac:dyDescent="0.35">
      <c r="A1669" t="s">
        <v>3522</v>
      </c>
      <c r="B1669">
        <v>63641638</v>
      </c>
      <c r="C1669">
        <v>34</v>
      </c>
      <c r="D1669" s="1">
        <v>32287.5</v>
      </c>
      <c r="E1669" t="s">
        <v>741</v>
      </c>
      <c r="F1669" t="s">
        <v>269</v>
      </c>
      <c r="G1669" t="s">
        <v>2776</v>
      </c>
      <c r="H1669" s="3">
        <v>346491.25939999998</v>
      </c>
      <c r="I1669" s="3">
        <v>193836.29879999999</v>
      </c>
      <c r="J1669" t="s">
        <v>3523</v>
      </c>
    </row>
    <row r="1670" spans="1:10" x14ac:dyDescent="0.35">
      <c r="A1670" t="s">
        <v>3524</v>
      </c>
      <c r="B1670">
        <v>553774219</v>
      </c>
      <c r="C1670">
        <v>32</v>
      </c>
      <c r="D1670" s="1">
        <v>33018</v>
      </c>
      <c r="E1670" t="s">
        <v>741</v>
      </c>
      <c r="F1670" t="s">
        <v>95</v>
      </c>
      <c r="G1670" t="s">
        <v>2848</v>
      </c>
      <c r="H1670" s="3">
        <v>360033.20439999999</v>
      </c>
      <c r="I1670" s="3">
        <v>286874.4572</v>
      </c>
      <c r="J1670" t="s">
        <v>3525</v>
      </c>
    </row>
    <row r="1671" spans="1:10" x14ac:dyDescent="0.35">
      <c r="A1671" t="s">
        <v>3526</v>
      </c>
      <c r="B1671">
        <v>964273354</v>
      </c>
      <c r="C1671">
        <v>54</v>
      </c>
      <c r="D1671" s="1">
        <v>24982.5</v>
      </c>
      <c r="E1671" t="s">
        <v>741</v>
      </c>
      <c r="F1671" t="s">
        <v>112</v>
      </c>
      <c r="G1671" t="s">
        <v>2743</v>
      </c>
      <c r="H1671" s="3">
        <v>782700.6557</v>
      </c>
      <c r="I1671" s="3">
        <v>443391.59480000002</v>
      </c>
      <c r="J1671" t="s">
        <v>3527</v>
      </c>
    </row>
    <row r="1672" spans="1:10" x14ac:dyDescent="0.35">
      <c r="A1672" t="s">
        <v>3528</v>
      </c>
      <c r="B1672">
        <v>564250216</v>
      </c>
      <c r="C1672">
        <v>25</v>
      </c>
      <c r="D1672" s="1">
        <v>35574.75</v>
      </c>
      <c r="E1672" t="s">
        <v>741</v>
      </c>
      <c r="F1672" t="s">
        <v>825</v>
      </c>
      <c r="G1672" t="s">
        <v>2771</v>
      </c>
      <c r="H1672" s="3">
        <v>1188019.3470999999</v>
      </c>
      <c r="I1672" s="3">
        <v>458113.93530000001</v>
      </c>
      <c r="J1672" t="s">
        <v>3529</v>
      </c>
    </row>
    <row r="1673" spans="1:10" x14ac:dyDescent="0.35">
      <c r="A1673" t="s">
        <v>3530</v>
      </c>
      <c r="B1673">
        <v>58509766</v>
      </c>
      <c r="C1673">
        <v>26</v>
      </c>
      <c r="D1673" s="1">
        <v>35209.5</v>
      </c>
      <c r="E1673" t="s">
        <v>741</v>
      </c>
      <c r="F1673" t="s">
        <v>101</v>
      </c>
      <c r="G1673" t="s">
        <v>2771</v>
      </c>
      <c r="H1673" s="3">
        <v>655045.49210000003</v>
      </c>
      <c r="I1673" s="3">
        <v>577519.77839999995</v>
      </c>
      <c r="J1673" t="s">
        <v>3531</v>
      </c>
    </row>
    <row r="1674" spans="1:10" x14ac:dyDescent="0.35">
      <c r="A1674" t="s">
        <v>3532</v>
      </c>
      <c r="B1674">
        <v>807287014</v>
      </c>
      <c r="C1674">
        <v>35</v>
      </c>
      <c r="D1674" s="1">
        <v>31922.25</v>
      </c>
      <c r="E1674" t="s">
        <v>741</v>
      </c>
      <c r="F1674" t="s">
        <v>413</v>
      </c>
      <c r="G1674" t="s">
        <v>2776</v>
      </c>
      <c r="H1674" s="3">
        <v>398228.09240000002</v>
      </c>
      <c r="I1674" s="3">
        <v>292751.46250000002</v>
      </c>
      <c r="J1674" t="s">
        <v>3533</v>
      </c>
    </row>
    <row r="1675" spans="1:10" x14ac:dyDescent="0.35">
      <c r="A1675" t="s">
        <v>3534</v>
      </c>
      <c r="B1675">
        <v>70154942</v>
      </c>
      <c r="C1675">
        <v>70</v>
      </c>
      <c r="D1675" s="1">
        <v>19138.5</v>
      </c>
      <c r="E1675" t="s">
        <v>741</v>
      </c>
      <c r="F1675" t="s">
        <v>16</v>
      </c>
      <c r="G1675" t="s">
        <v>2848</v>
      </c>
      <c r="H1675" s="3">
        <v>1268890.9723</v>
      </c>
      <c r="I1675" s="3">
        <v>252097.5442</v>
      </c>
      <c r="J1675" t="s">
        <v>3535</v>
      </c>
    </row>
    <row r="1676" spans="1:10" x14ac:dyDescent="0.35">
      <c r="A1676" t="s">
        <v>3536</v>
      </c>
      <c r="B1676">
        <v>870982324</v>
      </c>
      <c r="C1676">
        <v>33</v>
      </c>
      <c r="D1676" s="1">
        <v>32652.75</v>
      </c>
      <c r="E1676" t="s">
        <v>741</v>
      </c>
      <c r="F1676" t="s">
        <v>638</v>
      </c>
      <c r="G1676" t="s">
        <v>2759</v>
      </c>
      <c r="H1676" s="3">
        <v>384533.63150000002</v>
      </c>
      <c r="I1676" s="3">
        <v>145980.36009999999</v>
      </c>
      <c r="J1676" t="s">
        <v>3537</v>
      </c>
    </row>
    <row r="1677" spans="1:10" x14ac:dyDescent="0.35">
      <c r="A1677" t="s">
        <v>3538</v>
      </c>
      <c r="B1677">
        <v>858160400</v>
      </c>
      <c r="C1677">
        <v>37</v>
      </c>
      <c r="D1677" s="1">
        <v>31191.75</v>
      </c>
      <c r="E1677" t="s">
        <v>741</v>
      </c>
      <c r="F1677" t="s">
        <v>612</v>
      </c>
      <c r="G1677" t="s">
        <v>2800</v>
      </c>
      <c r="H1677" s="3">
        <v>2646971.3144</v>
      </c>
      <c r="I1677" s="3">
        <v>675570.29070000001</v>
      </c>
      <c r="J1677" t="s">
        <v>3539</v>
      </c>
    </row>
    <row r="1678" spans="1:10" x14ac:dyDescent="0.35">
      <c r="A1678" t="s">
        <v>3540</v>
      </c>
      <c r="B1678">
        <v>197184515</v>
      </c>
      <c r="C1678">
        <v>19</v>
      </c>
      <c r="D1678" s="1">
        <v>37766.25</v>
      </c>
      <c r="E1678" t="s">
        <v>741</v>
      </c>
      <c r="F1678" t="s">
        <v>226</v>
      </c>
      <c r="G1678" t="s">
        <v>2848</v>
      </c>
      <c r="H1678" s="3">
        <v>1006135.4502</v>
      </c>
      <c r="I1678" s="3">
        <v>239267.27970000001</v>
      </c>
      <c r="J1678" t="s">
        <v>3541</v>
      </c>
    </row>
    <row r="1679" spans="1:10" x14ac:dyDescent="0.35">
      <c r="A1679" t="s">
        <v>3542</v>
      </c>
      <c r="B1679">
        <v>234938324</v>
      </c>
      <c r="C1679">
        <v>54</v>
      </c>
      <c r="D1679" s="1">
        <v>24982.5</v>
      </c>
      <c r="E1679" t="s">
        <v>741</v>
      </c>
      <c r="F1679" t="s">
        <v>175</v>
      </c>
      <c r="G1679" t="s">
        <v>2740</v>
      </c>
      <c r="H1679" s="3">
        <v>206792.29560000001</v>
      </c>
      <c r="I1679" s="3">
        <v>61857.869299999998</v>
      </c>
      <c r="J1679" t="s">
        <v>3543</v>
      </c>
    </row>
    <row r="1680" spans="1:10" x14ac:dyDescent="0.35">
      <c r="A1680" t="s">
        <v>3544</v>
      </c>
      <c r="B1680">
        <v>407721104</v>
      </c>
      <c r="C1680">
        <v>43</v>
      </c>
      <c r="D1680" s="1">
        <v>29000.25</v>
      </c>
      <c r="E1680" t="s">
        <v>741</v>
      </c>
      <c r="F1680" t="s">
        <v>1004</v>
      </c>
      <c r="G1680" t="s">
        <v>2848</v>
      </c>
      <c r="H1680" s="3">
        <v>334392.31660000002</v>
      </c>
      <c r="I1680" s="3">
        <v>103761.43670000001</v>
      </c>
      <c r="J1680" t="s">
        <v>3545</v>
      </c>
    </row>
    <row r="1681" spans="1:10" x14ac:dyDescent="0.35">
      <c r="A1681" t="s">
        <v>3546</v>
      </c>
      <c r="B1681">
        <v>826803067</v>
      </c>
      <c r="C1681">
        <v>76</v>
      </c>
      <c r="D1681" s="1">
        <v>16947</v>
      </c>
      <c r="E1681" t="s">
        <v>741</v>
      </c>
      <c r="F1681" t="s">
        <v>378</v>
      </c>
      <c r="G1681" t="s">
        <v>2771</v>
      </c>
      <c r="H1681" s="3">
        <v>60890.809600000001</v>
      </c>
      <c r="I1681" s="3">
        <v>21852.189299999998</v>
      </c>
      <c r="J1681" t="s">
        <v>3547</v>
      </c>
    </row>
    <row r="1682" spans="1:10" x14ac:dyDescent="0.35">
      <c r="A1682" t="s">
        <v>3548</v>
      </c>
      <c r="B1682">
        <v>188754874</v>
      </c>
      <c r="C1682">
        <v>52</v>
      </c>
      <c r="D1682" s="1">
        <v>25713</v>
      </c>
      <c r="E1682" t="s">
        <v>741</v>
      </c>
      <c r="F1682" t="s">
        <v>2538</v>
      </c>
      <c r="G1682" t="s">
        <v>2759</v>
      </c>
      <c r="H1682" s="3">
        <v>2262409.2903999998</v>
      </c>
      <c r="I1682" s="3">
        <v>147297.28570000001</v>
      </c>
      <c r="J1682" t="s">
        <v>3549</v>
      </c>
    </row>
    <row r="1683" spans="1:10" x14ac:dyDescent="0.35">
      <c r="A1683" t="s">
        <v>3550</v>
      </c>
      <c r="B1683">
        <v>9358210</v>
      </c>
      <c r="C1683">
        <v>59</v>
      </c>
      <c r="D1683" s="1">
        <v>23156.25</v>
      </c>
      <c r="E1683" t="s">
        <v>741</v>
      </c>
      <c r="F1683" t="s">
        <v>48</v>
      </c>
      <c r="G1683" t="s">
        <v>2764</v>
      </c>
      <c r="H1683" s="3">
        <v>154796.16</v>
      </c>
      <c r="I1683" s="3">
        <v>33528.848299999998</v>
      </c>
      <c r="J1683" t="s">
        <v>3551</v>
      </c>
    </row>
    <row r="1684" spans="1:10" x14ac:dyDescent="0.35">
      <c r="A1684" t="s">
        <v>3552</v>
      </c>
      <c r="B1684">
        <v>101206409</v>
      </c>
      <c r="C1684">
        <v>24</v>
      </c>
      <c r="D1684" s="1">
        <v>35940</v>
      </c>
      <c r="E1684" t="s">
        <v>741</v>
      </c>
      <c r="F1684" t="s">
        <v>127</v>
      </c>
      <c r="G1684" t="s">
        <v>2734</v>
      </c>
      <c r="H1684" s="3">
        <v>220878.09729999999</v>
      </c>
      <c r="I1684" s="3">
        <v>33298.1296</v>
      </c>
      <c r="J1684" t="s">
        <v>3553</v>
      </c>
    </row>
    <row r="1685" spans="1:10" x14ac:dyDescent="0.35">
      <c r="A1685" t="s">
        <v>3554</v>
      </c>
      <c r="B1685">
        <v>252465556</v>
      </c>
      <c r="C1685">
        <v>24</v>
      </c>
      <c r="D1685" s="1">
        <v>35940</v>
      </c>
      <c r="E1685" t="s">
        <v>741</v>
      </c>
      <c r="F1685" t="s">
        <v>326</v>
      </c>
      <c r="G1685" t="s">
        <v>2749</v>
      </c>
      <c r="H1685" s="3">
        <v>580517.06180000002</v>
      </c>
      <c r="I1685" s="3">
        <v>161019.33100000001</v>
      </c>
      <c r="J1685" t="s">
        <v>3555</v>
      </c>
    </row>
    <row r="1686" spans="1:10" x14ac:dyDescent="0.35">
      <c r="A1686" t="s">
        <v>3556</v>
      </c>
      <c r="B1686">
        <v>913004392</v>
      </c>
      <c r="C1686">
        <v>43</v>
      </c>
      <c r="D1686" s="1">
        <v>29000.25</v>
      </c>
      <c r="E1686" t="s">
        <v>741</v>
      </c>
      <c r="F1686" t="s">
        <v>36</v>
      </c>
      <c r="G1686" t="s">
        <v>2764</v>
      </c>
      <c r="H1686" s="3">
        <v>557125.87439999997</v>
      </c>
      <c r="I1686" s="3">
        <v>75324.923999999999</v>
      </c>
      <c r="J1686" t="s">
        <v>3557</v>
      </c>
    </row>
    <row r="1687" spans="1:10" x14ac:dyDescent="0.35">
      <c r="A1687" t="s">
        <v>3558</v>
      </c>
      <c r="B1687">
        <v>189899863</v>
      </c>
      <c r="C1687">
        <v>81</v>
      </c>
      <c r="D1687" s="1">
        <v>15120.75</v>
      </c>
      <c r="E1687" t="s">
        <v>741</v>
      </c>
      <c r="F1687" t="s">
        <v>444</v>
      </c>
      <c r="G1687" t="s">
        <v>2848</v>
      </c>
      <c r="H1687" s="3">
        <v>265852.33</v>
      </c>
      <c r="I1687" s="3">
        <v>51020.1898</v>
      </c>
      <c r="J1687" t="s">
        <v>3559</v>
      </c>
    </row>
    <row r="1688" spans="1:10" x14ac:dyDescent="0.35">
      <c r="A1688" t="s">
        <v>3560</v>
      </c>
      <c r="B1688">
        <v>556812134</v>
      </c>
      <c r="C1688">
        <v>46</v>
      </c>
      <c r="D1688" s="1">
        <v>27904.5</v>
      </c>
      <c r="E1688" t="s">
        <v>741</v>
      </c>
      <c r="F1688" t="s">
        <v>776</v>
      </c>
      <c r="G1688" t="s">
        <v>2848</v>
      </c>
      <c r="H1688" s="3">
        <v>1998613.0027000001</v>
      </c>
      <c r="I1688" s="3">
        <v>276626.20880000002</v>
      </c>
      <c r="J1688" t="s">
        <v>3561</v>
      </c>
    </row>
    <row r="1689" spans="1:10" x14ac:dyDescent="0.35">
      <c r="A1689" t="s">
        <v>3562</v>
      </c>
      <c r="B1689">
        <v>125319673</v>
      </c>
      <c r="C1689">
        <v>75</v>
      </c>
      <c r="D1689" s="1">
        <v>17312.25</v>
      </c>
      <c r="E1689" t="s">
        <v>741</v>
      </c>
      <c r="F1689" t="s">
        <v>665</v>
      </c>
      <c r="G1689" t="s">
        <v>2776</v>
      </c>
      <c r="H1689" s="3">
        <v>2100661.0432000002</v>
      </c>
      <c r="I1689" s="3">
        <v>997420.12159999995</v>
      </c>
      <c r="J1689" t="s">
        <v>3563</v>
      </c>
    </row>
    <row r="1690" spans="1:10" x14ac:dyDescent="0.35">
      <c r="A1690" t="s">
        <v>3564</v>
      </c>
      <c r="B1690">
        <v>490298804</v>
      </c>
      <c r="C1690">
        <v>77</v>
      </c>
      <c r="D1690" s="1">
        <v>16581.75</v>
      </c>
      <c r="E1690" t="s">
        <v>741</v>
      </c>
      <c r="F1690" t="s">
        <v>456</v>
      </c>
      <c r="G1690" t="s">
        <v>2771</v>
      </c>
      <c r="H1690" s="3">
        <v>642034.66119999997</v>
      </c>
      <c r="I1690" s="3">
        <v>272338.4731</v>
      </c>
      <c r="J1690" t="s">
        <v>3565</v>
      </c>
    </row>
    <row r="1691" spans="1:10" x14ac:dyDescent="0.35">
      <c r="A1691" t="s">
        <v>3566</v>
      </c>
      <c r="B1691">
        <v>21470943</v>
      </c>
      <c r="C1691">
        <v>48</v>
      </c>
      <c r="D1691" s="1">
        <v>27174</v>
      </c>
      <c r="E1691" t="s">
        <v>741</v>
      </c>
      <c r="F1691" t="s">
        <v>147</v>
      </c>
      <c r="G1691" t="s">
        <v>2749</v>
      </c>
      <c r="H1691" s="3">
        <v>56422.657200000001</v>
      </c>
      <c r="I1691" s="3">
        <v>36755.330999999998</v>
      </c>
      <c r="J1691" t="s">
        <v>3567</v>
      </c>
    </row>
    <row r="1692" spans="1:10" x14ac:dyDescent="0.35">
      <c r="A1692" t="s">
        <v>947</v>
      </c>
      <c r="B1692">
        <v>281208268</v>
      </c>
      <c r="C1692">
        <v>41</v>
      </c>
      <c r="D1692" s="1">
        <v>29730.75</v>
      </c>
      <c r="E1692" t="s">
        <v>741</v>
      </c>
      <c r="F1692" t="s">
        <v>1104</v>
      </c>
      <c r="G1692" t="s">
        <v>2749</v>
      </c>
      <c r="H1692" s="3">
        <v>1553973.855</v>
      </c>
      <c r="I1692" s="3">
        <v>199288.2501</v>
      </c>
      <c r="J1692" t="s">
        <v>3568</v>
      </c>
    </row>
    <row r="1693" spans="1:10" x14ac:dyDescent="0.35">
      <c r="A1693" t="s">
        <v>3569</v>
      </c>
      <c r="B1693">
        <v>423317349</v>
      </c>
      <c r="C1693">
        <v>85</v>
      </c>
      <c r="D1693" s="1">
        <v>13659.75</v>
      </c>
      <c r="E1693" t="s">
        <v>741</v>
      </c>
      <c r="F1693" t="s">
        <v>390</v>
      </c>
      <c r="G1693" t="s">
        <v>2848</v>
      </c>
      <c r="H1693" s="3">
        <v>653231.9682</v>
      </c>
      <c r="I1693" s="3">
        <v>376189.03240000003</v>
      </c>
      <c r="J1693" t="s">
        <v>3570</v>
      </c>
    </row>
    <row r="1694" spans="1:10" x14ac:dyDescent="0.35">
      <c r="A1694" t="s">
        <v>3571</v>
      </c>
      <c r="B1694">
        <v>696247654</v>
      </c>
      <c r="C1694">
        <v>65</v>
      </c>
      <c r="D1694" s="1">
        <v>20964.75</v>
      </c>
      <c r="E1694" t="s">
        <v>741</v>
      </c>
      <c r="F1694" t="s">
        <v>28</v>
      </c>
      <c r="G1694" t="s">
        <v>2767</v>
      </c>
      <c r="H1694" s="3">
        <v>589706.0906</v>
      </c>
      <c r="I1694" s="3">
        <v>101662.0077</v>
      </c>
      <c r="J1694" t="s">
        <v>3572</v>
      </c>
    </row>
    <row r="1695" spans="1:10" x14ac:dyDescent="0.35">
      <c r="A1695" t="s">
        <v>3573</v>
      </c>
      <c r="B1695">
        <v>961610191</v>
      </c>
      <c r="C1695">
        <v>77</v>
      </c>
      <c r="D1695" s="1">
        <v>16581.75</v>
      </c>
      <c r="E1695" t="s">
        <v>741</v>
      </c>
      <c r="F1695" t="s">
        <v>1156</v>
      </c>
      <c r="G1695" t="s">
        <v>2746</v>
      </c>
      <c r="H1695" s="3">
        <v>23935.0753</v>
      </c>
      <c r="I1695" s="3">
        <v>14381.678900000001</v>
      </c>
      <c r="J1695" t="s">
        <v>3574</v>
      </c>
    </row>
    <row r="1696" spans="1:10" x14ac:dyDescent="0.35">
      <c r="A1696" t="s">
        <v>3575</v>
      </c>
      <c r="B1696">
        <v>738194151</v>
      </c>
      <c r="C1696">
        <v>81</v>
      </c>
      <c r="D1696" s="1">
        <v>15120.75</v>
      </c>
      <c r="E1696" t="s">
        <v>741</v>
      </c>
      <c r="F1696" t="s">
        <v>1093</v>
      </c>
      <c r="G1696" t="s">
        <v>2767</v>
      </c>
      <c r="H1696" s="3">
        <v>1042672.6539</v>
      </c>
      <c r="I1696" s="3">
        <v>524354.58990000002</v>
      </c>
      <c r="J1696" t="s">
        <v>3576</v>
      </c>
    </row>
    <row r="1697" spans="1:10" x14ac:dyDescent="0.35">
      <c r="A1697" t="s">
        <v>3577</v>
      </c>
      <c r="B1697">
        <v>402093191</v>
      </c>
      <c r="C1697">
        <v>80</v>
      </c>
      <c r="D1697" s="1">
        <v>15486</v>
      </c>
      <c r="E1697" t="s">
        <v>741</v>
      </c>
      <c r="F1697" t="s">
        <v>1017</v>
      </c>
      <c r="G1697" t="s">
        <v>2781</v>
      </c>
      <c r="H1697" s="3">
        <v>250159.57399999999</v>
      </c>
      <c r="I1697" s="3">
        <v>135256.73329999999</v>
      </c>
      <c r="J1697" t="s">
        <v>3578</v>
      </c>
    </row>
    <row r="1698" spans="1:10" x14ac:dyDescent="0.35">
      <c r="A1698" t="s">
        <v>3579</v>
      </c>
      <c r="B1698">
        <v>394447146</v>
      </c>
      <c r="C1698">
        <v>31</v>
      </c>
      <c r="D1698" s="1">
        <v>33383.25</v>
      </c>
      <c r="E1698" t="s">
        <v>741</v>
      </c>
      <c r="F1698" t="s">
        <v>240</v>
      </c>
      <c r="G1698" t="s">
        <v>2759</v>
      </c>
      <c r="H1698" s="3">
        <v>802404.79079999996</v>
      </c>
      <c r="I1698" s="3">
        <v>213274.69390000001</v>
      </c>
      <c r="J1698" t="s">
        <v>3580</v>
      </c>
    </row>
    <row r="1699" spans="1:10" x14ac:dyDescent="0.35">
      <c r="A1699" t="s">
        <v>3581</v>
      </c>
      <c r="B1699">
        <v>890660878</v>
      </c>
      <c r="C1699">
        <v>22</v>
      </c>
      <c r="D1699" s="1">
        <v>36670.5</v>
      </c>
      <c r="E1699" t="s">
        <v>741</v>
      </c>
      <c r="F1699" t="s">
        <v>87</v>
      </c>
      <c r="G1699" t="s">
        <v>2800</v>
      </c>
      <c r="H1699" s="3">
        <v>91350.741200000004</v>
      </c>
      <c r="I1699" s="3">
        <v>9460.4328999999998</v>
      </c>
      <c r="J1699" t="s">
        <v>3582</v>
      </c>
    </row>
    <row r="1700" spans="1:10" x14ac:dyDescent="0.35">
      <c r="A1700" t="s">
        <v>3583</v>
      </c>
      <c r="B1700">
        <v>202122706</v>
      </c>
      <c r="C1700">
        <v>75</v>
      </c>
      <c r="D1700" s="1">
        <v>17312.25</v>
      </c>
      <c r="E1700" t="s">
        <v>741</v>
      </c>
      <c r="F1700" t="s">
        <v>175</v>
      </c>
      <c r="G1700" t="s">
        <v>2743</v>
      </c>
      <c r="H1700" s="3">
        <v>629108.14489999996</v>
      </c>
      <c r="I1700" s="3">
        <v>96169.398000000001</v>
      </c>
      <c r="J1700" t="s">
        <v>3584</v>
      </c>
    </row>
    <row r="1701" spans="1:10" x14ac:dyDescent="0.35">
      <c r="A1701" t="s">
        <v>3585</v>
      </c>
      <c r="B1701">
        <v>322285626</v>
      </c>
      <c r="C1701">
        <v>57</v>
      </c>
      <c r="D1701" s="1">
        <v>23886.75</v>
      </c>
      <c r="E1701" t="s">
        <v>741</v>
      </c>
      <c r="F1701" t="s">
        <v>285</v>
      </c>
      <c r="G1701" t="s">
        <v>2734</v>
      </c>
      <c r="H1701" s="3">
        <v>358650.44410000002</v>
      </c>
      <c r="I1701" s="3">
        <v>180436.53330000001</v>
      </c>
      <c r="J1701" t="s">
        <v>3586</v>
      </c>
    </row>
    <row r="1702" spans="1:10" x14ac:dyDescent="0.35">
      <c r="A1702" t="s">
        <v>3587</v>
      </c>
      <c r="B1702">
        <v>38422647</v>
      </c>
      <c r="C1702">
        <v>75</v>
      </c>
      <c r="D1702" s="1">
        <v>17312.25</v>
      </c>
      <c r="E1702" t="s">
        <v>741</v>
      </c>
      <c r="F1702" t="s">
        <v>451</v>
      </c>
      <c r="G1702" t="s">
        <v>2749</v>
      </c>
      <c r="H1702" s="3">
        <v>428657.45130000002</v>
      </c>
      <c r="I1702" s="3">
        <v>382765.88880000002</v>
      </c>
      <c r="J1702" t="s">
        <v>3588</v>
      </c>
    </row>
    <row r="1703" spans="1:10" x14ac:dyDescent="0.35">
      <c r="A1703" t="s">
        <v>3589</v>
      </c>
      <c r="B1703">
        <v>8590073</v>
      </c>
      <c r="C1703">
        <v>45</v>
      </c>
      <c r="D1703" s="1">
        <v>28269.75</v>
      </c>
      <c r="E1703" t="s">
        <v>741</v>
      </c>
      <c r="F1703" t="s">
        <v>48</v>
      </c>
      <c r="G1703" t="s">
        <v>2767</v>
      </c>
      <c r="H1703" s="3">
        <v>2027877.9347999999</v>
      </c>
      <c r="I1703" s="3">
        <v>246092.7997</v>
      </c>
      <c r="J1703" t="s">
        <v>3590</v>
      </c>
    </row>
    <row r="1704" spans="1:10" x14ac:dyDescent="0.35">
      <c r="A1704" t="s">
        <v>3591</v>
      </c>
      <c r="B1704">
        <v>748176185</v>
      </c>
      <c r="C1704">
        <v>75</v>
      </c>
      <c r="D1704" s="1">
        <v>17312.25</v>
      </c>
      <c r="E1704" t="s">
        <v>741</v>
      </c>
      <c r="F1704" t="s">
        <v>36</v>
      </c>
      <c r="G1704" t="s">
        <v>2743</v>
      </c>
      <c r="H1704" s="3">
        <v>1215970.9824000001</v>
      </c>
      <c r="I1704" s="3">
        <v>486780.64169999998</v>
      </c>
      <c r="J1704" t="s">
        <v>3592</v>
      </c>
    </row>
    <row r="1705" spans="1:10" x14ac:dyDescent="0.35">
      <c r="A1705" t="s">
        <v>138</v>
      </c>
      <c r="B1705">
        <v>939238656</v>
      </c>
      <c r="C1705">
        <v>50</v>
      </c>
      <c r="D1705" s="1">
        <v>26443.5</v>
      </c>
      <c r="E1705" t="s">
        <v>741</v>
      </c>
      <c r="F1705" t="s">
        <v>555</v>
      </c>
      <c r="G1705" t="s">
        <v>2756</v>
      </c>
      <c r="H1705" s="3">
        <v>490797.26400000002</v>
      </c>
      <c r="I1705" s="3">
        <v>218063.0882</v>
      </c>
      <c r="J1705" t="s">
        <v>3593</v>
      </c>
    </row>
    <row r="1706" spans="1:10" x14ac:dyDescent="0.35">
      <c r="A1706" t="s">
        <v>3594</v>
      </c>
      <c r="B1706">
        <v>876234305</v>
      </c>
      <c r="C1706">
        <v>31</v>
      </c>
      <c r="D1706" s="1">
        <v>33383.25</v>
      </c>
      <c r="E1706" t="s">
        <v>741</v>
      </c>
      <c r="F1706" t="s">
        <v>378</v>
      </c>
      <c r="G1706" t="s">
        <v>2759</v>
      </c>
      <c r="H1706" s="3">
        <v>678377.58799999999</v>
      </c>
      <c r="I1706" s="3">
        <v>413153.83419999998</v>
      </c>
      <c r="J1706" t="s">
        <v>3595</v>
      </c>
    </row>
    <row r="1707" spans="1:10" x14ac:dyDescent="0.35">
      <c r="A1707" t="s">
        <v>549</v>
      </c>
      <c r="B1707">
        <v>580251795</v>
      </c>
      <c r="C1707">
        <v>60</v>
      </c>
      <c r="D1707" s="1">
        <v>22791</v>
      </c>
      <c r="E1707" t="s">
        <v>741</v>
      </c>
      <c r="F1707" t="s">
        <v>166</v>
      </c>
      <c r="G1707" t="s">
        <v>2743</v>
      </c>
      <c r="H1707" s="3">
        <v>878322.56</v>
      </c>
      <c r="I1707" s="3">
        <v>222191.86919999999</v>
      </c>
      <c r="J1707" t="s">
        <v>1996</v>
      </c>
    </row>
    <row r="1708" spans="1:10" x14ac:dyDescent="0.35">
      <c r="A1708" t="s">
        <v>3596</v>
      </c>
      <c r="B1708">
        <v>371508664</v>
      </c>
      <c r="C1708">
        <v>81</v>
      </c>
      <c r="D1708" s="1">
        <v>15120.75</v>
      </c>
      <c r="E1708" t="s">
        <v>741</v>
      </c>
      <c r="F1708" t="s">
        <v>263</v>
      </c>
      <c r="G1708" t="s">
        <v>2743</v>
      </c>
      <c r="H1708" s="3">
        <v>84598.858999999997</v>
      </c>
      <c r="I1708" s="3">
        <v>33107.195299999999</v>
      </c>
      <c r="J1708" t="s">
        <v>3597</v>
      </c>
    </row>
    <row r="1709" spans="1:10" x14ac:dyDescent="0.35">
      <c r="A1709" t="s">
        <v>3598</v>
      </c>
      <c r="B1709">
        <v>941640918</v>
      </c>
      <c r="C1709">
        <v>49</v>
      </c>
      <c r="D1709" s="1">
        <v>26808.75</v>
      </c>
      <c r="E1709" t="s">
        <v>741</v>
      </c>
      <c r="F1709" t="s">
        <v>398</v>
      </c>
      <c r="G1709" t="s">
        <v>2749</v>
      </c>
      <c r="H1709" s="3">
        <v>1290257.1784000001</v>
      </c>
      <c r="I1709" s="3">
        <v>571138.62009999994</v>
      </c>
      <c r="J1709" t="s">
        <v>3599</v>
      </c>
    </row>
    <row r="1710" spans="1:10" x14ac:dyDescent="0.35">
      <c r="A1710" t="s">
        <v>3600</v>
      </c>
      <c r="B1710">
        <v>904452413</v>
      </c>
      <c r="C1710">
        <v>32</v>
      </c>
      <c r="D1710" s="1">
        <v>33018</v>
      </c>
      <c r="E1710" t="s">
        <v>741</v>
      </c>
      <c r="F1710" t="s">
        <v>232</v>
      </c>
      <c r="G1710" t="s">
        <v>2800</v>
      </c>
      <c r="H1710" s="3">
        <v>786746.11739999999</v>
      </c>
      <c r="I1710" s="3">
        <v>313488.06829999998</v>
      </c>
      <c r="J1710" t="s">
        <v>3601</v>
      </c>
    </row>
    <row r="1711" spans="1:10" x14ac:dyDescent="0.35">
      <c r="A1711" t="s">
        <v>3602</v>
      </c>
      <c r="B1711">
        <v>802502024</v>
      </c>
      <c r="C1711">
        <v>58</v>
      </c>
      <c r="D1711" s="1">
        <v>23521.5</v>
      </c>
      <c r="E1711" t="s">
        <v>741</v>
      </c>
      <c r="F1711" t="s">
        <v>555</v>
      </c>
      <c r="G1711" t="s">
        <v>2848</v>
      </c>
      <c r="H1711" s="3">
        <v>181465.92</v>
      </c>
      <c r="I1711" s="3">
        <v>100940.41800000001</v>
      </c>
      <c r="J1711" t="s">
        <v>3603</v>
      </c>
    </row>
    <row r="1712" spans="1:10" x14ac:dyDescent="0.35">
      <c r="A1712" t="s">
        <v>3604</v>
      </c>
      <c r="B1712">
        <v>192208870</v>
      </c>
      <c r="C1712">
        <v>69</v>
      </c>
      <c r="D1712" s="1">
        <v>19503.75</v>
      </c>
      <c r="E1712" t="s">
        <v>741</v>
      </c>
      <c r="F1712" t="s">
        <v>127</v>
      </c>
      <c r="G1712" t="s">
        <v>2848</v>
      </c>
      <c r="H1712" s="3">
        <v>540814.56999999995</v>
      </c>
      <c r="I1712" s="3">
        <v>139151.5889</v>
      </c>
      <c r="J1712" t="s">
        <v>3605</v>
      </c>
    </row>
    <row r="1713" spans="1:10" x14ac:dyDescent="0.35">
      <c r="A1713" t="s">
        <v>3606</v>
      </c>
      <c r="B1713">
        <v>874884242</v>
      </c>
      <c r="C1713">
        <v>35</v>
      </c>
      <c r="D1713" s="1">
        <v>31922.25</v>
      </c>
      <c r="E1713" t="s">
        <v>741</v>
      </c>
      <c r="F1713" t="s">
        <v>588</v>
      </c>
      <c r="G1713" t="s">
        <v>2759</v>
      </c>
      <c r="H1713" s="3">
        <v>1241571.3757</v>
      </c>
      <c r="I1713" s="3">
        <v>344253.88140000001</v>
      </c>
      <c r="J1713" t="s">
        <v>3607</v>
      </c>
    </row>
    <row r="1714" spans="1:10" x14ac:dyDescent="0.35">
      <c r="A1714" t="s">
        <v>3608</v>
      </c>
      <c r="B1714">
        <v>8507311</v>
      </c>
      <c r="C1714">
        <v>70</v>
      </c>
      <c r="D1714" s="1">
        <v>19138.5</v>
      </c>
      <c r="E1714" t="s">
        <v>741</v>
      </c>
      <c r="F1714" t="s">
        <v>593</v>
      </c>
      <c r="G1714" t="s">
        <v>2737</v>
      </c>
      <c r="H1714" s="3">
        <v>670053.70799999998</v>
      </c>
      <c r="I1714" s="3">
        <v>203845.22810000001</v>
      </c>
      <c r="J1714" t="s">
        <v>3609</v>
      </c>
    </row>
    <row r="1715" spans="1:10" x14ac:dyDescent="0.35">
      <c r="A1715" t="s">
        <v>3610</v>
      </c>
      <c r="B1715">
        <v>103348505</v>
      </c>
      <c r="C1715">
        <v>81</v>
      </c>
      <c r="D1715" s="1">
        <v>15120.75</v>
      </c>
      <c r="E1715" t="s">
        <v>741</v>
      </c>
      <c r="F1715" t="s">
        <v>1762</v>
      </c>
      <c r="G1715" t="s">
        <v>2740</v>
      </c>
      <c r="H1715" s="3">
        <v>2192804.8752000001</v>
      </c>
      <c r="I1715" s="3">
        <v>497671.36729999998</v>
      </c>
      <c r="J1715" t="s">
        <v>3611</v>
      </c>
    </row>
    <row r="1716" spans="1:10" x14ac:dyDescent="0.35">
      <c r="A1716" t="s">
        <v>3612</v>
      </c>
      <c r="B1716">
        <v>44020042</v>
      </c>
      <c r="C1716">
        <v>69</v>
      </c>
      <c r="D1716" s="1">
        <v>19503.75</v>
      </c>
      <c r="E1716" t="s">
        <v>741</v>
      </c>
      <c r="F1716" t="s">
        <v>3035</v>
      </c>
      <c r="G1716" t="s">
        <v>2756</v>
      </c>
      <c r="H1716" s="3">
        <v>1195910.2796</v>
      </c>
      <c r="I1716" s="3">
        <v>409375.54609999998</v>
      </c>
      <c r="J1716" t="s">
        <v>3613</v>
      </c>
    </row>
    <row r="1717" spans="1:10" x14ac:dyDescent="0.35">
      <c r="A1717" t="s">
        <v>3614</v>
      </c>
      <c r="B1717">
        <v>650193232</v>
      </c>
      <c r="C1717">
        <v>80</v>
      </c>
      <c r="D1717" s="1">
        <v>15486</v>
      </c>
      <c r="E1717" t="s">
        <v>741</v>
      </c>
      <c r="F1717" t="s">
        <v>660</v>
      </c>
      <c r="G1717" t="s">
        <v>2743</v>
      </c>
      <c r="H1717" s="3">
        <v>466271.68920000002</v>
      </c>
      <c r="I1717" s="3">
        <v>209822.26019999999</v>
      </c>
      <c r="J1717" t="s">
        <v>3615</v>
      </c>
    </row>
    <row r="1718" spans="1:10" x14ac:dyDescent="0.35">
      <c r="A1718" t="s">
        <v>3616</v>
      </c>
      <c r="B1718">
        <v>822729697</v>
      </c>
      <c r="C1718">
        <v>51</v>
      </c>
      <c r="D1718" s="1">
        <v>26078.25</v>
      </c>
      <c r="E1718" t="s">
        <v>741</v>
      </c>
      <c r="F1718" t="s">
        <v>651</v>
      </c>
      <c r="G1718" t="s">
        <v>2740</v>
      </c>
      <c r="H1718" s="3">
        <v>1667444.1677999999</v>
      </c>
      <c r="I1718" s="3">
        <v>274495.08100000001</v>
      </c>
      <c r="J1718" t="s">
        <v>3617</v>
      </c>
    </row>
    <row r="1719" spans="1:10" x14ac:dyDescent="0.35">
      <c r="A1719" t="s">
        <v>3618</v>
      </c>
      <c r="B1719">
        <v>696144220</v>
      </c>
      <c r="C1719">
        <v>83</v>
      </c>
      <c r="D1719" s="1">
        <v>14390.25</v>
      </c>
      <c r="E1719" t="s">
        <v>741</v>
      </c>
      <c r="F1719" t="s">
        <v>211</v>
      </c>
      <c r="G1719" t="s">
        <v>2743</v>
      </c>
      <c r="H1719" s="3">
        <v>141670.89780000001</v>
      </c>
      <c r="I1719" s="3">
        <v>55027.959199999998</v>
      </c>
      <c r="J1719" t="s">
        <v>3619</v>
      </c>
    </row>
    <row r="1720" spans="1:10" x14ac:dyDescent="0.35">
      <c r="A1720" t="s">
        <v>3620</v>
      </c>
      <c r="B1720">
        <v>577679256</v>
      </c>
      <c r="C1720">
        <v>37</v>
      </c>
      <c r="D1720" s="1">
        <v>31191.75</v>
      </c>
      <c r="E1720" t="s">
        <v>741</v>
      </c>
      <c r="F1720" t="s">
        <v>347</v>
      </c>
      <c r="G1720" t="s">
        <v>2776</v>
      </c>
      <c r="H1720" s="3">
        <v>12299.1675</v>
      </c>
      <c r="I1720" s="3">
        <v>12899.0216</v>
      </c>
      <c r="J1720" t="s">
        <v>3621</v>
      </c>
    </row>
    <row r="1721" spans="1:10" x14ac:dyDescent="0.35">
      <c r="A1721" t="s">
        <v>3622</v>
      </c>
      <c r="B1721">
        <v>454473125</v>
      </c>
      <c r="C1721">
        <v>28</v>
      </c>
      <c r="D1721" s="1">
        <v>34479</v>
      </c>
      <c r="E1721" t="s">
        <v>741</v>
      </c>
      <c r="F1721" t="s">
        <v>81</v>
      </c>
      <c r="G1721" t="s">
        <v>2767</v>
      </c>
      <c r="H1721" s="3">
        <v>518662.84879999998</v>
      </c>
      <c r="I1721" s="3">
        <v>259987.20499999999</v>
      </c>
      <c r="J1721" t="s">
        <v>3623</v>
      </c>
    </row>
    <row r="1722" spans="1:10" x14ac:dyDescent="0.35">
      <c r="A1722" t="s">
        <v>3624</v>
      </c>
      <c r="B1722">
        <v>596659255</v>
      </c>
      <c r="C1722">
        <v>33</v>
      </c>
      <c r="D1722" s="1">
        <v>32652.75</v>
      </c>
      <c r="E1722" t="s">
        <v>741</v>
      </c>
      <c r="F1722" t="s">
        <v>63</v>
      </c>
      <c r="G1722" t="s">
        <v>2740</v>
      </c>
      <c r="H1722" s="3">
        <v>1057007.9421000001</v>
      </c>
      <c r="I1722" s="3">
        <v>320877.41100000002</v>
      </c>
      <c r="J1722" t="s">
        <v>3625</v>
      </c>
    </row>
    <row r="1723" spans="1:10" x14ac:dyDescent="0.35">
      <c r="A1723" t="s">
        <v>3626</v>
      </c>
      <c r="B1723">
        <v>793373801</v>
      </c>
      <c r="C1723">
        <v>56</v>
      </c>
      <c r="D1723" s="1">
        <v>24252</v>
      </c>
      <c r="E1723" t="s">
        <v>741</v>
      </c>
      <c r="F1723" t="s">
        <v>489</v>
      </c>
      <c r="G1723" t="s">
        <v>2848</v>
      </c>
      <c r="H1723" s="3">
        <v>993806.11040000001</v>
      </c>
      <c r="I1723" s="3">
        <v>430047.00780000002</v>
      </c>
      <c r="J1723" t="s">
        <v>3627</v>
      </c>
    </row>
    <row r="1724" spans="1:10" x14ac:dyDescent="0.35">
      <c r="A1724" t="s">
        <v>3628</v>
      </c>
      <c r="B1724">
        <v>952440210</v>
      </c>
      <c r="C1724">
        <v>44</v>
      </c>
      <c r="D1724" s="1">
        <v>28635</v>
      </c>
      <c r="E1724" t="s">
        <v>741</v>
      </c>
      <c r="F1724" t="s">
        <v>574</v>
      </c>
      <c r="G1724" t="s">
        <v>2756</v>
      </c>
      <c r="H1724" s="3">
        <v>157897.6128</v>
      </c>
      <c r="I1724" s="3">
        <v>64909.649100000002</v>
      </c>
      <c r="J1724" t="s">
        <v>3629</v>
      </c>
    </row>
    <row r="1725" spans="1:10" x14ac:dyDescent="0.35">
      <c r="A1725" t="s">
        <v>3630</v>
      </c>
      <c r="B1725">
        <v>905121758</v>
      </c>
      <c r="C1725">
        <v>35</v>
      </c>
      <c r="D1725" s="1">
        <v>31922.25</v>
      </c>
      <c r="E1725" t="s">
        <v>741</v>
      </c>
      <c r="F1725" t="s">
        <v>437</v>
      </c>
      <c r="G1725" t="s">
        <v>2771</v>
      </c>
      <c r="H1725" s="3">
        <v>571620.95250000001</v>
      </c>
      <c r="I1725" s="3">
        <v>49247.3436</v>
      </c>
      <c r="J1725" t="s">
        <v>3631</v>
      </c>
    </row>
    <row r="1726" spans="1:10" x14ac:dyDescent="0.35">
      <c r="A1726" t="s">
        <v>3632</v>
      </c>
      <c r="B1726">
        <v>544147368</v>
      </c>
      <c r="C1726">
        <v>58</v>
      </c>
      <c r="D1726" s="1">
        <v>23521.5</v>
      </c>
      <c r="E1726" t="s">
        <v>741</v>
      </c>
      <c r="F1726" t="s">
        <v>1544</v>
      </c>
      <c r="G1726" t="s">
        <v>2781</v>
      </c>
      <c r="H1726" s="3">
        <v>193911.29399999999</v>
      </c>
      <c r="I1726" s="3">
        <v>78399.413400000005</v>
      </c>
      <c r="J1726" t="s">
        <v>3633</v>
      </c>
    </row>
    <row r="1727" spans="1:10" x14ac:dyDescent="0.35">
      <c r="A1727" t="s">
        <v>3634</v>
      </c>
      <c r="B1727">
        <v>153351376</v>
      </c>
      <c r="C1727">
        <v>33</v>
      </c>
      <c r="D1727" s="1">
        <v>32652.75</v>
      </c>
      <c r="E1727" t="s">
        <v>741</v>
      </c>
      <c r="F1727" t="s">
        <v>1169</v>
      </c>
      <c r="G1727" t="s">
        <v>2740</v>
      </c>
      <c r="H1727" s="3">
        <v>505712.97850000003</v>
      </c>
      <c r="I1727" s="3">
        <v>104848.5839</v>
      </c>
      <c r="J1727" t="s">
        <v>3635</v>
      </c>
    </row>
    <row r="1728" spans="1:10" x14ac:dyDescent="0.35">
      <c r="A1728" t="s">
        <v>2204</v>
      </c>
      <c r="B1728">
        <v>660338169</v>
      </c>
      <c r="C1728">
        <v>54</v>
      </c>
      <c r="D1728" s="1">
        <v>24982.5</v>
      </c>
      <c r="E1728" t="s">
        <v>741</v>
      </c>
      <c r="F1728" t="s">
        <v>95</v>
      </c>
      <c r="G1728" t="s">
        <v>2767</v>
      </c>
      <c r="H1728" s="3">
        <v>880868.88859999995</v>
      </c>
      <c r="I1728" s="3">
        <v>220217.22210000001</v>
      </c>
      <c r="J1728" t="s">
        <v>3636</v>
      </c>
    </row>
    <row r="1729" spans="1:10" x14ac:dyDescent="0.35">
      <c r="A1729" t="s">
        <v>3637</v>
      </c>
      <c r="B1729">
        <v>822827445</v>
      </c>
      <c r="C1729">
        <v>46</v>
      </c>
      <c r="D1729" s="1">
        <v>27904.5</v>
      </c>
      <c r="E1729" t="s">
        <v>741</v>
      </c>
      <c r="F1729" t="s">
        <v>282</v>
      </c>
      <c r="G1729" t="s">
        <v>2743</v>
      </c>
      <c r="H1729" s="3">
        <v>78922.9035</v>
      </c>
      <c r="I1729" s="3">
        <v>59770.945599999999</v>
      </c>
      <c r="J1729" t="s">
        <v>1569</v>
      </c>
    </row>
    <row r="1730" spans="1:10" x14ac:dyDescent="0.35">
      <c r="A1730" t="s">
        <v>3638</v>
      </c>
      <c r="B1730">
        <v>884488788</v>
      </c>
      <c r="C1730">
        <v>73</v>
      </c>
      <c r="D1730" s="1">
        <v>18042.75</v>
      </c>
      <c r="E1730" t="s">
        <v>741</v>
      </c>
      <c r="F1730" t="s">
        <v>205</v>
      </c>
      <c r="G1730" t="s">
        <v>2771</v>
      </c>
      <c r="H1730" s="3">
        <v>96217.429900000003</v>
      </c>
      <c r="I1730" s="3">
        <v>13215.406000000001</v>
      </c>
      <c r="J1730" t="s">
        <v>3639</v>
      </c>
    </row>
    <row r="1731" spans="1:10" x14ac:dyDescent="0.35">
      <c r="A1731" t="s">
        <v>3640</v>
      </c>
      <c r="B1731">
        <v>482854885</v>
      </c>
      <c r="C1731">
        <v>45</v>
      </c>
      <c r="D1731" s="1">
        <v>28269.75</v>
      </c>
      <c r="E1731" t="s">
        <v>741</v>
      </c>
      <c r="F1731" t="s">
        <v>1432</v>
      </c>
      <c r="G1731" t="s">
        <v>2737</v>
      </c>
      <c r="H1731" s="3">
        <v>550649.79599999997</v>
      </c>
      <c r="I1731" s="3">
        <v>78989.763800000001</v>
      </c>
      <c r="J1731" t="s">
        <v>3641</v>
      </c>
    </row>
    <row r="1732" spans="1:10" x14ac:dyDescent="0.35">
      <c r="A1732" t="s">
        <v>3283</v>
      </c>
      <c r="B1732">
        <v>565313618</v>
      </c>
      <c r="C1732">
        <v>33</v>
      </c>
      <c r="D1732" s="1">
        <v>32652.75</v>
      </c>
      <c r="E1732" t="s">
        <v>741</v>
      </c>
      <c r="F1732" t="s">
        <v>424</v>
      </c>
      <c r="G1732" t="s">
        <v>2764</v>
      </c>
      <c r="H1732" s="3">
        <v>243778.09729999999</v>
      </c>
      <c r="I1732" s="3">
        <v>41313.972300000001</v>
      </c>
      <c r="J1732" t="s">
        <v>3642</v>
      </c>
    </row>
    <row r="1733" spans="1:10" x14ac:dyDescent="0.35">
      <c r="A1733" t="s">
        <v>3643</v>
      </c>
      <c r="B1733">
        <v>75359038</v>
      </c>
      <c r="C1733">
        <v>22</v>
      </c>
      <c r="D1733" s="1">
        <v>36670.5</v>
      </c>
      <c r="E1733" t="s">
        <v>741</v>
      </c>
      <c r="F1733" t="s">
        <v>266</v>
      </c>
      <c r="G1733" t="s">
        <v>2764</v>
      </c>
      <c r="H1733" s="3">
        <v>1100932.8840000001</v>
      </c>
      <c r="I1733" s="3">
        <v>682089.08459999994</v>
      </c>
      <c r="J1733" t="s">
        <v>3644</v>
      </c>
    </row>
    <row r="1734" spans="1:10" x14ac:dyDescent="0.35">
      <c r="A1734" t="s">
        <v>3645</v>
      </c>
      <c r="B1734">
        <v>483029893</v>
      </c>
      <c r="C1734">
        <v>62</v>
      </c>
      <c r="D1734" s="1">
        <v>22060.5</v>
      </c>
      <c r="E1734" t="s">
        <v>741</v>
      </c>
      <c r="F1734" t="s">
        <v>312</v>
      </c>
      <c r="G1734" t="s">
        <v>2771</v>
      </c>
      <c r="H1734" s="3">
        <v>137954.6894</v>
      </c>
      <c r="I1734" s="3">
        <v>55299.7857</v>
      </c>
      <c r="J1734" t="s">
        <v>3646</v>
      </c>
    </row>
    <row r="1735" spans="1:10" x14ac:dyDescent="0.35">
      <c r="A1735" t="s">
        <v>3647</v>
      </c>
      <c r="B1735">
        <v>330644989</v>
      </c>
      <c r="C1735">
        <v>71</v>
      </c>
      <c r="D1735" s="1">
        <v>18773.25</v>
      </c>
      <c r="E1735" t="s">
        <v>741</v>
      </c>
      <c r="F1735" t="s">
        <v>130</v>
      </c>
      <c r="G1735" t="s">
        <v>2771</v>
      </c>
      <c r="H1735" s="3">
        <v>1373913.5861</v>
      </c>
      <c r="I1735" s="3">
        <v>170975.9129</v>
      </c>
      <c r="J1735" t="s">
        <v>3648</v>
      </c>
    </row>
    <row r="1736" spans="1:10" x14ac:dyDescent="0.35">
      <c r="A1736" t="s">
        <v>3649</v>
      </c>
      <c r="B1736">
        <v>518826262</v>
      </c>
      <c r="C1736">
        <v>31</v>
      </c>
      <c r="D1736" s="1">
        <v>33383.25</v>
      </c>
      <c r="E1736" t="s">
        <v>741</v>
      </c>
      <c r="F1736" t="s">
        <v>1017</v>
      </c>
      <c r="G1736" t="s">
        <v>2756</v>
      </c>
      <c r="H1736" s="3">
        <v>469244.54090000002</v>
      </c>
      <c r="I1736" s="3">
        <v>140263.31390000001</v>
      </c>
      <c r="J1736" t="s">
        <v>3650</v>
      </c>
    </row>
    <row r="1737" spans="1:10" x14ac:dyDescent="0.35">
      <c r="A1737" t="s">
        <v>3651</v>
      </c>
      <c r="B1737">
        <v>307328973</v>
      </c>
      <c r="C1737">
        <v>17</v>
      </c>
      <c r="D1737" s="1">
        <v>38496.75</v>
      </c>
      <c r="E1737" t="s">
        <v>741</v>
      </c>
      <c r="F1737" t="s">
        <v>205</v>
      </c>
      <c r="G1737" t="s">
        <v>2771</v>
      </c>
      <c r="H1737" s="3">
        <v>147745.296</v>
      </c>
      <c r="I1737" s="3">
        <v>45669.712599999999</v>
      </c>
      <c r="J1737" t="s">
        <v>3652</v>
      </c>
    </row>
    <row r="1738" spans="1:10" x14ac:dyDescent="0.35">
      <c r="A1738" t="s">
        <v>3653</v>
      </c>
      <c r="B1738">
        <v>746382414</v>
      </c>
      <c r="C1738">
        <v>27</v>
      </c>
      <c r="D1738" s="1">
        <v>34844.25</v>
      </c>
      <c r="E1738" t="s">
        <v>741</v>
      </c>
      <c r="F1738" t="s">
        <v>728</v>
      </c>
      <c r="G1738" t="s">
        <v>2749</v>
      </c>
      <c r="H1738" s="3">
        <v>249304.356</v>
      </c>
      <c r="I1738" s="3">
        <v>201372.6256</v>
      </c>
      <c r="J1738" t="s">
        <v>3654</v>
      </c>
    </row>
    <row r="1739" spans="1:10" x14ac:dyDescent="0.35">
      <c r="A1739" t="s">
        <v>3655</v>
      </c>
      <c r="B1739">
        <v>896649727</v>
      </c>
      <c r="C1739">
        <v>73</v>
      </c>
      <c r="D1739" s="1">
        <v>18042.75</v>
      </c>
      <c r="E1739" t="s">
        <v>741</v>
      </c>
      <c r="F1739" t="s">
        <v>350</v>
      </c>
      <c r="G1739" t="s">
        <v>2740</v>
      </c>
      <c r="H1739" s="3">
        <v>59107.815000000002</v>
      </c>
      <c r="I1739" s="3">
        <v>61763.383500000004</v>
      </c>
      <c r="J1739" t="s">
        <v>966</v>
      </c>
    </row>
    <row r="1740" spans="1:10" x14ac:dyDescent="0.35">
      <c r="A1740" t="s">
        <v>3656</v>
      </c>
      <c r="B1740">
        <v>867445393</v>
      </c>
      <c r="C1740">
        <v>17</v>
      </c>
      <c r="D1740" s="1">
        <v>38496.75</v>
      </c>
      <c r="E1740" t="s">
        <v>741</v>
      </c>
      <c r="F1740" t="s">
        <v>467</v>
      </c>
      <c r="G1740" t="s">
        <v>2749</v>
      </c>
      <c r="H1740" s="3">
        <v>254260.92430000001</v>
      </c>
      <c r="I1740" s="3">
        <v>193907.41020000001</v>
      </c>
      <c r="J1740" t="s">
        <v>3657</v>
      </c>
    </row>
    <row r="1741" spans="1:10" x14ac:dyDescent="0.35">
      <c r="A1741" t="s">
        <v>3658</v>
      </c>
      <c r="B1741">
        <v>157230926</v>
      </c>
      <c r="C1741">
        <v>48</v>
      </c>
      <c r="D1741" s="1">
        <v>27174</v>
      </c>
      <c r="E1741" t="s">
        <v>741</v>
      </c>
      <c r="F1741" t="s">
        <v>81</v>
      </c>
      <c r="G1741" t="s">
        <v>2749</v>
      </c>
      <c r="H1741" s="3">
        <v>1153249.4531</v>
      </c>
      <c r="I1741" s="3">
        <v>326415.72519999999</v>
      </c>
      <c r="J1741" t="s">
        <v>3659</v>
      </c>
    </row>
    <row r="1742" spans="1:10" x14ac:dyDescent="0.35">
      <c r="A1742" t="s">
        <v>3660</v>
      </c>
      <c r="B1742">
        <v>174833834</v>
      </c>
      <c r="C1742">
        <v>79</v>
      </c>
      <c r="D1742" s="1">
        <v>15851.25</v>
      </c>
      <c r="E1742" t="s">
        <v>741</v>
      </c>
      <c r="F1742" t="s">
        <v>840</v>
      </c>
      <c r="G1742" t="s">
        <v>2764</v>
      </c>
      <c r="H1742" s="3">
        <v>100838.15519999999</v>
      </c>
      <c r="I1742" s="3">
        <v>74694.929799999998</v>
      </c>
      <c r="J1742" t="s">
        <v>3661</v>
      </c>
    </row>
    <row r="1743" spans="1:10" x14ac:dyDescent="0.35">
      <c r="A1743" t="s">
        <v>3662</v>
      </c>
      <c r="B1743">
        <v>389283436</v>
      </c>
      <c r="C1743">
        <v>75</v>
      </c>
      <c r="D1743" s="1">
        <v>17312.25</v>
      </c>
      <c r="E1743" t="s">
        <v>741</v>
      </c>
      <c r="F1743" t="s">
        <v>312</v>
      </c>
      <c r="G1743" t="s">
        <v>2848</v>
      </c>
      <c r="H1743" s="3">
        <v>200763.0876</v>
      </c>
      <c r="I1743" s="3">
        <v>97003.318799999994</v>
      </c>
      <c r="J1743" t="s">
        <v>3663</v>
      </c>
    </row>
    <row r="1744" spans="1:10" x14ac:dyDescent="0.35">
      <c r="A1744" t="s">
        <v>3664</v>
      </c>
      <c r="B1744">
        <v>54731291</v>
      </c>
      <c r="C1744">
        <v>55</v>
      </c>
      <c r="D1744" s="1">
        <v>24617.25</v>
      </c>
      <c r="E1744" t="s">
        <v>741</v>
      </c>
      <c r="F1744" t="s">
        <v>660</v>
      </c>
      <c r="G1744" t="s">
        <v>2767</v>
      </c>
      <c r="H1744" s="3">
        <v>1246515.5488</v>
      </c>
      <c r="I1744" s="3">
        <v>230339.02710000001</v>
      </c>
      <c r="J1744" t="s">
        <v>3665</v>
      </c>
    </row>
    <row r="1745" spans="1:10" x14ac:dyDescent="0.35">
      <c r="A1745" t="s">
        <v>3666</v>
      </c>
      <c r="B1745">
        <v>429506359</v>
      </c>
      <c r="C1745">
        <v>77</v>
      </c>
      <c r="D1745" s="1">
        <v>16581.75</v>
      </c>
      <c r="E1745" t="s">
        <v>741</v>
      </c>
      <c r="F1745" t="s">
        <v>406</v>
      </c>
      <c r="G1745" t="s">
        <v>2743</v>
      </c>
      <c r="H1745" s="3">
        <v>111414.82339999999</v>
      </c>
      <c r="I1745" s="3">
        <v>23659.2654</v>
      </c>
      <c r="J1745" t="s">
        <v>3667</v>
      </c>
    </row>
    <row r="1746" spans="1:10" x14ac:dyDescent="0.35">
      <c r="A1746" t="s">
        <v>3668</v>
      </c>
      <c r="B1746">
        <v>419760890</v>
      </c>
      <c r="C1746">
        <v>51</v>
      </c>
      <c r="D1746" s="1">
        <v>26078.25</v>
      </c>
      <c r="E1746" t="s">
        <v>741</v>
      </c>
      <c r="F1746" t="s">
        <v>644</v>
      </c>
      <c r="G1746" t="s">
        <v>2759</v>
      </c>
      <c r="H1746" s="3">
        <v>286280.41239999997</v>
      </c>
      <c r="I1746" s="3">
        <v>116189.7317</v>
      </c>
      <c r="J1746" t="s">
        <v>3669</v>
      </c>
    </row>
    <row r="1747" spans="1:10" x14ac:dyDescent="0.35">
      <c r="A1747" t="s">
        <v>3670</v>
      </c>
      <c r="B1747">
        <v>682025529</v>
      </c>
      <c r="C1747">
        <v>47</v>
      </c>
      <c r="D1747" s="1">
        <v>27539.25</v>
      </c>
      <c r="E1747" t="s">
        <v>741</v>
      </c>
      <c r="F1747" t="s">
        <v>547</v>
      </c>
      <c r="G1747" t="s">
        <v>2759</v>
      </c>
      <c r="H1747" s="3">
        <v>259129.27119999999</v>
      </c>
      <c r="I1747" s="3">
        <v>192653.9755</v>
      </c>
      <c r="J1747" t="s">
        <v>3671</v>
      </c>
    </row>
    <row r="1748" spans="1:10" x14ac:dyDescent="0.35">
      <c r="A1748" t="s">
        <v>3672</v>
      </c>
      <c r="B1748">
        <v>362436590</v>
      </c>
      <c r="C1748">
        <v>60</v>
      </c>
      <c r="D1748" s="1">
        <v>22791</v>
      </c>
      <c r="E1748" t="s">
        <v>741</v>
      </c>
      <c r="F1748" t="s">
        <v>57</v>
      </c>
      <c r="G1748" t="s">
        <v>2746</v>
      </c>
      <c r="H1748" s="3">
        <v>676061.15830000001</v>
      </c>
      <c r="I1748" s="3">
        <v>92927.679199999999</v>
      </c>
      <c r="J1748" t="s">
        <v>3673</v>
      </c>
    </row>
    <row r="1749" spans="1:10" x14ac:dyDescent="0.35">
      <c r="A1749" t="s">
        <v>3674</v>
      </c>
      <c r="B1749">
        <v>804925979</v>
      </c>
      <c r="C1749">
        <v>82</v>
      </c>
      <c r="D1749" s="1">
        <v>14755.5</v>
      </c>
      <c r="E1749" t="s">
        <v>741</v>
      </c>
      <c r="F1749" t="s">
        <v>112</v>
      </c>
      <c r="G1749" t="s">
        <v>2756</v>
      </c>
      <c r="H1749" s="3">
        <v>721992.52890000003</v>
      </c>
      <c r="I1749" s="3">
        <v>192996.07190000001</v>
      </c>
      <c r="J1749" t="s">
        <v>3675</v>
      </c>
    </row>
    <row r="1750" spans="1:10" x14ac:dyDescent="0.35">
      <c r="A1750" t="s">
        <v>3676</v>
      </c>
      <c r="B1750">
        <v>502087157</v>
      </c>
      <c r="C1750">
        <v>39</v>
      </c>
      <c r="D1750" s="1">
        <v>30461.25</v>
      </c>
      <c r="E1750" t="s">
        <v>741</v>
      </c>
      <c r="F1750" t="s">
        <v>708</v>
      </c>
      <c r="G1750" t="s">
        <v>2743</v>
      </c>
      <c r="H1750" s="3">
        <v>1643958.5188</v>
      </c>
      <c r="I1750" s="3">
        <v>524301.40139999997</v>
      </c>
      <c r="J1750" t="s">
        <v>3677</v>
      </c>
    </row>
    <row r="1751" spans="1:10" x14ac:dyDescent="0.35">
      <c r="A1751" t="s">
        <v>3678</v>
      </c>
      <c r="B1751">
        <v>447779039</v>
      </c>
      <c r="C1751">
        <v>34</v>
      </c>
      <c r="D1751" s="1">
        <v>32287.5</v>
      </c>
      <c r="E1751" t="s">
        <v>741</v>
      </c>
      <c r="F1751" t="s">
        <v>1222</v>
      </c>
      <c r="G1751" t="s">
        <v>2771</v>
      </c>
      <c r="H1751" s="3">
        <v>1690117.4161</v>
      </c>
      <c r="I1751" s="3">
        <v>327416.53940000001</v>
      </c>
      <c r="J1751" t="s">
        <v>3679</v>
      </c>
    </row>
    <row r="1752" spans="1:10" x14ac:dyDescent="0.35">
      <c r="A1752" t="s">
        <v>3680</v>
      </c>
      <c r="B1752">
        <v>649881744</v>
      </c>
      <c r="C1752">
        <v>74</v>
      </c>
      <c r="D1752" s="1">
        <v>17677.5</v>
      </c>
      <c r="E1752" t="s">
        <v>741</v>
      </c>
      <c r="F1752" t="s">
        <v>312</v>
      </c>
      <c r="G1752" t="s">
        <v>2848</v>
      </c>
      <c r="H1752" s="3">
        <v>1588226.8177</v>
      </c>
      <c r="I1752" s="3">
        <v>493118.81030000001</v>
      </c>
      <c r="J1752" t="s">
        <v>3681</v>
      </c>
    </row>
    <row r="1753" spans="1:10" x14ac:dyDescent="0.35">
      <c r="A1753" t="s">
        <v>3682</v>
      </c>
      <c r="B1753">
        <v>890302611</v>
      </c>
      <c r="C1753">
        <v>66</v>
      </c>
      <c r="D1753" s="1">
        <v>20599.5</v>
      </c>
      <c r="E1753" t="s">
        <v>741</v>
      </c>
      <c r="F1753" t="s">
        <v>810</v>
      </c>
      <c r="G1753" t="s">
        <v>2734</v>
      </c>
      <c r="H1753" s="3">
        <v>1848766.4717999999</v>
      </c>
      <c r="I1753" s="3">
        <v>831249.88729999994</v>
      </c>
      <c r="J1753" t="s">
        <v>3683</v>
      </c>
    </row>
    <row r="1754" spans="1:10" x14ac:dyDescent="0.35">
      <c r="A1754" t="s">
        <v>3684</v>
      </c>
      <c r="B1754">
        <v>303452116</v>
      </c>
      <c r="C1754">
        <v>72</v>
      </c>
      <c r="D1754" s="1">
        <v>18408</v>
      </c>
      <c r="E1754" t="s">
        <v>741</v>
      </c>
      <c r="F1754" t="s">
        <v>121</v>
      </c>
      <c r="G1754" t="s">
        <v>2743</v>
      </c>
      <c r="H1754" s="3">
        <v>94217.515199999994</v>
      </c>
      <c r="I1754" s="3">
        <v>85298.257100000003</v>
      </c>
      <c r="J1754" t="s">
        <v>3685</v>
      </c>
    </row>
    <row r="1755" spans="1:10" x14ac:dyDescent="0.35">
      <c r="A1755" t="s">
        <v>3686</v>
      </c>
      <c r="B1755">
        <v>334024694</v>
      </c>
      <c r="C1755">
        <v>40</v>
      </c>
      <c r="D1755" s="1">
        <v>30096</v>
      </c>
      <c r="E1755" t="s">
        <v>741</v>
      </c>
      <c r="F1755" t="s">
        <v>588</v>
      </c>
      <c r="G1755" t="s">
        <v>2743</v>
      </c>
      <c r="H1755" s="3">
        <v>500037.87349999999</v>
      </c>
      <c r="I1755" s="3">
        <v>284824.20449999999</v>
      </c>
      <c r="J1755" t="s">
        <v>3687</v>
      </c>
    </row>
    <row r="1756" spans="1:10" x14ac:dyDescent="0.35">
      <c r="A1756" t="s">
        <v>3688</v>
      </c>
      <c r="B1756">
        <v>151586243</v>
      </c>
      <c r="C1756">
        <v>66</v>
      </c>
      <c r="D1756" s="1">
        <v>20599.5</v>
      </c>
      <c r="E1756" t="s">
        <v>741</v>
      </c>
      <c r="F1756" t="s">
        <v>1215</v>
      </c>
      <c r="G1756" t="s">
        <v>2781</v>
      </c>
      <c r="H1756" s="3">
        <v>695971.47900000005</v>
      </c>
      <c r="I1756" s="3">
        <v>293623.24290000001</v>
      </c>
      <c r="J1756" t="s">
        <v>3689</v>
      </c>
    </row>
    <row r="1757" spans="1:10" x14ac:dyDescent="0.35">
      <c r="A1757" t="s">
        <v>3690</v>
      </c>
      <c r="B1757">
        <v>848525038</v>
      </c>
      <c r="C1757">
        <v>83</v>
      </c>
      <c r="D1757" s="1">
        <v>14390.25</v>
      </c>
      <c r="E1757" t="s">
        <v>741</v>
      </c>
      <c r="F1757" t="s">
        <v>160</v>
      </c>
      <c r="G1757" t="s">
        <v>2746</v>
      </c>
      <c r="H1757" s="3">
        <v>593465.25</v>
      </c>
      <c r="I1757" s="3">
        <v>155123.5901</v>
      </c>
      <c r="J1757" t="s">
        <v>3691</v>
      </c>
    </row>
    <row r="1758" spans="1:10" x14ac:dyDescent="0.35">
      <c r="A1758" t="s">
        <v>3692</v>
      </c>
      <c r="B1758">
        <v>213378098</v>
      </c>
      <c r="C1758">
        <v>83</v>
      </c>
      <c r="D1758" s="1">
        <v>14390.25</v>
      </c>
      <c r="E1758" t="s">
        <v>741</v>
      </c>
      <c r="F1758" t="s">
        <v>1250</v>
      </c>
      <c r="G1758" t="s">
        <v>2749</v>
      </c>
      <c r="H1758" s="3">
        <v>527117.15460000001</v>
      </c>
      <c r="I1758" s="3">
        <v>122920.1768</v>
      </c>
      <c r="J1758" t="s">
        <v>3693</v>
      </c>
    </row>
    <row r="1759" spans="1:10" x14ac:dyDescent="0.35">
      <c r="A1759" t="s">
        <v>3694</v>
      </c>
      <c r="B1759">
        <v>990560920</v>
      </c>
      <c r="C1759">
        <v>51</v>
      </c>
      <c r="D1759" s="1">
        <v>26078.25</v>
      </c>
      <c r="E1759" t="s">
        <v>741</v>
      </c>
      <c r="F1759" t="s">
        <v>687</v>
      </c>
      <c r="G1759" t="s">
        <v>2800</v>
      </c>
      <c r="H1759" s="3">
        <v>283791.87359999999</v>
      </c>
      <c r="I1759" s="3">
        <v>75553.770900000003</v>
      </c>
      <c r="J1759" t="s">
        <v>3695</v>
      </c>
    </row>
    <row r="1760" spans="1:10" x14ac:dyDescent="0.35">
      <c r="A1760" t="s">
        <v>3696</v>
      </c>
      <c r="B1760">
        <v>957165148</v>
      </c>
      <c r="C1760">
        <v>80</v>
      </c>
      <c r="D1760" s="1">
        <v>15486</v>
      </c>
      <c r="E1760" t="s">
        <v>741</v>
      </c>
      <c r="F1760" t="s">
        <v>285</v>
      </c>
      <c r="G1760" t="s">
        <v>2749</v>
      </c>
      <c r="H1760" s="3">
        <v>425301.01929999999</v>
      </c>
      <c r="I1760" s="3">
        <v>298431.56270000001</v>
      </c>
      <c r="J1760" t="s">
        <v>3697</v>
      </c>
    </row>
    <row r="1761" spans="1:10" x14ac:dyDescent="0.35">
      <c r="A1761" t="s">
        <v>3698</v>
      </c>
      <c r="B1761">
        <v>833256310</v>
      </c>
      <c r="C1761">
        <v>68</v>
      </c>
      <c r="D1761" s="1">
        <v>19869</v>
      </c>
      <c r="E1761" t="s">
        <v>741</v>
      </c>
      <c r="F1761" t="s">
        <v>1215</v>
      </c>
      <c r="G1761" t="s">
        <v>2749</v>
      </c>
      <c r="H1761" s="3">
        <v>268710.52779999998</v>
      </c>
      <c r="I1761" s="3">
        <v>119698.326</v>
      </c>
      <c r="J1761" t="s">
        <v>3699</v>
      </c>
    </row>
    <row r="1762" spans="1:10" x14ac:dyDescent="0.35">
      <c r="A1762" t="s">
        <v>3700</v>
      </c>
      <c r="B1762">
        <v>774767354</v>
      </c>
      <c r="C1762">
        <v>32</v>
      </c>
      <c r="D1762" s="1">
        <v>33018</v>
      </c>
      <c r="E1762" t="s">
        <v>741</v>
      </c>
      <c r="F1762" t="s">
        <v>1250</v>
      </c>
      <c r="G1762" t="s">
        <v>2800</v>
      </c>
      <c r="H1762" s="3">
        <v>593455.89410000003</v>
      </c>
      <c r="I1762" s="3">
        <v>448352.66729999997</v>
      </c>
      <c r="J1762" t="s">
        <v>3701</v>
      </c>
    </row>
    <row r="1763" spans="1:10" x14ac:dyDescent="0.35">
      <c r="A1763" t="s">
        <v>3702</v>
      </c>
      <c r="B1763">
        <v>157175715</v>
      </c>
      <c r="C1763">
        <v>47</v>
      </c>
      <c r="D1763" s="1">
        <v>27539.25</v>
      </c>
      <c r="E1763" t="s">
        <v>741</v>
      </c>
      <c r="F1763" t="s">
        <v>644</v>
      </c>
      <c r="G1763" t="s">
        <v>2740</v>
      </c>
      <c r="H1763" s="3">
        <v>489210.02539999998</v>
      </c>
      <c r="I1763" s="3">
        <v>167729.15160000001</v>
      </c>
      <c r="J1763" t="s">
        <v>3703</v>
      </c>
    </row>
    <row r="1764" spans="1:10" x14ac:dyDescent="0.35">
      <c r="A1764" t="s">
        <v>3704</v>
      </c>
      <c r="B1764">
        <v>302762352</v>
      </c>
      <c r="C1764">
        <v>31</v>
      </c>
      <c r="D1764" s="1">
        <v>33383.25</v>
      </c>
      <c r="E1764" t="s">
        <v>741</v>
      </c>
      <c r="F1764" t="s">
        <v>307</v>
      </c>
      <c r="G1764" t="s">
        <v>2771</v>
      </c>
      <c r="H1764" s="3">
        <v>258202.48680000001</v>
      </c>
      <c r="I1764" s="3">
        <v>288060.08350000001</v>
      </c>
      <c r="J1764" t="s">
        <v>1730</v>
      </c>
    </row>
    <row r="1765" spans="1:10" x14ac:dyDescent="0.35">
      <c r="A1765" t="s">
        <v>3705</v>
      </c>
      <c r="B1765">
        <v>754830246</v>
      </c>
      <c r="C1765">
        <v>23</v>
      </c>
      <c r="D1765" s="1">
        <v>36305.25</v>
      </c>
      <c r="E1765" t="s">
        <v>741</v>
      </c>
      <c r="F1765" t="s">
        <v>81</v>
      </c>
      <c r="G1765" t="s">
        <v>2767</v>
      </c>
      <c r="H1765" s="3">
        <v>770470.04929999996</v>
      </c>
      <c r="I1765" s="3">
        <v>352976.09169999999</v>
      </c>
      <c r="J1765" t="s">
        <v>3706</v>
      </c>
    </row>
    <row r="1766" spans="1:10" x14ac:dyDescent="0.35">
      <c r="A1766" t="s">
        <v>3707</v>
      </c>
      <c r="B1766">
        <v>105425657</v>
      </c>
      <c r="C1766">
        <v>32</v>
      </c>
      <c r="D1766" s="1">
        <v>33018</v>
      </c>
      <c r="E1766" t="s">
        <v>741</v>
      </c>
      <c r="F1766" t="s">
        <v>1567</v>
      </c>
      <c r="G1766" t="s">
        <v>2848</v>
      </c>
      <c r="H1766" s="3">
        <v>30171.759699999999</v>
      </c>
      <c r="I1766" s="3">
        <v>11964.6633</v>
      </c>
      <c r="J1766" t="s">
        <v>3708</v>
      </c>
    </row>
    <row r="1767" spans="1:10" x14ac:dyDescent="0.35">
      <c r="A1767" t="s">
        <v>3709</v>
      </c>
      <c r="B1767">
        <v>844190003</v>
      </c>
      <c r="C1767">
        <v>68</v>
      </c>
      <c r="D1767" s="1">
        <v>19869</v>
      </c>
      <c r="E1767" t="s">
        <v>741</v>
      </c>
      <c r="F1767" t="s">
        <v>424</v>
      </c>
      <c r="G1767" t="s">
        <v>2740</v>
      </c>
      <c r="H1767" s="3">
        <v>524300.79929999996</v>
      </c>
      <c r="I1767" s="3">
        <v>163667.92860000001</v>
      </c>
      <c r="J1767" t="s">
        <v>3710</v>
      </c>
    </row>
    <row r="1768" spans="1:10" x14ac:dyDescent="0.35">
      <c r="A1768" t="s">
        <v>3711</v>
      </c>
      <c r="B1768">
        <v>417687954</v>
      </c>
      <c r="C1768">
        <v>68</v>
      </c>
      <c r="D1768" s="1">
        <v>19869</v>
      </c>
      <c r="E1768" t="s">
        <v>741</v>
      </c>
      <c r="F1768" t="s">
        <v>2538</v>
      </c>
      <c r="G1768" t="s">
        <v>2756</v>
      </c>
      <c r="H1768" s="3">
        <v>435466.02240000002</v>
      </c>
      <c r="I1768" s="3">
        <v>252896.89249999999</v>
      </c>
      <c r="J1768" t="s">
        <v>3712</v>
      </c>
    </row>
    <row r="1769" spans="1:10" x14ac:dyDescent="0.35">
      <c r="A1769" t="s">
        <v>3713</v>
      </c>
      <c r="B1769">
        <v>354088152</v>
      </c>
      <c r="C1769">
        <v>41</v>
      </c>
      <c r="D1769" s="1">
        <v>29730.75</v>
      </c>
      <c r="E1769" t="s">
        <v>741</v>
      </c>
      <c r="F1769" t="s">
        <v>968</v>
      </c>
      <c r="G1769" t="s">
        <v>2764</v>
      </c>
      <c r="H1769" s="3">
        <v>223047.8285</v>
      </c>
      <c r="I1769" s="3">
        <v>141843.29699999999</v>
      </c>
      <c r="J1769" t="s">
        <v>3714</v>
      </c>
    </row>
    <row r="1770" spans="1:10" x14ac:dyDescent="0.35">
      <c r="A1770" t="s">
        <v>3715</v>
      </c>
      <c r="B1770">
        <v>431454918</v>
      </c>
      <c r="C1770">
        <v>52</v>
      </c>
      <c r="D1770" s="1">
        <v>25713</v>
      </c>
      <c r="E1770" t="s">
        <v>741</v>
      </c>
      <c r="F1770" t="s">
        <v>676</v>
      </c>
      <c r="G1770" t="s">
        <v>2800</v>
      </c>
      <c r="H1770" s="3">
        <v>424422</v>
      </c>
      <c r="I1770" s="3">
        <v>119517.2352</v>
      </c>
      <c r="J1770" t="s">
        <v>3716</v>
      </c>
    </row>
    <row r="1771" spans="1:10" x14ac:dyDescent="0.35">
      <c r="A1771" t="s">
        <v>3717</v>
      </c>
      <c r="B1771">
        <v>930813717</v>
      </c>
      <c r="C1771">
        <v>48</v>
      </c>
      <c r="D1771" s="1">
        <v>27174</v>
      </c>
      <c r="E1771" t="s">
        <v>741</v>
      </c>
      <c r="F1771" t="s">
        <v>175</v>
      </c>
      <c r="G1771" t="s">
        <v>2759</v>
      </c>
      <c r="H1771" s="3">
        <v>279791.28480000002</v>
      </c>
      <c r="I1771" s="3">
        <v>118656.012</v>
      </c>
      <c r="J1771" t="s">
        <v>3718</v>
      </c>
    </row>
    <row r="1772" spans="1:10" x14ac:dyDescent="0.35">
      <c r="A1772" t="s">
        <v>3719</v>
      </c>
      <c r="B1772">
        <v>770591187</v>
      </c>
      <c r="C1772">
        <v>30</v>
      </c>
      <c r="D1772" s="1">
        <v>33748.5</v>
      </c>
      <c r="E1772" t="s">
        <v>741</v>
      </c>
      <c r="F1772" t="s">
        <v>2945</v>
      </c>
      <c r="G1772" t="s">
        <v>2781</v>
      </c>
      <c r="H1772" s="3">
        <v>181593.10370000001</v>
      </c>
      <c r="I1772" s="3">
        <v>37144.043899999997</v>
      </c>
      <c r="J1772" t="s">
        <v>3720</v>
      </c>
    </row>
    <row r="1773" spans="1:10" x14ac:dyDescent="0.35">
      <c r="A1773" t="s">
        <v>3721</v>
      </c>
      <c r="B1773">
        <v>757592916</v>
      </c>
      <c r="C1773">
        <v>35</v>
      </c>
      <c r="D1773" s="1">
        <v>31922.25</v>
      </c>
      <c r="E1773" t="s">
        <v>741</v>
      </c>
      <c r="F1773" t="s">
        <v>502</v>
      </c>
      <c r="G1773" t="s">
        <v>2746</v>
      </c>
      <c r="H1773" s="3">
        <v>65615.312699999995</v>
      </c>
      <c r="I1773" s="3">
        <v>63848.746599999999</v>
      </c>
      <c r="J1773" t="s">
        <v>3722</v>
      </c>
    </row>
    <row r="1774" spans="1:10" x14ac:dyDescent="0.35">
      <c r="A1774" t="s">
        <v>3723</v>
      </c>
      <c r="B1774">
        <v>850085744</v>
      </c>
      <c r="C1774">
        <v>34</v>
      </c>
      <c r="D1774" s="1">
        <v>32287.5</v>
      </c>
      <c r="E1774" t="s">
        <v>741</v>
      </c>
      <c r="F1774" t="s">
        <v>300</v>
      </c>
      <c r="G1774" t="s">
        <v>2740</v>
      </c>
      <c r="H1774" s="3">
        <v>247701.74479999999</v>
      </c>
      <c r="I1774" s="3">
        <v>104650.0429</v>
      </c>
      <c r="J1774" t="s">
        <v>3724</v>
      </c>
    </row>
    <row r="1775" spans="1:10" x14ac:dyDescent="0.35">
      <c r="A1775" t="s">
        <v>3725</v>
      </c>
      <c r="B1775">
        <v>104483650</v>
      </c>
      <c r="C1775">
        <v>42</v>
      </c>
      <c r="D1775" s="1">
        <v>29365.5</v>
      </c>
      <c r="E1775" t="s">
        <v>741</v>
      </c>
      <c r="F1775" t="s">
        <v>175</v>
      </c>
      <c r="G1775" t="s">
        <v>2743</v>
      </c>
      <c r="H1775" s="3">
        <v>1980490.1669000001</v>
      </c>
      <c r="I1775" s="3">
        <v>809800.42379999999</v>
      </c>
      <c r="J1775" t="s">
        <v>3726</v>
      </c>
    </row>
    <row r="1776" spans="1:10" x14ac:dyDescent="0.35">
      <c r="A1776" t="s">
        <v>3727</v>
      </c>
      <c r="B1776">
        <v>601050774</v>
      </c>
      <c r="C1776">
        <v>64</v>
      </c>
      <c r="D1776" s="1">
        <v>21330</v>
      </c>
      <c r="E1776" t="s">
        <v>741</v>
      </c>
      <c r="F1776" t="s">
        <v>1499</v>
      </c>
      <c r="G1776" t="s">
        <v>2848</v>
      </c>
      <c r="H1776" s="3">
        <v>426703.08559999999</v>
      </c>
      <c r="I1776" s="3">
        <v>295926.49180000002</v>
      </c>
      <c r="J1776" t="s">
        <v>3728</v>
      </c>
    </row>
    <row r="1777" spans="1:10" x14ac:dyDescent="0.35">
      <c r="A1777" t="s">
        <v>3729</v>
      </c>
      <c r="B1777">
        <v>576795176</v>
      </c>
      <c r="C1777">
        <v>66</v>
      </c>
      <c r="D1777" s="1">
        <v>20599.5</v>
      </c>
      <c r="E1777" t="s">
        <v>741</v>
      </c>
      <c r="F1777" t="s">
        <v>489</v>
      </c>
      <c r="G1777" t="s">
        <v>2781</v>
      </c>
      <c r="H1777" s="3">
        <v>914948.32669999998</v>
      </c>
      <c r="I1777" s="3">
        <v>433544.74560000002</v>
      </c>
      <c r="J1777" t="s">
        <v>3730</v>
      </c>
    </row>
    <row r="1778" spans="1:10" x14ac:dyDescent="0.35">
      <c r="A1778" t="s">
        <v>3731</v>
      </c>
      <c r="B1778">
        <v>527206325</v>
      </c>
      <c r="C1778">
        <v>83</v>
      </c>
      <c r="D1778" s="1">
        <v>14390.25</v>
      </c>
      <c r="E1778" t="s">
        <v>741</v>
      </c>
      <c r="F1778" t="s">
        <v>112</v>
      </c>
      <c r="G1778" t="s">
        <v>2756</v>
      </c>
      <c r="H1778" s="3">
        <v>1526188.7468999999</v>
      </c>
      <c r="I1778" s="3">
        <v>164289.7298</v>
      </c>
      <c r="J1778" t="s">
        <v>3732</v>
      </c>
    </row>
    <row r="1779" spans="1:10" x14ac:dyDescent="0.35">
      <c r="A1779" t="s">
        <v>3733</v>
      </c>
      <c r="B1779">
        <v>443084109</v>
      </c>
      <c r="C1779">
        <v>32</v>
      </c>
      <c r="D1779" s="1">
        <v>33018</v>
      </c>
      <c r="E1779" t="s">
        <v>741</v>
      </c>
      <c r="F1779" t="s">
        <v>1156</v>
      </c>
      <c r="G1779" t="s">
        <v>2749</v>
      </c>
      <c r="H1779" s="3">
        <v>1031441.2192000001</v>
      </c>
      <c r="I1779" s="3">
        <v>260365.2335</v>
      </c>
      <c r="J1779" t="s">
        <v>3734</v>
      </c>
    </row>
    <row r="1780" spans="1:10" x14ac:dyDescent="0.35">
      <c r="A1780" t="s">
        <v>3735</v>
      </c>
      <c r="B1780">
        <v>236046688</v>
      </c>
      <c r="C1780">
        <v>25</v>
      </c>
      <c r="D1780" s="1">
        <v>35574.75</v>
      </c>
      <c r="E1780" t="s">
        <v>741</v>
      </c>
      <c r="F1780" t="s">
        <v>57</v>
      </c>
      <c r="G1780" t="s">
        <v>2749</v>
      </c>
      <c r="H1780" s="3">
        <v>1580167.6085000001</v>
      </c>
      <c r="I1780" s="3">
        <v>732073.62430000002</v>
      </c>
      <c r="J1780" t="s">
        <v>3736</v>
      </c>
    </row>
    <row r="1781" spans="1:10" x14ac:dyDescent="0.35">
      <c r="A1781" t="s">
        <v>3737</v>
      </c>
      <c r="B1781">
        <v>348038718</v>
      </c>
      <c r="C1781">
        <v>70</v>
      </c>
      <c r="D1781" s="1">
        <v>19138.5</v>
      </c>
      <c r="E1781" t="s">
        <v>741</v>
      </c>
      <c r="F1781" t="s">
        <v>78</v>
      </c>
      <c r="G1781" t="s">
        <v>2800</v>
      </c>
      <c r="H1781" s="3">
        <v>868454.28630000004</v>
      </c>
      <c r="I1781" s="3">
        <v>305199.64919999999</v>
      </c>
      <c r="J1781" t="s">
        <v>3738</v>
      </c>
    </row>
    <row r="1782" spans="1:10" x14ac:dyDescent="0.35">
      <c r="A1782" t="s">
        <v>3739</v>
      </c>
      <c r="B1782">
        <v>556776914</v>
      </c>
      <c r="C1782">
        <v>57</v>
      </c>
      <c r="D1782" s="1">
        <v>23886.75</v>
      </c>
      <c r="E1782" t="s">
        <v>741</v>
      </c>
      <c r="F1782" t="s">
        <v>365</v>
      </c>
      <c r="G1782" t="s">
        <v>2848</v>
      </c>
      <c r="H1782" s="3">
        <v>152384.26939999999</v>
      </c>
      <c r="I1782" s="3">
        <v>67766.180999999997</v>
      </c>
      <c r="J1782" t="s">
        <v>3740</v>
      </c>
    </row>
    <row r="1783" spans="1:10" x14ac:dyDescent="0.35">
      <c r="A1783" t="s">
        <v>3741</v>
      </c>
      <c r="B1783">
        <v>558098984</v>
      </c>
      <c r="C1783">
        <v>79</v>
      </c>
      <c r="D1783" s="1">
        <v>15851.25</v>
      </c>
      <c r="E1783" t="s">
        <v>741</v>
      </c>
      <c r="F1783" t="s">
        <v>596</v>
      </c>
      <c r="G1783" t="s">
        <v>2756</v>
      </c>
      <c r="H1783" s="3">
        <v>1515691.2408</v>
      </c>
      <c r="I1783" s="3">
        <v>359584.68060000002</v>
      </c>
      <c r="J1783" t="s">
        <v>3742</v>
      </c>
    </row>
    <row r="1784" spans="1:10" x14ac:dyDescent="0.35">
      <c r="A1784" t="s">
        <v>3743</v>
      </c>
      <c r="B1784">
        <v>949799479</v>
      </c>
      <c r="C1784">
        <v>40</v>
      </c>
      <c r="D1784" s="1">
        <v>30096</v>
      </c>
      <c r="E1784" t="s">
        <v>741</v>
      </c>
      <c r="F1784" t="s">
        <v>1030</v>
      </c>
      <c r="G1784" t="s">
        <v>2756</v>
      </c>
      <c r="H1784" s="3">
        <v>182978.33900000001</v>
      </c>
      <c r="I1784" s="3">
        <v>100663.85799999999</v>
      </c>
      <c r="J1784" t="s">
        <v>3744</v>
      </c>
    </row>
    <row r="1785" spans="1:10" x14ac:dyDescent="0.35">
      <c r="A1785" t="s">
        <v>3745</v>
      </c>
      <c r="B1785">
        <v>412403373</v>
      </c>
      <c r="C1785">
        <v>66</v>
      </c>
      <c r="D1785" s="1">
        <v>20599.5</v>
      </c>
      <c r="E1785" t="s">
        <v>741</v>
      </c>
      <c r="F1785" t="s">
        <v>365</v>
      </c>
      <c r="G1785" t="s">
        <v>2771</v>
      </c>
      <c r="H1785" s="3">
        <v>302800.11180000001</v>
      </c>
      <c r="I1785" s="3">
        <v>206962.05230000001</v>
      </c>
      <c r="J1785" t="s">
        <v>3746</v>
      </c>
    </row>
    <row r="1786" spans="1:10" x14ac:dyDescent="0.35">
      <c r="A1786" t="s">
        <v>3747</v>
      </c>
      <c r="B1786">
        <v>846420402</v>
      </c>
      <c r="C1786">
        <v>53</v>
      </c>
      <c r="D1786" s="1">
        <v>25347.75</v>
      </c>
      <c r="E1786" t="s">
        <v>741</v>
      </c>
      <c r="F1786" t="s">
        <v>217</v>
      </c>
      <c r="G1786" t="s">
        <v>2771</v>
      </c>
      <c r="H1786" s="3">
        <v>2114375.8443</v>
      </c>
      <c r="I1786" s="3">
        <v>1349469.2889</v>
      </c>
      <c r="J1786" t="s">
        <v>3748</v>
      </c>
    </row>
    <row r="1787" spans="1:10" x14ac:dyDescent="0.35">
      <c r="A1787" t="s">
        <v>3749</v>
      </c>
      <c r="B1787">
        <v>641579724</v>
      </c>
      <c r="C1787">
        <v>26</v>
      </c>
      <c r="D1787" s="1">
        <v>35209.5</v>
      </c>
      <c r="E1787" t="s">
        <v>741</v>
      </c>
      <c r="F1787" t="s">
        <v>240</v>
      </c>
      <c r="G1787" t="s">
        <v>2749</v>
      </c>
      <c r="H1787" s="3">
        <v>1506675.7120000001</v>
      </c>
      <c r="I1787" s="3">
        <v>435052.61180000001</v>
      </c>
      <c r="J1787" t="s">
        <v>3750</v>
      </c>
    </row>
    <row r="1788" spans="1:10" x14ac:dyDescent="0.35">
      <c r="A1788" t="s">
        <v>3751</v>
      </c>
      <c r="B1788">
        <v>256687818</v>
      </c>
      <c r="C1788">
        <v>18</v>
      </c>
      <c r="D1788" s="1">
        <v>38131.5</v>
      </c>
      <c r="E1788" t="s">
        <v>741</v>
      </c>
      <c r="F1788" t="s">
        <v>166</v>
      </c>
      <c r="G1788" t="s">
        <v>2749</v>
      </c>
      <c r="H1788" s="3">
        <v>992388.86399999994</v>
      </c>
      <c r="I1788" s="3">
        <v>325718.94959999999</v>
      </c>
      <c r="J1788" t="s">
        <v>3752</v>
      </c>
    </row>
    <row r="1789" spans="1:10" x14ac:dyDescent="0.35">
      <c r="A1789" t="s">
        <v>3753</v>
      </c>
      <c r="B1789">
        <v>666135493</v>
      </c>
      <c r="C1789">
        <v>46</v>
      </c>
      <c r="D1789" s="1">
        <v>27904.5</v>
      </c>
      <c r="E1789" t="s">
        <v>741</v>
      </c>
      <c r="F1789" t="s">
        <v>390</v>
      </c>
      <c r="G1789" t="s">
        <v>2734</v>
      </c>
      <c r="H1789" s="3">
        <v>2140190.2903999998</v>
      </c>
      <c r="I1789" s="3">
        <v>430644.70010000002</v>
      </c>
      <c r="J1789" t="s">
        <v>3754</v>
      </c>
    </row>
    <row r="1790" spans="1:10" x14ac:dyDescent="0.35">
      <c r="A1790" t="s">
        <v>3755</v>
      </c>
      <c r="B1790">
        <v>912042678</v>
      </c>
      <c r="C1790">
        <v>64</v>
      </c>
      <c r="D1790" s="1">
        <v>21330</v>
      </c>
      <c r="E1790" t="s">
        <v>741</v>
      </c>
      <c r="F1790" t="s">
        <v>12</v>
      </c>
      <c r="G1790" t="s">
        <v>2734</v>
      </c>
      <c r="H1790" s="3">
        <v>380147.71159999998</v>
      </c>
      <c r="I1790" s="3">
        <v>183999.75649999999</v>
      </c>
      <c r="J1790" t="s">
        <v>3756</v>
      </c>
    </row>
    <row r="1791" spans="1:10" x14ac:dyDescent="0.35">
      <c r="A1791" t="s">
        <v>3757</v>
      </c>
      <c r="B1791">
        <v>523307003</v>
      </c>
      <c r="C1791">
        <v>51</v>
      </c>
      <c r="D1791" s="1">
        <v>26078.25</v>
      </c>
      <c r="E1791" t="s">
        <v>741</v>
      </c>
      <c r="F1791" t="s">
        <v>350</v>
      </c>
      <c r="G1791" t="s">
        <v>2781</v>
      </c>
      <c r="H1791" s="3">
        <v>1002810.1648</v>
      </c>
      <c r="I1791" s="3">
        <v>239480.61790000001</v>
      </c>
      <c r="J1791" t="s">
        <v>3758</v>
      </c>
    </row>
    <row r="1792" spans="1:10" x14ac:dyDescent="0.35">
      <c r="A1792" t="s">
        <v>3759</v>
      </c>
      <c r="B1792">
        <v>843915301</v>
      </c>
      <c r="C1792">
        <v>43</v>
      </c>
      <c r="D1792" s="1">
        <v>29000.25</v>
      </c>
      <c r="E1792" t="s">
        <v>741</v>
      </c>
      <c r="F1792" t="s">
        <v>147</v>
      </c>
      <c r="G1792" t="s">
        <v>2734</v>
      </c>
      <c r="H1792" s="3">
        <v>2057795.3085</v>
      </c>
      <c r="I1792" s="3">
        <v>530641.31480000005</v>
      </c>
      <c r="J1792" t="s">
        <v>3760</v>
      </c>
    </row>
    <row r="1793" spans="1:10" x14ac:dyDescent="0.35">
      <c r="A1793" t="s">
        <v>3761</v>
      </c>
      <c r="B1793">
        <v>600449226</v>
      </c>
      <c r="C1793">
        <v>62</v>
      </c>
      <c r="D1793" s="1">
        <v>22060.5</v>
      </c>
      <c r="E1793" t="s">
        <v>741</v>
      </c>
      <c r="F1793" t="s">
        <v>118</v>
      </c>
      <c r="G1793" t="s">
        <v>2737</v>
      </c>
      <c r="H1793" s="3">
        <v>103201.6226</v>
      </c>
      <c r="I1793" s="3">
        <v>77183.950400000002</v>
      </c>
      <c r="J1793" t="s">
        <v>3762</v>
      </c>
    </row>
    <row r="1794" spans="1:10" x14ac:dyDescent="0.35">
      <c r="A1794" t="s">
        <v>3763</v>
      </c>
      <c r="B1794">
        <v>213205219</v>
      </c>
      <c r="C1794">
        <v>51</v>
      </c>
      <c r="D1794" s="1">
        <v>26078.25</v>
      </c>
      <c r="E1794" t="s">
        <v>741</v>
      </c>
      <c r="F1794" t="s">
        <v>883</v>
      </c>
      <c r="G1794" t="s">
        <v>2764</v>
      </c>
      <c r="H1794" s="3">
        <v>628660.19839999999</v>
      </c>
      <c r="I1794" s="3">
        <v>352364.04119999998</v>
      </c>
      <c r="J1794" t="s">
        <v>3764</v>
      </c>
    </row>
    <row r="1795" spans="1:10" x14ac:dyDescent="0.35">
      <c r="A1795" t="s">
        <v>3765</v>
      </c>
      <c r="B1795">
        <v>77627444</v>
      </c>
      <c r="C1795">
        <v>68</v>
      </c>
      <c r="D1795" s="1">
        <v>19869</v>
      </c>
      <c r="E1795" t="s">
        <v>741</v>
      </c>
      <c r="F1795" t="s">
        <v>905</v>
      </c>
      <c r="G1795" t="s">
        <v>2781</v>
      </c>
      <c r="H1795" s="3">
        <v>2278565.8838999998</v>
      </c>
      <c r="I1795" s="3">
        <v>1414641.8361</v>
      </c>
      <c r="J1795" t="s">
        <v>3766</v>
      </c>
    </row>
    <row r="1796" spans="1:10" x14ac:dyDescent="0.35">
      <c r="A1796" t="s">
        <v>3767</v>
      </c>
      <c r="B1796">
        <v>604469384</v>
      </c>
      <c r="C1796">
        <v>17</v>
      </c>
      <c r="D1796" s="1">
        <v>38496.75</v>
      </c>
      <c r="E1796" t="s">
        <v>741</v>
      </c>
      <c r="F1796" t="s">
        <v>217</v>
      </c>
      <c r="G1796" t="s">
        <v>2767</v>
      </c>
      <c r="H1796" s="3">
        <v>392769.71470000001</v>
      </c>
      <c r="I1796" s="3">
        <v>38521.645100000002</v>
      </c>
      <c r="J1796" t="s">
        <v>3768</v>
      </c>
    </row>
    <row r="1797" spans="1:10" x14ac:dyDescent="0.35">
      <c r="A1797" t="s">
        <v>3769</v>
      </c>
      <c r="B1797">
        <v>957975109</v>
      </c>
      <c r="C1797">
        <v>84</v>
      </c>
      <c r="D1797" s="1">
        <v>14025</v>
      </c>
      <c r="E1797" t="s">
        <v>741</v>
      </c>
      <c r="F1797" t="s">
        <v>883</v>
      </c>
      <c r="G1797" t="s">
        <v>2764</v>
      </c>
      <c r="H1797" s="3">
        <v>1638584.7075</v>
      </c>
      <c r="I1797" s="3">
        <v>730430.6446</v>
      </c>
      <c r="J1797" t="s">
        <v>3770</v>
      </c>
    </row>
    <row r="1798" spans="1:10" x14ac:dyDescent="0.35">
      <c r="A1798" t="s">
        <v>3771</v>
      </c>
      <c r="B1798">
        <v>904970081</v>
      </c>
      <c r="C1798">
        <v>78</v>
      </c>
      <c r="D1798" s="1">
        <v>16216.5</v>
      </c>
      <c r="E1798" t="s">
        <v>741</v>
      </c>
      <c r="F1798" t="s">
        <v>968</v>
      </c>
      <c r="G1798" t="s">
        <v>2740</v>
      </c>
      <c r="H1798" s="3">
        <v>319216.36099999998</v>
      </c>
      <c r="I1798" s="3">
        <v>63480.526299999998</v>
      </c>
      <c r="J1798" t="s">
        <v>3772</v>
      </c>
    </row>
    <row r="1799" spans="1:10" x14ac:dyDescent="0.35">
      <c r="A1799" t="s">
        <v>3773</v>
      </c>
      <c r="B1799">
        <v>706031409</v>
      </c>
      <c r="C1799">
        <v>25</v>
      </c>
      <c r="D1799" s="1">
        <v>35574.75</v>
      </c>
      <c r="E1799" t="s">
        <v>741</v>
      </c>
      <c r="F1799" t="s">
        <v>118</v>
      </c>
      <c r="G1799" t="s">
        <v>2749</v>
      </c>
      <c r="H1799" s="3">
        <v>588292.83169999998</v>
      </c>
      <c r="I1799" s="3">
        <v>284934.38860000001</v>
      </c>
      <c r="J1799" t="s">
        <v>3774</v>
      </c>
    </row>
    <row r="1800" spans="1:10" x14ac:dyDescent="0.35">
      <c r="A1800" t="s">
        <v>3775</v>
      </c>
      <c r="B1800">
        <v>792776232</v>
      </c>
      <c r="C1800">
        <v>84</v>
      </c>
      <c r="D1800" s="1">
        <v>14025</v>
      </c>
      <c r="E1800" t="s">
        <v>741</v>
      </c>
      <c r="F1800" t="s">
        <v>984</v>
      </c>
      <c r="G1800" t="s">
        <v>2781</v>
      </c>
      <c r="H1800" s="3">
        <v>444874.25069999998</v>
      </c>
      <c r="I1800" s="3">
        <v>89541.053700000004</v>
      </c>
      <c r="J1800" t="s">
        <v>3776</v>
      </c>
    </row>
    <row r="1801" spans="1:10" x14ac:dyDescent="0.35">
      <c r="A1801" t="s">
        <v>3777</v>
      </c>
      <c r="B1801">
        <v>970852604</v>
      </c>
      <c r="C1801">
        <v>77</v>
      </c>
      <c r="D1801" s="1">
        <v>16581.75</v>
      </c>
      <c r="E1801" t="s">
        <v>741</v>
      </c>
      <c r="F1801" t="s">
        <v>1070</v>
      </c>
      <c r="G1801" t="s">
        <v>2749</v>
      </c>
      <c r="H1801" s="3">
        <v>1305930.6015000001</v>
      </c>
      <c r="I1801" s="3">
        <v>222474.606</v>
      </c>
      <c r="J1801" t="s">
        <v>3778</v>
      </c>
    </row>
    <row r="1802" spans="1:10" x14ac:dyDescent="0.35">
      <c r="A1802" t="s">
        <v>3779</v>
      </c>
      <c r="B1802">
        <v>772724674</v>
      </c>
      <c r="C1802">
        <v>30</v>
      </c>
      <c r="D1802" s="1">
        <v>33748.5</v>
      </c>
      <c r="E1802" t="s">
        <v>741</v>
      </c>
      <c r="F1802" t="s">
        <v>45</v>
      </c>
      <c r="G1802" t="s">
        <v>2767</v>
      </c>
      <c r="H1802" s="3">
        <v>389075.56929999997</v>
      </c>
      <c r="I1802" s="3">
        <v>112189.7515</v>
      </c>
      <c r="J1802" t="s">
        <v>3780</v>
      </c>
    </row>
    <row r="1803" spans="1:10" x14ac:dyDescent="0.35">
      <c r="A1803" t="s">
        <v>3781</v>
      </c>
      <c r="B1803">
        <v>230466938</v>
      </c>
      <c r="C1803">
        <v>57</v>
      </c>
      <c r="D1803" s="1">
        <v>23886.75</v>
      </c>
      <c r="E1803" t="s">
        <v>741</v>
      </c>
      <c r="F1803" t="s">
        <v>285</v>
      </c>
      <c r="G1803" t="s">
        <v>2743</v>
      </c>
      <c r="H1803" s="3">
        <v>12788.4411</v>
      </c>
      <c r="I1803" s="3">
        <v>7831.8176999999996</v>
      </c>
      <c r="J1803" t="s">
        <v>3782</v>
      </c>
    </row>
    <row r="1804" spans="1:10" x14ac:dyDescent="0.35">
      <c r="A1804" t="s">
        <v>3783</v>
      </c>
      <c r="B1804">
        <v>46670843</v>
      </c>
      <c r="C1804">
        <v>49</v>
      </c>
      <c r="D1804" s="1">
        <v>26808.75</v>
      </c>
      <c r="E1804" t="s">
        <v>741</v>
      </c>
      <c r="F1804" t="s">
        <v>668</v>
      </c>
      <c r="G1804" t="s">
        <v>2767</v>
      </c>
      <c r="H1804" s="3">
        <v>1095366.6979</v>
      </c>
      <c r="I1804" s="3">
        <v>333372.47330000001</v>
      </c>
      <c r="J1804" t="s">
        <v>3784</v>
      </c>
    </row>
    <row r="1805" spans="1:10" x14ac:dyDescent="0.35">
      <c r="A1805" t="s">
        <v>3785</v>
      </c>
      <c r="B1805">
        <v>346282943</v>
      </c>
      <c r="C1805">
        <v>55</v>
      </c>
      <c r="D1805" s="1">
        <v>24617.25</v>
      </c>
      <c r="E1805" t="s">
        <v>741</v>
      </c>
      <c r="F1805" t="s">
        <v>687</v>
      </c>
      <c r="G1805" t="s">
        <v>2771</v>
      </c>
      <c r="H1805" s="3">
        <v>2470522.7954000002</v>
      </c>
      <c r="I1805" s="3">
        <v>397936.5576</v>
      </c>
      <c r="J1805" t="s">
        <v>1223</v>
      </c>
    </row>
    <row r="1806" spans="1:10" x14ac:dyDescent="0.35">
      <c r="A1806" t="s">
        <v>3786</v>
      </c>
      <c r="B1806">
        <v>903996598</v>
      </c>
      <c r="C1806">
        <v>70</v>
      </c>
      <c r="D1806" s="1">
        <v>19138.5</v>
      </c>
      <c r="E1806" t="s">
        <v>741</v>
      </c>
      <c r="F1806" t="s">
        <v>905</v>
      </c>
      <c r="G1806" t="s">
        <v>2848</v>
      </c>
      <c r="H1806" s="3">
        <v>87108.718699999998</v>
      </c>
      <c r="I1806" s="3">
        <v>58671.936999999998</v>
      </c>
      <c r="J1806" t="s">
        <v>3787</v>
      </c>
    </row>
    <row r="1807" spans="1:10" x14ac:dyDescent="0.35">
      <c r="A1807" t="s">
        <v>3788</v>
      </c>
      <c r="B1807">
        <v>48964941</v>
      </c>
      <c r="C1807">
        <v>25</v>
      </c>
      <c r="D1807" s="1">
        <v>35574.75</v>
      </c>
      <c r="E1807" t="s">
        <v>741</v>
      </c>
      <c r="F1807" t="s">
        <v>533</v>
      </c>
      <c r="G1807" t="s">
        <v>2756</v>
      </c>
      <c r="H1807" s="3">
        <v>1529895.3218</v>
      </c>
      <c r="I1807" s="3">
        <v>220393.6159</v>
      </c>
      <c r="J1807" t="s">
        <v>3789</v>
      </c>
    </row>
    <row r="1808" spans="1:10" x14ac:dyDescent="0.35">
      <c r="A1808" t="s">
        <v>3790</v>
      </c>
      <c r="B1808">
        <v>5209569</v>
      </c>
      <c r="C1808">
        <v>37</v>
      </c>
      <c r="D1808" s="1">
        <v>31191.75</v>
      </c>
      <c r="E1808" t="s">
        <v>741</v>
      </c>
      <c r="F1808" t="s">
        <v>424</v>
      </c>
      <c r="G1808" t="s">
        <v>2737</v>
      </c>
      <c r="H1808" s="3">
        <v>1717828.0703</v>
      </c>
      <c r="I1808" s="3">
        <v>447638.40960000001</v>
      </c>
      <c r="J1808" t="s">
        <v>3791</v>
      </c>
    </row>
    <row r="1809" spans="1:10" x14ac:dyDescent="0.35">
      <c r="A1809" t="s">
        <v>3792</v>
      </c>
      <c r="B1809">
        <v>756894845</v>
      </c>
      <c r="C1809">
        <v>26</v>
      </c>
      <c r="D1809" s="1">
        <v>35209.5</v>
      </c>
      <c r="E1809" t="s">
        <v>741</v>
      </c>
      <c r="F1809" t="s">
        <v>101</v>
      </c>
      <c r="G1809" t="s">
        <v>2743</v>
      </c>
      <c r="H1809" s="3">
        <v>96516.789600000004</v>
      </c>
      <c r="I1809" s="3">
        <v>66426.261100000003</v>
      </c>
      <c r="J1809" t="s">
        <v>3793</v>
      </c>
    </row>
    <row r="1810" spans="1:10" x14ac:dyDescent="0.35">
      <c r="A1810" t="s">
        <v>3794</v>
      </c>
      <c r="B1810">
        <v>831453431</v>
      </c>
      <c r="C1810">
        <v>54</v>
      </c>
      <c r="D1810" s="1">
        <v>24982.5</v>
      </c>
      <c r="E1810" t="s">
        <v>741</v>
      </c>
      <c r="F1810" t="s">
        <v>1233</v>
      </c>
      <c r="G1810" t="s">
        <v>2759</v>
      </c>
      <c r="H1810" s="3">
        <v>487406.17379999999</v>
      </c>
      <c r="I1810" s="3">
        <v>278721.34580000001</v>
      </c>
      <c r="J1810" t="s">
        <v>3795</v>
      </c>
    </row>
    <row r="1811" spans="1:10" x14ac:dyDescent="0.35">
      <c r="A1811" t="s">
        <v>3796</v>
      </c>
      <c r="B1811">
        <v>743583179</v>
      </c>
      <c r="C1811">
        <v>57</v>
      </c>
      <c r="D1811" s="1">
        <v>23886.75</v>
      </c>
      <c r="E1811" t="s">
        <v>741</v>
      </c>
      <c r="F1811" t="s">
        <v>54</v>
      </c>
      <c r="G1811" t="s">
        <v>2800</v>
      </c>
      <c r="H1811" s="3">
        <v>495556.4068</v>
      </c>
      <c r="I1811" s="3">
        <v>349713.00380000001</v>
      </c>
      <c r="J1811" t="s">
        <v>3797</v>
      </c>
    </row>
    <row r="1812" spans="1:10" x14ac:dyDescent="0.35">
      <c r="A1812" t="s">
        <v>3798</v>
      </c>
      <c r="B1812">
        <v>719469045</v>
      </c>
      <c r="C1812">
        <v>70</v>
      </c>
      <c r="D1812" s="1">
        <v>19138.5</v>
      </c>
      <c r="E1812" t="s">
        <v>741</v>
      </c>
      <c r="F1812" t="s">
        <v>160</v>
      </c>
      <c r="G1812" t="s">
        <v>2737</v>
      </c>
      <c r="H1812" s="3">
        <v>563490.91639999999</v>
      </c>
      <c r="I1812" s="3">
        <v>323394.7868</v>
      </c>
      <c r="J1812" t="s">
        <v>3799</v>
      </c>
    </row>
    <row r="1813" spans="1:10" x14ac:dyDescent="0.35">
      <c r="A1813" t="s">
        <v>3800</v>
      </c>
      <c r="B1813">
        <v>281718506</v>
      </c>
      <c r="C1813">
        <v>30</v>
      </c>
      <c r="D1813" s="1">
        <v>33748.5</v>
      </c>
      <c r="E1813" t="s">
        <v>741</v>
      </c>
      <c r="F1813" t="s">
        <v>886</v>
      </c>
      <c r="G1813" t="s">
        <v>2848</v>
      </c>
      <c r="H1813" s="3">
        <v>150163.54819999999</v>
      </c>
      <c r="I1813" s="3">
        <v>129793.5364</v>
      </c>
      <c r="J1813" t="s">
        <v>3801</v>
      </c>
    </row>
    <row r="1814" spans="1:10" x14ac:dyDescent="0.35">
      <c r="A1814" t="s">
        <v>3802</v>
      </c>
      <c r="B1814">
        <v>400502948</v>
      </c>
      <c r="C1814">
        <v>27</v>
      </c>
      <c r="D1814" s="1">
        <v>34844.25</v>
      </c>
      <c r="E1814" t="s">
        <v>741</v>
      </c>
      <c r="F1814" t="s">
        <v>519</v>
      </c>
      <c r="G1814" t="s">
        <v>2746</v>
      </c>
      <c r="H1814" s="3">
        <v>201402.84599999999</v>
      </c>
      <c r="I1814" s="3">
        <v>15435.382</v>
      </c>
      <c r="J1814" t="s">
        <v>3803</v>
      </c>
    </row>
    <row r="1815" spans="1:10" x14ac:dyDescent="0.35">
      <c r="A1815" t="s">
        <v>3804</v>
      </c>
      <c r="B1815">
        <v>298136303</v>
      </c>
      <c r="C1815">
        <v>48</v>
      </c>
      <c r="D1815" s="1">
        <v>27174</v>
      </c>
      <c r="E1815" t="s">
        <v>741</v>
      </c>
      <c r="F1815" t="s">
        <v>84</v>
      </c>
      <c r="G1815" t="s">
        <v>2734</v>
      </c>
      <c r="H1815" s="3">
        <v>1572645.2675999999</v>
      </c>
      <c r="I1815" s="3">
        <v>344614.4412</v>
      </c>
      <c r="J1815" t="s">
        <v>3805</v>
      </c>
    </row>
    <row r="1816" spans="1:10" x14ac:dyDescent="0.35">
      <c r="A1816" t="s">
        <v>3806</v>
      </c>
      <c r="B1816">
        <v>970303695</v>
      </c>
      <c r="C1816">
        <v>35</v>
      </c>
      <c r="D1816" s="1">
        <v>31922.25</v>
      </c>
      <c r="E1816" t="s">
        <v>741</v>
      </c>
      <c r="F1816" t="s">
        <v>381</v>
      </c>
      <c r="G1816" t="s">
        <v>2800</v>
      </c>
      <c r="H1816" s="3">
        <v>209527.49979999999</v>
      </c>
      <c r="I1816" s="3">
        <v>45600.393499999998</v>
      </c>
      <c r="J1816" t="s">
        <v>3807</v>
      </c>
    </row>
    <row r="1817" spans="1:10" x14ac:dyDescent="0.35">
      <c r="A1817" t="s">
        <v>3808</v>
      </c>
      <c r="B1817">
        <v>431023279</v>
      </c>
      <c r="C1817">
        <v>84</v>
      </c>
      <c r="D1817" s="1">
        <v>14025</v>
      </c>
      <c r="E1817" t="s">
        <v>741</v>
      </c>
      <c r="F1817" t="s">
        <v>282</v>
      </c>
      <c r="G1817" t="s">
        <v>2848</v>
      </c>
      <c r="H1817" s="3">
        <v>345229.20539999998</v>
      </c>
      <c r="I1817" s="3">
        <v>75306.777499999997</v>
      </c>
      <c r="J1817" t="s">
        <v>3809</v>
      </c>
    </row>
    <row r="1818" spans="1:10" x14ac:dyDescent="0.35">
      <c r="A1818" t="s">
        <v>3810</v>
      </c>
      <c r="B1818">
        <v>499411071</v>
      </c>
      <c r="C1818">
        <v>80</v>
      </c>
      <c r="D1818" s="1">
        <v>15486</v>
      </c>
      <c r="E1818" t="s">
        <v>741</v>
      </c>
      <c r="F1818" t="s">
        <v>266</v>
      </c>
      <c r="G1818" t="s">
        <v>2737</v>
      </c>
      <c r="H1818" s="3">
        <v>290695.75780000002</v>
      </c>
      <c r="I1818" s="3">
        <v>107602.85159999999</v>
      </c>
      <c r="J1818" t="s">
        <v>3811</v>
      </c>
    </row>
    <row r="1819" spans="1:10" x14ac:dyDescent="0.35">
      <c r="A1819" t="s">
        <v>3812</v>
      </c>
      <c r="B1819">
        <v>874582924</v>
      </c>
      <c r="C1819">
        <v>61</v>
      </c>
      <c r="D1819" s="1">
        <v>22425.75</v>
      </c>
      <c r="E1819" t="s">
        <v>741</v>
      </c>
      <c r="F1819" t="s">
        <v>687</v>
      </c>
      <c r="G1819" t="s">
        <v>2767</v>
      </c>
      <c r="H1819" s="3">
        <v>212193.81789999999</v>
      </c>
      <c r="I1819" s="3">
        <v>79800.032200000001</v>
      </c>
      <c r="J1819" t="s">
        <v>3813</v>
      </c>
    </row>
    <row r="1820" spans="1:10" x14ac:dyDescent="0.35">
      <c r="A1820" t="s">
        <v>3814</v>
      </c>
      <c r="B1820">
        <v>744593760</v>
      </c>
      <c r="C1820">
        <v>73</v>
      </c>
      <c r="D1820" s="1">
        <v>18042.75</v>
      </c>
      <c r="E1820" t="s">
        <v>741</v>
      </c>
      <c r="F1820" t="s">
        <v>467</v>
      </c>
      <c r="G1820" t="s">
        <v>2740</v>
      </c>
      <c r="H1820" s="3">
        <v>153203.864</v>
      </c>
      <c r="I1820" s="3">
        <v>22129.447</v>
      </c>
      <c r="J1820" t="s">
        <v>3815</v>
      </c>
    </row>
    <row r="1821" spans="1:10" x14ac:dyDescent="0.35">
      <c r="A1821" t="s">
        <v>3816</v>
      </c>
      <c r="B1821">
        <v>272264222</v>
      </c>
      <c r="C1821">
        <v>83</v>
      </c>
      <c r="D1821" s="1">
        <v>14390.25</v>
      </c>
      <c r="E1821" t="s">
        <v>741</v>
      </c>
      <c r="F1821" t="s">
        <v>451</v>
      </c>
      <c r="G1821" t="s">
        <v>2743</v>
      </c>
      <c r="H1821" s="3">
        <v>501416.0184</v>
      </c>
      <c r="I1821" s="3">
        <v>164750.97750000001</v>
      </c>
      <c r="J1821" t="s">
        <v>3817</v>
      </c>
    </row>
    <row r="1822" spans="1:10" x14ac:dyDescent="0.35">
      <c r="A1822" t="s">
        <v>3818</v>
      </c>
      <c r="B1822">
        <v>388561379</v>
      </c>
      <c r="C1822">
        <v>50</v>
      </c>
      <c r="D1822" s="1">
        <v>26443.5</v>
      </c>
      <c r="E1822" t="s">
        <v>741</v>
      </c>
      <c r="F1822" t="s">
        <v>160</v>
      </c>
      <c r="G1822" t="s">
        <v>2737</v>
      </c>
      <c r="H1822" s="3">
        <v>146402.0246</v>
      </c>
      <c r="I1822" s="3">
        <v>117810.5704</v>
      </c>
      <c r="J1822" t="s">
        <v>3819</v>
      </c>
    </row>
    <row r="1823" spans="1:10" x14ac:dyDescent="0.35">
      <c r="A1823" t="s">
        <v>3820</v>
      </c>
      <c r="B1823">
        <v>548730982</v>
      </c>
      <c r="C1823">
        <v>64</v>
      </c>
      <c r="D1823" s="1">
        <v>21330</v>
      </c>
      <c r="E1823" t="s">
        <v>741</v>
      </c>
      <c r="F1823" t="s">
        <v>211</v>
      </c>
      <c r="G1823" t="s">
        <v>2848</v>
      </c>
      <c r="H1823" s="3">
        <v>1938117.3588</v>
      </c>
      <c r="I1823" s="3">
        <v>537504.54749999999</v>
      </c>
      <c r="J1823" t="s">
        <v>3821</v>
      </c>
    </row>
    <row r="1824" spans="1:10" x14ac:dyDescent="0.35">
      <c r="A1824" t="s">
        <v>3822</v>
      </c>
      <c r="B1824">
        <v>68280294</v>
      </c>
      <c r="C1824">
        <v>55</v>
      </c>
      <c r="D1824" s="1">
        <v>24617.25</v>
      </c>
      <c r="E1824" t="s">
        <v>741</v>
      </c>
      <c r="F1824" t="s">
        <v>550</v>
      </c>
      <c r="G1824" t="s">
        <v>2781</v>
      </c>
      <c r="H1824" s="3">
        <v>386699.0932</v>
      </c>
      <c r="I1824" s="3">
        <v>170814.3236</v>
      </c>
      <c r="J1824" t="s">
        <v>3823</v>
      </c>
    </row>
    <row r="1825" spans="1:10" x14ac:dyDescent="0.35">
      <c r="A1825" t="s">
        <v>3824</v>
      </c>
      <c r="B1825">
        <v>843600058</v>
      </c>
      <c r="C1825">
        <v>31</v>
      </c>
      <c r="D1825" s="1">
        <v>33383.25</v>
      </c>
      <c r="E1825" t="s">
        <v>741</v>
      </c>
      <c r="F1825" t="s">
        <v>558</v>
      </c>
      <c r="G1825" t="s">
        <v>2756</v>
      </c>
      <c r="H1825" s="3">
        <v>616036.59479999996</v>
      </c>
      <c r="I1825" s="3">
        <v>366958.0148</v>
      </c>
      <c r="J1825" t="s">
        <v>3825</v>
      </c>
    </row>
    <row r="1826" spans="1:10" x14ac:dyDescent="0.35">
      <c r="A1826" t="s">
        <v>3826</v>
      </c>
      <c r="B1826">
        <v>171777221</v>
      </c>
      <c r="C1826">
        <v>72</v>
      </c>
      <c r="D1826" s="1">
        <v>18408</v>
      </c>
      <c r="E1826" t="s">
        <v>741</v>
      </c>
      <c r="F1826" t="s">
        <v>87</v>
      </c>
      <c r="G1826" t="s">
        <v>2771</v>
      </c>
      <c r="H1826" s="3">
        <v>26183.5242</v>
      </c>
      <c r="I1826" s="3">
        <v>14025.261699999999</v>
      </c>
      <c r="J1826" t="s">
        <v>3827</v>
      </c>
    </row>
    <row r="1827" spans="1:10" x14ac:dyDescent="0.35">
      <c r="A1827" t="s">
        <v>3828</v>
      </c>
      <c r="B1827">
        <v>479460368</v>
      </c>
      <c r="C1827">
        <v>62</v>
      </c>
      <c r="D1827" s="1">
        <v>22060.5</v>
      </c>
      <c r="E1827" t="s">
        <v>741</v>
      </c>
      <c r="F1827" t="s">
        <v>1544</v>
      </c>
      <c r="G1827" t="s">
        <v>2734</v>
      </c>
      <c r="H1827" s="3">
        <v>363305.25089999998</v>
      </c>
      <c r="I1827" s="3">
        <v>224185.92310000001</v>
      </c>
      <c r="J1827" t="s">
        <v>3829</v>
      </c>
    </row>
    <row r="1828" spans="1:10" x14ac:dyDescent="0.35">
      <c r="A1828" t="s">
        <v>3830</v>
      </c>
      <c r="B1828">
        <v>4417230</v>
      </c>
      <c r="C1828">
        <v>75</v>
      </c>
      <c r="D1828" s="1">
        <v>17312.25</v>
      </c>
      <c r="E1828" t="s">
        <v>741</v>
      </c>
      <c r="F1828" t="s">
        <v>588</v>
      </c>
      <c r="G1828" t="s">
        <v>2781</v>
      </c>
      <c r="H1828" s="3">
        <v>383172.49239999999</v>
      </c>
      <c r="I1828" s="3">
        <v>63598.7333</v>
      </c>
      <c r="J1828" t="s">
        <v>3831</v>
      </c>
    </row>
    <row r="1829" spans="1:10" x14ac:dyDescent="0.35">
      <c r="A1829" t="s">
        <v>3832</v>
      </c>
      <c r="B1829">
        <v>459201382</v>
      </c>
      <c r="C1829">
        <v>78</v>
      </c>
      <c r="D1829" s="1">
        <v>16216.5</v>
      </c>
      <c r="E1829" t="s">
        <v>741</v>
      </c>
      <c r="F1829" t="s">
        <v>217</v>
      </c>
      <c r="G1829" t="s">
        <v>2734</v>
      </c>
      <c r="H1829" s="3">
        <v>110577.70080000001</v>
      </c>
      <c r="I1829" s="3">
        <v>33403.680399999997</v>
      </c>
      <c r="J1829" t="s">
        <v>3833</v>
      </c>
    </row>
    <row r="1830" spans="1:10" x14ac:dyDescent="0.35">
      <c r="A1830" t="s">
        <v>3834</v>
      </c>
      <c r="B1830">
        <v>126420664</v>
      </c>
      <c r="C1830">
        <v>56</v>
      </c>
      <c r="D1830" s="1">
        <v>24252</v>
      </c>
      <c r="E1830" t="s">
        <v>741</v>
      </c>
      <c r="F1830" t="s">
        <v>87</v>
      </c>
      <c r="G1830" t="s">
        <v>2781</v>
      </c>
      <c r="H1830" s="3">
        <v>685843.30989999999</v>
      </c>
      <c r="I1830" s="3">
        <v>408856.13679999998</v>
      </c>
      <c r="J1830" t="s">
        <v>3835</v>
      </c>
    </row>
    <row r="1831" spans="1:10" x14ac:dyDescent="0.35">
      <c r="A1831" t="s">
        <v>3836</v>
      </c>
      <c r="B1831">
        <v>456145948</v>
      </c>
      <c r="C1831">
        <v>20</v>
      </c>
      <c r="D1831" s="1">
        <v>37401</v>
      </c>
      <c r="E1831" t="s">
        <v>741</v>
      </c>
      <c r="F1831" t="s">
        <v>733</v>
      </c>
      <c r="G1831" t="s">
        <v>2737</v>
      </c>
      <c r="H1831" s="3">
        <v>153113.14110000001</v>
      </c>
      <c r="I1831" s="3">
        <v>64928.847900000001</v>
      </c>
      <c r="J1831" t="s">
        <v>3837</v>
      </c>
    </row>
    <row r="1832" spans="1:10" x14ac:dyDescent="0.35">
      <c r="A1832" t="s">
        <v>3838</v>
      </c>
      <c r="B1832">
        <v>511755861</v>
      </c>
      <c r="C1832">
        <v>24</v>
      </c>
      <c r="D1832" s="1">
        <v>35940</v>
      </c>
      <c r="E1832" t="s">
        <v>741</v>
      </c>
      <c r="F1832" t="s">
        <v>930</v>
      </c>
      <c r="G1832" t="s">
        <v>2764</v>
      </c>
      <c r="H1832" s="3">
        <v>544808.00639999995</v>
      </c>
      <c r="I1832" s="3">
        <v>176381.59210000001</v>
      </c>
      <c r="J1832" t="s">
        <v>3839</v>
      </c>
    </row>
    <row r="1833" spans="1:10" x14ac:dyDescent="0.35">
      <c r="A1833" t="s">
        <v>3840</v>
      </c>
      <c r="B1833">
        <v>183490219</v>
      </c>
      <c r="C1833">
        <v>21</v>
      </c>
      <c r="D1833" s="1">
        <v>37035.75</v>
      </c>
      <c r="E1833" t="s">
        <v>741</v>
      </c>
      <c r="F1833" t="s">
        <v>1215</v>
      </c>
      <c r="G1833" t="s">
        <v>2848</v>
      </c>
      <c r="H1833" s="3">
        <v>375603.20510000002</v>
      </c>
      <c r="I1833" s="3">
        <v>193167.36259999999</v>
      </c>
      <c r="J1833" t="s">
        <v>3841</v>
      </c>
    </row>
    <row r="1834" spans="1:10" x14ac:dyDescent="0.35">
      <c r="A1834" t="s">
        <v>3842</v>
      </c>
      <c r="B1834">
        <v>987786330</v>
      </c>
      <c r="C1834">
        <v>33</v>
      </c>
      <c r="D1834" s="1">
        <v>32652.75</v>
      </c>
      <c r="E1834" t="s">
        <v>741</v>
      </c>
      <c r="F1834" t="s">
        <v>365</v>
      </c>
      <c r="G1834" t="s">
        <v>2743</v>
      </c>
      <c r="H1834" s="3">
        <v>1667020.5374</v>
      </c>
      <c r="I1834" s="3">
        <v>321236.07439999998</v>
      </c>
      <c r="J1834" t="s">
        <v>3843</v>
      </c>
    </row>
    <row r="1835" spans="1:10" x14ac:dyDescent="0.35">
      <c r="A1835" t="s">
        <v>3844</v>
      </c>
      <c r="B1835">
        <v>755744915</v>
      </c>
      <c r="C1835">
        <v>61</v>
      </c>
      <c r="D1835" s="1">
        <v>22425.75</v>
      </c>
      <c r="E1835" t="s">
        <v>741</v>
      </c>
      <c r="F1835" t="s">
        <v>338</v>
      </c>
      <c r="G1835" t="s">
        <v>2848</v>
      </c>
      <c r="H1835" s="3">
        <v>124295.5894</v>
      </c>
      <c r="I1835" s="3">
        <v>22983.780900000002</v>
      </c>
      <c r="J1835" t="s">
        <v>3845</v>
      </c>
    </row>
    <row r="1836" spans="1:10" x14ac:dyDescent="0.35">
      <c r="A1836" t="s">
        <v>3846</v>
      </c>
      <c r="B1836">
        <v>342657219</v>
      </c>
      <c r="C1836">
        <v>50</v>
      </c>
      <c r="D1836" s="1">
        <v>26443.5</v>
      </c>
      <c r="E1836" t="s">
        <v>741</v>
      </c>
      <c r="F1836" t="s">
        <v>160</v>
      </c>
      <c r="G1836" t="s">
        <v>2746</v>
      </c>
      <c r="H1836" s="3">
        <v>1419528.4879000001</v>
      </c>
      <c r="I1836" s="3">
        <v>246051.60459999999</v>
      </c>
      <c r="J1836" t="s">
        <v>3847</v>
      </c>
    </row>
    <row r="1837" spans="1:10" x14ac:dyDescent="0.35">
      <c r="A1837" t="s">
        <v>3848</v>
      </c>
      <c r="B1837">
        <v>109186210</v>
      </c>
      <c r="C1837">
        <v>45</v>
      </c>
      <c r="D1837" s="1">
        <v>28269.75</v>
      </c>
      <c r="E1837" t="s">
        <v>741</v>
      </c>
      <c r="F1837" t="s">
        <v>547</v>
      </c>
      <c r="G1837" t="s">
        <v>2776</v>
      </c>
      <c r="H1837" s="3">
        <v>595996.58250000002</v>
      </c>
      <c r="I1837" s="3">
        <v>317308.58049999998</v>
      </c>
      <c r="J1837" t="s">
        <v>3849</v>
      </c>
    </row>
    <row r="1838" spans="1:10" x14ac:dyDescent="0.35">
      <c r="A1838" t="s">
        <v>3850</v>
      </c>
      <c r="B1838">
        <v>892053495</v>
      </c>
      <c r="C1838">
        <v>62</v>
      </c>
      <c r="D1838" s="1">
        <v>22060.5</v>
      </c>
      <c r="E1838" t="s">
        <v>741</v>
      </c>
      <c r="F1838" t="s">
        <v>312</v>
      </c>
      <c r="G1838" t="s">
        <v>2743</v>
      </c>
      <c r="H1838" s="3">
        <v>1274097.8285999999</v>
      </c>
      <c r="I1838" s="3">
        <v>424938.54340000002</v>
      </c>
      <c r="J1838" t="s">
        <v>3851</v>
      </c>
    </row>
    <row r="1839" spans="1:10" x14ac:dyDescent="0.35">
      <c r="A1839" t="s">
        <v>3852</v>
      </c>
      <c r="B1839">
        <v>565940869</v>
      </c>
      <c r="C1839">
        <v>24</v>
      </c>
      <c r="D1839" s="1">
        <v>35940</v>
      </c>
      <c r="E1839" t="s">
        <v>741</v>
      </c>
      <c r="F1839" t="s">
        <v>456</v>
      </c>
      <c r="G1839" t="s">
        <v>2740</v>
      </c>
      <c r="H1839" s="3">
        <v>1263252.4375</v>
      </c>
      <c r="I1839" s="3">
        <v>545047.21019999997</v>
      </c>
      <c r="J1839" t="s">
        <v>3853</v>
      </c>
    </row>
    <row r="1840" spans="1:10" x14ac:dyDescent="0.35">
      <c r="A1840" t="s">
        <v>3854</v>
      </c>
      <c r="B1840">
        <v>171393825</v>
      </c>
      <c r="C1840">
        <v>70</v>
      </c>
      <c r="D1840" s="1">
        <v>19138.5</v>
      </c>
      <c r="E1840" t="s">
        <v>741</v>
      </c>
      <c r="F1840" t="s">
        <v>208</v>
      </c>
      <c r="G1840" t="s">
        <v>2767</v>
      </c>
      <c r="H1840" s="3">
        <v>52572.317799999997</v>
      </c>
      <c r="I1840" s="3">
        <v>27162.3642</v>
      </c>
      <c r="J1840" t="s">
        <v>3855</v>
      </c>
    </row>
    <row r="1841" spans="1:10" x14ac:dyDescent="0.35">
      <c r="A1841" t="s">
        <v>3856</v>
      </c>
      <c r="B1841">
        <v>741028214</v>
      </c>
      <c r="C1841">
        <v>46</v>
      </c>
      <c r="D1841" s="1">
        <v>27904.5</v>
      </c>
      <c r="E1841" t="s">
        <v>741</v>
      </c>
      <c r="F1841" t="s">
        <v>550</v>
      </c>
      <c r="G1841" t="s">
        <v>2756</v>
      </c>
      <c r="H1841" s="3">
        <v>29873.716799999998</v>
      </c>
      <c r="I1841" s="3">
        <v>28301.4159</v>
      </c>
      <c r="J1841" t="s">
        <v>3857</v>
      </c>
    </row>
    <row r="1842" spans="1:10" x14ac:dyDescent="0.35">
      <c r="A1842" t="s">
        <v>3858</v>
      </c>
      <c r="B1842">
        <v>720788540</v>
      </c>
      <c r="C1842">
        <v>41</v>
      </c>
      <c r="D1842" s="1">
        <v>29730.75</v>
      </c>
      <c r="E1842" t="s">
        <v>741</v>
      </c>
      <c r="F1842" t="s">
        <v>526</v>
      </c>
      <c r="G1842" t="s">
        <v>2737</v>
      </c>
      <c r="H1842" s="3">
        <v>291092.43520000001</v>
      </c>
      <c r="I1842" s="3">
        <v>37529.272599999997</v>
      </c>
      <c r="J1842" t="s">
        <v>3859</v>
      </c>
    </row>
    <row r="1843" spans="1:10" x14ac:dyDescent="0.35">
      <c r="A1843" t="s">
        <v>3860</v>
      </c>
      <c r="B1843">
        <v>726607069</v>
      </c>
      <c r="C1843">
        <v>76</v>
      </c>
      <c r="D1843" s="1">
        <v>16947</v>
      </c>
      <c r="E1843" t="s">
        <v>741</v>
      </c>
      <c r="F1843" t="s">
        <v>157</v>
      </c>
      <c r="G1843" t="s">
        <v>2771</v>
      </c>
      <c r="H1843" s="3">
        <v>407035.70199999999</v>
      </c>
      <c r="I1843" s="3">
        <v>199951.78599999999</v>
      </c>
      <c r="J1843" t="s">
        <v>3861</v>
      </c>
    </row>
    <row r="1844" spans="1:10" x14ac:dyDescent="0.35">
      <c r="A1844" t="s">
        <v>3862</v>
      </c>
      <c r="B1844">
        <v>481645956</v>
      </c>
      <c r="C1844">
        <v>27</v>
      </c>
      <c r="D1844" s="1">
        <v>34844.25</v>
      </c>
      <c r="E1844" t="s">
        <v>741</v>
      </c>
      <c r="F1844" t="s">
        <v>243</v>
      </c>
      <c r="G1844" t="s">
        <v>2756</v>
      </c>
      <c r="H1844" s="3">
        <v>2822698.5865000002</v>
      </c>
      <c r="I1844" s="3">
        <v>1332313.7328000001</v>
      </c>
      <c r="J1844" t="s">
        <v>3863</v>
      </c>
    </row>
    <row r="1845" spans="1:10" x14ac:dyDescent="0.35">
      <c r="A1845" t="s">
        <v>3864</v>
      </c>
      <c r="B1845">
        <v>768412649</v>
      </c>
      <c r="C1845">
        <v>58</v>
      </c>
      <c r="D1845" s="1">
        <v>23521.5</v>
      </c>
      <c r="E1845" t="s">
        <v>741</v>
      </c>
      <c r="F1845" t="s">
        <v>1222</v>
      </c>
      <c r="G1845" t="s">
        <v>2746</v>
      </c>
      <c r="H1845" s="3">
        <v>1586142.6591</v>
      </c>
      <c r="I1845" s="3">
        <v>455092.57530000003</v>
      </c>
      <c r="J1845" t="s">
        <v>3865</v>
      </c>
    </row>
    <row r="1846" spans="1:10" x14ac:dyDescent="0.35">
      <c r="A1846" t="s">
        <v>3866</v>
      </c>
      <c r="B1846">
        <v>21608770</v>
      </c>
      <c r="C1846">
        <v>71</v>
      </c>
      <c r="D1846" s="1">
        <v>18773.25</v>
      </c>
      <c r="E1846" t="s">
        <v>741</v>
      </c>
      <c r="F1846" t="s">
        <v>285</v>
      </c>
      <c r="G1846" t="s">
        <v>2740</v>
      </c>
      <c r="H1846" s="3">
        <v>341798.74890000001</v>
      </c>
      <c r="I1846" s="3">
        <v>98877.495200000005</v>
      </c>
      <c r="J1846" t="s">
        <v>3867</v>
      </c>
    </row>
    <row r="1847" spans="1:10" x14ac:dyDescent="0.35">
      <c r="A1847" t="s">
        <v>3868</v>
      </c>
      <c r="B1847">
        <v>436466634</v>
      </c>
      <c r="C1847">
        <v>46</v>
      </c>
      <c r="D1847" s="1">
        <v>27904.5</v>
      </c>
      <c r="E1847" t="s">
        <v>741</v>
      </c>
      <c r="F1847" t="s">
        <v>511</v>
      </c>
      <c r="G1847" t="s">
        <v>2759</v>
      </c>
      <c r="H1847" s="3">
        <v>494708.98499999999</v>
      </c>
      <c r="I1847" s="3">
        <v>130316.7616</v>
      </c>
      <c r="J1847" t="s">
        <v>3869</v>
      </c>
    </row>
    <row r="1848" spans="1:10" x14ac:dyDescent="0.35">
      <c r="A1848" t="s">
        <v>3870</v>
      </c>
      <c r="B1848">
        <v>261988651</v>
      </c>
      <c r="C1848">
        <v>28</v>
      </c>
      <c r="D1848" s="1">
        <v>34479</v>
      </c>
      <c r="E1848" t="s">
        <v>741</v>
      </c>
      <c r="F1848" t="s">
        <v>644</v>
      </c>
      <c r="G1848" t="s">
        <v>2756</v>
      </c>
      <c r="H1848" s="3">
        <v>448853.20189999999</v>
      </c>
      <c r="I1848" s="3">
        <v>70825.537700000001</v>
      </c>
      <c r="J1848" t="s">
        <v>3871</v>
      </c>
    </row>
    <row r="1849" spans="1:10" x14ac:dyDescent="0.35">
      <c r="A1849" t="s">
        <v>3872</v>
      </c>
      <c r="B1849">
        <v>630038435</v>
      </c>
      <c r="C1849">
        <v>37</v>
      </c>
      <c r="D1849" s="1">
        <v>31191.75</v>
      </c>
      <c r="E1849" t="s">
        <v>741</v>
      </c>
      <c r="F1849" t="s">
        <v>109</v>
      </c>
      <c r="G1849" t="s">
        <v>2756</v>
      </c>
      <c r="H1849" s="3">
        <v>1099013.67</v>
      </c>
      <c r="I1849" s="3">
        <v>120012.2928</v>
      </c>
      <c r="J1849" t="s">
        <v>3873</v>
      </c>
    </row>
    <row r="1850" spans="1:10" x14ac:dyDescent="0.35">
      <c r="A1850" t="s">
        <v>3874</v>
      </c>
      <c r="B1850">
        <v>620956361</v>
      </c>
      <c r="C1850">
        <v>34</v>
      </c>
      <c r="D1850" s="1">
        <v>32287.5</v>
      </c>
      <c r="E1850" t="s">
        <v>741</v>
      </c>
      <c r="F1850" t="s">
        <v>373</v>
      </c>
      <c r="G1850" t="s">
        <v>2771</v>
      </c>
      <c r="H1850" s="3">
        <v>721069.2058</v>
      </c>
      <c r="I1850" s="3">
        <v>249117.78039999999</v>
      </c>
      <c r="J1850" t="s">
        <v>3875</v>
      </c>
    </row>
    <row r="1851" spans="1:10" x14ac:dyDescent="0.35">
      <c r="A1851" t="s">
        <v>3876</v>
      </c>
      <c r="B1851">
        <v>525673903</v>
      </c>
      <c r="C1851">
        <v>26</v>
      </c>
      <c r="D1851" s="1">
        <v>35209.5</v>
      </c>
      <c r="E1851" t="s">
        <v>741</v>
      </c>
      <c r="F1851" t="s">
        <v>39</v>
      </c>
      <c r="G1851" t="s">
        <v>2767</v>
      </c>
      <c r="H1851" s="3">
        <v>426296.95880000002</v>
      </c>
      <c r="I1851" s="3">
        <v>125729.183</v>
      </c>
      <c r="J1851" t="s">
        <v>3877</v>
      </c>
    </row>
    <row r="1852" spans="1:10" x14ac:dyDescent="0.35">
      <c r="A1852" t="s">
        <v>3878</v>
      </c>
      <c r="B1852">
        <v>759678108</v>
      </c>
      <c r="C1852">
        <v>41</v>
      </c>
      <c r="D1852" s="1">
        <v>29730.75</v>
      </c>
      <c r="E1852" t="s">
        <v>741</v>
      </c>
      <c r="F1852" t="s">
        <v>223</v>
      </c>
      <c r="G1852" t="s">
        <v>2771</v>
      </c>
      <c r="H1852" s="3">
        <v>78211.372499999998</v>
      </c>
      <c r="I1852" s="3">
        <v>66917.650299999994</v>
      </c>
      <c r="J1852" t="s">
        <v>3879</v>
      </c>
    </row>
    <row r="1853" spans="1:10" x14ac:dyDescent="0.35">
      <c r="A1853" t="s">
        <v>3880</v>
      </c>
      <c r="B1853">
        <v>307147780</v>
      </c>
      <c r="C1853">
        <v>54</v>
      </c>
      <c r="D1853" s="1">
        <v>24982.5</v>
      </c>
      <c r="E1853" t="s">
        <v>741</v>
      </c>
      <c r="F1853" t="s">
        <v>63</v>
      </c>
      <c r="G1853" t="s">
        <v>2759</v>
      </c>
      <c r="H1853" s="3">
        <v>1325449.2082</v>
      </c>
      <c r="I1853" s="3">
        <v>463127.54690000002</v>
      </c>
      <c r="J1853" t="s">
        <v>3881</v>
      </c>
    </row>
    <row r="1854" spans="1:10" x14ac:dyDescent="0.35">
      <c r="A1854" t="s">
        <v>3882</v>
      </c>
      <c r="B1854">
        <v>290757462</v>
      </c>
      <c r="C1854">
        <v>53</v>
      </c>
      <c r="D1854" s="1">
        <v>25347.75</v>
      </c>
      <c r="E1854" t="s">
        <v>741</v>
      </c>
      <c r="F1854" t="s">
        <v>217</v>
      </c>
      <c r="G1854" t="s">
        <v>2800</v>
      </c>
      <c r="H1854" s="3">
        <v>1117595.6063999999</v>
      </c>
      <c r="I1854" s="3">
        <v>277802.33639999997</v>
      </c>
      <c r="J1854" t="s">
        <v>3883</v>
      </c>
    </row>
    <row r="1855" spans="1:10" x14ac:dyDescent="0.35">
      <c r="A1855" t="s">
        <v>3884</v>
      </c>
      <c r="B1855">
        <v>132539151</v>
      </c>
      <c r="C1855">
        <v>80</v>
      </c>
      <c r="D1855" s="1">
        <v>15486</v>
      </c>
      <c r="E1855" t="s">
        <v>741</v>
      </c>
      <c r="F1855" t="s">
        <v>118</v>
      </c>
      <c r="G1855" t="s">
        <v>2749</v>
      </c>
      <c r="H1855" s="3">
        <v>49572.125200000002</v>
      </c>
      <c r="I1855" s="3">
        <v>30468.720799999999</v>
      </c>
      <c r="J1855" t="s">
        <v>3885</v>
      </c>
    </row>
    <row r="1856" spans="1:10" x14ac:dyDescent="0.35">
      <c r="A1856" t="s">
        <v>3886</v>
      </c>
      <c r="B1856">
        <v>914611148</v>
      </c>
      <c r="C1856">
        <v>74</v>
      </c>
      <c r="D1856" s="1">
        <v>17677.5</v>
      </c>
      <c r="E1856" t="s">
        <v>741</v>
      </c>
      <c r="F1856" t="s">
        <v>1602</v>
      </c>
      <c r="G1856" t="s">
        <v>2756</v>
      </c>
      <c r="H1856" s="3">
        <v>745858.45389999996</v>
      </c>
      <c r="I1856" s="3">
        <v>126357.1969</v>
      </c>
      <c r="J1856" t="s">
        <v>3887</v>
      </c>
    </row>
    <row r="1857" spans="1:10" x14ac:dyDescent="0.35">
      <c r="A1857" t="s">
        <v>3888</v>
      </c>
      <c r="B1857">
        <v>654101246</v>
      </c>
      <c r="C1857">
        <v>76</v>
      </c>
      <c r="D1857" s="1">
        <v>16947</v>
      </c>
      <c r="E1857" t="s">
        <v>741</v>
      </c>
      <c r="F1857" t="s">
        <v>33</v>
      </c>
      <c r="G1857" t="s">
        <v>2848</v>
      </c>
      <c r="H1857" s="3">
        <v>725322.05119999999</v>
      </c>
      <c r="I1857" s="3">
        <v>375811.72450000001</v>
      </c>
      <c r="J1857" t="s">
        <v>3889</v>
      </c>
    </row>
    <row r="1858" spans="1:10" x14ac:dyDescent="0.35">
      <c r="A1858" t="s">
        <v>3890</v>
      </c>
      <c r="B1858">
        <v>398267060</v>
      </c>
      <c r="C1858">
        <v>28</v>
      </c>
      <c r="D1858" s="1">
        <v>34479</v>
      </c>
      <c r="E1858" t="s">
        <v>741</v>
      </c>
      <c r="F1858" t="s">
        <v>160</v>
      </c>
      <c r="G1858" t="s">
        <v>2771</v>
      </c>
      <c r="H1858" s="3">
        <v>273886.11580000003</v>
      </c>
      <c r="I1858" s="3">
        <v>171113.61139999999</v>
      </c>
      <c r="J1858" t="s">
        <v>3891</v>
      </c>
    </row>
    <row r="1859" spans="1:10" x14ac:dyDescent="0.35">
      <c r="A1859" t="s">
        <v>3892</v>
      </c>
      <c r="B1859">
        <v>263065595</v>
      </c>
      <c r="C1859">
        <v>33</v>
      </c>
      <c r="D1859" s="1">
        <v>32652.75</v>
      </c>
      <c r="E1859" t="s">
        <v>741</v>
      </c>
      <c r="F1859" t="s">
        <v>250</v>
      </c>
      <c r="G1859" t="s">
        <v>2759</v>
      </c>
      <c r="H1859" s="3">
        <v>419869.96480000002</v>
      </c>
      <c r="I1859" s="3">
        <v>148373.35860000001</v>
      </c>
      <c r="J1859" t="s">
        <v>2741</v>
      </c>
    </row>
    <row r="1860" spans="1:10" x14ac:dyDescent="0.35">
      <c r="A1860" t="s">
        <v>3893</v>
      </c>
      <c r="B1860">
        <v>6752491</v>
      </c>
      <c r="C1860">
        <v>53</v>
      </c>
      <c r="D1860" s="1">
        <v>25347.75</v>
      </c>
      <c r="E1860" t="s">
        <v>741</v>
      </c>
      <c r="F1860" t="s">
        <v>612</v>
      </c>
      <c r="G1860" t="s">
        <v>2776</v>
      </c>
      <c r="H1860" s="3">
        <v>775590.38130000001</v>
      </c>
      <c r="I1860" s="3">
        <v>236836.0773</v>
      </c>
      <c r="J1860" t="s">
        <v>3894</v>
      </c>
    </row>
    <row r="1861" spans="1:10" x14ac:dyDescent="0.35">
      <c r="A1861" t="s">
        <v>3895</v>
      </c>
      <c r="B1861">
        <v>836838522</v>
      </c>
      <c r="C1861">
        <v>23</v>
      </c>
      <c r="D1861" s="1">
        <v>36305.25</v>
      </c>
      <c r="E1861" t="s">
        <v>741</v>
      </c>
      <c r="F1861" t="s">
        <v>39</v>
      </c>
      <c r="G1861" t="s">
        <v>2776</v>
      </c>
      <c r="H1861" s="3">
        <v>2077864.55</v>
      </c>
      <c r="I1861" s="3">
        <v>538488.84109999996</v>
      </c>
      <c r="J1861" t="s">
        <v>3896</v>
      </c>
    </row>
    <row r="1862" spans="1:10" x14ac:dyDescent="0.35">
      <c r="A1862" t="s">
        <v>3897</v>
      </c>
      <c r="B1862">
        <v>81148935</v>
      </c>
      <c r="C1862">
        <v>72</v>
      </c>
      <c r="D1862" s="1">
        <v>18408</v>
      </c>
      <c r="E1862" t="s">
        <v>741</v>
      </c>
      <c r="F1862" t="s">
        <v>1186</v>
      </c>
      <c r="G1862" t="s">
        <v>2756</v>
      </c>
      <c r="H1862" s="3">
        <v>144824.698</v>
      </c>
      <c r="I1862" s="3">
        <v>79179.858200000002</v>
      </c>
      <c r="J1862" t="s">
        <v>3898</v>
      </c>
    </row>
    <row r="1863" spans="1:10" x14ac:dyDescent="0.35">
      <c r="A1863" t="s">
        <v>3899</v>
      </c>
      <c r="B1863">
        <v>581950676</v>
      </c>
      <c r="C1863">
        <v>43</v>
      </c>
      <c r="D1863" s="1">
        <v>29000.25</v>
      </c>
      <c r="E1863" t="s">
        <v>741</v>
      </c>
      <c r="F1863" t="s">
        <v>660</v>
      </c>
      <c r="G1863" t="s">
        <v>2776</v>
      </c>
      <c r="H1863" s="3">
        <v>195432.8052</v>
      </c>
      <c r="I1863" s="3">
        <v>111594.32769999999</v>
      </c>
      <c r="J1863" t="s">
        <v>3900</v>
      </c>
    </row>
    <row r="1864" spans="1:10" x14ac:dyDescent="0.35">
      <c r="A1864" t="s">
        <v>3901</v>
      </c>
      <c r="B1864">
        <v>597698472</v>
      </c>
      <c r="C1864">
        <v>44</v>
      </c>
      <c r="D1864" s="1">
        <v>28635</v>
      </c>
      <c r="E1864" t="s">
        <v>741</v>
      </c>
      <c r="F1864" t="s">
        <v>293</v>
      </c>
      <c r="G1864" t="s">
        <v>2737</v>
      </c>
      <c r="H1864" s="3">
        <v>430924.98499999999</v>
      </c>
      <c r="I1864" s="3">
        <v>281220.52590000001</v>
      </c>
      <c r="J1864" t="s">
        <v>3902</v>
      </c>
    </row>
    <row r="1865" spans="1:10" x14ac:dyDescent="0.35">
      <c r="A1865" t="s">
        <v>3903</v>
      </c>
      <c r="B1865">
        <v>785431464</v>
      </c>
      <c r="C1865">
        <v>42</v>
      </c>
      <c r="D1865" s="1">
        <v>29365.5</v>
      </c>
      <c r="E1865" t="s">
        <v>741</v>
      </c>
      <c r="F1865" t="s">
        <v>45</v>
      </c>
      <c r="G1865" t="s">
        <v>2734</v>
      </c>
      <c r="H1865" s="3">
        <v>449101.82760000002</v>
      </c>
      <c r="I1865" s="3">
        <v>146845.85339999999</v>
      </c>
      <c r="J1865" t="s">
        <v>3904</v>
      </c>
    </row>
    <row r="1866" spans="1:10" x14ac:dyDescent="0.35">
      <c r="A1866" t="s">
        <v>3905</v>
      </c>
      <c r="B1866">
        <v>991561578</v>
      </c>
      <c r="C1866">
        <v>46</v>
      </c>
      <c r="D1866" s="1">
        <v>27904.5</v>
      </c>
      <c r="E1866" t="s">
        <v>741</v>
      </c>
      <c r="F1866" t="s">
        <v>1070</v>
      </c>
      <c r="G1866" t="s">
        <v>2848</v>
      </c>
      <c r="H1866" s="3">
        <v>635576.56169999996</v>
      </c>
      <c r="I1866" s="3">
        <v>404551.87190000003</v>
      </c>
      <c r="J1866" t="s">
        <v>3906</v>
      </c>
    </row>
    <row r="1867" spans="1:10" x14ac:dyDescent="0.35">
      <c r="A1867" t="s">
        <v>3907</v>
      </c>
      <c r="B1867">
        <v>242262862</v>
      </c>
      <c r="C1867">
        <v>59</v>
      </c>
      <c r="D1867" s="1">
        <v>23156.25</v>
      </c>
      <c r="E1867" t="s">
        <v>741</v>
      </c>
      <c r="F1867" t="s">
        <v>315</v>
      </c>
      <c r="G1867" t="s">
        <v>2759</v>
      </c>
      <c r="H1867" s="3">
        <v>653857.3125</v>
      </c>
      <c r="I1867" s="3">
        <v>231203.94570000001</v>
      </c>
      <c r="J1867" t="s">
        <v>3908</v>
      </c>
    </row>
    <row r="1868" spans="1:10" x14ac:dyDescent="0.35">
      <c r="A1868" t="s">
        <v>3909</v>
      </c>
      <c r="B1868">
        <v>805441371</v>
      </c>
      <c r="C1868">
        <v>19</v>
      </c>
      <c r="D1868" s="1">
        <v>37766.25</v>
      </c>
      <c r="E1868" t="s">
        <v>741</v>
      </c>
      <c r="F1868" t="s">
        <v>519</v>
      </c>
      <c r="G1868" t="s">
        <v>2781</v>
      </c>
      <c r="H1868" s="3">
        <v>221946.10389999999</v>
      </c>
      <c r="I1868" s="3">
        <v>125341.1418</v>
      </c>
      <c r="J1868" t="s">
        <v>3910</v>
      </c>
    </row>
    <row r="1869" spans="1:10" x14ac:dyDescent="0.35">
      <c r="A1869" t="s">
        <v>3911</v>
      </c>
      <c r="B1869">
        <v>484725064</v>
      </c>
      <c r="C1869">
        <v>69</v>
      </c>
      <c r="D1869" s="1">
        <v>19503.75</v>
      </c>
      <c r="E1869" t="s">
        <v>741</v>
      </c>
      <c r="F1869" t="s">
        <v>341</v>
      </c>
      <c r="G1869" t="s">
        <v>2764</v>
      </c>
      <c r="H1869" s="3">
        <v>498848.11629999999</v>
      </c>
      <c r="I1869" s="3">
        <v>166567.43609999999</v>
      </c>
      <c r="J1869" t="s">
        <v>3912</v>
      </c>
    </row>
    <row r="1870" spans="1:10" x14ac:dyDescent="0.35">
      <c r="A1870" t="s">
        <v>3913</v>
      </c>
      <c r="B1870">
        <v>435998583</v>
      </c>
      <c r="C1870">
        <v>17</v>
      </c>
      <c r="D1870" s="1">
        <v>38496.75</v>
      </c>
      <c r="E1870" t="s">
        <v>741</v>
      </c>
      <c r="F1870" t="s">
        <v>166</v>
      </c>
      <c r="G1870" t="s">
        <v>2756</v>
      </c>
      <c r="H1870" s="3">
        <v>402365.31910000002</v>
      </c>
      <c r="I1870" s="3">
        <v>110056.80899999999</v>
      </c>
      <c r="J1870" t="s">
        <v>3914</v>
      </c>
    </row>
    <row r="1871" spans="1:10" x14ac:dyDescent="0.35">
      <c r="A1871" t="s">
        <v>3915</v>
      </c>
      <c r="B1871">
        <v>963367321</v>
      </c>
      <c r="C1871">
        <v>20</v>
      </c>
      <c r="D1871" s="1">
        <v>37401</v>
      </c>
      <c r="E1871" t="s">
        <v>741</v>
      </c>
      <c r="F1871" t="s">
        <v>511</v>
      </c>
      <c r="G1871" t="s">
        <v>2764</v>
      </c>
      <c r="H1871" s="3">
        <v>1304703.2479000001</v>
      </c>
      <c r="I1871" s="3">
        <v>284175.09100000001</v>
      </c>
      <c r="J1871" t="s">
        <v>3916</v>
      </c>
    </row>
    <row r="1872" spans="1:10" x14ac:dyDescent="0.35">
      <c r="A1872" t="s">
        <v>3917</v>
      </c>
      <c r="B1872">
        <v>173399961</v>
      </c>
      <c r="C1872">
        <v>33</v>
      </c>
      <c r="D1872" s="1">
        <v>32652.75</v>
      </c>
      <c r="E1872" t="s">
        <v>741</v>
      </c>
      <c r="F1872" t="s">
        <v>905</v>
      </c>
      <c r="G1872" t="s">
        <v>2771</v>
      </c>
      <c r="H1872" s="3">
        <v>532420.81629999995</v>
      </c>
      <c r="I1872" s="3">
        <v>98023.777700000006</v>
      </c>
      <c r="J1872" t="s">
        <v>3918</v>
      </c>
    </row>
    <row r="1873" spans="1:10" x14ac:dyDescent="0.35">
      <c r="A1873" t="s">
        <v>3919</v>
      </c>
      <c r="B1873">
        <v>64892733</v>
      </c>
      <c r="C1873">
        <v>77</v>
      </c>
      <c r="D1873" s="1">
        <v>16581.75</v>
      </c>
      <c r="E1873" t="s">
        <v>741</v>
      </c>
      <c r="F1873" t="s">
        <v>243</v>
      </c>
      <c r="G1873" t="s">
        <v>2767</v>
      </c>
      <c r="H1873" s="3">
        <v>1868783.8455000001</v>
      </c>
      <c r="I1873" s="3">
        <v>546515.45349999995</v>
      </c>
      <c r="J1873" t="s">
        <v>3920</v>
      </c>
    </row>
    <row r="1874" spans="1:10" x14ac:dyDescent="0.35">
      <c r="A1874" t="s">
        <v>3921</v>
      </c>
      <c r="B1874">
        <v>578781331</v>
      </c>
      <c r="C1874">
        <v>52</v>
      </c>
      <c r="D1874" s="1">
        <v>25713</v>
      </c>
      <c r="E1874" t="s">
        <v>741</v>
      </c>
      <c r="F1874" t="s">
        <v>886</v>
      </c>
      <c r="G1874" t="s">
        <v>2743</v>
      </c>
      <c r="H1874" s="3">
        <v>88271.977499999994</v>
      </c>
      <c r="I1874" s="3">
        <v>46468.891000000003</v>
      </c>
      <c r="J1874" t="s">
        <v>3922</v>
      </c>
    </row>
    <row r="1875" spans="1:10" x14ac:dyDescent="0.35">
      <c r="A1875" t="s">
        <v>3923</v>
      </c>
      <c r="B1875">
        <v>253498368</v>
      </c>
      <c r="C1875">
        <v>55</v>
      </c>
      <c r="D1875" s="1">
        <v>24617.25</v>
      </c>
      <c r="E1875" t="s">
        <v>741</v>
      </c>
      <c r="F1875" t="s">
        <v>905</v>
      </c>
      <c r="G1875" t="s">
        <v>2764</v>
      </c>
      <c r="H1875" s="3">
        <v>317542.212</v>
      </c>
      <c r="I1875" s="3">
        <v>71284.155499999993</v>
      </c>
      <c r="J1875" t="s">
        <v>3924</v>
      </c>
    </row>
    <row r="1876" spans="1:10" x14ac:dyDescent="0.35">
      <c r="A1876" t="s">
        <v>3925</v>
      </c>
      <c r="B1876">
        <v>841889132</v>
      </c>
      <c r="C1876">
        <v>66</v>
      </c>
      <c r="D1876" s="1">
        <v>20599.5</v>
      </c>
      <c r="E1876" t="s">
        <v>11</v>
      </c>
      <c r="F1876" t="s">
        <v>514</v>
      </c>
      <c r="G1876" t="s">
        <v>2776</v>
      </c>
      <c r="H1876" s="3">
        <v>778015.33440000005</v>
      </c>
      <c r="I1876" s="3">
        <v>87591.130399999995</v>
      </c>
      <c r="J1876" t="s">
        <v>3926</v>
      </c>
    </row>
    <row r="1877" spans="1:10" x14ac:dyDescent="0.35">
      <c r="A1877" t="s">
        <v>3927</v>
      </c>
      <c r="B1877">
        <v>215919306</v>
      </c>
      <c r="C1877">
        <v>52</v>
      </c>
      <c r="D1877" s="1">
        <v>25713</v>
      </c>
      <c r="E1877" t="s">
        <v>11</v>
      </c>
      <c r="F1877" t="s">
        <v>223</v>
      </c>
      <c r="G1877" t="s">
        <v>2781</v>
      </c>
      <c r="H1877" s="3">
        <v>619174.65839999996</v>
      </c>
      <c r="I1877" s="3">
        <v>78126.753599999996</v>
      </c>
      <c r="J1877" t="s">
        <v>3928</v>
      </c>
    </row>
    <row r="1878" spans="1:10" x14ac:dyDescent="0.35">
      <c r="A1878" t="s">
        <v>3929</v>
      </c>
      <c r="B1878">
        <v>555082235</v>
      </c>
      <c r="C1878">
        <v>83</v>
      </c>
      <c r="D1878" s="1">
        <v>14390.25</v>
      </c>
      <c r="E1878" t="s">
        <v>11</v>
      </c>
      <c r="F1878" t="s">
        <v>886</v>
      </c>
      <c r="G1878" t="s">
        <v>2767</v>
      </c>
      <c r="H1878" s="3">
        <v>913709.35450000002</v>
      </c>
      <c r="I1878" s="3">
        <v>405830.68300000002</v>
      </c>
      <c r="J1878" t="s">
        <v>3930</v>
      </c>
    </row>
    <row r="1879" spans="1:10" x14ac:dyDescent="0.35">
      <c r="A1879" t="s">
        <v>3931</v>
      </c>
      <c r="B1879">
        <v>613372091</v>
      </c>
      <c r="C1879">
        <v>30</v>
      </c>
      <c r="D1879" s="1">
        <v>33748.5</v>
      </c>
      <c r="E1879" t="s">
        <v>11</v>
      </c>
      <c r="F1879" t="s">
        <v>57</v>
      </c>
      <c r="G1879" t="s">
        <v>2743</v>
      </c>
      <c r="H1879" s="3">
        <v>826697.10470000003</v>
      </c>
      <c r="I1879" s="3">
        <v>339792.03830000001</v>
      </c>
      <c r="J1879" t="s">
        <v>3932</v>
      </c>
    </row>
    <row r="1880" spans="1:10" x14ac:dyDescent="0.35">
      <c r="A1880" t="s">
        <v>3933</v>
      </c>
      <c r="B1880">
        <v>800027615</v>
      </c>
      <c r="C1880">
        <v>70</v>
      </c>
      <c r="D1880" s="1">
        <v>19138.5</v>
      </c>
      <c r="E1880" t="s">
        <v>11</v>
      </c>
      <c r="F1880" t="s">
        <v>133</v>
      </c>
      <c r="G1880" t="s">
        <v>2781</v>
      </c>
      <c r="H1880" s="3">
        <v>283729.31479999999</v>
      </c>
      <c r="I1880" s="3">
        <v>88118.735000000001</v>
      </c>
      <c r="J1880" t="s">
        <v>3934</v>
      </c>
    </row>
    <row r="1881" spans="1:10" x14ac:dyDescent="0.35">
      <c r="A1881" t="s">
        <v>3935</v>
      </c>
      <c r="B1881">
        <v>946289777</v>
      </c>
      <c r="C1881">
        <v>47</v>
      </c>
      <c r="D1881" s="1">
        <v>27539.25</v>
      </c>
      <c r="E1881" t="s">
        <v>11</v>
      </c>
      <c r="F1881" t="s">
        <v>847</v>
      </c>
      <c r="G1881" t="s">
        <v>2759</v>
      </c>
      <c r="H1881" s="3">
        <v>309048.59029999998</v>
      </c>
      <c r="I1881" s="3">
        <v>277660.84289999999</v>
      </c>
      <c r="J1881" t="s">
        <v>3936</v>
      </c>
    </row>
    <row r="1882" spans="1:10" x14ac:dyDescent="0.35">
      <c r="A1882" t="s">
        <v>3937</v>
      </c>
      <c r="B1882">
        <v>165383586</v>
      </c>
      <c r="C1882">
        <v>48</v>
      </c>
      <c r="D1882" s="1">
        <v>27174</v>
      </c>
      <c r="E1882" t="s">
        <v>11</v>
      </c>
      <c r="F1882" t="s">
        <v>1030</v>
      </c>
      <c r="G1882" t="s">
        <v>2800</v>
      </c>
      <c r="H1882" s="3">
        <v>391029.94959999999</v>
      </c>
      <c r="I1882" s="3">
        <v>194913.3903</v>
      </c>
      <c r="J1882" t="s">
        <v>3938</v>
      </c>
    </row>
    <row r="1883" spans="1:10" x14ac:dyDescent="0.35">
      <c r="A1883" t="s">
        <v>3939</v>
      </c>
      <c r="B1883">
        <v>199109491</v>
      </c>
      <c r="C1883">
        <v>40</v>
      </c>
      <c r="D1883" s="1">
        <v>30096</v>
      </c>
      <c r="E1883" t="s">
        <v>11</v>
      </c>
      <c r="F1883" t="s">
        <v>192</v>
      </c>
      <c r="G1883" t="s">
        <v>2743</v>
      </c>
      <c r="H1883" s="3">
        <v>429040.49969999999</v>
      </c>
      <c r="I1883" s="3">
        <v>146761.4399</v>
      </c>
      <c r="J1883" t="s">
        <v>3940</v>
      </c>
    </row>
    <row r="1884" spans="1:10" x14ac:dyDescent="0.35">
      <c r="A1884" t="s">
        <v>3941</v>
      </c>
      <c r="B1884">
        <v>830129063</v>
      </c>
      <c r="C1884">
        <v>42</v>
      </c>
      <c r="D1884" s="1">
        <v>29365.5</v>
      </c>
      <c r="E1884" t="s">
        <v>11</v>
      </c>
      <c r="F1884" t="s">
        <v>1602</v>
      </c>
      <c r="G1884" t="s">
        <v>2781</v>
      </c>
      <c r="H1884" s="3">
        <v>1204938.5981000001</v>
      </c>
      <c r="I1884" s="3">
        <v>195445.12520000001</v>
      </c>
      <c r="J1884" t="s">
        <v>3942</v>
      </c>
    </row>
    <row r="1885" spans="1:10" x14ac:dyDescent="0.35">
      <c r="A1885" t="s">
        <v>3943</v>
      </c>
      <c r="B1885">
        <v>699711181</v>
      </c>
      <c r="C1885">
        <v>78</v>
      </c>
      <c r="D1885" s="1">
        <v>16216.5</v>
      </c>
      <c r="E1885" t="s">
        <v>11</v>
      </c>
      <c r="F1885" t="s">
        <v>1017</v>
      </c>
      <c r="G1885" t="s">
        <v>2776</v>
      </c>
      <c r="H1885" s="3">
        <v>124273.65059999999</v>
      </c>
      <c r="I1885" s="3">
        <v>36600.891499999998</v>
      </c>
      <c r="J1885" t="s">
        <v>3944</v>
      </c>
    </row>
    <row r="1886" spans="1:10" x14ac:dyDescent="0.35">
      <c r="A1886" t="s">
        <v>3945</v>
      </c>
      <c r="B1886">
        <v>901841302</v>
      </c>
      <c r="C1886">
        <v>21</v>
      </c>
      <c r="D1886" s="1">
        <v>37035.75</v>
      </c>
      <c r="E1886" t="s">
        <v>11</v>
      </c>
      <c r="F1886" t="s">
        <v>1043</v>
      </c>
      <c r="G1886" t="s">
        <v>2749</v>
      </c>
      <c r="H1886" s="3">
        <v>979092.97719999996</v>
      </c>
      <c r="I1886" s="3">
        <v>99674.875199999995</v>
      </c>
      <c r="J1886" t="s">
        <v>3946</v>
      </c>
    </row>
    <row r="1887" spans="1:10" x14ac:dyDescent="0.35">
      <c r="A1887" t="s">
        <v>3947</v>
      </c>
      <c r="B1887">
        <v>444190604</v>
      </c>
      <c r="C1887">
        <v>80</v>
      </c>
      <c r="D1887" s="1">
        <v>15486</v>
      </c>
      <c r="E1887" t="s">
        <v>11</v>
      </c>
      <c r="F1887" t="s">
        <v>78</v>
      </c>
      <c r="G1887" t="s">
        <v>2746</v>
      </c>
      <c r="H1887" s="3">
        <v>490114.98060000001</v>
      </c>
      <c r="I1887" s="3">
        <v>278523.92739999999</v>
      </c>
      <c r="J1887" t="s">
        <v>2133</v>
      </c>
    </row>
    <row r="1888" spans="1:10" x14ac:dyDescent="0.35">
      <c r="A1888" t="s">
        <v>3948</v>
      </c>
      <c r="B1888">
        <v>704250488</v>
      </c>
      <c r="C1888">
        <v>73</v>
      </c>
      <c r="D1888" s="1">
        <v>18042.75</v>
      </c>
      <c r="E1888" t="s">
        <v>11</v>
      </c>
      <c r="F1888" t="s">
        <v>451</v>
      </c>
      <c r="G1888" t="s">
        <v>2746</v>
      </c>
      <c r="H1888" s="3"/>
      <c r="J1888" t="s">
        <v>3949</v>
      </c>
    </row>
    <row r="1889" spans="1:10" x14ac:dyDescent="0.35">
      <c r="A1889" t="s">
        <v>3950</v>
      </c>
      <c r="B1889">
        <v>741467211</v>
      </c>
      <c r="C1889">
        <v>35</v>
      </c>
      <c r="D1889" s="1">
        <v>31922.25</v>
      </c>
      <c r="E1889" t="s">
        <v>11</v>
      </c>
      <c r="F1889" t="s">
        <v>847</v>
      </c>
      <c r="G1889" t="s">
        <v>2743</v>
      </c>
      <c r="H1889" s="3">
        <v>3245233.1253</v>
      </c>
      <c r="I1889" s="3">
        <v>232278.67230000001</v>
      </c>
      <c r="J1889" t="s">
        <v>3951</v>
      </c>
    </row>
    <row r="1890" spans="1:10" x14ac:dyDescent="0.35">
      <c r="A1890" t="s">
        <v>3952</v>
      </c>
      <c r="B1890">
        <v>845976453</v>
      </c>
      <c r="C1890">
        <v>81</v>
      </c>
      <c r="D1890" s="1">
        <v>15120.75</v>
      </c>
      <c r="E1890" t="s">
        <v>11</v>
      </c>
      <c r="F1890" t="s">
        <v>243</v>
      </c>
      <c r="G1890" t="s">
        <v>2776</v>
      </c>
      <c r="H1890" s="3">
        <v>309035.87310000003</v>
      </c>
      <c r="I1890" s="3">
        <v>61807.174599999998</v>
      </c>
      <c r="J1890" t="s">
        <v>3953</v>
      </c>
    </row>
    <row r="1891" spans="1:10" x14ac:dyDescent="0.35">
      <c r="A1891" t="s">
        <v>3954</v>
      </c>
      <c r="B1891">
        <v>333127572</v>
      </c>
      <c r="C1891">
        <v>49</v>
      </c>
      <c r="D1891" s="1">
        <v>26808.75</v>
      </c>
      <c r="E1891" t="s">
        <v>11</v>
      </c>
      <c r="F1891" t="s">
        <v>968</v>
      </c>
      <c r="G1891" t="s">
        <v>2776</v>
      </c>
      <c r="H1891" s="3">
        <v>262181.49800000002</v>
      </c>
      <c r="I1891" s="3">
        <v>172880.89079999999</v>
      </c>
      <c r="J1891" t="s">
        <v>3955</v>
      </c>
    </row>
    <row r="1892" spans="1:10" x14ac:dyDescent="0.35">
      <c r="A1892" t="s">
        <v>3956</v>
      </c>
      <c r="B1892">
        <v>492918400</v>
      </c>
      <c r="C1892">
        <v>41</v>
      </c>
      <c r="D1892" s="1">
        <v>29730.75</v>
      </c>
      <c r="E1892" t="s">
        <v>11</v>
      </c>
      <c r="F1892" t="s">
        <v>220</v>
      </c>
      <c r="G1892" t="s">
        <v>2734</v>
      </c>
      <c r="H1892" s="3">
        <v>153125.32130000001</v>
      </c>
      <c r="I1892" s="3">
        <v>84595.024000000005</v>
      </c>
      <c r="J1892" t="s">
        <v>3957</v>
      </c>
    </row>
    <row r="1893" spans="1:10" x14ac:dyDescent="0.35">
      <c r="A1893" t="s">
        <v>3958</v>
      </c>
      <c r="B1893">
        <v>233272612</v>
      </c>
      <c r="C1893">
        <v>40</v>
      </c>
      <c r="D1893" s="1">
        <v>30096</v>
      </c>
      <c r="E1893" t="s">
        <v>11</v>
      </c>
      <c r="F1893" t="s">
        <v>315</v>
      </c>
      <c r="G1893" t="s">
        <v>2759</v>
      </c>
      <c r="H1893" s="3">
        <v>123042.74980000001</v>
      </c>
      <c r="I1893" s="3">
        <v>127706.4669</v>
      </c>
      <c r="J1893" t="s">
        <v>3959</v>
      </c>
    </row>
    <row r="1894" spans="1:10" x14ac:dyDescent="0.35">
      <c r="A1894" t="s">
        <v>3960</v>
      </c>
      <c r="B1894">
        <v>788106278</v>
      </c>
      <c r="C1894">
        <v>35</v>
      </c>
      <c r="D1894" s="1">
        <v>31922.25</v>
      </c>
      <c r="E1894" t="s">
        <v>11</v>
      </c>
      <c r="F1894" t="s">
        <v>2945</v>
      </c>
      <c r="G1894" t="s">
        <v>2800</v>
      </c>
      <c r="H1894" s="3">
        <v>450525.3702</v>
      </c>
      <c r="I1894" s="3">
        <v>169226.53690000001</v>
      </c>
      <c r="J1894" t="s">
        <v>3961</v>
      </c>
    </row>
    <row r="1895" spans="1:10" x14ac:dyDescent="0.35">
      <c r="A1895" t="s">
        <v>3962</v>
      </c>
      <c r="B1895">
        <v>741375983</v>
      </c>
      <c r="C1895">
        <v>52</v>
      </c>
      <c r="D1895" s="1">
        <v>25713</v>
      </c>
      <c r="E1895" t="s">
        <v>11</v>
      </c>
      <c r="F1895" t="s">
        <v>81</v>
      </c>
      <c r="G1895" t="s">
        <v>2740</v>
      </c>
      <c r="H1895" s="3">
        <v>3047678.1063999999</v>
      </c>
      <c r="I1895" s="3">
        <v>438710.35159999999</v>
      </c>
      <c r="J1895" t="s">
        <v>3963</v>
      </c>
    </row>
    <row r="1896" spans="1:10" x14ac:dyDescent="0.35">
      <c r="A1896" t="s">
        <v>3964</v>
      </c>
      <c r="B1896">
        <v>158700396</v>
      </c>
      <c r="C1896">
        <v>76</v>
      </c>
      <c r="D1896" s="1">
        <v>16947</v>
      </c>
      <c r="E1896" t="s">
        <v>11</v>
      </c>
      <c r="F1896" t="s">
        <v>172</v>
      </c>
      <c r="G1896" t="s">
        <v>2771</v>
      </c>
      <c r="H1896" s="3">
        <v>413197.8199</v>
      </c>
      <c r="I1896" s="3">
        <v>35900.794199999997</v>
      </c>
      <c r="J1896" t="s">
        <v>3965</v>
      </c>
    </row>
    <row r="1897" spans="1:10" x14ac:dyDescent="0.35">
      <c r="A1897" t="s">
        <v>3966</v>
      </c>
      <c r="B1897">
        <v>642473211</v>
      </c>
      <c r="C1897">
        <v>53</v>
      </c>
      <c r="D1897" s="1">
        <v>25347.75</v>
      </c>
      <c r="E1897" t="s">
        <v>11</v>
      </c>
      <c r="F1897" t="s">
        <v>668</v>
      </c>
      <c r="G1897" t="s">
        <v>2781</v>
      </c>
      <c r="H1897" s="3">
        <v>773797.13100000005</v>
      </c>
      <c r="I1897" s="3">
        <v>368212.18800000002</v>
      </c>
      <c r="J1897" t="s">
        <v>3967</v>
      </c>
    </row>
    <row r="1898" spans="1:10" x14ac:dyDescent="0.35">
      <c r="A1898" t="s">
        <v>3968</v>
      </c>
      <c r="B1898">
        <v>394919381</v>
      </c>
      <c r="C1898">
        <v>45</v>
      </c>
      <c r="D1898" s="1">
        <v>28269.75</v>
      </c>
      <c r="E1898" t="s">
        <v>11</v>
      </c>
      <c r="F1898" t="s">
        <v>713</v>
      </c>
      <c r="G1898" t="s">
        <v>2756</v>
      </c>
      <c r="H1898" s="3">
        <v>448114.79759999999</v>
      </c>
      <c r="I1898" s="3">
        <v>85364.279899999994</v>
      </c>
      <c r="J1898" t="s">
        <v>3969</v>
      </c>
    </row>
    <row r="1899" spans="1:10" x14ac:dyDescent="0.35">
      <c r="A1899" t="s">
        <v>3970</v>
      </c>
      <c r="B1899">
        <v>592106617</v>
      </c>
      <c r="C1899">
        <v>63</v>
      </c>
      <c r="D1899" s="1">
        <v>21695.25</v>
      </c>
      <c r="E1899" t="s">
        <v>11</v>
      </c>
      <c r="F1899" t="s">
        <v>237</v>
      </c>
      <c r="G1899" t="s">
        <v>2749</v>
      </c>
      <c r="H1899" s="3">
        <v>45857.721700000002</v>
      </c>
      <c r="I1899" s="3">
        <v>41206.438499999997</v>
      </c>
      <c r="J1899" t="s">
        <v>3971</v>
      </c>
    </row>
    <row r="1900" spans="1:10" x14ac:dyDescent="0.35">
      <c r="A1900" t="s">
        <v>3972</v>
      </c>
      <c r="B1900">
        <v>777386810</v>
      </c>
      <c r="C1900">
        <v>23</v>
      </c>
      <c r="D1900" s="1">
        <v>36305.25</v>
      </c>
      <c r="E1900" t="s">
        <v>11</v>
      </c>
      <c r="F1900" t="s">
        <v>240</v>
      </c>
      <c r="G1900" t="s">
        <v>2771</v>
      </c>
      <c r="H1900" s="3">
        <v>1233460.6203000001</v>
      </c>
      <c r="I1900" s="3">
        <v>196049.07740000001</v>
      </c>
      <c r="J1900" t="s">
        <v>3973</v>
      </c>
    </row>
    <row r="1901" spans="1:10" x14ac:dyDescent="0.35">
      <c r="A1901" t="s">
        <v>3974</v>
      </c>
      <c r="B1901">
        <v>335464094</v>
      </c>
      <c r="C1901">
        <v>64</v>
      </c>
      <c r="D1901" s="1">
        <v>21330</v>
      </c>
      <c r="E1901" t="s">
        <v>11</v>
      </c>
      <c r="F1901" t="s">
        <v>178</v>
      </c>
      <c r="G1901" t="s">
        <v>2781</v>
      </c>
      <c r="H1901" s="3">
        <v>2568583.2732000002</v>
      </c>
      <c r="I1901" s="3">
        <v>299423.4216</v>
      </c>
      <c r="J1901" t="s">
        <v>3975</v>
      </c>
    </row>
    <row r="1902" spans="1:10" x14ac:dyDescent="0.35">
      <c r="A1902" t="s">
        <v>3976</v>
      </c>
      <c r="B1902">
        <v>352435955</v>
      </c>
      <c r="C1902">
        <v>70</v>
      </c>
      <c r="D1902" s="1">
        <v>19138.5</v>
      </c>
      <c r="E1902" t="s">
        <v>11</v>
      </c>
      <c r="F1902" t="s">
        <v>75</v>
      </c>
      <c r="G1902" t="s">
        <v>2746</v>
      </c>
      <c r="H1902" s="3">
        <v>316284.63699999999</v>
      </c>
      <c r="I1902" s="3">
        <v>240862.91589999999</v>
      </c>
      <c r="J1902" t="s">
        <v>3977</v>
      </c>
    </row>
    <row r="1903" spans="1:10" x14ac:dyDescent="0.35">
      <c r="A1903" t="s">
        <v>3978</v>
      </c>
      <c r="B1903">
        <v>386315612</v>
      </c>
      <c r="C1903">
        <v>76</v>
      </c>
      <c r="D1903" s="1">
        <v>16947</v>
      </c>
      <c r="E1903" t="s">
        <v>11</v>
      </c>
      <c r="F1903" t="s">
        <v>279</v>
      </c>
      <c r="G1903" t="s">
        <v>2734</v>
      </c>
      <c r="H1903" s="3">
        <v>24846.151699999999</v>
      </c>
      <c r="I1903" s="3">
        <v>5310.8648999999996</v>
      </c>
      <c r="J1903" t="s">
        <v>3979</v>
      </c>
    </row>
    <row r="1904" spans="1:10" x14ac:dyDescent="0.35">
      <c r="A1904" t="s">
        <v>3980</v>
      </c>
      <c r="B1904">
        <v>763609555</v>
      </c>
      <c r="C1904">
        <v>62</v>
      </c>
      <c r="D1904" s="1">
        <v>22060.5</v>
      </c>
      <c r="E1904" t="s">
        <v>11</v>
      </c>
      <c r="F1904" t="s">
        <v>533</v>
      </c>
      <c r="G1904" t="s">
        <v>2800</v>
      </c>
      <c r="H1904" s="3">
        <v>1843725.8851000001</v>
      </c>
      <c r="I1904" s="3">
        <v>394217.70569999999</v>
      </c>
      <c r="J1904" t="s">
        <v>3981</v>
      </c>
    </row>
    <row r="1905" spans="1:10" x14ac:dyDescent="0.35">
      <c r="A1905" t="s">
        <v>3982</v>
      </c>
      <c r="B1905">
        <v>766407394</v>
      </c>
      <c r="C1905">
        <v>29</v>
      </c>
      <c r="D1905" s="1">
        <v>34113.75</v>
      </c>
      <c r="E1905" t="s">
        <v>11</v>
      </c>
      <c r="F1905" t="s">
        <v>3035</v>
      </c>
      <c r="G1905" t="s">
        <v>2800</v>
      </c>
      <c r="H1905" s="3">
        <v>1207274.4169999999</v>
      </c>
      <c r="I1905" s="3">
        <v>575839.46140000003</v>
      </c>
      <c r="J1905" t="s">
        <v>3983</v>
      </c>
    </row>
    <row r="1906" spans="1:10" x14ac:dyDescent="0.35">
      <c r="A1906" t="s">
        <v>3984</v>
      </c>
      <c r="B1906">
        <v>363285002</v>
      </c>
      <c r="C1906">
        <v>25</v>
      </c>
      <c r="D1906" s="1">
        <v>35574.75</v>
      </c>
      <c r="E1906" t="s">
        <v>11</v>
      </c>
      <c r="F1906" t="s">
        <v>502</v>
      </c>
      <c r="G1906" t="s">
        <v>2743</v>
      </c>
      <c r="H1906" s="3">
        <v>1136705.6333000001</v>
      </c>
      <c r="I1906" s="3">
        <v>137194.05489999999</v>
      </c>
      <c r="J1906" t="s">
        <v>3985</v>
      </c>
    </row>
    <row r="1907" spans="1:10" x14ac:dyDescent="0.35">
      <c r="A1907" t="s">
        <v>3986</v>
      </c>
      <c r="B1907">
        <v>9114300</v>
      </c>
      <c r="C1907">
        <v>22</v>
      </c>
      <c r="D1907" s="1">
        <v>36670.5</v>
      </c>
      <c r="E1907" t="s">
        <v>11</v>
      </c>
      <c r="F1907" t="s">
        <v>378</v>
      </c>
      <c r="G1907" t="s">
        <v>2767</v>
      </c>
      <c r="H1907" s="3">
        <v>108744.40760000001</v>
      </c>
      <c r="I1907" s="3">
        <v>13247.046</v>
      </c>
      <c r="J1907" t="s">
        <v>3987</v>
      </c>
    </row>
    <row r="1908" spans="1:10" x14ac:dyDescent="0.35">
      <c r="A1908" t="s">
        <v>3988</v>
      </c>
      <c r="B1908">
        <v>217919187</v>
      </c>
      <c r="C1908">
        <v>63</v>
      </c>
      <c r="D1908" s="1">
        <v>21695.25</v>
      </c>
      <c r="E1908" t="s">
        <v>11</v>
      </c>
      <c r="F1908" t="s">
        <v>192</v>
      </c>
      <c r="G1908" t="s">
        <v>2771</v>
      </c>
      <c r="H1908" s="3">
        <v>1131215.0279000001</v>
      </c>
      <c r="I1908" s="3">
        <v>397617.6287</v>
      </c>
      <c r="J1908" t="s">
        <v>3989</v>
      </c>
    </row>
    <row r="1909" spans="1:10" x14ac:dyDescent="0.35">
      <c r="A1909" t="s">
        <v>3990</v>
      </c>
      <c r="B1909">
        <v>802691207</v>
      </c>
      <c r="C1909">
        <v>79</v>
      </c>
      <c r="D1909" s="1">
        <v>15851.25</v>
      </c>
      <c r="E1909" t="s">
        <v>11</v>
      </c>
      <c r="F1909" t="s">
        <v>323</v>
      </c>
      <c r="G1909" t="s">
        <v>2756</v>
      </c>
      <c r="H1909" s="3">
        <v>1641146.9920999999</v>
      </c>
      <c r="I1909" s="3">
        <v>360590.04330000002</v>
      </c>
      <c r="J1909" t="s">
        <v>3991</v>
      </c>
    </row>
    <row r="1910" spans="1:10" x14ac:dyDescent="0.35">
      <c r="A1910" t="s">
        <v>3992</v>
      </c>
      <c r="B1910">
        <v>300722977</v>
      </c>
      <c r="C1910">
        <v>77</v>
      </c>
      <c r="D1910" s="1">
        <v>16581.75</v>
      </c>
      <c r="E1910" t="s">
        <v>11</v>
      </c>
      <c r="F1910" t="s">
        <v>243</v>
      </c>
      <c r="G1910" t="s">
        <v>2776</v>
      </c>
      <c r="H1910" s="3">
        <v>287081.20299999998</v>
      </c>
      <c r="I1910" s="3">
        <v>123838.9503</v>
      </c>
      <c r="J1910" t="s">
        <v>3993</v>
      </c>
    </row>
    <row r="1911" spans="1:10" x14ac:dyDescent="0.35">
      <c r="A1911" t="s">
        <v>3994</v>
      </c>
      <c r="B1911">
        <v>432021484</v>
      </c>
      <c r="C1911">
        <v>78</v>
      </c>
      <c r="D1911" s="1">
        <v>16216.5</v>
      </c>
      <c r="E1911" t="s">
        <v>11</v>
      </c>
      <c r="F1911" t="s">
        <v>12</v>
      </c>
      <c r="G1911" t="s">
        <v>2767</v>
      </c>
      <c r="H1911" s="3">
        <v>53513.7736</v>
      </c>
      <c r="I1911" s="3">
        <v>30324.471699999998</v>
      </c>
      <c r="J1911" t="s">
        <v>3995</v>
      </c>
    </row>
    <row r="1912" spans="1:10" x14ac:dyDescent="0.35">
      <c r="A1912" t="s">
        <v>3996</v>
      </c>
      <c r="B1912">
        <v>242853921</v>
      </c>
      <c r="C1912">
        <v>41</v>
      </c>
      <c r="D1912" s="1">
        <v>29730.75</v>
      </c>
      <c r="E1912" t="s">
        <v>11</v>
      </c>
      <c r="F1912" t="s">
        <v>671</v>
      </c>
      <c r="G1912" t="s">
        <v>2740</v>
      </c>
      <c r="H1912" s="3">
        <v>174297.34589999999</v>
      </c>
      <c r="I1912" s="3">
        <v>61447.1999</v>
      </c>
      <c r="J1912" t="s">
        <v>3997</v>
      </c>
    </row>
    <row r="1913" spans="1:10" x14ac:dyDescent="0.35">
      <c r="A1913" t="s">
        <v>3998</v>
      </c>
      <c r="B1913">
        <v>790393092</v>
      </c>
      <c r="C1913">
        <v>59</v>
      </c>
      <c r="D1913" s="1">
        <v>23156.25</v>
      </c>
      <c r="E1913" t="s">
        <v>11</v>
      </c>
      <c r="F1913" t="s">
        <v>1544</v>
      </c>
      <c r="G1913" t="s">
        <v>2759</v>
      </c>
      <c r="H1913" s="3">
        <v>1023932.0126</v>
      </c>
      <c r="I1913" s="3">
        <v>353931.22820000001</v>
      </c>
      <c r="J1913" t="s">
        <v>3999</v>
      </c>
    </row>
    <row r="1914" spans="1:10" x14ac:dyDescent="0.35">
      <c r="A1914" t="s">
        <v>4000</v>
      </c>
      <c r="B1914">
        <v>348318011</v>
      </c>
      <c r="C1914">
        <v>76</v>
      </c>
      <c r="D1914" s="1">
        <v>16947</v>
      </c>
      <c r="E1914" t="s">
        <v>11</v>
      </c>
      <c r="F1914" t="s">
        <v>115</v>
      </c>
      <c r="G1914" t="s">
        <v>2759</v>
      </c>
      <c r="H1914" s="3">
        <v>149252.54180000001</v>
      </c>
      <c r="I1914" s="3">
        <v>43021.036699999997</v>
      </c>
      <c r="J1914" t="s">
        <v>4001</v>
      </c>
    </row>
    <row r="1915" spans="1:10" x14ac:dyDescent="0.35">
      <c r="A1915" t="s">
        <v>4002</v>
      </c>
      <c r="B1915">
        <v>687926099</v>
      </c>
      <c r="C1915">
        <v>71</v>
      </c>
      <c r="D1915" s="1">
        <v>18773.25</v>
      </c>
      <c r="E1915" t="s">
        <v>11</v>
      </c>
      <c r="F1915" t="s">
        <v>183</v>
      </c>
      <c r="G1915" t="s">
        <v>2734</v>
      </c>
      <c r="H1915" s="3">
        <v>542037.00179999997</v>
      </c>
      <c r="I1915" s="3">
        <v>156643.72070000001</v>
      </c>
      <c r="J1915" t="s">
        <v>4003</v>
      </c>
    </row>
    <row r="1916" spans="1:10" x14ac:dyDescent="0.35">
      <c r="A1916" t="s">
        <v>4004</v>
      </c>
      <c r="B1916">
        <v>67209777</v>
      </c>
      <c r="C1916">
        <v>81</v>
      </c>
      <c r="D1916" s="1">
        <v>15120.75</v>
      </c>
      <c r="E1916" t="s">
        <v>11</v>
      </c>
      <c r="F1916" t="s">
        <v>169</v>
      </c>
      <c r="G1916" t="s">
        <v>2767</v>
      </c>
      <c r="H1916" s="3">
        <v>1279046.5445999999</v>
      </c>
      <c r="I1916" s="3">
        <v>562886.18590000004</v>
      </c>
      <c r="J1916" t="s">
        <v>2500</v>
      </c>
    </row>
    <row r="1917" spans="1:10" x14ac:dyDescent="0.35">
      <c r="A1917" t="s">
        <v>4005</v>
      </c>
      <c r="B1917">
        <v>255927900</v>
      </c>
      <c r="C1917">
        <v>24</v>
      </c>
      <c r="D1917" s="1">
        <v>35940</v>
      </c>
      <c r="E1917" t="s">
        <v>11</v>
      </c>
      <c r="F1917" t="s">
        <v>941</v>
      </c>
      <c r="G1917" t="s">
        <v>2746</v>
      </c>
      <c r="H1917" s="3">
        <v>764580.53949999996</v>
      </c>
      <c r="I1917" s="3">
        <v>232286.84959999999</v>
      </c>
      <c r="J1917" t="s">
        <v>4006</v>
      </c>
    </row>
    <row r="1918" spans="1:10" x14ac:dyDescent="0.35">
      <c r="A1918" t="s">
        <v>4007</v>
      </c>
      <c r="B1918">
        <v>237562153</v>
      </c>
      <c r="C1918">
        <v>56</v>
      </c>
      <c r="D1918" s="1">
        <v>24252</v>
      </c>
      <c r="E1918" t="s">
        <v>11</v>
      </c>
      <c r="F1918" t="s">
        <v>87</v>
      </c>
      <c r="G1918" t="s">
        <v>2740</v>
      </c>
      <c r="H1918" s="3">
        <v>3363785.3250000002</v>
      </c>
      <c r="I1918" s="3">
        <v>1574475.7845000001</v>
      </c>
      <c r="J1918" t="s">
        <v>3290</v>
      </c>
    </row>
    <row r="1919" spans="1:10" x14ac:dyDescent="0.35">
      <c r="A1919" t="s">
        <v>2823</v>
      </c>
      <c r="B1919">
        <v>635748642</v>
      </c>
      <c r="C1919">
        <v>64</v>
      </c>
      <c r="D1919" s="1">
        <v>21330</v>
      </c>
      <c r="E1919" t="s">
        <v>11</v>
      </c>
      <c r="F1919" t="s">
        <v>263</v>
      </c>
      <c r="G1919" t="s">
        <v>2776</v>
      </c>
      <c r="H1919" s="3">
        <v>533403.6237</v>
      </c>
      <c r="I1919" s="3">
        <v>284601.2623</v>
      </c>
      <c r="J1919" t="s">
        <v>4008</v>
      </c>
    </row>
    <row r="1920" spans="1:10" x14ac:dyDescent="0.35">
      <c r="A1920" t="s">
        <v>4009</v>
      </c>
      <c r="B1920">
        <v>590984003</v>
      </c>
      <c r="C1920">
        <v>85</v>
      </c>
      <c r="D1920" s="1">
        <v>13659.75</v>
      </c>
      <c r="E1920" t="s">
        <v>11</v>
      </c>
      <c r="F1920" t="s">
        <v>240</v>
      </c>
      <c r="G1920" t="s">
        <v>2743</v>
      </c>
      <c r="H1920" s="3">
        <v>124809.29059999999</v>
      </c>
      <c r="I1920" s="3">
        <v>32508.1976</v>
      </c>
      <c r="J1920" t="s">
        <v>4010</v>
      </c>
    </row>
    <row r="1921" spans="1:10" x14ac:dyDescent="0.35">
      <c r="A1921" t="s">
        <v>4011</v>
      </c>
      <c r="B1921">
        <v>446120059</v>
      </c>
      <c r="C1921">
        <v>47</v>
      </c>
      <c r="D1921" s="1">
        <v>27539.25</v>
      </c>
      <c r="E1921" t="s">
        <v>11</v>
      </c>
      <c r="F1921" t="s">
        <v>1762</v>
      </c>
      <c r="G1921" t="s">
        <v>2746</v>
      </c>
      <c r="H1921" s="3">
        <v>745757.7916</v>
      </c>
      <c r="I1921" s="3">
        <v>190667.97150000001</v>
      </c>
      <c r="J1921" t="s">
        <v>4012</v>
      </c>
    </row>
    <row r="1922" spans="1:10" x14ac:dyDescent="0.35">
      <c r="A1922" t="s">
        <v>4013</v>
      </c>
      <c r="B1922">
        <v>242838470</v>
      </c>
      <c r="C1922">
        <v>62</v>
      </c>
      <c r="D1922" s="1">
        <v>22060.5</v>
      </c>
      <c r="E1922" t="s">
        <v>11</v>
      </c>
      <c r="F1922" t="s">
        <v>307</v>
      </c>
      <c r="G1922" t="s">
        <v>2734</v>
      </c>
      <c r="H1922" s="3">
        <v>2570376.8799000001</v>
      </c>
      <c r="I1922" s="3">
        <v>1173483.3393999999</v>
      </c>
      <c r="J1922" t="s">
        <v>4014</v>
      </c>
    </row>
    <row r="1923" spans="1:10" x14ac:dyDescent="0.35">
      <c r="A1923" t="s">
        <v>4015</v>
      </c>
      <c r="B1923">
        <v>141573647</v>
      </c>
      <c r="C1923">
        <v>17</v>
      </c>
      <c r="D1923" s="1">
        <v>38496.75</v>
      </c>
      <c r="E1923" t="s">
        <v>11</v>
      </c>
      <c r="F1923" t="s">
        <v>456</v>
      </c>
      <c r="G1923" t="s">
        <v>2756</v>
      </c>
      <c r="H1923" s="3">
        <v>203074.46359999999</v>
      </c>
      <c r="I1923" s="3">
        <v>18395.381600000001</v>
      </c>
      <c r="J1923" t="s">
        <v>4016</v>
      </c>
    </row>
    <row r="1924" spans="1:10" x14ac:dyDescent="0.35">
      <c r="A1924" t="s">
        <v>4017</v>
      </c>
      <c r="B1924">
        <v>710491494</v>
      </c>
      <c r="C1924">
        <v>72</v>
      </c>
      <c r="D1924" s="1">
        <v>18408</v>
      </c>
      <c r="E1924" t="s">
        <v>11</v>
      </c>
      <c r="F1924" t="s">
        <v>350</v>
      </c>
      <c r="G1924" t="s">
        <v>2749</v>
      </c>
      <c r="H1924" s="3">
        <v>570748.36340000003</v>
      </c>
      <c r="I1924" s="3">
        <v>94543.812900000004</v>
      </c>
      <c r="J1924" t="s">
        <v>4018</v>
      </c>
    </row>
    <row r="1925" spans="1:10" x14ac:dyDescent="0.35">
      <c r="A1925" t="s">
        <v>4019</v>
      </c>
      <c r="B1925">
        <v>811956007</v>
      </c>
      <c r="C1925">
        <v>40</v>
      </c>
      <c r="D1925" s="1">
        <v>30096</v>
      </c>
      <c r="E1925" t="s">
        <v>11</v>
      </c>
      <c r="F1925" t="s">
        <v>482</v>
      </c>
      <c r="G1925" t="s">
        <v>2740</v>
      </c>
      <c r="H1925" s="3">
        <v>382095.46289999998</v>
      </c>
      <c r="I1925" s="3">
        <v>56949.2601</v>
      </c>
      <c r="J1925" t="s">
        <v>4020</v>
      </c>
    </row>
    <row r="1926" spans="1:10" x14ac:dyDescent="0.35">
      <c r="A1926" t="s">
        <v>2916</v>
      </c>
      <c r="B1926">
        <v>892038287</v>
      </c>
      <c r="C1926">
        <v>75</v>
      </c>
      <c r="D1926" s="1">
        <v>17312.25</v>
      </c>
      <c r="E1926" t="s">
        <v>11</v>
      </c>
      <c r="F1926" t="s">
        <v>87</v>
      </c>
      <c r="G1926" t="s">
        <v>2759</v>
      </c>
      <c r="H1926" s="3">
        <v>314626.92239999998</v>
      </c>
      <c r="I1926" s="3">
        <v>51939.231299999999</v>
      </c>
      <c r="J1926" t="s">
        <v>4021</v>
      </c>
    </row>
    <row r="1927" spans="1:10" x14ac:dyDescent="0.35">
      <c r="A1927" t="s">
        <v>4022</v>
      </c>
      <c r="B1927">
        <v>460865549</v>
      </c>
      <c r="C1927">
        <v>67</v>
      </c>
      <c r="D1927" s="1">
        <v>20234.25</v>
      </c>
      <c r="E1927" t="s">
        <v>11</v>
      </c>
      <c r="F1927" t="s">
        <v>260</v>
      </c>
      <c r="G1927" t="s">
        <v>2781</v>
      </c>
      <c r="H1927" s="3">
        <v>256902.3</v>
      </c>
      <c r="I1927" s="3">
        <v>56621.266900000002</v>
      </c>
      <c r="J1927" t="s">
        <v>4023</v>
      </c>
    </row>
    <row r="1928" spans="1:10" x14ac:dyDescent="0.35">
      <c r="A1928" t="s">
        <v>4024</v>
      </c>
      <c r="B1928">
        <v>980286712</v>
      </c>
      <c r="C1928">
        <v>73</v>
      </c>
      <c r="D1928" s="1">
        <v>18042.75</v>
      </c>
      <c r="E1928" t="s">
        <v>11</v>
      </c>
      <c r="F1928" t="s">
        <v>641</v>
      </c>
      <c r="G1928" t="s">
        <v>2759</v>
      </c>
      <c r="H1928" s="3">
        <v>156466.45430000001</v>
      </c>
      <c r="I1928" s="3">
        <v>55322.067799999997</v>
      </c>
      <c r="J1928" t="s">
        <v>4025</v>
      </c>
    </row>
    <row r="1929" spans="1:10" x14ac:dyDescent="0.35">
      <c r="A1929" t="s">
        <v>4026</v>
      </c>
      <c r="B1929">
        <v>687564363</v>
      </c>
      <c r="C1929">
        <v>36</v>
      </c>
      <c r="D1929" s="1">
        <v>31557</v>
      </c>
      <c r="E1929" t="s">
        <v>11</v>
      </c>
      <c r="F1929" t="s">
        <v>1017</v>
      </c>
      <c r="G1929" t="s">
        <v>2759</v>
      </c>
      <c r="H1929" s="3">
        <v>302394.06849999999</v>
      </c>
      <c r="I1929" s="3">
        <v>69685.633100000006</v>
      </c>
      <c r="J1929" t="s">
        <v>4027</v>
      </c>
    </row>
    <row r="1930" spans="1:10" x14ac:dyDescent="0.35">
      <c r="A1930" t="s">
        <v>4028</v>
      </c>
      <c r="B1930">
        <v>940266572</v>
      </c>
      <c r="C1930">
        <v>17</v>
      </c>
      <c r="D1930" s="1">
        <v>38496.75</v>
      </c>
      <c r="E1930" t="s">
        <v>11</v>
      </c>
      <c r="F1930" t="s">
        <v>240</v>
      </c>
      <c r="G1930" t="s">
        <v>2771</v>
      </c>
      <c r="H1930" s="3">
        <v>910625.49690000003</v>
      </c>
      <c r="I1930" s="3">
        <v>504298.12</v>
      </c>
      <c r="J1930" t="s">
        <v>4029</v>
      </c>
    </row>
    <row r="1931" spans="1:10" x14ac:dyDescent="0.35">
      <c r="A1931" t="s">
        <v>4030</v>
      </c>
      <c r="B1931">
        <v>192781810</v>
      </c>
      <c r="C1931">
        <v>79</v>
      </c>
      <c r="D1931" s="1">
        <v>15851.25</v>
      </c>
      <c r="E1931" t="s">
        <v>11</v>
      </c>
      <c r="F1931" t="s">
        <v>550</v>
      </c>
      <c r="G1931" t="s">
        <v>2740</v>
      </c>
      <c r="H1931" s="3">
        <v>914426.93149999995</v>
      </c>
      <c r="I1931" s="3">
        <v>245879.24160000001</v>
      </c>
      <c r="J1931" t="s">
        <v>4031</v>
      </c>
    </row>
    <row r="1932" spans="1:10" x14ac:dyDescent="0.35">
      <c r="A1932" t="s">
        <v>4032</v>
      </c>
      <c r="B1932">
        <v>151570772</v>
      </c>
      <c r="C1932">
        <v>38</v>
      </c>
      <c r="D1932" s="1">
        <v>30826.5</v>
      </c>
      <c r="E1932" t="s">
        <v>11</v>
      </c>
      <c r="F1932" t="s">
        <v>574</v>
      </c>
      <c r="G1932" t="s">
        <v>2771</v>
      </c>
      <c r="H1932" s="3">
        <v>873130.82129999995</v>
      </c>
      <c r="I1932" s="3">
        <v>576086.31510000001</v>
      </c>
      <c r="J1932" t="s">
        <v>4033</v>
      </c>
    </row>
    <row r="1933" spans="1:10" x14ac:dyDescent="0.35">
      <c r="A1933" t="s">
        <v>4034</v>
      </c>
      <c r="B1933">
        <v>335718706</v>
      </c>
      <c r="C1933">
        <v>72</v>
      </c>
      <c r="D1933" s="1">
        <v>18408</v>
      </c>
      <c r="E1933" t="s">
        <v>11</v>
      </c>
      <c r="F1933" t="s">
        <v>293</v>
      </c>
      <c r="G1933" t="s">
        <v>2776</v>
      </c>
      <c r="H1933" s="3">
        <v>361620.06800000003</v>
      </c>
      <c r="I1933" s="3">
        <v>139046.4614</v>
      </c>
      <c r="J1933" t="s">
        <v>4035</v>
      </c>
    </row>
    <row r="1934" spans="1:10" x14ac:dyDescent="0.35">
      <c r="A1934" t="s">
        <v>4036</v>
      </c>
      <c r="B1934">
        <v>967386430</v>
      </c>
      <c r="C1934">
        <v>35</v>
      </c>
      <c r="D1934" s="1">
        <v>31922.25</v>
      </c>
      <c r="E1934" t="s">
        <v>11</v>
      </c>
      <c r="F1934" t="s">
        <v>253</v>
      </c>
      <c r="G1934" t="s">
        <v>2743</v>
      </c>
      <c r="H1934" s="3">
        <v>49923.510300000002</v>
      </c>
      <c r="I1934" s="3">
        <v>13814.7714</v>
      </c>
      <c r="J1934" t="s">
        <v>4037</v>
      </c>
    </row>
    <row r="1935" spans="1:10" x14ac:dyDescent="0.35">
      <c r="A1935" t="s">
        <v>4038</v>
      </c>
      <c r="B1935">
        <v>11295299</v>
      </c>
      <c r="C1935">
        <v>78</v>
      </c>
      <c r="D1935" s="1">
        <v>16216.5</v>
      </c>
      <c r="E1935" t="s">
        <v>11</v>
      </c>
      <c r="F1935" t="s">
        <v>290</v>
      </c>
      <c r="G1935" t="s">
        <v>2767</v>
      </c>
      <c r="H1935" s="3">
        <v>765153.58990000002</v>
      </c>
      <c r="I1935" s="3">
        <v>308192.24339999998</v>
      </c>
      <c r="J1935" t="s">
        <v>4039</v>
      </c>
    </row>
    <row r="1936" spans="1:10" x14ac:dyDescent="0.35">
      <c r="A1936" t="s">
        <v>4040</v>
      </c>
      <c r="B1936">
        <v>700058501</v>
      </c>
      <c r="C1936">
        <v>44</v>
      </c>
      <c r="D1936" s="1">
        <v>28635</v>
      </c>
      <c r="E1936" t="s">
        <v>11</v>
      </c>
      <c r="F1936" t="s">
        <v>401</v>
      </c>
      <c r="G1936" t="s">
        <v>2734</v>
      </c>
      <c r="H1936" s="3">
        <v>126048.4863</v>
      </c>
      <c r="I1936" s="3">
        <v>17286.649600000001</v>
      </c>
      <c r="J1936" t="s">
        <v>4041</v>
      </c>
    </row>
    <row r="1937" spans="1:10" x14ac:dyDescent="0.35">
      <c r="A1937" t="s">
        <v>4042</v>
      </c>
      <c r="B1937">
        <v>629836594</v>
      </c>
      <c r="C1937">
        <v>63</v>
      </c>
      <c r="D1937" s="1">
        <v>21695.25</v>
      </c>
      <c r="E1937" t="s">
        <v>11</v>
      </c>
      <c r="F1937" t="s">
        <v>285</v>
      </c>
      <c r="G1937" t="s">
        <v>2756</v>
      </c>
      <c r="H1937" s="3">
        <v>636679.18720000004</v>
      </c>
      <c r="I1937" s="3">
        <v>216815.07459999999</v>
      </c>
      <c r="J1937" t="s">
        <v>4043</v>
      </c>
    </row>
    <row r="1938" spans="1:10" x14ac:dyDescent="0.35">
      <c r="A1938" t="s">
        <v>4044</v>
      </c>
      <c r="B1938">
        <v>933059110</v>
      </c>
      <c r="C1938">
        <v>25</v>
      </c>
      <c r="D1938" s="1">
        <v>35574.75</v>
      </c>
      <c r="E1938" t="s">
        <v>11</v>
      </c>
      <c r="F1938" t="s">
        <v>847</v>
      </c>
      <c r="G1938" t="s">
        <v>2767</v>
      </c>
      <c r="H1938" s="3">
        <v>556226.55689999997</v>
      </c>
      <c r="I1938" s="3">
        <v>316391.23499999999</v>
      </c>
      <c r="J1938" t="s">
        <v>4045</v>
      </c>
    </row>
    <row r="1939" spans="1:10" x14ac:dyDescent="0.35">
      <c r="A1939" t="s">
        <v>4046</v>
      </c>
      <c r="B1939">
        <v>120457380</v>
      </c>
      <c r="C1939">
        <v>64</v>
      </c>
      <c r="D1939" s="1">
        <v>21330</v>
      </c>
      <c r="E1939" t="s">
        <v>11</v>
      </c>
      <c r="F1939" t="s">
        <v>290</v>
      </c>
      <c r="G1939" t="s">
        <v>2740</v>
      </c>
      <c r="H1939" s="3">
        <v>61904.566500000001</v>
      </c>
      <c r="I1939" s="3">
        <v>14615.5172</v>
      </c>
      <c r="J1939" t="s">
        <v>4047</v>
      </c>
    </row>
    <row r="1940" spans="1:10" x14ac:dyDescent="0.35">
      <c r="A1940" t="s">
        <v>4048</v>
      </c>
      <c r="B1940">
        <v>826973742</v>
      </c>
      <c r="C1940">
        <v>71</v>
      </c>
      <c r="D1940" s="1">
        <v>18773.25</v>
      </c>
      <c r="E1940" t="s">
        <v>11</v>
      </c>
      <c r="F1940" t="s">
        <v>644</v>
      </c>
      <c r="G1940" t="s">
        <v>2740</v>
      </c>
      <c r="H1940" s="3">
        <v>175234.70600000001</v>
      </c>
      <c r="I1940" s="3">
        <v>86609.153300000005</v>
      </c>
      <c r="J1940" t="s">
        <v>4049</v>
      </c>
    </row>
    <row r="1941" spans="1:10" x14ac:dyDescent="0.35">
      <c r="A1941" t="s">
        <v>4050</v>
      </c>
      <c r="B1941">
        <v>482543741</v>
      </c>
      <c r="C1941">
        <v>25</v>
      </c>
      <c r="D1941" s="1">
        <v>35574.75</v>
      </c>
      <c r="E1941" t="s">
        <v>11</v>
      </c>
      <c r="F1941" t="s">
        <v>307</v>
      </c>
      <c r="G1941" t="s">
        <v>2734</v>
      </c>
      <c r="H1941" s="3">
        <v>888080.40919999999</v>
      </c>
      <c r="I1941" s="3">
        <v>160488.8168</v>
      </c>
      <c r="J1941" t="s">
        <v>4051</v>
      </c>
    </row>
    <row r="1942" spans="1:10" x14ac:dyDescent="0.35">
      <c r="A1942" t="s">
        <v>479</v>
      </c>
      <c r="B1942">
        <v>176222762</v>
      </c>
      <c r="C1942">
        <v>31</v>
      </c>
      <c r="D1942" s="1">
        <v>33383.25</v>
      </c>
      <c r="E1942" t="s">
        <v>11</v>
      </c>
      <c r="F1942" t="s">
        <v>1250</v>
      </c>
      <c r="G1942" t="s">
        <v>2776</v>
      </c>
      <c r="H1942" s="3">
        <v>787720.56519999995</v>
      </c>
      <c r="I1942" s="3">
        <v>269920.76250000001</v>
      </c>
      <c r="J1942" t="s">
        <v>4052</v>
      </c>
    </row>
    <row r="1943" spans="1:10" x14ac:dyDescent="0.35">
      <c r="A1943" t="s">
        <v>4053</v>
      </c>
      <c r="B1943">
        <v>718232501</v>
      </c>
      <c r="C1943">
        <v>82</v>
      </c>
      <c r="D1943" s="1">
        <v>14755.5</v>
      </c>
      <c r="E1943" t="s">
        <v>11</v>
      </c>
      <c r="F1943" t="s">
        <v>166</v>
      </c>
      <c r="G1943" t="s">
        <v>2764</v>
      </c>
      <c r="H1943" s="3">
        <v>150388.35</v>
      </c>
      <c r="I1943" s="3">
        <v>96334.480200000005</v>
      </c>
      <c r="J1943" t="s">
        <v>4054</v>
      </c>
    </row>
    <row r="1944" spans="1:10" x14ac:dyDescent="0.35">
      <c r="A1944" t="s">
        <v>4055</v>
      </c>
      <c r="B1944">
        <v>598377998</v>
      </c>
      <c r="C1944">
        <v>28</v>
      </c>
      <c r="D1944" s="1">
        <v>34479</v>
      </c>
      <c r="E1944" t="s">
        <v>11</v>
      </c>
      <c r="F1944" t="s">
        <v>886</v>
      </c>
      <c r="G1944" t="s">
        <v>2756</v>
      </c>
      <c r="H1944" s="3">
        <v>630755.22380000004</v>
      </c>
      <c r="I1944" s="3">
        <v>632353.13699999999</v>
      </c>
      <c r="J1944" t="s">
        <v>4056</v>
      </c>
    </row>
    <row r="1945" spans="1:10" x14ac:dyDescent="0.35">
      <c r="A1945" t="s">
        <v>4057</v>
      </c>
      <c r="B1945">
        <v>718767902</v>
      </c>
      <c r="C1945">
        <v>32</v>
      </c>
      <c r="D1945" s="1">
        <v>33018</v>
      </c>
      <c r="E1945" t="s">
        <v>11</v>
      </c>
      <c r="F1945" t="s">
        <v>19</v>
      </c>
      <c r="G1945" t="s">
        <v>2771</v>
      </c>
      <c r="H1945" s="3">
        <v>368369.8125</v>
      </c>
      <c r="I1945" s="3">
        <v>76738.799299999999</v>
      </c>
      <c r="J1945" t="s">
        <v>4058</v>
      </c>
    </row>
    <row r="1946" spans="1:10" x14ac:dyDescent="0.35">
      <c r="A1946" t="s">
        <v>4059</v>
      </c>
      <c r="B1946">
        <v>104490023</v>
      </c>
      <c r="C1946">
        <v>24</v>
      </c>
      <c r="D1946" s="1">
        <v>35940</v>
      </c>
      <c r="E1946" t="s">
        <v>11</v>
      </c>
      <c r="F1946" t="s">
        <v>489</v>
      </c>
      <c r="G1946" t="s">
        <v>2746</v>
      </c>
      <c r="H1946" s="3">
        <v>357947.95990000002</v>
      </c>
      <c r="I1946" s="3">
        <v>91734.570200000002</v>
      </c>
      <c r="J1946" t="s">
        <v>4060</v>
      </c>
    </row>
    <row r="1947" spans="1:10" x14ac:dyDescent="0.35">
      <c r="A1947" t="s">
        <v>4061</v>
      </c>
      <c r="B1947">
        <v>931903128</v>
      </c>
      <c r="C1947">
        <v>42</v>
      </c>
      <c r="D1947" s="1">
        <v>29365.5</v>
      </c>
      <c r="E1947" t="s">
        <v>11</v>
      </c>
      <c r="F1947" t="s">
        <v>28</v>
      </c>
      <c r="G1947" t="s">
        <v>2767</v>
      </c>
      <c r="H1947" s="3">
        <v>681478.10959999997</v>
      </c>
      <c r="I1947" s="3">
        <v>382298.0477</v>
      </c>
      <c r="J1947" t="s">
        <v>4062</v>
      </c>
    </row>
    <row r="1948" spans="1:10" x14ac:dyDescent="0.35">
      <c r="A1948" t="s">
        <v>4063</v>
      </c>
      <c r="B1948">
        <v>569079122</v>
      </c>
      <c r="C1948">
        <v>76</v>
      </c>
      <c r="D1948" s="1">
        <v>16947</v>
      </c>
      <c r="E1948" t="s">
        <v>11</v>
      </c>
      <c r="F1948" t="s">
        <v>115</v>
      </c>
      <c r="G1948" t="s">
        <v>2800</v>
      </c>
      <c r="H1948" s="3">
        <v>255292.90919999999</v>
      </c>
      <c r="I1948" s="3">
        <v>97011.305500000002</v>
      </c>
      <c r="J1948" t="s">
        <v>4064</v>
      </c>
    </row>
    <row r="1949" spans="1:10" x14ac:dyDescent="0.35">
      <c r="A1949" t="s">
        <v>4065</v>
      </c>
      <c r="B1949">
        <v>743682227</v>
      </c>
      <c r="C1949">
        <v>78</v>
      </c>
      <c r="D1949" s="1">
        <v>16216.5</v>
      </c>
      <c r="E1949" t="s">
        <v>11</v>
      </c>
      <c r="F1949" t="s">
        <v>533</v>
      </c>
      <c r="G1949" t="s">
        <v>2771</v>
      </c>
      <c r="H1949" s="3">
        <v>349744.28159999999</v>
      </c>
      <c r="I1949" s="3">
        <v>72397.066300000006</v>
      </c>
      <c r="J1949" t="s">
        <v>4066</v>
      </c>
    </row>
    <row r="1950" spans="1:10" x14ac:dyDescent="0.35">
      <c r="A1950" t="s">
        <v>4067</v>
      </c>
      <c r="B1950">
        <v>744373219</v>
      </c>
      <c r="C1950">
        <v>42</v>
      </c>
      <c r="D1950" s="1">
        <v>29365.5</v>
      </c>
      <c r="E1950" t="s">
        <v>11</v>
      </c>
      <c r="F1950" t="s">
        <v>28</v>
      </c>
      <c r="G1950" t="s">
        <v>2781</v>
      </c>
      <c r="H1950" s="3">
        <v>48977.7039</v>
      </c>
      <c r="I1950" s="3">
        <v>10674.258400000001</v>
      </c>
      <c r="J1950" t="s">
        <v>4068</v>
      </c>
    </row>
    <row r="1951" spans="1:10" x14ac:dyDescent="0.35">
      <c r="A1951" t="s">
        <v>4069</v>
      </c>
      <c r="B1951">
        <v>294503809</v>
      </c>
      <c r="C1951">
        <v>21</v>
      </c>
      <c r="D1951" s="1">
        <v>37035.75</v>
      </c>
      <c r="E1951" t="s">
        <v>11</v>
      </c>
      <c r="F1951" t="s">
        <v>139</v>
      </c>
      <c r="G1951" t="s">
        <v>2749</v>
      </c>
      <c r="H1951" s="3">
        <v>953947.78520000004</v>
      </c>
      <c r="I1951" s="3">
        <v>550957.84299999999</v>
      </c>
      <c r="J1951" t="s">
        <v>4070</v>
      </c>
    </row>
    <row r="1952" spans="1:10" x14ac:dyDescent="0.35">
      <c r="A1952" t="s">
        <v>4071</v>
      </c>
      <c r="B1952">
        <v>109266025</v>
      </c>
      <c r="C1952">
        <v>25</v>
      </c>
      <c r="D1952" s="1">
        <v>35574.75</v>
      </c>
      <c r="E1952" t="s">
        <v>11</v>
      </c>
      <c r="F1952" t="s">
        <v>57</v>
      </c>
      <c r="G1952" t="s">
        <v>2759</v>
      </c>
      <c r="H1952" s="3">
        <v>982426.13600000006</v>
      </c>
      <c r="I1952" s="3">
        <v>311937.71710000001</v>
      </c>
      <c r="J1952" t="s">
        <v>4072</v>
      </c>
    </row>
    <row r="1953" spans="1:10" x14ac:dyDescent="0.35">
      <c r="A1953" t="s">
        <v>4073</v>
      </c>
      <c r="B1953">
        <v>662989220</v>
      </c>
      <c r="C1953">
        <v>32</v>
      </c>
      <c r="D1953" s="1">
        <v>33018</v>
      </c>
      <c r="E1953" t="s">
        <v>11</v>
      </c>
      <c r="F1953" t="s">
        <v>1544</v>
      </c>
      <c r="G1953" t="s">
        <v>2776</v>
      </c>
      <c r="H1953" s="3">
        <v>161232.6243</v>
      </c>
      <c r="I1953" s="3">
        <v>49307.568899999998</v>
      </c>
      <c r="J1953" t="s">
        <v>4074</v>
      </c>
    </row>
    <row r="1954" spans="1:10" x14ac:dyDescent="0.35">
      <c r="A1954" t="s">
        <v>4075</v>
      </c>
      <c r="B1954">
        <v>664315003</v>
      </c>
      <c r="C1954">
        <v>23</v>
      </c>
      <c r="D1954" s="1">
        <v>36305.25</v>
      </c>
      <c r="E1954" t="s">
        <v>11</v>
      </c>
      <c r="F1954" t="s">
        <v>178</v>
      </c>
      <c r="G1954" t="s">
        <v>2743</v>
      </c>
      <c r="H1954" s="3">
        <v>329098.50219999999</v>
      </c>
      <c r="I1954" s="3">
        <v>252054.8107</v>
      </c>
      <c r="J1954" t="s">
        <v>4076</v>
      </c>
    </row>
    <row r="1955" spans="1:10" x14ac:dyDescent="0.35">
      <c r="A1955" t="s">
        <v>4077</v>
      </c>
      <c r="B1955">
        <v>129506302</v>
      </c>
      <c r="C1955">
        <v>47</v>
      </c>
      <c r="D1955" s="1">
        <v>27539.25</v>
      </c>
      <c r="E1955" t="s">
        <v>11</v>
      </c>
      <c r="F1955" t="s">
        <v>293</v>
      </c>
      <c r="G1955" t="s">
        <v>2740</v>
      </c>
      <c r="H1955" s="3">
        <v>463032.45870000002</v>
      </c>
      <c r="I1955" s="3">
        <v>105835.9906</v>
      </c>
      <c r="J1955" t="s">
        <v>4078</v>
      </c>
    </row>
    <row r="1956" spans="1:10" x14ac:dyDescent="0.35">
      <c r="A1956" t="s">
        <v>4079</v>
      </c>
      <c r="B1956">
        <v>924040912</v>
      </c>
      <c r="C1956">
        <v>45</v>
      </c>
      <c r="D1956" s="1">
        <v>28269.75</v>
      </c>
      <c r="E1956" t="s">
        <v>11</v>
      </c>
      <c r="F1956" t="s">
        <v>95</v>
      </c>
      <c r="G1956" t="s">
        <v>2771</v>
      </c>
      <c r="H1956" s="3">
        <v>506131.9999</v>
      </c>
      <c r="I1956" s="3">
        <v>182808.86489999999</v>
      </c>
      <c r="J1956" t="s">
        <v>4080</v>
      </c>
    </row>
    <row r="1957" spans="1:10" x14ac:dyDescent="0.35">
      <c r="A1957" t="s">
        <v>4081</v>
      </c>
      <c r="B1957">
        <v>46797863</v>
      </c>
      <c r="C1957">
        <v>63</v>
      </c>
      <c r="D1957" s="1">
        <v>21695.25</v>
      </c>
      <c r="E1957" t="s">
        <v>11</v>
      </c>
      <c r="F1957" t="s">
        <v>250</v>
      </c>
      <c r="G1957" t="s">
        <v>2746</v>
      </c>
      <c r="H1957" s="3">
        <v>516071.88620000001</v>
      </c>
      <c r="I1957" s="3">
        <v>167366.08249999999</v>
      </c>
      <c r="J1957" t="s">
        <v>4082</v>
      </c>
    </row>
    <row r="1958" spans="1:10" x14ac:dyDescent="0.35">
      <c r="A1958" t="s">
        <v>4083</v>
      </c>
      <c r="B1958">
        <v>170123523</v>
      </c>
      <c r="C1958">
        <v>37</v>
      </c>
      <c r="D1958" s="1">
        <v>31191.75</v>
      </c>
      <c r="E1958" t="s">
        <v>11</v>
      </c>
      <c r="F1958" t="s">
        <v>668</v>
      </c>
      <c r="G1958" t="s">
        <v>2767</v>
      </c>
      <c r="H1958" s="3">
        <v>1626699.6481000001</v>
      </c>
      <c r="I1958" s="3">
        <v>667856.89749999996</v>
      </c>
      <c r="J1958" t="s">
        <v>4084</v>
      </c>
    </row>
    <row r="1959" spans="1:10" x14ac:dyDescent="0.35">
      <c r="A1959" t="s">
        <v>4085</v>
      </c>
      <c r="B1959">
        <v>948438365</v>
      </c>
      <c r="C1959">
        <v>36</v>
      </c>
      <c r="D1959" s="1">
        <v>31557</v>
      </c>
      <c r="E1959" t="s">
        <v>11</v>
      </c>
      <c r="F1959" t="s">
        <v>398</v>
      </c>
      <c r="G1959" t="s">
        <v>2756</v>
      </c>
      <c r="H1959" s="3">
        <v>1374639.7334</v>
      </c>
      <c r="I1959" s="3">
        <v>291940.81469999999</v>
      </c>
      <c r="J1959" t="s">
        <v>4086</v>
      </c>
    </row>
    <row r="1960" spans="1:10" x14ac:dyDescent="0.35">
      <c r="A1960" t="s">
        <v>4087</v>
      </c>
      <c r="B1960">
        <v>404150613</v>
      </c>
      <c r="C1960">
        <v>77</v>
      </c>
      <c r="D1960" s="1">
        <v>16581.75</v>
      </c>
      <c r="E1960" t="s">
        <v>11</v>
      </c>
      <c r="F1960" t="s">
        <v>189</v>
      </c>
      <c r="G1960" t="s">
        <v>2800</v>
      </c>
      <c r="H1960" s="3">
        <v>1052953.5126</v>
      </c>
      <c r="I1960" s="3">
        <v>85225.633300000001</v>
      </c>
      <c r="J1960" t="s">
        <v>4088</v>
      </c>
    </row>
    <row r="1961" spans="1:10" x14ac:dyDescent="0.35">
      <c r="A1961" t="s">
        <v>4089</v>
      </c>
      <c r="B1961">
        <v>34130226</v>
      </c>
      <c r="C1961">
        <v>72</v>
      </c>
      <c r="D1961" s="1">
        <v>18408</v>
      </c>
      <c r="E1961" t="s">
        <v>11</v>
      </c>
      <c r="F1961" t="s">
        <v>2945</v>
      </c>
      <c r="G1961" t="s">
        <v>2800</v>
      </c>
      <c r="H1961" s="3">
        <v>1700635.8473</v>
      </c>
      <c r="I1961" s="3">
        <v>639806.78359999997</v>
      </c>
      <c r="J1961" t="s">
        <v>4090</v>
      </c>
    </row>
    <row r="1962" spans="1:10" x14ac:dyDescent="0.35">
      <c r="A1962" t="s">
        <v>4091</v>
      </c>
      <c r="B1962">
        <v>778341652</v>
      </c>
      <c r="C1962">
        <v>83</v>
      </c>
      <c r="D1962" s="1">
        <v>14390.25</v>
      </c>
      <c r="E1962" t="s">
        <v>11</v>
      </c>
      <c r="F1962" t="s">
        <v>175</v>
      </c>
      <c r="G1962" t="s">
        <v>2740</v>
      </c>
      <c r="H1962" s="3">
        <v>331476.75550000003</v>
      </c>
      <c r="I1962" s="3">
        <v>186396.48269999999</v>
      </c>
      <c r="J1962" t="s">
        <v>363</v>
      </c>
    </row>
    <row r="1963" spans="1:10" x14ac:dyDescent="0.35">
      <c r="A1963" t="s">
        <v>4092</v>
      </c>
      <c r="B1963">
        <v>986967108</v>
      </c>
      <c r="C1963">
        <v>42</v>
      </c>
      <c r="D1963" s="1">
        <v>29365.5</v>
      </c>
      <c r="E1963" t="s">
        <v>11</v>
      </c>
      <c r="F1963" t="s">
        <v>205</v>
      </c>
      <c r="G1963" t="s">
        <v>2740</v>
      </c>
      <c r="H1963" s="3">
        <v>375760.72289999999</v>
      </c>
      <c r="I1963" s="3">
        <v>276331.90240000002</v>
      </c>
      <c r="J1963" t="s">
        <v>4093</v>
      </c>
    </row>
    <row r="1964" spans="1:10" x14ac:dyDescent="0.35">
      <c r="A1964" t="s">
        <v>4094</v>
      </c>
      <c r="B1964">
        <v>366358420</v>
      </c>
      <c r="C1964">
        <v>24</v>
      </c>
      <c r="D1964" s="1">
        <v>35940</v>
      </c>
      <c r="E1964" t="s">
        <v>11</v>
      </c>
      <c r="F1964" t="s">
        <v>1030</v>
      </c>
      <c r="G1964" t="s">
        <v>2759</v>
      </c>
      <c r="H1964" s="3">
        <v>2261814.3300999999</v>
      </c>
      <c r="I1964" s="3">
        <v>431974.68050000002</v>
      </c>
      <c r="J1964" t="s">
        <v>2488</v>
      </c>
    </row>
    <row r="1965" spans="1:10" x14ac:dyDescent="0.35">
      <c r="A1965" t="s">
        <v>4095</v>
      </c>
      <c r="B1965">
        <v>420739976</v>
      </c>
      <c r="C1965">
        <v>47</v>
      </c>
      <c r="D1965" s="1">
        <v>27539.25</v>
      </c>
      <c r="E1965" t="s">
        <v>11</v>
      </c>
      <c r="F1965" t="s">
        <v>341</v>
      </c>
      <c r="G1965" t="s">
        <v>2767</v>
      </c>
      <c r="H1965" s="3">
        <v>106873.10159999999</v>
      </c>
      <c r="I1965" s="3">
        <v>17150.108100000001</v>
      </c>
      <c r="J1965" t="s">
        <v>4096</v>
      </c>
    </row>
    <row r="1966" spans="1:10" x14ac:dyDescent="0.35">
      <c r="A1966" t="s">
        <v>4097</v>
      </c>
      <c r="B1966">
        <v>889085010</v>
      </c>
      <c r="C1966">
        <v>59</v>
      </c>
      <c r="D1966" s="1">
        <v>23156.25</v>
      </c>
      <c r="E1966" t="s">
        <v>11</v>
      </c>
      <c r="F1966" t="s">
        <v>51</v>
      </c>
      <c r="G1966" t="s">
        <v>2746</v>
      </c>
      <c r="H1966" s="3">
        <v>1016581.356</v>
      </c>
      <c r="I1966" s="3">
        <v>306506.24170000001</v>
      </c>
      <c r="J1966" t="s">
        <v>4098</v>
      </c>
    </row>
    <row r="1967" spans="1:10" x14ac:dyDescent="0.35">
      <c r="A1967" t="s">
        <v>4099</v>
      </c>
      <c r="B1967">
        <v>451138029</v>
      </c>
      <c r="C1967">
        <v>30</v>
      </c>
      <c r="D1967" s="1">
        <v>33748.5</v>
      </c>
      <c r="E1967" t="s">
        <v>11</v>
      </c>
      <c r="F1967" t="s">
        <v>1762</v>
      </c>
      <c r="G1967" t="s">
        <v>2781</v>
      </c>
      <c r="H1967" s="3">
        <v>357419.79</v>
      </c>
      <c r="I1967" s="3">
        <v>240571.01250000001</v>
      </c>
      <c r="J1967" t="s">
        <v>4100</v>
      </c>
    </row>
    <row r="1968" spans="1:10" x14ac:dyDescent="0.35">
      <c r="A1968" t="s">
        <v>4101</v>
      </c>
      <c r="B1968">
        <v>392368542</v>
      </c>
      <c r="C1968">
        <v>31</v>
      </c>
      <c r="D1968" s="1">
        <v>33383.25</v>
      </c>
      <c r="E1968" t="s">
        <v>11</v>
      </c>
      <c r="F1968" t="s">
        <v>519</v>
      </c>
      <c r="G1968" t="s">
        <v>2749</v>
      </c>
      <c r="H1968" s="3">
        <v>816992.11399999994</v>
      </c>
      <c r="I1968" s="3">
        <v>348296.63809999998</v>
      </c>
      <c r="J1968" t="s">
        <v>4102</v>
      </c>
    </row>
    <row r="1969" spans="1:10" x14ac:dyDescent="0.35">
      <c r="A1969" t="s">
        <v>4103</v>
      </c>
      <c r="B1969">
        <v>621510549</v>
      </c>
      <c r="C1969">
        <v>20</v>
      </c>
      <c r="D1969" s="1">
        <v>37401</v>
      </c>
      <c r="E1969" t="s">
        <v>11</v>
      </c>
      <c r="F1969" t="s">
        <v>738</v>
      </c>
      <c r="G1969" t="s">
        <v>2759</v>
      </c>
      <c r="H1969" s="3">
        <v>1927415.8574999999</v>
      </c>
      <c r="I1969" s="3">
        <v>317638.13329999999</v>
      </c>
      <c r="J1969" t="s">
        <v>4104</v>
      </c>
    </row>
    <row r="1970" spans="1:10" x14ac:dyDescent="0.35">
      <c r="A1970" t="s">
        <v>4105</v>
      </c>
      <c r="B1970">
        <v>268405505</v>
      </c>
      <c r="C1970">
        <v>52</v>
      </c>
      <c r="D1970" s="1">
        <v>25713</v>
      </c>
      <c r="E1970" t="s">
        <v>11</v>
      </c>
      <c r="F1970" t="s">
        <v>533</v>
      </c>
      <c r="G1970" t="s">
        <v>2756</v>
      </c>
      <c r="H1970" s="3">
        <v>743620.88329999999</v>
      </c>
      <c r="I1970" s="3">
        <v>221825.89060000001</v>
      </c>
      <c r="J1970" t="s">
        <v>4106</v>
      </c>
    </row>
    <row r="1971" spans="1:10" x14ac:dyDescent="0.35">
      <c r="A1971" t="s">
        <v>4107</v>
      </c>
      <c r="B1971">
        <v>17072561</v>
      </c>
      <c r="C1971">
        <v>49</v>
      </c>
      <c r="D1971" s="1">
        <v>26808.75</v>
      </c>
      <c r="E1971" t="s">
        <v>11</v>
      </c>
      <c r="F1971" t="s">
        <v>550</v>
      </c>
      <c r="G1971" t="s">
        <v>2759</v>
      </c>
      <c r="H1971" s="3">
        <v>605732.44519999996</v>
      </c>
      <c r="I1971" s="3">
        <v>209987.24770000001</v>
      </c>
      <c r="J1971" t="s">
        <v>4108</v>
      </c>
    </row>
    <row r="1972" spans="1:10" x14ac:dyDescent="0.35">
      <c r="A1972" t="s">
        <v>4109</v>
      </c>
      <c r="B1972">
        <v>809614065</v>
      </c>
      <c r="C1972">
        <v>81</v>
      </c>
      <c r="D1972" s="1">
        <v>15120.75</v>
      </c>
      <c r="E1972" t="s">
        <v>11</v>
      </c>
      <c r="F1972" t="s">
        <v>390</v>
      </c>
      <c r="G1972" t="s">
        <v>2776</v>
      </c>
      <c r="H1972" s="3">
        <v>606812.22589999996</v>
      </c>
      <c r="I1972" s="3">
        <v>118885.6606</v>
      </c>
      <c r="J1972" t="s">
        <v>4110</v>
      </c>
    </row>
    <row r="1973" spans="1:10" x14ac:dyDescent="0.35">
      <c r="A1973" t="s">
        <v>4111</v>
      </c>
      <c r="B1973">
        <v>355247230</v>
      </c>
      <c r="C1973">
        <v>43</v>
      </c>
      <c r="D1973" s="1">
        <v>29000.25</v>
      </c>
      <c r="E1973" t="s">
        <v>11</v>
      </c>
      <c r="F1973" t="s">
        <v>1017</v>
      </c>
      <c r="G1973" t="s">
        <v>2749</v>
      </c>
      <c r="H1973" s="3">
        <v>74733.111999999994</v>
      </c>
      <c r="I1973" s="3">
        <v>29965.276699999999</v>
      </c>
      <c r="J1973" t="s">
        <v>4112</v>
      </c>
    </row>
    <row r="1974" spans="1:10" x14ac:dyDescent="0.35">
      <c r="A1974" t="s">
        <v>4113</v>
      </c>
      <c r="B1974">
        <v>970179932</v>
      </c>
      <c r="C1974">
        <v>70</v>
      </c>
      <c r="D1974" s="1">
        <v>19138.5</v>
      </c>
      <c r="E1974" t="s">
        <v>11</v>
      </c>
      <c r="F1974" t="s">
        <v>25</v>
      </c>
      <c r="G1974" t="s">
        <v>2749</v>
      </c>
      <c r="H1974" s="3">
        <v>228896.07699999999</v>
      </c>
      <c r="I1974" s="3">
        <v>134164.82930000001</v>
      </c>
      <c r="J1974" t="s">
        <v>4114</v>
      </c>
    </row>
    <row r="1975" spans="1:10" x14ac:dyDescent="0.35">
      <c r="A1975" t="s">
        <v>4115</v>
      </c>
      <c r="B1975">
        <v>143782117</v>
      </c>
      <c r="C1975">
        <v>59</v>
      </c>
      <c r="D1975" s="1">
        <v>23156.25</v>
      </c>
      <c r="E1975" t="s">
        <v>11</v>
      </c>
      <c r="F1975" t="s">
        <v>547</v>
      </c>
      <c r="G1975" t="s">
        <v>2767</v>
      </c>
      <c r="H1975" s="3">
        <v>384271.0477</v>
      </c>
      <c r="I1975" s="3">
        <v>124336.4143</v>
      </c>
      <c r="J1975" t="s">
        <v>4116</v>
      </c>
    </row>
    <row r="1976" spans="1:10" x14ac:dyDescent="0.35">
      <c r="A1976" t="s">
        <v>4117</v>
      </c>
      <c r="B1976">
        <v>399531461</v>
      </c>
      <c r="C1976">
        <v>66</v>
      </c>
      <c r="D1976" s="1">
        <v>20599.5</v>
      </c>
      <c r="E1976" t="s">
        <v>11</v>
      </c>
      <c r="F1976" t="s">
        <v>1169</v>
      </c>
      <c r="G1976" t="s">
        <v>2771</v>
      </c>
      <c r="H1976" s="3">
        <v>757522.01470000006</v>
      </c>
      <c r="I1976" s="3">
        <v>231388.54269999999</v>
      </c>
      <c r="J1976" t="s">
        <v>4118</v>
      </c>
    </row>
    <row r="1977" spans="1:10" x14ac:dyDescent="0.35">
      <c r="A1977" t="s">
        <v>4119</v>
      </c>
      <c r="B1977">
        <v>552405583</v>
      </c>
      <c r="C1977">
        <v>48</v>
      </c>
      <c r="D1977" s="1">
        <v>27174</v>
      </c>
      <c r="E1977" t="s">
        <v>11</v>
      </c>
      <c r="F1977" t="s">
        <v>163</v>
      </c>
      <c r="G1977" t="s">
        <v>2746</v>
      </c>
      <c r="H1977" s="3">
        <v>959454.45310000004</v>
      </c>
      <c r="I1977" s="3">
        <v>73686.101999999999</v>
      </c>
      <c r="J1977" t="s">
        <v>4120</v>
      </c>
    </row>
    <row r="1978" spans="1:10" x14ac:dyDescent="0.35">
      <c r="A1978" t="s">
        <v>4121</v>
      </c>
      <c r="B1978">
        <v>908046732</v>
      </c>
      <c r="C1978">
        <v>60</v>
      </c>
      <c r="D1978" s="1">
        <v>22791</v>
      </c>
      <c r="E1978" t="s">
        <v>11</v>
      </c>
      <c r="F1978" t="s">
        <v>338</v>
      </c>
      <c r="G1978" t="s">
        <v>2756</v>
      </c>
      <c r="H1978" s="3">
        <v>590538.46950000001</v>
      </c>
      <c r="I1978" s="3">
        <v>267598.2893</v>
      </c>
      <c r="J1978" t="s">
        <v>4122</v>
      </c>
    </row>
    <row r="1979" spans="1:10" x14ac:dyDescent="0.35">
      <c r="A1979" t="s">
        <v>4123</v>
      </c>
      <c r="B1979">
        <v>66714376</v>
      </c>
      <c r="C1979">
        <v>37</v>
      </c>
      <c r="D1979" s="1">
        <v>31191.75</v>
      </c>
      <c r="E1979" t="s">
        <v>11</v>
      </c>
      <c r="F1979" t="s">
        <v>112</v>
      </c>
      <c r="G1979" t="s">
        <v>2759</v>
      </c>
      <c r="H1979" s="3">
        <v>817932.09510000004</v>
      </c>
      <c r="I1979" s="3">
        <v>268068.84080000001</v>
      </c>
      <c r="J1979" t="s">
        <v>4124</v>
      </c>
    </row>
    <row r="1980" spans="1:10" x14ac:dyDescent="0.35">
      <c r="A1980" t="s">
        <v>4125</v>
      </c>
      <c r="B1980">
        <v>596923341</v>
      </c>
      <c r="C1980">
        <v>85</v>
      </c>
      <c r="D1980" s="1">
        <v>13659.75</v>
      </c>
      <c r="E1980" t="s">
        <v>11</v>
      </c>
      <c r="F1980" t="s">
        <v>172</v>
      </c>
      <c r="G1980" t="s">
        <v>2749</v>
      </c>
      <c r="H1980" s="3">
        <v>578676.44039999996</v>
      </c>
      <c r="I1980" s="3">
        <v>248593.05710000001</v>
      </c>
      <c r="J1980" t="s">
        <v>4126</v>
      </c>
    </row>
    <row r="1981" spans="1:10" x14ac:dyDescent="0.35">
      <c r="A1981" t="s">
        <v>4127</v>
      </c>
      <c r="B1981">
        <v>960449597</v>
      </c>
      <c r="C1981">
        <v>85</v>
      </c>
      <c r="D1981" s="1">
        <v>13659.75</v>
      </c>
      <c r="E1981" t="s">
        <v>11</v>
      </c>
      <c r="F1981" t="s">
        <v>708</v>
      </c>
      <c r="G1981" t="s">
        <v>2759</v>
      </c>
      <c r="H1981" s="3">
        <v>390039.91580000002</v>
      </c>
      <c r="I1981" s="3">
        <v>70959.893400000001</v>
      </c>
      <c r="J1981" t="s">
        <v>4128</v>
      </c>
    </row>
    <row r="1982" spans="1:10" x14ac:dyDescent="0.35">
      <c r="A1982" t="s">
        <v>4129</v>
      </c>
      <c r="B1982">
        <v>189081306</v>
      </c>
      <c r="C1982">
        <v>31</v>
      </c>
      <c r="D1982" s="1">
        <v>33383.25</v>
      </c>
      <c r="E1982" t="s">
        <v>11</v>
      </c>
      <c r="F1982" t="s">
        <v>1093</v>
      </c>
      <c r="G1982" t="s">
        <v>2746</v>
      </c>
      <c r="H1982" s="3">
        <v>1251565.5793000001</v>
      </c>
      <c r="I1982" s="3">
        <v>428967.96720000001</v>
      </c>
      <c r="J1982" t="s">
        <v>4130</v>
      </c>
    </row>
    <row r="1983" spans="1:10" x14ac:dyDescent="0.35">
      <c r="A1983" t="s">
        <v>4131</v>
      </c>
      <c r="B1983">
        <v>903481280</v>
      </c>
      <c r="C1983">
        <v>83</v>
      </c>
      <c r="D1983" s="1">
        <v>14390.25</v>
      </c>
      <c r="E1983" t="s">
        <v>11</v>
      </c>
      <c r="F1983" t="s">
        <v>467</v>
      </c>
      <c r="G1983" t="s">
        <v>2771</v>
      </c>
      <c r="H1983" s="3">
        <v>99553.881699999998</v>
      </c>
      <c r="I1983" s="3">
        <v>14100.990100000001</v>
      </c>
      <c r="J1983" t="s">
        <v>4132</v>
      </c>
    </row>
    <row r="1984" spans="1:10" x14ac:dyDescent="0.35">
      <c r="A1984" t="s">
        <v>4133</v>
      </c>
      <c r="B1984">
        <v>890318492</v>
      </c>
      <c r="C1984">
        <v>77</v>
      </c>
      <c r="D1984" s="1">
        <v>16581.75</v>
      </c>
      <c r="E1984" t="s">
        <v>11</v>
      </c>
      <c r="F1984" t="s">
        <v>63</v>
      </c>
      <c r="G1984" t="s">
        <v>2743</v>
      </c>
      <c r="H1984" s="3">
        <v>1646094.2061000001</v>
      </c>
      <c r="I1984" s="3">
        <v>206699.42439999999</v>
      </c>
      <c r="J1984" t="s">
        <v>4134</v>
      </c>
    </row>
    <row r="1985" spans="1:10" x14ac:dyDescent="0.35">
      <c r="A1985" t="s">
        <v>4135</v>
      </c>
      <c r="B1985">
        <v>41784538</v>
      </c>
      <c r="C1985">
        <v>62</v>
      </c>
      <c r="D1985" s="1">
        <v>22060.5</v>
      </c>
      <c r="E1985" t="s">
        <v>11</v>
      </c>
      <c r="F1985" t="s">
        <v>533</v>
      </c>
      <c r="G1985" t="s">
        <v>2749</v>
      </c>
      <c r="H1985" s="3">
        <v>1238231.25</v>
      </c>
      <c r="I1985" s="3">
        <v>255967.16399999999</v>
      </c>
      <c r="J1985" t="s">
        <v>4136</v>
      </c>
    </row>
    <row r="1986" spans="1:10" x14ac:dyDescent="0.35">
      <c r="A1986" t="s">
        <v>4137</v>
      </c>
      <c r="B1986">
        <v>736928880</v>
      </c>
      <c r="C1986">
        <v>32</v>
      </c>
      <c r="D1986" s="1">
        <v>33018</v>
      </c>
      <c r="E1986" t="s">
        <v>11</v>
      </c>
      <c r="F1986" t="s">
        <v>588</v>
      </c>
      <c r="G1986" t="s">
        <v>2746</v>
      </c>
      <c r="H1986" s="3">
        <v>473972.24249999999</v>
      </c>
      <c r="I1986" s="3">
        <v>149675.44500000001</v>
      </c>
      <c r="J1986" t="s">
        <v>4138</v>
      </c>
    </row>
    <row r="1987" spans="1:10" x14ac:dyDescent="0.35">
      <c r="A1987" t="s">
        <v>4139</v>
      </c>
      <c r="B1987">
        <v>883329390</v>
      </c>
      <c r="C1987">
        <v>60</v>
      </c>
      <c r="D1987" s="1">
        <v>22791</v>
      </c>
      <c r="E1987" t="s">
        <v>11</v>
      </c>
      <c r="F1987" t="s">
        <v>250</v>
      </c>
      <c r="G1987" t="s">
        <v>2743</v>
      </c>
      <c r="H1987" s="3">
        <v>679740.5588</v>
      </c>
      <c r="I1987" s="3">
        <v>239268.67670000001</v>
      </c>
      <c r="J1987" t="s">
        <v>4140</v>
      </c>
    </row>
    <row r="1988" spans="1:10" x14ac:dyDescent="0.35">
      <c r="A1988" t="s">
        <v>4141</v>
      </c>
      <c r="B1988">
        <v>68950602</v>
      </c>
      <c r="C1988">
        <v>44</v>
      </c>
      <c r="D1988" s="1">
        <v>28635</v>
      </c>
      <c r="E1988" t="s">
        <v>11</v>
      </c>
      <c r="F1988" t="s">
        <v>54</v>
      </c>
      <c r="G1988" t="s">
        <v>2749</v>
      </c>
      <c r="H1988" s="3">
        <v>67339.034599999999</v>
      </c>
      <c r="I1988" s="3">
        <v>20280.932799999999</v>
      </c>
      <c r="J1988" t="s">
        <v>4142</v>
      </c>
    </row>
    <row r="1989" spans="1:10" x14ac:dyDescent="0.35">
      <c r="A1989" t="s">
        <v>4143</v>
      </c>
      <c r="B1989">
        <v>198363891</v>
      </c>
      <c r="C1989">
        <v>39</v>
      </c>
      <c r="D1989" s="1">
        <v>30461.25</v>
      </c>
      <c r="E1989" t="s">
        <v>11</v>
      </c>
      <c r="F1989" t="s">
        <v>25</v>
      </c>
      <c r="G1989" t="s">
        <v>2781</v>
      </c>
      <c r="H1989" s="3">
        <v>390933.73330000002</v>
      </c>
      <c r="I1989" s="3">
        <v>203705.5528</v>
      </c>
      <c r="J1989" t="s">
        <v>4144</v>
      </c>
    </row>
    <row r="1990" spans="1:10" x14ac:dyDescent="0.35">
      <c r="A1990" t="s">
        <v>4145</v>
      </c>
      <c r="B1990">
        <v>969541331</v>
      </c>
      <c r="C1990">
        <v>78</v>
      </c>
      <c r="D1990" s="1">
        <v>16216.5</v>
      </c>
      <c r="E1990" t="s">
        <v>11</v>
      </c>
      <c r="F1990" t="s">
        <v>157</v>
      </c>
      <c r="G1990" t="s">
        <v>2767</v>
      </c>
      <c r="H1990" s="3">
        <v>711169.73670000001</v>
      </c>
      <c r="I1990" s="3">
        <v>115946.06600000001</v>
      </c>
      <c r="J1990" t="s">
        <v>4146</v>
      </c>
    </row>
    <row r="1991" spans="1:10" x14ac:dyDescent="0.35">
      <c r="A1991" t="s">
        <v>4147</v>
      </c>
      <c r="B1991">
        <v>919654415</v>
      </c>
      <c r="C1991">
        <v>25</v>
      </c>
      <c r="D1991" s="1">
        <v>35574.75</v>
      </c>
      <c r="E1991" t="s">
        <v>11</v>
      </c>
      <c r="F1991" t="s">
        <v>157</v>
      </c>
      <c r="G1991" t="s">
        <v>2771</v>
      </c>
      <c r="H1991" s="3">
        <v>224955.85339999999</v>
      </c>
      <c r="I1991" s="3">
        <v>41152.250099999997</v>
      </c>
      <c r="J1991" t="s">
        <v>4148</v>
      </c>
    </row>
    <row r="1992" spans="1:10" x14ac:dyDescent="0.35">
      <c r="A1992" t="s">
        <v>4149</v>
      </c>
      <c r="B1992">
        <v>580242247</v>
      </c>
      <c r="C1992">
        <v>85</v>
      </c>
      <c r="D1992" s="1">
        <v>13659.75</v>
      </c>
      <c r="E1992" t="s">
        <v>11</v>
      </c>
      <c r="F1992" t="s">
        <v>1093</v>
      </c>
      <c r="G1992" t="s">
        <v>2734</v>
      </c>
      <c r="H1992" s="3">
        <v>550490.74750000006</v>
      </c>
      <c r="I1992" s="3">
        <v>185976.60389999999</v>
      </c>
      <c r="J1992" t="s">
        <v>4150</v>
      </c>
    </row>
    <row r="1993" spans="1:10" x14ac:dyDescent="0.35">
      <c r="A1993" t="s">
        <v>4151</v>
      </c>
      <c r="B1993">
        <v>354728422</v>
      </c>
      <c r="C1993">
        <v>84</v>
      </c>
      <c r="D1993" s="1">
        <v>14025</v>
      </c>
      <c r="E1993" t="s">
        <v>11</v>
      </c>
      <c r="F1993" t="s">
        <v>90</v>
      </c>
      <c r="G1993" t="s">
        <v>2771</v>
      </c>
      <c r="H1993" s="3">
        <v>1079135.784</v>
      </c>
      <c r="I1993" s="3">
        <v>299280.32410000003</v>
      </c>
      <c r="J1993" t="s">
        <v>4152</v>
      </c>
    </row>
    <row r="1994" spans="1:10" x14ac:dyDescent="0.35">
      <c r="A1994" t="s">
        <v>4153</v>
      </c>
      <c r="B1994">
        <v>676319363</v>
      </c>
      <c r="C1994">
        <v>26</v>
      </c>
      <c r="D1994" s="1">
        <v>35209.5</v>
      </c>
      <c r="E1994" t="s">
        <v>11</v>
      </c>
      <c r="F1994" t="s">
        <v>451</v>
      </c>
      <c r="G1994" t="s">
        <v>2740</v>
      </c>
      <c r="H1994" s="3">
        <v>267004.58519999997</v>
      </c>
      <c r="I1994" s="3">
        <v>224363.15979999999</v>
      </c>
      <c r="J1994" t="s">
        <v>4154</v>
      </c>
    </row>
    <row r="1995" spans="1:10" x14ac:dyDescent="0.35">
      <c r="A1995" t="s">
        <v>4155</v>
      </c>
      <c r="B1995">
        <v>961831981</v>
      </c>
      <c r="C1995">
        <v>67</v>
      </c>
      <c r="D1995" s="1">
        <v>20234.25</v>
      </c>
      <c r="E1995" t="s">
        <v>11</v>
      </c>
      <c r="F1995" t="s">
        <v>1308</v>
      </c>
      <c r="G1995" t="s">
        <v>2781</v>
      </c>
      <c r="H1995" s="3">
        <v>563604.78819999995</v>
      </c>
      <c r="I1995" s="3">
        <v>433715.56160000002</v>
      </c>
      <c r="J1995" t="s">
        <v>4156</v>
      </c>
    </row>
    <row r="1996" spans="1:10" x14ac:dyDescent="0.35">
      <c r="A1996" t="s">
        <v>4157</v>
      </c>
      <c r="B1996">
        <v>100264433</v>
      </c>
      <c r="C1996">
        <v>74</v>
      </c>
      <c r="D1996" s="1">
        <v>17677.5</v>
      </c>
      <c r="E1996" t="s">
        <v>11</v>
      </c>
      <c r="F1996" t="s">
        <v>1233</v>
      </c>
      <c r="G1996" t="s">
        <v>2746</v>
      </c>
      <c r="H1996" s="3">
        <v>1446402.9513999999</v>
      </c>
      <c r="I1996" s="3">
        <v>341511.80800000002</v>
      </c>
      <c r="J1996" t="s">
        <v>4158</v>
      </c>
    </row>
    <row r="1997" spans="1:10" x14ac:dyDescent="0.35">
      <c r="A1997" t="s">
        <v>4159</v>
      </c>
      <c r="B1997">
        <v>555522499</v>
      </c>
      <c r="C1997">
        <v>45</v>
      </c>
      <c r="D1997" s="1">
        <v>28269.75</v>
      </c>
      <c r="E1997" t="s">
        <v>11</v>
      </c>
      <c r="F1997" t="s">
        <v>250</v>
      </c>
      <c r="G1997" t="s">
        <v>2749</v>
      </c>
      <c r="H1997" s="3">
        <v>470005.07809999998</v>
      </c>
      <c r="I1997" s="3">
        <v>177661.91949999999</v>
      </c>
      <c r="J1997" t="s">
        <v>4160</v>
      </c>
    </row>
    <row r="1998" spans="1:10" x14ac:dyDescent="0.35">
      <c r="A1998" t="s">
        <v>4161</v>
      </c>
      <c r="B1998">
        <v>443973508</v>
      </c>
      <c r="C1998">
        <v>28</v>
      </c>
      <c r="D1998" s="1">
        <v>34479</v>
      </c>
      <c r="E1998" t="s">
        <v>11</v>
      </c>
      <c r="F1998" t="s">
        <v>16</v>
      </c>
      <c r="G1998" t="s">
        <v>2740</v>
      </c>
      <c r="H1998" s="3">
        <v>1227071.6461</v>
      </c>
      <c r="I1998" s="3">
        <v>396252.32</v>
      </c>
      <c r="J1998" t="s">
        <v>4162</v>
      </c>
    </row>
    <row r="1999" spans="1:10" x14ac:dyDescent="0.35">
      <c r="A1999" t="s">
        <v>4163</v>
      </c>
      <c r="B1999">
        <v>562586427</v>
      </c>
      <c r="C1999">
        <v>49</v>
      </c>
      <c r="D1999" s="1">
        <v>26808.75</v>
      </c>
      <c r="E1999" t="s">
        <v>11</v>
      </c>
      <c r="F1999" t="s">
        <v>1492</v>
      </c>
      <c r="G1999" t="s">
        <v>2759</v>
      </c>
      <c r="H1999" s="3">
        <v>272517.77279999998</v>
      </c>
      <c r="I1999" s="3">
        <v>53287.705999999998</v>
      </c>
      <c r="J1999" t="s">
        <v>4164</v>
      </c>
    </row>
    <row r="2000" spans="1:10" x14ac:dyDescent="0.35">
      <c r="A2000" t="s">
        <v>4165</v>
      </c>
      <c r="B2000">
        <v>845277611</v>
      </c>
      <c r="C2000">
        <v>46</v>
      </c>
      <c r="D2000" s="1">
        <v>27904.5</v>
      </c>
      <c r="E2000" t="s">
        <v>11</v>
      </c>
      <c r="F2000" t="s">
        <v>293</v>
      </c>
      <c r="G2000" t="s">
        <v>2740</v>
      </c>
      <c r="H2000" s="3">
        <v>487782.53399999999</v>
      </c>
      <c r="I2000" s="3">
        <v>128351.4523</v>
      </c>
      <c r="J2000" t="s">
        <v>4166</v>
      </c>
    </row>
    <row r="2001" spans="1:10" x14ac:dyDescent="0.35">
      <c r="A2001" t="s">
        <v>4167</v>
      </c>
      <c r="B2001">
        <v>539641487</v>
      </c>
      <c r="C2001">
        <v>21</v>
      </c>
      <c r="D2001" s="1">
        <v>37035.75</v>
      </c>
      <c r="E2001" t="s">
        <v>11</v>
      </c>
      <c r="F2001" t="s">
        <v>106</v>
      </c>
      <c r="G2001" t="s">
        <v>2756</v>
      </c>
      <c r="H2001" s="3">
        <v>280450.10920000001</v>
      </c>
      <c r="I2001" s="3">
        <v>55180.4539</v>
      </c>
      <c r="J2001" t="s">
        <v>4168</v>
      </c>
    </row>
    <row r="2002" spans="1:10" x14ac:dyDescent="0.35">
      <c r="A2002" t="s">
        <v>4169</v>
      </c>
      <c r="B2002">
        <v>513815732</v>
      </c>
      <c r="C2002">
        <v>79</v>
      </c>
      <c r="D2002" s="1">
        <v>15851.25</v>
      </c>
      <c r="E2002" t="s">
        <v>11</v>
      </c>
      <c r="F2002" t="s">
        <v>596</v>
      </c>
      <c r="G2002" t="s">
        <v>2771</v>
      </c>
      <c r="H2002" s="3">
        <v>65617.663199999995</v>
      </c>
      <c r="I2002" s="3">
        <v>32371.380499999999</v>
      </c>
      <c r="J2002" t="s">
        <v>4170</v>
      </c>
    </row>
    <row r="2003" spans="1:10" x14ac:dyDescent="0.35">
      <c r="A2003" t="s">
        <v>4171</v>
      </c>
      <c r="B2003">
        <v>478604151</v>
      </c>
      <c r="C2003">
        <v>60</v>
      </c>
      <c r="D2003" s="1">
        <v>22791</v>
      </c>
      <c r="E2003" t="s">
        <v>11</v>
      </c>
      <c r="F2003" t="s">
        <v>33</v>
      </c>
      <c r="G2003" t="s">
        <v>2756</v>
      </c>
      <c r="H2003" s="3">
        <v>892214.74600000004</v>
      </c>
      <c r="I2003" s="3">
        <v>108443.4541</v>
      </c>
      <c r="J2003" t="s">
        <v>4172</v>
      </c>
    </row>
    <row r="2004" spans="1:10" x14ac:dyDescent="0.35">
      <c r="A2004" t="s">
        <v>4173</v>
      </c>
      <c r="B2004">
        <v>33594751</v>
      </c>
      <c r="C2004">
        <v>65</v>
      </c>
      <c r="D2004" s="1">
        <v>20964.75</v>
      </c>
      <c r="E2004" t="s">
        <v>11</v>
      </c>
      <c r="F2004" t="s">
        <v>444</v>
      </c>
      <c r="G2004" t="s">
        <v>2740</v>
      </c>
      <c r="H2004" s="3">
        <v>791771.11040000001</v>
      </c>
      <c r="I2004" s="3">
        <v>164193.53400000001</v>
      </c>
      <c r="J2004" t="s">
        <v>4174</v>
      </c>
    </row>
    <row r="2005" spans="1:10" x14ac:dyDescent="0.35">
      <c r="A2005" t="s">
        <v>4175</v>
      </c>
      <c r="B2005">
        <v>738174825</v>
      </c>
      <c r="C2005">
        <v>42</v>
      </c>
      <c r="D2005" s="1">
        <v>29365.5</v>
      </c>
      <c r="E2005" t="s">
        <v>11</v>
      </c>
      <c r="F2005" t="s">
        <v>293</v>
      </c>
      <c r="G2005" t="s">
        <v>2734</v>
      </c>
      <c r="H2005" s="3">
        <v>599402.15379999997</v>
      </c>
      <c r="I2005" s="3">
        <v>401919.73420000001</v>
      </c>
      <c r="J2005" t="s">
        <v>4176</v>
      </c>
    </row>
    <row r="2006" spans="1:10" x14ac:dyDescent="0.35">
      <c r="A2006" t="s">
        <v>4177</v>
      </c>
      <c r="B2006">
        <v>795311765</v>
      </c>
      <c r="C2006">
        <v>66</v>
      </c>
      <c r="D2006" s="1">
        <v>20599.5</v>
      </c>
      <c r="E2006" t="s">
        <v>11</v>
      </c>
      <c r="F2006" t="s">
        <v>1156</v>
      </c>
      <c r="G2006" t="s">
        <v>2800</v>
      </c>
      <c r="H2006" s="3">
        <v>548877.96640000003</v>
      </c>
      <c r="I2006" s="3">
        <v>183277.5123</v>
      </c>
      <c r="J2006" t="s">
        <v>4178</v>
      </c>
    </row>
    <row r="2007" spans="1:10" x14ac:dyDescent="0.35">
      <c r="A2007" t="s">
        <v>4179</v>
      </c>
      <c r="B2007">
        <v>276008559</v>
      </c>
      <c r="C2007">
        <v>25</v>
      </c>
      <c r="D2007" s="1">
        <v>35574.75</v>
      </c>
      <c r="E2007" t="s">
        <v>11</v>
      </c>
      <c r="F2007" t="s">
        <v>84</v>
      </c>
      <c r="G2007" t="s">
        <v>2734</v>
      </c>
      <c r="H2007" s="3">
        <v>2918088.5487000002</v>
      </c>
      <c r="I2007" s="3">
        <v>534799.37300000002</v>
      </c>
      <c r="J2007" t="s">
        <v>4180</v>
      </c>
    </row>
    <row r="2008" spans="1:10" x14ac:dyDescent="0.35">
      <c r="A2008" t="s">
        <v>4181</v>
      </c>
      <c r="B2008">
        <v>825010322</v>
      </c>
      <c r="C2008">
        <v>36</v>
      </c>
      <c r="D2008" s="1">
        <v>31557</v>
      </c>
      <c r="E2008" t="s">
        <v>11</v>
      </c>
      <c r="F2008" t="s">
        <v>1186</v>
      </c>
      <c r="G2008" t="s">
        <v>2743</v>
      </c>
      <c r="H2008" s="3">
        <v>60731.764600000002</v>
      </c>
      <c r="I2008" s="3">
        <v>42338.715900000003</v>
      </c>
      <c r="J2008" t="s">
        <v>4182</v>
      </c>
    </row>
    <row r="2009" spans="1:10" x14ac:dyDescent="0.35">
      <c r="A2009" t="s">
        <v>4183</v>
      </c>
      <c r="B2009">
        <v>467841414</v>
      </c>
      <c r="C2009">
        <v>39</v>
      </c>
      <c r="D2009" s="1">
        <v>30461.25</v>
      </c>
      <c r="E2009" t="s">
        <v>11</v>
      </c>
      <c r="F2009" t="s">
        <v>519</v>
      </c>
      <c r="G2009" t="s">
        <v>2759</v>
      </c>
      <c r="H2009" s="3">
        <v>342515.24939999997</v>
      </c>
      <c r="I2009" s="3">
        <v>317213.31640000001</v>
      </c>
      <c r="J2009" t="s">
        <v>4184</v>
      </c>
    </row>
    <row r="2010" spans="1:10" x14ac:dyDescent="0.35">
      <c r="A2010" t="s">
        <v>4185</v>
      </c>
      <c r="B2010">
        <v>819479045</v>
      </c>
      <c r="C2010">
        <v>43</v>
      </c>
      <c r="D2010" s="1">
        <v>29000.25</v>
      </c>
      <c r="E2010" t="s">
        <v>11</v>
      </c>
      <c r="F2010" t="s">
        <v>3035</v>
      </c>
      <c r="G2010" t="s">
        <v>2746</v>
      </c>
      <c r="H2010" s="3">
        <v>47812.3776</v>
      </c>
      <c r="I2010" s="3">
        <v>34317.334000000003</v>
      </c>
      <c r="J2010" t="s">
        <v>4186</v>
      </c>
    </row>
    <row r="2011" spans="1:10" x14ac:dyDescent="0.35">
      <c r="A2011" t="s">
        <v>4187</v>
      </c>
      <c r="B2011">
        <v>965644948</v>
      </c>
      <c r="C2011">
        <v>36</v>
      </c>
      <c r="D2011" s="1">
        <v>31557</v>
      </c>
      <c r="E2011" t="s">
        <v>11</v>
      </c>
      <c r="F2011" t="s">
        <v>1169</v>
      </c>
      <c r="G2011" t="s">
        <v>2776</v>
      </c>
      <c r="H2011" s="3">
        <v>127377.0576</v>
      </c>
      <c r="I2011" s="3">
        <v>29860.121800000001</v>
      </c>
      <c r="J2011" t="s">
        <v>4188</v>
      </c>
    </row>
    <row r="2012" spans="1:10" x14ac:dyDescent="0.35">
      <c r="A2012" t="s">
        <v>4189</v>
      </c>
      <c r="B2012">
        <v>144352360</v>
      </c>
      <c r="C2012">
        <v>83</v>
      </c>
      <c r="D2012" s="1">
        <v>14390.25</v>
      </c>
      <c r="E2012" t="s">
        <v>11</v>
      </c>
      <c r="F2012" t="s">
        <v>186</v>
      </c>
      <c r="G2012" t="s">
        <v>2743</v>
      </c>
      <c r="H2012" s="3">
        <v>211848.57079999999</v>
      </c>
      <c r="I2012" s="3">
        <v>65815.876199999999</v>
      </c>
      <c r="J2012" t="s">
        <v>4190</v>
      </c>
    </row>
    <row r="2013" spans="1:10" x14ac:dyDescent="0.35">
      <c r="A2013" t="s">
        <v>4191</v>
      </c>
      <c r="B2013">
        <v>27988702</v>
      </c>
      <c r="C2013">
        <v>24</v>
      </c>
      <c r="D2013" s="1">
        <v>35940</v>
      </c>
      <c r="E2013" t="s">
        <v>11</v>
      </c>
      <c r="F2013" t="s">
        <v>282</v>
      </c>
      <c r="G2013" t="s">
        <v>2743</v>
      </c>
      <c r="H2013" s="3">
        <v>1654622.9069999999</v>
      </c>
      <c r="I2013" s="3">
        <v>279191.43479999999</v>
      </c>
      <c r="J2013" t="s">
        <v>4192</v>
      </c>
    </row>
    <row r="2014" spans="1:10" x14ac:dyDescent="0.35">
      <c r="A2014" t="s">
        <v>4193</v>
      </c>
      <c r="B2014">
        <v>262911549</v>
      </c>
      <c r="C2014">
        <v>84</v>
      </c>
      <c r="D2014" s="1">
        <v>14025</v>
      </c>
      <c r="E2014" t="s">
        <v>11</v>
      </c>
      <c r="F2014" t="s">
        <v>19</v>
      </c>
      <c r="G2014" t="s">
        <v>2764</v>
      </c>
      <c r="H2014" s="3">
        <v>385805.4253</v>
      </c>
      <c r="I2014" s="3">
        <v>64701.467199999999</v>
      </c>
      <c r="J2014" t="s">
        <v>4194</v>
      </c>
    </row>
    <row r="2015" spans="1:10" x14ac:dyDescent="0.35">
      <c r="A2015" t="s">
        <v>4195</v>
      </c>
      <c r="B2015">
        <v>545673047</v>
      </c>
      <c r="C2015">
        <v>70</v>
      </c>
      <c r="D2015" s="1">
        <v>19138.5</v>
      </c>
      <c r="E2015" t="s">
        <v>11</v>
      </c>
      <c r="F2015" t="s">
        <v>984</v>
      </c>
      <c r="G2015" t="s">
        <v>2771</v>
      </c>
      <c r="H2015" s="3">
        <v>153422.33439999999</v>
      </c>
      <c r="I2015" s="3">
        <v>46202.040099999998</v>
      </c>
      <c r="J2015" t="s">
        <v>4196</v>
      </c>
    </row>
    <row r="2016" spans="1:10" x14ac:dyDescent="0.35">
      <c r="A2016" t="s">
        <v>4197</v>
      </c>
      <c r="B2016">
        <v>217568986</v>
      </c>
      <c r="C2016">
        <v>81</v>
      </c>
      <c r="D2016" s="1">
        <v>15120.75</v>
      </c>
      <c r="E2016" t="s">
        <v>11</v>
      </c>
      <c r="F2016" t="s">
        <v>175</v>
      </c>
      <c r="G2016" t="s">
        <v>2764</v>
      </c>
      <c r="H2016" s="3">
        <v>82393.982799999998</v>
      </c>
      <c r="I2016" s="3">
        <v>51358.9159</v>
      </c>
      <c r="J2016" t="s">
        <v>4198</v>
      </c>
    </row>
    <row r="2017" spans="1:10" x14ac:dyDescent="0.35">
      <c r="A2017" t="s">
        <v>4199</v>
      </c>
      <c r="B2017">
        <v>67107368</v>
      </c>
      <c r="C2017">
        <v>47</v>
      </c>
      <c r="D2017" s="1">
        <v>27539.25</v>
      </c>
      <c r="E2017" t="s">
        <v>11</v>
      </c>
      <c r="F2017" t="s">
        <v>75</v>
      </c>
      <c r="G2017" t="s">
        <v>2749</v>
      </c>
      <c r="H2017" s="3">
        <v>447985.60519999999</v>
      </c>
      <c r="I2017" s="3">
        <v>172133.59940000001</v>
      </c>
      <c r="J2017" t="s">
        <v>4200</v>
      </c>
    </row>
    <row r="2018" spans="1:10" x14ac:dyDescent="0.35">
      <c r="A2018" t="s">
        <v>2317</v>
      </c>
      <c r="B2018">
        <v>393858976</v>
      </c>
      <c r="C2018">
        <v>38</v>
      </c>
      <c r="D2018" s="1">
        <v>30826.5</v>
      </c>
      <c r="E2018" t="s">
        <v>11</v>
      </c>
      <c r="F2018" t="s">
        <v>406</v>
      </c>
      <c r="G2018" t="s">
        <v>2781</v>
      </c>
      <c r="H2018" s="3">
        <v>32052.294999999998</v>
      </c>
      <c r="I2018" s="3">
        <v>40997.799099999997</v>
      </c>
      <c r="J2018" t="s">
        <v>4201</v>
      </c>
    </row>
    <row r="2019" spans="1:10" x14ac:dyDescent="0.35">
      <c r="A2019" t="s">
        <v>4202</v>
      </c>
      <c r="B2019">
        <v>198335679</v>
      </c>
      <c r="C2019">
        <v>75</v>
      </c>
      <c r="D2019" s="1">
        <v>17312.25</v>
      </c>
      <c r="E2019" t="s">
        <v>11</v>
      </c>
      <c r="F2019" t="s">
        <v>220</v>
      </c>
      <c r="G2019" t="s">
        <v>2771</v>
      </c>
      <c r="H2019" s="3">
        <v>541414.86089999997</v>
      </c>
      <c r="I2019" s="3">
        <v>215114.72930000001</v>
      </c>
      <c r="J2019" t="s">
        <v>4203</v>
      </c>
    </row>
    <row r="2020" spans="1:10" x14ac:dyDescent="0.35">
      <c r="A2020" t="s">
        <v>4204</v>
      </c>
      <c r="B2020">
        <v>90601850</v>
      </c>
      <c r="C2020">
        <v>44</v>
      </c>
      <c r="D2020" s="1">
        <v>28635</v>
      </c>
      <c r="E2020" t="s">
        <v>11</v>
      </c>
      <c r="F2020" t="s">
        <v>1602</v>
      </c>
      <c r="G2020" t="s">
        <v>2759</v>
      </c>
      <c r="H2020" s="3">
        <v>39388.071499999998</v>
      </c>
      <c r="I2020" s="3">
        <v>9392.5401000000002</v>
      </c>
      <c r="J2020" t="s">
        <v>4205</v>
      </c>
    </row>
    <row r="2021" spans="1:10" x14ac:dyDescent="0.35">
      <c r="A2021" t="s">
        <v>4206</v>
      </c>
      <c r="B2021">
        <v>658326980</v>
      </c>
      <c r="C2021">
        <v>33</v>
      </c>
      <c r="D2021" s="1">
        <v>32652.75</v>
      </c>
      <c r="E2021" t="s">
        <v>11</v>
      </c>
      <c r="F2021" t="s">
        <v>344</v>
      </c>
      <c r="G2021" t="s">
        <v>2756</v>
      </c>
      <c r="H2021" s="3">
        <v>617153.90399999998</v>
      </c>
      <c r="I2021" s="3">
        <v>248861.5974</v>
      </c>
      <c r="J2021" t="s">
        <v>4207</v>
      </c>
    </row>
    <row r="2022" spans="1:10" x14ac:dyDescent="0.35">
      <c r="A2022" t="s">
        <v>4208</v>
      </c>
      <c r="B2022">
        <v>537521887</v>
      </c>
      <c r="C2022">
        <v>28</v>
      </c>
      <c r="D2022" s="1">
        <v>34479</v>
      </c>
      <c r="E2022" t="s">
        <v>11</v>
      </c>
      <c r="F2022" t="s">
        <v>115</v>
      </c>
      <c r="G2022" t="s">
        <v>2756</v>
      </c>
      <c r="H2022" s="3">
        <v>644225.20279999997</v>
      </c>
      <c r="I2022" s="3">
        <v>258560.6557</v>
      </c>
      <c r="J2022" t="s">
        <v>4209</v>
      </c>
    </row>
    <row r="2023" spans="1:10" x14ac:dyDescent="0.35">
      <c r="A2023" t="s">
        <v>4210</v>
      </c>
      <c r="B2023">
        <v>927583432</v>
      </c>
      <c r="C2023">
        <v>53</v>
      </c>
      <c r="D2023" s="1">
        <v>25347.75</v>
      </c>
      <c r="E2023" t="s">
        <v>11</v>
      </c>
      <c r="F2023" t="s">
        <v>390</v>
      </c>
      <c r="G2023" t="s">
        <v>2756</v>
      </c>
      <c r="H2023" s="3">
        <v>875102.81869999995</v>
      </c>
      <c r="I2023" s="3">
        <v>536633.29870000004</v>
      </c>
      <c r="J2023" t="s">
        <v>4211</v>
      </c>
    </row>
    <row r="2024" spans="1:10" x14ac:dyDescent="0.35">
      <c r="A2024" t="s">
        <v>4212</v>
      </c>
      <c r="B2024">
        <v>374895648</v>
      </c>
      <c r="C2024">
        <v>68</v>
      </c>
      <c r="D2024" s="1">
        <v>19869</v>
      </c>
      <c r="E2024" t="s">
        <v>11</v>
      </c>
      <c r="F2024" t="s">
        <v>585</v>
      </c>
      <c r="G2024" t="s">
        <v>2771</v>
      </c>
      <c r="H2024" s="3">
        <v>924637.87329999998</v>
      </c>
      <c r="I2024" s="3">
        <v>787734.85759999999</v>
      </c>
      <c r="J2024" t="s">
        <v>4213</v>
      </c>
    </row>
    <row r="2025" spans="1:10" x14ac:dyDescent="0.35">
      <c r="A2025" t="s">
        <v>4214</v>
      </c>
      <c r="B2025">
        <v>925159799</v>
      </c>
      <c r="C2025">
        <v>49</v>
      </c>
      <c r="D2025" s="1">
        <v>26808.75</v>
      </c>
      <c r="E2025" t="s">
        <v>11</v>
      </c>
      <c r="F2025" t="s">
        <v>95</v>
      </c>
      <c r="G2025" t="s">
        <v>2743</v>
      </c>
      <c r="H2025" s="3">
        <v>77375.926699999996</v>
      </c>
      <c r="I2025" s="3">
        <v>23627.2919</v>
      </c>
      <c r="J2025" t="s">
        <v>4215</v>
      </c>
    </row>
    <row r="2026" spans="1:10" x14ac:dyDescent="0.35">
      <c r="A2026" t="s">
        <v>4216</v>
      </c>
      <c r="B2026">
        <v>271461401</v>
      </c>
      <c r="C2026">
        <v>49</v>
      </c>
      <c r="D2026" s="1">
        <v>26808.75</v>
      </c>
      <c r="E2026" t="s">
        <v>11</v>
      </c>
      <c r="F2026" t="s">
        <v>87</v>
      </c>
      <c r="G2026" t="s">
        <v>2767</v>
      </c>
      <c r="H2026" s="3">
        <v>188879.37640000001</v>
      </c>
      <c r="I2026" s="3">
        <v>51039.0962</v>
      </c>
      <c r="J2026" t="s">
        <v>4217</v>
      </c>
    </row>
    <row r="2027" spans="1:10" x14ac:dyDescent="0.35">
      <c r="A2027" t="s">
        <v>4218</v>
      </c>
      <c r="B2027">
        <v>799719608</v>
      </c>
      <c r="C2027">
        <v>62</v>
      </c>
      <c r="D2027" s="1">
        <v>22060.5</v>
      </c>
      <c r="E2027" t="s">
        <v>11</v>
      </c>
      <c r="F2027" t="s">
        <v>109</v>
      </c>
      <c r="G2027" t="s">
        <v>2776</v>
      </c>
      <c r="H2027" s="3">
        <v>17503.971799999999</v>
      </c>
      <c r="I2027" s="3">
        <v>15276.193600000001</v>
      </c>
      <c r="J2027" t="s">
        <v>4219</v>
      </c>
    </row>
    <row r="2028" spans="1:10" x14ac:dyDescent="0.35">
      <c r="A2028" t="s">
        <v>4220</v>
      </c>
      <c r="B2028">
        <v>41035589</v>
      </c>
      <c r="C2028">
        <v>85</v>
      </c>
      <c r="D2028" s="1">
        <v>13659.75</v>
      </c>
      <c r="E2028" t="s">
        <v>11</v>
      </c>
      <c r="F2028" t="s">
        <v>172</v>
      </c>
      <c r="G2028" t="s">
        <v>2771</v>
      </c>
      <c r="H2028" s="3">
        <v>532664.37840000005</v>
      </c>
      <c r="I2028" s="3">
        <v>155537.99849999999</v>
      </c>
      <c r="J2028" t="s">
        <v>4221</v>
      </c>
    </row>
    <row r="2029" spans="1:10" x14ac:dyDescent="0.35">
      <c r="A2029" t="s">
        <v>4222</v>
      </c>
      <c r="B2029">
        <v>838153424</v>
      </c>
      <c r="C2029">
        <v>36</v>
      </c>
      <c r="D2029" s="1">
        <v>31557</v>
      </c>
      <c r="E2029" t="s">
        <v>11</v>
      </c>
      <c r="F2029" t="s">
        <v>45</v>
      </c>
      <c r="G2029" t="s">
        <v>2800</v>
      </c>
      <c r="H2029" s="3">
        <v>45080.56</v>
      </c>
      <c r="I2029" s="3">
        <v>15511.5905</v>
      </c>
      <c r="J2029" t="s">
        <v>4223</v>
      </c>
    </row>
    <row r="2030" spans="1:10" x14ac:dyDescent="0.35">
      <c r="A2030" t="s">
        <v>4224</v>
      </c>
      <c r="B2030">
        <v>953439153</v>
      </c>
      <c r="C2030">
        <v>39</v>
      </c>
      <c r="D2030" s="1">
        <v>30461.25</v>
      </c>
      <c r="E2030" t="s">
        <v>11</v>
      </c>
      <c r="F2030" t="s">
        <v>373</v>
      </c>
      <c r="G2030" t="s">
        <v>2749</v>
      </c>
      <c r="H2030" s="3">
        <v>782751.8737</v>
      </c>
      <c r="I2030" s="3">
        <v>136712.6937</v>
      </c>
      <c r="J2030" t="s">
        <v>4225</v>
      </c>
    </row>
    <row r="2031" spans="1:10" x14ac:dyDescent="0.35">
      <c r="A2031" t="s">
        <v>4226</v>
      </c>
      <c r="B2031">
        <v>721822203</v>
      </c>
      <c r="C2031">
        <v>85</v>
      </c>
      <c r="D2031" s="1">
        <v>13659.75</v>
      </c>
      <c r="E2031" t="s">
        <v>11</v>
      </c>
      <c r="F2031" t="s">
        <v>199</v>
      </c>
      <c r="G2031" t="s">
        <v>2771</v>
      </c>
      <c r="H2031" s="3">
        <v>348671.71860000002</v>
      </c>
      <c r="I2031" s="3">
        <v>76028.948199999999</v>
      </c>
      <c r="J2031" t="s">
        <v>4227</v>
      </c>
    </row>
    <row r="2032" spans="1:10" x14ac:dyDescent="0.35">
      <c r="A2032" t="s">
        <v>4228</v>
      </c>
      <c r="B2032">
        <v>748608391</v>
      </c>
      <c r="C2032">
        <v>81</v>
      </c>
      <c r="D2032" s="1">
        <v>15120.75</v>
      </c>
      <c r="E2032" t="s">
        <v>11</v>
      </c>
      <c r="F2032" t="s">
        <v>840</v>
      </c>
      <c r="G2032" t="s">
        <v>2759</v>
      </c>
      <c r="H2032" s="3">
        <v>725666.60120000003</v>
      </c>
      <c r="I2032" s="3">
        <v>506302.24790000002</v>
      </c>
      <c r="J2032" t="s">
        <v>4229</v>
      </c>
    </row>
    <row r="2033" spans="1:10" x14ac:dyDescent="0.35">
      <c r="A2033" t="s">
        <v>4230</v>
      </c>
      <c r="B2033">
        <v>494672186</v>
      </c>
      <c r="C2033">
        <v>42</v>
      </c>
      <c r="D2033" s="1">
        <v>29365.5</v>
      </c>
      <c r="E2033" t="s">
        <v>11</v>
      </c>
      <c r="F2033" t="s">
        <v>282</v>
      </c>
      <c r="G2033" t="s">
        <v>2743</v>
      </c>
      <c r="H2033" s="3">
        <v>2182842.9807000002</v>
      </c>
      <c r="I2033" s="3">
        <v>719634.04070000001</v>
      </c>
      <c r="J2033" t="s">
        <v>4231</v>
      </c>
    </row>
    <row r="2034" spans="1:10" x14ac:dyDescent="0.35">
      <c r="A2034" t="s">
        <v>4232</v>
      </c>
      <c r="B2034">
        <v>547380411</v>
      </c>
      <c r="C2034">
        <v>58</v>
      </c>
      <c r="D2034" s="1">
        <v>23521.5</v>
      </c>
      <c r="E2034" t="s">
        <v>11</v>
      </c>
      <c r="F2034" t="s">
        <v>665</v>
      </c>
      <c r="G2034" t="s">
        <v>2800</v>
      </c>
      <c r="H2034" s="3">
        <v>185133.66709999999</v>
      </c>
      <c r="I2034" s="3">
        <v>56465.768499999998</v>
      </c>
      <c r="J2034" t="s">
        <v>4233</v>
      </c>
    </row>
    <row r="2035" spans="1:10" x14ac:dyDescent="0.35">
      <c r="A2035" t="s">
        <v>4234</v>
      </c>
      <c r="B2035">
        <v>142605776</v>
      </c>
      <c r="C2035">
        <v>32</v>
      </c>
      <c r="D2035" s="1">
        <v>33018</v>
      </c>
      <c r="E2035" t="s">
        <v>11</v>
      </c>
      <c r="F2035" t="s">
        <v>130</v>
      </c>
      <c r="G2035" t="s">
        <v>2749</v>
      </c>
      <c r="H2035" s="3">
        <v>378083.17099999997</v>
      </c>
      <c r="I2035" s="3">
        <v>69349.776199999993</v>
      </c>
      <c r="J2035" t="s">
        <v>4235</v>
      </c>
    </row>
    <row r="2036" spans="1:10" x14ac:dyDescent="0.35">
      <c r="A2036" t="s">
        <v>328</v>
      </c>
      <c r="B2036">
        <v>25972264</v>
      </c>
      <c r="C2036">
        <v>38</v>
      </c>
      <c r="D2036" s="1">
        <v>30826.5</v>
      </c>
      <c r="E2036" t="s">
        <v>11</v>
      </c>
      <c r="F2036" t="s">
        <v>211</v>
      </c>
      <c r="G2036" t="s">
        <v>2756</v>
      </c>
      <c r="H2036" s="3">
        <v>712489.37329999998</v>
      </c>
      <c r="I2036" s="3">
        <v>74735.587499999994</v>
      </c>
      <c r="J2036" t="s">
        <v>4236</v>
      </c>
    </row>
    <row r="2037" spans="1:10" x14ac:dyDescent="0.35">
      <c r="A2037" t="s">
        <v>4237</v>
      </c>
      <c r="B2037">
        <v>399588315</v>
      </c>
      <c r="C2037">
        <v>35</v>
      </c>
      <c r="D2037" s="1">
        <v>31922.25</v>
      </c>
      <c r="E2037" t="s">
        <v>11</v>
      </c>
      <c r="F2037" t="s">
        <v>482</v>
      </c>
      <c r="G2037" t="s">
        <v>2743</v>
      </c>
      <c r="H2037" s="3">
        <v>203555.76500000001</v>
      </c>
      <c r="I2037" s="3">
        <v>103732.0178</v>
      </c>
      <c r="J2037" t="s">
        <v>4238</v>
      </c>
    </row>
    <row r="2038" spans="1:10" x14ac:dyDescent="0.35">
      <c r="A2038" t="s">
        <v>4239</v>
      </c>
      <c r="B2038">
        <v>383229683</v>
      </c>
      <c r="C2038">
        <v>21</v>
      </c>
      <c r="D2038" s="1">
        <v>37035.75</v>
      </c>
      <c r="E2038" t="s">
        <v>11</v>
      </c>
      <c r="F2038" t="s">
        <v>373</v>
      </c>
      <c r="G2038" t="s">
        <v>2771</v>
      </c>
      <c r="H2038" s="3">
        <v>39450.1348</v>
      </c>
      <c r="I2038" s="3">
        <v>13352.353300000001</v>
      </c>
      <c r="J2038" t="s">
        <v>4240</v>
      </c>
    </row>
    <row r="2039" spans="1:10" x14ac:dyDescent="0.35">
      <c r="A2039" t="s">
        <v>4241</v>
      </c>
      <c r="B2039">
        <v>74614025</v>
      </c>
      <c r="C2039">
        <v>28</v>
      </c>
      <c r="D2039" s="1">
        <v>34479</v>
      </c>
      <c r="E2039" t="s">
        <v>11</v>
      </c>
      <c r="F2039" t="s">
        <v>106</v>
      </c>
      <c r="G2039" t="s">
        <v>2743</v>
      </c>
      <c r="H2039" s="3">
        <v>540406.21759999997</v>
      </c>
      <c r="I2039" s="3">
        <v>78123.942299999995</v>
      </c>
      <c r="J2039" t="s">
        <v>4242</v>
      </c>
    </row>
    <row r="2040" spans="1:10" x14ac:dyDescent="0.35">
      <c r="A2040" t="s">
        <v>4243</v>
      </c>
      <c r="B2040">
        <v>327328790</v>
      </c>
      <c r="C2040">
        <v>63</v>
      </c>
      <c r="D2040" s="1">
        <v>21695.25</v>
      </c>
      <c r="E2040" t="s">
        <v>11</v>
      </c>
      <c r="F2040" t="s">
        <v>596</v>
      </c>
      <c r="G2040" t="s">
        <v>2743</v>
      </c>
      <c r="H2040" s="3">
        <v>2905686.9289000002</v>
      </c>
      <c r="I2040" s="3">
        <v>820908.81799999997</v>
      </c>
      <c r="J2040" t="s">
        <v>4244</v>
      </c>
    </row>
    <row r="2041" spans="1:10" x14ac:dyDescent="0.35">
      <c r="A2041" t="s">
        <v>4245</v>
      </c>
      <c r="B2041">
        <v>746872224</v>
      </c>
      <c r="C2041">
        <v>48</v>
      </c>
      <c r="D2041" s="1">
        <v>27174</v>
      </c>
      <c r="E2041" t="s">
        <v>11</v>
      </c>
      <c r="F2041" t="s">
        <v>320</v>
      </c>
      <c r="G2041" t="s">
        <v>2756</v>
      </c>
      <c r="H2041" s="3">
        <v>30069.1456</v>
      </c>
      <c r="I2041" s="3">
        <v>14274.931200000001</v>
      </c>
      <c r="J2041" t="s">
        <v>4246</v>
      </c>
    </row>
    <row r="2042" spans="1:10" x14ac:dyDescent="0.35">
      <c r="A2042" t="s">
        <v>4247</v>
      </c>
      <c r="B2042">
        <v>64456357</v>
      </c>
      <c r="C2042">
        <v>60</v>
      </c>
      <c r="D2042" s="1">
        <v>22791</v>
      </c>
      <c r="E2042" t="s">
        <v>11</v>
      </c>
      <c r="F2042" t="s">
        <v>163</v>
      </c>
      <c r="G2042" t="s">
        <v>2743</v>
      </c>
      <c r="H2042" s="3">
        <v>2340901.8368000002</v>
      </c>
      <c r="I2042" s="3">
        <v>578202.7537</v>
      </c>
      <c r="J2042" t="s">
        <v>4248</v>
      </c>
    </row>
    <row r="2043" spans="1:10" x14ac:dyDescent="0.35">
      <c r="A2043" t="s">
        <v>4249</v>
      </c>
      <c r="B2043">
        <v>81498368</v>
      </c>
      <c r="C2043">
        <v>84</v>
      </c>
      <c r="D2043" s="1">
        <v>14025</v>
      </c>
      <c r="E2043" t="s">
        <v>11</v>
      </c>
      <c r="F2043" t="s">
        <v>1169</v>
      </c>
      <c r="G2043" t="s">
        <v>2756</v>
      </c>
      <c r="H2043" s="3">
        <v>499893.16249999998</v>
      </c>
      <c r="I2043" s="3">
        <v>124924.7573</v>
      </c>
      <c r="J2043" t="s">
        <v>4250</v>
      </c>
    </row>
    <row r="2044" spans="1:10" x14ac:dyDescent="0.35">
      <c r="A2044" t="s">
        <v>4251</v>
      </c>
      <c r="B2044">
        <v>392190501</v>
      </c>
      <c r="C2044">
        <v>35</v>
      </c>
      <c r="D2044" s="1">
        <v>31922.25</v>
      </c>
      <c r="E2044" t="s">
        <v>11</v>
      </c>
      <c r="F2044" t="s">
        <v>163</v>
      </c>
      <c r="G2044" t="s">
        <v>2781</v>
      </c>
      <c r="H2044" s="3">
        <v>165852.29209999999</v>
      </c>
      <c r="I2044" s="3">
        <v>62269.996899999998</v>
      </c>
      <c r="J2044" t="s">
        <v>4252</v>
      </c>
    </row>
    <row r="2045" spans="1:10" x14ac:dyDescent="0.35">
      <c r="A2045" t="s">
        <v>4253</v>
      </c>
      <c r="B2045">
        <v>457123899</v>
      </c>
      <c r="C2045">
        <v>64</v>
      </c>
      <c r="D2045" s="1">
        <v>21330</v>
      </c>
      <c r="E2045" t="s">
        <v>11</v>
      </c>
      <c r="F2045" t="s">
        <v>183</v>
      </c>
      <c r="G2045" t="s">
        <v>2746</v>
      </c>
      <c r="H2045" s="3">
        <v>651093.05160000001</v>
      </c>
      <c r="I2045" s="3">
        <v>388083.6115</v>
      </c>
      <c r="J2045" t="s">
        <v>4254</v>
      </c>
    </row>
    <row r="2046" spans="1:10" x14ac:dyDescent="0.35">
      <c r="A2046" t="s">
        <v>4255</v>
      </c>
      <c r="B2046">
        <v>550594586</v>
      </c>
      <c r="C2046">
        <v>27</v>
      </c>
      <c r="D2046" s="1">
        <v>34844.25</v>
      </c>
      <c r="E2046" t="s">
        <v>11</v>
      </c>
      <c r="F2046" t="s">
        <v>997</v>
      </c>
      <c r="G2046" t="s">
        <v>2781</v>
      </c>
      <c r="H2046" s="3">
        <v>209303.4216</v>
      </c>
      <c r="I2046" s="3">
        <v>102887.58199999999</v>
      </c>
      <c r="J2046" t="s">
        <v>4256</v>
      </c>
    </row>
    <row r="2047" spans="1:10" x14ac:dyDescent="0.35">
      <c r="A2047" t="s">
        <v>4257</v>
      </c>
      <c r="B2047">
        <v>348591655</v>
      </c>
      <c r="C2047">
        <v>79</v>
      </c>
      <c r="D2047" s="1">
        <v>15851.25</v>
      </c>
      <c r="E2047" t="s">
        <v>11</v>
      </c>
      <c r="F2047" t="s">
        <v>124</v>
      </c>
      <c r="G2047" t="s">
        <v>2746</v>
      </c>
      <c r="H2047" s="3">
        <v>114149.55379999999</v>
      </c>
      <c r="I2047" s="3">
        <v>27335.814200000001</v>
      </c>
      <c r="J2047" t="s">
        <v>61</v>
      </c>
    </row>
    <row r="2048" spans="1:10" x14ac:dyDescent="0.35">
      <c r="A2048" t="s">
        <v>4258</v>
      </c>
      <c r="B2048">
        <v>23985999</v>
      </c>
      <c r="C2048">
        <v>51</v>
      </c>
      <c r="D2048" s="1">
        <v>26078.25</v>
      </c>
      <c r="E2048" t="s">
        <v>11</v>
      </c>
      <c r="F2048" t="s">
        <v>1475</v>
      </c>
      <c r="G2048" t="s">
        <v>2776</v>
      </c>
      <c r="H2048" s="3">
        <v>432786.09710000001</v>
      </c>
      <c r="I2048" s="3">
        <v>160195.4509</v>
      </c>
      <c r="J2048" t="s">
        <v>4259</v>
      </c>
    </row>
    <row r="2049" spans="1:10" x14ac:dyDescent="0.35">
      <c r="A2049" t="s">
        <v>4260</v>
      </c>
      <c r="B2049">
        <v>892875281</v>
      </c>
      <c r="C2049">
        <v>27</v>
      </c>
      <c r="D2049" s="1">
        <v>34844.25</v>
      </c>
      <c r="E2049" t="s">
        <v>11</v>
      </c>
      <c r="F2049" t="s">
        <v>51</v>
      </c>
      <c r="G2049" t="s">
        <v>2776</v>
      </c>
      <c r="H2049" s="3">
        <v>2140826.2514999998</v>
      </c>
      <c r="I2049" s="3">
        <v>396254.82130000001</v>
      </c>
      <c r="J2049" t="s">
        <v>4261</v>
      </c>
    </row>
    <row r="2050" spans="1:10" x14ac:dyDescent="0.35">
      <c r="A2050" t="s">
        <v>4262</v>
      </c>
      <c r="B2050">
        <v>935714648</v>
      </c>
      <c r="C2050">
        <v>19</v>
      </c>
      <c r="D2050" s="1">
        <v>37766.25</v>
      </c>
      <c r="E2050" t="s">
        <v>11</v>
      </c>
      <c r="F2050" t="s">
        <v>1186</v>
      </c>
      <c r="G2050" t="s">
        <v>2771</v>
      </c>
      <c r="H2050" s="3">
        <v>31912.553400000001</v>
      </c>
      <c r="I2050" s="3">
        <v>12012.796899999999</v>
      </c>
      <c r="J2050" t="s">
        <v>4263</v>
      </c>
    </row>
    <row r="2051" spans="1:10" x14ac:dyDescent="0.35">
      <c r="A2051" t="s">
        <v>4264</v>
      </c>
      <c r="B2051">
        <v>305303485</v>
      </c>
      <c r="C2051">
        <v>61</v>
      </c>
      <c r="D2051" s="1">
        <v>22425.75</v>
      </c>
      <c r="E2051" t="s">
        <v>11</v>
      </c>
      <c r="F2051" t="s">
        <v>558</v>
      </c>
      <c r="G2051" t="s">
        <v>2740</v>
      </c>
      <c r="H2051" s="3">
        <v>257730.5436</v>
      </c>
      <c r="I2051" s="3">
        <v>82634.855500000005</v>
      </c>
      <c r="J2051" t="s">
        <v>4265</v>
      </c>
    </row>
    <row r="2052" spans="1:10" x14ac:dyDescent="0.35">
      <c r="A2052" t="s">
        <v>4266</v>
      </c>
      <c r="B2052">
        <v>833296386</v>
      </c>
      <c r="C2052">
        <v>27</v>
      </c>
      <c r="D2052" s="1">
        <v>34844.25</v>
      </c>
      <c r="E2052" t="s">
        <v>11</v>
      </c>
      <c r="F2052" t="s">
        <v>69</v>
      </c>
      <c r="G2052" t="s">
        <v>2746</v>
      </c>
      <c r="H2052" s="3">
        <v>496839.1213</v>
      </c>
      <c r="I2052" s="3">
        <v>174113.53279999999</v>
      </c>
      <c r="J2052" t="s">
        <v>4267</v>
      </c>
    </row>
    <row r="2053" spans="1:10" x14ac:dyDescent="0.35">
      <c r="A2053" t="s">
        <v>4268</v>
      </c>
      <c r="B2053">
        <v>158304189</v>
      </c>
      <c r="C2053">
        <v>71</v>
      </c>
      <c r="D2053" s="1">
        <v>18773.25</v>
      </c>
      <c r="E2053" t="s">
        <v>11</v>
      </c>
      <c r="F2053" t="s">
        <v>668</v>
      </c>
      <c r="G2053" t="s">
        <v>2764</v>
      </c>
      <c r="H2053" s="3">
        <v>834989.68519999995</v>
      </c>
      <c r="I2053" s="3">
        <v>256364.40059999999</v>
      </c>
      <c r="J2053" t="s">
        <v>4269</v>
      </c>
    </row>
    <row r="2054" spans="1:10" x14ac:dyDescent="0.35">
      <c r="A2054" t="s">
        <v>4270</v>
      </c>
      <c r="B2054">
        <v>802088876</v>
      </c>
      <c r="C2054">
        <v>59</v>
      </c>
      <c r="D2054" s="1">
        <v>23156.25</v>
      </c>
      <c r="E2054" t="s">
        <v>11</v>
      </c>
      <c r="F2054" t="s">
        <v>840</v>
      </c>
      <c r="G2054" t="s">
        <v>2776</v>
      </c>
      <c r="H2054" s="3">
        <v>1260515.5758</v>
      </c>
      <c r="I2054" s="3">
        <v>384457.25060000003</v>
      </c>
      <c r="J2054" t="s">
        <v>4271</v>
      </c>
    </row>
    <row r="2055" spans="1:10" x14ac:dyDescent="0.35">
      <c r="A2055" t="s">
        <v>4272</v>
      </c>
      <c r="B2055">
        <v>903001679</v>
      </c>
      <c r="C2055">
        <v>37</v>
      </c>
      <c r="D2055" s="1">
        <v>31191.75</v>
      </c>
      <c r="E2055" t="s">
        <v>11</v>
      </c>
      <c r="F2055" t="s">
        <v>48</v>
      </c>
      <c r="G2055" t="s">
        <v>2749</v>
      </c>
      <c r="H2055" s="3">
        <v>972403.54</v>
      </c>
      <c r="I2055" s="3">
        <v>328186.19469999999</v>
      </c>
      <c r="J2055" t="s">
        <v>4273</v>
      </c>
    </row>
    <row r="2056" spans="1:10" x14ac:dyDescent="0.35">
      <c r="A2056" t="s">
        <v>4274</v>
      </c>
      <c r="B2056">
        <v>382278715</v>
      </c>
      <c r="C2056">
        <v>28</v>
      </c>
      <c r="D2056" s="1">
        <v>34479</v>
      </c>
      <c r="E2056" t="s">
        <v>11</v>
      </c>
      <c r="F2056" t="s">
        <v>106</v>
      </c>
      <c r="G2056" t="s">
        <v>2767</v>
      </c>
      <c r="H2056" s="3">
        <v>357572.12650000001</v>
      </c>
      <c r="I2056" s="3">
        <v>99832.860700000005</v>
      </c>
      <c r="J2056" t="s">
        <v>4275</v>
      </c>
    </row>
    <row r="2057" spans="1:10" x14ac:dyDescent="0.35">
      <c r="A2057" t="s">
        <v>4276</v>
      </c>
      <c r="B2057">
        <v>111392645</v>
      </c>
      <c r="C2057">
        <v>32</v>
      </c>
      <c r="D2057" s="1">
        <v>33018</v>
      </c>
      <c r="E2057" t="s">
        <v>11</v>
      </c>
      <c r="F2057" t="s">
        <v>169</v>
      </c>
      <c r="G2057" t="s">
        <v>2771</v>
      </c>
      <c r="H2057" s="3">
        <v>202534.1894</v>
      </c>
      <c r="I2057" s="3">
        <v>89353.318899999998</v>
      </c>
      <c r="J2057" t="s">
        <v>4277</v>
      </c>
    </row>
    <row r="2058" spans="1:10" x14ac:dyDescent="0.35">
      <c r="A2058" t="s">
        <v>4278</v>
      </c>
      <c r="B2058">
        <v>932589685</v>
      </c>
      <c r="C2058">
        <v>76</v>
      </c>
      <c r="D2058" s="1">
        <v>16947</v>
      </c>
      <c r="E2058" t="s">
        <v>11</v>
      </c>
      <c r="F2058" t="s">
        <v>708</v>
      </c>
      <c r="G2058" t="s">
        <v>2740</v>
      </c>
      <c r="H2058" s="3">
        <v>446980.03899999999</v>
      </c>
      <c r="I2058" s="3">
        <v>112541.9509</v>
      </c>
      <c r="J2058" t="s">
        <v>4279</v>
      </c>
    </row>
    <row r="2059" spans="1:10" x14ac:dyDescent="0.35">
      <c r="A2059" t="s">
        <v>4280</v>
      </c>
      <c r="B2059">
        <v>972428622</v>
      </c>
      <c r="C2059">
        <v>33</v>
      </c>
      <c r="D2059" s="1">
        <v>32652.75</v>
      </c>
      <c r="E2059" t="s">
        <v>11</v>
      </c>
      <c r="F2059" t="s">
        <v>671</v>
      </c>
      <c r="G2059" t="s">
        <v>2749</v>
      </c>
      <c r="H2059" s="3">
        <v>39702.855000000003</v>
      </c>
      <c r="I2059" s="3">
        <v>9541.6317999999992</v>
      </c>
      <c r="J2059" t="s">
        <v>4281</v>
      </c>
    </row>
    <row r="2060" spans="1:10" x14ac:dyDescent="0.35">
      <c r="A2060" t="s">
        <v>3342</v>
      </c>
      <c r="B2060">
        <v>784328008</v>
      </c>
      <c r="C2060">
        <v>34</v>
      </c>
      <c r="D2060" s="1">
        <v>32287.5</v>
      </c>
      <c r="E2060" t="s">
        <v>11</v>
      </c>
      <c r="F2060" t="s">
        <v>260</v>
      </c>
      <c r="G2060" t="s">
        <v>2743</v>
      </c>
      <c r="H2060" s="3">
        <v>98856.3364</v>
      </c>
      <c r="I2060" s="3">
        <v>13573.7354</v>
      </c>
      <c r="J2060" t="s">
        <v>3084</v>
      </c>
    </row>
    <row r="2061" spans="1:10" x14ac:dyDescent="0.35">
      <c r="A2061" t="s">
        <v>4282</v>
      </c>
      <c r="B2061">
        <v>257586339</v>
      </c>
      <c r="C2061">
        <v>77</v>
      </c>
      <c r="D2061" s="1">
        <v>16581.75</v>
      </c>
      <c r="E2061" t="s">
        <v>11</v>
      </c>
      <c r="F2061" t="s">
        <v>390</v>
      </c>
      <c r="G2061" t="s">
        <v>2771</v>
      </c>
      <c r="H2061" s="3">
        <v>2894745.6971999998</v>
      </c>
      <c r="I2061" s="3">
        <v>463159.31160000002</v>
      </c>
      <c r="J2061" t="s">
        <v>4283</v>
      </c>
    </row>
    <row r="2062" spans="1:10" x14ac:dyDescent="0.35">
      <c r="A2062" t="s">
        <v>4284</v>
      </c>
      <c r="B2062">
        <v>96104372</v>
      </c>
      <c r="C2062">
        <v>27</v>
      </c>
      <c r="D2062" s="1">
        <v>34844.25</v>
      </c>
      <c r="E2062" t="s">
        <v>11</v>
      </c>
      <c r="F2062" t="s">
        <v>160</v>
      </c>
      <c r="G2062" t="s">
        <v>2759</v>
      </c>
      <c r="H2062" s="3">
        <v>188774.56280000001</v>
      </c>
      <c r="I2062" s="3">
        <v>47567.256999999998</v>
      </c>
      <c r="J2062" t="s">
        <v>4285</v>
      </c>
    </row>
    <row r="2063" spans="1:10" x14ac:dyDescent="0.35">
      <c r="A2063" t="s">
        <v>4286</v>
      </c>
      <c r="B2063">
        <v>795714810</v>
      </c>
      <c r="C2063">
        <v>83</v>
      </c>
      <c r="D2063" s="1">
        <v>14390.25</v>
      </c>
      <c r="E2063" t="s">
        <v>11</v>
      </c>
      <c r="F2063" t="s">
        <v>75</v>
      </c>
      <c r="G2063" t="s">
        <v>2746</v>
      </c>
      <c r="H2063" s="3">
        <v>1415618.5279999999</v>
      </c>
      <c r="I2063" s="3">
        <v>167777.01070000001</v>
      </c>
      <c r="J2063" t="s">
        <v>4287</v>
      </c>
    </row>
    <row r="2064" spans="1:10" x14ac:dyDescent="0.35">
      <c r="A2064" t="s">
        <v>4288</v>
      </c>
      <c r="B2064">
        <v>290011943</v>
      </c>
      <c r="C2064">
        <v>18</v>
      </c>
      <c r="D2064" s="1">
        <v>38131.5</v>
      </c>
      <c r="E2064" t="s">
        <v>11</v>
      </c>
      <c r="F2064" t="s">
        <v>211</v>
      </c>
      <c r="G2064" t="s">
        <v>2740</v>
      </c>
      <c r="H2064" s="3">
        <v>761183.70319999999</v>
      </c>
      <c r="I2064" s="3">
        <v>446450.78940000001</v>
      </c>
      <c r="J2064" t="s">
        <v>4289</v>
      </c>
    </row>
    <row r="2065" spans="1:10" x14ac:dyDescent="0.35">
      <c r="A2065" t="s">
        <v>4290</v>
      </c>
      <c r="B2065">
        <v>386788742</v>
      </c>
      <c r="C2065">
        <v>44</v>
      </c>
      <c r="D2065" s="1">
        <v>28635</v>
      </c>
      <c r="E2065" t="s">
        <v>11</v>
      </c>
      <c r="F2065" t="s">
        <v>205</v>
      </c>
      <c r="G2065" t="s">
        <v>2749</v>
      </c>
      <c r="H2065" s="3">
        <v>482275.02350000001</v>
      </c>
      <c r="I2065" s="3">
        <v>513622.9</v>
      </c>
      <c r="J2065" t="s">
        <v>4291</v>
      </c>
    </row>
    <row r="2066" spans="1:10" x14ac:dyDescent="0.35">
      <c r="A2066" t="s">
        <v>4292</v>
      </c>
      <c r="B2066">
        <v>80149207</v>
      </c>
      <c r="C2066">
        <v>77</v>
      </c>
      <c r="D2066" s="1">
        <v>16581.75</v>
      </c>
      <c r="E2066" t="s">
        <v>11</v>
      </c>
      <c r="F2066" t="s">
        <v>300</v>
      </c>
      <c r="G2066" t="s">
        <v>2771</v>
      </c>
      <c r="H2066" s="3">
        <v>533783.80550000002</v>
      </c>
      <c r="I2066" s="3">
        <v>88599.361199999999</v>
      </c>
      <c r="J2066" t="s">
        <v>4293</v>
      </c>
    </row>
    <row r="2067" spans="1:10" x14ac:dyDescent="0.35">
      <c r="A2067" t="s">
        <v>4294</v>
      </c>
      <c r="B2067">
        <v>731411413</v>
      </c>
      <c r="C2067">
        <v>47</v>
      </c>
      <c r="D2067" s="1">
        <v>27539.25</v>
      </c>
      <c r="E2067" t="s">
        <v>11</v>
      </c>
      <c r="F2067" t="s">
        <v>1602</v>
      </c>
      <c r="G2067" t="s">
        <v>2756</v>
      </c>
      <c r="H2067" s="3">
        <v>336806.30479999998</v>
      </c>
      <c r="I2067" s="3">
        <v>100059.53969999999</v>
      </c>
      <c r="J2067" t="s">
        <v>4295</v>
      </c>
    </row>
    <row r="2068" spans="1:10" x14ac:dyDescent="0.35">
      <c r="A2068" t="s">
        <v>4296</v>
      </c>
      <c r="B2068">
        <v>80429347</v>
      </c>
      <c r="C2068">
        <v>25</v>
      </c>
      <c r="D2068" s="1">
        <v>35574.75</v>
      </c>
      <c r="E2068" t="s">
        <v>11</v>
      </c>
      <c r="F2068" t="s">
        <v>90</v>
      </c>
      <c r="G2068" t="s">
        <v>2746</v>
      </c>
      <c r="H2068" s="3">
        <v>673120.45629999996</v>
      </c>
      <c r="I2068" s="3">
        <v>272419.61540000001</v>
      </c>
      <c r="J2068" t="s">
        <v>4297</v>
      </c>
    </row>
    <row r="2069" spans="1:10" x14ac:dyDescent="0.35">
      <c r="A2069" t="s">
        <v>4298</v>
      </c>
      <c r="B2069">
        <v>760130291</v>
      </c>
      <c r="C2069">
        <v>67</v>
      </c>
      <c r="D2069" s="1">
        <v>20234.25</v>
      </c>
      <c r="E2069" t="s">
        <v>11</v>
      </c>
      <c r="F2069" t="s">
        <v>183</v>
      </c>
      <c r="G2069" t="s">
        <v>2756</v>
      </c>
      <c r="H2069" s="3">
        <v>1748132.8252999999</v>
      </c>
      <c r="I2069" s="3">
        <v>753084.52190000005</v>
      </c>
      <c r="J2069" t="s">
        <v>4299</v>
      </c>
    </row>
    <row r="2070" spans="1:10" x14ac:dyDescent="0.35">
      <c r="A2070" t="s">
        <v>4300</v>
      </c>
      <c r="B2070">
        <v>510835677</v>
      </c>
      <c r="C2070">
        <v>26</v>
      </c>
      <c r="D2070" s="1">
        <v>35209.5</v>
      </c>
      <c r="E2070" t="s">
        <v>11</v>
      </c>
      <c r="F2070" t="s">
        <v>293</v>
      </c>
      <c r="G2070" t="s">
        <v>2800</v>
      </c>
      <c r="H2070" s="3">
        <v>430087.04129999998</v>
      </c>
      <c r="I2070" s="3">
        <v>64096.842900000003</v>
      </c>
      <c r="J2070" t="s">
        <v>4301</v>
      </c>
    </row>
    <row r="2071" spans="1:10" x14ac:dyDescent="0.35">
      <c r="A2071" t="s">
        <v>4302</v>
      </c>
      <c r="B2071">
        <v>461675878</v>
      </c>
      <c r="C2071">
        <v>29</v>
      </c>
      <c r="D2071" s="1">
        <v>34113.75</v>
      </c>
      <c r="E2071" t="s">
        <v>11</v>
      </c>
      <c r="F2071" t="s">
        <v>585</v>
      </c>
      <c r="G2071" t="s">
        <v>2756</v>
      </c>
      <c r="H2071" s="3">
        <v>976566.95030000003</v>
      </c>
      <c r="I2071" s="3">
        <v>176792.29269999999</v>
      </c>
      <c r="J2071" t="s">
        <v>4303</v>
      </c>
    </row>
    <row r="2072" spans="1:10" x14ac:dyDescent="0.35">
      <c r="A2072" t="s">
        <v>4304</v>
      </c>
      <c r="B2072">
        <v>174625296</v>
      </c>
      <c r="C2072">
        <v>25</v>
      </c>
      <c r="D2072" s="1">
        <v>35574.75</v>
      </c>
      <c r="E2072" t="s">
        <v>11</v>
      </c>
      <c r="F2072" t="s">
        <v>596</v>
      </c>
      <c r="G2072" t="s">
        <v>2771</v>
      </c>
      <c r="H2072" s="3">
        <v>1972356.3862999999</v>
      </c>
      <c r="I2072" s="3">
        <v>326126.83500000002</v>
      </c>
      <c r="J2072" t="s">
        <v>4305</v>
      </c>
    </row>
    <row r="2073" spans="1:10" x14ac:dyDescent="0.35">
      <c r="A2073" t="s">
        <v>4306</v>
      </c>
      <c r="B2073">
        <v>262785749</v>
      </c>
      <c r="C2073">
        <v>44</v>
      </c>
      <c r="D2073" s="1">
        <v>28635</v>
      </c>
      <c r="E2073" t="s">
        <v>11</v>
      </c>
      <c r="F2073" t="s">
        <v>48</v>
      </c>
      <c r="G2073" t="s">
        <v>2740</v>
      </c>
      <c r="H2073" s="3">
        <v>129506.13310000001</v>
      </c>
      <c r="I2073" s="3">
        <v>155033.7844</v>
      </c>
      <c r="J2073" t="s">
        <v>4307</v>
      </c>
    </row>
    <row r="2074" spans="1:10" x14ac:dyDescent="0.35">
      <c r="A2074" t="s">
        <v>4308</v>
      </c>
      <c r="B2074">
        <v>62724933</v>
      </c>
      <c r="C2074">
        <v>47</v>
      </c>
      <c r="D2074" s="1">
        <v>27539.25</v>
      </c>
      <c r="E2074" t="s">
        <v>11</v>
      </c>
      <c r="F2074" t="s">
        <v>588</v>
      </c>
      <c r="G2074" t="s">
        <v>2746</v>
      </c>
      <c r="H2074" s="3">
        <v>976553.20900000003</v>
      </c>
      <c r="I2074" s="3">
        <v>471515.90409999999</v>
      </c>
      <c r="J2074" t="s">
        <v>4309</v>
      </c>
    </row>
    <row r="2075" spans="1:10" x14ac:dyDescent="0.35">
      <c r="A2075" t="s">
        <v>4310</v>
      </c>
      <c r="B2075">
        <v>823998849</v>
      </c>
      <c r="C2075">
        <v>17</v>
      </c>
      <c r="D2075" s="1">
        <v>38496.75</v>
      </c>
      <c r="E2075" t="s">
        <v>11</v>
      </c>
      <c r="F2075" t="s">
        <v>127</v>
      </c>
      <c r="G2075" t="s">
        <v>2767</v>
      </c>
      <c r="H2075" s="3">
        <v>543892.25</v>
      </c>
      <c r="I2075" s="3">
        <v>162036.37909999999</v>
      </c>
      <c r="J2075" t="s">
        <v>4311</v>
      </c>
    </row>
    <row r="2076" spans="1:10" x14ac:dyDescent="0.35">
      <c r="A2076" t="s">
        <v>4312</v>
      </c>
      <c r="B2076">
        <v>682734380</v>
      </c>
      <c r="C2076">
        <v>40</v>
      </c>
      <c r="D2076" s="1">
        <v>30096</v>
      </c>
      <c r="E2076" t="s">
        <v>11</v>
      </c>
      <c r="F2076" t="s">
        <v>886</v>
      </c>
      <c r="G2076" t="s">
        <v>2756</v>
      </c>
      <c r="H2076" s="3">
        <v>448672.114</v>
      </c>
      <c r="I2076" s="3">
        <v>101359.1094</v>
      </c>
      <c r="J2076" t="s">
        <v>4313</v>
      </c>
    </row>
    <row r="2077" spans="1:10" x14ac:dyDescent="0.35">
      <c r="A2077" t="s">
        <v>4314</v>
      </c>
      <c r="B2077">
        <v>752352306</v>
      </c>
      <c r="C2077">
        <v>46</v>
      </c>
      <c r="D2077" s="1">
        <v>27904.5</v>
      </c>
      <c r="E2077" t="s">
        <v>11</v>
      </c>
      <c r="F2077" t="s">
        <v>172</v>
      </c>
      <c r="G2077" t="s">
        <v>2743</v>
      </c>
      <c r="H2077" s="3">
        <v>524154.78470000002</v>
      </c>
      <c r="I2077" s="3">
        <v>130297.4672</v>
      </c>
      <c r="J2077" t="s">
        <v>4315</v>
      </c>
    </row>
    <row r="2078" spans="1:10" x14ac:dyDescent="0.35">
      <c r="A2078" t="s">
        <v>4316</v>
      </c>
      <c r="B2078">
        <v>528747128</v>
      </c>
      <c r="C2078">
        <v>24</v>
      </c>
      <c r="D2078" s="1">
        <v>35940</v>
      </c>
      <c r="E2078" t="s">
        <v>11</v>
      </c>
      <c r="F2078" t="s">
        <v>112</v>
      </c>
      <c r="G2078" t="s">
        <v>2764</v>
      </c>
      <c r="H2078" s="3">
        <v>1433363.9357</v>
      </c>
      <c r="I2078" s="3">
        <v>375018.48879999999</v>
      </c>
      <c r="J2078" t="s">
        <v>4317</v>
      </c>
    </row>
    <row r="2079" spans="1:10" x14ac:dyDescent="0.35">
      <c r="A2079" t="s">
        <v>4318</v>
      </c>
      <c r="B2079">
        <v>721154580</v>
      </c>
      <c r="C2079">
        <v>21</v>
      </c>
      <c r="D2079" s="1">
        <v>37035.75</v>
      </c>
      <c r="E2079" t="s">
        <v>11</v>
      </c>
      <c r="F2079" t="s">
        <v>183</v>
      </c>
      <c r="G2079" t="s">
        <v>2767</v>
      </c>
      <c r="H2079" s="3">
        <v>268103.61040000001</v>
      </c>
      <c r="I2079" s="3">
        <v>140838.1778</v>
      </c>
      <c r="J2079" t="s">
        <v>4319</v>
      </c>
    </row>
    <row r="2080" spans="1:10" x14ac:dyDescent="0.35">
      <c r="A2080" t="s">
        <v>4320</v>
      </c>
      <c r="B2080">
        <v>828471777</v>
      </c>
      <c r="C2080">
        <v>66</v>
      </c>
      <c r="D2080" s="1">
        <v>20599.5</v>
      </c>
      <c r="E2080" t="s">
        <v>11</v>
      </c>
      <c r="F2080" t="s">
        <v>424</v>
      </c>
      <c r="G2080" t="s">
        <v>2771</v>
      </c>
      <c r="H2080" s="3">
        <v>696871.50490000006</v>
      </c>
      <c r="I2080" s="3">
        <v>300767.39909999998</v>
      </c>
      <c r="J2080" t="s">
        <v>4321</v>
      </c>
    </row>
    <row r="2081" spans="1:10" x14ac:dyDescent="0.35">
      <c r="A2081" t="s">
        <v>4322</v>
      </c>
      <c r="B2081">
        <v>818088800</v>
      </c>
      <c r="C2081">
        <v>71</v>
      </c>
      <c r="D2081" s="1">
        <v>18773.25</v>
      </c>
      <c r="E2081" t="s">
        <v>11</v>
      </c>
      <c r="F2081" t="s">
        <v>738</v>
      </c>
      <c r="G2081" t="s">
        <v>2781</v>
      </c>
      <c r="H2081" s="3">
        <v>480600.22730000003</v>
      </c>
      <c r="I2081" s="3">
        <v>365148.1727</v>
      </c>
      <c r="J2081" t="s">
        <v>4323</v>
      </c>
    </row>
    <row r="2082" spans="1:10" x14ac:dyDescent="0.35">
      <c r="A2082" t="s">
        <v>4324</v>
      </c>
      <c r="B2082">
        <v>411380326</v>
      </c>
      <c r="C2082">
        <v>22</v>
      </c>
      <c r="D2082" s="1">
        <v>36670.5</v>
      </c>
      <c r="E2082" t="s">
        <v>11</v>
      </c>
      <c r="F2082" t="s">
        <v>2538</v>
      </c>
      <c r="G2082" t="s">
        <v>2781</v>
      </c>
      <c r="H2082" s="3">
        <v>64848.760699999999</v>
      </c>
      <c r="I2082" s="3">
        <v>39140.859100000001</v>
      </c>
      <c r="J2082" t="s">
        <v>4325</v>
      </c>
    </row>
    <row r="2083" spans="1:10" x14ac:dyDescent="0.35">
      <c r="A2083" t="s">
        <v>4326</v>
      </c>
      <c r="B2083">
        <v>795560326</v>
      </c>
      <c r="C2083">
        <v>63</v>
      </c>
      <c r="D2083" s="1">
        <v>21695.25</v>
      </c>
      <c r="E2083" t="s">
        <v>11</v>
      </c>
      <c r="F2083" t="s">
        <v>1004</v>
      </c>
      <c r="G2083" t="s">
        <v>2759</v>
      </c>
      <c r="H2083" s="3">
        <v>2217834.3679999998</v>
      </c>
      <c r="I2083" s="3">
        <v>838895.84970000002</v>
      </c>
      <c r="J2083" t="s">
        <v>4327</v>
      </c>
    </row>
    <row r="2084" spans="1:10" x14ac:dyDescent="0.35">
      <c r="A2084" t="s">
        <v>4328</v>
      </c>
      <c r="B2084">
        <v>986854271</v>
      </c>
      <c r="C2084">
        <v>23</v>
      </c>
      <c r="D2084" s="1">
        <v>36305.25</v>
      </c>
      <c r="E2084" t="s">
        <v>11</v>
      </c>
      <c r="F2084" t="s">
        <v>229</v>
      </c>
      <c r="G2084" t="s">
        <v>2759</v>
      </c>
      <c r="H2084" s="3">
        <v>296190.68</v>
      </c>
      <c r="I2084" s="3">
        <v>42785.352299999999</v>
      </c>
      <c r="J2084" t="s">
        <v>1109</v>
      </c>
    </row>
    <row r="2085" spans="1:10" x14ac:dyDescent="0.35">
      <c r="A2085" t="s">
        <v>4329</v>
      </c>
      <c r="B2085">
        <v>499816917</v>
      </c>
      <c r="C2085">
        <v>82</v>
      </c>
      <c r="D2085" s="1">
        <v>14755.5</v>
      </c>
      <c r="E2085" t="s">
        <v>11</v>
      </c>
      <c r="F2085" t="s">
        <v>1093</v>
      </c>
      <c r="G2085" t="s">
        <v>2740</v>
      </c>
      <c r="H2085" s="3">
        <v>123840.32520000001</v>
      </c>
      <c r="I2085" s="3">
        <v>62824.393600000003</v>
      </c>
      <c r="J2085" t="s">
        <v>4330</v>
      </c>
    </row>
    <row r="2086" spans="1:10" x14ac:dyDescent="0.35">
      <c r="A2086" t="s">
        <v>4331</v>
      </c>
      <c r="B2086">
        <v>625651230</v>
      </c>
      <c r="C2086">
        <v>55</v>
      </c>
      <c r="D2086" s="1">
        <v>24617.25</v>
      </c>
      <c r="E2086" t="s">
        <v>11</v>
      </c>
      <c r="F2086" t="s">
        <v>1169</v>
      </c>
      <c r="G2086" t="s">
        <v>2781</v>
      </c>
      <c r="H2086" s="3">
        <v>185375.785</v>
      </c>
      <c r="I2086" s="3">
        <v>103607.6848</v>
      </c>
      <c r="J2086" t="s">
        <v>4332</v>
      </c>
    </row>
    <row r="2087" spans="1:10" x14ac:dyDescent="0.35">
      <c r="A2087" t="s">
        <v>4333</v>
      </c>
      <c r="B2087">
        <v>54043829</v>
      </c>
      <c r="C2087">
        <v>63</v>
      </c>
      <c r="D2087" s="1">
        <v>21695.25</v>
      </c>
      <c r="E2087" t="s">
        <v>11</v>
      </c>
      <c r="F2087" t="s">
        <v>593</v>
      </c>
      <c r="G2087" t="s">
        <v>2746</v>
      </c>
      <c r="H2087" s="3">
        <v>963526.30480000004</v>
      </c>
      <c r="I2087" s="3">
        <v>854483.32779999997</v>
      </c>
      <c r="J2087" t="s">
        <v>4334</v>
      </c>
    </row>
    <row r="2088" spans="1:10" x14ac:dyDescent="0.35">
      <c r="A2088" t="s">
        <v>4335</v>
      </c>
      <c r="B2088">
        <v>394386302</v>
      </c>
      <c r="C2088">
        <v>41</v>
      </c>
      <c r="D2088" s="1">
        <v>29730.75</v>
      </c>
      <c r="E2088" t="s">
        <v>11</v>
      </c>
      <c r="F2088" t="s">
        <v>1544</v>
      </c>
      <c r="G2088" t="s">
        <v>2771</v>
      </c>
      <c r="H2088" s="3">
        <v>117015.7806</v>
      </c>
      <c r="I2088" s="3">
        <v>23554.144199999999</v>
      </c>
      <c r="J2088" t="s">
        <v>4336</v>
      </c>
    </row>
    <row r="2089" spans="1:10" x14ac:dyDescent="0.35">
      <c r="A2089" t="s">
        <v>4337</v>
      </c>
      <c r="B2089">
        <v>189397842</v>
      </c>
      <c r="C2089">
        <v>76</v>
      </c>
      <c r="D2089" s="1">
        <v>16947</v>
      </c>
      <c r="E2089" t="s">
        <v>11</v>
      </c>
      <c r="F2089" t="s">
        <v>307</v>
      </c>
      <c r="G2089" t="s">
        <v>2756</v>
      </c>
      <c r="H2089" s="3">
        <v>329499.38319999998</v>
      </c>
      <c r="I2089" s="3">
        <v>97608.223100000003</v>
      </c>
      <c r="J2089" t="s">
        <v>4338</v>
      </c>
    </row>
    <row r="2090" spans="1:10" x14ac:dyDescent="0.35">
      <c r="A2090" t="s">
        <v>4339</v>
      </c>
      <c r="B2090">
        <v>652428018</v>
      </c>
      <c r="C2090">
        <v>41</v>
      </c>
      <c r="D2090" s="1">
        <v>29730.75</v>
      </c>
      <c r="E2090" t="s">
        <v>11</v>
      </c>
      <c r="F2090" t="s">
        <v>864</v>
      </c>
      <c r="G2090" t="s">
        <v>2776</v>
      </c>
      <c r="H2090" s="3">
        <v>38234.015399999997</v>
      </c>
      <c r="I2090" s="3">
        <v>7799.7390999999998</v>
      </c>
      <c r="J2090" t="s">
        <v>4340</v>
      </c>
    </row>
    <row r="2091" spans="1:10" x14ac:dyDescent="0.35">
      <c r="A2091" t="s">
        <v>4341</v>
      </c>
      <c r="B2091">
        <v>800047910</v>
      </c>
      <c r="C2091">
        <v>43</v>
      </c>
      <c r="D2091" s="1">
        <v>29000.25</v>
      </c>
      <c r="E2091" t="s">
        <v>11</v>
      </c>
      <c r="F2091" t="s">
        <v>300</v>
      </c>
      <c r="G2091" t="s">
        <v>2767</v>
      </c>
      <c r="H2091" s="3">
        <v>46348.6394</v>
      </c>
      <c r="I2091" s="3">
        <v>32536.744900000002</v>
      </c>
      <c r="J2091" t="s">
        <v>4342</v>
      </c>
    </row>
    <row r="2092" spans="1:10" x14ac:dyDescent="0.35">
      <c r="A2092" t="s">
        <v>4343</v>
      </c>
      <c r="B2092">
        <v>483024768</v>
      </c>
      <c r="C2092">
        <v>48</v>
      </c>
      <c r="D2092" s="1">
        <v>27174</v>
      </c>
      <c r="E2092" t="s">
        <v>11</v>
      </c>
      <c r="F2092" t="s">
        <v>169</v>
      </c>
      <c r="G2092" t="s">
        <v>2771</v>
      </c>
      <c r="H2092" s="3">
        <v>176184.2371</v>
      </c>
      <c r="I2092" s="3">
        <v>66149.172600000005</v>
      </c>
      <c r="J2092" t="s">
        <v>4344</v>
      </c>
    </row>
    <row r="2093" spans="1:10" x14ac:dyDescent="0.35">
      <c r="A2093" t="s">
        <v>4345</v>
      </c>
      <c r="B2093">
        <v>903375773</v>
      </c>
      <c r="C2093">
        <v>58</v>
      </c>
      <c r="D2093" s="1">
        <v>23521.5</v>
      </c>
      <c r="E2093" t="s">
        <v>11</v>
      </c>
      <c r="F2093" t="s">
        <v>166</v>
      </c>
      <c r="G2093" t="s">
        <v>2756</v>
      </c>
      <c r="H2093" s="3">
        <v>592417.13670000003</v>
      </c>
      <c r="I2093" s="3">
        <v>305050.6152</v>
      </c>
      <c r="J2093" t="s">
        <v>4346</v>
      </c>
    </row>
    <row r="2094" spans="1:10" x14ac:dyDescent="0.35">
      <c r="A2094" t="s">
        <v>4347</v>
      </c>
      <c r="B2094">
        <v>556345845</v>
      </c>
      <c r="C2094">
        <v>69</v>
      </c>
      <c r="D2094" s="1">
        <v>19503.75</v>
      </c>
      <c r="E2094" t="s">
        <v>11</v>
      </c>
      <c r="F2094" t="s">
        <v>66</v>
      </c>
      <c r="G2094" t="s">
        <v>2800</v>
      </c>
      <c r="H2094" s="3">
        <v>105668.6603</v>
      </c>
      <c r="I2094" s="3">
        <v>34195.071400000001</v>
      </c>
      <c r="J2094" t="s">
        <v>4348</v>
      </c>
    </row>
    <row r="2095" spans="1:10" x14ac:dyDescent="0.35">
      <c r="A2095" t="s">
        <v>4349</v>
      </c>
      <c r="B2095">
        <v>413993051</v>
      </c>
      <c r="C2095">
        <v>41</v>
      </c>
      <c r="D2095" s="1">
        <v>29730.75</v>
      </c>
      <c r="E2095" t="s">
        <v>11</v>
      </c>
      <c r="F2095" t="s">
        <v>555</v>
      </c>
      <c r="G2095" t="s">
        <v>2743</v>
      </c>
      <c r="H2095" s="3">
        <v>437621.19050000003</v>
      </c>
      <c r="I2095" s="3">
        <v>125699.7037</v>
      </c>
      <c r="J2095" t="s">
        <v>4350</v>
      </c>
    </row>
    <row r="2096" spans="1:10" x14ac:dyDescent="0.35">
      <c r="A2096" t="s">
        <v>4351</v>
      </c>
      <c r="B2096">
        <v>81563994</v>
      </c>
      <c r="C2096">
        <v>73</v>
      </c>
      <c r="D2096" s="1">
        <v>18042.75</v>
      </c>
      <c r="E2096" t="s">
        <v>11</v>
      </c>
      <c r="F2096" t="s">
        <v>90</v>
      </c>
      <c r="G2096" t="s">
        <v>2756</v>
      </c>
      <c r="H2096" s="3">
        <v>2737514.2274000002</v>
      </c>
      <c r="I2096" s="3">
        <v>809926.62309999997</v>
      </c>
      <c r="J2096" t="s">
        <v>4352</v>
      </c>
    </row>
    <row r="2097" spans="1:10" x14ac:dyDescent="0.35">
      <c r="A2097" t="s">
        <v>4353</v>
      </c>
      <c r="B2097">
        <v>656387474</v>
      </c>
      <c r="C2097">
        <v>20</v>
      </c>
      <c r="D2097" s="1">
        <v>37401</v>
      </c>
      <c r="E2097" t="s">
        <v>11</v>
      </c>
      <c r="F2097" t="s">
        <v>160</v>
      </c>
      <c r="G2097" t="s">
        <v>2749</v>
      </c>
      <c r="H2097" s="3">
        <v>255753.3677</v>
      </c>
      <c r="I2097" s="3">
        <v>169395.0877</v>
      </c>
      <c r="J2097" t="s">
        <v>4354</v>
      </c>
    </row>
    <row r="2098" spans="1:10" x14ac:dyDescent="0.35">
      <c r="A2098" t="s">
        <v>4355</v>
      </c>
      <c r="B2098">
        <v>131682984</v>
      </c>
      <c r="C2098">
        <v>24</v>
      </c>
      <c r="D2098" s="1">
        <v>35940</v>
      </c>
      <c r="E2098" t="s">
        <v>11</v>
      </c>
      <c r="F2098" t="s">
        <v>1694</v>
      </c>
      <c r="G2098" t="s">
        <v>2800</v>
      </c>
      <c r="H2098" s="3">
        <v>2326151.8251</v>
      </c>
      <c r="I2098" s="3">
        <v>785451.42669999995</v>
      </c>
      <c r="J2098" t="s">
        <v>4356</v>
      </c>
    </row>
    <row r="2099" spans="1:10" x14ac:dyDescent="0.35">
      <c r="A2099" t="s">
        <v>4357</v>
      </c>
      <c r="B2099">
        <v>363651535</v>
      </c>
      <c r="C2099">
        <v>79</v>
      </c>
      <c r="D2099" s="1">
        <v>15851.25</v>
      </c>
      <c r="E2099" t="s">
        <v>11</v>
      </c>
      <c r="F2099" t="s">
        <v>378</v>
      </c>
      <c r="G2099" t="s">
        <v>2800</v>
      </c>
      <c r="H2099" s="3">
        <v>904884.79460000002</v>
      </c>
      <c r="I2099" s="3">
        <v>210404.1067</v>
      </c>
      <c r="J2099" t="s">
        <v>4358</v>
      </c>
    </row>
    <row r="2100" spans="1:10" x14ac:dyDescent="0.35">
      <c r="A2100" t="s">
        <v>4359</v>
      </c>
      <c r="B2100">
        <v>174453542</v>
      </c>
      <c r="C2100">
        <v>41</v>
      </c>
      <c r="D2100" s="1">
        <v>29730.75</v>
      </c>
      <c r="E2100" t="s">
        <v>11</v>
      </c>
      <c r="F2100" t="s">
        <v>250</v>
      </c>
      <c r="G2100" t="s">
        <v>2756</v>
      </c>
      <c r="H2100" s="3">
        <v>333106.93930000003</v>
      </c>
      <c r="I2100" s="3">
        <v>302426.03700000001</v>
      </c>
      <c r="J2100" t="s">
        <v>4360</v>
      </c>
    </row>
    <row r="2101" spans="1:10" x14ac:dyDescent="0.35">
      <c r="A2101" t="s">
        <v>4361</v>
      </c>
      <c r="B2101">
        <v>660681947</v>
      </c>
      <c r="C2101">
        <v>32</v>
      </c>
      <c r="D2101" s="1">
        <v>33018</v>
      </c>
      <c r="E2101" t="s">
        <v>11</v>
      </c>
      <c r="F2101" t="s">
        <v>1694</v>
      </c>
      <c r="G2101" t="s">
        <v>2749</v>
      </c>
      <c r="H2101" s="3">
        <v>504571.63829999999</v>
      </c>
      <c r="I2101" s="3">
        <v>173423.1409</v>
      </c>
      <c r="J2101" t="s">
        <v>4362</v>
      </c>
    </row>
    <row r="2102" spans="1:10" x14ac:dyDescent="0.35">
      <c r="A2102" t="s">
        <v>4363</v>
      </c>
      <c r="B2102">
        <v>400996340</v>
      </c>
      <c r="C2102">
        <v>54</v>
      </c>
      <c r="D2102" s="1">
        <v>24982.5</v>
      </c>
      <c r="E2102" t="s">
        <v>11</v>
      </c>
      <c r="F2102" t="s">
        <v>90</v>
      </c>
      <c r="G2102" t="s">
        <v>2771</v>
      </c>
      <c r="H2102" s="3">
        <v>450061.72519999999</v>
      </c>
      <c r="I2102" s="3">
        <v>223579.05059999999</v>
      </c>
      <c r="J2102" t="s">
        <v>4364</v>
      </c>
    </row>
    <row r="2103" spans="1:10" x14ac:dyDescent="0.35">
      <c r="A2103" t="s">
        <v>4365</v>
      </c>
      <c r="B2103">
        <v>880548397</v>
      </c>
      <c r="C2103">
        <v>66</v>
      </c>
      <c r="D2103" s="1">
        <v>20599.5</v>
      </c>
      <c r="E2103" t="s">
        <v>11</v>
      </c>
      <c r="F2103" t="s">
        <v>381</v>
      </c>
      <c r="G2103" t="s">
        <v>2759</v>
      </c>
      <c r="H2103" s="3">
        <v>411362.39669999998</v>
      </c>
      <c r="I2103" s="3">
        <v>223841.3432</v>
      </c>
      <c r="J2103" t="s">
        <v>2829</v>
      </c>
    </row>
    <row r="2104" spans="1:10" x14ac:dyDescent="0.35">
      <c r="A2104" t="s">
        <v>4366</v>
      </c>
      <c r="B2104">
        <v>692934406</v>
      </c>
      <c r="C2104">
        <v>49</v>
      </c>
      <c r="D2104" s="1">
        <v>26808.75</v>
      </c>
      <c r="E2104" t="s">
        <v>11</v>
      </c>
      <c r="F2104" t="s">
        <v>1169</v>
      </c>
      <c r="G2104" t="s">
        <v>2740</v>
      </c>
      <c r="H2104" s="3">
        <v>1184493.5155</v>
      </c>
      <c r="I2104" s="3">
        <v>134911.80379999999</v>
      </c>
      <c r="J2104" t="s">
        <v>4367</v>
      </c>
    </row>
    <row r="2105" spans="1:10" x14ac:dyDescent="0.35">
      <c r="A2105" t="s">
        <v>4368</v>
      </c>
      <c r="B2105">
        <v>172161705</v>
      </c>
      <c r="C2105">
        <v>51</v>
      </c>
      <c r="D2105" s="1">
        <v>26078.25</v>
      </c>
      <c r="E2105" t="s">
        <v>11</v>
      </c>
      <c r="F2105" t="s">
        <v>147</v>
      </c>
      <c r="G2105" t="s">
        <v>2734</v>
      </c>
      <c r="H2105" s="3">
        <v>1980580.4461999999</v>
      </c>
      <c r="I2105" s="3">
        <v>1199179.567</v>
      </c>
      <c r="J2105" t="s">
        <v>4369</v>
      </c>
    </row>
    <row r="2106" spans="1:10" x14ac:dyDescent="0.35">
      <c r="A2106" t="s">
        <v>4370</v>
      </c>
      <c r="B2106">
        <v>666033769</v>
      </c>
      <c r="C2106">
        <v>72</v>
      </c>
      <c r="D2106" s="1">
        <v>18408</v>
      </c>
      <c r="E2106" t="s">
        <v>11</v>
      </c>
      <c r="F2106" t="s">
        <v>45</v>
      </c>
      <c r="G2106" t="s">
        <v>2740</v>
      </c>
      <c r="H2106" s="3">
        <v>1217834.1943999999</v>
      </c>
      <c r="I2106" s="3">
        <v>839167.43130000005</v>
      </c>
      <c r="J2106" t="s">
        <v>4371</v>
      </c>
    </row>
    <row r="2107" spans="1:10" x14ac:dyDescent="0.35">
      <c r="A2107" t="s">
        <v>4372</v>
      </c>
      <c r="B2107">
        <v>360093656</v>
      </c>
      <c r="C2107">
        <v>65</v>
      </c>
      <c r="D2107" s="1">
        <v>20964.75</v>
      </c>
      <c r="E2107" t="s">
        <v>11</v>
      </c>
      <c r="F2107" t="s">
        <v>676</v>
      </c>
      <c r="G2107" t="s">
        <v>2756</v>
      </c>
      <c r="H2107" s="3">
        <v>537259.31909999996</v>
      </c>
      <c r="I2107" s="3">
        <v>233017.04180000001</v>
      </c>
      <c r="J2107" t="s">
        <v>4373</v>
      </c>
    </row>
    <row r="2108" spans="1:10" x14ac:dyDescent="0.35">
      <c r="A2108" t="s">
        <v>4374</v>
      </c>
      <c r="B2108">
        <v>411531900</v>
      </c>
      <c r="C2108">
        <v>57</v>
      </c>
      <c r="D2108" s="1">
        <v>23886.75</v>
      </c>
      <c r="E2108" t="s">
        <v>11</v>
      </c>
      <c r="F2108" t="s">
        <v>1475</v>
      </c>
      <c r="G2108" t="s">
        <v>2771</v>
      </c>
      <c r="H2108" s="3">
        <v>75741.152600000001</v>
      </c>
      <c r="I2108" s="3">
        <v>87806.585300000006</v>
      </c>
      <c r="J2108" t="s">
        <v>4375</v>
      </c>
    </row>
    <row r="2109" spans="1:10" x14ac:dyDescent="0.35">
      <c r="A2109" t="s">
        <v>4376</v>
      </c>
      <c r="B2109">
        <v>48323194</v>
      </c>
      <c r="C2109">
        <v>43</v>
      </c>
      <c r="D2109" s="1">
        <v>29000.25</v>
      </c>
      <c r="E2109" t="s">
        <v>11</v>
      </c>
      <c r="F2109" t="s">
        <v>558</v>
      </c>
      <c r="G2109" t="s">
        <v>2776</v>
      </c>
      <c r="H2109" s="3">
        <v>1059510.1573000001</v>
      </c>
      <c r="I2109" s="3">
        <v>266864.12089999998</v>
      </c>
      <c r="J2109" t="s">
        <v>4377</v>
      </c>
    </row>
    <row r="2110" spans="1:10" x14ac:dyDescent="0.35">
      <c r="A2110" t="s">
        <v>4378</v>
      </c>
      <c r="B2110">
        <v>840316438</v>
      </c>
      <c r="C2110">
        <v>65</v>
      </c>
      <c r="D2110" s="1">
        <v>20964.75</v>
      </c>
      <c r="E2110" t="s">
        <v>11</v>
      </c>
      <c r="F2110" t="s">
        <v>1475</v>
      </c>
      <c r="G2110" t="s">
        <v>2740</v>
      </c>
      <c r="H2110" s="3">
        <v>3368735.5392</v>
      </c>
      <c r="I2110" s="3">
        <v>188649.19020000001</v>
      </c>
      <c r="J2110" t="s">
        <v>4379</v>
      </c>
    </row>
    <row r="2111" spans="1:10" x14ac:dyDescent="0.35">
      <c r="A2111" t="s">
        <v>4380</v>
      </c>
      <c r="B2111">
        <v>457250107</v>
      </c>
      <c r="C2111">
        <v>76</v>
      </c>
      <c r="D2111" s="1">
        <v>16947</v>
      </c>
      <c r="E2111" t="s">
        <v>11</v>
      </c>
      <c r="F2111" t="s">
        <v>28</v>
      </c>
      <c r="G2111" t="s">
        <v>2734</v>
      </c>
      <c r="H2111" s="3">
        <v>2109610.0907000001</v>
      </c>
      <c r="I2111" s="3">
        <v>1112372.3714999999</v>
      </c>
      <c r="J2111" t="s">
        <v>4381</v>
      </c>
    </row>
    <row r="2112" spans="1:10" x14ac:dyDescent="0.35">
      <c r="A2112" t="s">
        <v>4382</v>
      </c>
      <c r="B2112">
        <v>787970771</v>
      </c>
      <c r="C2112">
        <v>84</v>
      </c>
      <c r="D2112" s="1">
        <v>14025</v>
      </c>
      <c r="E2112" t="s">
        <v>11</v>
      </c>
      <c r="F2112" t="s">
        <v>665</v>
      </c>
      <c r="G2112" t="s">
        <v>2781</v>
      </c>
      <c r="H2112" s="3">
        <v>1589656.9421999999</v>
      </c>
      <c r="I2112" s="3">
        <v>976377.38699999999</v>
      </c>
      <c r="J2112" t="s">
        <v>4383</v>
      </c>
    </row>
    <row r="2113" spans="1:10" x14ac:dyDescent="0.35">
      <c r="A2113" t="s">
        <v>4384</v>
      </c>
      <c r="B2113">
        <v>704149278</v>
      </c>
      <c r="C2113">
        <v>47</v>
      </c>
      <c r="D2113" s="1">
        <v>27539.25</v>
      </c>
      <c r="E2113" t="s">
        <v>11</v>
      </c>
      <c r="F2113" t="s">
        <v>220</v>
      </c>
      <c r="G2113" t="s">
        <v>2746</v>
      </c>
      <c r="H2113" s="3">
        <v>189929.59330000001</v>
      </c>
      <c r="I2113" s="3">
        <v>107263.208</v>
      </c>
      <c r="J2113" t="s">
        <v>4385</v>
      </c>
    </row>
    <row r="2114" spans="1:10" x14ac:dyDescent="0.35">
      <c r="A2114" t="s">
        <v>4386</v>
      </c>
      <c r="B2114">
        <v>146068290</v>
      </c>
      <c r="C2114">
        <v>30</v>
      </c>
      <c r="D2114" s="1">
        <v>33748.5</v>
      </c>
      <c r="E2114" t="s">
        <v>11</v>
      </c>
      <c r="F2114" t="s">
        <v>150</v>
      </c>
      <c r="G2114" t="s">
        <v>2771</v>
      </c>
      <c r="H2114" s="3">
        <v>631578.06610000005</v>
      </c>
      <c r="I2114" s="3">
        <v>482477.67450000002</v>
      </c>
      <c r="J2114" t="s">
        <v>4387</v>
      </c>
    </row>
    <row r="2115" spans="1:10" x14ac:dyDescent="0.35">
      <c r="A2115" t="s">
        <v>4388</v>
      </c>
      <c r="B2115">
        <v>245309141</v>
      </c>
      <c r="C2115">
        <v>58</v>
      </c>
      <c r="D2115" s="1">
        <v>23521.5</v>
      </c>
      <c r="E2115" t="s">
        <v>11</v>
      </c>
      <c r="F2115" t="s">
        <v>16</v>
      </c>
      <c r="G2115" t="s">
        <v>2746</v>
      </c>
      <c r="H2115" s="3">
        <v>817895.51500000001</v>
      </c>
      <c r="I2115" s="3">
        <v>280915.6519</v>
      </c>
      <c r="J2115" t="s">
        <v>4389</v>
      </c>
    </row>
    <row r="2116" spans="1:10" x14ac:dyDescent="0.35">
      <c r="A2116" t="s">
        <v>4390</v>
      </c>
      <c r="B2116">
        <v>112752941</v>
      </c>
      <c r="C2116">
        <v>33</v>
      </c>
      <c r="D2116" s="1">
        <v>32652.75</v>
      </c>
      <c r="E2116" t="s">
        <v>11</v>
      </c>
      <c r="F2116" t="s">
        <v>1364</v>
      </c>
      <c r="G2116" t="s">
        <v>2749</v>
      </c>
      <c r="H2116" s="3">
        <v>67947.491200000004</v>
      </c>
      <c r="I2116" s="3">
        <v>28701.0203</v>
      </c>
      <c r="J2116" t="s">
        <v>4391</v>
      </c>
    </row>
    <row r="2117" spans="1:10" x14ac:dyDescent="0.35">
      <c r="A2117" t="s">
        <v>4392</v>
      </c>
      <c r="B2117">
        <v>691955540</v>
      </c>
      <c r="C2117">
        <v>47</v>
      </c>
      <c r="D2117" s="1">
        <v>27539.25</v>
      </c>
      <c r="E2117" t="s">
        <v>11</v>
      </c>
      <c r="F2117" t="s">
        <v>1432</v>
      </c>
      <c r="G2117" t="s">
        <v>2734</v>
      </c>
      <c r="H2117" s="3">
        <v>324926.87</v>
      </c>
      <c r="I2117" s="3">
        <v>40940.785600000003</v>
      </c>
      <c r="J2117" t="s">
        <v>4393</v>
      </c>
    </row>
    <row r="2118" spans="1:10" x14ac:dyDescent="0.35">
      <c r="A2118" t="s">
        <v>4394</v>
      </c>
      <c r="B2118">
        <v>29289013</v>
      </c>
      <c r="C2118">
        <v>35</v>
      </c>
      <c r="D2118" s="1">
        <v>31922.25</v>
      </c>
      <c r="E2118" t="s">
        <v>11</v>
      </c>
      <c r="F2118" t="s">
        <v>290</v>
      </c>
      <c r="G2118" t="s">
        <v>2746</v>
      </c>
      <c r="H2118" s="3">
        <v>22559.040000000001</v>
      </c>
      <c r="I2118" s="3">
        <v>18114.909100000001</v>
      </c>
      <c r="J2118" t="s">
        <v>4395</v>
      </c>
    </row>
    <row r="2119" spans="1:10" x14ac:dyDescent="0.35">
      <c r="A2119" t="s">
        <v>4396</v>
      </c>
      <c r="B2119">
        <v>919570593</v>
      </c>
      <c r="C2119">
        <v>46</v>
      </c>
      <c r="D2119" s="1">
        <v>27904.5</v>
      </c>
      <c r="E2119" t="s">
        <v>11</v>
      </c>
      <c r="F2119" t="s">
        <v>550</v>
      </c>
      <c r="G2119" t="s">
        <v>2746</v>
      </c>
      <c r="H2119" s="3">
        <v>744622.59400000004</v>
      </c>
      <c r="I2119" s="3">
        <v>202606.6128</v>
      </c>
      <c r="J2119" t="s">
        <v>3906</v>
      </c>
    </row>
    <row r="2120" spans="1:10" x14ac:dyDescent="0.35">
      <c r="A2120" t="s">
        <v>4397</v>
      </c>
      <c r="B2120">
        <v>508139626</v>
      </c>
      <c r="C2120">
        <v>56</v>
      </c>
      <c r="D2120" s="1">
        <v>24252</v>
      </c>
      <c r="E2120" t="s">
        <v>11</v>
      </c>
      <c r="F2120" t="s">
        <v>1093</v>
      </c>
      <c r="G2120" t="s">
        <v>2734</v>
      </c>
      <c r="H2120" s="3">
        <v>699992.06400000001</v>
      </c>
      <c r="I2120" s="3">
        <v>208160.14</v>
      </c>
      <c r="J2120" t="s">
        <v>4398</v>
      </c>
    </row>
    <row r="2121" spans="1:10" x14ac:dyDescent="0.35">
      <c r="A2121" t="s">
        <v>4399</v>
      </c>
      <c r="B2121">
        <v>22939715</v>
      </c>
      <c r="C2121">
        <v>32</v>
      </c>
      <c r="D2121" s="1">
        <v>33018</v>
      </c>
      <c r="E2121" t="s">
        <v>11</v>
      </c>
      <c r="F2121" t="s">
        <v>45</v>
      </c>
      <c r="G2121" t="s">
        <v>2756</v>
      </c>
      <c r="H2121" s="3">
        <v>1066417.1032</v>
      </c>
      <c r="I2121" s="3">
        <v>182791.79089999999</v>
      </c>
      <c r="J2121" t="s">
        <v>4400</v>
      </c>
    </row>
    <row r="2122" spans="1:10" x14ac:dyDescent="0.35">
      <c r="A2122" t="s">
        <v>4401</v>
      </c>
      <c r="B2122">
        <v>258831671</v>
      </c>
      <c r="C2122">
        <v>30</v>
      </c>
      <c r="D2122" s="1">
        <v>33748.5</v>
      </c>
      <c r="E2122" t="s">
        <v>11</v>
      </c>
      <c r="F2122" t="s">
        <v>883</v>
      </c>
      <c r="G2122" t="s">
        <v>2771</v>
      </c>
      <c r="H2122" s="3">
        <v>36372.038399999998</v>
      </c>
      <c r="I2122" s="3">
        <v>24082.1181</v>
      </c>
      <c r="J2122" t="s">
        <v>4402</v>
      </c>
    </row>
    <row r="2123" spans="1:10" x14ac:dyDescent="0.35">
      <c r="A2123" t="s">
        <v>4403</v>
      </c>
      <c r="B2123">
        <v>486687485</v>
      </c>
      <c r="C2123">
        <v>81</v>
      </c>
      <c r="D2123" s="1">
        <v>15120.75</v>
      </c>
      <c r="E2123" t="s">
        <v>11</v>
      </c>
      <c r="F2123" t="s">
        <v>738</v>
      </c>
      <c r="G2123" t="s">
        <v>2734</v>
      </c>
      <c r="H2123" s="3">
        <v>544795.89119999995</v>
      </c>
      <c r="I2123" s="3">
        <v>189588.97010000001</v>
      </c>
      <c r="J2123" t="s">
        <v>4404</v>
      </c>
    </row>
    <row r="2124" spans="1:10" x14ac:dyDescent="0.35">
      <c r="A2124" t="s">
        <v>4405</v>
      </c>
      <c r="B2124">
        <v>359412416</v>
      </c>
      <c r="C2124">
        <v>65</v>
      </c>
      <c r="D2124" s="1">
        <v>20964.75</v>
      </c>
      <c r="E2124" t="s">
        <v>11</v>
      </c>
      <c r="F2124" t="s">
        <v>708</v>
      </c>
      <c r="G2124" t="s">
        <v>2743</v>
      </c>
      <c r="H2124" s="3">
        <v>950183.95979999995</v>
      </c>
      <c r="I2124" s="3">
        <v>270691.94199999998</v>
      </c>
      <c r="J2124" t="s">
        <v>4406</v>
      </c>
    </row>
    <row r="2125" spans="1:10" x14ac:dyDescent="0.35">
      <c r="A2125" t="s">
        <v>4407</v>
      </c>
      <c r="B2125">
        <v>527005460</v>
      </c>
      <c r="C2125">
        <v>48</v>
      </c>
      <c r="D2125" s="1">
        <v>27174</v>
      </c>
      <c r="E2125" t="s">
        <v>11</v>
      </c>
      <c r="F2125" t="s">
        <v>130</v>
      </c>
      <c r="G2125" t="s">
        <v>2756</v>
      </c>
      <c r="H2125" s="3">
        <v>612080.09770000004</v>
      </c>
      <c r="I2125" s="3">
        <v>509153.99709999998</v>
      </c>
      <c r="J2125" t="s">
        <v>556</v>
      </c>
    </row>
    <row r="2126" spans="1:10" x14ac:dyDescent="0.35">
      <c r="A2126" t="s">
        <v>4408</v>
      </c>
      <c r="B2126">
        <v>802815139</v>
      </c>
      <c r="C2126">
        <v>40</v>
      </c>
      <c r="D2126" s="1">
        <v>30096</v>
      </c>
      <c r="E2126" t="s">
        <v>11</v>
      </c>
      <c r="F2126" t="s">
        <v>1567</v>
      </c>
      <c r="G2126" t="s">
        <v>2800</v>
      </c>
      <c r="H2126" s="3">
        <v>46784.322</v>
      </c>
      <c r="I2126" s="3">
        <v>26755.792399999998</v>
      </c>
      <c r="J2126" t="s">
        <v>4409</v>
      </c>
    </row>
    <row r="2127" spans="1:10" x14ac:dyDescent="0.35">
      <c r="A2127" t="s">
        <v>4410</v>
      </c>
      <c r="B2127">
        <v>779440324</v>
      </c>
      <c r="C2127">
        <v>62</v>
      </c>
      <c r="D2127" s="1">
        <v>22060.5</v>
      </c>
      <c r="E2127" t="s">
        <v>11</v>
      </c>
      <c r="F2127" t="s">
        <v>558</v>
      </c>
      <c r="G2127" t="s">
        <v>2767</v>
      </c>
      <c r="H2127" s="3">
        <v>505043.45280000003</v>
      </c>
      <c r="I2127" s="3">
        <v>81215.443499999994</v>
      </c>
      <c r="J2127" t="s">
        <v>4411</v>
      </c>
    </row>
    <row r="2128" spans="1:10" x14ac:dyDescent="0.35">
      <c r="A2128" t="s">
        <v>4412</v>
      </c>
      <c r="B2128">
        <v>258758482</v>
      </c>
      <c r="C2128">
        <v>63</v>
      </c>
      <c r="D2128" s="1">
        <v>21695.25</v>
      </c>
      <c r="E2128" t="s">
        <v>11</v>
      </c>
      <c r="F2128" t="s">
        <v>250</v>
      </c>
      <c r="G2128" t="s">
        <v>2749</v>
      </c>
      <c r="H2128" s="3">
        <v>160252.62909999999</v>
      </c>
      <c r="I2128" s="3">
        <v>139241.72889999999</v>
      </c>
      <c r="J2128" t="s">
        <v>4413</v>
      </c>
    </row>
    <row r="2129" spans="1:10" x14ac:dyDescent="0.35">
      <c r="A2129" t="s">
        <v>4414</v>
      </c>
      <c r="B2129">
        <v>180113498</v>
      </c>
      <c r="C2129">
        <v>76</v>
      </c>
      <c r="D2129" s="1">
        <v>16947</v>
      </c>
      <c r="E2129" t="s">
        <v>11</v>
      </c>
      <c r="F2129" t="s">
        <v>217</v>
      </c>
      <c r="G2129" t="s">
        <v>2764</v>
      </c>
      <c r="H2129" s="3">
        <v>3760505.4471999998</v>
      </c>
      <c r="I2129" s="3">
        <v>471906.56589999999</v>
      </c>
      <c r="J2129" t="s">
        <v>4415</v>
      </c>
    </row>
    <row r="2130" spans="1:10" x14ac:dyDescent="0.35">
      <c r="A2130" t="s">
        <v>4416</v>
      </c>
      <c r="B2130">
        <v>293263284</v>
      </c>
      <c r="C2130">
        <v>38</v>
      </c>
      <c r="D2130" s="1">
        <v>30826.5</v>
      </c>
      <c r="E2130" t="s">
        <v>11</v>
      </c>
      <c r="F2130" t="s">
        <v>75</v>
      </c>
      <c r="G2130" t="s">
        <v>2771</v>
      </c>
      <c r="H2130" s="3">
        <v>461512.76370000001</v>
      </c>
      <c r="I2130" s="3">
        <v>265160.06060000003</v>
      </c>
      <c r="J2130" t="s">
        <v>4417</v>
      </c>
    </row>
    <row r="2131" spans="1:10" x14ac:dyDescent="0.35">
      <c r="A2131" t="s">
        <v>4418</v>
      </c>
      <c r="B2131">
        <v>77112347</v>
      </c>
      <c r="C2131">
        <v>25</v>
      </c>
      <c r="D2131" s="1">
        <v>35574.75</v>
      </c>
      <c r="E2131" t="s">
        <v>11</v>
      </c>
      <c r="F2131" t="s">
        <v>1215</v>
      </c>
      <c r="G2131" t="s">
        <v>2764</v>
      </c>
      <c r="H2131" s="3">
        <v>37664.3128</v>
      </c>
      <c r="I2131" s="3">
        <v>22403.772300000001</v>
      </c>
      <c r="J2131" t="s">
        <v>4419</v>
      </c>
    </row>
    <row r="2132" spans="1:10" x14ac:dyDescent="0.35">
      <c r="A2132" t="s">
        <v>4420</v>
      </c>
      <c r="B2132">
        <v>853402528</v>
      </c>
      <c r="C2132">
        <v>64</v>
      </c>
      <c r="D2132" s="1">
        <v>21330</v>
      </c>
      <c r="E2132" t="s">
        <v>11</v>
      </c>
      <c r="F2132" t="s">
        <v>157</v>
      </c>
      <c r="G2132" t="s">
        <v>2781</v>
      </c>
      <c r="H2132" s="3">
        <v>578948.64489999996</v>
      </c>
      <c r="I2132" s="3">
        <v>110458.40330000001</v>
      </c>
      <c r="J2132" t="s">
        <v>4421</v>
      </c>
    </row>
    <row r="2133" spans="1:10" x14ac:dyDescent="0.35">
      <c r="A2133" t="s">
        <v>4422</v>
      </c>
      <c r="B2133">
        <v>418330740</v>
      </c>
      <c r="C2133">
        <v>83</v>
      </c>
      <c r="D2133" s="1">
        <v>14390.25</v>
      </c>
      <c r="E2133" t="s">
        <v>11</v>
      </c>
      <c r="F2133" t="s">
        <v>223</v>
      </c>
      <c r="G2133" t="s">
        <v>2749</v>
      </c>
      <c r="H2133" s="3">
        <v>880756.76159999997</v>
      </c>
      <c r="I2133" s="3">
        <v>550252.7868</v>
      </c>
      <c r="J2133" t="s">
        <v>4423</v>
      </c>
    </row>
    <row r="2134" spans="1:10" x14ac:dyDescent="0.35">
      <c r="A2134" t="s">
        <v>4424</v>
      </c>
      <c r="B2134">
        <v>273442631</v>
      </c>
      <c r="C2134">
        <v>19</v>
      </c>
      <c r="D2134" s="1">
        <v>37766.25</v>
      </c>
      <c r="E2134" t="s">
        <v>11</v>
      </c>
      <c r="F2134" t="s">
        <v>208</v>
      </c>
      <c r="G2134" t="s">
        <v>2743</v>
      </c>
      <c r="H2134" s="3">
        <v>1838008.1189999999</v>
      </c>
      <c r="I2134" s="3">
        <v>362031.90220000001</v>
      </c>
      <c r="J2134" t="s">
        <v>4425</v>
      </c>
    </row>
    <row r="2135" spans="1:10" x14ac:dyDescent="0.35">
      <c r="A2135" t="s">
        <v>4426</v>
      </c>
      <c r="B2135">
        <v>325802789</v>
      </c>
      <c r="C2135">
        <v>69</v>
      </c>
      <c r="D2135" s="1">
        <v>19503.75</v>
      </c>
      <c r="E2135" t="s">
        <v>11</v>
      </c>
      <c r="F2135" t="s">
        <v>144</v>
      </c>
      <c r="G2135" t="s">
        <v>2781</v>
      </c>
      <c r="H2135" s="3">
        <v>1156977.9648</v>
      </c>
      <c r="I2135" s="3">
        <v>115945.7203</v>
      </c>
      <c r="J2135" t="s">
        <v>4427</v>
      </c>
    </row>
    <row r="2136" spans="1:10" x14ac:dyDescent="0.35">
      <c r="A2136" t="s">
        <v>4428</v>
      </c>
      <c r="B2136">
        <v>844252745</v>
      </c>
      <c r="C2136">
        <v>26</v>
      </c>
      <c r="D2136" s="1">
        <v>35209.5</v>
      </c>
      <c r="E2136" t="s">
        <v>11</v>
      </c>
      <c r="F2136" t="s">
        <v>169</v>
      </c>
      <c r="G2136" t="s">
        <v>2767</v>
      </c>
      <c r="H2136" s="3">
        <v>81313.251099999994</v>
      </c>
      <c r="I2136" s="3">
        <v>36534.232799999998</v>
      </c>
      <c r="J2136" t="s">
        <v>4429</v>
      </c>
    </row>
    <row r="2137" spans="1:10" x14ac:dyDescent="0.35">
      <c r="A2137" t="s">
        <v>4430</v>
      </c>
      <c r="B2137">
        <v>303021938</v>
      </c>
      <c r="C2137">
        <v>47</v>
      </c>
      <c r="D2137" s="1">
        <v>27539.25</v>
      </c>
      <c r="E2137" t="s">
        <v>11</v>
      </c>
      <c r="F2137" t="s">
        <v>118</v>
      </c>
      <c r="G2137" t="s">
        <v>2746</v>
      </c>
      <c r="H2137" s="3">
        <v>113852.1566</v>
      </c>
      <c r="I2137" s="3">
        <v>110734.3591</v>
      </c>
      <c r="J2137" t="s">
        <v>4431</v>
      </c>
    </row>
    <row r="2138" spans="1:10" x14ac:dyDescent="0.35">
      <c r="A2138" t="s">
        <v>4432</v>
      </c>
      <c r="B2138">
        <v>72496093</v>
      </c>
      <c r="C2138">
        <v>36</v>
      </c>
      <c r="D2138" s="1">
        <v>31557</v>
      </c>
      <c r="E2138" t="s">
        <v>11</v>
      </c>
      <c r="F2138" t="s">
        <v>16</v>
      </c>
      <c r="G2138" t="s">
        <v>2800</v>
      </c>
      <c r="H2138" s="3">
        <v>811860.8702</v>
      </c>
      <c r="I2138" s="3">
        <v>332664.94199999998</v>
      </c>
      <c r="J2138" t="s">
        <v>4433</v>
      </c>
    </row>
    <row r="2139" spans="1:10" x14ac:dyDescent="0.35">
      <c r="A2139" t="s">
        <v>4434</v>
      </c>
      <c r="B2139">
        <v>302995517</v>
      </c>
      <c r="C2139">
        <v>75</v>
      </c>
      <c r="D2139" s="1">
        <v>17312.25</v>
      </c>
      <c r="E2139" t="s">
        <v>11</v>
      </c>
      <c r="F2139" t="s">
        <v>997</v>
      </c>
      <c r="G2139" t="s">
        <v>2740</v>
      </c>
      <c r="H2139" s="3">
        <v>1015453.7567</v>
      </c>
      <c r="I2139" s="3">
        <v>469209.66690000001</v>
      </c>
      <c r="J2139" t="s">
        <v>4435</v>
      </c>
    </row>
    <row r="2140" spans="1:10" x14ac:dyDescent="0.35">
      <c r="A2140" t="s">
        <v>4436</v>
      </c>
      <c r="B2140">
        <v>79104040</v>
      </c>
      <c r="C2140">
        <v>54</v>
      </c>
      <c r="D2140" s="1">
        <v>24982.5</v>
      </c>
      <c r="E2140" t="s">
        <v>11</v>
      </c>
      <c r="F2140" t="s">
        <v>60</v>
      </c>
      <c r="G2140" t="s">
        <v>2746</v>
      </c>
      <c r="H2140" s="3">
        <v>1559826.7252</v>
      </c>
      <c r="I2140" s="3">
        <v>428352.41609999997</v>
      </c>
      <c r="J2140" t="s">
        <v>4437</v>
      </c>
    </row>
    <row r="2141" spans="1:10" x14ac:dyDescent="0.35">
      <c r="A2141" t="s">
        <v>4438</v>
      </c>
      <c r="B2141">
        <v>885948947</v>
      </c>
      <c r="C2141">
        <v>39</v>
      </c>
      <c r="D2141" s="1">
        <v>30461.25</v>
      </c>
      <c r="E2141" t="s">
        <v>11</v>
      </c>
      <c r="F2141" t="s">
        <v>344</v>
      </c>
      <c r="G2141" t="s">
        <v>2756</v>
      </c>
      <c r="H2141" s="3">
        <v>1418385.1359000001</v>
      </c>
      <c r="I2141" s="3">
        <v>563747.99049999996</v>
      </c>
      <c r="J2141" t="s">
        <v>4439</v>
      </c>
    </row>
    <row r="2142" spans="1:10" x14ac:dyDescent="0.35">
      <c r="A2142" t="s">
        <v>4440</v>
      </c>
      <c r="B2142">
        <v>321800259</v>
      </c>
      <c r="C2142">
        <v>29</v>
      </c>
      <c r="D2142" s="1">
        <v>34113.75</v>
      </c>
      <c r="E2142" t="s">
        <v>11</v>
      </c>
      <c r="F2142" t="s">
        <v>341</v>
      </c>
      <c r="G2142" t="s">
        <v>2767</v>
      </c>
      <c r="H2142" s="3">
        <v>2683281.65</v>
      </c>
      <c r="I2142" s="3">
        <v>453282.93589999998</v>
      </c>
      <c r="J2142" t="s">
        <v>4441</v>
      </c>
    </row>
    <row r="2143" spans="1:10" x14ac:dyDescent="0.35">
      <c r="A2143" t="s">
        <v>4442</v>
      </c>
      <c r="B2143">
        <v>229770404</v>
      </c>
      <c r="C2143">
        <v>44</v>
      </c>
      <c r="D2143" s="1">
        <v>28635</v>
      </c>
      <c r="E2143" t="s">
        <v>11</v>
      </c>
      <c r="F2143" t="s">
        <v>941</v>
      </c>
      <c r="G2143" t="s">
        <v>2764</v>
      </c>
      <c r="H2143" s="3">
        <v>493046.84820000001</v>
      </c>
      <c r="I2143" s="3">
        <v>250145.80910000001</v>
      </c>
      <c r="J2143" t="s">
        <v>4443</v>
      </c>
    </row>
    <row r="2144" spans="1:10" x14ac:dyDescent="0.35">
      <c r="A2144" t="s">
        <v>4444</v>
      </c>
      <c r="B2144">
        <v>672710860</v>
      </c>
      <c r="C2144">
        <v>53</v>
      </c>
      <c r="D2144" s="1">
        <v>25347.75</v>
      </c>
      <c r="E2144" t="s">
        <v>11</v>
      </c>
      <c r="F2144" t="s">
        <v>87</v>
      </c>
      <c r="G2144" t="s">
        <v>2764</v>
      </c>
      <c r="H2144" s="3">
        <v>103189.393</v>
      </c>
      <c r="I2144" s="3">
        <v>14446.514999999999</v>
      </c>
      <c r="J2144" t="s">
        <v>4445</v>
      </c>
    </row>
    <row r="2145" spans="1:10" x14ac:dyDescent="0.35">
      <c r="A2145" t="s">
        <v>4446</v>
      </c>
      <c r="B2145">
        <v>746114879</v>
      </c>
      <c r="C2145">
        <v>81</v>
      </c>
      <c r="D2145" s="1">
        <v>15120.75</v>
      </c>
      <c r="E2145" t="s">
        <v>11</v>
      </c>
      <c r="F2145" t="s">
        <v>687</v>
      </c>
      <c r="G2145" t="s">
        <v>2764</v>
      </c>
      <c r="H2145" s="3">
        <v>1506304.1902000001</v>
      </c>
      <c r="I2145" s="3">
        <v>129405.2236</v>
      </c>
      <c r="J2145" t="s">
        <v>4447</v>
      </c>
    </row>
    <row r="2146" spans="1:10" x14ac:dyDescent="0.35">
      <c r="A2146" t="s">
        <v>4448</v>
      </c>
      <c r="B2146">
        <v>627584820</v>
      </c>
      <c r="C2146">
        <v>61</v>
      </c>
      <c r="D2146" s="1">
        <v>22425.75</v>
      </c>
      <c r="E2146" t="s">
        <v>11</v>
      </c>
      <c r="F2146" t="s">
        <v>482</v>
      </c>
      <c r="G2146" t="s">
        <v>2781</v>
      </c>
      <c r="H2146" s="3">
        <v>270551.97560000001</v>
      </c>
      <c r="I2146" s="3">
        <v>197156.08069999999</v>
      </c>
      <c r="J2146" t="s">
        <v>4449</v>
      </c>
    </row>
    <row r="2147" spans="1:10" x14ac:dyDescent="0.35">
      <c r="A2147" t="s">
        <v>4450</v>
      </c>
      <c r="B2147">
        <v>705446342</v>
      </c>
      <c r="C2147">
        <v>56</v>
      </c>
      <c r="D2147" s="1">
        <v>24252</v>
      </c>
      <c r="E2147" t="s">
        <v>11</v>
      </c>
      <c r="F2147" t="s">
        <v>1602</v>
      </c>
      <c r="G2147" t="s">
        <v>2771</v>
      </c>
      <c r="H2147" s="3">
        <v>122739.52</v>
      </c>
      <c r="I2147" s="3">
        <v>45953.676299999999</v>
      </c>
      <c r="J2147" t="s">
        <v>4451</v>
      </c>
    </row>
    <row r="2148" spans="1:10" x14ac:dyDescent="0.35">
      <c r="A2148" t="s">
        <v>4452</v>
      </c>
      <c r="B2148">
        <v>130741238</v>
      </c>
      <c r="C2148">
        <v>37</v>
      </c>
      <c r="D2148" s="1">
        <v>31191.75</v>
      </c>
      <c r="E2148" t="s">
        <v>11</v>
      </c>
      <c r="F2148" t="s">
        <v>121</v>
      </c>
      <c r="G2148" t="s">
        <v>2781</v>
      </c>
      <c r="H2148" s="3">
        <v>49633.476199999997</v>
      </c>
      <c r="I2148" s="3">
        <v>15755.743</v>
      </c>
      <c r="J2148" t="s">
        <v>2028</v>
      </c>
    </row>
    <row r="2149" spans="1:10" x14ac:dyDescent="0.35">
      <c r="A2149" t="s">
        <v>4453</v>
      </c>
      <c r="B2149">
        <v>894921</v>
      </c>
      <c r="C2149">
        <v>69</v>
      </c>
      <c r="D2149" s="1">
        <v>19503.75</v>
      </c>
      <c r="E2149" t="s">
        <v>11</v>
      </c>
      <c r="F2149" t="s">
        <v>883</v>
      </c>
      <c r="G2149" t="s">
        <v>2771</v>
      </c>
      <c r="H2149" s="3">
        <v>106324.3409</v>
      </c>
      <c r="I2149" s="3">
        <v>78330.084099999993</v>
      </c>
      <c r="J2149" t="s">
        <v>4454</v>
      </c>
    </row>
    <row r="2150" spans="1:10" x14ac:dyDescent="0.35">
      <c r="A2150" t="s">
        <v>4455</v>
      </c>
      <c r="B2150">
        <v>139612789</v>
      </c>
      <c r="C2150">
        <v>37</v>
      </c>
      <c r="D2150" s="1">
        <v>31191.75</v>
      </c>
      <c r="E2150" t="s">
        <v>11</v>
      </c>
      <c r="F2150" t="s">
        <v>864</v>
      </c>
      <c r="G2150" t="s">
        <v>2749</v>
      </c>
      <c r="H2150" s="3">
        <v>352507.06079999998</v>
      </c>
      <c r="I2150" s="3">
        <v>44944.650199999996</v>
      </c>
      <c r="J2150" t="s">
        <v>4456</v>
      </c>
    </row>
    <row r="2151" spans="1:10" x14ac:dyDescent="0.35">
      <c r="A2151" t="s">
        <v>4457</v>
      </c>
      <c r="B2151">
        <v>728217456</v>
      </c>
      <c r="C2151">
        <v>36</v>
      </c>
      <c r="D2151" s="1">
        <v>31557</v>
      </c>
      <c r="E2151" t="s">
        <v>11</v>
      </c>
      <c r="F2151" t="s">
        <v>840</v>
      </c>
      <c r="G2151" t="s">
        <v>2743</v>
      </c>
      <c r="H2151" s="3">
        <v>472148.79509999999</v>
      </c>
      <c r="I2151" s="3">
        <v>109569.7369</v>
      </c>
      <c r="J2151" t="s">
        <v>4458</v>
      </c>
    </row>
    <row r="2152" spans="1:10" x14ac:dyDescent="0.35">
      <c r="A2152" t="s">
        <v>4459</v>
      </c>
      <c r="B2152">
        <v>857034108</v>
      </c>
      <c r="C2152">
        <v>17</v>
      </c>
      <c r="D2152" s="1">
        <v>38496.75</v>
      </c>
      <c r="E2152" t="s">
        <v>11</v>
      </c>
      <c r="F2152" t="s">
        <v>183</v>
      </c>
      <c r="G2152" t="s">
        <v>2756</v>
      </c>
      <c r="H2152" s="3">
        <v>507901.82400000002</v>
      </c>
      <c r="I2152" s="3">
        <v>134086.0815</v>
      </c>
      <c r="J2152" t="s">
        <v>4460</v>
      </c>
    </row>
    <row r="2153" spans="1:10" x14ac:dyDescent="0.35">
      <c r="A2153" t="s">
        <v>4461</v>
      </c>
      <c r="B2153">
        <v>590212625</v>
      </c>
      <c r="C2153">
        <v>53</v>
      </c>
      <c r="D2153" s="1">
        <v>25347.75</v>
      </c>
      <c r="E2153" t="s">
        <v>11</v>
      </c>
      <c r="F2153" t="s">
        <v>1070</v>
      </c>
      <c r="G2153" t="s">
        <v>2781</v>
      </c>
      <c r="H2153" s="3">
        <v>248082.59820000001</v>
      </c>
      <c r="I2153" s="3">
        <v>59827.455600000001</v>
      </c>
      <c r="J2153" t="s">
        <v>4462</v>
      </c>
    </row>
    <row r="2154" spans="1:10" x14ac:dyDescent="0.35">
      <c r="A2154" t="s">
        <v>4463</v>
      </c>
      <c r="B2154">
        <v>742082111</v>
      </c>
      <c r="C2154">
        <v>76</v>
      </c>
      <c r="D2154" s="1">
        <v>16947</v>
      </c>
      <c r="E2154" t="s">
        <v>11</v>
      </c>
      <c r="F2154" t="s">
        <v>51</v>
      </c>
      <c r="G2154" t="s">
        <v>2743</v>
      </c>
      <c r="H2154" s="3">
        <v>855843.87719999999</v>
      </c>
      <c r="I2154" s="3">
        <v>185162.13519999999</v>
      </c>
      <c r="J2154" t="s">
        <v>4464</v>
      </c>
    </row>
    <row r="2155" spans="1:10" x14ac:dyDescent="0.35">
      <c r="A2155" t="s">
        <v>4465</v>
      </c>
      <c r="B2155">
        <v>984535903</v>
      </c>
      <c r="C2155">
        <v>43</v>
      </c>
      <c r="D2155" s="1">
        <v>29000.25</v>
      </c>
      <c r="E2155" t="s">
        <v>11</v>
      </c>
      <c r="F2155" t="s">
        <v>54</v>
      </c>
      <c r="G2155" t="s">
        <v>2776</v>
      </c>
      <c r="H2155" s="3">
        <v>1675743.2943</v>
      </c>
      <c r="I2155" s="3">
        <v>237955.5478</v>
      </c>
      <c r="J2155" t="s">
        <v>4466</v>
      </c>
    </row>
    <row r="2156" spans="1:10" x14ac:dyDescent="0.35">
      <c r="A2156" t="s">
        <v>1029</v>
      </c>
      <c r="B2156">
        <v>22150365</v>
      </c>
      <c r="C2156">
        <v>78</v>
      </c>
      <c r="D2156" s="1">
        <v>16216.5</v>
      </c>
      <c r="E2156" t="s">
        <v>11</v>
      </c>
      <c r="F2156" t="s">
        <v>266</v>
      </c>
      <c r="G2156" t="s">
        <v>2771</v>
      </c>
      <c r="H2156" s="3">
        <v>226275.7978</v>
      </c>
      <c r="I2156" s="3">
        <v>152815.0969</v>
      </c>
      <c r="J2156" t="s">
        <v>4467</v>
      </c>
    </row>
    <row r="2157" spans="1:10" x14ac:dyDescent="0.35">
      <c r="A2157" t="s">
        <v>4468</v>
      </c>
      <c r="B2157">
        <v>862357043</v>
      </c>
      <c r="C2157">
        <v>30</v>
      </c>
      <c r="D2157" s="1">
        <v>33748.5</v>
      </c>
      <c r="E2157" t="s">
        <v>11</v>
      </c>
      <c r="F2157" t="s">
        <v>150</v>
      </c>
      <c r="G2157" t="s">
        <v>2740</v>
      </c>
      <c r="H2157" s="3">
        <v>219305.24040000001</v>
      </c>
      <c r="I2157" s="3">
        <v>92108.201000000001</v>
      </c>
      <c r="J2157" t="s">
        <v>3999</v>
      </c>
    </row>
    <row r="2158" spans="1:10" x14ac:dyDescent="0.35">
      <c r="A2158" t="s">
        <v>4469</v>
      </c>
      <c r="B2158">
        <v>544798090</v>
      </c>
      <c r="C2158">
        <v>25</v>
      </c>
      <c r="D2158" s="1">
        <v>35574.75</v>
      </c>
      <c r="E2158" t="s">
        <v>11</v>
      </c>
      <c r="F2158" t="s">
        <v>1308</v>
      </c>
      <c r="G2158" t="s">
        <v>2771</v>
      </c>
      <c r="H2158" s="3">
        <v>871947.69779999997</v>
      </c>
      <c r="I2158" s="3">
        <v>275820.19010000001</v>
      </c>
      <c r="J2158" t="s">
        <v>4470</v>
      </c>
    </row>
    <row r="2159" spans="1:10" x14ac:dyDescent="0.35">
      <c r="A2159" t="s">
        <v>4471</v>
      </c>
      <c r="B2159">
        <v>536399691</v>
      </c>
      <c r="C2159">
        <v>26</v>
      </c>
      <c r="D2159" s="1">
        <v>35209.5</v>
      </c>
      <c r="E2159" t="s">
        <v>11</v>
      </c>
      <c r="F2159" t="s">
        <v>33</v>
      </c>
      <c r="G2159" t="s">
        <v>2756</v>
      </c>
      <c r="H2159" s="3">
        <v>89287.596799999999</v>
      </c>
      <c r="I2159" s="3">
        <v>19377.622200000002</v>
      </c>
      <c r="J2159" t="s">
        <v>4472</v>
      </c>
    </row>
    <row r="2160" spans="1:10" x14ac:dyDescent="0.35">
      <c r="A2160" t="s">
        <v>4473</v>
      </c>
      <c r="B2160">
        <v>20851629</v>
      </c>
      <c r="C2160">
        <v>80</v>
      </c>
      <c r="D2160" s="1">
        <v>15486</v>
      </c>
      <c r="E2160" t="s">
        <v>11</v>
      </c>
      <c r="F2160" t="s">
        <v>941</v>
      </c>
      <c r="G2160" t="s">
        <v>2756</v>
      </c>
      <c r="H2160" s="3">
        <v>322644.27100000001</v>
      </c>
      <c r="I2160" s="3">
        <v>368275.38939999999</v>
      </c>
      <c r="J2160" t="s">
        <v>4474</v>
      </c>
    </row>
    <row r="2161" spans="1:10" x14ac:dyDescent="0.35">
      <c r="A2161" t="s">
        <v>4475</v>
      </c>
      <c r="B2161">
        <v>437316053</v>
      </c>
      <c r="C2161">
        <v>38</v>
      </c>
      <c r="D2161" s="1">
        <v>30826.5</v>
      </c>
      <c r="E2161" t="s">
        <v>11</v>
      </c>
      <c r="F2161" t="s">
        <v>612</v>
      </c>
      <c r="G2161" t="s">
        <v>2756</v>
      </c>
      <c r="H2161" s="3">
        <v>156565.3426</v>
      </c>
      <c r="I2161" s="3">
        <v>104514.7513</v>
      </c>
      <c r="J2161" t="s">
        <v>4476</v>
      </c>
    </row>
    <row r="2162" spans="1:10" x14ac:dyDescent="0.35">
      <c r="A2162" t="s">
        <v>4477</v>
      </c>
      <c r="B2162">
        <v>147858758</v>
      </c>
      <c r="C2162">
        <v>27</v>
      </c>
      <c r="D2162" s="1">
        <v>34844.25</v>
      </c>
      <c r="E2162" t="s">
        <v>11</v>
      </c>
      <c r="F2162" t="s">
        <v>214</v>
      </c>
      <c r="G2162" t="s">
        <v>2767</v>
      </c>
      <c r="H2162" s="3">
        <v>478960.24329999997</v>
      </c>
      <c r="I2162" s="3">
        <v>236227.92249999999</v>
      </c>
      <c r="J2162" t="s">
        <v>4478</v>
      </c>
    </row>
    <row r="2163" spans="1:10" x14ac:dyDescent="0.35">
      <c r="A2163" t="s">
        <v>4479</v>
      </c>
      <c r="B2163">
        <v>281654787</v>
      </c>
      <c r="C2163">
        <v>65</v>
      </c>
      <c r="D2163" s="1">
        <v>20964.75</v>
      </c>
      <c r="E2163" t="s">
        <v>11</v>
      </c>
      <c r="F2163" t="s">
        <v>175</v>
      </c>
      <c r="G2163" t="s">
        <v>2749</v>
      </c>
      <c r="H2163" s="3">
        <v>216390.40470000001</v>
      </c>
      <c r="I2163" s="3">
        <v>18547.749</v>
      </c>
      <c r="J2163" t="s">
        <v>4480</v>
      </c>
    </row>
    <row r="2164" spans="1:10" x14ac:dyDescent="0.35">
      <c r="A2164" t="s">
        <v>4481</v>
      </c>
      <c r="B2164">
        <v>900493888</v>
      </c>
      <c r="C2164">
        <v>27</v>
      </c>
      <c r="D2164" s="1">
        <v>34844.25</v>
      </c>
      <c r="E2164" t="s">
        <v>11</v>
      </c>
      <c r="F2164" t="s">
        <v>136</v>
      </c>
      <c r="G2164" t="s">
        <v>2740</v>
      </c>
      <c r="H2164" s="3">
        <v>2674642.6856999998</v>
      </c>
      <c r="I2164" s="3">
        <v>1166950.2677</v>
      </c>
      <c r="J2164" t="s">
        <v>4482</v>
      </c>
    </row>
    <row r="2165" spans="1:10" x14ac:dyDescent="0.35">
      <c r="A2165" t="s">
        <v>4483</v>
      </c>
      <c r="B2165">
        <v>545977137</v>
      </c>
      <c r="C2165">
        <v>53</v>
      </c>
      <c r="D2165" s="1">
        <v>25347.75</v>
      </c>
      <c r="E2165" t="s">
        <v>11</v>
      </c>
      <c r="F2165" t="s">
        <v>1499</v>
      </c>
      <c r="G2165" t="s">
        <v>2746</v>
      </c>
      <c r="H2165" s="3">
        <v>2262231.9007000001</v>
      </c>
      <c r="I2165" s="3">
        <v>385691.99619999999</v>
      </c>
      <c r="J2165" t="s">
        <v>4484</v>
      </c>
    </row>
    <row r="2166" spans="1:10" x14ac:dyDescent="0.35">
      <c r="A2166" t="s">
        <v>4485</v>
      </c>
      <c r="B2166">
        <v>759196811</v>
      </c>
      <c r="C2166">
        <v>20</v>
      </c>
      <c r="D2166" s="1">
        <v>37401</v>
      </c>
      <c r="E2166" t="s">
        <v>11</v>
      </c>
      <c r="F2166" t="s">
        <v>950</v>
      </c>
      <c r="G2166" t="s">
        <v>2756</v>
      </c>
      <c r="H2166" s="3">
        <v>54859.2402</v>
      </c>
      <c r="I2166" s="3">
        <v>57497.708400000003</v>
      </c>
      <c r="J2166" t="s">
        <v>4486</v>
      </c>
    </row>
    <row r="2167" spans="1:10" x14ac:dyDescent="0.35">
      <c r="A2167" t="s">
        <v>4487</v>
      </c>
      <c r="B2167">
        <v>202717733</v>
      </c>
      <c r="C2167">
        <v>49</v>
      </c>
      <c r="D2167" s="1">
        <v>26808.75</v>
      </c>
      <c r="E2167" t="s">
        <v>11</v>
      </c>
      <c r="F2167" t="s">
        <v>1475</v>
      </c>
      <c r="G2167" t="s">
        <v>2781</v>
      </c>
      <c r="H2167" s="3">
        <v>859290.27520000003</v>
      </c>
      <c r="I2167" s="3">
        <v>266305.26439999999</v>
      </c>
      <c r="J2167" t="s">
        <v>4488</v>
      </c>
    </row>
    <row r="2168" spans="1:10" x14ac:dyDescent="0.35">
      <c r="A2168" t="s">
        <v>4489</v>
      </c>
      <c r="B2168">
        <v>931693559</v>
      </c>
      <c r="C2168">
        <v>17</v>
      </c>
      <c r="D2168" s="1">
        <v>38496.75</v>
      </c>
      <c r="E2168" t="s">
        <v>11</v>
      </c>
      <c r="F2168" t="s">
        <v>393</v>
      </c>
      <c r="G2168" t="s">
        <v>2756</v>
      </c>
      <c r="H2168" s="3">
        <v>796059.42760000005</v>
      </c>
      <c r="I2168" s="3">
        <v>299355.37079999998</v>
      </c>
      <c r="J2168" t="s">
        <v>4490</v>
      </c>
    </row>
    <row r="2169" spans="1:10" x14ac:dyDescent="0.35">
      <c r="A2169" t="s">
        <v>4491</v>
      </c>
      <c r="B2169">
        <v>563666327</v>
      </c>
      <c r="C2169">
        <v>20</v>
      </c>
      <c r="D2169" s="1">
        <v>37401</v>
      </c>
      <c r="E2169" t="s">
        <v>11</v>
      </c>
      <c r="F2169" t="s">
        <v>323</v>
      </c>
      <c r="G2169" t="s">
        <v>2800</v>
      </c>
      <c r="H2169" s="3">
        <v>781027.69389999995</v>
      </c>
      <c r="I2169" s="3">
        <v>567065.48529999994</v>
      </c>
      <c r="J2169" t="s">
        <v>4492</v>
      </c>
    </row>
    <row r="2170" spans="1:10" x14ac:dyDescent="0.35">
      <c r="A2170" t="s">
        <v>1130</v>
      </c>
      <c r="B2170">
        <v>394162382</v>
      </c>
      <c r="C2170">
        <v>70</v>
      </c>
      <c r="D2170" s="1">
        <v>19138.5</v>
      </c>
      <c r="E2170" t="s">
        <v>11</v>
      </c>
      <c r="F2170" t="s">
        <v>406</v>
      </c>
      <c r="G2170" t="s">
        <v>2756</v>
      </c>
      <c r="H2170" s="3">
        <v>599215.26029999997</v>
      </c>
      <c r="I2170" s="3">
        <v>97707.861499999999</v>
      </c>
      <c r="J2170" t="s">
        <v>4493</v>
      </c>
    </row>
    <row r="2171" spans="1:10" x14ac:dyDescent="0.35">
      <c r="A2171" t="s">
        <v>4494</v>
      </c>
      <c r="B2171">
        <v>942656359</v>
      </c>
      <c r="C2171">
        <v>27</v>
      </c>
      <c r="D2171" s="1">
        <v>34844.25</v>
      </c>
      <c r="E2171" t="s">
        <v>11</v>
      </c>
      <c r="F2171" t="s">
        <v>300</v>
      </c>
      <c r="G2171" t="s">
        <v>2743</v>
      </c>
      <c r="H2171" s="3">
        <v>502316.837</v>
      </c>
      <c r="I2171" s="3">
        <v>121007.5616</v>
      </c>
      <c r="J2171" t="s">
        <v>4495</v>
      </c>
    </row>
    <row r="2172" spans="1:10" x14ac:dyDescent="0.35">
      <c r="A2172" t="s">
        <v>4496</v>
      </c>
      <c r="B2172">
        <v>935754456</v>
      </c>
      <c r="C2172">
        <v>38</v>
      </c>
      <c r="D2172" s="1">
        <v>30826.5</v>
      </c>
      <c r="E2172" t="s">
        <v>11</v>
      </c>
      <c r="F2172" t="s">
        <v>237</v>
      </c>
      <c r="G2172" t="s">
        <v>2740</v>
      </c>
      <c r="H2172" s="3">
        <v>309391.56689999998</v>
      </c>
      <c r="I2172" s="3">
        <v>182541.0245</v>
      </c>
      <c r="J2172" t="s">
        <v>4497</v>
      </c>
    </row>
    <row r="2173" spans="1:10" x14ac:dyDescent="0.35">
      <c r="A2173" t="s">
        <v>4498</v>
      </c>
      <c r="B2173">
        <v>475711203</v>
      </c>
      <c r="C2173">
        <v>62</v>
      </c>
      <c r="D2173" s="1">
        <v>22060.5</v>
      </c>
      <c r="E2173" t="s">
        <v>11</v>
      </c>
      <c r="F2173" t="s">
        <v>175</v>
      </c>
      <c r="G2173" t="s">
        <v>2800</v>
      </c>
      <c r="H2173" s="3">
        <v>837308.1496</v>
      </c>
      <c r="I2173" s="3">
        <v>319541.59899999999</v>
      </c>
      <c r="J2173" t="s">
        <v>4499</v>
      </c>
    </row>
    <row r="2174" spans="1:10" x14ac:dyDescent="0.35">
      <c r="A2174" t="s">
        <v>4500</v>
      </c>
      <c r="B2174">
        <v>952383149</v>
      </c>
      <c r="C2174">
        <v>39</v>
      </c>
      <c r="D2174" s="1">
        <v>30461.25</v>
      </c>
      <c r="E2174" t="s">
        <v>11</v>
      </c>
      <c r="F2174" t="s">
        <v>186</v>
      </c>
      <c r="G2174" t="s">
        <v>2800</v>
      </c>
      <c r="H2174" s="3">
        <v>827644.32180000003</v>
      </c>
      <c r="I2174" s="3">
        <v>253758.87220000001</v>
      </c>
      <c r="J2174" t="s">
        <v>4501</v>
      </c>
    </row>
    <row r="2175" spans="1:10" x14ac:dyDescent="0.35">
      <c r="A2175" t="s">
        <v>4502</v>
      </c>
      <c r="B2175">
        <v>133928758</v>
      </c>
      <c r="C2175">
        <v>49</v>
      </c>
      <c r="D2175" s="1">
        <v>26808.75</v>
      </c>
      <c r="E2175" t="s">
        <v>11</v>
      </c>
      <c r="F2175" t="s">
        <v>293</v>
      </c>
      <c r="G2175" t="s">
        <v>2756</v>
      </c>
      <c r="H2175" s="3">
        <v>193940.5692</v>
      </c>
      <c r="I2175" s="3">
        <v>131879.5871</v>
      </c>
      <c r="J2175" t="s">
        <v>4503</v>
      </c>
    </row>
    <row r="2176" spans="1:10" x14ac:dyDescent="0.35">
      <c r="A2176" t="s">
        <v>4504</v>
      </c>
      <c r="B2176">
        <v>536584783</v>
      </c>
      <c r="C2176">
        <v>18</v>
      </c>
      <c r="D2176" s="1">
        <v>38131.5</v>
      </c>
      <c r="E2176" t="s">
        <v>11</v>
      </c>
      <c r="F2176" t="s">
        <v>883</v>
      </c>
      <c r="G2176" t="s">
        <v>2771</v>
      </c>
      <c r="H2176" s="3">
        <v>1531869.0895</v>
      </c>
      <c r="I2176" s="3">
        <v>283495.2536</v>
      </c>
      <c r="J2176" t="s">
        <v>4505</v>
      </c>
    </row>
    <row r="2177" spans="1:10" x14ac:dyDescent="0.35">
      <c r="A2177" t="s">
        <v>4506</v>
      </c>
      <c r="B2177">
        <v>336150608</v>
      </c>
      <c r="C2177">
        <v>63</v>
      </c>
      <c r="D2177" s="1">
        <v>21695.25</v>
      </c>
      <c r="E2177" t="s">
        <v>11</v>
      </c>
      <c r="F2177" t="s">
        <v>2538</v>
      </c>
      <c r="G2177" t="s">
        <v>2749</v>
      </c>
      <c r="H2177" s="3">
        <v>807585.35129999998</v>
      </c>
      <c r="I2177" s="3">
        <v>306661.17719999998</v>
      </c>
      <c r="J2177" t="s">
        <v>4507</v>
      </c>
    </row>
    <row r="2178" spans="1:10" x14ac:dyDescent="0.35">
      <c r="A2178" t="s">
        <v>4508</v>
      </c>
      <c r="B2178">
        <v>652999055</v>
      </c>
      <c r="C2178">
        <v>27</v>
      </c>
      <c r="D2178" s="1">
        <v>34844.25</v>
      </c>
      <c r="E2178" t="s">
        <v>11</v>
      </c>
      <c r="F2178" t="s">
        <v>121</v>
      </c>
      <c r="G2178" t="s">
        <v>2771</v>
      </c>
      <c r="H2178" s="3">
        <v>1616824.9007000001</v>
      </c>
      <c r="I2178" s="3">
        <v>404752.4498</v>
      </c>
      <c r="J2178" t="s">
        <v>4509</v>
      </c>
    </row>
    <row r="2179" spans="1:10" x14ac:dyDescent="0.35">
      <c r="A2179" t="s">
        <v>4510</v>
      </c>
      <c r="B2179">
        <v>716576434</v>
      </c>
      <c r="C2179">
        <v>81</v>
      </c>
      <c r="D2179" s="1">
        <v>15120.75</v>
      </c>
      <c r="E2179" t="s">
        <v>11</v>
      </c>
      <c r="F2179" t="s">
        <v>157</v>
      </c>
      <c r="G2179" t="s">
        <v>2746</v>
      </c>
      <c r="H2179" s="3">
        <v>186137.93590000001</v>
      </c>
      <c r="I2179" s="3">
        <v>122414.7769</v>
      </c>
      <c r="J2179" t="s">
        <v>4511</v>
      </c>
    </row>
    <row r="2180" spans="1:10" x14ac:dyDescent="0.35">
      <c r="A2180" t="s">
        <v>4512</v>
      </c>
      <c r="B2180">
        <v>15447086</v>
      </c>
      <c r="C2180">
        <v>55</v>
      </c>
      <c r="D2180" s="1">
        <v>24617.25</v>
      </c>
      <c r="E2180" t="s">
        <v>11</v>
      </c>
      <c r="F2180" t="s">
        <v>199</v>
      </c>
      <c r="G2180" t="s">
        <v>2749</v>
      </c>
      <c r="H2180" s="3">
        <v>729409.64399999997</v>
      </c>
      <c r="I2180" s="3">
        <v>178782.9596</v>
      </c>
      <c r="J2180" t="s">
        <v>4513</v>
      </c>
    </row>
    <row r="2181" spans="1:10" x14ac:dyDescent="0.35">
      <c r="A2181" t="s">
        <v>4514</v>
      </c>
      <c r="B2181">
        <v>113298775</v>
      </c>
      <c r="C2181">
        <v>85</v>
      </c>
      <c r="D2181" s="1">
        <v>13659.75</v>
      </c>
      <c r="E2181" t="s">
        <v>11</v>
      </c>
      <c r="F2181" t="s">
        <v>1475</v>
      </c>
      <c r="G2181" t="s">
        <v>2734</v>
      </c>
      <c r="H2181" s="3">
        <v>599816.80160000001</v>
      </c>
      <c r="I2181" s="3">
        <v>206879.48920000001</v>
      </c>
      <c r="J2181" t="s">
        <v>4515</v>
      </c>
    </row>
    <row r="2182" spans="1:10" x14ac:dyDescent="0.35">
      <c r="A2182" t="s">
        <v>4516</v>
      </c>
      <c r="B2182">
        <v>43919263</v>
      </c>
      <c r="C2182">
        <v>51</v>
      </c>
      <c r="D2182" s="1">
        <v>26078.25</v>
      </c>
      <c r="E2182" t="s">
        <v>11</v>
      </c>
      <c r="F2182" t="s">
        <v>150</v>
      </c>
      <c r="G2182" t="s">
        <v>2743</v>
      </c>
      <c r="H2182" s="3">
        <v>489611.49119999999</v>
      </c>
      <c r="I2182" s="3">
        <v>172063.4669</v>
      </c>
      <c r="J2182" t="s">
        <v>4517</v>
      </c>
    </row>
    <row r="2183" spans="1:10" x14ac:dyDescent="0.35">
      <c r="A2183" t="s">
        <v>4518</v>
      </c>
      <c r="B2183">
        <v>488680309</v>
      </c>
      <c r="C2183">
        <v>44</v>
      </c>
      <c r="D2183" s="1">
        <v>28635</v>
      </c>
      <c r="E2183" t="s">
        <v>11</v>
      </c>
      <c r="F2183" t="s">
        <v>514</v>
      </c>
      <c r="G2183" t="s">
        <v>2764</v>
      </c>
      <c r="H2183" s="3">
        <v>1763179.743</v>
      </c>
      <c r="I2183" s="3">
        <v>195798.2666</v>
      </c>
      <c r="J2183" t="s">
        <v>4519</v>
      </c>
    </row>
    <row r="2184" spans="1:10" x14ac:dyDescent="0.35">
      <c r="A2184" t="s">
        <v>4520</v>
      </c>
      <c r="B2184">
        <v>674880736</v>
      </c>
      <c r="C2184">
        <v>59</v>
      </c>
      <c r="D2184" s="1">
        <v>23156.25</v>
      </c>
      <c r="E2184" t="s">
        <v>11</v>
      </c>
      <c r="F2184" t="s">
        <v>393</v>
      </c>
      <c r="G2184" t="s">
        <v>2756</v>
      </c>
      <c r="H2184" s="3">
        <v>97270.637799999997</v>
      </c>
      <c r="I2184" s="3">
        <v>16587.2035</v>
      </c>
      <c r="J2184" t="s">
        <v>4521</v>
      </c>
    </row>
    <row r="2185" spans="1:10" x14ac:dyDescent="0.35">
      <c r="A2185" t="s">
        <v>4522</v>
      </c>
      <c r="B2185">
        <v>801227547</v>
      </c>
      <c r="C2185">
        <v>66</v>
      </c>
      <c r="D2185" s="1">
        <v>20599.5</v>
      </c>
      <c r="E2185" t="s">
        <v>11</v>
      </c>
      <c r="F2185" t="s">
        <v>424</v>
      </c>
      <c r="G2185" t="s">
        <v>2749</v>
      </c>
      <c r="H2185" s="3">
        <v>752092.2</v>
      </c>
      <c r="I2185" s="3">
        <v>526163.70310000004</v>
      </c>
      <c r="J2185" t="s">
        <v>4523</v>
      </c>
    </row>
    <row r="2186" spans="1:10" x14ac:dyDescent="0.35">
      <c r="A2186" t="s">
        <v>4524</v>
      </c>
      <c r="B2186">
        <v>376180406</v>
      </c>
      <c r="C2186">
        <v>47</v>
      </c>
      <c r="D2186" s="1">
        <v>27539.25</v>
      </c>
      <c r="E2186" t="s">
        <v>11</v>
      </c>
      <c r="F2186" t="s">
        <v>571</v>
      </c>
      <c r="G2186" t="s">
        <v>2771</v>
      </c>
      <c r="H2186" s="3">
        <v>227354.43410000001</v>
      </c>
      <c r="I2186" s="3">
        <v>48114.542999999998</v>
      </c>
      <c r="J2186" t="s">
        <v>4525</v>
      </c>
    </row>
    <row r="2187" spans="1:10" x14ac:dyDescent="0.35">
      <c r="A2187" t="s">
        <v>4526</v>
      </c>
      <c r="B2187">
        <v>309528570</v>
      </c>
      <c r="C2187">
        <v>80</v>
      </c>
      <c r="D2187" s="1">
        <v>15486</v>
      </c>
      <c r="E2187" t="s">
        <v>11</v>
      </c>
      <c r="F2187" t="s">
        <v>285</v>
      </c>
      <c r="G2187" t="s">
        <v>2756</v>
      </c>
      <c r="H2187" s="3">
        <v>1755886.4545</v>
      </c>
      <c r="I2187" s="3">
        <v>531125.37860000005</v>
      </c>
      <c r="J2187" t="s">
        <v>1530</v>
      </c>
    </row>
    <row r="2188" spans="1:10" x14ac:dyDescent="0.35">
      <c r="A2188" t="s">
        <v>4527</v>
      </c>
      <c r="B2188">
        <v>57782975</v>
      </c>
      <c r="C2188">
        <v>51</v>
      </c>
      <c r="D2188" s="1">
        <v>26078.25</v>
      </c>
      <c r="E2188" t="s">
        <v>11</v>
      </c>
      <c r="F2188" t="s">
        <v>547</v>
      </c>
      <c r="G2188" t="s">
        <v>2756</v>
      </c>
      <c r="H2188" s="3">
        <v>476989.0404</v>
      </c>
      <c r="I2188" s="3">
        <v>149745.65030000001</v>
      </c>
      <c r="J2188" t="s">
        <v>4528</v>
      </c>
    </row>
    <row r="2189" spans="1:10" x14ac:dyDescent="0.35">
      <c r="A2189" t="s">
        <v>4529</v>
      </c>
      <c r="B2189">
        <v>672546494</v>
      </c>
      <c r="C2189">
        <v>63</v>
      </c>
      <c r="D2189" s="1">
        <v>21695.25</v>
      </c>
      <c r="E2189" t="s">
        <v>11</v>
      </c>
      <c r="F2189" t="s">
        <v>660</v>
      </c>
      <c r="G2189" t="s">
        <v>2746</v>
      </c>
      <c r="H2189" s="3">
        <v>2263283.5414</v>
      </c>
      <c r="I2189" s="3">
        <v>283939.20789999998</v>
      </c>
      <c r="J2189" t="s">
        <v>1582</v>
      </c>
    </row>
    <row r="2190" spans="1:10" x14ac:dyDescent="0.35">
      <c r="A2190" t="s">
        <v>3028</v>
      </c>
      <c r="B2190">
        <v>805761085</v>
      </c>
      <c r="C2190">
        <v>54</v>
      </c>
      <c r="D2190" s="1">
        <v>24982.5</v>
      </c>
      <c r="E2190" t="s">
        <v>11</v>
      </c>
      <c r="F2190" t="s">
        <v>1070</v>
      </c>
      <c r="G2190" t="s">
        <v>2759</v>
      </c>
      <c r="H2190" s="3">
        <v>194535.84940000001</v>
      </c>
      <c r="I2190" s="3">
        <v>67931.918600000005</v>
      </c>
      <c r="J2190" t="s">
        <v>4530</v>
      </c>
    </row>
    <row r="2191" spans="1:10" x14ac:dyDescent="0.35">
      <c r="A2191" t="s">
        <v>4531</v>
      </c>
      <c r="B2191">
        <v>380427813</v>
      </c>
      <c r="C2191">
        <v>74</v>
      </c>
      <c r="D2191" s="1">
        <v>17677.5</v>
      </c>
      <c r="E2191" t="s">
        <v>11</v>
      </c>
      <c r="F2191" t="s">
        <v>250</v>
      </c>
      <c r="G2191" t="s">
        <v>2764</v>
      </c>
      <c r="H2191" s="3">
        <v>3144472.5855</v>
      </c>
      <c r="I2191" s="3">
        <v>1277139.6347000001</v>
      </c>
      <c r="J2191" t="s">
        <v>4532</v>
      </c>
    </row>
    <row r="2192" spans="1:10" x14ac:dyDescent="0.35">
      <c r="A2192" t="s">
        <v>4533</v>
      </c>
      <c r="B2192">
        <v>329720299</v>
      </c>
      <c r="C2192">
        <v>65</v>
      </c>
      <c r="D2192" s="1">
        <v>20964.75</v>
      </c>
      <c r="E2192" t="s">
        <v>11</v>
      </c>
      <c r="F2192" t="s">
        <v>81</v>
      </c>
      <c r="G2192" t="s">
        <v>2781</v>
      </c>
      <c r="H2192" s="3">
        <v>1827640.0682000001</v>
      </c>
      <c r="I2192" s="3">
        <v>649827.57979999995</v>
      </c>
      <c r="J2192" t="s">
        <v>4534</v>
      </c>
    </row>
    <row r="2193" spans="1:10" x14ac:dyDescent="0.35">
      <c r="A2193" t="s">
        <v>4535</v>
      </c>
      <c r="B2193">
        <v>243587919</v>
      </c>
      <c r="C2193">
        <v>73</v>
      </c>
      <c r="D2193" s="1">
        <v>18042.75</v>
      </c>
      <c r="E2193" t="s">
        <v>11</v>
      </c>
      <c r="F2193" t="s">
        <v>263</v>
      </c>
      <c r="G2193" t="s">
        <v>2767</v>
      </c>
      <c r="H2193" s="3">
        <v>93146.241699999999</v>
      </c>
      <c r="I2193" s="3">
        <v>12284.504300000001</v>
      </c>
      <c r="J2193" t="s">
        <v>4536</v>
      </c>
    </row>
    <row r="2194" spans="1:10" x14ac:dyDescent="0.35">
      <c r="A2194" t="s">
        <v>4537</v>
      </c>
      <c r="B2194">
        <v>514246525</v>
      </c>
      <c r="C2194">
        <v>42</v>
      </c>
      <c r="D2194" s="1">
        <v>29365.5</v>
      </c>
      <c r="E2194" t="s">
        <v>11</v>
      </c>
      <c r="F2194" t="s">
        <v>326</v>
      </c>
      <c r="G2194" t="s">
        <v>2743</v>
      </c>
      <c r="H2194" s="3">
        <v>565013.46100000001</v>
      </c>
      <c r="I2194" s="3">
        <v>275176.82610000001</v>
      </c>
      <c r="J2194" t="s">
        <v>4538</v>
      </c>
    </row>
    <row r="2195" spans="1:10" x14ac:dyDescent="0.35">
      <c r="A2195" t="s">
        <v>4539</v>
      </c>
      <c r="B2195">
        <v>421773020</v>
      </c>
      <c r="C2195">
        <v>18</v>
      </c>
      <c r="D2195" s="1">
        <v>38131.5</v>
      </c>
      <c r="E2195" t="s">
        <v>11</v>
      </c>
      <c r="F2195" t="s">
        <v>398</v>
      </c>
      <c r="G2195" t="s">
        <v>2759</v>
      </c>
      <c r="H2195" s="3">
        <v>230628.4026</v>
      </c>
      <c r="I2195" s="3">
        <v>102766.726</v>
      </c>
      <c r="J2195" t="s">
        <v>4540</v>
      </c>
    </row>
    <row r="2196" spans="1:10" x14ac:dyDescent="0.35">
      <c r="A2196" t="s">
        <v>4541</v>
      </c>
      <c r="B2196">
        <v>409206828</v>
      </c>
      <c r="C2196">
        <v>42</v>
      </c>
      <c r="D2196" s="1">
        <v>29365.5</v>
      </c>
      <c r="E2196" t="s">
        <v>11</v>
      </c>
      <c r="F2196" t="s">
        <v>42</v>
      </c>
      <c r="G2196" t="s">
        <v>2743</v>
      </c>
      <c r="H2196" s="3">
        <v>217684.77619999999</v>
      </c>
      <c r="I2196" s="3">
        <v>253034.18470000001</v>
      </c>
      <c r="J2196" t="s">
        <v>711</v>
      </c>
    </row>
    <row r="2197" spans="1:10" x14ac:dyDescent="0.35">
      <c r="A2197" t="s">
        <v>4542</v>
      </c>
      <c r="B2197">
        <v>787613810</v>
      </c>
      <c r="C2197">
        <v>40</v>
      </c>
      <c r="D2197" s="1">
        <v>30096</v>
      </c>
      <c r="E2197" t="s">
        <v>11</v>
      </c>
      <c r="F2197" t="s">
        <v>728</v>
      </c>
      <c r="G2197" t="s">
        <v>2743</v>
      </c>
      <c r="H2197" s="3">
        <v>2426964.8895999999</v>
      </c>
      <c r="I2197" s="3">
        <v>807724.25230000005</v>
      </c>
      <c r="J2197" t="s">
        <v>4543</v>
      </c>
    </row>
    <row r="2198" spans="1:10" x14ac:dyDescent="0.35">
      <c r="A2198" t="s">
        <v>4544</v>
      </c>
      <c r="B2198">
        <v>215038643</v>
      </c>
      <c r="C2198">
        <v>36</v>
      </c>
      <c r="D2198" s="1">
        <v>31557</v>
      </c>
      <c r="E2198" t="s">
        <v>11</v>
      </c>
      <c r="F2198" t="s">
        <v>905</v>
      </c>
      <c r="G2198" t="s">
        <v>2781</v>
      </c>
      <c r="H2198" s="3">
        <v>436763.03360000002</v>
      </c>
      <c r="I2198" s="3">
        <v>352549.66119999997</v>
      </c>
      <c r="J2198" t="s">
        <v>4545</v>
      </c>
    </row>
    <row r="2199" spans="1:10" x14ac:dyDescent="0.35">
      <c r="A2199" t="s">
        <v>4546</v>
      </c>
      <c r="B2199">
        <v>194747626</v>
      </c>
      <c r="C2199">
        <v>60</v>
      </c>
      <c r="D2199" s="1">
        <v>22791</v>
      </c>
      <c r="E2199" t="s">
        <v>11</v>
      </c>
      <c r="F2199" t="s">
        <v>728</v>
      </c>
      <c r="G2199" t="s">
        <v>2767</v>
      </c>
      <c r="H2199" s="3">
        <v>816157.07010000001</v>
      </c>
      <c r="I2199" s="3">
        <v>343339.29629999999</v>
      </c>
      <c r="J2199" t="s">
        <v>4547</v>
      </c>
    </row>
    <row r="2200" spans="1:10" x14ac:dyDescent="0.35">
      <c r="A2200" t="s">
        <v>4548</v>
      </c>
      <c r="B2200">
        <v>790370097</v>
      </c>
      <c r="C2200">
        <v>48</v>
      </c>
      <c r="D2200" s="1">
        <v>27174</v>
      </c>
      <c r="E2200" t="s">
        <v>11</v>
      </c>
      <c r="F2200" t="s">
        <v>2945</v>
      </c>
      <c r="G2200" t="s">
        <v>2746</v>
      </c>
      <c r="H2200" s="3">
        <v>243942.31690000001</v>
      </c>
      <c r="I2200" s="3">
        <v>180559.37349999999</v>
      </c>
      <c r="J2200" t="s">
        <v>4549</v>
      </c>
    </row>
    <row r="2201" spans="1:10" x14ac:dyDescent="0.35">
      <c r="A2201" t="s">
        <v>4550</v>
      </c>
      <c r="B2201">
        <v>866951616</v>
      </c>
      <c r="C2201">
        <v>48</v>
      </c>
      <c r="D2201" s="1">
        <v>27174</v>
      </c>
      <c r="E2201" t="s">
        <v>11</v>
      </c>
      <c r="F2201" t="s">
        <v>326</v>
      </c>
      <c r="G2201" t="s">
        <v>2756</v>
      </c>
      <c r="H2201" s="3">
        <v>633403.8996</v>
      </c>
      <c r="I2201" s="3">
        <v>342304.24190000002</v>
      </c>
      <c r="J2201" t="s">
        <v>4551</v>
      </c>
    </row>
    <row r="2202" spans="1:10" x14ac:dyDescent="0.35">
      <c r="A2202" t="s">
        <v>4552</v>
      </c>
      <c r="B2202">
        <v>916577954</v>
      </c>
      <c r="C2202">
        <v>28</v>
      </c>
      <c r="D2202" s="1">
        <v>34479</v>
      </c>
      <c r="E2202" t="s">
        <v>11</v>
      </c>
      <c r="F2202" t="s">
        <v>260</v>
      </c>
      <c r="G2202" t="s">
        <v>2743</v>
      </c>
      <c r="H2202" s="3">
        <v>413381.56790000002</v>
      </c>
      <c r="I2202" s="3">
        <v>41854.883699999998</v>
      </c>
      <c r="J2202" t="s">
        <v>4553</v>
      </c>
    </row>
    <row r="2203" spans="1:10" x14ac:dyDescent="0.35">
      <c r="A2203" t="s">
        <v>4554</v>
      </c>
      <c r="B2203">
        <v>406538868</v>
      </c>
      <c r="C2203">
        <v>42</v>
      </c>
      <c r="D2203" s="1">
        <v>29365.5</v>
      </c>
      <c r="E2203" t="s">
        <v>11</v>
      </c>
      <c r="F2203" t="s">
        <v>574</v>
      </c>
      <c r="G2203" t="s">
        <v>2749</v>
      </c>
      <c r="H2203" s="3">
        <v>42186.425300000003</v>
      </c>
      <c r="I2203" s="3">
        <v>8193.0478999999996</v>
      </c>
      <c r="J2203" t="s">
        <v>4555</v>
      </c>
    </row>
    <row r="2204" spans="1:10" x14ac:dyDescent="0.35">
      <c r="A2204" t="s">
        <v>4556</v>
      </c>
      <c r="B2204">
        <v>209733115</v>
      </c>
      <c r="C2204">
        <v>19</v>
      </c>
      <c r="D2204" s="1">
        <v>37766.25</v>
      </c>
      <c r="E2204" t="s">
        <v>11</v>
      </c>
      <c r="F2204" t="s">
        <v>968</v>
      </c>
      <c r="G2204" t="s">
        <v>2756</v>
      </c>
      <c r="H2204" s="3">
        <v>213097.67290000001</v>
      </c>
      <c r="I2204" s="3">
        <v>180641.25810000001</v>
      </c>
      <c r="J2204" t="s">
        <v>4557</v>
      </c>
    </row>
    <row r="2205" spans="1:10" x14ac:dyDescent="0.35">
      <c r="A2205" t="s">
        <v>4558</v>
      </c>
      <c r="B2205">
        <v>212433491</v>
      </c>
      <c r="C2205">
        <v>40</v>
      </c>
      <c r="D2205" s="1">
        <v>30096</v>
      </c>
      <c r="E2205" t="s">
        <v>11</v>
      </c>
      <c r="F2205" t="s">
        <v>220</v>
      </c>
      <c r="G2205" t="s">
        <v>2759</v>
      </c>
      <c r="H2205" s="3">
        <v>2796610.6575000002</v>
      </c>
      <c r="I2205" s="3">
        <v>1042762.8938</v>
      </c>
      <c r="J2205" t="s">
        <v>4559</v>
      </c>
    </row>
    <row r="2206" spans="1:10" x14ac:dyDescent="0.35">
      <c r="A2206" t="s">
        <v>4560</v>
      </c>
      <c r="B2206">
        <v>687320422</v>
      </c>
      <c r="C2206">
        <v>37</v>
      </c>
      <c r="D2206" s="1">
        <v>31191.75</v>
      </c>
      <c r="E2206" t="s">
        <v>11</v>
      </c>
      <c r="F2206" t="s">
        <v>127</v>
      </c>
      <c r="G2206" t="s">
        <v>2756</v>
      </c>
      <c r="H2206" s="3">
        <v>296880.201</v>
      </c>
      <c r="I2206" s="3">
        <v>80097.4758</v>
      </c>
      <c r="J2206" t="s">
        <v>4561</v>
      </c>
    </row>
    <row r="2207" spans="1:10" x14ac:dyDescent="0.35">
      <c r="A2207" t="s">
        <v>4562</v>
      </c>
      <c r="B2207">
        <v>946043399</v>
      </c>
      <c r="C2207">
        <v>30</v>
      </c>
      <c r="D2207" s="1">
        <v>33748.5</v>
      </c>
      <c r="E2207" t="s">
        <v>11</v>
      </c>
      <c r="F2207" t="s">
        <v>279</v>
      </c>
      <c r="G2207" t="s">
        <v>2800</v>
      </c>
      <c r="H2207" s="3">
        <v>1502607.2527000001</v>
      </c>
      <c r="I2207" s="3">
        <v>551212.84860000003</v>
      </c>
      <c r="J2207" t="s">
        <v>4563</v>
      </c>
    </row>
    <row r="2208" spans="1:10" x14ac:dyDescent="0.35">
      <c r="A2208" t="s">
        <v>4564</v>
      </c>
      <c r="B2208">
        <v>561127028</v>
      </c>
      <c r="C2208">
        <v>34</v>
      </c>
      <c r="D2208" s="1">
        <v>32287.5</v>
      </c>
      <c r="E2208" t="s">
        <v>11</v>
      </c>
      <c r="F2208" t="s">
        <v>312</v>
      </c>
      <c r="G2208" t="s">
        <v>2767</v>
      </c>
      <c r="H2208" s="3">
        <v>66858.130900000004</v>
      </c>
      <c r="I2208" s="3">
        <v>62765.9522</v>
      </c>
      <c r="J2208" t="s">
        <v>4565</v>
      </c>
    </row>
    <row r="2209" spans="1:10" x14ac:dyDescent="0.35">
      <c r="A2209" t="s">
        <v>4566</v>
      </c>
      <c r="B2209">
        <v>509871127</v>
      </c>
      <c r="C2209">
        <v>22</v>
      </c>
      <c r="D2209" s="1">
        <v>36670.5</v>
      </c>
      <c r="E2209" t="s">
        <v>11</v>
      </c>
      <c r="F2209" t="s">
        <v>840</v>
      </c>
      <c r="G2209" t="s">
        <v>2767</v>
      </c>
      <c r="H2209" s="3">
        <v>1045776.75</v>
      </c>
      <c r="I2209" s="3">
        <v>679754.88749999995</v>
      </c>
      <c r="J2209" t="s">
        <v>4567</v>
      </c>
    </row>
    <row r="2210" spans="1:10" x14ac:dyDescent="0.35">
      <c r="A2210" t="s">
        <v>4568</v>
      </c>
      <c r="B2210">
        <v>8006740</v>
      </c>
      <c r="C2210">
        <v>33</v>
      </c>
      <c r="D2210" s="1">
        <v>32652.75</v>
      </c>
      <c r="E2210" t="s">
        <v>11</v>
      </c>
      <c r="F2210" t="s">
        <v>22</v>
      </c>
      <c r="G2210" t="s">
        <v>2749</v>
      </c>
      <c r="H2210" s="3">
        <v>1246002.3314</v>
      </c>
      <c r="I2210" s="3">
        <v>582506.08990000002</v>
      </c>
      <c r="J2210" t="s">
        <v>4569</v>
      </c>
    </row>
    <row r="2211" spans="1:10" x14ac:dyDescent="0.35">
      <c r="A2211" t="s">
        <v>4274</v>
      </c>
      <c r="B2211">
        <v>737780045</v>
      </c>
      <c r="C2211">
        <v>63</v>
      </c>
      <c r="D2211" s="1">
        <v>21695.25</v>
      </c>
      <c r="E2211" t="s">
        <v>11</v>
      </c>
      <c r="F2211" t="s">
        <v>136</v>
      </c>
      <c r="G2211" t="s">
        <v>2800</v>
      </c>
      <c r="H2211" s="3">
        <v>1032771.0723</v>
      </c>
      <c r="I2211" s="3">
        <v>232169.65489999999</v>
      </c>
      <c r="J2211" t="s">
        <v>4570</v>
      </c>
    </row>
    <row r="2212" spans="1:10" x14ac:dyDescent="0.35">
      <c r="A2212" t="s">
        <v>335</v>
      </c>
      <c r="B2212">
        <v>655541829</v>
      </c>
      <c r="C2212">
        <v>30</v>
      </c>
      <c r="D2212" s="1">
        <v>33748.5</v>
      </c>
      <c r="E2212" t="s">
        <v>11</v>
      </c>
      <c r="F2212" t="s">
        <v>25</v>
      </c>
      <c r="G2212" t="s">
        <v>2771</v>
      </c>
      <c r="H2212" s="3">
        <v>1114463.8093999999</v>
      </c>
      <c r="I2212" s="3">
        <v>478033.8382</v>
      </c>
      <c r="J2212" t="s">
        <v>4571</v>
      </c>
    </row>
    <row r="2213" spans="1:10" x14ac:dyDescent="0.35">
      <c r="A2213" t="s">
        <v>4572</v>
      </c>
      <c r="B2213">
        <v>225303584</v>
      </c>
      <c r="C2213">
        <v>78</v>
      </c>
      <c r="D2213" s="1">
        <v>16216.5</v>
      </c>
      <c r="E2213" t="s">
        <v>11</v>
      </c>
      <c r="F2213" t="s">
        <v>424</v>
      </c>
      <c r="G2213" t="s">
        <v>2776</v>
      </c>
      <c r="H2213" s="3">
        <v>311496.33600000001</v>
      </c>
      <c r="I2213" s="3">
        <v>306512.3946</v>
      </c>
      <c r="J2213" t="s">
        <v>4573</v>
      </c>
    </row>
    <row r="2214" spans="1:10" x14ac:dyDescent="0.35">
      <c r="A2214" t="s">
        <v>4574</v>
      </c>
      <c r="B2214">
        <v>139849807</v>
      </c>
      <c r="C2214">
        <v>79</v>
      </c>
      <c r="D2214" s="1">
        <v>15851.25</v>
      </c>
      <c r="E2214" t="s">
        <v>11</v>
      </c>
      <c r="F2214" t="s">
        <v>300</v>
      </c>
      <c r="G2214" t="s">
        <v>2734</v>
      </c>
      <c r="H2214" s="3">
        <v>667288.86780000001</v>
      </c>
      <c r="I2214" s="3">
        <v>499155.90490000002</v>
      </c>
      <c r="J2214" t="s">
        <v>4575</v>
      </c>
    </row>
    <row r="2215" spans="1:10" x14ac:dyDescent="0.35">
      <c r="A2215" t="s">
        <v>4576</v>
      </c>
      <c r="B2215">
        <v>638882000</v>
      </c>
      <c r="C2215">
        <v>27</v>
      </c>
      <c r="D2215" s="1">
        <v>34844.25</v>
      </c>
      <c r="E2215" t="s">
        <v>11</v>
      </c>
      <c r="F2215" t="s">
        <v>1156</v>
      </c>
      <c r="G2215" t="s">
        <v>2759</v>
      </c>
      <c r="H2215" s="3">
        <v>173259.1507</v>
      </c>
      <c r="I2215" s="3">
        <v>102197.7889</v>
      </c>
      <c r="J2215" t="s">
        <v>4577</v>
      </c>
    </row>
    <row r="2216" spans="1:10" x14ac:dyDescent="0.35">
      <c r="A2216" t="s">
        <v>4578</v>
      </c>
      <c r="B2216">
        <v>255312649</v>
      </c>
      <c r="C2216">
        <v>28</v>
      </c>
      <c r="D2216" s="1">
        <v>34479</v>
      </c>
      <c r="E2216" t="s">
        <v>11</v>
      </c>
      <c r="F2216" t="s">
        <v>390</v>
      </c>
      <c r="G2216" t="s">
        <v>2776</v>
      </c>
      <c r="H2216" s="3">
        <v>368643.57500000001</v>
      </c>
      <c r="I2216" s="3">
        <v>213538.75169999999</v>
      </c>
      <c r="J2216" t="s">
        <v>4579</v>
      </c>
    </row>
    <row r="2217" spans="1:10" x14ac:dyDescent="0.35">
      <c r="A2217" t="s">
        <v>4580</v>
      </c>
      <c r="B2217">
        <v>575849950</v>
      </c>
      <c r="C2217">
        <v>28</v>
      </c>
      <c r="D2217" s="1">
        <v>34479</v>
      </c>
      <c r="E2217" t="s">
        <v>11</v>
      </c>
      <c r="F2217" t="s">
        <v>160</v>
      </c>
      <c r="G2217" t="s">
        <v>2800</v>
      </c>
      <c r="H2217" s="3">
        <v>242511.71299999999</v>
      </c>
      <c r="I2217" s="3">
        <v>79712.545700000002</v>
      </c>
      <c r="J2217" t="s">
        <v>4581</v>
      </c>
    </row>
    <row r="2218" spans="1:10" x14ac:dyDescent="0.35">
      <c r="A2218" t="s">
        <v>4372</v>
      </c>
      <c r="B2218">
        <v>540418090</v>
      </c>
      <c r="C2218">
        <v>43</v>
      </c>
      <c r="D2218" s="1">
        <v>29000.25</v>
      </c>
      <c r="E2218" t="s">
        <v>11</v>
      </c>
      <c r="F2218" t="s">
        <v>671</v>
      </c>
      <c r="G2218" t="s">
        <v>2767</v>
      </c>
      <c r="H2218" s="3">
        <v>335672.99570000003</v>
      </c>
      <c r="I2218" s="3">
        <v>293349.00929999998</v>
      </c>
      <c r="J2218" t="s">
        <v>4582</v>
      </c>
    </row>
    <row r="2219" spans="1:10" x14ac:dyDescent="0.35">
      <c r="A2219" t="s">
        <v>4583</v>
      </c>
      <c r="B2219">
        <v>410094830</v>
      </c>
      <c r="C2219">
        <v>56</v>
      </c>
      <c r="D2219" s="1">
        <v>24252</v>
      </c>
      <c r="E2219" t="s">
        <v>11</v>
      </c>
      <c r="F2219" t="s">
        <v>968</v>
      </c>
      <c r="G2219" t="s">
        <v>2771</v>
      </c>
      <c r="H2219" s="3">
        <v>1152844.4717999999</v>
      </c>
      <c r="I2219" s="3">
        <v>366557.48719999997</v>
      </c>
      <c r="J2219" t="s">
        <v>4584</v>
      </c>
    </row>
    <row r="2220" spans="1:10" x14ac:dyDescent="0.35">
      <c r="A2220" t="s">
        <v>4585</v>
      </c>
      <c r="B2220">
        <v>553390567</v>
      </c>
      <c r="C2220">
        <v>30</v>
      </c>
      <c r="D2220" s="1">
        <v>33748.5</v>
      </c>
      <c r="E2220" t="s">
        <v>11</v>
      </c>
      <c r="F2220" t="s">
        <v>588</v>
      </c>
      <c r="G2220" t="s">
        <v>2740</v>
      </c>
      <c r="H2220" s="3">
        <v>1247148.9284000001</v>
      </c>
      <c r="I2220" s="3">
        <v>285394.08029999997</v>
      </c>
      <c r="J2220" t="s">
        <v>4586</v>
      </c>
    </row>
    <row r="2221" spans="1:10" x14ac:dyDescent="0.35">
      <c r="A2221" t="s">
        <v>4587</v>
      </c>
      <c r="B2221">
        <v>602536003</v>
      </c>
      <c r="C2221">
        <v>20</v>
      </c>
      <c r="D2221" s="1">
        <v>37401</v>
      </c>
      <c r="E2221" t="s">
        <v>11</v>
      </c>
      <c r="F2221" t="s">
        <v>307</v>
      </c>
      <c r="G2221" t="s">
        <v>2759</v>
      </c>
      <c r="H2221" s="3">
        <v>286708.1727</v>
      </c>
      <c r="I2221" s="3">
        <v>106821.916</v>
      </c>
      <c r="J2221" t="s">
        <v>4588</v>
      </c>
    </row>
    <row r="2222" spans="1:10" x14ac:dyDescent="0.35">
      <c r="A2222" t="s">
        <v>4589</v>
      </c>
      <c r="B2222">
        <v>346081022</v>
      </c>
      <c r="C2222">
        <v>66</v>
      </c>
      <c r="D2222" s="1">
        <v>20599.5</v>
      </c>
      <c r="E2222" t="s">
        <v>11</v>
      </c>
      <c r="F2222" t="s">
        <v>1567</v>
      </c>
      <c r="G2222" t="s">
        <v>2756</v>
      </c>
      <c r="H2222" s="3">
        <v>448356.3737</v>
      </c>
      <c r="I2222" s="3">
        <v>378131.88140000001</v>
      </c>
      <c r="J2222" t="s">
        <v>4590</v>
      </c>
    </row>
    <row r="2223" spans="1:10" x14ac:dyDescent="0.35">
      <c r="A2223" t="s">
        <v>835</v>
      </c>
      <c r="B2223">
        <v>207787763</v>
      </c>
      <c r="C2223">
        <v>77</v>
      </c>
      <c r="D2223" s="1">
        <v>16581.75</v>
      </c>
      <c r="E2223" t="s">
        <v>11</v>
      </c>
      <c r="F2223" t="s">
        <v>323</v>
      </c>
      <c r="G2223" t="s">
        <v>2749</v>
      </c>
      <c r="H2223" s="3">
        <v>73199.447100000005</v>
      </c>
      <c r="I2223" s="3">
        <v>19210.599099999999</v>
      </c>
      <c r="J2223" t="s">
        <v>2276</v>
      </c>
    </row>
    <row r="2224" spans="1:10" x14ac:dyDescent="0.35">
      <c r="A2224" t="s">
        <v>4591</v>
      </c>
      <c r="B2224">
        <v>511686088</v>
      </c>
      <c r="C2224">
        <v>72</v>
      </c>
      <c r="D2224" s="1">
        <v>18408</v>
      </c>
      <c r="E2224" t="s">
        <v>11</v>
      </c>
      <c r="F2224" t="s">
        <v>502</v>
      </c>
      <c r="G2224" t="s">
        <v>2756</v>
      </c>
      <c r="H2224" s="3">
        <v>272225.31599999999</v>
      </c>
      <c r="I2224" s="3">
        <v>239459.28709999999</v>
      </c>
      <c r="J2224" t="s">
        <v>4592</v>
      </c>
    </row>
    <row r="2225" spans="1:10" x14ac:dyDescent="0.35">
      <c r="A2225" t="s">
        <v>4593</v>
      </c>
      <c r="B2225">
        <v>643745187</v>
      </c>
      <c r="C2225">
        <v>60</v>
      </c>
      <c r="D2225" s="1">
        <v>22791</v>
      </c>
      <c r="E2225" t="s">
        <v>11</v>
      </c>
      <c r="F2225" t="s">
        <v>676</v>
      </c>
      <c r="G2225" t="s">
        <v>2800</v>
      </c>
      <c r="H2225" s="3">
        <v>295042.59769999998</v>
      </c>
      <c r="I2225" s="3">
        <v>139843.48579999999</v>
      </c>
      <c r="J2225" t="s">
        <v>2070</v>
      </c>
    </row>
    <row r="2226" spans="1:10" x14ac:dyDescent="0.35">
      <c r="A2226" t="s">
        <v>4594</v>
      </c>
      <c r="B2226">
        <v>900114788</v>
      </c>
      <c r="C2226">
        <v>81</v>
      </c>
      <c r="D2226" s="1">
        <v>15120.75</v>
      </c>
      <c r="E2226" t="s">
        <v>11</v>
      </c>
      <c r="F2226" t="s">
        <v>1499</v>
      </c>
      <c r="G2226" t="s">
        <v>2756</v>
      </c>
      <c r="H2226" s="3">
        <v>128237.95419999999</v>
      </c>
      <c r="I2226" s="3">
        <v>97061.415500000003</v>
      </c>
      <c r="J2226" t="s">
        <v>4595</v>
      </c>
    </row>
    <row r="2227" spans="1:10" x14ac:dyDescent="0.35">
      <c r="A2227" t="s">
        <v>4596</v>
      </c>
      <c r="B2227">
        <v>516035467</v>
      </c>
      <c r="C2227">
        <v>76</v>
      </c>
      <c r="D2227" s="1">
        <v>16947</v>
      </c>
      <c r="E2227" t="s">
        <v>11</v>
      </c>
      <c r="F2227" t="s">
        <v>467</v>
      </c>
      <c r="G2227" t="s">
        <v>2776</v>
      </c>
      <c r="H2227" s="3">
        <v>594754.6679</v>
      </c>
      <c r="I2227" s="3">
        <v>301806.35810000001</v>
      </c>
      <c r="J2227" t="s">
        <v>4597</v>
      </c>
    </row>
    <row r="2228" spans="1:10" x14ac:dyDescent="0.35">
      <c r="A2228" t="s">
        <v>4598</v>
      </c>
      <c r="B2228">
        <v>195572040</v>
      </c>
      <c r="C2228">
        <v>34</v>
      </c>
      <c r="D2228" s="1">
        <v>32287.5</v>
      </c>
      <c r="E2228" t="s">
        <v>11</v>
      </c>
      <c r="F2228" t="s">
        <v>679</v>
      </c>
      <c r="G2228" t="s">
        <v>2749</v>
      </c>
      <c r="H2228" s="3">
        <v>117544.1299</v>
      </c>
      <c r="I2228" s="3">
        <v>91143.099700000006</v>
      </c>
      <c r="J2228" t="s">
        <v>4599</v>
      </c>
    </row>
    <row r="2229" spans="1:10" x14ac:dyDescent="0.35">
      <c r="A2229" t="s">
        <v>4600</v>
      </c>
      <c r="B2229">
        <v>118038711</v>
      </c>
      <c r="C2229">
        <v>75</v>
      </c>
      <c r="D2229" s="1">
        <v>17312.25</v>
      </c>
      <c r="E2229" t="s">
        <v>11</v>
      </c>
      <c r="F2229" t="s">
        <v>1762</v>
      </c>
      <c r="G2229" t="s">
        <v>2771</v>
      </c>
      <c r="H2229" s="3">
        <v>1146228.6828000001</v>
      </c>
      <c r="I2229" s="3">
        <v>253284.6992</v>
      </c>
      <c r="J2229" t="s">
        <v>4601</v>
      </c>
    </row>
    <row r="2230" spans="1:10" x14ac:dyDescent="0.35">
      <c r="A2230" t="s">
        <v>4602</v>
      </c>
      <c r="B2230">
        <v>359480447</v>
      </c>
      <c r="C2230">
        <v>38</v>
      </c>
      <c r="D2230" s="1">
        <v>30826.5</v>
      </c>
      <c r="E2230" t="s">
        <v>11</v>
      </c>
      <c r="F2230" t="s">
        <v>130</v>
      </c>
      <c r="G2230" t="s">
        <v>2776</v>
      </c>
      <c r="H2230" s="3">
        <v>2603230.6253</v>
      </c>
      <c r="I2230" s="3">
        <v>547232.31019999995</v>
      </c>
      <c r="J2230" t="s">
        <v>4603</v>
      </c>
    </row>
    <row r="2231" spans="1:10" x14ac:dyDescent="0.35">
      <c r="A2231" t="s">
        <v>4604</v>
      </c>
      <c r="B2231">
        <v>332550519</v>
      </c>
      <c r="C2231">
        <v>72</v>
      </c>
      <c r="D2231" s="1">
        <v>18408</v>
      </c>
      <c r="E2231" t="s">
        <v>11</v>
      </c>
      <c r="F2231" t="s">
        <v>208</v>
      </c>
      <c r="G2231" t="s">
        <v>2743</v>
      </c>
      <c r="H2231" s="3">
        <v>483072.14970000001</v>
      </c>
      <c r="I2231" s="3">
        <v>130429.4804</v>
      </c>
      <c r="J2231" t="s">
        <v>4605</v>
      </c>
    </row>
    <row r="2232" spans="1:10" x14ac:dyDescent="0.35">
      <c r="A2232" t="s">
        <v>4606</v>
      </c>
      <c r="B2232">
        <v>75345218</v>
      </c>
      <c r="C2232">
        <v>49</v>
      </c>
      <c r="D2232" s="1">
        <v>26808.75</v>
      </c>
      <c r="E2232" t="s">
        <v>11</v>
      </c>
      <c r="F2232" t="s">
        <v>489</v>
      </c>
      <c r="G2232" t="s">
        <v>2740</v>
      </c>
      <c r="H2232" s="3">
        <v>180778.1722</v>
      </c>
      <c r="I2232" s="3">
        <v>123690.32829999999</v>
      </c>
      <c r="J2232" t="s">
        <v>4607</v>
      </c>
    </row>
    <row r="2233" spans="1:10" x14ac:dyDescent="0.35">
      <c r="A2233" t="s">
        <v>4608</v>
      </c>
      <c r="B2233">
        <v>92871480</v>
      </c>
      <c r="C2233">
        <v>78</v>
      </c>
      <c r="D2233" s="1">
        <v>16216.5</v>
      </c>
      <c r="E2233" t="s">
        <v>11</v>
      </c>
      <c r="F2233" t="s">
        <v>588</v>
      </c>
      <c r="G2233" t="s">
        <v>2771</v>
      </c>
      <c r="H2233" s="3">
        <v>752220.14709999994</v>
      </c>
      <c r="I2233" s="3">
        <v>398767.30690000003</v>
      </c>
      <c r="J2233" t="s">
        <v>4609</v>
      </c>
    </row>
    <row r="2234" spans="1:10" x14ac:dyDescent="0.35">
      <c r="A2234" t="s">
        <v>4610</v>
      </c>
      <c r="B2234">
        <v>887422629</v>
      </c>
      <c r="C2234">
        <v>72</v>
      </c>
      <c r="D2234" s="1">
        <v>18408</v>
      </c>
      <c r="E2234" t="s">
        <v>11</v>
      </c>
      <c r="F2234" t="s">
        <v>175</v>
      </c>
      <c r="G2234" t="s">
        <v>2743</v>
      </c>
      <c r="H2234" s="3">
        <v>2640689.2311999998</v>
      </c>
      <c r="I2234" s="3">
        <v>762865.77789999999</v>
      </c>
      <c r="J2234" t="s">
        <v>4611</v>
      </c>
    </row>
    <row r="2235" spans="1:10" x14ac:dyDescent="0.35">
      <c r="A2235" t="s">
        <v>4612</v>
      </c>
      <c r="B2235">
        <v>178262536</v>
      </c>
      <c r="C2235">
        <v>60</v>
      </c>
      <c r="D2235" s="1">
        <v>22791</v>
      </c>
      <c r="E2235" t="s">
        <v>11</v>
      </c>
      <c r="F2235" t="s">
        <v>641</v>
      </c>
      <c r="G2235" t="s">
        <v>2756</v>
      </c>
      <c r="H2235" s="3">
        <v>530295.82530000003</v>
      </c>
      <c r="I2235" s="3">
        <v>196918.7683</v>
      </c>
      <c r="J2235" t="s">
        <v>4613</v>
      </c>
    </row>
    <row r="2236" spans="1:10" x14ac:dyDescent="0.35">
      <c r="A2236" t="s">
        <v>4614</v>
      </c>
      <c r="B2236">
        <v>234392725</v>
      </c>
      <c r="C2236">
        <v>80</v>
      </c>
      <c r="D2236" s="1">
        <v>15486</v>
      </c>
      <c r="E2236" t="s">
        <v>11</v>
      </c>
      <c r="F2236" t="s">
        <v>810</v>
      </c>
      <c r="G2236" t="s">
        <v>2764</v>
      </c>
      <c r="H2236" s="3">
        <v>561513.28639999998</v>
      </c>
      <c r="I2236" s="3">
        <v>427984.19280000002</v>
      </c>
      <c r="J2236" t="s">
        <v>4615</v>
      </c>
    </row>
    <row r="2237" spans="1:10" x14ac:dyDescent="0.35">
      <c r="A2237" t="s">
        <v>4616</v>
      </c>
      <c r="B2237">
        <v>319128070</v>
      </c>
      <c r="C2237">
        <v>67</v>
      </c>
      <c r="D2237" s="1">
        <v>20234.25</v>
      </c>
      <c r="E2237" t="s">
        <v>11</v>
      </c>
      <c r="F2237" t="s">
        <v>950</v>
      </c>
      <c r="G2237" t="s">
        <v>2759</v>
      </c>
      <c r="H2237" s="3">
        <v>727295.43839999998</v>
      </c>
      <c r="I2237" s="3">
        <v>234789.94039999999</v>
      </c>
      <c r="J2237" t="s">
        <v>4617</v>
      </c>
    </row>
    <row r="2238" spans="1:10" x14ac:dyDescent="0.35">
      <c r="A2238" t="s">
        <v>4618</v>
      </c>
      <c r="B2238">
        <v>725128885</v>
      </c>
      <c r="C2238">
        <v>79</v>
      </c>
      <c r="D2238" s="1">
        <v>15851.25</v>
      </c>
      <c r="E2238" t="s">
        <v>11</v>
      </c>
      <c r="F2238" t="s">
        <v>338</v>
      </c>
      <c r="G2238" t="s">
        <v>2740</v>
      </c>
      <c r="H2238" s="3">
        <v>770258.34100000001</v>
      </c>
      <c r="I2238" s="3">
        <v>279828.03019999998</v>
      </c>
      <c r="J2238" t="s">
        <v>4619</v>
      </c>
    </row>
    <row r="2239" spans="1:10" x14ac:dyDescent="0.35">
      <c r="A2239" t="s">
        <v>4620</v>
      </c>
      <c r="B2239">
        <v>635529670</v>
      </c>
      <c r="C2239">
        <v>31</v>
      </c>
      <c r="D2239" s="1">
        <v>33383.25</v>
      </c>
      <c r="E2239" t="s">
        <v>11</v>
      </c>
      <c r="F2239" t="s">
        <v>738</v>
      </c>
      <c r="G2239" t="s">
        <v>2734</v>
      </c>
      <c r="H2239" s="3">
        <v>206388.47690000001</v>
      </c>
      <c r="I2239" s="3">
        <v>60325.6319</v>
      </c>
      <c r="J2239" t="s">
        <v>4621</v>
      </c>
    </row>
    <row r="2240" spans="1:10" x14ac:dyDescent="0.35">
      <c r="A2240" t="s">
        <v>4622</v>
      </c>
      <c r="B2240">
        <v>143114804</v>
      </c>
      <c r="C2240">
        <v>73</v>
      </c>
      <c r="D2240" s="1">
        <v>18042.75</v>
      </c>
      <c r="E2240" t="s">
        <v>11</v>
      </c>
      <c r="F2240" t="s">
        <v>315</v>
      </c>
      <c r="G2240" t="s">
        <v>2771</v>
      </c>
      <c r="H2240" s="3">
        <v>211125.7733</v>
      </c>
      <c r="I2240" s="3">
        <v>56231.547400000003</v>
      </c>
      <c r="J2240" t="s">
        <v>4623</v>
      </c>
    </row>
    <row r="2241" spans="1:10" x14ac:dyDescent="0.35">
      <c r="A2241" t="s">
        <v>4624</v>
      </c>
      <c r="B2241">
        <v>600726742</v>
      </c>
      <c r="C2241">
        <v>54</v>
      </c>
      <c r="D2241" s="1">
        <v>24982.5</v>
      </c>
      <c r="E2241" t="s">
        <v>11</v>
      </c>
      <c r="F2241" t="s">
        <v>130</v>
      </c>
      <c r="G2241" t="s">
        <v>2759</v>
      </c>
      <c r="H2241" s="3">
        <v>188233.40040000001</v>
      </c>
      <c r="I2241" s="3">
        <v>83504.230899999995</v>
      </c>
      <c r="J2241" t="s">
        <v>4625</v>
      </c>
    </row>
    <row r="2242" spans="1:10" x14ac:dyDescent="0.35">
      <c r="A2242" t="s">
        <v>4626</v>
      </c>
      <c r="B2242">
        <v>499740854</v>
      </c>
      <c r="C2242">
        <v>36</v>
      </c>
      <c r="D2242" s="1">
        <v>31557</v>
      </c>
      <c r="E2242" t="s">
        <v>11</v>
      </c>
      <c r="F2242" t="s">
        <v>312</v>
      </c>
      <c r="G2242" t="s">
        <v>2749</v>
      </c>
      <c r="H2242" s="3">
        <v>131688.69620000001</v>
      </c>
      <c r="I2242" s="3">
        <v>38355.815699999999</v>
      </c>
      <c r="J2242" t="s">
        <v>4627</v>
      </c>
    </row>
    <row r="2243" spans="1:10" x14ac:dyDescent="0.35">
      <c r="A2243" t="s">
        <v>4628</v>
      </c>
      <c r="B2243">
        <v>342831656</v>
      </c>
      <c r="C2243">
        <v>82</v>
      </c>
      <c r="D2243" s="1">
        <v>14755.5</v>
      </c>
      <c r="E2243" t="s">
        <v>11</v>
      </c>
      <c r="F2243" t="s">
        <v>555</v>
      </c>
      <c r="G2243" t="s">
        <v>2771</v>
      </c>
      <c r="H2243" s="3">
        <v>163700.5796</v>
      </c>
      <c r="I2243" s="3">
        <v>128132.90820000001</v>
      </c>
      <c r="J2243" t="s">
        <v>4629</v>
      </c>
    </row>
    <row r="2244" spans="1:10" x14ac:dyDescent="0.35">
      <c r="A2244" t="s">
        <v>4630</v>
      </c>
      <c r="B2244">
        <v>922881556</v>
      </c>
      <c r="C2244">
        <v>30</v>
      </c>
      <c r="D2244" s="1">
        <v>33748.5</v>
      </c>
      <c r="E2244" t="s">
        <v>11</v>
      </c>
      <c r="F2244" t="s">
        <v>633</v>
      </c>
      <c r="G2244" t="s">
        <v>2740</v>
      </c>
      <c r="H2244" s="3">
        <v>81825.794999999998</v>
      </c>
      <c r="I2244" s="3">
        <v>45424.178099999997</v>
      </c>
      <c r="J2244" t="s">
        <v>4631</v>
      </c>
    </row>
    <row r="2245" spans="1:10" x14ac:dyDescent="0.35">
      <c r="A2245" t="s">
        <v>4632</v>
      </c>
      <c r="B2245">
        <v>768030363</v>
      </c>
      <c r="C2245">
        <v>25</v>
      </c>
      <c r="D2245" s="1">
        <v>35574.75</v>
      </c>
      <c r="E2245" t="s">
        <v>11</v>
      </c>
      <c r="F2245" t="s">
        <v>444</v>
      </c>
      <c r="G2245" t="s">
        <v>2759</v>
      </c>
      <c r="H2245" s="3">
        <v>637259.94839999999</v>
      </c>
      <c r="I2245" s="3">
        <v>227480.90779999999</v>
      </c>
      <c r="J2245" t="s">
        <v>4633</v>
      </c>
    </row>
    <row r="2246" spans="1:10" x14ac:dyDescent="0.35">
      <c r="A2246" t="s">
        <v>4634</v>
      </c>
      <c r="B2246">
        <v>405009779</v>
      </c>
      <c r="C2246">
        <v>74</v>
      </c>
      <c r="D2246" s="1">
        <v>17677.5</v>
      </c>
      <c r="E2246" t="s">
        <v>11</v>
      </c>
      <c r="F2246" t="s">
        <v>208</v>
      </c>
      <c r="G2246" t="s">
        <v>2776</v>
      </c>
      <c r="H2246" s="3">
        <v>91304.236799999999</v>
      </c>
      <c r="I2246" s="3">
        <v>55999.931900000003</v>
      </c>
      <c r="J2246" t="s">
        <v>4635</v>
      </c>
    </row>
    <row r="2247" spans="1:10" x14ac:dyDescent="0.35">
      <c r="A2247" t="s">
        <v>4636</v>
      </c>
      <c r="B2247">
        <v>504422027</v>
      </c>
      <c r="C2247">
        <v>73</v>
      </c>
      <c r="D2247" s="1">
        <v>18042.75</v>
      </c>
      <c r="E2247" t="s">
        <v>11</v>
      </c>
      <c r="F2247" t="s">
        <v>127</v>
      </c>
      <c r="G2247" t="s">
        <v>2776</v>
      </c>
      <c r="H2247" s="3">
        <v>1012079.5347</v>
      </c>
      <c r="I2247" s="3">
        <v>551194.08510000003</v>
      </c>
      <c r="J2247" t="s">
        <v>4637</v>
      </c>
    </row>
    <row r="2248" spans="1:10" x14ac:dyDescent="0.35">
      <c r="A2248" t="s">
        <v>4638</v>
      </c>
      <c r="B2248">
        <v>128086960</v>
      </c>
      <c r="C2248">
        <v>71</v>
      </c>
      <c r="D2248" s="1">
        <v>18773.25</v>
      </c>
      <c r="E2248" t="s">
        <v>11</v>
      </c>
      <c r="F2248" t="s">
        <v>78</v>
      </c>
      <c r="G2248" t="s">
        <v>2749</v>
      </c>
      <c r="H2248" s="3">
        <v>1863378.0588</v>
      </c>
      <c r="I2248" s="3">
        <v>543041.60569999996</v>
      </c>
      <c r="J2248" t="s">
        <v>4639</v>
      </c>
    </row>
    <row r="2249" spans="1:10" x14ac:dyDescent="0.35">
      <c r="A2249" t="s">
        <v>4640</v>
      </c>
      <c r="B2249">
        <v>722161480</v>
      </c>
      <c r="C2249">
        <v>20</v>
      </c>
      <c r="D2249" s="1">
        <v>37401</v>
      </c>
      <c r="E2249" t="s">
        <v>11</v>
      </c>
      <c r="F2249" t="s">
        <v>886</v>
      </c>
      <c r="G2249" t="s">
        <v>2776</v>
      </c>
      <c r="H2249" s="3">
        <v>1104737.108</v>
      </c>
      <c r="I2249" s="3">
        <v>234756.6354</v>
      </c>
      <c r="J2249" t="s">
        <v>4641</v>
      </c>
    </row>
    <row r="2250" spans="1:10" x14ac:dyDescent="0.35">
      <c r="A2250" t="s">
        <v>4642</v>
      </c>
      <c r="B2250">
        <v>840052836</v>
      </c>
      <c r="C2250">
        <v>27</v>
      </c>
      <c r="D2250" s="1">
        <v>34844.25</v>
      </c>
      <c r="E2250" t="s">
        <v>11</v>
      </c>
      <c r="F2250" t="s">
        <v>847</v>
      </c>
      <c r="G2250" t="s">
        <v>2764</v>
      </c>
      <c r="H2250" s="3">
        <v>0</v>
      </c>
      <c r="I2250" s="3">
        <v>0</v>
      </c>
      <c r="J2250" t="s">
        <v>4643</v>
      </c>
    </row>
    <row r="2251" spans="1:10" x14ac:dyDescent="0.35">
      <c r="A2251" t="s">
        <v>4644</v>
      </c>
      <c r="B2251">
        <v>926617488</v>
      </c>
      <c r="C2251">
        <v>78</v>
      </c>
      <c r="D2251" s="1">
        <v>16216.5</v>
      </c>
      <c r="E2251" t="s">
        <v>11</v>
      </c>
      <c r="F2251" t="s">
        <v>733</v>
      </c>
      <c r="G2251" t="s">
        <v>2743</v>
      </c>
      <c r="H2251" s="3">
        <v>140517.63879999999</v>
      </c>
      <c r="I2251" s="3">
        <v>134896.9332</v>
      </c>
      <c r="J2251" t="s">
        <v>4645</v>
      </c>
    </row>
    <row r="2252" spans="1:10" x14ac:dyDescent="0.35">
      <c r="A2252" t="s">
        <v>4646</v>
      </c>
      <c r="B2252">
        <v>213343518</v>
      </c>
      <c r="C2252">
        <v>55</v>
      </c>
      <c r="D2252" s="1">
        <v>24617.25</v>
      </c>
      <c r="E2252" t="s">
        <v>11</v>
      </c>
      <c r="F2252" t="s">
        <v>398</v>
      </c>
      <c r="G2252" t="s">
        <v>2749</v>
      </c>
      <c r="H2252" s="3">
        <v>1084086.6952</v>
      </c>
      <c r="I2252" s="3">
        <v>140931.27040000001</v>
      </c>
      <c r="J2252" t="s">
        <v>4647</v>
      </c>
    </row>
    <row r="2253" spans="1:10" x14ac:dyDescent="0.35">
      <c r="A2253" t="s">
        <v>4648</v>
      </c>
      <c r="B2253">
        <v>9052794</v>
      </c>
      <c r="C2253">
        <v>26</v>
      </c>
      <c r="D2253" s="1">
        <v>35209.5</v>
      </c>
      <c r="E2253" t="s">
        <v>11</v>
      </c>
      <c r="F2253" t="s">
        <v>968</v>
      </c>
      <c r="G2253" t="s">
        <v>2759</v>
      </c>
      <c r="H2253" s="3">
        <v>581228.13600000006</v>
      </c>
      <c r="I2253" s="3">
        <v>224547.80319999999</v>
      </c>
      <c r="J2253" t="s">
        <v>4649</v>
      </c>
    </row>
    <row r="2254" spans="1:10" x14ac:dyDescent="0.35">
      <c r="A2254" t="s">
        <v>4650</v>
      </c>
      <c r="B2254">
        <v>3708695</v>
      </c>
      <c r="C2254">
        <v>68</v>
      </c>
      <c r="D2254" s="1">
        <v>19869</v>
      </c>
      <c r="E2254" t="s">
        <v>11</v>
      </c>
      <c r="F2254" t="s">
        <v>601</v>
      </c>
      <c r="G2254" t="s">
        <v>2740</v>
      </c>
      <c r="H2254" s="3">
        <v>569570.55900000001</v>
      </c>
      <c r="I2254" s="3">
        <v>251867.4516</v>
      </c>
      <c r="J2254" t="s">
        <v>4651</v>
      </c>
    </row>
    <row r="2255" spans="1:10" x14ac:dyDescent="0.35">
      <c r="A2255" t="s">
        <v>4652</v>
      </c>
      <c r="B2255">
        <v>956960667</v>
      </c>
      <c r="C2255">
        <v>43</v>
      </c>
      <c r="D2255" s="1">
        <v>29000.25</v>
      </c>
      <c r="E2255" t="s">
        <v>11</v>
      </c>
      <c r="F2255" t="s">
        <v>75</v>
      </c>
      <c r="G2255" t="s">
        <v>2734</v>
      </c>
      <c r="H2255" s="3">
        <v>1146381.8051</v>
      </c>
      <c r="I2255" s="3">
        <v>668070.30720000004</v>
      </c>
      <c r="J2255" t="s">
        <v>4653</v>
      </c>
    </row>
    <row r="2256" spans="1:10" x14ac:dyDescent="0.35">
      <c r="A2256" t="s">
        <v>4654</v>
      </c>
      <c r="B2256">
        <v>311674771</v>
      </c>
      <c r="C2256">
        <v>59</v>
      </c>
      <c r="D2256" s="1">
        <v>23156.25</v>
      </c>
      <c r="E2256" t="s">
        <v>11</v>
      </c>
      <c r="F2256" t="s">
        <v>1093</v>
      </c>
      <c r="G2256" t="s">
        <v>2746</v>
      </c>
      <c r="H2256" s="3">
        <v>2323735.3777999999</v>
      </c>
      <c r="I2256" s="3">
        <v>784850.04319999996</v>
      </c>
      <c r="J2256" t="s">
        <v>4655</v>
      </c>
    </row>
    <row r="2257" spans="1:10" x14ac:dyDescent="0.35">
      <c r="A2257" t="s">
        <v>4656</v>
      </c>
      <c r="B2257">
        <v>462697928</v>
      </c>
      <c r="C2257">
        <v>43</v>
      </c>
      <c r="D2257" s="1">
        <v>29000.25</v>
      </c>
      <c r="E2257" t="s">
        <v>11</v>
      </c>
      <c r="F2257" t="s">
        <v>373</v>
      </c>
      <c r="G2257" t="s">
        <v>2749</v>
      </c>
      <c r="H2257" s="3">
        <v>153846.13260000001</v>
      </c>
      <c r="I2257" s="3">
        <v>56208.7834</v>
      </c>
      <c r="J2257" t="s">
        <v>4657</v>
      </c>
    </row>
    <row r="2258" spans="1:10" x14ac:dyDescent="0.35">
      <c r="A2258" t="s">
        <v>4658</v>
      </c>
      <c r="B2258">
        <v>212687695</v>
      </c>
      <c r="C2258">
        <v>82</v>
      </c>
      <c r="D2258" s="1">
        <v>14755.5</v>
      </c>
      <c r="E2258" t="s">
        <v>11</v>
      </c>
      <c r="F2258" t="s">
        <v>263</v>
      </c>
      <c r="G2258" t="s">
        <v>2776</v>
      </c>
      <c r="H2258" s="3">
        <v>219285.1415</v>
      </c>
      <c r="I2258" s="3">
        <v>99416.292499999996</v>
      </c>
      <c r="J2258" t="s">
        <v>4659</v>
      </c>
    </row>
    <row r="2259" spans="1:10" x14ac:dyDescent="0.35">
      <c r="A2259" t="s">
        <v>4660</v>
      </c>
      <c r="B2259">
        <v>543908956</v>
      </c>
      <c r="C2259">
        <v>73</v>
      </c>
      <c r="D2259" s="1">
        <v>18042.75</v>
      </c>
      <c r="E2259" t="s">
        <v>11</v>
      </c>
      <c r="F2259" t="s">
        <v>451</v>
      </c>
      <c r="G2259" t="s">
        <v>2767</v>
      </c>
      <c r="H2259" s="3">
        <v>137641.65950000001</v>
      </c>
      <c r="I2259" s="3">
        <v>75465.599499999997</v>
      </c>
      <c r="J2259" t="s">
        <v>4661</v>
      </c>
    </row>
    <row r="2260" spans="1:10" x14ac:dyDescent="0.35">
      <c r="A2260" t="s">
        <v>4662</v>
      </c>
      <c r="B2260">
        <v>637700595</v>
      </c>
      <c r="C2260">
        <v>27</v>
      </c>
      <c r="D2260" s="1">
        <v>34844.25</v>
      </c>
      <c r="E2260" t="s">
        <v>11</v>
      </c>
      <c r="F2260" t="s">
        <v>112</v>
      </c>
      <c r="G2260" t="s">
        <v>2771</v>
      </c>
      <c r="H2260" s="3">
        <v>153984.33549999999</v>
      </c>
      <c r="I2260" s="3">
        <v>32359.693200000002</v>
      </c>
      <c r="J2260" t="s">
        <v>4663</v>
      </c>
    </row>
    <row r="2261" spans="1:10" x14ac:dyDescent="0.35">
      <c r="A2261" t="s">
        <v>4664</v>
      </c>
      <c r="B2261">
        <v>574674638</v>
      </c>
      <c r="C2261">
        <v>56</v>
      </c>
      <c r="D2261" s="1">
        <v>24252</v>
      </c>
      <c r="E2261" t="s">
        <v>11</v>
      </c>
      <c r="F2261" t="s">
        <v>232</v>
      </c>
      <c r="G2261" t="s">
        <v>2749</v>
      </c>
      <c r="H2261" s="3">
        <v>307856.44919999997</v>
      </c>
      <c r="I2261" s="3">
        <v>147315.01199999999</v>
      </c>
      <c r="J2261" t="s">
        <v>4665</v>
      </c>
    </row>
    <row r="2262" spans="1:10" x14ac:dyDescent="0.35">
      <c r="A2262" t="s">
        <v>4666</v>
      </c>
      <c r="B2262">
        <v>904896985</v>
      </c>
      <c r="C2262">
        <v>31</v>
      </c>
      <c r="D2262" s="1">
        <v>33383.25</v>
      </c>
      <c r="E2262" t="s">
        <v>11</v>
      </c>
      <c r="F2262" t="s">
        <v>178</v>
      </c>
      <c r="G2262" t="s">
        <v>2740</v>
      </c>
      <c r="H2262" s="3">
        <v>287835.90779999999</v>
      </c>
      <c r="I2262" s="3">
        <v>251025.3438</v>
      </c>
      <c r="J2262" t="s">
        <v>4667</v>
      </c>
    </row>
    <row r="2263" spans="1:10" x14ac:dyDescent="0.35">
      <c r="A2263" t="s">
        <v>4668</v>
      </c>
      <c r="B2263">
        <v>66249050</v>
      </c>
      <c r="C2263">
        <v>61</v>
      </c>
      <c r="D2263" s="1">
        <v>22425.75</v>
      </c>
      <c r="E2263" t="s">
        <v>11</v>
      </c>
      <c r="F2263" t="s">
        <v>266</v>
      </c>
      <c r="G2263" t="s">
        <v>2771</v>
      </c>
      <c r="H2263" s="3">
        <v>455464.40759999998</v>
      </c>
      <c r="I2263" s="3">
        <v>66291.908599999995</v>
      </c>
      <c r="J2263" t="s">
        <v>4669</v>
      </c>
    </row>
    <row r="2264" spans="1:10" x14ac:dyDescent="0.35">
      <c r="A2264" t="s">
        <v>4670</v>
      </c>
      <c r="B2264">
        <v>972458752</v>
      </c>
      <c r="C2264">
        <v>76</v>
      </c>
      <c r="D2264" s="1">
        <v>16947</v>
      </c>
      <c r="E2264" t="s">
        <v>11</v>
      </c>
      <c r="F2264" t="s">
        <v>45</v>
      </c>
      <c r="G2264" t="s">
        <v>2749</v>
      </c>
      <c r="H2264" s="3">
        <v>570860.32460000005</v>
      </c>
      <c r="I2264" s="3">
        <v>124992.2933</v>
      </c>
      <c r="J2264" t="s">
        <v>4671</v>
      </c>
    </row>
    <row r="2265" spans="1:10" x14ac:dyDescent="0.35">
      <c r="A2265" t="s">
        <v>4672</v>
      </c>
      <c r="B2265">
        <v>238684493</v>
      </c>
      <c r="C2265">
        <v>49</v>
      </c>
      <c r="D2265" s="1">
        <v>26808.75</v>
      </c>
      <c r="E2265" t="s">
        <v>11</v>
      </c>
      <c r="F2265" t="s">
        <v>373</v>
      </c>
      <c r="G2265" t="s">
        <v>2740</v>
      </c>
      <c r="H2265" s="3">
        <v>855645.41280000005</v>
      </c>
      <c r="I2265" s="3">
        <v>259436.07709999999</v>
      </c>
      <c r="J2265" t="s">
        <v>4673</v>
      </c>
    </row>
    <row r="2266" spans="1:10" x14ac:dyDescent="0.35">
      <c r="A2266" t="s">
        <v>4674</v>
      </c>
      <c r="B2266">
        <v>44775441</v>
      </c>
      <c r="C2266">
        <v>23</v>
      </c>
      <c r="D2266" s="1">
        <v>36305.25</v>
      </c>
      <c r="E2266" t="s">
        <v>11</v>
      </c>
      <c r="F2266" t="s">
        <v>285</v>
      </c>
      <c r="G2266" t="s">
        <v>2756</v>
      </c>
      <c r="H2266" s="3">
        <v>1119286.5142000001</v>
      </c>
      <c r="I2266" s="3">
        <v>401483.20620000002</v>
      </c>
      <c r="J2266" t="s">
        <v>4675</v>
      </c>
    </row>
    <row r="2267" spans="1:10" x14ac:dyDescent="0.35">
      <c r="A2267" t="s">
        <v>4676</v>
      </c>
      <c r="B2267">
        <v>298970874</v>
      </c>
      <c r="C2267">
        <v>20</v>
      </c>
      <c r="D2267" s="1">
        <v>37401</v>
      </c>
      <c r="E2267" t="s">
        <v>11</v>
      </c>
      <c r="F2267" t="s">
        <v>1030</v>
      </c>
      <c r="G2267" t="s">
        <v>2771</v>
      </c>
      <c r="H2267" s="3"/>
      <c r="J2267" t="s">
        <v>4677</v>
      </c>
    </row>
    <row r="2268" spans="1:10" x14ac:dyDescent="0.35">
      <c r="A2268" t="s">
        <v>4678</v>
      </c>
      <c r="B2268">
        <v>235255097</v>
      </c>
      <c r="C2268">
        <v>65</v>
      </c>
      <c r="D2268" s="1">
        <v>20964.75</v>
      </c>
      <c r="E2268" t="s">
        <v>11</v>
      </c>
      <c r="F2268" t="s">
        <v>413</v>
      </c>
      <c r="G2268" t="s">
        <v>2749</v>
      </c>
      <c r="H2268" s="3">
        <v>657037.30500000005</v>
      </c>
      <c r="I2268" s="3">
        <v>229963.05679999999</v>
      </c>
      <c r="J2268" t="s">
        <v>4679</v>
      </c>
    </row>
    <row r="2269" spans="1:10" x14ac:dyDescent="0.35">
      <c r="A2269" t="s">
        <v>4680</v>
      </c>
      <c r="B2269">
        <v>79144862</v>
      </c>
      <c r="C2269">
        <v>26</v>
      </c>
      <c r="D2269" s="1">
        <v>35209.5</v>
      </c>
      <c r="E2269" t="s">
        <v>11</v>
      </c>
      <c r="F2269" t="s">
        <v>1070</v>
      </c>
      <c r="G2269" t="s">
        <v>2767</v>
      </c>
      <c r="H2269" s="3">
        <v>63120.436399999999</v>
      </c>
      <c r="I2269" s="3">
        <v>41290.602299999999</v>
      </c>
      <c r="J2269" t="s">
        <v>4681</v>
      </c>
    </row>
    <row r="2270" spans="1:10" x14ac:dyDescent="0.35">
      <c r="A2270" t="s">
        <v>4682</v>
      </c>
      <c r="B2270">
        <v>942865004</v>
      </c>
      <c r="C2270">
        <v>77</v>
      </c>
      <c r="D2270" s="1">
        <v>16581.75</v>
      </c>
      <c r="E2270" t="s">
        <v>11</v>
      </c>
      <c r="F2270" t="s">
        <v>127</v>
      </c>
      <c r="G2270" t="s">
        <v>2771</v>
      </c>
      <c r="H2270" s="3">
        <v>310034.07789999997</v>
      </c>
      <c r="I2270" s="3">
        <v>170075.837</v>
      </c>
      <c r="J2270" t="s">
        <v>4683</v>
      </c>
    </row>
    <row r="2271" spans="1:10" x14ac:dyDescent="0.35">
      <c r="A2271" t="s">
        <v>3600</v>
      </c>
      <c r="B2271">
        <v>684982134</v>
      </c>
      <c r="C2271">
        <v>46</v>
      </c>
      <c r="D2271" s="1">
        <v>27904.5</v>
      </c>
      <c r="E2271" t="s">
        <v>11</v>
      </c>
      <c r="F2271" t="s">
        <v>733</v>
      </c>
      <c r="G2271" t="s">
        <v>2800</v>
      </c>
      <c r="H2271" s="3">
        <v>190655.68840000001</v>
      </c>
      <c r="I2271" s="3">
        <v>51554.854500000001</v>
      </c>
      <c r="J2271" t="s">
        <v>4684</v>
      </c>
    </row>
    <row r="2272" spans="1:10" x14ac:dyDescent="0.35">
      <c r="A2272" t="s">
        <v>4685</v>
      </c>
      <c r="B2272">
        <v>395746493</v>
      </c>
      <c r="C2272">
        <v>37</v>
      </c>
      <c r="D2272" s="1">
        <v>31191.75</v>
      </c>
      <c r="E2272" t="s">
        <v>11</v>
      </c>
      <c r="F2272" t="s">
        <v>166</v>
      </c>
      <c r="G2272" t="s">
        <v>2743</v>
      </c>
      <c r="H2272" s="3">
        <v>1204591.4694000001</v>
      </c>
      <c r="I2272" s="3">
        <v>622445.26470000006</v>
      </c>
      <c r="J2272" t="s">
        <v>4686</v>
      </c>
    </row>
    <row r="2273" spans="1:10" x14ac:dyDescent="0.35">
      <c r="A2273" t="s">
        <v>4687</v>
      </c>
      <c r="B2273">
        <v>271740031</v>
      </c>
      <c r="C2273">
        <v>57</v>
      </c>
      <c r="D2273" s="1">
        <v>23886.75</v>
      </c>
      <c r="E2273" t="s">
        <v>11</v>
      </c>
      <c r="F2273" t="s">
        <v>240</v>
      </c>
      <c r="G2273" t="s">
        <v>2800</v>
      </c>
      <c r="H2273" s="3">
        <v>96495.5671</v>
      </c>
      <c r="I2273" s="3">
        <v>88817.876300000004</v>
      </c>
      <c r="J2273" t="s">
        <v>4688</v>
      </c>
    </row>
    <row r="2274" spans="1:10" x14ac:dyDescent="0.35">
      <c r="A2274" t="s">
        <v>4689</v>
      </c>
      <c r="B2274">
        <v>809037906</v>
      </c>
      <c r="C2274">
        <v>84</v>
      </c>
      <c r="D2274" s="1">
        <v>14025</v>
      </c>
      <c r="E2274" t="s">
        <v>11</v>
      </c>
      <c r="F2274" t="s">
        <v>1762</v>
      </c>
      <c r="G2274" t="s">
        <v>2776</v>
      </c>
      <c r="H2274" s="3">
        <v>51426.537799999998</v>
      </c>
      <c r="I2274" s="3">
        <v>7181.982</v>
      </c>
      <c r="J2274" t="s">
        <v>3040</v>
      </c>
    </row>
    <row r="2275" spans="1:10" x14ac:dyDescent="0.35">
      <c r="A2275" t="s">
        <v>4690</v>
      </c>
      <c r="B2275">
        <v>675986961</v>
      </c>
      <c r="C2275">
        <v>27</v>
      </c>
      <c r="D2275" s="1">
        <v>34844.25</v>
      </c>
      <c r="E2275" t="s">
        <v>11</v>
      </c>
      <c r="F2275" t="s">
        <v>883</v>
      </c>
      <c r="G2275" t="s">
        <v>2759</v>
      </c>
      <c r="H2275" s="3">
        <v>439503.75559999997</v>
      </c>
      <c r="I2275" s="3">
        <v>151974.1201</v>
      </c>
      <c r="J2275" t="s">
        <v>4691</v>
      </c>
    </row>
    <row r="2276" spans="1:10" x14ac:dyDescent="0.35">
      <c r="A2276" t="s">
        <v>4692</v>
      </c>
      <c r="B2276">
        <v>810104163</v>
      </c>
      <c r="C2276">
        <v>70</v>
      </c>
      <c r="D2276" s="1">
        <v>19138.5</v>
      </c>
      <c r="E2276" t="s">
        <v>11</v>
      </c>
      <c r="F2276" t="s">
        <v>237</v>
      </c>
      <c r="G2276" t="s">
        <v>2756</v>
      </c>
      <c r="H2276" s="3">
        <v>89360.506999999998</v>
      </c>
      <c r="I2276" s="3">
        <v>16649.880300000001</v>
      </c>
      <c r="J2276" t="s">
        <v>4693</v>
      </c>
    </row>
    <row r="2277" spans="1:10" x14ac:dyDescent="0.35">
      <c r="A2277" t="s">
        <v>4694</v>
      </c>
      <c r="B2277">
        <v>65374783</v>
      </c>
      <c r="C2277">
        <v>42</v>
      </c>
      <c r="D2277" s="1">
        <v>29365.5</v>
      </c>
      <c r="E2277" t="s">
        <v>11</v>
      </c>
      <c r="F2277" t="s">
        <v>315</v>
      </c>
      <c r="G2277" t="s">
        <v>2740</v>
      </c>
      <c r="H2277" s="3">
        <v>45415.827400000002</v>
      </c>
      <c r="I2277" s="3">
        <v>26353.131399999998</v>
      </c>
      <c r="J2277" t="s">
        <v>4695</v>
      </c>
    </row>
    <row r="2278" spans="1:10" x14ac:dyDescent="0.35">
      <c r="A2278" t="s">
        <v>4696</v>
      </c>
      <c r="B2278">
        <v>656807258</v>
      </c>
      <c r="C2278">
        <v>65</v>
      </c>
      <c r="D2278" s="1">
        <v>20964.75</v>
      </c>
      <c r="E2278" t="s">
        <v>11</v>
      </c>
      <c r="F2278" t="s">
        <v>282</v>
      </c>
      <c r="G2278" t="s">
        <v>2771</v>
      </c>
      <c r="H2278" s="3">
        <v>605981.98459999997</v>
      </c>
      <c r="I2278" s="3">
        <v>369649.01059999998</v>
      </c>
      <c r="J2278" t="s">
        <v>4697</v>
      </c>
    </row>
    <row r="2279" spans="1:10" x14ac:dyDescent="0.35">
      <c r="A2279" t="s">
        <v>4698</v>
      </c>
      <c r="B2279">
        <v>834142460</v>
      </c>
      <c r="C2279">
        <v>82</v>
      </c>
      <c r="D2279" s="1">
        <v>14755.5</v>
      </c>
      <c r="E2279" t="s">
        <v>11</v>
      </c>
      <c r="F2279" t="s">
        <v>451</v>
      </c>
      <c r="G2279" t="s">
        <v>2734</v>
      </c>
      <c r="H2279" s="3">
        <v>537205.51509999996</v>
      </c>
      <c r="I2279" s="3">
        <v>93209.869200000001</v>
      </c>
      <c r="J2279" t="s">
        <v>4699</v>
      </c>
    </row>
    <row r="2280" spans="1:10" x14ac:dyDescent="0.35">
      <c r="A2280" t="s">
        <v>4700</v>
      </c>
      <c r="B2280">
        <v>43798322</v>
      </c>
      <c r="C2280">
        <v>80</v>
      </c>
      <c r="D2280" s="1">
        <v>15486</v>
      </c>
      <c r="E2280" t="s">
        <v>11</v>
      </c>
      <c r="F2280" t="s">
        <v>381</v>
      </c>
      <c r="G2280" t="s">
        <v>2743</v>
      </c>
      <c r="H2280" s="3">
        <v>370664.47840000002</v>
      </c>
      <c r="I2280" s="3">
        <v>195013.12330000001</v>
      </c>
      <c r="J2280" t="s">
        <v>4701</v>
      </c>
    </row>
    <row r="2281" spans="1:10" x14ac:dyDescent="0.35">
      <c r="A2281" t="s">
        <v>4702</v>
      </c>
      <c r="B2281">
        <v>513611430</v>
      </c>
      <c r="C2281">
        <v>48</v>
      </c>
      <c r="D2281" s="1">
        <v>27174</v>
      </c>
      <c r="E2281" t="s">
        <v>11</v>
      </c>
      <c r="F2281" t="s">
        <v>633</v>
      </c>
      <c r="G2281" t="s">
        <v>2764</v>
      </c>
      <c r="H2281" s="3">
        <v>118109.8061</v>
      </c>
      <c r="I2281" s="3">
        <v>51538.824500000002</v>
      </c>
      <c r="J2281" t="s">
        <v>4703</v>
      </c>
    </row>
    <row r="2282" spans="1:10" x14ac:dyDescent="0.35">
      <c r="A2282" t="s">
        <v>4704</v>
      </c>
      <c r="B2282">
        <v>639381444</v>
      </c>
      <c r="C2282">
        <v>61</v>
      </c>
      <c r="D2282" s="1">
        <v>22425.75</v>
      </c>
      <c r="E2282" t="s">
        <v>11</v>
      </c>
      <c r="F2282" t="s">
        <v>28</v>
      </c>
      <c r="G2282" t="s">
        <v>2743</v>
      </c>
      <c r="H2282" s="3">
        <v>58388.0478</v>
      </c>
      <c r="I2282" s="3">
        <v>64460.404799999997</v>
      </c>
      <c r="J2282" t="s">
        <v>4705</v>
      </c>
    </row>
    <row r="2283" spans="1:10" x14ac:dyDescent="0.35">
      <c r="A2283" t="s">
        <v>4706</v>
      </c>
      <c r="B2283">
        <v>218272075</v>
      </c>
      <c r="C2283">
        <v>40</v>
      </c>
      <c r="D2283" s="1">
        <v>30096</v>
      </c>
      <c r="E2283" t="s">
        <v>11</v>
      </c>
      <c r="F2283" t="s">
        <v>326</v>
      </c>
      <c r="G2283" t="s">
        <v>2759</v>
      </c>
      <c r="H2283" s="3">
        <v>322387.40419999999</v>
      </c>
      <c r="I2283" s="3">
        <v>284272.8934</v>
      </c>
      <c r="J2283" t="s">
        <v>4707</v>
      </c>
    </row>
    <row r="2284" spans="1:10" x14ac:dyDescent="0.35">
      <c r="A2284" t="s">
        <v>4708</v>
      </c>
      <c r="B2284">
        <v>859136057</v>
      </c>
      <c r="C2284">
        <v>75</v>
      </c>
      <c r="D2284" s="1">
        <v>17312.25</v>
      </c>
      <c r="E2284" t="s">
        <v>11</v>
      </c>
      <c r="F2284" t="s">
        <v>370</v>
      </c>
      <c r="G2284" t="s">
        <v>2771</v>
      </c>
      <c r="H2284" s="3">
        <v>816460.50650000002</v>
      </c>
      <c r="I2284" s="3">
        <v>303904.74410000001</v>
      </c>
      <c r="J2284" t="s">
        <v>4709</v>
      </c>
    </row>
    <row r="2285" spans="1:10" x14ac:dyDescent="0.35">
      <c r="A2285" t="s">
        <v>4710</v>
      </c>
      <c r="B2285">
        <v>807990242</v>
      </c>
      <c r="C2285">
        <v>82</v>
      </c>
      <c r="D2285" s="1">
        <v>14755.5</v>
      </c>
      <c r="E2285" t="s">
        <v>11</v>
      </c>
      <c r="F2285" t="s">
        <v>347</v>
      </c>
      <c r="G2285" t="s">
        <v>2749</v>
      </c>
      <c r="H2285" s="3">
        <v>302759.34980000003</v>
      </c>
      <c r="I2285" s="3">
        <v>221230.58199999999</v>
      </c>
      <c r="J2285" t="s">
        <v>4711</v>
      </c>
    </row>
    <row r="2286" spans="1:10" x14ac:dyDescent="0.35">
      <c r="A2286" t="s">
        <v>4712</v>
      </c>
      <c r="B2286">
        <v>131050069</v>
      </c>
      <c r="C2286">
        <v>78</v>
      </c>
      <c r="D2286" s="1">
        <v>16216.5</v>
      </c>
      <c r="E2286" t="s">
        <v>11</v>
      </c>
      <c r="F2286" t="s">
        <v>36</v>
      </c>
      <c r="G2286" t="s">
        <v>2743</v>
      </c>
      <c r="H2286" s="3">
        <v>156983.1311</v>
      </c>
      <c r="I2286" s="3">
        <v>46813.775500000003</v>
      </c>
      <c r="J2286" t="s">
        <v>4713</v>
      </c>
    </row>
    <row r="2287" spans="1:10" x14ac:dyDescent="0.35">
      <c r="A2287" t="s">
        <v>4714</v>
      </c>
      <c r="B2287">
        <v>358586957</v>
      </c>
      <c r="C2287">
        <v>45</v>
      </c>
      <c r="D2287" s="1">
        <v>28269.75</v>
      </c>
      <c r="E2287" t="s">
        <v>11</v>
      </c>
      <c r="F2287" t="s">
        <v>323</v>
      </c>
      <c r="G2287" t="s">
        <v>2771</v>
      </c>
      <c r="H2287" s="3">
        <v>1303676.9828000001</v>
      </c>
      <c r="I2287" s="3">
        <v>441091.21870000003</v>
      </c>
      <c r="J2287" t="s">
        <v>4715</v>
      </c>
    </row>
    <row r="2288" spans="1:10" x14ac:dyDescent="0.35">
      <c r="A2288" t="s">
        <v>4716</v>
      </c>
      <c r="B2288">
        <v>695281</v>
      </c>
      <c r="C2288">
        <v>20</v>
      </c>
      <c r="D2288" s="1">
        <v>37401</v>
      </c>
      <c r="E2288" t="s">
        <v>11</v>
      </c>
      <c r="F2288" t="s">
        <v>106</v>
      </c>
      <c r="G2288" t="s">
        <v>2771</v>
      </c>
      <c r="H2288" s="3">
        <v>225096.12100000001</v>
      </c>
      <c r="I2288" s="3">
        <v>51117.758600000001</v>
      </c>
      <c r="J2288" t="s">
        <v>4717</v>
      </c>
    </row>
    <row r="2289" spans="1:10" x14ac:dyDescent="0.35">
      <c r="A2289" t="s">
        <v>4718</v>
      </c>
      <c r="B2289">
        <v>960074632</v>
      </c>
      <c r="C2289">
        <v>23</v>
      </c>
      <c r="D2289" s="1">
        <v>36305.25</v>
      </c>
      <c r="E2289" t="s">
        <v>11</v>
      </c>
      <c r="F2289" t="s">
        <v>2538</v>
      </c>
      <c r="G2289" t="s">
        <v>2771</v>
      </c>
      <c r="H2289" s="3">
        <v>1721388.6495999999</v>
      </c>
      <c r="I2289" s="3">
        <v>388016.15850000002</v>
      </c>
      <c r="J2289" t="s">
        <v>4719</v>
      </c>
    </row>
    <row r="2290" spans="1:10" x14ac:dyDescent="0.35">
      <c r="A2290" t="s">
        <v>4720</v>
      </c>
      <c r="B2290">
        <v>26099667</v>
      </c>
      <c r="C2290">
        <v>73</v>
      </c>
      <c r="D2290" s="1">
        <v>18042.75</v>
      </c>
      <c r="E2290" t="s">
        <v>11</v>
      </c>
      <c r="F2290" t="s">
        <v>373</v>
      </c>
      <c r="G2290" t="s">
        <v>2756</v>
      </c>
      <c r="H2290" s="3">
        <v>250220.1917</v>
      </c>
      <c r="I2290" s="3">
        <v>122177.82799999999</v>
      </c>
      <c r="J2290" t="s">
        <v>4721</v>
      </c>
    </row>
    <row r="2291" spans="1:10" x14ac:dyDescent="0.35">
      <c r="A2291" t="s">
        <v>4722</v>
      </c>
      <c r="B2291">
        <v>346107344</v>
      </c>
      <c r="C2291">
        <v>58</v>
      </c>
      <c r="D2291" s="1">
        <v>23521.5</v>
      </c>
      <c r="E2291" t="s">
        <v>11</v>
      </c>
      <c r="F2291" t="s">
        <v>437</v>
      </c>
      <c r="G2291" t="s">
        <v>2759</v>
      </c>
      <c r="H2291" s="3">
        <v>672823.00800000003</v>
      </c>
      <c r="I2291" s="3">
        <v>136734.99840000001</v>
      </c>
      <c r="J2291" t="s">
        <v>4723</v>
      </c>
    </row>
    <row r="2292" spans="1:10" x14ac:dyDescent="0.35">
      <c r="A2292" t="s">
        <v>4724</v>
      </c>
      <c r="B2292">
        <v>128075328</v>
      </c>
      <c r="C2292">
        <v>39</v>
      </c>
      <c r="D2292" s="1">
        <v>30461.25</v>
      </c>
      <c r="E2292" t="s">
        <v>11</v>
      </c>
      <c r="F2292" t="s">
        <v>511</v>
      </c>
      <c r="G2292" t="s">
        <v>2743</v>
      </c>
      <c r="H2292" s="3">
        <v>1231355.5563000001</v>
      </c>
      <c r="I2292" s="3">
        <v>560845.62049999996</v>
      </c>
      <c r="J2292" t="s">
        <v>4725</v>
      </c>
    </row>
    <row r="2293" spans="1:10" x14ac:dyDescent="0.35">
      <c r="A2293" t="s">
        <v>4726</v>
      </c>
      <c r="B2293">
        <v>590936947</v>
      </c>
      <c r="C2293">
        <v>20</v>
      </c>
      <c r="D2293" s="1">
        <v>37401</v>
      </c>
      <c r="E2293" t="s">
        <v>11</v>
      </c>
      <c r="F2293" t="s">
        <v>596</v>
      </c>
      <c r="G2293" t="s">
        <v>2749</v>
      </c>
      <c r="H2293" s="3">
        <v>1184816.6979</v>
      </c>
      <c r="I2293" s="3">
        <v>538822.321</v>
      </c>
      <c r="J2293" t="s">
        <v>4727</v>
      </c>
    </row>
    <row r="2294" spans="1:10" x14ac:dyDescent="0.35">
      <c r="A2294" t="s">
        <v>4728</v>
      </c>
      <c r="B2294">
        <v>44860599</v>
      </c>
      <c r="C2294">
        <v>40</v>
      </c>
      <c r="D2294" s="1">
        <v>30096</v>
      </c>
      <c r="E2294" t="s">
        <v>11</v>
      </c>
      <c r="F2294" t="s">
        <v>106</v>
      </c>
      <c r="G2294" t="s">
        <v>2800</v>
      </c>
      <c r="H2294" s="3">
        <v>1746173.8382000001</v>
      </c>
      <c r="I2294" s="3">
        <v>852998.19350000005</v>
      </c>
      <c r="J2294" t="s">
        <v>4729</v>
      </c>
    </row>
    <row r="2295" spans="1:10" x14ac:dyDescent="0.35">
      <c r="A2295" t="s">
        <v>4730</v>
      </c>
      <c r="B2295">
        <v>91789554</v>
      </c>
      <c r="C2295">
        <v>80</v>
      </c>
      <c r="D2295" s="1">
        <v>15486</v>
      </c>
      <c r="E2295" t="s">
        <v>11</v>
      </c>
      <c r="F2295" t="s">
        <v>300</v>
      </c>
      <c r="G2295" t="s">
        <v>2756</v>
      </c>
      <c r="H2295" s="3">
        <v>1020870.6159</v>
      </c>
      <c r="I2295" s="3">
        <v>225295.58420000001</v>
      </c>
      <c r="J2295" t="s">
        <v>4731</v>
      </c>
    </row>
    <row r="2296" spans="1:10" x14ac:dyDescent="0.35">
      <c r="A2296" t="s">
        <v>4732</v>
      </c>
      <c r="B2296">
        <v>331061325</v>
      </c>
      <c r="C2296">
        <v>58</v>
      </c>
      <c r="D2296" s="1">
        <v>23521.5</v>
      </c>
      <c r="E2296" t="s">
        <v>11</v>
      </c>
      <c r="F2296" t="s">
        <v>514</v>
      </c>
      <c r="G2296" t="s">
        <v>2743</v>
      </c>
      <c r="H2296" s="3">
        <v>322882.28710000002</v>
      </c>
      <c r="I2296" s="3">
        <v>298979.35960000003</v>
      </c>
      <c r="J2296" t="s">
        <v>4733</v>
      </c>
    </row>
    <row r="2297" spans="1:10" x14ac:dyDescent="0.35">
      <c r="A2297" t="s">
        <v>4734</v>
      </c>
      <c r="B2297">
        <v>282048392</v>
      </c>
      <c r="C2297">
        <v>35</v>
      </c>
      <c r="D2297" s="1">
        <v>31922.25</v>
      </c>
      <c r="E2297" t="s">
        <v>11</v>
      </c>
      <c r="F2297" t="s">
        <v>81</v>
      </c>
      <c r="G2297" t="s">
        <v>2771</v>
      </c>
      <c r="H2297" s="3">
        <v>224891.61869999999</v>
      </c>
      <c r="I2297" s="3">
        <v>56944.255100000002</v>
      </c>
      <c r="J2297" t="s">
        <v>4735</v>
      </c>
    </row>
    <row r="2298" spans="1:10" x14ac:dyDescent="0.35">
      <c r="A2298" t="s">
        <v>4736</v>
      </c>
      <c r="B2298">
        <v>717201617</v>
      </c>
      <c r="C2298">
        <v>20</v>
      </c>
      <c r="D2298" s="1">
        <v>37401</v>
      </c>
      <c r="E2298" t="s">
        <v>11</v>
      </c>
      <c r="F2298" t="s">
        <v>519</v>
      </c>
      <c r="G2298" t="s">
        <v>2756</v>
      </c>
      <c r="H2298" s="3">
        <v>558792.33900000004</v>
      </c>
      <c r="I2298" s="3">
        <v>156853.98989999999</v>
      </c>
      <c r="J2298" t="s">
        <v>4737</v>
      </c>
    </row>
    <row r="2299" spans="1:10" x14ac:dyDescent="0.35">
      <c r="A2299" t="s">
        <v>4738</v>
      </c>
      <c r="B2299">
        <v>244498758</v>
      </c>
      <c r="C2299">
        <v>61</v>
      </c>
      <c r="D2299" s="1">
        <v>22425.75</v>
      </c>
      <c r="E2299" t="s">
        <v>11</v>
      </c>
      <c r="F2299" t="s">
        <v>127</v>
      </c>
      <c r="G2299" t="s">
        <v>2771</v>
      </c>
      <c r="H2299" s="3">
        <v>1139558.3888000001</v>
      </c>
      <c r="I2299" s="3">
        <v>656109.37540000002</v>
      </c>
      <c r="J2299" t="s">
        <v>4739</v>
      </c>
    </row>
    <row r="2300" spans="1:10" x14ac:dyDescent="0.35">
      <c r="A2300" t="s">
        <v>4740</v>
      </c>
      <c r="B2300">
        <v>808714603</v>
      </c>
      <c r="C2300">
        <v>19</v>
      </c>
      <c r="D2300" s="1">
        <v>37766.25</v>
      </c>
      <c r="E2300" t="s">
        <v>11</v>
      </c>
      <c r="F2300" t="s">
        <v>968</v>
      </c>
      <c r="G2300" t="s">
        <v>2749</v>
      </c>
      <c r="H2300" s="3">
        <v>246249.978</v>
      </c>
      <c r="I2300" s="3">
        <v>56363.883800000003</v>
      </c>
      <c r="J2300" t="s">
        <v>4741</v>
      </c>
    </row>
    <row r="2301" spans="1:10" x14ac:dyDescent="0.35">
      <c r="A2301" t="s">
        <v>4742</v>
      </c>
      <c r="B2301">
        <v>779868318</v>
      </c>
      <c r="C2301">
        <v>62</v>
      </c>
      <c r="D2301" s="1">
        <v>22060.5</v>
      </c>
      <c r="E2301" t="s">
        <v>11</v>
      </c>
      <c r="F2301" t="s">
        <v>424</v>
      </c>
      <c r="G2301" t="s">
        <v>2800</v>
      </c>
      <c r="H2301" s="3">
        <v>171005.23439999999</v>
      </c>
      <c r="I2301" s="3">
        <v>79828.352599999998</v>
      </c>
      <c r="J2301" t="s">
        <v>4743</v>
      </c>
    </row>
    <row r="2302" spans="1:10" x14ac:dyDescent="0.35">
      <c r="A2302" t="s">
        <v>4744</v>
      </c>
      <c r="B2302">
        <v>672898421</v>
      </c>
      <c r="C2302">
        <v>50</v>
      </c>
      <c r="D2302" s="1">
        <v>26443.5</v>
      </c>
      <c r="E2302" t="s">
        <v>11</v>
      </c>
      <c r="F2302" t="s">
        <v>115</v>
      </c>
      <c r="G2302" t="s">
        <v>2749</v>
      </c>
      <c r="H2302" s="3">
        <v>358570.11959999998</v>
      </c>
      <c r="I2302" s="3">
        <v>85658.417499999996</v>
      </c>
      <c r="J2302" t="s">
        <v>4745</v>
      </c>
    </row>
    <row r="2303" spans="1:10" x14ac:dyDescent="0.35">
      <c r="A2303" t="s">
        <v>4746</v>
      </c>
      <c r="B2303">
        <v>304859900</v>
      </c>
      <c r="C2303">
        <v>67</v>
      </c>
      <c r="D2303" s="1">
        <v>20234.25</v>
      </c>
      <c r="E2303" t="s">
        <v>11</v>
      </c>
      <c r="F2303" t="s">
        <v>406</v>
      </c>
      <c r="G2303" t="s">
        <v>2749</v>
      </c>
      <c r="H2303" s="3">
        <v>420518.01189999998</v>
      </c>
      <c r="I2303" s="3">
        <v>140172.67060000001</v>
      </c>
      <c r="J2303" t="s">
        <v>4747</v>
      </c>
    </row>
    <row r="2304" spans="1:10" x14ac:dyDescent="0.35">
      <c r="A2304" t="s">
        <v>4748</v>
      </c>
      <c r="B2304">
        <v>618755065</v>
      </c>
      <c r="C2304">
        <v>29</v>
      </c>
      <c r="D2304" s="1">
        <v>34113.75</v>
      </c>
      <c r="E2304" t="s">
        <v>11</v>
      </c>
      <c r="F2304" t="s">
        <v>39</v>
      </c>
      <c r="G2304" t="s">
        <v>2767</v>
      </c>
      <c r="H2304" s="3">
        <v>1098831.5252</v>
      </c>
      <c r="I2304" s="3">
        <v>171672.51939999999</v>
      </c>
      <c r="J2304" t="s">
        <v>4749</v>
      </c>
    </row>
    <row r="2305" spans="1:10" x14ac:dyDescent="0.35">
      <c r="A2305" t="s">
        <v>4750</v>
      </c>
      <c r="B2305">
        <v>400089203</v>
      </c>
      <c r="C2305">
        <v>40</v>
      </c>
      <c r="D2305" s="1">
        <v>30096</v>
      </c>
      <c r="E2305" t="s">
        <v>11</v>
      </c>
      <c r="F2305" t="s">
        <v>166</v>
      </c>
      <c r="G2305" t="s">
        <v>2800</v>
      </c>
      <c r="H2305" s="3">
        <v>381602.52799999999</v>
      </c>
      <c r="I2305" s="3">
        <v>193079.48809999999</v>
      </c>
      <c r="J2305" t="s">
        <v>4751</v>
      </c>
    </row>
    <row r="2306" spans="1:10" x14ac:dyDescent="0.35">
      <c r="A2306" t="s">
        <v>4752</v>
      </c>
      <c r="B2306">
        <v>76432755</v>
      </c>
      <c r="C2306">
        <v>41</v>
      </c>
      <c r="D2306" s="1">
        <v>29730.75</v>
      </c>
      <c r="E2306" t="s">
        <v>11</v>
      </c>
      <c r="F2306" t="s">
        <v>205</v>
      </c>
      <c r="G2306" t="s">
        <v>2743</v>
      </c>
      <c r="H2306" s="3">
        <v>899355.70050000004</v>
      </c>
      <c r="I2306" s="3">
        <v>357650.75530000002</v>
      </c>
      <c r="J2306" t="s">
        <v>4753</v>
      </c>
    </row>
    <row r="2307" spans="1:10" x14ac:dyDescent="0.35">
      <c r="A2307" t="s">
        <v>4754</v>
      </c>
      <c r="B2307">
        <v>391021354</v>
      </c>
      <c r="C2307">
        <v>51</v>
      </c>
      <c r="D2307" s="1">
        <v>26078.25</v>
      </c>
      <c r="E2307" t="s">
        <v>11</v>
      </c>
      <c r="F2307" t="s">
        <v>519</v>
      </c>
      <c r="G2307" t="s">
        <v>2734</v>
      </c>
      <c r="H2307" s="3">
        <v>540636.91590000002</v>
      </c>
      <c r="I2307" s="3">
        <v>429863.8627</v>
      </c>
      <c r="J2307" t="s">
        <v>4755</v>
      </c>
    </row>
    <row r="2308" spans="1:10" x14ac:dyDescent="0.35">
      <c r="A2308" t="s">
        <v>4756</v>
      </c>
      <c r="B2308">
        <v>468434243</v>
      </c>
      <c r="C2308">
        <v>32</v>
      </c>
      <c r="D2308" s="1">
        <v>33018</v>
      </c>
      <c r="E2308" t="s">
        <v>11</v>
      </c>
      <c r="F2308" t="s">
        <v>54</v>
      </c>
      <c r="G2308" t="s">
        <v>2734</v>
      </c>
      <c r="H2308" s="3">
        <v>323213.56150000001</v>
      </c>
      <c r="I2308" s="3">
        <v>180814.1441</v>
      </c>
      <c r="J2308" t="s">
        <v>4757</v>
      </c>
    </row>
    <row r="2309" spans="1:10" x14ac:dyDescent="0.35">
      <c r="A2309" t="s">
        <v>4758</v>
      </c>
      <c r="B2309">
        <v>666910689</v>
      </c>
      <c r="C2309">
        <v>39</v>
      </c>
      <c r="D2309" s="1">
        <v>30461.25</v>
      </c>
      <c r="E2309" t="s">
        <v>11</v>
      </c>
      <c r="F2309" t="s">
        <v>157</v>
      </c>
      <c r="G2309" t="s">
        <v>2743</v>
      </c>
      <c r="H2309" s="3">
        <v>640243.85530000005</v>
      </c>
      <c r="I2309" s="3">
        <v>96529.073600000003</v>
      </c>
      <c r="J2309" t="s">
        <v>4759</v>
      </c>
    </row>
    <row r="2310" spans="1:10" x14ac:dyDescent="0.35">
      <c r="A2310" t="s">
        <v>4760</v>
      </c>
      <c r="B2310">
        <v>880033530</v>
      </c>
      <c r="C2310">
        <v>23</v>
      </c>
      <c r="D2310" s="1">
        <v>36305.25</v>
      </c>
      <c r="E2310" t="s">
        <v>11</v>
      </c>
      <c r="F2310" t="s">
        <v>370</v>
      </c>
      <c r="G2310" t="s">
        <v>2743</v>
      </c>
      <c r="H2310" s="3">
        <v>211212.82870000001</v>
      </c>
      <c r="I2310" s="3">
        <v>161577.81390000001</v>
      </c>
      <c r="J2310" t="s">
        <v>4761</v>
      </c>
    </row>
    <row r="2311" spans="1:10" x14ac:dyDescent="0.35">
      <c r="A2311" t="s">
        <v>4762</v>
      </c>
      <c r="B2311">
        <v>295447004</v>
      </c>
      <c r="C2311">
        <v>48</v>
      </c>
      <c r="D2311" s="1">
        <v>27174</v>
      </c>
      <c r="E2311" t="s">
        <v>11</v>
      </c>
      <c r="F2311" t="s">
        <v>95</v>
      </c>
      <c r="G2311" t="s">
        <v>2771</v>
      </c>
      <c r="H2311" s="3">
        <v>962053.56689999998</v>
      </c>
      <c r="I2311" s="3">
        <v>127803.84020000001</v>
      </c>
      <c r="J2311" t="s">
        <v>4763</v>
      </c>
    </row>
    <row r="2312" spans="1:10" x14ac:dyDescent="0.35">
      <c r="A2312" t="s">
        <v>4764</v>
      </c>
      <c r="B2312">
        <v>591739608</v>
      </c>
      <c r="C2312">
        <v>83</v>
      </c>
      <c r="D2312" s="1">
        <v>14390.25</v>
      </c>
      <c r="E2312" t="s">
        <v>11</v>
      </c>
      <c r="F2312" t="s">
        <v>169</v>
      </c>
      <c r="G2312" t="s">
        <v>2740</v>
      </c>
      <c r="H2312" s="3">
        <v>570531.33499999996</v>
      </c>
      <c r="I2312" s="3">
        <v>168442.5846</v>
      </c>
      <c r="J2312" t="s">
        <v>4765</v>
      </c>
    </row>
    <row r="2313" spans="1:10" x14ac:dyDescent="0.35">
      <c r="A2313" t="s">
        <v>4766</v>
      </c>
      <c r="B2313">
        <v>760091027</v>
      </c>
      <c r="C2313">
        <v>79</v>
      </c>
      <c r="D2313" s="1">
        <v>15851.25</v>
      </c>
      <c r="E2313" t="s">
        <v>11</v>
      </c>
      <c r="F2313" t="s">
        <v>237</v>
      </c>
      <c r="G2313" t="s">
        <v>2743</v>
      </c>
      <c r="H2313" s="3">
        <v>223869.04240000001</v>
      </c>
      <c r="I2313" s="3">
        <v>168088.3394</v>
      </c>
      <c r="J2313" t="s">
        <v>4767</v>
      </c>
    </row>
    <row r="2314" spans="1:10" x14ac:dyDescent="0.35">
      <c r="A2314" t="s">
        <v>4768</v>
      </c>
      <c r="B2314">
        <v>303261455</v>
      </c>
      <c r="C2314">
        <v>39</v>
      </c>
      <c r="D2314" s="1">
        <v>30461.25</v>
      </c>
      <c r="E2314" t="s">
        <v>11</v>
      </c>
      <c r="F2314" t="s">
        <v>1151</v>
      </c>
      <c r="G2314" t="s">
        <v>2781</v>
      </c>
      <c r="H2314" s="3">
        <v>1848506.2708000001</v>
      </c>
      <c r="I2314" s="3">
        <v>326332.45319999999</v>
      </c>
      <c r="J2314" t="s">
        <v>4769</v>
      </c>
    </row>
    <row r="2315" spans="1:10" x14ac:dyDescent="0.35">
      <c r="A2315" t="s">
        <v>4770</v>
      </c>
      <c r="B2315">
        <v>939622054</v>
      </c>
      <c r="C2315">
        <v>27</v>
      </c>
      <c r="D2315" s="1">
        <v>34844.25</v>
      </c>
      <c r="E2315" t="s">
        <v>11</v>
      </c>
      <c r="F2315" t="s">
        <v>290</v>
      </c>
      <c r="G2315" t="s">
        <v>2764</v>
      </c>
      <c r="H2315" s="3">
        <v>348199.4204</v>
      </c>
      <c r="I2315" s="3">
        <v>98433.297699999996</v>
      </c>
      <c r="J2315" t="s">
        <v>4771</v>
      </c>
    </row>
    <row r="2316" spans="1:10" x14ac:dyDescent="0.35">
      <c r="A2316" t="s">
        <v>4772</v>
      </c>
      <c r="B2316">
        <v>525236190</v>
      </c>
      <c r="C2316">
        <v>58</v>
      </c>
      <c r="D2316" s="1">
        <v>23521.5</v>
      </c>
      <c r="E2316" t="s">
        <v>11</v>
      </c>
      <c r="F2316" t="s">
        <v>22</v>
      </c>
      <c r="G2316" t="s">
        <v>2781</v>
      </c>
      <c r="H2316" s="3">
        <v>641428.50199999998</v>
      </c>
      <c r="I2316" s="3">
        <v>485736.31109999999</v>
      </c>
      <c r="J2316" t="s">
        <v>4773</v>
      </c>
    </row>
    <row r="2317" spans="1:10" x14ac:dyDescent="0.35">
      <c r="A2317" t="s">
        <v>4774</v>
      </c>
      <c r="B2317">
        <v>907339020</v>
      </c>
      <c r="C2317">
        <v>44</v>
      </c>
      <c r="D2317" s="1">
        <v>28635</v>
      </c>
      <c r="E2317" t="s">
        <v>11</v>
      </c>
      <c r="F2317" t="s">
        <v>341</v>
      </c>
      <c r="G2317" t="s">
        <v>2771</v>
      </c>
      <c r="H2317" s="3">
        <v>96693.035999999993</v>
      </c>
      <c r="I2317" s="3">
        <v>64450.303599999999</v>
      </c>
      <c r="J2317" t="s">
        <v>4775</v>
      </c>
    </row>
    <row r="2318" spans="1:10" x14ac:dyDescent="0.35">
      <c r="A2318" t="s">
        <v>3481</v>
      </c>
      <c r="B2318">
        <v>165962259</v>
      </c>
      <c r="C2318">
        <v>37</v>
      </c>
      <c r="D2318" s="1">
        <v>31191.75</v>
      </c>
      <c r="E2318" t="s">
        <v>11</v>
      </c>
      <c r="F2318" t="s">
        <v>883</v>
      </c>
      <c r="G2318" t="s">
        <v>2743</v>
      </c>
      <c r="H2318" s="3">
        <v>1394833.0375999999</v>
      </c>
      <c r="I2318" s="3">
        <v>365212.00910000002</v>
      </c>
      <c r="J2318" t="s">
        <v>4776</v>
      </c>
    </row>
    <row r="2319" spans="1:10" x14ac:dyDescent="0.35">
      <c r="A2319" t="s">
        <v>4777</v>
      </c>
      <c r="B2319">
        <v>979458478</v>
      </c>
      <c r="C2319">
        <v>64</v>
      </c>
      <c r="D2319" s="1">
        <v>21330</v>
      </c>
      <c r="E2319" t="s">
        <v>11</v>
      </c>
      <c r="F2319" t="s">
        <v>347</v>
      </c>
      <c r="G2319" t="s">
        <v>2771</v>
      </c>
      <c r="H2319" s="3">
        <v>55301.514900000002</v>
      </c>
      <c r="I2319" s="3">
        <v>71552.398700000005</v>
      </c>
      <c r="J2319" t="s">
        <v>4778</v>
      </c>
    </row>
    <row r="2320" spans="1:10" x14ac:dyDescent="0.35">
      <c r="A2320" t="s">
        <v>4779</v>
      </c>
      <c r="B2320">
        <v>284354138</v>
      </c>
      <c r="C2320">
        <v>18</v>
      </c>
      <c r="D2320" s="1">
        <v>38131.5</v>
      </c>
      <c r="E2320" t="s">
        <v>11</v>
      </c>
      <c r="F2320" t="s">
        <v>1694</v>
      </c>
      <c r="G2320" t="s">
        <v>2776</v>
      </c>
      <c r="H2320" s="3">
        <v>976104.22950000002</v>
      </c>
      <c r="I2320" s="3">
        <v>397786.63449999999</v>
      </c>
      <c r="J2320" t="s">
        <v>4780</v>
      </c>
    </row>
    <row r="2321" spans="1:10" x14ac:dyDescent="0.35">
      <c r="A2321" t="s">
        <v>4781</v>
      </c>
      <c r="B2321">
        <v>870730567</v>
      </c>
      <c r="C2321">
        <v>42</v>
      </c>
      <c r="D2321" s="1">
        <v>29365.5</v>
      </c>
      <c r="E2321" t="s">
        <v>11</v>
      </c>
      <c r="F2321" t="s">
        <v>733</v>
      </c>
      <c r="G2321" t="s">
        <v>2746</v>
      </c>
      <c r="H2321" s="3">
        <v>562292.52709999995</v>
      </c>
      <c r="I2321" s="3">
        <v>206173.92660000001</v>
      </c>
      <c r="J2321" t="s">
        <v>4782</v>
      </c>
    </row>
    <row r="2322" spans="1:10" x14ac:dyDescent="0.35">
      <c r="A2322" t="s">
        <v>4783</v>
      </c>
      <c r="B2322">
        <v>307023024</v>
      </c>
      <c r="C2322">
        <v>32</v>
      </c>
      <c r="D2322" s="1">
        <v>33018</v>
      </c>
      <c r="E2322" t="s">
        <v>11</v>
      </c>
      <c r="F2322" t="s">
        <v>1499</v>
      </c>
      <c r="G2322" t="s">
        <v>2749</v>
      </c>
      <c r="H2322" s="3">
        <v>1568405.3218</v>
      </c>
      <c r="I2322" s="3">
        <v>478805.42749999999</v>
      </c>
      <c r="J2322" t="s">
        <v>4784</v>
      </c>
    </row>
    <row r="2323" spans="1:10" x14ac:dyDescent="0.35">
      <c r="A2323" t="s">
        <v>4785</v>
      </c>
      <c r="B2323">
        <v>484833124</v>
      </c>
      <c r="C2323">
        <v>35</v>
      </c>
      <c r="D2323" s="1">
        <v>31922.25</v>
      </c>
      <c r="E2323" t="s">
        <v>11</v>
      </c>
      <c r="F2323" t="s">
        <v>574</v>
      </c>
      <c r="G2323" t="s">
        <v>2781</v>
      </c>
      <c r="H2323" s="3">
        <v>831504.76289999997</v>
      </c>
      <c r="I2323" s="3">
        <v>138214.56950000001</v>
      </c>
      <c r="J2323" t="s">
        <v>4786</v>
      </c>
    </row>
    <row r="2324" spans="1:10" x14ac:dyDescent="0.35">
      <c r="A2324" t="s">
        <v>4787</v>
      </c>
      <c r="B2324">
        <v>381449213</v>
      </c>
      <c r="C2324">
        <v>54</v>
      </c>
      <c r="D2324" s="1">
        <v>24982.5</v>
      </c>
      <c r="E2324" t="s">
        <v>11</v>
      </c>
      <c r="F2324" t="s">
        <v>593</v>
      </c>
      <c r="G2324" t="s">
        <v>2781</v>
      </c>
      <c r="H2324" s="3">
        <v>242133.59169999999</v>
      </c>
      <c r="I2324" s="3">
        <v>26689.7255</v>
      </c>
      <c r="J2324" t="s">
        <v>4788</v>
      </c>
    </row>
    <row r="2325" spans="1:10" x14ac:dyDescent="0.35">
      <c r="A2325" t="s">
        <v>4789</v>
      </c>
      <c r="B2325">
        <v>685989646</v>
      </c>
      <c r="C2325">
        <v>64</v>
      </c>
      <c r="D2325" s="1">
        <v>21330</v>
      </c>
      <c r="E2325" t="s">
        <v>11</v>
      </c>
      <c r="F2325" t="s">
        <v>641</v>
      </c>
      <c r="G2325" t="s">
        <v>2743</v>
      </c>
      <c r="H2325" s="3">
        <v>231597.84770000001</v>
      </c>
      <c r="I2325" s="3">
        <v>175825.30480000001</v>
      </c>
      <c r="J2325" t="s">
        <v>4790</v>
      </c>
    </row>
    <row r="2326" spans="1:10" x14ac:dyDescent="0.35">
      <c r="A2326" t="s">
        <v>4791</v>
      </c>
      <c r="B2326">
        <v>884029303</v>
      </c>
      <c r="C2326">
        <v>47</v>
      </c>
      <c r="D2326" s="1">
        <v>27539.25</v>
      </c>
      <c r="E2326" t="s">
        <v>11</v>
      </c>
      <c r="F2326" t="s">
        <v>555</v>
      </c>
      <c r="G2326" t="s">
        <v>2771</v>
      </c>
      <c r="H2326" s="3">
        <v>972009.24710000004</v>
      </c>
      <c r="I2326" s="3">
        <v>328123.8983</v>
      </c>
      <c r="J2326" t="s">
        <v>4792</v>
      </c>
    </row>
    <row r="2327" spans="1:10" x14ac:dyDescent="0.35">
      <c r="A2327" t="s">
        <v>4793</v>
      </c>
      <c r="B2327">
        <v>601202545</v>
      </c>
      <c r="C2327">
        <v>50</v>
      </c>
      <c r="D2327" s="1">
        <v>26443.5</v>
      </c>
      <c r="E2327" t="s">
        <v>11</v>
      </c>
      <c r="F2327" t="s">
        <v>124</v>
      </c>
      <c r="G2327" t="s">
        <v>2759</v>
      </c>
      <c r="H2327" s="3">
        <v>474054.30699999997</v>
      </c>
      <c r="I2327" s="3">
        <v>134802.8897</v>
      </c>
      <c r="J2327" t="s">
        <v>4794</v>
      </c>
    </row>
    <row r="2328" spans="1:10" x14ac:dyDescent="0.35">
      <c r="A2328" t="s">
        <v>4795</v>
      </c>
      <c r="B2328">
        <v>802850130</v>
      </c>
      <c r="C2328">
        <v>50</v>
      </c>
      <c r="D2328" s="1">
        <v>26443.5</v>
      </c>
      <c r="E2328" t="s">
        <v>11</v>
      </c>
      <c r="F2328" t="s">
        <v>511</v>
      </c>
      <c r="G2328" t="s">
        <v>2764</v>
      </c>
      <c r="H2328" s="3">
        <v>344791.35129999998</v>
      </c>
      <c r="I2328" s="3">
        <v>129655.91439999999</v>
      </c>
      <c r="J2328" t="s">
        <v>4796</v>
      </c>
    </row>
    <row r="2329" spans="1:10" x14ac:dyDescent="0.35">
      <c r="A2329" t="s">
        <v>4797</v>
      </c>
      <c r="B2329">
        <v>254941473</v>
      </c>
      <c r="C2329">
        <v>48</v>
      </c>
      <c r="D2329" s="1">
        <v>27174</v>
      </c>
      <c r="E2329" t="s">
        <v>11</v>
      </c>
      <c r="F2329" t="s">
        <v>139</v>
      </c>
      <c r="G2329" t="s">
        <v>2749</v>
      </c>
      <c r="H2329" s="3">
        <v>1290644.5824</v>
      </c>
      <c r="I2329" s="3">
        <v>265066.1311</v>
      </c>
      <c r="J2329" t="s">
        <v>4798</v>
      </c>
    </row>
    <row r="2330" spans="1:10" x14ac:dyDescent="0.35">
      <c r="A2330" t="s">
        <v>4799</v>
      </c>
      <c r="B2330">
        <v>450183935</v>
      </c>
      <c r="C2330">
        <v>83</v>
      </c>
      <c r="D2330" s="1">
        <v>14390.25</v>
      </c>
      <c r="E2330" t="s">
        <v>11</v>
      </c>
      <c r="F2330" t="s">
        <v>331</v>
      </c>
      <c r="G2330" t="s">
        <v>2767</v>
      </c>
      <c r="H2330" s="3">
        <v>424237.26510000002</v>
      </c>
      <c r="I2330" s="3">
        <v>67492.292199999996</v>
      </c>
      <c r="J2330" t="s">
        <v>4800</v>
      </c>
    </row>
    <row r="2331" spans="1:10" x14ac:dyDescent="0.35">
      <c r="A2331" t="s">
        <v>4801</v>
      </c>
      <c r="B2331">
        <v>876279636</v>
      </c>
      <c r="C2331">
        <v>54</v>
      </c>
      <c r="D2331" s="1">
        <v>24982.5</v>
      </c>
      <c r="E2331" t="s">
        <v>11</v>
      </c>
      <c r="F2331" t="s">
        <v>612</v>
      </c>
      <c r="G2331" t="s">
        <v>2743</v>
      </c>
      <c r="H2331" s="3">
        <v>459765.96509999997</v>
      </c>
      <c r="I2331" s="3">
        <v>108492.82580000001</v>
      </c>
      <c r="J2331" t="s">
        <v>4802</v>
      </c>
    </row>
    <row r="2332" spans="1:10" x14ac:dyDescent="0.35">
      <c r="A2332" t="s">
        <v>4803</v>
      </c>
      <c r="B2332">
        <v>284644944</v>
      </c>
      <c r="C2332">
        <v>38</v>
      </c>
      <c r="D2332" s="1">
        <v>30826.5</v>
      </c>
      <c r="E2332" t="s">
        <v>11</v>
      </c>
      <c r="F2332" t="s">
        <v>250</v>
      </c>
      <c r="G2332" t="s">
        <v>2776</v>
      </c>
      <c r="H2332" s="3">
        <v>727382.03419999999</v>
      </c>
      <c r="I2332" s="3">
        <v>280225.23690000002</v>
      </c>
      <c r="J2332" t="s">
        <v>4804</v>
      </c>
    </row>
    <row r="2333" spans="1:10" x14ac:dyDescent="0.35">
      <c r="A2333" t="s">
        <v>4805</v>
      </c>
      <c r="B2333">
        <v>348362013</v>
      </c>
      <c r="C2333">
        <v>40</v>
      </c>
      <c r="D2333" s="1">
        <v>30096</v>
      </c>
      <c r="E2333" t="s">
        <v>11</v>
      </c>
      <c r="F2333" t="s">
        <v>75</v>
      </c>
      <c r="G2333" t="s">
        <v>2776</v>
      </c>
      <c r="H2333" s="3">
        <v>2178798.9454999999</v>
      </c>
      <c r="I2333" s="3">
        <v>563747.09820000001</v>
      </c>
      <c r="J2333" t="s">
        <v>4806</v>
      </c>
    </row>
    <row r="2334" spans="1:10" x14ac:dyDescent="0.35">
      <c r="A2334" t="s">
        <v>4807</v>
      </c>
      <c r="B2334">
        <v>537928168</v>
      </c>
      <c r="C2334">
        <v>54</v>
      </c>
      <c r="D2334" s="1">
        <v>24982.5</v>
      </c>
      <c r="E2334" t="s">
        <v>11</v>
      </c>
      <c r="F2334" t="s">
        <v>263</v>
      </c>
      <c r="G2334" t="s">
        <v>2776</v>
      </c>
      <c r="H2334" s="3">
        <v>1128622.5569</v>
      </c>
      <c r="I2334" s="3">
        <v>225394.9865</v>
      </c>
      <c r="J2334" t="s">
        <v>4808</v>
      </c>
    </row>
    <row r="2335" spans="1:10" x14ac:dyDescent="0.35">
      <c r="A2335" t="s">
        <v>4809</v>
      </c>
      <c r="B2335">
        <v>996934429</v>
      </c>
      <c r="C2335">
        <v>82</v>
      </c>
      <c r="D2335" s="1">
        <v>14755.5</v>
      </c>
      <c r="E2335" t="s">
        <v>11</v>
      </c>
      <c r="F2335" t="s">
        <v>341</v>
      </c>
      <c r="G2335" t="s">
        <v>2781</v>
      </c>
      <c r="H2335" s="3">
        <v>276912.36290000001</v>
      </c>
      <c r="I2335" s="3">
        <v>184869.10140000001</v>
      </c>
      <c r="J2335" t="s">
        <v>4810</v>
      </c>
    </row>
    <row r="2336" spans="1:10" x14ac:dyDescent="0.35">
      <c r="A2336" t="s">
        <v>4811</v>
      </c>
      <c r="B2336">
        <v>898850646</v>
      </c>
      <c r="C2336">
        <v>79</v>
      </c>
      <c r="D2336" s="1">
        <v>15851.25</v>
      </c>
      <c r="E2336" t="s">
        <v>11</v>
      </c>
      <c r="F2336" t="s">
        <v>220</v>
      </c>
      <c r="G2336" t="s">
        <v>2746</v>
      </c>
      <c r="H2336" s="3">
        <v>410919.00599999999</v>
      </c>
      <c r="I2336" s="3">
        <v>203562.95370000001</v>
      </c>
      <c r="J2336" t="s">
        <v>4812</v>
      </c>
    </row>
    <row r="2337" spans="1:10" x14ac:dyDescent="0.35">
      <c r="A2337" t="s">
        <v>4813</v>
      </c>
      <c r="B2337">
        <v>60142149</v>
      </c>
      <c r="C2337">
        <v>72</v>
      </c>
      <c r="D2337" s="1">
        <v>18408</v>
      </c>
      <c r="E2337" t="s">
        <v>11</v>
      </c>
      <c r="F2337" t="s">
        <v>279</v>
      </c>
      <c r="G2337" t="s">
        <v>2734</v>
      </c>
      <c r="H2337" s="3">
        <v>603246.71680000005</v>
      </c>
      <c r="I2337" s="3">
        <v>227377.60860000001</v>
      </c>
      <c r="J2337" t="s">
        <v>4814</v>
      </c>
    </row>
    <row r="2338" spans="1:10" x14ac:dyDescent="0.35">
      <c r="A2338" t="s">
        <v>4815</v>
      </c>
      <c r="B2338">
        <v>68152684</v>
      </c>
      <c r="C2338">
        <v>73</v>
      </c>
      <c r="D2338" s="1">
        <v>18042.75</v>
      </c>
      <c r="E2338" t="s">
        <v>11</v>
      </c>
      <c r="F2338" t="s">
        <v>1030</v>
      </c>
      <c r="G2338" t="s">
        <v>2771</v>
      </c>
      <c r="H2338" s="3">
        <v>206647.943</v>
      </c>
      <c r="I2338" s="3">
        <v>161400.09469999999</v>
      </c>
      <c r="J2338" t="s">
        <v>4816</v>
      </c>
    </row>
    <row r="2339" spans="1:10" x14ac:dyDescent="0.35">
      <c r="A2339" t="s">
        <v>4817</v>
      </c>
      <c r="B2339">
        <v>736860096</v>
      </c>
      <c r="C2339">
        <v>63</v>
      </c>
      <c r="D2339" s="1">
        <v>21695.25</v>
      </c>
      <c r="E2339" t="s">
        <v>11</v>
      </c>
      <c r="F2339" t="s">
        <v>1762</v>
      </c>
      <c r="G2339" t="s">
        <v>2764</v>
      </c>
      <c r="H2339" s="3">
        <v>1112826.2709999999</v>
      </c>
      <c r="I2339" s="3">
        <v>267854.69549999997</v>
      </c>
      <c r="J2339" t="s">
        <v>4818</v>
      </c>
    </row>
    <row r="2340" spans="1:10" x14ac:dyDescent="0.35">
      <c r="A2340" t="s">
        <v>4819</v>
      </c>
      <c r="B2340">
        <v>371228698</v>
      </c>
      <c r="C2340">
        <v>29</v>
      </c>
      <c r="D2340" s="1">
        <v>34113.75</v>
      </c>
      <c r="E2340" t="s">
        <v>11</v>
      </c>
      <c r="F2340" t="s">
        <v>139</v>
      </c>
      <c r="G2340" t="s">
        <v>2781</v>
      </c>
      <c r="H2340" s="3">
        <v>886280.20649999997</v>
      </c>
      <c r="I2340" s="3">
        <v>360051.33390000003</v>
      </c>
      <c r="J2340" t="s">
        <v>4820</v>
      </c>
    </row>
    <row r="2341" spans="1:10" x14ac:dyDescent="0.35">
      <c r="A2341" t="s">
        <v>4821</v>
      </c>
      <c r="B2341">
        <v>941967865</v>
      </c>
      <c r="C2341">
        <v>44</v>
      </c>
      <c r="D2341" s="1">
        <v>28635</v>
      </c>
      <c r="E2341" t="s">
        <v>11</v>
      </c>
      <c r="F2341" t="s">
        <v>708</v>
      </c>
      <c r="G2341" t="s">
        <v>2776</v>
      </c>
      <c r="H2341" s="3">
        <v>270776.16310000001</v>
      </c>
      <c r="I2341" s="3">
        <v>123131.8973</v>
      </c>
      <c r="J2341" t="s">
        <v>4822</v>
      </c>
    </row>
    <row r="2342" spans="1:10" x14ac:dyDescent="0.35">
      <c r="A2342" t="s">
        <v>4823</v>
      </c>
      <c r="B2342">
        <v>718436887</v>
      </c>
      <c r="C2342">
        <v>31</v>
      </c>
      <c r="D2342" s="1">
        <v>33383.25</v>
      </c>
      <c r="E2342" t="s">
        <v>11</v>
      </c>
      <c r="F2342" t="s">
        <v>526</v>
      </c>
      <c r="G2342" t="s">
        <v>2746</v>
      </c>
      <c r="H2342" s="3">
        <v>563684.96640000003</v>
      </c>
      <c r="I2342" s="3">
        <v>78915.895300000004</v>
      </c>
      <c r="J2342" t="s">
        <v>4824</v>
      </c>
    </row>
    <row r="2343" spans="1:10" x14ac:dyDescent="0.35">
      <c r="A2343" t="s">
        <v>4825</v>
      </c>
      <c r="B2343">
        <v>899944761</v>
      </c>
      <c r="C2343">
        <v>22</v>
      </c>
      <c r="D2343" s="1">
        <v>36670.5</v>
      </c>
      <c r="E2343" t="s">
        <v>11</v>
      </c>
      <c r="F2343" t="s">
        <v>984</v>
      </c>
      <c r="G2343" t="s">
        <v>2771</v>
      </c>
      <c r="H2343" s="3">
        <v>958605.57</v>
      </c>
      <c r="I2343" s="3">
        <v>222460.39929999999</v>
      </c>
      <c r="J2343" t="s">
        <v>4826</v>
      </c>
    </row>
    <row r="2344" spans="1:10" x14ac:dyDescent="0.35">
      <c r="A2344" t="s">
        <v>4827</v>
      </c>
      <c r="B2344">
        <v>279393774</v>
      </c>
      <c r="C2344">
        <v>20</v>
      </c>
      <c r="D2344" s="1">
        <v>37401</v>
      </c>
      <c r="E2344" t="s">
        <v>11</v>
      </c>
      <c r="F2344" t="s">
        <v>127</v>
      </c>
      <c r="G2344" t="s">
        <v>2767</v>
      </c>
      <c r="H2344" s="3">
        <v>348631.4436</v>
      </c>
      <c r="I2344" s="3">
        <v>401623.42300000001</v>
      </c>
      <c r="J2344" t="s">
        <v>4828</v>
      </c>
    </row>
    <row r="2345" spans="1:10" x14ac:dyDescent="0.35">
      <c r="A2345" t="s">
        <v>4829</v>
      </c>
      <c r="B2345">
        <v>368129271</v>
      </c>
      <c r="C2345">
        <v>57</v>
      </c>
      <c r="D2345" s="1">
        <v>23886.75</v>
      </c>
      <c r="E2345" t="s">
        <v>11</v>
      </c>
      <c r="F2345" t="s">
        <v>1222</v>
      </c>
      <c r="G2345" t="s">
        <v>2771</v>
      </c>
      <c r="H2345" s="3">
        <v>591197.2659</v>
      </c>
      <c r="I2345" s="3">
        <v>132236.9179</v>
      </c>
      <c r="J2345" t="s">
        <v>4830</v>
      </c>
    </row>
    <row r="2346" spans="1:10" x14ac:dyDescent="0.35">
      <c r="A2346" t="s">
        <v>4831</v>
      </c>
      <c r="B2346">
        <v>109729048</v>
      </c>
      <c r="C2346">
        <v>48</v>
      </c>
      <c r="D2346" s="1">
        <v>27174</v>
      </c>
      <c r="E2346" t="s">
        <v>11</v>
      </c>
      <c r="F2346" t="s">
        <v>864</v>
      </c>
      <c r="G2346" t="s">
        <v>2800</v>
      </c>
      <c r="H2346" s="3">
        <v>334496.43440000003</v>
      </c>
      <c r="I2346" s="3">
        <v>246379.0901</v>
      </c>
      <c r="J2346" t="s">
        <v>4832</v>
      </c>
    </row>
    <row r="2347" spans="1:10" x14ac:dyDescent="0.35">
      <c r="A2347" t="s">
        <v>4833</v>
      </c>
      <c r="B2347">
        <v>233708883</v>
      </c>
      <c r="C2347">
        <v>57</v>
      </c>
      <c r="D2347" s="1">
        <v>23886.75</v>
      </c>
      <c r="E2347" t="s">
        <v>11</v>
      </c>
      <c r="F2347" t="s">
        <v>1694</v>
      </c>
      <c r="G2347" t="s">
        <v>2800</v>
      </c>
      <c r="H2347" s="3">
        <v>405753.40399999998</v>
      </c>
      <c r="I2347" s="3">
        <v>428694.0772</v>
      </c>
      <c r="J2347" t="s">
        <v>4834</v>
      </c>
    </row>
    <row r="2348" spans="1:10" x14ac:dyDescent="0.35">
      <c r="A2348" t="s">
        <v>4835</v>
      </c>
      <c r="B2348">
        <v>453980175</v>
      </c>
      <c r="C2348">
        <v>70</v>
      </c>
      <c r="D2348" s="1">
        <v>19138.5</v>
      </c>
      <c r="E2348" t="s">
        <v>11</v>
      </c>
      <c r="F2348" t="s">
        <v>285</v>
      </c>
      <c r="G2348" t="s">
        <v>2737</v>
      </c>
      <c r="H2348" s="3">
        <v>468512.75109999999</v>
      </c>
      <c r="I2348" s="3">
        <v>194846.18530000001</v>
      </c>
      <c r="J2348" t="s">
        <v>4836</v>
      </c>
    </row>
    <row r="2349" spans="1:10" x14ac:dyDescent="0.35">
      <c r="A2349" t="s">
        <v>4837</v>
      </c>
      <c r="B2349">
        <v>696046635</v>
      </c>
      <c r="C2349">
        <v>84</v>
      </c>
      <c r="D2349" s="1">
        <v>14025</v>
      </c>
      <c r="E2349" t="s">
        <v>11</v>
      </c>
      <c r="F2349" t="s">
        <v>232</v>
      </c>
      <c r="G2349" t="s">
        <v>2737</v>
      </c>
      <c r="H2349" s="3">
        <v>445914.24479999999</v>
      </c>
      <c r="I2349" s="3">
        <v>373280.7905</v>
      </c>
      <c r="J2349" t="s">
        <v>4838</v>
      </c>
    </row>
    <row r="2350" spans="1:10" x14ac:dyDescent="0.35">
      <c r="A2350" t="s">
        <v>4839</v>
      </c>
      <c r="B2350">
        <v>24866329</v>
      </c>
      <c r="C2350">
        <v>43</v>
      </c>
      <c r="D2350" s="1">
        <v>29000.25</v>
      </c>
      <c r="E2350" t="s">
        <v>11</v>
      </c>
      <c r="F2350" t="s">
        <v>172</v>
      </c>
      <c r="G2350" t="s">
        <v>2737</v>
      </c>
      <c r="H2350" s="3">
        <v>276215.84779999999</v>
      </c>
      <c r="I2350" s="3">
        <v>44684.595999999998</v>
      </c>
      <c r="J2350" t="s">
        <v>4840</v>
      </c>
    </row>
    <row r="2351" spans="1:10" x14ac:dyDescent="0.35">
      <c r="A2351" t="s">
        <v>4841</v>
      </c>
      <c r="B2351">
        <v>274125874</v>
      </c>
      <c r="C2351">
        <v>29</v>
      </c>
      <c r="D2351" s="1">
        <v>34113.75</v>
      </c>
      <c r="E2351" t="s">
        <v>11</v>
      </c>
      <c r="F2351" t="s">
        <v>519</v>
      </c>
      <c r="G2351" t="s">
        <v>2737</v>
      </c>
      <c r="H2351" s="3">
        <v>1380431.1129000001</v>
      </c>
      <c r="I2351" s="3">
        <v>353390.36489999999</v>
      </c>
      <c r="J2351" t="s">
        <v>4842</v>
      </c>
    </row>
    <row r="2352" spans="1:10" x14ac:dyDescent="0.35">
      <c r="A2352" t="s">
        <v>4843</v>
      </c>
      <c r="B2352">
        <v>9739453</v>
      </c>
      <c r="C2352">
        <v>34</v>
      </c>
      <c r="D2352" s="1">
        <v>32287.5</v>
      </c>
      <c r="E2352" t="s">
        <v>11</v>
      </c>
      <c r="F2352" t="s">
        <v>905</v>
      </c>
      <c r="G2352" t="s">
        <v>2737</v>
      </c>
      <c r="H2352" s="3">
        <v>130522.5788</v>
      </c>
      <c r="I2352" s="3">
        <v>95585.439199999993</v>
      </c>
      <c r="J2352" t="s">
        <v>4844</v>
      </c>
    </row>
    <row r="2353" spans="1:10" x14ac:dyDescent="0.35">
      <c r="A2353" t="s">
        <v>4845</v>
      </c>
      <c r="B2353">
        <v>969849461</v>
      </c>
      <c r="C2353">
        <v>24</v>
      </c>
      <c r="D2353" s="1">
        <v>35940</v>
      </c>
      <c r="E2353" t="s">
        <v>11</v>
      </c>
      <c r="F2353" t="s">
        <v>263</v>
      </c>
      <c r="G2353" t="s">
        <v>2737</v>
      </c>
      <c r="H2353" s="3">
        <v>287273.49369999999</v>
      </c>
      <c r="I2353" s="3">
        <v>181568.0043</v>
      </c>
      <c r="J2353" t="s">
        <v>4846</v>
      </c>
    </row>
    <row r="2354" spans="1:10" x14ac:dyDescent="0.35">
      <c r="A2354" t="s">
        <v>4847</v>
      </c>
      <c r="B2354">
        <v>782237332</v>
      </c>
      <c r="C2354">
        <v>70</v>
      </c>
      <c r="D2354" s="1">
        <v>19138.5</v>
      </c>
      <c r="E2354" t="s">
        <v>11</v>
      </c>
      <c r="F2354" t="s">
        <v>984</v>
      </c>
      <c r="G2354" t="s">
        <v>2737</v>
      </c>
      <c r="H2354" s="3">
        <v>214860.89199999999</v>
      </c>
      <c r="I2354" s="3">
        <v>35539.152999999998</v>
      </c>
      <c r="J2354" t="s">
        <v>4848</v>
      </c>
    </row>
    <row r="2355" spans="1:10" x14ac:dyDescent="0.35">
      <c r="A2355" t="s">
        <v>4849</v>
      </c>
      <c r="B2355">
        <v>403325723</v>
      </c>
      <c r="C2355">
        <v>66</v>
      </c>
      <c r="D2355" s="1">
        <v>20599.5</v>
      </c>
      <c r="E2355" t="s">
        <v>11</v>
      </c>
      <c r="F2355" t="s">
        <v>39</v>
      </c>
      <c r="G2355" t="s">
        <v>2737</v>
      </c>
      <c r="H2355" s="3">
        <v>615712.77989999996</v>
      </c>
      <c r="I2355" s="3">
        <v>54827.757100000003</v>
      </c>
      <c r="J2355" t="s">
        <v>4850</v>
      </c>
    </row>
    <row r="2356" spans="1:10" x14ac:dyDescent="0.35">
      <c r="A2356" t="s">
        <v>4851</v>
      </c>
      <c r="B2356">
        <v>220684499</v>
      </c>
      <c r="C2356">
        <v>27</v>
      </c>
      <c r="D2356" s="1">
        <v>34844.25</v>
      </c>
      <c r="E2356" t="s">
        <v>11</v>
      </c>
      <c r="F2356" t="s">
        <v>1694</v>
      </c>
      <c r="G2356" t="s">
        <v>2737</v>
      </c>
      <c r="H2356" s="3">
        <v>217030.905</v>
      </c>
      <c r="I2356" s="3">
        <v>209796.54149999999</v>
      </c>
      <c r="J2356" t="s">
        <v>4555</v>
      </c>
    </row>
    <row r="2357" spans="1:10" x14ac:dyDescent="0.35">
      <c r="A2357" t="s">
        <v>4852</v>
      </c>
      <c r="B2357">
        <v>867314711</v>
      </c>
      <c r="C2357">
        <v>63</v>
      </c>
      <c r="D2357" s="1">
        <v>21695.25</v>
      </c>
      <c r="E2357" t="s">
        <v>11</v>
      </c>
      <c r="F2357" t="s">
        <v>72</v>
      </c>
      <c r="G2357" t="s">
        <v>2737</v>
      </c>
      <c r="H2357" s="3">
        <v>576677.74049999996</v>
      </c>
      <c r="I2357" s="3">
        <v>121470.41770000001</v>
      </c>
      <c r="J2357" t="s">
        <v>4853</v>
      </c>
    </row>
    <row r="2358" spans="1:10" x14ac:dyDescent="0.35">
      <c r="A2358" t="s">
        <v>4854</v>
      </c>
      <c r="B2358">
        <v>853947202</v>
      </c>
      <c r="C2358">
        <v>27</v>
      </c>
      <c r="D2358" s="1">
        <v>34844.25</v>
      </c>
      <c r="E2358" t="s">
        <v>11</v>
      </c>
      <c r="F2358" t="s">
        <v>199</v>
      </c>
      <c r="G2358" t="s">
        <v>2737</v>
      </c>
      <c r="H2358" s="3">
        <v>539509.1581</v>
      </c>
      <c r="I2358" s="3">
        <v>182798.3971</v>
      </c>
      <c r="J2358" t="s">
        <v>4855</v>
      </c>
    </row>
    <row r="2359" spans="1:10" x14ac:dyDescent="0.35">
      <c r="A2359" t="s">
        <v>4856</v>
      </c>
      <c r="B2359">
        <v>454422255</v>
      </c>
      <c r="C2359">
        <v>46</v>
      </c>
      <c r="D2359" s="1">
        <v>27904.5</v>
      </c>
      <c r="E2359" t="s">
        <v>11</v>
      </c>
      <c r="F2359" t="s">
        <v>526</v>
      </c>
      <c r="G2359" t="s">
        <v>2737</v>
      </c>
      <c r="H2359" s="3">
        <v>983146.69949999999</v>
      </c>
      <c r="I2359" s="3">
        <v>180854.9712</v>
      </c>
      <c r="J2359" t="s">
        <v>4857</v>
      </c>
    </row>
    <row r="2360" spans="1:10" x14ac:dyDescent="0.35">
      <c r="A2360" t="s">
        <v>4858</v>
      </c>
      <c r="B2360">
        <v>763596924</v>
      </c>
      <c r="C2360">
        <v>53</v>
      </c>
      <c r="D2360" s="1">
        <v>25347.75</v>
      </c>
      <c r="E2360" t="s">
        <v>11</v>
      </c>
      <c r="F2360" t="s">
        <v>226</v>
      </c>
      <c r="G2360" t="s">
        <v>2737</v>
      </c>
      <c r="H2360" s="3">
        <v>544267.99639999995</v>
      </c>
      <c r="I2360" s="3">
        <v>498667.1642</v>
      </c>
      <c r="J2360" t="s">
        <v>4859</v>
      </c>
    </row>
    <row r="2361" spans="1:10" x14ac:dyDescent="0.35">
      <c r="A2361" t="s">
        <v>4860</v>
      </c>
      <c r="B2361">
        <v>986502521</v>
      </c>
      <c r="C2361">
        <v>78</v>
      </c>
      <c r="D2361" s="1">
        <v>16216.5</v>
      </c>
      <c r="E2361" t="s">
        <v>11</v>
      </c>
      <c r="F2361" t="s">
        <v>101</v>
      </c>
      <c r="G2361" t="s">
        <v>2737</v>
      </c>
      <c r="H2361" s="3">
        <v>378215.14240000001</v>
      </c>
      <c r="I2361" s="3">
        <v>113862.6639</v>
      </c>
      <c r="J2361" t="s">
        <v>4861</v>
      </c>
    </row>
    <row r="2362" spans="1:10" x14ac:dyDescent="0.35">
      <c r="A2362" t="s">
        <v>4862</v>
      </c>
      <c r="B2362">
        <v>108897724</v>
      </c>
      <c r="C2362">
        <v>76</v>
      </c>
      <c r="D2362" s="1">
        <v>16947</v>
      </c>
      <c r="E2362" t="s">
        <v>11</v>
      </c>
      <c r="F2362" t="s">
        <v>886</v>
      </c>
      <c r="G2362" t="s">
        <v>2737</v>
      </c>
      <c r="H2362" s="3">
        <v>451924.44660000002</v>
      </c>
      <c r="I2362" s="3">
        <v>127682.95759999999</v>
      </c>
      <c r="J2362" t="s">
        <v>4863</v>
      </c>
    </row>
    <row r="2363" spans="1:10" x14ac:dyDescent="0.35">
      <c r="A2363" t="s">
        <v>4864</v>
      </c>
      <c r="B2363">
        <v>961508732</v>
      </c>
      <c r="C2363">
        <v>69</v>
      </c>
      <c r="D2363" s="1">
        <v>19503.75</v>
      </c>
      <c r="E2363" t="s">
        <v>11</v>
      </c>
      <c r="F2363" t="s">
        <v>1762</v>
      </c>
      <c r="G2363" t="s">
        <v>2737</v>
      </c>
      <c r="H2363" s="3">
        <v>1209300.2024000001</v>
      </c>
      <c r="I2363" s="3">
        <v>552041.12890000001</v>
      </c>
      <c r="J2363" t="s">
        <v>4865</v>
      </c>
    </row>
    <row r="2364" spans="1:10" x14ac:dyDescent="0.35">
      <c r="A2364" t="s">
        <v>4866</v>
      </c>
      <c r="B2364">
        <v>684094273</v>
      </c>
      <c r="C2364">
        <v>54</v>
      </c>
      <c r="D2364" s="1">
        <v>24982.5</v>
      </c>
      <c r="E2364" t="s">
        <v>11</v>
      </c>
      <c r="F2364" t="s">
        <v>612</v>
      </c>
      <c r="G2364" t="s">
        <v>2737</v>
      </c>
      <c r="H2364" s="3">
        <v>531819.13829999999</v>
      </c>
      <c r="I2364" s="3">
        <v>111913.2448</v>
      </c>
      <c r="J2364" t="s">
        <v>4867</v>
      </c>
    </row>
    <row r="2365" spans="1:10" x14ac:dyDescent="0.35">
      <c r="A2365" t="s">
        <v>4868</v>
      </c>
      <c r="B2365">
        <v>408791530</v>
      </c>
      <c r="C2365">
        <v>65</v>
      </c>
      <c r="D2365" s="1">
        <v>20964.75</v>
      </c>
      <c r="E2365" t="s">
        <v>11</v>
      </c>
      <c r="F2365" t="s">
        <v>526</v>
      </c>
      <c r="G2365" t="s">
        <v>2737</v>
      </c>
      <c r="H2365" s="3">
        <v>131201.57939999999</v>
      </c>
      <c r="I2365" s="3">
        <v>79890.070600000006</v>
      </c>
      <c r="J2365" t="s">
        <v>4869</v>
      </c>
    </row>
    <row r="2366" spans="1:10" x14ac:dyDescent="0.35">
      <c r="A2366" t="s">
        <v>4870</v>
      </c>
      <c r="B2366">
        <v>821536877</v>
      </c>
      <c r="C2366">
        <v>22</v>
      </c>
      <c r="D2366" s="1">
        <v>36670.5</v>
      </c>
      <c r="E2366" t="s">
        <v>11</v>
      </c>
      <c r="F2366" t="s">
        <v>378</v>
      </c>
      <c r="G2366" t="s">
        <v>2737</v>
      </c>
      <c r="H2366" s="3">
        <v>655907.81129999994</v>
      </c>
      <c r="I2366" s="3">
        <v>162415.26759999999</v>
      </c>
      <c r="J2366" t="s">
        <v>4871</v>
      </c>
    </row>
    <row r="2367" spans="1:10" x14ac:dyDescent="0.35">
      <c r="A2367" t="s">
        <v>4872</v>
      </c>
      <c r="B2367">
        <v>502707354</v>
      </c>
      <c r="C2367">
        <v>68</v>
      </c>
      <c r="D2367" s="1">
        <v>19869</v>
      </c>
      <c r="E2367" t="s">
        <v>11</v>
      </c>
      <c r="F2367" t="s">
        <v>202</v>
      </c>
      <c r="G2367" t="s">
        <v>2737</v>
      </c>
      <c r="H2367" s="3">
        <v>1457664.192</v>
      </c>
      <c r="I2367" s="3">
        <v>301736.4877</v>
      </c>
      <c r="J2367" t="s">
        <v>4873</v>
      </c>
    </row>
    <row r="2368" spans="1:10" x14ac:dyDescent="0.35">
      <c r="A2368" t="s">
        <v>4874</v>
      </c>
      <c r="B2368">
        <v>866388847</v>
      </c>
      <c r="C2368">
        <v>74</v>
      </c>
      <c r="D2368" s="1">
        <v>17677.5</v>
      </c>
      <c r="E2368" t="s">
        <v>11</v>
      </c>
      <c r="F2368" t="s">
        <v>1017</v>
      </c>
      <c r="G2368" t="s">
        <v>2737</v>
      </c>
      <c r="H2368" s="3">
        <v>682831.25650000002</v>
      </c>
      <c r="I2368" s="3">
        <v>554874.61670000001</v>
      </c>
      <c r="J2368" t="s">
        <v>4875</v>
      </c>
    </row>
    <row r="2369" spans="1:10" x14ac:dyDescent="0.35">
      <c r="A2369" t="s">
        <v>4876</v>
      </c>
      <c r="B2369">
        <v>858506489</v>
      </c>
      <c r="C2369">
        <v>22</v>
      </c>
      <c r="D2369" s="1">
        <v>36670.5</v>
      </c>
      <c r="E2369" t="s">
        <v>11</v>
      </c>
      <c r="F2369" t="s">
        <v>444</v>
      </c>
      <c r="G2369" t="s">
        <v>2737</v>
      </c>
      <c r="H2369" s="3">
        <v>592604.24010000005</v>
      </c>
      <c r="I2369" s="3">
        <v>103965.6562</v>
      </c>
      <c r="J2369" t="s">
        <v>4877</v>
      </c>
    </row>
    <row r="2370" spans="1:10" x14ac:dyDescent="0.35">
      <c r="A2370" t="s">
        <v>4878</v>
      </c>
      <c r="B2370">
        <v>2674446</v>
      </c>
      <c r="C2370">
        <v>79</v>
      </c>
      <c r="D2370" s="1">
        <v>15851.25</v>
      </c>
      <c r="E2370" t="s">
        <v>11</v>
      </c>
      <c r="F2370" t="s">
        <v>95</v>
      </c>
      <c r="G2370" t="s">
        <v>2737</v>
      </c>
      <c r="H2370" s="3">
        <v>548418.29410000006</v>
      </c>
      <c r="I2370" s="3">
        <v>148927.61730000001</v>
      </c>
      <c r="J2370" t="s">
        <v>4879</v>
      </c>
    </row>
    <row r="2371" spans="1:10" x14ac:dyDescent="0.35">
      <c r="A2371" t="s">
        <v>4880</v>
      </c>
      <c r="B2371">
        <v>554865630</v>
      </c>
      <c r="C2371">
        <v>41</v>
      </c>
      <c r="D2371" s="1">
        <v>29730.75</v>
      </c>
      <c r="E2371" t="s">
        <v>11</v>
      </c>
      <c r="F2371" t="s">
        <v>424</v>
      </c>
      <c r="G2371" t="s">
        <v>2737</v>
      </c>
      <c r="H2371" s="3">
        <v>542700.29740000004</v>
      </c>
      <c r="I2371" s="3">
        <v>364055.25429999997</v>
      </c>
      <c r="J2371" t="s">
        <v>4881</v>
      </c>
    </row>
    <row r="2372" spans="1:10" x14ac:dyDescent="0.35">
      <c r="A2372" t="s">
        <v>4882</v>
      </c>
      <c r="B2372">
        <v>251901445</v>
      </c>
      <c r="C2372">
        <v>72</v>
      </c>
      <c r="D2372" s="1">
        <v>18408</v>
      </c>
      <c r="E2372" t="s">
        <v>11</v>
      </c>
      <c r="F2372" t="s">
        <v>968</v>
      </c>
      <c r="G2372" t="s">
        <v>2737</v>
      </c>
      <c r="H2372" s="3">
        <v>250162.34179999999</v>
      </c>
      <c r="I2372" s="3">
        <v>120757.977</v>
      </c>
      <c r="J2372" t="s">
        <v>4883</v>
      </c>
    </row>
    <row r="2373" spans="1:10" x14ac:dyDescent="0.35">
      <c r="A2373" t="s">
        <v>4884</v>
      </c>
      <c r="B2373">
        <v>626603303</v>
      </c>
      <c r="C2373">
        <v>18</v>
      </c>
      <c r="D2373" s="1">
        <v>38131.5</v>
      </c>
      <c r="E2373" t="s">
        <v>11</v>
      </c>
      <c r="F2373" t="s">
        <v>864</v>
      </c>
      <c r="G2373" t="s">
        <v>2737</v>
      </c>
      <c r="H2373" s="3">
        <v>1883360.0796999999</v>
      </c>
      <c r="I2373" s="3">
        <v>398672.3284</v>
      </c>
      <c r="J2373" t="s">
        <v>2690</v>
      </c>
    </row>
    <row r="2374" spans="1:10" x14ac:dyDescent="0.35">
      <c r="A2374" t="s">
        <v>4885</v>
      </c>
      <c r="B2374">
        <v>219258652</v>
      </c>
      <c r="C2374">
        <v>69</v>
      </c>
      <c r="D2374" s="1">
        <v>19503.75</v>
      </c>
      <c r="E2374" t="s">
        <v>11</v>
      </c>
      <c r="F2374" t="s">
        <v>728</v>
      </c>
      <c r="G2374" t="s">
        <v>2737</v>
      </c>
      <c r="H2374" s="3">
        <v>147842.92249999999</v>
      </c>
      <c r="I2374" s="3">
        <v>73435.691600000006</v>
      </c>
      <c r="J2374" t="s">
        <v>4886</v>
      </c>
    </row>
    <row r="2375" spans="1:10" x14ac:dyDescent="0.35">
      <c r="A2375" t="s">
        <v>2627</v>
      </c>
      <c r="B2375">
        <v>463217730</v>
      </c>
      <c r="C2375">
        <v>85</v>
      </c>
      <c r="D2375" s="1">
        <v>13659.75</v>
      </c>
      <c r="E2375" t="s">
        <v>11</v>
      </c>
      <c r="F2375" t="s">
        <v>28</v>
      </c>
      <c r="G2375" t="s">
        <v>2737</v>
      </c>
      <c r="H2375" s="3">
        <v>240122.72320000001</v>
      </c>
      <c r="I2375" s="3">
        <v>57926.512600000002</v>
      </c>
      <c r="J2375" t="s">
        <v>4887</v>
      </c>
    </row>
    <row r="2376" spans="1:10" x14ac:dyDescent="0.35">
      <c r="A2376" t="s">
        <v>4888</v>
      </c>
      <c r="B2376">
        <v>523211313</v>
      </c>
      <c r="C2376">
        <v>31</v>
      </c>
      <c r="D2376" s="1">
        <v>33383.25</v>
      </c>
      <c r="E2376" t="s">
        <v>11</v>
      </c>
      <c r="F2376" t="s">
        <v>1186</v>
      </c>
      <c r="G2376" t="s">
        <v>2737</v>
      </c>
      <c r="H2376" s="3">
        <v>410132.13050000003</v>
      </c>
      <c r="I2376" s="3">
        <v>122461.9883</v>
      </c>
      <c r="J2376" t="s">
        <v>4889</v>
      </c>
    </row>
    <row r="2377" spans="1:10" x14ac:dyDescent="0.35">
      <c r="A2377" t="s">
        <v>4890</v>
      </c>
      <c r="B2377">
        <v>917124406</v>
      </c>
      <c r="C2377">
        <v>25</v>
      </c>
      <c r="D2377" s="1">
        <v>35574.75</v>
      </c>
      <c r="E2377" t="s">
        <v>11</v>
      </c>
      <c r="F2377" t="s">
        <v>189</v>
      </c>
      <c r="G2377" t="s">
        <v>2737</v>
      </c>
      <c r="H2377" s="3">
        <v>1874804.3801</v>
      </c>
      <c r="I2377" s="3">
        <v>579249.90500000003</v>
      </c>
      <c r="J2377" t="s">
        <v>4891</v>
      </c>
    </row>
    <row r="2378" spans="1:10" x14ac:dyDescent="0.35">
      <c r="A2378" t="s">
        <v>2665</v>
      </c>
      <c r="B2378">
        <v>261085420</v>
      </c>
      <c r="C2378">
        <v>73</v>
      </c>
      <c r="D2378" s="1">
        <v>18042.75</v>
      </c>
      <c r="E2378" t="s">
        <v>11</v>
      </c>
      <c r="F2378" t="s">
        <v>519</v>
      </c>
      <c r="G2378" t="s">
        <v>2737</v>
      </c>
      <c r="H2378" s="3">
        <v>677674.91330000001</v>
      </c>
      <c r="I2378" s="3">
        <v>477418.1692</v>
      </c>
      <c r="J2378" t="s">
        <v>4892</v>
      </c>
    </row>
    <row r="2379" spans="1:10" x14ac:dyDescent="0.35">
      <c r="A2379" t="s">
        <v>4893</v>
      </c>
      <c r="B2379">
        <v>118170353</v>
      </c>
      <c r="C2379">
        <v>36</v>
      </c>
      <c r="D2379" s="1">
        <v>31557</v>
      </c>
      <c r="E2379" t="s">
        <v>11</v>
      </c>
      <c r="F2379" t="s">
        <v>390</v>
      </c>
      <c r="G2379" t="s">
        <v>2737</v>
      </c>
      <c r="H2379" s="3">
        <v>1743380.7948</v>
      </c>
      <c r="I2379" s="3">
        <v>243826.0232</v>
      </c>
      <c r="J2379" t="s">
        <v>4894</v>
      </c>
    </row>
    <row r="2380" spans="1:10" x14ac:dyDescent="0.35">
      <c r="A2380" t="s">
        <v>4895</v>
      </c>
      <c r="B2380">
        <v>279845393</v>
      </c>
      <c r="C2380">
        <v>25</v>
      </c>
      <c r="D2380" s="1">
        <v>35574.75</v>
      </c>
      <c r="E2380" t="s">
        <v>11</v>
      </c>
      <c r="F2380" t="s">
        <v>1694</v>
      </c>
      <c r="G2380" t="s">
        <v>2737</v>
      </c>
      <c r="H2380" s="3">
        <v>99660.189899999998</v>
      </c>
      <c r="I2380" s="3">
        <v>18633.832900000001</v>
      </c>
      <c r="J2380" t="s">
        <v>4896</v>
      </c>
    </row>
    <row r="2381" spans="1:10" x14ac:dyDescent="0.35">
      <c r="A2381" t="s">
        <v>4897</v>
      </c>
      <c r="B2381">
        <v>100254813</v>
      </c>
      <c r="C2381">
        <v>58</v>
      </c>
      <c r="D2381" s="1">
        <v>23521.5</v>
      </c>
      <c r="E2381" t="s">
        <v>11</v>
      </c>
      <c r="F2381" t="s">
        <v>226</v>
      </c>
      <c r="G2381" t="s">
        <v>2737</v>
      </c>
      <c r="H2381" s="3">
        <v>1056468.6558999999</v>
      </c>
      <c r="I2381" s="3">
        <v>251540.1562</v>
      </c>
      <c r="J2381" t="s">
        <v>4898</v>
      </c>
    </row>
    <row r="2382" spans="1:10" x14ac:dyDescent="0.35">
      <c r="A2382" t="s">
        <v>4899</v>
      </c>
      <c r="B2382">
        <v>729426477</v>
      </c>
      <c r="C2382">
        <v>41</v>
      </c>
      <c r="D2382" s="1">
        <v>29730.75</v>
      </c>
      <c r="E2382" t="s">
        <v>11</v>
      </c>
      <c r="F2382" t="s">
        <v>1004</v>
      </c>
      <c r="G2382" t="s">
        <v>2737</v>
      </c>
      <c r="H2382" s="3">
        <v>132960.519</v>
      </c>
      <c r="I2382" s="3">
        <v>22381.687399999999</v>
      </c>
      <c r="J2382" t="s">
        <v>4900</v>
      </c>
    </row>
    <row r="2383" spans="1:10" x14ac:dyDescent="0.35">
      <c r="A2383" t="s">
        <v>4901</v>
      </c>
      <c r="B2383">
        <v>486620474</v>
      </c>
      <c r="C2383">
        <v>20</v>
      </c>
      <c r="D2383" s="1">
        <v>37401</v>
      </c>
      <c r="E2383" t="s">
        <v>11</v>
      </c>
      <c r="F2383" t="s">
        <v>19</v>
      </c>
      <c r="G2383" t="s">
        <v>2737</v>
      </c>
      <c r="H2383" s="3">
        <v>817822.44499999995</v>
      </c>
      <c r="I2383" s="3">
        <v>410835.51059999998</v>
      </c>
      <c r="J2383" t="s">
        <v>4902</v>
      </c>
    </row>
    <row r="2384" spans="1:10" x14ac:dyDescent="0.35">
      <c r="A2384" t="s">
        <v>4903</v>
      </c>
      <c r="B2384">
        <v>268873052</v>
      </c>
      <c r="C2384">
        <v>78</v>
      </c>
      <c r="D2384" s="1">
        <v>16216.5</v>
      </c>
      <c r="E2384" t="s">
        <v>11</v>
      </c>
      <c r="F2384" t="s">
        <v>12</v>
      </c>
      <c r="G2384" t="s">
        <v>2737</v>
      </c>
      <c r="H2384" s="3">
        <v>101502.37119999999</v>
      </c>
      <c r="I2384" s="3">
        <v>99141.850900000005</v>
      </c>
      <c r="J2384" t="s">
        <v>4904</v>
      </c>
    </row>
    <row r="2385" spans="1:10" x14ac:dyDescent="0.35">
      <c r="A2385" t="s">
        <v>4905</v>
      </c>
      <c r="B2385">
        <v>292368079</v>
      </c>
      <c r="C2385">
        <v>27</v>
      </c>
      <c r="D2385" s="1">
        <v>34844.25</v>
      </c>
      <c r="E2385" t="s">
        <v>11</v>
      </c>
      <c r="F2385" t="s">
        <v>968</v>
      </c>
      <c r="G2385" t="s">
        <v>2737</v>
      </c>
      <c r="H2385" s="3">
        <v>283273.74129999999</v>
      </c>
      <c r="I2385" s="3">
        <v>101488.2654</v>
      </c>
      <c r="J2385" t="s">
        <v>4906</v>
      </c>
    </row>
    <row r="2386" spans="1:10" x14ac:dyDescent="0.35">
      <c r="A2386" t="s">
        <v>4907</v>
      </c>
      <c r="B2386">
        <v>844864530</v>
      </c>
      <c r="C2386">
        <v>26</v>
      </c>
      <c r="D2386" s="1">
        <v>35209.5</v>
      </c>
      <c r="E2386" t="s">
        <v>11</v>
      </c>
      <c r="F2386" t="s">
        <v>33</v>
      </c>
      <c r="G2386" t="s">
        <v>2737</v>
      </c>
      <c r="H2386" s="3">
        <v>823333.50210000004</v>
      </c>
      <c r="I2386" s="3">
        <v>87412.355599999995</v>
      </c>
      <c r="J2386" t="s">
        <v>4908</v>
      </c>
    </row>
    <row r="2387" spans="1:10" x14ac:dyDescent="0.35">
      <c r="A2387" t="s">
        <v>4909</v>
      </c>
      <c r="B2387">
        <v>663215913</v>
      </c>
      <c r="C2387">
        <v>68</v>
      </c>
      <c r="D2387" s="1">
        <v>19869</v>
      </c>
      <c r="E2387" t="s">
        <v>11</v>
      </c>
      <c r="F2387" t="s">
        <v>930</v>
      </c>
      <c r="G2387" t="s">
        <v>2737</v>
      </c>
      <c r="H2387" s="3">
        <v>501310.5552</v>
      </c>
      <c r="I2387" s="3">
        <v>336945.6778</v>
      </c>
      <c r="J2387" t="s">
        <v>4910</v>
      </c>
    </row>
    <row r="2388" spans="1:10" x14ac:dyDescent="0.35">
      <c r="A2388" t="s">
        <v>4911</v>
      </c>
      <c r="B2388">
        <v>984213296</v>
      </c>
      <c r="C2388">
        <v>60</v>
      </c>
      <c r="D2388" s="1">
        <v>22791</v>
      </c>
      <c r="E2388" t="s">
        <v>11</v>
      </c>
      <c r="F2388" t="s">
        <v>406</v>
      </c>
      <c r="G2388" t="s">
        <v>2737</v>
      </c>
      <c r="H2388" s="3">
        <v>166878.16329999999</v>
      </c>
      <c r="I2388" s="3">
        <v>76303.601599999995</v>
      </c>
      <c r="J2388" t="s">
        <v>4912</v>
      </c>
    </row>
    <row r="2389" spans="1:10" x14ac:dyDescent="0.35">
      <c r="A2389" t="s">
        <v>4913</v>
      </c>
      <c r="B2389">
        <v>559254783</v>
      </c>
      <c r="C2389">
        <v>84</v>
      </c>
      <c r="D2389" s="1">
        <v>14025</v>
      </c>
      <c r="E2389" t="s">
        <v>11</v>
      </c>
      <c r="F2389" t="s">
        <v>229</v>
      </c>
      <c r="G2389" t="s">
        <v>2737</v>
      </c>
      <c r="H2389" s="3">
        <v>1600437.1394</v>
      </c>
      <c r="I2389" s="3">
        <v>196231.9423</v>
      </c>
      <c r="J2389" t="s">
        <v>4914</v>
      </c>
    </row>
    <row r="2390" spans="1:10" x14ac:dyDescent="0.35">
      <c r="A2390" t="s">
        <v>4915</v>
      </c>
      <c r="B2390">
        <v>603644277</v>
      </c>
      <c r="C2390">
        <v>29</v>
      </c>
      <c r="D2390" s="1">
        <v>34113.75</v>
      </c>
      <c r="E2390" t="s">
        <v>11</v>
      </c>
      <c r="F2390" t="s">
        <v>381</v>
      </c>
      <c r="G2390" t="s">
        <v>2737</v>
      </c>
      <c r="H2390" s="3">
        <v>254032.81200000001</v>
      </c>
      <c r="I2390" s="3">
        <v>50565.899700000002</v>
      </c>
      <c r="J2390" t="s">
        <v>1584</v>
      </c>
    </row>
    <row r="2391" spans="1:10" x14ac:dyDescent="0.35">
      <c r="A2391" t="s">
        <v>4916</v>
      </c>
      <c r="B2391">
        <v>714271057</v>
      </c>
      <c r="C2391">
        <v>63</v>
      </c>
      <c r="D2391" s="1">
        <v>21695.25</v>
      </c>
      <c r="E2391" t="s">
        <v>11</v>
      </c>
      <c r="F2391" t="s">
        <v>776</v>
      </c>
      <c r="G2391" t="s">
        <v>2737</v>
      </c>
      <c r="H2391" s="3">
        <v>3359892.4997999999</v>
      </c>
      <c r="I2391" s="3">
        <v>452480.2597</v>
      </c>
      <c r="J2391" t="s">
        <v>4917</v>
      </c>
    </row>
    <row r="2392" spans="1:10" x14ac:dyDescent="0.35">
      <c r="A2392" t="s">
        <v>4918</v>
      </c>
      <c r="B2392">
        <v>610013610</v>
      </c>
      <c r="C2392">
        <v>53</v>
      </c>
      <c r="D2392" s="1">
        <v>25347.75</v>
      </c>
      <c r="E2392" t="s">
        <v>11</v>
      </c>
      <c r="F2392" t="s">
        <v>42</v>
      </c>
      <c r="G2392" t="s">
        <v>2737</v>
      </c>
      <c r="H2392" s="3">
        <v>375968.35200000001</v>
      </c>
      <c r="I2392" s="3">
        <v>144510.13440000001</v>
      </c>
      <c r="J2392" t="s">
        <v>4303</v>
      </c>
    </row>
    <row r="2393" spans="1:10" x14ac:dyDescent="0.35">
      <c r="A2393" t="s">
        <v>4919</v>
      </c>
      <c r="B2393">
        <v>588258139</v>
      </c>
      <c r="C2393">
        <v>56</v>
      </c>
      <c r="D2393" s="1">
        <v>24252</v>
      </c>
      <c r="E2393" t="s">
        <v>11</v>
      </c>
      <c r="F2393" t="s">
        <v>467</v>
      </c>
      <c r="G2393" t="s">
        <v>2737</v>
      </c>
      <c r="H2393" s="3">
        <v>784410.93359999999</v>
      </c>
      <c r="I2393" s="3">
        <v>168818.87479999999</v>
      </c>
      <c r="J2393" t="s">
        <v>4920</v>
      </c>
    </row>
    <row r="2394" spans="1:10" x14ac:dyDescent="0.35">
      <c r="A2394" t="s">
        <v>4921</v>
      </c>
      <c r="B2394">
        <v>260136851</v>
      </c>
      <c r="C2394">
        <v>22</v>
      </c>
      <c r="D2394" s="1">
        <v>36670.5</v>
      </c>
      <c r="E2394" t="s">
        <v>11</v>
      </c>
      <c r="F2394" t="s">
        <v>542</v>
      </c>
      <c r="G2394" t="s">
        <v>2737</v>
      </c>
      <c r="H2394" s="3">
        <v>557684.65560000006</v>
      </c>
      <c r="I2394" s="3">
        <v>459139.24200000003</v>
      </c>
      <c r="J2394" t="s">
        <v>4922</v>
      </c>
    </row>
    <row r="2395" spans="1:10" x14ac:dyDescent="0.35">
      <c r="A2395" t="s">
        <v>4923</v>
      </c>
      <c r="B2395">
        <v>367977355</v>
      </c>
      <c r="C2395">
        <v>41</v>
      </c>
      <c r="D2395" s="1">
        <v>29730.75</v>
      </c>
      <c r="E2395" t="s">
        <v>11</v>
      </c>
      <c r="F2395" t="s">
        <v>555</v>
      </c>
      <c r="G2395" t="s">
        <v>2737</v>
      </c>
      <c r="H2395" s="3">
        <v>1252548.1994</v>
      </c>
      <c r="I2395" s="3">
        <v>379901.3162</v>
      </c>
      <c r="J2395" t="s">
        <v>4924</v>
      </c>
    </row>
    <row r="2396" spans="1:10" x14ac:dyDescent="0.35">
      <c r="A2396" t="s">
        <v>4925</v>
      </c>
      <c r="B2396">
        <v>529389770</v>
      </c>
      <c r="C2396">
        <v>62</v>
      </c>
      <c r="D2396" s="1">
        <v>22060.5</v>
      </c>
      <c r="E2396" t="s">
        <v>11</v>
      </c>
      <c r="F2396" t="s">
        <v>451</v>
      </c>
      <c r="G2396" t="s">
        <v>2737</v>
      </c>
      <c r="H2396" s="3">
        <v>499909.49040000001</v>
      </c>
      <c r="I2396" s="3">
        <v>365131.26069999998</v>
      </c>
      <c r="J2396" t="s">
        <v>4926</v>
      </c>
    </row>
    <row r="2397" spans="1:10" x14ac:dyDescent="0.35">
      <c r="A2397" t="s">
        <v>4927</v>
      </c>
      <c r="B2397">
        <v>680580260</v>
      </c>
      <c r="C2397">
        <v>47</v>
      </c>
      <c r="D2397" s="1">
        <v>27539.25</v>
      </c>
      <c r="E2397" t="s">
        <v>11</v>
      </c>
      <c r="F2397" t="s">
        <v>243</v>
      </c>
      <c r="G2397" t="s">
        <v>2737</v>
      </c>
      <c r="H2397" s="3">
        <v>1259138.5603</v>
      </c>
      <c r="I2397" s="3">
        <v>160052.4719</v>
      </c>
      <c r="J2397" t="s">
        <v>4928</v>
      </c>
    </row>
    <row r="2398" spans="1:10" x14ac:dyDescent="0.35">
      <c r="A2398" t="s">
        <v>4929</v>
      </c>
      <c r="B2398">
        <v>161914403</v>
      </c>
      <c r="C2398">
        <v>45</v>
      </c>
      <c r="D2398" s="1">
        <v>28269.75</v>
      </c>
      <c r="E2398" t="s">
        <v>11</v>
      </c>
      <c r="F2398" t="s">
        <v>48</v>
      </c>
      <c r="G2398" t="s">
        <v>2737</v>
      </c>
      <c r="H2398" s="3">
        <v>616330.92879999999</v>
      </c>
      <c r="I2398" s="3">
        <v>138738.21739999999</v>
      </c>
      <c r="J2398" t="s">
        <v>4930</v>
      </c>
    </row>
    <row r="2399" spans="1:10" x14ac:dyDescent="0.35">
      <c r="A2399" t="s">
        <v>4931</v>
      </c>
      <c r="B2399">
        <v>354583177</v>
      </c>
      <c r="C2399">
        <v>45</v>
      </c>
      <c r="D2399" s="1">
        <v>28269.75</v>
      </c>
      <c r="E2399" t="s">
        <v>11</v>
      </c>
      <c r="F2399" t="s">
        <v>1215</v>
      </c>
      <c r="G2399" t="s">
        <v>2737</v>
      </c>
      <c r="H2399" s="3">
        <v>3085020.8911000001</v>
      </c>
      <c r="I2399" s="3">
        <v>1371926.9375</v>
      </c>
      <c r="J2399" t="s">
        <v>4932</v>
      </c>
    </row>
    <row r="2400" spans="1:10" x14ac:dyDescent="0.35">
      <c r="A2400" t="s">
        <v>4933</v>
      </c>
      <c r="B2400">
        <v>868132016</v>
      </c>
      <c r="C2400">
        <v>74</v>
      </c>
      <c r="D2400" s="1">
        <v>17677.5</v>
      </c>
      <c r="E2400" t="s">
        <v>11</v>
      </c>
      <c r="F2400" t="s">
        <v>243</v>
      </c>
      <c r="G2400" t="s">
        <v>2737</v>
      </c>
      <c r="H2400" s="3">
        <v>753986.84820000001</v>
      </c>
      <c r="I2400" s="3">
        <v>123003.3447</v>
      </c>
      <c r="J2400" t="s">
        <v>4934</v>
      </c>
    </row>
    <row r="2401" spans="1:10" x14ac:dyDescent="0.35">
      <c r="A2401" t="s">
        <v>4935</v>
      </c>
      <c r="B2401">
        <v>607336538</v>
      </c>
      <c r="C2401">
        <v>40</v>
      </c>
      <c r="D2401" s="1">
        <v>30096</v>
      </c>
      <c r="E2401" t="s">
        <v>11</v>
      </c>
      <c r="F2401" t="s">
        <v>42</v>
      </c>
      <c r="G2401" t="s">
        <v>2737</v>
      </c>
      <c r="H2401" s="3">
        <v>92897.495200000005</v>
      </c>
      <c r="I2401" s="3">
        <v>84624.359800000006</v>
      </c>
      <c r="J2401" t="s">
        <v>4936</v>
      </c>
    </row>
    <row r="2402" spans="1:10" x14ac:dyDescent="0.35">
      <c r="A2402" t="s">
        <v>4937</v>
      </c>
      <c r="B2402">
        <v>181075374</v>
      </c>
      <c r="C2402">
        <v>27</v>
      </c>
      <c r="D2402" s="1">
        <v>34844.25</v>
      </c>
      <c r="E2402" t="s">
        <v>11</v>
      </c>
      <c r="F2402" t="s">
        <v>738</v>
      </c>
      <c r="G2402" t="s">
        <v>2737</v>
      </c>
      <c r="H2402" s="3">
        <v>1221003.76</v>
      </c>
      <c r="I2402" s="3">
        <v>742858.68759999995</v>
      </c>
      <c r="J2402" t="s">
        <v>4938</v>
      </c>
    </row>
    <row r="2403" spans="1:10" x14ac:dyDescent="0.35">
      <c r="A2403" t="s">
        <v>4939</v>
      </c>
      <c r="B2403">
        <v>299668063</v>
      </c>
      <c r="C2403">
        <v>45</v>
      </c>
      <c r="D2403" s="1">
        <v>28269.75</v>
      </c>
      <c r="E2403" t="s">
        <v>11</v>
      </c>
      <c r="F2403" t="s">
        <v>211</v>
      </c>
      <c r="G2403" t="s">
        <v>2737</v>
      </c>
      <c r="H2403" s="3">
        <v>90491.874100000001</v>
      </c>
      <c r="I2403" s="3">
        <v>33473.691400000003</v>
      </c>
      <c r="J2403" t="s">
        <v>4940</v>
      </c>
    </row>
    <row r="2404" spans="1:10" x14ac:dyDescent="0.35">
      <c r="A2404" t="s">
        <v>4941</v>
      </c>
      <c r="B2404">
        <v>192118373</v>
      </c>
      <c r="C2404">
        <v>78</v>
      </c>
      <c r="D2404" s="1">
        <v>16216.5</v>
      </c>
      <c r="E2404" t="s">
        <v>11</v>
      </c>
      <c r="F2404" t="s">
        <v>269</v>
      </c>
      <c r="G2404" t="s">
        <v>2737</v>
      </c>
      <c r="H2404" s="3">
        <v>408648.56170000002</v>
      </c>
      <c r="I2404" s="3">
        <v>188218.7199</v>
      </c>
      <c r="J2404" t="s">
        <v>4942</v>
      </c>
    </row>
    <row r="2405" spans="1:10" x14ac:dyDescent="0.35">
      <c r="A2405" t="s">
        <v>4943</v>
      </c>
      <c r="B2405">
        <v>782301506</v>
      </c>
      <c r="C2405">
        <v>17</v>
      </c>
      <c r="D2405" s="1">
        <v>38496.75</v>
      </c>
      <c r="E2405" t="s">
        <v>11</v>
      </c>
      <c r="F2405" t="s">
        <v>1233</v>
      </c>
      <c r="G2405" t="s">
        <v>2737</v>
      </c>
      <c r="H2405" s="3">
        <v>347282.57949999999</v>
      </c>
      <c r="I2405" s="3">
        <v>121311.038</v>
      </c>
      <c r="J2405" t="s">
        <v>4944</v>
      </c>
    </row>
    <row r="2406" spans="1:10" x14ac:dyDescent="0.35">
      <c r="A2406" t="s">
        <v>3218</v>
      </c>
      <c r="B2406">
        <v>168980799</v>
      </c>
      <c r="C2406">
        <v>72</v>
      </c>
      <c r="D2406" s="1">
        <v>18408</v>
      </c>
      <c r="E2406" t="s">
        <v>11</v>
      </c>
      <c r="F2406" t="s">
        <v>558</v>
      </c>
      <c r="G2406" t="s">
        <v>2737</v>
      </c>
      <c r="H2406" s="3">
        <v>851935.54429999995</v>
      </c>
      <c r="I2406" s="3">
        <v>218308.48319999999</v>
      </c>
      <c r="J2406" t="s">
        <v>989</v>
      </c>
    </row>
    <row r="2407" spans="1:10" x14ac:dyDescent="0.35">
      <c r="A2407" t="s">
        <v>4945</v>
      </c>
      <c r="B2407">
        <v>396197673</v>
      </c>
      <c r="C2407">
        <v>31</v>
      </c>
      <c r="D2407" s="1">
        <v>33383.25</v>
      </c>
      <c r="E2407" t="s">
        <v>11</v>
      </c>
      <c r="F2407" t="s">
        <v>60</v>
      </c>
      <c r="G2407" t="s">
        <v>2737</v>
      </c>
      <c r="H2407" s="3">
        <v>252327.87</v>
      </c>
      <c r="I2407" s="3">
        <v>133397.3339</v>
      </c>
      <c r="J2407" t="s">
        <v>4946</v>
      </c>
    </row>
    <row r="2408" spans="1:10" x14ac:dyDescent="0.35">
      <c r="A2408" t="s">
        <v>4947</v>
      </c>
      <c r="B2408">
        <v>549592626</v>
      </c>
      <c r="C2408">
        <v>79</v>
      </c>
      <c r="D2408" s="1">
        <v>15851.25</v>
      </c>
      <c r="E2408" t="s">
        <v>11</v>
      </c>
      <c r="F2408" t="s">
        <v>665</v>
      </c>
      <c r="G2408" t="s">
        <v>2737</v>
      </c>
      <c r="H2408" s="3">
        <v>152112.114</v>
      </c>
      <c r="I2408" s="3">
        <v>78678.679699999993</v>
      </c>
      <c r="J2408" t="s">
        <v>4948</v>
      </c>
    </row>
    <row r="2409" spans="1:10" x14ac:dyDescent="0.35">
      <c r="A2409" t="s">
        <v>4949</v>
      </c>
      <c r="B2409">
        <v>506585312</v>
      </c>
      <c r="C2409">
        <v>68</v>
      </c>
      <c r="D2409" s="1">
        <v>19869</v>
      </c>
      <c r="E2409" t="s">
        <v>11</v>
      </c>
      <c r="F2409" t="s">
        <v>312</v>
      </c>
      <c r="G2409" t="s">
        <v>2737</v>
      </c>
      <c r="H2409" s="3">
        <v>315419.82439999998</v>
      </c>
      <c r="I2409" s="3">
        <v>57205.686300000001</v>
      </c>
      <c r="J2409" t="s">
        <v>4950</v>
      </c>
    </row>
    <row r="2410" spans="1:10" x14ac:dyDescent="0.35">
      <c r="A2410" t="s">
        <v>4951</v>
      </c>
      <c r="B2410">
        <v>706239371</v>
      </c>
      <c r="C2410">
        <v>58</v>
      </c>
      <c r="D2410" s="1">
        <v>23521.5</v>
      </c>
      <c r="E2410" t="s">
        <v>11</v>
      </c>
      <c r="F2410" t="s">
        <v>157</v>
      </c>
      <c r="G2410" t="s">
        <v>2737</v>
      </c>
      <c r="H2410" s="3">
        <v>572521.48289999994</v>
      </c>
      <c r="I2410" s="3">
        <v>330127.17619999999</v>
      </c>
      <c r="J2410" t="s">
        <v>4952</v>
      </c>
    </row>
    <row r="2411" spans="1:10" x14ac:dyDescent="0.35">
      <c r="A2411" t="s">
        <v>4953</v>
      </c>
      <c r="B2411">
        <v>961710120</v>
      </c>
      <c r="C2411">
        <v>28</v>
      </c>
      <c r="D2411" s="1">
        <v>34479</v>
      </c>
      <c r="E2411" t="s">
        <v>11</v>
      </c>
      <c r="F2411" t="s">
        <v>208</v>
      </c>
      <c r="G2411" t="s">
        <v>2737</v>
      </c>
      <c r="H2411" s="3">
        <v>370924.28240000003</v>
      </c>
      <c r="I2411" s="3">
        <v>366623.71100000001</v>
      </c>
      <c r="J2411" t="s">
        <v>4954</v>
      </c>
    </row>
    <row r="2412" spans="1:10" x14ac:dyDescent="0.35">
      <c r="A2412" t="s">
        <v>4955</v>
      </c>
      <c r="B2412">
        <v>827014686</v>
      </c>
      <c r="C2412">
        <v>31</v>
      </c>
      <c r="D2412" s="1">
        <v>33383.25</v>
      </c>
      <c r="E2412" t="s">
        <v>11</v>
      </c>
      <c r="F2412" t="s">
        <v>326</v>
      </c>
      <c r="G2412" t="s">
        <v>2737</v>
      </c>
      <c r="H2412" s="3">
        <v>237591.71669999999</v>
      </c>
      <c r="I2412" s="3">
        <v>121171.7755</v>
      </c>
      <c r="J2412" t="s">
        <v>4956</v>
      </c>
    </row>
    <row r="2413" spans="1:10" x14ac:dyDescent="0.35">
      <c r="A2413" t="s">
        <v>4957</v>
      </c>
      <c r="B2413">
        <v>643055435</v>
      </c>
      <c r="C2413">
        <v>31</v>
      </c>
      <c r="D2413" s="1">
        <v>33383.25</v>
      </c>
      <c r="E2413" t="s">
        <v>11</v>
      </c>
      <c r="F2413" t="s">
        <v>1004</v>
      </c>
      <c r="G2413" t="s">
        <v>2737</v>
      </c>
      <c r="H2413" s="3">
        <v>1702162.8393000001</v>
      </c>
      <c r="I2413" s="3">
        <v>396576.48729999998</v>
      </c>
      <c r="J2413" t="s">
        <v>4958</v>
      </c>
    </row>
    <row r="2414" spans="1:10" x14ac:dyDescent="0.35">
      <c r="A2414" t="s">
        <v>4959</v>
      </c>
      <c r="B2414">
        <v>192166510</v>
      </c>
      <c r="C2414">
        <v>67</v>
      </c>
      <c r="D2414" s="1">
        <v>20234.25</v>
      </c>
      <c r="E2414" t="s">
        <v>11</v>
      </c>
      <c r="F2414" t="s">
        <v>451</v>
      </c>
      <c r="G2414" t="s">
        <v>2737</v>
      </c>
      <c r="H2414" s="3">
        <v>1242347.2152</v>
      </c>
      <c r="I2414" s="3">
        <v>279528.12339999998</v>
      </c>
      <c r="J2414" t="s">
        <v>4960</v>
      </c>
    </row>
    <row r="2415" spans="1:10" x14ac:dyDescent="0.35">
      <c r="A2415" t="s">
        <v>4961</v>
      </c>
      <c r="B2415">
        <v>169708434</v>
      </c>
      <c r="C2415">
        <v>28</v>
      </c>
      <c r="D2415" s="1">
        <v>34479</v>
      </c>
      <c r="E2415" t="s">
        <v>11</v>
      </c>
      <c r="F2415" t="s">
        <v>482</v>
      </c>
      <c r="G2415" t="s">
        <v>2737</v>
      </c>
      <c r="H2415" s="3">
        <v>339201.75</v>
      </c>
      <c r="I2415" s="3">
        <v>236084.41800000001</v>
      </c>
      <c r="J2415" t="s">
        <v>4962</v>
      </c>
    </row>
    <row r="2416" spans="1:10" x14ac:dyDescent="0.35">
      <c r="A2416" t="s">
        <v>4963</v>
      </c>
      <c r="B2416">
        <v>204290788</v>
      </c>
      <c r="C2416">
        <v>17</v>
      </c>
      <c r="D2416" s="1">
        <v>38496.75</v>
      </c>
      <c r="E2416" t="s">
        <v>11</v>
      </c>
      <c r="F2416" t="s">
        <v>12</v>
      </c>
      <c r="G2416" t="s">
        <v>2848</v>
      </c>
      <c r="H2416" s="3">
        <v>75106.640799999994</v>
      </c>
      <c r="I2416" s="3">
        <v>37222.341999999997</v>
      </c>
      <c r="J2416" t="s">
        <v>4964</v>
      </c>
    </row>
    <row r="2417" spans="1:10" x14ac:dyDescent="0.35">
      <c r="A2417" t="s">
        <v>4965</v>
      </c>
      <c r="B2417">
        <v>806999634</v>
      </c>
      <c r="C2417">
        <v>27</v>
      </c>
      <c r="D2417" s="1">
        <v>34844.25</v>
      </c>
      <c r="E2417" t="s">
        <v>11</v>
      </c>
      <c r="F2417" t="s">
        <v>968</v>
      </c>
      <c r="G2417" t="s">
        <v>2848</v>
      </c>
      <c r="H2417" s="3">
        <v>189500.5368</v>
      </c>
      <c r="I2417" s="3">
        <v>186134.11550000001</v>
      </c>
      <c r="J2417" t="s">
        <v>4966</v>
      </c>
    </row>
    <row r="2418" spans="1:10" x14ac:dyDescent="0.35">
      <c r="A2418" t="s">
        <v>4967</v>
      </c>
      <c r="B2418">
        <v>177401884</v>
      </c>
      <c r="C2418">
        <v>44</v>
      </c>
      <c r="D2418" s="1">
        <v>28635</v>
      </c>
      <c r="E2418" t="s">
        <v>11</v>
      </c>
      <c r="F2418" t="s">
        <v>69</v>
      </c>
      <c r="G2418" t="s">
        <v>2848</v>
      </c>
      <c r="H2418" s="3">
        <v>177800.71119999999</v>
      </c>
      <c r="I2418" s="3">
        <v>96817.5193</v>
      </c>
      <c r="J2418" t="s">
        <v>4968</v>
      </c>
    </row>
    <row r="2419" spans="1:10" x14ac:dyDescent="0.35">
      <c r="A2419" t="s">
        <v>4969</v>
      </c>
      <c r="B2419">
        <v>438195116</v>
      </c>
      <c r="C2419">
        <v>83</v>
      </c>
      <c r="D2419" s="1">
        <v>14390.25</v>
      </c>
      <c r="E2419" t="s">
        <v>11</v>
      </c>
      <c r="F2419" t="s">
        <v>1030</v>
      </c>
      <c r="G2419" t="s">
        <v>2848</v>
      </c>
      <c r="H2419" s="3">
        <v>1211730.4657999999</v>
      </c>
      <c r="I2419" s="3">
        <v>113996.7788</v>
      </c>
      <c r="J2419" t="s">
        <v>4970</v>
      </c>
    </row>
    <row r="2420" spans="1:10" x14ac:dyDescent="0.35">
      <c r="A2420" t="s">
        <v>4971</v>
      </c>
      <c r="B2420">
        <v>824571393</v>
      </c>
      <c r="C2420">
        <v>69</v>
      </c>
      <c r="D2420" s="1">
        <v>19503.75</v>
      </c>
      <c r="E2420" t="s">
        <v>11</v>
      </c>
      <c r="F2420" t="s">
        <v>378</v>
      </c>
      <c r="G2420" t="s">
        <v>2848</v>
      </c>
      <c r="H2420" s="3">
        <v>936383.1226</v>
      </c>
      <c r="I2420" s="3">
        <v>170069.58420000001</v>
      </c>
      <c r="J2420" t="s">
        <v>4972</v>
      </c>
    </row>
    <row r="2421" spans="1:10" x14ac:dyDescent="0.35">
      <c r="A2421" t="s">
        <v>4973</v>
      </c>
      <c r="B2421">
        <v>83944774</v>
      </c>
      <c r="C2421">
        <v>43</v>
      </c>
      <c r="D2421" s="1">
        <v>29000.25</v>
      </c>
      <c r="E2421" t="s">
        <v>11</v>
      </c>
      <c r="F2421" t="s">
        <v>398</v>
      </c>
      <c r="G2421" t="s">
        <v>2848</v>
      </c>
      <c r="H2421" s="3">
        <v>226948.5588</v>
      </c>
      <c r="I2421" s="3">
        <v>127718.2877</v>
      </c>
      <c r="J2421" t="s">
        <v>4974</v>
      </c>
    </row>
    <row r="2422" spans="1:10" x14ac:dyDescent="0.35">
      <c r="A2422" t="s">
        <v>4975</v>
      </c>
      <c r="B2422">
        <v>277038324</v>
      </c>
      <c r="C2422">
        <v>69</v>
      </c>
      <c r="D2422" s="1">
        <v>19503.75</v>
      </c>
      <c r="E2422" t="s">
        <v>11</v>
      </c>
      <c r="F2422" t="s">
        <v>202</v>
      </c>
      <c r="G2422" t="s">
        <v>2848</v>
      </c>
      <c r="H2422" s="3">
        <v>54158.914400000001</v>
      </c>
      <c r="I2422" s="3">
        <v>23452.744200000001</v>
      </c>
      <c r="J2422" t="s">
        <v>4976</v>
      </c>
    </row>
    <row r="2423" spans="1:10" x14ac:dyDescent="0.35">
      <c r="A2423" t="s">
        <v>4977</v>
      </c>
      <c r="B2423">
        <v>825936254</v>
      </c>
      <c r="C2423">
        <v>65</v>
      </c>
      <c r="D2423" s="1">
        <v>20964.75</v>
      </c>
      <c r="E2423" t="s">
        <v>11</v>
      </c>
      <c r="F2423" t="s">
        <v>660</v>
      </c>
      <c r="G2423" t="s">
        <v>2848</v>
      </c>
      <c r="H2423" s="3">
        <v>130679.2932</v>
      </c>
      <c r="I2423" s="3">
        <v>30989.661</v>
      </c>
      <c r="J2423" t="s">
        <v>4978</v>
      </c>
    </row>
    <row r="2424" spans="1:10" x14ac:dyDescent="0.35">
      <c r="A2424" t="s">
        <v>4979</v>
      </c>
      <c r="B2424">
        <v>794705385</v>
      </c>
      <c r="C2424">
        <v>76</v>
      </c>
      <c r="D2424" s="1">
        <v>16947</v>
      </c>
      <c r="E2424" t="s">
        <v>11</v>
      </c>
      <c r="F2424" t="s">
        <v>1250</v>
      </c>
      <c r="G2424" t="s">
        <v>2848</v>
      </c>
      <c r="H2424" s="3">
        <v>533504.8284</v>
      </c>
      <c r="I2424" s="3">
        <v>184674.74830000001</v>
      </c>
      <c r="J2424" t="s">
        <v>4980</v>
      </c>
    </row>
    <row r="2425" spans="1:10" x14ac:dyDescent="0.35">
      <c r="A2425" t="s">
        <v>4981</v>
      </c>
      <c r="B2425">
        <v>912361340</v>
      </c>
      <c r="C2425">
        <v>36</v>
      </c>
      <c r="D2425" s="1">
        <v>31557</v>
      </c>
      <c r="E2425" t="s">
        <v>11</v>
      </c>
      <c r="F2425" t="s">
        <v>424</v>
      </c>
      <c r="G2425" t="s">
        <v>2848</v>
      </c>
      <c r="H2425" s="3">
        <v>192758.58900000001</v>
      </c>
      <c r="I2425" s="3">
        <v>39899.460800000001</v>
      </c>
      <c r="J2425" t="s">
        <v>4982</v>
      </c>
    </row>
    <row r="2426" spans="1:10" x14ac:dyDescent="0.35">
      <c r="A2426" t="s">
        <v>4983</v>
      </c>
      <c r="B2426">
        <v>277557948</v>
      </c>
      <c r="C2426">
        <v>45</v>
      </c>
      <c r="D2426" s="1">
        <v>28269.75</v>
      </c>
      <c r="E2426" t="s">
        <v>11</v>
      </c>
      <c r="F2426" t="s">
        <v>398</v>
      </c>
      <c r="G2426" t="s">
        <v>2848</v>
      </c>
      <c r="H2426" s="3">
        <v>1783850.9893</v>
      </c>
      <c r="I2426" s="3">
        <v>243830.84220000001</v>
      </c>
      <c r="J2426" t="s">
        <v>4984</v>
      </c>
    </row>
    <row r="2427" spans="1:10" x14ac:dyDescent="0.35">
      <c r="A2427" t="s">
        <v>4985</v>
      </c>
      <c r="B2427">
        <v>829392885</v>
      </c>
      <c r="C2427">
        <v>69</v>
      </c>
      <c r="D2427" s="1">
        <v>19503.75</v>
      </c>
      <c r="E2427" t="s">
        <v>11</v>
      </c>
      <c r="F2427" t="s">
        <v>968</v>
      </c>
      <c r="G2427" t="s">
        <v>2848</v>
      </c>
      <c r="H2427" s="3">
        <v>1324552.5179999999</v>
      </c>
      <c r="I2427" s="3">
        <v>411757.52799999999</v>
      </c>
      <c r="J2427" t="s">
        <v>4986</v>
      </c>
    </row>
    <row r="2428" spans="1:10" x14ac:dyDescent="0.35">
      <c r="A2428" t="s">
        <v>4987</v>
      </c>
      <c r="B2428">
        <v>452295452</v>
      </c>
      <c r="C2428">
        <v>85</v>
      </c>
      <c r="D2428" s="1">
        <v>13659.75</v>
      </c>
      <c r="E2428" t="s">
        <v>11</v>
      </c>
      <c r="F2428" t="s">
        <v>350</v>
      </c>
      <c r="G2428" t="s">
        <v>2848</v>
      </c>
      <c r="H2428" s="3">
        <v>1248443.5349999999</v>
      </c>
      <c r="I2428" s="3">
        <v>231548.92910000001</v>
      </c>
      <c r="J2428" t="s">
        <v>4988</v>
      </c>
    </row>
    <row r="2429" spans="1:10" x14ac:dyDescent="0.35">
      <c r="A2429" t="s">
        <v>4989</v>
      </c>
      <c r="B2429">
        <v>435481821</v>
      </c>
      <c r="C2429">
        <v>55</v>
      </c>
      <c r="D2429" s="1">
        <v>24617.25</v>
      </c>
      <c r="E2429" t="s">
        <v>11</v>
      </c>
      <c r="F2429" t="s">
        <v>112</v>
      </c>
      <c r="G2429" t="s">
        <v>2848</v>
      </c>
      <c r="H2429" s="3">
        <v>82808.378700000001</v>
      </c>
      <c r="I2429" s="3">
        <v>55338.840700000001</v>
      </c>
      <c r="J2429" t="s">
        <v>4990</v>
      </c>
    </row>
    <row r="2430" spans="1:10" x14ac:dyDescent="0.35">
      <c r="A2430" t="s">
        <v>4991</v>
      </c>
      <c r="B2430">
        <v>998295516</v>
      </c>
      <c r="C2430">
        <v>47</v>
      </c>
      <c r="D2430" s="1">
        <v>27539.25</v>
      </c>
      <c r="E2430" t="s">
        <v>11</v>
      </c>
      <c r="F2430" t="s">
        <v>121</v>
      </c>
      <c r="G2430" t="s">
        <v>2848</v>
      </c>
      <c r="H2430" s="3">
        <v>1050537.3458</v>
      </c>
      <c r="I2430" s="3">
        <v>237200.27439999999</v>
      </c>
      <c r="J2430" t="s">
        <v>4992</v>
      </c>
    </row>
    <row r="2431" spans="1:10" x14ac:dyDescent="0.35">
      <c r="A2431" t="s">
        <v>4993</v>
      </c>
      <c r="B2431">
        <v>33289021</v>
      </c>
      <c r="C2431">
        <v>79</v>
      </c>
      <c r="D2431" s="1">
        <v>15851.25</v>
      </c>
      <c r="E2431" t="s">
        <v>11</v>
      </c>
      <c r="F2431" t="s">
        <v>1093</v>
      </c>
      <c r="G2431" t="s">
        <v>2848</v>
      </c>
      <c r="H2431" s="3">
        <v>397287.48210000002</v>
      </c>
      <c r="I2431" s="3">
        <v>84832.562399999995</v>
      </c>
      <c r="J2431" t="s">
        <v>4994</v>
      </c>
    </row>
    <row r="2432" spans="1:10" x14ac:dyDescent="0.35">
      <c r="A2432" t="s">
        <v>4995</v>
      </c>
      <c r="B2432">
        <v>919464811</v>
      </c>
      <c r="C2432">
        <v>38</v>
      </c>
      <c r="D2432" s="1">
        <v>30826.5</v>
      </c>
      <c r="E2432" t="s">
        <v>11</v>
      </c>
      <c r="F2432" t="s">
        <v>728</v>
      </c>
      <c r="G2432" t="s">
        <v>2848</v>
      </c>
      <c r="H2432" s="3">
        <v>511243.39030000003</v>
      </c>
      <c r="I2432" s="3">
        <v>114718.8716</v>
      </c>
      <c r="J2432" t="s">
        <v>4996</v>
      </c>
    </row>
    <row r="2433" spans="1:10" x14ac:dyDescent="0.35">
      <c r="A2433" t="s">
        <v>4997</v>
      </c>
      <c r="B2433">
        <v>963425424</v>
      </c>
      <c r="C2433">
        <v>62</v>
      </c>
      <c r="D2433" s="1">
        <v>22060.5</v>
      </c>
      <c r="E2433" t="s">
        <v>11</v>
      </c>
      <c r="F2433" t="s">
        <v>118</v>
      </c>
      <c r="G2433" t="s">
        <v>2848</v>
      </c>
      <c r="H2433" s="3">
        <v>97468.621700000003</v>
      </c>
      <c r="I2433" s="3">
        <v>13862.204</v>
      </c>
      <c r="J2433" t="s">
        <v>4998</v>
      </c>
    </row>
    <row r="2434" spans="1:10" x14ac:dyDescent="0.35">
      <c r="A2434" t="s">
        <v>4999</v>
      </c>
      <c r="B2434">
        <v>399333778</v>
      </c>
      <c r="C2434">
        <v>58</v>
      </c>
      <c r="D2434" s="1">
        <v>23521.5</v>
      </c>
      <c r="E2434" t="s">
        <v>11</v>
      </c>
      <c r="F2434" t="s">
        <v>1308</v>
      </c>
      <c r="G2434" t="s">
        <v>2848</v>
      </c>
      <c r="H2434" s="3">
        <v>3863355.4955000002</v>
      </c>
      <c r="I2434" s="3">
        <v>1385917.655</v>
      </c>
      <c r="J2434" t="s">
        <v>5000</v>
      </c>
    </row>
    <row r="2435" spans="1:10" x14ac:dyDescent="0.35">
      <c r="A2435" t="s">
        <v>5001</v>
      </c>
      <c r="B2435">
        <v>860881991</v>
      </c>
      <c r="C2435">
        <v>56</v>
      </c>
      <c r="D2435" s="1">
        <v>24252</v>
      </c>
      <c r="E2435" t="s">
        <v>11</v>
      </c>
      <c r="F2435" t="s">
        <v>338</v>
      </c>
      <c r="G2435" t="s">
        <v>2848</v>
      </c>
      <c r="H2435" s="3">
        <v>1517817.4696</v>
      </c>
      <c r="I2435" s="3">
        <v>181891.29680000001</v>
      </c>
      <c r="J2435" t="s">
        <v>5002</v>
      </c>
    </row>
    <row r="2436" spans="1:10" x14ac:dyDescent="0.35">
      <c r="A2436" t="s">
        <v>5003</v>
      </c>
      <c r="B2436">
        <v>457442184</v>
      </c>
      <c r="C2436">
        <v>49</v>
      </c>
      <c r="D2436" s="1">
        <v>26808.75</v>
      </c>
      <c r="E2436" t="s">
        <v>11</v>
      </c>
      <c r="F2436" t="s">
        <v>883</v>
      </c>
      <c r="G2436" t="s">
        <v>2848</v>
      </c>
      <c r="H2436" s="3">
        <v>522543.96389999997</v>
      </c>
      <c r="I2436" s="3">
        <v>60404.164599999996</v>
      </c>
      <c r="J2436" t="s">
        <v>5004</v>
      </c>
    </row>
    <row r="2437" spans="1:10" x14ac:dyDescent="0.35">
      <c r="A2437" t="s">
        <v>5005</v>
      </c>
      <c r="B2437">
        <v>104892798</v>
      </c>
      <c r="C2437">
        <v>44</v>
      </c>
      <c r="D2437" s="1">
        <v>28635</v>
      </c>
      <c r="E2437" t="s">
        <v>11</v>
      </c>
      <c r="F2437" t="s">
        <v>1151</v>
      </c>
      <c r="G2437" t="s">
        <v>2848</v>
      </c>
      <c r="H2437" s="3">
        <v>505169.74890000001</v>
      </c>
      <c r="I2437" s="3">
        <v>98362.379000000001</v>
      </c>
      <c r="J2437" t="s">
        <v>5006</v>
      </c>
    </row>
    <row r="2438" spans="1:10" x14ac:dyDescent="0.35">
      <c r="A2438" t="s">
        <v>5007</v>
      </c>
      <c r="B2438">
        <v>660647388</v>
      </c>
      <c r="C2438">
        <v>22</v>
      </c>
      <c r="D2438" s="1">
        <v>36670.5</v>
      </c>
      <c r="E2438" t="s">
        <v>11</v>
      </c>
      <c r="F2438" t="s">
        <v>847</v>
      </c>
      <c r="G2438" t="s">
        <v>2848</v>
      </c>
      <c r="H2438" s="3">
        <v>98975.527300000002</v>
      </c>
      <c r="I2438" s="3">
        <v>20460.630499999999</v>
      </c>
      <c r="J2438" t="s">
        <v>5008</v>
      </c>
    </row>
    <row r="2439" spans="1:10" x14ac:dyDescent="0.35">
      <c r="A2439" t="s">
        <v>5009</v>
      </c>
      <c r="B2439">
        <v>693757324</v>
      </c>
      <c r="C2439">
        <v>60</v>
      </c>
      <c r="D2439" s="1">
        <v>22791</v>
      </c>
      <c r="E2439" t="s">
        <v>11</v>
      </c>
      <c r="F2439" t="s">
        <v>57</v>
      </c>
      <c r="G2439" t="s">
        <v>2848</v>
      </c>
      <c r="H2439" s="3">
        <v>97662.156000000003</v>
      </c>
      <c r="I2439" s="3">
        <v>48728.275699999998</v>
      </c>
      <c r="J2439" t="s">
        <v>5010</v>
      </c>
    </row>
    <row r="2440" spans="1:10" x14ac:dyDescent="0.35">
      <c r="A2440" t="s">
        <v>5011</v>
      </c>
      <c r="B2440">
        <v>177031782</v>
      </c>
      <c r="C2440">
        <v>57</v>
      </c>
      <c r="D2440" s="1">
        <v>23886.75</v>
      </c>
      <c r="E2440" t="s">
        <v>11</v>
      </c>
      <c r="F2440" t="s">
        <v>338</v>
      </c>
      <c r="G2440" t="s">
        <v>2848</v>
      </c>
      <c r="H2440" s="3">
        <v>1635153.7601000001</v>
      </c>
      <c r="I2440" s="3">
        <v>540876.39269999997</v>
      </c>
      <c r="J2440" t="s">
        <v>5012</v>
      </c>
    </row>
    <row r="2441" spans="1:10" x14ac:dyDescent="0.35">
      <c r="A2441" t="s">
        <v>5013</v>
      </c>
      <c r="B2441">
        <v>684228489</v>
      </c>
      <c r="C2441">
        <v>59</v>
      </c>
      <c r="D2441" s="1">
        <v>23156.25</v>
      </c>
      <c r="E2441" t="s">
        <v>11</v>
      </c>
      <c r="F2441" t="s">
        <v>526</v>
      </c>
      <c r="G2441" t="s">
        <v>2848</v>
      </c>
      <c r="H2441" s="3">
        <v>283228.40350000001</v>
      </c>
      <c r="I2441" s="3">
        <v>152025.83739999999</v>
      </c>
      <c r="J2441" t="s">
        <v>5014</v>
      </c>
    </row>
    <row r="2442" spans="1:10" x14ac:dyDescent="0.35">
      <c r="A2442" t="s">
        <v>5015</v>
      </c>
      <c r="B2442">
        <v>731806882</v>
      </c>
      <c r="C2442">
        <v>79</v>
      </c>
      <c r="D2442" s="1">
        <v>15851.25</v>
      </c>
      <c r="E2442" t="s">
        <v>11</v>
      </c>
      <c r="F2442" t="s">
        <v>930</v>
      </c>
      <c r="G2442" t="s">
        <v>2848</v>
      </c>
      <c r="H2442" s="3">
        <v>880569.58550000004</v>
      </c>
      <c r="I2442" s="3">
        <v>185658.15520000001</v>
      </c>
      <c r="J2442" t="s">
        <v>5016</v>
      </c>
    </row>
    <row r="2443" spans="1:10" x14ac:dyDescent="0.35">
      <c r="A2443" t="s">
        <v>5017</v>
      </c>
      <c r="B2443">
        <v>182801487</v>
      </c>
      <c r="C2443">
        <v>47</v>
      </c>
      <c r="D2443" s="1">
        <v>27539.25</v>
      </c>
      <c r="E2443" t="s">
        <v>11</v>
      </c>
      <c r="F2443" t="s">
        <v>186</v>
      </c>
      <c r="G2443" t="s">
        <v>2848</v>
      </c>
      <c r="H2443" s="3">
        <v>308029.90600000002</v>
      </c>
      <c r="I2443" s="3">
        <v>122358.0181</v>
      </c>
      <c r="J2443" t="s">
        <v>5018</v>
      </c>
    </row>
    <row r="2444" spans="1:10" x14ac:dyDescent="0.35">
      <c r="A2444" t="s">
        <v>5019</v>
      </c>
      <c r="B2444">
        <v>373125639</v>
      </c>
      <c r="C2444">
        <v>32</v>
      </c>
      <c r="D2444" s="1">
        <v>33018</v>
      </c>
      <c r="E2444" t="s">
        <v>11</v>
      </c>
      <c r="F2444" t="s">
        <v>378</v>
      </c>
      <c r="G2444" t="s">
        <v>2848</v>
      </c>
      <c r="H2444" s="3">
        <v>383668.25</v>
      </c>
      <c r="I2444" s="3">
        <v>162982.2726</v>
      </c>
      <c r="J2444" t="s">
        <v>3663</v>
      </c>
    </row>
    <row r="2445" spans="1:10" x14ac:dyDescent="0.35">
      <c r="A2445" t="s">
        <v>5020</v>
      </c>
      <c r="B2445">
        <v>468039144</v>
      </c>
      <c r="C2445">
        <v>41</v>
      </c>
      <c r="D2445" s="1">
        <v>29730.75</v>
      </c>
      <c r="E2445" t="s">
        <v>11</v>
      </c>
      <c r="F2445" t="s">
        <v>1043</v>
      </c>
      <c r="G2445" t="s">
        <v>2848</v>
      </c>
      <c r="H2445" s="3">
        <v>850010.84840000002</v>
      </c>
      <c r="I2445" s="3">
        <v>194096.96539999999</v>
      </c>
      <c r="J2445" t="s">
        <v>5021</v>
      </c>
    </row>
    <row r="2446" spans="1:10" x14ac:dyDescent="0.35">
      <c r="A2446" t="s">
        <v>5022</v>
      </c>
      <c r="B2446">
        <v>669755589</v>
      </c>
      <c r="C2446">
        <v>85</v>
      </c>
      <c r="D2446" s="1">
        <v>13659.75</v>
      </c>
      <c r="E2446" t="s">
        <v>11</v>
      </c>
      <c r="F2446" t="s">
        <v>1004</v>
      </c>
      <c r="G2446" t="s">
        <v>2848</v>
      </c>
      <c r="H2446" s="3">
        <v>33627.168799999999</v>
      </c>
      <c r="I2446" s="3">
        <v>20523.081399999999</v>
      </c>
      <c r="J2446" t="s">
        <v>5023</v>
      </c>
    </row>
    <row r="2447" spans="1:10" x14ac:dyDescent="0.35">
      <c r="A2447" t="s">
        <v>5024</v>
      </c>
      <c r="B2447">
        <v>363781303</v>
      </c>
      <c r="C2447">
        <v>30</v>
      </c>
      <c r="D2447" s="1">
        <v>33748.5</v>
      </c>
      <c r="E2447" t="s">
        <v>11</v>
      </c>
      <c r="F2447" t="s">
        <v>112</v>
      </c>
      <c r="G2447" t="s">
        <v>2848</v>
      </c>
      <c r="H2447" s="3">
        <v>474980.56559999997</v>
      </c>
      <c r="I2447" s="3">
        <v>94996.113100000002</v>
      </c>
      <c r="J2447" t="s">
        <v>5025</v>
      </c>
    </row>
    <row r="2448" spans="1:10" x14ac:dyDescent="0.35">
      <c r="A2448" t="s">
        <v>5026</v>
      </c>
      <c r="B2448">
        <v>961259213</v>
      </c>
      <c r="C2448">
        <v>36</v>
      </c>
      <c r="D2448" s="1">
        <v>31557</v>
      </c>
      <c r="E2448" t="s">
        <v>11</v>
      </c>
      <c r="F2448" t="s">
        <v>341</v>
      </c>
      <c r="G2448" t="s">
        <v>2848</v>
      </c>
      <c r="H2448" s="3">
        <v>1699245.6081000001</v>
      </c>
      <c r="I2448" s="3">
        <v>131881.7487</v>
      </c>
      <c r="J2448" t="s">
        <v>5027</v>
      </c>
    </row>
    <row r="2449" spans="1:10" x14ac:dyDescent="0.35">
      <c r="A2449" t="s">
        <v>5028</v>
      </c>
      <c r="B2449">
        <v>223010951</v>
      </c>
      <c r="C2449">
        <v>81</v>
      </c>
      <c r="D2449" s="1">
        <v>15120.75</v>
      </c>
      <c r="E2449" t="s">
        <v>11</v>
      </c>
      <c r="F2449" t="s">
        <v>668</v>
      </c>
      <c r="G2449" t="s">
        <v>2848</v>
      </c>
      <c r="H2449" s="3">
        <v>365564.09210000001</v>
      </c>
      <c r="I2449" s="3">
        <v>170325.78810000001</v>
      </c>
      <c r="J2449" t="s">
        <v>5029</v>
      </c>
    </row>
    <row r="2450" spans="1:10" x14ac:dyDescent="0.35">
      <c r="A2450" t="s">
        <v>5030</v>
      </c>
      <c r="B2450">
        <v>73292961</v>
      </c>
      <c r="C2450">
        <v>43</v>
      </c>
      <c r="D2450" s="1">
        <v>29000.25</v>
      </c>
      <c r="E2450" t="s">
        <v>11</v>
      </c>
      <c r="F2450" t="s">
        <v>269</v>
      </c>
      <c r="G2450" t="s">
        <v>2848</v>
      </c>
      <c r="H2450" s="3">
        <v>410349.821</v>
      </c>
      <c r="I2450" s="3">
        <v>125879.14230000001</v>
      </c>
      <c r="J2450" t="s">
        <v>5031</v>
      </c>
    </row>
    <row r="2451" spans="1:10" x14ac:dyDescent="0.35">
      <c r="A2451" t="s">
        <v>2432</v>
      </c>
      <c r="B2451">
        <v>934537140</v>
      </c>
      <c r="C2451">
        <v>70</v>
      </c>
      <c r="D2451" s="1">
        <v>19138.5</v>
      </c>
      <c r="E2451" t="s">
        <v>11</v>
      </c>
      <c r="F2451" t="s">
        <v>60</v>
      </c>
      <c r="G2451" t="s">
        <v>2848</v>
      </c>
      <c r="H2451" s="3">
        <v>2156888.4909999999</v>
      </c>
      <c r="I2451" s="3">
        <v>1108161.3758</v>
      </c>
      <c r="J2451" t="s">
        <v>5032</v>
      </c>
    </row>
    <row r="2452" spans="1:10" x14ac:dyDescent="0.35">
      <c r="A2452" t="s">
        <v>5033</v>
      </c>
      <c r="B2452">
        <v>516336426</v>
      </c>
      <c r="C2452">
        <v>24</v>
      </c>
      <c r="D2452" s="1">
        <v>35940</v>
      </c>
      <c r="E2452" t="s">
        <v>11</v>
      </c>
      <c r="F2452" t="s">
        <v>1432</v>
      </c>
      <c r="G2452" t="s">
        <v>2848</v>
      </c>
      <c r="H2452" s="3">
        <v>63866.9516</v>
      </c>
      <c r="I2452" s="3">
        <v>68713.326100000006</v>
      </c>
      <c r="J2452" t="s">
        <v>5034</v>
      </c>
    </row>
    <row r="2453" spans="1:10" x14ac:dyDescent="0.35">
      <c r="A2453" t="s">
        <v>5035</v>
      </c>
      <c r="B2453">
        <v>630758120</v>
      </c>
      <c r="C2453">
        <v>62</v>
      </c>
      <c r="D2453" s="1">
        <v>22060.5</v>
      </c>
      <c r="E2453" t="s">
        <v>11</v>
      </c>
      <c r="F2453" t="s">
        <v>178</v>
      </c>
      <c r="G2453" t="s">
        <v>2848</v>
      </c>
      <c r="H2453" s="3">
        <v>594355.55039999995</v>
      </c>
      <c r="I2453" s="3">
        <v>295779.2916</v>
      </c>
      <c r="J2453" t="s">
        <v>5036</v>
      </c>
    </row>
    <row r="2454" spans="1:10" x14ac:dyDescent="0.35">
      <c r="A2454" t="s">
        <v>5037</v>
      </c>
      <c r="B2454">
        <v>513691723</v>
      </c>
      <c r="C2454">
        <v>18</v>
      </c>
      <c r="D2454" s="1">
        <v>38131.5</v>
      </c>
      <c r="E2454" t="s">
        <v>11</v>
      </c>
      <c r="F2454" t="s">
        <v>1030</v>
      </c>
      <c r="G2454" t="s">
        <v>2848</v>
      </c>
      <c r="H2454" s="3">
        <v>161814.0919</v>
      </c>
      <c r="I2454" s="3">
        <v>79679.4908</v>
      </c>
      <c r="J2454" t="s">
        <v>5038</v>
      </c>
    </row>
    <row r="2455" spans="1:10" x14ac:dyDescent="0.35">
      <c r="A2455" t="s">
        <v>5039</v>
      </c>
      <c r="B2455">
        <v>225676645</v>
      </c>
      <c r="C2455">
        <v>25</v>
      </c>
      <c r="D2455" s="1">
        <v>35574.75</v>
      </c>
      <c r="E2455" t="s">
        <v>11</v>
      </c>
      <c r="F2455" t="s">
        <v>612</v>
      </c>
      <c r="G2455" t="s">
        <v>2848</v>
      </c>
      <c r="H2455" s="3">
        <v>285012.15220000001</v>
      </c>
      <c r="I2455" s="3">
        <v>157836.2752</v>
      </c>
      <c r="J2455" t="s">
        <v>5040</v>
      </c>
    </row>
    <row r="2456" spans="1:10" x14ac:dyDescent="0.35">
      <c r="A2456" t="s">
        <v>5041</v>
      </c>
      <c r="B2456">
        <v>244003102</v>
      </c>
      <c r="C2456">
        <v>76</v>
      </c>
      <c r="D2456" s="1">
        <v>16947</v>
      </c>
      <c r="E2456" t="s">
        <v>11</v>
      </c>
      <c r="F2456" t="s">
        <v>232</v>
      </c>
      <c r="G2456" t="s">
        <v>2848</v>
      </c>
      <c r="H2456" s="3">
        <v>163502.976</v>
      </c>
      <c r="I2456" s="3">
        <v>34029.056900000003</v>
      </c>
      <c r="J2456" t="s">
        <v>5042</v>
      </c>
    </row>
    <row r="2457" spans="1:10" x14ac:dyDescent="0.35">
      <c r="A2457" t="s">
        <v>5043</v>
      </c>
      <c r="B2457">
        <v>453758837</v>
      </c>
      <c r="C2457">
        <v>75</v>
      </c>
      <c r="D2457" s="1">
        <v>17312.25</v>
      </c>
      <c r="E2457" t="s">
        <v>11</v>
      </c>
      <c r="F2457" t="s">
        <v>19</v>
      </c>
      <c r="G2457" t="s">
        <v>2848</v>
      </c>
      <c r="H2457" s="3">
        <v>1769697.6703000001</v>
      </c>
      <c r="I2457" s="3">
        <v>321053.81359999999</v>
      </c>
      <c r="J2457" t="s">
        <v>5044</v>
      </c>
    </row>
    <row r="2458" spans="1:10" x14ac:dyDescent="0.35">
      <c r="A2458" t="s">
        <v>5045</v>
      </c>
      <c r="B2458">
        <v>125201103</v>
      </c>
      <c r="C2458">
        <v>26</v>
      </c>
      <c r="D2458" s="1">
        <v>35209.5</v>
      </c>
      <c r="E2458" t="s">
        <v>11</v>
      </c>
      <c r="F2458" t="s">
        <v>393</v>
      </c>
      <c r="G2458" t="s">
        <v>2848</v>
      </c>
      <c r="H2458" s="3">
        <v>65425.864099999999</v>
      </c>
      <c r="I2458" s="3">
        <v>17939.3498</v>
      </c>
      <c r="J2458" t="s">
        <v>5046</v>
      </c>
    </row>
    <row r="2459" spans="1:10" x14ac:dyDescent="0.35">
      <c r="A2459" t="s">
        <v>5047</v>
      </c>
      <c r="B2459">
        <v>679878638</v>
      </c>
      <c r="C2459">
        <v>76</v>
      </c>
      <c r="D2459" s="1">
        <v>16947</v>
      </c>
      <c r="E2459" t="s">
        <v>11</v>
      </c>
      <c r="F2459" t="s">
        <v>571</v>
      </c>
      <c r="G2459" t="s">
        <v>2848</v>
      </c>
      <c r="H2459" s="3">
        <v>211625.76</v>
      </c>
      <c r="I2459" s="3">
        <v>160835.57759999999</v>
      </c>
      <c r="J2459" t="s">
        <v>3192</v>
      </c>
    </row>
    <row r="2460" spans="1:10" x14ac:dyDescent="0.35">
      <c r="A2460" t="s">
        <v>5048</v>
      </c>
      <c r="B2460">
        <v>298370602</v>
      </c>
      <c r="C2460">
        <v>68</v>
      </c>
      <c r="D2460" s="1">
        <v>19869</v>
      </c>
      <c r="E2460" t="s">
        <v>11</v>
      </c>
      <c r="F2460" t="s">
        <v>953</v>
      </c>
      <c r="G2460" t="s">
        <v>2848</v>
      </c>
      <c r="H2460" s="3">
        <v>147432.65179999999</v>
      </c>
      <c r="I2460" s="3">
        <v>60838.020799999998</v>
      </c>
      <c r="J2460" t="s">
        <v>5049</v>
      </c>
    </row>
    <row r="2461" spans="1:10" x14ac:dyDescent="0.35">
      <c r="A2461" t="s">
        <v>5050</v>
      </c>
      <c r="B2461">
        <v>15770503</v>
      </c>
      <c r="C2461">
        <v>46</v>
      </c>
      <c r="D2461" s="1">
        <v>27904.5</v>
      </c>
      <c r="E2461" t="s">
        <v>11</v>
      </c>
      <c r="F2461" t="s">
        <v>237</v>
      </c>
      <c r="G2461" t="s">
        <v>2848</v>
      </c>
      <c r="H2461" s="3">
        <v>573794.83510000003</v>
      </c>
      <c r="I2461" s="3">
        <v>137859.79800000001</v>
      </c>
      <c r="J2461" t="s">
        <v>5051</v>
      </c>
    </row>
    <row r="2462" spans="1:10" x14ac:dyDescent="0.35">
      <c r="A2462" t="s">
        <v>5052</v>
      </c>
      <c r="B2462">
        <v>48126440</v>
      </c>
      <c r="C2462">
        <v>68</v>
      </c>
      <c r="D2462" s="1">
        <v>19869</v>
      </c>
      <c r="E2462" t="s">
        <v>11</v>
      </c>
      <c r="F2462" t="s">
        <v>144</v>
      </c>
      <c r="G2462" t="s">
        <v>2848</v>
      </c>
      <c r="H2462" s="3">
        <v>720211.85329999996</v>
      </c>
      <c r="I2462" s="3">
        <v>279467.92090000003</v>
      </c>
      <c r="J2462" t="s">
        <v>5053</v>
      </c>
    </row>
    <row r="2463" spans="1:10" x14ac:dyDescent="0.35">
      <c r="A2463" t="s">
        <v>5054</v>
      </c>
      <c r="B2463">
        <v>723294343</v>
      </c>
      <c r="C2463">
        <v>51</v>
      </c>
      <c r="D2463" s="1">
        <v>26078.25</v>
      </c>
      <c r="E2463" t="s">
        <v>11</v>
      </c>
      <c r="F2463" t="s">
        <v>1156</v>
      </c>
      <c r="G2463" t="s">
        <v>2848</v>
      </c>
      <c r="H2463" s="3">
        <v>1568622.8733999999</v>
      </c>
      <c r="I2463" s="3">
        <v>171268.00760000001</v>
      </c>
      <c r="J2463" t="s">
        <v>5055</v>
      </c>
    </row>
    <row r="2464" spans="1:10" x14ac:dyDescent="0.35">
      <c r="A2464" t="s">
        <v>5056</v>
      </c>
      <c r="B2464">
        <v>761581783</v>
      </c>
      <c r="C2464">
        <v>23</v>
      </c>
      <c r="D2464" s="1">
        <v>36305.25</v>
      </c>
      <c r="E2464" t="s">
        <v>11</v>
      </c>
      <c r="F2464" t="s">
        <v>2945</v>
      </c>
      <c r="G2464" t="s">
        <v>2848</v>
      </c>
      <c r="H2464" s="3">
        <v>203097.3413</v>
      </c>
      <c r="I2464" s="3">
        <v>55589.020499999999</v>
      </c>
      <c r="J2464" t="s">
        <v>5057</v>
      </c>
    </row>
    <row r="2465" spans="1:10" x14ac:dyDescent="0.35">
      <c r="A2465" t="s">
        <v>5058</v>
      </c>
      <c r="B2465">
        <v>873447667</v>
      </c>
      <c r="C2465">
        <v>26</v>
      </c>
      <c r="D2465" s="1">
        <v>35209.5</v>
      </c>
      <c r="E2465" t="s">
        <v>11</v>
      </c>
      <c r="F2465" t="s">
        <v>1070</v>
      </c>
      <c r="G2465" t="s">
        <v>2848</v>
      </c>
      <c r="H2465" s="3">
        <v>853648.4216</v>
      </c>
      <c r="I2465" s="3">
        <v>549815.88630000001</v>
      </c>
      <c r="J2465" t="s">
        <v>5059</v>
      </c>
    </row>
    <row r="2466" spans="1:10" x14ac:dyDescent="0.35">
      <c r="A2466" t="s">
        <v>5060</v>
      </c>
      <c r="B2466">
        <v>796584522</v>
      </c>
      <c r="C2466">
        <v>55</v>
      </c>
      <c r="D2466" s="1">
        <v>24617.25</v>
      </c>
      <c r="E2466" t="s">
        <v>11</v>
      </c>
      <c r="F2466" t="s">
        <v>864</v>
      </c>
      <c r="G2466" t="s">
        <v>2848</v>
      </c>
      <c r="H2466" s="3">
        <v>405882</v>
      </c>
      <c r="I2466" s="3">
        <v>118842.2496</v>
      </c>
      <c r="J2466" t="s">
        <v>5061</v>
      </c>
    </row>
    <row r="2467" spans="1:10" x14ac:dyDescent="0.35">
      <c r="A2467" t="s">
        <v>5062</v>
      </c>
      <c r="B2467">
        <v>537270977</v>
      </c>
      <c r="C2467">
        <v>75</v>
      </c>
      <c r="D2467" s="1">
        <v>17312.25</v>
      </c>
      <c r="E2467" t="s">
        <v>11</v>
      </c>
      <c r="F2467" t="s">
        <v>144</v>
      </c>
      <c r="G2467" t="s">
        <v>2848</v>
      </c>
      <c r="H2467" s="3">
        <v>1100759.2109000001</v>
      </c>
      <c r="I2467" s="3">
        <v>525118.59279999998</v>
      </c>
      <c r="J2467" t="s">
        <v>5063</v>
      </c>
    </row>
    <row r="2468" spans="1:10" x14ac:dyDescent="0.35">
      <c r="A2468" t="s">
        <v>5064</v>
      </c>
      <c r="B2468">
        <v>18161339</v>
      </c>
      <c r="C2468">
        <v>55</v>
      </c>
      <c r="D2468" s="1">
        <v>24617.25</v>
      </c>
      <c r="E2468" t="s">
        <v>11</v>
      </c>
      <c r="F2468" t="s">
        <v>341</v>
      </c>
      <c r="G2468" t="s">
        <v>2848</v>
      </c>
      <c r="H2468" s="3">
        <v>144968.6035</v>
      </c>
      <c r="I2468" s="3">
        <v>32683.830600000001</v>
      </c>
      <c r="J2468" t="s">
        <v>5065</v>
      </c>
    </row>
    <row r="2469" spans="1:10" x14ac:dyDescent="0.35">
      <c r="A2469" t="s">
        <v>5066</v>
      </c>
      <c r="B2469">
        <v>760954225</v>
      </c>
      <c r="C2469">
        <v>64</v>
      </c>
      <c r="D2469" s="1">
        <v>21330</v>
      </c>
      <c r="E2469" t="s">
        <v>11</v>
      </c>
      <c r="F2469" t="s">
        <v>51</v>
      </c>
      <c r="G2469" t="s">
        <v>2848</v>
      </c>
      <c r="H2469" s="3">
        <v>196999.42850000001</v>
      </c>
      <c r="I2469" s="3">
        <v>54451.527399999999</v>
      </c>
      <c r="J2469" t="s">
        <v>5067</v>
      </c>
    </row>
    <row r="2470" spans="1:10" x14ac:dyDescent="0.35">
      <c r="A2470" t="s">
        <v>5068</v>
      </c>
      <c r="B2470">
        <v>924740704</v>
      </c>
      <c r="C2470">
        <v>71</v>
      </c>
      <c r="D2470" s="1">
        <v>18773.25</v>
      </c>
      <c r="E2470" t="s">
        <v>11</v>
      </c>
      <c r="F2470" t="s">
        <v>519</v>
      </c>
      <c r="G2470" t="s">
        <v>2848</v>
      </c>
      <c r="H2470" s="3">
        <v>92083.785699999993</v>
      </c>
      <c r="I2470" s="3">
        <v>57091.947099999998</v>
      </c>
      <c r="J2470" t="s">
        <v>5069</v>
      </c>
    </row>
    <row r="2471" spans="1:10" x14ac:dyDescent="0.35">
      <c r="A2471" t="s">
        <v>5070</v>
      </c>
      <c r="B2471">
        <v>678550692</v>
      </c>
      <c r="C2471">
        <v>52</v>
      </c>
      <c r="D2471" s="1">
        <v>25713</v>
      </c>
      <c r="E2471" t="s">
        <v>11</v>
      </c>
      <c r="F2471" t="s">
        <v>208</v>
      </c>
      <c r="G2471" t="s">
        <v>2848</v>
      </c>
      <c r="H2471" s="3">
        <v>681186.57140000002</v>
      </c>
      <c r="I2471" s="3">
        <v>154455.09469999999</v>
      </c>
      <c r="J2471" t="s">
        <v>5071</v>
      </c>
    </row>
    <row r="2472" spans="1:10" x14ac:dyDescent="0.35">
      <c r="A2472" t="s">
        <v>5072</v>
      </c>
      <c r="B2472">
        <v>724574296</v>
      </c>
      <c r="C2472">
        <v>70</v>
      </c>
      <c r="D2472" s="1">
        <v>19138.5</v>
      </c>
      <c r="E2472" t="s">
        <v>11</v>
      </c>
      <c r="F2472" t="s">
        <v>451</v>
      </c>
      <c r="G2472" t="s">
        <v>2848</v>
      </c>
      <c r="H2472" s="3">
        <v>630729.90280000004</v>
      </c>
      <c r="I2472" s="3">
        <v>357177.38309999998</v>
      </c>
      <c r="J2472" t="s">
        <v>5073</v>
      </c>
    </row>
    <row r="2473" spans="1:10" x14ac:dyDescent="0.35">
      <c r="A2473" t="s">
        <v>5074</v>
      </c>
      <c r="B2473">
        <v>143602533</v>
      </c>
      <c r="C2473">
        <v>55</v>
      </c>
      <c r="D2473" s="1">
        <v>24617.25</v>
      </c>
      <c r="E2473" t="s">
        <v>11</v>
      </c>
      <c r="F2473" t="s">
        <v>1070</v>
      </c>
      <c r="G2473" t="s">
        <v>2848</v>
      </c>
      <c r="H2473" s="3">
        <v>334083.20309999998</v>
      </c>
      <c r="I2473" s="3">
        <v>145958.2427</v>
      </c>
      <c r="J2473" t="s">
        <v>5075</v>
      </c>
    </row>
    <row r="2474" spans="1:10" x14ac:dyDescent="0.35">
      <c r="A2474" t="s">
        <v>5076</v>
      </c>
      <c r="B2474">
        <v>823906903</v>
      </c>
      <c r="C2474">
        <v>19</v>
      </c>
      <c r="D2474" s="1">
        <v>37766.25</v>
      </c>
      <c r="E2474" t="s">
        <v>11</v>
      </c>
      <c r="F2474" t="s">
        <v>708</v>
      </c>
      <c r="G2474" t="s">
        <v>2848</v>
      </c>
      <c r="H2474" s="3">
        <v>646434.22329999995</v>
      </c>
      <c r="I2474" s="3">
        <v>94171.8992</v>
      </c>
      <c r="J2474" t="s">
        <v>5077</v>
      </c>
    </row>
    <row r="2475" spans="1:10" x14ac:dyDescent="0.35">
      <c r="A2475" t="s">
        <v>5078</v>
      </c>
      <c r="B2475">
        <v>212690234</v>
      </c>
      <c r="C2475">
        <v>41</v>
      </c>
      <c r="D2475" s="1">
        <v>29730.75</v>
      </c>
      <c r="E2475" t="s">
        <v>11</v>
      </c>
      <c r="F2475" t="s">
        <v>601</v>
      </c>
      <c r="G2475" t="s">
        <v>2848</v>
      </c>
      <c r="H2475" s="3">
        <v>756310.00049999997</v>
      </c>
      <c r="I2475" s="3">
        <v>518244.239</v>
      </c>
      <c r="J2475" t="s">
        <v>5079</v>
      </c>
    </row>
    <row r="2476" spans="1:10" x14ac:dyDescent="0.35">
      <c r="A2476" t="s">
        <v>5080</v>
      </c>
      <c r="B2476">
        <v>437676621</v>
      </c>
      <c r="C2476">
        <v>74</v>
      </c>
      <c r="D2476" s="1">
        <v>17677.5</v>
      </c>
      <c r="E2476" t="s">
        <v>11</v>
      </c>
      <c r="F2476" t="s">
        <v>886</v>
      </c>
      <c r="G2476" t="s">
        <v>2848</v>
      </c>
      <c r="H2476" s="3">
        <v>2677607.1</v>
      </c>
      <c r="I2476" s="3">
        <v>696177.84600000002</v>
      </c>
      <c r="J2476" t="s">
        <v>5081</v>
      </c>
    </row>
    <row r="2477" spans="1:10" x14ac:dyDescent="0.35">
      <c r="A2477" t="s">
        <v>5082</v>
      </c>
      <c r="B2477">
        <v>871526576</v>
      </c>
      <c r="C2477">
        <v>63</v>
      </c>
      <c r="D2477" s="1">
        <v>21695.25</v>
      </c>
      <c r="E2477" t="s">
        <v>11</v>
      </c>
      <c r="F2477" t="s">
        <v>588</v>
      </c>
      <c r="G2477" t="s">
        <v>2848</v>
      </c>
      <c r="H2477" s="3">
        <v>283112.88870000001</v>
      </c>
      <c r="I2477" s="3">
        <v>365739.90950000001</v>
      </c>
      <c r="J2477" t="s">
        <v>5083</v>
      </c>
    </row>
    <row r="2478" spans="1:10" x14ac:dyDescent="0.35">
      <c r="A2478" t="s">
        <v>5084</v>
      </c>
      <c r="B2478">
        <v>935043681</v>
      </c>
      <c r="C2478">
        <v>19</v>
      </c>
      <c r="D2478" s="1">
        <v>37766.25</v>
      </c>
      <c r="E2478" t="s">
        <v>11</v>
      </c>
      <c r="F2478" t="s">
        <v>229</v>
      </c>
      <c r="G2478" t="s">
        <v>2848</v>
      </c>
      <c r="H2478" s="3">
        <v>686288.94709999999</v>
      </c>
      <c r="I2478" s="3">
        <v>334493.77250000002</v>
      </c>
      <c r="J2478" t="s">
        <v>5085</v>
      </c>
    </row>
    <row r="2479" spans="1:10" x14ac:dyDescent="0.35">
      <c r="A2479" t="s">
        <v>5086</v>
      </c>
      <c r="B2479">
        <v>44195802</v>
      </c>
      <c r="C2479">
        <v>58</v>
      </c>
      <c r="D2479" s="1">
        <v>23521.5</v>
      </c>
      <c r="E2479" t="s">
        <v>11</v>
      </c>
      <c r="F2479" t="s">
        <v>1308</v>
      </c>
      <c r="G2479" t="s">
        <v>2848</v>
      </c>
      <c r="H2479" s="3">
        <v>279314.42229999998</v>
      </c>
      <c r="I2479" s="3">
        <v>150224.0459</v>
      </c>
      <c r="J2479" t="s">
        <v>5087</v>
      </c>
    </row>
    <row r="2480" spans="1:10" x14ac:dyDescent="0.35">
      <c r="A2480" t="s">
        <v>5088</v>
      </c>
      <c r="B2480">
        <v>181194873</v>
      </c>
      <c r="C2480">
        <v>44</v>
      </c>
      <c r="D2480" s="1">
        <v>28635</v>
      </c>
      <c r="E2480" t="s">
        <v>11</v>
      </c>
      <c r="F2480" t="s">
        <v>482</v>
      </c>
      <c r="G2480" t="s">
        <v>2848</v>
      </c>
      <c r="H2480" s="3">
        <v>802862.96920000005</v>
      </c>
      <c r="I2480" s="3">
        <v>174051.31520000001</v>
      </c>
      <c r="J2480" t="s">
        <v>5089</v>
      </c>
    </row>
    <row r="2481" spans="1:10" x14ac:dyDescent="0.35">
      <c r="A2481" t="s">
        <v>5090</v>
      </c>
      <c r="B2481">
        <v>223397010</v>
      </c>
      <c r="C2481">
        <v>25</v>
      </c>
      <c r="D2481" s="1">
        <v>35574.75</v>
      </c>
      <c r="E2481" t="s">
        <v>11</v>
      </c>
      <c r="F2481" t="s">
        <v>905</v>
      </c>
      <c r="G2481" t="s">
        <v>2848</v>
      </c>
      <c r="H2481" s="3">
        <v>563246.33389999997</v>
      </c>
      <c r="I2481" s="3">
        <v>207411.65669999999</v>
      </c>
      <c r="J2481" t="s">
        <v>5091</v>
      </c>
    </row>
    <row r="2482" spans="1:10" x14ac:dyDescent="0.35">
      <c r="A2482" t="s">
        <v>5092</v>
      </c>
      <c r="B2482">
        <v>194508086</v>
      </c>
      <c r="C2482">
        <v>52</v>
      </c>
      <c r="D2482" s="1">
        <v>25713</v>
      </c>
      <c r="E2482" t="s">
        <v>11</v>
      </c>
      <c r="F2482" t="s">
        <v>542</v>
      </c>
      <c r="G2482" t="s">
        <v>2848</v>
      </c>
      <c r="H2482" s="3">
        <v>838261.60259999998</v>
      </c>
      <c r="I2482" s="3">
        <v>83057.112899999993</v>
      </c>
      <c r="J2482" t="s">
        <v>5093</v>
      </c>
    </row>
    <row r="2483" spans="1:10" x14ac:dyDescent="0.35">
      <c r="A2483" t="s">
        <v>5094</v>
      </c>
      <c r="B2483">
        <v>486466506</v>
      </c>
      <c r="C2483">
        <v>37</v>
      </c>
      <c r="D2483" s="1">
        <v>31191.75</v>
      </c>
      <c r="E2483" t="s">
        <v>11</v>
      </c>
      <c r="F2483" t="s">
        <v>1104</v>
      </c>
      <c r="G2483" t="s">
        <v>2848</v>
      </c>
      <c r="H2483" s="3">
        <v>1364674.7209999999</v>
      </c>
      <c r="I2483" s="3">
        <v>383050.07689999999</v>
      </c>
      <c r="J2483" t="s">
        <v>5095</v>
      </c>
    </row>
    <row r="2484" spans="1:10" x14ac:dyDescent="0.35">
      <c r="A2484" t="s">
        <v>5096</v>
      </c>
      <c r="B2484">
        <v>59809840</v>
      </c>
      <c r="C2484">
        <v>35</v>
      </c>
      <c r="D2484" s="1">
        <v>31922.25</v>
      </c>
      <c r="E2484" t="s">
        <v>11</v>
      </c>
      <c r="F2484" t="s">
        <v>596</v>
      </c>
      <c r="G2484" t="s">
        <v>2848</v>
      </c>
      <c r="H2484" s="3">
        <v>325915.33980000002</v>
      </c>
      <c r="I2484" s="3">
        <v>159730.78529999999</v>
      </c>
      <c r="J2484" t="s">
        <v>5097</v>
      </c>
    </row>
    <row r="2485" spans="1:10" x14ac:dyDescent="0.35">
      <c r="A2485" t="s">
        <v>5098</v>
      </c>
      <c r="B2485">
        <v>667580901</v>
      </c>
      <c r="C2485">
        <v>26</v>
      </c>
      <c r="D2485" s="1">
        <v>35209.5</v>
      </c>
      <c r="E2485" t="s">
        <v>11</v>
      </c>
      <c r="F2485" t="s">
        <v>60</v>
      </c>
      <c r="G2485" t="s">
        <v>2848</v>
      </c>
      <c r="H2485" s="3">
        <v>92513.188899999994</v>
      </c>
      <c r="I2485" s="3">
        <v>63260.284399999997</v>
      </c>
      <c r="J2485" t="s">
        <v>5099</v>
      </c>
    </row>
    <row r="2486" spans="1:10" x14ac:dyDescent="0.35">
      <c r="A2486" t="s">
        <v>5100</v>
      </c>
      <c r="B2486">
        <v>199698392</v>
      </c>
      <c r="C2486">
        <v>37</v>
      </c>
      <c r="D2486" s="1">
        <v>31191.75</v>
      </c>
      <c r="E2486" t="s">
        <v>11</v>
      </c>
      <c r="F2486" t="s">
        <v>186</v>
      </c>
      <c r="G2486" t="s">
        <v>2848</v>
      </c>
      <c r="H2486" s="3">
        <v>49719.3249</v>
      </c>
      <c r="I2486" s="3">
        <v>17195.065399999999</v>
      </c>
      <c r="J2486" t="s">
        <v>5101</v>
      </c>
    </row>
    <row r="2487" spans="1:10" x14ac:dyDescent="0.35">
      <c r="A2487" t="s">
        <v>5102</v>
      </c>
      <c r="B2487">
        <v>518446998</v>
      </c>
      <c r="C2487">
        <v>31</v>
      </c>
      <c r="D2487" s="1">
        <v>33383.25</v>
      </c>
      <c r="E2487" t="s">
        <v>11</v>
      </c>
      <c r="F2487" t="s">
        <v>25</v>
      </c>
      <c r="G2487" t="s">
        <v>2848</v>
      </c>
      <c r="H2487" s="3">
        <v>1072739.0338999999</v>
      </c>
      <c r="I2487" s="3">
        <v>130261.1684</v>
      </c>
      <c r="J2487" t="s">
        <v>5103</v>
      </c>
    </row>
    <row r="2488" spans="1:10" x14ac:dyDescent="0.35">
      <c r="A2488" t="s">
        <v>5088</v>
      </c>
      <c r="B2488">
        <v>155463503</v>
      </c>
      <c r="C2488">
        <v>75</v>
      </c>
      <c r="D2488" s="1">
        <v>17312.25</v>
      </c>
      <c r="E2488" t="s">
        <v>11</v>
      </c>
      <c r="F2488" t="s">
        <v>585</v>
      </c>
      <c r="G2488" t="s">
        <v>2848</v>
      </c>
      <c r="H2488" s="3">
        <v>469912.37439999997</v>
      </c>
      <c r="I2488" s="3">
        <v>265362.28200000001</v>
      </c>
      <c r="J2488" t="s">
        <v>5104</v>
      </c>
    </row>
    <row r="2489" spans="1:10" x14ac:dyDescent="0.35">
      <c r="A2489" t="s">
        <v>5105</v>
      </c>
      <c r="B2489">
        <v>966574974</v>
      </c>
      <c r="C2489">
        <v>77</v>
      </c>
      <c r="D2489" s="1">
        <v>16581.75</v>
      </c>
      <c r="E2489" t="s">
        <v>11</v>
      </c>
      <c r="F2489" t="s">
        <v>48</v>
      </c>
      <c r="G2489" t="s">
        <v>2065</v>
      </c>
      <c r="H2489" s="3">
        <v>380343.23119999998</v>
      </c>
      <c r="I2489" s="3">
        <v>151405.86319999999</v>
      </c>
      <c r="J2489" t="s">
        <v>5106</v>
      </c>
    </row>
    <row r="2490" spans="1:10" x14ac:dyDescent="0.35">
      <c r="A2490" t="s">
        <v>5107</v>
      </c>
      <c r="B2490">
        <v>616885669</v>
      </c>
      <c r="C2490">
        <v>32</v>
      </c>
      <c r="D2490" s="1">
        <v>33018</v>
      </c>
      <c r="E2490" t="s">
        <v>11</v>
      </c>
      <c r="F2490" t="s">
        <v>307</v>
      </c>
      <c r="G2490" t="s">
        <v>2065</v>
      </c>
      <c r="H2490" s="3">
        <v>891713.77370000002</v>
      </c>
      <c r="I2490" s="3">
        <v>88823.956399999995</v>
      </c>
      <c r="J2490" t="s">
        <v>5108</v>
      </c>
    </row>
    <row r="2491" spans="1:10" x14ac:dyDescent="0.35">
      <c r="A2491" t="s">
        <v>5109</v>
      </c>
      <c r="B2491">
        <v>433268013</v>
      </c>
      <c r="C2491">
        <v>56</v>
      </c>
      <c r="D2491" s="1">
        <v>24252</v>
      </c>
      <c r="E2491" t="s">
        <v>11</v>
      </c>
      <c r="F2491" t="s">
        <v>2538</v>
      </c>
      <c r="G2491" t="s">
        <v>2065</v>
      </c>
      <c r="H2491" s="3">
        <v>260533.73699999999</v>
      </c>
      <c r="I2491" s="3">
        <v>52270.863100000002</v>
      </c>
      <c r="J2491" t="s">
        <v>5110</v>
      </c>
    </row>
    <row r="2492" spans="1:10" x14ac:dyDescent="0.35">
      <c r="A2492" t="s">
        <v>5111</v>
      </c>
      <c r="B2492">
        <v>378208954</v>
      </c>
      <c r="C2492">
        <v>43</v>
      </c>
      <c r="D2492" s="1">
        <v>29000.25</v>
      </c>
      <c r="E2492" t="s">
        <v>11</v>
      </c>
      <c r="F2492" t="s">
        <v>687</v>
      </c>
      <c r="G2492" t="s">
        <v>2065</v>
      </c>
      <c r="H2492" s="3">
        <v>71187.934999999998</v>
      </c>
      <c r="I2492" s="3">
        <v>56978.823199999999</v>
      </c>
      <c r="J2492" t="s">
        <v>5112</v>
      </c>
    </row>
    <row r="2493" spans="1:10" x14ac:dyDescent="0.35">
      <c r="A2493" t="s">
        <v>5113</v>
      </c>
      <c r="B2493">
        <v>233314261</v>
      </c>
      <c r="C2493">
        <v>52</v>
      </c>
      <c r="D2493" s="1">
        <v>25713</v>
      </c>
      <c r="E2493" t="s">
        <v>11</v>
      </c>
      <c r="F2493" t="s">
        <v>1499</v>
      </c>
      <c r="G2493" t="s">
        <v>2065</v>
      </c>
      <c r="H2493" s="3">
        <v>1500152.0682000001</v>
      </c>
      <c r="I2493" s="3">
        <v>234298.55970000001</v>
      </c>
      <c r="J2493" t="s">
        <v>5114</v>
      </c>
    </row>
    <row r="2494" spans="1:10" x14ac:dyDescent="0.35">
      <c r="A2494" t="s">
        <v>5115</v>
      </c>
      <c r="B2494">
        <v>903181593</v>
      </c>
      <c r="C2494">
        <v>44</v>
      </c>
      <c r="D2494" s="1">
        <v>28635</v>
      </c>
      <c r="E2494" t="s">
        <v>11</v>
      </c>
      <c r="F2494" t="s">
        <v>202</v>
      </c>
      <c r="G2494" t="s">
        <v>2065</v>
      </c>
      <c r="H2494" s="3">
        <v>446067.70980000001</v>
      </c>
      <c r="I2494" s="3">
        <v>157381.83809999999</v>
      </c>
      <c r="J2494" t="s">
        <v>5116</v>
      </c>
    </row>
    <row r="2495" spans="1:10" x14ac:dyDescent="0.35">
      <c r="A2495" t="s">
        <v>5117</v>
      </c>
      <c r="B2495">
        <v>679057272</v>
      </c>
      <c r="C2495">
        <v>62</v>
      </c>
      <c r="D2495" s="1">
        <v>22060.5</v>
      </c>
      <c r="E2495" t="s">
        <v>11</v>
      </c>
      <c r="F2495" t="s">
        <v>588</v>
      </c>
      <c r="G2495" t="s">
        <v>2065</v>
      </c>
      <c r="H2495" s="3">
        <v>157233.09</v>
      </c>
      <c r="I2495" s="3">
        <v>46603.887900000002</v>
      </c>
      <c r="J2495" t="s">
        <v>5118</v>
      </c>
    </row>
    <row r="2496" spans="1:10" x14ac:dyDescent="0.35">
      <c r="A2496" t="s">
        <v>5119</v>
      </c>
      <c r="B2496">
        <v>121677066</v>
      </c>
      <c r="C2496">
        <v>50</v>
      </c>
      <c r="D2496" s="1">
        <v>26443.5</v>
      </c>
      <c r="E2496" t="s">
        <v>11</v>
      </c>
      <c r="F2496" t="s">
        <v>57</v>
      </c>
      <c r="G2496" t="s">
        <v>2065</v>
      </c>
      <c r="H2496" s="3">
        <v>506969.44199999998</v>
      </c>
      <c r="I2496" s="3">
        <v>297929.04210000002</v>
      </c>
      <c r="J2496" t="s">
        <v>5120</v>
      </c>
    </row>
    <row r="2497" spans="1:10" x14ac:dyDescent="0.35">
      <c r="A2497" t="s">
        <v>4355</v>
      </c>
      <c r="B2497">
        <v>809582129</v>
      </c>
      <c r="C2497">
        <v>49</v>
      </c>
      <c r="D2497" s="1">
        <v>26808.75</v>
      </c>
      <c r="E2497" t="s">
        <v>11</v>
      </c>
      <c r="F2497" t="s">
        <v>63</v>
      </c>
      <c r="G2497" t="s">
        <v>2065</v>
      </c>
      <c r="H2497" s="3">
        <v>1716590.6758000001</v>
      </c>
      <c r="I2497" s="3">
        <v>476431.93939999997</v>
      </c>
      <c r="J2497" t="s">
        <v>4369</v>
      </c>
    </row>
    <row r="2498" spans="1:10" x14ac:dyDescent="0.35">
      <c r="A2498" t="s">
        <v>5121</v>
      </c>
      <c r="B2498">
        <v>600526441</v>
      </c>
      <c r="C2498">
        <v>61</v>
      </c>
      <c r="D2498" s="1">
        <v>22425.75</v>
      </c>
      <c r="E2498" t="s">
        <v>11</v>
      </c>
      <c r="F2498" t="s">
        <v>175</v>
      </c>
      <c r="G2498" t="s">
        <v>2065</v>
      </c>
      <c r="H2498" s="3">
        <v>836097.32250000001</v>
      </c>
      <c r="I2498" s="3">
        <v>305175.52269999997</v>
      </c>
      <c r="J2498" t="s">
        <v>5122</v>
      </c>
    </row>
    <row r="2499" spans="1:10" x14ac:dyDescent="0.35">
      <c r="A2499" t="s">
        <v>5123</v>
      </c>
      <c r="B2499">
        <v>698738485</v>
      </c>
      <c r="C2499">
        <v>68</v>
      </c>
      <c r="D2499" s="1">
        <v>19869</v>
      </c>
      <c r="E2499" t="s">
        <v>11</v>
      </c>
      <c r="F2499" t="s">
        <v>1499</v>
      </c>
      <c r="G2499" t="s">
        <v>2065</v>
      </c>
      <c r="H2499" s="3">
        <v>166642.0644</v>
      </c>
      <c r="I2499" s="3">
        <v>54675.472300000001</v>
      </c>
      <c r="J2499" t="s">
        <v>5124</v>
      </c>
    </row>
    <row r="2500" spans="1:10" x14ac:dyDescent="0.35">
      <c r="A2500" t="s">
        <v>5125</v>
      </c>
      <c r="B2500">
        <v>621698501</v>
      </c>
      <c r="C2500">
        <v>22</v>
      </c>
      <c r="D2500" s="1">
        <v>36670.5</v>
      </c>
      <c r="E2500" t="s">
        <v>11</v>
      </c>
      <c r="F2500" t="s">
        <v>57</v>
      </c>
      <c r="G2500" t="s">
        <v>2065</v>
      </c>
      <c r="H2500" s="3">
        <v>891613.21</v>
      </c>
      <c r="I2500" s="3">
        <v>426904.40490000002</v>
      </c>
      <c r="J2500" t="s">
        <v>5126</v>
      </c>
    </row>
    <row r="2501" spans="1:10" x14ac:dyDescent="0.35">
      <c r="A2501" t="s">
        <v>5127</v>
      </c>
      <c r="B2501">
        <v>748875665</v>
      </c>
      <c r="C2501">
        <v>84</v>
      </c>
      <c r="D2501" s="1">
        <v>14025</v>
      </c>
      <c r="E2501" t="s">
        <v>11</v>
      </c>
      <c r="F2501" t="s">
        <v>1233</v>
      </c>
      <c r="G2501" t="s">
        <v>2065</v>
      </c>
      <c r="H2501" s="3">
        <v>811897.15509999997</v>
      </c>
      <c r="I2501" s="3">
        <v>215679.5496</v>
      </c>
      <c r="J2501" t="s">
        <v>5128</v>
      </c>
    </row>
    <row r="2502" spans="1:10" x14ac:dyDescent="0.35">
      <c r="A2502" t="s">
        <v>5129</v>
      </c>
      <c r="B2502">
        <v>738684930</v>
      </c>
      <c r="C2502">
        <v>31</v>
      </c>
      <c r="D2502" s="1">
        <v>33383.25</v>
      </c>
      <c r="E2502" t="s">
        <v>11</v>
      </c>
      <c r="F2502" t="s">
        <v>229</v>
      </c>
      <c r="G2502" t="s">
        <v>2065</v>
      </c>
      <c r="H2502" s="3">
        <v>1076630.496</v>
      </c>
      <c r="I2502" s="3">
        <v>728744.26699999999</v>
      </c>
      <c r="J2502" t="s">
        <v>5130</v>
      </c>
    </row>
    <row r="2503" spans="1:10" x14ac:dyDescent="0.35">
      <c r="A2503" t="s">
        <v>5131</v>
      </c>
      <c r="B2503">
        <v>593863928</v>
      </c>
      <c r="C2503">
        <v>20</v>
      </c>
      <c r="D2503" s="1">
        <v>37401</v>
      </c>
      <c r="E2503" t="s">
        <v>11</v>
      </c>
      <c r="F2503" t="s">
        <v>282</v>
      </c>
      <c r="G2503" t="s">
        <v>2065</v>
      </c>
      <c r="H2503" s="3">
        <v>530450.17520000006</v>
      </c>
      <c r="I2503" s="3">
        <v>198079.4958</v>
      </c>
      <c r="J2503" t="s">
        <v>5132</v>
      </c>
    </row>
    <row r="2504" spans="1:10" x14ac:dyDescent="0.35">
      <c r="A2504" t="s">
        <v>5133</v>
      </c>
      <c r="B2504">
        <v>767080281</v>
      </c>
      <c r="C2504">
        <v>80</v>
      </c>
      <c r="D2504" s="1">
        <v>15486</v>
      </c>
      <c r="E2504" t="s">
        <v>11</v>
      </c>
      <c r="F2504" t="s">
        <v>638</v>
      </c>
      <c r="G2504" t="s">
        <v>2065</v>
      </c>
      <c r="H2504" s="3">
        <v>1802267.662</v>
      </c>
      <c r="I2504" s="3">
        <v>695274.81359999999</v>
      </c>
      <c r="J2504" t="s">
        <v>5134</v>
      </c>
    </row>
    <row r="2505" spans="1:10" x14ac:dyDescent="0.35">
      <c r="A2505" t="s">
        <v>5135</v>
      </c>
      <c r="B2505">
        <v>105291696</v>
      </c>
      <c r="C2505">
        <v>71</v>
      </c>
      <c r="D2505" s="1">
        <v>18773.25</v>
      </c>
      <c r="E2505" t="s">
        <v>11</v>
      </c>
      <c r="F2505" t="s">
        <v>166</v>
      </c>
      <c r="G2505" t="s">
        <v>2065</v>
      </c>
      <c r="H2505" s="3">
        <v>441638.95270000002</v>
      </c>
      <c r="I2505" s="3">
        <v>257073.42019999999</v>
      </c>
      <c r="J2505" t="s">
        <v>5136</v>
      </c>
    </row>
    <row r="2506" spans="1:10" x14ac:dyDescent="0.35">
      <c r="A2506" t="s">
        <v>5133</v>
      </c>
      <c r="B2506">
        <v>692032721</v>
      </c>
      <c r="C2506">
        <v>63</v>
      </c>
      <c r="D2506" s="1">
        <v>21695.25</v>
      </c>
      <c r="E2506" t="s">
        <v>11</v>
      </c>
      <c r="F2506" t="s">
        <v>1308</v>
      </c>
      <c r="G2506" t="s">
        <v>2065</v>
      </c>
      <c r="H2506" s="3">
        <v>324112.5736</v>
      </c>
      <c r="I2506" s="3">
        <v>87369.4764</v>
      </c>
      <c r="J2506" t="s">
        <v>5137</v>
      </c>
    </row>
    <row r="2507" spans="1:10" x14ac:dyDescent="0.35">
      <c r="A2507" t="s">
        <v>5138</v>
      </c>
      <c r="B2507">
        <v>9638448</v>
      </c>
      <c r="C2507">
        <v>34</v>
      </c>
      <c r="D2507" s="1">
        <v>32287.5</v>
      </c>
      <c r="E2507" t="s">
        <v>11</v>
      </c>
      <c r="F2507" t="s">
        <v>208</v>
      </c>
      <c r="G2507" t="s">
        <v>2065</v>
      </c>
      <c r="H2507" s="3">
        <v>1052128.7278</v>
      </c>
      <c r="I2507" s="3">
        <v>143074.14739999999</v>
      </c>
      <c r="J2507" t="s">
        <v>5139</v>
      </c>
    </row>
    <row r="2508" spans="1:10" x14ac:dyDescent="0.35">
      <c r="A2508" t="s">
        <v>5140</v>
      </c>
      <c r="B2508">
        <v>720496155</v>
      </c>
      <c r="C2508">
        <v>27</v>
      </c>
      <c r="D2508" s="1">
        <v>34844.25</v>
      </c>
      <c r="E2508" t="s">
        <v>11</v>
      </c>
      <c r="F2508" t="s">
        <v>641</v>
      </c>
      <c r="G2508" t="s">
        <v>2065</v>
      </c>
      <c r="H2508" s="3">
        <v>323812.22389999998</v>
      </c>
      <c r="I2508" s="3">
        <v>143250.66140000001</v>
      </c>
      <c r="J2508" t="s">
        <v>5141</v>
      </c>
    </row>
    <row r="2509" spans="1:10" x14ac:dyDescent="0.35">
      <c r="A2509" t="s">
        <v>5142</v>
      </c>
      <c r="B2509">
        <v>453340583</v>
      </c>
      <c r="C2509">
        <v>51</v>
      </c>
      <c r="D2509" s="1">
        <v>26078.25</v>
      </c>
      <c r="E2509" t="s">
        <v>11</v>
      </c>
      <c r="F2509" t="s">
        <v>160</v>
      </c>
      <c r="G2509" t="s">
        <v>2065</v>
      </c>
      <c r="H2509" s="3">
        <v>615891.10400000005</v>
      </c>
      <c r="I2509" s="3">
        <v>227763.50260000001</v>
      </c>
      <c r="J2509" t="s">
        <v>5143</v>
      </c>
    </row>
    <row r="2510" spans="1:10" x14ac:dyDescent="0.35">
      <c r="A2510" t="s">
        <v>5144</v>
      </c>
      <c r="B2510">
        <v>999205699</v>
      </c>
      <c r="C2510">
        <v>43</v>
      </c>
      <c r="D2510" s="1">
        <v>29000.25</v>
      </c>
      <c r="E2510" t="s">
        <v>11</v>
      </c>
      <c r="F2510" t="s">
        <v>550</v>
      </c>
      <c r="G2510" t="s">
        <v>2065</v>
      </c>
      <c r="H2510" s="3">
        <v>282111.05379999999</v>
      </c>
      <c r="I2510" s="3">
        <v>84458.814400000003</v>
      </c>
      <c r="J2510" t="s">
        <v>5145</v>
      </c>
    </row>
    <row r="2511" spans="1:10" x14ac:dyDescent="0.35">
      <c r="A2511" t="s">
        <v>5146</v>
      </c>
      <c r="B2511">
        <v>922739901</v>
      </c>
      <c r="C2511">
        <v>54</v>
      </c>
      <c r="D2511" s="1">
        <v>24982.5</v>
      </c>
      <c r="E2511" t="s">
        <v>11</v>
      </c>
      <c r="F2511" t="s">
        <v>378</v>
      </c>
      <c r="G2511" t="s">
        <v>2065</v>
      </c>
      <c r="H2511" s="3">
        <v>284337.90000000002</v>
      </c>
      <c r="I2511" s="3">
        <v>168017.85</v>
      </c>
      <c r="J2511" t="s">
        <v>5147</v>
      </c>
    </row>
    <row r="2512" spans="1:10" x14ac:dyDescent="0.35">
      <c r="A2512" t="s">
        <v>3220</v>
      </c>
      <c r="B2512">
        <v>699468373</v>
      </c>
      <c r="C2512">
        <v>53</v>
      </c>
      <c r="D2512" s="1">
        <v>25347.75</v>
      </c>
      <c r="E2512" t="s">
        <v>11</v>
      </c>
      <c r="F2512" t="s">
        <v>347</v>
      </c>
      <c r="G2512" t="s">
        <v>2065</v>
      </c>
      <c r="H2512" s="3">
        <v>43408.435299999997</v>
      </c>
      <c r="I2512" s="3">
        <v>15960.0329</v>
      </c>
      <c r="J2512" t="s">
        <v>5148</v>
      </c>
    </row>
    <row r="2513" spans="1:10" x14ac:dyDescent="0.35">
      <c r="A2513" t="s">
        <v>5149</v>
      </c>
      <c r="B2513">
        <v>369513925</v>
      </c>
      <c r="C2513">
        <v>17</v>
      </c>
      <c r="D2513" s="1">
        <v>38496.75</v>
      </c>
      <c r="E2513" t="s">
        <v>11</v>
      </c>
      <c r="F2513" t="s">
        <v>1544</v>
      </c>
      <c r="G2513" t="s">
        <v>2065</v>
      </c>
      <c r="H2513" s="3">
        <v>184556.23389999999</v>
      </c>
      <c r="I2513" s="3">
        <v>86162.0092</v>
      </c>
      <c r="J2513" t="s">
        <v>3742</v>
      </c>
    </row>
    <row r="2514" spans="1:10" x14ac:dyDescent="0.35">
      <c r="A2514" t="s">
        <v>5150</v>
      </c>
      <c r="B2514">
        <v>151915052</v>
      </c>
      <c r="C2514">
        <v>31</v>
      </c>
      <c r="D2514" s="1">
        <v>33383.25</v>
      </c>
      <c r="E2514" t="s">
        <v>11</v>
      </c>
      <c r="F2514" t="s">
        <v>2538</v>
      </c>
      <c r="G2514" t="s">
        <v>2065</v>
      </c>
      <c r="H2514" s="3">
        <v>315219.34080000001</v>
      </c>
      <c r="I2514" s="3">
        <v>55769.575700000001</v>
      </c>
      <c r="J2514" t="s">
        <v>5151</v>
      </c>
    </row>
    <row r="2515" spans="1:10" x14ac:dyDescent="0.35">
      <c r="A2515" t="s">
        <v>5152</v>
      </c>
      <c r="B2515">
        <v>355795565</v>
      </c>
      <c r="C2515">
        <v>84</v>
      </c>
      <c r="D2515" s="1">
        <v>14025</v>
      </c>
      <c r="E2515" t="s">
        <v>11</v>
      </c>
      <c r="F2515" t="s">
        <v>243</v>
      </c>
      <c r="G2515" t="s">
        <v>2065</v>
      </c>
      <c r="H2515" s="3">
        <v>454769.73320000002</v>
      </c>
      <c r="I2515" s="3">
        <v>155562.6122</v>
      </c>
      <c r="J2515" t="s">
        <v>5153</v>
      </c>
    </row>
    <row r="2516" spans="1:10" x14ac:dyDescent="0.35">
      <c r="A2516" t="s">
        <v>5154</v>
      </c>
      <c r="B2516">
        <v>582167795</v>
      </c>
      <c r="C2516">
        <v>56</v>
      </c>
      <c r="D2516" s="1">
        <v>24252</v>
      </c>
      <c r="E2516" t="s">
        <v>11</v>
      </c>
      <c r="F2516" t="s">
        <v>229</v>
      </c>
      <c r="G2516" t="s">
        <v>2065</v>
      </c>
      <c r="H2516" s="3">
        <v>677419.0808</v>
      </c>
      <c r="I2516" s="3">
        <v>143665.63099999999</v>
      </c>
      <c r="J2516" t="s">
        <v>5155</v>
      </c>
    </row>
    <row r="2517" spans="1:10" x14ac:dyDescent="0.35">
      <c r="A2517" t="s">
        <v>5156</v>
      </c>
      <c r="B2517">
        <v>672830363</v>
      </c>
      <c r="C2517">
        <v>50</v>
      </c>
      <c r="D2517" s="1">
        <v>26443.5</v>
      </c>
      <c r="E2517" t="s">
        <v>11</v>
      </c>
      <c r="F2517" t="s">
        <v>679</v>
      </c>
      <c r="G2517" t="s">
        <v>2065</v>
      </c>
      <c r="H2517" s="3">
        <v>520918.03249999997</v>
      </c>
      <c r="I2517" s="3">
        <v>347071.3578</v>
      </c>
      <c r="J2517" t="s">
        <v>5157</v>
      </c>
    </row>
    <row r="2518" spans="1:10" x14ac:dyDescent="0.35">
      <c r="A2518" t="s">
        <v>5158</v>
      </c>
      <c r="B2518">
        <v>677528342</v>
      </c>
      <c r="C2518">
        <v>37</v>
      </c>
      <c r="D2518" s="1">
        <v>31191.75</v>
      </c>
      <c r="E2518" t="s">
        <v>11</v>
      </c>
      <c r="F2518" t="s">
        <v>186</v>
      </c>
      <c r="G2518" t="s">
        <v>2065</v>
      </c>
      <c r="H2518" s="3">
        <v>1353471.6592999999</v>
      </c>
      <c r="I2518" s="3">
        <v>782164.1483</v>
      </c>
      <c r="J2518" t="s">
        <v>5159</v>
      </c>
    </row>
    <row r="2519" spans="1:10" x14ac:dyDescent="0.35">
      <c r="A2519" t="s">
        <v>1581</v>
      </c>
      <c r="B2519">
        <v>218163207</v>
      </c>
      <c r="C2519">
        <v>85</v>
      </c>
      <c r="D2519" s="1">
        <v>13659.75</v>
      </c>
      <c r="E2519" t="s">
        <v>11</v>
      </c>
      <c r="F2519" t="s">
        <v>101</v>
      </c>
      <c r="G2519" t="s">
        <v>2065</v>
      </c>
      <c r="H2519" s="3">
        <v>197108.9149</v>
      </c>
      <c r="I2519" s="3">
        <v>83559.442800000004</v>
      </c>
      <c r="J2519" t="s">
        <v>5160</v>
      </c>
    </row>
    <row r="2520" spans="1:10" x14ac:dyDescent="0.35">
      <c r="A2520" t="s">
        <v>5161</v>
      </c>
      <c r="B2520">
        <v>817959591</v>
      </c>
      <c r="C2520">
        <v>50</v>
      </c>
      <c r="D2520" s="1">
        <v>26443.5</v>
      </c>
      <c r="E2520" t="s">
        <v>11</v>
      </c>
      <c r="F2520" t="s">
        <v>651</v>
      </c>
      <c r="G2520" t="s">
        <v>2065</v>
      </c>
      <c r="H2520" s="3">
        <v>1932621.557</v>
      </c>
      <c r="I2520" s="3">
        <v>224774.96580000001</v>
      </c>
      <c r="J2520" t="s">
        <v>5162</v>
      </c>
    </row>
    <row r="2521" spans="1:10" x14ac:dyDescent="0.35">
      <c r="A2521" t="s">
        <v>5163</v>
      </c>
      <c r="B2521">
        <v>684928177</v>
      </c>
      <c r="C2521">
        <v>66</v>
      </c>
      <c r="D2521" s="1">
        <v>20599.5</v>
      </c>
      <c r="E2521" t="s">
        <v>11</v>
      </c>
      <c r="F2521" t="s">
        <v>886</v>
      </c>
      <c r="G2521" t="s">
        <v>2065</v>
      </c>
      <c r="H2521" s="3">
        <v>791795.41460000002</v>
      </c>
      <c r="I2521" s="3">
        <v>326869.38909999997</v>
      </c>
      <c r="J2521" t="s">
        <v>5164</v>
      </c>
    </row>
    <row r="2522" spans="1:10" x14ac:dyDescent="0.35">
      <c r="A2522" t="s">
        <v>5165</v>
      </c>
      <c r="B2522">
        <v>997371033</v>
      </c>
      <c r="C2522">
        <v>85</v>
      </c>
      <c r="D2522" s="1">
        <v>13659.75</v>
      </c>
      <c r="E2522" t="s">
        <v>11</v>
      </c>
      <c r="F2522" t="s">
        <v>533</v>
      </c>
      <c r="G2522" t="s">
        <v>2065</v>
      </c>
      <c r="H2522" s="3">
        <v>1425990.3107</v>
      </c>
      <c r="I2522" s="3">
        <v>556405.27590000001</v>
      </c>
      <c r="J2522" t="s">
        <v>5166</v>
      </c>
    </row>
    <row r="2523" spans="1:10" x14ac:dyDescent="0.35">
      <c r="A2523" t="s">
        <v>5167</v>
      </c>
      <c r="B2523">
        <v>521061950</v>
      </c>
      <c r="C2523">
        <v>60</v>
      </c>
      <c r="D2523" s="1">
        <v>22791</v>
      </c>
      <c r="E2523" t="s">
        <v>11</v>
      </c>
      <c r="F2523" t="s">
        <v>87</v>
      </c>
      <c r="G2523" t="s">
        <v>2065</v>
      </c>
      <c r="H2523" s="3">
        <v>1206135.0038999999</v>
      </c>
      <c r="I2523" s="3">
        <v>316865.97560000001</v>
      </c>
      <c r="J2523" t="s">
        <v>5168</v>
      </c>
    </row>
    <row r="2524" spans="1:10" x14ac:dyDescent="0.35">
      <c r="A2524" t="s">
        <v>5169</v>
      </c>
      <c r="B2524">
        <v>301691876</v>
      </c>
      <c r="C2524">
        <v>45</v>
      </c>
      <c r="D2524" s="1">
        <v>28269.75</v>
      </c>
      <c r="E2524" t="s">
        <v>11</v>
      </c>
      <c r="F2524" t="s">
        <v>338</v>
      </c>
      <c r="G2524" t="s">
        <v>2065</v>
      </c>
      <c r="H2524" s="3">
        <v>1551055.9975999999</v>
      </c>
      <c r="I2524" s="3">
        <v>840893.9301</v>
      </c>
      <c r="J2524" t="s">
        <v>5170</v>
      </c>
    </row>
    <row r="2525" spans="1:10" x14ac:dyDescent="0.35">
      <c r="A2525" t="s">
        <v>4046</v>
      </c>
      <c r="B2525">
        <v>554023905</v>
      </c>
      <c r="C2525">
        <v>73</v>
      </c>
      <c r="D2525" s="1">
        <v>18042.75</v>
      </c>
      <c r="E2525" t="s">
        <v>11</v>
      </c>
      <c r="F2525" t="s">
        <v>220</v>
      </c>
      <c r="G2525" t="s">
        <v>2065</v>
      </c>
      <c r="H2525" s="3">
        <v>299302.24449999997</v>
      </c>
      <c r="I2525" s="3">
        <v>125706.9427</v>
      </c>
      <c r="J2525" t="s">
        <v>5171</v>
      </c>
    </row>
    <row r="2526" spans="1:10" x14ac:dyDescent="0.35">
      <c r="A2526" t="s">
        <v>5172</v>
      </c>
      <c r="B2526">
        <v>271603947</v>
      </c>
      <c r="C2526">
        <v>69</v>
      </c>
      <c r="D2526" s="1">
        <v>19503.75</v>
      </c>
      <c r="E2526" t="s">
        <v>11</v>
      </c>
      <c r="F2526" t="s">
        <v>1017</v>
      </c>
      <c r="G2526" t="s">
        <v>2065</v>
      </c>
      <c r="H2526" s="3">
        <v>243023.25940000001</v>
      </c>
      <c r="I2526" s="3">
        <v>80100.4663</v>
      </c>
      <c r="J2526" t="s">
        <v>5173</v>
      </c>
    </row>
    <row r="2527" spans="1:10" x14ac:dyDescent="0.35">
      <c r="A2527" t="s">
        <v>5174</v>
      </c>
      <c r="B2527">
        <v>562212047</v>
      </c>
      <c r="C2527">
        <v>76</v>
      </c>
      <c r="D2527" s="1">
        <v>16947</v>
      </c>
      <c r="E2527" t="s">
        <v>11</v>
      </c>
      <c r="F2527" t="s">
        <v>984</v>
      </c>
      <c r="G2527" t="s">
        <v>2065</v>
      </c>
      <c r="H2527" s="3">
        <v>25563.149799999999</v>
      </c>
      <c r="I2527" s="3">
        <v>11901.727000000001</v>
      </c>
      <c r="J2527" t="s">
        <v>5175</v>
      </c>
    </row>
    <row r="2528" spans="1:10" x14ac:dyDescent="0.35">
      <c r="A2528" t="s">
        <v>5176</v>
      </c>
      <c r="B2528">
        <v>154030779</v>
      </c>
      <c r="C2528">
        <v>77</v>
      </c>
      <c r="D2528" s="1">
        <v>16581.75</v>
      </c>
      <c r="E2528" t="s">
        <v>11</v>
      </c>
      <c r="F2528" t="s">
        <v>365</v>
      </c>
      <c r="G2528" t="s">
        <v>2065</v>
      </c>
      <c r="H2528" s="3">
        <v>11363.748</v>
      </c>
      <c r="I2528" s="3">
        <v>4470.9827999999998</v>
      </c>
      <c r="J2528" t="s">
        <v>5177</v>
      </c>
    </row>
    <row r="2529" spans="1:10" x14ac:dyDescent="0.35">
      <c r="A2529" t="s">
        <v>5178</v>
      </c>
      <c r="B2529">
        <v>571443392</v>
      </c>
      <c r="C2529">
        <v>37</v>
      </c>
      <c r="D2529" s="1">
        <v>31191.75</v>
      </c>
      <c r="E2529" t="s">
        <v>11</v>
      </c>
      <c r="F2529" t="s">
        <v>293</v>
      </c>
      <c r="G2529" t="s">
        <v>2065</v>
      </c>
      <c r="H2529" s="3">
        <v>34504.451699999998</v>
      </c>
      <c r="I2529" s="3">
        <v>8748.9254000000001</v>
      </c>
      <c r="J2529" t="s">
        <v>5179</v>
      </c>
    </row>
    <row r="2530" spans="1:10" x14ac:dyDescent="0.35">
      <c r="A2530" t="s">
        <v>5180</v>
      </c>
      <c r="B2530">
        <v>906291581</v>
      </c>
      <c r="C2530">
        <v>53</v>
      </c>
      <c r="D2530" s="1">
        <v>25347.75</v>
      </c>
      <c r="E2530" t="s">
        <v>11</v>
      </c>
      <c r="F2530" t="s">
        <v>223</v>
      </c>
      <c r="G2530" t="s">
        <v>2065</v>
      </c>
      <c r="H2530" s="3">
        <v>58017.849099999999</v>
      </c>
      <c r="I2530" s="3">
        <v>20257.316500000001</v>
      </c>
      <c r="J2530" t="s">
        <v>5181</v>
      </c>
    </row>
    <row r="2531" spans="1:10" x14ac:dyDescent="0.35">
      <c r="A2531" t="s">
        <v>5182</v>
      </c>
      <c r="B2531">
        <v>504825236</v>
      </c>
      <c r="C2531">
        <v>49</v>
      </c>
      <c r="D2531" s="1">
        <v>26808.75</v>
      </c>
      <c r="E2531" t="s">
        <v>11</v>
      </c>
      <c r="F2531" t="s">
        <v>370</v>
      </c>
      <c r="G2531" t="s">
        <v>2065</v>
      </c>
      <c r="H2531" s="3">
        <v>388086.429</v>
      </c>
      <c r="I2531" s="3">
        <v>124644.22960000001</v>
      </c>
      <c r="J2531" t="s">
        <v>5183</v>
      </c>
    </row>
    <row r="2532" spans="1:10" x14ac:dyDescent="0.35">
      <c r="A2532" t="s">
        <v>5184</v>
      </c>
      <c r="B2532">
        <v>669645088</v>
      </c>
      <c r="C2532">
        <v>80</v>
      </c>
      <c r="D2532" s="1">
        <v>15486</v>
      </c>
      <c r="E2532" t="s">
        <v>11</v>
      </c>
      <c r="F2532" t="s">
        <v>886</v>
      </c>
      <c r="G2532" t="s">
        <v>2065</v>
      </c>
      <c r="H2532" s="3">
        <v>934865.44270000001</v>
      </c>
      <c r="I2532" s="3">
        <v>326893.3468</v>
      </c>
      <c r="J2532" t="s">
        <v>5185</v>
      </c>
    </row>
    <row r="2533" spans="1:10" x14ac:dyDescent="0.35">
      <c r="A2533" t="s">
        <v>5186</v>
      </c>
      <c r="B2533">
        <v>965241292</v>
      </c>
      <c r="C2533">
        <v>61</v>
      </c>
      <c r="D2533" s="1">
        <v>22425.75</v>
      </c>
      <c r="E2533" t="s">
        <v>11</v>
      </c>
      <c r="F2533" t="s">
        <v>1364</v>
      </c>
      <c r="G2533" t="s">
        <v>2065</v>
      </c>
      <c r="H2533" s="3">
        <v>65048.480000000003</v>
      </c>
      <c r="I2533" s="3">
        <v>38980.301599999999</v>
      </c>
      <c r="J2533" t="s">
        <v>5187</v>
      </c>
    </row>
    <row r="2534" spans="1:10" x14ac:dyDescent="0.35">
      <c r="A2534" t="s">
        <v>5188</v>
      </c>
      <c r="B2534">
        <v>896934867</v>
      </c>
      <c r="C2534">
        <v>53</v>
      </c>
      <c r="D2534" s="1">
        <v>25347.75</v>
      </c>
      <c r="E2534" t="s">
        <v>11</v>
      </c>
      <c r="F2534" t="s">
        <v>1694</v>
      </c>
      <c r="G2534" t="s">
        <v>2065</v>
      </c>
      <c r="H2534" s="3">
        <v>291710.70429999998</v>
      </c>
      <c r="I2534" s="3">
        <v>362474.07520000002</v>
      </c>
      <c r="J2534" t="s">
        <v>5189</v>
      </c>
    </row>
    <row r="2535" spans="1:10" x14ac:dyDescent="0.35">
      <c r="A2535" t="s">
        <v>5190</v>
      </c>
      <c r="B2535">
        <v>429876463</v>
      </c>
      <c r="C2535">
        <v>82</v>
      </c>
      <c r="D2535" s="1">
        <v>14755.5</v>
      </c>
      <c r="E2535" t="s">
        <v>11</v>
      </c>
      <c r="F2535" t="s">
        <v>1308</v>
      </c>
      <c r="G2535" t="s">
        <v>2065</v>
      </c>
      <c r="H2535" s="3">
        <v>44965.237999999998</v>
      </c>
      <c r="I2535" s="3">
        <v>18599.968499999999</v>
      </c>
      <c r="J2535" t="s">
        <v>5191</v>
      </c>
    </row>
    <row r="2536" spans="1:10" x14ac:dyDescent="0.35">
      <c r="A2536" t="s">
        <v>5192</v>
      </c>
      <c r="B2536">
        <v>386721027</v>
      </c>
      <c r="C2536">
        <v>74</v>
      </c>
      <c r="D2536" s="1">
        <v>17677.5</v>
      </c>
      <c r="E2536" t="s">
        <v>11</v>
      </c>
      <c r="F2536" t="s">
        <v>1250</v>
      </c>
      <c r="G2536" t="s">
        <v>2065</v>
      </c>
      <c r="H2536" s="3">
        <v>117928.07709999999</v>
      </c>
      <c r="I2536" s="3">
        <v>40485.469700000001</v>
      </c>
      <c r="J2536" t="s">
        <v>5193</v>
      </c>
    </row>
    <row r="2537" spans="1:10" x14ac:dyDescent="0.35">
      <c r="A2537" t="s">
        <v>5194</v>
      </c>
      <c r="B2537">
        <v>49382283</v>
      </c>
      <c r="C2537">
        <v>75</v>
      </c>
      <c r="D2537" s="1">
        <v>17312.25</v>
      </c>
      <c r="E2537" t="s">
        <v>11</v>
      </c>
      <c r="F2537" t="s">
        <v>276</v>
      </c>
      <c r="G2537" t="s">
        <v>2065</v>
      </c>
      <c r="H2537" s="3">
        <v>1209702.5622</v>
      </c>
      <c r="I2537" s="3">
        <v>332242.25300000003</v>
      </c>
      <c r="J2537" t="s">
        <v>5195</v>
      </c>
    </row>
    <row r="2538" spans="1:10" x14ac:dyDescent="0.35">
      <c r="A2538" t="s">
        <v>5196</v>
      </c>
      <c r="B2538">
        <v>747753075</v>
      </c>
      <c r="C2538">
        <v>42</v>
      </c>
      <c r="D2538" s="1">
        <v>29365.5</v>
      </c>
      <c r="E2538" t="s">
        <v>11</v>
      </c>
      <c r="F2538" t="s">
        <v>66</v>
      </c>
      <c r="G2538" t="s">
        <v>2065</v>
      </c>
      <c r="H2538" s="3">
        <v>54706.1492</v>
      </c>
      <c r="I2538" s="3">
        <v>35709.2886</v>
      </c>
      <c r="J2538" t="s">
        <v>5197</v>
      </c>
    </row>
    <row r="2539" spans="1:10" x14ac:dyDescent="0.35">
      <c r="A2539" t="s">
        <v>5198</v>
      </c>
      <c r="B2539">
        <v>409899373</v>
      </c>
      <c r="C2539">
        <v>27</v>
      </c>
      <c r="D2539" s="1">
        <v>34844.25</v>
      </c>
      <c r="E2539" t="s">
        <v>11</v>
      </c>
      <c r="F2539" t="s">
        <v>413</v>
      </c>
      <c r="G2539" t="s">
        <v>2065</v>
      </c>
      <c r="H2539" s="3">
        <v>721232.97479999997</v>
      </c>
      <c r="I2539" s="3">
        <v>176301.39379999999</v>
      </c>
      <c r="J2539" t="s">
        <v>5199</v>
      </c>
    </row>
    <row r="2540" spans="1:10" x14ac:dyDescent="0.35">
      <c r="A2540" t="s">
        <v>5200</v>
      </c>
      <c r="B2540">
        <v>687970690</v>
      </c>
      <c r="C2540">
        <v>56</v>
      </c>
      <c r="D2540" s="1">
        <v>24252</v>
      </c>
      <c r="E2540" t="s">
        <v>11</v>
      </c>
      <c r="F2540" t="s">
        <v>1499</v>
      </c>
      <c r="G2540" t="s">
        <v>2065</v>
      </c>
      <c r="H2540" s="3">
        <v>55118.866000000002</v>
      </c>
      <c r="I2540" s="3">
        <v>64095.366999999998</v>
      </c>
      <c r="J2540" t="s">
        <v>5201</v>
      </c>
    </row>
    <row r="2541" spans="1:10" x14ac:dyDescent="0.35">
      <c r="A2541" t="s">
        <v>5202</v>
      </c>
      <c r="B2541">
        <v>357002076</v>
      </c>
      <c r="C2541">
        <v>78</v>
      </c>
      <c r="D2541" s="1">
        <v>16216.5</v>
      </c>
      <c r="E2541" t="s">
        <v>11</v>
      </c>
      <c r="F2541" t="s">
        <v>1432</v>
      </c>
      <c r="G2541" t="s">
        <v>2065</v>
      </c>
      <c r="H2541" s="3">
        <v>529821.65260000003</v>
      </c>
      <c r="I2541" s="3">
        <v>44730.075799999999</v>
      </c>
      <c r="J2541" t="s">
        <v>5203</v>
      </c>
    </row>
    <row r="2542" spans="1:10" x14ac:dyDescent="0.35">
      <c r="A2542" t="s">
        <v>5204</v>
      </c>
      <c r="B2542">
        <v>328792999</v>
      </c>
      <c r="C2542">
        <v>27</v>
      </c>
      <c r="D2542" s="1">
        <v>34844.25</v>
      </c>
      <c r="E2542" t="s">
        <v>11</v>
      </c>
      <c r="F2542" t="s">
        <v>381</v>
      </c>
      <c r="G2542" t="s">
        <v>2065</v>
      </c>
      <c r="H2542" s="3">
        <v>1993409.7812999999</v>
      </c>
      <c r="I2542" s="3">
        <v>367673.35969999997</v>
      </c>
      <c r="J2542" t="s">
        <v>5205</v>
      </c>
    </row>
    <row r="2543" spans="1:10" x14ac:dyDescent="0.35">
      <c r="A2543" t="s">
        <v>5206</v>
      </c>
      <c r="B2543">
        <v>43105506</v>
      </c>
      <c r="C2543">
        <v>32</v>
      </c>
      <c r="D2543" s="1">
        <v>33018</v>
      </c>
      <c r="E2543" t="s">
        <v>11</v>
      </c>
      <c r="F2543" t="s">
        <v>424</v>
      </c>
      <c r="G2543" t="s">
        <v>2065</v>
      </c>
      <c r="H2543" s="3">
        <v>336606.8284</v>
      </c>
      <c r="I2543" s="3">
        <v>128306.60279999999</v>
      </c>
      <c r="J2543" t="s">
        <v>5207</v>
      </c>
    </row>
    <row r="2544" spans="1:10" x14ac:dyDescent="0.35">
      <c r="A2544" t="s">
        <v>5208</v>
      </c>
      <c r="B2544">
        <v>482319919</v>
      </c>
      <c r="C2544">
        <v>81</v>
      </c>
      <c r="D2544" s="1">
        <v>15120.75</v>
      </c>
      <c r="E2544" t="s">
        <v>11</v>
      </c>
      <c r="F2544" t="s">
        <v>687</v>
      </c>
      <c r="G2544" t="s">
        <v>2065</v>
      </c>
      <c r="H2544" s="3">
        <v>295731.26760000002</v>
      </c>
      <c r="I2544" s="3">
        <v>157464.77989999999</v>
      </c>
      <c r="J2544" t="s">
        <v>5209</v>
      </c>
    </row>
    <row r="2545" spans="1:10" x14ac:dyDescent="0.35">
      <c r="A2545" t="s">
        <v>5210</v>
      </c>
      <c r="B2545">
        <v>751352918</v>
      </c>
      <c r="C2545">
        <v>72</v>
      </c>
      <c r="D2545" s="1">
        <v>18408</v>
      </c>
      <c r="E2545" t="s">
        <v>11</v>
      </c>
      <c r="F2545" t="s">
        <v>1492</v>
      </c>
      <c r="G2545" t="s">
        <v>2065</v>
      </c>
      <c r="H2545" s="3">
        <v>1491077.3991</v>
      </c>
      <c r="I2545" s="3">
        <v>226551.2947</v>
      </c>
      <c r="J2545" t="s">
        <v>5211</v>
      </c>
    </row>
    <row r="2546" spans="1:10" x14ac:dyDescent="0.35">
      <c r="A2546" t="s">
        <v>5212</v>
      </c>
      <c r="B2546">
        <v>314606855</v>
      </c>
      <c r="C2546">
        <v>67</v>
      </c>
      <c r="D2546" s="1">
        <v>20234.25</v>
      </c>
      <c r="E2546" t="s">
        <v>11</v>
      </c>
      <c r="F2546" t="s">
        <v>847</v>
      </c>
      <c r="G2546" t="s">
        <v>2065</v>
      </c>
      <c r="H2546" s="3">
        <v>840866.84640000004</v>
      </c>
      <c r="I2546" s="3">
        <v>169434.66949999999</v>
      </c>
      <c r="J2546" t="s">
        <v>5213</v>
      </c>
    </row>
    <row r="2547" spans="1:10" x14ac:dyDescent="0.35">
      <c r="A2547" t="s">
        <v>5214</v>
      </c>
      <c r="B2547">
        <v>159650876</v>
      </c>
      <c r="C2547">
        <v>68</v>
      </c>
      <c r="D2547" s="1">
        <v>19869</v>
      </c>
      <c r="E2547" t="s">
        <v>11</v>
      </c>
      <c r="F2547" t="s">
        <v>456</v>
      </c>
      <c r="G2547" t="s">
        <v>2065</v>
      </c>
      <c r="H2547" s="3">
        <v>619282.97129999998</v>
      </c>
      <c r="I2547" s="3">
        <v>301532.8885</v>
      </c>
      <c r="J2547" t="s">
        <v>5215</v>
      </c>
    </row>
    <row r="2548" spans="1:10" x14ac:dyDescent="0.35">
      <c r="A2548" t="s">
        <v>5216</v>
      </c>
      <c r="B2548">
        <v>871591571</v>
      </c>
      <c r="C2548">
        <v>58</v>
      </c>
      <c r="D2548" s="1">
        <v>23521.5</v>
      </c>
      <c r="E2548" t="s">
        <v>11</v>
      </c>
      <c r="F2548" t="s">
        <v>365</v>
      </c>
      <c r="G2548" t="s">
        <v>2065</v>
      </c>
      <c r="H2548" s="3">
        <v>151071.076</v>
      </c>
      <c r="I2548" s="3">
        <v>93293.015400000004</v>
      </c>
      <c r="J2548" t="s">
        <v>5217</v>
      </c>
    </row>
    <row r="2549" spans="1:10" x14ac:dyDescent="0.35">
      <c r="A2549" t="s">
        <v>5218</v>
      </c>
      <c r="B2549">
        <v>464445114</v>
      </c>
      <c r="C2549">
        <v>76</v>
      </c>
      <c r="D2549" s="1">
        <v>16947</v>
      </c>
      <c r="E2549" t="s">
        <v>11</v>
      </c>
      <c r="F2549" t="s">
        <v>1186</v>
      </c>
      <c r="G2549" t="s">
        <v>2065</v>
      </c>
      <c r="H2549" s="3">
        <v>70903.5625</v>
      </c>
      <c r="I2549" s="3">
        <v>35990.648300000001</v>
      </c>
      <c r="J2549" t="s">
        <v>5219</v>
      </c>
    </row>
    <row r="2550" spans="1:10" x14ac:dyDescent="0.35">
      <c r="A2550" t="s">
        <v>5220</v>
      </c>
      <c r="B2550">
        <v>994039561</v>
      </c>
      <c r="C2550">
        <v>84</v>
      </c>
      <c r="D2550" s="1">
        <v>14025</v>
      </c>
      <c r="E2550" t="s">
        <v>11</v>
      </c>
      <c r="F2550" t="s">
        <v>1492</v>
      </c>
      <c r="G2550" t="s">
        <v>2065</v>
      </c>
      <c r="H2550" s="3">
        <v>776817.50600000005</v>
      </c>
      <c r="I2550" s="3">
        <v>249264.5184</v>
      </c>
      <c r="J2550" t="s">
        <v>5221</v>
      </c>
    </row>
    <row r="2551" spans="1:10" x14ac:dyDescent="0.35">
      <c r="A2551" t="s">
        <v>5222</v>
      </c>
      <c r="B2551">
        <v>722550554</v>
      </c>
      <c r="C2551">
        <v>75</v>
      </c>
      <c r="D2551" s="1">
        <v>17312.25</v>
      </c>
      <c r="E2551" t="s">
        <v>11</v>
      </c>
      <c r="F2551" t="s">
        <v>728</v>
      </c>
      <c r="G2551" t="s">
        <v>2065</v>
      </c>
      <c r="H2551" s="3">
        <v>311802.69900000002</v>
      </c>
      <c r="I2551" s="3">
        <v>30640.139200000001</v>
      </c>
      <c r="J2551" t="s">
        <v>5223</v>
      </c>
    </row>
    <row r="2552" spans="1:10" x14ac:dyDescent="0.35">
      <c r="A2552" t="s">
        <v>5224</v>
      </c>
      <c r="B2552">
        <v>345084481</v>
      </c>
      <c r="C2552">
        <v>18</v>
      </c>
      <c r="D2552" s="1">
        <v>38131.5</v>
      </c>
      <c r="E2552" t="s">
        <v>11</v>
      </c>
      <c r="F2552" t="s">
        <v>456</v>
      </c>
      <c r="G2552" t="s">
        <v>2065</v>
      </c>
      <c r="H2552" s="3">
        <v>613385.92819999997</v>
      </c>
      <c r="I2552" s="3">
        <v>124239.9523</v>
      </c>
      <c r="J2552" t="s">
        <v>700</v>
      </c>
    </row>
    <row r="2553" spans="1:10" x14ac:dyDescent="0.35">
      <c r="A2553" t="s">
        <v>5225</v>
      </c>
      <c r="B2553">
        <v>132227571</v>
      </c>
      <c r="C2553">
        <v>34</v>
      </c>
      <c r="D2553" s="1">
        <v>32287.5</v>
      </c>
      <c r="E2553" t="s">
        <v>11</v>
      </c>
      <c r="F2553" t="s">
        <v>323</v>
      </c>
      <c r="G2553" t="s">
        <v>2065</v>
      </c>
      <c r="H2553" s="3">
        <v>149999.4681</v>
      </c>
      <c r="I2553" s="3">
        <v>101664.11320000001</v>
      </c>
      <c r="J2553" t="s">
        <v>5226</v>
      </c>
    </row>
    <row r="2554" spans="1:10" x14ac:dyDescent="0.35">
      <c r="A2554" t="s">
        <v>5227</v>
      </c>
      <c r="B2554">
        <v>692595387</v>
      </c>
      <c r="C2554">
        <v>53</v>
      </c>
      <c r="D2554" s="1">
        <v>25347.75</v>
      </c>
      <c r="E2554" t="s">
        <v>11</v>
      </c>
      <c r="F2554" t="s">
        <v>1222</v>
      </c>
      <c r="G2554" t="s">
        <v>2065</v>
      </c>
      <c r="H2554" s="3">
        <v>282744.03629999998</v>
      </c>
      <c r="I2554" s="3">
        <v>98597.920400000003</v>
      </c>
      <c r="J2554" t="s">
        <v>5228</v>
      </c>
    </row>
    <row r="2555" spans="1:10" x14ac:dyDescent="0.35">
      <c r="A2555" t="s">
        <v>5229</v>
      </c>
      <c r="B2555">
        <v>587755693</v>
      </c>
      <c r="C2555">
        <v>31</v>
      </c>
      <c r="D2555" s="1">
        <v>33383.25</v>
      </c>
      <c r="E2555" t="s">
        <v>11</v>
      </c>
      <c r="F2555" t="s">
        <v>172</v>
      </c>
      <c r="G2555" t="s">
        <v>2065</v>
      </c>
      <c r="H2555" s="3">
        <v>354346.83510000003</v>
      </c>
      <c r="I2555" s="3">
        <v>69316.065799999997</v>
      </c>
      <c r="J2555" t="s">
        <v>5230</v>
      </c>
    </row>
    <row r="2556" spans="1:10" x14ac:dyDescent="0.35">
      <c r="A2556" t="s">
        <v>5231</v>
      </c>
      <c r="B2556">
        <v>379935005</v>
      </c>
      <c r="C2556">
        <v>46</v>
      </c>
      <c r="D2556" s="1">
        <v>27904.5</v>
      </c>
      <c r="E2556" t="s">
        <v>11</v>
      </c>
      <c r="F2556" t="s">
        <v>290</v>
      </c>
      <c r="G2556" t="s">
        <v>2065</v>
      </c>
      <c r="H2556" s="3">
        <v>1084092.5652999999</v>
      </c>
      <c r="I2556" s="3">
        <v>423069.40110000002</v>
      </c>
      <c r="J2556" t="s">
        <v>5232</v>
      </c>
    </row>
    <row r="2557" spans="1:10" x14ac:dyDescent="0.35">
      <c r="A2557" t="s">
        <v>5233</v>
      </c>
      <c r="B2557">
        <v>669511197</v>
      </c>
      <c r="C2557">
        <v>38</v>
      </c>
      <c r="D2557" s="1">
        <v>30826.5</v>
      </c>
      <c r="E2557" t="s">
        <v>11</v>
      </c>
      <c r="F2557" t="s">
        <v>1475</v>
      </c>
      <c r="G2557" t="s">
        <v>2065</v>
      </c>
      <c r="H2557" s="3">
        <v>2504280.5685000001</v>
      </c>
      <c r="I2557" s="3">
        <v>874221.58030000003</v>
      </c>
      <c r="J2557" t="s">
        <v>5234</v>
      </c>
    </row>
    <row r="2558" spans="1:10" x14ac:dyDescent="0.35">
      <c r="A2558" t="s">
        <v>5235</v>
      </c>
      <c r="B2558">
        <v>822211095</v>
      </c>
      <c r="C2558">
        <v>43</v>
      </c>
      <c r="D2558" s="1">
        <v>29000.25</v>
      </c>
      <c r="E2558" t="s">
        <v>11</v>
      </c>
      <c r="F2558" t="s">
        <v>75</v>
      </c>
      <c r="G2558" t="s">
        <v>2065</v>
      </c>
      <c r="H2558" s="3">
        <v>231683.18299999999</v>
      </c>
      <c r="I2558" s="3">
        <v>170659.48749999999</v>
      </c>
      <c r="J2558" t="s">
        <v>5236</v>
      </c>
    </row>
    <row r="2559" spans="1:10" x14ac:dyDescent="0.35">
      <c r="A2559" t="s">
        <v>5237</v>
      </c>
      <c r="B2559">
        <v>541861569</v>
      </c>
      <c r="C2559">
        <v>48</v>
      </c>
      <c r="D2559" s="1">
        <v>27174</v>
      </c>
      <c r="E2559" t="s">
        <v>11</v>
      </c>
      <c r="F2559" t="s">
        <v>502</v>
      </c>
      <c r="G2559" t="s">
        <v>2065</v>
      </c>
      <c r="H2559" s="3">
        <v>1599882.9805999999</v>
      </c>
      <c r="I2559" s="3">
        <v>759995.36750000005</v>
      </c>
      <c r="J2559" t="s">
        <v>5238</v>
      </c>
    </row>
    <row r="2560" spans="1:10" x14ac:dyDescent="0.35">
      <c r="A2560" t="s">
        <v>5239</v>
      </c>
      <c r="B2560">
        <v>33418679</v>
      </c>
      <c r="C2560">
        <v>81</v>
      </c>
      <c r="D2560" s="1">
        <v>15120.75</v>
      </c>
      <c r="E2560" t="s">
        <v>11</v>
      </c>
      <c r="F2560" t="s">
        <v>312</v>
      </c>
      <c r="G2560" t="s">
        <v>2065</v>
      </c>
      <c r="H2560" s="3">
        <v>1487333.2515</v>
      </c>
      <c r="I2560" s="3">
        <v>550313.30310000002</v>
      </c>
      <c r="J2560" t="s">
        <v>5240</v>
      </c>
    </row>
    <row r="2561" spans="1:10" x14ac:dyDescent="0.35">
      <c r="A2561" t="s">
        <v>5241</v>
      </c>
      <c r="B2561">
        <v>138796033</v>
      </c>
      <c r="C2561">
        <v>18</v>
      </c>
      <c r="D2561" s="1">
        <v>38131.5</v>
      </c>
      <c r="E2561" t="s">
        <v>11</v>
      </c>
      <c r="F2561" t="s">
        <v>220</v>
      </c>
      <c r="G2561" t="s">
        <v>2065</v>
      </c>
      <c r="H2561" s="3">
        <v>379297.07559999998</v>
      </c>
      <c r="I2561" s="3">
        <v>109926.5561</v>
      </c>
      <c r="J2561" t="s">
        <v>5242</v>
      </c>
    </row>
    <row r="2562" spans="1:10" x14ac:dyDescent="0.35">
      <c r="A2562" t="s">
        <v>5243</v>
      </c>
      <c r="B2562">
        <v>925970293</v>
      </c>
      <c r="C2562">
        <v>72</v>
      </c>
      <c r="D2562" s="1">
        <v>18408</v>
      </c>
      <c r="E2562" t="s">
        <v>11</v>
      </c>
      <c r="F2562" t="s">
        <v>997</v>
      </c>
      <c r="G2562" t="s">
        <v>2065</v>
      </c>
      <c r="H2562" s="3">
        <v>449640.35840000003</v>
      </c>
      <c r="I2562" s="3">
        <v>435532.8922</v>
      </c>
      <c r="J2562" t="s">
        <v>5244</v>
      </c>
    </row>
    <row r="2563" spans="1:10" x14ac:dyDescent="0.35">
      <c r="A2563" t="s">
        <v>5245</v>
      </c>
      <c r="B2563">
        <v>695715836</v>
      </c>
      <c r="C2563">
        <v>22</v>
      </c>
      <c r="D2563" s="1">
        <v>36670.5</v>
      </c>
      <c r="E2563" t="s">
        <v>11</v>
      </c>
      <c r="F2563" t="s">
        <v>390</v>
      </c>
      <c r="G2563" t="s">
        <v>2065</v>
      </c>
      <c r="H2563" s="3">
        <v>198246.62460000001</v>
      </c>
      <c r="I2563" s="3">
        <v>63213.639600000002</v>
      </c>
      <c r="J2563" t="s">
        <v>5246</v>
      </c>
    </row>
    <row r="2564" spans="1:10" x14ac:dyDescent="0.35">
      <c r="A2564" t="s">
        <v>5247</v>
      </c>
      <c r="B2564">
        <v>192167762</v>
      </c>
      <c r="C2564">
        <v>51</v>
      </c>
      <c r="D2564" s="1">
        <v>26078.25</v>
      </c>
      <c r="E2564" t="s">
        <v>11</v>
      </c>
      <c r="F2564" t="s">
        <v>276</v>
      </c>
      <c r="G2564" t="s">
        <v>2065</v>
      </c>
      <c r="H2564" s="3">
        <v>933331.00950000004</v>
      </c>
      <c r="I2564" s="3">
        <v>165406.99559999999</v>
      </c>
      <c r="J2564" t="s">
        <v>5248</v>
      </c>
    </row>
    <row r="2565" spans="1:10" x14ac:dyDescent="0.35">
      <c r="A2565" t="s">
        <v>5249</v>
      </c>
      <c r="B2565">
        <v>401915086</v>
      </c>
      <c r="C2565">
        <v>42</v>
      </c>
      <c r="D2565" s="1">
        <v>29365.5</v>
      </c>
      <c r="E2565" t="s">
        <v>11</v>
      </c>
      <c r="F2565" t="s">
        <v>229</v>
      </c>
      <c r="G2565" t="s">
        <v>2065</v>
      </c>
      <c r="H2565" s="3">
        <v>227109.6911</v>
      </c>
      <c r="I2565" s="3">
        <v>48093.816899999998</v>
      </c>
      <c r="J2565" t="s">
        <v>5250</v>
      </c>
    </row>
    <row r="2566" spans="1:10" x14ac:dyDescent="0.35">
      <c r="A2566" t="s">
        <v>5251</v>
      </c>
      <c r="B2566">
        <v>278484880</v>
      </c>
      <c r="C2566">
        <v>23</v>
      </c>
      <c r="D2566" s="1">
        <v>36305.25</v>
      </c>
      <c r="E2566" t="s">
        <v>11</v>
      </c>
      <c r="F2566" t="s">
        <v>109</v>
      </c>
      <c r="G2566" t="s">
        <v>2065</v>
      </c>
      <c r="H2566" s="3">
        <v>1127561.3626000001</v>
      </c>
      <c r="I2566" s="3">
        <v>260927.228</v>
      </c>
      <c r="J2566" t="s">
        <v>5252</v>
      </c>
    </row>
    <row r="2567" spans="1:10" x14ac:dyDescent="0.35">
      <c r="A2567" t="s">
        <v>5253</v>
      </c>
      <c r="B2567">
        <v>186633227</v>
      </c>
      <c r="C2567">
        <v>62</v>
      </c>
      <c r="D2567" s="1">
        <v>22060.5</v>
      </c>
      <c r="E2567" t="s">
        <v>11</v>
      </c>
      <c r="F2567" t="s">
        <v>169</v>
      </c>
      <c r="G2567" t="s">
        <v>2416</v>
      </c>
      <c r="H2567" s="3">
        <v>94786.285600000003</v>
      </c>
      <c r="I2567" s="3">
        <v>38070.412700000001</v>
      </c>
      <c r="J2567" t="s">
        <v>5254</v>
      </c>
    </row>
    <row r="2568" spans="1:10" x14ac:dyDescent="0.35">
      <c r="A2568" t="s">
        <v>5255</v>
      </c>
      <c r="B2568">
        <v>531175706</v>
      </c>
      <c r="C2568">
        <v>80</v>
      </c>
      <c r="D2568" s="1">
        <v>15486</v>
      </c>
      <c r="E2568" t="s">
        <v>11</v>
      </c>
      <c r="F2568" t="s">
        <v>547</v>
      </c>
      <c r="G2568" t="s">
        <v>2416</v>
      </c>
      <c r="H2568" s="3">
        <v>165722.24969999999</v>
      </c>
      <c r="I2568" s="3">
        <v>140532.46770000001</v>
      </c>
      <c r="J2568" t="s">
        <v>5256</v>
      </c>
    </row>
    <row r="2569" spans="1:10" x14ac:dyDescent="0.35">
      <c r="A2569" t="s">
        <v>5257</v>
      </c>
      <c r="B2569">
        <v>1432805</v>
      </c>
      <c r="C2569">
        <v>58</v>
      </c>
      <c r="D2569" s="1">
        <v>23521.5</v>
      </c>
      <c r="E2569" t="s">
        <v>11</v>
      </c>
      <c r="F2569" t="s">
        <v>3035</v>
      </c>
      <c r="G2569" t="s">
        <v>2416</v>
      </c>
      <c r="H2569" s="3">
        <v>470476.3222</v>
      </c>
      <c r="I2569" s="3">
        <v>61487.994599999998</v>
      </c>
      <c r="J2569" t="s">
        <v>5258</v>
      </c>
    </row>
    <row r="2570" spans="1:10" x14ac:dyDescent="0.35">
      <c r="A2570" t="s">
        <v>5259</v>
      </c>
      <c r="B2570">
        <v>911853927</v>
      </c>
      <c r="C2570">
        <v>39</v>
      </c>
      <c r="D2570" s="1">
        <v>30461.25</v>
      </c>
      <c r="E2570" t="s">
        <v>11</v>
      </c>
      <c r="F2570" t="s">
        <v>112</v>
      </c>
      <c r="G2570" t="s">
        <v>2416</v>
      </c>
      <c r="H2570" s="3">
        <v>247721.86610000001</v>
      </c>
      <c r="I2570" s="3">
        <v>62844.876100000001</v>
      </c>
      <c r="J2570" t="s">
        <v>5260</v>
      </c>
    </row>
    <row r="2571" spans="1:10" x14ac:dyDescent="0.35">
      <c r="A2571" t="s">
        <v>5261</v>
      </c>
      <c r="B2571">
        <v>858831444</v>
      </c>
      <c r="C2571">
        <v>61</v>
      </c>
      <c r="D2571" s="1">
        <v>22425.75</v>
      </c>
      <c r="E2571" t="s">
        <v>11</v>
      </c>
      <c r="F2571" t="s">
        <v>437</v>
      </c>
      <c r="G2571" t="s">
        <v>2416</v>
      </c>
      <c r="H2571" s="3">
        <v>101813.10679999999</v>
      </c>
      <c r="I2571" s="3">
        <v>43426.118199999997</v>
      </c>
      <c r="J2571" t="s">
        <v>5262</v>
      </c>
    </row>
    <row r="2572" spans="1:10" x14ac:dyDescent="0.35">
      <c r="A2572" t="s">
        <v>5263</v>
      </c>
      <c r="B2572">
        <v>776827984</v>
      </c>
      <c r="C2572">
        <v>32</v>
      </c>
      <c r="D2572" s="1">
        <v>33018</v>
      </c>
      <c r="E2572" t="s">
        <v>11</v>
      </c>
      <c r="F2572" t="s">
        <v>87</v>
      </c>
      <c r="G2572" t="s">
        <v>2416</v>
      </c>
      <c r="H2572" s="3">
        <v>939245.75919999997</v>
      </c>
      <c r="I2572" s="3">
        <v>315602.49449999997</v>
      </c>
      <c r="J2572" t="s">
        <v>5264</v>
      </c>
    </row>
    <row r="2573" spans="1:10" x14ac:dyDescent="0.35">
      <c r="A2573" t="s">
        <v>5265</v>
      </c>
      <c r="B2573">
        <v>992015771</v>
      </c>
      <c r="C2573">
        <v>73</v>
      </c>
      <c r="D2573" s="1">
        <v>18042.75</v>
      </c>
      <c r="E2573" t="s">
        <v>11</v>
      </c>
      <c r="F2573" t="s">
        <v>121</v>
      </c>
      <c r="G2573" t="s">
        <v>2416</v>
      </c>
      <c r="H2573" s="3">
        <v>452590.99780000001</v>
      </c>
      <c r="I2573" s="3">
        <v>178041.31159999999</v>
      </c>
      <c r="J2573" t="s">
        <v>5266</v>
      </c>
    </row>
    <row r="2574" spans="1:10" x14ac:dyDescent="0.35">
      <c r="A2574" t="s">
        <v>5267</v>
      </c>
      <c r="B2574">
        <v>483146030</v>
      </c>
      <c r="C2574">
        <v>34</v>
      </c>
      <c r="D2574" s="1">
        <v>32287.5</v>
      </c>
      <c r="E2574" t="s">
        <v>11</v>
      </c>
      <c r="F2574" t="s">
        <v>124</v>
      </c>
      <c r="G2574" t="s">
        <v>2416</v>
      </c>
      <c r="H2574" s="3">
        <v>901622.65619999997</v>
      </c>
      <c r="I2574" s="3">
        <v>365193.24070000002</v>
      </c>
      <c r="J2574" t="s">
        <v>5268</v>
      </c>
    </row>
    <row r="2575" spans="1:10" x14ac:dyDescent="0.35">
      <c r="A2575" t="s">
        <v>5269</v>
      </c>
      <c r="B2575">
        <v>169486428</v>
      </c>
      <c r="C2575">
        <v>71</v>
      </c>
      <c r="D2575" s="1">
        <v>18773.25</v>
      </c>
      <c r="E2575" t="s">
        <v>11</v>
      </c>
      <c r="F2575" t="s">
        <v>1602</v>
      </c>
      <c r="G2575" t="s">
        <v>2416</v>
      </c>
      <c r="H2575" s="3">
        <v>1334851.7516999999</v>
      </c>
      <c r="I2575" s="3">
        <v>447821.2328</v>
      </c>
      <c r="J2575" t="s">
        <v>5270</v>
      </c>
    </row>
    <row r="2576" spans="1:10" x14ac:dyDescent="0.35">
      <c r="A2576" t="s">
        <v>5271</v>
      </c>
      <c r="B2576">
        <v>189387888</v>
      </c>
      <c r="C2576">
        <v>36</v>
      </c>
      <c r="D2576" s="1">
        <v>31557</v>
      </c>
      <c r="E2576" t="s">
        <v>11</v>
      </c>
      <c r="F2576" t="s">
        <v>211</v>
      </c>
      <c r="G2576" t="s">
        <v>2416</v>
      </c>
      <c r="H2576" s="3">
        <v>0</v>
      </c>
      <c r="I2576" s="3">
        <v>0</v>
      </c>
      <c r="J2576" t="s">
        <v>5272</v>
      </c>
    </row>
    <row r="2577" spans="1:10" x14ac:dyDescent="0.35">
      <c r="A2577" t="s">
        <v>5273</v>
      </c>
      <c r="B2577">
        <v>854835571</v>
      </c>
      <c r="C2577">
        <v>83</v>
      </c>
      <c r="D2577" s="1">
        <v>14390.25</v>
      </c>
      <c r="E2577" t="s">
        <v>11</v>
      </c>
      <c r="F2577" t="s">
        <v>612</v>
      </c>
      <c r="G2577" t="s">
        <v>2416</v>
      </c>
      <c r="H2577" s="3">
        <v>224823.62880000001</v>
      </c>
      <c r="I2577" s="3">
        <v>95325.218599999993</v>
      </c>
      <c r="J2577" t="s">
        <v>5274</v>
      </c>
    </row>
    <row r="2578" spans="1:10" x14ac:dyDescent="0.35">
      <c r="A2578" t="s">
        <v>5275</v>
      </c>
      <c r="B2578">
        <v>479441115</v>
      </c>
      <c r="C2578">
        <v>24</v>
      </c>
      <c r="D2578" s="1">
        <v>35940</v>
      </c>
      <c r="E2578" t="s">
        <v>11</v>
      </c>
      <c r="F2578" t="s">
        <v>178</v>
      </c>
      <c r="G2578" t="s">
        <v>2416</v>
      </c>
      <c r="H2578" s="3">
        <v>624747.13710000005</v>
      </c>
      <c r="I2578" s="3">
        <v>120569.0165</v>
      </c>
      <c r="J2578" t="s">
        <v>5276</v>
      </c>
    </row>
    <row r="2579" spans="1:10" x14ac:dyDescent="0.35">
      <c r="A2579" t="s">
        <v>5277</v>
      </c>
      <c r="B2579">
        <v>772851714</v>
      </c>
      <c r="C2579">
        <v>81</v>
      </c>
      <c r="D2579" s="1">
        <v>15120.75</v>
      </c>
      <c r="E2579" t="s">
        <v>11</v>
      </c>
      <c r="F2579" t="s">
        <v>547</v>
      </c>
      <c r="G2579" t="s">
        <v>2416</v>
      </c>
      <c r="H2579" s="3">
        <v>81534.8318</v>
      </c>
      <c r="I2579" s="3">
        <v>38213.683400000002</v>
      </c>
      <c r="J2579" t="s">
        <v>3284</v>
      </c>
    </row>
    <row r="2580" spans="1:10" x14ac:dyDescent="0.35">
      <c r="A2580" t="s">
        <v>5278</v>
      </c>
      <c r="B2580">
        <v>355200717</v>
      </c>
      <c r="C2580">
        <v>19</v>
      </c>
      <c r="D2580" s="1">
        <v>37766.25</v>
      </c>
      <c r="E2580" t="s">
        <v>11</v>
      </c>
      <c r="F2580" t="s">
        <v>1475</v>
      </c>
      <c r="G2580" t="s">
        <v>2416</v>
      </c>
      <c r="H2580" s="3">
        <v>61914.635300000002</v>
      </c>
      <c r="I2580" s="3">
        <v>19924.5291</v>
      </c>
      <c r="J2580" t="s">
        <v>5279</v>
      </c>
    </row>
    <row r="2581" spans="1:10" x14ac:dyDescent="0.35">
      <c r="A2581" t="s">
        <v>5280</v>
      </c>
      <c r="B2581">
        <v>990925853</v>
      </c>
      <c r="C2581">
        <v>30</v>
      </c>
      <c r="D2581" s="1">
        <v>33748.5</v>
      </c>
      <c r="E2581" t="s">
        <v>11</v>
      </c>
      <c r="F2581" t="s">
        <v>78</v>
      </c>
      <c r="G2581" t="s">
        <v>2416</v>
      </c>
      <c r="H2581" s="3">
        <v>638053.50730000006</v>
      </c>
      <c r="I2581" s="3">
        <v>214811.3474</v>
      </c>
      <c r="J2581" t="s">
        <v>5281</v>
      </c>
    </row>
    <row r="2582" spans="1:10" x14ac:dyDescent="0.35">
      <c r="A2582" t="s">
        <v>5282</v>
      </c>
      <c r="B2582">
        <v>80484276</v>
      </c>
      <c r="C2582">
        <v>39</v>
      </c>
      <c r="D2582" s="1">
        <v>30461.25</v>
      </c>
      <c r="E2582" t="s">
        <v>11</v>
      </c>
      <c r="F2582" t="s">
        <v>150</v>
      </c>
      <c r="G2582" t="s">
        <v>2416</v>
      </c>
      <c r="H2582" s="3">
        <v>1548129.7485</v>
      </c>
      <c r="I2582" s="3">
        <v>266490.02679999999</v>
      </c>
      <c r="J2582" t="s">
        <v>5283</v>
      </c>
    </row>
    <row r="2583" spans="1:10" x14ac:dyDescent="0.35">
      <c r="A2583" t="s">
        <v>5284</v>
      </c>
      <c r="B2583">
        <v>624616768</v>
      </c>
      <c r="C2583">
        <v>72</v>
      </c>
      <c r="D2583" s="1">
        <v>18408</v>
      </c>
      <c r="E2583" t="s">
        <v>11</v>
      </c>
      <c r="F2583" t="s">
        <v>307</v>
      </c>
      <c r="G2583" t="s">
        <v>2416</v>
      </c>
      <c r="H2583" s="3">
        <v>98999.733200000002</v>
      </c>
      <c r="I2583" s="3">
        <v>68500.868000000002</v>
      </c>
      <c r="J2583" t="s">
        <v>1613</v>
      </c>
    </row>
    <row r="2584" spans="1:10" x14ac:dyDescent="0.35">
      <c r="A2584" t="s">
        <v>5285</v>
      </c>
      <c r="B2584">
        <v>645106187</v>
      </c>
      <c r="C2584">
        <v>74</v>
      </c>
      <c r="D2584" s="1">
        <v>17677.5</v>
      </c>
      <c r="E2584" t="s">
        <v>11</v>
      </c>
      <c r="F2584" t="s">
        <v>42</v>
      </c>
      <c r="G2584" t="s">
        <v>2416</v>
      </c>
      <c r="H2584" s="3">
        <v>641260.15240000002</v>
      </c>
      <c r="I2584" s="3">
        <v>396615.01209999999</v>
      </c>
      <c r="J2584" t="s">
        <v>5286</v>
      </c>
    </row>
    <row r="2585" spans="1:10" x14ac:dyDescent="0.35">
      <c r="A2585" t="s">
        <v>5287</v>
      </c>
      <c r="B2585">
        <v>844402774</v>
      </c>
      <c r="C2585">
        <v>83</v>
      </c>
      <c r="D2585" s="1">
        <v>14390.25</v>
      </c>
      <c r="E2585" t="s">
        <v>11</v>
      </c>
      <c r="F2585" t="s">
        <v>679</v>
      </c>
      <c r="G2585" t="s">
        <v>2416</v>
      </c>
      <c r="H2585" s="3">
        <v>419185.54129999998</v>
      </c>
      <c r="I2585" s="3">
        <v>109531.62940000001</v>
      </c>
      <c r="J2585" t="s">
        <v>2108</v>
      </c>
    </row>
    <row r="2586" spans="1:10" x14ac:dyDescent="0.35">
      <c r="A2586" t="s">
        <v>5288</v>
      </c>
      <c r="B2586">
        <v>216744635</v>
      </c>
      <c r="C2586">
        <v>76</v>
      </c>
      <c r="D2586" s="1">
        <v>16947</v>
      </c>
      <c r="E2586" t="s">
        <v>11</v>
      </c>
      <c r="F2586" t="s">
        <v>189</v>
      </c>
      <c r="G2586" t="s">
        <v>2416</v>
      </c>
      <c r="H2586" s="3">
        <v>235281.4785</v>
      </c>
      <c r="I2586" s="3">
        <v>162622.84299999999</v>
      </c>
      <c r="J2586" t="s">
        <v>1758</v>
      </c>
    </row>
    <row r="2587" spans="1:10" x14ac:dyDescent="0.35">
      <c r="A2587" t="s">
        <v>5289</v>
      </c>
      <c r="B2587">
        <v>901289387</v>
      </c>
      <c r="C2587">
        <v>39</v>
      </c>
      <c r="D2587" s="1">
        <v>30461.25</v>
      </c>
      <c r="E2587" t="s">
        <v>11</v>
      </c>
      <c r="F2587" t="s">
        <v>240</v>
      </c>
      <c r="G2587" t="s">
        <v>2416</v>
      </c>
      <c r="H2587" s="3">
        <v>1680247.9604</v>
      </c>
      <c r="I2587" s="3">
        <v>424089.98180000001</v>
      </c>
      <c r="J2587" t="s">
        <v>5290</v>
      </c>
    </row>
    <row r="2588" spans="1:10" x14ac:dyDescent="0.35">
      <c r="A2588" t="s">
        <v>5291</v>
      </c>
      <c r="B2588">
        <v>442469731</v>
      </c>
      <c r="C2588">
        <v>69</v>
      </c>
      <c r="D2588" s="1">
        <v>19503.75</v>
      </c>
      <c r="E2588" t="s">
        <v>11</v>
      </c>
      <c r="F2588" t="s">
        <v>199</v>
      </c>
      <c r="G2588" t="s">
        <v>2416</v>
      </c>
      <c r="H2588" s="3">
        <v>571028.48439999996</v>
      </c>
      <c r="I2588" s="3">
        <v>73548.468800000002</v>
      </c>
      <c r="J2588" t="s">
        <v>5292</v>
      </c>
    </row>
    <row r="2589" spans="1:10" x14ac:dyDescent="0.35">
      <c r="A2589" t="s">
        <v>5293</v>
      </c>
      <c r="B2589">
        <v>68251891</v>
      </c>
      <c r="C2589">
        <v>31</v>
      </c>
      <c r="D2589" s="1">
        <v>33383.25</v>
      </c>
      <c r="E2589" t="s">
        <v>11</v>
      </c>
      <c r="F2589" t="s">
        <v>950</v>
      </c>
      <c r="G2589" t="s">
        <v>2416</v>
      </c>
      <c r="H2589" s="3">
        <v>1747703.6882</v>
      </c>
      <c r="I2589" s="3">
        <v>325214.59169999999</v>
      </c>
      <c r="J2589" t="s">
        <v>5294</v>
      </c>
    </row>
    <row r="2590" spans="1:10" x14ac:dyDescent="0.35">
      <c r="A2590" t="s">
        <v>5295</v>
      </c>
      <c r="B2590">
        <v>110966953</v>
      </c>
      <c r="C2590">
        <v>46</v>
      </c>
      <c r="D2590" s="1">
        <v>27904.5</v>
      </c>
      <c r="E2590" t="s">
        <v>11</v>
      </c>
      <c r="F2590" t="s">
        <v>172</v>
      </c>
      <c r="G2590" t="s">
        <v>2416</v>
      </c>
      <c r="H2590" s="3">
        <v>302004.93</v>
      </c>
      <c r="I2590" s="3">
        <v>166560.2947</v>
      </c>
      <c r="J2590" t="s">
        <v>5296</v>
      </c>
    </row>
    <row r="2591" spans="1:10" x14ac:dyDescent="0.35">
      <c r="A2591" t="s">
        <v>5297</v>
      </c>
      <c r="B2591">
        <v>362534601</v>
      </c>
      <c r="C2591">
        <v>82</v>
      </c>
      <c r="D2591" s="1">
        <v>14755.5</v>
      </c>
      <c r="E2591" t="s">
        <v>11</v>
      </c>
      <c r="F2591" t="s">
        <v>133</v>
      </c>
      <c r="G2591" t="s">
        <v>2416</v>
      </c>
      <c r="H2591" s="3">
        <v>1489199.09</v>
      </c>
      <c r="I2591" s="3">
        <v>285013.1397</v>
      </c>
      <c r="J2591" t="s">
        <v>5298</v>
      </c>
    </row>
    <row r="2592" spans="1:10" x14ac:dyDescent="0.35">
      <c r="A2592" t="s">
        <v>5299</v>
      </c>
      <c r="B2592">
        <v>817684721</v>
      </c>
      <c r="C2592">
        <v>50</v>
      </c>
      <c r="D2592" s="1">
        <v>26443.5</v>
      </c>
      <c r="E2592" t="s">
        <v>11</v>
      </c>
      <c r="F2592" t="s">
        <v>78</v>
      </c>
      <c r="G2592" t="s">
        <v>2416</v>
      </c>
      <c r="H2592" s="3">
        <v>295854.26089999999</v>
      </c>
      <c r="I2592" s="3">
        <v>122943.8818</v>
      </c>
      <c r="J2592" t="s">
        <v>5300</v>
      </c>
    </row>
    <row r="2593" spans="1:10" x14ac:dyDescent="0.35">
      <c r="A2593" t="s">
        <v>5301</v>
      </c>
      <c r="B2593">
        <v>442062698</v>
      </c>
      <c r="C2593">
        <v>42</v>
      </c>
      <c r="D2593" s="1">
        <v>29365.5</v>
      </c>
      <c r="E2593" t="s">
        <v>11</v>
      </c>
      <c r="F2593" t="s">
        <v>930</v>
      </c>
      <c r="G2593" t="s">
        <v>2416</v>
      </c>
      <c r="H2593" s="3">
        <v>286374.43890000001</v>
      </c>
      <c r="I2593" s="3">
        <v>72316.777499999997</v>
      </c>
      <c r="J2593" t="s">
        <v>5302</v>
      </c>
    </row>
    <row r="2594" spans="1:10" x14ac:dyDescent="0.35">
      <c r="A2594" t="s">
        <v>5303</v>
      </c>
      <c r="B2594">
        <v>198183633</v>
      </c>
      <c r="C2594">
        <v>53</v>
      </c>
      <c r="D2594" s="1">
        <v>25347.75</v>
      </c>
      <c r="E2594" t="s">
        <v>11</v>
      </c>
      <c r="F2594" t="s">
        <v>847</v>
      </c>
      <c r="G2594" t="s">
        <v>2416</v>
      </c>
      <c r="H2594" s="3">
        <v>102083.14939999999</v>
      </c>
      <c r="I2594" s="3">
        <v>56021.2405</v>
      </c>
      <c r="J2594" t="s">
        <v>5304</v>
      </c>
    </row>
    <row r="2595" spans="1:10" x14ac:dyDescent="0.35">
      <c r="A2595" t="s">
        <v>5305</v>
      </c>
      <c r="B2595">
        <v>341472312</v>
      </c>
      <c r="C2595">
        <v>57</v>
      </c>
      <c r="D2595" s="1">
        <v>23886.75</v>
      </c>
      <c r="E2595" t="s">
        <v>11</v>
      </c>
      <c r="F2595" t="s">
        <v>1694</v>
      </c>
      <c r="G2595" t="s">
        <v>2416</v>
      </c>
      <c r="H2595" s="3">
        <v>39461.178200000002</v>
      </c>
      <c r="I2595" s="3">
        <v>27539.119200000001</v>
      </c>
      <c r="J2595" t="s">
        <v>5306</v>
      </c>
    </row>
    <row r="2596" spans="1:10" x14ac:dyDescent="0.35">
      <c r="A2596" t="s">
        <v>5307</v>
      </c>
      <c r="B2596">
        <v>445339957</v>
      </c>
      <c r="C2596">
        <v>22</v>
      </c>
      <c r="D2596" s="1">
        <v>36670.5</v>
      </c>
      <c r="E2596" t="s">
        <v>11</v>
      </c>
      <c r="F2596" t="s">
        <v>315</v>
      </c>
      <c r="G2596" t="s">
        <v>2416</v>
      </c>
      <c r="H2596" s="3">
        <v>348716.03230000002</v>
      </c>
      <c r="I2596" s="3">
        <v>107467.9409</v>
      </c>
      <c r="J2596" t="s">
        <v>4505</v>
      </c>
    </row>
    <row r="2597" spans="1:10" x14ac:dyDescent="0.35">
      <c r="A2597" t="s">
        <v>5308</v>
      </c>
      <c r="B2597">
        <v>664809064</v>
      </c>
      <c r="C2597">
        <v>52</v>
      </c>
      <c r="D2597" s="1">
        <v>25713</v>
      </c>
      <c r="E2597" t="s">
        <v>11</v>
      </c>
      <c r="F2597" t="s">
        <v>638</v>
      </c>
      <c r="G2597" t="s">
        <v>2416</v>
      </c>
      <c r="H2597" s="3">
        <v>1120243.7760999999</v>
      </c>
      <c r="I2597" s="3">
        <v>546244.24129999999</v>
      </c>
      <c r="J2597" t="s">
        <v>5309</v>
      </c>
    </row>
    <row r="2598" spans="1:10" x14ac:dyDescent="0.35">
      <c r="A2598" t="s">
        <v>5310</v>
      </c>
      <c r="B2598">
        <v>765890343</v>
      </c>
      <c r="C2598">
        <v>31</v>
      </c>
      <c r="D2598" s="1">
        <v>33383.25</v>
      </c>
      <c r="E2598" t="s">
        <v>11</v>
      </c>
      <c r="F2598" t="s">
        <v>115</v>
      </c>
      <c r="G2598" t="s">
        <v>2416</v>
      </c>
      <c r="H2598" s="3">
        <v>423507.0551</v>
      </c>
      <c r="I2598" s="3">
        <v>117180.66529999999</v>
      </c>
      <c r="J2598" t="s">
        <v>5311</v>
      </c>
    </row>
    <row r="2599" spans="1:10" x14ac:dyDescent="0.35">
      <c r="A2599" t="s">
        <v>5312</v>
      </c>
      <c r="B2599">
        <v>937803141</v>
      </c>
      <c r="C2599">
        <v>17</v>
      </c>
      <c r="D2599" s="1">
        <v>38496.75</v>
      </c>
      <c r="E2599" t="s">
        <v>11</v>
      </c>
      <c r="F2599" t="s">
        <v>223</v>
      </c>
      <c r="G2599" t="s">
        <v>2416</v>
      </c>
      <c r="H2599" s="3">
        <v>247346.4325</v>
      </c>
      <c r="I2599" s="3">
        <v>162184.1165</v>
      </c>
      <c r="J2599" t="s">
        <v>5313</v>
      </c>
    </row>
    <row r="2600" spans="1:10" x14ac:dyDescent="0.35">
      <c r="A2600" t="s">
        <v>5314</v>
      </c>
      <c r="B2600">
        <v>898907904</v>
      </c>
      <c r="C2600">
        <v>85</v>
      </c>
      <c r="D2600" s="1">
        <v>13659.75</v>
      </c>
      <c r="E2600" t="s">
        <v>11</v>
      </c>
      <c r="F2600" t="s">
        <v>641</v>
      </c>
      <c r="G2600" t="s">
        <v>2416</v>
      </c>
      <c r="H2600" s="3">
        <v>49529.075199999999</v>
      </c>
      <c r="I2600" s="3">
        <v>64558.898200000003</v>
      </c>
      <c r="J2600" t="s">
        <v>5315</v>
      </c>
    </row>
    <row r="2601" spans="1:10" x14ac:dyDescent="0.35">
      <c r="A2601" t="s">
        <v>5316</v>
      </c>
      <c r="B2601">
        <v>399705834</v>
      </c>
      <c r="C2601">
        <v>20</v>
      </c>
      <c r="D2601" s="1">
        <v>37401</v>
      </c>
      <c r="E2601" t="s">
        <v>11</v>
      </c>
      <c r="F2601" t="s">
        <v>905</v>
      </c>
      <c r="G2601" t="s">
        <v>2416</v>
      </c>
      <c r="H2601" s="3">
        <v>126186.0621</v>
      </c>
      <c r="I2601" s="3">
        <v>24976.1378</v>
      </c>
      <c r="J2601" t="s">
        <v>5317</v>
      </c>
    </row>
    <row r="2602" spans="1:10" x14ac:dyDescent="0.35">
      <c r="A2602" t="s">
        <v>5318</v>
      </c>
      <c r="B2602">
        <v>306676532</v>
      </c>
      <c r="C2602">
        <v>20</v>
      </c>
      <c r="D2602" s="1">
        <v>37401</v>
      </c>
      <c r="E2602" t="s">
        <v>11</v>
      </c>
      <c r="F2602" t="s">
        <v>413</v>
      </c>
      <c r="G2602" t="s">
        <v>2416</v>
      </c>
      <c r="H2602" s="3">
        <v>62216.392699999997</v>
      </c>
      <c r="I2602" s="3">
        <v>38636.3799</v>
      </c>
      <c r="J2602" t="s">
        <v>5319</v>
      </c>
    </row>
    <row r="2603" spans="1:10" x14ac:dyDescent="0.35">
      <c r="A2603" t="s">
        <v>5320</v>
      </c>
      <c r="B2603">
        <v>259747071</v>
      </c>
      <c r="C2603">
        <v>18</v>
      </c>
      <c r="D2603" s="1">
        <v>38131.5</v>
      </c>
      <c r="E2603" t="s">
        <v>11</v>
      </c>
      <c r="F2603" t="s">
        <v>511</v>
      </c>
      <c r="G2603" t="s">
        <v>2416</v>
      </c>
      <c r="H2603" s="3">
        <v>245247.33689999999</v>
      </c>
      <c r="I2603" s="3">
        <v>168948.1654</v>
      </c>
      <c r="J2603" t="s">
        <v>5321</v>
      </c>
    </row>
    <row r="2604" spans="1:10" x14ac:dyDescent="0.35">
      <c r="A2604" t="s">
        <v>5322</v>
      </c>
      <c r="B2604">
        <v>172315859</v>
      </c>
      <c r="C2604">
        <v>18</v>
      </c>
      <c r="D2604" s="1">
        <v>38131.5</v>
      </c>
      <c r="E2604" t="s">
        <v>11</v>
      </c>
      <c r="F2604" t="s">
        <v>401</v>
      </c>
      <c r="G2604" t="s">
        <v>2416</v>
      </c>
      <c r="H2604" s="3">
        <v>115188.9547</v>
      </c>
      <c r="I2604" s="3">
        <v>171290.24179999999</v>
      </c>
      <c r="J2604" t="s">
        <v>5323</v>
      </c>
    </row>
    <row r="2605" spans="1:10" x14ac:dyDescent="0.35">
      <c r="A2605" t="s">
        <v>5324</v>
      </c>
      <c r="B2605">
        <v>549122786</v>
      </c>
      <c r="C2605">
        <v>46</v>
      </c>
      <c r="D2605" s="1">
        <v>27904.5</v>
      </c>
      <c r="E2605" t="s">
        <v>11</v>
      </c>
      <c r="F2605" t="s">
        <v>202</v>
      </c>
      <c r="G2605" t="s">
        <v>2416</v>
      </c>
      <c r="H2605" s="3">
        <v>763217.78529999999</v>
      </c>
      <c r="I2605" s="3">
        <v>110708.51390000001</v>
      </c>
      <c r="J2605" t="s">
        <v>5325</v>
      </c>
    </row>
    <row r="2606" spans="1:10" x14ac:dyDescent="0.35">
      <c r="A2606" t="s">
        <v>5326</v>
      </c>
      <c r="B2606">
        <v>473170824</v>
      </c>
      <c r="C2606">
        <v>80</v>
      </c>
      <c r="D2606" s="1">
        <v>15486</v>
      </c>
      <c r="E2606" t="s">
        <v>11</v>
      </c>
      <c r="F2606" t="s">
        <v>269</v>
      </c>
      <c r="G2606" t="s">
        <v>2416</v>
      </c>
      <c r="H2606" s="3">
        <v>172082.8437</v>
      </c>
      <c r="I2606" s="3">
        <v>182025.408</v>
      </c>
      <c r="J2606" t="s">
        <v>5327</v>
      </c>
    </row>
    <row r="2607" spans="1:10" x14ac:dyDescent="0.35">
      <c r="A2607" t="s">
        <v>5328</v>
      </c>
      <c r="B2607">
        <v>641162583</v>
      </c>
      <c r="C2607">
        <v>55</v>
      </c>
      <c r="D2607" s="1">
        <v>24617.25</v>
      </c>
      <c r="E2607" t="s">
        <v>11</v>
      </c>
      <c r="F2607" t="s">
        <v>984</v>
      </c>
      <c r="G2607" t="s">
        <v>2416</v>
      </c>
      <c r="H2607" s="3">
        <v>1317356.9691999999</v>
      </c>
      <c r="I2607" s="3">
        <v>475821.47240000003</v>
      </c>
      <c r="J2607" t="s">
        <v>5329</v>
      </c>
    </row>
    <row r="2608" spans="1:10" x14ac:dyDescent="0.35">
      <c r="A2608" t="s">
        <v>5330</v>
      </c>
      <c r="B2608">
        <v>528561396</v>
      </c>
      <c r="C2608">
        <v>62</v>
      </c>
      <c r="D2608" s="1">
        <v>22060.5</v>
      </c>
      <c r="E2608" t="s">
        <v>11</v>
      </c>
      <c r="F2608" t="s">
        <v>1567</v>
      </c>
      <c r="G2608" t="s">
        <v>2416</v>
      </c>
      <c r="H2608" s="3">
        <v>391283.91460000002</v>
      </c>
      <c r="I2608" s="3">
        <v>191832.0876</v>
      </c>
      <c r="J2608" t="s">
        <v>4695</v>
      </c>
    </row>
    <row r="2609" spans="1:10" x14ac:dyDescent="0.35">
      <c r="A2609" t="s">
        <v>1593</v>
      </c>
      <c r="B2609">
        <v>576374245</v>
      </c>
      <c r="C2609">
        <v>36</v>
      </c>
      <c r="D2609" s="1">
        <v>31557</v>
      </c>
      <c r="E2609" t="s">
        <v>11</v>
      </c>
      <c r="F2609" t="s">
        <v>253</v>
      </c>
      <c r="G2609" t="s">
        <v>2416</v>
      </c>
      <c r="H2609" s="3">
        <v>1170583.6623</v>
      </c>
      <c r="I2609" s="3">
        <v>366055.3995</v>
      </c>
      <c r="J2609" t="s">
        <v>5331</v>
      </c>
    </row>
    <row r="2610" spans="1:10" x14ac:dyDescent="0.35">
      <c r="A2610" t="s">
        <v>5332</v>
      </c>
      <c r="B2610">
        <v>478667502</v>
      </c>
      <c r="C2610">
        <v>47</v>
      </c>
      <c r="D2610" s="1">
        <v>27539.25</v>
      </c>
      <c r="E2610" t="s">
        <v>11</v>
      </c>
      <c r="F2610" t="s">
        <v>150</v>
      </c>
      <c r="G2610" t="s">
        <v>2416</v>
      </c>
      <c r="H2610" s="3">
        <v>194305.07060000001</v>
      </c>
      <c r="I2610" s="3">
        <v>71289.860400000005</v>
      </c>
      <c r="J2610" t="s">
        <v>5333</v>
      </c>
    </row>
    <row r="2611" spans="1:10" x14ac:dyDescent="0.35">
      <c r="A2611" t="s">
        <v>5334</v>
      </c>
      <c r="B2611">
        <v>914960771</v>
      </c>
      <c r="C2611">
        <v>53</v>
      </c>
      <c r="D2611" s="1">
        <v>25347.75</v>
      </c>
      <c r="E2611" t="s">
        <v>11</v>
      </c>
      <c r="F2611" t="s">
        <v>344</v>
      </c>
      <c r="G2611" t="s">
        <v>2416</v>
      </c>
      <c r="H2611" s="3">
        <v>568679.98210000002</v>
      </c>
      <c r="I2611" s="3">
        <v>159627.14850000001</v>
      </c>
      <c r="J2611" t="s">
        <v>5335</v>
      </c>
    </row>
    <row r="2612" spans="1:10" x14ac:dyDescent="0.35">
      <c r="A2612" t="s">
        <v>335</v>
      </c>
      <c r="B2612">
        <v>38027314</v>
      </c>
      <c r="C2612">
        <v>78</v>
      </c>
      <c r="D2612" s="1">
        <v>16216.5</v>
      </c>
      <c r="E2612" t="s">
        <v>11</v>
      </c>
      <c r="F2612" t="s">
        <v>232</v>
      </c>
      <c r="G2612" t="s">
        <v>2416</v>
      </c>
      <c r="H2612" s="3">
        <v>323351.54100000003</v>
      </c>
      <c r="I2612" s="3">
        <v>127340.9424</v>
      </c>
      <c r="J2612" t="s">
        <v>5336</v>
      </c>
    </row>
    <row r="2613" spans="1:10" x14ac:dyDescent="0.35">
      <c r="A2613" t="s">
        <v>5337</v>
      </c>
      <c r="B2613">
        <v>285245288</v>
      </c>
      <c r="C2613">
        <v>18</v>
      </c>
      <c r="D2613" s="1">
        <v>38131.5</v>
      </c>
      <c r="E2613" t="s">
        <v>11</v>
      </c>
      <c r="F2613" t="s">
        <v>840</v>
      </c>
      <c r="G2613" t="s">
        <v>2416</v>
      </c>
      <c r="H2613" s="3">
        <v>79482.761700000003</v>
      </c>
      <c r="I2613" s="3">
        <v>26055.6515</v>
      </c>
      <c r="J2613" t="s">
        <v>5338</v>
      </c>
    </row>
    <row r="2614" spans="1:10" x14ac:dyDescent="0.35">
      <c r="A2614" t="s">
        <v>5339</v>
      </c>
      <c r="B2614">
        <v>815158945</v>
      </c>
      <c r="C2614">
        <v>75</v>
      </c>
      <c r="D2614" s="1">
        <v>17312.25</v>
      </c>
      <c r="E2614" t="s">
        <v>11</v>
      </c>
      <c r="F2614" t="s">
        <v>121</v>
      </c>
      <c r="G2614" t="s">
        <v>2416</v>
      </c>
      <c r="H2614" s="3">
        <v>247129.87349999999</v>
      </c>
      <c r="I2614" s="3">
        <v>188999.02559999999</v>
      </c>
      <c r="J2614" t="s">
        <v>5340</v>
      </c>
    </row>
    <row r="2615" spans="1:10" x14ac:dyDescent="0.35">
      <c r="A2615" t="s">
        <v>5341</v>
      </c>
      <c r="B2615">
        <v>432751448</v>
      </c>
      <c r="C2615">
        <v>54</v>
      </c>
      <c r="D2615" s="1">
        <v>24982.5</v>
      </c>
      <c r="E2615" t="s">
        <v>11</v>
      </c>
      <c r="F2615" t="s">
        <v>3035</v>
      </c>
      <c r="G2615" t="s">
        <v>2416</v>
      </c>
      <c r="H2615" s="3">
        <v>97304.564199999993</v>
      </c>
      <c r="I2615" s="3">
        <v>29191.369299999998</v>
      </c>
      <c r="J2615" t="s">
        <v>5342</v>
      </c>
    </row>
    <row r="2616" spans="1:10" x14ac:dyDescent="0.35">
      <c r="A2616" t="s">
        <v>5343</v>
      </c>
      <c r="B2616">
        <v>296660773</v>
      </c>
      <c r="C2616">
        <v>37</v>
      </c>
      <c r="D2616" s="1">
        <v>31191.75</v>
      </c>
      <c r="E2616" t="s">
        <v>11</v>
      </c>
      <c r="F2616" t="s">
        <v>208</v>
      </c>
      <c r="G2616" t="s">
        <v>2416</v>
      </c>
      <c r="H2616" s="3">
        <v>399816.79399999999</v>
      </c>
      <c r="I2616" s="3">
        <v>214645.44579999999</v>
      </c>
      <c r="J2616" t="s">
        <v>5344</v>
      </c>
    </row>
    <row r="2617" spans="1:10" x14ac:dyDescent="0.35">
      <c r="A2617" t="s">
        <v>5345</v>
      </c>
      <c r="B2617">
        <v>287647957</v>
      </c>
      <c r="C2617">
        <v>28</v>
      </c>
      <c r="D2617" s="1">
        <v>34479</v>
      </c>
      <c r="E2617" t="s">
        <v>11</v>
      </c>
      <c r="F2617" t="s">
        <v>243</v>
      </c>
      <c r="G2617" t="s">
        <v>2416</v>
      </c>
      <c r="H2617" s="3">
        <v>142186.31280000001</v>
      </c>
      <c r="I2617" s="3">
        <v>98664.937099999996</v>
      </c>
      <c r="J2617" t="s">
        <v>5346</v>
      </c>
    </row>
    <row r="2618" spans="1:10" x14ac:dyDescent="0.35">
      <c r="A2618" t="s">
        <v>5347</v>
      </c>
      <c r="B2618">
        <v>130397149</v>
      </c>
      <c r="C2618">
        <v>24</v>
      </c>
      <c r="D2618" s="1">
        <v>35940</v>
      </c>
      <c r="E2618" t="s">
        <v>11</v>
      </c>
      <c r="F2618" t="s">
        <v>984</v>
      </c>
      <c r="G2618" t="s">
        <v>2416</v>
      </c>
      <c r="H2618" s="3">
        <v>274261.1863</v>
      </c>
      <c r="I2618" s="3">
        <v>83681.5527</v>
      </c>
      <c r="J2618" t="s">
        <v>5348</v>
      </c>
    </row>
    <row r="2619" spans="1:10" x14ac:dyDescent="0.35">
      <c r="A2619" t="s">
        <v>5349</v>
      </c>
      <c r="B2619">
        <v>609838793</v>
      </c>
      <c r="C2619">
        <v>57</v>
      </c>
      <c r="D2619" s="1">
        <v>23886.75</v>
      </c>
      <c r="E2619" t="s">
        <v>11</v>
      </c>
      <c r="F2619" t="s">
        <v>347</v>
      </c>
      <c r="G2619" t="s">
        <v>2416</v>
      </c>
      <c r="H2619" s="3">
        <v>1756146.0922000001</v>
      </c>
      <c r="I2619" s="3">
        <v>183123.6477</v>
      </c>
      <c r="J2619" t="s">
        <v>5350</v>
      </c>
    </row>
    <row r="2620" spans="1:10" x14ac:dyDescent="0.35">
      <c r="A2620" t="s">
        <v>5351</v>
      </c>
      <c r="B2620">
        <v>255952093</v>
      </c>
      <c r="C2620">
        <v>47</v>
      </c>
      <c r="D2620" s="1">
        <v>27539.25</v>
      </c>
      <c r="E2620" t="s">
        <v>11</v>
      </c>
      <c r="F2620" t="s">
        <v>1492</v>
      </c>
      <c r="G2620" t="s">
        <v>2416</v>
      </c>
      <c r="H2620" s="3">
        <v>1047262.446</v>
      </c>
      <c r="I2620" s="3">
        <v>367705.48100000003</v>
      </c>
      <c r="J2620" t="s">
        <v>5352</v>
      </c>
    </row>
    <row r="2621" spans="1:10" x14ac:dyDescent="0.35">
      <c r="A2621" t="s">
        <v>5353</v>
      </c>
      <c r="B2621">
        <v>597989944</v>
      </c>
      <c r="C2621">
        <v>79</v>
      </c>
      <c r="D2621" s="1">
        <v>15851.25</v>
      </c>
      <c r="E2621" t="s">
        <v>11</v>
      </c>
      <c r="F2621" t="s">
        <v>1222</v>
      </c>
      <c r="G2621" t="s">
        <v>2416</v>
      </c>
      <c r="H2621" s="3">
        <v>780884.11199999996</v>
      </c>
      <c r="I2621" s="3">
        <v>269405.01860000001</v>
      </c>
      <c r="J2621" t="s">
        <v>5354</v>
      </c>
    </row>
    <row r="2622" spans="1:10" x14ac:dyDescent="0.35">
      <c r="A2622" t="s">
        <v>5355</v>
      </c>
      <c r="B2622">
        <v>542178048</v>
      </c>
      <c r="C2622">
        <v>31</v>
      </c>
      <c r="D2622" s="1">
        <v>33383.25</v>
      </c>
      <c r="E2622" t="s">
        <v>11</v>
      </c>
      <c r="F2622" t="s">
        <v>950</v>
      </c>
      <c r="G2622" t="s">
        <v>2416</v>
      </c>
      <c r="H2622" s="3">
        <v>116082.8901</v>
      </c>
      <c r="I2622" s="3">
        <v>40560.727500000001</v>
      </c>
      <c r="J2622" t="s">
        <v>5356</v>
      </c>
    </row>
    <row r="2623" spans="1:10" x14ac:dyDescent="0.35">
      <c r="A2623" t="s">
        <v>5357</v>
      </c>
      <c r="B2623">
        <v>840048564</v>
      </c>
      <c r="C2623">
        <v>79</v>
      </c>
      <c r="D2623" s="1">
        <v>15851.25</v>
      </c>
      <c r="E2623" t="s">
        <v>11</v>
      </c>
      <c r="F2623" t="s">
        <v>338</v>
      </c>
      <c r="G2623" t="s">
        <v>2416</v>
      </c>
      <c r="H2623" s="3">
        <v>96740.842799999999</v>
      </c>
      <c r="I2623" s="3">
        <v>41222.347999999998</v>
      </c>
      <c r="J2623" t="s">
        <v>5358</v>
      </c>
    </row>
    <row r="2624" spans="1:10" x14ac:dyDescent="0.35">
      <c r="A2624" t="s">
        <v>5359</v>
      </c>
      <c r="B2624">
        <v>959471211</v>
      </c>
      <c r="C2624">
        <v>64</v>
      </c>
      <c r="D2624" s="1">
        <v>21330</v>
      </c>
      <c r="E2624" t="s">
        <v>11</v>
      </c>
      <c r="F2624" t="s">
        <v>81</v>
      </c>
      <c r="G2624" t="s">
        <v>2416</v>
      </c>
      <c r="H2624" s="3">
        <v>489242.88</v>
      </c>
      <c r="I2624" s="3">
        <v>104306.58199999999</v>
      </c>
      <c r="J2624" t="s">
        <v>5360</v>
      </c>
    </row>
    <row r="2625" spans="1:10" x14ac:dyDescent="0.35">
      <c r="A2625" t="s">
        <v>5361</v>
      </c>
      <c r="B2625">
        <v>974992850</v>
      </c>
      <c r="C2625">
        <v>59</v>
      </c>
      <c r="D2625" s="1">
        <v>23156.25</v>
      </c>
      <c r="E2625" t="s">
        <v>11</v>
      </c>
      <c r="F2625" t="s">
        <v>953</v>
      </c>
      <c r="G2625" t="s">
        <v>2416</v>
      </c>
      <c r="H2625" s="3">
        <v>974941.35750000004</v>
      </c>
      <c r="I2625" s="3">
        <v>168469.86660000001</v>
      </c>
      <c r="J2625" t="s">
        <v>5362</v>
      </c>
    </row>
    <row r="2626" spans="1:10" x14ac:dyDescent="0.35">
      <c r="A2626" t="s">
        <v>5363</v>
      </c>
      <c r="B2626">
        <v>436095405</v>
      </c>
      <c r="C2626">
        <v>34</v>
      </c>
      <c r="D2626" s="1">
        <v>32287.5</v>
      </c>
      <c r="E2626" t="s">
        <v>11</v>
      </c>
      <c r="F2626" t="s">
        <v>307</v>
      </c>
      <c r="G2626" t="s">
        <v>2416</v>
      </c>
      <c r="H2626" s="3">
        <v>809741.08380000002</v>
      </c>
      <c r="I2626" s="3">
        <v>447070.5099</v>
      </c>
      <c r="J2626" t="s">
        <v>5364</v>
      </c>
    </row>
    <row r="2627" spans="1:10" x14ac:dyDescent="0.35">
      <c r="A2627" t="s">
        <v>5365</v>
      </c>
      <c r="B2627">
        <v>955633879</v>
      </c>
      <c r="C2627">
        <v>76</v>
      </c>
      <c r="D2627" s="1">
        <v>16947</v>
      </c>
      <c r="E2627" t="s">
        <v>11</v>
      </c>
      <c r="F2627" t="s">
        <v>444</v>
      </c>
      <c r="G2627" t="s">
        <v>2416</v>
      </c>
      <c r="H2627" s="3">
        <v>980906.30980000005</v>
      </c>
      <c r="I2627" s="3">
        <v>456684.24910000002</v>
      </c>
      <c r="J2627" t="s">
        <v>5366</v>
      </c>
    </row>
    <row r="2628" spans="1:10" x14ac:dyDescent="0.35">
      <c r="A2628" t="s">
        <v>5367</v>
      </c>
      <c r="B2628">
        <v>935027587</v>
      </c>
      <c r="C2628">
        <v>50</v>
      </c>
      <c r="D2628" s="1">
        <v>26443.5</v>
      </c>
      <c r="E2628" t="s">
        <v>11</v>
      </c>
      <c r="F2628" t="s">
        <v>378</v>
      </c>
      <c r="G2628" t="s">
        <v>2416</v>
      </c>
      <c r="H2628" s="3">
        <v>606081.49509999994</v>
      </c>
      <c r="I2628" s="3">
        <v>65488.286200000002</v>
      </c>
      <c r="J2628" t="s">
        <v>5368</v>
      </c>
    </row>
    <row r="2629" spans="1:10" x14ac:dyDescent="0.35">
      <c r="A2629" t="s">
        <v>5369</v>
      </c>
      <c r="B2629">
        <v>516644526</v>
      </c>
      <c r="C2629">
        <v>22</v>
      </c>
      <c r="D2629" s="1">
        <v>36670.5</v>
      </c>
      <c r="E2629" t="s">
        <v>11</v>
      </c>
      <c r="F2629" t="s">
        <v>39</v>
      </c>
      <c r="G2629" t="s">
        <v>2416</v>
      </c>
      <c r="H2629" s="3">
        <v>257681.31140000001</v>
      </c>
      <c r="I2629" s="3">
        <v>294010.15210000001</v>
      </c>
      <c r="J2629" t="s">
        <v>5370</v>
      </c>
    </row>
    <row r="2630" spans="1:10" x14ac:dyDescent="0.35">
      <c r="A2630" t="s">
        <v>5371</v>
      </c>
      <c r="B2630">
        <v>329863838</v>
      </c>
      <c r="C2630">
        <v>22</v>
      </c>
      <c r="D2630" s="1">
        <v>36670.5</v>
      </c>
      <c r="E2630" t="s">
        <v>11</v>
      </c>
      <c r="F2630" t="s">
        <v>950</v>
      </c>
      <c r="G2630" t="s">
        <v>2416</v>
      </c>
      <c r="H2630" s="3">
        <v>1159374.7339000001</v>
      </c>
      <c r="I2630" s="3">
        <v>326746.65700000001</v>
      </c>
      <c r="J2630" t="s">
        <v>5372</v>
      </c>
    </row>
    <row r="2631" spans="1:10" x14ac:dyDescent="0.35">
      <c r="A2631" t="s">
        <v>5373</v>
      </c>
      <c r="B2631">
        <v>50359721</v>
      </c>
      <c r="C2631">
        <v>29</v>
      </c>
      <c r="D2631" s="1">
        <v>34113.75</v>
      </c>
      <c r="E2631" t="s">
        <v>11</v>
      </c>
      <c r="F2631" t="s">
        <v>293</v>
      </c>
      <c r="G2631" t="s">
        <v>2416</v>
      </c>
      <c r="H2631" s="3">
        <v>1144704.0115</v>
      </c>
      <c r="I2631" s="3">
        <v>570935.87710000004</v>
      </c>
      <c r="J2631" t="s">
        <v>5374</v>
      </c>
    </row>
    <row r="2632" spans="1:10" x14ac:dyDescent="0.35">
      <c r="A2632" t="s">
        <v>5375</v>
      </c>
      <c r="B2632">
        <v>44786017</v>
      </c>
      <c r="C2632">
        <v>74</v>
      </c>
      <c r="D2632" s="1">
        <v>17677.5</v>
      </c>
      <c r="E2632" t="s">
        <v>11</v>
      </c>
      <c r="F2632" t="s">
        <v>451</v>
      </c>
      <c r="G2632" t="s">
        <v>2416</v>
      </c>
      <c r="H2632" s="3">
        <v>954905.24430000002</v>
      </c>
      <c r="I2632" s="3">
        <v>288225.48090000002</v>
      </c>
      <c r="J2632" t="s">
        <v>5376</v>
      </c>
    </row>
    <row r="2633" spans="1:10" x14ac:dyDescent="0.35">
      <c r="A2633" t="s">
        <v>5377</v>
      </c>
      <c r="B2633">
        <v>530898822</v>
      </c>
      <c r="C2633">
        <v>40</v>
      </c>
      <c r="D2633" s="1">
        <v>30096</v>
      </c>
      <c r="E2633" t="s">
        <v>11</v>
      </c>
      <c r="F2633" t="s">
        <v>519</v>
      </c>
      <c r="G2633" t="s">
        <v>2416</v>
      </c>
      <c r="H2633" s="3">
        <v>1528492.2912000001</v>
      </c>
      <c r="I2633" s="3">
        <v>567070.64</v>
      </c>
      <c r="J2633" t="s">
        <v>3152</v>
      </c>
    </row>
    <row r="2634" spans="1:10" x14ac:dyDescent="0.35">
      <c r="A2634" t="s">
        <v>5378</v>
      </c>
      <c r="B2634">
        <v>828002445</v>
      </c>
      <c r="C2634">
        <v>65</v>
      </c>
      <c r="D2634" s="1">
        <v>20964.75</v>
      </c>
      <c r="E2634" t="s">
        <v>11</v>
      </c>
      <c r="F2634" t="s">
        <v>350</v>
      </c>
      <c r="G2634" t="s">
        <v>2416</v>
      </c>
      <c r="H2634" s="3">
        <v>1192095.1296000001</v>
      </c>
      <c r="I2634" s="3">
        <v>424731.9583</v>
      </c>
      <c r="J2634" t="s">
        <v>4848</v>
      </c>
    </row>
    <row r="2635" spans="1:10" x14ac:dyDescent="0.35">
      <c r="A2635" t="s">
        <v>5379</v>
      </c>
      <c r="B2635">
        <v>228702655</v>
      </c>
      <c r="C2635">
        <v>28</v>
      </c>
      <c r="D2635" s="1">
        <v>34479</v>
      </c>
      <c r="E2635" t="s">
        <v>11</v>
      </c>
      <c r="F2635" t="s">
        <v>1233</v>
      </c>
      <c r="G2635" t="s">
        <v>2416</v>
      </c>
      <c r="H2635" s="3">
        <v>224557.8186</v>
      </c>
      <c r="I2635" s="3">
        <v>98728.006500000003</v>
      </c>
      <c r="J2635" t="s">
        <v>5380</v>
      </c>
    </row>
    <row r="2636" spans="1:10" x14ac:dyDescent="0.35">
      <c r="A2636" t="s">
        <v>5381</v>
      </c>
      <c r="B2636">
        <v>235521377</v>
      </c>
      <c r="C2636">
        <v>57</v>
      </c>
      <c r="D2636" s="1">
        <v>23886.75</v>
      </c>
      <c r="E2636" t="s">
        <v>11</v>
      </c>
      <c r="F2636" t="s">
        <v>250</v>
      </c>
      <c r="G2636" t="s">
        <v>2416</v>
      </c>
      <c r="H2636" s="3">
        <v>1280099.9887999999</v>
      </c>
      <c r="I2636" s="3">
        <v>203034.9895</v>
      </c>
      <c r="J2636" t="s">
        <v>5382</v>
      </c>
    </row>
    <row r="2637" spans="1:10" x14ac:dyDescent="0.35">
      <c r="A2637" t="s">
        <v>5383</v>
      </c>
      <c r="B2637">
        <v>819755157</v>
      </c>
      <c r="C2637">
        <v>34</v>
      </c>
      <c r="D2637" s="1">
        <v>32287.5</v>
      </c>
      <c r="E2637" t="s">
        <v>11</v>
      </c>
      <c r="F2637" t="s">
        <v>54</v>
      </c>
      <c r="G2637" t="s">
        <v>2416</v>
      </c>
      <c r="H2637" s="3">
        <v>559642.34849999996</v>
      </c>
      <c r="I2637" s="3">
        <v>75617.816500000001</v>
      </c>
      <c r="J2637" t="s">
        <v>5384</v>
      </c>
    </row>
    <row r="2638" spans="1:10" x14ac:dyDescent="0.35">
      <c r="A2638" t="s">
        <v>5385</v>
      </c>
      <c r="B2638">
        <v>407267787</v>
      </c>
      <c r="C2638">
        <v>50</v>
      </c>
      <c r="D2638" s="1">
        <v>26443.5</v>
      </c>
      <c r="E2638" t="s">
        <v>11</v>
      </c>
      <c r="F2638" t="s">
        <v>19</v>
      </c>
      <c r="G2638" t="s">
        <v>2416</v>
      </c>
      <c r="H2638" s="3">
        <v>628956.63269999996</v>
      </c>
      <c r="I2638" s="3">
        <v>309282.58760000003</v>
      </c>
      <c r="J2638" t="s">
        <v>5386</v>
      </c>
    </row>
    <row r="2639" spans="1:10" x14ac:dyDescent="0.35">
      <c r="A2639" t="s">
        <v>5387</v>
      </c>
      <c r="B2639">
        <v>4969041</v>
      </c>
      <c r="C2639">
        <v>81</v>
      </c>
      <c r="D2639" s="1">
        <v>15120.75</v>
      </c>
      <c r="E2639" t="s">
        <v>11</v>
      </c>
      <c r="F2639" t="s">
        <v>547</v>
      </c>
      <c r="G2639" t="s">
        <v>2416</v>
      </c>
      <c r="H2639" s="3">
        <v>182272.43770000001</v>
      </c>
      <c r="I2639" s="3">
        <v>143481.78229999999</v>
      </c>
      <c r="J2639" t="s">
        <v>5388</v>
      </c>
    </row>
    <row r="2640" spans="1:10" x14ac:dyDescent="0.35">
      <c r="A2640" t="s">
        <v>5389</v>
      </c>
      <c r="B2640">
        <v>29584324</v>
      </c>
      <c r="C2640">
        <v>46</v>
      </c>
      <c r="D2640" s="1">
        <v>27904.5</v>
      </c>
      <c r="E2640" t="s">
        <v>11</v>
      </c>
      <c r="F2640" t="s">
        <v>51</v>
      </c>
      <c r="G2640" t="s">
        <v>2416</v>
      </c>
      <c r="H2640" s="3">
        <v>1120446.3522000001</v>
      </c>
      <c r="I2640" s="3">
        <v>437538.3309</v>
      </c>
      <c r="J2640" t="s">
        <v>5390</v>
      </c>
    </row>
    <row r="2641" spans="1:10" x14ac:dyDescent="0.35">
      <c r="A2641" t="s">
        <v>5391</v>
      </c>
      <c r="B2641">
        <v>401166509</v>
      </c>
      <c r="C2641">
        <v>55</v>
      </c>
      <c r="D2641" s="1">
        <v>24617.25</v>
      </c>
      <c r="E2641" t="s">
        <v>11</v>
      </c>
      <c r="F2641" t="s">
        <v>847</v>
      </c>
      <c r="G2641" t="s">
        <v>2416</v>
      </c>
      <c r="H2641" s="3">
        <v>161117.14300000001</v>
      </c>
      <c r="I2641" s="3">
        <v>43199.534</v>
      </c>
      <c r="J2641" t="s">
        <v>5392</v>
      </c>
    </row>
    <row r="2642" spans="1:10" x14ac:dyDescent="0.35">
      <c r="A2642" t="s">
        <v>5393</v>
      </c>
      <c r="B2642">
        <v>76772744</v>
      </c>
      <c r="C2642">
        <v>37</v>
      </c>
      <c r="D2642" s="1">
        <v>31191.75</v>
      </c>
      <c r="E2642" t="s">
        <v>11</v>
      </c>
      <c r="F2642" t="s">
        <v>101</v>
      </c>
      <c r="G2642" t="s">
        <v>2416</v>
      </c>
      <c r="H2642" s="3">
        <v>166278.845</v>
      </c>
      <c r="I2642" s="3">
        <v>96907.310899999997</v>
      </c>
      <c r="J2642" t="s">
        <v>5394</v>
      </c>
    </row>
    <row r="2643" spans="1:10" x14ac:dyDescent="0.35">
      <c r="A2643" t="s">
        <v>5395</v>
      </c>
      <c r="B2643">
        <v>373419298</v>
      </c>
      <c r="C2643">
        <v>45</v>
      </c>
      <c r="D2643" s="1">
        <v>28269.75</v>
      </c>
      <c r="E2643" t="s">
        <v>11</v>
      </c>
      <c r="F2643" t="s">
        <v>101</v>
      </c>
      <c r="G2643" t="s">
        <v>2416</v>
      </c>
      <c r="H2643" s="3">
        <v>619039.87479999999</v>
      </c>
      <c r="I2643" s="3">
        <v>261765.43280000001</v>
      </c>
      <c r="J2643" t="s">
        <v>5396</v>
      </c>
    </row>
    <row r="2644" spans="1:10" x14ac:dyDescent="0.35">
      <c r="A2644" t="s">
        <v>5397</v>
      </c>
      <c r="B2644">
        <v>158052066</v>
      </c>
      <c r="C2644">
        <v>77</v>
      </c>
      <c r="D2644" s="1">
        <v>16581.75</v>
      </c>
      <c r="E2644" t="s">
        <v>11</v>
      </c>
      <c r="F2644" t="s">
        <v>350</v>
      </c>
      <c r="G2644" t="s">
        <v>2416</v>
      </c>
      <c r="H2644" s="3">
        <v>225281.6715</v>
      </c>
      <c r="I2644" s="3">
        <v>114977.0901</v>
      </c>
      <c r="J2644" t="s">
        <v>5398</v>
      </c>
    </row>
    <row r="2645" spans="1:10" x14ac:dyDescent="0.35">
      <c r="A2645" t="s">
        <v>5399</v>
      </c>
      <c r="B2645">
        <v>851102681</v>
      </c>
      <c r="C2645">
        <v>63</v>
      </c>
      <c r="D2645" s="1">
        <v>21695.25</v>
      </c>
      <c r="E2645" t="s">
        <v>11</v>
      </c>
      <c r="F2645" t="s">
        <v>323</v>
      </c>
      <c r="G2645" t="s">
        <v>2416</v>
      </c>
      <c r="H2645" s="3">
        <v>895244.83030000003</v>
      </c>
      <c r="I2645" s="3">
        <v>178073.3787</v>
      </c>
      <c r="J2645" t="s">
        <v>5400</v>
      </c>
    </row>
    <row r="2646" spans="1:10" x14ac:dyDescent="0.35">
      <c r="A2646" t="s">
        <v>5401</v>
      </c>
      <c r="B2646">
        <v>935732733</v>
      </c>
      <c r="C2646">
        <v>49</v>
      </c>
      <c r="D2646" s="1">
        <v>26808.75</v>
      </c>
      <c r="E2646" t="s">
        <v>11</v>
      </c>
      <c r="F2646" t="s">
        <v>1151</v>
      </c>
      <c r="G2646" t="s">
        <v>2416</v>
      </c>
      <c r="H2646" s="3">
        <v>573777.99239999999</v>
      </c>
      <c r="I2646" s="3">
        <v>125427.1382</v>
      </c>
      <c r="J2646" t="s">
        <v>5402</v>
      </c>
    </row>
    <row r="2647" spans="1:10" x14ac:dyDescent="0.35">
      <c r="A2647" t="s">
        <v>5403</v>
      </c>
      <c r="B2647">
        <v>171010784</v>
      </c>
      <c r="C2647">
        <v>65</v>
      </c>
      <c r="D2647" s="1">
        <v>20964.75</v>
      </c>
      <c r="E2647" t="s">
        <v>11</v>
      </c>
      <c r="F2647" t="s">
        <v>217</v>
      </c>
      <c r="G2647" t="s">
        <v>2416</v>
      </c>
      <c r="H2647" s="3">
        <v>482897.72759999998</v>
      </c>
      <c r="I2647" s="3">
        <v>83147.953099999999</v>
      </c>
      <c r="J2647" t="s">
        <v>5404</v>
      </c>
    </row>
    <row r="2648" spans="1:10" x14ac:dyDescent="0.35">
      <c r="A2648" t="s">
        <v>5405</v>
      </c>
      <c r="B2648">
        <v>451149977</v>
      </c>
      <c r="C2648">
        <v>80</v>
      </c>
      <c r="D2648" s="1">
        <v>15486</v>
      </c>
      <c r="E2648" t="s">
        <v>11</v>
      </c>
      <c r="F2648" t="s">
        <v>668</v>
      </c>
      <c r="G2648" t="s">
        <v>2416</v>
      </c>
      <c r="H2648" s="3">
        <v>3515972.5597999999</v>
      </c>
      <c r="I2648" s="3">
        <v>1173793.9161</v>
      </c>
      <c r="J2648" t="s">
        <v>5406</v>
      </c>
    </row>
    <row r="2649" spans="1:10" x14ac:dyDescent="0.35">
      <c r="A2649" t="s">
        <v>5407</v>
      </c>
      <c r="B2649">
        <v>962644542</v>
      </c>
      <c r="C2649">
        <v>70</v>
      </c>
      <c r="D2649" s="1">
        <v>19138.5</v>
      </c>
      <c r="E2649" t="s">
        <v>11</v>
      </c>
      <c r="F2649" t="s">
        <v>229</v>
      </c>
      <c r="G2649" t="s">
        <v>2416</v>
      </c>
      <c r="H2649" s="3">
        <v>1058173.9025000001</v>
      </c>
      <c r="I2649" s="3">
        <v>249583.08600000001</v>
      </c>
      <c r="J2649" t="s">
        <v>5408</v>
      </c>
    </row>
    <row r="2650" spans="1:10" x14ac:dyDescent="0.35">
      <c r="A2650" t="s">
        <v>5409</v>
      </c>
      <c r="B2650">
        <v>629323798</v>
      </c>
      <c r="C2650">
        <v>72</v>
      </c>
      <c r="D2650" s="1">
        <v>18408</v>
      </c>
      <c r="E2650" t="s">
        <v>11</v>
      </c>
      <c r="F2650" t="s">
        <v>905</v>
      </c>
      <c r="G2650" t="s">
        <v>2247</v>
      </c>
      <c r="H2650" s="3">
        <v>52569.960599999999</v>
      </c>
      <c r="I2650" s="3">
        <v>11574.0093</v>
      </c>
      <c r="J2650" t="s">
        <v>5410</v>
      </c>
    </row>
    <row r="2651" spans="1:10" x14ac:dyDescent="0.35">
      <c r="A2651" t="s">
        <v>5411</v>
      </c>
      <c r="B2651">
        <v>468197885</v>
      </c>
      <c r="C2651">
        <v>54</v>
      </c>
      <c r="D2651" s="1">
        <v>24982.5</v>
      </c>
      <c r="E2651" t="s">
        <v>11</v>
      </c>
      <c r="F2651" t="s">
        <v>514</v>
      </c>
      <c r="G2651" t="s">
        <v>2247</v>
      </c>
      <c r="H2651" s="3">
        <v>1291352.7411</v>
      </c>
      <c r="I2651" s="3">
        <v>431733.98849999998</v>
      </c>
      <c r="J2651" t="s">
        <v>5412</v>
      </c>
    </row>
    <row r="2652" spans="1:10" x14ac:dyDescent="0.35">
      <c r="A2652" t="s">
        <v>5413</v>
      </c>
      <c r="B2652">
        <v>126955197</v>
      </c>
      <c r="C2652">
        <v>70</v>
      </c>
      <c r="D2652" s="1">
        <v>19138.5</v>
      </c>
      <c r="E2652" t="s">
        <v>11</v>
      </c>
      <c r="F2652" t="s">
        <v>1017</v>
      </c>
      <c r="G2652" t="s">
        <v>2247</v>
      </c>
      <c r="H2652" s="3">
        <v>672708.90269999998</v>
      </c>
      <c r="I2652" s="3">
        <v>92280.4712</v>
      </c>
      <c r="J2652" t="s">
        <v>5414</v>
      </c>
    </row>
    <row r="2653" spans="1:10" x14ac:dyDescent="0.35">
      <c r="A2653" t="s">
        <v>5415</v>
      </c>
      <c r="B2653">
        <v>804272743</v>
      </c>
      <c r="C2653">
        <v>64</v>
      </c>
      <c r="D2653" s="1">
        <v>21330</v>
      </c>
      <c r="E2653" t="s">
        <v>11</v>
      </c>
      <c r="F2653" t="s">
        <v>1432</v>
      </c>
      <c r="G2653" t="s">
        <v>2247</v>
      </c>
      <c r="H2653" s="3">
        <v>676238.74159999995</v>
      </c>
      <c r="I2653" s="3">
        <v>333242.64909999998</v>
      </c>
      <c r="J2653" t="s">
        <v>5416</v>
      </c>
    </row>
    <row r="2654" spans="1:10" x14ac:dyDescent="0.35">
      <c r="A2654" t="s">
        <v>5417</v>
      </c>
      <c r="B2654">
        <v>646448345</v>
      </c>
      <c r="C2654">
        <v>50</v>
      </c>
      <c r="D2654" s="1">
        <v>26443.5</v>
      </c>
      <c r="E2654" t="s">
        <v>11</v>
      </c>
      <c r="F2654" t="s">
        <v>115</v>
      </c>
      <c r="G2654" t="s">
        <v>2247</v>
      </c>
      <c r="H2654" s="3">
        <v>1453804.3149000001</v>
      </c>
      <c r="I2654" s="3">
        <v>378382.04200000002</v>
      </c>
      <c r="J2654" t="s">
        <v>5418</v>
      </c>
    </row>
    <row r="2655" spans="1:10" x14ac:dyDescent="0.35">
      <c r="A2655" t="s">
        <v>5419</v>
      </c>
      <c r="B2655">
        <v>467206461</v>
      </c>
      <c r="C2655">
        <v>48</v>
      </c>
      <c r="D2655" s="1">
        <v>27174</v>
      </c>
      <c r="E2655" t="s">
        <v>11</v>
      </c>
      <c r="F2655" t="s">
        <v>406</v>
      </c>
      <c r="G2655" t="s">
        <v>2247</v>
      </c>
      <c r="H2655" s="3">
        <v>1599208.3126000001</v>
      </c>
      <c r="I2655" s="3">
        <v>351435.77799999999</v>
      </c>
      <c r="J2655" t="s">
        <v>5420</v>
      </c>
    </row>
    <row r="2656" spans="1:10" x14ac:dyDescent="0.35">
      <c r="A2656" t="s">
        <v>5421</v>
      </c>
      <c r="B2656">
        <v>873700581</v>
      </c>
      <c r="C2656">
        <v>30</v>
      </c>
      <c r="D2656" s="1">
        <v>33748.5</v>
      </c>
      <c r="E2656" t="s">
        <v>11</v>
      </c>
      <c r="F2656" t="s">
        <v>482</v>
      </c>
      <c r="G2656" t="s">
        <v>2247</v>
      </c>
      <c r="H2656" s="3">
        <v>370769.9424</v>
      </c>
      <c r="I2656" s="3">
        <v>287852.30070000002</v>
      </c>
      <c r="J2656" t="s">
        <v>5422</v>
      </c>
    </row>
    <row r="2657" spans="1:10" x14ac:dyDescent="0.35">
      <c r="A2657" t="s">
        <v>5423</v>
      </c>
      <c r="B2657">
        <v>683793376</v>
      </c>
      <c r="C2657">
        <v>56</v>
      </c>
      <c r="D2657" s="1">
        <v>24252</v>
      </c>
      <c r="E2657" t="s">
        <v>11</v>
      </c>
      <c r="F2657" t="s">
        <v>390</v>
      </c>
      <c r="G2657" t="s">
        <v>2247</v>
      </c>
      <c r="H2657" s="3">
        <v>199877.04180000001</v>
      </c>
      <c r="I2657" s="3">
        <v>91210.556700000001</v>
      </c>
      <c r="J2657" t="s">
        <v>5424</v>
      </c>
    </row>
    <row r="2658" spans="1:10" x14ac:dyDescent="0.35">
      <c r="A2658" t="s">
        <v>5425</v>
      </c>
      <c r="B2658">
        <v>20886327</v>
      </c>
      <c r="C2658">
        <v>76</v>
      </c>
      <c r="D2658" s="1">
        <v>16947</v>
      </c>
      <c r="E2658" t="s">
        <v>11</v>
      </c>
      <c r="F2658" t="s">
        <v>16</v>
      </c>
      <c r="G2658" t="s">
        <v>2247</v>
      </c>
      <c r="H2658" s="3">
        <v>814077.78359999997</v>
      </c>
      <c r="I2658" s="3">
        <v>115318.7006</v>
      </c>
      <c r="J2658" t="s">
        <v>5426</v>
      </c>
    </row>
    <row r="2659" spans="1:10" x14ac:dyDescent="0.35">
      <c r="A2659" t="s">
        <v>5427</v>
      </c>
      <c r="B2659">
        <v>578101395</v>
      </c>
      <c r="C2659">
        <v>28</v>
      </c>
      <c r="D2659" s="1">
        <v>34479</v>
      </c>
      <c r="E2659" t="s">
        <v>11</v>
      </c>
      <c r="F2659" t="s">
        <v>350</v>
      </c>
      <c r="G2659" t="s">
        <v>2247</v>
      </c>
      <c r="H2659" s="3">
        <v>60424.783799999997</v>
      </c>
      <c r="I2659" s="3">
        <v>13030.736000000001</v>
      </c>
      <c r="J2659" t="s">
        <v>5428</v>
      </c>
    </row>
    <row r="2660" spans="1:10" x14ac:dyDescent="0.35">
      <c r="A2660" t="s">
        <v>5429</v>
      </c>
      <c r="B2660">
        <v>282505659</v>
      </c>
      <c r="C2660">
        <v>18</v>
      </c>
      <c r="D2660" s="1">
        <v>38131.5</v>
      </c>
      <c r="E2660" t="s">
        <v>11</v>
      </c>
      <c r="F2660" t="s">
        <v>22</v>
      </c>
      <c r="G2660" t="s">
        <v>2247</v>
      </c>
      <c r="H2660" s="3">
        <v>659353.32310000004</v>
      </c>
      <c r="I2660" s="3">
        <v>84035.227499999994</v>
      </c>
      <c r="J2660" t="s">
        <v>5430</v>
      </c>
    </row>
    <row r="2661" spans="1:10" x14ac:dyDescent="0.35">
      <c r="A2661" t="s">
        <v>5431</v>
      </c>
      <c r="B2661">
        <v>48927497</v>
      </c>
      <c r="C2661">
        <v>30</v>
      </c>
      <c r="D2661" s="1">
        <v>33748.5</v>
      </c>
      <c r="E2661" t="s">
        <v>11</v>
      </c>
      <c r="F2661" t="s">
        <v>373</v>
      </c>
      <c r="G2661" t="s">
        <v>2247</v>
      </c>
      <c r="H2661" s="3">
        <v>386551.7536</v>
      </c>
      <c r="I2661" s="3">
        <v>190855.0477</v>
      </c>
      <c r="J2661" t="s">
        <v>5432</v>
      </c>
    </row>
    <row r="2662" spans="1:10" x14ac:dyDescent="0.35">
      <c r="A2662" t="s">
        <v>5433</v>
      </c>
      <c r="B2662">
        <v>448953982</v>
      </c>
      <c r="C2662">
        <v>35</v>
      </c>
      <c r="D2662" s="1">
        <v>31922.25</v>
      </c>
      <c r="E2662" t="s">
        <v>11</v>
      </c>
      <c r="F2662" t="s">
        <v>1186</v>
      </c>
      <c r="G2662" t="s">
        <v>2247</v>
      </c>
      <c r="H2662" s="3">
        <v>469038.875</v>
      </c>
      <c r="I2662" s="3">
        <v>98288.146299999993</v>
      </c>
      <c r="J2662" t="s">
        <v>5434</v>
      </c>
    </row>
    <row r="2663" spans="1:10" x14ac:dyDescent="0.35">
      <c r="A2663" t="s">
        <v>5435</v>
      </c>
      <c r="B2663">
        <v>313980008</v>
      </c>
      <c r="C2663">
        <v>24</v>
      </c>
      <c r="D2663" s="1">
        <v>35940</v>
      </c>
      <c r="E2663" t="s">
        <v>11</v>
      </c>
      <c r="F2663" t="s">
        <v>810</v>
      </c>
      <c r="G2663" t="s">
        <v>2247</v>
      </c>
      <c r="H2663" s="3">
        <v>47024.477800000001</v>
      </c>
      <c r="I2663" s="3">
        <v>24784.6659</v>
      </c>
      <c r="J2663" t="s">
        <v>5436</v>
      </c>
    </row>
    <row r="2664" spans="1:10" x14ac:dyDescent="0.35">
      <c r="A2664" t="s">
        <v>5437</v>
      </c>
      <c r="B2664">
        <v>765691385</v>
      </c>
      <c r="C2664">
        <v>47</v>
      </c>
      <c r="D2664" s="1">
        <v>27539.25</v>
      </c>
      <c r="E2664" t="s">
        <v>11</v>
      </c>
      <c r="F2664" t="s">
        <v>253</v>
      </c>
      <c r="G2664" t="s">
        <v>2247</v>
      </c>
      <c r="H2664" s="3">
        <v>481590.33</v>
      </c>
      <c r="I2664" s="3">
        <v>161043.8064</v>
      </c>
      <c r="J2664" t="s">
        <v>5438</v>
      </c>
    </row>
    <row r="2665" spans="1:10" x14ac:dyDescent="0.35">
      <c r="A2665" t="s">
        <v>3430</v>
      </c>
      <c r="B2665">
        <v>296436568</v>
      </c>
      <c r="C2665">
        <v>46</v>
      </c>
      <c r="D2665" s="1">
        <v>27904.5</v>
      </c>
      <c r="E2665" t="s">
        <v>11</v>
      </c>
      <c r="F2665" t="s">
        <v>968</v>
      </c>
      <c r="G2665" t="s">
        <v>2247</v>
      </c>
      <c r="H2665" s="3">
        <v>41200.183299999997</v>
      </c>
      <c r="I2665" s="3">
        <v>24639.3253</v>
      </c>
      <c r="J2665" t="s">
        <v>5439</v>
      </c>
    </row>
    <row r="2666" spans="1:10" x14ac:dyDescent="0.35">
      <c r="A2666" t="s">
        <v>5440</v>
      </c>
      <c r="B2666">
        <v>710014359</v>
      </c>
      <c r="C2666">
        <v>40</v>
      </c>
      <c r="D2666" s="1">
        <v>30096</v>
      </c>
      <c r="E2666" t="s">
        <v>11</v>
      </c>
      <c r="F2666" t="s">
        <v>175</v>
      </c>
      <c r="G2666" t="s">
        <v>2247</v>
      </c>
      <c r="H2666" s="3">
        <v>113708.6482</v>
      </c>
      <c r="I2666" s="3">
        <v>47228.754800000002</v>
      </c>
      <c r="J2666" t="s">
        <v>5441</v>
      </c>
    </row>
    <row r="2667" spans="1:10" x14ac:dyDescent="0.35">
      <c r="A2667" t="s">
        <v>5442</v>
      </c>
      <c r="B2667">
        <v>920922693</v>
      </c>
      <c r="C2667">
        <v>67</v>
      </c>
      <c r="D2667" s="1">
        <v>20234.25</v>
      </c>
      <c r="E2667" t="s">
        <v>11</v>
      </c>
      <c r="F2667" t="s">
        <v>95</v>
      </c>
      <c r="G2667" t="s">
        <v>2247</v>
      </c>
      <c r="H2667" s="3">
        <v>434860.50349999999</v>
      </c>
      <c r="I2667" s="3">
        <v>85768.713099999994</v>
      </c>
      <c r="J2667" t="s">
        <v>5443</v>
      </c>
    </row>
    <row r="2668" spans="1:10" x14ac:dyDescent="0.35">
      <c r="A2668" t="s">
        <v>5444</v>
      </c>
      <c r="B2668">
        <v>730137715</v>
      </c>
      <c r="C2668">
        <v>52</v>
      </c>
      <c r="D2668" s="1">
        <v>25713</v>
      </c>
      <c r="E2668" t="s">
        <v>11</v>
      </c>
      <c r="F2668" t="s">
        <v>263</v>
      </c>
      <c r="G2668" t="s">
        <v>2247</v>
      </c>
      <c r="H2668" s="3">
        <v>3386869.4081000001</v>
      </c>
      <c r="I2668" s="3">
        <v>741795.45360000001</v>
      </c>
      <c r="J2668" t="s">
        <v>5445</v>
      </c>
    </row>
    <row r="2669" spans="1:10" x14ac:dyDescent="0.35">
      <c r="A2669" t="s">
        <v>5446</v>
      </c>
      <c r="B2669">
        <v>376006012</v>
      </c>
      <c r="C2669">
        <v>53</v>
      </c>
      <c r="D2669" s="1">
        <v>25347.75</v>
      </c>
      <c r="E2669" t="s">
        <v>11</v>
      </c>
      <c r="F2669" t="s">
        <v>344</v>
      </c>
      <c r="G2669" t="s">
        <v>2247</v>
      </c>
      <c r="H2669" s="3">
        <v>254964.46280000001</v>
      </c>
      <c r="I2669" s="3">
        <v>127643.2616</v>
      </c>
      <c r="J2669" t="s">
        <v>5447</v>
      </c>
    </row>
    <row r="2670" spans="1:10" x14ac:dyDescent="0.35">
      <c r="A2670" t="s">
        <v>5448</v>
      </c>
      <c r="B2670">
        <v>870702609</v>
      </c>
      <c r="C2670">
        <v>25</v>
      </c>
      <c r="D2670" s="1">
        <v>35574.75</v>
      </c>
      <c r="E2670" t="s">
        <v>11</v>
      </c>
      <c r="F2670" t="s">
        <v>338</v>
      </c>
      <c r="G2670" t="s">
        <v>2247</v>
      </c>
      <c r="H2670" s="3">
        <v>188758.85010000001</v>
      </c>
      <c r="I2670" s="3">
        <v>105704.95600000001</v>
      </c>
      <c r="J2670" t="s">
        <v>5449</v>
      </c>
    </row>
    <row r="2671" spans="1:10" x14ac:dyDescent="0.35">
      <c r="A2671" t="s">
        <v>1566</v>
      </c>
      <c r="B2671">
        <v>255923617</v>
      </c>
      <c r="C2671">
        <v>78</v>
      </c>
      <c r="D2671" s="1">
        <v>16216.5</v>
      </c>
      <c r="E2671" t="s">
        <v>11</v>
      </c>
      <c r="F2671" t="s">
        <v>250</v>
      </c>
      <c r="G2671" t="s">
        <v>2247</v>
      </c>
      <c r="H2671" s="3">
        <v>1579332.6655999999</v>
      </c>
      <c r="I2671" s="3">
        <v>136808.43470000001</v>
      </c>
      <c r="J2671" t="s">
        <v>5450</v>
      </c>
    </row>
    <row r="2672" spans="1:10" x14ac:dyDescent="0.35">
      <c r="A2672" t="s">
        <v>5451</v>
      </c>
      <c r="B2672">
        <v>381009187</v>
      </c>
      <c r="C2672">
        <v>62</v>
      </c>
      <c r="D2672" s="1">
        <v>22060.5</v>
      </c>
      <c r="E2672" t="s">
        <v>11</v>
      </c>
      <c r="F2672" t="s">
        <v>133</v>
      </c>
      <c r="G2672" t="s">
        <v>2247</v>
      </c>
      <c r="H2672" s="3">
        <v>2500209.6905999999</v>
      </c>
      <c r="I2672" s="3">
        <v>755271.67740000004</v>
      </c>
      <c r="J2672" t="s">
        <v>316</v>
      </c>
    </row>
    <row r="2673" spans="1:10" x14ac:dyDescent="0.35">
      <c r="A2673" t="s">
        <v>5452</v>
      </c>
      <c r="B2673">
        <v>187814829</v>
      </c>
      <c r="C2673">
        <v>28</v>
      </c>
      <c r="D2673" s="1">
        <v>34479</v>
      </c>
      <c r="E2673" t="s">
        <v>11</v>
      </c>
      <c r="F2673" t="s">
        <v>456</v>
      </c>
      <c r="G2673" t="s">
        <v>2247</v>
      </c>
      <c r="H2673" s="3">
        <v>758957.49600000004</v>
      </c>
      <c r="I2673" s="3">
        <v>205332.5007</v>
      </c>
      <c r="J2673" t="s">
        <v>5453</v>
      </c>
    </row>
    <row r="2674" spans="1:10" x14ac:dyDescent="0.35">
      <c r="A2674" t="s">
        <v>5454</v>
      </c>
      <c r="B2674">
        <v>838077984</v>
      </c>
      <c r="C2674">
        <v>32</v>
      </c>
      <c r="D2674" s="1">
        <v>33018</v>
      </c>
      <c r="E2674" t="s">
        <v>11</v>
      </c>
      <c r="F2674" t="s">
        <v>147</v>
      </c>
      <c r="G2674" t="s">
        <v>2247</v>
      </c>
      <c r="H2674" s="3">
        <v>66767.019199999995</v>
      </c>
      <c r="I2674" s="3">
        <v>26633.868900000001</v>
      </c>
      <c r="J2674" t="s">
        <v>5455</v>
      </c>
    </row>
    <row r="2675" spans="1:10" x14ac:dyDescent="0.35">
      <c r="A2675" t="s">
        <v>5456</v>
      </c>
      <c r="B2675">
        <v>657148323</v>
      </c>
      <c r="C2675">
        <v>37</v>
      </c>
      <c r="D2675" s="1">
        <v>31191.75</v>
      </c>
      <c r="E2675" t="s">
        <v>11</v>
      </c>
      <c r="F2675" t="s">
        <v>36</v>
      </c>
      <c r="G2675" t="s">
        <v>2247</v>
      </c>
      <c r="H2675" s="3">
        <v>107267.6076</v>
      </c>
      <c r="I2675" s="3">
        <v>108934.0865</v>
      </c>
      <c r="J2675" t="s">
        <v>5457</v>
      </c>
    </row>
    <row r="2676" spans="1:10" x14ac:dyDescent="0.35">
      <c r="A2676" t="s">
        <v>5458</v>
      </c>
      <c r="B2676">
        <v>311948849</v>
      </c>
      <c r="C2676">
        <v>81</v>
      </c>
      <c r="D2676" s="1">
        <v>15120.75</v>
      </c>
      <c r="E2676" t="s">
        <v>11</v>
      </c>
      <c r="F2676" t="s">
        <v>87</v>
      </c>
      <c r="G2676" t="s">
        <v>2247</v>
      </c>
      <c r="H2676" s="3">
        <v>945239.65989999997</v>
      </c>
      <c r="I2676" s="3">
        <v>110143.8838</v>
      </c>
      <c r="J2676" t="s">
        <v>5459</v>
      </c>
    </row>
    <row r="2677" spans="1:10" x14ac:dyDescent="0.35">
      <c r="A2677" t="s">
        <v>5460</v>
      </c>
      <c r="B2677">
        <v>612985364</v>
      </c>
      <c r="C2677">
        <v>20</v>
      </c>
      <c r="D2677" s="1">
        <v>37401</v>
      </c>
      <c r="E2677" t="s">
        <v>11</v>
      </c>
      <c r="F2677" t="s">
        <v>1233</v>
      </c>
      <c r="G2677" t="s">
        <v>2247</v>
      </c>
      <c r="H2677" s="3">
        <v>132877.0165</v>
      </c>
      <c r="I2677" s="3">
        <v>106041.07</v>
      </c>
      <c r="J2677" t="s">
        <v>5461</v>
      </c>
    </row>
    <row r="2678" spans="1:10" x14ac:dyDescent="0.35">
      <c r="A2678" t="s">
        <v>5462</v>
      </c>
      <c r="B2678">
        <v>33068496</v>
      </c>
      <c r="C2678">
        <v>26</v>
      </c>
      <c r="D2678" s="1">
        <v>35209.5</v>
      </c>
      <c r="E2678" t="s">
        <v>11</v>
      </c>
      <c r="F2678" t="s">
        <v>593</v>
      </c>
      <c r="G2678" t="s">
        <v>2247</v>
      </c>
      <c r="H2678" s="3">
        <v>105060.5484</v>
      </c>
      <c r="I2678" s="3">
        <v>24374.047200000001</v>
      </c>
      <c r="J2678" t="s">
        <v>5463</v>
      </c>
    </row>
    <row r="2679" spans="1:10" x14ac:dyDescent="0.35">
      <c r="A2679" t="s">
        <v>5464</v>
      </c>
      <c r="B2679">
        <v>109535553</v>
      </c>
      <c r="C2679">
        <v>17</v>
      </c>
      <c r="D2679" s="1">
        <v>38496.75</v>
      </c>
      <c r="E2679" t="s">
        <v>11</v>
      </c>
      <c r="F2679" t="s">
        <v>160</v>
      </c>
      <c r="G2679" t="s">
        <v>2247</v>
      </c>
      <c r="H2679" s="3">
        <v>1102563.1655999999</v>
      </c>
      <c r="I2679" s="3">
        <v>239807.48850000001</v>
      </c>
      <c r="J2679" t="s">
        <v>5465</v>
      </c>
    </row>
    <row r="2680" spans="1:10" x14ac:dyDescent="0.35">
      <c r="A2680" t="s">
        <v>5466</v>
      </c>
      <c r="B2680">
        <v>335764779</v>
      </c>
      <c r="C2680">
        <v>79</v>
      </c>
      <c r="D2680" s="1">
        <v>15851.25</v>
      </c>
      <c r="E2680" t="s">
        <v>11</v>
      </c>
      <c r="F2680" t="s">
        <v>1030</v>
      </c>
      <c r="G2680" t="s">
        <v>2247</v>
      </c>
      <c r="H2680" s="3">
        <v>390386.42810000002</v>
      </c>
      <c r="I2680" s="3">
        <v>181221.48929999999</v>
      </c>
      <c r="J2680" t="s">
        <v>5467</v>
      </c>
    </row>
    <row r="2681" spans="1:10" x14ac:dyDescent="0.35">
      <c r="A2681" t="s">
        <v>5468</v>
      </c>
      <c r="B2681">
        <v>167132802</v>
      </c>
      <c r="C2681">
        <v>56</v>
      </c>
      <c r="D2681" s="1">
        <v>24252</v>
      </c>
      <c r="E2681" t="s">
        <v>11</v>
      </c>
      <c r="F2681" t="s">
        <v>87</v>
      </c>
      <c r="G2681" t="s">
        <v>2247</v>
      </c>
      <c r="H2681" s="3">
        <v>396706.91840000002</v>
      </c>
      <c r="I2681" s="3">
        <v>55588.556900000003</v>
      </c>
      <c r="J2681" t="s">
        <v>5469</v>
      </c>
    </row>
    <row r="2682" spans="1:10" x14ac:dyDescent="0.35">
      <c r="A2682" t="s">
        <v>5470</v>
      </c>
      <c r="B2682">
        <v>782587147</v>
      </c>
      <c r="C2682">
        <v>20</v>
      </c>
      <c r="D2682" s="1">
        <v>37401</v>
      </c>
      <c r="E2682" t="s">
        <v>11</v>
      </c>
      <c r="F2682" t="s">
        <v>676</v>
      </c>
      <c r="G2682" t="s">
        <v>2247</v>
      </c>
      <c r="H2682" s="3">
        <v>504109.23879999999</v>
      </c>
      <c r="I2682" s="3">
        <v>287822.3702</v>
      </c>
      <c r="J2682" t="s">
        <v>301</v>
      </c>
    </row>
    <row r="2683" spans="1:10" x14ac:dyDescent="0.35">
      <c r="A2683" t="s">
        <v>5471</v>
      </c>
      <c r="B2683">
        <v>559812951</v>
      </c>
      <c r="C2683">
        <v>29</v>
      </c>
      <c r="D2683" s="1">
        <v>34113.75</v>
      </c>
      <c r="E2683" t="s">
        <v>11</v>
      </c>
      <c r="F2683" t="s">
        <v>514</v>
      </c>
      <c r="G2683" t="s">
        <v>2247</v>
      </c>
      <c r="H2683" s="3">
        <v>1003245.9456</v>
      </c>
      <c r="I2683" s="3">
        <v>189291.68780000001</v>
      </c>
      <c r="J2683" t="s">
        <v>5472</v>
      </c>
    </row>
    <row r="2684" spans="1:10" x14ac:dyDescent="0.35">
      <c r="A2684" t="s">
        <v>5343</v>
      </c>
      <c r="B2684">
        <v>994337960</v>
      </c>
      <c r="C2684">
        <v>38</v>
      </c>
      <c r="D2684" s="1">
        <v>30826.5</v>
      </c>
      <c r="E2684" t="s">
        <v>11</v>
      </c>
      <c r="F2684" t="s">
        <v>331</v>
      </c>
      <c r="G2684" t="s">
        <v>2247</v>
      </c>
      <c r="H2684" s="3">
        <v>163906.2328</v>
      </c>
      <c r="I2684" s="3">
        <v>61999.314200000001</v>
      </c>
      <c r="J2684" t="s">
        <v>5473</v>
      </c>
    </row>
    <row r="2685" spans="1:10" x14ac:dyDescent="0.35">
      <c r="A2685" t="s">
        <v>5474</v>
      </c>
      <c r="B2685">
        <v>646242159</v>
      </c>
      <c r="C2685">
        <v>70</v>
      </c>
      <c r="D2685" s="1">
        <v>19138.5</v>
      </c>
      <c r="E2685" t="s">
        <v>11</v>
      </c>
      <c r="F2685" t="s">
        <v>953</v>
      </c>
      <c r="G2685" t="s">
        <v>2247</v>
      </c>
      <c r="H2685" s="3">
        <v>802754.77469999995</v>
      </c>
      <c r="I2685" s="3">
        <v>378828.09590000001</v>
      </c>
      <c r="J2685" t="s">
        <v>5475</v>
      </c>
    </row>
    <row r="2686" spans="1:10" x14ac:dyDescent="0.35">
      <c r="A2686" t="s">
        <v>5476</v>
      </c>
      <c r="B2686">
        <v>330193537</v>
      </c>
      <c r="C2686">
        <v>22</v>
      </c>
      <c r="D2686" s="1">
        <v>36670.5</v>
      </c>
      <c r="E2686" t="s">
        <v>11</v>
      </c>
      <c r="F2686" t="s">
        <v>214</v>
      </c>
      <c r="G2686" t="s">
        <v>2247</v>
      </c>
      <c r="H2686" s="3">
        <v>1035073.8355</v>
      </c>
      <c r="I2686" s="3">
        <v>299398.96909999999</v>
      </c>
      <c r="J2686" t="s">
        <v>3294</v>
      </c>
    </row>
    <row r="2687" spans="1:10" x14ac:dyDescent="0.35">
      <c r="A2687" t="s">
        <v>5477</v>
      </c>
      <c r="B2687">
        <v>929633638</v>
      </c>
      <c r="C2687">
        <v>49</v>
      </c>
      <c r="D2687" s="1">
        <v>26808.75</v>
      </c>
      <c r="E2687" t="s">
        <v>11</v>
      </c>
      <c r="F2687" t="s">
        <v>290</v>
      </c>
      <c r="G2687" t="s">
        <v>2247</v>
      </c>
      <c r="H2687" s="3">
        <v>684295.04879999999</v>
      </c>
      <c r="I2687" s="3">
        <v>534461.09400000004</v>
      </c>
      <c r="J2687" t="s">
        <v>5478</v>
      </c>
    </row>
    <row r="2688" spans="1:10" x14ac:dyDescent="0.35">
      <c r="A2688" t="s">
        <v>5479</v>
      </c>
      <c r="B2688">
        <v>872154878</v>
      </c>
      <c r="C2688">
        <v>77</v>
      </c>
      <c r="D2688" s="1">
        <v>16581.75</v>
      </c>
      <c r="E2688" t="s">
        <v>11</v>
      </c>
      <c r="F2688" t="s">
        <v>326</v>
      </c>
      <c r="G2688" t="s">
        <v>2247</v>
      </c>
      <c r="H2688" s="3">
        <v>238663.82750000001</v>
      </c>
      <c r="I2688" s="3">
        <v>128275.2506</v>
      </c>
      <c r="J2688" t="s">
        <v>5480</v>
      </c>
    </row>
    <row r="2689" spans="1:10" x14ac:dyDescent="0.35">
      <c r="A2689" t="s">
        <v>5481</v>
      </c>
      <c r="B2689">
        <v>946827741</v>
      </c>
      <c r="C2689">
        <v>56</v>
      </c>
      <c r="D2689" s="1">
        <v>24252</v>
      </c>
      <c r="E2689" t="s">
        <v>11</v>
      </c>
      <c r="F2689" t="s">
        <v>78</v>
      </c>
      <c r="G2689" t="s">
        <v>2247</v>
      </c>
      <c r="H2689" s="3">
        <v>175002.72200000001</v>
      </c>
      <c r="I2689" s="3">
        <v>69377.166100000002</v>
      </c>
      <c r="J2689" t="s">
        <v>5482</v>
      </c>
    </row>
    <row r="2690" spans="1:10" x14ac:dyDescent="0.35">
      <c r="A2690" t="s">
        <v>5483</v>
      </c>
      <c r="B2690">
        <v>692276307</v>
      </c>
      <c r="C2690">
        <v>64</v>
      </c>
      <c r="D2690" s="1">
        <v>21330</v>
      </c>
      <c r="E2690" t="s">
        <v>11</v>
      </c>
      <c r="F2690" t="s">
        <v>1104</v>
      </c>
      <c r="G2690" t="s">
        <v>2247</v>
      </c>
      <c r="H2690" s="3">
        <v>1553374.7797999999</v>
      </c>
      <c r="I2690" s="3">
        <v>354627.0331</v>
      </c>
      <c r="J2690" t="s">
        <v>5484</v>
      </c>
    </row>
    <row r="2691" spans="1:10" x14ac:dyDescent="0.35">
      <c r="A2691" t="s">
        <v>5485</v>
      </c>
      <c r="B2691">
        <v>531403976</v>
      </c>
      <c r="C2691">
        <v>83</v>
      </c>
      <c r="D2691" s="1">
        <v>14390.25</v>
      </c>
      <c r="E2691" t="s">
        <v>11</v>
      </c>
      <c r="F2691" t="s">
        <v>651</v>
      </c>
      <c r="G2691" t="s">
        <v>2247</v>
      </c>
      <c r="H2691" s="3">
        <v>197430.3824</v>
      </c>
      <c r="I2691" s="3">
        <v>43028.209799999997</v>
      </c>
      <c r="J2691" t="s">
        <v>5486</v>
      </c>
    </row>
    <row r="2692" spans="1:10" x14ac:dyDescent="0.35">
      <c r="A2692" t="s">
        <v>5487</v>
      </c>
      <c r="B2692">
        <v>227761274</v>
      </c>
      <c r="C2692">
        <v>41</v>
      </c>
      <c r="D2692" s="1">
        <v>29730.75</v>
      </c>
      <c r="E2692" t="s">
        <v>11</v>
      </c>
      <c r="F2692" t="s">
        <v>315</v>
      </c>
      <c r="G2692" t="s">
        <v>2247</v>
      </c>
      <c r="H2692" s="3">
        <v>1070891.8248000001</v>
      </c>
      <c r="I2692" s="3">
        <v>571703.24990000005</v>
      </c>
      <c r="J2692" t="s">
        <v>5488</v>
      </c>
    </row>
    <row r="2693" spans="1:10" x14ac:dyDescent="0.35">
      <c r="A2693" t="s">
        <v>5489</v>
      </c>
      <c r="B2693">
        <v>704257334</v>
      </c>
      <c r="C2693">
        <v>75</v>
      </c>
      <c r="D2693" s="1">
        <v>17312.25</v>
      </c>
      <c r="E2693" t="s">
        <v>11</v>
      </c>
      <c r="F2693" t="s">
        <v>733</v>
      </c>
      <c r="G2693" t="s">
        <v>2247</v>
      </c>
      <c r="H2693" s="3">
        <v>1070053.5824</v>
      </c>
      <c r="I2693" s="3">
        <v>173348.68030000001</v>
      </c>
      <c r="J2693" t="s">
        <v>5490</v>
      </c>
    </row>
    <row r="2694" spans="1:10" x14ac:dyDescent="0.35">
      <c r="A2694" t="s">
        <v>5491</v>
      </c>
      <c r="B2694">
        <v>783794493</v>
      </c>
      <c r="C2694">
        <v>73</v>
      </c>
      <c r="D2694" s="1">
        <v>18042.75</v>
      </c>
      <c r="E2694" t="s">
        <v>11</v>
      </c>
      <c r="F2694" t="s">
        <v>150</v>
      </c>
      <c r="G2694" t="s">
        <v>2247</v>
      </c>
      <c r="H2694" s="3">
        <v>981961.69149999996</v>
      </c>
      <c r="I2694" s="3">
        <v>341623.64730000001</v>
      </c>
      <c r="J2694" t="s">
        <v>5492</v>
      </c>
    </row>
    <row r="2695" spans="1:10" x14ac:dyDescent="0.35">
      <c r="A2695" t="s">
        <v>5493</v>
      </c>
      <c r="B2695">
        <v>543703287</v>
      </c>
      <c r="C2695">
        <v>49</v>
      </c>
      <c r="D2695" s="1">
        <v>26808.75</v>
      </c>
      <c r="E2695" t="s">
        <v>11</v>
      </c>
      <c r="F2695" t="s">
        <v>1017</v>
      </c>
      <c r="G2695" t="s">
        <v>2247</v>
      </c>
      <c r="H2695" s="3">
        <v>1029891.9638</v>
      </c>
      <c r="I2695" s="3">
        <v>368131.5956</v>
      </c>
      <c r="J2695" t="s">
        <v>5494</v>
      </c>
    </row>
    <row r="2696" spans="1:10" x14ac:dyDescent="0.35">
      <c r="A2696" t="s">
        <v>5495</v>
      </c>
      <c r="B2696">
        <v>622899729</v>
      </c>
      <c r="C2696">
        <v>21</v>
      </c>
      <c r="D2696" s="1">
        <v>37035.75</v>
      </c>
      <c r="E2696" t="s">
        <v>11</v>
      </c>
      <c r="F2696" t="s">
        <v>612</v>
      </c>
      <c r="G2696" t="s">
        <v>2247</v>
      </c>
      <c r="H2696" s="3">
        <v>0</v>
      </c>
      <c r="I2696" s="3">
        <v>0</v>
      </c>
      <c r="J2696" t="s">
        <v>5496</v>
      </c>
    </row>
    <row r="2697" spans="1:10" x14ac:dyDescent="0.35">
      <c r="A2697" t="s">
        <v>5497</v>
      </c>
      <c r="B2697">
        <v>88247400</v>
      </c>
      <c r="C2697">
        <v>52</v>
      </c>
      <c r="D2697" s="1">
        <v>25713</v>
      </c>
      <c r="E2697" t="s">
        <v>11</v>
      </c>
      <c r="F2697" t="s">
        <v>293</v>
      </c>
      <c r="G2697" t="s">
        <v>2247</v>
      </c>
      <c r="H2697" s="3">
        <v>27367.891199999998</v>
      </c>
      <c r="I2697" s="3">
        <v>6393.8235999999997</v>
      </c>
      <c r="J2697" t="s">
        <v>5498</v>
      </c>
    </row>
    <row r="2698" spans="1:10" x14ac:dyDescent="0.35">
      <c r="A2698" t="s">
        <v>5499</v>
      </c>
      <c r="B2698">
        <v>26995934</v>
      </c>
      <c r="C2698">
        <v>61</v>
      </c>
      <c r="D2698" s="1">
        <v>22425.75</v>
      </c>
      <c r="E2698" t="s">
        <v>11</v>
      </c>
      <c r="F2698" t="s">
        <v>1308</v>
      </c>
      <c r="G2698" t="s">
        <v>2247</v>
      </c>
      <c r="H2698" s="3">
        <v>404394.21240000002</v>
      </c>
      <c r="I2698" s="3">
        <v>310470.39529999997</v>
      </c>
      <c r="J2698" t="s">
        <v>5500</v>
      </c>
    </row>
    <row r="2699" spans="1:10" x14ac:dyDescent="0.35">
      <c r="A2699" t="s">
        <v>5501</v>
      </c>
      <c r="B2699">
        <v>222094673</v>
      </c>
      <c r="C2699">
        <v>60</v>
      </c>
      <c r="D2699" s="1">
        <v>22791</v>
      </c>
      <c r="E2699" t="s">
        <v>11</v>
      </c>
      <c r="F2699" t="s">
        <v>713</v>
      </c>
      <c r="G2699" t="s">
        <v>2247</v>
      </c>
      <c r="H2699" s="3">
        <v>314269.04889999999</v>
      </c>
      <c r="I2699" s="3">
        <v>27220.1538</v>
      </c>
      <c r="J2699" t="s">
        <v>5502</v>
      </c>
    </row>
    <row r="2700" spans="1:10" x14ac:dyDescent="0.35">
      <c r="A2700" t="s">
        <v>5503</v>
      </c>
      <c r="B2700">
        <v>534435443</v>
      </c>
      <c r="C2700">
        <v>41</v>
      </c>
      <c r="D2700" s="1">
        <v>29730.75</v>
      </c>
      <c r="E2700" t="s">
        <v>11</v>
      </c>
      <c r="F2700" t="s">
        <v>57</v>
      </c>
      <c r="G2700" t="s">
        <v>2247</v>
      </c>
      <c r="H2700" s="3">
        <v>413171.42450000002</v>
      </c>
      <c r="I2700" s="3">
        <v>338505.44569999998</v>
      </c>
      <c r="J2700" t="s">
        <v>5504</v>
      </c>
    </row>
    <row r="2701" spans="1:10" x14ac:dyDescent="0.35">
      <c r="A2701" t="s">
        <v>5505</v>
      </c>
      <c r="B2701">
        <v>476009290</v>
      </c>
      <c r="C2701">
        <v>78</v>
      </c>
      <c r="D2701" s="1">
        <v>16216.5</v>
      </c>
      <c r="E2701" t="s">
        <v>11</v>
      </c>
      <c r="F2701" t="s">
        <v>260</v>
      </c>
      <c r="G2701" t="s">
        <v>2247</v>
      </c>
      <c r="H2701" s="3">
        <v>186712.06400000001</v>
      </c>
      <c r="I2701" s="3">
        <v>47751.610399999998</v>
      </c>
      <c r="J2701" t="s">
        <v>5506</v>
      </c>
    </row>
    <row r="2702" spans="1:10" x14ac:dyDescent="0.35">
      <c r="A2702" t="s">
        <v>5507</v>
      </c>
      <c r="B2702">
        <v>932967565</v>
      </c>
      <c r="C2702">
        <v>69</v>
      </c>
      <c r="D2702" s="1">
        <v>19503.75</v>
      </c>
      <c r="E2702" t="s">
        <v>11</v>
      </c>
      <c r="F2702" t="s">
        <v>467</v>
      </c>
      <c r="G2702" t="s">
        <v>2247</v>
      </c>
      <c r="H2702" s="3">
        <v>143853.26079999999</v>
      </c>
      <c r="I2702" s="3">
        <v>12802.940199999999</v>
      </c>
      <c r="J2702" t="s">
        <v>5508</v>
      </c>
    </row>
    <row r="2703" spans="1:10" x14ac:dyDescent="0.35">
      <c r="A2703" t="s">
        <v>5509</v>
      </c>
      <c r="B2703">
        <v>488315193</v>
      </c>
      <c r="C2703">
        <v>66</v>
      </c>
      <c r="D2703" s="1">
        <v>20599.5</v>
      </c>
      <c r="E2703" t="s">
        <v>11</v>
      </c>
      <c r="F2703" t="s">
        <v>776</v>
      </c>
      <c r="G2703" t="s">
        <v>2247</v>
      </c>
      <c r="H2703" s="3">
        <v>1508181.3896000001</v>
      </c>
      <c r="I2703" s="3">
        <v>657136.17689999996</v>
      </c>
      <c r="J2703" t="s">
        <v>4639</v>
      </c>
    </row>
    <row r="2704" spans="1:10" x14ac:dyDescent="0.35">
      <c r="A2704" t="s">
        <v>5510</v>
      </c>
      <c r="B2704">
        <v>608437004</v>
      </c>
      <c r="C2704">
        <v>53</v>
      </c>
      <c r="D2704" s="1">
        <v>25347.75</v>
      </c>
      <c r="E2704" t="s">
        <v>11</v>
      </c>
      <c r="F2704" t="s">
        <v>467</v>
      </c>
      <c r="G2704" t="s">
        <v>2247</v>
      </c>
      <c r="H2704" s="3">
        <v>302827.01209999999</v>
      </c>
      <c r="I2704" s="3">
        <v>72267.87</v>
      </c>
      <c r="J2704" t="s">
        <v>5511</v>
      </c>
    </row>
    <row r="2705" spans="1:10" x14ac:dyDescent="0.35">
      <c r="A2705" t="s">
        <v>5512</v>
      </c>
      <c r="B2705">
        <v>651511456</v>
      </c>
      <c r="C2705">
        <v>50</v>
      </c>
      <c r="D2705" s="1">
        <v>26443.5</v>
      </c>
      <c r="E2705" t="s">
        <v>11</v>
      </c>
      <c r="F2705" t="s">
        <v>189</v>
      </c>
      <c r="G2705" t="s">
        <v>2247</v>
      </c>
      <c r="H2705" s="3">
        <v>985148.61100000003</v>
      </c>
      <c r="I2705" s="3">
        <v>415800.65509999997</v>
      </c>
      <c r="J2705" t="s">
        <v>5513</v>
      </c>
    </row>
    <row r="2706" spans="1:10" x14ac:dyDescent="0.35">
      <c r="A2706" t="s">
        <v>1839</v>
      </c>
      <c r="B2706">
        <v>61928532</v>
      </c>
      <c r="C2706">
        <v>36</v>
      </c>
      <c r="D2706" s="1">
        <v>31557</v>
      </c>
      <c r="E2706" t="s">
        <v>11</v>
      </c>
      <c r="F2706" t="s">
        <v>526</v>
      </c>
      <c r="G2706" t="s">
        <v>2247</v>
      </c>
      <c r="H2706" s="3">
        <v>101161.4201</v>
      </c>
      <c r="I2706" s="3">
        <v>42541.6057</v>
      </c>
      <c r="J2706" t="s">
        <v>5514</v>
      </c>
    </row>
    <row r="2707" spans="1:10" x14ac:dyDescent="0.35">
      <c r="A2707" t="s">
        <v>5515</v>
      </c>
      <c r="B2707">
        <v>482795531</v>
      </c>
      <c r="C2707">
        <v>18</v>
      </c>
      <c r="D2707" s="1">
        <v>38131.5</v>
      </c>
      <c r="E2707" t="s">
        <v>11</v>
      </c>
      <c r="F2707" t="s">
        <v>106</v>
      </c>
      <c r="G2707" t="s">
        <v>2247</v>
      </c>
      <c r="H2707" s="3">
        <v>1651345.5924</v>
      </c>
      <c r="I2707" s="3">
        <v>542709.14170000004</v>
      </c>
      <c r="J2707" t="s">
        <v>5516</v>
      </c>
    </row>
    <row r="2708" spans="1:10" x14ac:dyDescent="0.35">
      <c r="A2708" t="s">
        <v>5517</v>
      </c>
      <c r="B2708">
        <v>585592113</v>
      </c>
      <c r="C2708">
        <v>65</v>
      </c>
      <c r="D2708" s="1">
        <v>20964.75</v>
      </c>
      <c r="E2708" t="s">
        <v>11</v>
      </c>
      <c r="F2708" t="s">
        <v>341</v>
      </c>
      <c r="G2708" t="s">
        <v>2247</v>
      </c>
      <c r="H2708" s="3">
        <v>1247794.6856</v>
      </c>
      <c r="I2708" s="3">
        <v>108429.0554</v>
      </c>
      <c r="J2708" t="s">
        <v>5518</v>
      </c>
    </row>
    <row r="2709" spans="1:10" x14ac:dyDescent="0.35">
      <c r="A2709" t="s">
        <v>5519</v>
      </c>
      <c r="B2709">
        <v>742981884</v>
      </c>
      <c r="C2709">
        <v>78</v>
      </c>
      <c r="D2709" s="1">
        <v>16216.5</v>
      </c>
      <c r="E2709" t="s">
        <v>11</v>
      </c>
      <c r="F2709" t="s">
        <v>183</v>
      </c>
      <c r="G2709" t="s">
        <v>2247</v>
      </c>
      <c r="H2709" s="3">
        <v>294577.43040000001</v>
      </c>
      <c r="I2709" s="3">
        <v>95148.51</v>
      </c>
      <c r="J2709" t="s">
        <v>5520</v>
      </c>
    </row>
    <row r="2710" spans="1:10" x14ac:dyDescent="0.35">
      <c r="A2710" t="s">
        <v>5521</v>
      </c>
      <c r="B2710">
        <v>279824385</v>
      </c>
      <c r="C2710">
        <v>35</v>
      </c>
      <c r="D2710" s="1">
        <v>31922.25</v>
      </c>
      <c r="E2710" t="s">
        <v>11</v>
      </c>
      <c r="F2710" t="s">
        <v>1070</v>
      </c>
      <c r="G2710" t="s">
        <v>2247</v>
      </c>
      <c r="H2710" s="3">
        <v>609456.52980000002</v>
      </c>
      <c r="I2710" s="3">
        <v>240914.58119999999</v>
      </c>
      <c r="J2710" t="s">
        <v>5522</v>
      </c>
    </row>
    <row r="2711" spans="1:10" x14ac:dyDescent="0.35">
      <c r="A2711" t="s">
        <v>3287</v>
      </c>
      <c r="B2711">
        <v>265615429</v>
      </c>
      <c r="C2711">
        <v>27</v>
      </c>
      <c r="D2711" s="1">
        <v>34844.25</v>
      </c>
      <c r="E2711" t="s">
        <v>11</v>
      </c>
      <c r="F2711" t="s">
        <v>112</v>
      </c>
      <c r="G2711" t="s">
        <v>2247</v>
      </c>
      <c r="H2711" s="3">
        <v>139803.12460000001</v>
      </c>
      <c r="I2711" s="3">
        <v>58717.312299999998</v>
      </c>
      <c r="J2711" t="s">
        <v>5523</v>
      </c>
    </row>
    <row r="2712" spans="1:10" x14ac:dyDescent="0.35">
      <c r="A2712" t="s">
        <v>5524</v>
      </c>
      <c r="B2712">
        <v>638628927</v>
      </c>
      <c r="C2712">
        <v>71</v>
      </c>
      <c r="D2712" s="1">
        <v>18773.25</v>
      </c>
      <c r="E2712" t="s">
        <v>11</v>
      </c>
      <c r="F2712" t="s">
        <v>95</v>
      </c>
      <c r="G2712" t="s">
        <v>2247</v>
      </c>
      <c r="H2712" s="3">
        <v>481042.8702</v>
      </c>
      <c r="I2712" s="3">
        <v>253767.54310000001</v>
      </c>
      <c r="J2712" t="s">
        <v>5525</v>
      </c>
    </row>
    <row r="2713" spans="1:10" x14ac:dyDescent="0.35">
      <c r="A2713" t="s">
        <v>5526</v>
      </c>
      <c r="B2713">
        <v>698828965</v>
      </c>
      <c r="C2713">
        <v>25</v>
      </c>
      <c r="D2713" s="1">
        <v>35574.75</v>
      </c>
      <c r="E2713" t="s">
        <v>11</v>
      </c>
      <c r="F2713" t="s">
        <v>350</v>
      </c>
      <c r="G2713" t="s">
        <v>2247</v>
      </c>
      <c r="H2713" s="3">
        <v>200786.43969999999</v>
      </c>
      <c r="I2713" s="3">
        <v>47458.612999999998</v>
      </c>
      <c r="J2713" t="s">
        <v>5527</v>
      </c>
    </row>
    <row r="2714" spans="1:10" x14ac:dyDescent="0.35">
      <c r="A2714" t="s">
        <v>5528</v>
      </c>
      <c r="B2714">
        <v>147266929</v>
      </c>
      <c r="C2714">
        <v>43</v>
      </c>
      <c r="D2714" s="1">
        <v>29000.25</v>
      </c>
      <c r="E2714" t="s">
        <v>11</v>
      </c>
      <c r="F2714" t="s">
        <v>1233</v>
      </c>
      <c r="G2714" t="s">
        <v>2247</v>
      </c>
      <c r="H2714" s="3">
        <v>2093007.3731</v>
      </c>
      <c r="I2714" s="3">
        <v>801171.42989999999</v>
      </c>
      <c r="J2714" t="s">
        <v>5529</v>
      </c>
    </row>
    <row r="2715" spans="1:10" x14ac:dyDescent="0.35">
      <c r="A2715" t="s">
        <v>5530</v>
      </c>
      <c r="B2715">
        <v>61136726</v>
      </c>
      <c r="C2715">
        <v>64</v>
      </c>
      <c r="D2715" s="1">
        <v>21330</v>
      </c>
      <c r="E2715" t="s">
        <v>11</v>
      </c>
      <c r="F2715" t="s">
        <v>208</v>
      </c>
      <c r="G2715" t="s">
        <v>2247</v>
      </c>
      <c r="H2715" s="3">
        <v>1503762.649</v>
      </c>
      <c r="I2715" s="3">
        <v>989013.12679999997</v>
      </c>
      <c r="J2715" t="s">
        <v>5531</v>
      </c>
    </row>
    <row r="2716" spans="1:10" x14ac:dyDescent="0.35">
      <c r="A2716" t="s">
        <v>5532</v>
      </c>
      <c r="B2716">
        <v>192582140</v>
      </c>
      <c r="C2716">
        <v>47</v>
      </c>
      <c r="D2716" s="1">
        <v>27539.25</v>
      </c>
      <c r="E2716" t="s">
        <v>11</v>
      </c>
      <c r="F2716" t="s">
        <v>341</v>
      </c>
      <c r="G2716" t="s">
        <v>2247</v>
      </c>
      <c r="H2716" s="3">
        <v>570772.50659999996</v>
      </c>
      <c r="I2716" s="3">
        <v>175137.03760000001</v>
      </c>
      <c r="J2716" t="s">
        <v>5533</v>
      </c>
    </row>
    <row r="2717" spans="1:10" x14ac:dyDescent="0.35">
      <c r="A2717" t="s">
        <v>5534</v>
      </c>
      <c r="B2717">
        <v>878130269</v>
      </c>
      <c r="C2717">
        <v>72</v>
      </c>
      <c r="D2717" s="1">
        <v>18408</v>
      </c>
      <c r="E2717" t="s">
        <v>11</v>
      </c>
      <c r="F2717" t="s">
        <v>42</v>
      </c>
      <c r="G2717" t="s">
        <v>2247</v>
      </c>
      <c r="H2717" s="3">
        <v>677319.48860000004</v>
      </c>
      <c r="I2717" s="3">
        <v>242851.81020000001</v>
      </c>
      <c r="J2717" t="s">
        <v>5535</v>
      </c>
    </row>
    <row r="2718" spans="1:10" x14ac:dyDescent="0.35">
      <c r="A2718" t="s">
        <v>5536</v>
      </c>
      <c r="B2718">
        <v>777781283</v>
      </c>
      <c r="C2718">
        <v>59</v>
      </c>
      <c r="D2718" s="1">
        <v>23156.25</v>
      </c>
      <c r="E2718" t="s">
        <v>11</v>
      </c>
      <c r="F2718" t="s">
        <v>16</v>
      </c>
      <c r="G2718" t="s">
        <v>2247</v>
      </c>
      <c r="H2718" s="3">
        <v>871132.93839999998</v>
      </c>
      <c r="I2718" s="3">
        <v>364119.51770000003</v>
      </c>
      <c r="J2718" t="s">
        <v>5537</v>
      </c>
    </row>
    <row r="2719" spans="1:10" x14ac:dyDescent="0.35">
      <c r="A2719" t="s">
        <v>5538</v>
      </c>
      <c r="B2719">
        <v>427118890</v>
      </c>
      <c r="C2719">
        <v>80</v>
      </c>
      <c r="D2719" s="1">
        <v>15486</v>
      </c>
      <c r="E2719" t="s">
        <v>11</v>
      </c>
      <c r="F2719" t="s">
        <v>186</v>
      </c>
      <c r="G2719" t="s">
        <v>2247</v>
      </c>
      <c r="H2719" s="3">
        <v>1230159.3293999999</v>
      </c>
      <c r="I2719" s="3">
        <v>447715.97100000002</v>
      </c>
      <c r="J2719" t="s">
        <v>5539</v>
      </c>
    </row>
    <row r="2720" spans="1:10" x14ac:dyDescent="0.35">
      <c r="A2720" t="s">
        <v>5540</v>
      </c>
      <c r="B2720">
        <v>397374898</v>
      </c>
      <c r="C2720">
        <v>49</v>
      </c>
      <c r="D2720" s="1">
        <v>26808.75</v>
      </c>
      <c r="E2720" t="s">
        <v>11</v>
      </c>
      <c r="F2720" t="s">
        <v>293</v>
      </c>
      <c r="G2720" t="s">
        <v>2247</v>
      </c>
      <c r="H2720" s="3">
        <v>1298008.5260000001</v>
      </c>
      <c r="I2720" s="3">
        <v>228166.94089999999</v>
      </c>
      <c r="J2720" t="s">
        <v>5541</v>
      </c>
    </row>
    <row r="2721" spans="1:10" x14ac:dyDescent="0.35">
      <c r="A2721" t="s">
        <v>5542</v>
      </c>
      <c r="B2721">
        <v>780027230</v>
      </c>
      <c r="C2721">
        <v>37</v>
      </c>
      <c r="D2721" s="1">
        <v>31191.75</v>
      </c>
      <c r="E2721" t="s">
        <v>11</v>
      </c>
      <c r="F2721" t="s">
        <v>60</v>
      </c>
      <c r="G2721" t="s">
        <v>2247</v>
      </c>
      <c r="H2721" s="3">
        <v>135602.61120000001</v>
      </c>
      <c r="I2721" s="3">
        <v>32193.9303</v>
      </c>
      <c r="J2721" t="s">
        <v>5543</v>
      </c>
    </row>
    <row r="2722" spans="1:10" x14ac:dyDescent="0.35">
      <c r="A2722" t="s">
        <v>5544</v>
      </c>
      <c r="B2722">
        <v>151284774</v>
      </c>
      <c r="C2722">
        <v>56</v>
      </c>
      <c r="D2722" s="1">
        <v>24252</v>
      </c>
      <c r="E2722" t="s">
        <v>11</v>
      </c>
      <c r="F2722" t="s">
        <v>1492</v>
      </c>
      <c r="G2722" t="s">
        <v>2247</v>
      </c>
      <c r="H2722" s="3">
        <v>847815.67819999997</v>
      </c>
      <c r="I2722" s="3">
        <v>207337.10149999999</v>
      </c>
      <c r="J2722" t="s">
        <v>5545</v>
      </c>
    </row>
    <row r="2723" spans="1:10" x14ac:dyDescent="0.35">
      <c r="A2723" t="s">
        <v>5546</v>
      </c>
      <c r="B2723">
        <v>647475846</v>
      </c>
      <c r="C2723">
        <v>42</v>
      </c>
      <c r="D2723" s="1">
        <v>29365.5</v>
      </c>
      <c r="E2723" t="s">
        <v>11</v>
      </c>
      <c r="F2723" t="s">
        <v>133</v>
      </c>
      <c r="G2723" t="s">
        <v>2247</v>
      </c>
      <c r="H2723" s="3">
        <v>127040.60249999999</v>
      </c>
      <c r="I2723" s="3">
        <v>43306.729800000001</v>
      </c>
      <c r="J2723" t="s">
        <v>5547</v>
      </c>
    </row>
    <row r="2724" spans="1:10" x14ac:dyDescent="0.35">
      <c r="A2724" t="s">
        <v>5548</v>
      </c>
      <c r="B2724">
        <v>367548863</v>
      </c>
      <c r="C2724">
        <v>80</v>
      </c>
      <c r="D2724" s="1">
        <v>15486</v>
      </c>
      <c r="E2724" t="s">
        <v>11</v>
      </c>
      <c r="F2724" t="s">
        <v>139</v>
      </c>
      <c r="G2724" t="s">
        <v>2247</v>
      </c>
      <c r="H2724" s="3">
        <v>711965.60210000002</v>
      </c>
      <c r="I2724" s="3">
        <v>445036.85920000001</v>
      </c>
      <c r="J2724" t="s">
        <v>5549</v>
      </c>
    </row>
    <row r="2725" spans="1:10" x14ac:dyDescent="0.35">
      <c r="A2725" t="s">
        <v>5550</v>
      </c>
      <c r="B2725">
        <v>350042276</v>
      </c>
      <c r="C2725">
        <v>63</v>
      </c>
      <c r="D2725" s="1">
        <v>21695.25</v>
      </c>
      <c r="E2725" t="s">
        <v>11</v>
      </c>
      <c r="F2725" t="s">
        <v>226</v>
      </c>
      <c r="G2725" t="s">
        <v>2247</v>
      </c>
      <c r="H2725" s="3">
        <v>798969.58849999995</v>
      </c>
      <c r="I2725" s="3">
        <v>143760.17430000001</v>
      </c>
      <c r="J2725" t="s">
        <v>5551</v>
      </c>
    </row>
    <row r="2726" spans="1:10" x14ac:dyDescent="0.35">
      <c r="A2726" t="s">
        <v>5552</v>
      </c>
      <c r="B2726">
        <v>331807383</v>
      </c>
      <c r="C2726">
        <v>45</v>
      </c>
      <c r="D2726" s="1">
        <v>28269.75</v>
      </c>
      <c r="E2726" t="s">
        <v>11</v>
      </c>
      <c r="F2726" t="s">
        <v>984</v>
      </c>
      <c r="G2726" t="s">
        <v>2247</v>
      </c>
      <c r="H2726" s="3">
        <v>357447.80940000003</v>
      </c>
      <c r="I2726" s="3">
        <v>319627.52500000002</v>
      </c>
      <c r="J2726" t="s">
        <v>5553</v>
      </c>
    </row>
    <row r="2727" spans="1:10" x14ac:dyDescent="0.35">
      <c r="A2727" t="s">
        <v>5554</v>
      </c>
      <c r="B2727">
        <v>322098693</v>
      </c>
      <c r="C2727">
        <v>83</v>
      </c>
      <c r="D2727" s="1">
        <v>14390.25</v>
      </c>
      <c r="E2727" t="s">
        <v>11</v>
      </c>
      <c r="F2727" t="s">
        <v>651</v>
      </c>
      <c r="G2727" t="s">
        <v>2247</v>
      </c>
      <c r="H2727" s="3">
        <v>147943.1324</v>
      </c>
      <c r="I2727" s="3">
        <v>50664.832699999999</v>
      </c>
      <c r="J2727" t="s">
        <v>5555</v>
      </c>
    </row>
    <row r="2728" spans="1:10" x14ac:dyDescent="0.35">
      <c r="A2728" t="s">
        <v>5556</v>
      </c>
      <c r="B2728">
        <v>259056326</v>
      </c>
      <c r="C2728">
        <v>60</v>
      </c>
      <c r="D2728" s="1">
        <v>22791</v>
      </c>
      <c r="E2728" t="s">
        <v>11</v>
      </c>
      <c r="F2728" t="s">
        <v>547</v>
      </c>
      <c r="G2728" t="s">
        <v>2247</v>
      </c>
      <c r="H2728" s="3">
        <v>560116.24419999996</v>
      </c>
      <c r="I2728" s="3">
        <v>137539.65549999999</v>
      </c>
      <c r="J2728" t="s">
        <v>5557</v>
      </c>
    </row>
    <row r="2729" spans="1:10" x14ac:dyDescent="0.35">
      <c r="A2729" t="s">
        <v>2308</v>
      </c>
      <c r="B2729">
        <v>426592473</v>
      </c>
      <c r="C2729">
        <v>53</v>
      </c>
      <c r="D2729" s="1">
        <v>25347.75</v>
      </c>
      <c r="E2729" t="s">
        <v>11</v>
      </c>
      <c r="F2729" t="s">
        <v>36</v>
      </c>
      <c r="G2729" t="s">
        <v>2247</v>
      </c>
      <c r="H2729" s="3">
        <v>564711.39859999996</v>
      </c>
      <c r="I2729" s="3">
        <v>290826.37030000001</v>
      </c>
      <c r="J2729" t="s">
        <v>5558</v>
      </c>
    </row>
    <row r="2730" spans="1:10" x14ac:dyDescent="0.35">
      <c r="A2730" t="s">
        <v>5559</v>
      </c>
      <c r="B2730">
        <v>183744351</v>
      </c>
      <c r="C2730">
        <v>55</v>
      </c>
      <c r="D2730" s="1">
        <v>24617.25</v>
      </c>
      <c r="E2730" t="s">
        <v>11</v>
      </c>
      <c r="F2730" t="s">
        <v>574</v>
      </c>
      <c r="G2730" t="s">
        <v>2247</v>
      </c>
      <c r="H2730" s="3">
        <v>1712205.9209</v>
      </c>
      <c r="I2730" s="3">
        <v>1087320.3617</v>
      </c>
      <c r="J2730" t="s">
        <v>5560</v>
      </c>
    </row>
    <row r="2731" spans="1:10" x14ac:dyDescent="0.35">
      <c r="A2731" t="s">
        <v>1440</v>
      </c>
      <c r="B2731">
        <v>50810851</v>
      </c>
      <c r="C2731">
        <v>63</v>
      </c>
      <c r="D2731" s="1">
        <v>21695.25</v>
      </c>
      <c r="E2731" t="s">
        <v>11</v>
      </c>
      <c r="F2731" t="s">
        <v>112</v>
      </c>
      <c r="G2731" t="s">
        <v>2247</v>
      </c>
      <c r="H2731" s="3">
        <v>361645.82939999999</v>
      </c>
      <c r="I2731" s="3">
        <v>141675.68580000001</v>
      </c>
      <c r="J2731" t="s">
        <v>5561</v>
      </c>
    </row>
    <row r="2732" spans="1:10" x14ac:dyDescent="0.35">
      <c r="A2732" t="s">
        <v>5562</v>
      </c>
      <c r="B2732">
        <v>654882523</v>
      </c>
      <c r="C2732">
        <v>62</v>
      </c>
      <c r="D2732" s="1">
        <v>22060.5</v>
      </c>
      <c r="E2732" t="s">
        <v>11</v>
      </c>
      <c r="F2732" t="s">
        <v>199</v>
      </c>
      <c r="G2732" t="s">
        <v>2247</v>
      </c>
      <c r="H2732" s="3">
        <v>1655020.0607</v>
      </c>
      <c r="I2732" s="3">
        <v>535295.55090000003</v>
      </c>
      <c r="J2732" t="s">
        <v>5563</v>
      </c>
    </row>
    <row r="2733" spans="1:10" x14ac:dyDescent="0.35">
      <c r="A2733" t="s">
        <v>5564</v>
      </c>
      <c r="B2733">
        <v>57303665</v>
      </c>
      <c r="C2733">
        <v>55</v>
      </c>
      <c r="D2733" s="1">
        <v>24617.25</v>
      </c>
      <c r="E2733" t="s">
        <v>11</v>
      </c>
      <c r="F2733" t="s">
        <v>365</v>
      </c>
      <c r="G2733" t="s">
        <v>2247</v>
      </c>
      <c r="H2733" s="3">
        <v>2253058.983</v>
      </c>
      <c r="I2733" s="3">
        <v>699355.55680000002</v>
      </c>
      <c r="J2733" t="s">
        <v>5565</v>
      </c>
    </row>
    <row r="2734" spans="1:10" x14ac:dyDescent="0.35">
      <c r="A2734" t="s">
        <v>5566</v>
      </c>
      <c r="B2734">
        <v>244198901</v>
      </c>
      <c r="C2734">
        <v>21</v>
      </c>
      <c r="D2734" s="1">
        <v>37035.75</v>
      </c>
      <c r="E2734" t="s">
        <v>11</v>
      </c>
      <c r="F2734" t="s">
        <v>42</v>
      </c>
      <c r="G2734" t="s">
        <v>2247</v>
      </c>
      <c r="H2734" s="3">
        <v>288545.15950000001</v>
      </c>
      <c r="I2734" s="3">
        <v>163440.2225</v>
      </c>
      <c r="J2734" t="s">
        <v>5567</v>
      </c>
    </row>
    <row r="2735" spans="1:10" x14ac:dyDescent="0.35">
      <c r="A2735" t="s">
        <v>5568</v>
      </c>
      <c r="B2735">
        <v>105745632</v>
      </c>
      <c r="C2735">
        <v>67</v>
      </c>
      <c r="D2735" s="1">
        <v>20234.25</v>
      </c>
      <c r="E2735" t="s">
        <v>11</v>
      </c>
      <c r="F2735" t="s">
        <v>612</v>
      </c>
      <c r="G2735" t="s">
        <v>2247</v>
      </c>
      <c r="H2735" s="3"/>
      <c r="J2735" t="s">
        <v>5569</v>
      </c>
    </row>
    <row r="2736" spans="1:10" x14ac:dyDescent="0.35">
      <c r="A2736" t="s">
        <v>5570</v>
      </c>
      <c r="B2736">
        <v>67704835</v>
      </c>
      <c r="C2736">
        <v>20</v>
      </c>
      <c r="D2736" s="1">
        <v>37401</v>
      </c>
      <c r="E2736" t="s">
        <v>11</v>
      </c>
      <c r="F2736" t="s">
        <v>671</v>
      </c>
      <c r="G2736" t="s">
        <v>2247</v>
      </c>
      <c r="H2736" s="3">
        <v>141935.63800000001</v>
      </c>
      <c r="I2736" s="3">
        <v>107978.2061</v>
      </c>
      <c r="J2736" t="s">
        <v>5571</v>
      </c>
    </row>
    <row r="2737" spans="1:10" x14ac:dyDescent="0.35">
      <c r="A2737" t="s">
        <v>5572</v>
      </c>
      <c r="B2737">
        <v>952494421</v>
      </c>
      <c r="C2737">
        <v>38</v>
      </c>
      <c r="D2737" s="1">
        <v>30826.5</v>
      </c>
      <c r="E2737" t="s">
        <v>11</v>
      </c>
      <c r="F2737" t="s">
        <v>708</v>
      </c>
      <c r="G2737" t="s">
        <v>1876</v>
      </c>
      <c r="H2737" s="3">
        <v>1177321.8929000001</v>
      </c>
      <c r="I2737" s="3">
        <v>335708.19410000002</v>
      </c>
      <c r="J2737" t="s">
        <v>5573</v>
      </c>
    </row>
    <row r="2738" spans="1:10" x14ac:dyDescent="0.35">
      <c r="A2738" t="s">
        <v>5574</v>
      </c>
      <c r="B2738">
        <v>240225914</v>
      </c>
      <c r="C2738">
        <v>48</v>
      </c>
      <c r="D2738" s="1">
        <v>27174</v>
      </c>
      <c r="E2738" t="s">
        <v>11</v>
      </c>
      <c r="F2738" t="s">
        <v>390</v>
      </c>
      <c r="G2738" t="s">
        <v>1876</v>
      </c>
      <c r="H2738" s="3">
        <v>73467.267999999996</v>
      </c>
      <c r="I2738" s="3">
        <v>60830.897900000004</v>
      </c>
      <c r="J2738" t="s">
        <v>5575</v>
      </c>
    </row>
    <row r="2739" spans="1:10" x14ac:dyDescent="0.35">
      <c r="A2739" t="s">
        <v>5576</v>
      </c>
      <c r="B2739">
        <v>441008899</v>
      </c>
      <c r="C2739">
        <v>70</v>
      </c>
      <c r="D2739" s="1">
        <v>19138.5</v>
      </c>
      <c r="E2739" t="s">
        <v>11</v>
      </c>
      <c r="F2739" t="s">
        <v>373</v>
      </c>
      <c r="G2739" t="s">
        <v>1876</v>
      </c>
      <c r="H2739" s="3">
        <v>327401.69040000002</v>
      </c>
      <c r="I2739" s="3">
        <v>122280.72440000001</v>
      </c>
      <c r="J2739" t="s">
        <v>5577</v>
      </c>
    </row>
    <row r="2740" spans="1:10" x14ac:dyDescent="0.35">
      <c r="A2740" t="s">
        <v>5578</v>
      </c>
      <c r="B2740">
        <v>309017867</v>
      </c>
      <c r="C2740">
        <v>47</v>
      </c>
      <c r="D2740" s="1">
        <v>27539.25</v>
      </c>
      <c r="E2740" t="s">
        <v>11</v>
      </c>
      <c r="F2740" t="s">
        <v>997</v>
      </c>
      <c r="G2740" t="s">
        <v>1876</v>
      </c>
      <c r="H2740" s="3">
        <v>856487.30149999994</v>
      </c>
      <c r="I2740" s="3">
        <v>176275.3352</v>
      </c>
      <c r="J2740" t="s">
        <v>5579</v>
      </c>
    </row>
    <row r="2741" spans="1:10" x14ac:dyDescent="0.35">
      <c r="A2741" t="s">
        <v>5580</v>
      </c>
      <c r="B2741">
        <v>106222597</v>
      </c>
      <c r="C2741">
        <v>28</v>
      </c>
      <c r="D2741" s="1">
        <v>34479</v>
      </c>
      <c r="E2741" t="s">
        <v>11</v>
      </c>
      <c r="F2741" t="s">
        <v>1694</v>
      </c>
      <c r="G2741" t="s">
        <v>1876</v>
      </c>
      <c r="H2741" s="3">
        <v>235512.87059999999</v>
      </c>
      <c r="I2741" s="3">
        <v>91850.019499999995</v>
      </c>
      <c r="J2741" t="s">
        <v>5581</v>
      </c>
    </row>
    <row r="2742" spans="1:10" x14ac:dyDescent="0.35">
      <c r="A2742" t="s">
        <v>5582</v>
      </c>
      <c r="B2742">
        <v>715132845</v>
      </c>
      <c r="C2742">
        <v>50</v>
      </c>
      <c r="D2742" s="1">
        <v>26443.5</v>
      </c>
      <c r="E2742" t="s">
        <v>11</v>
      </c>
      <c r="F2742" t="s">
        <v>3035</v>
      </c>
      <c r="G2742" t="s">
        <v>1876</v>
      </c>
      <c r="H2742" s="3">
        <v>974755.48450000002</v>
      </c>
      <c r="I2742" s="3">
        <v>395777.43229999999</v>
      </c>
      <c r="J2742" t="s">
        <v>5583</v>
      </c>
    </row>
    <row r="2743" spans="1:10" x14ac:dyDescent="0.35">
      <c r="A2743" t="s">
        <v>5584</v>
      </c>
      <c r="B2743">
        <v>107961266</v>
      </c>
      <c r="C2743">
        <v>75</v>
      </c>
      <c r="D2743" s="1">
        <v>17312.25</v>
      </c>
      <c r="E2743" t="s">
        <v>11</v>
      </c>
      <c r="F2743" t="s">
        <v>183</v>
      </c>
      <c r="G2743" t="s">
        <v>1876</v>
      </c>
      <c r="H2743" s="3">
        <v>229870.476</v>
      </c>
      <c r="I2743" s="3">
        <v>215158.76550000001</v>
      </c>
      <c r="J2743" t="s">
        <v>5585</v>
      </c>
    </row>
    <row r="2744" spans="1:10" x14ac:dyDescent="0.35">
      <c r="A2744" t="s">
        <v>5586</v>
      </c>
      <c r="B2744">
        <v>992222747</v>
      </c>
      <c r="C2744">
        <v>32</v>
      </c>
      <c r="D2744" s="1">
        <v>33018</v>
      </c>
      <c r="E2744" t="s">
        <v>11</v>
      </c>
      <c r="F2744" t="s">
        <v>208</v>
      </c>
      <c r="G2744" t="s">
        <v>1876</v>
      </c>
      <c r="H2744" s="3">
        <v>199933.9068</v>
      </c>
      <c r="I2744" s="3">
        <v>152113.64939999999</v>
      </c>
      <c r="J2744" t="s">
        <v>5587</v>
      </c>
    </row>
    <row r="2745" spans="1:10" x14ac:dyDescent="0.35">
      <c r="A2745" t="s">
        <v>5588</v>
      </c>
      <c r="B2745">
        <v>746860424</v>
      </c>
      <c r="C2745">
        <v>63</v>
      </c>
      <c r="D2745" s="1">
        <v>21695.25</v>
      </c>
      <c r="E2745" t="s">
        <v>11</v>
      </c>
      <c r="F2745" t="s">
        <v>16</v>
      </c>
      <c r="G2745" t="s">
        <v>1876</v>
      </c>
      <c r="H2745" s="3">
        <v>787307.446</v>
      </c>
      <c r="I2745" s="3">
        <v>467620.92680000002</v>
      </c>
      <c r="J2745" t="s">
        <v>5589</v>
      </c>
    </row>
    <row r="2746" spans="1:10" x14ac:dyDescent="0.35">
      <c r="A2746" t="s">
        <v>5590</v>
      </c>
      <c r="B2746">
        <v>200169181</v>
      </c>
      <c r="C2746">
        <v>41</v>
      </c>
      <c r="D2746" s="1">
        <v>29730.75</v>
      </c>
      <c r="E2746" t="s">
        <v>11</v>
      </c>
      <c r="F2746" t="s">
        <v>130</v>
      </c>
      <c r="G2746" t="s">
        <v>1876</v>
      </c>
      <c r="H2746" s="3">
        <v>202898.00440000001</v>
      </c>
      <c r="I2746" s="3">
        <v>153043.0662</v>
      </c>
      <c r="J2746" t="s">
        <v>5591</v>
      </c>
    </row>
    <row r="2747" spans="1:10" x14ac:dyDescent="0.35">
      <c r="A2747" t="s">
        <v>5592</v>
      </c>
      <c r="B2747">
        <v>812368688</v>
      </c>
      <c r="C2747">
        <v>79</v>
      </c>
      <c r="D2747" s="1">
        <v>15851.25</v>
      </c>
      <c r="E2747" t="s">
        <v>11</v>
      </c>
      <c r="F2747" t="s">
        <v>45</v>
      </c>
      <c r="G2747" t="s">
        <v>1876</v>
      </c>
      <c r="H2747" s="3">
        <v>395367.35889999999</v>
      </c>
      <c r="I2747" s="3">
        <v>336297.12680000003</v>
      </c>
      <c r="J2747" t="s">
        <v>5593</v>
      </c>
    </row>
    <row r="2748" spans="1:10" x14ac:dyDescent="0.35">
      <c r="A2748" t="s">
        <v>5594</v>
      </c>
      <c r="B2748">
        <v>405162073</v>
      </c>
      <c r="C2748">
        <v>35</v>
      </c>
      <c r="D2748" s="1">
        <v>31922.25</v>
      </c>
      <c r="E2748" t="s">
        <v>11</v>
      </c>
      <c r="F2748" t="s">
        <v>36</v>
      </c>
      <c r="G2748" t="s">
        <v>1876</v>
      </c>
      <c r="H2748" s="3">
        <v>1108827.7879999999</v>
      </c>
      <c r="I2748" s="3">
        <v>285111.46189999999</v>
      </c>
      <c r="J2748" t="s">
        <v>5595</v>
      </c>
    </row>
    <row r="2749" spans="1:10" x14ac:dyDescent="0.35">
      <c r="A2749" t="s">
        <v>5596</v>
      </c>
      <c r="B2749">
        <v>703370261</v>
      </c>
      <c r="C2749">
        <v>29</v>
      </c>
      <c r="D2749" s="1">
        <v>34113.75</v>
      </c>
      <c r="E2749" t="s">
        <v>11</v>
      </c>
      <c r="F2749" t="s">
        <v>237</v>
      </c>
      <c r="G2749" t="s">
        <v>1876</v>
      </c>
      <c r="H2749" s="3">
        <v>329466.04889999999</v>
      </c>
      <c r="I2749" s="3">
        <v>145978.80319999999</v>
      </c>
      <c r="J2749" t="s">
        <v>5597</v>
      </c>
    </row>
    <row r="2750" spans="1:10" x14ac:dyDescent="0.35">
      <c r="A2750" t="s">
        <v>5598</v>
      </c>
      <c r="B2750">
        <v>418163749</v>
      </c>
      <c r="C2750">
        <v>65</v>
      </c>
      <c r="D2750" s="1">
        <v>20964.75</v>
      </c>
      <c r="E2750" t="s">
        <v>11</v>
      </c>
      <c r="F2750" t="s">
        <v>1004</v>
      </c>
      <c r="G2750" t="s">
        <v>1876</v>
      </c>
      <c r="H2750" s="3">
        <v>734785.45629999996</v>
      </c>
      <c r="I2750" s="3">
        <v>361718.14740000002</v>
      </c>
      <c r="J2750" t="s">
        <v>5599</v>
      </c>
    </row>
    <row r="2751" spans="1:10" x14ac:dyDescent="0.35">
      <c r="A2751" t="s">
        <v>5600</v>
      </c>
      <c r="B2751">
        <v>508270408</v>
      </c>
      <c r="C2751">
        <v>48</v>
      </c>
      <c r="D2751" s="1">
        <v>27174</v>
      </c>
      <c r="E2751" t="s">
        <v>11</v>
      </c>
      <c r="F2751" t="s">
        <v>285</v>
      </c>
      <c r="G2751" t="s">
        <v>1876</v>
      </c>
      <c r="H2751" s="3">
        <v>408574.68569999997</v>
      </c>
      <c r="I2751" s="3">
        <v>237624.1446</v>
      </c>
      <c r="J2751" t="s">
        <v>5601</v>
      </c>
    </row>
    <row r="2752" spans="1:10" x14ac:dyDescent="0.35">
      <c r="A2752" t="s">
        <v>5602</v>
      </c>
      <c r="B2752">
        <v>818470558</v>
      </c>
      <c r="C2752">
        <v>30</v>
      </c>
      <c r="D2752" s="1">
        <v>33748.5</v>
      </c>
      <c r="E2752" t="s">
        <v>11</v>
      </c>
      <c r="F2752" t="s">
        <v>365</v>
      </c>
      <c r="G2752" t="s">
        <v>1876</v>
      </c>
      <c r="H2752" s="3">
        <v>1255303.3563999999</v>
      </c>
      <c r="I2752" s="3">
        <v>601830.5649</v>
      </c>
      <c r="J2752" t="s">
        <v>5603</v>
      </c>
    </row>
    <row r="2753" spans="1:10" x14ac:dyDescent="0.35">
      <c r="A2753" t="s">
        <v>5604</v>
      </c>
      <c r="B2753">
        <v>335782045</v>
      </c>
      <c r="C2753">
        <v>45</v>
      </c>
      <c r="D2753" s="1">
        <v>28269.75</v>
      </c>
      <c r="E2753" t="s">
        <v>11</v>
      </c>
      <c r="F2753" t="s">
        <v>250</v>
      </c>
      <c r="G2753" t="s">
        <v>1876</v>
      </c>
      <c r="H2753" s="3">
        <v>120010.9716</v>
      </c>
      <c r="I2753" s="3">
        <v>30342.3966</v>
      </c>
      <c r="J2753" t="s">
        <v>5605</v>
      </c>
    </row>
    <row r="2754" spans="1:10" x14ac:dyDescent="0.35">
      <c r="A2754" t="s">
        <v>5606</v>
      </c>
      <c r="B2754">
        <v>212431665</v>
      </c>
      <c r="C2754">
        <v>47</v>
      </c>
      <c r="D2754" s="1">
        <v>27539.25</v>
      </c>
      <c r="E2754" t="s">
        <v>11</v>
      </c>
      <c r="F2754" t="s">
        <v>186</v>
      </c>
      <c r="G2754" t="s">
        <v>1876</v>
      </c>
      <c r="H2754" s="3">
        <v>446124.60749999998</v>
      </c>
      <c r="I2754" s="3">
        <v>203823.18</v>
      </c>
      <c r="J2754" t="s">
        <v>5607</v>
      </c>
    </row>
    <row r="2755" spans="1:10" x14ac:dyDescent="0.35">
      <c r="A2755" t="s">
        <v>5608</v>
      </c>
      <c r="B2755">
        <v>943244641</v>
      </c>
      <c r="C2755">
        <v>72</v>
      </c>
      <c r="D2755" s="1">
        <v>18408</v>
      </c>
      <c r="E2755" t="s">
        <v>11</v>
      </c>
      <c r="F2755" t="s">
        <v>243</v>
      </c>
      <c r="G2755" t="s">
        <v>1876</v>
      </c>
      <c r="H2755" s="3">
        <v>529249.04240000003</v>
      </c>
      <c r="I2755" s="3">
        <v>144184.60399999999</v>
      </c>
      <c r="J2755" t="s">
        <v>5609</v>
      </c>
    </row>
    <row r="2756" spans="1:10" x14ac:dyDescent="0.35">
      <c r="A2756" t="s">
        <v>5610</v>
      </c>
      <c r="B2756">
        <v>128041075</v>
      </c>
      <c r="C2756">
        <v>25</v>
      </c>
      <c r="D2756" s="1">
        <v>35574.75</v>
      </c>
      <c r="E2756" t="s">
        <v>11</v>
      </c>
      <c r="F2756" t="s">
        <v>147</v>
      </c>
      <c r="G2756" t="s">
        <v>1876</v>
      </c>
      <c r="H2756" s="3">
        <v>720023.67189999996</v>
      </c>
      <c r="I2756" s="3">
        <v>440322.16859999998</v>
      </c>
      <c r="J2756" t="s">
        <v>5611</v>
      </c>
    </row>
    <row r="2757" spans="1:10" x14ac:dyDescent="0.35">
      <c r="A2757" t="s">
        <v>5612</v>
      </c>
      <c r="B2757">
        <v>29233538</v>
      </c>
      <c r="C2757">
        <v>76</v>
      </c>
      <c r="D2757" s="1">
        <v>16947</v>
      </c>
      <c r="E2757" t="s">
        <v>11</v>
      </c>
      <c r="F2757" t="s">
        <v>205</v>
      </c>
      <c r="G2757" t="s">
        <v>1876</v>
      </c>
      <c r="H2757" s="3">
        <v>423754.21919999999</v>
      </c>
      <c r="I2757" s="3">
        <v>208954.6667</v>
      </c>
      <c r="J2757" t="s">
        <v>5613</v>
      </c>
    </row>
    <row r="2758" spans="1:10" x14ac:dyDescent="0.35">
      <c r="A2758" t="s">
        <v>5614</v>
      </c>
      <c r="B2758">
        <v>846532006</v>
      </c>
      <c r="C2758">
        <v>27</v>
      </c>
      <c r="D2758" s="1">
        <v>34844.25</v>
      </c>
      <c r="E2758" t="s">
        <v>11</v>
      </c>
      <c r="F2758" t="s">
        <v>106</v>
      </c>
      <c r="G2758" t="s">
        <v>1876</v>
      </c>
      <c r="H2758" s="3">
        <v>473402.12060000002</v>
      </c>
      <c r="I2758" s="3">
        <v>179682.40489999999</v>
      </c>
      <c r="J2758" t="s">
        <v>5615</v>
      </c>
    </row>
    <row r="2759" spans="1:10" x14ac:dyDescent="0.35">
      <c r="A2759" t="s">
        <v>5616</v>
      </c>
      <c r="B2759">
        <v>983314375</v>
      </c>
      <c r="C2759">
        <v>71</v>
      </c>
      <c r="D2759" s="1">
        <v>18773.25</v>
      </c>
      <c r="E2759" t="s">
        <v>11</v>
      </c>
      <c r="F2759" t="s">
        <v>90</v>
      </c>
      <c r="G2759" t="s">
        <v>1876</v>
      </c>
      <c r="H2759" s="3">
        <v>426063.72</v>
      </c>
      <c r="I2759" s="3">
        <v>159518.2568</v>
      </c>
      <c r="J2759" t="s">
        <v>5617</v>
      </c>
    </row>
    <row r="2760" spans="1:10" x14ac:dyDescent="0.35">
      <c r="A2760" t="s">
        <v>5618</v>
      </c>
      <c r="B2760">
        <v>234182203</v>
      </c>
      <c r="C2760">
        <v>83</v>
      </c>
      <c r="D2760" s="1">
        <v>14390.25</v>
      </c>
      <c r="E2760" t="s">
        <v>11</v>
      </c>
      <c r="F2760" t="s">
        <v>542</v>
      </c>
      <c r="G2760" t="s">
        <v>1876</v>
      </c>
      <c r="H2760" s="3">
        <v>103147.2365</v>
      </c>
      <c r="I2760" s="3">
        <v>26368.184499999999</v>
      </c>
      <c r="J2760" t="s">
        <v>5619</v>
      </c>
    </row>
    <row r="2761" spans="1:10" x14ac:dyDescent="0.35">
      <c r="A2761" t="s">
        <v>5620</v>
      </c>
      <c r="B2761">
        <v>942767236</v>
      </c>
      <c r="C2761">
        <v>39</v>
      </c>
      <c r="D2761" s="1">
        <v>30461.25</v>
      </c>
      <c r="E2761" t="s">
        <v>11</v>
      </c>
      <c r="F2761" t="s">
        <v>293</v>
      </c>
      <c r="G2761" t="s">
        <v>1876</v>
      </c>
      <c r="H2761" s="3">
        <v>1008768.9994</v>
      </c>
      <c r="I2761" s="3">
        <v>186553.17110000001</v>
      </c>
      <c r="J2761" t="s">
        <v>5621</v>
      </c>
    </row>
    <row r="2762" spans="1:10" x14ac:dyDescent="0.35">
      <c r="A2762" t="s">
        <v>5622</v>
      </c>
      <c r="B2762">
        <v>817900012</v>
      </c>
      <c r="C2762">
        <v>69</v>
      </c>
      <c r="D2762" s="1">
        <v>19503.75</v>
      </c>
      <c r="E2762" t="s">
        <v>11</v>
      </c>
      <c r="F2762" t="s">
        <v>511</v>
      </c>
      <c r="G2762" t="s">
        <v>1876</v>
      </c>
      <c r="H2762" s="3">
        <v>1040645.1445000001</v>
      </c>
      <c r="I2762" s="3">
        <v>371746.42940000002</v>
      </c>
      <c r="J2762" t="s">
        <v>5623</v>
      </c>
    </row>
    <row r="2763" spans="1:10" x14ac:dyDescent="0.35">
      <c r="A2763" t="s">
        <v>5624</v>
      </c>
      <c r="B2763">
        <v>936259097</v>
      </c>
      <c r="C2763">
        <v>70</v>
      </c>
      <c r="D2763" s="1">
        <v>19138.5</v>
      </c>
      <c r="E2763" t="s">
        <v>11</v>
      </c>
      <c r="F2763" t="s">
        <v>542</v>
      </c>
      <c r="G2763" t="s">
        <v>1876</v>
      </c>
      <c r="H2763" s="3">
        <v>1563534.9907</v>
      </c>
      <c r="I2763" s="3">
        <v>978422.45669999998</v>
      </c>
      <c r="J2763" t="s">
        <v>5625</v>
      </c>
    </row>
    <row r="2764" spans="1:10" x14ac:dyDescent="0.35">
      <c r="A2764" t="s">
        <v>5626</v>
      </c>
      <c r="B2764">
        <v>645643840</v>
      </c>
      <c r="C2764">
        <v>65</v>
      </c>
      <c r="D2764" s="1">
        <v>20964.75</v>
      </c>
      <c r="E2764" t="s">
        <v>11</v>
      </c>
      <c r="F2764" t="s">
        <v>315</v>
      </c>
      <c r="G2764" t="s">
        <v>1876</v>
      </c>
      <c r="H2764" s="3">
        <v>1027108.3884000001</v>
      </c>
      <c r="I2764" s="3">
        <v>467720.86290000001</v>
      </c>
      <c r="J2764" t="s">
        <v>5627</v>
      </c>
    </row>
    <row r="2765" spans="1:10" x14ac:dyDescent="0.35">
      <c r="A2765" t="s">
        <v>2426</v>
      </c>
      <c r="B2765">
        <v>728432966</v>
      </c>
      <c r="C2765">
        <v>59</v>
      </c>
      <c r="D2765" s="1">
        <v>23156.25</v>
      </c>
      <c r="E2765" t="s">
        <v>11</v>
      </c>
      <c r="F2765" t="s">
        <v>211</v>
      </c>
      <c r="G2765" t="s">
        <v>1876</v>
      </c>
      <c r="H2765" s="3">
        <v>106405.88800000001</v>
      </c>
      <c r="I2765" s="3">
        <v>30186.020400000001</v>
      </c>
      <c r="J2765" t="s">
        <v>4501</v>
      </c>
    </row>
    <row r="2766" spans="1:10" x14ac:dyDescent="0.35">
      <c r="A2766" t="s">
        <v>5628</v>
      </c>
      <c r="B2766">
        <v>911552187</v>
      </c>
      <c r="C2766">
        <v>70</v>
      </c>
      <c r="D2766" s="1">
        <v>19138.5</v>
      </c>
      <c r="E2766" t="s">
        <v>11</v>
      </c>
      <c r="F2766" t="s">
        <v>905</v>
      </c>
      <c r="G2766" t="s">
        <v>1876</v>
      </c>
      <c r="H2766" s="3">
        <v>307202.08899999998</v>
      </c>
      <c r="I2766" s="3">
        <v>149465.6317</v>
      </c>
      <c r="J2766" t="s">
        <v>5629</v>
      </c>
    </row>
    <row r="2767" spans="1:10" x14ac:dyDescent="0.35">
      <c r="A2767" t="s">
        <v>5630</v>
      </c>
      <c r="B2767">
        <v>588827907</v>
      </c>
      <c r="C2767">
        <v>72</v>
      </c>
      <c r="D2767" s="1">
        <v>18408</v>
      </c>
      <c r="E2767" t="s">
        <v>11</v>
      </c>
      <c r="F2767" t="s">
        <v>373</v>
      </c>
      <c r="G2767" t="s">
        <v>1876</v>
      </c>
      <c r="H2767" s="3">
        <v>85688.908800000005</v>
      </c>
      <c r="I2767" s="3">
        <v>12050.0028</v>
      </c>
      <c r="J2767" t="s">
        <v>5631</v>
      </c>
    </row>
    <row r="2768" spans="1:10" x14ac:dyDescent="0.35">
      <c r="A2768" t="s">
        <v>5632</v>
      </c>
      <c r="B2768">
        <v>16035727</v>
      </c>
      <c r="C2768">
        <v>52</v>
      </c>
      <c r="D2768" s="1">
        <v>25713</v>
      </c>
      <c r="E2768" t="s">
        <v>11</v>
      </c>
      <c r="F2768" t="s">
        <v>57</v>
      </c>
      <c r="G2768" t="s">
        <v>1876</v>
      </c>
      <c r="H2768" s="3">
        <v>104868.50229999999</v>
      </c>
      <c r="I2768" s="3">
        <v>23815.298599999998</v>
      </c>
      <c r="J2768" t="s">
        <v>5633</v>
      </c>
    </row>
    <row r="2769" spans="1:10" x14ac:dyDescent="0.35">
      <c r="A2769" t="s">
        <v>5634</v>
      </c>
      <c r="B2769">
        <v>899509209</v>
      </c>
      <c r="C2769">
        <v>50</v>
      </c>
      <c r="D2769" s="1">
        <v>26443.5</v>
      </c>
      <c r="E2769" t="s">
        <v>11</v>
      </c>
      <c r="F2769" t="s">
        <v>208</v>
      </c>
      <c r="G2769" t="s">
        <v>1876</v>
      </c>
      <c r="H2769" s="3">
        <v>107038.7331</v>
      </c>
      <c r="I2769" s="3">
        <v>42557.568599999999</v>
      </c>
      <c r="J2769" t="s">
        <v>5635</v>
      </c>
    </row>
    <row r="2770" spans="1:10" x14ac:dyDescent="0.35">
      <c r="A2770" t="s">
        <v>5636</v>
      </c>
      <c r="B2770">
        <v>334098514</v>
      </c>
      <c r="C2770">
        <v>62</v>
      </c>
      <c r="D2770" s="1">
        <v>22060.5</v>
      </c>
      <c r="E2770" t="s">
        <v>11</v>
      </c>
      <c r="F2770" t="s">
        <v>373</v>
      </c>
      <c r="G2770" t="s">
        <v>1876</v>
      </c>
      <c r="H2770" s="3">
        <v>1225648.6455999999</v>
      </c>
      <c r="I2770" s="3">
        <v>326382.52049999998</v>
      </c>
      <c r="J2770" t="s">
        <v>5637</v>
      </c>
    </row>
    <row r="2771" spans="1:10" x14ac:dyDescent="0.35">
      <c r="A2771" t="s">
        <v>5638</v>
      </c>
      <c r="B2771">
        <v>644201182</v>
      </c>
      <c r="C2771">
        <v>19</v>
      </c>
      <c r="D2771" s="1">
        <v>37766.25</v>
      </c>
      <c r="E2771" t="s">
        <v>11</v>
      </c>
      <c r="F2771" t="s">
        <v>290</v>
      </c>
      <c r="G2771" t="s">
        <v>1876</v>
      </c>
      <c r="H2771" s="3">
        <v>433660.46500000003</v>
      </c>
      <c r="I2771" s="3">
        <v>197601.89110000001</v>
      </c>
      <c r="J2771" t="s">
        <v>5639</v>
      </c>
    </row>
    <row r="2772" spans="1:10" x14ac:dyDescent="0.35">
      <c r="A2772" t="s">
        <v>5640</v>
      </c>
      <c r="B2772">
        <v>223164846</v>
      </c>
      <c r="C2772">
        <v>34</v>
      </c>
      <c r="D2772" s="1">
        <v>32287.5</v>
      </c>
      <c r="E2772" t="s">
        <v>11</v>
      </c>
      <c r="F2772" t="s">
        <v>776</v>
      </c>
      <c r="G2772" t="s">
        <v>1876</v>
      </c>
      <c r="H2772" s="3">
        <v>876584.28009999997</v>
      </c>
      <c r="I2772" s="3">
        <v>274757.3308</v>
      </c>
      <c r="J2772" t="s">
        <v>5641</v>
      </c>
    </row>
    <row r="2773" spans="1:10" x14ac:dyDescent="0.35">
      <c r="A2773" t="s">
        <v>5642</v>
      </c>
      <c r="B2773">
        <v>17592642</v>
      </c>
      <c r="C2773">
        <v>83</v>
      </c>
      <c r="D2773" s="1">
        <v>14390.25</v>
      </c>
      <c r="E2773" t="s">
        <v>11</v>
      </c>
      <c r="F2773" t="s">
        <v>1602</v>
      </c>
      <c r="G2773" t="s">
        <v>1876</v>
      </c>
      <c r="H2773" s="3">
        <v>1568223.216</v>
      </c>
      <c r="I2773" s="3">
        <v>250915.71460000001</v>
      </c>
      <c r="J2773" t="s">
        <v>5643</v>
      </c>
    </row>
    <row r="2774" spans="1:10" x14ac:dyDescent="0.35">
      <c r="A2774" t="s">
        <v>5644</v>
      </c>
      <c r="B2774">
        <v>686717736</v>
      </c>
      <c r="C2774">
        <v>45</v>
      </c>
      <c r="D2774" s="1">
        <v>28269.75</v>
      </c>
      <c r="E2774" t="s">
        <v>11</v>
      </c>
      <c r="F2774" t="s">
        <v>953</v>
      </c>
      <c r="G2774" t="s">
        <v>1876</v>
      </c>
      <c r="H2774" s="3">
        <v>260018.70120000001</v>
      </c>
      <c r="I2774" s="3">
        <v>24592.608499999998</v>
      </c>
      <c r="J2774" t="s">
        <v>5645</v>
      </c>
    </row>
    <row r="2775" spans="1:10" x14ac:dyDescent="0.35">
      <c r="A2775" t="s">
        <v>5646</v>
      </c>
      <c r="B2775">
        <v>572588123</v>
      </c>
      <c r="C2775">
        <v>31</v>
      </c>
      <c r="D2775" s="1">
        <v>33383.25</v>
      </c>
      <c r="E2775" t="s">
        <v>11</v>
      </c>
      <c r="F2775" t="s">
        <v>593</v>
      </c>
      <c r="G2775" t="s">
        <v>1876</v>
      </c>
      <c r="H2775" s="3">
        <v>61042.6224</v>
      </c>
      <c r="I2775" s="3">
        <v>25358.6639</v>
      </c>
      <c r="J2775" t="s">
        <v>5647</v>
      </c>
    </row>
    <row r="2776" spans="1:10" x14ac:dyDescent="0.35">
      <c r="A2776" t="s">
        <v>5648</v>
      </c>
      <c r="B2776">
        <v>221141420</v>
      </c>
      <c r="C2776">
        <v>44</v>
      </c>
      <c r="D2776" s="1">
        <v>28635</v>
      </c>
      <c r="E2776" t="s">
        <v>11</v>
      </c>
      <c r="F2776" t="s">
        <v>1432</v>
      </c>
      <c r="G2776" t="s">
        <v>1876</v>
      </c>
      <c r="H2776" s="3">
        <v>73608.210000000006</v>
      </c>
      <c r="I2776" s="3">
        <v>19108.691299999999</v>
      </c>
      <c r="J2776" t="s">
        <v>5617</v>
      </c>
    </row>
    <row r="2777" spans="1:10" x14ac:dyDescent="0.35">
      <c r="A2777" t="s">
        <v>5649</v>
      </c>
      <c r="B2777">
        <v>293249931</v>
      </c>
      <c r="C2777">
        <v>21</v>
      </c>
      <c r="D2777" s="1">
        <v>37035.75</v>
      </c>
      <c r="E2777" t="s">
        <v>11</v>
      </c>
      <c r="F2777" t="s">
        <v>226</v>
      </c>
      <c r="G2777" t="s">
        <v>1876</v>
      </c>
      <c r="H2777" s="3">
        <v>1504666.4680999999</v>
      </c>
      <c r="I2777" s="3">
        <v>130120.5279</v>
      </c>
      <c r="J2777" t="s">
        <v>5650</v>
      </c>
    </row>
    <row r="2778" spans="1:10" x14ac:dyDescent="0.35">
      <c r="A2778" t="s">
        <v>5651</v>
      </c>
      <c r="B2778">
        <v>261596912</v>
      </c>
      <c r="C2778">
        <v>68</v>
      </c>
      <c r="D2778" s="1">
        <v>19869</v>
      </c>
      <c r="E2778" t="s">
        <v>11</v>
      </c>
      <c r="F2778" t="s">
        <v>81</v>
      </c>
      <c r="G2778" t="s">
        <v>1876</v>
      </c>
      <c r="H2778" s="3">
        <v>326853.42709999997</v>
      </c>
      <c r="I2778" s="3">
        <v>152986.91750000001</v>
      </c>
      <c r="J2778" t="s">
        <v>5652</v>
      </c>
    </row>
    <row r="2779" spans="1:10" x14ac:dyDescent="0.35">
      <c r="A2779" t="s">
        <v>5653</v>
      </c>
      <c r="B2779">
        <v>826220444</v>
      </c>
      <c r="C2779">
        <v>75</v>
      </c>
      <c r="D2779" s="1">
        <v>17312.25</v>
      </c>
      <c r="E2779" t="s">
        <v>11</v>
      </c>
      <c r="F2779" t="s">
        <v>250</v>
      </c>
      <c r="G2779" t="s">
        <v>1876</v>
      </c>
      <c r="H2779" s="3">
        <v>821381.48060000001</v>
      </c>
      <c r="I2779" s="3">
        <v>344331.76280000003</v>
      </c>
      <c r="J2779" t="s">
        <v>5654</v>
      </c>
    </row>
    <row r="2780" spans="1:10" x14ac:dyDescent="0.35">
      <c r="A2780" t="s">
        <v>5655</v>
      </c>
      <c r="B2780">
        <v>121818842</v>
      </c>
      <c r="C2780">
        <v>24</v>
      </c>
      <c r="D2780" s="1">
        <v>35940</v>
      </c>
      <c r="E2780" t="s">
        <v>11</v>
      </c>
      <c r="F2780" t="s">
        <v>169</v>
      </c>
      <c r="G2780" t="s">
        <v>1876</v>
      </c>
      <c r="H2780" s="3">
        <v>419094.98499999999</v>
      </c>
      <c r="I2780" s="3">
        <v>254367.37280000001</v>
      </c>
      <c r="J2780" t="s">
        <v>5656</v>
      </c>
    </row>
    <row r="2781" spans="1:10" x14ac:dyDescent="0.35">
      <c r="A2781" t="s">
        <v>5657</v>
      </c>
      <c r="B2781">
        <v>759998406</v>
      </c>
      <c r="C2781">
        <v>43</v>
      </c>
      <c r="D2781" s="1">
        <v>29000.25</v>
      </c>
      <c r="E2781" t="s">
        <v>11</v>
      </c>
      <c r="F2781" t="s">
        <v>229</v>
      </c>
      <c r="G2781" t="s">
        <v>1876</v>
      </c>
      <c r="H2781" s="3">
        <v>691698.96360000002</v>
      </c>
      <c r="I2781" s="3">
        <v>359475.4313</v>
      </c>
      <c r="J2781" t="s">
        <v>5658</v>
      </c>
    </row>
    <row r="2782" spans="1:10" x14ac:dyDescent="0.35">
      <c r="A2782" t="s">
        <v>5659</v>
      </c>
      <c r="B2782">
        <v>582690079</v>
      </c>
      <c r="C2782">
        <v>73</v>
      </c>
      <c r="D2782" s="1">
        <v>18042.75</v>
      </c>
      <c r="E2782" t="s">
        <v>11</v>
      </c>
      <c r="F2782" t="s">
        <v>90</v>
      </c>
      <c r="G2782" t="s">
        <v>1876</v>
      </c>
      <c r="H2782" s="3">
        <v>336955.03100000002</v>
      </c>
      <c r="I2782" s="3">
        <v>179949.1306</v>
      </c>
      <c r="J2782" t="s">
        <v>5660</v>
      </c>
    </row>
    <row r="2783" spans="1:10" x14ac:dyDescent="0.35">
      <c r="A2783" t="s">
        <v>5661</v>
      </c>
      <c r="B2783">
        <v>707730459</v>
      </c>
      <c r="C2783">
        <v>20</v>
      </c>
      <c r="D2783" s="1">
        <v>37401</v>
      </c>
      <c r="E2783" t="s">
        <v>11</v>
      </c>
      <c r="F2783" t="s">
        <v>401</v>
      </c>
      <c r="G2783" t="s">
        <v>1876</v>
      </c>
      <c r="H2783" s="3">
        <v>1393024.7213000001</v>
      </c>
      <c r="I2783" s="3">
        <v>342169.0135</v>
      </c>
      <c r="J2783" t="s">
        <v>5662</v>
      </c>
    </row>
    <row r="2784" spans="1:10" x14ac:dyDescent="0.35">
      <c r="A2784" t="s">
        <v>5663</v>
      </c>
      <c r="B2784">
        <v>223898357</v>
      </c>
      <c r="C2784">
        <v>72</v>
      </c>
      <c r="D2784" s="1">
        <v>18408</v>
      </c>
      <c r="E2784" t="s">
        <v>11</v>
      </c>
      <c r="F2784" t="s">
        <v>211</v>
      </c>
      <c r="G2784" t="s">
        <v>1876</v>
      </c>
      <c r="H2784" s="3">
        <v>116331.1568</v>
      </c>
      <c r="I2784" s="3">
        <v>16547.104200000002</v>
      </c>
      <c r="J2784" t="s">
        <v>5664</v>
      </c>
    </row>
    <row r="2785" spans="1:10" x14ac:dyDescent="0.35">
      <c r="A2785" t="s">
        <v>5665</v>
      </c>
      <c r="B2785">
        <v>301759028</v>
      </c>
      <c r="C2785">
        <v>76</v>
      </c>
      <c r="D2785" s="1">
        <v>16947</v>
      </c>
      <c r="E2785" t="s">
        <v>11</v>
      </c>
      <c r="F2785" t="s">
        <v>341</v>
      </c>
      <c r="G2785" t="s">
        <v>1876</v>
      </c>
      <c r="H2785" s="3">
        <v>1997338.9987999999</v>
      </c>
      <c r="I2785" s="3">
        <v>641447.57490000001</v>
      </c>
      <c r="J2785" t="s">
        <v>5666</v>
      </c>
    </row>
    <row r="2786" spans="1:10" x14ac:dyDescent="0.35">
      <c r="A2786" t="s">
        <v>5667</v>
      </c>
      <c r="B2786">
        <v>774327809</v>
      </c>
      <c r="C2786">
        <v>64</v>
      </c>
      <c r="D2786" s="1">
        <v>21330</v>
      </c>
      <c r="E2786" t="s">
        <v>11</v>
      </c>
      <c r="F2786" t="s">
        <v>671</v>
      </c>
      <c r="G2786" t="s">
        <v>1876</v>
      </c>
      <c r="H2786" s="3">
        <v>1201703.8319999999</v>
      </c>
      <c r="I2786" s="3">
        <v>202229.5877</v>
      </c>
      <c r="J2786" t="s">
        <v>5668</v>
      </c>
    </row>
    <row r="2787" spans="1:10" x14ac:dyDescent="0.35">
      <c r="A2787" t="s">
        <v>5669</v>
      </c>
      <c r="B2787">
        <v>191556823</v>
      </c>
      <c r="C2787">
        <v>61</v>
      </c>
      <c r="D2787" s="1">
        <v>22425.75</v>
      </c>
      <c r="E2787" t="s">
        <v>11</v>
      </c>
      <c r="F2787" t="s">
        <v>172</v>
      </c>
      <c r="G2787" t="s">
        <v>1876</v>
      </c>
      <c r="H2787" s="3">
        <v>989380.39049999998</v>
      </c>
      <c r="I2787" s="3">
        <v>227346.98329999999</v>
      </c>
      <c r="J2787" t="s">
        <v>5670</v>
      </c>
    </row>
    <row r="2788" spans="1:10" x14ac:dyDescent="0.35">
      <c r="A2788" t="s">
        <v>5671</v>
      </c>
      <c r="B2788">
        <v>397908305</v>
      </c>
      <c r="C2788">
        <v>18</v>
      </c>
      <c r="D2788" s="1">
        <v>38131.5</v>
      </c>
      <c r="E2788" t="s">
        <v>11</v>
      </c>
      <c r="F2788" t="s">
        <v>1169</v>
      </c>
      <c r="G2788" t="s">
        <v>1876</v>
      </c>
      <c r="H2788" s="3">
        <v>1020976.7557</v>
      </c>
      <c r="I2788" s="3">
        <v>275337.88040000002</v>
      </c>
      <c r="J2788" t="s">
        <v>5672</v>
      </c>
    </row>
    <row r="2789" spans="1:10" x14ac:dyDescent="0.35">
      <c r="A2789" t="s">
        <v>5673</v>
      </c>
      <c r="B2789">
        <v>616952413</v>
      </c>
      <c r="C2789">
        <v>51</v>
      </c>
      <c r="D2789" s="1">
        <v>26078.25</v>
      </c>
      <c r="E2789" t="s">
        <v>11</v>
      </c>
      <c r="F2789" t="s">
        <v>825</v>
      </c>
      <c r="G2789" t="s">
        <v>1876</v>
      </c>
      <c r="H2789" s="3">
        <v>215052.59450000001</v>
      </c>
      <c r="I2789" s="3">
        <v>96018.077300000004</v>
      </c>
      <c r="J2789" t="s">
        <v>5674</v>
      </c>
    </row>
    <row r="2790" spans="1:10" x14ac:dyDescent="0.35">
      <c r="A2790" t="s">
        <v>5675</v>
      </c>
      <c r="B2790">
        <v>547978289</v>
      </c>
      <c r="C2790">
        <v>51</v>
      </c>
      <c r="D2790" s="1">
        <v>26078.25</v>
      </c>
      <c r="E2790" t="s">
        <v>11</v>
      </c>
      <c r="F2790" t="s">
        <v>596</v>
      </c>
      <c r="G2790" t="s">
        <v>1876</v>
      </c>
      <c r="H2790" s="3">
        <v>936493.67189999996</v>
      </c>
      <c r="I2790" s="3">
        <v>211947.24780000001</v>
      </c>
      <c r="J2790" t="s">
        <v>5676</v>
      </c>
    </row>
    <row r="2791" spans="1:10" x14ac:dyDescent="0.35">
      <c r="A2791" t="s">
        <v>5677</v>
      </c>
      <c r="B2791">
        <v>501707659</v>
      </c>
      <c r="C2791">
        <v>71</v>
      </c>
      <c r="D2791" s="1">
        <v>18773.25</v>
      </c>
      <c r="E2791" t="s">
        <v>11</v>
      </c>
      <c r="F2791" t="s">
        <v>109</v>
      </c>
      <c r="G2791" t="s">
        <v>1876</v>
      </c>
      <c r="H2791" s="3">
        <v>193381.2818</v>
      </c>
      <c r="I2791" s="3">
        <v>108414.3811</v>
      </c>
      <c r="J2791" t="s">
        <v>5678</v>
      </c>
    </row>
    <row r="2792" spans="1:10" x14ac:dyDescent="0.35">
      <c r="A2792" t="s">
        <v>5679</v>
      </c>
      <c r="B2792">
        <v>406611418</v>
      </c>
      <c r="C2792">
        <v>54</v>
      </c>
      <c r="D2792" s="1">
        <v>24982.5</v>
      </c>
      <c r="E2792" t="s">
        <v>11</v>
      </c>
      <c r="F2792" t="s">
        <v>183</v>
      </c>
      <c r="G2792" t="s">
        <v>1876</v>
      </c>
      <c r="H2792" s="3">
        <v>448280.973</v>
      </c>
      <c r="I2792" s="3">
        <v>171841.03959999999</v>
      </c>
      <c r="J2792" t="s">
        <v>5547</v>
      </c>
    </row>
    <row r="2793" spans="1:10" x14ac:dyDescent="0.35">
      <c r="A2793" t="s">
        <v>5680</v>
      </c>
      <c r="B2793">
        <v>16077370</v>
      </c>
      <c r="C2793">
        <v>75</v>
      </c>
      <c r="D2793" s="1">
        <v>17312.25</v>
      </c>
      <c r="E2793" t="s">
        <v>11</v>
      </c>
      <c r="F2793" t="s">
        <v>115</v>
      </c>
      <c r="G2793" t="s">
        <v>1876</v>
      </c>
      <c r="H2793" s="3">
        <v>570888.34259999997</v>
      </c>
      <c r="I2793" s="3">
        <v>258802.71530000001</v>
      </c>
      <c r="J2793" t="s">
        <v>5681</v>
      </c>
    </row>
    <row r="2794" spans="1:10" x14ac:dyDescent="0.35">
      <c r="A2794" t="s">
        <v>5682</v>
      </c>
      <c r="B2794">
        <v>412896275</v>
      </c>
      <c r="C2794">
        <v>70</v>
      </c>
      <c r="D2794" s="1">
        <v>19138.5</v>
      </c>
      <c r="E2794" t="s">
        <v>11</v>
      </c>
      <c r="F2794" t="s">
        <v>347</v>
      </c>
      <c r="G2794" t="s">
        <v>1876</v>
      </c>
      <c r="H2794" s="3">
        <v>683612.2966</v>
      </c>
      <c r="I2794" s="3">
        <v>196678.61970000001</v>
      </c>
      <c r="J2794" t="s">
        <v>5683</v>
      </c>
    </row>
    <row r="2795" spans="1:10" x14ac:dyDescent="0.35">
      <c r="A2795" t="s">
        <v>5684</v>
      </c>
      <c r="B2795">
        <v>306241973</v>
      </c>
      <c r="C2795">
        <v>78</v>
      </c>
      <c r="D2795" s="1">
        <v>16216.5</v>
      </c>
      <c r="E2795" t="s">
        <v>11</v>
      </c>
      <c r="F2795" t="s">
        <v>69</v>
      </c>
      <c r="G2795" t="s">
        <v>1876</v>
      </c>
      <c r="H2795" s="3">
        <v>1424891.0837999999</v>
      </c>
      <c r="I2795" s="3">
        <v>151478.3541</v>
      </c>
      <c r="J2795" t="s">
        <v>5685</v>
      </c>
    </row>
    <row r="2796" spans="1:10" x14ac:dyDescent="0.35">
      <c r="A2796" t="s">
        <v>5686</v>
      </c>
      <c r="B2796">
        <v>244618092</v>
      </c>
      <c r="C2796">
        <v>78</v>
      </c>
      <c r="D2796" s="1">
        <v>16216.5</v>
      </c>
      <c r="E2796" t="s">
        <v>11</v>
      </c>
      <c r="F2796" t="s">
        <v>776</v>
      </c>
      <c r="G2796" t="s">
        <v>1876</v>
      </c>
      <c r="H2796" s="3">
        <v>0</v>
      </c>
      <c r="I2796" s="3">
        <v>0</v>
      </c>
      <c r="J2796" t="s">
        <v>3599</v>
      </c>
    </row>
    <row r="2797" spans="1:10" x14ac:dyDescent="0.35">
      <c r="A2797" t="s">
        <v>5687</v>
      </c>
      <c r="B2797">
        <v>266203436</v>
      </c>
      <c r="C2797">
        <v>70</v>
      </c>
      <c r="D2797" s="1">
        <v>19138.5</v>
      </c>
      <c r="E2797" t="s">
        <v>11</v>
      </c>
      <c r="F2797" t="s">
        <v>671</v>
      </c>
      <c r="G2797" t="s">
        <v>1876</v>
      </c>
      <c r="H2797" s="3">
        <v>41509.9905</v>
      </c>
      <c r="I2797" s="3">
        <v>7892.0228999999999</v>
      </c>
      <c r="J2797" t="s">
        <v>5688</v>
      </c>
    </row>
    <row r="2798" spans="1:10" x14ac:dyDescent="0.35">
      <c r="A2798" t="s">
        <v>5689</v>
      </c>
      <c r="B2798">
        <v>612790558</v>
      </c>
      <c r="C2798">
        <v>53</v>
      </c>
      <c r="D2798" s="1">
        <v>25347.75</v>
      </c>
      <c r="E2798" t="s">
        <v>11</v>
      </c>
      <c r="F2798" t="s">
        <v>276</v>
      </c>
      <c r="G2798" t="s">
        <v>1876</v>
      </c>
      <c r="H2798" s="3">
        <v>289365.40159999998</v>
      </c>
      <c r="I2798" s="3">
        <v>82390.221600000004</v>
      </c>
      <c r="J2798" t="s">
        <v>5690</v>
      </c>
    </row>
    <row r="2799" spans="1:10" x14ac:dyDescent="0.35">
      <c r="A2799" t="s">
        <v>5691</v>
      </c>
      <c r="B2799">
        <v>968411127</v>
      </c>
      <c r="C2799">
        <v>26</v>
      </c>
      <c r="D2799" s="1">
        <v>35209.5</v>
      </c>
      <c r="E2799" t="s">
        <v>11</v>
      </c>
      <c r="F2799" t="s">
        <v>671</v>
      </c>
      <c r="G2799" t="s">
        <v>1876</v>
      </c>
      <c r="H2799" s="3">
        <v>358461.90899999999</v>
      </c>
      <c r="I2799" s="3">
        <v>52535.618699999999</v>
      </c>
      <c r="J2799" t="s">
        <v>5692</v>
      </c>
    </row>
    <row r="2800" spans="1:10" x14ac:dyDescent="0.35">
      <c r="A2800" t="s">
        <v>5693</v>
      </c>
      <c r="B2800">
        <v>291292071</v>
      </c>
      <c r="C2800">
        <v>19</v>
      </c>
      <c r="D2800" s="1">
        <v>37766.25</v>
      </c>
      <c r="E2800" t="s">
        <v>11</v>
      </c>
      <c r="F2800" t="s">
        <v>950</v>
      </c>
      <c r="G2800" t="s">
        <v>1876</v>
      </c>
      <c r="H2800" s="3">
        <v>169348.06820000001</v>
      </c>
      <c r="I2800" s="3">
        <v>115934.0218</v>
      </c>
      <c r="J2800" t="s">
        <v>5694</v>
      </c>
    </row>
    <row r="2801" spans="1:10" x14ac:dyDescent="0.35">
      <c r="A2801" t="s">
        <v>5695</v>
      </c>
      <c r="B2801">
        <v>763927329</v>
      </c>
      <c r="C2801">
        <v>79</v>
      </c>
      <c r="D2801" s="1">
        <v>15851.25</v>
      </c>
      <c r="E2801" t="s">
        <v>11</v>
      </c>
      <c r="F2801" t="s">
        <v>130</v>
      </c>
      <c r="G2801" t="s">
        <v>1876</v>
      </c>
      <c r="H2801" s="3">
        <v>1523757.9202000001</v>
      </c>
      <c r="I2801" s="3">
        <v>197728.58679999999</v>
      </c>
      <c r="J2801" t="s">
        <v>5696</v>
      </c>
    </row>
    <row r="2802" spans="1:10" x14ac:dyDescent="0.35">
      <c r="A2802" t="s">
        <v>5697</v>
      </c>
      <c r="B2802">
        <v>598219243</v>
      </c>
      <c r="C2802">
        <v>25</v>
      </c>
      <c r="D2802" s="1">
        <v>35574.75</v>
      </c>
      <c r="E2802" t="s">
        <v>11</v>
      </c>
      <c r="F2802" t="s">
        <v>166</v>
      </c>
      <c r="G2802" t="s">
        <v>1876</v>
      </c>
      <c r="H2802" s="3">
        <v>611852.16709999996</v>
      </c>
      <c r="I2802" s="3">
        <v>457697.20549999998</v>
      </c>
      <c r="J2802" t="s">
        <v>5698</v>
      </c>
    </row>
    <row r="2803" spans="1:10" x14ac:dyDescent="0.35">
      <c r="A2803" t="s">
        <v>5699</v>
      </c>
      <c r="B2803">
        <v>21129169</v>
      </c>
      <c r="C2803">
        <v>48</v>
      </c>
      <c r="D2803" s="1">
        <v>27174</v>
      </c>
      <c r="E2803" t="s">
        <v>11</v>
      </c>
      <c r="F2803" t="s">
        <v>1030</v>
      </c>
      <c r="G2803" t="s">
        <v>1876</v>
      </c>
      <c r="H2803" s="3">
        <v>191303.25870000001</v>
      </c>
      <c r="I2803" s="3">
        <v>208032.91620000001</v>
      </c>
      <c r="J2803" t="s">
        <v>5700</v>
      </c>
    </row>
    <row r="2804" spans="1:10" x14ac:dyDescent="0.35">
      <c r="A2804" t="s">
        <v>5701</v>
      </c>
      <c r="B2804">
        <v>478863350</v>
      </c>
      <c r="C2804">
        <v>77</v>
      </c>
      <c r="D2804" s="1">
        <v>16581.75</v>
      </c>
      <c r="E2804" t="s">
        <v>11</v>
      </c>
      <c r="F2804" t="s">
        <v>519</v>
      </c>
      <c r="G2804" t="s">
        <v>1876</v>
      </c>
      <c r="H2804" s="3">
        <v>116494.44960000001</v>
      </c>
      <c r="I2804" s="3">
        <v>60689.850400000003</v>
      </c>
      <c r="J2804" t="s">
        <v>5702</v>
      </c>
    </row>
    <row r="2805" spans="1:10" x14ac:dyDescent="0.35">
      <c r="A2805" t="s">
        <v>5703</v>
      </c>
      <c r="B2805">
        <v>465801768</v>
      </c>
      <c r="C2805">
        <v>74</v>
      </c>
      <c r="D2805" s="1">
        <v>17677.5</v>
      </c>
      <c r="E2805" t="s">
        <v>11</v>
      </c>
      <c r="F2805" t="s">
        <v>1762</v>
      </c>
      <c r="G2805" t="s">
        <v>1876</v>
      </c>
      <c r="H2805" s="3">
        <v>502389.90360000002</v>
      </c>
      <c r="I2805" s="3">
        <v>116349.6618</v>
      </c>
      <c r="J2805" t="s">
        <v>5704</v>
      </c>
    </row>
    <row r="2806" spans="1:10" x14ac:dyDescent="0.35">
      <c r="A2806" t="s">
        <v>5705</v>
      </c>
      <c r="B2806">
        <v>540646135</v>
      </c>
      <c r="C2806">
        <v>43</v>
      </c>
      <c r="D2806" s="1">
        <v>29000.25</v>
      </c>
      <c r="E2806" t="s">
        <v>11</v>
      </c>
      <c r="F2806" t="s">
        <v>997</v>
      </c>
      <c r="G2806" t="s">
        <v>1876</v>
      </c>
      <c r="H2806" s="3">
        <v>370594.47440000001</v>
      </c>
      <c r="I2806" s="3">
        <v>74588.001799999998</v>
      </c>
      <c r="J2806" t="s">
        <v>5706</v>
      </c>
    </row>
    <row r="2807" spans="1:10" x14ac:dyDescent="0.35">
      <c r="A2807" t="s">
        <v>5707</v>
      </c>
      <c r="B2807">
        <v>119419377</v>
      </c>
      <c r="C2807">
        <v>27</v>
      </c>
      <c r="D2807" s="1">
        <v>34844.25</v>
      </c>
      <c r="E2807" t="s">
        <v>11</v>
      </c>
      <c r="F2807" t="s">
        <v>1694</v>
      </c>
      <c r="G2807" t="s">
        <v>1876</v>
      </c>
      <c r="H2807" s="3">
        <v>222884.56109999999</v>
      </c>
      <c r="I2807" s="3">
        <v>125629.0597</v>
      </c>
      <c r="J2807" t="s">
        <v>5708</v>
      </c>
    </row>
    <row r="2808" spans="1:10" x14ac:dyDescent="0.35">
      <c r="A2808" t="s">
        <v>5709</v>
      </c>
      <c r="B2808">
        <v>782716076</v>
      </c>
      <c r="C2808">
        <v>68</v>
      </c>
      <c r="D2808" s="1">
        <v>19869</v>
      </c>
      <c r="E2808" t="s">
        <v>11</v>
      </c>
      <c r="F2808" t="s">
        <v>1694</v>
      </c>
      <c r="G2808" t="s">
        <v>1876</v>
      </c>
      <c r="H2808" s="3">
        <v>421426.09169999999</v>
      </c>
      <c r="I2808" s="3">
        <v>69584.308199999999</v>
      </c>
      <c r="J2808" t="s">
        <v>5710</v>
      </c>
    </row>
    <row r="2809" spans="1:10" x14ac:dyDescent="0.35">
      <c r="A2809" t="s">
        <v>5711</v>
      </c>
      <c r="B2809">
        <v>321721952</v>
      </c>
      <c r="C2809">
        <v>80</v>
      </c>
      <c r="D2809" s="1">
        <v>15486</v>
      </c>
      <c r="E2809" t="s">
        <v>11</v>
      </c>
      <c r="F2809" t="s">
        <v>208</v>
      </c>
      <c r="G2809" t="s">
        <v>1876</v>
      </c>
      <c r="H2809" s="3">
        <v>1448756.0229</v>
      </c>
      <c r="I2809" s="3">
        <v>382206.1691</v>
      </c>
      <c r="J2809" t="s">
        <v>5712</v>
      </c>
    </row>
    <row r="2810" spans="1:10" x14ac:dyDescent="0.35">
      <c r="A2810" t="s">
        <v>5713</v>
      </c>
      <c r="B2810">
        <v>330818890</v>
      </c>
      <c r="C2810">
        <v>34</v>
      </c>
      <c r="D2810" s="1">
        <v>32287.5</v>
      </c>
      <c r="E2810" t="s">
        <v>11</v>
      </c>
      <c r="F2810" t="s">
        <v>220</v>
      </c>
      <c r="G2810" t="s">
        <v>1876</v>
      </c>
      <c r="H2810" s="3">
        <v>168183.13099999999</v>
      </c>
      <c r="I2810" s="3">
        <v>117451.1842</v>
      </c>
      <c r="J2810" t="s">
        <v>5714</v>
      </c>
    </row>
    <row r="2811" spans="1:10" x14ac:dyDescent="0.35">
      <c r="A2811" t="s">
        <v>5715</v>
      </c>
      <c r="B2811">
        <v>571268682</v>
      </c>
      <c r="C2811">
        <v>29</v>
      </c>
      <c r="D2811" s="1">
        <v>34113.75</v>
      </c>
      <c r="E2811" t="s">
        <v>11</v>
      </c>
      <c r="F2811" t="s">
        <v>482</v>
      </c>
      <c r="G2811" t="s">
        <v>1876</v>
      </c>
      <c r="H2811" s="3">
        <v>77377.408500000005</v>
      </c>
      <c r="I2811" s="3">
        <v>32105.0671</v>
      </c>
      <c r="J2811" t="s">
        <v>5716</v>
      </c>
    </row>
    <row r="2812" spans="1:10" x14ac:dyDescent="0.35">
      <c r="A2812" t="s">
        <v>5717</v>
      </c>
      <c r="B2812">
        <v>995229677</v>
      </c>
      <c r="C2812">
        <v>83</v>
      </c>
      <c r="D2812" s="1">
        <v>14390.25</v>
      </c>
      <c r="E2812" t="s">
        <v>11</v>
      </c>
      <c r="F2812" t="s">
        <v>738</v>
      </c>
      <c r="G2812" t="s">
        <v>1876</v>
      </c>
      <c r="H2812" s="3">
        <v>1118146.5284</v>
      </c>
      <c r="I2812" s="3">
        <v>657266.85930000001</v>
      </c>
      <c r="J2812" t="s">
        <v>5718</v>
      </c>
    </row>
    <row r="2813" spans="1:10" x14ac:dyDescent="0.35">
      <c r="A2813" t="s">
        <v>5719</v>
      </c>
      <c r="B2813">
        <v>241445901</v>
      </c>
      <c r="C2813">
        <v>19</v>
      </c>
      <c r="D2813" s="1">
        <v>37766.25</v>
      </c>
      <c r="E2813" t="s">
        <v>11</v>
      </c>
      <c r="F2813" t="s">
        <v>54</v>
      </c>
      <c r="G2813" t="s">
        <v>1876</v>
      </c>
      <c r="H2813" s="3">
        <v>25861.372899999998</v>
      </c>
      <c r="I2813" s="3">
        <v>34813.386599999998</v>
      </c>
      <c r="J2813" t="s">
        <v>5720</v>
      </c>
    </row>
    <row r="2814" spans="1:10" x14ac:dyDescent="0.35">
      <c r="A2814" t="s">
        <v>5721</v>
      </c>
      <c r="B2814">
        <v>277879148</v>
      </c>
      <c r="C2814">
        <v>76</v>
      </c>
      <c r="D2814" s="1">
        <v>16947</v>
      </c>
      <c r="E2814" t="s">
        <v>11</v>
      </c>
      <c r="F2814" t="s">
        <v>1030</v>
      </c>
      <c r="G2814" t="s">
        <v>1876</v>
      </c>
      <c r="H2814" s="3">
        <v>95070.793999999994</v>
      </c>
      <c r="I2814" s="3">
        <v>47565.419399999999</v>
      </c>
      <c r="J2814" t="s">
        <v>5722</v>
      </c>
    </row>
    <row r="2815" spans="1:10" x14ac:dyDescent="0.35">
      <c r="A2815" t="s">
        <v>5723</v>
      </c>
      <c r="B2815">
        <v>814266527</v>
      </c>
      <c r="C2815">
        <v>18</v>
      </c>
      <c r="D2815" s="1">
        <v>38131.5</v>
      </c>
      <c r="E2815" t="s">
        <v>11</v>
      </c>
      <c r="F2815" t="s">
        <v>968</v>
      </c>
      <c r="G2815" t="s">
        <v>1876</v>
      </c>
      <c r="H2815" s="3">
        <v>994183.24719999998</v>
      </c>
      <c r="I2815" s="3">
        <v>277555.18859999999</v>
      </c>
      <c r="J2815" t="s">
        <v>5724</v>
      </c>
    </row>
    <row r="2816" spans="1:10" x14ac:dyDescent="0.35">
      <c r="A2816" t="s">
        <v>5725</v>
      </c>
      <c r="B2816">
        <v>926400808</v>
      </c>
      <c r="C2816">
        <v>52</v>
      </c>
      <c r="D2816" s="1">
        <v>25713</v>
      </c>
      <c r="E2816" t="s">
        <v>11</v>
      </c>
      <c r="F2816" t="s">
        <v>57</v>
      </c>
      <c r="G2816" t="s">
        <v>1876</v>
      </c>
      <c r="H2816" s="3">
        <v>976917.76</v>
      </c>
      <c r="I2816" s="3">
        <v>226400.69089999999</v>
      </c>
      <c r="J2816" t="s">
        <v>1646</v>
      </c>
    </row>
    <row r="2817" spans="1:10" x14ac:dyDescent="0.35">
      <c r="A2817" t="s">
        <v>5726</v>
      </c>
      <c r="B2817">
        <v>87238732</v>
      </c>
      <c r="C2817">
        <v>70</v>
      </c>
      <c r="D2817" s="1">
        <v>19138.5</v>
      </c>
      <c r="E2817" t="s">
        <v>11</v>
      </c>
      <c r="F2817" t="s">
        <v>1104</v>
      </c>
      <c r="G2817" t="s">
        <v>1876</v>
      </c>
      <c r="H2817" s="3">
        <v>934525.89399999997</v>
      </c>
      <c r="I2817" s="3">
        <v>161495.3425</v>
      </c>
      <c r="J2817" t="s">
        <v>5727</v>
      </c>
    </row>
    <row r="2818" spans="1:10" x14ac:dyDescent="0.35">
      <c r="A2818" t="s">
        <v>5728</v>
      </c>
      <c r="B2818">
        <v>500212612</v>
      </c>
      <c r="C2818">
        <v>24</v>
      </c>
      <c r="D2818" s="1">
        <v>35940</v>
      </c>
      <c r="E2818" t="s">
        <v>11</v>
      </c>
      <c r="F2818" t="s">
        <v>19</v>
      </c>
      <c r="G2818" t="s">
        <v>1876</v>
      </c>
      <c r="H2818" s="3">
        <v>437316.13500000001</v>
      </c>
      <c r="I2818" s="3">
        <v>163640.8763</v>
      </c>
      <c r="J2818" t="s">
        <v>5729</v>
      </c>
    </row>
    <row r="2819" spans="1:10" x14ac:dyDescent="0.35">
      <c r="A2819" t="s">
        <v>5730</v>
      </c>
      <c r="B2819">
        <v>387078888</v>
      </c>
      <c r="C2819">
        <v>36</v>
      </c>
      <c r="D2819" s="1">
        <v>31557</v>
      </c>
      <c r="E2819" t="s">
        <v>11</v>
      </c>
      <c r="F2819" t="s">
        <v>840</v>
      </c>
      <c r="G2819" t="s">
        <v>1876</v>
      </c>
      <c r="H2819" s="3">
        <v>678567.87</v>
      </c>
      <c r="I2819" s="3">
        <v>75959.089900000006</v>
      </c>
      <c r="J2819" t="s">
        <v>5731</v>
      </c>
    </row>
    <row r="2820" spans="1:10" x14ac:dyDescent="0.35">
      <c r="A2820" t="s">
        <v>5732</v>
      </c>
      <c r="B2820">
        <v>980718499</v>
      </c>
      <c r="C2820">
        <v>50</v>
      </c>
      <c r="D2820" s="1">
        <v>26443.5</v>
      </c>
      <c r="E2820" t="s">
        <v>11</v>
      </c>
      <c r="F2820" t="s">
        <v>147</v>
      </c>
      <c r="G2820" t="s">
        <v>1876</v>
      </c>
      <c r="H2820" s="3">
        <v>958002.58759999997</v>
      </c>
      <c r="I2820" s="3">
        <v>271735.32520000002</v>
      </c>
      <c r="J2820" t="s">
        <v>5733</v>
      </c>
    </row>
    <row r="2821" spans="1:10" x14ac:dyDescent="0.35">
      <c r="A2821" t="s">
        <v>5734</v>
      </c>
      <c r="B2821">
        <v>694139298</v>
      </c>
      <c r="C2821">
        <v>81</v>
      </c>
      <c r="D2821" s="1">
        <v>15120.75</v>
      </c>
      <c r="E2821" t="s">
        <v>11</v>
      </c>
      <c r="F2821" t="s">
        <v>136</v>
      </c>
      <c r="G2821" t="s">
        <v>1876</v>
      </c>
      <c r="H2821" s="3">
        <v>1024647.7319</v>
      </c>
      <c r="I2821" s="3">
        <v>413930.54070000001</v>
      </c>
      <c r="J2821" t="s">
        <v>716</v>
      </c>
    </row>
    <row r="2822" spans="1:10" x14ac:dyDescent="0.35">
      <c r="A2822" t="s">
        <v>5735</v>
      </c>
      <c r="B2822">
        <v>499863915</v>
      </c>
      <c r="C2822">
        <v>63</v>
      </c>
      <c r="D2822" s="1">
        <v>21695.25</v>
      </c>
      <c r="E2822" t="s">
        <v>11</v>
      </c>
      <c r="F2822" t="s">
        <v>398</v>
      </c>
      <c r="G2822" t="s">
        <v>1876</v>
      </c>
      <c r="H2822" s="3">
        <v>127045.876</v>
      </c>
      <c r="I2822" s="3">
        <v>23471.187300000001</v>
      </c>
      <c r="J2822" t="s">
        <v>5736</v>
      </c>
    </row>
    <row r="2823" spans="1:10" x14ac:dyDescent="0.35">
      <c r="A2823" t="s">
        <v>5737</v>
      </c>
      <c r="B2823">
        <v>934597374</v>
      </c>
      <c r="C2823">
        <v>20</v>
      </c>
      <c r="D2823" s="1">
        <v>37401</v>
      </c>
      <c r="E2823" t="s">
        <v>11</v>
      </c>
      <c r="F2823" t="s">
        <v>950</v>
      </c>
      <c r="G2823" t="s">
        <v>1876</v>
      </c>
      <c r="H2823" s="3">
        <v>87378.659299999999</v>
      </c>
      <c r="I2823" s="3">
        <v>75066.211800000005</v>
      </c>
      <c r="J2823" t="s">
        <v>5738</v>
      </c>
    </row>
    <row r="2824" spans="1:10" x14ac:dyDescent="0.35">
      <c r="A2824" t="s">
        <v>5739</v>
      </c>
      <c r="B2824">
        <v>619053523</v>
      </c>
      <c r="C2824">
        <v>28</v>
      </c>
      <c r="D2824" s="1">
        <v>34479</v>
      </c>
      <c r="E2824" t="s">
        <v>11</v>
      </c>
      <c r="F2824" t="s">
        <v>232</v>
      </c>
      <c r="G2824" t="s">
        <v>1876</v>
      </c>
      <c r="H2824" s="3">
        <v>390050.10139999999</v>
      </c>
      <c r="I2824" s="3">
        <v>135217.36850000001</v>
      </c>
      <c r="J2824" t="s">
        <v>5740</v>
      </c>
    </row>
    <row r="2825" spans="1:10" x14ac:dyDescent="0.35">
      <c r="A2825" t="s">
        <v>5741</v>
      </c>
      <c r="B2825">
        <v>308158521</v>
      </c>
      <c r="C2825">
        <v>56</v>
      </c>
      <c r="D2825" s="1">
        <v>24252</v>
      </c>
      <c r="E2825" t="s">
        <v>11</v>
      </c>
      <c r="F2825" t="s">
        <v>1233</v>
      </c>
      <c r="G2825" t="s">
        <v>1876</v>
      </c>
      <c r="H2825" s="3">
        <v>244609.51920000001</v>
      </c>
      <c r="I2825" s="3">
        <v>139343.0779</v>
      </c>
      <c r="J2825" t="s">
        <v>5742</v>
      </c>
    </row>
    <row r="2826" spans="1:10" x14ac:dyDescent="0.35">
      <c r="A2826" t="s">
        <v>5743</v>
      </c>
      <c r="B2826">
        <v>456255247</v>
      </c>
      <c r="C2826">
        <v>81</v>
      </c>
      <c r="D2826" s="1">
        <v>15120.75</v>
      </c>
      <c r="E2826" t="s">
        <v>11</v>
      </c>
      <c r="F2826" t="s">
        <v>864</v>
      </c>
      <c r="G2826" t="s">
        <v>1876</v>
      </c>
      <c r="H2826" s="3">
        <v>342667.57299999997</v>
      </c>
      <c r="I2826" s="3">
        <v>177132.77619999999</v>
      </c>
      <c r="J2826" t="s">
        <v>5744</v>
      </c>
    </row>
    <row r="2827" spans="1:10" x14ac:dyDescent="0.35">
      <c r="A2827" t="s">
        <v>5745</v>
      </c>
      <c r="B2827">
        <v>489162349</v>
      </c>
      <c r="C2827">
        <v>82</v>
      </c>
      <c r="D2827" s="1">
        <v>14755.5</v>
      </c>
      <c r="E2827" t="s">
        <v>11</v>
      </c>
      <c r="F2827" t="s">
        <v>489</v>
      </c>
      <c r="G2827" t="s">
        <v>1876</v>
      </c>
      <c r="H2827" s="3">
        <v>1089957.0275999999</v>
      </c>
      <c r="I2827" s="3">
        <v>657849.61930000002</v>
      </c>
      <c r="J2827" t="s">
        <v>5746</v>
      </c>
    </row>
    <row r="2828" spans="1:10" x14ac:dyDescent="0.35">
      <c r="A2828" t="s">
        <v>5747</v>
      </c>
      <c r="B2828">
        <v>245645227</v>
      </c>
      <c r="C2828">
        <v>72</v>
      </c>
      <c r="D2828" s="1">
        <v>18408</v>
      </c>
      <c r="E2828" t="s">
        <v>11</v>
      </c>
      <c r="F2828" t="s">
        <v>189</v>
      </c>
      <c r="G2828" t="s">
        <v>1876</v>
      </c>
      <c r="H2828" s="3">
        <v>669180.32990000001</v>
      </c>
      <c r="I2828" s="3">
        <v>144437.6869</v>
      </c>
      <c r="J2828" t="s">
        <v>5748</v>
      </c>
    </row>
    <row r="2829" spans="1:10" x14ac:dyDescent="0.35">
      <c r="A2829" t="s">
        <v>5749</v>
      </c>
      <c r="B2829">
        <v>219307348</v>
      </c>
      <c r="C2829">
        <v>38</v>
      </c>
      <c r="D2829" s="1">
        <v>30826.5</v>
      </c>
      <c r="E2829" t="s">
        <v>11</v>
      </c>
      <c r="F2829" t="s">
        <v>401</v>
      </c>
      <c r="G2829" t="s">
        <v>1876</v>
      </c>
      <c r="H2829" s="3">
        <v>818115.37919999997</v>
      </c>
      <c r="I2829" s="3">
        <v>310202.08130000002</v>
      </c>
      <c r="J2829" t="s">
        <v>5750</v>
      </c>
    </row>
    <row r="2830" spans="1:10" x14ac:dyDescent="0.35">
      <c r="A2830" t="s">
        <v>5751</v>
      </c>
      <c r="B2830">
        <v>120932057</v>
      </c>
      <c r="C2830">
        <v>83</v>
      </c>
      <c r="D2830" s="1">
        <v>14390.25</v>
      </c>
      <c r="E2830" t="s">
        <v>11</v>
      </c>
      <c r="F2830" t="s">
        <v>1250</v>
      </c>
      <c r="G2830" t="s">
        <v>1876</v>
      </c>
      <c r="H2830" s="3">
        <v>244910.0085</v>
      </c>
      <c r="I2830" s="3">
        <v>253073.67550000001</v>
      </c>
      <c r="J2830" t="s">
        <v>5752</v>
      </c>
    </row>
    <row r="2831" spans="1:10" x14ac:dyDescent="0.35">
      <c r="A2831" t="s">
        <v>5753</v>
      </c>
      <c r="B2831">
        <v>415890182</v>
      </c>
      <c r="C2831">
        <v>56</v>
      </c>
      <c r="D2831" s="1">
        <v>24252</v>
      </c>
      <c r="E2831" t="s">
        <v>11</v>
      </c>
      <c r="F2831" t="s">
        <v>370</v>
      </c>
      <c r="G2831" t="s">
        <v>1876</v>
      </c>
      <c r="H2831" s="3">
        <v>2438133.21</v>
      </c>
      <c r="I2831" s="3">
        <v>1422244.3725000001</v>
      </c>
      <c r="J2831" t="s">
        <v>5754</v>
      </c>
    </row>
    <row r="2832" spans="1:10" x14ac:dyDescent="0.35">
      <c r="A2832" t="s">
        <v>5755</v>
      </c>
      <c r="B2832">
        <v>955631691</v>
      </c>
      <c r="C2832">
        <v>84</v>
      </c>
      <c r="D2832" s="1">
        <v>14025</v>
      </c>
      <c r="E2832" t="s">
        <v>11</v>
      </c>
      <c r="F2832" t="s">
        <v>269</v>
      </c>
      <c r="G2832" t="s">
        <v>1876</v>
      </c>
      <c r="H2832" s="3">
        <v>694986.09369999997</v>
      </c>
      <c r="I2832" s="3">
        <v>151194.9339</v>
      </c>
      <c r="J2832" t="s">
        <v>5756</v>
      </c>
    </row>
    <row r="2833" spans="1:10" x14ac:dyDescent="0.35">
      <c r="A2833" t="s">
        <v>5757</v>
      </c>
      <c r="B2833">
        <v>607842215</v>
      </c>
      <c r="C2833">
        <v>24</v>
      </c>
      <c r="D2833" s="1">
        <v>35940</v>
      </c>
      <c r="E2833" t="s">
        <v>11</v>
      </c>
      <c r="F2833" t="s">
        <v>638</v>
      </c>
      <c r="G2833" t="s">
        <v>2575</v>
      </c>
      <c r="H2833" s="3">
        <v>774143.80819999997</v>
      </c>
      <c r="I2833" s="3">
        <v>358651.9938</v>
      </c>
      <c r="J2833" t="s">
        <v>5758</v>
      </c>
    </row>
    <row r="2834" spans="1:10" x14ac:dyDescent="0.35">
      <c r="A2834" t="s">
        <v>5759</v>
      </c>
      <c r="B2834">
        <v>156058632</v>
      </c>
      <c r="C2834">
        <v>18</v>
      </c>
      <c r="D2834" s="1">
        <v>38131.5</v>
      </c>
      <c r="E2834" t="s">
        <v>11</v>
      </c>
      <c r="F2834" t="s">
        <v>489</v>
      </c>
      <c r="G2834" t="s">
        <v>2575</v>
      </c>
      <c r="H2834" s="3">
        <v>280502.9768</v>
      </c>
      <c r="I2834" s="3">
        <v>198801.54639999999</v>
      </c>
      <c r="J2834" t="s">
        <v>5760</v>
      </c>
    </row>
    <row r="2835" spans="1:10" x14ac:dyDescent="0.35">
      <c r="A2835" t="s">
        <v>5761</v>
      </c>
      <c r="B2835">
        <v>158449315</v>
      </c>
      <c r="C2835">
        <v>85</v>
      </c>
      <c r="D2835" s="1">
        <v>13659.75</v>
      </c>
      <c r="E2835" t="s">
        <v>11</v>
      </c>
      <c r="F2835" t="s">
        <v>226</v>
      </c>
      <c r="G2835" t="s">
        <v>2575</v>
      </c>
      <c r="H2835" s="3">
        <v>584228.50899999996</v>
      </c>
      <c r="I2835" s="3">
        <v>333930.29499999998</v>
      </c>
      <c r="J2835" t="s">
        <v>5762</v>
      </c>
    </row>
    <row r="2836" spans="1:10" x14ac:dyDescent="0.35">
      <c r="A2836" t="s">
        <v>5763</v>
      </c>
      <c r="B2836">
        <v>735065</v>
      </c>
      <c r="C2836">
        <v>30</v>
      </c>
      <c r="D2836" s="1">
        <v>33748.5</v>
      </c>
      <c r="E2836" t="s">
        <v>11</v>
      </c>
      <c r="F2836" t="s">
        <v>115</v>
      </c>
      <c r="G2836" t="s">
        <v>2575</v>
      </c>
      <c r="H2836" s="3">
        <v>455937.82040000003</v>
      </c>
      <c r="I2836" s="3">
        <v>108104.1355</v>
      </c>
      <c r="J2836" t="s">
        <v>5764</v>
      </c>
    </row>
    <row r="2837" spans="1:10" x14ac:dyDescent="0.35">
      <c r="A2837" t="s">
        <v>5765</v>
      </c>
      <c r="B2837">
        <v>713828928</v>
      </c>
      <c r="C2837">
        <v>29</v>
      </c>
      <c r="D2837" s="1">
        <v>34113.75</v>
      </c>
      <c r="E2837" t="s">
        <v>11</v>
      </c>
      <c r="F2837" t="s">
        <v>633</v>
      </c>
      <c r="G2837" t="s">
        <v>2575</v>
      </c>
      <c r="H2837" s="3">
        <v>1901203.1531</v>
      </c>
      <c r="I2837" s="3">
        <v>914432.34580000001</v>
      </c>
      <c r="J2837" t="s">
        <v>5766</v>
      </c>
    </row>
    <row r="2838" spans="1:10" x14ac:dyDescent="0.35">
      <c r="A2838" t="s">
        <v>5767</v>
      </c>
      <c r="B2838">
        <v>172877992</v>
      </c>
      <c r="C2838">
        <v>59</v>
      </c>
      <c r="D2838" s="1">
        <v>23156.25</v>
      </c>
      <c r="E2838" t="s">
        <v>11</v>
      </c>
      <c r="F2838" t="s">
        <v>1233</v>
      </c>
      <c r="G2838" t="s">
        <v>2575</v>
      </c>
      <c r="H2838" s="3">
        <v>523535.69650000002</v>
      </c>
      <c r="I2838" s="3">
        <v>390292.17489999998</v>
      </c>
      <c r="J2838" t="s">
        <v>5768</v>
      </c>
    </row>
    <row r="2839" spans="1:10" x14ac:dyDescent="0.35">
      <c r="A2839" t="s">
        <v>5769</v>
      </c>
      <c r="B2839">
        <v>369381575</v>
      </c>
      <c r="C2839">
        <v>73</v>
      </c>
      <c r="D2839" s="1">
        <v>18042.75</v>
      </c>
      <c r="E2839" t="s">
        <v>11</v>
      </c>
      <c r="F2839" t="s">
        <v>344</v>
      </c>
      <c r="G2839" t="s">
        <v>2575</v>
      </c>
      <c r="H2839" s="3">
        <v>167595.375</v>
      </c>
      <c r="I2839" s="3">
        <v>24123.576700000001</v>
      </c>
      <c r="J2839" t="s">
        <v>5770</v>
      </c>
    </row>
    <row r="2840" spans="1:10" x14ac:dyDescent="0.35">
      <c r="A2840" t="s">
        <v>5771</v>
      </c>
      <c r="B2840">
        <v>210406263</v>
      </c>
      <c r="C2840">
        <v>72</v>
      </c>
      <c r="D2840" s="1">
        <v>18408</v>
      </c>
      <c r="E2840" t="s">
        <v>11</v>
      </c>
      <c r="F2840" t="s">
        <v>279</v>
      </c>
      <c r="G2840" t="s">
        <v>2575</v>
      </c>
      <c r="H2840" s="3">
        <v>476404.092</v>
      </c>
      <c r="I2840" s="3">
        <v>157107.4828</v>
      </c>
      <c r="J2840" t="s">
        <v>5772</v>
      </c>
    </row>
    <row r="2841" spans="1:10" x14ac:dyDescent="0.35">
      <c r="A2841" t="s">
        <v>5773</v>
      </c>
      <c r="B2841">
        <v>876216916</v>
      </c>
      <c r="C2841">
        <v>40</v>
      </c>
      <c r="D2841" s="1">
        <v>30096</v>
      </c>
      <c r="E2841" t="s">
        <v>11</v>
      </c>
      <c r="F2841" t="s">
        <v>941</v>
      </c>
      <c r="G2841" t="s">
        <v>2575</v>
      </c>
      <c r="H2841" s="3">
        <v>178785.09580000001</v>
      </c>
      <c r="I2841" s="3">
        <v>45084.9372</v>
      </c>
      <c r="J2841" t="s">
        <v>5774</v>
      </c>
    </row>
    <row r="2842" spans="1:10" x14ac:dyDescent="0.35">
      <c r="A2842" t="s">
        <v>5775</v>
      </c>
      <c r="B2842">
        <v>295682322</v>
      </c>
      <c r="C2842">
        <v>18</v>
      </c>
      <c r="D2842" s="1">
        <v>38131.5</v>
      </c>
      <c r="E2842" t="s">
        <v>11</v>
      </c>
      <c r="F2842" t="s">
        <v>370</v>
      </c>
      <c r="G2842" t="s">
        <v>2575</v>
      </c>
      <c r="H2842" s="3">
        <v>687309.2352</v>
      </c>
      <c r="I2842" s="3">
        <v>70105.542000000001</v>
      </c>
      <c r="J2842" t="s">
        <v>5776</v>
      </c>
    </row>
    <row r="2843" spans="1:10" x14ac:dyDescent="0.35">
      <c r="A2843" t="s">
        <v>5777</v>
      </c>
      <c r="B2843">
        <v>371142420</v>
      </c>
      <c r="C2843">
        <v>38</v>
      </c>
      <c r="D2843" s="1">
        <v>30826.5</v>
      </c>
      <c r="E2843" t="s">
        <v>11</v>
      </c>
      <c r="F2843" t="s">
        <v>33</v>
      </c>
      <c r="G2843" t="s">
        <v>2575</v>
      </c>
      <c r="H2843" s="3">
        <v>32563.931400000001</v>
      </c>
      <c r="I2843" s="3">
        <v>9544.1923000000006</v>
      </c>
      <c r="J2843" t="s">
        <v>5778</v>
      </c>
    </row>
    <row r="2844" spans="1:10" x14ac:dyDescent="0.35">
      <c r="A2844" t="s">
        <v>5779</v>
      </c>
      <c r="B2844">
        <v>518915884</v>
      </c>
      <c r="C2844">
        <v>51</v>
      </c>
      <c r="D2844" s="1">
        <v>26078.25</v>
      </c>
      <c r="E2844" t="s">
        <v>11</v>
      </c>
      <c r="F2844" t="s">
        <v>163</v>
      </c>
      <c r="G2844" t="s">
        <v>2575</v>
      </c>
      <c r="H2844" s="3">
        <v>239453.66020000001</v>
      </c>
      <c r="I2844" s="3">
        <v>44548.358</v>
      </c>
      <c r="J2844" t="s">
        <v>5780</v>
      </c>
    </row>
    <row r="2845" spans="1:10" x14ac:dyDescent="0.35">
      <c r="A2845" t="s">
        <v>5781</v>
      </c>
      <c r="B2845">
        <v>926002607</v>
      </c>
      <c r="C2845">
        <v>75</v>
      </c>
      <c r="D2845" s="1">
        <v>17312.25</v>
      </c>
      <c r="E2845" t="s">
        <v>11</v>
      </c>
      <c r="F2845" t="s">
        <v>42</v>
      </c>
      <c r="G2845" t="s">
        <v>2575</v>
      </c>
      <c r="H2845" s="3">
        <v>1112280.662</v>
      </c>
      <c r="I2845" s="3">
        <v>677796.02839999995</v>
      </c>
      <c r="J2845" t="s">
        <v>5782</v>
      </c>
    </row>
    <row r="2846" spans="1:10" x14ac:dyDescent="0.35">
      <c r="A2846" t="s">
        <v>5783</v>
      </c>
      <c r="B2846">
        <v>834478667</v>
      </c>
      <c r="C2846">
        <v>31</v>
      </c>
      <c r="D2846" s="1">
        <v>33383.25</v>
      </c>
      <c r="E2846" t="s">
        <v>11</v>
      </c>
      <c r="F2846" t="s">
        <v>36</v>
      </c>
      <c r="G2846" t="s">
        <v>2575</v>
      </c>
      <c r="H2846" s="3">
        <v>1205689.4959</v>
      </c>
      <c r="I2846" s="3">
        <v>121695.7622</v>
      </c>
      <c r="J2846" t="s">
        <v>5784</v>
      </c>
    </row>
    <row r="2847" spans="1:10" x14ac:dyDescent="0.35">
      <c r="A2847" t="s">
        <v>5785</v>
      </c>
      <c r="B2847">
        <v>723431746</v>
      </c>
      <c r="C2847">
        <v>85</v>
      </c>
      <c r="D2847" s="1">
        <v>13659.75</v>
      </c>
      <c r="E2847" t="s">
        <v>11</v>
      </c>
      <c r="F2847" t="s">
        <v>533</v>
      </c>
      <c r="G2847" t="s">
        <v>2575</v>
      </c>
      <c r="H2847" s="3">
        <v>991525.19979999994</v>
      </c>
      <c r="I2847" s="3">
        <v>309851.6249</v>
      </c>
      <c r="J2847" t="s">
        <v>5786</v>
      </c>
    </row>
    <row r="2848" spans="1:10" x14ac:dyDescent="0.35">
      <c r="A2848" t="s">
        <v>5787</v>
      </c>
      <c r="B2848">
        <v>436593969</v>
      </c>
      <c r="C2848">
        <v>30</v>
      </c>
      <c r="D2848" s="1">
        <v>33748.5</v>
      </c>
      <c r="E2848" t="s">
        <v>11</v>
      </c>
      <c r="F2848" t="s">
        <v>220</v>
      </c>
      <c r="G2848" t="s">
        <v>2575</v>
      </c>
      <c r="H2848" s="3">
        <v>1719422.7483999999</v>
      </c>
      <c r="I2848" s="3">
        <v>274783.22039999999</v>
      </c>
      <c r="J2848" t="s">
        <v>5788</v>
      </c>
    </row>
    <row r="2849" spans="1:10" x14ac:dyDescent="0.35">
      <c r="A2849" t="s">
        <v>5789</v>
      </c>
      <c r="B2849">
        <v>337682362</v>
      </c>
      <c r="C2849">
        <v>57</v>
      </c>
      <c r="D2849" s="1">
        <v>23886.75</v>
      </c>
      <c r="E2849" t="s">
        <v>11</v>
      </c>
      <c r="F2849" t="s">
        <v>378</v>
      </c>
      <c r="G2849" t="s">
        <v>2575</v>
      </c>
      <c r="H2849" s="3">
        <v>284911.57919999998</v>
      </c>
      <c r="I2849" s="3">
        <v>73869.802200000006</v>
      </c>
      <c r="J2849" t="s">
        <v>5790</v>
      </c>
    </row>
    <row r="2850" spans="1:10" x14ac:dyDescent="0.35">
      <c r="A2850" t="s">
        <v>5791</v>
      </c>
      <c r="B2850">
        <v>741568626</v>
      </c>
      <c r="C2850">
        <v>36</v>
      </c>
      <c r="D2850" s="1">
        <v>31557</v>
      </c>
      <c r="E2850" t="s">
        <v>11</v>
      </c>
      <c r="F2850" t="s">
        <v>347</v>
      </c>
      <c r="G2850" t="s">
        <v>2575</v>
      </c>
      <c r="H2850" s="3">
        <v>531230.56999999995</v>
      </c>
      <c r="I2850" s="3">
        <v>306891.90029999998</v>
      </c>
      <c r="J2850" t="s">
        <v>5792</v>
      </c>
    </row>
    <row r="2851" spans="1:10" x14ac:dyDescent="0.35">
      <c r="A2851" t="s">
        <v>5793</v>
      </c>
      <c r="B2851">
        <v>652862459</v>
      </c>
      <c r="C2851">
        <v>75</v>
      </c>
      <c r="D2851" s="1">
        <v>17312.25</v>
      </c>
      <c r="E2851" t="s">
        <v>11</v>
      </c>
      <c r="F2851" t="s">
        <v>1544</v>
      </c>
      <c r="G2851" t="s">
        <v>2575</v>
      </c>
      <c r="H2851" s="3">
        <v>70177.954899999997</v>
      </c>
      <c r="I2851" s="3">
        <v>42305.389799999997</v>
      </c>
      <c r="J2851" t="s">
        <v>5794</v>
      </c>
    </row>
    <row r="2852" spans="1:10" x14ac:dyDescent="0.35">
      <c r="A2852" t="s">
        <v>5795</v>
      </c>
      <c r="B2852">
        <v>998752321</v>
      </c>
      <c r="C2852">
        <v>61</v>
      </c>
      <c r="D2852" s="1">
        <v>22425.75</v>
      </c>
      <c r="E2852" t="s">
        <v>11</v>
      </c>
      <c r="F2852" t="s">
        <v>263</v>
      </c>
      <c r="G2852" t="s">
        <v>2575</v>
      </c>
      <c r="H2852" s="3">
        <v>1457194.6137999999</v>
      </c>
      <c r="I2852" s="3">
        <v>145258.32380000001</v>
      </c>
      <c r="J2852" t="s">
        <v>5796</v>
      </c>
    </row>
    <row r="2853" spans="1:10" x14ac:dyDescent="0.35">
      <c r="A2853" t="s">
        <v>5797</v>
      </c>
      <c r="B2853">
        <v>710131099</v>
      </c>
      <c r="C2853">
        <v>48</v>
      </c>
      <c r="D2853" s="1">
        <v>27174</v>
      </c>
      <c r="E2853" t="s">
        <v>11</v>
      </c>
      <c r="F2853" t="s">
        <v>208</v>
      </c>
      <c r="G2853" t="s">
        <v>2575</v>
      </c>
      <c r="H2853" s="3">
        <v>0</v>
      </c>
      <c r="I2853" s="3">
        <v>0</v>
      </c>
      <c r="J2853" t="s">
        <v>5798</v>
      </c>
    </row>
    <row r="2854" spans="1:10" x14ac:dyDescent="0.35">
      <c r="A2854" t="s">
        <v>5799</v>
      </c>
      <c r="B2854">
        <v>183697653</v>
      </c>
      <c r="C2854">
        <v>23</v>
      </c>
      <c r="D2854" s="1">
        <v>36305.25</v>
      </c>
      <c r="E2854" t="s">
        <v>11</v>
      </c>
      <c r="F2854" t="s">
        <v>514</v>
      </c>
      <c r="G2854" t="s">
        <v>2575</v>
      </c>
      <c r="H2854" s="3">
        <v>112112.5358</v>
      </c>
      <c r="I2854" s="3">
        <v>30733.458200000001</v>
      </c>
      <c r="J2854" t="s">
        <v>5800</v>
      </c>
    </row>
    <row r="2855" spans="1:10" x14ac:dyDescent="0.35">
      <c r="A2855" t="s">
        <v>5801</v>
      </c>
      <c r="B2855">
        <v>388129904</v>
      </c>
      <c r="C2855">
        <v>42</v>
      </c>
      <c r="D2855" s="1">
        <v>29365.5</v>
      </c>
      <c r="E2855" t="s">
        <v>11</v>
      </c>
      <c r="F2855" t="s">
        <v>776</v>
      </c>
      <c r="G2855" t="s">
        <v>2575</v>
      </c>
      <c r="H2855" s="3">
        <v>729015.72640000004</v>
      </c>
      <c r="I2855" s="3">
        <v>190842.33600000001</v>
      </c>
      <c r="J2855" t="s">
        <v>5802</v>
      </c>
    </row>
    <row r="2856" spans="1:10" x14ac:dyDescent="0.35">
      <c r="A2856" t="s">
        <v>5803</v>
      </c>
      <c r="B2856">
        <v>126238837</v>
      </c>
      <c r="C2856">
        <v>36</v>
      </c>
      <c r="D2856" s="1">
        <v>31557</v>
      </c>
      <c r="E2856" t="s">
        <v>11</v>
      </c>
      <c r="F2856" t="s">
        <v>163</v>
      </c>
      <c r="G2856" t="s">
        <v>2575</v>
      </c>
      <c r="H2856" s="3">
        <v>955530.72</v>
      </c>
      <c r="I2856" s="3">
        <v>186089.60769999999</v>
      </c>
      <c r="J2856" t="s">
        <v>5804</v>
      </c>
    </row>
    <row r="2857" spans="1:10" x14ac:dyDescent="0.35">
      <c r="A2857" t="s">
        <v>5805</v>
      </c>
      <c r="B2857">
        <v>290965816</v>
      </c>
      <c r="C2857">
        <v>56</v>
      </c>
      <c r="D2857" s="1">
        <v>24252</v>
      </c>
      <c r="E2857" t="s">
        <v>11</v>
      </c>
      <c r="F2857" t="s">
        <v>738</v>
      </c>
      <c r="G2857" t="s">
        <v>2575</v>
      </c>
      <c r="H2857" s="3">
        <v>129367.9675</v>
      </c>
      <c r="I2857" s="3">
        <v>27178.2366</v>
      </c>
      <c r="J2857" t="s">
        <v>5806</v>
      </c>
    </row>
    <row r="2858" spans="1:10" x14ac:dyDescent="0.35">
      <c r="A2858" t="s">
        <v>5807</v>
      </c>
      <c r="B2858">
        <v>27198565</v>
      </c>
      <c r="C2858">
        <v>44</v>
      </c>
      <c r="D2858" s="1">
        <v>28635</v>
      </c>
      <c r="E2858" t="s">
        <v>11</v>
      </c>
      <c r="F2858" t="s">
        <v>166</v>
      </c>
      <c r="G2858" t="s">
        <v>2575</v>
      </c>
      <c r="H2858" s="3">
        <v>136148.51</v>
      </c>
      <c r="I2858" s="3">
        <v>109541.8605</v>
      </c>
      <c r="J2858" t="s">
        <v>3061</v>
      </c>
    </row>
    <row r="2859" spans="1:10" x14ac:dyDescent="0.35">
      <c r="A2859" t="s">
        <v>5808</v>
      </c>
      <c r="B2859">
        <v>171703363</v>
      </c>
      <c r="C2859">
        <v>82</v>
      </c>
      <c r="D2859" s="1">
        <v>14755.5</v>
      </c>
      <c r="E2859" t="s">
        <v>11</v>
      </c>
      <c r="F2859" t="s">
        <v>60</v>
      </c>
      <c r="G2859" t="s">
        <v>2575</v>
      </c>
      <c r="H2859" s="3">
        <v>2059977.7519</v>
      </c>
      <c r="I2859" s="3">
        <v>252191.2157</v>
      </c>
      <c r="J2859" t="s">
        <v>5809</v>
      </c>
    </row>
    <row r="2860" spans="1:10" x14ac:dyDescent="0.35">
      <c r="A2860" t="s">
        <v>5810</v>
      </c>
      <c r="B2860">
        <v>409989446</v>
      </c>
      <c r="C2860">
        <v>66</v>
      </c>
      <c r="D2860" s="1">
        <v>20599.5</v>
      </c>
      <c r="E2860" t="s">
        <v>11</v>
      </c>
      <c r="F2860" t="s">
        <v>279</v>
      </c>
      <c r="G2860" t="s">
        <v>2575</v>
      </c>
      <c r="H2860" s="3">
        <v>443300.0882</v>
      </c>
      <c r="I2860" s="3">
        <v>93271.528600000005</v>
      </c>
      <c r="J2860" t="s">
        <v>5811</v>
      </c>
    </row>
    <row r="2861" spans="1:10" x14ac:dyDescent="0.35">
      <c r="A2861" t="s">
        <v>5812</v>
      </c>
      <c r="B2861">
        <v>599797239</v>
      </c>
      <c r="C2861">
        <v>65</v>
      </c>
      <c r="D2861" s="1">
        <v>20964.75</v>
      </c>
      <c r="E2861" t="s">
        <v>11</v>
      </c>
      <c r="F2861" t="s">
        <v>1762</v>
      </c>
      <c r="G2861" t="s">
        <v>2575</v>
      </c>
      <c r="H2861" s="3">
        <v>1021773.4917</v>
      </c>
      <c r="I2861" s="3">
        <v>280987.71019999997</v>
      </c>
      <c r="J2861" t="s">
        <v>5813</v>
      </c>
    </row>
    <row r="2862" spans="1:10" x14ac:dyDescent="0.35">
      <c r="A2862" t="s">
        <v>5814</v>
      </c>
      <c r="B2862">
        <v>24757395</v>
      </c>
      <c r="C2862">
        <v>84</v>
      </c>
      <c r="D2862" s="1">
        <v>14025</v>
      </c>
      <c r="E2862" t="s">
        <v>11</v>
      </c>
      <c r="F2862" t="s">
        <v>338</v>
      </c>
      <c r="G2862" t="s">
        <v>2575</v>
      </c>
      <c r="H2862" s="3">
        <v>921518.11620000005</v>
      </c>
      <c r="I2862" s="3">
        <v>421301.32789999997</v>
      </c>
      <c r="J2862" t="s">
        <v>5815</v>
      </c>
    </row>
    <row r="2863" spans="1:10" x14ac:dyDescent="0.35">
      <c r="A2863" t="s">
        <v>5816</v>
      </c>
      <c r="B2863">
        <v>574901635</v>
      </c>
      <c r="C2863">
        <v>53</v>
      </c>
      <c r="D2863" s="1">
        <v>25347.75</v>
      </c>
      <c r="E2863" t="s">
        <v>11</v>
      </c>
      <c r="F2863" t="s">
        <v>124</v>
      </c>
      <c r="G2863" t="s">
        <v>2575</v>
      </c>
      <c r="H2863" s="3">
        <v>870565.34069999994</v>
      </c>
      <c r="I2863" s="3">
        <v>783508.80669999996</v>
      </c>
      <c r="J2863" t="s">
        <v>5817</v>
      </c>
    </row>
    <row r="2864" spans="1:10" x14ac:dyDescent="0.35">
      <c r="A2864" t="s">
        <v>5818</v>
      </c>
      <c r="B2864">
        <v>589094059</v>
      </c>
      <c r="C2864">
        <v>42</v>
      </c>
      <c r="D2864" s="1">
        <v>29365.5</v>
      </c>
      <c r="E2864" t="s">
        <v>11</v>
      </c>
      <c r="F2864" t="s">
        <v>398</v>
      </c>
      <c r="G2864" t="s">
        <v>2575</v>
      </c>
      <c r="H2864" s="3">
        <v>232227.41080000001</v>
      </c>
      <c r="I2864" s="3">
        <v>56868.712500000001</v>
      </c>
      <c r="J2864" t="s">
        <v>5819</v>
      </c>
    </row>
    <row r="2865" spans="1:10" x14ac:dyDescent="0.35">
      <c r="A2865" t="s">
        <v>5820</v>
      </c>
      <c r="B2865">
        <v>805420729</v>
      </c>
      <c r="C2865">
        <v>27</v>
      </c>
      <c r="D2865" s="1">
        <v>34844.25</v>
      </c>
      <c r="E2865" t="s">
        <v>11</v>
      </c>
      <c r="F2865" t="s">
        <v>63</v>
      </c>
      <c r="G2865" t="s">
        <v>2575</v>
      </c>
      <c r="H2865" s="3">
        <v>649525.86540000001</v>
      </c>
      <c r="I2865" s="3">
        <v>61203.645299999996</v>
      </c>
      <c r="J2865" t="s">
        <v>5821</v>
      </c>
    </row>
    <row r="2866" spans="1:10" x14ac:dyDescent="0.35">
      <c r="A2866" t="s">
        <v>5822</v>
      </c>
      <c r="B2866">
        <v>847601515</v>
      </c>
      <c r="C2866">
        <v>73</v>
      </c>
      <c r="D2866" s="1">
        <v>18042.75</v>
      </c>
      <c r="E2866" t="s">
        <v>11</v>
      </c>
      <c r="F2866" t="s">
        <v>401</v>
      </c>
      <c r="G2866" t="s">
        <v>2575</v>
      </c>
      <c r="H2866" s="3">
        <v>1067459.0355</v>
      </c>
      <c r="I2866" s="3">
        <v>414853.39789999998</v>
      </c>
      <c r="J2866" t="s">
        <v>5823</v>
      </c>
    </row>
    <row r="2867" spans="1:10" x14ac:dyDescent="0.35">
      <c r="A2867" t="s">
        <v>5824</v>
      </c>
      <c r="B2867">
        <v>668226973</v>
      </c>
      <c r="C2867">
        <v>28</v>
      </c>
      <c r="D2867" s="1">
        <v>34479</v>
      </c>
      <c r="E2867" t="s">
        <v>11</v>
      </c>
      <c r="F2867" t="s">
        <v>344</v>
      </c>
      <c r="G2867" t="s">
        <v>2575</v>
      </c>
      <c r="H2867" s="3">
        <v>94039.357099999994</v>
      </c>
      <c r="I2867" s="3">
        <v>62876.160900000003</v>
      </c>
      <c r="J2867" t="s">
        <v>5825</v>
      </c>
    </row>
    <row r="2868" spans="1:10" x14ac:dyDescent="0.35">
      <c r="A2868" t="s">
        <v>5826</v>
      </c>
      <c r="B2868">
        <v>913730367</v>
      </c>
      <c r="C2868">
        <v>61</v>
      </c>
      <c r="D2868" s="1">
        <v>22425.75</v>
      </c>
      <c r="E2868" t="s">
        <v>11</v>
      </c>
      <c r="F2868" t="s">
        <v>1104</v>
      </c>
      <c r="G2868" t="s">
        <v>2575</v>
      </c>
      <c r="H2868" s="3">
        <v>636611.625</v>
      </c>
      <c r="I2868" s="3">
        <v>98089.119200000001</v>
      </c>
      <c r="J2868" t="s">
        <v>5827</v>
      </c>
    </row>
    <row r="2869" spans="1:10" x14ac:dyDescent="0.35">
      <c r="A2869" t="s">
        <v>5828</v>
      </c>
      <c r="B2869">
        <v>921708705</v>
      </c>
      <c r="C2869">
        <v>81</v>
      </c>
      <c r="D2869" s="1">
        <v>15120.75</v>
      </c>
      <c r="E2869" t="s">
        <v>11</v>
      </c>
      <c r="F2869" t="s">
        <v>533</v>
      </c>
      <c r="G2869" t="s">
        <v>2575</v>
      </c>
      <c r="H2869" s="3">
        <v>346514.66279999999</v>
      </c>
      <c r="I2869" s="3">
        <v>142071.0117</v>
      </c>
      <c r="J2869" t="s">
        <v>5829</v>
      </c>
    </row>
    <row r="2870" spans="1:10" x14ac:dyDescent="0.35">
      <c r="A2870" t="s">
        <v>5830</v>
      </c>
      <c r="B2870">
        <v>549894138</v>
      </c>
      <c r="C2870">
        <v>24</v>
      </c>
      <c r="D2870" s="1">
        <v>35940</v>
      </c>
      <c r="E2870" t="s">
        <v>11</v>
      </c>
      <c r="F2870" t="s">
        <v>150</v>
      </c>
      <c r="G2870" t="s">
        <v>2575</v>
      </c>
      <c r="H2870" s="3">
        <v>147575.1292</v>
      </c>
      <c r="I2870" s="3">
        <v>139270.90160000001</v>
      </c>
      <c r="J2870" t="s">
        <v>5831</v>
      </c>
    </row>
    <row r="2871" spans="1:10" x14ac:dyDescent="0.35">
      <c r="A2871" t="s">
        <v>3243</v>
      </c>
      <c r="B2871">
        <v>157826546</v>
      </c>
      <c r="C2871">
        <v>66</v>
      </c>
      <c r="D2871" s="1">
        <v>20599.5</v>
      </c>
      <c r="E2871" t="s">
        <v>11</v>
      </c>
      <c r="F2871" t="s">
        <v>39</v>
      </c>
      <c r="G2871" t="s">
        <v>2575</v>
      </c>
      <c r="H2871" s="3">
        <v>97134.304799999998</v>
      </c>
      <c r="I2871" s="3">
        <v>38076.647499999999</v>
      </c>
      <c r="J2871" t="s">
        <v>5832</v>
      </c>
    </row>
    <row r="2872" spans="1:10" x14ac:dyDescent="0.35">
      <c r="A2872" t="s">
        <v>5833</v>
      </c>
      <c r="B2872">
        <v>600471343</v>
      </c>
      <c r="C2872">
        <v>80</v>
      </c>
      <c r="D2872" s="1">
        <v>15486</v>
      </c>
      <c r="E2872" t="s">
        <v>11</v>
      </c>
      <c r="F2872" t="s">
        <v>28</v>
      </c>
      <c r="G2872" t="s">
        <v>2575</v>
      </c>
      <c r="H2872" s="3">
        <v>483785.82</v>
      </c>
      <c r="I2872" s="3">
        <v>258272.51560000001</v>
      </c>
      <c r="J2872" t="s">
        <v>5834</v>
      </c>
    </row>
    <row r="2873" spans="1:10" x14ac:dyDescent="0.35">
      <c r="A2873" t="s">
        <v>5835</v>
      </c>
      <c r="B2873">
        <v>409183764</v>
      </c>
      <c r="C2873">
        <v>78</v>
      </c>
      <c r="D2873" s="1">
        <v>16216.5</v>
      </c>
      <c r="E2873" t="s">
        <v>11</v>
      </c>
      <c r="F2873" t="s">
        <v>157</v>
      </c>
      <c r="G2873" t="s">
        <v>2575</v>
      </c>
      <c r="H2873" s="3">
        <v>54702.285000000003</v>
      </c>
      <c r="I2873" s="3">
        <v>27114.774600000001</v>
      </c>
      <c r="J2873" t="s">
        <v>5836</v>
      </c>
    </row>
    <row r="2874" spans="1:10" x14ac:dyDescent="0.35">
      <c r="A2874" t="s">
        <v>5837</v>
      </c>
      <c r="B2874">
        <v>707708220</v>
      </c>
      <c r="C2874">
        <v>64</v>
      </c>
      <c r="D2874" s="1">
        <v>21330</v>
      </c>
      <c r="E2874" t="s">
        <v>11</v>
      </c>
      <c r="F2874" t="s">
        <v>671</v>
      </c>
      <c r="G2874" t="s">
        <v>2575</v>
      </c>
      <c r="H2874" s="3">
        <v>343016.51370000001</v>
      </c>
      <c r="I2874" s="3">
        <v>290972.62880000001</v>
      </c>
      <c r="J2874" t="s">
        <v>5838</v>
      </c>
    </row>
    <row r="2875" spans="1:10" x14ac:dyDescent="0.35">
      <c r="A2875" t="s">
        <v>5839</v>
      </c>
      <c r="B2875">
        <v>850215093</v>
      </c>
      <c r="C2875">
        <v>49</v>
      </c>
      <c r="D2875" s="1">
        <v>26808.75</v>
      </c>
      <c r="E2875" t="s">
        <v>11</v>
      </c>
      <c r="F2875" t="s">
        <v>183</v>
      </c>
      <c r="G2875" t="s">
        <v>2575</v>
      </c>
      <c r="H2875" s="3">
        <v>3000645.9155000001</v>
      </c>
      <c r="I2875" s="3">
        <v>1132694.1535</v>
      </c>
      <c r="J2875" t="s">
        <v>5840</v>
      </c>
    </row>
    <row r="2876" spans="1:10" x14ac:dyDescent="0.35">
      <c r="A2876" t="s">
        <v>5841</v>
      </c>
      <c r="B2876">
        <v>971077105</v>
      </c>
      <c r="C2876">
        <v>68</v>
      </c>
      <c r="D2876" s="1">
        <v>19869</v>
      </c>
      <c r="E2876" t="s">
        <v>11</v>
      </c>
      <c r="F2876" t="s">
        <v>144</v>
      </c>
      <c r="G2876" t="s">
        <v>2575</v>
      </c>
      <c r="H2876" s="3">
        <v>917482.58530000004</v>
      </c>
      <c r="I2876" s="3">
        <v>388664.60550000001</v>
      </c>
      <c r="J2876" t="s">
        <v>5842</v>
      </c>
    </row>
    <row r="2877" spans="1:10" x14ac:dyDescent="0.35">
      <c r="A2877" t="s">
        <v>5843</v>
      </c>
      <c r="B2877">
        <v>744442646</v>
      </c>
      <c r="C2877">
        <v>47</v>
      </c>
      <c r="D2877" s="1">
        <v>27539.25</v>
      </c>
      <c r="E2877" t="s">
        <v>11</v>
      </c>
      <c r="F2877" t="s">
        <v>75</v>
      </c>
      <c r="G2877" t="s">
        <v>2575</v>
      </c>
      <c r="H2877" s="3">
        <v>204193.2213</v>
      </c>
      <c r="I2877" s="3">
        <v>119291.8293</v>
      </c>
      <c r="J2877" t="s">
        <v>5844</v>
      </c>
    </row>
    <row r="2878" spans="1:10" x14ac:dyDescent="0.35">
      <c r="A2878" t="s">
        <v>5845</v>
      </c>
      <c r="B2878">
        <v>54474771</v>
      </c>
      <c r="C2878">
        <v>73</v>
      </c>
      <c r="D2878" s="1">
        <v>18042.75</v>
      </c>
      <c r="E2878" t="s">
        <v>11</v>
      </c>
      <c r="F2878" t="s">
        <v>25</v>
      </c>
      <c r="G2878" t="s">
        <v>2575</v>
      </c>
      <c r="H2878" s="3">
        <v>221793.11470000001</v>
      </c>
      <c r="I2878" s="3">
        <v>220004.46059999999</v>
      </c>
      <c r="J2878" t="s">
        <v>5846</v>
      </c>
    </row>
    <row r="2879" spans="1:10" x14ac:dyDescent="0.35">
      <c r="A2879" t="s">
        <v>5847</v>
      </c>
      <c r="B2879">
        <v>930899737</v>
      </c>
      <c r="C2879">
        <v>18</v>
      </c>
      <c r="D2879" s="1">
        <v>38131.5</v>
      </c>
      <c r="E2879" t="s">
        <v>11</v>
      </c>
      <c r="F2879" t="s">
        <v>519</v>
      </c>
      <c r="G2879" t="s">
        <v>2575</v>
      </c>
      <c r="H2879" s="3">
        <v>447626.9056</v>
      </c>
      <c r="I2879" s="3">
        <v>84937.205300000001</v>
      </c>
      <c r="J2879" t="s">
        <v>5848</v>
      </c>
    </row>
    <row r="2880" spans="1:10" x14ac:dyDescent="0.35">
      <c r="A2880" t="s">
        <v>5849</v>
      </c>
      <c r="B2880">
        <v>663702178</v>
      </c>
      <c r="C2880">
        <v>43</v>
      </c>
      <c r="D2880" s="1">
        <v>29000.25</v>
      </c>
      <c r="E2880" t="s">
        <v>11</v>
      </c>
      <c r="F2880" t="s">
        <v>1093</v>
      </c>
      <c r="G2880" t="s">
        <v>2575</v>
      </c>
      <c r="H2880" s="3">
        <v>154216.53580000001</v>
      </c>
      <c r="I2880" s="3">
        <v>87132.342699999994</v>
      </c>
      <c r="J2880" t="s">
        <v>5850</v>
      </c>
    </row>
    <row r="2881" spans="1:10" x14ac:dyDescent="0.35">
      <c r="A2881" t="s">
        <v>5851</v>
      </c>
      <c r="B2881">
        <v>934424206</v>
      </c>
      <c r="C2881">
        <v>79</v>
      </c>
      <c r="D2881" s="1">
        <v>15851.25</v>
      </c>
      <c r="E2881" t="s">
        <v>11</v>
      </c>
      <c r="F2881" t="s">
        <v>864</v>
      </c>
      <c r="G2881" t="s">
        <v>2575</v>
      </c>
      <c r="H2881" s="3">
        <v>32106.0687</v>
      </c>
      <c r="I2881" s="3">
        <v>17078.5118</v>
      </c>
      <c r="J2881" t="s">
        <v>5852</v>
      </c>
    </row>
    <row r="2882" spans="1:10" x14ac:dyDescent="0.35">
      <c r="A2882" t="s">
        <v>5853</v>
      </c>
      <c r="B2882">
        <v>948883528</v>
      </c>
      <c r="C2882">
        <v>36</v>
      </c>
      <c r="D2882" s="1">
        <v>31557</v>
      </c>
      <c r="E2882" t="s">
        <v>11</v>
      </c>
      <c r="F2882" t="s">
        <v>130</v>
      </c>
      <c r="G2882" t="s">
        <v>2575</v>
      </c>
      <c r="H2882" s="3">
        <v>858197.39720000001</v>
      </c>
      <c r="I2882" s="3">
        <v>168820.58290000001</v>
      </c>
      <c r="J2882" t="s">
        <v>5854</v>
      </c>
    </row>
    <row r="2883" spans="1:10" x14ac:dyDescent="0.35">
      <c r="A2883" t="s">
        <v>5855</v>
      </c>
      <c r="B2883">
        <v>382079662</v>
      </c>
      <c r="C2883">
        <v>17</v>
      </c>
      <c r="D2883" s="1">
        <v>38496.75</v>
      </c>
      <c r="E2883" t="s">
        <v>11</v>
      </c>
      <c r="F2883" t="s">
        <v>437</v>
      </c>
      <c r="G2883" t="s">
        <v>2575</v>
      </c>
      <c r="H2883" s="3">
        <v>970917.69140000001</v>
      </c>
      <c r="I2883" s="3">
        <v>271856.95360000001</v>
      </c>
      <c r="J2883" t="s">
        <v>5856</v>
      </c>
    </row>
    <row r="2884" spans="1:10" x14ac:dyDescent="0.35">
      <c r="A2884" t="s">
        <v>5857</v>
      </c>
      <c r="B2884">
        <v>200545516</v>
      </c>
      <c r="C2884">
        <v>80</v>
      </c>
      <c r="D2884" s="1">
        <v>15486</v>
      </c>
      <c r="E2884" t="s">
        <v>11</v>
      </c>
      <c r="F2884" t="s">
        <v>33</v>
      </c>
      <c r="G2884" t="s">
        <v>2575</v>
      </c>
      <c r="H2884" s="3">
        <v>1312296.5044</v>
      </c>
      <c r="I2884" s="3">
        <v>499085.99339999998</v>
      </c>
      <c r="J2884" t="s">
        <v>5858</v>
      </c>
    </row>
    <row r="2885" spans="1:10" x14ac:dyDescent="0.35">
      <c r="A2885" t="s">
        <v>5859</v>
      </c>
      <c r="B2885">
        <v>840468399</v>
      </c>
      <c r="C2885">
        <v>41</v>
      </c>
      <c r="D2885" s="1">
        <v>29730.75</v>
      </c>
      <c r="E2885" t="s">
        <v>11</v>
      </c>
      <c r="F2885" t="s">
        <v>323</v>
      </c>
      <c r="G2885" t="s">
        <v>2575</v>
      </c>
      <c r="H2885" s="3"/>
      <c r="J2885" t="s">
        <v>5860</v>
      </c>
    </row>
    <row r="2886" spans="1:10" x14ac:dyDescent="0.35">
      <c r="A2886" t="s">
        <v>5861</v>
      </c>
      <c r="B2886">
        <v>969029741</v>
      </c>
      <c r="C2886">
        <v>46</v>
      </c>
      <c r="D2886" s="1">
        <v>27904.5</v>
      </c>
      <c r="E2886" t="s">
        <v>11</v>
      </c>
      <c r="F2886" t="s">
        <v>1250</v>
      </c>
      <c r="G2886" t="s">
        <v>2575</v>
      </c>
      <c r="H2886" s="3">
        <v>137624.61230000001</v>
      </c>
      <c r="I2886" s="3">
        <v>102569.2865</v>
      </c>
      <c r="J2886" t="s">
        <v>5862</v>
      </c>
    </row>
    <row r="2887" spans="1:10" x14ac:dyDescent="0.35">
      <c r="A2887" t="s">
        <v>5863</v>
      </c>
      <c r="B2887">
        <v>508746778</v>
      </c>
      <c r="C2887">
        <v>33</v>
      </c>
      <c r="D2887" s="1">
        <v>32652.75</v>
      </c>
      <c r="E2887" t="s">
        <v>11</v>
      </c>
      <c r="F2887" t="s">
        <v>370</v>
      </c>
      <c r="G2887" t="s">
        <v>2575</v>
      </c>
      <c r="H2887" s="3">
        <v>1435680.2398000001</v>
      </c>
      <c r="I2887" s="3">
        <v>526487.5148</v>
      </c>
      <c r="J2887" t="s">
        <v>5864</v>
      </c>
    </row>
    <row r="2888" spans="1:10" x14ac:dyDescent="0.35">
      <c r="A2888" t="s">
        <v>5865</v>
      </c>
      <c r="B2888">
        <v>739411332</v>
      </c>
      <c r="C2888">
        <v>47</v>
      </c>
      <c r="D2888" s="1">
        <v>27539.25</v>
      </c>
      <c r="E2888" t="s">
        <v>11</v>
      </c>
      <c r="F2888" t="s">
        <v>1222</v>
      </c>
      <c r="G2888" t="s">
        <v>2575</v>
      </c>
      <c r="H2888" s="3">
        <v>223771.21170000001</v>
      </c>
      <c r="I2888" s="3">
        <v>46246.0504</v>
      </c>
      <c r="J2888" t="s">
        <v>5866</v>
      </c>
    </row>
    <row r="2889" spans="1:10" x14ac:dyDescent="0.35">
      <c r="A2889" t="s">
        <v>5867</v>
      </c>
      <c r="B2889">
        <v>3816115</v>
      </c>
      <c r="C2889">
        <v>32</v>
      </c>
      <c r="D2889" s="1">
        <v>33018</v>
      </c>
      <c r="E2889" t="s">
        <v>11</v>
      </c>
      <c r="F2889" t="s">
        <v>1215</v>
      </c>
      <c r="G2889" t="s">
        <v>2575</v>
      </c>
      <c r="H2889" s="3">
        <v>288457.57630000002</v>
      </c>
      <c r="I2889" s="3">
        <v>79108.502399999998</v>
      </c>
      <c r="J2889" t="s">
        <v>5868</v>
      </c>
    </row>
    <row r="2890" spans="1:10" x14ac:dyDescent="0.35">
      <c r="A2890" t="s">
        <v>5869</v>
      </c>
      <c r="B2890">
        <v>156648886</v>
      </c>
      <c r="C2890">
        <v>79</v>
      </c>
      <c r="D2890" s="1">
        <v>15851.25</v>
      </c>
      <c r="E2890" t="s">
        <v>11</v>
      </c>
      <c r="F2890" t="s">
        <v>263</v>
      </c>
      <c r="G2890" t="s">
        <v>2575</v>
      </c>
      <c r="H2890" s="3">
        <v>413227.37959999999</v>
      </c>
      <c r="I2890" s="3">
        <v>63034.684999999998</v>
      </c>
      <c r="J2890" t="s">
        <v>5870</v>
      </c>
    </row>
    <row r="2891" spans="1:10" x14ac:dyDescent="0.35">
      <c r="A2891" t="s">
        <v>5871</v>
      </c>
      <c r="B2891">
        <v>43787692</v>
      </c>
      <c r="C2891">
        <v>43</v>
      </c>
      <c r="D2891" s="1">
        <v>29000.25</v>
      </c>
      <c r="E2891" t="s">
        <v>11</v>
      </c>
      <c r="F2891" t="s">
        <v>66</v>
      </c>
      <c r="G2891" t="s">
        <v>2575</v>
      </c>
      <c r="H2891" s="3">
        <v>120211.371</v>
      </c>
      <c r="I2891" s="3">
        <v>31254.9565</v>
      </c>
      <c r="J2891" t="s">
        <v>5872</v>
      </c>
    </row>
    <row r="2892" spans="1:10" x14ac:dyDescent="0.35">
      <c r="A2892" t="s">
        <v>5377</v>
      </c>
      <c r="B2892">
        <v>523976534</v>
      </c>
      <c r="C2892">
        <v>83</v>
      </c>
      <c r="D2892" s="1">
        <v>14390.25</v>
      </c>
      <c r="E2892" t="s">
        <v>11</v>
      </c>
      <c r="F2892" t="s">
        <v>75</v>
      </c>
      <c r="G2892" t="s">
        <v>2575</v>
      </c>
      <c r="H2892" s="3">
        <v>382718.68680000002</v>
      </c>
      <c r="I2892" s="3">
        <v>155041.78289999999</v>
      </c>
      <c r="J2892" t="s">
        <v>5873</v>
      </c>
    </row>
    <row r="2893" spans="1:10" x14ac:dyDescent="0.35">
      <c r="A2893" t="s">
        <v>5874</v>
      </c>
      <c r="B2893">
        <v>44902450</v>
      </c>
      <c r="C2893">
        <v>80</v>
      </c>
      <c r="D2893" s="1">
        <v>15486</v>
      </c>
      <c r="E2893" t="s">
        <v>11</v>
      </c>
      <c r="F2893" t="s">
        <v>240</v>
      </c>
      <c r="G2893" t="s">
        <v>2575</v>
      </c>
      <c r="H2893" s="3">
        <v>1013124.648</v>
      </c>
      <c r="I2893" s="3">
        <v>240473.7372</v>
      </c>
      <c r="J2893" t="s">
        <v>5875</v>
      </c>
    </row>
    <row r="2894" spans="1:10" x14ac:dyDescent="0.35">
      <c r="A2894" t="s">
        <v>5876</v>
      </c>
      <c r="B2894">
        <v>790391249</v>
      </c>
      <c r="C2894">
        <v>30</v>
      </c>
      <c r="D2894" s="1">
        <v>33748.5</v>
      </c>
      <c r="E2894" t="s">
        <v>11</v>
      </c>
      <c r="F2894" t="s">
        <v>596</v>
      </c>
      <c r="G2894" t="s">
        <v>2575</v>
      </c>
      <c r="H2894" s="3">
        <v>585623.39529999997</v>
      </c>
      <c r="I2894" s="3">
        <v>144412.23730000001</v>
      </c>
      <c r="J2894" t="s">
        <v>5877</v>
      </c>
    </row>
    <row r="2895" spans="1:10" x14ac:dyDescent="0.35">
      <c r="A2895" t="s">
        <v>5878</v>
      </c>
      <c r="B2895">
        <v>930170526</v>
      </c>
      <c r="C2895">
        <v>76</v>
      </c>
      <c r="D2895" s="1">
        <v>16947</v>
      </c>
      <c r="E2895" t="s">
        <v>11</v>
      </c>
      <c r="F2895" t="s">
        <v>381</v>
      </c>
      <c r="G2895" t="s">
        <v>2575</v>
      </c>
      <c r="H2895" s="3">
        <v>98876.791599999997</v>
      </c>
      <c r="I2895" s="3">
        <v>90388.312300000005</v>
      </c>
      <c r="J2895" t="s">
        <v>5879</v>
      </c>
    </row>
    <row r="2896" spans="1:10" x14ac:dyDescent="0.35">
      <c r="A2896" t="s">
        <v>5880</v>
      </c>
      <c r="B2896">
        <v>934687474</v>
      </c>
      <c r="C2896">
        <v>22</v>
      </c>
      <c r="D2896" s="1">
        <v>36670.5</v>
      </c>
      <c r="E2896" t="s">
        <v>11</v>
      </c>
      <c r="F2896" t="s">
        <v>163</v>
      </c>
      <c r="G2896" t="s">
        <v>2575</v>
      </c>
      <c r="H2896" s="3">
        <v>704059.56610000005</v>
      </c>
      <c r="I2896" s="3">
        <v>200144.93299999999</v>
      </c>
      <c r="J2896" t="s">
        <v>5881</v>
      </c>
    </row>
    <row r="2897" spans="1:10" x14ac:dyDescent="0.35">
      <c r="A2897" t="s">
        <v>5882</v>
      </c>
      <c r="B2897">
        <v>776956544</v>
      </c>
      <c r="C2897">
        <v>47</v>
      </c>
      <c r="D2897" s="1">
        <v>27539.25</v>
      </c>
      <c r="E2897" t="s">
        <v>11</v>
      </c>
      <c r="F2897" t="s">
        <v>33</v>
      </c>
      <c r="G2897" t="s">
        <v>2575</v>
      </c>
      <c r="H2897" s="3">
        <v>1292689.0423999999</v>
      </c>
      <c r="I2897" s="3">
        <v>722446.37609999999</v>
      </c>
      <c r="J2897" t="s">
        <v>5883</v>
      </c>
    </row>
    <row r="2898" spans="1:10" x14ac:dyDescent="0.35">
      <c r="A2898" t="s">
        <v>5884</v>
      </c>
      <c r="B2898">
        <v>743758298</v>
      </c>
      <c r="C2898">
        <v>77</v>
      </c>
      <c r="D2898" s="1">
        <v>16581.75</v>
      </c>
      <c r="E2898" t="s">
        <v>11</v>
      </c>
      <c r="F2898" t="s">
        <v>381</v>
      </c>
      <c r="G2898" t="s">
        <v>2575</v>
      </c>
      <c r="H2898" s="3">
        <v>1917355.4106999999</v>
      </c>
      <c r="I2898" s="3">
        <v>789564.19929999998</v>
      </c>
      <c r="J2898" t="s">
        <v>5885</v>
      </c>
    </row>
    <row r="2899" spans="1:10" x14ac:dyDescent="0.35">
      <c r="A2899" t="s">
        <v>5886</v>
      </c>
      <c r="B2899">
        <v>406401047</v>
      </c>
      <c r="C2899">
        <v>20</v>
      </c>
      <c r="D2899" s="1">
        <v>37401</v>
      </c>
      <c r="E2899" t="s">
        <v>11</v>
      </c>
      <c r="F2899" t="s">
        <v>28</v>
      </c>
      <c r="G2899" t="s">
        <v>2575</v>
      </c>
      <c r="H2899" s="3">
        <v>465096.92830000003</v>
      </c>
      <c r="I2899" s="3">
        <v>52068.168299999998</v>
      </c>
      <c r="J2899" t="s">
        <v>5887</v>
      </c>
    </row>
    <row r="2900" spans="1:10" x14ac:dyDescent="0.35">
      <c r="A2900" t="s">
        <v>5888</v>
      </c>
      <c r="B2900">
        <v>932995365</v>
      </c>
      <c r="C2900">
        <v>55</v>
      </c>
      <c r="D2900" s="1">
        <v>24617.25</v>
      </c>
      <c r="E2900" t="s">
        <v>11</v>
      </c>
      <c r="F2900" t="s">
        <v>136</v>
      </c>
      <c r="G2900" t="s">
        <v>2575</v>
      </c>
      <c r="H2900" s="3">
        <v>1800941.064</v>
      </c>
      <c r="I2900" s="3">
        <v>343841.20929999999</v>
      </c>
      <c r="J2900" t="s">
        <v>5889</v>
      </c>
    </row>
    <row r="2901" spans="1:10" x14ac:dyDescent="0.35">
      <c r="A2901" t="s">
        <v>5890</v>
      </c>
      <c r="B2901">
        <v>212106903</v>
      </c>
      <c r="C2901">
        <v>19</v>
      </c>
      <c r="D2901" s="1">
        <v>37766.25</v>
      </c>
      <c r="E2901" t="s">
        <v>11</v>
      </c>
      <c r="F2901" t="s">
        <v>585</v>
      </c>
      <c r="G2901" t="s">
        <v>2575</v>
      </c>
      <c r="H2901" s="3">
        <v>610078.86250000005</v>
      </c>
      <c r="I2901" s="3">
        <v>598986.51950000005</v>
      </c>
      <c r="J2901" t="s">
        <v>5891</v>
      </c>
    </row>
    <row r="2902" spans="1:10" x14ac:dyDescent="0.35">
      <c r="A2902" t="s">
        <v>5892</v>
      </c>
      <c r="B2902">
        <v>704101225</v>
      </c>
      <c r="C2902">
        <v>20</v>
      </c>
      <c r="D2902" s="1">
        <v>37401</v>
      </c>
      <c r="E2902" t="s">
        <v>11</v>
      </c>
      <c r="F2902" t="s">
        <v>39</v>
      </c>
      <c r="G2902" t="s">
        <v>2575</v>
      </c>
      <c r="H2902" s="3">
        <v>2604860.9230999998</v>
      </c>
      <c r="I2902" s="3">
        <v>948406.18149999995</v>
      </c>
      <c r="J2902" t="s">
        <v>5893</v>
      </c>
    </row>
    <row r="2903" spans="1:10" x14ac:dyDescent="0.35">
      <c r="A2903" t="s">
        <v>5894</v>
      </c>
      <c r="B2903">
        <v>911205536</v>
      </c>
      <c r="C2903">
        <v>66</v>
      </c>
      <c r="D2903" s="1">
        <v>20599.5</v>
      </c>
      <c r="E2903" t="s">
        <v>11</v>
      </c>
      <c r="F2903" t="s">
        <v>133</v>
      </c>
      <c r="G2903" t="s">
        <v>2575</v>
      </c>
      <c r="H2903" s="3">
        <v>1628718.42</v>
      </c>
      <c r="I2903" s="3">
        <v>138505.18849999999</v>
      </c>
      <c r="J2903" t="s">
        <v>5895</v>
      </c>
    </row>
    <row r="2904" spans="1:10" x14ac:dyDescent="0.35">
      <c r="A2904" t="s">
        <v>5896</v>
      </c>
      <c r="B2904">
        <v>417089165</v>
      </c>
      <c r="C2904">
        <v>50</v>
      </c>
      <c r="D2904" s="1">
        <v>26443.5</v>
      </c>
      <c r="E2904" t="s">
        <v>11</v>
      </c>
      <c r="F2904" t="s">
        <v>378</v>
      </c>
      <c r="G2904" t="s">
        <v>2575</v>
      </c>
      <c r="H2904" s="3">
        <v>385630.11420000001</v>
      </c>
      <c r="I2904" s="3">
        <v>223033.28570000001</v>
      </c>
      <c r="J2904" t="s">
        <v>5897</v>
      </c>
    </row>
    <row r="2905" spans="1:10" x14ac:dyDescent="0.35">
      <c r="A2905" t="s">
        <v>5898</v>
      </c>
      <c r="B2905">
        <v>760479632</v>
      </c>
      <c r="C2905">
        <v>70</v>
      </c>
      <c r="D2905" s="1">
        <v>19138.5</v>
      </c>
      <c r="E2905" t="s">
        <v>11</v>
      </c>
      <c r="F2905" t="s">
        <v>1043</v>
      </c>
      <c r="G2905" t="s">
        <v>2575</v>
      </c>
      <c r="H2905" s="3">
        <v>969928.76899999997</v>
      </c>
      <c r="I2905" s="3">
        <v>237592.4687</v>
      </c>
      <c r="J2905" t="s">
        <v>5899</v>
      </c>
    </row>
    <row r="2906" spans="1:10" x14ac:dyDescent="0.35">
      <c r="A2906" t="s">
        <v>5900</v>
      </c>
      <c r="B2906">
        <v>700293659</v>
      </c>
      <c r="C2906">
        <v>57</v>
      </c>
      <c r="D2906" s="1">
        <v>23886.75</v>
      </c>
      <c r="E2906" t="s">
        <v>11</v>
      </c>
      <c r="F2906" t="s">
        <v>220</v>
      </c>
      <c r="G2906" t="s">
        <v>2575</v>
      </c>
      <c r="H2906" s="3">
        <v>1200953.2612999999</v>
      </c>
      <c r="I2906" s="3">
        <v>692422.2243</v>
      </c>
      <c r="J2906" t="s">
        <v>5901</v>
      </c>
    </row>
    <row r="2907" spans="1:10" x14ac:dyDescent="0.35">
      <c r="A2907" t="s">
        <v>5902</v>
      </c>
      <c r="B2907">
        <v>859532110</v>
      </c>
      <c r="C2907">
        <v>24</v>
      </c>
      <c r="D2907" s="1">
        <v>35940</v>
      </c>
      <c r="E2907" t="s">
        <v>11</v>
      </c>
      <c r="F2907" t="s">
        <v>133</v>
      </c>
      <c r="G2907" t="s">
        <v>2575</v>
      </c>
      <c r="H2907" s="3">
        <v>306455.37119999999</v>
      </c>
      <c r="I2907" s="3">
        <v>58711.741499999996</v>
      </c>
      <c r="J2907" t="s">
        <v>5903</v>
      </c>
    </row>
    <row r="2908" spans="1:10" x14ac:dyDescent="0.35">
      <c r="A2908" t="s">
        <v>5904</v>
      </c>
      <c r="B2908">
        <v>785496028</v>
      </c>
      <c r="C2908">
        <v>33</v>
      </c>
      <c r="D2908" s="1">
        <v>32652.75</v>
      </c>
      <c r="E2908" t="s">
        <v>11</v>
      </c>
      <c r="F2908" t="s">
        <v>338</v>
      </c>
      <c r="G2908" t="s">
        <v>2575</v>
      </c>
      <c r="H2908" s="3">
        <v>24720.143800000002</v>
      </c>
      <c r="I2908" s="3">
        <v>35397.344299999997</v>
      </c>
      <c r="J2908" t="s">
        <v>5905</v>
      </c>
    </row>
    <row r="2909" spans="1:10" x14ac:dyDescent="0.35">
      <c r="A2909" t="s">
        <v>5906</v>
      </c>
      <c r="B2909">
        <v>467301386</v>
      </c>
      <c r="C2909">
        <v>30</v>
      </c>
      <c r="D2909" s="1">
        <v>33748.5</v>
      </c>
      <c r="E2909" t="s">
        <v>11</v>
      </c>
      <c r="F2909" t="s">
        <v>997</v>
      </c>
      <c r="G2909" t="s">
        <v>2575</v>
      </c>
      <c r="H2909" s="3">
        <v>2735303.7266000002</v>
      </c>
      <c r="I2909" s="3">
        <v>518543.74900000001</v>
      </c>
      <c r="J2909" t="s">
        <v>4603</v>
      </c>
    </row>
    <row r="2910" spans="1:10" x14ac:dyDescent="0.35">
      <c r="A2910" t="s">
        <v>5907</v>
      </c>
      <c r="B2910">
        <v>176770758</v>
      </c>
      <c r="C2910">
        <v>36</v>
      </c>
      <c r="D2910" s="1">
        <v>31557</v>
      </c>
      <c r="E2910" t="s">
        <v>11</v>
      </c>
      <c r="F2910" t="s">
        <v>1070</v>
      </c>
      <c r="G2910" t="s">
        <v>2575</v>
      </c>
      <c r="H2910" s="3">
        <v>592813.19880000001</v>
      </c>
      <c r="I2910" s="3">
        <v>203354.36369999999</v>
      </c>
      <c r="J2910" t="s">
        <v>5908</v>
      </c>
    </row>
    <row r="2911" spans="1:10" x14ac:dyDescent="0.35">
      <c r="A2911" t="s">
        <v>5909</v>
      </c>
      <c r="B2911">
        <v>595680202</v>
      </c>
      <c r="C2911">
        <v>77</v>
      </c>
      <c r="D2911" s="1">
        <v>16581.75</v>
      </c>
      <c r="E2911" t="s">
        <v>11</v>
      </c>
      <c r="F2911" t="s">
        <v>54</v>
      </c>
      <c r="G2911" t="s">
        <v>2575</v>
      </c>
      <c r="H2911" s="3">
        <v>2034622.233</v>
      </c>
      <c r="I2911" s="3">
        <v>859062.7206</v>
      </c>
      <c r="J2911" t="s">
        <v>5910</v>
      </c>
    </row>
    <row r="2912" spans="1:10" x14ac:dyDescent="0.35">
      <c r="A2912" t="s">
        <v>5911</v>
      </c>
      <c r="B2912">
        <v>147534688</v>
      </c>
      <c r="C2912">
        <v>63</v>
      </c>
      <c r="D2912" s="1">
        <v>21695.25</v>
      </c>
      <c r="E2912" t="s">
        <v>11</v>
      </c>
      <c r="F2912" t="s">
        <v>1151</v>
      </c>
      <c r="G2912" t="s">
        <v>2575</v>
      </c>
      <c r="H2912" s="3">
        <v>126741.6689</v>
      </c>
      <c r="I2912" s="3">
        <v>138701.79819999999</v>
      </c>
      <c r="J2912" t="s">
        <v>5912</v>
      </c>
    </row>
    <row r="2913" spans="1:10" x14ac:dyDescent="0.35">
      <c r="A2913" t="s">
        <v>5913</v>
      </c>
      <c r="B2913">
        <v>900456904</v>
      </c>
      <c r="C2913">
        <v>48</v>
      </c>
      <c r="D2913" s="1">
        <v>27174</v>
      </c>
      <c r="E2913" t="s">
        <v>11</v>
      </c>
      <c r="F2913" t="s">
        <v>585</v>
      </c>
      <c r="G2913" t="s">
        <v>2575</v>
      </c>
      <c r="H2913" s="3">
        <v>71222.105100000001</v>
      </c>
      <c r="I2913" s="3">
        <v>14849.137000000001</v>
      </c>
      <c r="J2913" t="s">
        <v>5914</v>
      </c>
    </row>
    <row r="2914" spans="1:10" x14ac:dyDescent="0.35">
      <c r="A2914" t="s">
        <v>5915</v>
      </c>
      <c r="B2914">
        <v>543580109</v>
      </c>
      <c r="C2914">
        <v>50</v>
      </c>
      <c r="D2914" s="1">
        <v>26443.5</v>
      </c>
      <c r="E2914" t="s">
        <v>11</v>
      </c>
      <c r="F2914" t="s">
        <v>136</v>
      </c>
      <c r="G2914" t="s">
        <v>2575</v>
      </c>
      <c r="H2914" s="3">
        <v>223021.7941</v>
      </c>
      <c r="I2914" s="3">
        <v>95313.466700000004</v>
      </c>
      <c r="J2914" t="s">
        <v>5916</v>
      </c>
    </row>
    <row r="2915" spans="1:10" x14ac:dyDescent="0.35">
      <c r="A2915" t="s">
        <v>5917</v>
      </c>
      <c r="B2915">
        <v>475998423</v>
      </c>
      <c r="C2915">
        <v>73</v>
      </c>
      <c r="D2915" s="1">
        <v>18042.75</v>
      </c>
      <c r="E2915" t="s">
        <v>11</v>
      </c>
      <c r="F2915" t="s">
        <v>883</v>
      </c>
      <c r="G2915" t="s">
        <v>2575</v>
      </c>
      <c r="H2915" s="3">
        <v>609009.51989999996</v>
      </c>
      <c r="I2915" s="3">
        <v>109621.7136</v>
      </c>
      <c r="J2915" t="s">
        <v>5918</v>
      </c>
    </row>
    <row r="2916" spans="1:10" x14ac:dyDescent="0.35">
      <c r="A2916" t="s">
        <v>3560</v>
      </c>
      <c r="B2916">
        <v>661870122</v>
      </c>
      <c r="C2916">
        <v>34</v>
      </c>
      <c r="D2916" s="1">
        <v>32287.5</v>
      </c>
      <c r="E2916" t="s">
        <v>11</v>
      </c>
      <c r="F2916" t="s">
        <v>542</v>
      </c>
      <c r="G2916" t="s">
        <v>2575</v>
      </c>
      <c r="H2916" s="3">
        <v>251158.74660000001</v>
      </c>
      <c r="I2916" s="3">
        <v>166293.52799999999</v>
      </c>
      <c r="J2916" t="s">
        <v>5919</v>
      </c>
    </row>
    <row r="2917" spans="1:10" x14ac:dyDescent="0.35">
      <c r="A2917" t="s">
        <v>5920</v>
      </c>
      <c r="B2917">
        <v>964074906</v>
      </c>
      <c r="C2917">
        <v>65</v>
      </c>
      <c r="D2917" s="1">
        <v>20964.75</v>
      </c>
      <c r="E2917" t="s">
        <v>11</v>
      </c>
      <c r="F2917" t="s">
        <v>905</v>
      </c>
      <c r="G2917" t="s">
        <v>2575</v>
      </c>
      <c r="H2917" s="3">
        <v>348082.7328</v>
      </c>
      <c r="I2917" s="3">
        <v>45883.633000000002</v>
      </c>
      <c r="J2917" t="s">
        <v>5921</v>
      </c>
    </row>
    <row r="2918" spans="1:10" x14ac:dyDescent="0.35">
      <c r="A2918" t="s">
        <v>5922</v>
      </c>
      <c r="B2918">
        <v>518406085</v>
      </c>
      <c r="C2918">
        <v>18</v>
      </c>
      <c r="D2918" s="1">
        <v>38131.5</v>
      </c>
      <c r="E2918" t="s">
        <v>11</v>
      </c>
      <c r="F2918" t="s">
        <v>950</v>
      </c>
      <c r="G2918" t="s">
        <v>2575</v>
      </c>
      <c r="H2918" s="3">
        <v>150704.23379999999</v>
      </c>
      <c r="I2918" s="3">
        <v>21098.592700000001</v>
      </c>
      <c r="J2918" t="s">
        <v>102</v>
      </c>
    </row>
    <row r="2919" spans="1:10" x14ac:dyDescent="0.35">
      <c r="A2919" t="s">
        <v>5923</v>
      </c>
      <c r="B2919">
        <v>695447801</v>
      </c>
      <c r="C2919">
        <v>64</v>
      </c>
      <c r="D2919" s="1">
        <v>21330</v>
      </c>
      <c r="E2919" t="s">
        <v>11</v>
      </c>
      <c r="F2919" t="s">
        <v>378</v>
      </c>
      <c r="G2919" t="s">
        <v>2575</v>
      </c>
      <c r="H2919" s="3">
        <v>149993.13990000001</v>
      </c>
      <c r="I2919" s="3">
        <v>18320.590700000001</v>
      </c>
      <c r="J2919" t="s">
        <v>5924</v>
      </c>
    </row>
    <row r="2920" spans="1:10" x14ac:dyDescent="0.35">
      <c r="A2920" t="s">
        <v>5925</v>
      </c>
      <c r="B2920">
        <v>70992498</v>
      </c>
      <c r="C2920">
        <v>81</v>
      </c>
      <c r="D2920" s="1">
        <v>15120.75</v>
      </c>
      <c r="E2920" t="s">
        <v>11</v>
      </c>
      <c r="F2920" t="s">
        <v>124</v>
      </c>
      <c r="G2920" t="s">
        <v>2575</v>
      </c>
      <c r="H2920" s="3">
        <v>581539.74840000004</v>
      </c>
      <c r="I2920" s="3">
        <v>292022.42139999999</v>
      </c>
      <c r="J2920" t="s">
        <v>5926</v>
      </c>
    </row>
    <row r="2921" spans="1:10" x14ac:dyDescent="0.35">
      <c r="A2921" t="s">
        <v>5927</v>
      </c>
      <c r="B2921">
        <v>992552173</v>
      </c>
      <c r="C2921">
        <v>31</v>
      </c>
      <c r="D2921" s="1">
        <v>33383.25</v>
      </c>
      <c r="E2921" t="s">
        <v>11</v>
      </c>
      <c r="F2921" t="s">
        <v>641</v>
      </c>
      <c r="G2921" t="s">
        <v>2575</v>
      </c>
      <c r="H2921" s="3">
        <v>399326.74040000001</v>
      </c>
      <c r="I2921" s="3">
        <v>80390.778000000006</v>
      </c>
      <c r="J2921" t="s">
        <v>5928</v>
      </c>
    </row>
    <row r="2922" spans="1:10" x14ac:dyDescent="0.35">
      <c r="A2922" t="s">
        <v>5929</v>
      </c>
      <c r="B2922">
        <v>498794082</v>
      </c>
      <c r="C2922">
        <v>59</v>
      </c>
      <c r="D2922" s="1">
        <v>23156.25</v>
      </c>
      <c r="E2922" t="s">
        <v>11</v>
      </c>
      <c r="F2922" t="s">
        <v>84</v>
      </c>
      <c r="G2922" t="s">
        <v>2575</v>
      </c>
      <c r="H2922" s="3">
        <v>281809.65389999998</v>
      </c>
      <c r="I2922" s="3">
        <v>60248.960500000001</v>
      </c>
      <c r="J2922" t="s">
        <v>1344</v>
      </c>
    </row>
    <row r="2923" spans="1:10" x14ac:dyDescent="0.35">
      <c r="A2923" t="s">
        <v>5930</v>
      </c>
      <c r="B2923">
        <v>46729591</v>
      </c>
      <c r="C2923">
        <v>71</v>
      </c>
      <c r="D2923" s="1">
        <v>18773.25</v>
      </c>
      <c r="E2923" t="s">
        <v>11</v>
      </c>
      <c r="F2923" t="s">
        <v>533</v>
      </c>
      <c r="G2923" t="s">
        <v>2575</v>
      </c>
      <c r="H2923" s="3">
        <v>1059118.6684000001</v>
      </c>
      <c r="I2923" s="3">
        <v>333264.03210000001</v>
      </c>
      <c r="J2923" t="s">
        <v>5931</v>
      </c>
    </row>
    <row r="2924" spans="1:10" x14ac:dyDescent="0.35">
      <c r="A2924" t="s">
        <v>5932</v>
      </c>
      <c r="B2924">
        <v>414415630</v>
      </c>
      <c r="C2924">
        <v>67</v>
      </c>
      <c r="D2924" s="1">
        <v>20234.25</v>
      </c>
      <c r="E2924" t="s">
        <v>11</v>
      </c>
      <c r="F2924" t="s">
        <v>810</v>
      </c>
      <c r="G2924" t="s">
        <v>2575</v>
      </c>
      <c r="H2924" s="3">
        <v>39648.524899999997</v>
      </c>
      <c r="I2924" s="3">
        <v>21104.144700000001</v>
      </c>
      <c r="J2924" t="s">
        <v>5933</v>
      </c>
    </row>
    <row r="2925" spans="1:10" x14ac:dyDescent="0.35">
      <c r="A2925" t="s">
        <v>5934</v>
      </c>
      <c r="B2925">
        <v>893095503</v>
      </c>
      <c r="C2925">
        <v>71</v>
      </c>
      <c r="D2925" s="1">
        <v>18773.25</v>
      </c>
      <c r="E2925" t="s">
        <v>11</v>
      </c>
      <c r="F2925" t="s">
        <v>810</v>
      </c>
      <c r="G2925" t="s">
        <v>2575</v>
      </c>
      <c r="H2925" s="3">
        <v>300310.90549999999</v>
      </c>
      <c r="I2925" s="3">
        <v>144149.2346</v>
      </c>
      <c r="J2925" t="s">
        <v>5935</v>
      </c>
    </row>
    <row r="2926" spans="1:10" x14ac:dyDescent="0.35">
      <c r="A2926" t="s">
        <v>5936</v>
      </c>
      <c r="B2926">
        <v>900259264</v>
      </c>
      <c r="C2926">
        <v>27</v>
      </c>
      <c r="D2926" s="1">
        <v>34844.25</v>
      </c>
      <c r="E2926" t="s">
        <v>11</v>
      </c>
      <c r="F2926" t="s">
        <v>16</v>
      </c>
      <c r="G2926" t="s">
        <v>2575</v>
      </c>
      <c r="H2926" s="3">
        <v>1033401.5934</v>
      </c>
      <c r="I2926" s="3">
        <v>203054.34820000001</v>
      </c>
      <c r="J2926" t="s">
        <v>5937</v>
      </c>
    </row>
    <row r="2927" spans="1:10" x14ac:dyDescent="0.35">
      <c r="A2927" t="s">
        <v>5938</v>
      </c>
      <c r="B2927">
        <v>935349309</v>
      </c>
      <c r="C2927">
        <v>79</v>
      </c>
      <c r="D2927" s="1">
        <v>15851.25</v>
      </c>
      <c r="E2927" t="s">
        <v>11</v>
      </c>
      <c r="F2927" t="s">
        <v>585</v>
      </c>
      <c r="G2927" t="s">
        <v>2575</v>
      </c>
      <c r="H2927" s="3">
        <v>26915.6005</v>
      </c>
      <c r="I2927" s="3">
        <v>10655.930399999999</v>
      </c>
      <c r="J2927" t="s">
        <v>5939</v>
      </c>
    </row>
    <row r="2928" spans="1:10" x14ac:dyDescent="0.35">
      <c r="A2928" t="s">
        <v>5940</v>
      </c>
      <c r="B2928">
        <v>133479094</v>
      </c>
      <c r="C2928">
        <v>31</v>
      </c>
      <c r="D2928" s="1">
        <v>33383.25</v>
      </c>
      <c r="E2928" t="s">
        <v>11</v>
      </c>
      <c r="F2928" t="s">
        <v>315</v>
      </c>
      <c r="G2928" t="s">
        <v>2575</v>
      </c>
      <c r="H2928" s="3">
        <v>620849.96770000004</v>
      </c>
      <c r="I2928" s="3">
        <v>204564.80290000001</v>
      </c>
      <c r="J2928" t="s">
        <v>5941</v>
      </c>
    </row>
    <row r="2929" spans="1:10" x14ac:dyDescent="0.35">
      <c r="A2929" t="s">
        <v>1158</v>
      </c>
      <c r="B2929">
        <v>117450995</v>
      </c>
      <c r="C2929">
        <v>78</v>
      </c>
      <c r="D2929" s="1">
        <v>16216.5</v>
      </c>
      <c r="E2929" t="s">
        <v>11</v>
      </c>
      <c r="F2929" t="s">
        <v>2538</v>
      </c>
      <c r="G2929" t="s">
        <v>2575</v>
      </c>
      <c r="H2929" s="3">
        <v>227737.07810000001</v>
      </c>
      <c r="I2929" s="3">
        <v>101668.33839999999</v>
      </c>
      <c r="J2929" t="s">
        <v>5942</v>
      </c>
    </row>
    <row r="2930" spans="1:10" x14ac:dyDescent="0.35">
      <c r="A2930" t="s">
        <v>5943</v>
      </c>
      <c r="B2930">
        <v>511778205</v>
      </c>
      <c r="C2930">
        <v>79</v>
      </c>
      <c r="D2930" s="1">
        <v>15851.25</v>
      </c>
      <c r="E2930" t="s">
        <v>11</v>
      </c>
      <c r="F2930" t="s">
        <v>323</v>
      </c>
      <c r="G2930" t="s">
        <v>2575</v>
      </c>
      <c r="H2930" s="3">
        <v>187826.40299999999</v>
      </c>
      <c r="I2930" s="3">
        <v>70287.238899999997</v>
      </c>
      <c r="J2930" t="s">
        <v>5944</v>
      </c>
    </row>
    <row r="2931" spans="1:10" x14ac:dyDescent="0.35">
      <c r="A2931" t="s">
        <v>5945</v>
      </c>
      <c r="B2931">
        <v>576280999</v>
      </c>
      <c r="C2931">
        <v>45</v>
      </c>
      <c r="D2931" s="1">
        <v>28269.75</v>
      </c>
      <c r="E2931" t="s">
        <v>11</v>
      </c>
      <c r="F2931" t="s">
        <v>489</v>
      </c>
      <c r="G2931" t="s">
        <v>2575</v>
      </c>
      <c r="H2931" s="3">
        <v>284516.14970000001</v>
      </c>
      <c r="I2931" s="3">
        <v>130625.3259</v>
      </c>
      <c r="J2931" t="s">
        <v>5946</v>
      </c>
    </row>
    <row r="2932" spans="1:10" x14ac:dyDescent="0.35">
      <c r="A2932" t="s">
        <v>5947</v>
      </c>
      <c r="B2932">
        <v>523429584</v>
      </c>
      <c r="C2932">
        <v>18</v>
      </c>
      <c r="D2932" s="1">
        <v>38131.5</v>
      </c>
      <c r="E2932" t="s">
        <v>11</v>
      </c>
      <c r="F2932" t="s">
        <v>601</v>
      </c>
      <c r="G2932" t="s">
        <v>2575</v>
      </c>
      <c r="H2932" s="3">
        <v>246783.28320000001</v>
      </c>
      <c r="I2932" s="3">
        <v>170306.17199999999</v>
      </c>
      <c r="J2932" t="s">
        <v>5948</v>
      </c>
    </row>
    <row r="2933" spans="1:10" x14ac:dyDescent="0.35">
      <c r="A2933" t="s">
        <v>5949</v>
      </c>
      <c r="B2933">
        <v>387908126</v>
      </c>
      <c r="C2933">
        <v>85</v>
      </c>
      <c r="D2933" s="1">
        <v>13659.75</v>
      </c>
      <c r="E2933" t="s">
        <v>11</v>
      </c>
      <c r="F2933" t="s">
        <v>542</v>
      </c>
      <c r="G2933" t="s">
        <v>2575</v>
      </c>
      <c r="H2933" s="3">
        <v>93106.147599999997</v>
      </c>
      <c r="I2933" s="3">
        <v>32480.308499999999</v>
      </c>
      <c r="J2933" t="s">
        <v>5950</v>
      </c>
    </row>
    <row r="2934" spans="1:10" x14ac:dyDescent="0.35">
      <c r="A2934" t="s">
        <v>5951</v>
      </c>
      <c r="B2934">
        <v>785578700</v>
      </c>
      <c r="C2934">
        <v>26</v>
      </c>
      <c r="D2934" s="1">
        <v>35209.5</v>
      </c>
      <c r="E2934" t="s">
        <v>11</v>
      </c>
      <c r="F2934" t="s">
        <v>1602</v>
      </c>
      <c r="G2934" t="s">
        <v>2575</v>
      </c>
      <c r="H2934" s="3">
        <v>118416.32279999999</v>
      </c>
      <c r="I2934" s="3">
        <v>51955.161599999999</v>
      </c>
      <c r="J2934" t="s">
        <v>5952</v>
      </c>
    </row>
    <row r="2935" spans="1:10" x14ac:dyDescent="0.35">
      <c r="A2935" t="s">
        <v>4483</v>
      </c>
      <c r="B2935">
        <v>919543217</v>
      </c>
      <c r="C2935">
        <v>29</v>
      </c>
      <c r="D2935" s="1">
        <v>34113.75</v>
      </c>
      <c r="E2935" t="s">
        <v>11</v>
      </c>
      <c r="F2935" t="s">
        <v>157</v>
      </c>
      <c r="G2935" t="s">
        <v>2575</v>
      </c>
      <c r="H2935" s="3">
        <v>35563.311600000001</v>
      </c>
      <c r="I2935" s="3">
        <v>15534.957700000001</v>
      </c>
      <c r="J2935" t="s">
        <v>5953</v>
      </c>
    </row>
    <row r="2936" spans="1:10" x14ac:dyDescent="0.35">
      <c r="A2936" t="s">
        <v>5954</v>
      </c>
      <c r="B2936">
        <v>476788440</v>
      </c>
      <c r="C2936">
        <v>53</v>
      </c>
      <c r="D2936" s="1">
        <v>25347.75</v>
      </c>
      <c r="E2936" t="s">
        <v>11</v>
      </c>
      <c r="F2936" t="s">
        <v>229</v>
      </c>
      <c r="G2936" t="s">
        <v>2575</v>
      </c>
      <c r="H2936" s="3">
        <v>628718.29859999998</v>
      </c>
      <c r="I2936" s="3">
        <v>329776.4154</v>
      </c>
      <c r="J2936" t="s">
        <v>5955</v>
      </c>
    </row>
    <row r="2937" spans="1:10" x14ac:dyDescent="0.35">
      <c r="A2937" t="s">
        <v>5956</v>
      </c>
      <c r="B2937">
        <v>157500690</v>
      </c>
      <c r="C2937">
        <v>60</v>
      </c>
      <c r="D2937" s="1">
        <v>22791</v>
      </c>
      <c r="E2937" t="s">
        <v>11</v>
      </c>
      <c r="F2937" t="s">
        <v>519</v>
      </c>
      <c r="G2937" t="s">
        <v>2575</v>
      </c>
      <c r="H2937" s="3">
        <v>292495.85159999999</v>
      </c>
      <c r="I2937" s="3">
        <v>118537.7925</v>
      </c>
      <c r="J2937" t="s">
        <v>5957</v>
      </c>
    </row>
    <row r="2938" spans="1:10" x14ac:dyDescent="0.35">
      <c r="A2938" t="s">
        <v>5958</v>
      </c>
      <c r="B2938">
        <v>853740203</v>
      </c>
      <c r="C2938">
        <v>73</v>
      </c>
      <c r="D2938" s="1">
        <v>18042.75</v>
      </c>
      <c r="E2938" t="s">
        <v>11</v>
      </c>
      <c r="F2938" t="s">
        <v>63</v>
      </c>
      <c r="G2938" t="s">
        <v>2575</v>
      </c>
      <c r="H2938" s="3">
        <v>917669.16310000001</v>
      </c>
      <c r="I2938" s="3">
        <v>78946.5383</v>
      </c>
      <c r="J2938" t="s">
        <v>5959</v>
      </c>
    </row>
    <row r="2939" spans="1:10" x14ac:dyDescent="0.35">
      <c r="A2939" t="s">
        <v>5960</v>
      </c>
      <c r="B2939">
        <v>200706423</v>
      </c>
      <c r="C2939">
        <v>47</v>
      </c>
      <c r="D2939" s="1">
        <v>27539.25</v>
      </c>
      <c r="E2939" t="s">
        <v>11</v>
      </c>
      <c r="F2939" t="s">
        <v>365</v>
      </c>
      <c r="G2939" t="s">
        <v>2575</v>
      </c>
      <c r="H2939" s="3">
        <v>1658877.6377999999</v>
      </c>
      <c r="I2939" s="3">
        <v>226210.587</v>
      </c>
      <c r="J2939" t="s">
        <v>5961</v>
      </c>
    </row>
    <row r="2940" spans="1:10" x14ac:dyDescent="0.35">
      <c r="A2940" t="s">
        <v>5962</v>
      </c>
      <c r="B2940">
        <v>129117923</v>
      </c>
      <c r="C2940">
        <v>55</v>
      </c>
      <c r="D2940" s="1">
        <v>24617.25</v>
      </c>
      <c r="E2940" t="s">
        <v>11</v>
      </c>
      <c r="F2940" t="s">
        <v>172</v>
      </c>
      <c r="G2940" t="s">
        <v>2575</v>
      </c>
      <c r="H2940" s="3">
        <v>517758.22080000001</v>
      </c>
      <c r="I2940" s="3">
        <v>47820.724600000001</v>
      </c>
      <c r="J2940" t="s">
        <v>5963</v>
      </c>
    </row>
    <row r="2941" spans="1:10" x14ac:dyDescent="0.35">
      <c r="A2941" t="s">
        <v>5964</v>
      </c>
      <c r="B2941">
        <v>518813959</v>
      </c>
      <c r="C2941">
        <v>65</v>
      </c>
      <c r="D2941" s="1">
        <v>20964.75</v>
      </c>
      <c r="E2941" t="s">
        <v>11</v>
      </c>
      <c r="F2941" t="s">
        <v>373</v>
      </c>
      <c r="G2941" t="s">
        <v>2575</v>
      </c>
      <c r="H2941" s="3">
        <v>532843.85120000003</v>
      </c>
      <c r="I2941" s="3">
        <v>243687.25459999999</v>
      </c>
      <c r="J2941" t="s">
        <v>5965</v>
      </c>
    </row>
    <row r="2942" spans="1:10" x14ac:dyDescent="0.35">
      <c r="A2942" t="s">
        <v>5966</v>
      </c>
      <c r="B2942">
        <v>166902456</v>
      </c>
      <c r="C2942">
        <v>72</v>
      </c>
      <c r="D2942" s="1">
        <v>38511.25</v>
      </c>
      <c r="E2942" t="s">
        <v>11</v>
      </c>
      <c r="F2942" t="s">
        <v>5967</v>
      </c>
      <c r="G2942" t="s">
        <v>2749</v>
      </c>
      <c r="H2942" s="3">
        <v>455654.83279999997</v>
      </c>
      <c r="I2942" s="3">
        <v>519036.26</v>
      </c>
      <c r="J2942" t="s">
        <v>5968</v>
      </c>
    </row>
    <row r="2943" spans="1:10" x14ac:dyDescent="0.35">
      <c r="A2943" t="s">
        <v>5969</v>
      </c>
      <c r="B2943">
        <v>565277281</v>
      </c>
      <c r="C2943">
        <v>31</v>
      </c>
      <c r="D2943" s="1">
        <v>39033</v>
      </c>
      <c r="E2943" t="s">
        <v>11</v>
      </c>
      <c r="F2943" t="s">
        <v>5970</v>
      </c>
      <c r="G2943" t="s">
        <v>2737</v>
      </c>
      <c r="H2943" s="3">
        <v>772856.98569999996</v>
      </c>
      <c r="I2943" s="3">
        <v>801353.93400000001</v>
      </c>
      <c r="J2943" t="s">
        <v>5971</v>
      </c>
    </row>
    <row r="2944" spans="1:10" x14ac:dyDescent="0.35">
      <c r="A2944" t="s">
        <v>5972</v>
      </c>
      <c r="B2944">
        <v>806393261</v>
      </c>
      <c r="C2944">
        <v>64</v>
      </c>
      <c r="D2944" s="1">
        <v>37983</v>
      </c>
      <c r="E2944" t="s">
        <v>741</v>
      </c>
      <c r="F2944" t="s">
        <v>5967</v>
      </c>
      <c r="G2944" t="s">
        <v>2740</v>
      </c>
      <c r="H2944" s="3">
        <v>745845.73950000003</v>
      </c>
      <c r="I2944" s="3">
        <v>183616.9247</v>
      </c>
      <c r="J2944" t="s">
        <v>5973</v>
      </c>
    </row>
    <row r="2945" spans="1:10" x14ac:dyDescent="0.35">
      <c r="A2945" t="s">
        <v>5974</v>
      </c>
      <c r="B2945">
        <v>54519301</v>
      </c>
      <c r="C2945">
        <v>57</v>
      </c>
      <c r="D2945" s="1">
        <v>37437.75</v>
      </c>
      <c r="E2945" t="s">
        <v>741</v>
      </c>
      <c r="F2945" t="s">
        <v>5967</v>
      </c>
      <c r="G2945" t="s">
        <v>2800</v>
      </c>
      <c r="H2945" s="3">
        <v>516853.23989999999</v>
      </c>
      <c r="I2945" s="3">
        <v>368844.68900000001</v>
      </c>
      <c r="J2945" t="s">
        <v>5975</v>
      </c>
    </row>
    <row r="2946" spans="1:10" x14ac:dyDescent="0.35">
      <c r="A2946" t="s">
        <v>5976</v>
      </c>
      <c r="B2946">
        <v>887871306</v>
      </c>
      <c r="C2946">
        <v>32</v>
      </c>
      <c r="D2946" s="1">
        <v>33388.75</v>
      </c>
      <c r="E2946" t="s">
        <v>11</v>
      </c>
      <c r="F2946" t="s">
        <v>5977</v>
      </c>
      <c r="G2946" t="s">
        <v>2771</v>
      </c>
      <c r="H2946" s="3">
        <v>557613.15610000002</v>
      </c>
      <c r="I2946" s="3">
        <v>800854.83660000004</v>
      </c>
      <c r="J2946" t="s">
        <v>5978</v>
      </c>
    </row>
    <row r="2947" spans="1:10" x14ac:dyDescent="0.35">
      <c r="A2947" t="s">
        <v>5979</v>
      </c>
      <c r="B2947">
        <v>753052435</v>
      </c>
      <c r="C2947">
        <v>28</v>
      </c>
      <c r="D2947" s="1">
        <v>33356</v>
      </c>
      <c r="E2947" t="s">
        <v>11</v>
      </c>
      <c r="F2947" t="s">
        <v>5970</v>
      </c>
      <c r="G2947" t="s">
        <v>2776</v>
      </c>
      <c r="H2947" s="3">
        <v>717894.24280000001</v>
      </c>
      <c r="I2947" s="3">
        <v>838560.42220000003</v>
      </c>
      <c r="J2947" t="s">
        <v>5980</v>
      </c>
    </row>
    <row r="2948" spans="1:10" x14ac:dyDescent="0.35">
      <c r="A2948" t="s">
        <v>5981</v>
      </c>
      <c r="B2948">
        <v>268424217</v>
      </c>
      <c r="C2948">
        <v>30</v>
      </c>
      <c r="D2948" s="1">
        <v>36685.5</v>
      </c>
      <c r="E2948" t="s">
        <v>741</v>
      </c>
      <c r="F2948" t="s">
        <v>5970</v>
      </c>
      <c r="G2948" t="s">
        <v>2764</v>
      </c>
      <c r="H2948" s="3">
        <v>539798.33979999996</v>
      </c>
      <c r="I2948" s="3">
        <v>587185.7942</v>
      </c>
      <c r="J2948" t="s">
        <v>5982</v>
      </c>
    </row>
    <row r="2949" spans="1:10" x14ac:dyDescent="0.35">
      <c r="A2949" t="s">
        <v>5983</v>
      </c>
      <c r="B2949">
        <v>632742319</v>
      </c>
      <c r="C2949">
        <v>45</v>
      </c>
      <c r="D2949" s="1">
        <v>36599.75</v>
      </c>
      <c r="E2949" t="s">
        <v>741</v>
      </c>
      <c r="F2949" t="s">
        <v>124</v>
      </c>
      <c r="G2949" t="s">
        <v>13</v>
      </c>
      <c r="H2949" s="3">
        <v>947121.27480000001</v>
      </c>
      <c r="I2949" s="3">
        <v>328364.20799999998</v>
      </c>
      <c r="J2949" t="s">
        <v>5984</v>
      </c>
    </row>
    <row r="2950" spans="1:10" x14ac:dyDescent="0.35">
      <c r="A2950" t="s">
        <v>5985</v>
      </c>
      <c r="B2950">
        <v>860663910</v>
      </c>
      <c r="C2950">
        <v>88</v>
      </c>
      <c r="D2950" s="1">
        <v>38173.25</v>
      </c>
      <c r="E2950" t="s">
        <v>11</v>
      </c>
      <c r="F2950" t="s">
        <v>5967</v>
      </c>
      <c r="G2950" t="s">
        <v>1333</v>
      </c>
      <c r="H2950" s="3">
        <v>868111.54760000005</v>
      </c>
      <c r="I2950" s="3">
        <v>197222.04920000001</v>
      </c>
      <c r="J2950" t="s">
        <v>5986</v>
      </c>
    </row>
    <row r="2951" spans="1:10" x14ac:dyDescent="0.35">
      <c r="A2951" t="s">
        <v>5987</v>
      </c>
      <c r="B2951">
        <v>114607143</v>
      </c>
      <c r="C2951">
        <v>68</v>
      </c>
      <c r="D2951" s="1">
        <v>36305.75</v>
      </c>
      <c r="E2951" t="s">
        <v>11</v>
      </c>
      <c r="F2951" t="s">
        <v>5988</v>
      </c>
      <c r="G2951" t="s">
        <v>2759</v>
      </c>
      <c r="H2951" s="3">
        <v>53289.8874</v>
      </c>
      <c r="I2951" s="3">
        <v>583454.13950000005</v>
      </c>
      <c r="J2951" t="s">
        <v>5989</v>
      </c>
    </row>
    <row r="2952" spans="1:10" x14ac:dyDescent="0.35">
      <c r="A2952" t="s">
        <v>5990</v>
      </c>
      <c r="B2952">
        <v>128877972</v>
      </c>
      <c r="C2952">
        <v>33</v>
      </c>
      <c r="D2952" s="1">
        <v>33241</v>
      </c>
      <c r="E2952" t="s">
        <v>741</v>
      </c>
      <c r="F2952" t="s">
        <v>5967</v>
      </c>
      <c r="G2952" t="s">
        <v>2065</v>
      </c>
      <c r="H2952" s="3">
        <v>319052.35739999998</v>
      </c>
      <c r="I2952" s="3">
        <v>702430.25260000001</v>
      </c>
      <c r="J2952" t="s">
        <v>5991</v>
      </c>
    </row>
    <row r="2953" spans="1:10" x14ac:dyDescent="0.35">
      <c r="A2953" t="s">
        <v>5992</v>
      </c>
      <c r="B2953">
        <v>532704877</v>
      </c>
      <c r="C2953">
        <v>40</v>
      </c>
      <c r="D2953" s="1">
        <v>38063.25</v>
      </c>
      <c r="E2953" t="s">
        <v>741</v>
      </c>
      <c r="F2953" t="s">
        <v>5988</v>
      </c>
      <c r="G2953" t="s">
        <v>2746</v>
      </c>
      <c r="H2953" s="3">
        <v>633522.63009999995</v>
      </c>
      <c r="I2953" s="3">
        <v>606383.92169999995</v>
      </c>
      <c r="J2953" t="s">
        <v>5993</v>
      </c>
    </row>
    <row r="2954" spans="1:10" x14ac:dyDescent="0.35">
      <c r="A2954" t="s">
        <v>5994</v>
      </c>
      <c r="B2954">
        <v>886640959</v>
      </c>
      <c r="C2954">
        <v>81</v>
      </c>
      <c r="D2954" s="1">
        <v>38502.25</v>
      </c>
      <c r="E2954" t="s">
        <v>11</v>
      </c>
      <c r="F2954" t="s">
        <v>5977</v>
      </c>
      <c r="G2954" t="s">
        <v>2743</v>
      </c>
      <c r="H2954" s="3">
        <v>761403.27720000001</v>
      </c>
      <c r="I2954" s="3">
        <v>419969.9474</v>
      </c>
      <c r="J2954" t="s">
        <v>5995</v>
      </c>
    </row>
    <row r="2955" spans="1:10" x14ac:dyDescent="0.35">
      <c r="A2955" t="s">
        <v>5996</v>
      </c>
      <c r="B2955">
        <v>623575342</v>
      </c>
      <c r="C2955">
        <v>23</v>
      </c>
      <c r="D2955" s="1">
        <v>32613.5</v>
      </c>
      <c r="E2955" t="s">
        <v>11</v>
      </c>
      <c r="F2955" t="s">
        <v>5988</v>
      </c>
      <c r="G2955" t="s">
        <v>2781</v>
      </c>
      <c r="H2955" s="3">
        <v>773273.39350000001</v>
      </c>
      <c r="I2955" s="3">
        <v>485560.66859999998</v>
      </c>
      <c r="J2955" t="s">
        <v>5997</v>
      </c>
    </row>
    <row r="2956" spans="1:10" x14ac:dyDescent="0.35">
      <c r="A2956" t="s">
        <v>5998</v>
      </c>
      <c r="B2956">
        <v>800954188</v>
      </c>
      <c r="C2956">
        <v>30</v>
      </c>
      <c r="D2956" s="1">
        <v>38531</v>
      </c>
      <c r="E2956" t="s">
        <v>741</v>
      </c>
      <c r="F2956" t="s">
        <v>5977</v>
      </c>
      <c r="G2956" t="s">
        <v>13</v>
      </c>
      <c r="H2956" s="3">
        <v>853812.49690000003</v>
      </c>
      <c r="I2956" s="3">
        <v>166195.89079999999</v>
      </c>
      <c r="J2956" t="s">
        <v>5999</v>
      </c>
    </row>
    <row r="2957" spans="1:10" x14ac:dyDescent="0.35">
      <c r="A2957" t="s">
        <v>6000</v>
      </c>
      <c r="B2957">
        <v>802418265</v>
      </c>
      <c r="C2957">
        <v>77</v>
      </c>
      <c r="D2957" s="1">
        <v>34461.75</v>
      </c>
      <c r="E2957" t="s">
        <v>11</v>
      </c>
      <c r="F2957" t="s">
        <v>124</v>
      </c>
      <c r="G2957" t="s">
        <v>2749</v>
      </c>
      <c r="H2957" s="3">
        <v>499900.05089999997</v>
      </c>
      <c r="I2957" s="3">
        <v>939701.5514</v>
      </c>
      <c r="J2957" t="s">
        <v>6001</v>
      </c>
    </row>
    <row r="2958" spans="1:10" x14ac:dyDescent="0.35">
      <c r="A2958" t="s">
        <v>6002</v>
      </c>
      <c r="B2958">
        <v>376092417</v>
      </c>
      <c r="C2958">
        <v>38</v>
      </c>
      <c r="D2958" s="1">
        <v>36435.25</v>
      </c>
      <c r="E2958" t="s">
        <v>741</v>
      </c>
      <c r="F2958" t="s">
        <v>5977</v>
      </c>
      <c r="G2958" t="s">
        <v>1333</v>
      </c>
      <c r="H2958" s="3">
        <v>483614.49829999998</v>
      </c>
      <c r="I2958" s="3">
        <v>682296.80610000005</v>
      </c>
      <c r="J2958" t="s">
        <v>6003</v>
      </c>
    </row>
    <row r="2959" spans="1:10" x14ac:dyDescent="0.35">
      <c r="A2959" t="s">
        <v>6004</v>
      </c>
      <c r="B2959">
        <v>23435974</v>
      </c>
      <c r="C2959">
        <v>18</v>
      </c>
      <c r="D2959" s="1">
        <v>32617.75</v>
      </c>
      <c r="E2959" t="s">
        <v>11</v>
      </c>
      <c r="F2959" t="s">
        <v>5970</v>
      </c>
      <c r="G2959" t="s">
        <v>1333</v>
      </c>
      <c r="H2959" s="3">
        <v>758526.63879999996</v>
      </c>
      <c r="I2959" s="3">
        <v>857334.64520000003</v>
      </c>
      <c r="J2959" t="s">
        <v>6005</v>
      </c>
    </row>
    <row r="2960" spans="1:10" x14ac:dyDescent="0.35">
      <c r="A2960" t="s">
        <v>6006</v>
      </c>
      <c r="B2960">
        <v>524608847</v>
      </c>
      <c r="C2960">
        <v>27</v>
      </c>
      <c r="D2960" s="1">
        <v>33790.5</v>
      </c>
      <c r="E2960" t="s">
        <v>11</v>
      </c>
      <c r="F2960" t="s">
        <v>124</v>
      </c>
      <c r="G2960" t="s">
        <v>2848</v>
      </c>
      <c r="H2960" s="3">
        <v>384041.12199999997</v>
      </c>
      <c r="I2960" s="3">
        <v>372250.36210000003</v>
      </c>
      <c r="J2960" t="s">
        <v>6007</v>
      </c>
    </row>
    <row r="2961" spans="1:10" x14ac:dyDescent="0.35">
      <c r="A2961" t="s">
        <v>6008</v>
      </c>
      <c r="B2961">
        <v>688516629</v>
      </c>
      <c r="C2961">
        <v>62</v>
      </c>
      <c r="D2961" s="1">
        <v>35037.5</v>
      </c>
      <c r="E2961" t="s">
        <v>741</v>
      </c>
      <c r="F2961" t="s">
        <v>5967</v>
      </c>
      <c r="G2961" t="s">
        <v>2416</v>
      </c>
      <c r="H2961" s="3">
        <v>828094.07519999996</v>
      </c>
      <c r="I2961" s="3">
        <v>781501.40240000002</v>
      </c>
      <c r="J2961" t="s">
        <v>6009</v>
      </c>
    </row>
    <row r="2962" spans="1:10" x14ac:dyDescent="0.35">
      <c r="A2962" t="s">
        <v>6010</v>
      </c>
      <c r="B2962">
        <v>453656191</v>
      </c>
      <c r="C2962">
        <v>18</v>
      </c>
      <c r="D2962" s="1">
        <v>37419</v>
      </c>
      <c r="E2962" t="s">
        <v>11</v>
      </c>
      <c r="F2962" t="s">
        <v>5967</v>
      </c>
      <c r="G2962" t="s">
        <v>2759</v>
      </c>
      <c r="H2962" s="3">
        <v>776868.44110000005</v>
      </c>
      <c r="I2962" s="3">
        <v>376088.3884</v>
      </c>
      <c r="J2962" t="s">
        <v>6011</v>
      </c>
    </row>
    <row r="2963" spans="1:10" x14ac:dyDescent="0.35">
      <c r="A2963" t="s">
        <v>6012</v>
      </c>
      <c r="B2963">
        <v>99404141</v>
      </c>
      <c r="C2963">
        <v>25</v>
      </c>
      <c r="D2963" s="1">
        <v>36634.5</v>
      </c>
      <c r="E2963" t="s">
        <v>11</v>
      </c>
      <c r="F2963" t="s">
        <v>5977</v>
      </c>
      <c r="G2963" t="s">
        <v>2740</v>
      </c>
      <c r="H2963" s="3">
        <v>623909.2905</v>
      </c>
      <c r="I2963" s="3">
        <v>424797.65460000001</v>
      </c>
      <c r="J2963" t="s">
        <v>6013</v>
      </c>
    </row>
    <row r="2964" spans="1:10" x14ac:dyDescent="0.35">
      <c r="A2964" t="s">
        <v>6014</v>
      </c>
      <c r="B2964">
        <v>466150363</v>
      </c>
      <c r="C2964">
        <v>22</v>
      </c>
      <c r="D2964" s="1">
        <v>39010.5</v>
      </c>
      <c r="E2964" t="s">
        <v>11</v>
      </c>
      <c r="F2964" t="s">
        <v>124</v>
      </c>
      <c r="G2964" t="s">
        <v>2759</v>
      </c>
      <c r="H2964" s="3">
        <v>921185.86959999998</v>
      </c>
      <c r="I2964" s="3">
        <v>348546.9731</v>
      </c>
      <c r="J2964" t="s">
        <v>6015</v>
      </c>
    </row>
    <row r="2965" spans="1:10" x14ac:dyDescent="0.35">
      <c r="A2965" t="s">
        <v>6016</v>
      </c>
      <c r="B2965">
        <v>365348550</v>
      </c>
      <c r="C2965">
        <v>54</v>
      </c>
      <c r="D2965" s="1">
        <v>32839</v>
      </c>
      <c r="E2965" t="s">
        <v>741</v>
      </c>
      <c r="F2965" t="s">
        <v>5988</v>
      </c>
      <c r="G2965" t="s">
        <v>2759</v>
      </c>
      <c r="H2965" s="3">
        <v>968587.12170000002</v>
      </c>
      <c r="I2965" s="3">
        <v>586426.59259999997</v>
      </c>
      <c r="J2965" t="s">
        <v>6017</v>
      </c>
    </row>
    <row r="2966" spans="1:10" x14ac:dyDescent="0.35">
      <c r="A2966" t="s">
        <v>6018</v>
      </c>
      <c r="B2966">
        <v>436456283</v>
      </c>
      <c r="C2966">
        <v>80</v>
      </c>
      <c r="D2966" s="1">
        <v>34980.75</v>
      </c>
      <c r="E2966" t="s">
        <v>741</v>
      </c>
      <c r="F2966" t="s">
        <v>5977</v>
      </c>
      <c r="G2966" t="s">
        <v>13</v>
      </c>
      <c r="H2966" s="3">
        <v>74749.571400000001</v>
      </c>
      <c r="I2966" s="3">
        <v>441222.59090000001</v>
      </c>
      <c r="J2966" t="s">
        <v>6019</v>
      </c>
    </row>
    <row r="2967" spans="1:10" x14ac:dyDescent="0.35">
      <c r="A2967" t="s">
        <v>6020</v>
      </c>
      <c r="B2967">
        <v>948586012</v>
      </c>
      <c r="C2967">
        <v>77</v>
      </c>
      <c r="D2967" s="1">
        <v>32526</v>
      </c>
      <c r="E2967" t="s">
        <v>741</v>
      </c>
      <c r="F2967" t="s">
        <v>124</v>
      </c>
      <c r="G2967" t="s">
        <v>2756</v>
      </c>
      <c r="H2967" s="3">
        <v>572032.87789999996</v>
      </c>
      <c r="I2967" s="3">
        <v>938814.76919999998</v>
      </c>
      <c r="J2967" t="s">
        <v>6021</v>
      </c>
    </row>
    <row r="2968" spans="1:10" x14ac:dyDescent="0.35">
      <c r="A2968" t="s">
        <v>6022</v>
      </c>
      <c r="B2968">
        <v>402738667</v>
      </c>
      <c r="C2968">
        <v>64</v>
      </c>
      <c r="D2968" s="1">
        <v>37409.25</v>
      </c>
      <c r="E2968" t="s">
        <v>11</v>
      </c>
      <c r="F2968" t="s">
        <v>124</v>
      </c>
      <c r="G2968" t="s">
        <v>2416</v>
      </c>
      <c r="H2968" s="3">
        <v>73107.456099999996</v>
      </c>
      <c r="I2968" s="3">
        <v>564745.32290000003</v>
      </c>
      <c r="J2968" t="s">
        <v>6023</v>
      </c>
    </row>
    <row r="2969" spans="1:10" x14ac:dyDescent="0.35">
      <c r="A2969" t="s">
        <v>6024</v>
      </c>
      <c r="B2969">
        <v>519478706</v>
      </c>
      <c r="C2969">
        <v>73</v>
      </c>
      <c r="D2969" s="1">
        <v>35436</v>
      </c>
      <c r="E2969" t="s">
        <v>11</v>
      </c>
      <c r="F2969" t="s">
        <v>124</v>
      </c>
      <c r="G2969" t="s">
        <v>2771</v>
      </c>
      <c r="H2969" s="3">
        <v>296104.03619999997</v>
      </c>
      <c r="I2969" s="3">
        <v>239341.2776</v>
      </c>
      <c r="J2969" t="s">
        <v>6025</v>
      </c>
    </row>
    <row r="2970" spans="1:10" x14ac:dyDescent="0.35">
      <c r="A2970" t="s">
        <v>6026</v>
      </c>
      <c r="B2970">
        <v>188446916</v>
      </c>
      <c r="C2970">
        <v>80</v>
      </c>
      <c r="D2970" s="1">
        <v>39047.25</v>
      </c>
      <c r="E2970" t="s">
        <v>741</v>
      </c>
      <c r="F2970" t="s">
        <v>5970</v>
      </c>
      <c r="G2970" t="s">
        <v>2776</v>
      </c>
      <c r="H2970" s="3">
        <v>591721.32129999995</v>
      </c>
      <c r="I2970" s="3">
        <v>674317.81270000001</v>
      </c>
      <c r="J2970" t="s">
        <v>6027</v>
      </c>
    </row>
    <row r="2971" spans="1:10" x14ac:dyDescent="0.35">
      <c r="A2971" t="s">
        <v>6028</v>
      </c>
      <c r="B2971">
        <v>781083636</v>
      </c>
      <c r="C2971">
        <v>20</v>
      </c>
      <c r="D2971" s="1">
        <v>37782.25</v>
      </c>
      <c r="E2971" t="s">
        <v>741</v>
      </c>
      <c r="F2971" t="s">
        <v>124</v>
      </c>
      <c r="G2971" t="s">
        <v>2771</v>
      </c>
      <c r="H2971" s="3">
        <v>213426.36859999999</v>
      </c>
      <c r="I2971" s="3">
        <v>945855.8112</v>
      </c>
      <c r="J2971" t="s">
        <v>6029</v>
      </c>
    </row>
    <row r="2972" spans="1:10" x14ac:dyDescent="0.35">
      <c r="A2972" t="s">
        <v>6030</v>
      </c>
      <c r="B2972">
        <v>603175786</v>
      </c>
      <c r="C2972">
        <v>48</v>
      </c>
      <c r="D2972" s="1">
        <v>35822.75</v>
      </c>
      <c r="E2972" t="s">
        <v>11</v>
      </c>
      <c r="F2972" t="s">
        <v>5988</v>
      </c>
      <c r="G2972" t="s">
        <v>2781</v>
      </c>
      <c r="H2972" s="3">
        <v>813793.20169999998</v>
      </c>
      <c r="I2972" s="3">
        <v>195926.0031</v>
      </c>
      <c r="J2972" t="s">
        <v>6031</v>
      </c>
    </row>
    <row r="2973" spans="1:10" x14ac:dyDescent="0.35">
      <c r="A2973" t="s">
        <v>6032</v>
      </c>
      <c r="B2973">
        <v>227936833</v>
      </c>
      <c r="C2973">
        <v>77</v>
      </c>
      <c r="D2973" s="1">
        <v>36630.5</v>
      </c>
      <c r="E2973" t="s">
        <v>11</v>
      </c>
      <c r="F2973" t="s">
        <v>124</v>
      </c>
      <c r="G2973" t="s">
        <v>2247</v>
      </c>
      <c r="H2973" s="3">
        <v>693032.68039999995</v>
      </c>
      <c r="I2973" s="3">
        <v>812105.49939999997</v>
      </c>
      <c r="J2973" t="s">
        <v>6033</v>
      </c>
    </row>
    <row r="2974" spans="1:10" x14ac:dyDescent="0.35">
      <c r="A2974" t="s">
        <v>6034</v>
      </c>
      <c r="B2974">
        <v>206373963</v>
      </c>
      <c r="C2974">
        <v>27</v>
      </c>
      <c r="D2974" s="1">
        <v>36123.25</v>
      </c>
      <c r="E2974" t="s">
        <v>741</v>
      </c>
      <c r="F2974" t="s">
        <v>124</v>
      </c>
      <c r="G2974" t="s">
        <v>2737</v>
      </c>
      <c r="H2974" s="3">
        <v>422389.5061</v>
      </c>
      <c r="I2974" s="3">
        <v>467526.55310000002</v>
      </c>
      <c r="J2974" t="s">
        <v>6035</v>
      </c>
    </row>
    <row r="2975" spans="1:10" x14ac:dyDescent="0.35">
      <c r="A2975" t="s">
        <v>6036</v>
      </c>
      <c r="B2975">
        <v>305720354</v>
      </c>
      <c r="C2975">
        <v>65</v>
      </c>
      <c r="D2975" s="1">
        <v>38054.25</v>
      </c>
      <c r="E2975" t="s">
        <v>11</v>
      </c>
      <c r="F2975" t="s">
        <v>5970</v>
      </c>
      <c r="G2975" t="s">
        <v>2740</v>
      </c>
      <c r="H2975" s="3">
        <v>804974.99250000005</v>
      </c>
      <c r="I2975" s="3">
        <v>531122.91540000006</v>
      </c>
      <c r="J2975" t="s">
        <v>6037</v>
      </c>
    </row>
    <row r="2976" spans="1:10" x14ac:dyDescent="0.35">
      <c r="A2976" t="s">
        <v>6038</v>
      </c>
      <c r="B2976">
        <v>73607638</v>
      </c>
      <c r="C2976">
        <v>41</v>
      </c>
      <c r="D2976" s="1">
        <v>36352.25</v>
      </c>
      <c r="E2976" t="s">
        <v>741</v>
      </c>
      <c r="F2976" t="s">
        <v>5970</v>
      </c>
      <c r="G2976" t="s">
        <v>2756</v>
      </c>
      <c r="H2976" s="3">
        <v>466850.91859999998</v>
      </c>
      <c r="I2976" s="3">
        <v>743853.58409999998</v>
      </c>
      <c r="J2976" t="s">
        <v>6039</v>
      </c>
    </row>
    <row r="2977" spans="1:10" x14ac:dyDescent="0.35">
      <c r="A2977" t="s">
        <v>6040</v>
      </c>
      <c r="B2977">
        <v>718195068</v>
      </c>
      <c r="C2977">
        <v>32</v>
      </c>
      <c r="D2977" s="1">
        <v>37995</v>
      </c>
      <c r="E2977" t="s">
        <v>11</v>
      </c>
      <c r="F2977" t="s">
        <v>5977</v>
      </c>
      <c r="G2977" t="s">
        <v>2848</v>
      </c>
      <c r="H2977" s="3">
        <v>933509.27439999999</v>
      </c>
      <c r="I2977" s="3">
        <v>223311.49350000001</v>
      </c>
      <c r="J2977" t="s">
        <v>6041</v>
      </c>
    </row>
    <row r="2978" spans="1:10" x14ac:dyDescent="0.35">
      <c r="A2978" t="s">
        <v>6042</v>
      </c>
      <c r="B2978">
        <v>267895724</v>
      </c>
      <c r="C2978">
        <v>24</v>
      </c>
      <c r="D2978" s="1">
        <v>34211</v>
      </c>
      <c r="E2978" t="s">
        <v>741</v>
      </c>
      <c r="F2978" t="s">
        <v>5967</v>
      </c>
      <c r="G2978" t="s">
        <v>1333</v>
      </c>
      <c r="H2978" s="3">
        <v>764031.08290000004</v>
      </c>
      <c r="I2978" s="3">
        <v>195542.9589</v>
      </c>
      <c r="J2978" t="s">
        <v>6043</v>
      </c>
    </row>
    <row r="2979" spans="1:10" x14ac:dyDescent="0.35">
      <c r="A2979" t="s">
        <v>6044</v>
      </c>
      <c r="B2979">
        <v>497837231</v>
      </c>
      <c r="C2979">
        <v>51</v>
      </c>
      <c r="D2979" s="1">
        <v>35887.25</v>
      </c>
      <c r="E2979" t="s">
        <v>741</v>
      </c>
      <c r="F2979" t="s">
        <v>5967</v>
      </c>
      <c r="G2979" t="s">
        <v>2416</v>
      </c>
      <c r="H2979" s="3">
        <v>834678.01740000001</v>
      </c>
      <c r="I2979" s="3">
        <v>904789.52060000005</v>
      </c>
      <c r="J2979" t="s">
        <v>6045</v>
      </c>
    </row>
    <row r="2980" spans="1:10" x14ac:dyDescent="0.35">
      <c r="A2980" t="s">
        <v>6046</v>
      </c>
      <c r="B2980">
        <v>306590052</v>
      </c>
      <c r="C2980">
        <v>40</v>
      </c>
      <c r="D2980" s="1">
        <v>38725.75</v>
      </c>
      <c r="E2980" t="s">
        <v>11</v>
      </c>
      <c r="F2980" t="s">
        <v>5967</v>
      </c>
      <c r="G2980" t="s">
        <v>2743</v>
      </c>
      <c r="H2980" s="3">
        <v>317498.14150000003</v>
      </c>
      <c r="I2980" s="3">
        <v>929787.42429999996</v>
      </c>
      <c r="J2980" t="s">
        <v>6047</v>
      </c>
    </row>
    <row r="2981" spans="1:10" x14ac:dyDescent="0.35">
      <c r="A2981" t="s">
        <v>6048</v>
      </c>
      <c r="B2981">
        <v>811940504</v>
      </c>
      <c r="C2981">
        <v>38</v>
      </c>
      <c r="D2981" s="1">
        <v>35286.5</v>
      </c>
      <c r="E2981" t="s">
        <v>741</v>
      </c>
      <c r="F2981" t="s">
        <v>5970</v>
      </c>
      <c r="G2981" t="s">
        <v>13</v>
      </c>
      <c r="H2981" s="3">
        <v>502154.06410000002</v>
      </c>
      <c r="I2981" s="3">
        <v>811785.19339999999</v>
      </c>
      <c r="J2981" t="s">
        <v>6049</v>
      </c>
    </row>
    <row r="2982" spans="1:10" x14ac:dyDescent="0.35">
      <c r="A2982" t="s">
        <v>6050</v>
      </c>
      <c r="B2982">
        <v>474173583</v>
      </c>
      <c r="C2982">
        <v>40</v>
      </c>
      <c r="D2982" s="1">
        <v>38659.25</v>
      </c>
      <c r="E2982" t="s">
        <v>741</v>
      </c>
      <c r="F2982" t="s">
        <v>5988</v>
      </c>
      <c r="G2982" t="s">
        <v>2767</v>
      </c>
      <c r="H2982" s="3">
        <v>675231.01240000001</v>
      </c>
      <c r="I2982" s="3">
        <v>512709.47450000001</v>
      </c>
      <c r="J2982" t="s">
        <v>6051</v>
      </c>
    </row>
    <row r="2983" spans="1:10" x14ac:dyDescent="0.35">
      <c r="A2983" t="s">
        <v>6052</v>
      </c>
      <c r="B2983">
        <v>337589890</v>
      </c>
      <c r="C2983">
        <v>36</v>
      </c>
      <c r="D2983" s="1">
        <v>37718.25</v>
      </c>
      <c r="E2983" t="s">
        <v>741</v>
      </c>
      <c r="F2983" t="s">
        <v>5977</v>
      </c>
      <c r="G2983" t="s">
        <v>2759</v>
      </c>
      <c r="H2983" s="3">
        <v>251356.25469999999</v>
      </c>
      <c r="I2983" s="3">
        <v>281327.25880000001</v>
      </c>
      <c r="J2983" t="s">
        <v>6053</v>
      </c>
    </row>
    <row r="2984" spans="1:10" x14ac:dyDescent="0.35">
      <c r="A2984" t="s">
        <v>6054</v>
      </c>
      <c r="B2984">
        <v>710960755</v>
      </c>
      <c r="C2984">
        <v>48</v>
      </c>
      <c r="D2984" s="1">
        <v>35803.25</v>
      </c>
      <c r="E2984" t="s">
        <v>11</v>
      </c>
      <c r="F2984" t="s">
        <v>5977</v>
      </c>
      <c r="G2984" t="s">
        <v>2416</v>
      </c>
      <c r="H2984" s="3">
        <v>102677.766</v>
      </c>
      <c r="I2984" s="3">
        <v>416380.84499999997</v>
      </c>
      <c r="J2984" t="s">
        <v>6055</v>
      </c>
    </row>
    <row r="2985" spans="1:10" x14ac:dyDescent="0.35">
      <c r="A2985" t="s">
        <v>6056</v>
      </c>
      <c r="B2985">
        <v>63506705</v>
      </c>
      <c r="C2985">
        <v>20</v>
      </c>
      <c r="D2985" s="1">
        <v>36707</v>
      </c>
      <c r="E2985" t="s">
        <v>11</v>
      </c>
      <c r="F2985" t="s">
        <v>5988</v>
      </c>
      <c r="G2985" t="s">
        <v>1333</v>
      </c>
      <c r="H2985" s="3">
        <v>950404.40170000005</v>
      </c>
      <c r="I2985" s="3">
        <v>367675.54489999998</v>
      </c>
      <c r="J2985" t="s">
        <v>6057</v>
      </c>
    </row>
    <row r="2986" spans="1:10" x14ac:dyDescent="0.35">
      <c r="A2986" t="s">
        <v>6058</v>
      </c>
      <c r="B2986">
        <v>260853016</v>
      </c>
      <c r="C2986">
        <v>22</v>
      </c>
      <c r="D2986" s="1">
        <v>32843.75</v>
      </c>
      <c r="E2986" t="s">
        <v>741</v>
      </c>
      <c r="F2986" t="s">
        <v>5967</v>
      </c>
      <c r="G2986" t="s">
        <v>1333</v>
      </c>
      <c r="H2986" s="3">
        <v>820166.86880000005</v>
      </c>
      <c r="I2986" s="3">
        <v>229263.2427</v>
      </c>
      <c r="J2986" t="s">
        <v>6059</v>
      </c>
    </row>
    <row r="2987" spans="1:10" x14ac:dyDescent="0.35">
      <c r="A2987" t="s">
        <v>4985</v>
      </c>
      <c r="B2987">
        <v>994777450</v>
      </c>
      <c r="C2987">
        <v>75</v>
      </c>
      <c r="D2987" s="1">
        <v>37778.5</v>
      </c>
      <c r="E2987" t="s">
        <v>11</v>
      </c>
      <c r="F2987" t="s">
        <v>5967</v>
      </c>
      <c r="G2987" t="s">
        <v>2746</v>
      </c>
      <c r="H2987" s="3">
        <v>879406.47759999998</v>
      </c>
      <c r="I2987" s="3">
        <v>227263.85130000001</v>
      </c>
      <c r="J2987" t="s">
        <v>6060</v>
      </c>
    </row>
    <row r="2988" spans="1:10" x14ac:dyDescent="0.35">
      <c r="A2988" t="s">
        <v>6061</v>
      </c>
      <c r="B2988">
        <v>254207692</v>
      </c>
      <c r="C2988">
        <v>47</v>
      </c>
      <c r="D2988" s="1">
        <v>38052</v>
      </c>
      <c r="E2988" t="s">
        <v>741</v>
      </c>
      <c r="F2988" t="s">
        <v>5970</v>
      </c>
      <c r="G2988" t="s">
        <v>1876</v>
      </c>
      <c r="H2988" s="3">
        <v>712363.39410000003</v>
      </c>
      <c r="I2988" s="3">
        <v>279325.01500000001</v>
      </c>
      <c r="J2988" t="s">
        <v>6062</v>
      </c>
    </row>
    <row r="2989" spans="1:10" x14ac:dyDescent="0.35">
      <c r="A2989" t="s">
        <v>6063</v>
      </c>
      <c r="B2989">
        <v>825826622</v>
      </c>
      <c r="C2989">
        <v>19</v>
      </c>
      <c r="D2989" s="1">
        <v>33790</v>
      </c>
      <c r="E2989" t="s">
        <v>11</v>
      </c>
      <c r="F2989" t="s">
        <v>5988</v>
      </c>
      <c r="G2989" t="s">
        <v>2575</v>
      </c>
      <c r="H2989" s="3">
        <v>80334.912200000006</v>
      </c>
      <c r="I2989" s="3">
        <v>331031.86790000001</v>
      </c>
      <c r="J2989" t="s">
        <v>6064</v>
      </c>
    </row>
    <row r="2990" spans="1:10" x14ac:dyDescent="0.35">
      <c r="A2990" t="s">
        <v>6065</v>
      </c>
      <c r="B2990">
        <v>318126840</v>
      </c>
      <c r="C2990">
        <v>48</v>
      </c>
      <c r="D2990" s="1">
        <v>36262.25</v>
      </c>
      <c r="E2990" t="s">
        <v>11</v>
      </c>
      <c r="F2990" t="s">
        <v>5977</v>
      </c>
      <c r="G2990" t="s">
        <v>2737</v>
      </c>
      <c r="H2990" s="3">
        <v>977166.18449999997</v>
      </c>
      <c r="I2990" s="3">
        <v>201883.66450000001</v>
      </c>
      <c r="J2990" t="s">
        <v>6066</v>
      </c>
    </row>
    <row r="2991" spans="1:10" x14ac:dyDescent="0.35">
      <c r="A2991" t="s">
        <v>6067</v>
      </c>
      <c r="B2991">
        <v>403033646</v>
      </c>
      <c r="C2991">
        <v>42</v>
      </c>
      <c r="D2991" s="1">
        <v>36152</v>
      </c>
      <c r="E2991" t="s">
        <v>741</v>
      </c>
      <c r="F2991" t="s">
        <v>124</v>
      </c>
      <c r="G2991" t="s">
        <v>2776</v>
      </c>
      <c r="H2991" s="3">
        <v>314739.71629999997</v>
      </c>
      <c r="I2991" s="3">
        <v>477754.81900000002</v>
      </c>
      <c r="J2991" t="s">
        <v>6068</v>
      </c>
    </row>
    <row r="2992" spans="1:10" x14ac:dyDescent="0.35">
      <c r="A2992" t="s">
        <v>6069</v>
      </c>
      <c r="B2992">
        <v>558451073</v>
      </c>
      <c r="C2992">
        <v>22</v>
      </c>
      <c r="D2992" s="1">
        <v>37949.5</v>
      </c>
      <c r="E2992" t="s">
        <v>11</v>
      </c>
      <c r="F2992" t="s">
        <v>5988</v>
      </c>
      <c r="G2992" t="s">
        <v>2771</v>
      </c>
      <c r="H2992" s="3">
        <v>157483.81690000001</v>
      </c>
      <c r="I2992" s="3">
        <v>992719.45169999998</v>
      </c>
      <c r="J2992" t="s">
        <v>6070</v>
      </c>
    </row>
    <row r="2993" spans="1:10" x14ac:dyDescent="0.35">
      <c r="A2993" t="s">
        <v>6071</v>
      </c>
      <c r="B2993">
        <v>343407440</v>
      </c>
      <c r="C2993">
        <v>81</v>
      </c>
      <c r="D2993" s="1">
        <v>33474.75</v>
      </c>
      <c r="E2993" t="s">
        <v>11</v>
      </c>
      <c r="F2993" t="s">
        <v>5988</v>
      </c>
      <c r="G2993" t="s">
        <v>2746</v>
      </c>
      <c r="H2993" s="3">
        <v>924993.89789999998</v>
      </c>
      <c r="I2993" s="3">
        <v>375717.97830000002</v>
      </c>
      <c r="J2993" t="s">
        <v>6072</v>
      </c>
    </row>
    <row r="2994" spans="1:10" x14ac:dyDescent="0.35">
      <c r="A2994" t="s">
        <v>6073</v>
      </c>
      <c r="B2994">
        <v>304071750</v>
      </c>
      <c r="C2994">
        <v>61</v>
      </c>
      <c r="D2994" s="1">
        <v>36713.75</v>
      </c>
      <c r="E2994" t="s">
        <v>11</v>
      </c>
      <c r="F2994" t="s">
        <v>124</v>
      </c>
      <c r="G2994" t="s">
        <v>2737</v>
      </c>
      <c r="H2994" s="3">
        <v>184502.8395</v>
      </c>
      <c r="I2994" s="3">
        <v>401667.09570000001</v>
      </c>
      <c r="J2994" t="s">
        <v>6074</v>
      </c>
    </row>
    <row r="2995" spans="1:10" x14ac:dyDescent="0.35">
      <c r="A2995" t="s">
        <v>6075</v>
      </c>
      <c r="B2995">
        <v>720504346</v>
      </c>
      <c r="C2995">
        <v>65</v>
      </c>
      <c r="D2995" s="1">
        <v>32959.75</v>
      </c>
      <c r="E2995" t="s">
        <v>11</v>
      </c>
      <c r="F2995" t="s">
        <v>124</v>
      </c>
      <c r="G2995" t="s">
        <v>2734</v>
      </c>
      <c r="H2995" s="3">
        <v>440661.49969999999</v>
      </c>
      <c r="I2995" s="3">
        <v>654039.50959999999</v>
      </c>
      <c r="J2995" t="s">
        <v>6076</v>
      </c>
    </row>
    <row r="2996" spans="1:10" x14ac:dyDescent="0.35">
      <c r="A2996" t="s">
        <v>6077</v>
      </c>
      <c r="B2996">
        <v>585230250</v>
      </c>
      <c r="C2996">
        <v>82</v>
      </c>
      <c r="D2996" s="1">
        <v>38049.25</v>
      </c>
      <c r="E2996" t="s">
        <v>741</v>
      </c>
      <c r="F2996" t="s">
        <v>5970</v>
      </c>
      <c r="G2996" t="s">
        <v>2737</v>
      </c>
      <c r="H2996" s="3">
        <v>876029.03709999996</v>
      </c>
      <c r="I2996" s="3">
        <v>664850.51300000004</v>
      </c>
      <c r="J2996" t="s">
        <v>6078</v>
      </c>
    </row>
    <row r="2997" spans="1:10" x14ac:dyDescent="0.35">
      <c r="A2997" t="s">
        <v>6079</v>
      </c>
      <c r="B2997">
        <v>157315900</v>
      </c>
      <c r="C2997">
        <v>66</v>
      </c>
      <c r="D2997" s="1">
        <v>36971.25</v>
      </c>
      <c r="E2997" t="s">
        <v>741</v>
      </c>
      <c r="F2997" t="s">
        <v>124</v>
      </c>
      <c r="G2997" t="s">
        <v>2416</v>
      </c>
      <c r="H2997" s="3">
        <v>603390.76359999995</v>
      </c>
      <c r="I2997" s="3">
        <v>640495.93429999996</v>
      </c>
      <c r="J2997" t="s">
        <v>6080</v>
      </c>
    </row>
    <row r="2998" spans="1:10" x14ac:dyDescent="0.35">
      <c r="A2998" t="s">
        <v>6081</v>
      </c>
      <c r="B2998">
        <v>225736476</v>
      </c>
      <c r="C2998">
        <v>25</v>
      </c>
      <c r="D2998" s="1">
        <v>34899.5</v>
      </c>
      <c r="E2998" t="s">
        <v>11</v>
      </c>
      <c r="F2998" t="s">
        <v>5977</v>
      </c>
      <c r="G2998" t="s">
        <v>2764</v>
      </c>
      <c r="H2998" s="3">
        <v>645771.71380000003</v>
      </c>
      <c r="I2998" s="3">
        <v>811498.19889999996</v>
      </c>
      <c r="J2998" t="s">
        <v>6082</v>
      </c>
    </row>
    <row r="2999" spans="1:10" x14ac:dyDescent="0.35">
      <c r="A2999" t="s">
        <v>6083</v>
      </c>
      <c r="B2999">
        <v>135044117</v>
      </c>
      <c r="C2999">
        <v>26</v>
      </c>
      <c r="D2999" s="1">
        <v>35320.75</v>
      </c>
      <c r="E2999" t="s">
        <v>11</v>
      </c>
      <c r="F2999" t="s">
        <v>5970</v>
      </c>
      <c r="G2999" t="s">
        <v>2776</v>
      </c>
      <c r="H2999" s="3">
        <v>314807.99320000003</v>
      </c>
      <c r="I2999" s="3">
        <v>104681.1654</v>
      </c>
      <c r="J2999" t="s">
        <v>6084</v>
      </c>
    </row>
    <row r="3000" spans="1:10" x14ac:dyDescent="0.35">
      <c r="A3000" t="s">
        <v>6085</v>
      </c>
      <c r="B3000">
        <v>935902253</v>
      </c>
      <c r="C3000">
        <v>32</v>
      </c>
      <c r="D3000" s="1">
        <v>35427.75</v>
      </c>
      <c r="E3000" t="s">
        <v>741</v>
      </c>
      <c r="F3000" t="s">
        <v>5967</v>
      </c>
      <c r="G3000" t="s">
        <v>2740</v>
      </c>
      <c r="H3000" s="3">
        <v>567856.6348</v>
      </c>
      <c r="I3000" s="3">
        <v>768763.86719999998</v>
      </c>
      <c r="J3000" t="s">
        <v>6086</v>
      </c>
    </row>
    <row r="3001" spans="1:10" x14ac:dyDescent="0.35">
      <c r="A3001" t="s">
        <v>6087</v>
      </c>
      <c r="B3001">
        <v>898544861</v>
      </c>
      <c r="C3001">
        <v>46</v>
      </c>
      <c r="D3001" s="1">
        <v>32526.25</v>
      </c>
      <c r="E3001" t="s">
        <v>741</v>
      </c>
      <c r="F3001" t="s">
        <v>5988</v>
      </c>
      <c r="G3001" t="s">
        <v>2749</v>
      </c>
      <c r="H3001" s="3">
        <v>599115.20770000003</v>
      </c>
      <c r="I3001" s="3">
        <v>882908.9632</v>
      </c>
      <c r="J3001" t="s">
        <v>6088</v>
      </c>
    </row>
    <row r="3002" spans="1:10" x14ac:dyDescent="0.35">
      <c r="A3002" t="s">
        <v>47</v>
      </c>
      <c r="B3002">
        <v>734600374</v>
      </c>
      <c r="C3002">
        <v>27</v>
      </c>
      <c r="D3002" s="1">
        <v>34844.25</v>
      </c>
      <c r="E3002" t="s">
        <v>11</v>
      </c>
      <c r="F3002" t="s">
        <v>48</v>
      </c>
      <c r="G3002" t="s">
        <v>13</v>
      </c>
      <c r="H3002" s="3">
        <v>866277.31940000004</v>
      </c>
      <c r="I3002" s="3">
        <v>199549.52840000001</v>
      </c>
      <c r="J3002" t="s">
        <v>49</v>
      </c>
    </row>
    <row r="3003" spans="1:10" x14ac:dyDescent="0.35">
      <c r="A3003" t="s">
        <v>50</v>
      </c>
      <c r="B3003">
        <v>747666123</v>
      </c>
      <c r="C3003">
        <v>58</v>
      </c>
      <c r="D3003" s="1">
        <v>23521.5</v>
      </c>
      <c r="E3003" t="s">
        <v>11</v>
      </c>
      <c r="F3003" t="s">
        <v>51</v>
      </c>
      <c r="G3003" t="s">
        <v>13</v>
      </c>
      <c r="H3003" s="3">
        <v>349786.12699999998</v>
      </c>
      <c r="I3003" s="3">
        <v>60476.180399999997</v>
      </c>
      <c r="J3003" t="s">
        <v>52</v>
      </c>
    </row>
    <row r="3004" spans="1:10" x14ac:dyDescent="0.35">
      <c r="A3004" t="s">
        <v>53</v>
      </c>
      <c r="B3004">
        <v>766319894</v>
      </c>
      <c r="C3004">
        <v>76</v>
      </c>
      <c r="D3004" s="1">
        <v>16947</v>
      </c>
      <c r="E3004" t="s">
        <v>11</v>
      </c>
      <c r="F3004" t="s">
        <v>54</v>
      </c>
      <c r="G3004" t="s">
        <v>13</v>
      </c>
      <c r="H3004" s="3">
        <v>682905.64910000004</v>
      </c>
      <c r="I3004" s="3">
        <v>251640.3847</v>
      </c>
      <c r="J3004" t="s">
        <v>55</v>
      </c>
    </row>
    <row r="3005" spans="1:10" x14ac:dyDescent="0.35">
      <c r="A3005" t="s">
        <v>56</v>
      </c>
      <c r="B3005">
        <v>349872023</v>
      </c>
      <c r="C3005">
        <v>77</v>
      </c>
      <c r="D3005" s="1">
        <v>16581.75</v>
      </c>
      <c r="E3005" t="s">
        <v>11</v>
      </c>
      <c r="F3005" t="s">
        <v>57</v>
      </c>
      <c r="G3005" t="s">
        <v>13</v>
      </c>
      <c r="H3005" s="3">
        <v>2092998.2566</v>
      </c>
      <c r="I3005" s="3">
        <v>599062.61210000003</v>
      </c>
      <c r="J3005" t="s">
        <v>58</v>
      </c>
    </row>
    <row r="3006" spans="1:10" x14ac:dyDescent="0.35">
      <c r="A3006" t="s">
        <v>59</v>
      </c>
      <c r="B3006">
        <v>25045676</v>
      </c>
      <c r="C3006">
        <v>43</v>
      </c>
      <c r="D3006" s="1">
        <v>29000.25</v>
      </c>
      <c r="E3006" t="s">
        <v>11</v>
      </c>
      <c r="F3006" t="s">
        <v>60</v>
      </c>
      <c r="G3006" t="s">
        <v>13</v>
      </c>
      <c r="H3006" s="3">
        <v>257445.0742</v>
      </c>
      <c r="I3006" s="3">
        <v>46827.904000000002</v>
      </c>
      <c r="J3006" t="s">
        <v>61</v>
      </c>
    </row>
    <row r="3007" spans="1:10" x14ac:dyDescent="0.35">
      <c r="A3007" t="s">
        <v>62</v>
      </c>
      <c r="B3007">
        <v>66154412</v>
      </c>
      <c r="C3007">
        <v>33</v>
      </c>
      <c r="D3007" s="1">
        <v>32652.75</v>
      </c>
      <c r="E3007" t="s">
        <v>11</v>
      </c>
      <c r="F3007" t="s">
        <v>63</v>
      </c>
      <c r="G3007" t="s">
        <v>13</v>
      </c>
      <c r="H3007" s="3">
        <v>87804.104000000007</v>
      </c>
      <c r="I3007" s="3">
        <v>43935.185599999997</v>
      </c>
      <c r="J3007" t="s">
        <v>64</v>
      </c>
    </row>
    <row r="3008" spans="1:10" x14ac:dyDescent="0.35">
      <c r="A3008" t="s">
        <v>5749</v>
      </c>
      <c r="B3008">
        <v>219307348</v>
      </c>
      <c r="C3008">
        <v>38</v>
      </c>
      <c r="D3008" s="1">
        <v>30826.5</v>
      </c>
      <c r="E3008" t="s">
        <v>11</v>
      </c>
      <c r="F3008" t="s">
        <v>401</v>
      </c>
      <c r="G3008" t="s">
        <v>1876</v>
      </c>
      <c r="H3008" s="3">
        <v>818115.37919999997</v>
      </c>
      <c r="I3008" s="3">
        <v>310202.08130000002</v>
      </c>
      <c r="J3008" t="s">
        <v>5750</v>
      </c>
    </row>
    <row r="3009" spans="1:10" x14ac:dyDescent="0.35">
      <c r="A3009" t="s">
        <v>5751</v>
      </c>
      <c r="B3009">
        <v>120932057</v>
      </c>
      <c r="C3009">
        <v>83</v>
      </c>
      <c r="D3009" s="1">
        <v>14390.25</v>
      </c>
      <c r="E3009" t="s">
        <v>11</v>
      </c>
      <c r="F3009" t="s">
        <v>1250</v>
      </c>
      <c r="G3009" t="s">
        <v>1876</v>
      </c>
      <c r="H3009" s="3">
        <v>244910.0085</v>
      </c>
      <c r="I3009" s="3">
        <v>253073.67550000001</v>
      </c>
      <c r="J3009" t="s">
        <v>5752</v>
      </c>
    </row>
    <row r="3010" spans="1:10" x14ac:dyDescent="0.35">
      <c r="A3010" t="s">
        <v>5753</v>
      </c>
      <c r="B3010">
        <v>415890182</v>
      </c>
      <c r="C3010">
        <v>56</v>
      </c>
      <c r="D3010" s="1">
        <v>24252</v>
      </c>
      <c r="E3010" t="s">
        <v>11</v>
      </c>
      <c r="F3010" t="s">
        <v>370</v>
      </c>
      <c r="G3010" t="s">
        <v>1876</v>
      </c>
      <c r="H3010" s="3">
        <v>2438133.21</v>
      </c>
      <c r="I3010" s="3">
        <v>1422244.3725000001</v>
      </c>
      <c r="J3010" t="s">
        <v>5754</v>
      </c>
    </row>
    <row r="3011" spans="1:10" x14ac:dyDescent="0.35">
      <c r="A3011" t="s">
        <v>5755</v>
      </c>
      <c r="B3011">
        <v>955631691</v>
      </c>
      <c r="C3011">
        <v>84</v>
      </c>
      <c r="D3011" s="1">
        <v>14025</v>
      </c>
      <c r="E3011" t="s">
        <v>11</v>
      </c>
      <c r="F3011" t="s">
        <v>269</v>
      </c>
      <c r="G3011" t="s">
        <v>1876</v>
      </c>
      <c r="H3011" s="3">
        <v>694986.09369999997</v>
      </c>
      <c r="I3011" s="3">
        <v>151194.9339</v>
      </c>
      <c r="J3011" t="s">
        <v>5756</v>
      </c>
    </row>
    <row r="3012" spans="1:10" x14ac:dyDescent="0.35">
      <c r="A3012" t="s">
        <v>5757</v>
      </c>
      <c r="B3012">
        <v>607842215</v>
      </c>
      <c r="C3012">
        <v>24</v>
      </c>
      <c r="D3012" s="1">
        <v>35940</v>
      </c>
      <c r="E3012" t="s">
        <v>11</v>
      </c>
      <c r="F3012" t="s">
        <v>638</v>
      </c>
      <c r="G3012" t="s">
        <v>2575</v>
      </c>
      <c r="H3012" s="3">
        <v>774143.80819999997</v>
      </c>
      <c r="I3012" s="3">
        <v>358651.9938</v>
      </c>
      <c r="J3012" t="s">
        <v>5758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3D51-5BB3-4799-AC40-32E1AF300209}">
  <dimension ref="A1:U3012"/>
  <sheetViews>
    <sheetView topLeftCell="I1" workbookViewId="0">
      <selection activeCell="P46" sqref="P46"/>
    </sheetView>
  </sheetViews>
  <sheetFormatPr defaultRowHeight="14.5" x14ac:dyDescent="0.35"/>
  <cols>
    <col min="1" max="1" width="13.90625" bestFit="1" customWidth="1"/>
    <col min="2" max="2" width="17.6328125" bestFit="1" customWidth="1"/>
    <col min="3" max="3" width="6.453125" bestFit="1" customWidth="1"/>
    <col min="4" max="4" width="15.6328125" bestFit="1" customWidth="1"/>
    <col min="5" max="5" width="6.90625" bestFit="1" customWidth="1"/>
    <col min="6" max="6" width="33.08984375" bestFit="1" customWidth="1"/>
    <col min="7" max="7" width="10" bestFit="1" customWidth="1"/>
    <col min="8" max="8" width="14.1796875" bestFit="1" customWidth="1"/>
    <col min="9" max="9" width="17.08984375" bestFit="1" customWidth="1"/>
    <col min="10" max="10" width="19.08984375" bestFit="1" customWidth="1"/>
    <col min="11" max="11" width="14.81640625" bestFit="1" customWidth="1"/>
    <col min="12" max="12" width="18.54296875" bestFit="1" customWidth="1"/>
    <col min="13" max="13" width="12" bestFit="1" customWidth="1"/>
    <col min="14" max="14" width="18.1796875" bestFit="1" customWidth="1"/>
    <col min="15" max="15" width="21.36328125" bestFit="1" customWidth="1"/>
    <col min="16" max="16" width="18" bestFit="1" customWidth="1"/>
    <col min="17" max="18" width="12.6328125" bestFit="1" customWidth="1"/>
    <col min="19" max="19" width="19.453125" bestFit="1" customWidth="1"/>
    <col min="20" max="20" width="13.36328125" bestFit="1" customWidth="1"/>
    <col min="21" max="21" width="17.1796875" bestFit="1" customWidth="1"/>
  </cols>
  <sheetData>
    <row r="1" spans="1:21" x14ac:dyDescent="0.35">
      <c r="A1" t="s">
        <v>0</v>
      </c>
      <c r="B1" t="s">
        <v>1</v>
      </c>
      <c r="C1" t="s">
        <v>2</v>
      </c>
      <c r="D1" t="s">
        <v>3</v>
      </c>
      <c r="E1" t="s">
        <v>4</v>
      </c>
      <c r="F1" t="s">
        <v>5</v>
      </c>
      <c r="G1" t="s">
        <v>6</v>
      </c>
      <c r="H1" t="s">
        <v>7</v>
      </c>
      <c r="I1" t="s">
        <v>8</v>
      </c>
      <c r="J1" t="s">
        <v>9</v>
      </c>
      <c r="K1" t="s">
        <v>6124</v>
      </c>
      <c r="L1" t="s">
        <v>6202</v>
      </c>
      <c r="M1" t="s">
        <v>6203</v>
      </c>
      <c r="N1" t="s">
        <v>6204</v>
      </c>
      <c r="O1" t="s">
        <v>6206</v>
      </c>
      <c r="P1" t="s">
        <v>6205</v>
      </c>
      <c r="Q1" t="s">
        <v>6207</v>
      </c>
      <c r="R1" t="s">
        <v>6208</v>
      </c>
      <c r="S1" t="s">
        <v>6215</v>
      </c>
      <c r="T1" t="s">
        <v>6234</v>
      </c>
      <c r="U1" t="s">
        <v>6251</v>
      </c>
    </row>
    <row r="2" spans="1:21" x14ac:dyDescent="0.35">
      <c r="A2" s="16" t="s">
        <v>10</v>
      </c>
      <c r="B2">
        <v>719704224</v>
      </c>
      <c r="C2">
        <v>23</v>
      </c>
      <c r="D2" s="1">
        <v>36305.25</v>
      </c>
      <c r="E2" s="16" t="s">
        <v>11</v>
      </c>
      <c r="F2" s="16" t="s">
        <v>12</v>
      </c>
      <c r="G2" s="16" t="s">
        <v>13</v>
      </c>
      <c r="H2">
        <v>455923.68640000001</v>
      </c>
      <c r="I2">
        <v>228189.80499999999</v>
      </c>
      <c r="J2" s="16" t="s">
        <v>14</v>
      </c>
      <c r="K2" s="16" t="s">
        <v>6135</v>
      </c>
      <c r="L2">
        <v>981889467</v>
      </c>
      <c r="M2">
        <v>0</v>
      </c>
      <c r="N2" s="16" t="s">
        <v>6198</v>
      </c>
      <c r="O2" s="16" t="s">
        <v>6201</v>
      </c>
      <c r="P2" s="1">
        <v>44234</v>
      </c>
      <c r="Q2">
        <v>227733.88140000001</v>
      </c>
      <c r="R2">
        <v>227733.88140000001</v>
      </c>
      <c r="S2" s="16" t="s">
        <v>6218</v>
      </c>
      <c r="T2" s="16" t="s">
        <v>6236</v>
      </c>
      <c r="U2">
        <v>2021</v>
      </c>
    </row>
    <row r="3" spans="1:21" x14ac:dyDescent="0.35">
      <c r="A3" s="16" t="s">
        <v>15</v>
      </c>
      <c r="B3">
        <v>131217921</v>
      </c>
      <c r="C3">
        <v>32</v>
      </c>
      <c r="D3" s="1">
        <v>33018</v>
      </c>
      <c r="E3" s="16" t="s">
        <v>11</v>
      </c>
      <c r="F3" s="16" t="s">
        <v>16</v>
      </c>
      <c r="G3" s="16" t="s">
        <v>13</v>
      </c>
      <c r="H3">
        <v>744629.02740000002</v>
      </c>
      <c r="I3">
        <v>206014.03090000001</v>
      </c>
      <c r="J3" s="16" t="s">
        <v>17</v>
      </c>
      <c r="K3" s="16" t="s">
        <v>6129</v>
      </c>
      <c r="L3">
        <v>589896957</v>
      </c>
      <c r="M3">
        <v>0</v>
      </c>
      <c r="N3" s="16" t="s">
        <v>6195</v>
      </c>
      <c r="O3" s="16" t="s">
        <v>6190</v>
      </c>
      <c r="P3" s="1">
        <v>44268</v>
      </c>
      <c r="Q3">
        <v>538614.99650000001</v>
      </c>
      <c r="R3">
        <v>538614.99650000001</v>
      </c>
      <c r="S3" s="16" t="s">
        <v>6219</v>
      </c>
      <c r="T3" s="16" t="s">
        <v>6237</v>
      </c>
      <c r="U3">
        <v>2021</v>
      </c>
    </row>
    <row r="4" spans="1:21" x14ac:dyDescent="0.35">
      <c r="A4" s="16" t="s">
        <v>18</v>
      </c>
      <c r="B4">
        <v>17250555</v>
      </c>
      <c r="C4">
        <v>80</v>
      </c>
      <c r="D4" s="1">
        <v>15486</v>
      </c>
      <c r="E4" s="16" t="s">
        <v>11</v>
      </c>
      <c r="F4" s="16" t="s">
        <v>19</v>
      </c>
      <c r="G4" s="16" t="s">
        <v>13</v>
      </c>
      <c r="H4">
        <v>128075.88310000001</v>
      </c>
      <c r="I4">
        <v>142091.73439999999</v>
      </c>
      <c r="J4" s="16" t="s">
        <v>20</v>
      </c>
      <c r="K4" s="16" t="s">
        <v>6135</v>
      </c>
      <c r="L4">
        <v>49986846</v>
      </c>
      <c r="M4">
        <v>0</v>
      </c>
      <c r="N4" s="16" t="s">
        <v>6187</v>
      </c>
      <c r="O4" s="16" t="s">
        <v>6188</v>
      </c>
      <c r="P4" s="1">
        <v>44473</v>
      </c>
      <c r="Q4">
        <v>-14015.85129999998</v>
      </c>
      <c r="R4">
        <v>-14015.85129999998</v>
      </c>
      <c r="S4" s="16" t="s">
        <v>6226</v>
      </c>
      <c r="T4" s="16" t="s">
        <v>6241</v>
      </c>
      <c r="U4">
        <v>2021</v>
      </c>
    </row>
    <row r="5" spans="1:21" x14ac:dyDescent="0.35">
      <c r="A5" s="16" t="s">
        <v>21</v>
      </c>
      <c r="B5">
        <v>255183298</v>
      </c>
      <c r="C5">
        <v>33</v>
      </c>
      <c r="D5" s="1">
        <v>32652.75</v>
      </c>
      <c r="E5" s="16" t="s">
        <v>11</v>
      </c>
      <c r="F5" s="16" t="s">
        <v>22</v>
      </c>
      <c r="G5" s="16" t="s">
        <v>13</v>
      </c>
      <c r="H5">
        <v>3056394.3531999998</v>
      </c>
      <c r="I5">
        <v>737637.1875</v>
      </c>
      <c r="J5" s="16" t="s">
        <v>23</v>
      </c>
      <c r="K5" s="16" t="s">
        <v>6129</v>
      </c>
      <c r="L5">
        <v>487268208</v>
      </c>
      <c r="M5">
        <v>0</v>
      </c>
      <c r="N5" s="16" t="s">
        <v>6195</v>
      </c>
      <c r="O5" s="16" t="s">
        <v>6190</v>
      </c>
      <c r="P5" s="1">
        <v>44226</v>
      </c>
      <c r="Q5">
        <v>2318757.1656999998</v>
      </c>
      <c r="R5">
        <v>2318757.1656999998</v>
      </c>
      <c r="S5" s="16" t="s">
        <v>6217</v>
      </c>
      <c r="T5" s="16" t="s">
        <v>6237</v>
      </c>
      <c r="U5">
        <v>2021</v>
      </c>
    </row>
    <row r="6" spans="1:21" x14ac:dyDescent="0.35">
      <c r="A6" s="16" t="s">
        <v>24</v>
      </c>
      <c r="B6">
        <v>600576973</v>
      </c>
      <c r="C6">
        <v>85</v>
      </c>
      <c r="D6" s="1">
        <v>13659.75</v>
      </c>
      <c r="E6" s="16" t="s">
        <v>11</v>
      </c>
      <c r="F6" s="16" t="s">
        <v>25</v>
      </c>
      <c r="G6" s="16" t="s">
        <v>13</v>
      </c>
      <c r="H6">
        <v>549814.1655</v>
      </c>
      <c r="I6">
        <v>223400.90669999999</v>
      </c>
      <c r="J6" s="16" t="s">
        <v>26</v>
      </c>
      <c r="K6" s="16" t="s">
        <v>6135</v>
      </c>
      <c r="L6">
        <v>927737499</v>
      </c>
      <c r="M6">
        <v>1955655615</v>
      </c>
      <c r="N6" s="16" t="s">
        <v>6192</v>
      </c>
      <c r="O6" s="16" t="s">
        <v>6197</v>
      </c>
      <c r="P6" s="1">
        <v>44233</v>
      </c>
      <c r="Q6">
        <v>326413.25880000001</v>
      </c>
      <c r="R6">
        <v>326413.25880000001</v>
      </c>
      <c r="S6" s="16" t="s">
        <v>6218</v>
      </c>
      <c r="T6" s="16" t="s">
        <v>6241</v>
      </c>
      <c r="U6">
        <v>2021</v>
      </c>
    </row>
    <row r="7" spans="1:21" x14ac:dyDescent="0.35">
      <c r="A7" s="16" t="s">
        <v>27</v>
      </c>
      <c r="B7">
        <v>26643499</v>
      </c>
      <c r="C7">
        <v>64</v>
      </c>
      <c r="D7" s="1">
        <v>21330</v>
      </c>
      <c r="E7" s="16" t="s">
        <v>11</v>
      </c>
      <c r="F7" s="16" t="s">
        <v>28</v>
      </c>
      <c r="G7" s="16" t="s">
        <v>13</v>
      </c>
      <c r="H7">
        <v>117251.7464</v>
      </c>
      <c r="I7">
        <v>24295.652600000001</v>
      </c>
      <c r="J7" s="16" t="s">
        <v>29</v>
      </c>
      <c r="K7" s="16" t="s">
        <v>6135</v>
      </c>
      <c r="L7">
        <v>2566520795</v>
      </c>
      <c r="M7">
        <v>0</v>
      </c>
      <c r="N7" s="16" t="s">
        <v>6198</v>
      </c>
      <c r="O7" s="16" t="s">
        <v>6191</v>
      </c>
      <c r="P7" s="1">
        <v>44649</v>
      </c>
      <c r="Q7">
        <v>92956.093800000002</v>
      </c>
      <c r="R7">
        <v>92956.093800000002</v>
      </c>
      <c r="S7" s="16" t="s">
        <v>6219</v>
      </c>
      <c r="T7" s="16" t="s">
        <v>6240</v>
      </c>
      <c r="U7">
        <v>2022</v>
      </c>
    </row>
    <row r="8" spans="1:21" x14ac:dyDescent="0.35">
      <c r="A8" s="16" t="s">
        <v>30</v>
      </c>
      <c r="B8">
        <v>849271830</v>
      </c>
      <c r="C8">
        <v>22</v>
      </c>
      <c r="D8" s="1">
        <v>36670.5</v>
      </c>
      <c r="E8" s="16" t="s">
        <v>11</v>
      </c>
      <c r="F8" s="16" t="s">
        <v>28</v>
      </c>
      <c r="G8" s="16" t="s">
        <v>13</v>
      </c>
      <c r="H8">
        <v>566112.05379999999</v>
      </c>
      <c r="I8">
        <v>149247.72330000001</v>
      </c>
      <c r="J8" s="16" t="s">
        <v>31</v>
      </c>
      <c r="K8" s="16" t="s">
        <v>6127</v>
      </c>
      <c r="L8">
        <v>1736364168</v>
      </c>
      <c r="M8">
        <v>0</v>
      </c>
      <c r="N8" s="16" t="s">
        <v>6187</v>
      </c>
      <c r="O8" s="16" t="s">
        <v>6188</v>
      </c>
      <c r="P8" s="1">
        <v>44364</v>
      </c>
      <c r="Q8">
        <v>416864.33049999998</v>
      </c>
      <c r="R8">
        <v>416864.33049999998</v>
      </c>
      <c r="S8" s="16" t="s">
        <v>6222</v>
      </c>
      <c r="T8" s="16" t="s">
        <v>6236</v>
      </c>
      <c r="U8">
        <v>2021</v>
      </c>
    </row>
    <row r="9" spans="1:21" x14ac:dyDescent="0.35">
      <c r="A9" s="16" t="s">
        <v>32</v>
      </c>
      <c r="B9">
        <v>975654580</v>
      </c>
      <c r="C9">
        <v>37</v>
      </c>
      <c r="D9" s="1">
        <v>31191.75</v>
      </c>
      <c r="E9" s="16" t="s">
        <v>11</v>
      </c>
      <c r="F9" s="16" t="s">
        <v>33</v>
      </c>
      <c r="G9" s="16" t="s">
        <v>13</v>
      </c>
      <c r="H9">
        <v>1192558.9731000001</v>
      </c>
      <c r="I9">
        <v>432509.25919999997</v>
      </c>
      <c r="J9" s="16" t="s">
        <v>34</v>
      </c>
      <c r="K9" s="16" t="s">
        <v>6131</v>
      </c>
      <c r="L9">
        <v>1130181384</v>
      </c>
      <c r="M9">
        <v>0</v>
      </c>
      <c r="N9" s="16" t="s">
        <v>6195</v>
      </c>
      <c r="O9" s="16" t="s">
        <v>6190</v>
      </c>
      <c r="P9" s="1">
        <v>44221</v>
      </c>
      <c r="Q9">
        <v>760049.71390000009</v>
      </c>
      <c r="R9">
        <v>775250.70817800006</v>
      </c>
      <c r="S9" s="16" t="s">
        <v>6217</v>
      </c>
      <c r="T9" s="16" t="s">
        <v>6237</v>
      </c>
      <c r="U9">
        <v>2021</v>
      </c>
    </row>
    <row r="10" spans="1:21" x14ac:dyDescent="0.35">
      <c r="A10" s="16" t="s">
        <v>35</v>
      </c>
      <c r="B10">
        <v>892979728</v>
      </c>
      <c r="C10">
        <v>67</v>
      </c>
      <c r="D10" s="1">
        <v>20234.25</v>
      </c>
      <c r="E10" s="16" t="s">
        <v>11</v>
      </c>
      <c r="F10" s="16" t="s">
        <v>36</v>
      </c>
      <c r="G10" s="16" t="s">
        <v>13</v>
      </c>
      <c r="H10">
        <v>994585.04339999997</v>
      </c>
      <c r="I10">
        <v>95929.331600000005</v>
      </c>
      <c r="J10" s="16" t="s">
        <v>37</v>
      </c>
      <c r="K10" s="16" t="s">
        <v>6140</v>
      </c>
      <c r="L10">
        <v>1283117979</v>
      </c>
      <c r="M10">
        <v>0</v>
      </c>
      <c r="N10" s="16" t="s">
        <v>6187</v>
      </c>
      <c r="O10" s="16" t="s">
        <v>6200</v>
      </c>
      <c r="P10" s="1">
        <v>44499</v>
      </c>
      <c r="Q10">
        <v>898655.71179999993</v>
      </c>
      <c r="R10">
        <v>898655.71179999993</v>
      </c>
      <c r="S10" s="16" t="s">
        <v>6226</v>
      </c>
      <c r="T10" s="16" t="s">
        <v>6240</v>
      </c>
      <c r="U10">
        <v>2021</v>
      </c>
    </row>
    <row r="11" spans="1:21" x14ac:dyDescent="0.35">
      <c r="A11" s="16" t="s">
        <v>38</v>
      </c>
      <c r="B11">
        <v>508120860</v>
      </c>
      <c r="C11">
        <v>29</v>
      </c>
      <c r="D11" s="1">
        <v>34113.75</v>
      </c>
      <c r="E11" s="16" t="s">
        <v>11</v>
      </c>
      <c r="F11" s="16" t="s">
        <v>39</v>
      </c>
      <c r="G11" s="16" t="s">
        <v>13</v>
      </c>
      <c r="H11">
        <v>463704.67509999999</v>
      </c>
      <c r="I11">
        <v>76047.566699999996</v>
      </c>
      <c r="J11" s="16" t="s">
        <v>40</v>
      </c>
      <c r="K11" s="16" t="s">
        <v>6135</v>
      </c>
      <c r="L11">
        <v>333416498</v>
      </c>
      <c r="M11">
        <v>0</v>
      </c>
      <c r="N11" s="16" t="s">
        <v>6187</v>
      </c>
      <c r="O11" s="16" t="s">
        <v>6200</v>
      </c>
      <c r="P11" s="1">
        <v>44644</v>
      </c>
      <c r="Q11">
        <v>387657.10840000003</v>
      </c>
      <c r="R11">
        <v>387657.10840000003</v>
      </c>
      <c r="S11" s="16" t="s">
        <v>6219</v>
      </c>
      <c r="T11" s="16" t="s">
        <v>6236</v>
      </c>
      <c r="U11">
        <v>2022</v>
      </c>
    </row>
    <row r="12" spans="1:21" x14ac:dyDescent="0.35">
      <c r="A12" s="16" t="s">
        <v>41</v>
      </c>
      <c r="B12">
        <v>464887583</v>
      </c>
      <c r="C12">
        <v>60</v>
      </c>
      <c r="D12" s="1">
        <v>22791</v>
      </c>
      <c r="E12" s="16" t="s">
        <v>11</v>
      </c>
      <c r="F12" s="16" t="s">
        <v>42</v>
      </c>
      <c r="G12" s="16" t="s">
        <v>13</v>
      </c>
      <c r="H12">
        <v>76544.844599999997</v>
      </c>
      <c r="I12">
        <v>20411.958600000002</v>
      </c>
      <c r="J12" s="16" t="s">
        <v>43</v>
      </c>
      <c r="K12" s="16" t="s">
        <v>6135</v>
      </c>
      <c r="L12">
        <v>1141410144</v>
      </c>
      <c r="M12">
        <v>18833663016</v>
      </c>
      <c r="N12" s="16" t="s">
        <v>6192</v>
      </c>
      <c r="O12" s="16" t="s">
        <v>6193</v>
      </c>
      <c r="P12" s="1">
        <v>44674</v>
      </c>
      <c r="Q12">
        <v>56132.885999999999</v>
      </c>
      <c r="R12">
        <v>56132.885999999999</v>
      </c>
      <c r="S12" s="16" t="s">
        <v>6220</v>
      </c>
      <c r="T12" s="16" t="s">
        <v>6240</v>
      </c>
      <c r="U12">
        <v>2022</v>
      </c>
    </row>
    <row r="13" spans="1:21" x14ac:dyDescent="0.35">
      <c r="A13" s="16" t="s">
        <v>44</v>
      </c>
      <c r="B13">
        <v>764126761</v>
      </c>
      <c r="C13">
        <v>59</v>
      </c>
      <c r="D13" s="1">
        <v>23156.25</v>
      </c>
      <c r="E13" s="16" t="s">
        <v>11</v>
      </c>
      <c r="F13" s="16" t="s">
        <v>45</v>
      </c>
      <c r="G13" s="16" t="s">
        <v>13</v>
      </c>
      <c r="H13">
        <v>433178.57169999997</v>
      </c>
      <c r="I13">
        <v>255051.73490000001</v>
      </c>
      <c r="J13" s="16" t="s">
        <v>46</v>
      </c>
      <c r="K13" s="16" t="s">
        <v>6131</v>
      </c>
      <c r="L13">
        <v>3795687</v>
      </c>
      <c r="M13">
        <v>0</v>
      </c>
      <c r="N13" s="16" t="s">
        <v>6189</v>
      </c>
      <c r="O13" s="16" t="s">
        <v>6194</v>
      </c>
      <c r="P13" s="1">
        <v>44279</v>
      </c>
      <c r="Q13">
        <v>178126.83679999996</v>
      </c>
      <c r="R13">
        <v>178126.83679999996</v>
      </c>
      <c r="S13" s="16" t="s">
        <v>6219</v>
      </c>
      <c r="T13" s="16" t="s">
        <v>6239</v>
      </c>
      <c r="U13">
        <v>2021</v>
      </c>
    </row>
    <row r="14" spans="1:21" x14ac:dyDescent="0.35">
      <c r="A14" s="16" t="s">
        <v>47</v>
      </c>
      <c r="B14">
        <v>734600374</v>
      </c>
      <c r="C14">
        <v>27</v>
      </c>
      <c r="D14" s="1">
        <v>34844.25</v>
      </c>
      <c r="E14" s="16" t="s">
        <v>11</v>
      </c>
      <c r="F14" s="16" t="s">
        <v>48</v>
      </c>
      <c r="G14" s="16" t="s">
        <v>13</v>
      </c>
      <c r="H14">
        <v>866277.31940000004</v>
      </c>
      <c r="I14">
        <v>199549.52840000001</v>
      </c>
      <c r="J14" s="16" t="s">
        <v>49</v>
      </c>
      <c r="K14" s="16" t="s">
        <v>6135</v>
      </c>
      <c r="L14">
        <v>8936475</v>
      </c>
      <c r="M14">
        <v>0</v>
      </c>
      <c r="N14" s="16" t="s">
        <v>6187</v>
      </c>
      <c r="O14" s="16" t="s">
        <v>6188</v>
      </c>
      <c r="P14" s="1">
        <v>44678</v>
      </c>
      <c r="Q14">
        <v>666727.79099999997</v>
      </c>
      <c r="R14">
        <v>666727.79099999997</v>
      </c>
      <c r="S14" s="16" t="s">
        <v>6220</v>
      </c>
      <c r="T14" s="16" t="s">
        <v>6236</v>
      </c>
      <c r="U14">
        <v>2022</v>
      </c>
    </row>
    <row r="15" spans="1:21" x14ac:dyDescent="0.35">
      <c r="A15" s="16" t="s">
        <v>50</v>
      </c>
      <c r="B15">
        <v>747666123</v>
      </c>
      <c r="C15">
        <v>58</v>
      </c>
      <c r="D15" s="1">
        <v>23521.5</v>
      </c>
      <c r="E15" s="16" t="s">
        <v>11</v>
      </c>
      <c r="F15" s="16" t="s">
        <v>51</v>
      </c>
      <c r="G15" s="16" t="s">
        <v>13</v>
      </c>
      <c r="H15">
        <v>349786.12699999998</v>
      </c>
      <c r="I15">
        <v>60476.180399999997</v>
      </c>
      <c r="J15" s="16" t="s">
        <v>52</v>
      </c>
      <c r="K15" s="16" t="s">
        <v>6135</v>
      </c>
      <c r="L15">
        <v>682365</v>
      </c>
      <c r="M15">
        <v>0</v>
      </c>
      <c r="N15" s="16" t="s">
        <v>6196</v>
      </c>
      <c r="O15" s="16" t="s">
        <v>6200</v>
      </c>
      <c r="P15" s="1">
        <v>44334</v>
      </c>
      <c r="Q15">
        <v>289309.94659999997</v>
      </c>
      <c r="R15">
        <v>289309.94659999997</v>
      </c>
      <c r="S15" s="16" t="s">
        <v>6221</v>
      </c>
      <c r="T15" s="16" t="s">
        <v>6239</v>
      </c>
      <c r="U15">
        <v>2021</v>
      </c>
    </row>
    <row r="16" spans="1:21" x14ac:dyDescent="0.35">
      <c r="A16" s="16" t="s">
        <v>53</v>
      </c>
      <c r="B16">
        <v>766319894</v>
      </c>
      <c r="C16">
        <v>76</v>
      </c>
      <c r="D16" s="1">
        <v>16947</v>
      </c>
      <c r="E16" s="16" t="s">
        <v>11</v>
      </c>
      <c r="F16" s="16" t="s">
        <v>54</v>
      </c>
      <c r="G16" s="16" t="s">
        <v>13</v>
      </c>
      <c r="H16">
        <v>682905.64910000004</v>
      </c>
      <c r="I16">
        <v>251640.3847</v>
      </c>
      <c r="J16" s="16" t="s">
        <v>55</v>
      </c>
      <c r="K16" s="16" t="s">
        <v>6135</v>
      </c>
      <c r="L16">
        <v>2809815912</v>
      </c>
      <c r="M16">
        <v>0</v>
      </c>
      <c r="N16" s="16" t="s">
        <v>6198</v>
      </c>
      <c r="O16" s="16" t="s">
        <v>6201</v>
      </c>
      <c r="P16" s="1">
        <v>44235</v>
      </c>
      <c r="Q16">
        <v>431265.26440000004</v>
      </c>
      <c r="R16">
        <v>431265.26440000004</v>
      </c>
      <c r="S16" s="16" t="s">
        <v>6218</v>
      </c>
      <c r="T16" s="16" t="s">
        <v>6241</v>
      </c>
      <c r="U16">
        <v>2021</v>
      </c>
    </row>
    <row r="17" spans="1:21" x14ac:dyDescent="0.35">
      <c r="A17" s="16" t="s">
        <v>56</v>
      </c>
      <c r="B17">
        <v>349872023</v>
      </c>
      <c r="C17">
        <v>77</v>
      </c>
      <c r="D17" s="1">
        <v>16581.75</v>
      </c>
      <c r="E17" s="16" t="s">
        <v>11</v>
      </c>
      <c r="F17" s="16" t="s">
        <v>57</v>
      </c>
      <c r="G17" s="16" t="s">
        <v>13</v>
      </c>
      <c r="H17">
        <v>2092998.2566</v>
      </c>
      <c r="I17">
        <v>599062.61210000003</v>
      </c>
      <c r="J17" s="16" t="s">
        <v>58</v>
      </c>
      <c r="K17" s="16" t="s">
        <v>6129</v>
      </c>
      <c r="L17">
        <v>191841</v>
      </c>
      <c r="M17">
        <v>0</v>
      </c>
      <c r="N17" s="16" t="s">
        <v>6195</v>
      </c>
      <c r="O17" s="16" t="s">
        <v>6191</v>
      </c>
      <c r="P17" s="1">
        <v>44222</v>
      </c>
      <c r="Q17">
        <v>1493935.6444999999</v>
      </c>
      <c r="R17">
        <v>1493935.6444999999</v>
      </c>
      <c r="S17" s="16" t="s">
        <v>6217</v>
      </c>
      <c r="T17" s="16" t="s">
        <v>6241</v>
      </c>
      <c r="U17">
        <v>2021</v>
      </c>
    </row>
    <row r="18" spans="1:21" x14ac:dyDescent="0.35">
      <c r="A18" s="16" t="s">
        <v>59</v>
      </c>
      <c r="B18">
        <v>25045676</v>
      </c>
      <c r="C18">
        <v>43</v>
      </c>
      <c r="D18" s="1">
        <v>29000.25</v>
      </c>
      <c r="E18" s="16" t="s">
        <v>11</v>
      </c>
      <c r="F18" s="16" t="s">
        <v>60</v>
      </c>
      <c r="G18" s="16" t="s">
        <v>13</v>
      </c>
      <c r="H18">
        <v>257445.0742</v>
      </c>
      <c r="I18">
        <v>46827.904000000002</v>
      </c>
      <c r="J18" s="16" t="s">
        <v>61</v>
      </c>
      <c r="K18" s="16" t="s">
        <v>6135</v>
      </c>
      <c r="L18">
        <v>1541727</v>
      </c>
      <c r="M18">
        <v>0</v>
      </c>
      <c r="N18" s="16" t="s">
        <v>6196</v>
      </c>
      <c r="O18" s="16" t="s">
        <v>6199</v>
      </c>
      <c r="P18" s="1">
        <v>44551</v>
      </c>
      <c r="Q18">
        <v>210617.17019999999</v>
      </c>
      <c r="R18">
        <v>210617.17019999999</v>
      </c>
      <c r="S18" s="16" t="s">
        <v>6228</v>
      </c>
      <c r="T18" s="16" t="s">
        <v>6238</v>
      </c>
      <c r="U18">
        <v>2021</v>
      </c>
    </row>
    <row r="19" spans="1:21" x14ac:dyDescent="0.35">
      <c r="A19" s="16" t="s">
        <v>62</v>
      </c>
      <c r="B19">
        <v>66154412</v>
      </c>
      <c r="C19">
        <v>33</v>
      </c>
      <c r="D19" s="1">
        <v>32652.75</v>
      </c>
      <c r="E19" s="16" t="s">
        <v>11</v>
      </c>
      <c r="F19" s="16" t="s">
        <v>63</v>
      </c>
      <c r="G19" s="16" t="s">
        <v>13</v>
      </c>
      <c r="H19">
        <v>87804.104000000007</v>
      </c>
      <c r="I19">
        <v>43935.185599999997</v>
      </c>
      <c r="J19" s="16" t="s">
        <v>64</v>
      </c>
      <c r="K19" s="16" t="s">
        <v>6135</v>
      </c>
      <c r="L19">
        <v>9260775</v>
      </c>
      <c r="M19">
        <v>0</v>
      </c>
      <c r="N19" s="16" t="s">
        <v>6196</v>
      </c>
      <c r="O19" s="16" t="s">
        <v>6188</v>
      </c>
      <c r="P19" s="1">
        <v>44624</v>
      </c>
      <c r="Q19">
        <v>43868.91840000001</v>
      </c>
      <c r="R19">
        <v>43868.91840000001</v>
      </c>
      <c r="S19" s="16" t="s">
        <v>6219</v>
      </c>
      <c r="T19" s="16" t="s">
        <v>6237</v>
      </c>
      <c r="U19">
        <v>2022</v>
      </c>
    </row>
    <row r="20" spans="1:21" x14ac:dyDescent="0.35">
      <c r="A20" s="16" t="s">
        <v>65</v>
      </c>
      <c r="B20">
        <v>930764009</v>
      </c>
      <c r="C20">
        <v>70</v>
      </c>
      <c r="D20" s="1">
        <v>19138.5</v>
      </c>
      <c r="E20" s="16" t="s">
        <v>11</v>
      </c>
      <c r="F20" s="16" t="s">
        <v>66</v>
      </c>
      <c r="G20" s="16" t="s">
        <v>13</v>
      </c>
      <c r="H20">
        <v>1027401.6337</v>
      </c>
      <c r="I20">
        <v>233995.9639</v>
      </c>
      <c r="J20" s="16" t="s">
        <v>67</v>
      </c>
      <c r="K20" s="16" t="s">
        <v>6135</v>
      </c>
      <c r="L20">
        <v>47734137</v>
      </c>
      <c r="M20">
        <v>0</v>
      </c>
      <c r="N20" s="16" t="s">
        <v>6198</v>
      </c>
      <c r="O20" s="16" t="s">
        <v>6190</v>
      </c>
      <c r="P20" s="1">
        <v>44254</v>
      </c>
      <c r="Q20">
        <v>793405.66980000003</v>
      </c>
      <c r="R20">
        <v>793405.66980000003</v>
      </c>
      <c r="S20" s="16" t="s">
        <v>6218</v>
      </c>
      <c r="T20" s="16" t="s">
        <v>6241</v>
      </c>
      <c r="U20">
        <v>2021</v>
      </c>
    </row>
    <row r="21" spans="1:21" x14ac:dyDescent="0.35">
      <c r="A21" s="16" t="s">
        <v>68</v>
      </c>
      <c r="B21">
        <v>530427707</v>
      </c>
      <c r="C21">
        <v>22</v>
      </c>
      <c r="D21" s="1">
        <v>36670.5</v>
      </c>
      <c r="E21" s="16" t="s">
        <v>11</v>
      </c>
      <c r="F21" s="16" t="s">
        <v>69</v>
      </c>
      <c r="G21" s="16" t="s">
        <v>13</v>
      </c>
      <c r="H21">
        <v>235217.94510000001</v>
      </c>
      <c r="I21">
        <v>112904.6136</v>
      </c>
      <c r="J21" s="16" t="s">
        <v>70</v>
      </c>
      <c r="K21" s="16" t="s">
        <v>6140</v>
      </c>
      <c r="L21">
        <v>1677844287</v>
      </c>
      <c r="M21">
        <v>0</v>
      </c>
      <c r="N21" s="16" t="s">
        <v>6196</v>
      </c>
      <c r="O21" s="16" t="s">
        <v>6199</v>
      </c>
      <c r="P21" s="1">
        <v>44651</v>
      </c>
      <c r="Q21">
        <v>122313.33150000001</v>
      </c>
      <c r="R21">
        <v>122313.33150000001</v>
      </c>
      <c r="S21" s="16" t="s">
        <v>6219</v>
      </c>
      <c r="T21" s="16" t="s">
        <v>6236</v>
      </c>
      <c r="U21">
        <v>2022</v>
      </c>
    </row>
    <row r="22" spans="1:21" x14ac:dyDescent="0.35">
      <c r="A22" s="16" t="s">
        <v>71</v>
      </c>
      <c r="B22">
        <v>887006605</v>
      </c>
      <c r="C22">
        <v>76</v>
      </c>
      <c r="D22" s="1">
        <v>16947</v>
      </c>
      <c r="E22" s="16" t="s">
        <v>11</v>
      </c>
      <c r="F22" s="16" t="s">
        <v>72</v>
      </c>
      <c r="G22" s="16" t="s">
        <v>13</v>
      </c>
      <c r="H22">
        <v>224401.8112</v>
      </c>
      <c r="I22">
        <v>217060.66620000001</v>
      </c>
      <c r="J22" s="16" t="s">
        <v>73</v>
      </c>
      <c r="K22" s="16" t="s">
        <v>6133</v>
      </c>
      <c r="L22">
        <v>11131758</v>
      </c>
      <c r="M22">
        <v>0</v>
      </c>
      <c r="N22" s="16" t="s">
        <v>6196</v>
      </c>
      <c r="O22" s="16" t="s">
        <v>6188</v>
      </c>
      <c r="P22" s="1">
        <v>44560</v>
      </c>
      <c r="Q22">
        <v>7341.1449999999895</v>
      </c>
      <c r="R22">
        <v>7341.1449999999895</v>
      </c>
      <c r="S22" s="16" t="s">
        <v>6228</v>
      </c>
      <c r="T22" s="16" t="s">
        <v>6241</v>
      </c>
      <c r="U22">
        <v>2021</v>
      </c>
    </row>
    <row r="23" spans="1:21" x14ac:dyDescent="0.35">
      <c r="A23" s="16" t="s">
        <v>74</v>
      </c>
      <c r="B23">
        <v>861963432</v>
      </c>
      <c r="C23">
        <v>66</v>
      </c>
      <c r="D23" s="1">
        <v>20599.5</v>
      </c>
      <c r="E23" s="16" t="s">
        <v>11</v>
      </c>
      <c r="F23" s="16" t="s">
        <v>75</v>
      </c>
      <c r="G23" s="16" t="s">
        <v>13</v>
      </c>
      <c r="H23">
        <v>271006.10560000001</v>
      </c>
      <c r="I23">
        <v>72324.754400000005</v>
      </c>
      <c r="J23" s="16" t="s">
        <v>76</v>
      </c>
      <c r="K23" s="16" t="s">
        <v>6135</v>
      </c>
      <c r="L23">
        <v>2906465829</v>
      </c>
      <c r="M23">
        <v>0</v>
      </c>
      <c r="N23" s="16" t="s">
        <v>6187</v>
      </c>
      <c r="O23" s="16" t="s">
        <v>6188</v>
      </c>
      <c r="P23" s="1">
        <v>44217</v>
      </c>
      <c r="Q23">
        <v>198681.3512</v>
      </c>
      <c r="R23">
        <v>198681.3512</v>
      </c>
      <c r="S23" s="16" t="s">
        <v>6217</v>
      </c>
      <c r="T23" s="16" t="s">
        <v>6240</v>
      </c>
      <c r="U23">
        <v>2021</v>
      </c>
    </row>
    <row r="24" spans="1:21" x14ac:dyDescent="0.35">
      <c r="A24" s="16" t="s">
        <v>77</v>
      </c>
      <c r="B24">
        <v>225023213</v>
      </c>
      <c r="C24">
        <v>54</v>
      </c>
      <c r="D24" s="1">
        <v>24982.5</v>
      </c>
      <c r="E24" s="16" t="s">
        <v>11</v>
      </c>
      <c r="F24" s="16" t="s">
        <v>78</v>
      </c>
      <c r="G24" s="16" t="s">
        <v>13</v>
      </c>
      <c r="H24">
        <v>600057.97919999994</v>
      </c>
      <c r="I24">
        <v>621310.03260000004</v>
      </c>
      <c r="J24" s="16" t="s">
        <v>79</v>
      </c>
      <c r="K24" s="16" t="s">
        <v>6135</v>
      </c>
      <c r="L24">
        <v>3523455</v>
      </c>
      <c r="M24">
        <v>144620706</v>
      </c>
      <c r="N24" s="16" t="s">
        <v>6192</v>
      </c>
      <c r="O24" s="16" t="s">
        <v>6197</v>
      </c>
      <c r="P24" s="1">
        <v>44306</v>
      </c>
      <c r="Q24">
        <v>-21252.053400000092</v>
      </c>
      <c r="R24">
        <v>-21252.053400000092</v>
      </c>
      <c r="S24" s="16" t="s">
        <v>6220</v>
      </c>
      <c r="T24" s="16" t="s">
        <v>6239</v>
      </c>
      <c r="U24">
        <v>2021</v>
      </c>
    </row>
    <row r="25" spans="1:21" x14ac:dyDescent="0.35">
      <c r="A25" s="16" t="s">
        <v>80</v>
      </c>
      <c r="B25">
        <v>875074831</v>
      </c>
      <c r="C25">
        <v>84</v>
      </c>
      <c r="D25" s="1">
        <v>14025</v>
      </c>
      <c r="E25" s="16" t="s">
        <v>11</v>
      </c>
      <c r="F25" s="16" t="s">
        <v>81</v>
      </c>
      <c r="G25" s="16" t="s">
        <v>13</v>
      </c>
      <c r="H25">
        <v>256500.3205</v>
      </c>
      <c r="I25">
        <v>186061.38639999999</v>
      </c>
      <c r="J25" s="16" t="s">
        <v>82</v>
      </c>
      <c r="K25" s="16" t="s">
        <v>6131</v>
      </c>
      <c r="L25">
        <v>786669696</v>
      </c>
      <c r="M25">
        <v>0</v>
      </c>
      <c r="N25" s="16" t="s">
        <v>6187</v>
      </c>
      <c r="O25" s="16" t="s">
        <v>6188</v>
      </c>
      <c r="P25" s="1">
        <v>44255</v>
      </c>
      <c r="Q25">
        <v>70438.934100000013</v>
      </c>
      <c r="R25">
        <v>70438.934100000013</v>
      </c>
      <c r="S25" s="16" t="s">
        <v>6218</v>
      </c>
      <c r="T25" s="16" t="s">
        <v>6241</v>
      </c>
      <c r="U25">
        <v>2021</v>
      </c>
    </row>
    <row r="26" spans="1:21" x14ac:dyDescent="0.35">
      <c r="A26" s="16" t="s">
        <v>83</v>
      </c>
      <c r="B26">
        <v>968099871</v>
      </c>
      <c r="C26">
        <v>81</v>
      </c>
      <c r="D26" s="1">
        <v>15120.75</v>
      </c>
      <c r="E26" s="16" t="s">
        <v>11</v>
      </c>
      <c r="F26" s="16" t="s">
        <v>84</v>
      </c>
      <c r="G26" s="16" t="s">
        <v>13</v>
      </c>
      <c r="H26">
        <v>512980.16019999998</v>
      </c>
      <c r="I26">
        <v>597988.30110000004</v>
      </c>
      <c r="J26" s="16" t="s">
        <v>85</v>
      </c>
      <c r="K26" s="16" t="s">
        <v>6140</v>
      </c>
      <c r="L26">
        <v>1191013461</v>
      </c>
      <c r="M26">
        <v>0</v>
      </c>
      <c r="N26" s="16" t="s">
        <v>6189</v>
      </c>
      <c r="O26" s="16" t="s">
        <v>6190</v>
      </c>
      <c r="P26" s="1">
        <v>44469</v>
      </c>
      <c r="Q26">
        <v>-85008.140900000057</v>
      </c>
      <c r="R26">
        <v>-85008.140900000057</v>
      </c>
      <c r="S26" s="16" t="s">
        <v>6225</v>
      </c>
      <c r="T26" s="16" t="s">
        <v>6241</v>
      </c>
      <c r="U26">
        <v>2021</v>
      </c>
    </row>
    <row r="27" spans="1:21" x14ac:dyDescent="0.35">
      <c r="A27" s="16" t="s">
        <v>86</v>
      </c>
      <c r="B27">
        <v>932472175</v>
      </c>
      <c r="C27">
        <v>20</v>
      </c>
      <c r="D27" s="1">
        <v>37401</v>
      </c>
      <c r="E27" s="16" t="s">
        <v>11</v>
      </c>
      <c r="F27" s="16" t="s">
        <v>87</v>
      </c>
      <c r="G27" s="16" t="s">
        <v>13</v>
      </c>
      <c r="H27">
        <v>0</v>
      </c>
      <c r="I27">
        <v>0</v>
      </c>
      <c r="J27" s="16" t="s">
        <v>88</v>
      </c>
      <c r="K27" s="16" t="s">
        <v>6135</v>
      </c>
      <c r="L27">
        <v>1091376864</v>
      </c>
      <c r="M27">
        <v>0</v>
      </c>
      <c r="N27" s="16" t="s">
        <v>6196</v>
      </c>
      <c r="O27" s="16" t="s">
        <v>6200</v>
      </c>
      <c r="P27" s="1">
        <v>44354</v>
      </c>
      <c r="Q27">
        <v>0</v>
      </c>
      <c r="R27">
        <v>0</v>
      </c>
      <c r="S27" s="16" t="s">
        <v>6222</v>
      </c>
      <c r="T27" s="16" t="s">
        <v>6236</v>
      </c>
      <c r="U27">
        <v>2021</v>
      </c>
    </row>
    <row r="28" spans="1:21" x14ac:dyDescent="0.35">
      <c r="A28" s="16" t="s">
        <v>89</v>
      </c>
      <c r="B28">
        <v>833820639</v>
      </c>
      <c r="C28">
        <v>23</v>
      </c>
      <c r="D28" s="1">
        <v>36305.25</v>
      </c>
      <c r="E28" s="16" t="s">
        <v>11</v>
      </c>
      <c r="F28" s="16" t="s">
        <v>90</v>
      </c>
      <c r="G28" s="16" t="s">
        <v>13</v>
      </c>
      <c r="H28">
        <v>93779.226999999999</v>
      </c>
      <c r="I28">
        <v>30313.501499999998</v>
      </c>
      <c r="J28" s="16" t="s">
        <v>91</v>
      </c>
      <c r="K28" s="16" t="s">
        <v>6127</v>
      </c>
      <c r="L28">
        <v>1366125</v>
      </c>
      <c r="M28">
        <v>78147489</v>
      </c>
      <c r="N28" s="16" t="s">
        <v>6192</v>
      </c>
      <c r="O28" s="16" t="s">
        <v>6197</v>
      </c>
      <c r="P28" s="1">
        <v>44617</v>
      </c>
      <c r="Q28">
        <v>63465.7255</v>
      </c>
      <c r="R28">
        <v>63465.7255</v>
      </c>
      <c r="S28" s="16" t="s">
        <v>6218</v>
      </c>
      <c r="T28" s="16" t="s">
        <v>6236</v>
      </c>
      <c r="U28">
        <v>2022</v>
      </c>
    </row>
    <row r="29" spans="1:21" x14ac:dyDescent="0.35">
      <c r="A29" s="16" t="s">
        <v>92</v>
      </c>
      <c r="B29">
        <v>909830160</v>
      </c>
      <c r="C29">
        <v>28</v>
      </c>
      <c r="D29" s="1">
        <v>34479</v>
      </c>
      <c r="E29" s="16" t="s">
        <v>11</v>
      </c>
      <c r="F29" s="16" t="s">
        <v>60</v>
      </c>
      <c r="G29" s="16" t="s">
        <v>13</v>
      </c>
      <c r="H29">
        <v>320943.11040000001</v>
      </c>
      <c r="I29">
        <v>60687.424500000001</v>
      </c>
      <c r="J29" s="16" t="s">
        <v>93</v>
      </c>
      <c r="K29" s="16" t="s">
        <v>6127</v>
      </c>
      <c r="L29">
        <v>2871222784</v>
      </c>
      <c r="M29">
        <v>0</v>
      </c>
      <c r="N29" s="16" t="s">
        <v>6198</v>
      </c>
      <c r="O29" s="16" t="s">
        <v>6201</v>
      </c>
      <c r="P29" s="1">
        <v>44428</v>
      </c>
      <c r="Q29">
        <v>260255.68590000001</v>
      </c>
      <c r="R29">
        <v>260255.68590000001</v>
      </c>
      <c r="S29" s="16" t="s">
        <v>6224</v>
      </c>
      <c r="T29" s="16" t="s">
        <v>6236</v>
      </c>
      <c r="U29">
        <v>2021</v>
      </c>
    </row>
    <row r="30" spans="1:21" x14ac:dyDescent="0.35">
      <c r="A30" s="16" t="s">
        <v>94</v>
      </c>
      <c r="B30">
        <v>500994067</v>
      </c>
      <c r="C30">
        <v>23</v>
      </c>
      <c r="D30" s="1">
        <v>36305.25</v>
      </c>
      <c r="E30" s="16" t="s">
        <v>11</v>
      </c>
      <c r="F30" s="16" t="s">
        <v>95</v>
      </c>
      <c r="G30" s="16" t="s">
        <v>13</v>
      </c>
      <c r="H30">
        <v>2404549.7596999998</v>
      </c>
      <c r="I30">
        <v>292917.8798</v>
      </c>
      <c r="J30" s="16" t="s">
        <v>96</v>
      </c>
      <c r="K30" s="16" t="s">
        <v>6127</v>
      </c>
      <c r="L30">
        <v>2042516124</v>
      </c>
      <c r="M30">
        <v>0</v>
      </c>
      <c r="N30" s="16" t="s">
        <v>6198</v>
      </c>
      <c r="O30" s="16" t="s">
        <v>6201</v>
      </c>
      <c r="P30" s="1">
        <v>44368</v>
      </c>
      <c r="Q30">
        <v>2111631.8799000001</v>
      </c>
      <c r="R30">
        <v>2111631.8799000001</v>
      </c>
      <c r="S30" s="16" t="s">
        <v>6222</v>
      </c>
      <c r="T30" s="16" t="s">
        <v>6236</v>
      </c>
      <c r="U30">
        <v>2021</v>
      </c>
    </row>
    <row r="31" spans="1:21" x14ac:dyDescent="0.35">
      <c r="A31" s="16" t="s">
        <v>97</v>
      </c>
      <c r="B31">
        <v>809692533</v>
      </c>
      <c r="C31">
        <v>43</v>
      </c>
      <c r="D31" s="1">
        <v>29000.25</v>
      </c>
      <c r="E31" s="16" t="s">
        <v>11</v>
      </c>
      <c r="F31" s="16" t="s">
        <v>98</v>
      </c>
      <c r="G31" s="16" t="s">
        <v>13</v>
      </c>
      <c r="H31">
        <v>487858.69660000002</v>
      </c>
      <c r="I31">
        <v>349985.58669999999</v>
      </c>
      <c r="J31" s="16" t="s">
        <v>99</v>
      </c>
      <c r="K31" s="16" t="s">
        <v>6135</v>
      </c>
      <c r="L31">
        <v>622045008</v>
      </c>
      <c r="M31">
        <v>1447905654</v>
      </c>
      <c r="N31" s="16" t="s">
        <v>6192</v>
      </c>
      <c r="O31" s="16" t="s">
        <v>6197</v>
      </c>
      <c r="P31" s="1">
        <v>44452</v>
      </c>
      <c r="Q31">
        <v>137873.10990000004</v>
      </c>
      <c r="R31">
        <v>137873.10990000004</v>
      </c>
      <c r="S31" s="16" t="s">
        <v>6225</v>
      </c>
      <c r="T31" s="16" t="s">
        <v>6238</v>
      </c>
      <c r="U31">
        <v>2021</v>
      </c>
    </row>
    <row r="32" spans="1:21" x14ac:dyDescent="0.35">
      <c r="A32" s="16" t="s">
        <v>100</v>
      </c>
      <c r="B32">
        <v>897495570</v>
      </c>
      <c r="C32">
        <v>41</v>
      </c>
      <c r="D32" s="1">
        <v>29730.75</v>
      </c>
      <c r="E32" s="16" t="s">
        <v>11</v>
      </c>
      <c r="F32" s="16" t="s">
        <v>101</v>
      </c>
      <c r="G32" s="16" t="s">
        <v>13</v>
      </c>
      <c r="H32">
        <v>136512.0618</v>
      </c>
      <c r="I32">
        <v>22650.890299999999</v>
      </c>
      <c r="J32" s="16" t="s">
        <v>102</v>
      </c>
      <c r="K32" s="16" t="s">
        <v>6129</v>
      </c>
      <c r="L32">
        <v>22787919</v>
      </c>
      <c r="M32">
        <v>0</v>
      </c>
      <c r="N32" s="16" t="s">
        <v>6189</v>
      </c>
      <c r="O32" s="16" t="s">
        <v>6190</v>
      </c>
      <c r="P32" s="1">
        <v>44330</v>
      </c>
      <c r="Q32">
        <v>113861.1715</v>
      </c>
      <c r="R32">
        <v>113861.1715</v>
      </c>
      <c r="S32" s="16" t="s">
        <v>6221</v>
      </c>
      <c r="T32" s="16" t="s">
        <v>6238</v>
      </c>
      <c r="U32">
        <v>2021</v>
      </c>
    </row>
    <row r="33" spans="1:21" x14ac:dyDescent="0.35">
      <c r="A33" s="16" t="s">
        <v>103</v>
      </c>
      <c r="B33">
        <v>383800744</v>
      </c>
      <c r="C33">
        <v>54</v>
      </c>
      <c r="D33" s="1">
        <v>24982.5</v>
      </c>
      <c r="E33" s="16" t="s">
        <v>11</v>
      </c>
      <c r="F33" s="16" t="s">
        <v>22</v>
      </c>
      <c r="G33" s="16" t="s">
        <v>13</v>
      </c>
      <c r="H33">
        <v>108466.2827</v>
      </c>
      <c r="I33">
        <v>67179.861399999994</v>
      </c>
      <c r="J33" s="16" t="s">
        <v>104</v>
      </c>
      <c r="K33" s="16" t="s">
        <v>6133</v>
      </c>
      <c r="L33">
        <v>968370048</v>
      </c>
      <c r="M33">
        <v>0</v>
      </c>
      <c r="N33" s="16" t="s">
        <v>6198</v>
      </c>
      <c r="O33" s="16" t="s">
        <v>6191</v>
      </c>
      <c r="P33" s="1">
        <v>44603</v>
      </c>
      <c r="Q33">
        <v>41286.421300000002</v>
      </c>
      <c r="R33">
        <v>41286.421300000002</v>
      </c>
      <c r="S33" s="16" t="s">
        <v>6218</v>
      </c>
      <c r="T33" s="16" t="s">
        <v>6239</v>
      </c>
      <c r="U33">
        <v>2022</v>
      </c>
    </row>
    <row r="34" spans="1:21" x14ac:dyDescent="0.35">
      <c r="A34" s="16" t="s">
        <v>105</v>
      </c>
      <c r="B34">
        <v>263558066</v>
      </c>
      <c r="C34">
        <v>79</v>
      </c>
      <c r="D34" s="1">
        <v>15851.25</v>
      </c>
      <c r="E34" s="16" t="s">
        <v>11</v>
      </c>
      <c r="F34" s="16" t="s">
        <v>106</v>
      </c>
      <c r="G34" s="16" t="s">
        <v>13</v>
      </c>
      <c r="H34">
        <v>452216.5197</v>
      </c>
      <c r="I34">
        <v>394149.29700000002</v>
      </c>
      <c r="J34" s="16" t="s">
        <v>107</v>
      </c>
      <c r="K34" s="16" t="s">
        <v>6129</v>
      </c>
      <c r="L34">
        <v>1130380713</v>
      </c>
      <c r="M34">
        <v>0</v>
      </c>
      <c r="N34" s="16" t="s">
        <v>6187</v>
      </c>
      <c r="O34" s="16" t="s">
        <v>6188</v>
      </c>
      <c r="P34" s="1">
        <v>44240</v>
      </c>
      <c r="Q34">
        <v>58067.222699999984</v>
      </c>
      <c r="R34">
        <v>58067.222699999984</v>
      </c>
      <c r="S34" s="16" t="s">
        <v>6218</v>
      </c>
      <c r="T34" s="16" t="s">
        <v>6241</v>
      </c>
      <c r="U34">
        <v>2021</v>
      </c>
    </row>
    <row r="35" spans="1:21" x14ac:dyDescent="0.35">
      <c r="A35" s="16" t="s">
        <v>108</v>
      </c>
      <c r="B35">
        <v>80506124</v>
      </c>
      <c r="C35">
        <v>71</v>
      </c>
      <c r="D35" s="1">
        <v>18773.25</v>
      </c>
      <c r="E35" s="16" t="s">
        <v>11</v>
      </c>
      <c r="F35" s="16" t="s">
        <v>109</v>
      </c>
      <c r="G35" s="16" t="s">
        <v>13</v>
      </c>
      <c r="H35">
        <v>188913.43650000001</v>
      </c>
      <c r="I35">
        <v>121444.3521</v>
      </c>
      <c r="J35" s="16" t="s">
        <v>110</v>
      </c>
      <c r="K35" s="16" t="s">
        <v>6127</v>
      </c>
      <c r="L35">
        <v>1369218888</v>
      </c>
      <c r="M35">
        <v>3455983872</v>
      </c>
      <c r="N35" s="16" t="s">
        <v>6192</v>
      </c>
      <c r="O35" s="16" t="s">
        <v>6193</v>
      </c>
      <c r="P35" s="1">
        <v>44313</v>
      </c>
      <c r="Q35">
        <v>67469.084400000007</v>
      </c>
      <c r="R35">
        <v>67469.084400000007</v>
      </c>
      <c r="S35" s="16" t="s">
        <v>6220</v>
      </c>
      <c r="T35" s="16" t="s">
        <v>6241</v>
      </c>
      <c r="U35">
        <v>2021</v>
      </c>
    </row>
    <row r="36" spans="1:21" x14ac:dyDescent="0.35">
      <c r="A36" s="16" t="s">
        <v>111</v>
      </c>
      <c r="B36">
        <v>743549968</v>
      </c>
      <c r="C36">
        <v>27</v>
      </c>
      <c r="D36" s="1">
        <v>34844.25</v>
      </c>
      <c r="E36" s="16" t="s">
        <v>11</v>
      </c>
      <c r="F36" s="16" t="s">
        <v>112</v>
      </c>
      <c r="G36" s="16" t="s">
        <v>13</v>
      </c>
      <c r="H36">
        <v>1264219.1406</v>
      </c>
      <c r="I36">
        <v>416295.1286</v>
      </c>
      <c r="J36" s="16" t="s">
        <v>113</v>
      </c>
      <c r="K36" s="16" t="s">
        <v>6131</v>
      </c>
      <c r="L36">
        <v>915947175</v>
      </c>
      <c r="M36">
        <v>0</v>
      </c>
      <c r="N36" s="16" t="s">
        <v>6187</v>
      </c>
      <c r="O36" s="16" t="s">
        <v>6191</v>
      </c>
      <c r="P36" s="1">
        <v>44483</v>
      </c>
      <c r="Q36">
        <v>847924.0120000001</v>
      </c>
      <c r="R36">
        <v>864882.49224000017</v>
      </c>
      <c r="S36" s="16" t="s">
        <v>6226</v>
      </c>
      <c r="T36" s="16" t="s">
        <v>6236</v>
      </c>
      <c r="U36">
        <v>2021</v>
      </c>
    </row>
    <row r="37" spans="1:21" x14ac:dyDescent="0.35">
      <c r="A37" s="16" t="s">
        <v>114</v>
      </c>
      <c r="B37">
        <v>773302106</v>
      </c>
      <c r="C37">
        <v>28</v>
      </c>
      <c r="D37" s="1">
        <v>34479</v>
      </c>
      <c r="E37" s="16" t="s">
        <v>11</v>
      </c>
      <c r="F37" s="16" t="s">
        <v>115</v>
      </c>
      <c r="G37" s="16" t="s">
        <v>13</v>
      </c>
      <c r="H37">
        <v>449340.56640000001</v>
      </c>
      <c r="I37">
        <v>217430.9074</v>
      </c>
      <c r="J37" s="16" t="s">
        <v>116</v>
      </c>
      <c r="K37" s="16" t="s">
        <v>6135</v>
      </c>
      <c r="L37">
        <v>197781426</v>
      </c>
      <c r="M37">
        <v>0</v>
      </c>
      <c r="N37" s="16" t="s">
        <v>6187</v>
      </c>
      <c r="O37" s="16" t="s">
        <v>6188</v>
      </c>
      <c r="P37" s="1">
        <v>44346</v>
      </c>
      <c r="Q37">
        <v>231909.65900000001</v>
      </c>
      <c r="R37">
        <v>231909.65900000001</v>
      </c>
      <c r="S37" s="16" t="s">
        <v>6221</v>
      </c>
      <c r="T37" s="16" t="s">
        <v>6236</v>
      </c>
      <c r="U37">
        <v>2021</v>
      </c>
    </row>
    <row r="38" spans="1:21" x14ac:dyDescent="0.35">
      <c r="A38" s="16" t="s">
        <v>117</v>
      </c>
      <c r="B38">
        <v>375689300</v>
      </c>
      <c r="C38">
        <v>24</v>
      </c>
      <c r="D38" s="1">
        <v>35940</v>
      </c>
      <c r="E38" s="16" t="s">
        <v>11</v>
      </c>
      <c r="F38" s="16" t="s">
        <v>118</v>
      </c>
      <c r="G38" s="16" t="s">
        <v>13</v>
      </c>
      <c r="H38">
        <v>425839.20419999998</v>
      </c>
      <c r="I38">
        <v>177507.71040000001</v>
      </c>
      <c r="J38" s="16" t="s">
        <v>119</v>
      </c>
      <c r="K38" s="16" t="s">
        <v>6135</v>
      </c>
      <c r="L38">
        <v>3348432269</v>
      </c>
      <c r="M38">
        <v>0</v>
      </c>
      <c r="N38" s="16" t="s">
        <v>6198</v>
      </c>
      <c r="O38" s="16" t="s">
        <v>6191</v>
      </c>
      <c r="P38" s="1">
        <v>44659</v>
      </c>
      <c r="Q38">
        <v>248331.49379999997</v>
      </c>
      <c r="R38">
        <v>248331.49379999997</v>
      </c>
      <c r="S38" s="16" t="s">
        <v>6220</v>
      </c>
      <c r="T38" s="16" t="s">
        <v>6236</v>
      </c>
      <c r="U38">
        <v>2022</v>
      </c>
    </row>
    <row r="39" spans="1:21" x14ac:dyDescent="0.35">
      <c r="A39" s="16" t="s">
        <v>120</v>
      </c>
      <c r="B39">
        <v>269910036</v>
      </c>
      <c r="C39">
        <v>27</v>
      </c>
      <c r="D39" s="1">
        <v>34844.25</v>
      </c>
      <c r="E39" s="16" t="s">
        <v>11</v>
      </c>
      <c r="F39" s="16" t="s">
        <v>121</v>
      </c>
      <c r="G39" s="16" t="s">
        <v>13</v>
      </c>
      <c r="H39">
        <v>965288.72880000004</v>
      </c>
      <c r="I39">
        <v>540561.68810000003</v>
      </c>
      <c r="J39" s="16" t="s">
        <v>122</v>
      </c>
      <c r="K39" s="16" t="s">
        <v>6135</v>
      </c>
      <c r="L39">
        <v>2836537275</v>
      </c>
      <c r="M39">
        <v>0</v>
      </c>
      <c r="N39" s="16" t="s">
        <v>6189</v>
      </c>
      <c r="O39" s="16" t="s">
        <v>6194</v>
      </c>
      <c r="P39" s="1">
        <v>44339</v>
      </c>
      <c r="Q39">
        <v>424727.04070000001</v>
      </c>
      <c r="R39">
        <v>424727.04070000001</v>
      </c>
      <c r="S39" s="16" t="s">
        <v>6221</v>
      </c>
      <c r="T39" s="16" t="s">
        <v>6236</v>
      </c>
      <c r="U39">
        <v>2021</v>
      </c>
    </row>
    <row r="40" spans="1:21" x14ac:dyDescent="0.35">
      <c r="A40" s="16" t="s">
        <v>123</v>
      </c>
      <c r="B40">
        <v>827738068</v>
      </c>
      <c r="C40">
        <v>61</v>
      </c>
      <c r="D40" s="1">
        <v>22425.75</v>
      </c>
      <c r="E40" s="16" t="s">
        <v>11</v>
      </c>
      <c r="F40" s="16" t="s">
        <v>124</v>
      </c>
      <c r="G40" s="16" t="s">
        <v>13</v>
      </c>
      <c r="H40">
        <v>204987.25</v>
      </c>
      <c r="I40">
        <v>66558.947400000005</v>
      </c>
      <c r="J40" s="16" t="s">
        <v>125</v>
      </c>
      <c r="K40" s="16" t="s">
        <v>6140</v>
      </c>
      <c r="L40">
        <v>1802147886</v>
      </c>
      <c r="M40">
        <v>0</v>
      </c>
      <c r="N40" s="16" t="s">
        <v>6189</v>
      </c>
      <c r="O40" s="16" t="s">
        <v>6194</v>
      </c>
      <c r="P40" s="1">
        <v>44508</v>
      </c>
      <c r="Q40">
        <v>138428.3026</v>
      </c>
      <c r="R40">
        <v>138428.3026</v>
      </c>
      <c r="S40" s="16" t="s">
        <v>6227</v>
      </c>
      <c r="T40" s="16" t="s">
        <v>6240</v>
      </c>
      <c r="U40">
        <v>2021</v>
      </c>
    </row>
    <row r="41" spans="1:21" x14ac:dyDescent="0.35">
      <c r="A41" s="16" t="s">
        <v>126</v>
      </c>
      <c r="B41">
        <v>80025100</v>
      </c>
      <c r="C41">
        <v>38</v>
      </c>
      <c r="D41" s="1">
        <v>30826.5</v>
      </c>
      <c r="E41" s="16" t="s">
        <v>11</v>
      </c>
      <c r="F41" s="16" t="s">
        <v>127</v>
      </c>
      <c r="G41" s="16" t="s">
        <v>13</v>
      </c>
      <c r="H41">
        <v>220857.247</v>
      </c>
      <c r="I41">
        <v>241664.32449999999</v>
      </c>
      <c r="J41" s="16" t="s">
        <v>128</v>
      </c>
      <c r="K41" s="16" t="s">
        <v>6131</v>
      </c>
      <c r="L41">
        <v>1881379944</v>
      </c>
      <c r="M41">
        <v>0</v>
      </c>
      <c r="N41" s="16" t="s">
        <v>6195</v>
      </c>
      <c r="O41" s="16" t="s">
        <v>6191</v>
      </c>
      <c r="P41" s="1">
        <v>44487</v>
      </c>
      <c r="Q41">
        <v>-20807.077499999985</v>
      </c>
      <c r="R41">
        <v>-20807.077499999985</v>
      </c>
      <c r="S41" s="16" t="s">
        <v>6226</v>
      </c>
      <c r="T41" s="16" t="s">
        <v>6237</v>
      </c>
      <c r="U41">
        <v>2021</v>
      </c>
    </row>
    <row r="42" spans="1:21" x14ac:dyDescent="0.35">
      <c r="A42" s="16" t="s">
        <v>129</v>
      </c>
      <c r="B42">
        <v>426717659</v>
      </c>
      <c r="C42">
        <v>79</v>
      </c>
      <c r="D42" s="1">
        <v>15851.25</v>
      </c>
      <c r="E42" s="16" t="s">
        <v>11</v>
      </c>
      <c r="F42" s="16" t="s">
        <v>130</v>
      </c>
      <c r="G42" s="16" t="s">
        <v>13</v>
      </c>
      <c r="H42">
        <v>643768.66709999996</v>
      </c>
      <c r="I42">
        <v>397714.29399999999</v>
      </c>
      <c r="J42" s="16" t="s">
        <v>131</v>
      </c>
      <c r="K42" s="16" t="s">
        <v>6135</v>
      </c>
      <c r="L42">
        <v>1830244122</v>
      </c>
      <c r="M42">
        <v>0</v>
      </c>
      <c r="N42" s="16" t="s">
        <v>6196</v>
      </c>
      <c r="O42" s="16" t="s">
        <v>6199</v>
      </c>
      <c r="P42" s="1">
        <v>44376</v>
      </c>
      <c r="Q42">
        <v>246054.37309999997</v>
      </c>
      <c r="R42">
        <v>246054.37309999997</v>
      </c>
      <c r="S42" s="16" t="s">
        <v>6222</v>
      </c>
      <c r="T42" s="16" t="s">
        <v>6241</v>
      </c>
      <c r="U42">
        <v>2021</v>
      </c>
    </row>
    <row r="43" spans="1:21" x14ac:dyDescent="0.35">
      <c r="A43" s="16" t="s">
        <v>132</v>
      </c>
      <c r="B43">
        <v>702195307</v>
      </c>
      <c r="C43">
        <v>47</v>
      </c>
      <c r="D43" s="1">
        <v>27539.25</v>
      </c>
      <c r="E43" s="16" t="s">
        <v>11</v>
      </c>
      <c r="F43" s="16" t="s">
        <v>133</v>
      </c>
      <c r="G43" s="16" t="s">
        <v>13</v>
      </c>
      <c r="H43">
        <v>2785992.8933999999</v>
      </c>
      <c r="I43">
        <v>949770.30460000003</v>
      </c>
      <c r="J43" s="16" t="s">
        <v>134</v>
      </c>
      <c r="K43" s="16" t="s">
        <v>6127</v>
      </c>
      <c r="L43">
        <v>5020622484</v>
      </c>
      <c r="M43">
        <v>0</v>
      </c>
      <c r="N43" s="16" t="s">
        <v>6198</v>
      </c>
      <c r="O43" s="16" t="s">
        <v>6191</v>
      </c>
      <c r="P43" s="1">
        <v>44490</v>
      </c>
      <c r="Q43">
        <v>1836222.5888</v>
      </c>
      <c r="R43">
        <v>1836222.5888</v>
      </c>
      <c r="S43" s="16" t="s">
        <v>6226</v>
      </c>
      <c r="T43" s="16" t="s">
        <v>6238</v>
      </c>
      <c r="U43">
        <v>2021</v>
      </c>
    </row>
    <row r="44" spans="1:21" x14ac:dyDescent="0.35">
      <c r="A44" s="16" t="s">
        <v>135</v>
      </c>
      <c r="B44">
        <v>738124493</v>
      </c>
      <c r="C44">
        <v>71</v>
      </c>
      <c r="D44" s="1">
        <v>18773.25</v>
      </c>
      <c r="E44" s="16" t="s">
        <v>11</v>
      </c>
      <c r="F44" s="16" t="s">
        <v>136</v>
      </c>
      <c r="G44" s="16" t="s">
        <v>13</v>
      </c>
      <c r="H44">
        <v>315905.15970000002</v>
      </c>
      <c r="I44">
        <v>401471.8848</v>
      </c>
      <c r="J44" s="16" t="s">
        <v>137</v>
      </c>
      <c r="K44" s="16" t="s">
        <v>6129</v>
      </c>
      <c r="L44">
        <v>930004416</v>
      </c>
      <c r="M44">
        <v>4263476272</v>
      </c>
      <c r="N44" s="16" t="s">
        <v>6192</v>
      </c>
      <c r="O44" s="16" t="s">
        <v>6193</v>
      </c>
      <c r="P44" s="1">
        <v>44247</v>
      </c>
      <c r="Q44">
        <v>-85566.725099999981</v>
      </c>
      <c r="R44">
        <v>-85566.725099999981</v>
      </c>
      <c r="S44" s="16" t="s">
        <v>6218</v>
      </c>
      <c r="T44" s="16" t="s">
        <v>6241</v>
      </c>
      <c r="U44">
        <v>2021</v>
      </c>
    </row>
    <row r="45" spans="1:21" x14ac:dyDescent="0.35">
      <c r="A45" s="16" t="s">
        <v>138</v>
      </c>
      <c r="B45">
        <v>783716947</v>
      </c>
      <c r="C45">
        <v>56</v>
      </c>
      <c r="D45" s="1">
        <v>24252</v>
      </c>
      <c r="E45" s="16" t="s">
        <v>11</v>
      </c>
      <c r="F45" s="16" t="s">
        <v>139</v>
      </c>
      <c r="G45" s="16" t="s">
        <v>13</v>
      </c>
      <c r="H45">
        <v>742630.22120000003</v>
      </c>
      <c r="I45">
        <v>56411.3341</v>
      </c>
      <c r="J45" s="16" t="s">
        <v>140</v>
      </c>
      <c r="K45" s="16" t="s">
        <v>6129</v>
      </c>
      <c r="L45">
        <v>11881016</v>
      </c>
      <c r="M45">
        <v>774853233</v>
      </c>
      <c r="N45" s="16" t="s">
        <v>6196</v>
      </c>
      <c r="O45" s="16" t="s">
        <v>6199</v>
      </c>
      <c r="P45" s="1">
        <v>44207</v>
      </c>
      <c r="Q45">
        <v>686218.88710000005</v>
      </c>
      <c r="R45">
        <v>686218.88710000005</v>
      </c>
      <c r="S45" s="16" t="s">
        <v>6217</v>
      </c>
      <c r="T45" s="16" t="s">
        <v>6239</v>
      </c>
      <c r="U45">
        <v>2021</v>
      </c>
    </row>
    <row r="46" spans="1:21" x14ac:dyDescent="0.35">
      <c r="A46" s="16" t="s">
        <v>141</v>
      </c>
      <c r="B46">
        <v>130429629</v>
      </c>
      <c r="C46">
        <v>17</v>
      </c>
      <c r="D46" s="1">
        <v>38496.75</v>
      </c>
      <c r="E46" s="16" t="s">
        <v>11</v>
      </c>
      <c r="F46" s="16" t="s">
        <v>139</v>
      </c>
      <c r="G46" s="16" t="s">
        <v>13</v>
      </c>
      <c r="H46">
        <v>1110461.9498000001</v>
      </c>
      <c r="I46">
        <v>521388.32500000001</v>
      </c>
      <c r="J46" s="16" t="s">
        <v>142</v>
      </c>
      <c r="K46" s="16" t="s">
        <v>6127</v>
      </c>
      <c r="L46">
        <v>1684902877</v>
      </c>
      <c r="M46">
        <v>0</v>
      </c>
      <c r="N46" s="16" t="s">
        <v>6189</v>
      </c>
      <c r="O46" s="16" t="s">
        <v>6190</v>
      </c>
      <c r="P46" s="1">
        <v>44240</v>
      </c>
      <c r="Q46">
        <v>589073.62480000011</v>
      </c>
      <c r="R46">
        <v>589073.62480000011</v>
      </c>
      <c r="S46" s="16" t="s">
        <v>6218</v>
      </c>
      <c r="T46" s="16" t="s">
        <v>6242</v>
      </c>
      <c r="U46">
        <v>2021</v>
      </c>
    </row>
    <row r="47" spans="1:21" x14ac:dyDescent="0.35">
      <c r="A47" s="16" t="s">
        <v>143</v>
      </c>
      <c r="B47">
        <v>307335836</v>
      </c>
      <c r="C47">
        <v>30</v>
      </c>
      <c r="D47" s="1">
        <v>33748.5</v>
      </c>
      <c r="E47" s="16" t="s">
        <v>11</v>
      </c>
      <c r="F47" s="16" t="s">
        <v>144</v>
      </c>
      <c r="G47" s="16" t="s">
        <v>13</v>
      </c>
      <c r="H47">
        <v>312040.47360000003</v>
      </c>
      <c r="I47">
        <v>337705.8026</v>
      </c>
      <c r="J47" s="16" t="s">
        <v>145</v>
      </c>
      <c r="K47" s="16" t="s">
        <v>6127</v>
      </c>
      <c r="L47">
        <v>2812009122</v>
      </c>
      <c r="M47">
        <v>0</v>
      </c>
      <c r="N47" s="16" t="s">
        <v>6195</v>
      </c>
      <c r="O47" s="16" t="s">
        <v>6190</v>
      </c>
      <c r="P47" s="1">
        <v>44521</v>
      </c>
      <c r="Q47">
        <v>-25665.328999999969</v>
      </c>
      <c r="R47">
        <v>-25665.328999999969</v>
      </c>
      <c r="S47" s="16" t="s">
        <v>6227</v>
      </c>
      <c r="T47" s="16" t="s">
        <v>6237</v>
      </c>
      <c r="U47">
        <v>2021</v>
      </c>
    </row>
    <row r="48" spans="1:21" x14ac:dyDescent="0.35">
      <c r="A48" s="16" t="s">
        <v>146</v>
      </c>
      <c r="B48">
        <v>409570074</v>
      </c>
      <c r="C48">
        <v>36</v>
      </c>
      <c r="D48" s="1">
        <v>31557</v>
      </c>
      <c r="E48" s="16" t="s">
        <v>11</v>
      </c>
      <c r="F48" s="16" t="s">
        <v>147</v>
      </c>
      <c r="G48" s="16" t="s">
        <v>13</v>
      </c>
      <c r="H48">
        <v>2377830.1148000001</v>
      </c>
      <c r="I48">
        <v>428349.11070000002</v>
      </c>
      <c r="J48" s="16" t="s">
        <v>148</v>
      </c>
      <c r="K48" s="16" t="s">
        <v>6133</v>
      </c>
      <c r="L48">
        <v>1595873216</v>
      </c>
      <c r="M48">
        <v>0</v>
      </c>
      <c r="N48" s="16" t="s">
        <v>6195</v>
      </c>
      <c r="O48" s="16" t="s">
        <v>6190</v>
      </c>
      <c r="P48" s="1">
        <v>44383</v>
      </c>
      <c r="Q48">
        <v>1949481.0041</v>
      </c>
      <c r="R48">
        <v>1949481.0041</v>
      </c>
      <c r="S48" s="16" t="s">
        <v>6223</v>
      </c>
      <c r="T48" s="16" t="s">
        <v>6237</v>
      </c>
      <c r="U48">
        <v>2021</v>
      </c>
    </row>
    <row r="49" spans="1:21" x14ac:dyDescent="0.35">
      <c r="A49" s="16" t="s">
        <v>149</v>
      </c>
      <c r="B49">
        <v>447333525</v>
      </c>
      <c r="C49">
        <v>32</v>
      </c>
      <c r="D49" s="1">
        <v>33018</v>
      </c>
      <c r="E49" s="16" t="s">
        <v>11</v>
      </c>
      <c r="F49" s="16" t="s">
        <v>150</v>
      </c>
      <c r="G49" s="16" t="s">
        <v>13</v>
      </c>
      <c r="H49">
        <v>405062.98560000001</v>
      </c>
      <c r="I49">
        <v>275910.21059999999</v>
      </c>
      <c r="J49" s="16" t="s">
        <v>151</v>
      </c>
      <c r="K49" s="16" t="s">
        <v>6127</v>
      </c>
      <c r="L49">
        <v>1841332436</v>
      </c>
      <c r="M49">
        <v>0</v>
      </c>
      <c r="N49" s="16" t="s">
        <v>6198</v>
      </c>
      <c r="O49" s="16" t="s">
        <v>6191</v>
      </c>
      <c r="P49" s="1">
        <v>44680</v>
      </c>
      <c r="Q49">
        <v>129152.77500000002</v>
      </c>
      <c r="R49">
        <v>129152.77500000002</v>
      </c>
      <c r="S49" s="16" t="s">
        <v>6220</v>
      </c>
      <c r="T49" s="16" t="s">
        <v>6237</v>
      </c>
      <c r="U49">
        <v>2022</v>
      </c>
    </row>
    <row r="50" spans="1:21" x14ac:dyDescent="0.35">
      <c r="A50" s="16" t="s">
        <v>152</v>
      </c>
      <c r="B50">
        <v>108622799</v>
      </c>
      <c r="C50">
        <v>67</v>
      </c>
      <c r="D50" s="1">
        <v>20234.25</v>
      </c>
      <c r="E50" s="16" t="s">
        <v>11</v>
      </c>
      <c r="F50" s="16" t="s">
        <v>36</v>
      </c>
      <c r="G50" s="16" t="s">
        <v>13</v>
      </c>
      <c r="H50">
        <v>292712.12160000001</v>
      </c>
      <c r="I50">
        <v>217192.39420000001</v>
      </c>
      <c r="J50" s="16" t="s">
        <v>153</v>
      </c>
      <c r="K50" s="16" t="s">
        <v>6133</v>
      </c>
      <c r="L50">
        <v>892525194</v>
      </c>
      <c r="M50">
        <v>0</v>
      </c>
      <c r="N50" s="16" t="s">
        <v>6195</v>
      </c>
      <c r="O50" s="16" t="s">
        <v>6191</v>
      </c>
      <c r="P50" s="1">
        <v>44214</v>
      </c>
      <c r="Q50">
        <v>75519.727400000003</v>
      </c>
      <c r="R50">
        <v>75519.727400000003</v>
      </c>
      <c r="S50" s="16" t="s">
        <v>6217</v>
      </c>
      <c r="T50" s="16" t="s">
        <v>6240</v>
      </c>
      <c r="U50">
        <v>2021</v>
      </c>
    </row>
    <row r="51" spans="1:21" x14ac:dyDescent="0.35">
      <c r="A51" s="16" t="s">
        <v>154</v>
      </c>
      <c r="B51">
        <v>608170999</v>
      </c>
      <c r="C51">
        <v>56</v>
      </c>
      <c r="D51" s="1">
        <v>24252</v>
      </c>
      <c r="E51" s="16" t="s">
        <v>11</v>
      </c>
      <c r="F51" s="16" t="s">
        <v>118</v>
      </c>
      <c r="G51" s="16" t="s">
        <v>13</v>
      </c>
      <c r="H51">
        <v>0</v>
      </c>
      <c r="I51">
        <v>0</v>
      </c>
      <c r="J51" s="16" t="s">
        <v>155</v>
      </c>
      <c r="K51" s="16" t="s">
        <v>6129</v>
      </c>
      <c r="L51">
        <v>3885975082</v>
      </c>
      <c r="M51">
        <v>0</v>
      </c>
      <c r="N51" s="16" t="s">
        <v>6198</v>
      </c>
      <c r="O51" s="16" t="s">
        <v>6191</v>
      </c>
      <c r="P51" s="1">
        <v>44489</v>
      </c>
      <c r="Q51">
        <v>0</v>
      </c>
      <c r="R51">
        <v>0</v>
      </c>
      <c r="S51" s="16" t="s">
        <v>6226</v>
      </c>
      <c r="T51" s="16" t="s">
        <v>6239</v>
      </c>
      <c r="U51">
        <v>2021</v>
      </c>
    </row>
    <row r="52" spans="1:21" x14ac:dyDescent="0.35">
      <c r="A52" s="16" t="s">
        <v>156</v>
      </c>
      <c r="B52">
        <v>76810447</v>
      </c>
      <c r="C52">
        <v>62</v>
      </c>
      <c r="D52" s="1">
        <v>22060.5</v>
      </c>
      <c r="E52" s="16" t="s">
        <v>11</v>
      </c>
      <c r="F52" s="16" t="s">
        <v>157</v>
      </c>
      <c r="G52" s="16" t="s">
        <v>13</v>
      </c>
      <c r="H52">
        <v>119417.9296</v>
      </c>
      <c r="I52">
        <v>91498.841199999995</v>
      </c>
      <c r="J52" s="16" t="s">
        <v>158</v>
      </c>
      <c r="K52" s="16" t="s">
        <v>6135</v>
      </c>
      <c r="L52">
        <v>18514125</v>
      </c>
      <c r="M52">
        <v>0</v>
      </c>
      <c r="N52" s="16" t="s">
        <v>6187</v>
      </c>
      <c r="O52" s="16" t="s">
        <v>6188</v>
      </c>
      <c r="P52" s="1">
        <v>44318</v>
      </c>
      <c r="Q52">
        <v>27919.088400000008</v>
      </c>
      <c r="R52">
        <v>27919.088400000008</v>
      </c>
      <c r="S52" s="16" t="s">
        <v>6221</v>
      </c>
      <c r="T52" s="16" t="s">
        <v>6240</v>
      </c>
      <c r="U52">
        <v>2021</v>
      </c>
    </row>
    <row r="53" spans="1:21" x14ac:dyDescent="0.35">
      <c r="A53" s="16" t="s">
        <v>159</v>
      </c>
      <c r="B53">
        <v>937421561</v>
      </c>
      <c r="C53">
        <v>69</v>
      </c>
      <c r="D53" s="1">
        <v>19503.75</v>
      </c>
      <c r="E53" s="16" t="s">
        <v>11</v>
      </c>
      <c r="F53" s="16" t="s">
        <v>160</v>
      </c>
      <c r="G53" s="16" t="s">
        <v>13</v>
      </c>
      <c r="H53">
        <v>199185.61840000001</v>
      </c>
      <c r="I53">
        <v>81093.974600000001</v>
      </c>
      <c r="J53" s="16" t="s">
        <v>161</v>
      </c>
      <c r="K53" s="16" t="s">
        <v>6129</v>
      </c>
      <c r="L53">
        <v>2175072096</v>
      </c>
      <c r="M53">
        <v>0</v>
      </c>
      <c r="N53" s="16" t="s">
        <v>6187</v>
      </c>
      <c r="O53" s="16" t="s">
        <v>6190</v>
      </c>
      <c r="P53" s="1">
        <v>44232</v>
      </c>
      <c r="Q53">
        <v>118091.64380000001</v>
      </c>
      <c r="R53">
        <v>118091.64380000001</v>
      </c>
      <c r="S53" s="16" t="s">
        <v>6218</v>
      </c>
      <c r="T53" s="16" t="s">
        <v>6240</v>
      </c>
      <c r="U53">
        <v>2021</v>
      </c>
    </row>
    <row r="54" spans="1:21" x14ac:dyDescent="0.35">
      <c r="A54" s="16" t="s">
        <v>162</v>
      </c>
      <c r="B54">
        <v>721447723</v>
      </c>
      <c r="C54">
        <v>73</v>
      </c>
      <c r="D54" s="1">
        <v>18042.75</v>
      </c>
      <c r="E54" s="16" t="s">
        <v>11</v>
      </c>
      <c r="F54" s="16" t="s">
        <v>163</v>
      </c>
      <c r="G54" s="16" t="s">
        <v>13</v>
      </c>
      <c r="H54">
        <v>556885.56000000006</v>
      </c>
      <c r="I54">
        <v>313248.1275</v>
      </c>
      <c r="J54" s="16" t="s">
        <v>164</v>
      </c>
      <c r="K54" s="16" t="s">
        <v>6133</v>
      </c>
      <c r="L54">
        <v>4656707328</v>
      </c>
      <c r="M54">
        <v>0</v>
      </c>
      <c r="N54" s="16" t="s">
        <v>6187</v>
      </c>
      <c r="O54" s="16" t="s">
        <v>6188</v>
      </c>
      <c r="P54" s="1">
        <v>44295</v>
      </c>
      <c r="Q54">
        <v>243637.43250000005</v>
      </c>
      <c r="R54">
        <v>243637.43250000005</v>
      </c>
      <c r="S54" s="16" t="s">
        <v>6220</v>
      </c>
      <c r="T54" s="16" t="s">
        <v>6241</v>
      </c>
      <c r="U54">
        <v>2021</v>
      </c>
    </row>
    <row r="55" spans="1:21" x14ac:dyDescent="0.35">
      <c r="A55" s="16" t="s">
        <v>165</v>
      </c>
      <c r="B55">
        <v>124971917</v>
      </c>
      <c r="C55">
        <v>53</v>
      </c>
      <c r="D55" s="1">
        <v>25347.75</v>
      </c>
      <c r="E55" s="16" t="s">
        <v>11</v>
      </c>
      <c r="F55" s="16" t="s">
        <v>166</v>
      </c>
      <c r="G55" s="16" t="s">
        <v>13</v>
      </c>
      <c r="H55">
        <v>257313.48929999999</v>
      </c>
      <c r="I55">
        <v>104605.8103</v>
      </c>
      <c r="J55" s="16" t="s">
        <v>167</v>
      </c>
      <c r="K55" s="16" t="s">
        <v>6135</v>
      </c>
      <c r="L55">
        <v>1229470368</v>
      </c>
      <c r="M55">
        <v>0</v>
      </c>
      <c r="N55" s="16" t="s">
        <v>6198</v>
      </c>
      <c r="O55" s="16" t="s">
        <v>6191</v>
      </c>
      <c r="P55" s="1">
        <v>44372</v>
      </c>
      <c r="Q55">
        <v>152707.679</v>
      </c>
      <c r="R55">
        <v>152707.679</v>
      </c>
      <c r="S55" s="16" t="s">
        <v>6222</v>
      </c>
      <c r="T55" s="16" t="s">
        <v>6239</v>
      </c>
      <c r="U55">
        <v>2021</v>
      </c>
    </row>
    <row r="56" spans="1:21" x14ac:dyDescent="0.35">
      <c r="A56" s="16" t="s">
        <v>168</v>
      </c>
      <c r="B56">
        <v>957927989</v>
      </c>
      <c r="C56">
        <v>79</v>
      </c>
      <c r="D56" s="1">
        <v>15851.25</v>
      </c>
      <c r="E56" s="16" t="s">
        <v>11</v>
      </c>
      <c r="F56" s="16" t="s">
        <v>169</v>
      </c>
      <c r="G56" s="16" t="s">
        <v>13</v>
      </c>
      <c r="H56">
        <v>3179840.7744999998</v>
      </c>
      <c r="I56">
        <v>435594.62660000002</v>
      </c>
      <c r="J56" s="16" t="s">
        <v>170</v>
      </c>
      <c r="K56" s="16" t="s">
        <v>6135</v>
      </c>
      <c r="L56">
        <v>498321588</v>
      </c>
      <c r="M56">
        <v>0</v>
      </c>
      <c r="N56" s="16" t="s">
        <v>6187</v>
      </c>
      <c r="O56" s="16" t="s">
        <v>6191</v>
      </c>
      <c r="P56" s="1">
        <v>44380</v>
      </c>
      <c r="Q56">
        <v>2744246.1478999997</v>
      </c>
      <c r="R56">
        <v>2744246.1478999997</v>
      </c>
      <c r="S56" s="16" t="s">
        <v>6223</v>
      </c>
      <c r="T56" s="16" t="s">
        <v>6241</v>
      </c>
      <c r="U56">
        <v>2021</v>
      </c>
    </row>
    <row r="57" spans="1:21" x14ac:dyDescent="0.35">
      <c r="A57" s="16" t="s">
        <v>171</v>
      </c>
      <c r="B57">
        <v>25156448</v>
      </c>
      <c r="C57">
        <v>79</v>
      </c>
      <c r="D57" s="1">
        <v>15851.25</v>
      </c>
      <c r="E57" s="16" t="s">
        <v>11</v>
      </c>
      <c r="F57" s="16" t="s">
        <v>172</v>
      </c>
      <c r="G57" s="16" t="s">
        <v>13</v>
      </c>
      <c r="H57">
        <v>23967.847399999999</v>
      </c>
      <c r="I57">
        <v>23505.02</v>
      </c>
      <c r="J57" s="16" t="s">
        <v>173</v>
      </c>
      <c r="K57" s="16" t="s">
        <v>6135</v>
      </c>
      <c r="L57">
        <v>212867655</v>
      </c>
      <c r="M57">
        <v>0</v>
      </c>
      <c r="N57" s="16" t="s">
        <v>6195</v>
      </c>
      <c r="O57" s="16" t="s">
        <v>6190</v>
      </c>
      <c r="P57" s="1">
        <v>44442</v>
      </c>
      <c r="Q57">
        <v>462.82739999999831</v>
      </c>
      <c r="R57">
        <v>462.82739999999831</v>
      </c>
      <c r="S57" s="16" t="s">
        <v>6225</v>
      </c>
      <c r="T57" s="16" t="s">
        <v>6241</v>
      </c>
      <c r="U57">
        <v>2021</v>
      </c>
    </row>
    <row r="58" spans="1:21" x14ac:dyDescent="0.35">
      <c r="A58" s="16" t="s">
        <v>174</v>
      </c>
      <c r="B58">
        <v>371460998</v>
      </c>
      <c r="C58">
        <v>74</v>
      </c>
      <c r="D58" s="1">
        <v>17677.5</v>
      </c>
      <c r="E58" s="16" t="s">
        <v>11</v>
      </c>
      <c r="F58" s="16" t="s">
        <v>175</v>
      </c>
      <c r="G58" s="16" t="s">
        <v>13</v>
      </c>
      <c r="H58">
        <v>435733.3187</v>
      </c>
      <c r="I58">
        <v>103486.6632</v>
      </c>
      <c r="J58" s="16" t="s">
        <v>176</v>
      </c>
      <c r="K58" s="16" t="s">
        <v>6129</v>
      </c>
      <c r="L58">
        <v>2877675</v>
      </c>
      <c r="M58">
        <v>0</v>
      </c>
      <c r="N58" s="16" t="s">
        <v>6198</v>
      </c>
      <c r="O58" s="16" t="s">
        <v>6191</v>
      </c>
      <c r="P58" s="1">
        <v>44250</v>
      </c>
      <c r="Q58">
        <v>332246.65549999999</v>
      </c>
      <c r="R58">
        <v>332246.65549999999</v>
      </c>
      <c r="S58" s="16" t="s">
        <v>6218</v>
      </c>
      <c r="T58" s="16" t="s">
        <v>6241</v>
      </c>
      <c r="U58">
        <v>2021</v>
      </c>
    </row>
    <row r="59" spans="1:21" x14ac:dyDescent="0.35">
      <c r="A59" s="16" t="s">
        <v>177</v>
      </c>
      <c r="B59">
        <v>788671678</v>
      </c>
      <c r="C59">
        <v>65</v>
      </c>
      <c r="D59" s="1">
        <v>20964.75</v>
      </c>
      <c r="E59" s="16" t="s">
        <v>11</v>
      </c>
      <c r="F59" s="16" t="s">
        <v>178</v>
      </c>
      <c r="G59" s="16" t="s">
        <v>13</v>
      </c>
      <c r="H59">
        <v>1338614.5495</v>
      </c>
      <c r="I59">
        <v>225570.7922</v>
      </c>
      <c r="J59" s="16" t="s">
        <v>179</v>
      </c>
      <c r="K59" s="16" t="s">
        <v>6127</v>
      </c>
      <c r="L59">
        <v>3368715675</v>
      </c>
      <c r="M59">
        <v>0</v>
      </c>
      <c r="N59" s="16" t="s">
        <v>6187</v>
      </c>
      <c r="O59" s="16" t="s">
        <v>6191</v>
      </c>
      <c r="P59" s="1">
        <v>44328</v>
      </c>
      <c r="Q59">
        <v>1113043.7572999999</v>
      </c>
      <c r="R59">
        <v>1113043.7572999999</v>
      </c>
      <c r="S59" s="16" t="s">
        <v>6221</v>
      </c>
      <c r="T59" s="16" t="s">
        <v>6240</v>
      </c>
      <c r="U59">
        <v>2021</v>
      </c>
    </row>
    <row r="60" spans="1:21" x14ac:dyDescent="0.35">
      <c r="A60" s="16" t="s">
        <v>180</v>
      </c>
      <c r="B60">
        <v>763073370</v>
      </c>
      <c r="C60">
        <v>29</v>
      </c>
      <c r="D60" s="1">
        <v>34113.75</v>
      </c>
      <c r="E60" s="16" t="s">
        <v>11</v>
      </c>
      <c r="F60" s="16" t="s">
        <v>33</v>
      </c>
      <c r="G60" s="16" t="s">
        <v>13</v>
      </c>
      <c r="H60">
        <v>2345848.6625999999</v>
      </c>
      <c r="I60">
        <v>589221.98759999999</v>
      </c>
      <c r="J60" s="16" t="s">
        <v>181</v>
      </c>
      <c r="K60" s="16" t="s">
        <v>6129</v>
      </c>
      <c r="L60">
        <v>21366688</v>
      </c>
      <c r="M60">
        <v>0</v>
      </c>
      <c r="N60" s="16" t="s">
        <v>6196</v>
      </c>
      <c r="O60" s="16" t="s">
        <v>6200</v>
      </c>
      <c r="P60" s="1">
        <v>44308</v>
      </c>
      <c r="Q60">
        <v>1756626.6749999998</v>
      </c>
      <c r="R60">
        <v>1756626.6749999998</v>
      </c>
      <c r="S60" s="16" t="s">
        <v>6220</v>
      </c>
      <c r="T60" s="16" t="s">
        <v>6236</v>
      </c>
      <c r="U60">
        <v>2021</v>
      </c>
    </row>
    <row r="61" spans="1:21" x14ac:dyDescent="0.35">
      <c r="A61" s="16" t="s">
        <v>182</v>
      </c>
      <c r="B61">
        <v>784898711</v>
      </c>
      <c r="C61">
        <v>63</v>
      </c>
      <c r="D61" s="1">
        <v>21695.25</v>
      </c>
      <c r="E61" s="16" t="s">
        <v>11</v>
      </c>
      <c r="F61" s="16" t="s">
        <v>183</v>
      </c>
      <c r="G61" s="16" t="s">
        <v>13</v>
      </c>
      <c r="H61">
        <v>1244326.9861000001</v>
      </c>
      <c r="I61">
        <v>572390.41359999997</v>
      </c>
      <c r="J61" s="16" t="s">
        <v>184</v>
      </c>
      <c r="K61" s="16" t="s">
        <v>6135</v>
      </c>
      <c r="L61">
        <v>2211012384</v>
      </c>
      <c r="M61">
        <v>0</v>
      </c>
      <c r="N61" s="16" t="s">
        <v>6196</v>
      </c>
      <c r="O61" s="16" t="s">
        <v>6199</v>
      </c>
      <c r="P61" s="1">
        <v>44553</v>
      </c>
      <c r="Q61">
        <v>671936.57250000013</v>
      </c>
      <c r="R61">
        <v>671936.57250000013</v>
      </c>
      <c r="S61" s="16" t="s">
        <v>6228</v>
      </c>
      <c r="T61" s="16" t="s">
        <v>6240</v>
      </c>
      <c r="U61">
        <v>2021</v>
      </c>
    </row>
    <row r="62" spans="1:21" x14ac:dyDescent="0.35">
      <c r="A62" s="16" t="s">
        <v>185</v>
      </c>
      <c r="B62">
        <v>632415923</v>
      </c>
      <c r="C62">
        <v>17</v>
      </c>
      <c r="D62" s="1">
        <v>38496.75</v>
      </c>
      <c r="E62" s="16" t="s">
        <v>11</v>
      </c>
      <c r="F62" s="16" t="s">
        <v>186</v>
      </c>
      <c r="G62" s="16" t="s">
        <v>13</v>
      </c>
      <c r="H62">
        <v>392429.76289999997</v>
      </c>
      <c r="I62">
        <v>163979.57949999999</v>
      </c>
      <c r="J62" s="16" t="s">
        <v>187</v>
      </c>
      <c r="K62" s="16" t="s">
        <v>6135</v>
      </c>
      <c r="L62">
        <v>25999182</v>
      </c>
      <c r="M62">
        <v>0</v>
      </c>
      <c r="N62" s="16" t="s">
        <v>6196</v>
      </c>
      <c r="O62" s="16" t="s">
        <v>6188</v>
      </c>
      <c r="P62" s="1">
        <v>44309</v>
      </c>
      <c r="Q62">
        <v>228450.18339999998</v>
      </c>
      <c r="R62">
        <v>228450.18339999998</v>
      </c>
      <c r="S62" s="16" t="s">
        <v>6220</v>
      </c>
      <c r="T62" s="16" t="s">
        <v>6242</v>
      </c>
      <c r="U62">
        <v>2021</v>
      </c>
    </row>
    <row r="63" spans="1:21" x14ac:dyDescent="0.35">
      <c r="A63" s="16" t="s">
        <v>188</v>
      </c>
      <c r="B63">
        <v>580745202</v>
      </c>
      <c r="C63">
        <v>41</v>
      </c>
      <c r="D63" s="1">
        <v>29730.75</v>
      </c>
      <c r="E63" s="16" t="s">
        <v>11</v>
      </c>
      <c r="F63" s="16" t="s">
        <v>189</v>
      </c>
      <c r="G63" s="16" t="s">
        <v>13</v>
      </c>
      <c r="H63">
        <v>398694.70809999999</v>
      </c>
      <c r="I63">
        <v>166220.51430000001</v>
      </c>
      <c r="J63" s="16" t="s">
        <v>190</v>
      </c>
      <c r="K63" s="16" t="s">
        <v>6129</v>
      </c>
      <c r="L63">
        <v>1291887207</v>
      </c>
      <c r="M63">
        <v>0</v>
      </c>
      <c r="N63" s="16" t="s">
        <v>6195</v>
      </c>
      <c r="O63" s="16" t="s">
        <v>6190</v>
      </c>
      <c r="P63" s="1">
        <v>44606</v>
      </c>
      <c r="Q63">
        <v>232474.19379999998</v>
      </c>
      <c r="R63">
        <v>232474.19379999998</v>
      </c>
      <c r="S63" s="16" t="s">
        <v>6218</v>
      </c>
      <c r="T63" s="16" t="s">
        <v>6238</v>
      </c>
      <c r="U63">
        <v>2022</v>
      </c>
    </row>
    <row r="64" spans="1:21" x14ac:dyDescent="0.35">
      <c r="A64" s="16" t="s">
        <v>191</v>
      </c>
      <c r="B64">
        <v>17757953</v>
      </c>
      <c r="C64">
        <v>23</v>
      </c>
      <c r="D64" s="1">
        <v>36305.25</v>
      </c>
      <c r="E64" s="16" t="s">
        <v>11</v>
      </c>
      <c r="F64" s="16" t="s">
        <v>192</v>
      </c>
      <c r="G64" s="16" t="s">
        <v>13</v>
      </c>
      <c r="H64">
        <v>817996.86560000002</v>
      </c>
      <c r="I64">
        <v>124971.74340000001</v>
      </c>
      <c r="J64" s="16" t="s">
        <v>193</v>
      </c>
      <c r="K64" s="16" t="s">
        <v>6129</v>
      </c>
      <c r="L64">
        <v>5201924352</v>
      </c>
      <c r="M64">
        <v>0</v>
      </c>
      <c r="N64" s="16" t="s">
        <v>6187</v>
      </c>
      <c r="O64" s="16" t="s">
        <v>6200</v>
      </c>
      <c r="P64" s="1">
        <v>44261</v>
      </c>
      <c r="Q64">
        <v>693025.12219999998</v>
      </c>
      <c r="R64">
        <v>693025.12219999998</v>
      </c>
      <c r="S64" s="16" t="s">
        <v>6219</v>
      </c>
      <c r="T64" s="16" t="s">
        <v>6236</v>
      </c>
      <c r="U64">
        <v>2021</v>
      </c>
    </row>
    <row r="65" spans="1:21" x14ac:dyDescent="0.35">
      <c r="A65" s="16" t="s">
        <v>194</v>
      </c>
      <c r="B65">
        <v>988806921</v>
      </c>
      <c r="C65">
        <v>18</v>
      </c>
      <c r="D65" s="1">
        <v>38131.5</v>
      </c>
      <c r="E65" s="16" t="s">
        <v>11</v>
      </c>
      <c r="F65" s="16" t="s">
        <v>28</v>
      </c>
      <c r="G65" s="16" t="s">
        <v>13</v>
      </c>
      <c r="H65">
        <v>1688758.5895</v>
      </c>
      <c r="I65">
        <v>377156.08500000002</v>
      </c>
      <c r="J65" s="16" t="s">
        <v>195</v>
      </c>
      <c r="K65" s="16" t="s">
        <v>6129</v>
      </c>
      <c r="L65">
        <v>2825726005</v>
      </c>
      <c r="M65">
        <v>0</v>
      </c>
      <c r="N65" s="16" t="s">
        <v>6195</v>
      </c>
      <c r="O65" s="16" t="s">
        <v>6190</v>
      </c>
      <c r="P65" s="1">
        <v>44552</v>
      </c>
      <c r="Q65">
        <v>1311602.5045</v>
      </c>
      <c r="R65">
        <v>1311602.5045</v>
      </c>
      <c r="S65" s="16" t="s">
        <v>6228</v>
      </c>
      <c r="T65" s="16" t="s">
        <v>6242</v>
      </c>
      <c r="U65">
        <v>2021</v>
      </c>
    </row>
    <row r="66" spans="1:21" x14ac:dyDescent="0.35">
      <c r="A66" s="16" t="s">
        <v>196</v>
      </c>
      <c r="B66">
        <v>878283001</v>
      </c>
      <c r="C66">
        <v>84</v>
      </c>
      <c r="D66" s="1">
        <v>14025</v>
      </c>
      <c r="E66" s="16" t="s">
        <v>11</v>
      </c>
      <c r="F66" s="16" t="s">
        <v>54</v>
      </c>
      <c r="G66" s="16" t="s">
        <v>13</v>
      </c>
      <c r="H66">
        <v>2340038.0252</v>
      </c>
      <c r="I66">
        <v>936015.21010000003</v>
      </c>
      <c r="J66" s="16" t="s">
        <v>197</v>
      </c>
      <c r="K66" s="16" t="s">
        <v>6135</v>
      </c>
      <c r="L66">
        <v>34363296</v>
      </c>
      <c r="M66">
        <v>0</v>
      </c>
      <c r="N66" s="16" t="s">
        <v>6196</v>
      </c>
      <c r="O66" s="16" t="s">
        <v>6200</v>
      </c>
      <c r="P66" s="1">
        <v>44365</v>
      </c>
      <c r="Q66">
        <v>1404022.8151</v>
      </c>
      <c r="R66">
        <v>1404022.8151</v>
      </c>
      <c r="S66" s="16" t="s">
        <v>6222</v>
      </c>
      <c r="T66" s="16" t="s">
        <v>6241</v>
      </c>
      <c r="U66">
        <v>2021</v>
      </c>
    </row>
    <row r="67" spans="1:21" x14ac:dyDescent="0.35">
      <c r="A67" s="16" t="s">
        <v>198</v>
      </c>
      <c r="B67">
        <v>821034018</v>
      </c>
      <c r="C67">
        <v>33</v>
      </c>
      <c r="D67" s="1">
        <v>32652.75</v>
      </c>
      <c r="E67" s="16" t="s">
        <v>11</v>
      </c>
      <c r="F67" s="16" t="s">
        <v>199</v>
      </c>
      <c r="G67" s="16" t="s">
        <v>13</v>
      </c>
      <c r="H67">
        <v>141038.3744</v>
      </c>
      <c r="I67">
        <v>64749.4355</v>
      </c>
      <c r="J67" s="16" t="s">
        <v>200</v>
      </c>
      <c r="K67" s="16" t="s">
        <v>6135</v>
      </c>
      <c r="L67">
        <v>16400475</v>
      </c>
      <c r="M67">
        <v>892576</v>
      </c>
      <c r="N67" s="16" t="s">
        <v>6192</v>
      </c>
      <c r="O67" s="16" t="s">
        <v>6193</v>
      </c>
      <c r="P67" s="1">
        <v>44650</v>
      </c>
      <c r="Q67">
        <v>76288.938900000008</v>
      </c>
      <c r="R67">
        <v>76288.938900000008</v>
      </c>
      <c r="S67" s="16" t="s">
        <v>6219</v>
      </c>
      <c r="T67" s="16" t="s">
        <v>6237</v>
      </c>
      <c r="U67">
        <v>2022</v>
      </c>
    </row>
    <row r="68" spans="1:21" x14ac:dyDescent="0.35">
      <c r="A68" s="16" t="s">
        <v>201</v>
      </c>
      <c r="B68">
        <v>987975738</v>
      </c>
      <c r="C68">
        <v>46</v>
      </c>
      <c r="D68" s="1">
        <v>27904.5</v>
      </c>
      <c r="E68" s="16" t="s">
        <v>11</v>
      </c>
      <c r="F68" s="16" t="s">
        <v>202</v>
      </c>
      <c r="G68" s="16" t="s">
        <v>13</v>
      </c>
      <c r="H68">
        <v>475859.82069999998</v>
      </c>
      <c r="I68">
        <v>198384.31839999999</v>
      </c>
      <c r="J68" s="16" t="s">
        <v>203</v>
      </c>
      <c r="K68" s="16" t="s">
        <v>6133</v>
      </c>
      <c r="L68">
        <v>4056581984</v>
      </c>
      <c r="M68">
        <v>0</v>
      </c>
      <c r="N68" s="16" t="s">
        <v>6195</v>
      </c>
      <c r="O68" s="16" t="s">
        <v>6190</v>
      </c>
      <c r="P68" s="1">
        <v>44463</v>
      </c>
      <c r="Q68">
        <v>277475.50229999999</v>
      </c>
      <c r="R68">
        <v>277475.50229999999</v>
      </c>
      <c r="S68" s="16" t="s">
        <v>6225</v>
      </c>
      <c r="T68" s="16" t="s">
        <v>6238</v>
      </c>
      <c r="U68">
        <v>2021</v>
      </c>
    </row>
    <row r="69" spans="1:21" x14ac:dyDescent="0.35">
      <c r="A69" s="16" t="s">
        <v>204</v>
      </c>
      <c r="B69">
        <v>6783451</v>
      </c>
      <c r="C69">
        <v>17</v>
      </c>
      <c r="D69" s="1">
        <v>38496.75</v>
      </c>
      <c r="E69" s="16" t="s">
        <v>11</v>
      </c>
      <c r="F69" s="16" t="s">
        <v>205</v>
      </c>
      <c r="G69" s="16" t="s">
        <v>13</v>
      </c>
      <c r="H69">
        <v>27001.693800000001</v>
      </c>
      <c r="I69">
        <v>15477.756600000001</v>
      </c>
      <c r="J69" s="16" t="s">
        <v>206</v>
      </c>
      <c r="K69" s="16" t="s">
        <v>6133</v>
      </c>
      <c r="L69">
        <v>19565175</v>
      </c>
      <c r="M69">
        <v>0</v>
      </c>
      <c r="N69" s="16" t="s">
        <v>6195</v>
      </c>
      <c r="O69" s="16" t="s">
        <v>6190</v>
      </c>
      <c r="P69" s="1">
        <v>44504</v>
      </c>
      <c r="Q69">
        <v>11523.9372</v>
      </c>
      <c r="R69">
        <v>11523.9372</v>
      </c>
      <c r="S69" s="16" t="s">
        <v>6227</v>
      </c>
      <c r="T69" s="16" t="s">
        <v>6242</v>
      </c>
      <c r="U69">
        <v>2021</v>
      </c>
    </row>
    <row r="70" spans="1:21" x14ac:dyDescent="0.35">
      <c r="A70" s="16" t="s">
        <v>207</v>
      </c>
      <c r="B70">
        <v>299454838</v>
      </c>
      <c r="C70">
        <v>76</v>
      </c>
      <c r="D70" s="1">
        <v>16947</v>
      </c>
      <c r="E70" s="16" t="s">
        <v>11</v>
      </c>
      <c r="F70" s="16" t="s">
        <v>208</v>
      </c>
      <c r="G70" s="16" t="s">
        <v>13</v>
      </c>
      <c r="H70">
        <v>1218185.0456999999</v>
      </c>
      <c r="I70">
        <v>719102.09080000001</v>
      </c>
      <c r="J70" s="16" t="s">
        <v>209</v>
      </c>
      <c r="K70" s="16" t="s">
        <v>6133</v>
      </c>
      <c r="L70">
        <v>208356327</v>
      </c>
      <c r="M70">
        <v>3694697145</v>
      </c>
      <c r="N70" s="16" t="s">
        <v>6192</v>
      </c>
      <c r="O70" s="16" t="s">
        <v>6197</v>
      </c>
      <c r="P70" s="1">
        <v>44462</v>
      </c>
      <c r="Q70">
        <v>499082.9548999999</v>
      </c>
      <c r="R70">
        <v>499082.9548999999</v>
      </c>
      <c r="S70" s="16" t="s">
        <v>6225</v>
      </c>
      <c r="T70" s="16" t="s">
        <v>6241</v>
      </c>
      <c r="U70">
        <v>2021</v>
      </c>
    </row>
    <row r="71" spans="1:21" x14ac:dyDescent="0.35">
      <c r="A71" s="16" t="s">
        <v>210</v>
      </c>
      <c r="B71">
        <v>676156542</v>
      </c>
      <c r="C71">
        <v>50</v>
      </c>
      <c r="D71" s="1">
        <v>26443.5</v>
      </c>
      <c r="E71" s="16" t="s">
        <v>11</v>
      </c>
      <c r="F71" s="16" t="s">
        <v>211</v>
      </c>
      <c r="G71" s="16" t="s">
        <v>13</v>
      </c>
      <c r="H71">
        <v>86604.908200000005</v>
      </c>
      <c r="I71">
        <v>67878.6394</v>
      </c>
      <c r="J71" s="16" t="s">
        <v>212</v>
      </c>
      <c r="K71" s="16" t="s">
        <v>6135</v>
      </c>
      <c r="L71">
        <v>871438425</v>
      </c>
      <c r="M71">
        <v>0</v>
      </c>
      <c r="N71" s="16" t="s">
        <v>6187</v>
      </c>
      <c r="O71" s="16" t="s">
        <v>6200</v>
      </c>
      <c r="P71" s="1">
        <v>44279</v>
      </c>
      <c r="Q71">
        <v>18726.268800000005</v>
      </c>
      <c r="R71">
        <v>18726.268800000005</v>
      </c>
      <c r="S71" s="16" t="s">
        <v>6219</v>
      </c>
      <c r="T71" s="16" t="s">
        <v>6239</v>
      </c>
      <c r="U71">
        <v>2021</v>
      </c>
    </row>
    <row r="72" spans="1:21" x14ac:dyDescent="0.35">
      <c r="A72" s="16" t="s">
        <v>213</v>
      </c>
      <c r="B72">
        <v>128381655</v>
      </c>
      <c r="C72">
        <v>67</v>
      </c>
      <c r="D72" s="1">
        <v>20234.25</v>
      </c>
      <c r="E72" s="16" t="s">
        <v>11</v>
      </c>
      <c r="F72" s="16" t="s">
        <v>214</v>
      </c>
      <c r="G72" s="16" t="s">
        <v>13</v>
      </c>
      <c r="H72">
        <v>551246.28159999999</v>
      </c>
      <c r="I72">
        <v>320686.18640000001</v>
      </c>
      <c r="J72" s="16" t="s">
        <v>215</v>
      </c>
      <c r="K72" s="16" t="s">
        <v>6135</v>
      </c>
      <c r="L72">
        <v>1553435577</v>
      </c>
      <c r="M72">
        <v>0</v>
      </c>
      <c r="N72" s="16" t="s">
        <v>6198</v>
      </c>
      <c r="O72" s="16" t="s">
        <v>6191</v>
      </c>
      <c r="P72" s="1">
        <v>44445</v>
      </c>
      <c r="Q72">
        <v>230560.09519999998</v>
      </c>
      <c r="R72">
        <v>230560.09519999998</v>
      </c>
      <c r="S72" s="16" t="s">
        <v>6225</v>
      </c>
      <c r="T72" s="16" t="s">
        <v>6240</v>
      </c>
      <c r="U72">
        <v>2021</v>
      </c>
    </row>
    <row r="73" spans="1:21" x14ac:dyDescent="0.35">
      <c r="A73" s="16" t="s">
        <v>216</v>
      </c>
      <c r="B73">
        <v>291140549</v>
      </c>
      <c r="C73">
        <v>24</v>
      </c>
      <c r="D73" s="1">
        <v>35940</v>
      </c>
      <c r="E73" s="16" t="s">
        <v>11</v>
      </c>
      <c r="F73" s="16" t="s">
        <v>217</v>
      </c>
      <c r="G73" s="16" t="s">
        <v>13</v>
      </c>
      <c r="H73">
        <v>2316791.3933000001</v>
      </c>
      <c r="I73">
        <v>946505.81709999999</v>
      </c>
      <c r="J73" s="16" t="s">
        <v>218</v>
      </c>
      <c r="K73" s="16" t="s">
        <v>6135</v>
      </c>
      <c r="L73">
        <v>1251566514</v>
      </c>
      <c r="M73">
        <v>0</v>
      </c>
      <c r="N73" s="16" t="s">
        <v>6198</v>
      </c>
      <c r="O73" s="16" t="s">
        <v>6201</v>
      </c>
      <c r="P73" s="1">
        <v>44675</v>
      </c>
      <c r="Q73">
        <v>1370285.5762</v>
      </c>
      <c r="R73">
        <v>1370285.5762</v>
      </c>
      <c r="S73" s="16" t="s">
        <v>6220</v>
      </c>
      <c r="T73" s="16" t="s">
        <v>6236</v>
      </c>
      <c r="U73">
        <v>2022</v>
      </c>
    </row>
    <row r="74" spans="1:21" x14ac:dyDescent="0.35">
      <c r="A74" s="16" t="s">
        <v>219</v>
      </c>
      <c r="B74">
        <v>998201239</v>
      </c>
      <c r="C74">
        <v>68</v>
      </c>
      <c r="D74" s="1">
        <v>19869</v>
      </c>
      <c r="E74" s="16" t="s">
        <v>11</v>
      </c>
      <c r="F74" s="16" t="s">
        <v>220</v>
      </c>
      <c r="G74" s="16" t="s">
        <v>13</v>
      </c>
      <c r="H74">
        <v>359209.20819999999</v>
      </c>
      <c r="I74">
        <v>148579.10079999999</v>
      </c>
      <c r="J74" s="16" t="s">
        <v>221</v>
      </c>
      <c r="K74" s="16" t="s">
        <v>6131</v>
      </c>
      <c r="L74">
        <v>24459435</v>
      </c>
      <c r="M74">
        <v>0</v>
      </c>
      <c r="N74" s="16" t="s">
        <v>6198</v>
      </c>
      <c r="O74" s="16" t="s">
        <v>6201</v>
      </c>
      <c r="P74" s="1">
        <v>44614</v>
      </c>
      <c r="Q74">
        <v>210630.10740000001</v>
      </c>
      <c r="R74">
        <v>210630.10740000001</v>
      </c>
      <c r="S74" s="16" t="s">
        <v>6218</v>
      </c>
      <c r="T74" s="16" t="s">
        <v>6240</v>
      </c>
      <c r="U74">
        <v>2022</v>
      </c>
    </row>
    <row r="75" spans="1:21" x14ac:dyDescent="0.35">
      <c r="A75" s="16" t="s">
        <v>222</v>
      </c>
      <c r="B75">
        <v>838039063</v>
      </c>
      <c r="C75">
        <v>50</v>
      </c>
      <c r="D75" s="1">
        <v>26443.5</v>
      </c>
      <c r="E75" s="16" t="s">
        <v>11</v>
      </c>
      <c r="F75" s="16" t="s">
        <v>223</v>
      </c>
      <c r="G75" s="16" t="s">
        <v>13</v>
      </c>
      <c r="H75">
        <v>763141.84</v>
      </c>
      <c r="I75">
        <v>430717.25449999998</v>
      </c>
      <c r="J75" s="16" t="s">
        <v>224</v>
      </c>
      <c r="K75" s="16" t="s">
        <v>6135</v>
      </c>
      <c r="L75">
        <v>458991588</v>
      </c>
      <c r="M75">
        <v>0</v>
      </c>
      <c r="N75" s="16" t="s">
        <v>6195</v>
      </c>
      <c r="O75" s="16" t="s">
        <v>6190</v>
      </c>
      <c r="P75" s="1">
        <v>44368</v>
      </c>
      <c r="Q75">
        <v>332424.58549999999</v>
      </c>
      <c r="R75">
        <v>332424.58549999999</v>
      </c>
      <c r="S75" s="16" t="s">
        <v>6222</v>
      </c>
      <c r="T75" s="16" t="s">
        <v>6239</v>
      </c>
      <c r="U75">
        <v>2021</v>
      </c>
    </row>
    <row r="76" spans="1:21" x14ac:dyDescent="0.35">
      <c r="A76" s="16" t="s">
        <v>225</v>
      </c>
      <c r="B76">
        <v>164760475</v>
      </c>
      <c r="C76">
        <v>41</v>
      </c>
      <c r="D76" s="1">
        <v>29730.75</v>
      </c>
      <c r="E76" s="16" t="s">
        <v>11</v>
      </c>
      <c r="F76" s="16" t="s">
        <v>226</v>
      </c>
      <c r="G76" s="16" t="s">
        <v>13</v>
      </c>
      <c r="H76">
        <v>672909.66769999999</v>
      </c>
      <c r="I76">
        <v>178223.06539999999</v>
      </c>
      <c r="J76" s="16" t="s">
        <v>227</v>
      </c>
      <c r="K76" s="16" t="s">
        <v>6135</v>
      </c>
      <c r="L76">
        <v>86940945</v>
      </c>
      <c r="M76">
        <v>0</v>
      </c>
      <c r="N76" s="16" t="s">
        <v>6198</v>
      </c>
      <c r="O76" s="16" t="s">
        <v>6191</v>
      </c>
      <c r="P76" s="1">
        <v>44579</v>
      </c>
      <c r="Q76">
        <v>494686.60230000003</v>
      </c>
      <c r="R76">
        <v>494686.60230000003</v>
      </c>
      <c r="S76" s="16" t="s">
        <v>6217</v>
      </c>
      <c r="T76" s="16" t="s">
        <v>6238</v>
      </c>
      <c r="U76">
        <v>2022</v>
      </c>
    </row>
    <row r="77" spans="1:21" x14ac:dyDescent="0.35">
      <c r="A77" s="16" t="s">
        <v>228</v>
      </c>
      <c r="B77">
        <v>854150558</v>
      </c>
      <c r="C77">
        <v>44</v>
      </c>
      <c r="D77" s="1">
        <v>28635</v>
      </c>
      <c r="E77" s="16" t="s">
        <v>11</v>
      </c>
      <c r="F77" s="16" t="s">
        <v>229</v>
      </c>
      <c r="G77" s="16" t="s">
        <v>13</v>
      </c>
      <c r="H77">
        <v>136891.3162</v>
      </c>
      <c r="I77">
        <v>93195.608099999998</v>
      </c>
      <c r="J77" s="16" t="s">
        <v>230</v>
      </c>
      <c r="K77" s="16" t="s">
        <v>6135</v>
      </c>
      <c r="L77">
        <v>1114079928</v>
      </c>
      <c r="M77">
        <v>0</v>
      </c>
      <c r="N77" s="16" t="s">
        <v>6187</v>
      </c>
      <c r="O77" s="16" t="s">
        <v>6188</v>
      </c>
      <c r="P77" s="1">
        <v>44295</v>
      </c>
      <c r="Q77">
        <v>43695.708100000003</v>
      </c>
      <c r="R77">
        <v>43695.708100000003</v>
      </c>
      <c r="S77" s="16" t="s">
        <v>6220</v>
      </c>
      <c r="T77" s="16" t="s">
        <v>6238</v>
      </c>
      <c r="U77">
        <v>2021</v>
      </c>
    </row>
    <row r="78" spans="1:21" x14ac:dyDescent="0.35">
      <c r="A78" s="16" t="s">
        <v>231</v>
      </c>
      <c r="B78">
        <v>470311784</v>
      </c>
      <c r="C78">
        <v>54</v>
      </c>
      <c r="D78" s="1">
        <v>24982.5</v>
      </c>
      <c r="E78" s="16" t="s">
        <v>11</v>
      </c>
      <c r="F78" s="16" t="s">
        <v>232</v>
      </c>
      <c r="G78" s="16" t="s">
        <v>13</v>
      </c>
      <c r="H78">
        <v>183267.91560000001</v>
      </c>
      <c r="I78">
        <v>52385.7952</v>
      </c>
      <c r="J78" s="16" t="s">
        <v>233</v>
      </c>
      <c r="K78" s="16" t="s">
        <v>6131</v>
      </c>
      <c r="L78">
        <v>514313467</v>
      </c>
      <c r="M78">
        <v>0</v>
      </c>
      <c r="N78" s="16" t="s">
        <v>6198</v>
      </c>
      <c r="O78" s="16" t="s">
        <v>6191</v>
      </c>
      <c r="P78" s="1">
        <v>44435</v>
      </c>
      <c r="Q78">
        <v>130882.12040000001</v>
      </c>
      <c r="R78">
        <v>130882.12040000001</v>
      </c>
      <c r="S78" s="16" t="s">
        <v>6224</v>
      </c>
      <c r="T78" s="16" t="s">
        <v>6239</v>
      </c>
      <c r="U78">
        <v>2021</v>
      </c>
    </row>
    <row r="79" spans="1:21" x14ac:dyDescent="0.35">
      <c r="A79" s="16" t="s">
        <v>234</v>
      </c>
      <c r="B79">
        <v>98550380</v>
      </c>
      <c r="C79">
        <v>26</v>
      </c>
      <c r="D79" s="1">
        <v>35209.5</v>
      </c>
      <c r="E79" s="16" t="s">
        <v>11</v>
      </c>
      <c r="F79" s="16" t="s">
        <v>75</v>
      </c>
      <c r="G79" s="16" t="s">
        <v>13</v>
      </c>
      <c r="H79">
        <v>741521.08799999999</v>
      </c>
      <c r="I79">
        <v>182908.535</v>
      </c>
      <c r="J79" s="16" t="s">
        <v>235</v>
      </c>
      <c r="K79" s="16" t="s">
        <v>6133</v>
      </c>
      <c r="L79">
        <v>2106508248</v>
      </c>
      <c r="M79">
        <v>0</v>
      </c>
      <c r="N79" s="16" t="s">
        <v>6195</v>
      </c>
      <c r="O79" s="16" t="s">
        <v>6190</v>
      </c>
      <c r="P79" s="1">
        <v>44574</v>
      </c>
      <c r="Q79">
        <v>558612.55299999996</v>
      </c>
      <c r="R79">
        <v>558612.55299999996</v>
      </c>
      <c r="S79" s="16" t="s">
        <v>6217</v>
      </c>
      <c r="T79" s="16" t="s">
        <v>6236</v>
      </c>
      <c r="U79">
        <v>2022</v>
      </c>
    </row>
    <row r="80" spans="1:21" x14ac:dyDescent="0.35">
      <c r="A80" s="16" t="s">
        <v>236</v>
      </c>
      <c r="B80">
        <v>894083615</v>
      </c>
      <c r="C80">
        <v>37</v>
      </c>
      <c r="D80" s="1">
        <v>31191.75</v>
      </c>
      <c r="E80" s="16" t="s">
        <v>11</v>
      </c>
      <c r="F80" s="16" t="s">
        <v>237</v>
      </c>
      <c r="G80" s="16" t="s">
        <v>13</v>
      </c>
      <c r="H80">
        <v>1756142.5266</v>
      </c>
      <c r="I80">
        <v>104684.34020000001</v>
      </c>
      <c r="J80" s="16" t="s">
        <v>238</v>
      </c>
      <c r="K80" s="16" t="s">
        <v>6127</v>
      </c>
      <c r="L80">
        <v>264138798</v>
      </c>
      <c r="M80">
        <v>0</v>
      </c>
      <c r="N80" s="16" t="s">
        <v>6195</v>
      </c>
      <c r="O80" s="16" t="s">
        <v>6191</v>
      </c>
      <c r="P80" s="1">
        <v>44637</v>
      </c>
      <c r="Q80">
        <v>1651458.1864</v>
      </c>
      <c r="R80">
        <v>1651458.1864</v>
      </c>
      <c r="S80" s="16" t="s">
        <v>6219</v>
      </c>
      <c r="T80" s="16" t="s">
        <v>6237</v>
      </c>
      <c r="U80">
        <v>2022</v>
      </c>
    </row>
    <row r="81" spans="1:21" x14ac:dyDescent="0.35">
      <c r="A81" s="16" t="s">
        <v>239</v>
      </c>
      <c r="B81">
        <v>529183206</v>
      </c>
      <c r="C81">
        <v>21</v>
      </c>
      <c r="D81" s="1">
        <v>37035.75</v>
      </c>
      <c r="E81" s="16" t="s">
        <v>11</v>
      </c>
      <c r="F81" s="16" t="s">
        <v>240</v>
      </c>
      <c r="G81" s="16" t="s">
        <v>13</v>
      </c>
      <c r="H81">
        <v>393421.82</v>
      </c>
      <c r="I81">
        <v>79496.589699999997</v>
      </c>
      <c r="J81" s="16" t="s">
        <v>241</v>
      </c>
      <c r="K81" s="16" t="s">
        <v>6135</v>
      </c>
      <c r="L81">
        <v>748241676</v>
      </c>
      <c r="M81">
        <v>0</v>
      </c>
      <c r="N81" s="16" t="s">
        <v>6187</v>
      </c>
      <c r="O81" s="16" t="s">
        <v>6188</v>
      </c>
      <c r="P81" s="1">
        <v>44622</v>
      </c>
      <c r="Q81">
        <v>313925.2303</v>
      </c>
      <c r="R81">
        <v>313925.2303</v>
      </c>
      <c r="S81" s="16" t="s">
        <v>6219</v>
      </c>
      <c r="T81" s="16" t="s">
        <v>6236</v>
      </c>
      <c r="U81">
        <v>2022</v>
      </c>
    </row>
    <row r="82" spans="1:21" x14ac:dyDescent="0.35">
      <c r="A82" s="16" t="s">
        <v>242</v>
      </c>
      <c r="B82">
        <v>860849340</v>
      </c>
      <c r="C82">
        <v>28</v>
      </c>
      <c r="D82" s="1">
        <v>34479</v>
      </c>
      <c r="E82" s="16" t="s">
        <v>11</v>
      </c>
      <c r="F82" s="16" t="s">
        <v>243</v>
      </c>
      <c r="G82" s="16" t="s">
        <v>13</v>
      </c>
      <c r="H82">
        <v>1337340.8966999999</v>
      </c>
      <c r="I82">
        <v>535644.88370000001</v>
      </c>
      <c r="J82" s="16" t="s">
        <v>244</v>
      </c>
      <c r="K82" s="16" t="s">
        <v>6129</v>
      </c>
      <c r="L82">
        <v>1161267192</v>
      </c>
      <c r="M82">
        <v>0</v>
      </c>
      <c r="N82" s="16" t="s">
        <v>6195</v>
      </c>
      <c r="O82" s="16" t="s">
        <v>6190</v>
      </c>
      <c r="P82" s="1">
        <v>44660</v>
      </c>
      <c r="Q82">
        <v>801696.01299999992</v>
      </c>
      <c r="R82">
        <v>801696.01299999992</v>
      </c>
      <c r="S82" s="16" t="s">
        <v>6220</v>
      </c>
      <c r="T82" s="16" t="s">
        <v>6236</v>
      </c>
      <c r="U82">
        <v>2022</v>
      </c>
    </row>
    <row r="83" spans="1:21" x14ac:dyDescent="0.35">
      <c r="A83" s="16" t="s">
        <v>245</v>
      </c>
      <c r="B83">
        <v>935604502</v>
      </c>
      <c r="C83">
        <v>70</v>
      </c>
      <c r="D83" s="1">
        <v>19138.5</v>
      </c>
      <c r="E83" s="16" t="s">
        <v>11</v>
      </c>
      <c r="F83" s="16" t="s">
        <v>87</v>
      </c>
      <c r="G83" s="16" t="s">
        <v>13</v>
      </c>
      <c r="H83">
        <v>433211.8419</v>
      </c>
      <c r="I83">
        <v>217439.02069999999</v>
      </c>
      <c r="J83" s="16" t="s">
        <v>246</v>
      </c>
      <c r="K83" s="16" t="s">
        <v>6135</v>
      </c>
      <c r="L83">
        <v>1393370472</v>
      </c>
      <c r="M83">
        <v>553308327</v>
      </c>
      <c r="N83" s="16" t="s">
        <v>6192</v>
      </c>
      <c r="O83" s="16" t="s">
        <v>6193</v>
      </c>
      <c r="P83" s="1">
        <v>44634</v>
      </c>
      <c r="Q83">
        <v>215772.82120000001</v>
      </c>
      <c r="R83">
        <v>215772.82120000001</v>
      </c>
      <c r="S83" s="16" t="s">
        <v>6219</v>
      </c>
      <c r="T83" s="16" t="s">
        <v>6241</v>
      </c>
      <c r="U83">
        <v>2022</v>
      </c>
    </row>
    <row r="84" spans="1:21" x14ac:dyDescent="0.35">
      <c r="A84" s="16" t="s">
        <v>247</v>
      </c>
      <c r="B84">
        <v>222579986</v>
      </c>
      <c r="C84">
        <v>27</v>
      </c>
      <c r="D84" s="1">
        <v>34844.25</v>
      </c>
      <c r="E84" s="16" t="s">
        <v>11</v>
      </c>
      <c r="F84" s="16" t="s">
        <v>72</v>
      </c>
      <c r="G84" s="16" t="s">
        <v>13</v>
      </c>
      <c r="H84">
        <v>385891.92099999997</v>
      </c>
      <c r="I84">
        <v>211567.48920000001</v>
      </c>
      <c r="J84" s="16" t="s">
        <v>248</v>
      </c>
      <c r="K84" s="16" t="s">
        <v>6131</v>
      </c>
      <c r="L84">
        <v>39080448</v>
      </c>
      <c r="M84">
        <v>0</v>
      </c>
      <c r="N84" s="16" t="s">
        <v>6187</v>
      </c>
      <c r="O84" s="16" t="s">
        <v>6188</v>
      </c>
      <c r="P84" s="1">
        <v>44591</v>
      </c>
      <c r="Q84">
        <v>174324.43179999996</v>
      </c>
      <c r="R84">
        <v>174324.43179999996</v>
      </c>
      <c r="S84" s="16" t="s">
        <v>6217</v>
      </c>
      <c r="T84" s="16" t="s">
        <v>6236</v>
      </c>
      <c r="U84">
        <v>2022</v>
      </c>
    </row>
    <row r="85" spans="1:21" x14ac:dyDescent="0.35">
      <c r="A85" s="16" t="s">
        <v>249</v>
      </c>
      <c r="B85">
        <v>920495974</v>
      </c>
      <c r="C85">
        <v>83</v>
      </c>
      <c r="D85" s="1">
        <v>14390.25</v>
      </c>
      <c r="E85" s="16" t="s">
        <v>11</v>
      </c>
      <c r="F85" s="16" t="s">
        <v>250</v>
      </c>
      <c r="G85" s="16" t="s">
        <v>13</v>
      </c>
      <c r="H85">
        <v>128258.4816</v>
      </c>
      <c r="I85">
        <v>64642.274700000002</v>
      </c>
      <c r="J85" s="16" t="s">
        <v>251</v>
      </c>
      <c r="K85" s="16" t="s">
        <v>6133</v>
      </c>
      <c r="L85">
        <v>298478752</v>
      </c>
      <c r="M85">
        <v>0</v>
      </c>
      <c r="N85" s="16" t="s">
        <v>6187</v>
      </c>
      <c r="O85" s="16" t="s">
        <v>6188</v>
      </c>
      <c r="P85" s="1">
        <v>44667</v>
      </c>
      <c r="Q85">
        <v>63616.206899999997</v>
      </c>
      <c r="R85">
        <v>63616.206899999997</v>
      </c>
      <c r="S85" s="16" t="s">
        <v>6220</v>
      </c>
      <c r="T85" s="16" t="s">
        <v>6241</v>
      </c>
      <c r="U85">
        <v>2022</v>
      </c>
    </row>
    <row r="86" spans="1:21" x14ac:dyDescent="0.35">
      <c r="A86" s="16" t="s">
        <v>252</v>
      </c>
      <c r="B86">
        <v>744593171</v>
      </c>
      <c r="C86">
        <v>61</v>
      </c>
      <c r="D86" s="1">
        <v>22425.75</v>
      </c>
      <c r="E86" s="16" t="s">
        <v>11</v>
      </c>
      <c r="F86" s="16" t="s">
        <v>253</v>
      </c>
      <c r="G86" s="16" t="s">
        <v>13</v>
      </c>
      <c r="H86">
        <v>718547.05160000001</v>
      </c>
      <c r="I86">
        <v>322650.8051</v>
      </c>
      <c r="J86" s="16" t="s">
        <v>254</v>
      </c>
      <c r="K86" s="16" t="s">
        <v>6135</v>
      </c>
      <c r="L86">
        <v>1982193444</v>
      </c>
      <c r="M86">
        <v>0</v>
      </c>
      <c r="N86" s="16" t="s">
        <v>6195</v>
      </c>
      <c r="O86" s="16" t="s">
        <v>6190</v>
      </c>
      <c r="P86" s="1">
        <v>44222</v>
      </c>
      <c r="Q86">
        <v>395896.24650000001</v>
      </c>
      <c r="R86">
        <v>395896.24650000001</v>
      </c>
      <c r="S86" s="16" t="s">
        <v>6217</v>
      </c>
      <c r="T86" s="16" t="s">
        <v>6240</v>
      </c>
      <c r="U86">
        <v>2021</v>
      </c>
    </row>
    <row r="87" spans="1:21" x14ac:dyDescent="0.35">
      <c r="A87" s="16" t="s">
        <v>255</v>
      </c>
      <c r="B87">
        <v>670917515</v>
      </c>
      <c r="C87">
        <v>42</v>
      </c>
      <c r="D87" s="1">
        <v>29365.5</v>
      </c>
      <c r="E87" s="16" t="s">
        <v>11</v>
      </c>
      <c r="F87" s="16" t="s">
        <v>217</v>
      </c>
      <c r="G87" s="16" t="s">
        <v>13</v>
      </c>
      <c r="H87">
        <v>685716.26540000003</v>
      </c>
      <c r="I87">
        <v>233083.37969999999</v>
      </c>
      <c r="J87" s="16" t="s">
        <v>256</v>
      </c>
      <c r="K87" s="16" t="s">
        <v>6131</v>
      </c>
      <c r="L87">
        <v>1985535916</v>
      </c>
      <c r="M87">
        <v>0</v>
      </c>
      <c r="N87" s="16" t="s">
        <v>6195</v>
      </c>
      <c r="O87" s="16" t="s">
        <v>6190</v>
      </c>
      <c r="P87" s="1">
        <v>44396</v>
      </c>
      <c r="Q87">
        <v>452632.88570000004</v>
      </c>
      <c r="R87">
        <v>452632.88570000004</v>
      </c>
      <c r="S87" s="16" t="s">
        <v>6223</v>
      </c>
      <c r="T87" s="16" t="s">
        <v>6238</v>
      </c>
      <c r="U87">
        <v>2021</v>
      </c>
    </row>
    <row r="88" spans="1:21" x14ac:dyDescent="0.35">
      <c r="A88" s="16" t="s">
        <v>257</v>
      </c>
      <c r="B88">
        <v>465242193</v>
      </c>
      <c r="C88">
        <v>84</v>
      </c>
      <c r="D88" s="1">
        <v>14025</v>
      </c>
      <c r="E88" s="16" t="s">
        <v>11</v>
      </c>
      <c r="F88" s="16" t="s">
        <v>166</v>
      </c>
      <c r="G88" s="16" t="s">
        <v>13</v>
      </c>
      <c r="H88">
        <v>0</v>
      </c>
      <c r="I88">
        <v>0</v>
      </c>
      <c r="J88" s="16" t="s">
        <v>258</v>
      </c>
      <c r="K88" s="16" t="s">
        <v>6131</v>
      </c>
      <c r="L88">
        <v>2550973635</v>
      </c>
      <c r="M88">
        <v>841410801</v>
      </c>
      <c r="N88" s="16" t="s">
        <v>6192</v>
      </c>
      <c r="O88" s="16" t="s">
        <v>6197</v>
      </c>
      <c r="P88" s="1">
        <v>44553</v>
      </c>
      <c r="Q88">
        <v>0</v>
      </c>
      <c r="R88">
        <v>0</v>
      </c>
      <c r="S88" s="16" t="s">
        <v>6228</v>
      </c>
      <c r="T88" s="16" t="s">
        <v>6241</v>
      </c>
      <c r="U88">
        <v>2021</v>
      </c>
    </row>
    <row r="89" spans="1:21" x14ac:dyDescent="0.35">
      <c r="A89" s="16" t="s">
        <v>259</v>
      </c>
      <c r="B89">
        <v>825404409</v>
      </c>
      <c r="C89">
        <v>24</v>
      </c>
      <c r="D89" s="1">
        <v>35940</v>
      </c>
      <c r="E89" s="16" t="s">
        <v>11</v>
      </c>
      <c r="F89" s="16" t="s">
        <v>260</v>
      </c>
      <c r="G89" s="16" t="s">
        <v>13</v>
      </c>
      <c r="H89">
        <v>249992.78539999999</v>
      </c>
      <c r="I89">
        <v>52649.082999999999</v>
      </c>
      <c r="J89" s="16" t="s">
        <v>261</v>
      </c>
      <c r="K89" s="16" t="s">
        <v>6140</v>
      </c>
      <c r="L89">
        <v>544548984</v>
      </c>
      <c r="M89">
        <v>0</v>
      </c>
      <c r="N89" s="16" t="s">
        <v>6196</v>
      </c>
      <c r="O89" s="16" t="s">
        <v>6188</v>
      </c>
      <c r="P89" s="1">
        <v>44673</v>
      </c>
      <c r="Q89">
        <v>197343.70240000001</v>
      </c>
      <c r="R89">
        <v>197343.70240000001</v>
      </c>
      <c r="S89" s="16" t="s">
        <v>6220</v>
      </c>
      <c r="T89" s="16" t="s">
        <v>6236</v>
      </c>
      <c r="U89">
        <v>2022</v>
      </c>
    </row>
    <row r="90" spans="1:21" x14ac:dyDescent="0.35">
      <c r="A90" s="16" t="s">
        <v>262</v>
      </c>
      <c r="B90">
        <v>400445051</v>
      </c>
      <c r="C90">
        <v>70</v>
      </c>
      <c r="D90" s="1">
        <v>19138.5</v>
      </c>
      <c r="E90" s="16" t="s">
        <v>11</v>
      </c>
      <c r="F90" s="16" t="s">
        <v>263</v>
      </c>
      <c r="G90" s="16" t="s">
        <v>13</v>
      </c>
      <c r="H90">
        <v>247751.55979999999</v>
      </c>
      <c r="I90">
        <v>175453.1501</v>
      </c>
      <c r="J90" s="16" t="s">
        <v>264</v>
      </c>
      <c r="K90" s="16" t="s">
        <v>6131</v>
      </c>
      <c r="L90">
        <v>3473611328</v>
      </c>
      <c r="M90">
        <v>1186715376</v>
      </c>
      <c r="N90" s="16" t="s">
        <v>6192</v>
      </c>
      <c r="O90" s="16" t="s">
        <v>6188</v>
      </c>
      <c r="P90" s="1">
        <v>44274</v>
      </c>
      <c r="Q90">
        <v>72298.409699999989</v>
      </c>
      <c r="R90">
        <v>72298.409699999989</v>
      </c>
      <c r="S90" s="16" t="s">
        <v>6219</v>
      </c>
      <c r="T90" s="16" t="s">
        <v>6241</v>
      </c>
      <c r="U90">
        <v>2021</v>
      </c>
    </row>
    <row r="91" spans="1:21" x14ac:dyDescent="0.35">
      <c r="A91" s="16" t="s">
        <v>265</v>
      </c>
      <c r="B91">
        <v>249026203</v>
      </c>
      <c r="C91">
        <v>35</v>
      </c>
      <c r="D91" s="1">
        <v>31922.25</v>
      </c>
      <c r="E91" s="16" t="s">
        <v>11</v>
      </c>
      <c r="F91" s="16" t="s">
        <v>266</v>
      </c>
      <c r="G91" s="16" t="s">
        <v>13</v>
      </c>
      <c r="H91">
        <v>549847.64560000005</v>
      </c>
      <c r="I91">
        <v>181984.973</v>
      </c>
      <c r="J91" s="16" t="s">
        <v>267</v>
      </c>
      <c r="K91" s="16" t="s">
        <v>6127</v>
      </c>
      <c r="L91">
        <v>8345708</v>
      </c>
      <c r="M91">
        <v>0</v>
      </c>
      <c r="N91" s="16" t="s">
        <v>6187</v>
      </c>
      <c r="O91" s="16" t="s">
        <v>6188</v>
      </c>
      <c r="P91" s="1">
        <v>44356</v>
      </c>
      <c r="Q91">
        <v>367862.67260000005</v>
      </c>
      <c r="R91">
        <v>367862.67260000005</v>
      </c>
      <c r="S91" s="16" t="s">
        <v>6222</v>
      </c>
      <c r="T91" s="16" t="s">
        <v>6237</v>
      </c>
      <c r="U91">
        <v>2021</v>
      </c>
    </row>
    <row r="92" spans="1:21" x14ac:dyDescent="0.35">
      <c r="A92" s="16" t="s">
        <v>268</v>
      </c>
      <c r="B92">
        <v>245297664</v>
      </c>
      <c r="C92">
        <v>42</v>
      </c>
      <c r="D92" s="1">
        <v>29365.5</v>
      </c>
      <c r="E92" s="16" t="s">
        <v>11</v>
      </c>
      <c r="F92" s="16" t="s">
        <v>269</v>
      </c>
      <c r="G92" s="16" t="s">
        <v>13</v>
      </c>
      <c r="H92">
        <v>887296.88219999999</v>
      </c>
      <c r="I92">
        <v>327806.90370000002</v>
      </c>
      <c r="J92" s="16" t="s">
        <v>270</v>
      </c>
      <c r="K92" s="16" t="s">
        <v>6135</v>
      </c>
      <c r="L92">
        <v>372037974</v>
      </c>
      <c r="M92">
        <v>0</v>
      </c>
      <c r="N92" s="16" t="s">
        <v>6195</v>
      </c>
      <c r="O92" s="16" t="s">
        <v>6190</v>
      </c>
      <c r="P92" s="1">
        <v>44655</v>
      </c>
      <c r="Q92">
        <v>559489.97849999997</v>
      </c>
      <c r="R92">
        <v>559489.97849999997</v>
      </c>
      <c r="S92" s="16" t="s">
        <v>6220</v>
      </c>
      <c r="T92" s="16" t="s">
        <v>6238</v>
      </c>
      <c r="U92">
        <v>2022</v>
      </c>
    </row>
    <row r="93" spans="1:21" x14ac:dyDescent="0.35">
      <c r="A93" s="16" t="s">
        <v>271</v>
      </c>
      <c r="B93">
        <v>282574873</v>
      </c>
      <c r="C93">
        <v>54</v>
      </c>
      <c r="D93" s="1">
        <v>24982.5</v>
      </c>
      <c r="E93" s="16" t="s">
        <v>11</v>
      </c>
      <c r="F93" s="16" t="s">
        <v>16</v>
      </c>
      <c r="G93" s="16" t="s">
        <v>13</v>
      </c>
      <c r="H93">
        <v>177175.27900000001</v>
      </c>
      <c r="I93">
        <v>128792.799</v>
      </c>
      <c r="J93" s="16" t="s">
        <v>272</v>
      </c>
      <c r="K93" s="16" t="s">
        <v>6140</v>
      </c>
      <c r="L93">
        <v>916673625</v>
      </c>
      <c r="M93">
        <v>0</v>
      </c>
      <c r="N93" s="16" t="s">
        <v>6187</v>
      </c>
      <c r="O93" s="16" t="s">
        <v>6188</v>
      </c>
      <c r="P93" s="1">
        <v>44469</v>
      </c>
      <c r="Q93">
        <v>48382.48000000001</v>
      </c>
      <c r="R93">
        <v>48382.48000000001</v>
      </c>
      <c r="S93" s="16" t="s">
        <v>6225</v>
      </c>
      <c r="T93" s="16" t="s">
        <v>6239</v>
      </c>
      <c r="U93">
        <v>2021</v>
      </c>
    </row>
    <row r="94" spans="1:21" x14ac:dyDescent="0.35">
      <c r="A94" s="16" t="s">
        <v>273</v>
      </c>
      <c r="B94">
        <v>909028330</v>
      </c>
      <c r="C94">
        <v>17</v>
      </c>
      <c r="D94" s="1">
        <v>38496.75</v>
      </c>
      <c r="E94" s="16" t="s">
        <v>11</v>
      </c>
      <c r="F94" s="16" t="s">
        <v>118</v>
      </c>
      <c r="G94" s="16" t="s">
        <v>13</v>
      </c>
      <c r="H94">
        <v>160279.89120000001</v>
      </c>
      <c r="I94">
        <v>222837.61840000001</v>
      </c>
      <c r="J94" s="16" t="s">
        <v>274</v>
      </c>
      <c r="K94" s="16" t="s">
        <v>6127</v>
      </c>
      <c r="L94">
        <v>2911206408</v>
      </c>
      <c r="M94">
        <v>0</v>
      </c>
      <c r="N94" s="16" t="s">
        <v>6195</v>
      </c>
      <c r="O94" s="16" t="s">
        <v>6191</v>
      </c>
      <c r="P94" s="1">
        <v>44391</v>
      </c>
      <c r="Q94">
        <v>-62557.727199999994</v>
      </c>
      <c r="R94">
        <v>-62557.727199999994</v>
      </c>
      <c r="S94" s="16" t="s">
        <v>6223</v>
      </c>
      <c r="T94" s="16" t="s">
        <v>6242</v>
      </c>
      <c r="U94">
        <v>2021</v>
      </c>
    </row>
    <row r="95" spans="1:21" x14ac:dyDescent="0.35">
      <c r="A95" s="16" t="s">
        <v>275</v>
      </c>
      <c r="B95">
        <v>485008475</v>
      </c>
      <c r="C95">
        <v>50</v>
      </c>
      <c r="D95" s="1">
        <v>26443.5</v>
      </c>
      <c r="E95" s="16" t="s">
        <v>11</v>
      </c>
      <c r="F95" s="16" t="s">
        <v>276</v>
      </c>
      <c r="G95" s="16" t="s">
        <v>13</v>
      </c>
      <c r="H95">
        <v>145886.63070000001</v>
      </c>
      <c r="I95">
        <v>65219.905500000001</v>
      </c>
      <c r="J95" s="16" t="s">
        <v>277</v>
      </c>
      <c r="K95" s="16" t="s">
        <v>6135</v>
      </c>
      <c r="L95">
        <v>943969992</v>
      </c>
      <c r="M95">
        <v>0</v>
      </c>
      <c r="N95" s="16" t="s">
        <v>6195</v>
      </c>
      <c r="O95" s="16" t="s">
        <v>6190</v>
      </c>
      <c r="P95" s="1">
        <v>44494</v>
      </c>
      <c r="Q95">
        <v>80666.725200000015</v>
      </c>
      <c r="R95">
        <v>80666.725200000015</v>
      </c>
      <c r="S95" s="16" t="s">
        <v>6226</v>
      </c>
      <c r="T95" s="16" t="s">
        <v>6239</v>
      </c>
      <c r="U95">
        <v>2021</v>
      </c>
    </row>
    <row r="96" spans="1:21" x14ac:dyDescent="0.35">
      <c r="A96" s="16" t="s">
        <v>278</v>
      </c>
      <c r="B96">
        <v>402211440</v>
      </c>
      <c r="C96">
        <v>37</v>
      </c>
      <c r="D96" s="1">
        <v>31191.75</v>
      </c>
      <c r="E96" s="16" t="s">
        <v>11</v>
      </c>
      <c r="F96" s="16" t="s">
        <v>279</v>
      </c>
      <c r="G96" s="16" t="s">
        <v>13</v>
      </c>
      <c r="H96">
        <v>369235.44790000003</v>
      </c>
      <c r="I96">
        <v>115318.0604</v>
      </c>
      <c r="J96" s="16" t="s">
        <v>280</v>
      </c>
      <c r="K96" s="16" t="s">
        <v>6127</v>
      </c>
      <c r="L96">
        <v>840894678</v>
      </c>
      <c r="M96">
        <v>0</v>
      </c>
      <c r="N96" s="16" t="s">
        <v>6198</v>
      </c>
      <c r="O96" s="16" t="s">
        <v>6191</v>
      </c>
      <c r="P96" s="1">
        <v>44264</v>
      </c>
      <c r="Q96">
        <v>253917.38750000001</v>
      </c>
      <c r="R96">
        <v>253917.38750000001</v>
      </c>
      <c r="S96" s="16" t="s">
        <v>6219</v>
      </c>
      <c r="T96" s="16" t="s">
        <v>6237</v>
      </c>
      <c r="U96">
        <v>2021</v>
      </c>
    </row>
    <row r="97" spans="1:21" x14ac:dyDescent="0.35">
      <c r="A97" s="16" t="s">
        <v>281</v>
      </c>
      <c r="B97">
        <v>100369630</v>
      </c>
      <c r="C97">
        <v>67</v>
      </c>
      <c r="D97" s="1">
        <v>20234.25</v>
      </c>
      <c r="E97" s="16" t="s">
        <v>11</v>
      </c>
      <c r="F97" s="16" t="s">
        <v>282</v>
      </c>
      <c r="G97" s="16" t="s">
        <v>13</v>
      </c>
      <c r="H97">
        <v>884874.66440000001</v>
      </c>
      <c r="I97">
        <v>133071.5361</v>
      </c>
      <c r="J97" s="16" t="s">
        <v>283</v>
      </c>
      <c r="K97" s="16" t="s">
        <v>6131</v>
      </c>
      <c r="L97">
        <v>9107175</v>
      </c>
      <c r="M97">
        <v>0</v>
      </c>
      <c r="N97" s="16" t="s">
        <v>6187</v>
      </c>
      <c r="O97" s="16" t="s">
        <v>6188</v>
      </c>
      <c r="P97" s="1">
        <v>44597</v>
      </c>
      <c r="Q97">
        <v>751803.12829999998</v>
      </c>
      <c r="R97">
        <v>766839.19086600002</v>
      </c>
      <c r="S97" s="16" t="s">
        <v>6218</v>
      </c>
      <c r="T97" s="16" t="s">
        <v>6240</v>
      </c>
      <c r="U97">
        <v>2022</v>
      </c>
    </row>
    <row r="98" spans="1:21" x14ac:dyDescent="0.35">
      <c r="A98" s="16" t="s">
        <v>284</v>
      </c>
      <c r="B98">
        <v>328266044</v>
      </c>
      <c r="C98">
        <v>46</v>
      </c>
      <c r="D98" s="1">
        <v>27904.5</v>
      </c>
      <c r="E98" s="16" t="s">
        <v>11</v>
      </c>
      <c r="F98" s="16" t="s">
        <v>285</v>
      </c>
      <c r="G98" s="16" t="s">
        <v>13</v>
      </c>
      <c r="H98">
        <v>147773.07459999999</v>
      </c>
      <c r="I98">
        <v>70516.2742</v>
      </c>
      <c r="J98" s="16" t="s">
        <v>286</v>
      </c>
      <c r="K98" s="16" t="s">
        <v>6133</v>
      </c>
      <c r="L98">
        <v>3231967002</v>
      </c>
      <c r="M98">
        <v>0</v>
      </c>
      <c r="N98" s="16" t="s">
        <v>6195</v>
      </c>
      <c r="O98" s="16" t="s">
        <v>6191</v>
      </c>
      <c r="P98" s="1">
        <v>44357</v>
      </c>
      <c r="Q98">
        <v>77256.800399999993</v>
      </c>
      <c r="R98">
        <v>77256.800399999993</v>
      </c>
      <c r="S98" s="16" t="s">
        <v>6222</v>
      </c>
      <c r="T98" s="16" t="s">
        <v>6238</v>
      </c>
      <c r="U98">
        <v>2021</v>
      </c>
    </row>
    <row r="99" spans="1:21" x14ac:dyDescent="0.35">
      <c r="A99" s="16" t="s">
        <v>287</v>
      </c>
      <c r="B99">
        <v>11130133</v>
      </c>
      <c r="C99">
        <v>45</v>
      </c>
      <c r="D99" s="1">
        <v>28269.75</v>
      </c>
      <c r="E99" s="16" t="s">
        <v>11</v>
      </c>
      <c r="F99" s="16" t="s">
        <v>69</v>
      </c>
      <c r="G99" s="16" t="s">
        <v>13</v>
      </c>
      <c r="H99">
        <v>751406.77439999999</v>
      </c>
      <c r="I99">
        <v>126486.807</v>
      </c>
      <c r="J99" s="16" t="s">
        <v>288</v>
      </c>
      <c r="K99" s="16" t="s">
        <v>6131</v>
      </c>
      <c r="L99">
        <v>2052252384</v>
      </c>
      <c r="M99">
        <v>0</v>
      </c>
      <c r="N99" s="16" t="s">
        <v>6187</v>
      </c>
      <c r="O99" s="16" t="s">
        <v>6190</v>
      </c>
      <c r="P99" s="1">
        <v>44406</v>
      </c>
      <c r="Q99">
        <v>624919.96739999996</v>
      </c>
      <c r="R99">
        <v>637418.36674800003</v>
      </c>
      <c r="S99" s="16" t="s">
        <v>6223</v>
      </c>
      <c r="T99" s="16" t="s">
        <v>6238</v>
      </c>
      <c r="U99">
        <v>2021</v>
      </c>
    </row>
    <row r="100" spans="1:21" x14ac:dyDescent="0.35">
      <c r="A100" s="16" t="s">
        <v>289</v>
      </c>
      <c r="B100">
        <v>309507070</v>
      </c>
      <c r="C100">
        <v>20</v>
      </c>
      <c r="D100" s="1">
        <v>37401</v>
      </c>
      <c r="E100" s="16" t="s">
        <v>11</v>
      </c>
      <c r="F100" s="16" t="s">
        <v>290</v>
      </c>
      <c r="G100" s="16" t="s">
        <v>13</v>
      </c>
      <c r="H100">
        <v>1564149.2762</v>
      </c>
      <c r="I100">
        <v>759609.6753</v>
      </c>
      <c r="J100" s="16" t="s">
        <v>291</v>
      </c>
      <c r="K100" s="16" t="s">
        <v>6133</v>
      </c>
      <c r="L100">
        <v>1131694802</v>
      </c>
      <c r="M100">
        <v>0</v>
      </c>
      <c r="N100" s="16" t="s">
        <v>6198</v>
      </c>
      <c r="O100" s="16" t="s">
        <v>6191</v>
      </c>
      <c r="P100" s="1">
        <v>44663</v>
      </c>
      <c r="Q100">
        <v>804539.60089999996</v>
      </c>
      <c r="R100">
        <v>804539.60089999996</v>
      </c>
      <c r="S100" s="16" t="s">
        <v>6220</v>
      </c>
      <c r="T100" s="16" t="s">
        <v>6236</v>
      </c>
      <c r="U100">
        <v>2022</v>
      </c>
    </row>
    <row r="101" spans="1:21" x14ac:dyDescent="0.35">
      <c r="A101" s="16" t="s">
        <v>292</v>
      </c>
      <c r="B101">
        <v>375593872</v>
      </c>
      <c r="C101">
        <v>59</v>
      </c>
      <c r="D101" s="1">
        <v>23156.25</v>
      </c>
      <c r="E101" s="16" t="s">
        <v>11</v>
      </c>
      <c r="F101" s="16" t="s">
        <v>293</v>
      </c>
      <c r="G101" s="16" t="s">
        <v>13</v>
      </c>
      <c r="H101">
        <v>1199695.6691000001</v>
      </c>
      <c r="I101">
        <v>339262.77529999998</v>
      </c>
      <c r="J101" s="16" t="s">
        <v>294</v>
      </c>
      <c r="K101" s="16" t="s">
        <v>6135</v>
      </c>
      <c r="L101">
        <v>884924508</v>
      </c>
      <c r="M101">
        <v>0</v>
      </c>
      <c r="N101" s="16" t="s">
        <v>6187</v>
      </c>
      <c r="O101" s="16" t="s">
        <v>6190</v>
      </c>
      <c r="P101" s="1">
        <v>44374</v>
      </c>
      <c r="Q101">
        <v>860432.89380000008</v>
      </c>
      <c r="R101">
        <v>860432.89380000008</v>
      </c>
      <c r="S101" s="16" t="s">
        <v>6222</v>
      </c>
      <c r="T101" s="16" t="s">
        <v>6239</v>
      </c>
      <c r="U101">
        <v>2021</v>
      </c>
    </row>
    <row r="102" spans="1:21" x14ac:dyDescent="0.35">
      <c r="A102" s="16" t="s">
        <v>295</v>
      </c>
      <c r="B102">
        <v>684646968</v>
      </c>
      <c r="C102">
        <v>24</v>
      </c>
      <c r="D102" s="1">
        <v>35940</v>
      </c>
      <c r="E102" s="16" t="s">
        <v>11</v>
      </c>
      <c r="F102" s="16" t="s">
        <v>16</v>
      </c>
      <c r="G102" s="16" t="s">
        <v>13</v>
      </c>
      <c r="H102">
        <v>33252.224099999999</v>
      </c>
      <c r="I102">
        <v>36857.465199999999</v>
      </c>
      <c r="J102" s="16" t="s">
        <v>296</v>
      </c>
      <c r="K102" s="16" t="s">
        <v>6135</v>
      </c>
      <c r="L102">
        <v>1576403136</v>
      </c>
      <c r="M102">
        <v>0</v>
      </c>
      <c r="N102" s="16" t="s">
        <v>6187</v>
      </c>
      <c r="O102" s="16" t="s">
        <v>6188</v>
      </c>
      <c r="P102" s="1">
        <v>44239</v>
      </c>
      <c r="Q102">
        <v>-3605.2410999999993</v>
      </c>
      <c r="R102">
        <v>-3605.2410999999993</v>
      </c>
      <c r="S102" s="16" t="s">
        <v>6218</v>
      </c>
      <c r="T102" s="16" t="s">
        <v>6236</v>
      </c>
      <c r="U102">
        <v>2021</v>
      </c>
    </row>
    <row r="103" spans="1:21" x14ac:dyDescent="0.35">
      <c r="A103" s="16" t="s">
        <v>297</v>
      </c>
      <c r="B103">
        <v>242755293</v>
      </c>
      <c r="C103">
        <v>85</v>
      </c>
      <c r="D103" s="1">
        <v>13659.75</v>
      </c>
      <c r="E103" s="16" t="s">
        <v>11</v>
      </c>
      <c r="F103" s="16" t="s">
        <v>293</v>
      </c>
      <c r="G103" s="16" t="s">
        <v>13</v>
      </c>
      <c r="H103">
        <v>372344.35499999998</v>
      </c>
      <c r="I103">
        <v>129973.00290000001</v>
      </c>
      <c r="J103" s="16" t="s">
        <v>298</v>
      </c>
      <c r="K103" s="16" t="s">
        <v>6131</v>
      </c>
      <c r="L103">
        <v>1010469852</v>
      </c>
      <c r="M103">
        <v>0</v>
      </c>
      <c r="N103" s="16" t="s">
        <v>6187</v>
      </c>
      <c r="O103" s="16" t="s">
        <v>6188</v>
      </c>
      <c r="P103" s="1">
        <v>44660</v>
      </c>
      <c r="Q103">
        <v>242371.35209999996</v>
      </c>
      <c r="R103">
        <v>242371.35209999996</v>
      </c>
      <c r="S103" s="16" t="s">
        <v>6220</v>
      </c>
      <c r="T103" s="16" t="s">
        <v>6241</v>
      </c>
      <c r="U103">
        <v>2022</v>
      </c>
    </row>
    <row r="104" spans="1:21" x14ac:dyDescent="0.35">
      <c r="A104" s="16" t="s">
        <v>299</v>
      </c>
      <c r="B104">
        <v>296925350</v>
      </c>
      <c r="C104">
        <v>51</v>
      </c>
      <c r="D104" s="1">
        <v>26078.25</v>
      </c>
      <c r="E104" s="16" t="s">
        <v>11</v>
      </c>
      <c r="F104" s="16" t="s">
        <v>300</v>
      </c>
      <c r="G104" s="16" t="s">
        <v>13</v>
      </c>
      <c r="H104">
        <v>92375.972299999994</v>
      </c>
      <c r="I104">
        <v>38322.831899999997</v>
      </c>
      <c r="J104" s="16" t="s">
        <v>301</v>
      </c>
      <c r="K104" s="16" t="s">
        <v>6131</v>
      </c>
      <c r="L104">
        <v>1464495984</v>
      </c>
      <c r="M104">
        <v>0</v>
      </c>
      <c r="N104" s="16" t="s">
        <v>6187</v>
      </c>
      <c r="O104" s="16" t="s">
        <v>6188</v>
      </c>
      <c r="P104" s="1">
        <v>44374</v>
      </c>
      <c r="Q104">
        <v>54053.140399999997</v>
      </c>
      <c r="R104">
        <v>54053.140399999997</v>
      </c>
      <c r="S104" s="16" t="s">
        <v>6222</v>
      </c>
      <c r="T104" s="16" t="s">
        <v>6239</v>
      </c>
      <c r="U104">
        <v>2021</v>
      </c>
    </row>
    <row r="105" spans="1:21" x14ac:dyDescent="0.35">
      <c r="A105" s="16" t="s">
        <v>302</v>
      </c>
      <c r="B105">
        <v>158218396</v>
      </c>
      <c r="C105">
        <v>36</v>
      </c>
      <c r="D105" s="1">
        <v>31557</v>
      </c>
      <c r="E105" s="16" t="s">
        <v>11</v>
      </c>
      <c r="F105" s="16" t="s">
        <v>232</v>
      </c>
      <c r="G105" s="16" t="s">
        <v>13</v>
      </c>
      <c r="H105">
        <v>302540.59629999998</v>
      </c>
      <c r="I105">
        <v>153748.94399999999</v>
      </c>
      <c r="J105" s="16" t="s">
        <v>303</v>
      </c>
      <c r="K105" s="16" t="s">
        <v>6135</v>
      </c>
      <c r="L105">
        <v>1099968213</v>
      </c>
      <c r="M105">
        <v>0</v>
      </c>
      <c r="N105" s="16" t="s">
        <v>6196</v>
      </c>
      <c r="O105" s="16" t="s">
        <v>6199</v>
      </c>
      <c r="P105" s="1">
        <v>44344</v>
      </c>
      <c r="Q105">
        <v>148791.65229999999</v>
      </c>
      <c r="R105">
        <v>148791.65229999999</v>
      </c>
      <c r="S105" s="16" t="s">
        <v>6221</v>
      </c>
      <c r="T105" s="16" t="s">
        <v>6237</v>
      </c>
      <c r="U105">
        <v>2021</v>
      </c>
    </row>
    <row r="106" spans="1:21" x14ac:dyDescent="0.35">
      <c r="A106" s="16" t="s">
        <v>304</v>
      </c>
      <c r="B106">
        <v>62940595</v>
      </c>
      <c r="C106">
        <v>76</v>
      </c>
      <c r="D106" s="1">
        <v>16947</v>
      </c>
      <c r="E106" s="16" t="s">
        <v>11</v>
      </c>
      <c r="F106" s="16" t="s">
        <v>25</v>
      </c>
      <c r="G106" s="16" t="s">
        <v>13</v>
      </c>
      <c r="H106">
        <v>136205.18549999999</v>
      </c>
      <c r="I106">
        <v>134989.06779999999</v>
      </c>
      <c r="J106" s="16" t="s">
        <v>305</v>
      </c>
      <c r="K106" s="16" t="s">
        <v>6140</v>
      </c>
      <c r="L106">
        <v>128955645</v>
      </c>
      <c r="M106">
        <v>7467446735</v>
      </c>
      <c r="N106" s="16" t="s">
        <v>6192</v>
      </c>
      <c r="O106" s="16" t="s">
        <v>6188</v>
      </c>
      <c r="P106" s="1">
        <v>44567</v>
      </c>
      <c r="Q106">
        <v>1216.1177000000025</v>
      </c>
      <c r="R106">
        <v>1216.1177000000025</v>
      </c>
      <c r="S106" s="16" t="s">
        <v>6217</v>
      </c>
      <c r="T106" s="16" t="s">
        <v>6241</v>
      </c>
      <c r="U106">
        <v>2022</v>
      </c>
    </row>
    <row r="107" spans="1:21" x14ac:dyDescent="0.35">
      <c r="A107" s="16" t="s">
        <v>306</v>
      </c>
      <c r="B107">
        <v>29321473</v>
      </c>
      <c r="C107">
        <v>46</v>
      </c>
      <c r="D107" s="1">
        <v>27904.5</v>
      </c>
      <c r="E107" s="16" t="s">
        <v>11</v>
      </c>
      <c r="F107" s="16" t="s">
        <v>307</v>
      </c>
      <c r="G107" s="16" t="s">
        <v>13</v>
      </c>
      <c r="H107">
        <v>811487.48659999995</v>
      </c>
      <c r="I107">
        <v>205126.0036</v>
      </c>
      <c r="J107" s="16" t="s">
        <v>308</v>
      </c>
      <c r="K107" s="16" t="s">
        <v>6131</v>
      </c>
      <c r="L107">
        <v>15833775</v>
      </c>
      <c r="M107">
        <v>0</v>
      </c>
      <c r="N107" s="16" t="s">
        <v>6195</v>
      </c>
      <c r="O107" s="16" t="s">
        <v>6191</v>
      </c>
      <c r="P107" s="1">
        <v>44582</v>
      </c>
      <c r="Q107">
        <v>606361.48300000001</v>
      </c>
      <c r="R107">
        <v>618488.71265999996</v>
      </c>
      <c r="S107" s="16" t="s">
        <v>6217</v>
      </c>
      <c r="T107" s="16" t="s">
        <v>6238</v>
      </c>
      <c r="U107">
        <v>2022</v>
      </c>
    </row>
    <row r="108" spans="1:21" x14ac:dyDescent="0.35">
      <c r="A108" s="16" t="s">
        <v>309</v>
      </c>
      <c r="B108">
        <v>587004640</v>
      </c>
      <c r="C108">
        <v>33</v>
      </c>
      <c r="D108" s="1">
        <v>32652.75</v>
      </c>
      <c r="E108" s="16" t="s">
        <v>11</v>
      </c>
      <c r="F108" s="16" t="s">
        <v>124</v>
      </c>
      <c r="G108" s="16" t="s">
        <v>13</v>
      </c>
      <c r="H108">
        <v>1937545.9424999999</v>
      </c>
      <c r="I108">
        <v>564090.08010000002</v>
      </c>
      <c r="J108" s="16" t="s">
        <v>310</v>
      </c>
      <c r="K108" s="16" t="s">
        <v>6135</v>
      </c>
      <c r="L108">
        <v>4749089751</v>
      </c>
      <c r="M108">
        <v>0</v>
      </c>
      <c r="N108" s="16" t="s">
        <v>6195</v>
      </c>
      <c r="O108" s="16" t="s">
        <v>6190</v>
      </c>
      <c r="P108" s="1">
        <v>44537</v>
      </c>
      <c r="Q108">
        <v>1373455.8624</v>
      </c>
      <c r="R108">
        <v>1373455.8624</v>
      </c>
      <c r="S108" s="16" t="s">
        <v>6228</v>
      </c>
      <c r="T108" s="16" t="s">
        <v>6237</v>
      </c>
      <c r="U108">
        <v>2021</v>
      </c>
    </row>
    <row r="109" spans="1:21" x14ac:dyDescent="0.35">
      <c r="A109" s="16" t="s">
        <v>311</v>
      </c>
      <c r="B109">
        <v>36336429</v>
      </c>
      <c r="C109">
        <v>82</v>
      </c>
      <c r="D109" s="1">
        <v>14755.5</v>
      </c>
      <c r="E109" s="16" t="s">
        <v>11</v>
      </c>
      <c r="F109" s="16" t="s">
        <v>312</v>
      </c>
      <c r="G109" s="16" t="s">
        <v>13</v>
      </c>
      <c r="H109">
        <v>192492.01060000001</v>
      </c>
      <c r="I109">
        <v>103395.7086</v>
      </c>
      <c r="J109" s="16" t="s">
        <v>313</v>
      </c>
      <c r="K109" s="16" t="s">
        <v>6127</v>
      </c>
      <c r="L109">
        <v>50226875</v>
      </c>
      <c r="M109">
        <v>0</v>
      </c>
      <c r="N109" s="16" t="s">
        <v>6198</v>
      </c>
      <c r="O109" s="16" t="s">
        <v>6191</v>
      </c>
      <c r="P109" s="1">
        <v>44568</v>
      </c>
      <c r="Q109">
        <v>89096.302000000011</v>
      </c>
      <c r="R109">
        <v>89096.302000000011</v>
      </c>
      <c r="S109" s="16" t="s">
        <v>6217</v>
      </c>
      <c r="T109" s="16" t="s">
        <v>6241</v>
      </c>
      <c r="U109">
        <v>2022</v>
      </c>
    </row>
    <row r="110" spans="1:21" x14ac:dyDescent="0.35">
      <c r="A110" s="16" t="s">
        <v>314</v>
      </c>
      <c r="B110">
        <v>428368106</v>
      </c>
      <c r="C110">
        <v>51</v>
      </c>
      <c r="D110" s="1">
        <v>26078.25</v>
      </c>
      <c r="E110" s="16" t="s">
        <v>11</v>
      </c>
      <c r="F110" s="16" t="s">
        <v>315</v>
      </c>
      <c r="G110" s="16" t="s">
        <v>13</v>
      </c>
      <c r="H110">
        <v>1157818.6137999999</v>
      </c>
      <c r="I110">
        <v>263725.35090000002</v>
      </c>
      <c r="J110" s="16" t="s">
        <v>316</v>
      </c>
      <c r="K110" s="16" t="s">
        <v>6135</v>
      </c>
      <c r="L110">
        <v>24661584</v>
      </c>
      <c r="M110">
        <v>62218188</v>
      </c>
      <c r="N110" s="16" t="s">
        <v>6192</v>
      </c>
      <c r="O110" s="16" t="s">
        <v>6193</v>
      </c>
      <c r="P110" s="1">
        <v>44626</v>
      </c>
      <c r="Q110">
        <v>894093.26289999997</v>
      </c>
      <c r="R110">
        <v>894093.26289999997</v>
      </c>
      <c r="S110" s="16" t="s">
        <v>6219</v>
      </c>
      <c r="T110" s="16" t="s">
        <v>6239</v>
      </c>
      <c r="U110">
        <v>2022</v>
      </c>
    </row>
    <row r="111" spans="1:21" x14ac:dyDescent="0.35">
      <c r="A111" s="16" t="s">
        <v>317</v>
      </c>
      <c r="B111">
        <v>580182767</v>
      </c>
      <c r="C111">
        <v>31</v>
      </c>
      <c r="D111" s="1">
        <v>33383.25</v>
      </c>
      <c r="E111" s="16" t="s">
        <v>11</v>
      </c>
      <c r="F111" s="16" t="s">
        <v>81</v>
      </c>
      <c r="G111" s="16" t="s">
        <v>13</v>
      </c>
      <c r="H111">
        <v>95583.926600000006</v>
      </c>
      <c r="I111">
        <v>34086.809300000001</v>
      </c>
      <c r="J111" s="16" t="s">
        <v>318</v>
      </c>
      <c r="K111" s="16" t="s">
        <v>6131</v>
      </c>
      <c r="L111">
        <v>166230048</v>
      </c>
      <c r="M111">
        <v>0</v>
      </c>
      <c r="N111" s="16" t="s">
        <v>6195</v>
      </c>
      <c r="O111" s="16" t="s">
        <v>6190</v>
      </c>
      <c r="P111" s="1">
        <v>44458</v>
      </c>
      <c r="Q111">
        <v>61497.117300000005</v>
      </c>
      <c r="R111">
        <v>61497.117300000005</v>
      </c>
      <c r="S111" s="16" t="s">
        <v>6225</v>
      </c>
      <c r="T111" s="16" t="s">
        <v>6237</v>
      </c>
      <c r="U111">
        <v>2021</v>
      </c>
    </row>
    <row r="112" spans="1:21" x14ac:dyDescent="0.35">
      <c r="A112" s="16" t="s">
        <v>319</v>
      </c>
      <c r="B112">
        <v>476051557</v>
      </c>
      <c r="C112">
        <v>17</v>
      </c>
      <c r="D112" s="1">
        <v>38496.75</v>
      </c>
      <c r="E112" s="16" t="s">
        <v>11</v>
      </c>
      <c r="F112" s="16" t="s">
        <v>320</v>
      </c>
      <c r="G112" s="16" t="s">
        <v>13</v>
      </c>
      <c r="H112">
        <v>3498983.5485999999</v>
      </c>
      <c r="I112">
        <v>986230.74230000004</v>
      </c>
      <c r="J112" s="16" t="s">
        <v>321</v>
      </c>
      <c r="K112" s="16" t="s">
        <v>6135</v>
      </c>
      <c r="L112">
        <v>1890741909</v>
      </c>
      <c r="M112">
        <v>0</v>
      </c>
      <c r="N112" s="16" t="s">
        <v>6198</v>
      </c>
      <c r="O112" s="16" t="s">
        <v>6191</v>
      </c>
      <c r="P112" s="1">
        <v>44566</v>
      </c>
      <c r="Q112">
        <v>2512752.8062999998</v>
      </c>
      <c r="R112">
        <v>2512752.8062999998</v>
      </c>
      <c r="S112" s="16" t="s">
        <v>6217</v>
      </c>
      <c r="T112" s="16" t="s">
        <v>6242</v>
      </c>
      <c r="U112">
        <v>2022</v>
      </c>
    </row>
    <row r="113" spans="1:21" x14ac:dyDescent="0.35">
      <c r="A113" s="16" t="s">
        <v>322</v>
      </c>
      <c r="B113">
        <v>546891496</v>
      </c>
      <c r="C113">
        <v>65</v>
      </c>
      <c r="D113" s="1">
        <v>20964.75</v>
      </c>
      <c r="E113" s="16" t="s">
        <v>11</v>
      </c>
      <c r="F113" s="16" t="s">
        <v>323</v>
      </c>
      <c r="G113" s="16" t="s">
        <v>13</v>
      </c>
      <c r="H113">
        <v>22023.9097</v>
      </c>
      <c r="I113">
        <v>22627.623899999999</v>
      </c>
      <c r="J113" s="16" t="s">
        <v>324</v>
      </c>
      <c r="K113" s="16" t="s">
        <v>6135</v>
      </c>
      <c r="L113">
        <v>2834185788</v>
      </c>
      <c r="M113">
        <v>0</v>
      </c>
      <c r="N113" s="16" t="s">
        <v>6195</v>
      </c>
      <c r="O113" s="16" t="s">
        <v>6191</v>
      </c>
      <c r="P113" s="1">
        <v>44617</v>
      </c>
      <c r="Q113">
        <v>-603.71419999999853</v>
      </c>
      <c r="R113">
        <v>-603.71419999999853</v>
      </c>
      <c r="S113" s="16" t="s">
        <v>6218</v>
      </c>
      <c r="T113" s="16" t="s">
        <v>6240</v>
      </c>
      <c r="U113">
        <v>2022</v>
      </c>
    </row>
    <row r="114" spans="1:21" x14ac:dyDescent="0.35">
      <c r="A114" s="16" t="s">
        <v>325</v>
      </c>
      <c r="B114">
        <v>424349749</v>
      </c>
      <c r="C114">
        <v>79</v>
      </c>
      <c r="D114" s="1">
        <v>15851.25</v>
      </c>
      <c r="E114" s="16" t="s">
        <v>11</v>
      </c>
      <c r="F114" s="16" t="s">
        <v>326</v>
      </c>
      <c r="G114" s="16" t="s">
        <v>13</v>
      </c>
      <c r="H114">
        <v>532750.14040000003</v>
      </c>
      <c r="I114">
        <v>260897.49830000001</v>
      </c>
      <c r="J114" s="16" t="s">
        <v>327</v>
      </c>
      <c r="K114" s="16" t="s">
        <v>6131</v>
      </c>
      <c r="L114">
        <v>1579867328</v>
      </c>
      <c r="M114">
        <v>0</v>
      </c>
      <c r="N114" s="16" t="s">
        <v>6196</v>
      </c>
      <c r="O114" s="16" t="s">
        <v>6200</v>
      </c>
      <c r="P114" s="1">
        <v>44515</v>
      </c>
      <c r="Q114">
        <v>271852.64210000006</v>
      </c>
      <c r="R114">
        <v>271852.64210000006</v>
      </c>
      <c r="S114" s="16" t="s">
        <v>6227</v>
      </c>
      <c r="T114" s="16" t="s">
        <v>6241</v>
      </c>
      <c r="U114">
        <v>2021</v>
      </c>
    </row>
    <row r="115" spans="1:21" x14ac:dyDescent="0.35">
      <c r="A115" s="16" t="s">
        <v>328</v>
      </c>
      <c r="B115">
        <v>261147852</v>
      </c>
      <c r="C115">
        <v>58</v>
      </c>
      <c r="D115" s="1">
        <v>23521.5</v>
      </c>
      <c r="E115" s="16" t="s">
        <v>11</v>
      </c>
      <c r="F115" s="16" t="s">
        <v>205</v>
      </c>
      <c r="G115" s="16" t="s">
        <v>13</v>
      </c>
      <c r="H115">
        <v>547459.73620000004</v>
      </c>
      <c r="I115">
        <v>42985.727400000003</v>
      </c>
      <c r="J115" s="16" t="s">
        <v>329</v>
      </c>
      <c r="K115" s="16" t="s">
        <v>6135</v>
      </c>
      <c r="L115">
        <v>1080607644</v>
      </c>
      <c r="M115">
        <v>4093709004</v>
      </c>
      <c r="N115" s="16" t="s">
        <v>6195</v>
      </c>
      <c r="O115" s="16" t="s">
        <v>6190</v>
      </c>
      <c r="P115" s="1">
        <v>44389</v>
      </c>
      <c r="Q115">
        <v>504474.00880000007</v>
      </c>
      <c r="R115">
        <v>504474.00880000007</v>
      </c>
      <c r="S115" s="16" t="s">
        <v>6223</v>
      </c>
      <c r="T115" s="16" t="s">
        <v>6239</v>
      </c>
      <c r="U115">
        <v>2021</v>
      </c>
    </row>
    <row r="116" spans="1:21" x14ac:dyDescent="0.35">
      <c r="A116" s="16" t="s">
        <v>330</v>
      </c>
      <c r="B116">
        <v>721820655</v>
      </c>
      <c r="C116">
        <v>19</v>
      </c>
      <c r="D116" s="1">
        <v>37766.25</v>
      </c>
      <c r="E116" s="16" t="s">
        <v>11</v>
      </c>
      <c r="F116" s="16" t="s">
        <v>331</v>
      </c>
      <c r="G116" s="16" t="s">
        <v>13</v>
      </c>
      <c r="H116">
        <v>2588381.0970999999</v>
      </c>
      <c r="I116">
        <v>320561.04359999998</v>
      </c>
      <c r="J116" s="16" t="s">
        <v>332</v>
      </c>
      <c r="K116" s="16" t="s">
        <v>6135</v>
      </c>
      <c r="L116">
        <v>47726442</v>
      </c>
      <c r="M116">
        <v>0</v>
      </c>
      <c r="N116" s="16" t="s">
        <v>6196</v>
      </c>
      <c r="O116" s="16" t="s">
        <v>6188</v>
      </c>
      <c r="P116" s="1">
        <v>44483</v>
      </c>
      <c r="Q116">
        <v>2267820.0534999999</v>
      </c>
      <c r="R116">
        <v>2267820.0534999999</v>
      </c>
      <c r="S116" s="16" t="s">
        <v>6226</v>
      </c>
      <c r="T116" s="16" t="s">
        <v>6242</v>
      </c>
      <c r="U116">
        <v>2021</v>
      </c>
    </row>
    <row r="117" spans="1:21" x14ac:dyDescent="0.35">
      <c r="A117" s="16" t="s">
        <v>333</v>
      </c>
      <c r="B117">
        <v>568655976</v>
      </c>
      <c r="C117">
        <v>82</v>
      </c>
      <c r="D117" s="1">
        <v>14755.5</v>
      </c>
      <c r="E117" s="16" t="s">
        <v>11</v>
      </c>
      <c r="F117" s="16" t="s">
        <v>42</v>
      </c>
      <c r="G117" s="16" t="s">
        <v>13</v>
      </c>
      <c r="H117">
        <v>840089.65</v>
      </c>
      <c r="I117">
        <v>266617.92580000003</v>
      </c>
      <c r="J117" s="16" t="s">
        <v>334</v>
      </c>
      <c r="K117" s="16" t="s">
        <v>6131</v>
      </c>
      <c r="L117">
        <v>615729324</v>
      </c>
      <c r="M117">
        <v>0</v>
      </c>
      <c r="N117" s="16" t="s">
        <v>6198</v>
      </c>
      <c r="O117" s="16" t="s">
        <v>6191</v>
      </c>
      <c r="P117" s="1">
        <v>44460</v>
      </c>
      <c r="Q117">
        <v>573471.72420000006</v>
      </c>
      <c r="R117">
        <v>584941.15868400002</v>
      </c>
      <c r="S117" s="16" t="s">
        <v>6225</v>
      </c>
      <c r="T117" s="16" t="s">
        <v>6241</v>
      </c>
      <c r="U117">
        <v>2021</v>
      </c>
    </row>
    <row r="118" spans="1:21" x14ac:dyDescent="0.35">
      <c r="A118" s="16" t="s">
        <v>335</v>
      </c>
      <c r="B118">
        <v>211513274</v>
      </c>
      <c r="C118">
        <v>56</v>
      </c>
      <c r="D118" s="1">
        <v>24252</v>
      </c>
      <c r="E118" s="16" t="s">
        <v>11</v>
      </c>
      <c r="F118" s="16" t="s">
        <v>144</v>
      </c>
      <c r="G118" s="16" t="s">
        <v>13</v>
      </c>
      <c r="H118">
        <v>341386.34299999999</v>
      </c>
      <c r="I118">
        <v>157911.03169999999</v>
      </c>
      <c r="J118" s="16" t="s">
        <v>336</v>
      </c>
      <c r="K118" s="16" t="s">
        <v>6135</v>
      </c>
      <c r="L118">
        <v>3191953812</v>
      </c>
      <c r="M118">
        <v>0</v>
      </c>
      <c r="N118" s="16" t="s">
        <v>6187</v>
      </c>
      <c r="O118" s="16" t="s">
        <v>6190</v>
      </c>
      <c r="P118" s="1">
        <v>44422</v>
      </c>
      <c r="Q118">
        <v>183475.3113</v>
      </c>
      <c r="R118">
        <v>183475.3113</v>
      </c>
      <c r="S118" s="16" t="s">
        <v>6224</v>
      </c>
      <c r="T118" s="16" t="s">
        <v>6239</v>
      </c>
      <c r="U118">
        <v>2021</v>
      </c>
    </row>
    <row r="119" spans="1:21" x14ac:dyDescent="0.35">
      <c r="A119" s="16" t="s">
        <v>337</v>
      </c>
      <c r="B119">
        <v>273323924</v>
      </c>
      <c r="C119">
        <v>73</v>
      </c>
      <c r="D119" s="1">
        <v>18042.75</v>
      </c>
      <c r="E119" s="16" t="s">
        <v>11</v>
      </c>
      <c r="F119" s="16" t="s">
        <v>338</v>
      </c>
      <c r="G119" s="16" t="s">
        <v>13</v>
      </c>
      <c r="H119">
        <v>749007.94420000003</v>
      </c>
      <c r="I119">
        <v>513425.23499999999</v>
      </c>
      <c r="J119" s="16" t="s">
        <v>339</v>
      </c>
      <c r="K119" s="16" t="s">
        <v>6131</v>
      </c>
      <c r="L119">
        <v>524335248</v>
      </c>
      <c r="M119">
        <v>0</v>
      </c>
      <c r="N119" s="16" t="s">
        <v>6196</v>
      </c>
      <c r="O119" s="16" t="s">
        <v>6188</v>
      </c>
      <c r="P119" s="1">
        <v>44478</v>
      </c>
      <c r="Q119">
        <v>235582.70920000004</v>
      </c>
      <c r="R119">
        <v>235582.70920000004</v>
      </c>
      <c r="S119" s="16" t="s">
        <v>6226</v>
      </c>
      <c r="T119" s="16" t="s">
        <v>6241</v>
      </c>
      <c r="U119">
        <v>2021</v>
      </c>
    </row>
    <row r="120" spans="1:21" x14ac:dyDescent="0.35">
      <c r="A120" s="16" t="s">
        <v>340</v>
      </c>
      <c r="B120">
        <v>120818084</v>
      </c>
      <c r="C120">
        <v>34</v>
      </c>
      <c r="D120" s="1">
        <v>32287.5</v>
      </c>
      <c r="E120" s="16" t="s">
        <v>11</v>
      </c>
      <c r="F120" s="16" t="s">
        <v>341</v>
      </c>
      <c r="G120" s="16" t="s">
        <v>13</v>
      </c>
      <c r="H120">
        <v>868648.41630000004</v>
      </c>
      <c r="I120">
        <v>304418.81719999999</v>
      </c>
      <c r="J120" s="16" t="s">
        <v>342</v>
      </c>
      <c r="K120" s="16" t="s">
        <v>6129</v>
      </c>
      <c r="L120">
        <v>1497064608</v>
      </c>
      <c r="M120">
        <v>0</v>
      </c>
      <c r="N120" s="16" t="s">
        <v>6196</v>
      </c>
      <c r="O120" s="16" t="s">
        <v>6199</v>
      </c>
      <c r="P120" s="1">
        <v>44589</v>
      </c>
      <c r="Q120">
        <v>564229.59909999999</v>
      </c>
      <c r="R120">
        <v>564229.59909999999</v>
      </c>
      <c r="S120" s="16" t="s">
        <v>6217</v>
      </c>
      <c r="T120" s="16" t="s">
        <v>6237</v>
      </c>
      <c r="U120">
        <v>2022</v>
      </c>
    </row>
    <row r="121" spans="1:21" x14ac:dyDescent="0.35">
      <c r="A121" s="16" t="s">
        <v>343</v>
      </c>
      <c r="B121">
        <v>716391841</v>
      </c>
      <c r="C121">
        <v>25</v>
      </c>
      <c r="D121" s="1">
        <v>35574.75</v>
      </c>
      <c r="E121" s="16" t="s">
        <v>11</v>
      </c>
      <c r="F121" s="16" t="s">
        <v>344</v>
      </c>
      <c r="G121" s="16" t="s">
        <v>13</v>
      </c>
      <c r="H121">
        <v>724809.52919999999</v>
      </c>
      <c r="I121">
        <v>353534.71789999999</v>
      </c>
      <c r="J121" s="16" t="s">
        <v>345</v>
      </c>
      <c r="K121" s="16" t="s">
        <v>6129</v>
      </c>
      <c r="L121">
        <v>697572844</v>
      </c>
      <c r="M121">
        <v>0</v>
      </c>
      <c r="N121" s="16" t="s">
        <v>6198</v>
      </c>
      <c r="O121" s="16" t="s">
        <v>6201</v>
      </c>
      <c r="P121" s="1">
        <v>44629</v>
      </c>
      <c r="Q121">
        <v>371274.8113</v>
      </c>
      <c r="R121">
        <v>371274.8113</v>
      </c>
      <c r="S121" s="16" t="s">
        <v>6219</v>
      </c>
      <c r="T121" s="16" t="s">
        <v>6236</v>
      </c>
      <c r="U121">
        <v>2022</v>
      </c>
    </row>
    <row r="122" spans="1:21" x14ac:dyDescent="0.35">
      <c r="A122" s="16" t="s">
        <v>346</v>
      </c>
      <c r="B122">
        <v>185045175</v>
      </c>
      <c r="C122">
        <v>73</v>
      </c>
      <c r="D122" s="1">
        <v>18042.75</v>
      </c>
      <c r="E122" s="16" t="s">
        <v>11</v>
      </c>
      <c r="F122" s="16" t="s">
        <v>347</v>
      </c>
      <c r="G122" s="16" t="s">
        <v>13</v>
      </c>
      <c r="H122">
        <v>2137439.338</v>
      </c>
      <c r="I122">
        <v>1273038.6734</v>
      </c>
      <c r="J122" s="16" t="s">
        <v>348</v>
      </c>
      <c r="K122" s="16" t="s">
        <v>6133</v>
      </c>
      <c r="L122">
        <v>880000704</v>
      </c>
      <c r="M122">
        <v>0</v>
      </c>
      <c r="N122" s="16" t="s">
        <v>6196</v>
      </c>
      <c r="O122" s="16" t="s">
        <v>6188</v>
      </c>
      <c r="P122" s="1">
        <v>44602</v>
      </c>
      <c r="Q122">
        <v>864400.66460000002</v>
      </c>
      <c r="R122">
        <v>864400.66460000002</v>
      </c>
      <c r="S122" s="16" t="s">
        <v>6218</v>
      </c>
      <c r="T122" s="16" t="s">
        <v>6241</v>
      </c>
      <c r="U122">
        <v>2022</v>
      </c>
    </row>
    <row r="123" spans="1:21" x14ac:dyDescent="0.35">
      <c r="A123" s="16" t="s">
        <v>349</v>
      </c>
      <c r="B123">
        <v>105024348</v>
      </c>
      <c r="C123">
        <v>58</v>
      </c>
      <c r="D123" s="1">
        <v>23521.5</v>
      </c>
      <c r="E123" s="16" t="s">
        <v>11</v>
      </c>
      <c r="F123" s="16" t="s">
        <v>350</v>
      </c>
      <c r="G123" s="16" t="s">
        <v>13</v>
      </c>
      <c r="H123">
        <v>1151166.4894000001</v>
      </c>
      <c r="I123">
        <v>126628.3138</v>
      </c>
      <c r="J123" s="16" t="s">
        <v>351</v>
      </c>
      <c r="K123" s="16" t="s">
        <v>6140</v>
      </c>
      <c r="L123">
        <v>3408988401</v>
      </c>
      <c r="M123">
        <v>0</v>
      </c>
      <c r="N123" s="16" t="s">
        <v>6187</v>
      </c>
      <c r="O123" s="16" t="s">
        <v>6188</v>
      </c>
      <c r="P123" s="1">
        <v>44313</v>
      </c>
      <c r="Q123">
        <v>1024538.1756000001</v>
      </c>
      <c r="R123">
        <v>1024538.1756000001</v>
      </c>
      <c r="S123" s="16" t="s">
        <v>6220</v>
      </c>
      <c r="T123" s="16" t="s">
        <v>6239</v>
      </c>
      <c r="U123">
        <v>2021</v>
      </c>
    </row>
    <row r="124" spans="1:21" x14ac:dyDescent="0.35">
      <c r="A124" s="16" t="s">
        <v>352</v>
      </c>
      <c r="B124">
        <v>807171368</v>
      </c>
      <c r="C124">
        <v>29</v>
      </c>
      <c r="D124" s="1">
        <v>34113.75</v>
      </c>
      <c r="E124" s="16" t="s">
        <v>11</v>
      </c>
      <c r="F124" s="16" t="s">
        <v>276</v>
      </c>
      <c r="G124" s="16" t="s">
        <v>13</v>
      </c>
      <c r="H124">
        <v>1680282.3060000001</v>
      </c>
      <c r="I124">
        <v>575408.56310000003</v>
      </c>
      <c r="J124" s="16" t="s">
        <v>353</v>
      </c>
      <c r="K124" s="16" t="s">
        <v>6133</v>
      </c>
      <c r="L124">
        <v>991137147</v>
      </c>
      <c r="M124">
        <v>0</v>
      </c>
      <c r="N124" s="16" t="s">
        <v>6196</v>
      </c>
      <c r="O124" s="16" t="s">
        <v>6188</v>
      </c>
      <c r="P124" s="1">
        <v>44421</v>
      </c>
      <c r="Q124">
        <v>1104873.7429</v>
      </c>
      <c r="R124">
        <v>1104873.7429</v>
      </c>
      <c r="S124" s="16" t="s">
        <v>6224</v>
      </c>
      <c r="T124" s="16" t="s">
        <v>6236</v>
      </c>
      <c r="U124">
        <v>2021</v>
      </c>
    </row>
    <row r="125" spans="1:21" x14ac:dyDescent="0.35">
      <c r="A125" s="16" t="s">
        <v>354</v>
      </c>
      <c r="B125">
        <v>377814136</v>
      </c>
      <c r="C125">
        <v>45</v>
      </c>
      <c r="D125" s="1">
        <v>28269.75</v>
      </c>
      <c r="E125" s="16" t="s">
        <v>11</v>
      </c>
      <c r="F125" s="16" t="s">
        <v>22</v>
      </c>
      <c r="G125" s="16" t="s">
        <v>13</v>
      </c>
      <c r="H125">
        <v>1133682.3422999999</v>
      </c>
      <c r="I125">
        <v>646556.94010000001</v>
      </c>
      <c r="J125" s="16" t="s">
        <v>355</v>
      </c>
      <c r="K125" s="16" t="s">
        <v>6135</v>
      </c>
      <c r="L125">
        <v>2804773125</v>
      </c>
      <c r="M125">
        <v>0</v>
      </c>
      <c r="N125" s="16" t="s">
        <v>6198</v>
      </c>
      <c r="O125" s="16" t="s">
        <v>6191</v>
      </c>
      <c r="P125" s="1">
        <v>44273</v>
      </c>
      <c r="Q125">
        <v>487125.40219999989</v>
      </c>
      <c r="R125">
        <v>487125.40219999989</v>
      </c>
      <c r="S125" s="16" t="s">
        <v>6219</v>
      </c>
      <c r="T125" s="16" t="s">
        <v>6238</v>
      </c>
      <c r="U125">
        <v>2021</v>
      </c>
    </row>
    <row r="126" spans="1:21" x14ac:dyDescent="0.35">
      <c r="A126" s="16" t="s">
        <v>356</v>
      </c>
      <c r="B126">
        <v>358256120</v>
      </c>
      <c r="C126">
        <v>45</v>
      </c>
      <c r="D126" s="1">
        <v>28269.75</v>
      </c>
      <c r="E126" s="16" t="s">
        <v>11</v>
      </c>
      <c r="F126" s="16" t="s">
        <v>75</v>
      </c>
      <c r="G126" s="16" t="s">
        <v>13</v>
      </c>
      <c r="H126">
        <v>1349926.1949</v>
      </c>
      <c r="I126">
        <v>177872.628</v>
      </c>
      <c r="J126" s="16" t="s">
        <v>357</v>
      </c>
      <c r="K126" s="16" t="s">
        <v>6127</v>
      </c>
      <c r="L126">
        <v>2155820544</v>
      </c>
      <c r="M126">
        <v>0</v>
      </c>
      <c r="N126" s="16" t="s">
        <v>6187</v>
      </c>
      <c r="O126" s="16" t="s">
        <v>6190</v>
      </c>
      <c r="P126" s="1">
        <v>44248</v>
      </c>
      <c r="Q126">
        <v>1172053.5669</v>
      </c>
      <c r="R126">
        <v>1172053.5669</v>
      </c>
      <c r="S126" s="16" t="s">
        <v>6218</v>
      </c>
      <c r="T126" s="16" t="s">
        <v>6238</v>
      </c>
      <c r="U126">
        <v>2021</v>
      </c>
    </row>
    <row r="127" spans="1:21" x14ac:dyDescent="0.35">
      <c r="A127" s="16" t="s">
        <v>358</v>
      </c>
      <c r="B127">
        <v>467556613</v>
      </c>
      <c r="C127">
        <v>79</v>
      </c>
      <c r="D127" s="1">
        <v>15851.25</v>
      </c>
      <c r="E127" s="16" t="s">
        <v>11</v>
      </c>
      <c r="F127" s="16" t="s">
        <v>282</v>
      </c>
      <c r="G127" s="16" t="s">
        <v>13</v>
      </c>
      <c r="H127">
        <v>51260.5213</v>
      </c>
      <c r="I127">
        <v>8308.1988000000001</v>
      </c>
      <c r="J127" s="16" t="s">
        <v>359</v>
      </c>
      <c r="K127" s="16" t="s">
        <v>6131</v>
      </c>
      <c r="L127">
        <v>84421463</v>
      </c>
      <c r="M127">
        <v>15932791</v>
      </c>
      <c r="N127" s="16" t="s">
        <v>6192</v>
      </c>
      <c r="O127" s="16" t="s">
        <v>6197</v>
      </c>
      <c r="P127" s="1">
        <v>44303</v>
      </c>
      <c r="Q127">
        <v>42952.322500000002</v>
      </c>
      <c r="R127">
        <v>42952.322500000002</v>
      </c>
      <c r="S127" s="16" t="s">
        <v>6220</v>
      </c>
      <c r="T127" s="16" t="s">
        <v>6241</v>
      </c>
      <c r="U127">
        <v>2021</v>
      </c>
    </row>
    <row r="128" spans="1:21" x14ac:dyDescent="0.35">
      <c r="A128" s="16" t="s">
        <v>360</v>
      </c>
      <c r="B128">
        <v>601592292</v>
      </c>
      <c r="C128">
        <v>32</v>
      </c>
      <c r="D128" s="1">
        <v>33018</v>
      </c>
      <c r="E128" s="16" t="s">
        <v>11</v>
      </c>
      <c r="F128" s="16" t="s">
        <v>84</v>
      </c>
      <c r="G128" s="16" t="s">
        <v>13</v>
      </c>
      <c r="H128">
        <v>894793.43429999996</v>
      </c>
      <c r="I128">
        <v>427861.53220000002</v>
      </c>
      <c r="J128" s="16" t="s">
        <v>361</v>
      </c>
      <c r="K128" s="16" t="s">
        <v>6129</v>
      </c>
      <c r="L128">
        <v>1356682367</v>
      </c>
      <c r="M128">
        <v>5721867072</v>
      </c>
      <c r="N128" s="16" t="s">
        <v>6192</v>
      </c>
      <c r="O128" s="16" t="s">
        <v>6188</v>
      </c>
      <c r="P128" s="1">
        <v>44262</v>
      </c>
      <c r="Q128">
        <v>466931.90209999995</v>
      </c>
      <c r="R128">
        <v>466931.90209999995</v>
      </c>
      <c r="S128" s="16" t="s">
        <v>6219</v>
      </c>
      <c r="T128" s="16" t="s">
        <v>6237</v>
      </c>
      <c r="U128">
        <v>2021</v>
      </c>
    </row>
    <row r="129" spans="1:21" x14ac:dyDescent="0.35">
      <c r="A129" s="16" t="s">
        <v>362</v>
      </c>
      <c r="B129">
        <v>938682630</v>
      </c>
      <c r="C129">
        <v>66</v>
      </c>
      <c r="D129" s="1">
        <v>20599.5</v>
      </c>
      <c r="E129" s="16" t="s">
        <v>11</v>
      </c>
      <c r="F129" s="16" t="s">
        <v>202</v>
      </c>
      <c r="G129" s="16" t="s">
        <v>13</v>
      </c>
      <c r="H129">
        <v>294532.29210000002</v>
      </c>
      <c r="I129">
        <v>242989.141</v>
      </c>
      <c r="J129" s="16" t="s">
        <v>363</v>
      </c>
      <c r="K129" s="16" t="s">
        <v>6129</v>
      </c>
      <c r="L129">
        <v>795729405</v>
      </c>
      <c r="M129">
        <v>0</v>
      </c>
      <c r="N129" s="16" t="s">
        <v>6196</v>
      </c>
      <c r="O129" s="16" t="s">
        <v>6200</v>
      </c>
      <c r="P129" s="1">
        <v>44434</v>
      </c>
      <c r="Q129">
        <v>51543.151100000017</v>
      </c>
      <c r="R129">
        <v>51543.151100000017</v>
      </c>
      <c r="S129" s="16" t="s">
        <v>6224</v>
      </c>
      <c r="T129" s="16" t="s">
        <v>6240</v>
      </c>
      <c r="U129">
        <v>2021</v>
      </c>
    </row>
    <row r="130" spans="1:21" x14ac:dyDescent="0.35">
      <c r="A130" s="16" t="s">
        <v>364</v>
      </c>
      <c r="B130">
        <v>651408920</v>
      </c>
      <c r="C130">
        <v>68</v>
      </c>
      <c r="D130" s="1">
        <v>19869</v>
      </c>
      <c r="E130" s="16" t="s">
        <v>11</v>
      </c>
      <c r="F130" s="16" t="s">
        <v>365</v>
      </c>
      <c r="G130" s="16" t="s">
        <v>13</v>
      </c>
      <c r="H130">
        <v>2146327.1678999998</v>
      </c>
      <c r="I130">
        <v>811103.96039999998</v>
      </c>
      <c r="J130" s="16" t="s">
        <v>366</v>
      </c>
      <c r="K130" s="16" t="s">
        <v>6135</v>
      </c>
      <c r="L130">
        <v>2841952948</v>
      </c>
      <c r="M130">
        <v>0</v>
      </c>
      <c r="N130" s="16" t="s">
        <v>6196</v>
      </c>
      <c r="O130" s="16" t="s">
        <v>6199</v>
      </c>
      <c r="P130" s="1">
        <v>44632</v>
      </c>
      <c r="Q130">
        <v>1335223.2074999998</v>
      </c>
      <c r="R130">
        <v>1335223.2074999998</v>
      </c>
      <c r="S130" s="16" t="s">
        <v>6219</v>
      </c>
      <c r="T130" s="16" t="s">
        <v>6240</v>
      </c>
      <c r="U130">
        <v>2022</v>
      </c>
    </row>
    <row r="131" spans="1:21" x14ac:dyDescent="0.35">
      <c r="A131" s="16" t="s">
        <v>367</v>
      </c>
      <c r="B131">
        <v>582459858</v>
      </c>
      <c r="C131">
        <v>22</v>
      </c>
      <c r="D131" s="1">
        <v>36670.5</v>
      </c>
      <c r="E131" s="16" t="s">
        <v>11</v>
      </c>
      <c r="F131" s="16" t="s">
        <v>300</v>
      </c>
      <c r="G131" s="16" t="s">
        <v>13</v>
      </c>
      <c r="H131">
        <v>10157.043600000001</v>
      </c>
      <c r="I131">
        <v>6446.3370000000004</v>
      </c>
      <c r="J131" s="16" t="s">
        <v>368</v>
      </c>
      <c r="K131" s="16" t="s">
        <v>6135</v>
      </c>
      <c r="L131">
        <v>917821075</v>
      </c>
      <c r="M131">
        <v>0</v>
      </c>
      <c r="N131" s="16" t="s">
        <v>6198</v>
      </c>
      <c r="O131" s="16" t="s">
        <v>6190</v>
      </c>
      <c r="P131" s="1">
        <v>44293</v>
      </c>
      <c r="Q131">
        <v>3710.7066000000004</v>
      </c>
      <c r="R131">
        <v>3710.7066000000004</v>
      </c>
      <c r="S131" s="16" t="s">
        <v>6220</v>
      </c>
      <c r="T131" s="16" t="s">
        <v>6236</v>
      </c>
      <c r="U131">
        <v>2021</v>
      </c>
    </row>
    <row r="132" spans="1:21" x14ac:dyDescent="0.35">
      <c r="A132" s="16" t="s">
        <v>369</v>
      </c>
      <c r="B132">
        <v>992079733</v>
      </c>
      <c r="C132">
        <v>48</v>
      </c>
      <c r="D132" s="1">
        <v>27174</v>
      </c>
      <c r="E132" s="16" t="s">
        <v>11</v>
      </c>
      <c r="F132" s="16" t="s">
        <v>370</v>
      </c>
      <c r="G132" s="16" t="s">
        <v>13</v>
      </c>
      <c r="H132">
        <v>107355.6088</v>
      </c>
      <c r="I132">
        <v>62153.247199999998</v>
      </c>
      <c r="J132" s="16" t="s">
        <v>371</v>
      </c>
      <c r="K132" s="16" t="s">
        <v>6133</v>
      </c>
      <c r="L132">
        <v>151080</v>
      </c>
      <c r="M132">
        <v>0</v>
      </c>
      <c r="N132" s="16" t="s">
        <v>6195</v>
      </c>
      <c r="O132" s="16" t="s">
        <v>6191</v>
      </c>
      <c r="P132" s="1">
        <v>44244</v>
      </c>
      <c r="Q132">
        <v>45202.361600000004</v>
      </c>
      <c r="R132">
        <v>45202.361600000004</v>
      </c>
      <c r="S132" s="16" t="s">
        <v>6218</v>
      </c>
      <c r="T132" s="16" t="s">
        <v>6238</v>
      </c>
      <c r="U132">
        <v>2021</v>
      </c>
    </row>
    <row r="133" spans="1:21" x14ac:dyDescent="0.35">
      <c r="A133" s="16" t="s">
        <v>372</v>
      </c>
      <c r="B133">
        <v>169597632</v>
      </c>
      <c r="C133">
        <v>20</v>
      </c>
      <c r="D133" s="1">
        <v>37401</v>
      </c>
      <c r="E133" s="16" t="s">
        <v>11</v>
      </c>
      <c r="F133" s="16" t="s">
        <v>373</v>
      </c>
      <c r="G133" s="16" t="s">
        <v>13</v>
      </c>
      <c r="H133">
        <v>523836.09250000003</v>
      </c>
      <c r="I133">
        <v>207361.07449999999</v>
      </c>
      <c r="J133" s="16" t="s">
        <v>374</v>
      </c>
      <c r="K133" s="16" t="s">
        <v>6135</v>
      </c>
      <c r="L133">
        <v>175867549</v>
      </c>
      <c r="M133">
        <v>0</v>
      </c>
      <c r="N133" s="16" t="s">
        <v>6187</v>
      </c>
      <c r="O133" s="16" t="s">
        <v>6188</v>
      </c>
      <c r="P133" s="1">
        <v>44662</v>
      </c>
      <c r="Q133">
        <v>316475.01800000004</v>
      </c>
      <c r="R133">
        <v>316475.01800000004</v>
      </c>
      <c r="S133" s="16" t="s">
        <v>6220</v>
      </c>
      <c r="T133" s="16" t="s">
        <v>6236</v>
      </c>
      <c r="U133">
        <v>2022</v>
      </c>
    </row>
    <row r="134" spans="1:21" x14ac:dyDescent="0.35">
      <c r="A134" s="16" t="s">
        <v>375</v>
      </c>
      <c r="B134">
        <v>539613366</v>
      </c>
      <c r="C134">
        <v>66</v>
      </c>
      <c r="D134" s="1">
        <v>20599.5</v>
      </c>
      <c r="E134" s="16" t="s">
        <v>11</v>
      </c>
      <c r="F134" s="16" t="s">
        <v>341</v>
      </c>
      <c r="G134" s="16" t="s">
        <v>13</v>
      </c>
      <c r="H134">
        <v>354800.46120000002</v>
      </c>
      <c r="I134">
        <v>62392.0386</v>
      </c>
      <c r="J134" s="16" t="s">
        <v>376</v>
      </c>
      <c r="K134" s="16" t="s">
        <v>6135</v>
      </c>
      <c r="L134">
        <v>4647311175</v>
      </c>
      <c r="M134">
        <v>0</v>
      </c>
      <c r="N134" s="16" t="s">
        <v>6196</v>
      </c>
      <c r="O134" s="16" t="s">
        <v>6188</v>
      </c>
      <c r="P134" s="1">
        <v>44381</v>
      </c>
      <c r="Q134">
        <v>292408.42260000005</v>
      </c>
      <c r="R134">
        <v>292408.42260000005</v>
      </c>
      <c r="S134" s="16" t="s">
        <v>6223</v>
      </c>
      <c r="T134" s="16" t="s">
        <v>6240</v>
      </c>
      <c r="U134">
        <v>2021</v>
      </c>
    </row>
    <row r="135" spans="1:21" x14ac:dyDescent="0.35">
      <c r="A135" s="16" t="s">
        <v>377</v>
      </c>
      <c r="B135">
        <v>164529450</v>
      </c>
      <c r="C135">
        <v>52</v>
      </c>
      <c r="D135" s="1">
        <v>25713</v>
      </c>
      <c r="E135" s="16" t="s">
        <v>11</v>
      </c>
      <c r="F135" s="16" t="s">
        <v>378</v>
      </c>
      <c r="G135" s="16" t="s">
        <v>13</v>
      </c>
      <c r="H135">
        <v>369789.85159999999</v>
      </c>
      <c r="I135">
        <v>130488.61040000001</v>
      </c>
      <c r="J135" s="16" t="s">
        <v>379</v>
      </c>
      <c r="K135" s="16" t="s">
        <v>6131</v>
      </c>
      <c r="L135">
        <v>223885116</v>
      </c>
      <c r="M135">
        <v>0</v>
      </c>
      <c r="N135" s="16" t="s">
        <v>6187</v>
      </c>
      <c r="O135" s="16" t="s">
        <v>6190</v>
      </c>
      <c r="P135" s="1">
        <v>44256</v>
      </c>
      <c r="Q135">
        <v>239301.24119999999</v>
      </c>
      <c r="R135">
        <v>239301.24119999999</v>
      </c>
      <c r="S135" s="16" t="s">
        <v>6219</v>
      </c>
      <c r="T135" s="16" t="s">
        <v>6239</v>
      </c>
      <c r="U135">
        <v>2021</v>
      </c>
    </row>
    <row r="136" spans="1:21" x14ac:dyDescent="0.35">
      <c r="A136" s="16" t="s">
        <v>380</v>
      </c>
      <c r="B136">
        <v>426810795</v>
      </c>
      <c r="C136">
        <v>49</v>
      </c>
      <c r="D136" s="1">
        <v>26808.75</v>
      </c>
      <c r="E136" s="16" t="s">
        <v>11</v>
      </c>
      <c r="F136" s="16" t="s">
        <v>381</v>
      </c>
      <c r="G136" s="16" t="s">
        <v>13</v>
      </c>
      <c r="H136">
        <v>285173.38640000002</v>
      </c>
      <c r="I136">
        <v>53376.591099999998</v>
      </c>
      <c r="J136" s="16" t="s">
        <v>382</v>
      </c>
      <c r="K136" s="16" t="s">
        <v>6131</v>
      </c>
      <c r="L136">
        <v>2654272565</v>
      </c>
      <c r="M136">
        <v>0</v>
      </c>
      <c r="N136" s="16" t="s">
        <v>6187</v>
      </c>
      <c r="O136" s="16" t="s">
        <v>6200</v>
      </c>
      <c r="P136" s="1">
        <v>44619</v>
      </c>
      <c r="Q136">
        <v>231796.79530000003</v>
      </c>
      <c r="R136">
        <v>231796.79530000003</v>
      </c>
      <c r="S136" s="16" t="s">
        <v>6218</v>
      </c>
      <c r="T136" s="16" t="s">
        <v>6238</v>
      </c>
      <c r="U136">
        <v>2022</v>
      </c>
    </row>
    <row r="137" spans="1:21" x14ac:dyDescent="0.35">
      <c r="A137" s="16" t="s">
        <v>383</v>
      </c>
      <c r="B137">
        <v>291037595</v>
      </c>
      <c r="C137">
        <v>20</v>
      </c>
      <c r="D137" s="1">
        <v>37401</v>
      </c>
      <c r="E137" s="16" t="s">
        <v>11</v>
      </c>
      <c r="F137" s="16" t="s">
        <v>109</v>
      </c>
      <c r="G137" s="16" t="s">
        <v>13</v>
      </c>
      <c r="H137">
        <v>916690.98690000002</v>
      </c>
      <c r="I137">
        <v>412852.99300000002</v>
      </c>
      <c r="J137" s="16" t="s">
        <v>384</v>
      </c>
      <c r="K137" s="16" t="s">
        <v>6135</v>
      </c>
      <c r="L137">
        <v>4270856535</v>
      </c>
      <c r="M137">
        <v>0</v>
      </c>
      <c r="N137" s="16" t="s">
        <v>6187</v>
      </c>
      <c r="O137" s="16" t="s">
        <v>6188</v>
      </c>
      <c r="P137" s="1">
        <v>44661</v>
      </c>
      <c r="Q137">
        <v>503837.9939</v>
      </c>
      <c r="R137">
        <v>503837.9939</v>
      </c>
      <c r="S137" s="16" t="s">
        <v>6220</v>
      </c>
      <c r="T137" s="16" t="s">
        <v>6236</v>
      </c>
      <c r="U137">
        <v>2022</v>
      </c>
    </row>
    <row r="138" spans="1:21" x14ac:dyDescent="0.35">
      <c r="A138" s="16" t="s">
        <v>385</v>
      </c>
      <c r="B138">
        <v>2146153</v>
      </c>
      <c r="C138">
        <v>22</v>
      </c>
      <c r="D138" s="1">
        <v>36670.5</v>
      </c>
      <c r="E138" s="16" t="s">
        <v>11</v>
      </c>
      <c r="F138" s="16" t="s">
        <v>157</v>
      </c>
      <c r="G138" s="16" t="s">
        <v>13</v>
      </c>
      <c r="H138">
        <v>397889.37270000001</v>
      </c>
      <c r="I138">
        <v>171502.62549999999</v>
      </c>
      <c r="J138" s="16" t="s">
        <v>386</v>
      </c>
      <c r="K138" s="16" t="s">
        <v>6133</v>
      </c>
      <c r="L138">
        <v>32774623</v>
      </c>
      <c r="M138">
        <v>0</v>
      </c>
      <c r="N138" s="16" t="s">
        <v>6195</v>
      </c>
      <c r="O138" s="16" t="s">
        <v>6190</v>
      </c>
      <c r="P138" s="1">
        <v>44568</v>
      </c>
      <c r="Q138">
        <v>226386.74720000001</v>
      </c>
      <c r="R138">
        <v>226386.74720000001</v>
      </c>
      <c r="S138" s="16" t="s">
        <v>6217</v>
      </c>
      <c r="T138" s="16" t="s">
        <v>6236</v>
      </c>
      <c r="U138">
        <v>2022</v>
      </c>
    </row>
    <row r="139" spans="1:21" x14ac:dyDescent="0.35">
      <c r="A139" s="16" t="s">
        <v>387</v>
      </c>
      <c r="B139">
        <v>437840646</v>
      </c>
      <c r="C139">
        <v>33</v>
      </c>
      <c r="D139" s="1">
        <v>32652.75</v>
      </c>
      <c r="E139" s="16" t="s">
        <v>11</v>
      </c>
      <c r="F139" s="16" t="s">
        <v>51</v>
      </c>
      <c r="G139" s="16" t="s">
        <v>13</v>
      </c>
      <c r="H139">
        <v>743986.89249999996</v>
      </c>
      <c r="I139">
        <v>109418.6783</v>
      </c>
      <c r="J139" s="16" t="s">
        <v>388</v>
      </c>
      <c r="K139" s="16" t="s">
        <v>6135</v>
      </c>
      <c r="L139">
        <v>648211968</v>
      </c>
      <c r="M139">
        <v>0</v>
      </c>
      <c r="N139" s="16" t="s">
        <v>6187</v>
      </c>
      <c r="O139" s="16" t="s">
        <v>6188</v>
      </c>
      <c r="P139" s="1">
        <v>44390</v>
      </c>
      <c r="Q139">
        <v>634568.21419999993</v>
      </c>
      <c r="R139">
        <v>634568.21419999993</v>
      </c>
      <c r="S139" s="16" t="s">
        <v>6223</v>
      </c>
      <c r="T139" s="16" t="s">
        <v>6237</v>
      </c>
      <c r="U139">
        <v>2021</v>
      </c>
    </row>
    <row r="140" spans="1:21" x14ac:dyDescent="0.35">
      <c r="A140" s="16" t="s">
        <v>389</v>
      </c>
      <c r="B140">
        <v>707316410</v>
      </c>
      <c r="C140">
        <v>62</v>
      </c>
      <c r="D140" s="1">
        <v>22060.5</v>
      </c>
      <c r="E140" s="16" t="s">
        <v>11</v>
      </c>
      <c r="F140" s="16" t="s">
        <v>390</v>
      </c>
      <c r="G140" s="16" t="s">
        <v>13</v>
      </c>
      <c r="H140">
        <v>2285481.9360000002</v>
      </c>
      <c r="I140">
        <v>837428.49560000002</v>
      </c>
      <c r="J140" s="16" t="s">
        <v>391</v>
      </c>
      <c r="K140" s="16" t="s">
        <v>6129</v>
      </c>
      <c r="L140">
        <v>3053288</v>
      </c>
      <c r="M140">
        <v>0</v>
      </c>
      <c r="N140" s="16" t="s">
        <v>6196</v>
      </c>
      <c r="O140" s="16" t="s">
        <v>6188</v>
      </c>
      <c r="P140" s="1">
        <v>44345</v>
      </c>
      <c r="Q140">
        <v>1448053.4404000002</v>
      </c>
      <c r="R140">
        <v>1448053.4404000002</v>
      </c>
      <c r="S140" s="16" t="s">
        <v>6221</v>
      </c>
      <c r="T140" s="16" t="s">
        <v>6240</v>
      </c>
      <c r="U140">
        <v>2021</v>
      </c>
    </row>
    <row r="141" spans="1:21" x14ac:dyDescent="0.35">
      <c r="A141" s="16" t="s">
        <v>392</v>
      </c>
      <c r="B141">
        <v>636413404</v>
      </c>
      <c r="C141">
        <v>85</v>
      </c>
      <c r="D141" s="1">
        <v>13659.75</v>
      </c>
      <c r="E141" s="16" t="s">
        <v>11</v>
      </c>
      <c r="F141" s="16" t="s">
        <v>393</v>
      </c>
      <c r="G141" s="16" t="s">
        <v>13</v>
      </c>
      <c r="H141">
        <v>536225.46429999999</v>
      </c>
      <c r="I141">
        <v>170084.01449999999</v>
      </c>
      <c r="J141" s="16" t="s">
        <v>394</v>
      </c>
      <c r="K141" s="16" t="s">
        <v>6127</v>
      </c>
      <c r="L141">
        <v>2976171424</v>
      </c>
      <c r="M141">
        <v>0</v>
      </c>
      <c r="N141" s="16" t="s">
        <v>6198</v>
      </c>
      <c r="O141" s="16" t="s">
        <v>6201</v>
      </c>
      <c r="P141" s="1">
        <v>44645</v>
      </c>
      <c r="Q141">
        <v>366141.4498</v>
      </c>
      <c r="R141">
        <v>366141.4498</v>
      </c>
      <c r="S141" s="16" t="s">
        <v>6219</v>
      </c>
      <c r="T141" s="16" t="s">
        <v>6241</v>
      </c>
      <c r="U141">
        <v>2022</v>
      </c>
    </row>
    <row r="142" spans="1:21" x14ac:dyDescent="0.35">
      <c r="A142" s="16" t="s">
        <v>395</v>
      </c>
      <c r="B142">
        <v>539715700</v>
      </c>
      <c r="C142">
        <v>83</v>
      </c>
      <c r="D142" s="1">
        <v>14390.25</v>
      </c>
      <c r="E142" s="16" t="s">
        <v>11</v>
      </c>
      <c r="F142" s="16" t="s">
        <v>45</v>
      </c>
      <c r="G142" s="16" t="s">
        <v>13</v>
      </c>
      <c r="H142">
        <v>568965.61950000003</v>
      </c>
      <c r="I142">
        <v>211172.20370000001</v>
      </c>
      <c r="J142" s="16" t="s">
        <v>396</v>
      </c>
      <c r="K142" s="16" t="s">
        <v>6135</v>
      </c>
      <c r="L142">
        <v>145929</v>
      </c>
      <c r="M142">
        <v>0</v>
      </c>
      <c r="N142" s="16" t="s">
        <v>6198</v>
      </c>
      <c r="O142" s="16" t="s">
        <v>6191</v>
      </c>
      <c r="P142" s="1">
        <v>44320</v>
      </c>
      <c r="Q142">
        <v>357793.41580000002</v>
      </c>
      <c r="R142">
        <v>357793.41580000002</v>
      </c>
      <c r="S142" s="16" t="s">
        <v>6221</v>
      </c>
      <c r="T142" s="16" t="s">
        <v>6241</v>
      </c>
      <c r="U142">
        <v>2021</v>
      </c>
    </row>
    <row r="143" spans="1:21" x14ac:dyDescent="0.35">
      <c r="A143" s="16" t="s">
        <v>397</v>
      </c>
      <c r="B143">
        <v>848649546</v>
      </c>
      <c r="C143">
        <v>46</v>
      </c>
      <c r="D143" s="1">
        <v>27904.5</v>
      </c>
      <c r="E143" s="16" t="s">
        <v>11</v>
      </c>
      <c r="F143" s="16" t="s">
        <v>398</v>
      </c>
      <c r="G143" s="16" t="s">
        <v>13</v>
      </c>
      <c r="H143">
        <v>355418.81510000001</v>
      </c>
      <c r="I143">
        <v>92355.445500000002</v>
      </c>
      <c r="J143" s="16" t="s">
        <v>399</v>
      </c>
      <c r="K143" s="16" t="s">
        <v>6131</v>
      </c>
      <c r="L143">
        <v>50230908</v>
      </c>
      <c r="M143">
        <v>0</v>
      </c>
      <c r="N143" s="16" t="s">
        <v>6189</v>
      </c>
      <c r="O143" s="16" t="s">
        <v>6190</v>
      </c>
      <c r="P143" s="1">
        <v>44425</v>
      </c>
      <c r="Q143">
        <v>263063.36959999998</v>
      </c>
      <c r="R143">
        <v>263063.36959999998</v>
      </c>
      <c r="S143" s="16" t="s">
        <v>6224</v>
      </c>
      <c r="T143" s="16" t="s">
        <v>6238</v>
      </c>
      <c r="U143">
        <v>2021</v>
      </c>
    </row>
    <row r="144" spans="1:21" x14ac:dyDescent="0.35">
      <c r="A144" s="16" t="s">
        <v>400</v>
      </c>
      <c r="B144">
        <v>827410722</v>
      </c>
      <c r="C144">
        <v>81</v>
      </c>
      <c r="D144" s="1">
        <v>15120.75</v>
      </c>
      <c r="E144" s="16" t="s">
        <v>11</v>
      </c>
      <c r="F144" s="16" t="s">
        <v>401</v>
      </c>
      <c r="G144" s="16" t="s">
        <v>13</v>
      </c>
      <c r="H144">
        <v>540168.09080000001</v>
      </c>
      <c r="I144">
        <v>267365.0785</v>
      </c>
      <c r="J144" s="16" t="s">
        <v>402</v>
      </c>
      <c r="K144" s="16" t="s">
        <v>6129</v>
      </c>
      <c r="L144">
        <v>1326964716</v>
      </c>
      <c r="M144">
        <v>0</v>
      </c>
      <c r="N144" s="16" t="s">
        <v>6195</v>
      </c>
      <c r="O144" s="16" t="s">
        <v>6190</v>
      </c>
      <c r="P144" s="1">
        <v>44404</v>
      </c>
      <c r="Q144">
        <v>272803.0123</v>
      </c>
      <c r="R144">
        <v>272803.0123</v>
      </c>
      <c r="S144" s="16" t="s">
        <v>6223</v>
      </c>
      <c r="T144" s="16" t="s">
        <v>6241</v>
      </c>
      <c r="U144">
        <v>2021</v>
      </c>
    </row>
    <row r="145" spans="1:21" x14ac:dyDescent="0.35">
      <c r="A145" s="16" t="s">
        <v>403</v>
      </c>
      <c r="B145">
        <v>561323360</v>
      </c>
      <c r="C145">
        <v>57</v>
      </c>
      <c r="D145" s="1">
        <v>23886.75</v>
      </c>
      <c r="E145" s="16" t="s">
        <v>11</v>
      </c>
      <c r="F145" s="16" t="s">
        <v>307</v>
      </c>
      <c r="G145" s="16" t="s">
        <v>13</v>
      </c>
      <c r="H145">
        <v>70248.600000000006</v>
      </c>
      <c r="I145">
        <v>54878.206299999998</v>
      </c>
      <c r="J145" s="16" t="s">
        <v>404</v>
      </c>
      <c r="K145" s="16" t="s">
        <v>6129</v>
      </c>
      <c r="L145">
        <v>555483885</v>
      </c>
      <c r="M145">
        <v>0</v>
      </c>
      <c r="N145" s="16" t="s">
        <v>6187</v>
      </c>
      <c r="O145" s="16" t="s">
        <v>6188</v>
      </c>
      <c r="P145" s="1">
        <v>44349</v>
      </c>
      <c r="Q145">
        <v>15370.393700000008</v>
      </c>
      <c r="R145">
        <v>15370.393700000008</v>
      </c>
      <c r="S145" s="16" t="s">
        <v>6222</v>
      </c>
      <c r="T145" s="16" t="s">
        <v>6239</v>
      </c>
      <c r="U145">
        <v>2021</v>
      </c>
    </row>
    <row r="146" spans="1:21" x14ac:dyDescent="0.35">
      <c r="A146" s="16" t="s">
        <v>405</v>
      </c>
      <c r="B146">
        <v>116154779</v>
      </c>
      <c r="C146">
        <v>44</v>
      </c>
      <c r="D146" s="1">
        <v>28635</v>
      </c>
      <c r="E146" s="16" t="s">
        <v>11</v>
      </c>
      <c r="F146" s="16" t="s">
        <v>406</v>
      </c>
      <c r="G146" s="16" t="s">
        <v>13</v>
      </c>
      <c r="H146">
        <v>1452744.8495</v>
      </c>
      <c r="I146">
        <v>333601.1165</v>
      </c>
      <c r="J146" s="16" t="s">
        <v>407</v>
      </c>
      <c r="K146" s="16" t="s">
        <v>6127</v>
      </c>
      <c r="L146">
        <v>765873024</v>
      </c>
      <c r="M146">
        <v>0</v>
      </c>
      <c r="N146" s="16" t="s">
        <v>6187</v>
      </c>
      <c r="O146" s="16" t="s">
        <v>6190</v>
      </c>
      <c r="P146" s="1">
        <v>44431</v>
      </c>
      <c r="Q146">
        <v>1119143.733</v>
      </c>
      <c r="R146">
        <v>1119143.733</v>
      </c>
      <c r="S146" s="16" t="s">
        <v>6224</v>
      </c>
      <c r="T146" s="16" t="s">
        <v>6238</v>
      </c>
      <c r="U146">
        <v>2021</v>
      </c>
    </row>
    <row r="147" spans="1:21" x14ac:dyDescent="0.35">
      <c r="A147" s="16" t="s">
        <v>408</v>
      </c>
      <c r="B147">
        <v>905458743</v>
      </c>
      <c r="C147">
        <v>71</v>
      </c>
      <c r="D147" s="1">
        <v>18773.25</v>
      </c>
      <c r="E147" s="16" t="s">
        <v>11</v>
      </c>
      <c r="F147" s="16" t="s">
        <v>186</v>
      </c>
      <c r="G147" s="16" t="s">
        <v>13</v>
      </c>
      <c r="H147">
        <v>905498.81370000006</v>
      </c>
      <c r="I147">
        <v>159208.58259999999</v>
      </c>
      <c r="J147" s="16" t="s">
        <v>409</v>
      </c>
      <c r="K147" s="16" t="s">
        <v>6129</v>
      </c>
      <c r="L147">
        <v>4422488</v>
      </c>
      <c r="M147">
        <v>762270088</v>
      </c>
      <c r="N147" s="16" t="s">
        <v>6192</v>
      </c>
      <c r="O147" s="16" t="s">
        <v>6197</v>
      </c>
      <c r="P147" s="1">
        <v>44577</v>
      </c>
      <c r="Q147">
        <v>746290.23110000009</v>
      </c>
      <c r="R147">
        <v>746290.23110000009</v>
      </c>
      <c r="S147" s="16" t="s">
        <v>6217</v>
      </c>
      <c r="T147" s="16" t="s">
        <v>6241</v>
      </c>
      <c r="U147">
        <v>2022</v>
      </c>
    </row>
    <row r="148" spans="1:21" x14ac:dyDescent="0.35">
      <c r="A148" s="16" t="s">
        <v>410</v>
      </c>
      <c r="B148">
        <v>434934382</v>
      </c>
      <c r="C148">
        <v>63</v>
      </c>
      <c r="D148" s="1">
        <v>21695.25</v>
      </c>
      <c r="E148" s="16" t="s">
        <v>11</v>
      </c>
      <c r="F148" s="16" t="s">
        <v>347</v>
      </c>
      <c r="G148" s="16" t="s">
        <v>13</v>
      </c>
      <c r="H148">
        <v>1136736.2074</v>
      </c>
      <c r="I148">
        <v>255466.5055</v>
      </c>
      <c r="J148" s="16" t="s">
        <v>411</v>
      </c>
      <c r="K148" s="16" t="s">
        <v>6140</v>
      </c>
      <c r="L148">
        <v>1674647457</v>
      </c>
      <c r="M148">
        <v>0</v>
      </c>
      <c r="N148" s="16" t="s">
        <v>6195</v>
      </c>
      <c r="O148" s="16" t="s">
        <v>6191</v>
      </c>
      <c r="P148" s="1">
        <v>44296</v>
      </c>
      <c r="Q148">
        <v>881269.70189999999</v>
      </c>
      <c r="R148">
        <v>881269.70189999999</v>
      </c>
      <c r="S148" s="16" t="s">
        <v>6220</v>
      </c>
      <c r="T148" s="16" t="s">
        <v>6240</v>
      </c>
      <c r="U148">
        <v>2021</v>
      </c>
    </row>
    <row r="149" spans="1:21" x14ac:dyDescent="0.35">
      <c r="A149" s="16" t="s">
        <v>412</v>
      </c>
      <c r="B149">
        <v>400775260</v>
      </c>
      <c r="C149">
        <v>36</v>
      </c>
      <c r="D149" s="1">
        <v>31557</v>
      </c>
      <c r="E149" s="16" t="s">
        <v>11</v>
      </c>
      <c r="F149" s="16" t="s">
        <v>413</v>
      </c>
      <c r="G149" s="16" t="s">
        <v>13</v>
      </c>
      <c r="H149">
        <v>2077135.9165000001</v>
      </c>
      <c r="I149">
        <v>528029.81460000004</v>
      </c>
      <c r="J149" s="16" t="s">
        <v>414</v>
      </c>
      <c r="K149" s="16" t="s">
        <v>6129</v>
      </c>
      <c r="L149">
        <v>3120285969</v>
      </c>
      <c r="M149">
        <v>0</v>
      </c>
      <c r="N149" s="16" t="s">
        <v>6196</v>
      </c>
      <c r="O149" s="16" t="s">
        <v>6199</v>
      </c>
      <c r="P149" s="1">
        <v>44254</v>
      </c>
      <c r="Q149">
        <v>1549106.1019000001</v>
      </c>
      <c r="R149">
        <v>1549106.1019000001</v>
      </c>
      <c r="S149" s="16" t="s">
        <v>6218</v>
      </c>
      <c r="T149" s="16" t="s">
        <v>6237</v>
      </c>
      <c r="U149">
        <v>2021</v>
      </c>
    </row>
    <row r="150" spans="1:21" x14ac:dyDescent="0.35">
      <c r="A150" s="16" t="s">
        <v>415</v>
      </c>
      <c r="B150">
        <v>637878422</v>
      </c>
      <c r="C150">
        <v>21</v>
      </c>
      <c r="D150" s="1">
        <v>37035.75</v>
      </c>
      <c r="E150" s="16" t="s">
        <v>11</v>
      </c>
      <c r="F150" s="16" t="s">
        <v>22</v>
      </c>
      <c r="G150" s="16" t="s">
        <v>13</v>
      </c>
      <c r="H150">
        <v>291883.21779999998</v>
      </c>
      <c r="I150">
        <v>86416.572400000005</v>
      </c>
      <c r="J150" s="16" t="s">
        <v>416</v>
      </c>
      <c r="K150" s="16" t="s">
        <v>6129</v>
      </c>
      <c r="L150">
        <v>360302976</v>
      </c>
      <c r="M150">
        <v>530279442</v>
      </c>
      <c r="N150" s="16" t="s">
        <v>6192</v>
      </c>
      <c r="O150" s="16" t="s">
        <v>6193</v>
      </c>
      <c r="P150" s="1">
        <v>44338</v>
      </c>
      <c r="Q150">
        <v>205466.64539999998</v>
      </c>
      <c r="R150">
        <v>205466.64539999998</v>
      </c>
      <c r="S150" s="16" t="s">
        <v>6221</v>
      </c>
      <c r="T150" s="16" t="s">
        <v>6236</v>
      </c>
      <c r="U150">
        <v>2021</v>
      </c>
    </row>
    <row r="151" spans="1:21" x14ac:dyDescent="0.35">
      <c r="A151" s="16" t="s">
        <v>417</v>
      </c>
      <c r="B151">
        <v>108359337</v>
      </c>
      <c r="C151">
        <v>64</v>
      </c>
      <c r="D151" s="1">
        <v>21330</v>
      </c>
      <c r="E151" s="16" t="s">
        <v>11</v>
      </c>
      <c r="F151" s="16" t="s">
        <v>282</v>
      </c>
      <c r="G151" s="16" t="s">
        <v>13</v>
      </c>
      <c r="H151">
        <v>1958573.4375</v>
      </c>
      <c r="I151">
        <v>697722.20140000002</v>
      </c>
      <c r="J151" s="16" t="s">
        <v>418</v>
      </c>
      <c r="K151" s="16" t="s">
        <v>6135</v>
      </c>
      <c r="L151">
        <v>22765743</v>
      </c>
      <c r="M151">
        <v>0</v>
      </c>
      <c r="N151" s="16" t="s">
        <v>6195</v>
      </c>
      <c r="O151" s="16" t="s">
        <v>6190</v>
      </c>
      <c r="P151" s="1">
        <v>44674</v>
      </c>
      <c r="Q151">
        <v>1260851.2360999999</v>
      </c>
      <c r="R151">
        <v>1260851.2360999999</v>
      </c>
      <c r="S151" s="16" t="s">
        <v>6220</v>
      </c>
      <c r="T151" s="16" t="s">
        <v>6240</v>
      </c>
      <c r="U151">
        <v>2022</v>
      </c>
    </row>
    <row r="152" spans="1:21" x14ac:dyDescent="0.35">
      <c r="A152" s="16" t="s">
        <v>419</v>
      </c>
      <c r="B152">
        <v>227877284</v>
      </c>
      <c r="C152">
        <v>68</v>
      </c>
      <c r="D152" s="1">
        <v>19869</v>
      </c>
      <c r="E152" s="16" t="s">
        <v>11</v>
      </c>
      <c r="F152" s="16" t="s">
        <v>202</v>
      </c>
      <c r="G152" s="16" t="s">
        <v>13</v>
      </c>
      <c r="H152">
        <v>561714.63320000004</v>
      </c>
      <c r="I152">
        <v>458435.73820000002</v>
      </c>
      <c r="J152" s="16" t="s">
        <v>420</v>
      </c>
      <c r="K152" s="16" t="s">
        <v>6135</v>
      </c>
      <c r="L152">
        <v>2383079872</v>
      </c>
      <c r="M152">
        <v>0</v>
      </c>
      <c r="N152" s="16" t="s">
        <v>6187</v>
      </c>
      <c r="O152" s="16" t="s">
        <v>6188</v>
      </c>
      <c r="P152" s="1">
        <v>44655</v>
      </c>
      <c r="Q152">
        <v>103278.89500000002</v>
      </c>
      <c r="R152">
        <v>103278.89500000002</v>
      </c>
      <c r="S152" s="16" t="s">
        <v>6220</v>
      </c>
      <c r="T152" s="16" t="s">
        <v>6240</v>
      </c>
      <c r="U152">
        <v>2022</v>
      </c>
    </row>
    <row r="153" spans="1:21" x14ac:dyDescent="0.35">
      <c r="A153" s="16" t="s">
        <v>421</v>
      </c>
      <c r="B153">
        <v>651088440</v>
      </c>
      <c r="C153">
        <v>48</v>
      </c>
      <c r="D153" s="1">
        <v>27174</v>
      </c>
      <c r="E153" s="16" t="s">
        <v>11</v>
      </c>
      <c r="F153" s="16" t="s">
        <v>90</v>
      </c>
      <c r="G153" s="16" t="s">
        <v>13</v>
      </c>
      <c r="H153">
        <v>949361.04330000002</v>
      </c>
      <c r="I153">
        <v>136844.8351</v>
      </c>
      <c r="J153" s="16" t="s">
        <v>422</v>
      </c>
      <c r="K153" s="16" t="s">
        <v>6135</v>
      </c>
      <c r="L153">
        <v>1726116535</v>
      </c>
      <c r="M153">
        <v>0</v>
      </c>
      <c r="N153" s="16" t="s">
        <v>6195</v>
      </c>
      <c r="O153" s="16" t="s">
        <v>6190</v>
      </c>
      <c r="P153" s="1">
        <v>44618</v>
      </c>
      <c r="Q153">
        <v>812516.20819999999</v>
      </c>
      <c r="R153">
        <v>812516.20819999999</v>
      </c>
      <c r="S153" s="16" t="s">
        <v>6218</v>
      </c>
      <c r="T153" s="16" t="s">
        <v>6238</v>
      </c>
      <c r="U153">
        <v>2022</v>
      </c>
    </row>
    <row r="154" spans="1:21" x14ac:dyDescent="0.35">
      <c r="A154" s="16" t="s">
        <v>423</v>
      </c>
      <c r="B154">
        <v>523442789</v>
      </c>
      <c r="C154">
        <v>24</v>
      </c>
      <c r="D154" s="1">
        <v>35940</v>
      </c>
      <c r="E154" s="16" t="s">
        <v>11</v>
      </c>
      <c r="F154" s="16" t="s">
        <v>424</v>
      </c>
      <c r="G154" s="16" t="s">
        <v>13</v>
      </c>
      <c r="H154">
        <v>160468.5165</v>
      </c>
      <c r="I154">
        <v>88529.664600000004</v>
      </c>
      <c r="J154" s="16" t="s">
        <v>425</v>
      </c>
      <c r="K154" s="16" t="s">
        <v>6131</v>
      </c>
      <c r="L154">
        <v>4344672768</v>
      </c>
      <c r="M154">
        <v>12285275568</v>
      </c>
      <c r="N154" s="16" t="s">
        <v>6192</v>
      </c>
      <c r="O154" s="16" t="s">
        <v>6197</v>
      </c>
      <c r="P154" s="1">
        <v>44489</v>
      </c>
      <c r="Q154">
        <v>71938.851899999994</v>
      </c>
      <c r="R154">
        <v>71938.851899999994</v>
      </c>
      <c r="S154" s="16" t="s">
        <v>6226</v>
      </c>
      <c r="T154" s="16" t="s">
        <v>6236</v>
      </c>
      <c r="U154">
        <v>2021</v>
      </c>
    </row>
    <row r="155" spans="1:21" x14ac:dyDescent="0.35">
      <c r="A155" s="16" t="s">
        <v>426</v>
      </c>
      <c r="B155">
        <v>886712659</v>
      </c>
      <c r="C155">
        <v>19</v>
      </c>
      <c r="D155" s="1">
        <v>37766.25</v>
      </c>
      <c r="E155" s="16" t="s">
        <v>11</v>
      </c>
      <c r="F155" s="16" t="s">
        <v>45</v>
      </c>
      <c r="G155" s="16" t="s">
        <v>13</v>
      </c>
      <c r="H155">
        <v>137999.0484</v>
      </c>
      <c r="I155">
        <v>34808.444199999998</v>
      </c>
      <c r="J155" s="16" t="s">
        <v>427</v>
      </c>
      <c r="K155" s="16" t="s">
        <v>6133</v>
      </c>
      <c r="L155">
        <v>26067327</v>
      </c>
      <c r="M155">
        <v>0</v>
      </c>
      <c r="N155" s="16" t="s">
        <v>6189</v>
      </c>
      <c r="O155" s="16" t="s">
        <v>6190</v>
      </c>
      <c r="P155" s="1">
        <v>44657</v>
      </c>
      <c r="Q155">
        <v>103190.6042</v>
      </c>
      <c r="R155">
        <v>103190.6042</v>
      </c>
      <c r="S155" s="16" t="s">
        <v>6220</v>
      </c>
      <c r="T155" s="16" t="s">
        <v>6242</v>
      </c>
      <c r="U155">
        <v>2022</v>
      </c>
    </row>
    <row r="156" spans="1:21" x14ac:dyDescent="0.35">
      <c r="A156" s="16" t="s">
        <v>428</v>
      </c>
      <c r="B156">
        <v>724188941</v>
      </c>
      <c r="C156">
        <v>20</v>
      </c>
      <c r="D156" s="1">
        <v>37401</v>
      </c>
      <c r="E156" s="16" t="s">
        <v>11</v>
      </c>
      <c r="F156" s="16" t="s">
        <v>279</v>
      </c>
      <c r="G156" s="16" t="s">
        <v>13</v>
      </c>
      <c r="H156">
        <v>1088456.3399</v>
      </c>
      <c r="I156">
        <v>286662.75880000001</v>
      </c>
      <c r="J156" s="16" t="s">
        <v>429</v>
      </c>
      <c r="K156" s="16" t="s">
        <v>6131</v>
      </c>
      <c r="L156">
        <v>1517601672</v>
      </c>
      <c r="M156">
        <v>0</v>
      </c>
      <c r="N156" s="16" t="s">
        <v>6198</v>
      </c>
      <c r="O156" s="16" t="s">
        <v>6201</v>
      </c>
      <c r="P156" s="1">
        <v>44505</v>
      </c>
      <c r="Q156">
        <v>801793.58110000007</v>
      </c>
      <c r="R156">
        <v>817829.45272200007</v>
      </c>
      <c r="S156" s="16" t="s">
        <v>6227</v>
      </c>
      <c r="T156" s="16" t="s">
        <v>6236</v>
      </c>
      <c r="U156">
        <v>2021</v>
      </c>
    </row>
    <row r="157" spans="1:21" x14ac:dyDescent="0.35">
      <c r="A157" s="16" t="s">
        <v>430</v>
      </c>
      <c r="B157">
        <v>888123952</v>
      </c>
      <c r="C157">
        <v>83</v>
      </c>
      <c r="D157" s="1">
        <v>14390.25</v>
      </c>
      <c r="E157" s="16" t="s">
        <v>11</v>
      </c>
      <c r="F157" s="16" t="s">
        <v>424</v>
      </c>
      <c r="G157" s="16" t="s">
        <v>13</v>
      </c>
      <c r="H157">
        <v>522621.10639999999</v>
      </c>
      <c r="I157">
        <v>298121.25719999999</v>
      </c>
      <c r="J157" s="16" t="s">
        <v>431</v>
      </c>
      <c r="K157" s="16" t="s">
        <v>6135</v>
      </c>
      <c r="L157">
        <v>465252192</v>
      </c>
      <c r="M157">
        <v>0</v>
      </c>
      <c r="N157" s="16" t="s">
        <v>6187</v>
      </c>
      <c r="O157" s="16" t="s">
        <v>6200</v>
      </c>
      <c r="P157" s="1">
        <v>44591</v>
      </c>
      <c r="Q157">
        <v>224499.8492</v>
      </c>
      <c r="R157">
        <v>224499.8492</v>
      </c>
      <c r="S157" s="16" t="s">
        <v>6217</v>
      </c>
      <c r="T157" s="16" t="s">
        <v>6241</v>
      </c>
      <c r="U157">
        <v>2022</v>
      </c>
    </row>
    <row r="158" spans="1:21" x14ac:dyDescent="0.35">
      <c r="A158" s="16" t="s">
        <v>432</v>
      </c>
      <c r="B158">
        <v>583147732</v>
      </c>
      <c r="C158">
        <v>42</v>
      </c>
      <c r="D158" s="1">
        <v>29365.5</v>
      </c>
      <c r="E158" s="16" t="s">
        <v>11</v>
      </c>
      <c r="F158" s="16" t="s">
        <v>290</v>
      </c>
      <c r="G158" s="16" t="s">
        <v>13</v>
      </c>
      <c r="H158">
        <v>0</v>
      </c>
      <c r="I158">
        <v>0</v>
      </c>
      <c r="J158" s="16" t="s">
        <v>433</v>
      </c>
      <c r="K158" s="16" t="s">
        <v>6133</v>
      </c>
      <c r="L158">
        <v>191377914</v>
      </c>
      <c r="M158">
        <v>0</v>
      </c>
      <c r="N158" s="16" t="s">
        <v>6189</v>
      </c>
      <c r="O158" s="16" t="s">
        <v>6194</v>
      </c>
      <c r="P158" s="1">
        <v>44569</v>
      </c>
      <c r="Q158">
        <v>0</v>
      </c>
      <c r="R158">
        <v>0</v>
      </c>
      <c r="S158" s="16" t="s">
        <v>6217</v>
      </c>
      <c r="T158" s="16" t="s">
        <v>6238</v>
      </c>
      <c r="U158">
        <v>2022</v>
      </c>
    </row>
    <row r="159" spans="1:21" x14ac:dyDescent="0.35">
      <c r="A159" s="16" t="s">
        <v>434</v>
      </c>
      <c r="B159">
        <v>715287689</v>
      </c>
      <c r="C159">
        <v>81</v>
      </c>
      <c r="D159" s="1">
        <v>15120.75</v>
      </c>
      <c r="E159" s="16" t="s">
        <v>11</v>
      </c>
      <c r="F159" s="16" t="s">
        <v>269</v>
      </c>
      <c r="G159" s="16" t="s">
        <v>13</v>
      </c>
      <c r="H159">
        <v>94195.902100000007</v>
      </c>
      <c r="I159">
        <v>88295.328599999993</v>
      </c>
      <c r="J159" s="16" t="s">
        <v>435</v>
      </c>
      <c r="K159" s="16" t="s">
        <v>6133</v>
      </c>
      <c r="L159">
        <v>1740946608</v>
      </c>
      <c r="M159">
        <v>0</v>
      </c>
      <c r="N159" s="16" t="s">
        <v>6195</v>
      </c>
      <c r="O159" s="16" t="s">
        <v>6190</v>
      </c>
      <c r="P159" s="1">
        <v>44265</v>
      </c>
      <c r="Q159">
        <v>5900.5735000000132</v>
      </c>
      <c r="R159">
        <v>5900.5735000000132</v>
      </c>
      <c r="S159" s="16" t="s">
        <v>6219</v>
      </c>
      <c r="T159" s="16" t="s">
        <v>6241</v>
      </c>
      <c r="U159">
        <v>2021</v>
      </c>
    </row>
    <row r="160" spans="1:21" x14ac:dyDescent="0.35">
      <c r="A160" s="16" t="s">
        <v>436</v>
      </c>
      <c r="B160">
        <v>784495795</v>
      </c>
      <c r="C160">
        <v>42</v>
      </c>
      <c r="D160" s="1">
        <v>29365.5</v>
      </c>
      <c r="E160" s="16" t="s">
        <v>11</v>
      </c>
      <c r="F160" s="16" t="s">
        <v>437</v>
      </c>
      <c r="G160" s="16" t="s">
        <v>13</v>
      </c>
      <c r="H160">
        <v>129332.3376</v>
      </c>
      <c r="I160">
        <v>76867.332699999999</v>
      </c>
      <c r="J160" s="16" t="s">
        <v>438</v>
      </c>
      <c r="K160" s="16" t="s">
        <v>6129</v>
      </c>
      <c r="L160">
        <v>599806656</v>
      </c>
      <c r="M160">
        <v>0</v>
      </c>
      <c r="N160" s="16" t="s">
        <v>6198</v>
      </c>
      <c r="O160" s="16" t="s">
        <v>6190</v>
      </c>
      <c r="P160" s="1">
        <v>44220</v>
      </c>
      <c r="Q160">
        <v>52465.0049</v>
      </c>
      <c r="R160">
        <v>52465.0049</v>
      </c>
      <c r="S160" s="16" t="s">
        <v>6217</v>
      </c>
      <c r="T160" s="16" t="s">
        <v>6238</v>
      </c>
      <c r="U160">
        <v>2021</v>
      </c>
    </row>
    <row r="161" spans="1:21" x14ac:dyDescent="0.35">
      <c r="A161" s="16" t="s">
        <v>439</v>
      </c>
      <c r="B161">
        <v>610960498</v>
      </c>
      <c r="C161">
        <v>71</v>
      </c>
      <c r="D161" s="1">
        <v>18773.25</v>
      </c>
      <c r="E161" s="16" t="s">
        <v>11</v>
      </c>
      <c r="F161" s="16" t="s">
        <v>237</v>
      </c>
      <c r="G161" s="16" t="s">
        <v>13</v>
      </c>
      <c r="H161">
        <v>352259.68339999998</v>
      </c>
      <c r="I161">
        <v>194889.71789999999</v>
      </c>
      <c r="J161" s="16" t="s">
        <v>440</v>
      </c>
      <c r="K161" s="16" t="s">
        <v>6127</v>
      </c>
      <c r="L161">
        <v>4048296615</v>
      </c>
      <c r="M161">
        <v>15036057054</v>
      </c>
      <c r="N161" s="16" t="s">
        <v>6192</v>
      </c>
      <c r="O161" s="16" t="s">
        <v>6193</v>
      </c>
      <c r="P161" s="1">
        <v>44461</v>
      </c>
      <c r="Q161">
        <v>157369.96549999999</v>
      </c>
      <c r="R161">
        <v>157369.96549999999</v>
      </c>
      <c r="S161" s="16" t="s">
        <v>6225</v>
      </c>
      <c r="T161" s="16" t="s">
        <v>6241</v>
      </c>
      <c r="U161">
        <v>2021</v>
      </c>
    </row>
    <row r="162" spans="1:21" x14ac:dyDescent="0.35">
      <c r="A162" s="16" t="s">
        <v>441</v>
      </c>
      <c r="B162">
        <v>992772565</v>
      </c>
      <c r="C162">
        <v>78</v>
      </c>
      <c r="D162" s="1">
        <v>16216.5</v>
      </c>
      <c r="E162" s="16" t="s">
        <v>11</v>
      </c>
      <c r="F162" s="16" t="s">
        <v>69</v>
      </c>
      <c r="G162" s="16" t="s">
        <v>13</v>
      </c>
      <c r="H162">
        <v>188138.625</v>
      </c>
      <c r="I162">
        <v>61145.053099999997</v>
      </c>
      <c r="J162" s="16" t="s">
        <v>442</v>
      </c>
      <c r="K162" s="16" t="s">
        <v>6129</v>
      </c>
      <c r="L162">
        <v>90437656</v>
      </c>
      <c r="M162">
        <v>0</v>
      </c>
      <c r="N162" s="16" t="s">
        <v>6198</v>
      </c>
      <c r="O162" s="16" t="s">
        <v>6191</v>
      </c>
      <c r="P162" s="1">
        <v>44584</v>
      </c>
      <c r="Q162">
        <v>126993.57190000001</v>
      </c>
      <c r="R162">
        <v>126993.57190000001</v>
      </c>
      <c r="S162" s="16" t="s">
        <v>6217</v>
      </c>
      <c r="T162" s="16" t="s">
        <v>6241</v>
      </c>
      <c r="U162">
        <v>2022</v>
      </c>
    </row>
    <row r="163" spans="1:21" x14ac:dyDescent="0.35">
      <c r="A163" s="16" t="s">
        <v>443</v>
      </c>
      <c r="B163">
        <v>635009547</v>
      </c>
      <c r="C163">
        <v>22</v>
      </c>
      <c r="D163" s="1">
        <v>36670.5</v>
      </c>
      <c r="E163" s="16" t="s">
        <v>11</v>
      </c>
      <c r="F163" s="16" t="s">
        <v>444</v>
      </c>
      <c r="G163" s="16" t="s">
        <v>13</v>
      </c>
      <c r="H163">
        <v>201141.1194</v>
      </c>
      <c r="I163">
        <v>45653.740899999997</v>
      </c>
      <c r="J163" s="16" t="s">
        <v>445</v>
      </c>
      <c r="K163" s="16" t="s">
        <v>6133</v>
      </c>
      <c r="L163">
        <v>45667083</v>
      </c>
      <c r="M163">
        <v>0</v>
      </c>
      <c r="N163" s="16" t="s">
        <v>6195</v>
      </c>
      <c r="O163" s="16" t="s">
        <v>6191</v>
      </c>
      <c r="P163" s="1">
        <v>44333</v>
      </c>
      <c r="Q163">
        <v>155487.37849999999</v>
      </c>
      <c r="R163">
        <v>155487.37849999999</v>
      </c>
      <c r="S163" s="16" t="s">
        <v>6221</v>
      </c>
      <c r="T163" s="16" t="s">
        <v>6236</v>
      </c>
      <c r="U163">
        <v>2021</v>
      </c>
    </row>
    <row r="164" spans="1:21" x14ac:dyDescent="0.35">
      <c r="A164" s="16" t="s">
        <v>446</v>
      </c>
      <c r="B164">
        <v>385818767</v>
      </c>
      <c r="C164">
        <v>34</v>
      </c>
      <c r="D164" s="1">
        <v>32287.5</v>
      </c>
      <c r="E164" s="16" t="s">
        <v>11</v>
      </c>
      <c r="F164" s="16" t="s">
        <v>66</v>
      </c>
      <c r="G164" s="16" t="s">
        <v>13</v>
      </c>
      <c r="H164">
        <v>402601.33760000003</v>
      </c>
      <c r="I164">
        <v>251223.2347</v>
      </c>
      <c r="J164" s="16" t="s">
        <v>447</v>
      </c>
      <c r="K164" s="16" t="s">
        <v>6131</v>
      </c>
      <c r="L164">
        <v>1144409484</v>
      </c>
      <c r="M164">
        <v>0</v>
      </c>
      <c r="N164" s="16" t="s">
        <v>6196</v>
      </c>
      <c r="O164" s="16" t="s">
        <v>6188</v>
      </c>
      <c r="P164" s="1">
        <v>44399</v>
      </c>
      <c r="Q164">
        <v>151378.10290000003</v>
      </c>
      <c r="R164">
        <v>151378.10290000003</v>
      </c>
      <c r="S164" s="16" t="s">
        <v>6223</v>
      </c>
      <c r="T164" s="16" t="s">
        <v>6237</v>
      </c>
      <c r="U164">
        <v>2021</v>
      </c>
    </row>
    <row r="165" spans="1:21" x14ac:dyDescent="0.35">
      <c r="A165" s="16" t="s">
        <v>448</v>
      </c>
      <c r="B165">
        <v>806261412</v>
      </c>
      <c r="C165">
        <v>81</v>
      </c>
      <c r="D165" s="1">
        <v>15120.75</v>
      </c>
      <c r="E165" s="16" t="s">
        <v>11</v>
      </c>
      <c r="F165" s="16" t="s">
        <v>39</v>
      </c>
      <c r="G165" s="16" t="s">
        <v>13</v>
      </c>
      <c r="H165">
        <v>557088.28659999999</v>
      </c>
      <c r="I165">
        <v>67066.939400000003</v>
      </c>
      <c r="J165" s="16" t="s">
        <v>449</v>
      </c>
      <c r="K165" s="16" t="s">
        <v>6127</v>
      </c>
      <c r="L165">
        <v>2199481536</v>
      </c>
      <c r="M165">
        <v>0</v>
      </c>
      <c r="N165" s="16" t="s">
        <v>6196</v>
      </c>
      <c r="O165" s="16" t="s">
        <v>6200</v>
      </c>
      <c r="P165" s="1">
        <v>44448</v>
      </c>
      <c r="Q165">
        <v>490021.34719999996</v>
      </c>
      <c r="R165">
        <v>490021.34719999996</v>
      </c>
      <c r="S165" s="16" t="s">
        <v>6225</v>
      </c>
      <c r="T165" s="16" t="s">
        <v>6241</v>
      </c>
      <c r="U165">
        <v>2021</v>
      </c>
    </row>
    <row r="166" spans="1:21" x14ac:dyDescent="0.35">
      <c r="A166" s="16" t="s">
        <v>450</v>
      </c>
      <c r="B166">
        <v>278376364</v>
      </c>
      <c r="C166">
        <v>77</v>
      </c>
      <c r="D166" s="1">
        <v>16581.75</v>
      </c>
      <c r="E166" s="16" t="s">
        <v>11</v>
      </c>
      <c r="F166" s="16" t="s">
        <v>451</v>
      </c>
      <c r="G166" s="16" t="s">
        <v>13</v>
      </c>
      <c r="H166">
        <v>449208.342</v>
      </c>
      <c r="I166">
        <v>308830.73509999999</v>
      </c>
      <c r="J166" s="16" t="s">
        <v>452</v>
      </c>
      <c r="K166" s="16" t="s">
        <v>6135</v>
      </c>
      <c r="L166">
        <v>270692565</v>
      </c>
      <c r="M166">
        <v>0</v>
      </c>
      <c r="N166" s="16" t="s">
        <v>6198</v>
      </c>
      <c r="O166" s="16" t="s">
        <v>6201</v>
      </c>
      <c r="P166" s="1">
        <v>44542</v>
      </c>
      <c r="Q166">
        <v>140377.60690000001</v>
      </c>
      <c r="R166">
        <v>140377.60690000001</v>
      </c>
      <c r="S166" s="16" t="s">
        <v>6228</v>
      </c>
      <c r="T166" s="16" t="s">
        <v>6241</v>
      </c>
      <c r="U166">
        <v>2021</v>
      </c>
    </row>
    <row r="167" spans="1:21" x14ac:dyDescent="0.35">
      <c r="A167" s="16" t="s">
        <v>453</v>
      </c>
      <c r="B167">
        <v>436724092</v>
      </c>
      <c r="C167">
        <v>17</v>
      </c>
      <c r="D167" s="1">
        <v>38496.75</v>
      </c>
      <c r="E167" s="16" t="s">
        <v>11</v>
      </c>
      <c r="F167" s="16" t="s">
        <v>229</v>
      </c>
      <c r="G167" s="16" t="s">
        <v>13</v>
      </c>
      <c r="H167">
        <v>917484.8517</v>
      </c>
      <c r="I167">
        <v>121478.5232</v>
      </c>
      <c r="J167" s="16" t="s">
        <v>454</v>
      </c>
      <c r="K167" s="16" t="s">
        <v>6135</v>
      </c>
      <c r="L167">
        <v>2127649545</v>
      </c>
      <c r="M167">
        <v>0</v>
      </c>
      <c r="N167" s="16" t="s">
        <v>6195</v>
      </c>
      <c r="O167" s="16" t="s">
        <v>6190</v>
      </c>
      <c r="P167" s="1">
        <v>44473</v>
      </c>
      <c r="Q167">
        <v>796006.32850000006</v>
      </c>
      <c r="R167">
        <v>796006.32850000006</v>
      </c>
      <c r="S167" s="16" t="s">
        <v>6226</v>
      </c>
      <c r="T167" s="16" t="s">
        <v>6242</v>
      </c>
      <c r="U167">
        <v>2021</v>
      </c>
    </row>
    <row r="168" spans="1:21" x14ac:dyDescent="0.35">
      <c r="A168" s="16" t="s">
        <v>455</v>
      </c>
      <c r="B168">
        <v>86269444</v>
      </c>
      <c r="C168">
        <v>31</v>
      </c>
      <c r="D168" s="1">
        <v>33383.25</v>
      </c>
      <c r="E168" s="16" t="s">
        <v>11</v>
      </c>
      <c r="F168" s="16" t="s">
        <v>456</v>
      </c>
      <c r="G168" s="16" t="s">
        <v>13</v>
      </c>
      <c r="H168">
        <v>245076.8064</v>
      </c>
      <c r="I168">
        <v>85600.022700000001</v>
      </c>
      <c r="J168" s="16" t="s">
        <v>457</v>
      </c>
      <c r="K168" s="16" t="s">
        <v>6133</v>
      </c>
      <c r="L168">
        <v>279170892</v>
      </c>
      <c r="M168">
        <v>0</v>
      </c>
      <c r="N168" s="16" t="s">
        <v>6187</v>
      </c>
      <c r="O168" s="16" t="s">
        <v>6188</v>
      </c>
      <c r="P168" s="1">
        <v>44404</v>
      </c>
      <c r="Q168">
        <v>159476.7837</v>
      </c>
      <c r="R168">
        <v>159476.7837</v>
      </c>
      <c r="S168" s="16" t="s">
        <v>6223</v>
      </c>
      <c r="T168" s="16" t="s">
        <v>6237</v>
      </c>
      <c r="U168">
        <v>2021</v>
      </c>
    </row>
    <row r="169" spans="1:21" x14ac:dyDescent="0.35">
      <c r="A169" s="16" t="s">
        <v>458</v>
      </c>
      <c r="B169">
        <v>24875976</v>
      </c>
      <c r="C169">
        <v>73</v>
      </c>
      <c r="D169" s="1">
        <v>18042.75</v>
      </c>
      <c r="E169" s="16" t="s">
        <v>11</v>
      </c>
      <c r="F169" s="16" t="s">
        <v>78</v>
      </c>
      <c r="G169" s="16" t="s">
        <v>13</v>
      </c>
      <c r="H169">
        <v>2999025.7461000001</v>
      </c>
      <c r="I169">
        <v>333665.19150000002</v>
      </c>
      <c r="J169" s="16" t="s">
        <v>459</v>
      </c>
      <c r="K169" s="16" t="s">
        <v>6135</v>
      </c>
      <c r="L169">
        <v>351135</v>
      </c>
      <c r="M169">
        <v>0</v>
      </c>
      <c r="N169" s="16" t="s">
        <v>6198</v>
      </c>
      <c r="O169" s="16" t="s">
        <v>6191</v>
      </c>
      <c r="P169" s="1">
        <v>44491</v>
      </c>
      <c r="Q169">
        <v>2665360.5545999999</v>
      </c>
      <c r="R169">
        <v>2665360.5545999999</v>
      </c>
      <c r="S169" s="16" t="s">
        <v>6226</v>
      </c>
      <c r="T169" s="16" t="s">
        <v>6241</v>
      </c>
      <c r="U169">
        <v>2021</v>
      </c>
    </row>
    <row r="170" spans="1:21" x14ac:dyDescent="0.35">
      <c r="A170" s="16" t="s">
        <v>460</v>
      </c>
      <c r="B170">
        <v>387193721</v>
      </c>
      <c r="C170">
        <v>64</v>
      </c>
      <c r="D170" s="1">
        <v>21330</v>
      </c>
      <c r="E170" s="16" t="s">
        <v>11</v>
      </c>
      <c r="F170" s="16" t="s">
        <v>269</v>
      </c>
      <c r="G170" s="16" t="s">
        <v>13</v>
      </c>
      <c r="H170">
        <v>559640.53749999998</v>
      </c>
      <c r="I170">
        <v>300230.68829999998</v>
      </c>
      <c r="J170" s="16" t="s">
        <v>461</v>
      </c>
      <c r="K170" s="16" t="s">
        <v>6135</v>
      </c>
      <c r="L170">
        <v>1864165653</v>
      </c>
      <c r="M170">
        <v>0</v>
      </c>
      <c r="N170" s="16" t="s">
        <v>6189</v>
      </c>
      <c r="O170" s="16" t="s">
        <v>6190</v>
      </c>
      <c r="P170" s="1">
        <v>44677</v>
      </c>
      <c r="Q170">
        <v>259409.8492</v>
      </c>
      <c r="R170">
        <v>259409.8492</v>
      </c>
      <c r="S170" s="16" t="s">
        <v>6220</v>
      </c>
      <c r="T170" s="16" t="s">
        <v>6240</v>
      </c>
      <c r="U170">
        <v>2022</v>
      </c>
    </row>
    <row r="171" spans="1:21" x14ac:dyDescent="0.35">
      <c r="A171" s="16" t="s">
        <v>462</v>
      </c>
      <c r="B171">
        <v>523904525</v>
      </c>
      <c r="C171">
        <v>61</v>
      </c>
      <c r="D171" s="1">
        <v>22425.75</v>
      </c>
      <c r="E171" s="16" t="s">
        <v>11</v>
      </c>
      <c r="F171" s="16" t="s">
        <v>237</v>
      </c>
      <c r="G171" s="16" t="s">
        <v>13</v>
      </c>
      <c r="H171">
        <v>645257.48</v>
      </c>
      <c r="I171">
        <v>104255.1728</v>
      </c>
      <c r="J171" s="16" t="s">
        <v>463</v>
      </c>
      <c r="K171" s="16" t="s">
        <v>6129</v>
      </c>
      <c r="L171">
        <v>4829549568</v>
      </c>
      <c r="M171">
        <v>0</v>
      </c>
      <c r="N171" s="16" t="s">
        <v>6189</v>
      </c>
      <c r="O171" s="16" t="s">
        <v>6194</v>
      </c>
      <c r="P171" s="1">
        <v>44247</v>
      </c>
      <c r="Q171">
        <v>541002.30719999992</v>
      </c>
      <c r="R171">
        <v>541002.30719999992</v>
      </c>
      <c r="S171" s="16" t="s">
        <v>6218</v>
      </c>
      <c r="T171" s="16" t="s">
        <v>6240</v>
      </c>
      <c r="U171">
        <v>2021</v>
      </c>
    </row>
    <row r="172" spans="1:21" x14ac:dyDescent="0.35">
      <c r="A172" s="16" t="s">
        <v>464</v>
      </c>
      <c r="B172">
        <v>352133027</v>
      </c>
      <c r="C172">
        <v>51</v>
      </c>
      <c r="D172" s="1">
        <v>26078.25</v>
      </c>
      <c r="E172" s="16" t="s">
        <v>11</v>
      </c>
      <c r="F172" s="16" t="s">
        <v>253</v>
      </c>
      <c r="G172" s="16" t="s">
        <v>13</v>
      </c>
      <c r="H172">
        <v>67101.733399999997</v>
      </c>
      <c r="I172">
        <v>23182.7582</v>
      </c>
      <c r="J172" s="16" t="s">
        <v>465</v>
      </c>
      <c r="K172" s="16" t="s">
        <v>6129</v>
      </c>
      <c r="L172">
        <v>1765790247</v>
      </c>
      <c r="M172">
        <v>0</v>
      </c>
      <c r="N172" s="16" t="s">
        <v>6187</v>
      </c>
      <c r="O172" s="16" t="s">
        <v>6188</v>
      </c>
      <c r="P172" s="1">
        <v>44476</v>
      </c>
      <c r="Q172">
        <v>43918.975200000001</v>
      </c>
      <c r="R172">
        <v>43918.975200000001</v>
      </c>
      <c r="S172" s="16" t="s">
        <v>6226</v>
      </c>
      <c r="T172" s="16" t="s">
        <v>6239</v>
      </c>
      <c r="U172">
        <v>2021</v>
      </c>
    </row>
    <row r="173" spans="1:21" x14ac:dyDescent="0.35">
      <c r="A173" s="16" t="s">
        <v>466</v>
      </c>
      <c r="B173">
        <v>634903078</v>
      </c>
      <c r="C173">
        <v>72</v>
      </c>
      <c r="D173" s="1">
        <v>18408</v>
      </c>
      <c r="E173" s="16" t="s">
        <v>11</v>
      </c>
      <c r="F173" s="16" t="s">
        <v>467</v>
      </c>
      <c r="G173" s="16" t="s">
        <v>13</v>
      </c>
      <c r="H173">
        <v>259379.0214</v>
      </c>
      <c r="I173">
        <v>52646.237000000001</v>
      </c>
      <c r="J173" s="16" t="s">
        <v>468</v>
      </c>
      <c r="K173" s="16" t="s">
        <v>6135</v>
      </c>
      <c r="L173">
        <v>1616329624</v>
      </c>
      <c r="M173">
        <v>0</v>
      </c>
      <c r="N173" s="16" t="s">
        <v>6196</v>
      </c>
      <c r="O173" s="16" t="s">
        <v>6200</v>
      </c>
      <c r="P173" s="1">
        <v>44666</v>
      </c>
      <c r="Q173">
        <v>206732.7844</v>
      </c>
      <c r="R173">
        <v>206732.7844</v>
      </c>
      <c r="S173" s="16" t="s">
        <v>6220</v>
      </c>
      <c r="T173" s="16" t="s">
        <v>6241</v>
      </c>
      <c r="U173">
        <v>2022</v>
      </c>
    </row>
    <row r="174" spans="1:21" x14ac:dyDescent="0.35">
      <c r="A174" s="16" t="s">
        <v>469</v>
      </c>
      <c r="B174">
        <v>597156316</v>
      </c>
      <c r="C174">
        <v>48</v>
      </c>
      <c r="D174" s="1">
        <v>27174</v>
      </c>
      <c r="E174" s="16" t="s">
        <v>11</v>
      </c>
      <c r="F174" s="16" t="s">
        <v>279</v>
      </c>
      <c r="G174" s="16" t="s">
        <v>13</v>
      </c>
      <c r="H174">
        <v>414520.80089999997</v>
      </c>
      <c r="I174">
        <v>178562.80650000001</v>
      </c>
      <c r="J174" s="16" t="s">
        <v>470</v>
      </c>
      <c r="K174" s="16" t="s">
        <v>6135</v>
      </c>
      <c r="L174">
        <v>172268544</v>
      </c>
      <c r="M174">
        <v>0</v>
      </c>
      <c r="N174" s="16" t="s">
        <v>6196</v>
      </c>
      <c r="O174" s="16" t="s">
        <v>6188</v>
      </c>
      <c r="P174" s="1">
        <v>44600</v>
      </c>
      <c r="Q174">
        <v>235957.99439999997</v>
      </c>
      <c r="R174">
        <v>235957.99439999997</v>
      </c>
      <c r="S174" s="16" t="s">
        <v>6218</v>
      </c>
      <c r="T174" s="16" t="s">
        <v>6238</v>
      </c>
      <c r="U174">
        <v>2022</v>
      </c>
    </row>
    <row r="175" spans="1:21" x14ac:dyDescent="0.35">
      <c r="A175" s="16" t="s">
        <v>471</v>
      </c>
      <c r="B175">
        <v>99604138</v>
      </c>
      <c r="C175">
        <v>60</v>
      </c>
      <c r="D175" s="1">
        <v>22791</v>
      </c>
      <c r="E175" s="16" t="s">
        <v>11</v>
      </c>
      <c r="F175" s="16" t="s">
        <v>19</v>
      </c>
      <c r="G175" s="16" t="s">
        <v>13</v>
      </c>
      <c r="H175">
        <v>117721.1891</v>
      </c>
      <c r="I175">
        <v>52167.682000000001</v>
      </c>
      <c r="J175" s="16" t="s">
        <v>472</v>
      </c>
      <c r="K175" s="16" t="s">
        <v>6129</v>
      </c>
      <c r="L175">
        <v>1455349297</v>
      </c>
      <c r="M175">
        <v>11530581986</v>
      </c>
      <c r="N175" s="16" t="s">
        <v>6192</v>
      </c>
      <c r="O175" s="16" t="s">
        <v>6197</v>
      </c>
      <c r="P175" s="1">
        <v>44419</v>
      </c>
      <c r="Q175">
        <v>65553.507100000003</v>
      </c>
      <c r="R175">
        <v>65553.507100000003</v>
      </c>
      <c r="S175" s="16" t="s">
        <v>6224</v>
      </c>
      <c r="T175" s="16" t="s">
        <v>6240</v>
      </c>
      <c r="U175">
        <v>2021</v>
      </c>
    </row>
    <row r="176" spans="1:21" x14ac:dyDescent="0.35">
      <c r="A176" s="16" t="s">
        <v>473</v>
      </c>
      <c r="B176">
        <v>293577198</v>
      </c>
      <c r="C176">
        <v>33</v>
      </c>
      <c r="D176" s="1">
        <v>32652.75</v>
      </c>
      <c r="E176" s="16" t="s">
        <v>11</v>
      </c>
      <c r="F176" s="16" t="s">
        <v>320</v>
      </c>
      <c r="G176" s="16" t="s">
        <v>13</v>
      </c>
      <c r="H176">
        <v>433338.88</v>
      </c>
      <c r="I176">
        <v>110907.66959999999</v>
      </c>
      <c r="J176" s="16" t="s">
        <v>474</v>
      </c>
      <c r="K176" s="16" t="s">
        <v>6131</v>
      </c>
      <c r="L176">
        <v>674407972</v>
      </c>
      <c r="M176">
        <v>0</v>
      </c>
      <c r="N176" s="16" t="s">
        <v>6189</v>
      </c>
      <c r="O176" s="16" t="s">
        <v>6194</v>
      </c>
      <c r="P176" s="1">
        <v>44290</v>
      </c>
      <c r="Q176">
        <v>322431.21039999998</v>
      </c>
      <c r="R176">
        <v>322431.21039999998</v>
      </c>
      <c r="S176" s="16" t="s">
        <v>6220</v>
      </c>
      <c r="T176" s="16" t="s">
        <v>6237</v>
      </c>
      <c r="U176">
        <v>2021</v>
      </c>
    </row>
    <row r="177" spans="1:21" x14ac:dyDescent="0.35">
      <c r="A177" s="16" t="s">
        <v>475</v>
      </c>
      <c r="B177">
        <v>288175420</v>
      </c>
      <c r="C177">
        <v>45</v>
      </c>
      <c r="D177" s="1">
        <v>28269.75</v>
      </c>
      <c r="E177" s="16" t="s">
        <v>11</v>
      </c>
      <c r="F177" s="16" t="s">
        <v>320</v>
      </c>
      <c r="G177" s="16" t="s">
        <v>13</v>
      </c>
      <c r="H177">
        <v>27640.079900000001</v>
      </c>
      <c r="I177">
        <v>10034.7544</v>
      </c>
      <c r="J177" s="16" t="s">
        <v>476</v>
      </c>
      <c r="K177" s="16" t="s">
        <v>6129</v>
      </c>
      <c r="L177">
        <v>3288100608</v>
      </c>
      <c r="M177">
        <v>942311232</v>
      </c>
      <c r="N177" s="16" t="s">
        <v>6192</v>
      </c>
      <c r="O177" s="16" t="s">
        <v>6193</v>
      </c>
      <c r="P177" s="1">
        <v>44339</v>
      </c>
      <c r="Q177">
        <v>17605.325499999999</v>
      </c>
      <c r="R177">
        <v>17605.325499999999</v>
      </c>
      <c r="S177" s="16" t="s">
        <v>6221</v>
      </c>
      <c r="T177" s="16" t="s">
        <v>6238</v>
      </c>
      <c r="U177">
        <v>2021</v>
      </c>
    </row>
    <row r="178" spans="1:21" x14ac:dyDescent="0.35">
      <c r="A178" s="16" t="s">
        <v>477</v>
      </c>
      <c r="B178">
        <v>280885455</v>
      </c>
      <c r="C178">
        <v>56</v>
      </c>
      <c r="D178" s="1">
        <v>24252</v>
      </c>
      <c r="E178" s="16" t="s">
        <v>11</v>
      </c>
      <c r="F178" s="16" t="s">
        <v>157</v>
      </c>
      <c r="G178" s="16" t="s">
        <v>13</v>
      </c>
      <c r="H178">
        <v>304991.23200000002</v>
      </c>
      <c r="I178">
        <v>49103.588400000001</v>
      </c>
      <c r="J178" s="16" t="s">
        <v>478</v>
      </c>
      <c r="K178" s="16" t="s">
        <v>6135</v>
      </c>
      <c r="L178">
        <v>268391397</v>
      </c>
      <c r="M178">
        <v>0</v>
      </c>
      <c r="N178" s="16" t="s">
        <v>6198</v>
      </c>
      <c r="O178" s="16" t="s">
        <v>6190</v>
      </c>
      <c r="P178" s="1">
        <v>44454</v>
      </c>
      <c r="Q178">
        <v>255887.64360000001</v>
      </c>
      <c r="R178">
        <v>255887.64360000001</v>
      </c>
      <c r="S178" s="16" t="s">
        <v>6225</v>
      </c>
      <c r="T178" s="16" t="s">
        <v>6239</v>
      </c>
      <c r="U178">
        <v>2021</v>
      </c>
    </row>
    <row r="179" spans="1:21" x14ac:dyDescent="0.35">
      <c r="A179" s="16" t="s">
        <v>479</v>
      </c>
      <c r="B179">
        <v>85427274</v>
      </c>
      <c r="C179">
        <v>33</v>
      </c>
      <c r="D179" s="1">
        <v>32652.75</v>
      </c>
      <c r="E179" s="16" t="s">
        <v>11</v>
      </c>
      <c r="F179" s="16" t="s">
        <v>121</v>
      </c>
      <c r="G179" s="16" t="s">
        <v>13</v>
      </c>
      <c r="H179">
        <v>1055041.2734000001</v>
      </c>
      <c r="I179">
        <v>186893.02559999999</v>
      </c>
      <c r="J179" s="16" t="s">
        <v>480</v>
      </c>
      <c r="K179" s="16" t="s">
        <v>6127</v>
      </c>
      <c r="L179">
        <v>1355071446</v>
      </c>
      <c r="M179">
        <v>1444612728</v>
      </c>
      <c r="N179" s="16" t="s">
        <v>6192</v>
      </c>
      <c r="O179" s="16" t="s">
        <v>6193</v>
      </c>
      <c r="P179" s="1">
        <v>44436</v>
      </c>
      <c r="Q179">
        <v>868148.24780000001</v>
      </c>
      <c r="R179">
        <v>868148.24780000001</v>
      </c>
      <c r="S179" s="16" t="s">
        <v>6224</v>
      </c>
      <c r="T179" s="16" t="s">
        <v>6237</v>
      </c>
      <c r="U179">
        <v>2021</v>
      </c>
    </row>
    <row r="180" spans="1:21" x14ac:dyDescent="0.35">
      <c r="A180" s="16" t="s">
        <v>481</v>
      </c>
      <c r="B180">
        <v>935203493</v>
      </c>
      <c r="C180">
        <v>47</v>
      </c>
      <c r="D180" s="1">
        <v>27539.25</v>
      </c>
      <c r="E180" s="16" t="s">
        <v>11</v>
      </c>
      <c r="F180" s="16" t="s">
        <v>482</v>
      </c>
      <c r="G180" s="16" t="s">
        <v>13</v>
      </c>
      <c r="H180">
        <v>157298.68109999999</v>
      </c>
      <c r="I180">
        <v>20948.6561</v>
      </c>
      <c r="J180" s="16" t="s">
        <v>483</v>
      </c>
      <c r="K180" s="16" t="s">
        <v>6127</v>
      </c>
      <c r="L180">
        <v>2492479044</v>
      </c>
      <c r="M180">
        <v>0</v>
      </c>
      <c r="N180" s="16" t="s">
        <v>6195</v>
      </c>
      <c r="O180" s="16" t="s">
        <v>6191</v>
      </c>
      <c r="P180" s="1">
        <v>44234</v>
      </c>
      <c r="Q180">
        <v>136350.02499999999</v>
      </c>
      <c r="R180">
        <v>136350.02499999999</v>
      </c>
      <c r="S180" s="16" t="s">
        <v>6218</v>
      </c>
      <c r="T180" s="16" t="s">
        <v>6238</v>
      </c>
      <c r="U180">
        <v>2021</v>
      </c>
    </row>
    <row r="181" spans="1:21" x14ac:dyDescent="0.35">
      <c r="A181" s="16" t="s">
        <v>484</v>
      </c>
      <c r="B181">
        <v>521387078</v>
      </c>
      <c r="C181">
        <v>82</v>
      </c>
      <c r="D181" s="1">
        <v>14755.5</v>
      </c>
      <c r="E181" s="16" t="s">
        <v>11</v>
      </c>
      <c r="F181" s="16" t="s">
        <v>266</v>
      </c>
      <c r="G181" s="16" t="s">
        <v>13</v>
      </c>
      <c r="H181">
        <v>49515.349000000002</v>
      </c>
      <c r="I181">
        <v>36011.162900000003</v>
      </c>
      <c r="J181" s="16" t="s">
        <v>485</v>
      </c>
      <c r="K181" s="16" t="s">
        <v>6127</v>
      </c>
      <c r="L181">
        <v>2172664938</v>
      </c>
      <c r="M181">
        <v>0</v>
      </c>
      <c r="N181" s="16" t="s">
        <v>6195</v>
      </c>
      <c r="O181" s="16" t="s">
        <v>6190</v>
      </c>
      <c r="P181" s="1">
        <v>44654</v>
      </c>
      <c r="Q181">
        <v>13504.186099999999</v>
      </c>
      <c r="R181">
        <v>13504.186099999999</v>
      </c>
      <c r="S181" s="16" t="s">
        <v>6220</v>
      </c>
      <c r="T181" s="16" t="s">
        <v>6241</v>
      </c>
      <c r="U181">
        <v>2022</v>
      </c>
    </row>
    <row r="182" spans="1:21" x14ac:dyDescent="0.35">
      <c r="A182" s="16" t="s">
        <v>486</v>
      </c>
      <c r="B182">
        <v>26306891</v>
      </c>
      <c r="C182">
        <v>47</v>
      </c>
      <c r="D182" s="1">
        <v>27539.25</v>
      </c>
      <c r="E182" s="16" t="s">
        <v>11</v>
      </c>
      <c r="F182" s="16" t="s">
        <v>323</v>
      </c>
      <c r="G182" s="16" t="s">
        <v>13</v>
      </c>
      <c r="H182">
        <v>1251739.7223</v>
      </c>
      <c r="I182">
        <v>271243.12719999999</v>
      </c>
      <c r="J182" s="16" t="s">
        <v>487</v>
      </c>
      <c r="K182" s="16" t="s">
        <v>6133</v>
      </c>
      <c r="L182">
        <v>1492514712</v>
      </c>
      <c r="M182">
        <v>0</v>
      </c>
      <c r="N182" s="16" t="s">
        <v>6187</v>
      </c>
      <c r="O182" s="16" t="s">
        <v>6188</v>
      </c>
      <c r="P182" s="1">
        <v>44575</v>
      </c>
      <c r="Q182">
        <v>980496.59510000004</v>
      </c>
      <c r="R182">
        <v>980496.59510000004</v>
      </c>
      <c r="S182" s="16" t="s">
        <v>6217</v>
      </c>
      <c r="T182" s="16" t="s">
        <v>6238</v>
      </c>
      <c r="U182">
        <v>2022</v>
      </c>
    </row>
    <row r="183" spans="1:21" x14ac:dyDescent="0.35">
      <c r="A183" s="16" t="s">
        <v>488</v>
      </c>
      <c r="B183">
        <v>193328162</v>
      </c>
      <c r="C183">
        <v>36</v>
      </c>
      <c r="D183" s="1">
        <v>31557</v>
      </c>
      <c r="E183" s="16" t="s">
        <v>11</v>
      </c>
      <c r="F183" s="16" t="s">
        <v>489</v>
      </c>
      <c r="G183" s="16" t="s">
        <v>13</v>
      </c>
      <c r="H183">
        <v>717787.70200000005</v>
      </c>
      <c r="I183">
        <v>242934.96950000001</v>
      </c>
      <c r="J183" s="16" t="s">
        <v>490</v>
      </c>
      <c r="K183" s="16" t="s">
        <v>6131</v>
      </c>
      <c r="L183">
        <v>1215043776</v>
      </c>
      <c r="M183">
        <v>0</v>
      </c>
      <c r="N183" s="16" t="s">
        <v>6196</v>
      </c>
      <c r="O183" s="16" t="s">
        <v>6188</v>
      </c>
      <c r="P183" s="1">
        <v>44378</v>
      </c>
      <c r="Q183">
        <v>474852.73250000004</v>
      </c>
      <c r="R183">
        <v>474852.73250000004</v>
      </c>
      <c r="S183" s="16" t="s">
        <v>6223</v>
      </c>
      <c r="T183" s="16" t="s">
        <v>6237</v>
      </c>
      <c r="U183">
        <v>2021</v>
      </c>
    </row>
    <row r="184" spans="1:21" x14ac:dyDescent="0.35">
      <c r="A184" s="16" t="s">
        <v>491</v>
      </c>
      <c r="B184">
        <v>298165965</v>
      </c>
      <c r="C184">
        <v>19</v>
      </c>
      <c r="D184" s="1">
        <v>37766.25</v>
      </c>
      <c r="E184" s="16" t="s">
        <v>11</v>
      </c>
      <c r="F184" s="16" t="s">
        <v>36</v>
      </c>
      <c r="G184" s="16" t="s">
        <v>13</v>
      </c>
      <c r="H184">
        <v>908877.70079999999</v>
      </c>
      <c r="I184">
        <v>797373.92429999996</v>
      </c>
      <c r="J184" s="16" t="s">
        <v>492</v>
      </c>
      <c r="K184" s="16" t="s">
        <v>6135</v>
      </c>
      <c r="L184">
        <v>841945104</v>
      </c>
      <c r="M184">
        <v>0</v>
      </c>
      <c r="N184" s="16" t="s">
        <v>6189</v>
      </c>
      <c r="O184" s="16" t="s">
        <v>6194</v>
      </c>
      <c r="P184" s="1">
        <v>44473</v>
      </c>
      <c r="Q184">
        <v>111503.77650000004</v>
      </c>
      <c r="R184">
        <v>111503.77650000004</v>
      </c>
      <c r="S184" s="16" t="s">
        <v>6226</v>
      </c>
      <c r="T184" s="16" t="s">
        <v>6242</v>
      </c>
      <c r="U184">
        <v>2021</v>
      </c>
    </row>
    <row r="185" spans="1:21" x14ac:dyDescent="0.35">
      <c r="A185" s="16" t="s">
        <v>493</v>
      </c>
      <c r="B185">
        <v>7396430</v>
      </c>
      <c r="C185">
        <v>64</v>
      </c>
      <c r="D185" s="1">
        <v>21330</v>
      </c>
      <c r="E185" s="16" t="s">
        <v>11</v>
      </c>
      <c r="F185" s="16" t="s">
        <v>344</v>
      </c>
      <c r="G185" s="16" t="s">
        <v>13</v>
      </c>
      <c r="H185">
        <v>1336149.112</v>
      </c>
      <c r="I185">
        <v>210588.7187</v>
      </c>
      <c r="J185" s="16" t="s">
        <v>494</v>
      </c>
      <c r="K185" s="16" t="s">
        <v>6135</v>
      </c>
      <c r="L185">
        <v>1554025296</v>
      </c>
      <c r="M185">
        <v>4562527437</v>
      </c>
      <c r="N185" s="16" t="s">
        <v>6192</v>
      </c>
      <c r="O185" s="16" t="s">
        <v>6188</v>
      </c>
      <c r="P185" s="1">
        <v>44251</v>
      </c>
      <c r="Q185">
        <v>1125560.3932999999</v>
      </c>
      <c r="R185">
        <v>1125560.3932999999</v>
      </c>
      <c r="S185" s="16" t="s">
        <v>6218</v>
      </c>
      <c r="T185" s="16" t="s">
        <v>6240</v>
      </c>
      <c r="U185">
        <v>2021</v>
      </c>
    </row>
    <row r="186" spans="1:21" x14ac:dyDescent="0.35">
      <c r="A186" s="16" t="s">
        <v>495</v>
      </c>
      <c r="B186">
        <v>699779800</v>
      </c>
      <c r="C186">
        <v>81</v>
      </c>
      <c r="D186" s="1">
        <v>15120.75</v>
      </c>
      <c r="E186" s="16" t="s">
        <v>11</v>
      </c>
      <c r="F186" s="16" t="s">
        <v>166</v>
      </c>
      <c r="G186" s="16" t="s">
        <v>13</v>
      </c>
      <c r="H186">
        <v>88598.224499999997</v>
      </c>
      <c r="I186">
        <v>52290.324699999997</v>
      </c>
      <c r="J186" s="16" t="s">
        <v>496</v>
      </c>
      <c r="K186" s="16" t="s">
        <v>6131</v>
      </c>
      <c r="L186">
        <v>1748024551</v>
      </c>
      <c r="M186">
        <v>0</v>
      </c>
      <c r="N186" s="16" t="s">
        <v>6196</v>
      </c>
      <c r="O186" s="16" t="s">
        <v>6188</v>
      </c>
      <c r="P186" s="1">
        <v>44637</v>
      </c>
      <c r="Q186">
        <v>36307.899799999999</v>
      </c>
      <c r="R186">
        <v>36307.899799999999</v>
      </c>
      <c r="S186" s="16" t="s">
        <v>6219</v>
      </c>
      <c r="T186" s="16" t="s">
        <v>6241</v>
      </c>
      <c r="U186">
        <v>2022</v>
      </c>
    </row>
    <row r="187" spans="1:21" x14ac:dyDescent="0.35">
      <c r="A187" s="16" t="s">
        <v>497</v>
      </c>
      <c r="B187">
        <v>193870717</v>
      </c>
      <c r="C187">
        <v>58</v>
      </c>
      <c r="D187" s="1">
        <v>23521.5</v>
      </c>
      <c r="E187" s="16" t="s">
        <v>11</v>
      </c>
      <c r="F187" s="16" t="s">
        <v>169</v>
      </c>
      <c r="G187" s="16" t="s">
        <v>13</v>
      </c>
      <c r="H187">
        <v>336228.36869999999</v>
      </c>
      <c r="I187">
        <v>90781.659599999999</v>
      </c>
      <c r="J187" s="16" t="s">
        <v>498</v>
      </c>
      <c r="K187" s="16" t="s">
        <v>6131</v>
      </c>
      <c r="L187">
        <v>915894848</v>
      </c>
      <c r="M187">
        <v>0</v>
      </c>
      <c r="N187" s="16" t="s">
        <v>6196</v>
      </c>
      <c r="O187" s="16" t="s">
        <v>6188</v>
      </c>
      <c r="P187" s="1">
        <v>44595</v>
      </c>
      <c r="Q187">
        <v>245446.70909999998</v>
      </c>
      <c r="R187">
        <v>245446.70909999998</v>
      </c>
      <c r="S187" s="16" t="s">
        <v>6218</v>
      </c>
      <c r="T187" s="16" t="s">
        <v>6239</v>
      </c>
      <c r="U187">
        <v>2022</v>
      </c>
    </row>
    <row r="188" spans="1:21" x14ac:dyDescent="0.35">
      <c r="A188" s="16" t="s">
        <v>499</v>
      </c>
      <c r="B188">
        <v>269955394</v>
      </c>
      <c r="C188">
        <v>28</v>
      </c>
      <c r="D188" s="1">
        <v>34479</v>
      </c>
      <c r="E188" s="16" t="s">
        <v>11</v>
      </c>
      <c r="F188" s="16" t="s">
        <v>269</v>
      </c>
      <c r="G188" s="16" t="s">
        <v>13</v>
      </c>
      <c r="H188">
        <v>114656.826</v>
      </c>
      <c r="I188">
        <v>90510.440700000006</v>
      </c>
      <c r="J188" s="16" t="s">
        <v>500</v>
      </c>
      <c r="K188" s="16" t="s">
        <v>6135</v>
      </c>
      <c r="L188">
        <v>2841858918</v>
      </c>
      <c r="M188">
        <v>0</v>
      </c>
      <c r="N188" s="16" t="s">
        <v>6196</v>
      </c>
      <c r="O188" s="16" t="s">
        <v>6188</v>
      </c>
      <c r="P188" s="1">
        <v>44573</v>
      </c>
      <c r="Q188">
        <v>24146.385299999994</v>
      </c>
      <c r="R188">
        <v>24146.385299999994</v>
      </c>
      <c r="S188" s="16" t="s">
        <v>6217</v>
      </c>
      <c r="T188" s="16" t="s">
        <v>6236</v>
      </c>
      <c r="U188">
        <v>2022</v>
      </c>
    </row>
    <row r="189" spans="1:21" x14ac:dyDescent="0.35">
      <c r="A189" s="16" t="s">
        <v>501</v>
      </c>
      <c r="B189">
        <v>659613431</v>
      </c>
      <c r="C189">
        <v>42</v>
      </c>
      <c r="D189" s="1">
        <v>29365.5</v>
      </c>
      <c r="E189" s="16" t="s">
        <v>11</v>
      </c>
      <c r="F189" s="16" t="s">
        <v>502</v>
      </c>
      <c r="G189" s="16" t="s">
        <v>13</v>
      </c>
      <c r="H189">
        <v>592875.77359999996</v>
      </c>
      <c r="I189">
        <v>88171.268899999995</v>
      </c>
      <c r="J189" s="16" t="s">
        <v>503</v>
      </c>
      <c r="K189" s="16" t="s">
        <v>6135</v>
      </c>
      <c r="L189">
        <v>1849038048</v>
      </c>
      <c r="M189">
        <v>0</v>
      </c>
      <c r="N189" s="16" t="s">
        <v>6187</v>
      </c>
      <c r="O189" s="16" t="s">
        <v>6188</v>
      </c>
      <c r="P189" s="1">
        <v>44565</v>
      </c>
      <c r="Q189">
        <v>504704.50469999993</v>
      </c>
      <c r="R189">
        <v>504704.50469999993</v>
      </c>
      <c r="S189" s="16" t="s">
        <v>6217</v>
      </c>
      <c r="T189" s="16" t="s">
        <v>6238</v>
      </c>
      <c r="U189">
        <v>2022</v>
      </c>
    </row>
    <row r="190" spans="1:21" x14ac:dyDescent="0.35">
      <c r="A190" s="16" t="s">
        <v>504</v>
      </c>
      <c r="B190">
        <v>439185918</v>
      </c>
      <c r="C190">
        <v>64</v>
      </c>
      <c r="D190" s="1">
        <v>21330</v>
      </c>
      <c r="E190" s="16" t="s">
        <v>11</v>
      </c>
      <c r="F190" s="16" t="s">
        <v>338</v>
      </c>
      <c r="G190" s="16" t="s">
        <v>13</v>
      </c>
      <c r="H190">
        <v>118423.5952</v>
      </c>
      <c r="I190">
        <v>17950.5239</v>
      </c>
      <c r="J190" s="16" t="s">
        <v>505</v>
      </c>
      <c r="K190" s="16" t="s">
        <v>6135</v>
      </c>
      <c r="L190">
        <v>1267241871</v>
      </c>
      <c r="M190">
        <v>0</v>
      </c>
      <c r="N190" s="16" t="s">
        <v>6198</v>
      </c>
      <c r="O190" s="16" t="s">
        <v>6191</v>
      </c>
      <c r="P190" s="1">
        <v>44498</v>
      </c>
      <c r="Q190">
        <v>100473.0713</v>
      </c>
      <c r="R190">
        <v>100473.0713</v>
      </c>
      <c r="S190" s="16" t="s">
        <v>6226</v>
      </c>
      <c r="T190" s="16" t="s">
        <v>6240</v>
      </c>
      <c r="U190">
        <v>2021</v>
      </c>
    </row>
    <row r="191" spans="1:21" x14ac:dyDescent="0.35">
      <c r="A191" s="16" t="s">
        <v>506</v>
      </c>
      <c r="B191">
        <v>748804136</v>
      </c>
      <c r="C191">
        <v>20</v>
      </c>
      <c r="D191" s="1">
        <v>37401</v>
      </c>
      <c r="E191" s="16" t="s">
        <v>11</v>
      </c>
      <c r="F191" s="16" t="s">
        <v>169</v>
      </c>
      <c r="G191" s="16" t="s">
        <v>13</v>
      </c>
      <c r="H191">
        <v>1976402.5781</v>
      </c>
      <c r="I191">
        <v>340889.9167</v>
      </c>
      <c r="J191" s="16" t="s">
        <v>507</v>
      </c>
      <c r="K191" s="16" t="s">
        <v>6135</v>
      </c>
      <c r="L191">
        <v>1680609375</v>
      </c>
      <c r="M191">
        <v>0</v>
      </c>
      <c r="N191" s="16" t="s">
        <v>6189</v>
      </c>
      <c r="O191" s="16" t="s">
        <v>6190</v>
      </c>
      <c r="P191" s="1">
        <v>44201</v>
      </c>
      <c r="Q191">
        <v>1635512.6614000001</v>
      </c>
      <c r="R191">
        <v>1635512.6614000001</v>
      </c>
      <c r="S191" s="16" t="s">
        <v>6217</v>
      </c>
      <c r="T191" s="16" t="s">
        <v>6236</v>
      </c>
      <c r="U191">
        <v>2021</v>
      </c>
    </row>
    <row r="192" spans="1:21" x14ac:dyDescent="0.35">
      <c r="A192" s="16" t="s">
        <v>508</v>
      </c>
      <c r="B192">
        <v>442469610</v>
      </c>
      <c r="C192">
        <v>21</v>
      </c>
      <c r="D192" s="1">
        <v>37035.75</v>
      </c>
      <c r="E192" s="16" t="s">
        <v>11</v>
      </c>
      <c r="F192" s="16" t="s">
        <v>347</v>
      </c>
      <c r="G192" s="16" t="s">
        <v>13</v>
      </c>
      <c r="H192">
        <v>616814.99560000002</v>
      </c>
      <c r="I192">
        <v>177439.9302</v>
      </c>
      <c r="J192" s="16" t="s">
        <v>509</v>
      </c>
      <c r="K192" s="16" t="s">
        <v>6133</v>
      </c>
      <c r="L192">
        <v>2093306866</v>
      </c>
      <c r="M192">
        <v>0</v>
      </c>
      <c r="N192" s="16" t="s">
        <v>6195</v>
      </c>
      <c r="O192" s="16" t="s">
        <v>6190</v>
      </c>
      <c r="P192" s="1">
        <v>44608</v>
      </c>
      <c r="Q192">
        <v>439375.06540000002</v>
      </c>
      <c r="R192">
        <v>439375.06540000002</v>
      </c>
      <c r="S192" s="16" t="s">
        <v>6218</v>
      </c>
      <c r="T192" s="16" t="s">
        <v>6236</v>
      </c>
      <c r="U192">
        <v>2022</v>
      </c>
    </row>
    <row r="193" spans="1:21" x14ac:dyDescent="0.35">
      <c r="A193" s="16" t="s">
        <v>510</v>
      </c>
      <c r="B193">
        <v>748656439</v>
      </c>
      <c r="C193">
        <v>31</v>
      </c>
      <c r="D193" s="1">
        <v>33383.25</v>
      </c>
      <c r="E193" s="16" t="s">
        <v>11</v>
      </c>
      <c r="F193" s="16" t="s">
        <v>511</v>
      </c>
      <c r="G193" s="16" t="s">
        <v>13</v>
      </c>
      <c r="H193">
        <v>321318.75229999999</v>
      </c>
      <c r="I193">
        <v>105321.14659999999</v>
      </c>
      <c r="J193" s="16" t="s">
        <v>512</v>
      </c>
      <c r="K193" s="16" t="s">
        <v>6127</v>
      </c>
      <c r="L193">
        <v>582115716</v>
      </c>
      <c r="M193">
        <v>0</v>
      </c>
      <c r="N193" s="16" t="s">
        <v>6187</v>
      </c>
      <c r="O193" s="16" t="s">
        <v>6188</v>
      </c>
      <c r="P193" s="1">
        <v>44200</v>
      </c>
      <c r="Q193">
        <v>215997.60570000001</v>
      </c>
      <c r="R193">
        <v>215997.60570000001</v>
      </c>
      <c r="S193" s="16" t="s">
        <v>6217</v>
      </c>
      <c r="T193" s="16" t="s">
        <v>6237</v>
      </c>
      <c r="U193">
        <v>2021</v>
      </c>
    </row>
    <row r="194" spans="1:21" x14ac:dyDescent="0.35">
      <c r="A194" s="16" t="s">
        <v>513</v>
      </c>
      <c r="B194">
        <v>827408332</v>
      </c>
      <c r="C194">
        <v>26</v>
      </c>
      <c r="D194" s="1">
        <v>35209.5</v>
      </c>
      <c r="E194" s="16" t="s">
        <v>11</v>
      </c>
      <c r="F194" s="16" t="s">
        <v>514</v>
      </c>
      <c r="G194" s="16" t="s">
        <v>13</v>
      </c>
      <c r="H194">
        <v>1281296.3389000001</v>
      </c>
      <c r="I194">
        <v>155952.0687</v>
      </c>
      <c r="J194" s="16" t="s">
        <v>515</v>
      </c>
      <c r="K194" s="16" t="s">
        <v>6131</v>
      </c>
      <c r="L194">
        <v>2661086844</v>
      </c>
      <c r="M194">
        <v>0</v>
      </c>
      <c r="N194" s="16" t="s">
        <v>6187</v>
      </c>
      <c r="O194" s="16" t="s">
        <v>6188</v>
      </c>
      <c r="P194" s="1">
        <v>44285</v>
      </c>
      <c r="Q194">
        <v>1125344.2702000001</v>
      </c>
      <c r="R194">
        <v>1147851.1556040002</v>
      </c>
      <c r="S194" s="16" t="s">
        <v>6219</v>
      </c>
      <c r="T194" s="16" t="s">
        <v>6236</v>
      </c>
      <c r="U194">
        <v>2021</v>
      </c>
    </row>
    <row r="195" spans="1:21" x14ac:dyDescent="0.35">
      <c r="A195" s="16" t="s">
        <v>516</v>
      </c>
      <c r="B195">
        <v>199102976</v>
      </c>
      <c r="C195">
        <v>46</v>
      </c>
      <c r="D195" s="1">
        <v>27904.5</v>
      </c>
      <c r="E195" s="16" t="s">
        <v>11</v>
      </c>
      <c r="F195" s="16" t="s">
        <v>282</v>
      </c>
      <c r="G195" s="16" t="s">
        <v>13</v>
      </c>
      <c r="H195">
        <v>1168651.9853000001</v>
      </c>
      <c r="I195">
        <v>647997.37670000002</v>
      </c>
      <c r="J195" s="16" t="s">
        <v>517</v>
      </c>
      <c r="K195" s="16" t="s">
        <v>6135</v>
      </c>
      <c r="L195">
        <v>1962464367</v>
      </c>
      <c r="M195">
        <v>0</v>
      </c>
      <c r="N195" s="16" t="s">
        <v>6195</v>
      </c>
      <c r="O195" s="16" t="s">
        <v>6190</v>
      </c>
      <c r="P195" s="1">
        <v>44618</v>
      </c>
      <c r="Q195">
        <v>520654.60860000004</v>
      </c>
      <c r="R195">
        <v>520654.60860000004</v>
      </c>
      <c r="S195" s="16" t="s">
        <v>6218</v>
      </c>
      <c r="T195" s="16" t="s">
        <v>6238</v>
      </c>
      <c r="U195">
        <v>2022</v>
      </c>
    </row>
    <row r="196" spans="1:21" x14ac:dyDescent="0.35">
      <c r="A196" s="16" t="s">
        <v>518</v>
      </c>
      <c r="B196">
        <v>404799265</v>
      </c>
      <c r="C196">
        <v>60</v>
      </c>
      <c r="D196" s="1">
        <v>22791</v>
      </c>
      <c r="E196" s="16" t="s">
        <v>11</v>
      </c>
      <c r="F196" s="16" t="s">
        <v>519</v>
      </c>
      <c r="G196" s="16" t="s">
        <v>13</v>
      </c>
      <c r="H196">
        <v>36214.181499999999</v>
      </c>
      <c r="I196">
        <v>14355.950199999999</v>
      </c>
      <c r="J196" s="16" t="s">
        <v>520</v>
      </c>
      <c r="K196" s="16" t="s">
        <v>6129</v>
      </c>
      <c r="L196">
        <v>1983669912</v>
      </c>
      <c r="M196">
        <v>0</v>
      </c>
      <c r="N196" s="16" t="s">
        <v>6196</v>
      </c>
      <c r="O196" s="16" t="s">
        <v>6188</v>
      </c>
      <c r="P196" s="1">
        <v>44207</v>
      </c>
      <c r="Q196">
        <v>21858.231299999999</v>
      </c>
      <c r="R196">
        <v>21858.231299999999</v>
      </c>
      <c r="S196" s="16" t="s">
        <v>6217</v>
      </c>
      <c r="T196" s="16" t="s">
        <v>6240</v>
      </c>
      <c r="U196">
        <v>2021</v>
      </c>
    </row>
    <row r="197" spans="1:21" x14ac:dyDescent="0.35">
      <c r="A197" s="16" t="s">
        <v>521</v>
      </c>
      <c r="B197">
        <v>239044363</v>
      </c>
      <c r="C197">
        <v>70</v>
      </c>
      <c r="D197" s="1">
        <v>19138.5</v>
      </c>
      <c r="E197" s="16" t="s">
        <v>11</v>
      </c>
      <c r="F197" s="16" t="s">
        <v>87</v>
      </c>
      <c r="G197" s="16" t="s">
        <v>13</v>
      </c>
      <c r="H197">
        <v>639661.30630000005</v>
      </c>
      <c r="I197">
        <v>337824.37770000001</v>
      </c>
      <c r="J197" s="16" t="s">
        <v>522</v>
      </c>
      <c r="K197" s="16" t="s">
        <v>6135</v>
      </c>
      <c r="L197">
        <v>863786592</v>
      </c>
      <c r="M197">
        <v>0</v>
      </c>
      <c r="N197" s="16" t="s">
        <v>6196</v>
      </c>
      <c r="O197" s="16" t="s">
        <v>6200</v>
      </c>
      <c r="P197" s="1">
        <v>44348</v>
      </c>
      <c r="Q197">
        <v>301836.92860000004</v>
      </c>
      <c r="R197">
        <v>301836.92860000004</v>
      </c>
      <c r="S197" s="16" t="s">
        <v>6222</v>
      </c>
      <c r="T197" s="16" t="s">
        <v>6241</v>
      </c>
      <c r="U197">
        <v>2021</v>
      </c>
    </row>
    <row r="198" spans="1:21" x14ac:dyDescent="0.35">
      <c r="A198" s="16" t="s">
        <v>523</v>
      </c>
      <c r="B198">
        <v>340309780</v>
      </c>
      <c r="C198">
        <v>84</v>
      </c>
      <c r="D198" s="1">
        <v>14025</v>
      </c>
      <c r="E198" s="16" t="s">
        <v>11</v>
      </c>
      <c r="F198" s="16" t="s">
        <v>157</v>
      </c>
      <c r="G198" s="16" t="s">
        <v>13</v>
      </c>
      <c r="H198">
        <v>1146054.3744000001</v>
      </c>
      <c r="I198">
        <v>268606.49400000001</v>
      </c>
      <c r="J198" s="16" t="s">
        <v>524</v>
      </c>
      <c r="K198" s="16" t="s">
        <v>6127</v>
      </c>
      <c r="L198">
        <v>2248390718</v>
      </c>
      <c r="M198">
        <v>8165904204</v>
      </c>
      <c r="N198" s="16" t="s">
        <v>6192</v>
      </c>
      <c r="O198" s="16" t="s">
        <v>6193</v>
      </c>
      <c r="P198" s="1">
        <v>44298</v>
      </c>
      <c r="Q198">
        <v>877447.88040000014</v>
      </c>
      <c r="R198">
        <v>877447.88040000014</v>
      </c>
      <c r="S198" s="16" t="s">
        <v>6220</v>
      </c>
      <c r="T198" s="16" t="s">
        <v>6241</v>
      </c>
      <c r="U198">
        <v>2021</v>
      </c>
    </row>
    <row r="199" spans="1:21" x14ac:dyDescent="0.35">
      <c r="A199" s="16" t="s">
        <v>525</v>
      </c>
      <c r="B199">
        <v>3042125</v>
      </c>
      <c r="C199">
        <v>67</v>
      </c>
      <c r="D199" s="1">
        <v>20234.25</v>
      </c>
      <c r="E199" s="16" t="s">
        <v>11</v>
      </c>
      <c r="F199" s="16" t="s">
        <v>526</v>
      </c>
      <c r="G199" s="16" t="s">
        <v>13</v>
      </c>
      <c r="H199">
        <v>285198.46879999997</v>
      </c>
      <c r="I199">
        <v>108831.7357</v>
      </c>
      <c r="J199" s="16" t="s">
        <v>527</v>
      </c>
      <c r="K199" s="16" t="s">
        <v>6131</v>
      </c>
      <c r="L199">
        <v>835783476</v>
      </c>
      <c r="M199">
        <v>0</v>
      </c>
      <c r="N199" s="16" t="s">
        <v>6195</v>
      </c>
      <c r="O199" s="16" t="s">
        <v>6190</v>
      </c>
      <c r="P199" s="1">
        <v>44226</v>
      </c>
      <c r="Q199">
        <v>176366.73309999995</v>
      </c>
      <c r="R199">
        <v>176366.73309999995</v>
      </c>
      <c r="S199" s="16" t="s">
        <v>6217</v>
      </c>
      <c r="T199" s="16" t="s">
        <v>6240</v>
      </c>
      <c r="U199">
        <v>2021</v>
      </c>
    </row>
    <row r="200" spans="1:21" x14ac:dyDescent="0.35">
      <c r="A200" s="16" t="s">
        <v>528</v>
      </c>
      <c r="B200">
        <v>398388608</v>
      </c>
      <c r="C200">
        <v>82</v>
      </c>
      <c r="D200" s="1">
        <v>14755.5</v>
      </c>
      <c r="E200" s="16" t="s">
        <v>11</v>
      </c>
      <c r="F200" s="16" t="s">
        <v>437</v>
      </c>
      <c r="G200" s="16" t="s">
        <v>13</v>
      </c>
      <c r="H200">
        <v>350433.95559999999</v>
      </c>
      <c r="I200">
        <v>239445.76850000001</v>
      </c>
      <c r="J200" s="16" t="s">
        <v>529</v>
      </c>
      <c r="K200" s="16" t="s">
        <v>6133</v>
      </c>
      <c r="L200">
        <v>40540308</v>
      </c>
      <c r="M200">
        <v>0</v>
      </c>
      <c r="N200" s="16" t="s">
        <v>6187</v>
      </c>
      <c r="O200" s="16" t="s">
        <v>6188</v>
      </c>
      <c r="P200" s="1">
        <v>44409</v>
      </c>
      <c r="Q200">
        <v>110988.18709999998</v>
      </c>
      <c r="R200">
        <v>110988.18709999998</v>
      </c>
      <c r="S200" s="16" t="s">
        <v>6224</v>
      </c>
      <c r="T200" s="16" t="s">
        <v>6241</v>
      </c>
      <c r="U200">
        <v>2021</v>
      </c>
    </row>
    <row r="201" spans="1:21" x14ac:dyDescent="0.35">
      <c r="A201" s="16" t="s">
        <v>530</v>
      </c>
      <c r="B201">
        <v>732500144</v>
      </c>
      <c r="C201">
        <v>62</v>
      </c>
      <c r="D201" s="1">
        <v>22060.5</v>
      </c>
      <c r="E201" s="16" t="s">
        <v>11</v>
      </c>
      <c r="F201" s="16" t="s">
        <v>133</v>
      </c>
      <c r="G201" s="16" t="s">
        <v>13</v>
      </c>
      <c r="H201">
        <v>1194875.5152</v>
      </c>
      <c r="I201">
        <v>403706.8173</v>
      </c>
      <c r="J201" s="16" t="s">
        <v>531</v>
      </c>
      <c r="K201" s="16" t="s">
        <v>6129</v>
      </c>
      <c r="L201">
        <v>1698415956</v>
      </c>
      <c r="M201">
        <v>0</v>
      </c>
      <c r="N201" s="16" t="s">
        <v>6196</v>
      </c>
      <c r="O201" s="16" t="s">
        <v>6188</v>
      </c>
      <c r="P201" s="1">
        <v>44670</v>
      </c>
      <c r="Q201">
        <v>791168.69790000003</v>
      </c>
      <c r="R201">
        <v>791168.69790000003</v>
      </c>
      <c r="S201" s="16" t="s">
        <v>6220</v>
      </c>
      <c r="T201" s="16" t="s">
        <v>6240</v>
      </c>
      <c r="U201">
        <v>2022</v>
      </c>
    </row>
    <row r="202" spans="1:21" x14ac:dyDescent="0.35">
      <c r="A202" s="16" t="s">
        <v>532</v>
      </c>
      <c r="B202">
        <v>436529029</v>
      </c>
      <c r="C202">
        <v>21</v>
      </c>
      <c r="D202" s="1">
        <v>37035.75</v>
      </c>
      <c r="E202" s="16" t="s">
        <v>11</v>
      </c>
      <c r="F202" s="16" t="s">
        <v>533</v>
      </c>
      <c r="G202" s="16" t="s">
        <v>13</v>
      </c>
      <c r="H202">
        <v>122419.71430000001</v>
      </c>
      <c r="I202">
        <v>77124.42</v>
      </c>
      <c r="J202" s="16" t="s">
        <v>534</v>
      </c>
      <c r="K202" s="16" t="s">
        <v>6129</v>
      </c>
      <c r="L202">
        <v>376004169</v>
      </c>
      <c r="M202">
        <v>0</v>
      </c>
      <c r="N202" s="16" t="s">
        <v>6195</v>
      </c>
      <c r="O202" s="16" t="s">
        <v>6191</v>
      </c>
      <c r="P202" s="1">
        <v>44425</v>
      </c>
      <c r="Q202">
        <v>45295.294300000009</v>
      </c>
      <c r="R202">
        <v>45295.294300000009</v>
      </c>
      <c r="S202" s="16" t="s">
        <v>6224</v>
      </c>
      <c r="T202" s="16" t="s">
        <v>6236</v>
      </c>
      <c r="U202">
        <v>2021</v>
      </c>
    </row>
    <row r="203" spans="1:21" x14ac:dyDescent="0.35">
      <c r="A203" s="16" t="s">
        <v>535</v>
      </c>
      <c r="B203">
        <v>766253118</v>
      </c>
      <c r="C203">
        <v>20</v>
      </c>
      <c r="D203" s="1">
        <v>37401</v>
      </c>
      <c r="E203" s="16" t="s">
        <v>11</v>
      </c>
      <c r="F203" s="16" t="s">
        <v>45</v>
      </c>
      <c r="G203" s="16" t="s">
        <v>13</v>
      </c>
      <c r="H203">
        <v>1609057.2272000001</v>
      </c>
      <c r="I203">
        <v>382006.3921</v>
      </c>
      <c r="J203" s="16" t="s">
        <v>536</v>
      </c>
      <c r="K203" s="16" t="s">
        <v>6131</v>
      </c>
      <c r="L203">
        <v>717246524</v>
      </c>
      <c r="M203">
        <v>0</v>
      </c>
      <c r="N203" s="16" t="s">
        <v>6198</v>
      </c>
      <c r="O203" s="16" t="s">
        <v>6191</v>
      </c>
      <c r="P203" s="1">
        <v>44619</v>
      </c>
      <c r="Q203">
        <v>1227050.8351</v>
      </c>
      <c r="R203">
        <v>1251591.8518020001</v>
      </c>
      <c r="S203" s="16" t="s">
        <v>6218</v>
      </c>
      <c r="T203" s="16" t="s">
        <v>6236</v>
      </c>
      <c r="U203">
        <v>2022</v>
      </c>
    </row>
    <row r="204" spans="1:21" x14ac:dyDescent="0.35">
      <c r="A204" s="16" t="s">
        <v>537</v>
      </c>
      <c r="B204">
        <v>173356018</v>
      </c>
      <c r="C204">
        <v>59</v>
      </c>
      <c r="D204" s="1">
        <v>23156.25</v>
      </c>
      <c r="E204" s="16" t="s">
        <v>11</v>
      </c>
      <c r="F204" s="16" t="s">
        <v>115</v>
      </c>
      <c r="G204" s="16" t="s">
        <v>13</v>
      </c>
      <c r="H204">
        <v>78331.550700000007</v>
      </c>
      <c r="I204">
        <v>78074.947400000005</v>
      </c>
      <c r="J204" s="16" t="s">
        <v>538</v>
      </c>
      <c r="K204" s="16" t="s">
        <v>6135</v>
      </c>
      <c r="L204">
        <v>3256363341</v>
      </c>
      <c r="M204">
        <v>11443091814</v>
      </c>
      <c r="N204" s="16" t="s">
        <v>6192</v>
      </c>
      <c r="O204" s="16" t="s">
        <v>6193</v>
      </c>
      <c r="P204" s="1">
        <v>44668</v>
      </c>
      <c r="Q204">
        <v>256.60330000000249</v>
      </c>
      <c r="R204">
        <v>256.60330000000249</v>
      </c>
      <c r="S204" s="16" t="s">
        <v>6220</v>
      </c>
      <c r="T204" s="16" t="s">
        <v>6239</v>
      </c>
      <c r="U204">
        <v>2022</v>
      </c>
    </row>
    <row r="205" spans="1:21" x14ac:dyDescent="0.35">
      <c r="A205" s="16" t="s">
        <v>539</v>
      </c>
      <c r="B205">
        <v>392257730</v>
      </c>
      <c r="C205">
        <v>79</v>
      </c>
      <c r="D205" s="1">
        <v>15851.25</v>
      </c>
      <c r="E205" s="16" t="s">
        <v>11</v>
      </c>
      <c r="F205" s="16" t="s">
        <v>514</v>
      </c>
      <c r="G205" s="16" t="s">
        <v>13</v>
      </c>
      <c r="H205">
        <v>140280.0477</v>
      </c>
      <c r="I205">
        <v>109748.5079</v>
      </c>
      <c r="J205" s="16" t="s">
        <v>540</v>
      </c>
      <c r="K205" s="16" t="s">
        <v>6135</v>
      </c>
      <c r="L205">
        <v>5917632</v>
      </c>
      <c r="M205">
        <v>4699422</v>
      </c>
      <c r="N205" s="16" t="s">
        <v>6192</v>
      </c>
      <c r="O205" s="16" t="s">
        <v>6193</v>
      </c>
      <c r="P205" s="1">
        <v>44312</v>
      </c>
      <c r="Q205">
        <v>30531.539799999999</v>
      </c>
      <c r="R205">
        <v>30531.539799999999</v>
      </c>
      <c r="S205" s="16" t="s">
        <v>6220</v>
      </c>
      <c r="T205" s="16" t="s">
        <v>6241</v>
      </c>
      <c r="U205">
        <v>2021</v>
      </c>
    </row>
    <row r="206" spans="1:21" x14ac:dyDescent="0.35">
      <c r="A206" s="16" t="s">
        <v>541</v>
      </c>
      <c r="B206">
        <v>226058119</v>
      </c>
      <c r="C206">
        <v>42</v>
      </c>
      <c r="D206" s="1">
        <v>29365.5</v>
      </c>
      <c r="E206" s="16" t="s">
        <v>11</v>
      </c>
      <c r="F206" s="16" t="s">
        <v>542</v>
      </c>
      <c r="G206" s="16" t="s">
        <v>13</v>
      </c>
      <c r="H206">
        <v>812470.79350000003</v>
      </c>
      <c r="I206">
        <v>179681.04089999999</v>
      </c>
      <c r="J206" s="16" t="s">
        <v>543</v>
      </c>
      <c r="K206" s="16" t="s">
        <v>6127</v>
      </c>
      <c r="L206">
        <v>541458088</v>
      </c>
      <c r="M206">
        <v>0</v>
      </c>
      <c r="N206" s="16" t="s">
        <v>6198</v>
      </c>
      <c r="O206" s="16" t="s">
        <v>6190</v>
      </c>
      <c r="P206" s="1">
        <v>44216</v>
      </c>
      <c r="Q206">
        <v>632789.75260000001</v>
      </c>
      <c r="R206">
        <v>632789.75260000001</v>
      </c>
      <c r="S206" s="16" t="s">
        <v>6217</v>
      </c>
      <c r="T206" s="16" t="s">
        <v>6238</v>
      </c>
      <c r="U206">
        <v>2021</v>
      </c>
    </row>
    <row r="207" spans="1:21" x14ac:dyDescent="0.35">
      <c r="A207" s="16" t="s">
        <v>544</v>
      </c>
      <c r="B207">
        <v>986276311</v>
      </c>
      <c r="C207">
        <v>54</v>
      </c>
      <c r="D207" s="1">
        <v>24982.5</v>
      </c>
      <c r="E207" s="16" t="s">
        <v>11</v>
      </c>
      <c r="F207" s="16" t="s">
        <v>378</v>
      </c>
      <c r="G207" s="16" t="s">
        <v>13</v>
      </c>
      <c r="H207">
        <v>210065.06659999999</v>
      </c>
      <c r="I207">
        <v>124557.81200000001</v>
      </c>
      <c r="J207" s="16" t="s">
        <v>545</v>
      </c>
      <c r="K207" s="16" t="s">
        <v>6133</v>
      </c>
      <c r="L207">
        <v>3118478748</v>
      </c>
      <c r="M207">
        <v>11325110181</v>
      </c>
      <c r="N207" s="16" t="s">
        <v>6192</v>
      </c>
      <c r="O207" s="16" t="s">
        <v>6193</v>
      </c>
      <c r="P207" s="1">
        <v>44490</v>
      </c>
      <c r="Q207">
        <v>85507.254599999986</v>
      </c>
      <c r="R207">
        <v>85507.254599999986</v>
      </c>
      <c r="S207" s="16" t="s">
        <v>6226</v>
      </c>
      <c r="T207" s="16" t="s">
        <v>6239</v>
      </c>
      <c r="U207">
        <v>2021</v>
      </c>
    </row>
    <row r="208" spans="1:21" x14ac:dyDescent="0.35">
      <c r="A208" s="16" t="s">
        <v>546</v>
      </c>
      <c r="B208">
        <v>684559377</v>
      </c>
      <c r="C208">
        <v>60</v>
      </c>
      <c r="D208" s="1">
        <v>22791</v>
      </c>
      <c r="E208" s="16" t="s">
        <v>11</v>
      </c>
      <c r="F208" s="16" t="s">
        <v>547</v>
      </c>
      <c r="G208" s="16" t="s">
        <v>13</v>
      </c>
      <c r="H208">
        <v>303439.38179999997</v>
      </c>
      <c r="I208">
        <v>73031.672600000005</v>
      </c>
      <c r="J208" s="16" t="s">
        <v>548</v>
      </c>
      <c r="K208" s="16" t="s">
        <v>6135</v>
      </c>
      <c r="L208">
        <v>222610245</v>
      </c>
      <c r="M208">
        <v>0</v>
      </c>
      <c r="N208" s="16" t="s">
        <v>6195</v>
      </c>
      <c r="O208" s="16" t="s">
        <v>6190</v>
      </c>
      <c r="P208" s="1">
        <v>44249</v>
      </c>
      <c r="Q208">
        <v>230407.70919999998</v>
      </c>
      <c r="R208">
        <v>230407.70919999998</v>
      </c>
      <c r="S208" s="16" t="s">
        <v>6218</v>
      </c>
      <c r="T208" s="16" t="s">
        <v>6240</v>
      </c>
      <c r="U208">
        <v>2021</v>
      </c>
    </row>
    <row r="209" spans="1:21" x14ac:dyDescent="0.35">
      <c r="A209" s="16" t="s">
        <v>549</v>
      </c>
      <c r="B209">
        <v>285351921</v>
      </c>
      <c r="C209">
        <v>42</v>
      </c>
      <c r="D209" s="1">
        <v>29365.5</v>
      </c>
      <c r="E209" s="16" t="s">
        <v>11</v>
      </c>
      <c r="F209" s="16" t="s">
        <v>550</v>
      </c>
      <c r="G209" s="16" t="s">
        <v>13</v>
      </c>
      <c r="H209">
        <v>186230.016</v>
      </c>
      <c r="I209">
        <v>27603.426800000001</v>
      </c>
      <c r="J209" s="16" t="s">
        <v>551</v>
      </c>
      <c r="K209" s="16" t="s">
        <v>6135</v>
      </c>
      <c r="L209">
        <v>28916562</v>
      </c>
      <c r="M209">
        <v>4116633003</v>
      </c>
      <c r="N209" s="16" t="s">
        <v>6192</v>
      </c>
      <c r="O209" s="16" t="s">
        <v>6193</v>
      </c>
      <c r="P209" s="1">
        <v>44595</v>
      </c>
      <c r="Q209">
        <v>158626.58919999999</v>
      </c>
      <c r="R209">
        <v>158626.58919999999</v>
      </c>
      <c r="S209" s="16" t="s">
        <v>6218</v>
      </c>
      <c r="T209" s="16" t="s">
        <v>6238</v>
      </c>
      <c r="U209">
        <v>2022</v>
      </c>
    </row>
    <row r="210" spans="1:21" x14ac:dyDescent="0.35">
      <c r="A210" s="16" t="s">
        <v>552</v>
      </c>
      <c r="B210">
        <v>233445574</v>
      </c>
      <c r="C210">
        <v>60</v>
      </c>
      <c r="D210" s="1">
        <v>22791</v>
      </c>
      <c r="E210" s="16" t="s">
        <v>11</v>
      </c>
      <c r="F210" s="16" t="s">
        <v>57</v>
      </c>
      <c r="G210" s="16" t="s">
        <v>13</v>
      </c>
      <c r="H210">
        <v>119341.1958</v>
      </c>
      <c r="I210">
        <v>53040.531499999997</v>
      </c>
      <c r="J210" s="16" t="s">
        <v>553</v>
      </c>
      <c r="K210" s="16" t="s">
        <v>6131</v>
      </c>
      <c r="L210">
        <v>3321742336</v>
      </c>
      <c r="M210">
        <v>159233186</v>
      </c>
      <c r="N210" s="16" t="s">
        <v>6192</v>
      </c>
      <c r="O210" s="16" t="s">
        <v>6193</v>
      </c>
      <c r="P210" s="1">
        <v>44553</v>
      </c>
      <c r="Q210">
        <v>66300.664300000004</v>
      </c>
      <c r="R210">
        <v>66300.664300000004</v>
      </c>
      <c r="S210" s="16" t="s">
        <v>6228</v>
      </c>
      <c r="T210" s="16" t="s">
        <v>6240</v>
      </c>
      <c r="U210">
        <v>2021</v>
      </c>
    </row>
    <row r="211" spans="1:21" x14ac:dyDescent="0.35">
      <c r="A211" s="16" t="s">
        <v>554</v>
      </c>
      <c r="B211">
        <v>769373972</v>
      </c>
      <c r="C211">
        <v>69</v>
      </c>
      <c r="D211" s="1">
        <v>19503.75</v>
      </c>
      <c r="E211" s="16" t="s">
        <v>11</v>
      </c>
      <c r="F211" s="16" t="s">
        <v>555</v>
      </c>
      <c r="G211" s="16" t="s">
        <v>13</v>
      </c>
      <c r="H211">
        <v>467088.24829999998</v>
      </c>
      <c r="I211">
        <v>194702.04879999999</v>
      </c>
      <c r="J211" s="16" t="s">
        <v>556</v>
      </c>
      <c r="K211" s="16" t="s">
        <v>6135</v>
      </c>
      <c r="L211">
        <v>900612081</v>
      </c>
      <c r="M211">
        <v>0</v>
      </c>
      <c r="N211" s="16" t="s">
        <v>6187</v>
      </c>
      <c r="O211" s="16" t="s">
        <v>6188</v>
      </c>
      <c r="P211" s="1">
        <v>44543</v>
      </c>
      <c r="Q211">
        <v>272386.19949999999</v>
      </c>
      <c r="R211">
        <v>272386.19949999999</v>
      </c>
      <c r="S211" s="16" t="s">
        <v>6228</v>
      </c>
      <c r="T211" s="16" t="s">
        <v>6240</v>
      </c>
      <c r="U211">
        <v>2021</v>
      </c>
    </row>
    <row r="212" spans="1:21" x14ac:dyDescent="0.35">
      <c r="A212" s="16" t="s">
        <v>557</v>
      </c>
      <c r="B212">
        <v>309305273</v>
      </c>
      <c r="C212">
        <v>18</v>
      </c>
      <c r="D212" s="1">
        <v>38131.5</v>
      </c>
      <c r="E212" s="16" t="s">
        <v>11</v>
      </c>
      <c r="F212" s="16" t="s">
        <v>558</v>
      </c>
      <c r="G212" s="16" t="s">
        <v>13</v>
      </c>
      <c r="H212">
        <v>600275.71669999999</v>
      </c>
      <c r="I212">
        <v>76391.775899999993</v>
      </c>
      <c r="J212" s="16" t="s">
        <v>559</v>
      </c>
      <c r="K212" s="16" t="s">
        <v>6129</v>
      </c>
      <c r="L212">
        <v>1327365</v>
      </c>
      <c r="M212">
        <v>0</v>
      </c>
      <c r="N212" s="16" t="s">
        <v>6198</v>
      </c>
      <c r="O212" s="16" t="s">
        <v>6190</v>
      </c>
      <c r="P212" s="1">
        <v>44379</v>
      </c>
      <c r="Q212">
        <v>523883.94079999998</v>
      </c>
      <c r="R212">
        <v>523883.94079999998</v>
      </c>
      <c r="S212" s="16" t="s">
        <v>6223</v>
      </c>
      <c r="T212" s="16" t="s">
        <v>6242</v>
      </c>
      <c r="U212">
        <v>2021</v>
      </c>
    </row>
    <row r="213" spans="1:21" x14ac:dyDescent="0.35">
      <c r="A213" s="16" t="s">
        <v>560</v>
      </c>
      <c r="B213">
        <v>560230268</v>
      </c>
      <c r="C213">
        <v>56</v>
      </c>
      <c r="D213" s="1">
        <v>24252</v>
      </c>
      <c r="E213" s="16" t="s">
        <v>11</v>
      </c>
      <c r="F213" s="16" t="s">
        <v>16</v>
      </c>
      <c r="G213" s="16" t="s">
        <v>13</v>
      </c>
      <c r="H213">
        <v>208859.6434</v>
      </c>
      <c r="I213">
        <v>112415.63159999999</v>
      </c>
      <c r="J213" s="16" t="s">
        <v>561</v>
      </c>
      <c r="K213" s="16" t="s">
        <v>6129</v>
      </c>
      <c r="L213">
        <v>1148450163</v>
      </c>
      <c r="M213">
        <v>0</v>
      </c>
      <c r="N213" s="16" t="s">
        <v>6187</v>
      </c>
      <c r="O213" s="16" t="s">
        <v>6188</v>
      </c>
      <c r="P213" s="1">
        <v>44200</v>
      </c>
      <c r="Q213">
        <v>96444.011800000007</v>
      </c>
      <c r="R213">
        <v>96444.011800000007</v>
      </c>
      <c r="S213" s="16" t="s">
        <v>6217</v>
      </c>
      <c r="T213" s="16" t="s">
        <v>6239</v>
      </c>
      <c r="U213">
        <v>2021</v>
      </c>
    </row>
    <row r="214" spans="1:21" x14ac:dyDescent="0.35">
      <c r="A214" s="16" t="s">
        <v>562</v>
      </c>
      <c r="B214">
        <v>389143681</v>
      </c>
      <c r="C214">
        <v>27</v>
      </c>
      <c r="D214" s="1">
        <v>34844.25</v>
      </c>
      <c r="E214" s="16" t="s">
        <v>11</v>
      </c>
      <c r="F214" s="16" t="s">
        <v>25</v>
      </c>
      <c r="G214" s="16" t="s">
        <v>13</v>
      </c>
      <c r="H214">
        <v>412040.34889999998</v>
      </c>
      <c r="I214">
        <v>251708.17790000001</v>
      </c>
      <c r="J214" s="16" t="s">
        <v>563</v>
      </c>
      <c r="K214" s="16" t="s">
        <v>6135</v>
      </c>
      <c r="L214">
        <v>1263518976</v>
      </c>
      <c r="M214">
        <v>0</v>
      </c>
      <c r="N214" s="16" t="s">
        <v>6198</v>
      </c>
      <c r="O214" s="16" t="s">
        <v>6191</v>
      </c>
      <c r="P214" s="1">
        <v>44332</v>
      </c>
      <c r="Q214">
        <v>160332.17099999997</v>
      </c>
      <c r="R214">
        <v>160332.17099999997</v>
      </c>
      <c r="S214" s="16" t="s">
        <v>6221</v>
      </c>
      <c r="T214" s="16" t="s">
        <v>6236</v>
      </c>
      <c r="U214">
        <v>2021</v>
      </c>
    </row>
    <row r="215" spans="1:21" x14ac:dyDescent="0.35">
      <c r="A215" s="16" t="s">
        <v>564</v>
      </c>
      <c r="B215">
        <v>230054148</v>
      </c>
      <c r="C215">
        <v>50</v>
      </c>
      <c r="D215" s="1">
        <v>26443.5</v>
      </c>
      <c r="E215" s="16" t="s">
        <v>11</v>
      </c>
      <c r="F215" s="16" t="s">
        <v>323</v>
      </c>
      <c r="G215" s="16" t="s">
        <v>13</v>
      </c>
      <c r="H215">
        <v>223456.29699999999</v>
      </c>
      <c r="I215">
        <v>22997.377199999999</v>
      </c>
      <c r="J215" s="16" t="s">
        <v>565</v>
      </c>
      <c r="K215" s="16" t="s">
        <v>6131</v>
      </c>
      <c r="L215">
        <v>2246152608</v>
      </c>
      <c r="M215">
        <v>0</v>
      </c>
      <c r="N215" s="16" t="s">
        <v>6198</v>
      </c>
      <c r="O215" s="16" t="s">
        <v>6201</v>
      </c>
      <c r="P215" s="1">
        <v>44648</v>
      </c>
      <c r="Q215">
        <v>200458.9198</v>
      </c>
      <c r="R215">
        <v>200458.9198</v>
      </c>
      <c r="S215" s="16" t="s">
        <v>6219</v>
      </c>
      <c r="T215" s="16" t="s">
        <v>6239</v>
      </c>
      <c r="U215">
        <v>2022</v>
      </c>
    </row>
    <row r="216" spans="1:21" x14ac:dyDescent="0.35">
      <c r="A216" s="16" t="s">
        <v>566</v>
      </c>
      <c r="B216">
        <v>641677481</v>
      </c>
      <c r="C216">
        <v>30</v>
      </c>
      <c r="D216" s="1">
        <v>33748.5</v>
      </c>
      <c r="E216" s="16" t="s">
        <v>11</v>
      </c>
      <c r="F216" s="16" t="s">
        <v>406</v>
      </c>
      <c r="G216" s="16" t="s">
        <v>13</v>
      </c>
      <c r="H216">
        <v>338535.57</v>
      </c>
      <c r="I216">
        <v>33853.557000000001</v>
      </c>
      <c r="J216" s="16" t="s">
        <v>567</v>
      </c>
      <c r="K216" s="16" t="s">
        <v>6131</v>
      </c>
      <c r="L216">
        <v>1682334225</v>
      </c>
      <c r="M216">
        <v>0</v>
      </c>
      <c r="N216" s="16" t="s">
        <v>6195</v>
      </c>
      <c r="O216" s="16" t="s">
        <v>6190</v>
      </c>
      <c r="P216" s="1">
        <v>44317</v>
      </c>
      <c r="Q216">
        <v>304682.01300000004</v>
      </c>
      <c r="R216">
        <v>304682.01300000004</v>
      </c>
      <c r="S216" s="16" t="s">
        <v>6221</v>
      </c>
      <c r="T216" s="16" t="s">
        <v>6237</v>
      </c>
      <c r="U216">
        <v>2021</v>
      </c>
    </row>
    <row r="217" spans="1:21" x14ac:dyDescent="0.35">
      <c r="A217" s="16" t="s">
        <v>568</v>
      </c>
      <c r="B217">
        <v>332182225</v>
      </c>
      <c r="C217">
        <v>35</v>
      </c>
      <c r="D217" s="1">
        <v>31922.25</v>
      </c>
      <c r="E217" s="16" t="s">
        <v>11</v>
      </c>
      <c r="F217" s="16" t="s">
        <v>323</v>
      </c>
      <c r="G217" s="16" t="s">
        <v>13</v>
      </c>
      <c r="H217">
        <v>1044347.8922999999</v>
      </c>
      <c r="I217">
        <v>749319.6128</v>
      </c>
      <c r="J217" s="16" t="s">
        <v>569</v>
      </c>
      <c r="K217" s="16" t="s">
        <v>6129</v>
      </c>
      <c r="L217">
        <v>844981235</v>
      </c>
      <c r="M217">
        <v>0</v>
      </c>
      <c r="N217" s="16" t="s">
        <v>6187</v>
      </c>
      <c r="O217" s="16" t="s">
        <v>6200</v>
      </c>
      <c r="P217" s="1">
        <v>44249</v>
      </c>
      <c r="Q217">
        <v>295028.27949999995</v>
      </c>
      <c r="R217">
        <v>295028.27949999995</v>
      </c>
      <c r="S217" s="16" t="s">
        <v>6218</v>
      </c>
      <c r="T217" s="16" t="s">
        <v>6237</v>
      </c>
      <c r="U217">
        <v>2021</v>
      </c>
    </row>
    <row r="218" spans="1:21" x14ac:dyDescent="0.35">
      <c r="A218" s="16" t="s">
        <v>570</v>
      </c>
      <c r="B218">
        <v>95833293</v>
      </c>
      <c r="C218">
        <v>54</v>
      </c>
      <c r="D218" s="1">
        <v>24982.5</v>
      </c>
      <c r="E218" s="16" t="s">
        <v>11</v>
      </c>
      <c r="F218" s="16" t="s">
        <v>571</v>
      </c>
      <c r="G218" s="16" t="s">
        <v>13</v>
      </c>
      <c r="H218">
        <v>852991.31640000001</v>
      </c>
      <c r="I218">
        <v>115570.7032</v>
      </c>
      <c r="J218" s="16" t="s">
        <v>572</v>
      </c>
      <c r="K218" s="16" t="s">
        <v>6135</v>
      </c>
      <c r="L218">
        <v>39264108</v>
      </c>
      <c r="M218">
        <v>0</v>
      </c>
      <c r="N218" s="16" t="s">
        <v>6196</v>
      </c>
      <c r="O218" s="16" t="s">
        <v>6188</v>
      </c>
      <c r="P218" s="1">
        <v>44645</v>
      </c>
      <c r="Q218">
        <v>737420.61320000002</v>
      </c>
      <c r="R218">
        <v>737420.61320000002</v>
      </c>
      <c r="S218" s="16" t="s">
        <v>6219</v>
      </c>
      <c r="T218" s="16" t="s">
        <v>6239</v>
      </c>
      <c r="U218">
        <v>2022</v>
      </c>
    </row>
    <row r="219" spans="1:21" x14ac:dyDescent="0.35">
      <c r="A219" s="16" t="s">
        <v>573</v>
      </c>
      <c r="B219">
        <v>22535792</v>
      </c>
      <c r="C219">
        <v>84</v>
      </c>
      <c r="D219" s="1">
        <v>14025</v>
      </c>
      <c r="E219" s="16" t="s">
        <v>11</v>
      </c>
      <c r="F219" s="16" t="s">
        <v>574</v>
      </c>
      <c r="G219" s="16" t="s">
        <v>13</v>
      </c>
      <c r="H219">
        <v>361818.94439999998</v>
      </c>
      <c r="I219">
        <v>129873.95789999999</v>
      </c>
      <c r="J219" s="16" t="s">
        <v>575</v>
      </c>
      <c r="K219" s="16" t="s">
        <v>6133</v>
      </c>
      <c r="L219">
        <v>2952460728</v>
      </c>
      <c r="M219">
        <v>0</v>
      </c>
      <c r="N219" s="16" t="s">
        <v>6187</v>
      </c>
      <c r="O219" s="16" t="s">
        <v>6188</v>
      </c>
      <c r="P219" s="1">
        <v>44462</v>
      </c>
      <c r="Q219">
        <v>231944.9865</v>
      </c>
      <c r="R219">
        <v>231944.9865</v>
      </c>
      <c r="S219" s="16" t="s">
        <v>6225</v>
      </c>
      <c r="T219" s="16" t="s">
        <v>6241</v>
      </c>
      <c r="U219">
        <v>2021</v>
      </c>
    </row>
    <row r="220" spans="1:21" x14ac:dyDescent="0.35">
      <c r="A220" s="16" t="s">
        <v>576</v>
      </c>
      <c r="B220">
        <v>826302558</v>
      </c>
      <c r="C220">
        <v>67</v>
      </c>
      <c r="D220" s="1">
        <v>20234.25</v>
      </c>
      <c r="E220" s="16" t="s">
        <v>11</v>
      </c>
      <c r="F220" s="16" t="s">
        <v>290</v>
      </c>
      <c r="G220" s="16" t="s">
        <v>13</v>
      </c>
      <c r="H220">
        <v>627022.95030000003</v>
      </c>
      <c r="I220">
        <v>360750.74660000001</v>
      </c>
      <c r="J220" s="16" t="s">
        <v>577</v>
      </c>
      <c r="K220" s="16" t="s">
        <v>6133</v>
      </c>
      <c r="L220">
        <v>438151168</v>
      </c>
      <c r="M220">
        <v>0</v>
      </c>
      <c r="N220" s="16" t="s">
        <v>6187</v>
      </c>
      <c r="O220" s="16" t="s">
        <v>6190</v>
      </c>
      <c r="P220" s="1">
        <v>44307</v>
      </c>
      <c r="Q220">
        <v>266272.20370000001</v>
      </c>
      <c r="R220">
        <v>266272.20370000001</v>
      </c>
      <c r="S220" s="16" t="s">
        <v>6220</v>
      </c>
      <c r="T220" s="16" t="s">
        <v>6240</v>
      </c>
      <c r="U220">
        <v>2021</v>
      </c>
    </row>
    <row r="221" spans="1:21" x14ac:dyDescent="0.35">
      <c r="A221" s="16" t="s">
        <v>578</v>
      </c>
      <c r="B221">
        <v>858485094</v>
      </c>
      <c r="C221">
        <v>72</v>
      </c>
      <c r="D221" s="1">
        <v>18408</v>
      </c>
      <c r="E221" s="16" t="s">
        <v>11</v>
      </c>
      <c r="F221" s="16" t="s">
        <v>81</v>
      </c>
      <c r="G221" s="16" t="s">
        <v>13</v>
      </c>
      <c r="H221">
        <v>779074.22</v>
      </c>
      <c r="I221">
        <v>277968.924</v>
      </c>
      <c r="J221" s="16" t="s">
        <v>579</v>
      </c>
      <c r="K221" s="16" t="s">
        <v>6131</v>
      </c>
      <c r="L221">
        <v>885185664</v>
      </c>
      <c r="M221">
        <v>0</v>
      </c>
      <c r="N221" s="16" t="s">
        <v>6198</v>
      </c>
      <c r="O221" s="16" t="s">
        <v>6190</v>
      </c>
      <c r="P221" s="1">
        <v>44496</v>
      </c>
      <c r="Q221">
        <v>501105.29599999997</v>
      </c>
      <c r="R221">
        <v>511127.40191999997</v>
      </c>
      <c r="S221" s="16" t="s">
        <v>6226</v>
      </c>
      <c r="T221" s="16" t="s">
        <v>6241</v>
      </c>
      <c r="U221">
        <v>2021</v>
      </c>
    </row>
    <row r="222" spans="1:21" x14ac:dyDescent="0.35">
      <c r="A222" s="16" t="s">
        <v>580</v>
      </c>
      <c r="B222">
        <v>610088704</v>
      </c>
      <c r="C222">
        <v>55</v>
      </c>
      <c r="D222" s="1">
        <v>24617.25</v>
      </c>
      <c r="E222" s="16" t="s">
        <v>11</v>
      </c>
      <c r="F222" s="16" t="s">
        <v>175</v>
      </c>
      <c r="G222" s="16" t="s">
        <v>13</v>
      </c>
      <c r="H222">
        <v>459218.95480000001</v>
      </c>
      <c r="I222">
        <v>271976.12939999998</v>
      </c>
      <c r="J222" s="16" t="s">
        <v>581</v>
      </c>
      <c r="K222" s="16" t="s">
        <v>6140</v>
      </c>
      <c r="L222">
        <v>98343504</v>
      </c>
      <c r="M222">
        <v>0</v>
      </c>
      <c r="N222" s="16" t="s">
        <v>6195</v>
      </c>
      <c r="O222" s="16" t="s">
        <v>6190</v>
      </c>
      <c r="P222" s="1">
        <v>44551</v>
      </c>
      <c r="Q222">
        <v>187242.82540000003</v>
      </c>
      <c r="R222">
        <v>187242.82540000003</v>
      </c>
      <c r="S222" s="16" t="s">
        <v>6228</v>
      </c>
      <c r="T222" s="16" t="s">
        <v>6239</v>
      </c>
      <c r="U222">
        <v>2021</v>
      </c>
    </row>
    <row r="223" spans="1:21" x14ac:dyDescent="0.35">
      <c r="A223" s="16" t="s">
        <v>582</v>
      </c>
      <c r="B223">
        <v>276566478</v>
      </c>
      <c r="C223">
        <v>26</v>
      </c>
      <c r="D223" s="1">
        <v>35209.5</v>
      </c>
      <c r="E223" s="16" t="s">
        <v>11</v>
      </c>
      <c r="F223" s="16" t="s">
        <v>406</v>
      </c>
      <c r="G223" s="16" t="s">
        <v>13</v>
      </c>
      <c r="H223">
        <v>1553625.5386000001</v>
      </c>
      <c r="I223">
        <v>589817.83959999995</v>
      </c>
      <c r="J223" s="16" t="s">
        <v>583</v>
      </c>
      <c r="K223" s="16" t="s">
        <v>6135</v>
      </c>
      <c r="L223">
        <v>1213686144</v>
      </c>
      <c r="M223">
        <v>7960843836</v>
      </c>
      <c r="N223" s="16" t="s">
        <v>6192</v>
      </c>
      <c r="O223" s="16" t="s">
        <v>6193</v>
      </c>
      <c r="P223" s="1">
        <v>44663</v>
      </c>
      <c r="Q223">
        <v>963807.69900000014</v>
      </c>
      <c r="R223">
        <v>963807.69900000014</v>
      </c>
      <c r="S223" s="16" t="s">
        <v>6220</v>
      </c>
      <c r="T223" s="16" t="s">
        <v>6236</v>
      </c>
      <c r="U223">
        <v>2022</v>
      </c>
    </row>
    <row r="224" spans="1:21" x14ac:dyDescent="0.35">
      <c r="A224" s="16" t="s">
        <v>584</v>
      </c>
      <c r="B224">
        <v>91234414</v>
      </c>
      <c r="C224">
        <v>75</v>
      </c>
      <c r="D224" s="1">
        <v>17312.25</v>
      </c>
      <c r="E224" s="16" t="s">
        <v>11</v>
      </c>
      <c r="F224" s="16" t="s">
        <v>585</v>
      </c>
      <c r="G224" s="16" t="s">
        <v>13</v>
      </c>
      <c r="H224">
        <v>156772.43059999999</v>
      </c>
      <c r="I224">
        <v>50689.7526</v>
      </c>
      <c r="J224" s="16" t="s">
        <v>586</v>
      </c>
      <c r="K224" s="16" t="s">
        <v>6127</v>
      </c>
      <c r="L224">
        <v>1562133906</v>
      </c>
      <c r="M224">
        <v>0</v>
      </c>
      <c r="N224" s="16" t="s">
        <v>6187</v>
      </c>
      <c r="O224" s="16" t="s">
        <v>6200</v>
      </c>
      <c r="P224" s="1">
        <v>44377</v>
      </c>
      <c r="Q224">
        <v>106082.67799999999</v>
      </c>
      <c r="R224">
        <v>106082.67799999999</v>
      </c>
      <c r="S224" s="16" t="s">
        <v>6222</v>
      </c>
      <c r="T224" s="16" t="s">
        <v>6241</v>
      </c>
      <c r="U224">
        <v>2021</v>
      </c>
    </row>
    <row r="225" spans="1:21" x14ac:dyDescent="0.35">
      <c r="A225" s="16" t="s">
        <v>587</v>
      </c>
      <c r="B225">
        <v>379943259</v>
      </c>
      <c r="C225">
        <v>35</v>
      </c>
      <c r="D225" s="1">
        <v>31922.25</v>
      </c>
      <c r="E225" s="16" t="s">
        <v>11</v>
      </c>
      <c r="F225" s="16" t="s">
        <v>588</v>
      </c>
      <c r="G225" s="16" t="s">
        <v>13</v>
      </c>
      <c r="H225">
        <v>231379.47719999999</v>
      </c>
      <c r="I225">
        <v>46854.344100000002</v>
      </c>
      <c r="J225" s="16" t="s">
        <v>589</v>
      </c>
      <c r="K225" s="16" t="s">
        <v>6131</v>
      </c>
      <c r="L225">
        <v>320733528</v>
      </c>
      <c r="M225">
        <v>0</v>
      </c>
      <c r="N225" s="16" t="s">
        <v>6187</v>
      </c>
      <c r="O225" s="16" t="s">
        <v>6188</v>
      </c>
      <c r="P225" s="1">
        <v>44380</v>
      </c>
      <c r="Q225">
        <v>184525.13309999998</v>
      </c>
      <c r="R225">
        <v>184525.13309999998</v>
      </c>
      <c r="S225" s="16" t="s">
        <v>6223</v>
      </c>
      <c r="T225" s="16" t="s">
        <v>6237</v>
      </c>
      <c r="U225">
        <v>2021</v>
      </c>
    </row>
    <row r="226" spans="1:21" x14ac:dyDescent="0.35">
      <c r="A226" s="16" t="s">
        <v>590</v>
      </c>
      <c r="B226">
        <v>689682218</v>
      </c>
      <c r="C226">
        <v>46</v>
      </c>
      <c r="D226" s="1">
        <v>27904.5</v>
      </c>
      <c r="E226" s="16" t="s">
        <v>11</v>
      </c>
      <c r="F226" s="16" t="s">
        <v>226</v>
      </c>
      <c r="G226" s="16" t="s">
        <v>13</v>
      </c>
      <c r="H226">
        <v>567479.90119999996</v>
      </c>
      <c r="I226">
        <v>229959.17559999999</v>
      </c>
      <c r="J226" s="16" t="s">
        <v>591</v>
      </c>
      <c r="K226" s="16" t="s">
        <v>6133</v>
      </c>
      <c r="L226">
        <v>1098554808</v>
      </c>
      <c r="M226">
        <v>0</v>
      </c>
      <c r="N226" s="16" t="s">
        <v>6198</v>
      </c>
      <c r="O226" s="16" t="s">
        <v>6191</v>
      </c>
      <c r="P226" s="1">
        <v>44673</v>
      </c>
      <c r="Q226">
        <v>337520.72560000001</v>
      </c>
      <c r="R226">
        <v>337520.72560000001</v>
      </c>
      <c r="S226" s="16" t="s">
        <v>6220</v>
      </c>
      <c r="T226" s="16" t="s">
        <v>6238</v>
      </c>
      <c r="U226">
        <v>2022</v>
      </c>
    </row>
    <row r="227" spans="1:21" x14ac:dyDescent="0.35">
      <c r="A227" s="16" t="s">
        <v>592</v>
      </c>
      <c r="B227">
        <v>901216031</v>
      </c>
      <c r="C227">
        <v>51</v>
      </c>
      <c r="D227" s="1">
        <v>26078.25</v>
      </c>
      <c r="E227" s="16" t="s">
        <v>11</v>
      </c>
      <c r="F227" s="16" t="s">
        <v>593</v>
      </c>
      <c r="G227" s="16" t="s">
        <v>13</v>
      </c>
      <c r="H227">
        <v>261295.52249999999</v>
      </c>
      <c r="I227">
        <v>269335.3847</v>
      </c>
      <c r="J227" s="16" t="s">
        <v>594</v>
      </c>
      <c r="K227" s="16" t="s">
        <v>6131</v>
      </c>
      <c r="L227">
        <v>1431701856</v>
      </c>
      <c r="M227">
        <v>0</v>
      </c>
      <c r="N227" s="16" t="s">
        <v>6196</v>
      </c>
      <c r="O227" s="16" t="s">
        <v>6199</v>
      </c>
      <c r="P227" s="1">
        <v>44352</v>
      </c>
      <c r="Q227">
        <v>-8039.8622000000032</v>
      </c>
      <c r="R227">
        <v>-8039.8622000000032</v>
      </c>
      <c r="S227" s="16" t="s">
        <v>6222</v>
      </c>
      <c r="T227" s="16" t="s">
        <v>6239</v>
      </c>
      <c r="U227">
        <v>2021</v>
      </c>
    </row>
    <row r="228" spans="1:21" x14ac:dyDescent="0.35">
      <c r="A228" s="16" t="s">
        <v>595</v>
      </c>
      <c r="B228">
        <v>501536033</v>
      </c>
      <c r="C228">
        <v>68</v>
      </c>
      <c r="D228" s="1">
        <v>19869</v>
      </c>
      <c r="E228" s="16" t="s">
        <v>11</v>
      </c>
      <c r="F228" s="16" t="s">
        <v>596</v>
      </c>
      <c r="G228" s="16" t="s">
        <v>13</v>
      </c>
      <c r="H228">
        <v>841209.17980000004</v>
      </c>
      <c r="I228">
        <v>229988.3242</v>
      </c>
      <c r="J228" s="16" t="s">
        <v>597</v>
      </c>
      <c r="K228" s="16" t="s">
        <v>6135</v>
      </c>
      <c r="L228">
        <v>878068815</v>
      </c>
      <c r="M228">
        <v>0</v>
      </c>
      <c r="N228" s="16" t="s">
        <v>6196</v>
      </c>
      <c r="O228" s="16" t="s">
        <v>6200</v>
      </c>
      <c r="P228" s="1">
        <v>44603</v>
      </c>
      <c r="Q228">
        <v>611220.85560000001</v>
      </c>
      <c r="R228">
        <v>611220.85560000001</v>
      </c>
      <c r="S228" s="16" t="s">
        <v>6218</v>
      </c>
      <c r="T228" s="16" t="s">
        <v>6240</v>
      </c>
      <c r="U228">
        <v>2022</v>
      </c>
    </row>
    <row r="229" spans="1:21" x14ac:dyDescent="0.35">
      <c r="A229" s="16" t="s">
        <v>598</v>
      </c>
      <c r="B229">
        <v>733906808</v>
      </c>
      <c r="C229">
        <v>40</v>
      </c>
      <c r="D229" s="1">
        <v>30096</v>
      </c>
      <c r="E229" s="16" t="s">
        <v>11</v>
      </c>
      <c r="F229" s="16" t="s">
        <v>240</v>
      </c>
      <c r="G229" s="16" t="s">
        <v>13</v>
      </c>
      <c r="H229">
        <v>866009.63639999996</v>
      </c>
      <c r="I229">
        <v>353723.69790000003</v>
      </c>
      <c r="J229" s="16" t="s">
        <v>599</v>
      </c>
      <c r="K229" s="16" t="s">
        <v>6127</v>
      </c>
      <c r="L229">
        <v>342649034</v>
      </c>
      <c r="M229">
        <v>0</v>
      </c>
      <c r="N229" s="16" t="s">
        <v>6195</v>
      </c>
      <c r="O229" s="16" t="s">
        <v>6190</v>
      </c>
      <c r="P229" s="1">
        <v>44301</v>
      </c>
      <c r="Q229">
        <v>512285.93849999993</v>
      </c>
      <c r="R229">
        <v>512285.93849999993</v>
      </c>
      <c r="S229" s="16" t="s">
        <v>6220</v>
      </c>
      <c r="T229" s="16" t="s">
        <v>6238</v>
      </c>
      <c r="U229">
        <v>2021</v>
      </c>
    </row>
    <row r="230" spans="1:21" x14ac:dyDescent="0.35">
      <c r="A230" s="16" t="s">
        <v>600</v>
      </c>
      <c r="B230">
        <v>525673689</v>
      </c>
      <c r="C230">
        <v>73</v>
      </c>
      <c r="D230" s="1">
        <v>18042.75</v>
      </c>
      <c r="E230" s="16" t="s">
        <v>11</v>
      </c>
      <c r="F230" s="16" t="s">
        <v>601</v>
      </c>
      <c r="G230" s="16" t="s">
        <v>13</v>
      </c>
      <c r="H230">
        <v>1420246.2904000001</v>
      </c>
      <c r="I230">
        <v>235234.1703</v>
      </c>
      <c r="J230" s="16" t="s">
        <v>602</v>
      </c>
      <c r="K230" s="16" t="s">
        <v>6135</v>
      </c>
      <c r="L230">
        <v>1069079616</v>
      </c>
      <c r="M230">
        <v>0</v>
      </c>
      <c r="N230" s="16" t="s">
        <v>6198</v>
      </c>
      <c r="O230" s="16" t="s">
        <v>6191</v>
      </c>
      <c r="P230" s="1">
        <v>44444</v>
      </c>
      <c r="Q230">
        <v>1185012.1200999999</v>
      </c>
      <c r="R230">
        <v>1185012.1200999999</v>
      </c>
      <c r="S230" s="16" t="s">
        <v>6225</v>
      </c>
      <c r="T230" s="16" t="s">
        <v>6241</v>
      </c>
      <c r="U230">
        <v>2021</v>
      </c>
    </row>
    <row r="231" spans="1:21" x14ac:dyDescent="0.35">
      <c r="A231" s="16" t="s">
        <v>603</v>
      </c>
      <c r="B231">
        <v>652691099</v>
      </c>
      <c r="C231">
        <v>65</v>
      </c>
      <c r="D231" s="1">
        <v>20964.75</v>
      </c>
      <c r="E231" s="16" t="s">
        <v>11</v>
      </c>
      <c r="F231" s="16" t="s">
        <v>160</v>
      </c>
      <c r="G231" s="16" t="s">
        <v>13</v>
      </c>
      <c r="H231">
        <v>742185.41029999999</v>
      </c>
      <c r="I231">
        <v>176562.00289999999</v>
      </c>
      <c r="J231" s="16" t="s">
        <v>604</v>
      </c>
      <c r="K231" s="16" t="s">
        <v>6133</v>
      </c>
      <c r="L231">
        <v>3128809554</v>
      </c>
      <c r="M231">
        <v>11072016</v>
      </c>
      <c r="N231" s="16" t="s">
        <v>6192</v>
      </c>
      <c r="O231" s="16" t="s">
        <v>6197</v>
      </c>
      <c r="P231" s="1">
        <v>44532</v>
      </c>
      <c r="Q231">
        <v>565623.40740000003</v>
      </c>
      <c r="R231">
        <v>565623.40740000003</v>
      </c>
      <c r="S231" s="16" t="s">
        <v>6228</v>
      </c>
      <c r="T231" s="16" t="s">
        <v>6240</v>
      </c>
      <c r="U231">
        <v>2021</v>
      </c>
    </row>
    <row r="232" spans="1:21" x14ac:dyDescent="0.35">
      <c r="A232" s="16" t="s">
        <v>605</v>
      </c>
      <c r="B232">
        <v>666311180</v>
      </c>
      <c r="C232">
        <v>66</v>
      </c>
      <c r="D232" s="1">
        <v>20599.5</v>
      </c>
      <c r="E232" s="16" t="s">
        <v>11</v>
      </c>
      <c r="F232" s="16" t="s">
        <v>48</v>
      </c>
      <c r="G232" s="16" t="s">
        <v>13</v>
      </c>
      <c r="H232">
        <v>964257.43949999998</v>
      </c>
      <c r="I232">
        <v>604636.8371</v>
      </c>
      <c r="J232" s="16" t="s">
        <v>606</v>
      </c>
      <c r="K232" s="16" t="s">
        <v>6135</v>
      </c>
      <c r="L232">
        <v>2096836352</v>
      </c>
      <c r="M232">
        <v>0</v>
      </c>
      <c r="N232" s="16" t="s">
        <v>6198</v>
      </c>
      <c r="O232" s="16" t="s">
        <v>6191</v>
      </c>
      <c r="P232" s="1">
        <v>44438</v>
      </c>
      <c r="Q232">
        <v>359620.60239999997</v>
      </c>
      <c r="R232">
        <v>359620.60239999997</v>
      </c>
      <c r="S232" s="16" t="s">
        <v>6224</v>
      </c>
      <c r="T232" s="16" t="s">
        <v>6240</v>
      </c>
      <c r="U232">
        <v>2021</v>
      </c>
    </row>
    <row r="233" spans="1:21" x14ac:dyDescent="0.35">
      <c r="A233" s="16" t="s">
        <v>607</v>
      </c>
      <c r="B233">
        <v>214763067</v>
      </c>
      <c r="C233">
        <v>52</v>
      </c>
      <c r="D233" s="1">
        <v>25713</v>
      </c>
      <c r="E233" s="16" t="s">
        <v>11</v>
      </c>
      <c r="F233" s="16" t="s">
        <v>112</v>
      </c>
      <c r="G233" s="16" t="s">
        <v>13</v>
      </c>
      <c r="H233">
        <v>0</v>
      </c>
      <c r="I233">
        <v>0</v>
      </c>
      <c r="J233" s="16" t="s">
        <v>608</v>
      </c>
      <c r="K233" s="16" t="s">
        <v>6127</v>
      </c>
      <c r="L233">
        <v>788925201</v>
      </c>
      <c r="M233">
        <v>0</v>
      </c>
      <c r="N233" s="16" t="s">
        <v>6189</v>
      </c>
      <c r="O233" s="16" t="s">
        <v>6194</v>
      </c>
      <c r="P233" s="1">
        <v>44330</v>
      </c>
      <c r="Q233">
        <v>0</v>
      </c>
      <c r="R233">
        <v>0</v>
      </c>
      <c r="S233" s="16" t="s">
        <v>6221</v>
      </c>
      <c r="T233" s="16" t="s">
        <v>6239</v>
      </c>
      <c r="U233">
        <v>2021</v>
      </c>
    </row>
    <row r="234" spans="1:21" x14ac:dyDescent="0.35">
      <c r="A234" s="16" t="s">
        <v>609</v>
      </c>
      <c r="B234">
        <v>182328587</v>
      </c>
      <c r="C234">
        <v>17</v>
      </c>
      <c r="D234" s="1">
        <v>38496.75</v>
      </c>
      <c r="E234" s="16" t="s">
        <v>11</v>
      </c>
      <c r="F234" s="16" t="s">
        <v>250</v>
      </c>
      <c r="G234" s="16" t="s">
        <v>13</v>
      </c>
      <c r="H234">
        <v>320802.147</v>
      </c>
      <c r="I234">
        <v>228098.55220000001</v>
      </c>
      <c r="J234" s="16" t="s">
        <v>610</v>
      </c>
      <c r="K234" s="16" t="s">
        <v>6131</v>
      </c>
      <c r="L234">
        <v>914205838</v>
      </c>
      <c r="M234">
        <v>0</v>
      </c>
      <c r="N234" s="16" t="s">
        <v>6195</v>
      </c>
      <c r="O234" s="16" t="s">
        <v>6190</v>
      </c>
      <c r="P234" s="1">
        <v>44212</v>
      </c>
      <c r="Q234">
        <v>92703.594799999992</v>
      </c>
      <c r="R234">
        <v>92703.594799999992</v>
      </c>
      <c r="S234" s="16" t="s">
        <v>6217</v>
      </c>
      <c r="T234" s="16" t="s">
        <v>6242</v>
      </c>
      <c r="U234">
        <v>2021</v>
      </c>
    </row>
    <row r="235" spans="1:21" x14ac:dyDescent="0.35">
      <c r="A235" s="16" t="s">
        <v>611</v>
      </c>
      <c r="B235">
        <v>192418406</v>
      </c>
      <c r="C235">
        <v>47</v>
      </c>
      <c r="D235" s="1">
        <v>27539.25</v>
      </c>
      <c r="E235" s="16" t="s">
        <v>11</v>
      </c>
      <c r="F235" s="16" t="s">
        <v>612</v>
      </c>
      <c r="G235" s="16" t="s">
        <v>13</v>
      </c>
      <c r="H235">
        <v>812601.79</v>
      </c>
      <c r="I235">
        <v>542655.4754</v>
      </c>
      <c r="J235" s="16" t="s">
        <v>613</v>
      </c>
      <c r="K235" s="16" t="s">
        <v>6133</v>
      </c>
      <c r="L235">
        <v>1401591136</v>
      </c>
      <c r="M235">
        <v>0</v>
      </c>
      <c r="N235" s="16" t="s">
        <v>6187</v>
      </c>
      <c r="O235" s="16" t="s">
        <v>6191</v>
      </c>
      <c r="P235" s="1">
        <v>44248</v>
      </c>
      <c r="Q235">
        <v>269946.31460000004</v>
      </c>
      <c r="R235">
        <v>269946.31460000004</v>
      </c>
      <c r="S235" s="16" t="s">
        <v>6218</v>
      </c>
      <c r="T235" s="16" t="s">
        <v>6238</v>
      </c>
      <c r="U235">
        <v>2021</v>
      </c>
    </row>
    <row r="236" spans="1:21" x14ac:dyDescent="0.35">
      <c r="A236" s="16" t="s">
        <v>614</v>
      </c>
      <c r="B236">
        <v>843491173</v>
      </c>
      <c r="C236">
        <v>28</v>
      </c>
      <c r="D236" s="1">
        <v>34479</v>
      </c>
      <c r="E236" s="16" t="s">
        <v>11</v>
      </c>
      <c r="F236" s="16" t="s">
        <v>45</v>
      </c>
      <c r="G236" s="16" t="s">
        <v>13</v>
      </c>
      <c r="H236">
        <v>717212.30720000004</v>
      </c>
      <c r="I236">
        <v>128291.3515</v>
      </c>
      <c r="J236" s="16" t="s">
        <v>615</v>
      </c>
      <c r="K236" s="16" t="s">
        <v>6133</v>
      </c>
      <c r="L236">
        <v>1527585543</v>
      </c>
      <c r="M236">
        <v>0</v>
      </c>
      <c r="N236" s="16" t="s">
        <v>6196</v>
      </c>
      <c r="O236" s="16" t="s">
        <v>6188</v>
      </c>
      <c r="P236" s="1">
        <v>44449</v>
      </c>
      <c r="Q236">
        <v>588920.95570000005</v>
      </c>
      <c r="R236">
        <v>588920.95570000005</v>
      </c>
      <c r="S236" s="16" t="s">
        <v>6225</v>
      </c>
      <c r="T236" s="16" t="s">
        <v>6236</v>
      </c>
      <c r="U236">
        <v>2021</v>
      </c>
    </row>
    <row r="237" spans="1:21" x14ac:dyDescent="0.35">
      <c r="A237" s="16" t="s">
        <v>616</v>
      </c>
      <c r="B237">
        <v>361894531</v>
      </c>
      <c r="C237">
        <v>40</v>
      </c>
      <c r="D237" s="1">
        <v>30096</v>
      </c>
      <c r="E237" s="16" t="s">
        <v>11</v>
      </c>
      <c r="F237" s="16" t="s">
        <v>78</v>
      </c>
      <c r="G237" s="16" t="s">
        <v>13</v>
      </c>
      <c r="H237">
        <v>524488.64</v>
      </c>
      <c r="I237">
        <v>183112.09640000001</v>
      </c>
      <c r="J237" s="16" t="s">
        <v>617</v>
      </c>
      <c r="K237" s="16" t="s">
        <v>6135</v>
      </c>
      <c r="L237">
        <v>226151901</v>
      </c>
      <c r="M237">
        <v>446679548</v>
      </c>
      <c r="N237" s="16" t="s">
        <v>6192</v>
      </c>
      <c r="O237" s="16" t="s">
        <v>6197</v>
      </c>
      <c r="P237" s="1">
        <v>44669</v>
      </c>
      <c r="Q237">
        <v>341376.54359999998</v>
      </c>
      <c r="R237">
        <v>341376.54359999998</v>
      </c>
      <c r="S237" s="16" t="s">
        <v>6220</v>
      </c>
      <c r="T237" s="16" t="s">
        <v>6238</v>
      </c>
      <c r="U237">
        <v>2022</v>
      </c>
    </row>
    <row r="238" spans="1:21" x14ac:dyDescent="0.35">
      <c r="A238" s="16" t="s">
        <v>618</v>
      </c>
      <c r="B238">
        <v>439747446</v>
      </c>
      <c r="C238">
        <v>29</v>
      </c>
      <c r="D238" s="1">
        <v>34113.75</v>
      </c>
      <c r="E238" s="16" t="s">
        <v>11</v>
      </c>
      <c r="F238" s="16" t="s">
        <v>186</v>
      </c>
      <c r="G238" s="16" t="s">
        <v>13</v>
      </c>
      <c r="H238">
        <v>450709.2096</v>
      </c>
      <c r="I238">
        <v>108447.5698</v>
      </c>
      <c r="J238" s="16" t="s">
        <v>619</v>
      </c>
      <c r="K238" s="16" t="s">
        <v>6127</v>
      </c>
      <c r="L238">
        <v>1114856</v>
      </c>
      <c r="M238">
        <v>1095186906</v>
      </c>
      <c r="N238" s="16" t="s">
        <v>6192</v>
      </c>
      <c r="O238" s="16" t="s">
        <v>6193</v>
      </c>
      <c r="P238" s="1">
        <v>44258</v>
      </c>
      <c r="Q238">
        <v>342261.6398</v>
      </c>
      <c r="R238">
        <v>342261.6398</v>
      </c>
      <c r="S238" s="16" t="s">
        <v>6219</v>
      </c>
      <c r="T238" s="16" t="s">
        <v>6236</v>
      </c>
      <c r="U238">
        <v>2021</v>
      </c>
    </row>
    <row r="239" spans="1:21" x14ac:dyDescent="0.35">
      <c r="A239" s="16" t="s">
        <v>620</v>
      </c>
      <c r="B239">
        <v>408750461</v>
      </c>
      <c r="C239">
        <v>62</v>
      </c>
      <c r="D239" s="1">
        <v>22060.5</v>
      </c>
      <c r="E239" s="16" t="s">
        <v>11</v>
      </c>
      <c r="F239" s="16" t="s">
        <v>106</v>
      </c>
      <c r="G239" s="16" t="s">
        <v>13</v>
      </c>
      <c r="H239">
        <v>333012.00900000002</v>
      </c>
      <c r="I239">
        <v>380882.4852</v>
      </c>
      <c r="J239" s="16" t="s">
        <v>621</v>
      </c>
      <c r="K239" s="16" t="s">
        <v>6127</v>
      </c>
      <c r="L239">
        <v>3413301276</v>
      </c>
      <c r="M239">
        <v>0</v>
      </c>
      <c r="N239" s="16" t="s">
        <v>6187</v>
      </c>
      <c r="O239" s="16" t="s">
        <v>6188</v>
      </c>
      <c r="P239" s="1">
        <v>44460</v>
      </c>
      <c r="Q239">
        <v>-47870.476199999976</v>
      </c>
      <c r="R239">
        <v>-47870.476199999976</v>
      </c>
      <c r="S239" s="16" t="s">
        <v>6225</v>
      </c>
      <c r="T239" s="16" t="s">
        <v>6240</v>
      </c>
      <c r="U239">
        <v>2021</v>
      </c>
    </row>
    <row r="240" spans="1:21" x14ac:dyDescent="0.35">
      <c r="A240" s="16" t="s">
        <v>622</v>
      </c>
      <c r="B240">
        <v>160327357</v>
      </c>
      <c r="C240">
        <v>24</v>
      </c>
      <c r="D240" s="1">
        <v>35940</v>
      </c>
      <c r="E240" s="16" t="s">
        <v>11</v>
      </c>
      <c r="F240" s="16" t="s">
        <v>223</v>
      </c>
      <c r="G240" s="16" t="s">
        <v>13</v>
      </c>
      <c r="H240">
        <v>550867.60860000004</v>
      </c>
      <c r="I240">
        <v>174471.51139999999</v>
      </c>
      <c r="J240" s="16" t="s">
        <v>623</v>
      </c>
      <c r="K240" s="16" t="s">
        <v>6127</v>
      </c>
      <c r="L240">
        <v>2523859107</v>
      </c>
      <c r="M240">
        <v>0</v>
      </c>
      <c r="N240" s="16" t="s">
        <v>6196</v>
      </c>
      <c r="O240" s="16" t="s">
        <v>6188</v>
      </c>
      <c r="P240" s="1">
        <v>44342</v>
      </c>
      <c r="Q240">
        <v>376396.09720000008</v>
      </c>
      <c r="R240">
        <v>376396.09720000008</v>
      </c>
      <c r="S240" s="16" t="s">
        <v>6221</v>
      </c>
      <c r="T240" s="16" t="s">
        <v>6236</v>
      </c>
      <c r="U240">
        <v>2021</v>
      </c>
    </row>
    <row r="241" spans="1:21" x14ac:dyDescent="0.35">
      <c r="A241" s="16" t="s">
        <v>624</v>
      </c>
      <c r="B241">
        <v>511307260</v>
      </c>
      <c r="C241">
        <v>73</v>
      </c>
      <c r="D241" s="1">
        <v>18042.75</v>
      </c>
      <c r="E241" s="16" t="s">
        <v>11</v>
      </c>
      <c r="F241" s="16" t="s">
        <v>130</v>
      </c>
      <c r="G241" s="16" t="s">
        <v>13</v>
      </c>
      <c r="H241">
        <v>860495.01760000002</v>
      </c>
      <c r="I241">
        <v>269621.77220000001</v>
      </c>
      <c r="J241" s="16" t="s">
        <v>625</v>
      </c>
      <c r="K241" s="16" t="s">
        <v>6129</v>
      </c>
      <c r="L241">
        <v>381619665</v>
      </c>
      <c r="M241">
        <v>8075816396</v>
      </c>
      <c r="N241" s="16" t="s">
        <v>6192</v>
      </c>
      <c r="O241" s="16" t="s">
        <v>6188</v>
      </c>
      <c r="P241" s="1">
        <v>44237</v>
      </c>
      <c r="Q241">
        <v>590873.24540000001</v>
      </c>
      <c r="R241">
        <v>590873.24540000001</v>
      </c>
      <c r="S241" s="16" t="s">
        <v>6218</v>
      </c>
      <c r="T241" s="16" t="s">
        <v>6241</v>
      </c>
      <c r="U241">
        <v>2021</v>
      </c>
    </row>
    <row r="242" spans="1:21" x14ac:dyDescent="0.35">
      <c r="A242" s="16" t="s">
        <v>626</v>
      </c>
      <c r="B242">
        <v>19187512</v>
      </c>
      <c r="C242">
        <v>63</v>
      </c>
      <c r="D242" s="1">
        <v>21695.25</v>
      </c>
      <c r="E242" s="16" t="s">
        <v>11</v>
      </c>
      <c r="F242" s="16" t="s">
        <v>214</v>
      </c>
      <c r="G242" s="16" t="s">
        <v>13</v>
      </c>
      <c r="H242">
        <v>966281.34329999995</v>
      </c>
      <c r="I242">
        <v>396819.53830000001</v>
      </c>
      <c r="J242" s="16" t="s">
        <v>627</v>
      </c>
      <c r="K242" s="16" t="s">
        <v>6131</v>
      </c>
      <c r="L242">
        <v>7324443</v>
      </c>
      <c r="M242">
        <v>0</v>
      </c>
      <c r="N242" s="16" t="s">
        <v>6196</v>
      </c>
      <c r="O242" s="16" t="s">
        <v>6188</v>
      </c>
      <c r="P242" s="1">
        <v>44532</v>
      </c>
      <c r="Q242">
        <v>569461.80499999993</v>
      </c>
      <c r="R242">
        <v>580851.04109999991</v>
      </c>
      <c r="S242" s="16" t="s">
        <v>6228</v>
      </c>
      <c r="T242" s="16" t="s">
        <v>6240</v>
      </c>
      <c r="U242">
        <v>2021</v>
      </c>
    </row>
    <row r="243" spans="1:21" x14ac:dyDescent="0.35">
      <c r="A243" s="16" t="s">
        <v>628</v>
      </c>
      <c r="B243">
        <v>803923948</v>
      </c>
      <c r="C243">
        <v>20</v>
      </c>
      <c r="D243" s="1">
        <v>37401</v>
      </c>
      <c r="E243" s="16" t="s">
        <v>11</v>
      </c>
      <c r="F243" s="16" t="s">
        <v>406</v>
      </c>
      <c r="G243" s="16" t="s">
        <v>13</v>
      </c>
      <c r="H243">
        <v>476645.87650000001</v>
      </c>
      <c r="I243">
        <v>357648.76799999998</v>
      </c>
      <c r="J243" s="16" t="s">
        <v>629</v>
      </c>
      <c r="K243" s="16" t="s">
        <v>6135</v>
      </c>
      <c r="L243">
        <v>1141695126</v>
      </c>
      <c r="M243">
        <v>0</v>
      </c>
      <c r="N243" s="16" t="s">
        <v>6195</v>
      </c>
      <c r="O243" s="16" t="s">
        <v>6190</v>
      </c>
      <c r="P243" s="1">
        <v>44274</v>
      </c>
      <c r="Q243">
        <v>118997.10850000003</v>
      </c>
      <c r="R243">
        <v>118997.10850000003</v>
      </c>
      <c r="S243" s="16" t="s">
        <v>6219</v>
      </c>
      <c r="T243" s="16" t="s">
        <v>6236</v>
      </c>
      <c r="U243">
        <v>2021</v>
      </c>
    </row>
    <row r="244" spans="1:21" x14ac:dyDescent="0.35">
      <c r="A244" s="16" t="s">
        <v>630</v>
      </c>
      <c r="B244">
        <v>188972987</v>
      </c>
      <c r="C244">
        <v>26</v>
      </c>
      <c r="D244" s="1">
        <v>35209.5</v>
      </c>
      <c r="E244" s="16" t="s">
        <v>11</v>
      </c>
      <c r="F244" s="16" t="s">
        <v>178</v>
      </c>
      <c r="G244" s="16" t="s">
        <v>13</v>
      </c>
      <c r="H244">
        <v>1234416.4856</v>
      </c>
      <c r="I244">
        <v>496393.0123</v>
      </c>
      <c r="J244" s="16" t="s">
        <v>631</v>
      </c>
      <c r="K244" s="16" t="s">
        <v>6135</v>
      </c>
      <c r="L244">
        <v>1840059104</v>
      </c>
      <c r="M244">
        <v>0</v>
      </c>
      <c r="N244" s="16" t="s">
        <v>6187</v>
      </c>
      <c r="O244" s="16" t="s">
        <v>6188</v>
      </c>
      <c r="P244" s="1">
        <v>44361</v>
      </c>
      <c r="Q244">
        <v>738023.47329999995</v>
      </c>
      <c r="R244">
        <v>738023.47329999995</v>
      </c>
      <c r="S244" s="16" t="s">
        <v>6222</v>
      </c>
      <c r="T244" s="16" t="s">
        <v>6236</v>
      </c>
      <c r="U244">
        <v>2021</v>
      </c>
    </row>
    <row r="245" spans="1:21" x14ac:dyDescent="0.35">
      <c r="A245" s="16" t="s">
        <v>632</v>
      </c>
      <c r="B245">
        <v>542438679</v>
      </c>
      <c r="C245">
        <v>58</v>
      </c>
      <c r="D245" s="1">
        <v>23521.5</v>
      </c>
      <c r="E245" s="16" t="s">
        <v>11</v>
      </c>
      <c r="F245" s="16" t="s">
        <v>633</v>
      </c>
      <c r="G245" s="16" t="s">
        <v>13</v>
      </c>
      <c r="H245">
        <v>129195.693</v>
      </c>
      <c r="I245">
        <v>19766.940999999999</v>
      </c>
      <c r="J245" s="16" t="s">
        <v>634</v>
      </c>
      <c r="K245" s="16" t="s">
        <v>6129</v>
      </c>
      <c r="L245">
        <v>3527129856</v>
      </c>
      <c r="M245">
        <v>0</v>
      </c>
      <c r="N245" s="16" t="s">
        <v>6195</v>
      </c>
      <c r="O245" s="16" t="s">
        <v>6190</v>
      </c>
      <c r="P245" s="1">
        <v>44540</v>
      </c>
      <c r="Q245">
        <v>109428.75200000001</v>
      </c>
      <c r="R245">
        <v>109428.75200000001</v>
      </c>
      <c r="S245" s="16" t="s">
        <v>6228</v>
      </c>
      <c r="T245" s="16" t="s">
        <v>6239</v>
      </c>
      <c r="U245">
        <v>2021</v>
      </c>
    </row>
    <row r="246" spans="1:21" x14ac:dyDescent="0.35">
      <c r="A246" s="16" t="s">
        <v>635</v>
      </c>
      <c r="B246">
        <v>594432656</v>
      </c>
      <c r="C246">
        <v>57</v>
      </c>
      <c r="D246" s="1">
        <v>23886.75</v>
      </c>
      <c r="E246" s="16" t="s">
        <v>11</v>
      </c>
      <c r="F246" s="16" t="s">
        <v>160</v>
      </c>
      <c r="G246" s="16" t="s">
        <v>13</v>
      </c>
      <c r="H246">
        <v>98391.812699999995</v>
      </c>
      <c r="I246">
        <v>15399.3092</v>
      </c>
      <c r="J246" s="16" t="s">
        <v>636</v>
      </c>
      <c r="K246" s="16" t="s">
        <v>6129</v>
      </c>
      <c r="L246">
        <v>704954394</v>
      </c>
      <c r="M246">
        <v>0</v>
      </c>
      <c r="N246" s="16" t="s">
        <v>6195</v>
      </c>
      <c r="O246" s="16" t="s">
        <v>6190</v>
      </c>
      <c r="P246" s="1">
        <v>44678</v>
      </c>
      <c r="Q246">
        <v>82992.503499999992</v>
      </c>
      <c r="R246">
        <v>82992.503499999992</v>
      </c>
      <c r="S246" s="16" t="s">
        <v>6220</v>
      </c>
      <c r="T246" s="16" t="s">
        <v>6239</v>
      </c>
      <c r="U246">
        <v>2022</v>
      </c>
    </row>
    <row r="247" spans="1:21" x14ac:dyDescent="0.35">
      <c r="A247" s="16" t="s">
        <v>637</v>
      </c>
      <c r="B247">
        <v>618150017</v>
      </c>
      <c r="C247">
        <v>74</v>
      </c>
      <c r="D247" s="1">
        <v>17677.5</v>
      </c>
      <c r="E247" s="16" t="s">
        <v>11</v>
      </c>
      <c r="F247" s="16" t="s">
        <v>638</v>
      </c>
      <c r="G247" s="16" t="s">
        <v>13</v>
      </c>
      <c r="H247">
        <v>1597694.6098</v>
      </c>
      <c r="I247">
        <v>251878.1636</v>
      </c>
      <c r="J247" s="16" t="s">
        <v>639</v>
      </c>
      <c r="K247" s="16" t="s">
        <v>6135</v>
      </c>
      <c r="L247">
        <v>2639847744</v>
      </c>
      <c r="M247">
        <v>0</v>
      </c>
      <c r="N247" s="16" t="s">
        <v>6196</v>
      </c>
      <c r="O247" s="16" t="s">
        <v>6188</v>
      </c>
      <c r="P247" s="1">
        <v>44484</v>
      </c>
      <c r="Q247">
        <v>1345816.4461999999</v>
      </c>
      <c r="R247">
        <v>1345816.4461999999</v>
      </c>
      <c r="S247" s="16" t="s">
        <v>6226</v>
      </c>
      <c r="T247" s="16" t="s">
        <v>6241</v>
      </c>
      <c r="U247">
        <v>2021</v>
      </c>
    </row>
    <row r="248" spans="1:21" x14ac:dyDescent="0.35">
      <c r="A248" s="16" t="s">
        <v>640</v>
      </c>
      <c r="B248">
        <v>836052605</v>
      </c>
      <c r="C248">
        <v>38</v>
      </c>
      <c r="D248" s="1">
        <v>30826.5</v>
      </c>
      <c r="E248" s="16" t="s">
        <v>11</v>
      </c>
      <c r="F248" s="16" t="s">
        <v>641</v>
      </c>
      <c r="G248" s="16" t="s">
        <v>13</v>
      </c>
      <c r="H248">
        <v>2113412.2503999998</v>
      </c>
      <c r="I248">
        <v>653669.4791</v>
      </c>
      <c r="J248" s="16" t="s">
        <v>642</v>
      </c>
      <c r="K248" s="16" t="s">
        <v>6131</v>
      </c>
      <c r="L248">
        <v>1167149225</v>
      </c>
      <c r="M248">
        <v>0</v>
      </c>
      <c r="N248" s="16" t="s">
        <v>6196</v>
      </c>
      <c r="O248" s="16" t="s">
        <v>6199</v>
      </c>
      <c r="P248" s="1">
        <v>44331</v>
      </c>
      <c r="Q248">
        <v>1459742.7712999997</v>
      </c>
      <c r="R248">
        <v>1488937.6267259996</v>
      </c>
      <c r="S248" s="16" t="s">
        <v>6221</v>
      </c>
      <c r="T248" s="16" t="s">
        <v>6237</v>
      </c>
      <c r="U248">
        <v>2021</v>
      </c>
    </row>
    <row r="249" spans="1:21" x14ac:dyDescent="0.35">
      <c r="A249" s="16" t="s">
        <v>643</v>
      </c>
      <c r="B249">
        <v>453799879</v>
      </c>
      <c r="C249">
        <v>84</v>
      </c>
      <c r="D249" s="1">
        <v>14025</v>
      </c>
      <c r="E249" s="16" t="s">
        <v>11</v>
      </c>
      <c r="F249" s="16" t="s">
        <v>644</v>
      </c>
      <c r="G249" s="16" t="s">
        <v>13</v>
      </c>
      <c r="H249">
        <v>647719.45620000002</v>
      </c>
      <c r="I249">
        <v>438456.24729999999</v>
      </c>
      <c r="J249" s="16" t="s">
        <v>645</v>
      </c>
      <c r="K249" s="16" t="s">
        <v>6131</v>
      </c>
      <c r="L249">
        <v>512379168</v>
      </c>
      <c r="M249">
        <v>4648825188</v>
      </c>
      <c r="N249" s="16" t="s">
        <v>6192</v>
      </c>
      <c r="O249" s="16" t="s">
        <v>6193</v>
      </c>
      <c r="P249" s="1">
        <v>44432</v>
      </c>
      <c r="Q249">
        <v>209263.20890000003</v>
      </c>
      <c r="R249">
        <v>209263.20890000003</v>
      </c>
      <c r="S249" s="16" t="s">
        <v>6224</v>
      </c>
      <c r="T249" s="16" t="s">
        <v>6241</v>
      </c>
      <c r="U249">
        <v>2021</v>
      </c>
    </row>
    <row r="250" spans="1:21" x14ac:dyDescent="0.35">
      <c r="A250" s="16" t="s">
        <v>646</v>
      </c>
      <c r="B250">
        <v>748986889</v>
      </c>
      <c r="C250">
        <v>44</v>
      </c>
      <c r="D250" s="1">
        <v>28635</v>
      </c>
      <c r="E250" s="16" t="s">
        <v>11</v>
      </c>
      <c r="F250" s="16" t="s">
        <v>144</v>
      </c>
      <c r="G250" s="16" t="s">
        <v>13</v>
      </c>
      <c r="H250">
        <v>329165.37569999998</v>
      </c>
      <c r="I250">
        <v>217090.514</v>
      </c>
      <c r="J250" s="16" t="s">
        <v>647</v>
      </c>
      <c r="K250" s="16" t="s">
        <v>6131</v>
      </c>
      <c r="L250">
        <v>1165089374</v>
      </c>
      <c r="M250">
        <v>0</v>
      </c>
      <c r="N250" s="16" t="s">
        <v>6189</v>
      </c>
      <c r="O250" s="16" t="s">
        <v>6194</v>
      </c>
      <c r="P250" s="1">
        <v>44477</v>
      </c>
      <c r="Q250">
        <v>112074.86169999998</v>
      </c>
      <c r="R250">
        <v>112074.86169999998</v>
      </c>
      <c r="S250" s="16" t="s">
        <v>6226</v>
      </c>
      <c r="T250" s="16" t="s">
        <v>6238</v>
      </c>
      <c r="U250">
        <v>2021</v>
      </c>
    </row>
    <row r="251" spans="1:21" x14ac:dyDescent="0.35">
      <c r="A251" s="16" t="s">
        <v>648</v>
      </c>
      <c r="B251">
        <v>81816055</v>
      </c>
      <c r="C251">
        <v>82</v>
      </c>
      <c r="D251" s="1">
        <v>14755.5</v>
      </c>
      <c r="E251" s="16" t="s">
        <v>11</v>
      </c>
      <c r="F251" s="16" t="s">
        <v>223</v>
      </c>
      <c r="G251" s="16" t="s">
        <v>13</v>
      </c>
      <c r="H251">
        <v>914049.57920000004</v>
      </c>
      <c r="I251">
        <v>276007.12780000002</v>
      </c>
      <c r="J251" s="16" t="s">
        <v>649</v>
      </c>
      <c r="K251" s="16" t="s">
        <v>6129</v>
      </c>
      <c r="L251">
        <v>2336721876</v>
      </c>
      <c r="M251">
        <v>0</v>
      </c>
      <c r="N251" s="16" t="s">
        <v>6196</v>
      </c>
      <c r="O251" s="16" t="s">
        <v>6199</v>
      </c>
      <c r="P251" s="1">
        <v>44568</v>
      </c>
      <c r="Q251">
        <v>638042.45140000002</v>
      </c>
      <c r="R251">
        <v>638042.45140000002</v>
      </c>
      <c r="S251" s="16" t="s">
        <v>6217</v>
      </c>
      <c r="T251" s="16" t="s">
        <v>6241</v>
      </c>
      <c r="U251">
        <v>2022</v>
      </c>
    </row>
    <row r="252" spans="1:21" x14ac:dyDescent="0.35">
      <c r="A252" s="16" t="s">
        <v>650</v>
      </c>
      <c r="B252">
        <v>877065362</v>
      </c>
      <c r="C252">
        <v>61</v>
      </c>
      <c r="D252" s="1">
        <v>22425.75</v>
      </c>
      <c r="E252" s="16" t="s">
        <v>11</v>
      </c>
      <c r="F252" s="16" t="s">
        <v>651</v>
      </c>
      <c r="G252" s="16" t="s">
        <v>13</v>
      </c>
      <c r="H252">
        <v>443691.728</v>
      </c>
      <c r="I252">
        <v>71372.346799999999</v>
      </c>
      <c r="J252" s="16" t="s">
        <v>652</v>
      </c>
      <c r="K252" s="16" t="s">
        <v>6131</v>
      </c>
      <c r="L252">
        <v>40765887</v>
      </c>
      <c r="M252">
        <v>0</v>
      </c>
      <c r="N252" s="16" t="s">
        <v>6187</v>
      </c>
      <c r="O252" s="16" t="s">
        <v>6188</v>
      </c>
      <c r="P252" s="1">
        <v>44399</v>
      </c>
      <c r="Q252">
        <v>372319.3812</v>
      </c>
      <c r="R252">
        <v>372319.3812</v>
      </c>
      <c r="S252" s="16" t="s">
        <v>6223</v>
      </c>
      <c r="T252" s="16" t="s">
        <v>6240</v>
      </c>
      <c r="U252">
        <v>2021</v>
      </c>
    </row>
    <row r="253" spans="1:21" x14ac:dyDescent="0.35">
      <c r="A253" s="16" t="s">
        <v>653</v>
      </c>
      <c r="B253">
        <v>380865340</v>
      </c>
      <c r="C253">
        <v>36</v>
      </c>
      <c r="D253" s="1">
        <v>31557</v>
      </c>
      <c r="E253" s="16" t="s">
        <v>11</v>
      </c>
      <c r="F253" s="16" t="s">
        <v>282</v>
      </c>
      <c r="G253" s="16" t="s">
        <v>13</v>
      </c>
      <c r="H253">
        <v>505423.7856</v>
      </c>
      <c r="I253">
        <v>292471.89730000001</v>
      </c>
      <c r="J253" s="16" t="s">
        <v>654</v>
      </c>
      <c r="K253" s="16" t="s">
        <v>6133</v>
      </c>
      <c r="L253">
        <v>1416898098</v>
      </c>
      <c r="M253">
        <v>0</v>
      </c>
      <c r="N253" s="16" t="s">
        <v>6196</v>
      </c>
      <c r="O253" s="16" t="s">
        <v>6199</v>
      </c>
      <c r="P253" s="1">
        <v>44428</v>
      </c>
      <c r="Q253">
        <v>212951.88829999999</v>
      </c>
      <c r="R253">
        <v>212951.88829999999</v>
      </c>
      <c r="S253" s="16" t="s">
        <v>6224</v>
      </c>
      <c r="T253" s="16" t="s">
        <v>6237</v>
      </c>
      <c r="U253">
        <v>2021</v>
      </c>
    </row>
    <row r="254" spans="1:21" x14ac:dyDescent="0.35">
      <c r="A254" s="16" t="s">
        <v>655</v>
      </c>
      <c r="B254">
        <v>732081027</v>
      </c>
      <c r="C254">
        <v>85</v>
      </c>
      <c r="D254" s="1">
        <v>13659.75</v>
      </c>
      <c r="E254" s="16" t="s">
        <v>11</v>
      </c>
      <c r="F254" s="16" t="s">
        <v>555</v>
      </c>
      <c r="G254" s="16" t="s">
        <v>13</v>
      </c>
      <c r="H254">
        <v>635861.07380000001</v>
      </c>
      <c r="I254">
        <v>767802.24659999995</v>
      </c>
      <c r="J254" s="16" t="s">
        <v>656</v>
      </c>
      <c r="K254" s="16" t="s">
        <v>6135</v>
      </c>
      <c r="L254">
        <v>705010155</v>
      </c>
      <c r="M254">
        <v>0</v>
      </c>
      <c r="N254" s="16" t="s">
        <v>6195</v>
      </c>
      <c r="O254" s="16" t="s">
        <v>6190</v>
      </c>
      <c r="P254" s="1">
        <v>44507</v>
      </c>
      <c r="Q254">
        <v>-131941.17279999994</v>
      </c>
      <c r="R254">
        <v>-131941.17279999994</v>
      </c>
      <c r="S254" s="16" t="s">
        <v>6227</v>
      </c>
      <c r="T254" s="16" t="s">
        <v>6241</v>
      </c>
      <c r="U254">
        <v>2021</v>
      </c>
    </row>
    <row r="255" spans="1:21" x14ac:dyDescent="0.35">
      <c r="A255" s="16" t="s">
        <v>657</v>
      </c>
      <c r="B255">
        <v>775922234</v>
      </c>
      <c r="C255">
        <v>69</v>
      </c>
      <c r="D255" s="1">
        <v>19503.75</v>
      </c>
      <c r="E255" s="16" t="s">
        <v>11</v>
      </c>
      <c r="F255" s="16" t="s">
        <v>42</v>
      </c>
      <c r="G255" s="16" t="s">
        <v>13</v>
      </c>
      <c r="H255">
        <v>1110950.2893000001</v>
      </c>
      <c r="I255">
        <v>243373.432</v>
      </c>
      <c r="J255" s="16" t="s">
        <v>658</v>
      </c>
      <c r="K255" s="16" t="s">
        <v>6133</v>
      </c>
      <c r="L255">
        <v>3479328</v>
      </c>
      <c r="M255">
        <v>0</v>
      </c>
      <c r="N255" s="16" t="s">
        <v>6187</v>
      </c>
      <c r="O255" s="16" t="s">
        <v>6188</v>
      </c>
      <c r="P255" s="1">
        <v>44646</v>
      </c>
      <c r="Q255">
        <v>867576.85730000003</v>
      </c>
      <c r="R255">
        <v>867576.85730000003</v>
      </c>
      <c r="S255" s="16" t="s">
        <v>6219</v>
      </c>
      <c r="T255" s="16" t="s">
        <v>6240</v>
      </c>
      <c r="U255">
        <v>2022</v>
      </c>
    </row>
    <row r="256" spans="1:21" x14ac:dyDescent="0.35">
      <c r="A256" s="16" t="s">
        <v>659</v>
      </c>
      <c r="B256">
        <v>319451547</v>
      </c>
      <c r="C256">
        <v>45</v>
      </c>
      <c r="D256" s="1">
        <v>28269.75</v>
      </c>
      <c r="E256" s="16" t="s">
        <v>11</v>
      </c>
      <c r="F256" s="16" t="s">
        <v>660</v>
      </c>
      <c r="G256" s="16" t="s">
        <v>13</v>
      </c>
      <c r="H256">
        <v>219556.12160000001</v>
      </c>
      <c r="I256">
        <v>117898.6297</v>
      </c>
      <c r="J256" s="16" t="s">
        <v>661</v>
      </c>
      <c r="K256" s="16" t="s">
        <v>6131</v>
      </c>
      <c r="L256">
        <v>1156371888</v>
      </c>
      <c r="M256">
        <v>0</v>
      </c>
      <c r="N256" s="16" t="s">
        <v>6198</v>
      </c>
      <c r="O256" s="16" t="s">
        <v>6201</v>
      </c>
      <c r="P256" s="1">
        <v>44247</v>
      </c>
      <c r="Q256">
        <v>101657.49190000001</v>
      </c>
      <c r="R256">
        <v>101657.49190000001</v>
      </c>
      <c r="S256" s="16" t="s">
        <v>6218</v>
      </c>
      <c r="T256" s="16" t="s">
        <v>6238</v>
      </c>
      <c r="U256">
        <v>2021</v>
      </c>
    </row>
    <row r="257" spans="1:21" x14ac:dyDescent="0.35">
      <c r="A257" s="16" t="s">
        <v>662</v>
      </c>
      <c r="B257">
        <v>904665173</v>
      </c>
      <c r="C257">
        <v>28</v>
      </c>
      <c r="D257" s="1">
        <v>34479</v>
      </c>
      <c r="E257" s="16" t="s">
        <v>11</v>
      </c>
      <c r="F257" s="16" t="s">
        <v>81</v>
      </c>
      <c r="G257" s="16" t="s">
        <v>13</v>
      </c>
      <c r="H257">
        <v>553783.57380000001</v>
      </c>
      <c r="I257">
        <v>272317.05300000001</v>
      </c>
      <c r="J257" s="16" t="s">
        <v>663</v>
      </c>
      <c r="K257" s="16" t="s">
        <v>6127</v>
      </c>
      <c r="L257">
        <v>4807458621</v>
      </c>
      <c r="M257">
        <v>0</v>
      </c>
      <c r="N257" s="16" t="s">
        <v>6187</v>
      </c>
      <c r="O257" s="16" t="s">
        <v>6200</v>
      </c>
      <c r="P257" s="1">
        <v>44640</v>
      </c>
      <c r="Q257">
        <v>281466.5208</v>
      </c>
      <c r="R257">
        <v>281466.5208</v>
      </c>
      <c r="S257" s="16" t="s">
        <v>6219</v>
      </c>
      <c r="T257" s="16" t="s">
        <v>6236</v>
      </c>
      <c r="U257">
        <v>2022</v>
      </c>
    </row>
    <row r="258" spans="1:21" x14ac:dyDescent="0.35">
      <c r="A258" s="16" t="s">
        <v>664</v>
      </c>
      <c r="B258">
        <v>420919990</v>
      </c>
      <c r="C258">
        <v>46</v>
      </c>
      <c r="D258" s="1">
        <v>27904.5</v>
      </c>
      <c r="E258" s="16" t="s">
        <v>11</v>
      </c>
      <c r="F258" s="16" t="s">
        <v>665</v>
      </c>
      <c r="G258" s="16" t="s">
        <v>13</v>
      </c>
      <c r="H258">
        <v>148409.6257</v>
      </c>
      <c r="I258">
        <v>127049.2403</v>
      </c>
      <c r="J258" s="16" t="s">
        <v>666</v>
      </c>
      <c r="K258" s="16" t="s">
        <v>6135</v>
      </c>
      <c r="L258">
        <v>497952522</v>
      </c>
      <c r="M258">
        <v>0</v>
      </c>
      <c r="N258" s="16" t="s">
        <v>6195</v>
      </c>
      <c r="O258" s="16" t="s">
        <v>6190</v>
      </c>
      <c r="P258" s="1">
        <v>44671</v>
      </c>
      <c r="Q258">
        <v>21360.385399999999</v>
      </c>
      <c r="R258">
        <v>21360.385399999999</v>
      </c>
      <c r="S258" s="16" t="s">
        <v>6220</v>
      </c>
      <c r="T258" s="16" t="s">
        <v>6238</v>
      </c>
      <c r="U258">
        <v>2022</v>
      </c>
    </row>
    <row r="259" spans="1:21" x14ac:dyDescent="0.35">
      <c r="A259" s="16" t="s">
        <v>667</v>
      </c>
      <c r="B259">
        <v>3623213</v>
      </c>
      <c r="C259">
        <v>38</v>
      </c>
      <c r="D259" s="1">
        <v>30826.5</v>
      </c>
      <c r="E259" s="16" t="s">
        <v>11</v>
      </c>
      <c r="F259" s="16" t="s">
        <v>668</v>
      </c>
      <c r="G259" s="16" t="s">
        <v>13</v>
      </c>
      <c r="H259">
        <v>136187.50320000001</v>
      </c>
      <c r="I259">
        <v>63554.1682</v>
      </c>
      <c r="J259" s="16" t="s">
        <v>669</v>
      </c>
      <c r="K259" s="16" t="s">
        <v>6129</v>
      </c>
      <c r="L259">
        <v>1146159808</v>
      </c>
      <c r="M259">
        <v>324998882</v>
      </c>
      <c r="N259" s="16" t="s">
        <v>6192</v>
      </c>
      <c r="O259" s="16" t="s">
        <v>6197</v>
      </c>
      <c r="P259" s="1">
        <v>44653</v>
      </c>
      <c r="Q259">
        <v>72633.335000000006</v>
      </c>
      <c r="R259">
        <v>72633.335000000006</v>
      </c>
      <c r="S259" s="16" t="s">
        <v>6220</v>
      </c>
      <c r="T259" s="16" t="s">
        <v>6237</v>
      </c>
      <c r="U259">
        <v>2022</v>
      </c>
    </row>
    <row r="260" spans="1:21" x14ac:dyDescent="0.35">
      <c r="A260" s="16" t="s">
        <v>670</v>
      </c>
      <c r="B260">
        <v>13936702</v>
      </c>
      <c r="C260">
        <v>26</v>
      </c>
      <c r="D260" s="1">
        <v>35209.5</v>
      </c>
      <c r="E260" s="16" t="s">
        <v>11</v>
      </c>
      <c r="F260" s="16" t="s">
        <v>671</v>
      </c>
      <c r="G260" s="16" t="s">
        <v>13</v>
      </c>
      <c r="H260">
        <v>806418.60250000004</v>
      </c>
      <c r="I260">
        <v>378680.73540000001</v>
      </c>
      <c r="J260" s="16" t="s">
        <v>672</v>
      </c>
      <c r="K260" s="16" t="s">
        <v>6133</v>
      </c>
      <c r="L260">
        <v>1501964265</v>
      </c>
      <c r="M260">
        <v>0</v>
      </c>
      <c r="N260" s="16" t="s">
        <v>6196</v>
      </c>
      <c r="O260" s="16" t="s">
        <v>6188</v>
      </c>
      <c r="P260" s="1">
        <v>44614</v>
      </c>
      <c r="Q260">
        <v>427737.86710000003</v>
      </c>
      <c r="R260">
        <v>427737.86710000003</v>
      </c>
      <c r="S260" s="16" t="s">
        <v>6218</v>
      </c>
      <c r="T260" s="16" t="s">
        <v>6236</v>
      </c>
      <c r="U260">
        <v>2022</v>
      </c>
    </row>
    <row r="261" spans="1:21" x14ac:dyDescent="0.35">
      <c r="A261" s="16" t="s">
        <v>673</v>
      </c>
      <c r="B261">
        <v>190152480</v>
      </c>
      <c r="C261">
        <v>25</v>
      </c>
      <c r="D261" s="1">
        <v>35574.75</v>
      </c>
      <c r="E261" s="16" t="s">
        <v>11</v>
      </c>
      <c r="F261" s="16" t="s">
        <v>406</v>
      </c>
      <c r="G261" s="16" t="s">
        <v>13</v>
      </c>
      <c r="H261">
        <v>308369.86969999998</v>
      </c>
      <c r="I261">
        <v>96707.334400000007</v>
      </c>
      <c r="J261" s="16" t="s">
        <v>674</v>
      </c>
      <c r="K261" s="16" t="s">
        <v>6135</v>
      </c>
      <c r="L261">
        <v>1937299364</v>
      </c>
      <c r="M261">
        <v>0</v>
      </c>
      <c r="N261" s="16" t="s">
        <v>6187</v>
      </c>
      <c r="O261" s="16" t="s">
        <v>6188</v>
      </c>
      <c r="P261" s="1">
        <v>44680</v>
      </c>
      <c r="Q261">
        <v>211662.53529999999</v>
      </c>
      <c r="R261">
        <v>211662.53529999999</v>
      </c>
      <c r="S261" s="16" t="s">
        <v>6220</v>
      </c>
      <c r="T261" s="16" t="s">
        <v>6236</v>
      </c>
      <c r="U261">
        <v>2022</v>
      </c>
    </row>
    <row r="262" spans="1:21" x14ac:dyDescent="0.35">
      <c r="A262" s="16" t="s">
        <v>675</v>
      </c>
      <c r="B262">
        <v>767521408</v>
      </c>
      <c r="C262">
        <v>48</v>
      </c>
      <c r="D262" s="1">
        <v>27174</v>
      </c>
      <c r="E262" s="16" t="s">
        <v>11</v>
      </c>
      <c r="F262" s="16" t="s">
        <v>676</v>
      </c>
      <c r="G262" s="16" t="s">
        <v>13</v>
      </c>
      <c r="H262">
        <v>222820.0128</v>
      </c>
      <c r="I262">
        <v>33423.001900000003</v>
      </c>
      <c r="J262" s="16" t="s">
        <v>677</v>
      </c>
      <c r="K262" s="16" t="s">
        <v>6131</v>
      </c>
      <c r="L262">
        <v>964863756</v>
      </c>
      <c r="M262">
        <v>5225742522</v>
      </c>
      <c r="N262" s="16" t="s">
        <v>6192</v>
      </c>
      <c r="O262" s="16" t="s">
        <v>6193</v>
      </c>
      <c r="P262" s="1">
        <v>44222</v>
      </c>
      <c r="Q262">
        <v>189397.01089999999</v>
      </c>
      <c r="R262">
        <v>189397.01089999999</v>
      </c>
      <c r="S262" s="16" t="s">
        <v>6217</v>
      </c>
      <c r="T262" s="16" t="s">
        <v>6238</v>
      </c>
      <c r="U262">
        <v>2021</v>
      </c>
    </row>
    <row r="263" spans="1:21" x14ac:dyDescent="0.35">
      <c r="A263" s="16" t="s">
        <v>678</v>
      </c>
      <c r="B263">
        <v>685292999</v>
      </c>
      <c r="C263">
        <v>72</v>
      </c>
      <c r="D263" s="1">
        <v>18408</v>
      </c>
      <c r="E263" s="16" t="s">
        <v>11</v>
      </c>
      <c r="F263" s="16" t="s">
        <v>679</v>
      </c>
      <c r="G263" s="16" t="s">
        <v>13</v>
      </c>
      <c r="H263">
        <v>323203.73320000002</v>
      </c>
      <c r="I263">
        <v>191583.26550000001</v>
      </c>
      <c r="J263" s="16" t="s">
        <v>680</v>
      </c>
      <c r="K263" s="16" t="s">
        <v>6127</v>
      </c>
      <c r="L263">
        <v>361269295</v>
      </c>
      <c r="M263">
        <v>0</v>
      </c>
      <c r="N263" s="16" t="s">
        <v>6196</v>
      </c>
      <c r="O263" s="16" t="s">
        <v>6199</v>
      </c>
      <c r="P263" s="1">
        <v>44279</v>
      </c>
      <c r="Q263">
        <v>131620.46770000001</v>
      </c>
      <c r="R263">
        <v>131620.46770000001</v>
      </c>
      <c r="S263" s="16" t="s">
        <v>6219</v>
      </c>
      <c r="T263" s="16" t="s">
        <v>6241</v>
      </c>
      <c r="U263">
        <v>2021</v>
      </c>
    </row>
    <row r="264" spans="1:21" x14ac:dyDescent="0.35">
      <c r="A264" s="16" t="s">
        <v>681</v>
      </c>
      <c r="B264">
        <v>547781025</v>
      </c>
      <c r="C264">
        <v>22</v>
      </c>
      <c r="D264" s="1">
        <v>36670.5</v>
      </c>
      <c r="E264" s="16" t="s">
        <v>11</v>
      </c>
      <c r="F264" s="16" t="s">
        <v>279</v>
      </c>
      <c r="G264" s="16" t="s">
        <v>13</v>
      </c>
      <c r="H264">
        <v>707944.29070000001</v>
      </c>
      <c r="I264">
        <v>293291.20620000002</v>
      </c>
      <c r="J264" s="16" t="s">
        <v>682</v>
      </c>
      <c r="K264" s="16" t="s">
        <v>6133</v>
      </c>
      <c r="L264">
        <v>1852244415</v>
      </c>
      <c r="M264">
        <v>22665436158</v>
      </c>
      <c r="N264" s="16" t="s">
        <v>6192</v>
      </c>
      <c r="O264" s="16" t="s">
        <v>6197</v>
      </c>
      <c r="P264" s="1">
        <v>44478</v>
      </c>
      <c r="Q264">
        <v>414653.0845</v>
      </c>
      <c r="R264">
        <v>414653.0845</v>
      </c>
      <c r="S264" s="16" t="s">
        <v>6226</v>
      </c>
      <c r="T264" s="16" t="s">
        <v>6236</v>
      </c>
      <c r="U264">
        <v>2021</v>
      </c>
    </row>
    <row r="265" spans="1:21" x14ac:dyDescent="0.35">
      <c r="A265" s="16" t="s">
        <v>219</v>
      </c>
      <c r="B265">
        <v>433389088</v>
      </c>
      <c r="C265">
        <v>78</v>
      </c>
      <c r="D265" s="1">
        <v>16216.5</v>
      </c>
      <c r="E265" s="16" t="s">
        <v>11</v>
      </c>
      <c r="F265" s="16" t="s">
        <v>307</v>
      </c>
      <c r="G265" s="16" t="s">
        <v>13</v>
      </c>
      <c r="H265">
        <v>956524.88919999998</v>
      </c>
      <c r="I265">
        <v>456290.78379999998</v>
      </c>
      <c r="J265" s="16" t="s">
        <v>683</v>
      </c>
      <c r="K265" s="16" t="s">
        <v>6131</v>
      </c>
      <c r="L265">
        <v>24459435</v>
      </c>
      <c r="M265">
        <v>0</v>
      </c>
      <c r="N265" s="16" t="s">
        <v>6198</v>
      </c>
      <c r="O265" s="16" t="s">
        <v>6191</v>
      </c>
      <c r="P265" s="1">
        <v>44299</v>
      </c>
      <c r="Q265">
        <v>500234.1054</v>
      </c>
      <c r="R265">
        <v>510238.78750800004</v>
      </c>
      <c r="S265" s="16" t="s">
        <v>6220</v>
      </c>
      <c r="T265" s="16" t="s">
        <v>6241</v>
      </c>
      <c r="U265">
        <v>2021</v>
      </c>
    </row>
    <row r="266" spans="1:21" x14ac:dyDescent="0.35">
      <c r="A266" s="16" t="s">
        <v>684</v>
      </c>
      <c r="B266">
        <v>475323517</v>
      </c>
      <c r="C266">
        <v>24</v>
      </c>
      <c r="D266" s="1">
        <v>35940</v>
      </c>
      <c r="E266" s="16" t="s">
        <v>11</v>
      </c>
      <c r="F266" s="16" t="s">
        <v>467</v>
      </c>
      <c r="G266" s="16" t="s">
        <v>13</v>
      </c>
      <c r="H266">
        <v>103857.7828</v>
      </c>
      <c r="I266">
        <v>31449.434799999999</v>
      </c>
      <c r="J266" s="16" t="s">
        <v>685</v>
      </c>
      <c r="K266" s="16" t="s">
        <v>6129</v>
      </c>
      <c r="L266">
        <v>2562803523</v>
      </c>
      <c r="M266">
        <v>0</v>
      </c>
      <c r="N266" s="16" t="s">
        <v>6189</v>
      </c>
      <c r="O266" s="16" t="s">
        <v>6194</v>
      </c>
      <c r="P266" s="1">
        <v>44666</v>
      </c>
      <c r="Q266">
        <v>72408.347999999998</v>
      </c>
      <c r="R266">
        <v>72408.347999999998</v>
      </c>
      <c r="S266" s="16" t="s">
        <v>6220</v>
      </c>
      <c r="T266" s="16" t="s">
        <v>6236</v>
      </c>
      <c r="U266">
        <v>2022</v>
      </c>
    </row>
    <row r="267" spans="1:21" x14ac:dyDescent="0.35">
      <c r="A267" s="16" t="s">
        <v>686</v>
      </c>
      <c r="B267">
        <v>454950381</v>
      </c>
      <c r="C267">
        <v>77</v>
      </c>
      <c r="D267" s="1">
        <v>16581.75</v>
      </c>
      <c r="E267" s="16" t="s">
        <v>11</v>
      </c>
      <c r="F267" s="16" t="s">
        <v>687</v>
      </c>
      <c r="G267" s="16" t="s">
        <v>13</v>
      </c>
      <c r="H267">
        <v>2080505.7113999999</v>
      </c>
      <c r="I267">
        <v>396175.17210000003</v>
      </c>
      <c r="J267" s="16" t="s">
        <v>688</v>
      </c>
      <c r="K267" s="16" t="s">
        <v>6133</v>
      </c>
      <c r="L267">
        <v>666775296</v>
      </c>
      <c r="M267">
        <v>190207104</v>
      </c>
      <c r="N267" s="16" t="s">
        <v>6192</v>
      </c>
      <c r="O267" s="16" t="s">
        <v>6197</v>
      </c>
      <c r="P267" s="1">
        <v>44326</v>
      </c>
      <c r="Q267">
        <v>1684330.5392999998</v>
      </c>
      <c r="R267">
        <v>1684330.5392999998</v>
      </c>
      <c r="S267" s="16" t="s">
        <v>6221</v>
      </c>
      <c r="T267" s="16" t="s">
        <v>6241</v>
      </c>
      <c r="U267">
        <v>2021</v>
      </c>
    </row>
    <row r="268" spans="1:21" x14ac:dyDescent="0.35">
      <c r="A268" s="16" t="s">
        <v>689</v>
      </c>
      <c r="B268">
        <v>484947100</v>
      </c>
      <c r="C268">
        <v>59</v>
      </c>
      <c r="D268" s="1">
        <v>23156.25</v>
      </c>
      <c r="E268" s="16" t="s">
        <v>11</v>
      </c>
      <c r="F268" s="16" t="s">
        <v>90</v>
      </c>
      <c r="G268" s="16" t="s">
        <v>13</v>
      </c>
      <c r="H268">
        <v>380438.9338</v>
      </c>
      <c r="I268">
        <v>79680.821100000001</v>
      </c>
      <c r="J268" s="16" t="s">
        <v>690</v>
      </c>
      <c r="K268" s="16" t="s">
        <v>6133</v>
      </c>
      <c r="L268">
        <v>2231564976</v>
      </c>
      <c r="M268">
        <v>0</v>
      </c>
      <c r="N268" s="16" t="s">
        <v>6195</v>
      </c>
      <c r="O268" s="16" t="s">
        <v>6190</v>
      </c>
      <c r="P268" s="1">
        <v>44217</v>
      </c>
      <c r="Q268">
        <v>300758.1127</v>
      </c>
      <c r="R268">
        <v>300758.1127</v>
      </c>
      <c r="S268" s="16" t="s">
        <v>6217</v>
      </c>
      <c r="T268" s="16" t="s">
        <v>6239</v>
      </c>
      <c r="U268">
        <v>2021</v>
      </c>
    </row>
    <row r="269" spans="1:21" x14ac:dyDescent="0.35">
      <c r="A269" s="16" t="s">
        <v>691</v>
      </c>
      <c r="B269">
        <v>292250743</v>
      </c>
      <c r="C269">
        <v>83</v>
      </c>
      <c r="D269" s="1">
        <v>14390.25</v>
      </c>
      <c r="E269" s="16" t="s">
        <v>11</v>
      </c>
      <c r="F269" s="16" t="s">
        <v>269</v>
      </c>
      <c r="G269" s="16" t="s">
        <v>13</v>
      </c>
      <c r="H269">
        <v>2769328.8</v>
      </c>
      <c r="I269">
        <v>466170.348</v>
      </c>
      <c r="J269" s="16" t="s">
        <v>692</v>
      </c>
      <c r="K269" s="16" t="s">
        <v>6135</v>
      </c>
      <c r="L269">
        <v>1385041875</v>
      </c>
      <c r="M269">
        <v>0</v>
      </c>
      <c r="N269" s="16" t="s">
        <v>6187</v>
      </c>
      <c r="O269" s="16" t="s">
        <v>6188</v>
      </c>
      <c r="P269" s="1">
        <v>44258</v>
      </c>
      <c r="Q269">
        <v>2303158.4519999996</v>
      </c>
      <c r="R269">
        <v>2303158.4519999996</v>
      </c>
      <c r="S269" s="16" t="s">
        <v>6219</v>
      </c>
      <c r="T269" s="16" t="s">
        <v>6241</v>
      </c>
      <c r="U269">
        <v>2021</v>
      </c>
    </row>
    <row r="270" spans="1:21" x14ac:dyDescent="0.35">
      <c r="A270" s="16" t="s">
        <v>693</v>
      </c>
      <c r="B270">
        <v>854796709</v>
      </c>
      <c r="C270">
        <v>63</v>
      </c>
      <c r="D270" s="1">
        <v>21695.25</v>
      </c>
      <c r="E270" s="16" t="s">
        <v>11</v>
      </c>
      <c r="F270" s="16" t="s">
        <v>373</v>
      </c>
      <c r="G270" s="16" t="s">
        <v>13</v>
      </c>
      <c r="H270">
        <v>696479.15260000003</v>
      </c>
      <c r="I270">
        <v>118266.2173</v>
      </c>
      <c r="J270" s="16" t="s">
        <v>694</v>
      </c>
      <c r="K270" s="16" t="s">
        <v>6135</v>
      </c>
      <c r="L270">
        <v>23613504</v>
      </c>
      <c r="M270">
        <v>0</v>
      </c>
      <c r="N270" s="16" t="s">
        <v>6195</v>
      </c>
      <c r="O270" s="16" t="s">
        <v>6191</v>
      </c>
      <c r="P270" s="1">
        <v>44486</v>
      </c>
      <c r="Q270">
        <v>578212.93530000001</v>
      </c>
      <c r="R270">
        <v>578212.93530000001</v>
      </c>
      <c r="S270" s="16" t="s">
        <v>6226</v>
      </c>
      <c r="T270" s="16" t="s">
        <v>6240</v>
      </c>
      <c r="U270">
        <v>2021</v>
      </c>
    </row>
    <row r="271" spans="1:21" x14ac:dyDescent="0.35">
      <c r="A271" s="16" t="s">
        <v>695</v>
      </c>
      <c r="B271">
        <v>445167434</v>
      </c>
      <c r="C271">
        <v>20</v>
      </c>
      <c r="D271" s="1">
        <v>37401</v>
      </c>
      <c r="E271" s="16" t="s">
        <v>11</v>
      </c>
      <c r="F271" s="16" t="s">
        <v>612</v>
      </c>
      <c r="G271" s="16" t="s">
        <v>13</v>
      </c>
      <c r="H271">
        <v>104217.46649999999</v>
      </c>
      <c r="I271">
        <v>65017.4876</v>
      </c>
      <c r="J271" s="16" t="s">
        <v>696</v>
      </c>
      <c r="K271" s="16" t="s">
        <v>6131</v>
      </c>
      <c r="L271">
        <v>1269946692</v>
      </c>
      <c r="M271">
        <v>0</v>
      </c>
      <c r="N271" s="16" t="s">
        <v>6195</v>
      </c>
      <c r="O271" s="16" t="s">
        <v>6190</v>
      </c>
      <c r="P271" s="1">
        <v>44479</v>
      </c>
      <c r="Q271">
        <v>39199.978899999995</v>
      </c>
      <c r="R271">
        <v>39199.978899999995</v>
      </c>
      <c r="S271" s="16" t="s">
        <v>6226</v>
      </c>
      <c r="T271" s="16" t="s">
        <v>6236</v>
      </c>
      <c r="U271">
        <v>2021</v>
      </c>
    </row>
    <row r="272" spans="1:21" x14ac:dyDescent="0.35">
      <c r="A272" s="16" t="s">
        <v>697</v>
      </c>
      <c r="B272">
        <v>959542022</v>
      </c>
      <c r="C272">
        <v>40</v>
      </c>
      <c r="D272" s="1">
        <v>30096</v>
      </c>
      <c r="E272" s="16" t="s">
        <v>11</v>
      </c>
      <c r="F272" s="16" t="s">
        <v>205</v>
      </c>
      <c r="G272" s="16" t="s">
        <v>13</v>
      </c>
      <c r="H272">
        <v>1249137.1891000001</v>
      </c>
      <c r="I272">
        <v>281428.12699999998</v>
      </c>
      <c r="J272" s="16" t="s">
        <v>698</v>
      </c>
      <c r="K272" s="16" t="s">
        <v>6135</v>
      </c>
      <c r="L272">
        <v>38974608</v>
      </c>
      <c r="M272">
        <v>0</v>
      </c>
      <c r="N272" s="16" t="s">
        <v>6198</v>
      </c>
      <c r="O272" s="16" t="s">
        <v>6191</v>
      </c>
      <c r="P272" s="1">
        <v>44346</v>
      </c>
      <c r="Q272">
        <v>967709.0621000001</v>
      </c>
      <c r="R272">
        <v>967709.0621000001</v>
      </c>
      <c r="S272" s="16" t="s">
        <v>6221</v>
      </c>
      <c r="T272" s="16" t="s">
        <v>6238</v>
      </c>
      <c r="U272">
        <v>2021</v>
      </c>
    </row>
    <row r="273" spans="1:21" x14ac:dyDescent="0.35">
      <c r="A273" s="16" t="s">
        <v>699</v>
      </c>
      <c r="B273">
        <v>866698786</v>
      </c>
      <c r="C273">
        <v>53</v>
      </c>
      <c r="D273" s="1">
        <v>25347.75</v>
      </c>
      <c r="E273" s="16" t="s">
        <v>11</v>
      </c>
      <c r="F273" s="16" t="s">
        <v>101</v>
      </c>
      <c r="G273" s="16" t="s">
        <v>13</v>
      </c>
      <c r="H273">
        <v>1308502.5175999999</v>
      </c>
      <c r="I273">
        <v>287037.1128</v>
      </c>
      <c r="J273" s="16" t="s">
        <v>700</v>
      </c>
      <c r="K273" s="16" t="s">
        <v>6133</v>
      </c>
      <c r="L273">
        <v>1695036306</v>
      </c>
      <c r="M273">
        <v>0</v>
      </c>
      <c r="N273" s="16" t="s">
        <v>6187</v>
      </c>
      <c r="O273" s="16" t="s">
        <v>6190</v>
      </c>
      <c r="P273" s="1">
        <v>44444</v>
      </c>
      <c r="Q273">
        <v>1021465.4047999999</v>
      </c>
      <c r="R273">
        <v>1021465.4047999999</v>
      </c>
      <c r="S273" s="16" t="s">
        <v>6225</v>
      </c>
      <c r="T273" s="16" t="s">
        <v>6239</v>
      </c>
      <c r="U273">
        <v>2021</v>
      </c>
    </row>
    <row r="274" spans="1:21" x14ac:dyDescent="0.35">
      <c r="A274" s="16" t="s">
        <v>701</v>
      </c>
      <c r="B274">
        <v>948591027</v>
      </c>
      <c r="C274">
        <v>45</v>
      </c>
      <c r="D274" s="1">
        <v>28269.75</v>
      </c>
      <c r="E274" s="16" t="s">
        <v>11</v>
      </c>
      <c r="F274" s="16" t="s">
        <v>326</v>
      </c>
      <c r="G274" s="16" t="s">
        <v>13</v>
      </c>
      <c r="H274">
        <v>191978.83929999999</v>
      </c>
      <c r="I274">
        <v>107605.3545</v>
      </c>
      <c r="J274" s="16" t="s">
        <v>702</v>
      </c>
      <c r="K274" s="16" t="s">
        <v>6129</v>
      </c>
      <c r="L274">
        <v>1238892271</v>
      </c>
      <c r="M274">
        <v>0</v>
      </c>
      <c r="N274" s="16" t="s">
        <v>6187</v>
      </c>
      <c r="O274" s="16" t="s">
        <v>6188</v>
      </c>
      <c r="P274" s="1">
        <v>44402</v>
      </c>
      <c r="Q274">
        <v>84373.484799999991</v>
      </c>
      <c r="R274">
        <v>84373.484799999991</v>
      </c>
      <c r="S274" s="16" t="s">
        <v>6223</v>
      </c>
      <c r="T274" s="16" t="s">
        <v>6238</v>
      </c>
      <c r="U274">
        <v>2021</v>
      </c>
    </row>
    <row r="275" spans="1:21" x14ac:dyDescent="0.35">
      <c r="A275" s="16" t="s">
        <v>703</v>
      </c>
      <c r="B275">
        <v>929048698</v>
      </c>
      <c r="C275">
        <v>42</v>
      </c>
      <c r="D275" s="1">
        <v>29365.5</v>
      </c>
      <c r="E275" s="16" t="s">
        <v>11</v>
      </c>
      <c r="F275" s="16" t="s">
        <v>547</v>
      </c>
      <c r="G275" s="16" t="s">
        <v>13</v>
      </c>
      <c r="H275">
        <v>77122.460600000006</v>
      </c>
      <c r="I275">
        <v>46306.063300000002</v>
      </c>
      <c r="J275" s="16" t="s">
        <v>704</v>
      </c>
      <c r="K275" s="16" t="s">
        <v>6135</v>
      </c>
      <c r="L275">
        <v>487881453</v>
      </c>
      <c r="M275">
        <v>0</v>
      </c>
      <c r="N275" s="16" t="s">
        <v>6187</v>
      </c>
      <c r="O275" s="16" t="s">
        <v>6188</v>
      </c>
      <c r="P275" s="1">
        <v>44660</v>
      </c>
      <c r="Q275">
        <v>30816.397300000004</v>
      </c>
      <c r="R275">
        <v>30816.397300000004</v>
      </c>
      <c r="S275" s="16" t="s">
        <v>6220</v>
      </c>
      <c r="T275" s="16" t="s">
        <v>6238</v>
      </c>
      <c r="U275">
        <v>2022</v>
      </c>
    </row>
    <row r="276" spans="1:21" x14ac:dyDescent="0.35">
      <c r="A276" s="16" t="s">
        <v>705</v>
      </c>
      <c r="B276">
        <v>942234925</v>
      </c>
      <c r="C276">
        <v>29</v>
      </c>
      <c r="D276" s="1">
        <v>34113.75</v>
      </c>
      <c r="E276" s="16" t="s">
        <v>11</v>
      </c>
      <c r="F276" s="16" t="s">
        <v>186</v>
      </c>
      <c r="G276" s="16" t="s">
        <v>13</v>
      </c>
      <c r="H276">
        <v>196462.17499999999</v>
      </c>
      <c r="I276">
        <v>80109.145499999999</v>
      </c>
      <c r="J276" s="16" t="s">
        <v>706</v>
      </c>
      <c r="K276" s="16" t="s">
        <v>6135</v>
      </c>
      <c r="L276">
        <v>2120025</v>
      </c>
      <c r="M276">
        <v>0</v>
      </c>
      <c r="N276" s="16" t="s">
        <v>6195</v>
      </c>
      <c r="O276" s="16" t="s">
        <v>6190</v>
      </c>
      <c r="P276" s="1">
        <v>44417</v>
      </c>
      <c r="Q276">
        <v>116353.02949999999</v>
      </c>
      <c r="R276">
        <v>116353.02949999999</v>
      </c>
      <c r="S276" s="16" t="s">
        <v>6224</v>
      </c>
      <c r="T276" s="16" t="s">
        <v>6236</v>
      </c>
      <c r="U276">
        <v>2021</v>
      </c>
    </row>
    <row r="277" spans="1:21" x14ac:dyDescent="0.35">
      <c r="A277" s="16" t="s">
        <v>707</v>
      </c>
      <c r="B277">
        <v>254151592</v>
      </c>
      <c r="C277">
        <v>78</v>
      </c>
      <c r="D277" s="1">
        <v>16216.5</v>
      </c>
      <c r="E277" s="16" t="s">
        <v>11</v>
      </c>
      <c r="F277" s="16" t="s">
        <v>708</v>
      </c>
      <c r="G277" s="16" t="s">
        <v>13</v>
      </c>
      <c r="H277">
        <v>158765.06899999999</v>
      </c>
      <c r="I277">
        <v>62526.729099999997</v>
      </c>
      <c r="J277" s="16" t="s">
        <v>709</v>
      </c>
      <c r="K277" s="16" t="s">
        <v>6135</v>
      </c>
      <c r="L277">
        <v>63765</v>
      </c>
      <c r="M277">
        <v>0</v>
      </c>
      <c r="N277" s="16" t="s">
        <v>6196</v>
      </c>
      <c r="O277" s="16" t="s">
        <v>6188</v>
      </c>
      <c r="P277" s="1">
        <v>44344</v>
      </c>
      <c r="Q277">
        <v>96238.339899999992</v>
      </c>
      <c r="R277">
        <v>96238.339899999992</v>
      </c>
      <c r="S277" s="16" t="s">
        <v>6221</v>
      </c>
      <c r="T277" s="16" t="s">
        <v>6241</v>
      </c>
      <c r="U277">
        <v>2021</v>
      </c>
    </row>
    <row r="278" spans="1:21" x14ac:dyDescent="0.35">
      <c r="A278" s="16" t="s">
        <v>710</v>
      </c>
      <c r="B278">
        <v>684470860</v>
      </c>
      <c r="C278">
        <v>23</v>
      </c>
      <c r="D278" s="1">
        <v>36305.25</v>
      </c>
      <c r="E278" s="16" t="s">
        <v>11</v>
      </c>
      <c r="F278" s="16" t="s">
        <v>315</v>
      </c>
      <c r="G278" s="16" t="s">
        <v>13</v>
      </c>
      <c r="H278">
        <v>167320.36439999999</v>
      </c>
      <c r="I278">
        <v>54616.363700000002</v>
      </c>
      <c r="J278" s="16" t="s">
        <v>711</v>
      </c>
      <c r="K278" s="16" t="s">
        <v>6127</v>
      </c>
      <c r="L278">
        <v>28295463</v>
      </c>
      <c r="M278">
        <v>0</v>
      </c>
      <c r="N278" s="16" t="s">
        <v>6198</v>
      </c>
      <c r="O278" s="16" t="s">
        <v>6191</v>
      </c>
      <c r="P278" s="1">
        <v>44381</v>
      </c>
      <c r="Q278">
        <v>112704.00069999999</v>
      </c>
      <c r="R278">
        <v>112704.00069999999</v>
      </c>
      <c r="S278" s="16" t="s">
        <v>6223</v>
      </c>
      <c r="T278" s="16" t="s">
        <v>6236</v>
      </c>
      <c r="U278">
        <v>2021</v>
      </c>
    </row>
    <row r="279" spans="1:21" x14ac:dyDescent="0.35">
      <c r="A279" s="16" t="s">
        <v>712</v>
      </c>
      <c r="B279">
        <v>611669116</v>
      </c>
      <c r="C279">
        <v>49</v>
      </c>
      <c r="D279" s="1">
        <v>26808.75</v>
      </c>
      <c r="E279" s="16" t="s">
        <v>11</v>
      </c>
      <c r="F279" s="16" t="s">
        <v>713</v>
      </c>
      <c r="G279" s="16" t="s">
        <v>13</v>
      </c>
      <c r="H279">
        <v>3784994.6477999999</v>
      </c>
      <c r="I279">
        <v>848030.44640000002</v>
      </c>
      <c r="J279" s="16" t="s">
        <v>714</v>
      </c>
      <c r="K279" s="16" t="s">
        <v>6135</v>
      </c>
      <c r="L279">
        <v>3179555328</v>
      </c>
      <c r="M279">
        <v>0</v>
      </c>
      <c r="N279" s="16" t="s">
        <v>6189</v>
      </c>
      <c r="O279" s="16" t="s">
        <v>6194</v>
      </c>
      <c r="P279" s="1">
        <v>44497</v>
      </c>
      <c r="Q279">
        <v>2936964.2013999997</v>
      </c>
      <c r="R279">
        <v>2936964.2013999997</v>
      </c>
      <c r="S279" s="16" t="s">
        <v>6226</v>
      </c>
      <c r="T279" s="16" t="s">
        <v>6238</v>
      </c>
      <c r="U279">
        <v>2021</v>
      </c>
    </row>
    <row r="280" spans="1:21" x14ac:dyDescent="0.35">
      <c r="A280" s="16" t="s">
        <v>715</v>
      </c>
      <c r="B280">
        <v>110491505</v>
      </c>
      <c r="C280">
        <v>75</v>
      </c>
      <c r="D280" s="1">
        <v>17312.25</v>
      </c>
      <c r="E280" s="16" t="s">
        <v>11</v>
      </c>
      <c r="F280" s="16" t="s">
        <v>139</v>
      </c>
      <c r="G280" s="16" t="s">
        <v>13</v>
      </c>
      <c r="H280">
        <v>170837.1</v>
      </c>
      <c r="I280">
        <v>121294.341</v>
      </c>
      <c r="J280" s="16" t="s">
        <v>716</v>
      </c>
      <c r="K280" s="16" t="s">
        <v>6131</v>
      </c>
      <c r="L280">
        <v>309505875</v>
      </c>
      <c r="M280">
        <v>0</v>
      </c>
      <c r="N280" s="16" t="s">
        <v>6195</v>
      </c>
      <c r="O280" s="16" t="s">
        <v>6190</v>
      </c>
      <c r="P280" s="1">
        <v>44400</v>
      </c>
      <c r="Q280">
        <v>49542.759000000005</v>
      </c>
      <c r="R280">
        <v>49542.759000000005</v>
      </c>
      <c r="S280" s="16" t="s">
        <v>6223</v>
      </c>
      <c r="T280" s="16" t="s">
        <v>6241</v>
      </c>
      <c r="U280">
        <v>2021</v>
      </c>
    </row>
    <row r="281" spans="1:21" x14ac:dyDescent="0.35">
      <c r="A281" s="16" t="s">
        <v>717</v>
      </c>
      <c r="B281">
        <v>529114349</v>
      </c>
      <c r="C281">
        <v>57</v>
      </c>
      <c r="D281" s="1">
        <v>23886.75</v>
      </c>
      <c r="E281" s="16" t="s">
        <v>11</v>
      </c>
      <c r="F281" s="16" t="s">
        <v>365</v>
      </c>
      <c r="G281" s="16" t="s">
        <v>13</v>
      </c>
      <c r="H281">
        <v>15416.583199999999</v>
      </c>
      <c r="I281">
        <v>10945.774100000001</v>
      </c>
      <c r="J281" s="16" t="s">
        <v>718</v>
      </c>
      <c r="K281" s="16" t="s">
        <v>6135</v>
      </c>
      <c r="L281">
        <v>69755625</v>
      </c>
      <c r="M281">
        <v>0</v>
      </c>
      <c r="N281" s="16" t="s">
        <v>6195</v>
      </c>
      <c r="O281" s="16" t="s">
        <v>6191</v>
      </c>
      <c r="P281" s="1">
        <v>44214</v>
      </c>
      <c r="Q281">
        <v>4470.8090999999986</v>
      </c>
      <c r="R281">
        <v>4470.8090999999986</v>
      </c>
      <c r="S281" s="16" t="s">
        <v>6217</v>
      </c>
      <c r="T281" s="16" t="s">
        <v>6239</v>
      </c>
      <c r="U281">
        <v>2021</v>
      </c>
    </row>
    <row r="282" spans="1:21" x14ac:dyDescent="0.35">
      <c r="A282" s="16" t="s">
        <v>719</v>
      </c>
      <c r="B282">
        <v>606523970</v>
      </c>
      <c r="C282">
        <v>26</v>
      </c>
      <c r="D282" s="1">
        <v>35209.5</v>
      </c>
      <c r="E282" s="16" t="s">
        <v>11</v>
      </c>
      <c r="F282" s="16" t="s">
        <v>533</v>
      </c>
      <c r="G282" s="16" t="s">
        <v>13</v>
      </c>
      <c r="H282">
        <v>278099.946</v>
      </c>
      <c r="I282">
        <v>79662.178100000005</v>
      </c>
      <c r="J282" s="16" t="s">
        <v>720</v>
      </c>
      <c r="K282" s="16" t="s">
        <v>6131</v>
      </c>
      <c r="L282">
        <v>3165084</v>
      </c>
      <c r="M282">
        <v>0</v>
      </c>
      <c r="N282" s="16" t="s">
        <v>6189</v>
      </c>
      <c r="O282" s="16" t="s">
        <v>6194</v>
      </c>
      <c r="P282" s="1">
        <v>44417</v>
      </c>
      <c r="Q282">
        <v>198437.76789999998</v>
      </c>
      <c r="R282">
        <v>198437.76789999998</v>
      </c>
      <c r="S282" s="16" t="s">
        <v>6224</v>
      </c>
      <c r="T282" s="16" t="s">
        <v>6236</v>
      </c>
      <c r="U282">
        <v>2021</v>
      </c>
    </row>
    <row r="283" spans="1:21" x14ac:dyDescent="0.35">
      <c r="A283" s="16" t="s">
        <v>721</v>
      </c>
      <c r="B283">
        <v>300286413</v>
      </c>
      <c r="C283">
        <v>32</v>
      </c>
      <c r="D283" s="1">
        <v>33018</v>
      </c>
      <c r="E283" s="16" t="s">
        <v>11</v>
      </c>
      <c r="F283" s="16" t="s">
        <v>136</v>
      </c>
      <c r="G283" s="16" t="s">
        <v>13</v>
      </c>
      <c r="H283">
        <v>215398.6188</v>
      </c>
      <c r="I283">
        <v>246037.21549999999</v>
      </c>
      <c r="J283" s="16" t="s">
        <v>722</v>
      </c>
      <c r="K283" s="16" t="s">
        <v>6135</v>
      </c>
      <c r="L283">
        <v>2978504116</v>
      </c>
      <c r="M283">
        <v>0</v>
      </c>
      <c r="N283" s="16" t="s">
        <v>6187</v>
      </c>
      <c r="O283" s="16" t="s">
        <v>6190</v>
      </c>
      <c r="P283" s="1">
        <v>44459</v>
      </c>
      <c r="Q283">
        <v>-30638.596699999995</v>
      </c>
      <c r="R283">
        <v>-30638.596699999995</v>
      </c>
      <c r="S283" s="16" t="s">
        <v>6225</v>
      </c>
      <c r="T283" s="16" t="s">
        <v>6237</v>
      </c>
      <c r="U283">
        <v>2021</v>
      </c>
    </row>
    <row r="284" spans="1:21" x14ac:dyDescent="0.35">
      <c r="A284" s="16" t="s">
        <v>723</v>
      </c>
      <c r="B284">
        <v>420833481</v>
      </c>
      <c r="C284">
        <v>49</v>
      </c>
      <c r="D284" s="1">
        <v>26808.75</v>
      </c>
      <c r="E284" s="16" t="s">
        <v>11</v>
      </c>
      <c r="F284" s="16" t="s">
        <v>186</v>
      </c>
      <c r="G284" s="16" t="s">
        <v>13</v>
      </c>
      <c r="H284">
        <v>1608492.2486</v>
      </c>
      <c r="I284">
        <v>436215.0048</v>
      </c>
      <c r="J284" s="16" t="s">
        <v>724</v>
      </c>
      <c r="K284" s="16" t="s">
        <v>6127</v>
      </c>
      <c r="L284">
        <v>147292908</v>
      </c>
      <c r="M284">
        <v>0</v>
      </c>
      <c r="N284" s="16" t="s">
        <v>6187</v>
      </c>
      <c r="O284" s="16" t="s">
        <v>6188</v>
      </c>
      <c r="P284" s="1">
        <v>44504</v>
      </c>
      <c r="Q284">
        <v>1172277.2438000001</v>
      </c>
      <c r="R284">
        <v>1172277.2438000001</v>
      </c>
      <c r="S284" s="16" t="s">
        <v>6227</v>
      </c>
      <c r="T284" s="16" t="s">
        <v>6238</v>
      </c>
      <c r="U284">
        <v>2021</v>
      </c>
    </row>
    <row r="285" spans="1:21" x14ac:dyDescent="0.35">
      <c r="A285" s="16" t="s">
        <v>725</v>
      </c>
      <c r="B285">
        <v>533542112</v>
      </c>
      <c r="C285">
        <v>25</v>
      </c>
      <c r="D285" s="1">
        <v>35574.75</v>
      </c>
      <c r="E285" s="16" t="s">
        <v>11</v>
      </c>
      <c r="F285" s="16" t="s">
        <v>253</v>
      </c>
      <c r="G285" s="16" t="s">
        <v>13</v>
      </c>
      <c r="H285">
        <v>1143536.6058</v>
      </c>
      <c r="I285">
        <v>343060.98180000001</v>
      </c>
      <c r="J285" s="16" t="s">
        <v>726</v>
      </c>
      <c r="K285" s="16" t="s">
        <v>6129</v>
      </c>
      <c r="L285">
        <v>1764274176</v>
      </c>
      <c r="M285">
        <v>0</v>
      </c>
      <c r="N285" s="16" t="s">
        <v>6196</v>
      </c>
      <c r="O285" s="16" t="s">
        <v>6199</v>
      </c>
      <c r="P285" s="1">
        <v>44409</v>
      </c>
      <c r="Q285">
        <v>800475.62400000007</v>
      </c>
      <c r="R285">
        <v>800475.62400000007</v>
      </c>
      <c r="S285" s="16" t="s">
        <v>6224</v>
      </c>
      <c r="T285" s="16" t="s">
        <v>6236</v>
      </c>
      <c r="U285">
        <v>2021</v>
      </c>
    </row>
    <row r="286" spans="1:21" x14ac:dyDescent="0.35">
      <c r="A286" s="16" t="s">
        <v>727</v>
      </c>
      <c r="B286">
        <v>711900223</v>
      </c>
      <c r="C286">
        <v>53</v>
      </c>
      <c r="D286" s="1">
        <v>25347.75</v>
      </c>
      <c r="E286" s="16" t="s">
        <v>11</v>
      </c>
      <c r="F286" s="16" t="s">
        <v>728</v>
      </c>
      <c r="G286" s="16" t="s">
        <v>13</v>
      </c>
      <c r="H286">
        <v>327707.82770000002</v>
      </c>
      <c r="I286">
        <v>114264.91800000001</v>
      </c>
      <c r="J286" s="16" t="s">
        <v>729</v>
      </c>
      <c r="K286" s="16" t="s">
        <v>6131</v>
      </c>
      <c r="L286">
        <v>883405117</v>
      </c>
      <c r="M286">
        <v>0</v>
      </c>
      <c r="N286" s="16" t="s">
        <v>6187</v>
      </c>
      <c r="O286" s="16" t="s">
        <v>6190</v>
      </c>
      <c r="P286" s="1">
        <v>44412</v>
      </c>
      <c r="Q286">
        <v>213442.90970000002</v>
      </c>
      <c r="R286">
        <v>213442.90970000002</v>
      </c>
      <c r="S286" s="16" t="s">
        <v>6224</v>
      </c>
      <c r="T286" s="16" t="s">
        <v>6239</v>
      </c>
      <c r="U286">
        <v>2021</v>
      </c>
    </row>
    <row r="287" spans="1:21" x14ac:dyDescent="0.35">
      <c r="A287" s="16" t="s">
        <v>730</v>
      </c>
      <c r="B287">
        <v>201813131</v>
      </c>
      <c r="C287">
        <v>41</v>
      </c>
      <c r="D287" s="1">
        <v>29730.75</v>
      </c>
      <c r="E287" s="16" t="s">
        <v>11</v>
      </c>
      <c r="F287" s="16" t="s">
        <v>393</v>
      </c>
      <c r="G287" s="16" t="s">
        <v>13</v>
      </c>
      <c r="H287">
        <v>659087.25300000003</v>
      </c>
      <c r="I287">
        <v>267197.53499999997</v>
      </c>
      <c r="J287" s="16" t="s">
        <v>731</v>
      </c>
      <c r="K287" s="16" t="s">
        <v>6127</v>
      </c>
      <c r="L287">
        <v>4682112</v>
      </c>
      <c r="M287">
        <v>0</v>
      </c>
      <c r="N287" s="16" t="s">
        <v>6189</v>
      </c>
      <c r="O287" s="16" t="s">
        <v>6194</v>
      </c>
      <c r="P287" s="1">
        <v>44452</v>
      </c>
      <c r="Q287">
        <v>391889.71800000005</v>
      </c>
      <c r="R287">
        <v>391889.71800000005</v>
      </c>
      <c r="S287" s="16" t="s">
        <v>6225</v>
      </c>
      <c r="T287" s="16" t="s">
        <v>6238</v>
      </c>
      <c r="U287">
        <v>2021</v>
      </c>
    </row>
    <row r="288" spans="1:21" x14ac:dyDescent="0.35">
      <c r="A288" s="16" t="s">
        <v>732</v>
      </c>
      <c r="B288">
        <v>553069848</v>
      </c>
      <c r="C288">
        <v>28</v>
      </c>
      <c r="D288" s="1">
        <v>34479</v>
      </c>
      <c r="E288" s="16" t="s">
        <v>11</v>
      </c>
      <c r="F288" s="16" t="s">
        <v>733</v>
      </c>
      <c r="G288" s="16" t="s">
        <v>13</v>
      </c>
      <c r="H288">
        <v>28887.890500000001</v>
      </c>
      <c r="I288">
        <v>17332.7343</v>
      </c>
      <c r="J288" s="16" t="s">
        <v>734</v>
      </c>
      <c r="K288" s="16" t="s">
        <v>6131</v>
      </c>
      <c r="L288">
        <v>1196080611</v>
      </c>
      <c r="M288">
        <v>0</v>
      </c>
      <c r="N288" s="16" t="s">
        <v>6189</v>
      </c>
      <c r="O288" s="16" t="s">
        <v>6194</v>
      </c>
      <c r="P288" s="1">
        <v>44277</v>
      </c>
      <c r="Q288">
        <v>11555.156200000001</v>
      </c>
      <c r="R288">
        <v>11555.156200000001</v>
      </c>
      <c r="S288" s="16" t="s">
        <v>6219</v>
      </c>
      <c r="T288" s="16" t="s">
        <v>6236</v>
      </c>
      <c r="U288">
        <v>2021</v>
      </c>
    </row>
    <row r="289" spans="1:21" x14ac:dyDescent="0.35">
      <c r="A289" s="16" t="s">
        <v>735</v>
      </c>
      <c r="B289">
        <v>48471431</v>
      </c>
      <c r="C289">
        <v>44</v>
      </c>
      <c r="D289" s="1">
        <v>28635</v>
      </c>
      <c r="E289" s="16" t="s">
        <v>11</v>
      </c>
      <c r="F289" s="16" t="s">
        <v>671</v>
      </c>
      <c r="G289" s="16" t="s">
        <v>13</v>
      </c>
      <c r="H289">
        <v>227310.0845</v>
      </c>
      <c r="I289">
        <v>73669.131899999993</v>
      </c>
      <c r="J289" s="16" t="s">
        <v>736</v>
      </c>
      <c r="K289" s="16" t="s">
        <v>6135</v>
      </c>
      <c r="L289">
        <v>2101115136</v>
      </c>
      <c r="M289">
        <v>0</v>
      </c>
      <c r="N289" s="16" t="s">
        <v>6187</v>
      </c>
      <c r="O289" s="16" t="s">
        <v>6200</v>
      </c>
      <c r="P289" s="1">
        <v>44279</v>
      </c>
      <c r="Q289">
        <v>153640.95260000002</v>
      </c>
      <c r="R289">
        <v>153640.95260000002</v>
      </c>
      <c r="S289" s="16" t="s">
        <v>6219</v>
      </c>
      <c r="T289" s="16" t="s">
        <v>6238</v>
      </c>
      <c r="U289">
        <v>2021</v>
      </c>
    </row>
    <row r="290" spans="1:21" x14ac:dyDescent="0.35">
      <c r="A290" s="16" t="s">
        <v>737</v>
      </c>
      <c r="B290">
        <v>292303183</v>
      </c>
      <c r="C290">
        <v>84</v>
      </c>
      <c r="D290" s="1">
        <v>14025</v>
      </c>
      <c r="E290" s="16" t="s">
        <v>11</v>
      </c>
      <c r="F290" s="16" t="s">
        <v>738</v>
      </c>
      <c r="G290" s="16" t="s">
        <v>13</v>
      </c>
      <c r="H290">
        <v>198962.5465</v>
      </c>
      <c r="I290">
        <v>133514.34039999999</v>
      </c>
      <c r="J290" s="16" t="s">
        <v>739</v>
      </c>
      <c r="K290" s="16" t="s">
        <v>6140</v>
      </c>
      <c r="L290">
        <v>187639725</v>
      </c>
      <c r="M290">
        <v>0</v>
      </c>
      <c r="N290" s="16" t="s">
        <v>6189</v>
      </c>
      <c r="O290" s="16" t="s">
        <v>6194</v>
      </c>
      <c r="P290" s="1">
        <v>44520</v>
      </c>
      <c r="Q290">
        <v>65448.20610000001</v>
      </c>
      <c r="R290">
        <v>65448.20610000001</v>
      </c>
      <c r="S290" s="16" t="s">
        <v>6227</v>
      </c>
      <c r="T290" s="16" t="s">
        <v>6241</v>
      </c>
      <c r="U290">
        <v>2021</v>
      </c>
    </row>
    <row r="291" spans="1:21" x14ac:dyDescent="0.35">
      <c r="A291" s="16" t="s">
        <v>740</v>
      </c>
      <c r="B291">
        <v>424993985</v>
      </c>
      <c r="C291">
        <v>49</v>
      </c>
      <c r="D291" s="1">
        <v>26808.75</v>
      </c>
      <c r="E291" s="16" t="s">
        <v>741</v>
      </c>
      <c r="F291" s="16" t="s">
        <v>186</v>
      </c>
      <c r="G291" s="16" t="s">
        <v>13</v>
      </c>
      <c r="H291">
        <v>964355.02269999997</v>
      </c>
      <c r="I291">
        <v>453725.61849999998</v>
      </c>
      <c r="J291" s="16" t="s">
        <v>742</v>
      </c>
      <c r="K291" s="16" t="s">
        <v>6135</v>
      </c>
      <c r="L291">
        <v>3052734048</v>
      </c>
      <c r="M291">
        <v>0</v>
      </c>
      <c r="N291" s="16" t="s">
        <v>6195</v>
      </c>
      <c r="O291" s="16" t="s">
        <v>6190</v>
      </c>
      <c r="P291" s="1">
        <v>44646</v>
      </c>
      <c r="Q291">
        <v>510629.40419999999</v>
      </c>
      <c r="R291">
        <v>510629.40419999999</v>
      </c>
      <c r="S291" s="16" t="s">
        <v>6219</v>
      </c>
      <c r="T291" s="16" t="s">
        <v>6238</v>
      </c>
      <c r="U291">
        <v>2022</v>
      </c>
    </row>
    <row r="292" spans="1:21" x14ac:dyDescent="0.35">
      <c r="A292" s="16" t="s">
        <v>743</v>
      </c>
      <c r="B292">
        <v>328206610</v>
      </c>
      <c r="C292">
        <v>50</v>
      </c>
      <c r="D292" s="1">
        <v>26443.5</v>
      </c>
      <c r="E292" s="16" t="s">
        <v>741</v>
      </c>
      <c r="F292" s="16" t="s">
        <v>240</v>
      </c>
      <c r="G292" s="16" t="s">
        <v>13</v>
      </c>
      <c r="H292">
        <v>107265.8147</v>
      </c>
      <c r="I292">
        <v>39493.322699999997</v>
      </c>
      <c r="J292" s="16" t="s">
        <v>744</v>
      </c>
      <c r="K292" s="16" t="s">
        <v>6135</v>
      </c>
      <c r="L292">
        <v>2012185728</v>
      </c>
      <c r="M292">
        <v>0</v>
      </c>
      <c r="N292" s="16" t="s">
        <v>6187</v>
      </c>
      <c r="O292" s="16" t="s">
        <v>6188</v>
      </c>
      <c r="P292" s="1">
        <v>44471</v>
      </c>
      <c r="Q292">
        <v>67772.491999999998</v>
      </c>
      <c r="R292">
        <v>67772.491999999998</v>
      </c>
      <c r="S292" s="16" t="s">
        <v>6226</v>
      </c>
      <c r="T292" s="16" t="s">
        <v>6239</v>
      </c>
      <c r="U292">
        <v>2021</v>
      </c>
    </row>
    <row r="293" spans="1:21" x14ac:dyDescent="0.35">
      <c r="A293" s="16" t="s">
        <v>745</v>
      </c>
      <c r="B293">
        <v>381842320</v>
      </c>
      <c r="C293">
        <v>27</v>
      </c>
      <c r="D293" s="1">
        <v>34844.25</v>
      </c>
      <c r="E293" s="16" t="s">
        <v>741</v>
      </c>
      <c r="F293" s="16" t="s">
        <v>166</v>
      </c>
      <c r="G293" s="16" t="s">
        <v>13</v>
      </c>
      <c r="H293">
        <v>665597.43999999994</v>
      </c>
      <c r="I293">
        <v>143633.38389999999</v>
      </c>
      <c r="J293" s="16" t="s">
        <v>746</v>
      </c>
      <c r="K293" s="16" t="s">
        <v>6129</v>
      </c>
      <c r="L293">
        <v>2504677728</v>
      </c>
      <c r="M293">
        <v>0</v>
      </c>
      <c r="N293" s="16" t="s">
        <v>6198</v>
      </c>
      <c r="O293" s="16" t="s">
        <v>6191</v>
      </c>
      <c r="P293" s="1">
        <v>44403</v>
      </c>
      <c r="Q293">
        <v>521964.05609999993</v>
      </c>
      <c r="R293">
        <v>521964.05609999993</v>
      </c>
      <c r="S293" s="16" t="s">
        <v>6223</v>
      </c>
      <c r="T293" s="16" t="s">
        <v>6236</v>
      </c>
      <c r="U293">
        <v>2021</v>
      </c>
    </row>
    <row r="294" spans="1:21" x14ac:dyDescent="0.35">
      <c r="A294" s="16" t="s">
        <v>747</v>
      </c>
      <c r="B294">
        <v>194085026</v>
      </c>
      <c r="C294">
        <v>38</v>
      </c>
      <c r="D294" s="1">
        <v>30826.5</v>
      </c>
      <c r="E294" s="16" t="s">
        <v>741</v>
      </c>
      <c r="F294" s="16" t="s">
        <v>25</v>
      </c>
      <c r="G294" s="16" t="s">
        <v>13</v>
      </c>
      <c r="H294">
        <v>615087.97880000004</v>
      </c>
      <c r="I294">
        <v>243895.75510000001</v>
      </c>
      <c r="J294" s="16" t="s">
        <v>748</v>
      </c>
      <c r="K294" s="16" t="s">
        <v>6131</v>
      </c>
      <c r="L294">
        <v>1142185216</v>
      </c>
      <c r="M294">
        <v>0</v>
      </c>
      <c r="N294" s="16" t="s">
        <v>6195</v>
      </c>
      <c r="O294" s="16" t="s">
        <v>6190</v>
      </c>
      <c r="P294" s="1">
        <v>44340</v>
      </c>
      <c r="Q294">
        <v>371192.22370000003</v>
      </c>
      <c r="R294">
        <v>371192.22370000003</v>
      </c>
      <c r="S294" s="16" t="s">
        <v>6221</v>
      </c>
      <c r="T294" s="16" t="s">
        <v>6237</v>
      </c>
      <c r="U294">
        <v>2021</v>
      </c>
    </row>
    <row r="295" spans="1:21" x14ac:dyDescent="0.35">
      <c r="A295" s="16" t="s">
        <v>749</v>
      </c>
      <c r="B295">
        <v>581636322</v>
      </c>
      <c r="C295">
        <v>24</v>
      </c>
      <c r="D295" s="1">
        <v>35940</v>
      </c>
      <c r="E295" s="16" t="s">
        <v>741</v>
      </c>
      <c r="F295" s="16" t="s">
        <v>502</v>
      </c>
      <c r="G295" s="16" t="s">
        <v>13</v>
      </c>
      <c r="H295">
        <v>1138431.2893000001</v>
      </c>
      <c r="I295">
        <v>403537.55910000001</v>
      </c>
      <c r="J295" s="16" t="s">
        <v>750</v>
      </c>
      <c r="K295" s="16" t="s">
        <v>6135</v>
      </c>
      <c r="L295">
        <v>1460132973</v>
      </c>
      <c r="M295">
        <v>0</v>
      </c>
      <c r="N295" s="16" t="s">
        <v>6196</v>
      </c>
      <c r="O295" s="16" t="s">
        <v>6188</v>
      </c>
      <c r="P295" s="1">
        <v>44568</v>
      </c>
      <c r="Q295">
        <v>734893.73020000011</v>
      </c>
      <c r="R295">
        <v>734893.73020000011</v>
      </c>
      <c r="S295" s="16" t="s">
        <v>6217</v>
      </c>
      <c r="T295" s="16" t="s">
        <v>6236</v>
      </c>
      <c r="U295">
        <v>2022</v>
      </c>
    </row>
    <row r="296" spans="1:21" x14ac:dyDescent="0.35">
      <c r="A296" s="16" t="s">
        <v>751</v>
      </c>
      <c r="B296">
        <v>242987893</v>
      </c>
      <c r="C296">
        <v>65</v>
      </c>
      <c r="D296" s="1">
        <v>20964.75</v>
      </c>
      <c r="E296" s="16" t="s">
        <v>741</v>
      </c>
      <c r="F296" s="16" t="s">
        <v>347</v>
      </c>
      <c r="G296" s="16" t="s">
        <v>13</v>
      </c>
      <c r="H296">
        <v>674893.23259999999</v>
      </c>
      <c r="I296">
        <v>152667.38039999999</v>
      </c>
      <c r="J296" s="16" t="s">
        <v>752</v>
      </c>
      <c r="K296" s="16" t="s">
        <v>6135</v>
      </c>
      <c r="L296">
        <v>2042628108</v>
      </c>
      <c r="M296">
        <v>0</v>
      </c>
      <c r="N296" s="16" t="s">
        <v>6189</v>
      </c>
      <c r="O296" s="16" t="s">
        <v>6194</v>
      </c>
      <c r="P296" s="1">
        <v>44531</v>
      </c>
      <c r="Q296">
        <v>522225.85219999996</v>
      </c>
      <c r="R296">
        <v>522225.85219999996</v>
      </c>
      <c r="S296" s="16" t="s">
        <v>6228</v>
      </c>
      <c r="T296" s="16" t="s">
        <v>6240</v>
      </c>
      <c r="U296">
        <v>2021</v>
      </c>
    </row>
    <row r="297" spans="1:21" x14ac:dyDescent="0.35">
      <c r="A297" s="16" t="s">
        <v>753</v>
      </c>
      <c r="B297">
        <v>534752819</v>
      </c>
      <c r="C297">
        <v>55</v>
      </c>
      <c r="D297" s="1">
        <v>24617.25</v>
      </c>
      <c r="E297" s="16" t="s">
        <v>741</v>
      </c>
      <c r="F297" s="16" t="s">
        <v>178</v>
      </c>
      <c r="G297" s="16" t="s">
        <v>13</v>
      </c>
      <c r="H297">
        <v>1638779.8728</v>
      </c>
      <c r="I297">
        <v>1025407.9776</v>
      </c>
      <c r="J297" s="16" t="s">
        <v>754</v>
      </c>
      <c r="K297" s="16" t="s">
        <v>6131</v>
      </c>
      <c r="L297">
        <v>1104860952</v>
      </c>
      <c r="M297">
        <v>0</v>
      </c>
      <c r="N297" s="16" t="s">
        <v>6196</v>
      </c>
      <c r="O297" s="16" t="s">
        <v>6188</v>
      </c>
      <c r="P297" s="1">
        <v>44572</v>
      </c>
      <c r="Q297">
        <v>613371.89520000003</v>
      </c>
      <c r="R297">
        <v>625639.33310400008</v>
      </c>
      <c r="S297" s="16" t="s">
        <v>6217</v>
      </c>
      <c r="T297" s="16" t="s">
        <v>6239</v>
      </c>
      <c r="U297">
        <v>2022</v>
      </c>
    </row>
    <row r="298" spans="1:21" x14ac:dyDescent="0.35">
      <c r="A298" s="16" t="s">
        <v>755</v>
      </c>
      <c r="B298">
        <v>135610632</v>
      </c>
      <c r="C298">
        <v>63</v>
      </c>
      <c r="D298" s="1">
        <v>21695.25</v>
      </c>
      <c r="E298" s="16" t="s">
        <v>741</v>
      </c>
      <c r="F298" s="16" t="s">
        <v>555</v>
      </c>
      <c r="G298" s="16" t="s">
        <v>13</v>
      </c>
      <c r="H298">
        <v>95126.019400000005</v>
      </c>
      <c r="I298">
        <v>38050.407800000001</v>
      </c>
      <c r="J298" s="16" t="s">
        <v>756</v>
      </c>
      <c r="K298" s="16" t="s">
        <v>6135</v>
      </c>
      <c r="L298">
        <v>1005057837</v>
      </c>
      <c r="M298">
        <v>552877731</v>
      </c>
      <c r="N298" s="16" t="s">
        <v>6192</v>
      </c>
      <c r="O298" s="16" t="s">
        <v>6193</v>
      </c>
      <c r="P298" s="1">
        <v>44485</v>
      </c>
      <c r="Q298">
        <v>57075.611600000004</v>
      </c>
      <c r="R298">
        <v>57075.611600000004</v>
      </c>
      <c r="S298" s="16" t="s">
        <v>6226</v>
      </c>
      <c r="T298" s="16" t="s">
        <v>6240</v>
      </c>
      <c r="U298">
        <v>2021</v>
      </c>
    </row>
    <row r="299" spans="1:21" x14ac:dyDescent="0.35">
      <c r="A299" s="16" t="s">
        <v>757</v>
      </c>
      <c r="B299">
        <v>961950727</v>
      </c>
      <c r="C299">
        <v>53</v>
      </c>
      <c r="D299" s="1">
        <v>25347.75</v>
      </c>
      <c r="E299" s="16" t="s">
        <v>741</v>
      </c>
      <c r="F299" s="16" t="s">
        <v>679</v>
      </c>
      <c r="G299" s="16" t="s">
        <v>13</v>
      </c>
      <c r="H299">
        <v>1301697.8156000001</v>
      </c>
      <c r="I299">
        <v>306295.1556</v>
      </c>
      <c r="J299" s="16" t="s">
        <v>758</v>
      </c>
      <c r="K299" s="16" t="s">
        <v>6129</v>
      </c>
      <c r="L299">
        <v>5501184</v>
      </c>
      <c r="M299">
        <v>0</v>
      </c>
      <c r="N299" s="16" t="s">
        <v>6187</v>
      </c>
      <c r="O299" s="16" t="s">
        <v>6188</v>
      </c>
      <c r="P299" s="1">
        <v>44578</v>
      </c>
      <c r="Q299">
        <v>995402.66000000015</v>
      </c>
      <c r="R299">
        <v>995402.66000000015</v>
      </c>
      <c r="S299" s="16" t="s">
        <v>6217</v>
      </c>
      <c r="T299" s="16" t="s">
        <v>6239</v>
      </c>
      <c r="U299">
        <v>2022</v>
      </c>
    </row>
    <row r="300" spans="1:21" x14ac:dyDescent="0.35">
      <c r="A300" s="16" t="s">
        <v>759</v>
      </c>
      <c r="B300">
        <v>219530629</v>
      </c>
      <c r="C300">
        <v>79</v>
      </c>
      <c r="D300" s="1">
        <v>15851.25</v>
      </c>
      <c r="E300" s="16" t="s">
        <v>741</v>
      </c>
      <c r="F300" s="16" t="s">
        <v>166</v>
      </c>
      <c r="G300" s="16" t="s">
        <v>13</v>
      </c>
      <c r="H300">
        <v>532457.60259999998</v>
      </c>
      <c r="I300">
        <v>352361.64880000002</v>
      </c>
      <c r="J300" s="16" t="s">
        <v>760</v>
      </c>
      <c r="K300" s="16" t="s">
        <v>6135</v>
      </c>
      <c r="L300">
        <v>1967152236</v>
      </c>
      <c r="M300">
        <v>0</v>
      </c>
      <c r="N300" s="16" t="s">
        <v>6187</v>
      </c>
      <c r="O300" s="16" t="s">
        <v>6200</v>
      </c>
      <c r="P300" s="1">
        <v>44587</v>
      </c>
      <c r="Q300">
        <v>180095.95379999996</v>
      </c>
      <c r="R300">
        <v>180095.95379999996</v>
      </c>
      <c r="S300" s="16" t="s">
        <v>6217</v>
      </c>
      <c r="T300" s="16" t="s">
        <v>6241</v>
      </c>
      <c r="U300">
        <v>2022</v>
      </c>
    </row>
    <row r="301" spans="1:21" x14ac:dyDescent="0.35">
      <c r="A301" s="16" t="s">
        <v>761</v>
      </c>
      <c r="B301">
        <v>534393886</v>
      </c>
      <c r="C301">
        <v>79</v>
      </c>
      <c r="D301" s="1">
        <v>15851.25</v>
      </c>
      <c r="E301" s="16" t="s">
        <v>741</v>
      </c>
      <c r="F301" s="16" t="s">
        <v>315</v>
      </c>
      <c r="G301" s="16" t="s">
        <v>13</v>
      </c>
      <c r="H301">
        <v>403236.864</v>
      </c>
      <c r="I301">
        <v>169233.47140000001</v>
      </c>
      <c r="J301" s="16" t="s">
        <v>762</v>
      </c>
      <c r="K301" s="16" t="s">
        <v>6133</v>
      </c>
      <c r="L301">
        <v>2507127392</v>
      </c>
      <c r="M301">
        <v>0</v>
      </c>
      <c r="N301" s="16" t="s">
        <v>6195</v>
      </c>
      <c r="O301" s="16" t="s">
        <v>6190</v>
      </c>
      <c r="P301" s="1">
        <v>44400</v>
      </c>
      <c r="Q301">
        <v>234003.39259999999</v>
      </c>
      <c r="R301">
        <v>234003.39259999999</v>
      </c>
      <c r="S301" s="16" t="s">
        <v>6223</v>
      </c>
      <c r="T301" s="16" t="s">
        <v>6241</v>
      </c>
      <c r="U301">
        <v>2021</v>
      </c>
    </row>
    <row r="302" spans="1:21" x14ac:dyDescent="0.35">
      <c r="A302" s="16" t="s">
        <v>763</v>
      </c>
      <c r="B302">
        <v>843963225</v>
      </c>
      <c r="C302">
        <v>38</v>
      </c>
      <c r="D302" s="1">
        <v>30826.5</v>
      </c>
      <c r="E302" s="16" t="s">
        <v>741</v>
      </c>
      <c r="F302" s="16" t="s">
        <v>713</v>
      </c>
      <c r="G302" s="16" t="s">
        <v>13</v>
      </c>
      <c r="H302">
        <v>768909.46950000001</v>
      </c>
      <c r="I302">
        <v>352445.31829999998</v>
      </c>
      <c r="J302" s="16" t="s">
        <v>764</v>
      </c>
      <c r="K302" s="16" t="s">
        <v>6127</v>
      </c>
      <c r="L302">
        <v>714113253</v>
      </c>
      <c r="M302">
        <v>0</v>
      </c>
      <c r="N302" s="16" t="s">
        <v>6198</v>
      </c>
      <c r="O302" s="16" t="s">
        <v>6191</v>
      </c>
      <c r="P302" s="1">
        <v>44218</v>
      </c>
      <c r="Q302">
        <v>416464.15120000002</v>
      </c>
      <c r="R302">
        <v>416464.15120000002</v>
      </c>
      <c r="S302" s="16" t="s">
        <v>6217</v>
      </c>
      <c r="T302" s="16" t="s">
        <v>6237</v>
      </c>
      <c r="U302">
        <v>2021</v>
      </c>
    </row>
    <row r="303" spans="1:21" x14ac:dyDescent="0.35">
      <c r="A303" s="16" t="s">
        <v>765</v>
      </c>
      <c r="B303">
        <v>914643280</v>
      </c>
      <c r="C303">
        <v>61</v>
      </c>
      <c r="D303" s="1">
        <v>22425.75</v>
      </c>
      <c r="E303" s="16" t="s">
        <v>741</v>
      </c>
      <c r="F303" s="16" t="s">
        <v>223</v>
      </c>
      <c r="G303" s="16" t="s">
        <v>13</v>
      </c>
      <c r="H303">
        <v>1298187.4535999999</v>
      </c>
      <c r="I303">
        <v>617937.22790000006</v>
      </c>
      <c r="J303" s="16" t="s">
        <v>766</v>
      </c>
      <c r="K303" s="16" t="s">
        <v>6135</v>
      </c>
      <c r="L303">
        <v>216600384</v>
      </c>
      <c r="M303">
        <v>0</v>
      </c>
      <c r="N303" s="16" t="s">
        <v>6198</v>
      </c>
      <c r="O303" s="16" t="s">
        <v>6191</v>
      </c>
      <c r="P303" s="1">
        <v>44305</v>
      </c>
      <c r="Q303">
        <v>680250.22569999984</v>
      </c>
      <c r="R303">
        <v>680250.22569999984</v>
      </c>
      <c r="S303" s="16" t="s">
        <v>6220</v>
      </c>
      <c r="T303" s="16" t="s">
        <v>6240</v>
      </c>
      <c r="U303">
        <v>2021</v>
      </c>
    </row>
    <row r="304" spans="1:21" x14ac:dyDescent="0.35">
      <c r="A304" s="16" t="s">
        <v>767</v>
      </c>
      <c r="B304">
        <v>699815678</v>
      </c>
      <c r="C304">
        <v>62</v>
      </c>
      <c r="D304" s="1">
        <v>22060.5</v>
      </c>
      <c r="E304" s="16" t="s">
        <v>741</v>
      </c>
      <c r="F304" s="16" t="s">
        <v>118</v>
      </c>
      <c r="G304" s="16" t="s">
        <v>13</v>
      </c>
      <c r="H304">
        <v>1278524.3036</v>
      </c>
      <c r="I304">
        <v>402862.16129999998</v>
      </c>
      <c r="J304" s="16" t="s">
        <v>768</v>
      </c>
      <c r="K304" s="16" t="s">
        <v>6135</v>
      </c>
      <c r="L304">
        <v>1300233615</v>
      </c>
      <c r="M304">
        <v>0</v>
      </c>
      <c r="N304" s="16" t="s">
        <v>6187</v>
      </c>
      <c r="O304" s="16" t="s">
        <v>6190</v>
      </c>
      <c r="P304" s="1">
        <v>44636</v>
      </c>
      <c r="Q304">
        <v>875662.14229999995</v>
      </c>
      <c r="R304">
        <v>875662.14229999995</v>
      </c>
      <c r="S304" s="16" t="s">
        <v>6219</v>
      </c>
      <c r="T304" s="16" t="s">
        <v>6240</v>
      </c>
      <c r="U304">
        <v>2022</v>
      </c>
    </row>
    <row r="305" spans="1:21" x14ac:dyDescent="0.35">
      <c r="A305" s="16" t="s">
        <v>769</v>
      </c>
      <c r="B305">
        <v>513420727</v>
      </c>
      <c r="C305">
        <v>76</v>
      </c>
      <c r="D305" s="1">
        <v>16947</v>
      </c>
      <c r="E305" s="16" t="s">
        <v>741</v>
      </c>
      <c r="F305" s="16" t="s">
        <v>585</v>
      </c>
      <c r="G305" s="16" t="s">
        <v>13</v>
      </c>
      <c r="H305">
        <v>67632.208100000003</v>
      </c>
      <c r="I305">
        <v>27278.323899999999</v>
      </c>
      <c r="J305" s="16" t="s">
        <v>770</v>
      </c>
      <c r="K305" s="16" t="s">
        <v>6131</v>
      </c>
      <c r="L305">
        <v>206741449</v>
      </c>
      <c r="M305">
        <v>0</v>
      </c>
      <c r="N305" s="16" t="s">
        <v>6187</v>
      </c>
      <c r="O305" s="16" t="s">
        <v>6200</v>
      </c>
      <c r="P305" s="1">
        <v>44641</v>
      </c>
      <c r="Q305">
        <v>40353.8842</v>
      </c>
      <c r="R305">
        <v>40353.8842</v>
      </c>
      <c r="S305" s="16" t="s">
        <v>6219</v>
      </c>
      <c r="T305" s="16" t="s">
        <v>6241</v>
      </c>
      <c r="U305">
        <v>2022</v>
      </c>
    </row>
    <row r="306" spans="1:21" x14ac:dyDescent="0.35">
      <c r="A306" s="16" t="s">
        <v>771</v>
      </c>
      <c r="B306">
        <v>384256484</v>
      </c>
      <c r="C306">
        <v>49</v>
      </c>
      <c r="D306" s="1">
        <v>26808.75</v>
      </c>
      <c r="E306" s="16" t="s">
        <v>741</v>
      </c>
      <c r="F306" s="16" t="s">
        <v>42</v>
      </c>
      <c r="G306" s="16" t="s">
        <v>13</v>
      </c>
      <c r="H306">
        <v>1399302.3060000001</v>
      </c>
      <c r="I306">
        <v>252617.4075</v>
      </c>
      <c r="J306" s="16" t="s">
        <v>772</v>
      </c>
      <c r="K306" s="16" t="s">
        <v>6135</v>
      </c>
      <c r="L306">
        <v>13106016</v>
      </c>
      <c r="M306">
        <v>0</v>
      </c>
      <c r="N306" s="16" t="s">
        <v>6189</v>
      </c>
      <c r="O306" s="16" t="s">
        <v>6194</v>
      </c>
      <c r="P306" s="1">
        <v>44605</v>
      </c>
      <c r="Q306">
        <v>1146684.8985000001</v>
      </c>
      <c r="R306">
        <v>1146684.8985000001</v>
      </c>
      <c r="S306" s="16" t="s">
        <v>6218</v>
      </c>
      <c r="T306" s="16" t="s">
        <v>6238</v>
      </c>
      <c r="U306">
        <v>2022</v>
      </c>
    </row>
    <row r="307" spans="1:21" x14ac:dyDescent="0.35">
      <c r="A307" s="16" t="s">
        <v>773</v>
      </c>
      <c r="B307">
        <v>466642390</v>
      </c>
      <c r="C307">
        <v>41</v>
      </c>
      <c r="D307" s="1">
        <v>29730.75</v>
      </c>
      <c r="E307" s="16" t="s">
        <v>741</v>
      </c>
      <c r="F307" s="16" t="s">
        <v>90</v>
      </c>
      <c r="G307" s="16" t="s">
        <v>13</v>
      </c>
      <c r="H307">
        <v>911326.28359999997</v>
      </c>
      <c r="I307">
        <v>343470.4523</v>
      </c>
      <c r="J307" s="16" t="s">
        <v>774</v>
      </c>
      <c r="K307" s="16" t="s">
        <v>6135</v>
      </c>
      <c r="L307">
        <v>8275125</v>
      </c>
      <c r="M307">
        <v>0</v>
      </c>
      <c r="N307" s="16" t="s">
        <v>6187</v>
      </c>
      <c r="O307" s="16" t="s">
        <v>6188</v>
      </c>
      <c r="P307" s="1">
        <v>44585</v>
      </c>
      <c r="Q307">
        <v>567855.83129999996</v>
      </c>
      <c r="R307">
        <v>567855.83129999996</v>
      </c>
      <c r="S307" s="16" t="s">
        <v>6217</v>
      </c>
      <c r="T307" s="16" t="s">
        <v>6238</v>
      </c>
      <c r="U307">
        <v>2022</v>
      </c>
    </row>
    <row r="308" spans="1:21" x14ac:dyDescent="0.35">
      <c r="A308" s="16" t="s">
        <v>775</v>
      </c>
      <c r="B308">
        <v>844409210</v>
      </c>
      <c r="C308">
        <v>62</v>
      </c>
      <c r="D308" s="1">
        <v>22060.5</v>
      </c>
      <c r="E308" s="16" t="s">
        <v>741</v>
      </c>
      <c r="F308" s="16" t="s">
        <v>776</v>
      </c>
      <c r="G308" s="16" t="s">
        <v>13</v>
      </c>
      <c r="H308">
        <v>2021380.9439999999</v>
      </c>
      <c r="I308">
        <v>1021939.8964</v>
      </c>
      <c r="J308" s="16" t="s">
        <v>777</v>
      </c>
      <c r="K308" s="16" t="s">
        <v>6127</v>
      </c>
      <c r="L308">
        <v>24059016</v>
      </c>
      <c r="M308">
        <v>0</v>
      </c>
      <c r="N308" s="16" t="s">
        <v>6196</v>
      </c>
      <c r="O308" s="16" t="s">
        <v>6188</v>
      </c>
      <c r="P308" s="1">
        <v>44299</v>
      </c>
      <c r="Q308">
        <v>999441.04759999993</v>
      </c>
      <c r="R308">
        <v>999441.04759999993</v>
      </c>
      <c r="S308" s="16" t="s">
        <v>6220</v>
      </c>
      <c r="T308" s="16" t="s">
        <v>6240</v>
      </c>
      <c r="U308">
        <v>2021</v>
      </c>
    </row>
    <row r="309" spans="1:21" x14ac:dyDescent="0.35">
      <c r="A309" s="16" t="s">
        <v>778</v>
      </c>
      <c r="B309">
        <v>4103665</v>
      </c>
      <c r="C309">
        <v>41</v>
      </c>
      <c r="D309" s="1">
        <v>29730.75</v>
      </c>
      <c r="E309" s="16" t="s">
        <v>741</v>
      </c>
      <c r="F309" s="16" t="s">
        <v>398</v>
      </c>
      <c r="G309" s="16" t="s">
        <v>13</v>
      </c>
      <c r="H309">
        <v>558283.30279999995</v>
      </c>
      <c r="I309">
        <v>147703.299</v>
      </c>
      <c r="J309" s="16" t="s">
        <v>779</v>
      </c>
      <c r="K309" s="16" t="s">
        <v>6131</v>
      </c>
      <c r="L309">
        <v>1393121268</v>
      </c>
      <c r="M309">
        <v>0</v>
      </c>
      <c r="N309" s="16" t="s">
        <v>6198</v>
      </c>
      <c r="O309" s="16" t="s">
        <v>6191</v>
      </c>
      <c r="P309" s="1">
        <v>44213</v>
      </c>
      <c r="Q309">
        <v>410580.00379999995</v>
      </c>
      <c r="R309">
        <v>410580.00379999995</v>
      </c>
      <c r="S309" s="16" t="s">
        <v>6217</v>
      </c>
      <c r="T309" s="16" t="s">
        <v>6238</v>
      </c>
      <c r="U309">
        <v>2021</v>
      </c>
    </row>
    <row r="310" spans="1:21" x14ac:dyDescent="0.35">
      <c r="A310" s="16" t="s">
        <v>780</v>
      </c>
      <c r="B310">
        <v>925817645</v>
      </c>
      <c r="C310">
        <v>72</v>
      </c>
      <c r="D310" s="1">
        <v>18408</v>
      </c>
      <c r="E310" s="16" t="s">
        <v>741</v>
      </c>
      <c r="F310" s="16" t="s">
        <v>157</v>
      </c>
      <c r="G310" s="16" t="s">
        <v>13</v>
      </c>
      <c r="H310">
        <v>618018.80339999998</v>
      </c>
      <c r="I310">
        <v>311392.12479999999</v>
      </c>
      <c r="J310" s="16" t="s">
        <v>781</v>
      </c>
      <c r="K310" s="16" t="s">
        <v>6127</v>
      </c>
      <c r="L310">
        <v>580844352</v>
      </c>
      <c r="M310">
        <v>0</v>
      </c>
      <c r="N310" s="16" t="s">
        <v>6195</v>
      </c>
      <c r="O310" s="16" t="s">
        <v>6190</v>
      </c>
      <c r="P310" s="1">
        <v>44220</v>
      </c>
      <c r="Q310">
        <v>306626.67859999998</v>
      </c>
      <c r="R310">
        <v>306626.67859999998</v>
      </c>
      <c r="S310" s="16" t="s">
        <v>6217</v>
      </c>
      <c r="T310" s="16" t="s">
        <v>6241</v>
      </c>
      <c r="U310">
        <v>2021</v>
      </c>
    </row>
    <row r="311" spans="1:21" x14ac:dyDescent="0.35">
      <c r="A311" s="16" t="s">
        <v>782</v>
      </c>
      <c r="B311">
        <v>529597969</v>
      </c>
      <c r="C311">
        <v>84</v>
      </c>
      <c r="D311" s="1">
        <v>14025</v>
      </c>
      <c r="E311" s="16" t="s">
        <v>741</v>
      </c>
      <c r="F311" s="16" t="s">
        <v>130</v>
      </c>
      <c r="G311" s="16" t="s">
        <v>13</v>
      </c>
      <c r="H311">
        <v>2113374.1949999998</v>
      </c>
      <c r="I311">
        <v>445004.83049999998</v>
      </c>
      <c r="J311" s="16" t="s">
        <v>783</v>
      </c>
      <c r="K311" s="16" t="s">
        <v>6133</v>
      </c>
      <c r="L311">
        <v>4631247423</v>
      </c>
      <c r="M311">
        <v>0</v>
      </c>
      <c r="N311" s="16" t="s">
        <v>6196</v>
      </c>
      <c r="O311" s="16" t="s">
        <v>6199</v>
      </c>
      <c r="P311" s="1">
        <v>44284</v>
      </c>
      <c r="Q311">
        <v>1668369.3644999999</v>
      </c>
      <c r="R311">
        <v>1668369.3644999999</v>
      </c>
      <c r="S311" s="16" t="s">
        <v>6219</v>
      </c>
      <c r="T311" s="16" t="s">
        <v>6241</v>
      </c>
      <c r="U311">
        <v>2021</v>
      </c>
    </row>
    <row r="312" spans="1:21" x14ac:dyDescent="0.35">
      <c r="A312" s="16" t="s">
        <v>784</v>
      </c>
      <c r="B312">
        <v>142941602</v>
      </c>
      <c r="C312">
        <v>84</v>
      </c>
      <c r="D312" s="1">
        <v>14025</v>
      </c>
      <c r="E312" s="16" t="s">
        <v>741</v>
      </c>
      <c r="F312" s="16" t="s">
        <v>263</v>
      </c>
      <c r="G312" s="16" t="s">
        <v>13</v>
      </c>
      <c r="H312">
        <v>397013.27529999998</v>
      </c>
      <c r="I312">
        <v>118282.57580000001</v>
      </c>
      <c r="J312" s="16" t="s">
        <v>785</v>
      </c>
      <c r="K312" s="16" t="s">
        <v>6135</v>
      </c>
      <c r="L312">
        <v>536938894</v>
      </c>
      <c r="M312">
        <v>0</v>
      </c>
      <c r="N312" s="16" t="s">
        <v>6195</v>
      </c>
      <c r="O312" s="16" t="s">
        <v>6190</v>
      </c>
      <c r="P312" s="1">
        <v>44357</v>
      </c>
      <c r="Q312">
        <v>278730.69949999999</v>
      </c>
      <c r="R312">
        <v>278730.69949999999</v>
      </c>
      <c r="S312" s="16" t="s">
        <v>6222</v>
      </c>
      <c r="T312" s="16" t="s">
        <v>6241</v>
      </c>
      <c r="U312">
        <v>2021</v>
      </c>
    </row>
    <row r="313" spans="1:21" x14ac:dyDescent="0.35">
      <c r="A313" s="16" t="s">
        <v>786</v>
      </c>
      <c r="B313">
        <v>142378480</v>
      </c>
      <c r="C313">
        <v>73</v>
      </c>
      <c r="D313" s="1">
        <v>18042.75</v>
      </c>
      <c r="E313" s="16" t="s">
        <v>741</v>
      </c>
      <c r="F313" s="16" t="s">
        <v>45</v>
      </c>
      <c r="G313" s="16" t="s">
        <v>13</v>
      </c>
      <c r="H313">
        <v>142521.83100000001</v>
      </c>
      <c r="I313">
        <v>54827.528700000003</v>
      </c>
      <c r="J313" s="16" t="s">
        <v>787</v>
      </c>
      <c r="K313" s="16" t="s">
        <v>6135</v>
      </c>
      <c r="L313">
        <v>1583903922</v>
      </c>
      <c r="M313">
        <v>0</v>
      </c>
      <c r="N313" s="16" t="s">
        <v>6196</v>
      </c>
      <c r="O313" s="16" t="s">
        <v>6200</v>
      </c>
      <c r="P313" s="1">
        <v>44339</v>
      </c>
      <c r="Q313">
        <v>87694.30230000001</v>
      </c>
      <c r="R313">
        <v>87694.30230000001</v>
      </c>
      <c r="S313" s="16" t="s">
        <v>6221</v>
      </c>
      <c r="T313" s="16" t="s">
        <v>6241</v>
      </c>
      <c r="U313">
        <v>2021</v>
      </c>
    </row>
    <row r="314" spans="1:21" x14ac:dyDescent="0.35">
      <c r="A314" s="16" t="s">
        <v>788</v>
      </c>
      <c r="B314">
        <v>526690732</v>
      </c>
      <c r="C314">
        <v>27</v>
      </c>
      <c r="D314" s="1">
        <v>34844.25</v>
      </c>
      <c r="E314" s="16" t="s">
        <v>741</v>
      </c>
      <c r="F314" s="16" t="s">
        <v>115</v>
      </c>
      <c r="G314" s="16" t="s">
        <v>13</v>
      </c>
      <c r="H314">
        <v>309361.93810000003</v>
      </c>
      <c r="I314">
        <v>135307.81159999999</v>
      </c>
      <c r="J314" s="16" t="s">
        <v>789</v>
      </c>
      <c r="K314" s="16" t="s">
        <v>6129</v>
      </c>
      <c r="L314">
        <v>3506250425</v>
      </c>
      <c r="M314">
        <v>0</v>
      </c>
      <c r="N314" s="16" t="s">
        <v>6196</v>
      </c>
      <c r="O314" s="16" t="s">
        <v>6199</v>
      </c>
      <c r="P314" s="1">
        <v>44306</v>
      </c>
      <c r="Q314">
        <v>174054.12650000004</v>
      </c>
      <c r="R314">
        <v>174054.12650000004</v>
      </c>
      <c r="S314" s="16" t="s">
        <v>6220</v>
      </c>
      <c r="T314" s="16" t="s">
        <v>6236</v>
      </c>
      <c r="U314">
        <v>2021</v>
      </c>
    </row>
    <row r="315" spans="1:21" x14ac:dyDescent="0.35">
      <c r="A315" s="16" t="s">
        <v>790</v>
      </c>
      <c r="B315">
        <v>878940712</v>
      </c>
      <c r="C315">
        <v>55</v>
      </c>
      <c r="D315" s="1">
        <v>24617.25</v>
      </c>
      <c r="E315" s="16" t="s">
        <v>741</v>
      </c>
      <c r="F315" s="16" t="s">
        <v>121</v>
      </c>
      <c r="G315" s="16" t="s">
        <v>13</v>
      </c>
      <c r="H315">
        <v>691789.79070000001</v>
      </c>
      <c r="I315">
        <v>297388.223</v>
      </c>
      <c r="J315" s="16" t="s">
        <v>572</v>
      </c>
      <c r="K315" s="16" t="s">
        <v>6133</v>
      </c>
      <c r="L315">
        <v>1498784022</v>
      </c>
      <c r="M315">
        <v>0</v>
      </c>
      <c r="N315" s="16" t="s">
        <v>6195</v>
      </c>
      <c r="O315" s="16" t="s">
        <v>6190</v>
      </c>
      <c r="P315" s="1">
        <v>44236</v>
      </c>
      <c r="Q315">
        <v>394401.56770000001</v>
      </c>
      <c r="R315">
        <v>394401.56770000001</v>
      </c>
      <c r="S315" s="16" t="s">
        <v>6218</v>
      </c>
      <c r="T315" s="16" t="s">
        <v>6239</v>
      </c>
      <c r="U315">
        <v>2021</v>
      </c>
    </row>
    <row r="316" spans="1:21" x14ac:dyDescent="0.35">
      <c r="A316" s="16" t="s">
        <v>791</v>
      </c>
      <c r="B316">
        <v>225809402</v>
      </c>
      <c r="C316">
        <v>33</v>
      </c>
      <c r="D316" s="1">
        <v>32652.75</v>
      </c>
      <c r="E316" s="16" t="s">
        <v>741</v>
      </c>
      <c r="F316" s="16" t="s">
        <v>112</v>
      </c>
      <c r="G316" s="16" t="s">
        <v>13</v>
      </c>
      <c r="H316">
        <v>463697.40899999999</v>
      </c>
      <c r="I316">
        <v>101723.6191</v>
      </c>
      <c r="J316" s="16" t="s">
        <v>792</v>
      </c>
      <c r="K316" s="16" t="s">
        <v>6135</v>
      </c>
      <c r="L316">
        <v>1501287924</v>
      </c>
      <c r="M316">
        <v>0</v>
      </c>
      <c r="N316" s="16" t="s">
        <v>6196</v>
      </c>
      <c r="O316" s="16" t="s">
        <v>6188</v>
      </c>
      <c r="P316" s="1">
        <v>44281</v>
      </c>
      <c r="Q316">
        <v>361973.78989999997</v>
      </c>
      <c r="R316">
        <v>361973.78989999997</v>
      </c>
      <c r="S316" s="16" t="s">
        <v>6219</v>
      </c>
      <c r="T316" s="16" t="s">
        <v>6237</v>
      </c>
      <c r="U316">
        <v>2021</v>
      </c>
    </row>
    <row r="317" spans="1:21" x14ac:dyDescent="0.35">
      <c r="A317" s="16" t="s">
        <v>793</v>
      </c>
      <c r="B317">
        <v>120462979</v>
      </c>
      <c r="C317">
        <v>48</v>
      </c>
      <c r="D317" s="1">
        <v>27174</v>
      </c>
      <c r="E317" s="16" t="s">
        <v>741</v>
      </c>
      <c r="F317" s="16" t="s">
        <v>676</v>
      </c>
      <c r="G317" s="16" t="s">
        <v>13</v>
      </c>
      <c r="H317">
        <v>111160.22719999999</v>
      </c>
      <c r="I317">
        <v>57687.1806</v>
      </c>
      <c r="J317" s="16" t="s">
        <v>794</v>
      </c>
      <c r="K317" s="16" t="s">
        <v>6127</v>
      </c>
      <c r="L317">
        <v>3630625</v>
      </c>
      <c r="M317">
        <v>0</v>
      </c>
      <c r="N317" s="16" t="s">
        <v>6195</v>
      </c>
      <c r="O317" s="16" t="s">
        <v>6190</v>
      </c>
      <c r="P317" s="1">
        <v>44369</v>
      </c>
      <c r="Q317">
        <v>53473.046599999994</v>
      </c>
      <c r="R317">
        <v>53473.046599999994</v>
      </c>
      <c r="S317" s="16" t="s">
        <v>6222</v>
      </c>
      <c r="T317" s="16" t="s">
        <v>6238</v>
      </c>
      <c r="U317">
        <v>2021</v>
      </c>
    </row>
    <row r="318" spans="1:21" x14ac:dyDescent="0.35">
      <c r="A318" s="16" t="s">
        <v>795</v>
      </c>
      <c r="B318">
        <v>872920936</v>
      </c>
      <c r="C318">
        <v>73</v>
      </c>
      <c r="D318" s="1">
        <v>18042.75</v>
      </c>
      <c r="E318" s="16" t="s">
        <v>741</v>
      </c>
      <c r="F318" s="16" t="s">
        <v>42</v>
      </c>
      <c r="G318" s="16" t="s">
        <v>13</v>
      </c>
      <c r="H318">
        <v>709304.82510000002</v>
      </c>
      <c r="I318">
        <v>142284.43059999999</v>
      </c>
      <c r="J318" s="16" t="s">
        <v>796</v>
      </c>
      <c r="K318" s="16" t="s">
        <v>6131</v>
      </c>
      <c r="L318">
        <v>2900034384</v>
      </c>
      <c r="M318">
        <v>0</v>
      </c>
      <c r="N318" s="16" t="s">
        <v>6196</v>
      </c>
      <c r="O318" s="16" t="s">
        <v>6188</v>
      </c>
      <c r="P318" s="1">
        <v>44675</v>
      </c>
      <c r="Q318">
        <v>567020.39450000005</v>
      </c>
      <c r="R318">
        <v>578360.80239000008</v>
      </c>
      <c r="S318" s="16" t="s">
        <v>6220</v>
      </c>
      <c r="T318" s="16" t="s">
        <v>6241</v>
      </c>
      <c r="U318">
        <v>2022</v>
      </c>
    </row>
    <row r="319" spans="1:21" x14ac:dyDescent="0.35">
      <c r="A319" s="16" t="s">
        <v>797</v>
      </c>
      <c r="B319">
        <v>105117708</v>
      </c>
      <c r="C319">
        <v>76</v>
      </c>
      <c r="D319" s="1">
        <v>16947</v>
      </c>
      <c r="E319" s="16" t="s">
        <v>741</v>
      </c>
      <c r="F319" s="16" t="s">
        <v>676</v>
      </c>
      <c r="G319" s="16" t="s">
        <v>13</v>
      </c>
      <c r="H319">
        <v>763100.63280000002</v>
      </c>
      <c r="I319">
        <v>514935.26169999997</v>
      </c>
      <c r="J319" s="16" t="s">
        <v>798</v>
      </c>
      <c r="K319" s="16" t="s">
        <v>6135</v>
      </c>
      <c r="L319">
        <v>61398259</v>
      </c>
      <c r="M319">
        <v>0</v>
      </c>
      <c r="N319" s="16" t="s">
        <v>6196</v>
      </c>
      <c r="O319" s="16" t="s">
        <v>6188</v>
      </c>
      <c r="P319" s="1">
        <v>44536</v>
      </c>
      <c r="Q319">
        <v>248165.37110000005</v>
      </c>
      <c r="R319">
        <v>248165.37110000005</v>
      </c>
      <c r="S319" s="16" t="s">
        <v>6228</v>
      </c>
      <c r="T319" s="16" t="s">
        <v>6241</v>
      </c>
      <c r="U319">
        <v>2021</v>
      </c>
    </row>
    <row r="320" spans="1:21" x14ac:dyDescent="0.35">
      <c r="A320" s="16" t="s">
        <v>799</v>
      </c>
      <c r="B320">
        <v>239492799</v>
      </c>
      <c r="C320">
        <v>52</v>
      </c>
      <c r="D320" s="1">
        <v>25713</v>
      </c>
      <c r="E320" s="16" t="s">
        <v>741</v>
      </c>
      <c r="F320" s="16" t="s">
        <v>60</v>
      </c>
      <c r="G320" s="16" t="s">
        <v>13</v>
      </c>
      <c r="H320">
        <v>1407701.3014</v>
      </c>
      <c r="I320">
        <v>223710.36900000001</v>
      </c>
      <c r="J320" s="16" t="s">
        <v>800</v>
      </c>
      <c r="K320" s="16" t="s">
        <v>6129</v>
      </c>
      <c r="L320">
        <v>907483668</v>
      </c>
      <c r="M320">
        <v>0</v>
      </c>
      <c r="N320" s="16" t="s">
        <v>6196</v>
      </c>
      <c r="O320" s="16" t="s">
        <v>6188</v>
      </c>
      <c r="P320" s="1">
        <v>44248</v>
      </c>
      <c r="Q320">
        <v>1183990.9324</v>
      </c>
      <c r="R320">
        <v>1183990.9324</v>
      </c>
      <c r="S320" s="16" t="s">
        <v>6218</v>
      </c>
      <c r="T320" s="16" t="s">
        <v>6239</v>
      </c>
      <c r="U320">
        <v>2021</v>
      </c>
    </row>
    <row r="321" spans="1:21" x14ac:dyDescent="0.35">
      <c r="A321" s="16" t="s">
        <v>801</v>
      </c>
      <c r="B321">
        <v>657272913</v>
      </c>
      <c r="C321">
        <v>18</v>
      </c>
      <c r="D321" s="1">
        <v>38131.5</v>
      </c>
      <c r="E321" s="16" t="s">
        <v>741</v>
      </c>
      <c r="F321" s="16" t="s">
        <v>66</v>
      </c>
      <c r="G321" s="16" t="s">
        <v>13</v>
      </c>
      <c r="H321">
        <v>455460.38750000001</v>
      </c>
      <c r="I321">
        <v>248252.70300000001</v>
      </c>
      <c r="J321" s="16" t="s">
        <v>802</v>
      </c>
      <c r="K321" s="16" t="s">
        <v>6133</v>
      </c>
      <c r="L321">
        <v>3876912</v>
      </c>
      <c r="M321">
        <v>0</v>
      </c>
      <c r="N321" s="16" t="s">
        <v>6187</v>
      </c>
      <c r="O321" s="16" t="s">
        <v>6200</v>
      </c>
      <c r="P321" s="1">
        <v>44370</v>
      </c>
      <c r="Q321">
        <v>207207.6845</v>
      </c>
      <c r="R321">
        <v>207207.6845</v>
      </c>
      <c r="S321" s="16" t="s">
        <v>6222</v>
      </c>
      <c r="T321" s="16" t="s">
        <v>6242</v>
      </c>
      <c r="U321">
        <v>2021</v>
      </c>
    </row>
    <row r="322" spans="1:21" x14ac:dyDescent="0.35">
      <c r="A322" s="16" t="s">
        <v>803</v>
      </c>
      <c r="B322">
        <v>21760390</v>
      </c>
      <c r="C322">
        <v>55</v>
      </c>
      <c r="D322" s="1">
        <v>24617.25</v>
      </c>
      <c r="E322" s="16" t="s">
        <v>741</v>
      </c>
      <c r="F322" s="16" t="s">
        <v>679</v>
      </c>
      <c r="G322" s="16" t="s">
        <v>13</v>
      </c>
      <c r="H322">
        <v>832390.54229999997</v>
      </c>
      <c r="I322">
        <v>233836.02739999999</v>
      </c>
      <c r="J322" s="16" t="s">
        <v>804</v>
      </c>
      <c r="K322" s="16" t="s">
        <v>6129</v>
      </c>
      <c r="L322">
        <v>400999872</v>
      </c>
      <c r="M322">
        <v>0</v>
      </c>
      <c r="N322" s="16" t="s">
        <v>6187</v>
      </c>
      <c r="O322" s="16" t="s">
        <v>6200</v>
      </c>
      <c r="P322" s="1">
        <v>44566</v>
      </c>
      <c r="Q322">
        <v>598554.51489999995</v>
      </c>
      <c r="R322">
        <v>598554.51489999995</v>
      </c>
      <c r="S322" s="16" t="s">
        <v>6217</v>
      </c>
      <c r="T322" s="16" t="s">
        <v>6239</v>
      </c>
      <c r="U322">
        <v>2022</v>
      </c>
    </row>
    <row r="323" spans="1:21" x14ac:dyDescent="0.35">
      <c r="A323" s="16" t="s">
        <v>805</v>
      </c>
      <c r="B323">
        <v>295040717</v>
      </c>
      <c r="C323">
        <v>27</v>
      </c>
      <c r="D323" s="1">
        <v>34844.25</v>
      </c>
      <c r="E323" s="16" t="s">
        <v>741</v>
      </c>
      <c r="F323" s="16" t="s">
        <v>36</v>
      </c>
      <c r="G323" s="16" t="s">
        <v>13</v>
      </c>
      <c r="H323">
        <v>188426.91570000001</v>
      </c>
      <c r="I323">
        <v>128349.4038</v>
      </c>
      <c r="J323" s="16" t="s">
        <v>806</v>
      </c>
      <c r="K323" s="16" t="s">
        <v>6131</v>
      </c>
      <c r="L323">
        <v>110102322</v>
      </c>
      <c r="M323">
        <v>0</v>
      </c>
      <c r="N323" s="16" t="s">
        <v>6189</v>
      </c>
      <c r="O323" s="16" t="s">
        <v>6190</v>
      </c>
      <c r="P323" s="1">
        <v>44305</v>
      </c>
      <c r="Q323">
        <v>60077.511900000012</v>
      </c>
      <c r="R323">
        <v>60077.511900000012</v>
      </c>
      <c r="S323" s="16" t="s">
        <v>6220</v>
      </c>
      <c r="T323" s="16" t="s">
        <v>6236</v>
      </c>
      <c r="U323">
        <v>2021</v>
      </c>
    </row>
    <row r="324" spans="1:21" x14ac:dyDescent="0.35">
      <c r="A324" s="16" t="s">
        <v>807</v>
      </c>
      <c r="B324">
        <v>178706576</v>
      </c>
      <c r="C324">
        <v>55</v>
      </c>
      <c r="D324" s="1">
        <v>24617.25</v>
      </c>
      <c r="E324" s="16" t="s">
        <v>741</v>
      </c>
      <c r="F324" s="16" t="s">
        <v>232</v>
      </c>
      <c r="G324" s="16" t="s">
        <v>13</v>
      </c>
      <c r="H324">
        <v>130151.8406</v>
      </c>
      <c r="I324">
        <v>36442.515399999997</v>
      </c>
      <c r="J324" s="16" t="s">
        <v>808</v>
      </c>
      <c r="K324" s="16" t="s">
        <v>6135</v>
      </c>
      <c r="L324">
        <v>2293632775</v>
      </c>
      <c r="M324">
        <v>1459530801</v>
      </c>
      <c r="N324" s="16" t="s">
        <v>6192</v>
      </c>
      <c r="O324" s="16" t="s">
        <v>6188</v>
      </c>
      <c r="P324" s="1">
        <v>44245</v>
      </c>
      <c r="Q324">
        <v>93709.325199999992</v>
      </c>
      <c r="R324">
        <v>93709.325199999992</v>
      </c>
      <c r="S324" s="16" t="s">
        <v>6218</v>
      </c>
      <c r="T324" s="16" t="s">
        <v>6239</v>
      </c>
      <c r="U324">
        <v>2021</v>
      </c>
    </row>
    <row r="325" spans="1:21" x14ac:dyDescent="0.35">
      <c r="A325" s="16" t="s">
        <v>809</v>
      </c>
      <c r="B325">
        <v>22623932</v>
      </c>
      <c r="C325">
        <v>76</v>
      </c>
      <c r="D325" s="1">
        <v>16947</v>
      </c>
      <c r="E325" s="16" t="s">
        <v>741</v>
      </c>
      <c r="F325" s="16" t="s">
        <v>810</v>
      </c>
      <c r="G325" s="16" t="s">
        <v>13</v>
      </c>
      <c r="H325">
        <v>285189.07150000002</v>
      </c>
      <c r="I325">
        <v>138691.9485</v>
      </c>
      <c r="J325" s="16" t="s">
        <v>811</v>
      </c>
      <c r="K325" s="16" t="s">
        <v>6127</v>
      </c>
      <c r="L325">
        <v>2077712832</v>
      </c>
      <c r="M325">
        <v>0</v>
      </c>
      <c r="N325" s="16" t="s">
        <v>6196</v>
      </c>
      <c r="O325" s="16" t="s">
        <v>6200</v>
      </c>
      <c r="P325" s="1">
        <v>44657</v>
      </c>
      <c r="Q325">
        <v>146497.12300000002</v>
      </c>
      <c r="R325">
        <v>146497.12300000002</v>
      </c>
      <c r="S325" s="16" t="s">
        <v>6220</v>
      </c>
      <c r="T325" s="16" t="s">
        <v>6241</v>
      </c>
      <c r="U325">
        <v>2022</v>
      </c>
    </row>
    <row r="326" spans="1:21" x14ac:dyDescent="0.35">
      <c r="A326" s="16" t="s">
        <v>812</v>
      </c>
      <c r="B326">
        <v>948267384</v>
      </c>
      <c r="C326">
        <v>39</v>
      </c>
      <c r="D326" s="1">
        <v>30461.25</v>
      </c>
      <c r="E326" s="16" t="s">
        <v>741</v>
      </c>
      <c r="F326" s="16" t="s">
        <v>81</v>
      </c>
      <c r="G326" s="16" t="s">
        <v>13</v>
      </c>
      <c r="H326">
        <v>474517.29119999998</v>
      </c>
      <c r="I326">
        <v>103981.18030000001</v>
      </c>
      <c r="J326" s="16" t="s">
        <v>813</v>
      </c>
      <c r="K326" s="16" t="s">
        <v>6135</v>
      </c>
      <c r="L326">
        <v>510046875</v>
      </c>
      <c r="M326">
        <v>0</v>
      </c>
      <c r="N326" s="16" t="s">
        <v>6187</v>
      </c>
      <c r="O326" s="16" t="s">
        <v>6191</v>
      </c>
      <c r="P326" s="1">
        <v>44660</v>
      </c>
      <c r="Q326">
        <v>370536.11089999997</v>
      </c>
      <c r="R326">
        <v>370536.11089999997</v>
      </c>
      <c r="S326" s="16" t="s">
        <v>6220</v>
      </c>
      <c r="T326" s="16" t="s">
        <v>6237</v>
      </c>
      <c r="U326">
        <v>2022</v>
      </c>
    </row>
    <row r="327" spans="1:21" x14ac:dyDescent="0.35">
      <c r="A327" s="16" t="s">
        <v>814</v>
      </c>
      <c r="B327">
        <v>576517360</v>
      </c>
      <c r="C327">
        <v>37</v>
      </c>
      <c r="D327" s="1">
        <v>31191.75</v>
      </c>
      <c r="E327" s="16" t="s">
        <v>741</v>
      </c>
      <c r="F327" s="16" t="s">
        <v>112</v>
      </c>
      <c r="G327" s="16" t="s">
        <v>13</v>
      </c>
      <c r="H327">
        <v>296574.40059999999</v>
      </c>
      <c r="I327">
        <v>128009.78780000001</v>
      </c>
      <c r="J327" s="16" t="s">
        <v>815</v>
      </c>
      <c r="K327" s="16" t="s">
        <v>6135</v>
      </c>
      <c r="L327">
        <v>609702912</v>
      </c>
      <c r="M327">
        <v>0</v>
      </c>
      <c r="N327" s="16" t="s">
        <v>6198</v>
      </c>
      <c r="O327" s="16" t="s">
        <v>6191</v>
      </c>
      <c r="P327" s="1">
        <v>44391</v>
      </c>
      <c r="Q327">
        <v>168564.6128</v>
      </c>
      <c r="R327">
        <v>168564.6128</v>
      </c>
      <c r="S327" s="16" t="s">
        <v>6223</v>
      </c>
      <c r="T327" s="16" t="s">
        <v>6237</v>
      </c>
      <c r="U327">
        <v>2021</v>
      </c>
    </row>
    <row r="328" spans="1:21" x14ac:dyDescent="0.35">
      <c r="A328" s="16" t="s">
        <v>816</v>
      </c>
      <c r="B328">
        <v>144336359</v>
      </c>
      <c r="C328">
        <v>62</v>
      </c>
      <c r="D328" s="1">
        <v>22060.5</v>
      </c>
      <c r="E328" s="16" t="s">
        <v>741</v>
      </c>
      <c r="F328" s="16" t="s">
        <v>229</v>
      </c>
      <c r="G328" s="16" t="s">
        <v>13</v>
      </c>
      <c r="H328">
        <v>503726.77519999997</v>
      </c>
      <c r="I328">
        <v>218434.24710000001</v>
      </c>
      <c r="J328" s="16" t="s">
        <v>817</v>
      </c>
      <c r="K328" s="16" t="s">
        <v>6127</v>
      </c>
      <c r="L328">
        <v>2246407533</v>
      </c>
      <c r="M328">
        <v>0</v>
      </c>
      <c r="N328" s="16" t="s">
        <v>6189</v>
      </c>
      <c r="O328" s="16" t="s">
        <v>6194</v>
      </c>
      <c r="P328" s="1">
        <v>44256</v>
      </c>
      <c r="Q328">
        <v>285292.5281</v>
      </c>
      <c r="R328">
        <v>285292.5281</v>
      </c>
      <c r="S328" s="16" t="s">
        <v>6219</v>
      </c>
      <c r="T328" s="16" t="s">
        <v>6240</v>
      </c>
      <c r="U328">
        <v>2021</v>
      </c>
    </row>
    <row r="329" spans="1:21" x14ac:dyDescent="0.35">
      <c r="A329" s="16" t="s">
        <v>818</v>
      </c>
      <c r="B329">
        <v>301533948</v>
      </c>
      <c r="C329">
        <v>57</v>
      </c>
      <c r="D329" s="1">
        <v>23886.75</v>
      </c>
      <c r="E329" s="16" t="s">
        <v>741</v>
      </c>
      <c r="F329" s="16" t="s">
        <v>163</v>
      </c>
      <c r="G329" s="16" t="s">
        <v>13</v>
      </c>
      <c r="H329">
        <v>260544.94519999999</v>
      </c>
      <c r="I329">
        <v>248111.92319999999</v>
      </c>
      <c r="J329" s="16" t="s">
        <v>819</v>
      </c>
      <c r="K329" s="16" t="s">
        <v>6135</v>
      </c>
      <c r="L329">
        <v>3178953364</v>
      </c>
      <c r="M329">
        <v>0</v>
      </c>
      <c r="N329" s="16" t="s">
        <v>6187</v>
      </c>
      <c r="O329" s="16" t="s">
        <v>6200</v>
      </c>
      <c r="P329" s="1">
        <v>44669</v>
      </c>
      <c r="Q329">
        <v>12433.021999999997</v>
      </c>
      <c r="R329">
        <v>12433.021999999997</v>
      </c>
      <c r="S329" s="16" t="s">
        <v>6220</v>
      </c>
      <c r="T329" s="16" t="s">
        <v>6239</v>
      </c>
      <c r="U329">
        <v>2022</v>
      </c>
    </row>
    <row r="330" spans="1:21" x14ac:dyDescent="0.35">
      <c r="A330" s="16" t="s">
        <v>820</v>
      </c>
      <c r="B330">
        <v>894379240</v>
      </c>
      <c r="C330">
        <v>71</v>
      </c>
      <c r="D330" s="1">
        <v>18773.25</v>
      </c>
      <c r="E330" s="16" t="s">
        <v>741</v>
      </c>
      <c r="F330" s="16" t="s">
        <v>48</v>
      </c>
      <c r="G330" s="16" t="s">
        <v>13</v>
      </c>
      <c r="H330">
        <v>418166.68190000003</v>
      </c>
      <c r="I330">
        <v>127576.2758</v>
      </c>
      <c r="J330" s="16" t="s">
        <v>821</v>
      </c>
      <c r="K330" s="16" t="s">
        <v>6127</v>
      </c>
      <c r="L330">
        <v>414234183</v>
      </c>
      <c r="M330">
        <v>0</v>
      </c>
      <c r="N330" s="16" t="s">
        <v>6198</v>
      </c>
      <c r="O330" s="16" t="s">
        <v>6201</v>
      </c>
      <c r="P330" s="1">
        <v>44457</v>
      </c>
      <c r="Q330">
        <v>290590.40610000002</v>
      </c>
      <c r="R330">
        <v>290590.40610000002</v>
      </c>
      <c r="S330" s="16" t="s">
        <v>6225</v>
      </c>
      <c r="T330" s="16" t="s">
        <v>6241</v>
      </c>
      <c r="U330">
        <v>2021</v>
      </c>
    </row>
    <row r="331" spans="1:21" x14ac:dyDescent="0.35">
      <c r="A331" s="16" t="s">
        <v>822</v>
      </c>
      <c r="B331">
        <v>169459563</v>
      </c>
      <c r="C331">
        <v>67</v>
      </c>
      <c r="D331" s="1">
        <v>20234.25</v>
      </c>
      <c r="E331" s="16" t="s">
        <v>741</v>
      </c>
      <c r="F331" s="16" t="s">
        <v>398</v>
      </c>
      <c r="G331" s="16" t="s">
        <v>13</v>
      </c>
      <c r="H331">
        <v>869859.48080000002</v>
      </c>
      <c r="I331">
        <v>155564.5471</v>
      </c>
      <c r="J331" s="16" t="s">
        <v>823</v>
      </c>
      <c r="K331" s="16" t="s">
        <v>6135</v>
      </c>
      <c r="L331">
        <v>844638704</v>
      </c>
      <c r="M331">
        <v>0</v>
      </c>
      <c r="N331" s="16" t="s">
        <v>6195</v>
      </c>
      <c r="O331" s="16" t="s">
        <v>6190</v>
      </c>
      <c r="P331" s="1">
        <v>44229</v>
      </c>
      <c r="Q331">
        <v>714294.93370000005</v>
      </c>
      <c r="R331">
        <v>714294.93370000005</v>
      </c>
      <c r="S331" s="16" t="s">
        <v>6218</v>
      </c>
      <c r="T331" s="16" t="s">
        <v>6240</v>
      </c>
      <c r="U331">
        <v>2021</v>
      </c>
    </row>
    <row r="332" spans="1:21" x14ac:dyDescent="0.35">
      <c r="A332" s="16" t="s">
        <v>824</v>
      </c>
      <c r="B332">
        <v>252358075</v>
      </c>
      <c r="C332">
        <v>81</v>
      </c>
      <c r="D332" s="1">
        <v>15120.75</v>
      </c>
      <c r="E332" s="16" t="s">
        <v>741</v>
      </c>
      <c r="F332" s="16" t="s">
        <v>825</v>
      </c>
      <c r="G332" s="16" t="s">
        <v>13</v>
      </c>
      <c r="H332">
        <v>575717.5</v>
      </c>
      <c r="I332">
        <v>277726.12199999997</v>
      </c>
      <c r="J332" s="16" t="s">
        <v>826</v>
      </c>
      <c r="K332" s="16" t="s">
        <v>6129</v>
      </c>
      <c r="L332">
        <v>16954275</v>
      </c>
      <c r="M332">
        <v>0</v>
      </c>
      <c r="N332" s="16" t="s">
        <v>6196</v>
      </c>
      <c r="O332" s="16" t="s">
        <v>6199</v>
      </c>
      <c r="P332" s="1">
        <v>44488</v>
      </c>
      <c r="Q332">
        <v>297991.37800000003</v>
      </c>
      <c r="R332">
        <v>297991.37800000003</v>
      </c>
      <c r="S332" s="16" t="s">
        <v>6226</v>
      </c>
      <c r="T332" s="16" t="s">
        <v>6241</v>
      </c>
      <c r="U332">
        <v>2021</v>
      </c>
    </row>
    <row r="333" spans="1:21" x14ac:dyDescent="0.35">
      <c r="A333" s="16" t="s">
        <v>827</v>
      </c>
      <c r="B333">
        <v>97698731</v>
      </c>
      <c r="C333">
        <v>50</v>
      </c>
      <c r="D333" s="1">
        <v>26443.5</v>
      </c>
      <c r="E333" s="16" t="s">
        <v>741</v>
      </c>
      <c r="F333" s="16" t="s">
        <v>183</v>
      </c>
      <c r="G333" s="16" t="s">
        <v>13</v>
      </c>
      <c r="H333">
        <v>86942.183399999994</v>
      </c>
      <c r="I333">
        <v>36464.5746</v>
      </c>
      <c r="J333" s="16" t="s">
        <v>828</v>
      </c>
      <c r="K333" s="16" t="s">
        <v>6135</v>
      </c>
      <c r="L333">
        <v>1137294444</v>
      </c>
      <c r="M333">
        <v>0</v>
      </c>
      <c r="N333" s="16" t="s">
        <v>6198</v>
      </c>
      <c r="O333" s="16" t="s">
        <v>6191</v>
      </c>
      <c r="P333" s="1">
        <v>44199</v>
      </c>
      <c r="Q333">
        <v>50477.608799999995</v>
      </c>
      <c r="R333">
        <v>50477.608799999995</v>
      </c>
      <c r="S333" s="16" t="s">
        <v>6217</v>
      </c>
      <c r="T333" s="16" t="s">
        <v>6239</v>
      </c>
      <c r="U333">
        <v>2021</v>
      </c>
    </row>
    <row r="334" spans="1:21" x14ac:dyDescent="0.35">
      <c r="A334" s="16" t="s">
        <v>829</v>
      </c>
      <c r="B334">
        <v>506875531</v>
      </c>
      <c r="C334">
        <v>38</v>
      </c>
      <c r="D334" s="1">
        <v>30826.5</v>
      </c>
      <c r="E334" s="16" t="s">
        <v>741</v>
      </c>
      <c r="F334" s="16" t="s">
        <v>424</v>
      </c>
      <c r="G334" s="16" t="s">
        <v>13</v>
      </c>
      <c r="H334">
        <v>144974.24179999999</v>
      </c>
      <c r="I334">
        <v>37512.085099999997</v>
      </c>
      <c r="J334" s="16" t="s">
        <v>830</v>
      </c>
      <c r="K334" s="16" t="s">
        <v>6129</v>
      </c>
      <c r="L334">
        <v>1693688832</v>
      </c>
      <c r="M334">
        <v>0</v>
      </c>
      <c r="N334" s="16" t="s">
        <v>6198</v>
      </c>
      <c r="O334" s="16" t="s">
        <v>6191</v>
      </c>
      <c r="P334" s="1">
        <v>44339</v>
      </c>
      <c r="Q334">
        <v>107462.15669999999</v>
      </c>
      <c r="R334">
        <v>107462.15669999999</v>
      </c>
      <c r="S334" s="16" t="s">
        <v>6221</v>
      </c>
      <c r="T334" s="16" t="s">
        <v>6237</v>
      </c>
      <c r="U334">
        <v>2021</v>
      </c>
    </row>
    <row r="335" spans="1:21" x14ac:dyDescent="0.35">
      <c r="A335" s="16" t="s">
        <v>831</v>
      </c>
      <c r="B335">
        <v>440841498</v>
      </c>
      <c r="C335">
        <v>71</v>
      </c>
      <c r="D335" s="1">
        <v>18773.25</v>
      </c>
      <c r="E335" s="16" t="s">
        <v>741</v>
      </c>
      <c r="F335" s="16" t="s">
        <v>444</v>
      </c>
      <c r="G335" s="16" t="s">
        <v>13</v>
      </c>
      <c r="H335">
        <v>756163.86120000004</v>
      </c>
      <c r="I335">
        <v>363493.99060000002</v>
      </c>
      <c r="J335" s="16" t="s">
        <v>832</v>
      </c>
      <c r="K335" s="16" t="s">
        <v>6131</v>
      </c>
      <c r="L335">
        <v>2898843108</v>
      </c>
      <c r="M335">
        <v>11214572</v>
      </c>
      <c r="N335" s="16" t="s">
        <v>6192</v>
      </c>
      <c r="O335" s="16" t="s">
        <v>6193</v>
      </c>
      <c r="P335" s="1">
        <v>44642</v>
      </c>
      <c r="Q335">
        <v>392669.87060000002</v>
      </c>
      <c r="R335">
        <v>392669.87060000002</v>
      </c>
      <c r="S335" s="16" t="s">
        <v>6219</v>
      </c>
      <c r="T335" s="16" t="s">
        <v>6241</v>
      </c>
      <c r="U335">
        <v>2022</v>
      </c>
    </row>
    <row r="336" spans="1:21" x14ac:dyDescent="0.35">
      <c r="A336" s="16" t="s">
        <v>833</v>
      </c>
      <c r="B336">
        <v>403244085</v>
      </c>
      <c r="C336">
        <v>59</v>
      </c>
      <c r="D336" s="1">
        <v>23156.25</v>
      </c>
      <c r="E336" s="16" t="s">
        <v>741</v>
      </c>
      <c r="F336" s="16" t="s">
        <v>51</v>
      </c>
      <c r="G336" s="16" t="s">
        <v>13</v>
      </c>
      <c r="H336">
        <v>156752.0877</v>
      </c>
      <c r="I336">
        <v>57451.118900000001</v>
      </c>
      <c r="J336" s="16" t="s">
        <v>834</v>
      </c>
      <c r="K336" s="16" t="s">
        <v>6140</v>
      </c>
      <c r="L336">
        <v>3669223131</v>
      </c>
      <c r="M336">
        <v>0</v>
      </c>
      <c r="N336" s="16" t="s">
        <v>6196</v>
      </c>
      <c r="O336" s="16" t="s">
        <v>6199</v>
      </c>
      <c r="P336" s="1">
        <v>44618</v>
      </c>
      <c r="Q336">
        <v>99300.968800000002</v>
      </c>
      <c r="R336">
        <v>99300.968800000002</v>
      </c>
      <c r="S336" s="16" t="s">
        <v>6218</v>
      </c>
      <c r="T336" s="16" t="s">
        <v>6239</v>
      </c>
      <c r="U336">
        <v>2022</v>
      </c>
    </row>
    <row r="337" spans="1:21" x14ac:dyDescent="0.35">
      <c r="A337" s="16" t="s">
        <v>835</v>
      </c>
      <c r="B337">
        <v>851201007</v>
      </c>
      <c r="C337">
        <v>74</v>
      </c>
      <c r="D337" s="1">
        <v>17677.5</v>
      </c>
      <c r="E337" s="16" t="s">
        <v>741</v>
      </c>
      <c r="F337" s="16" t="s">
        <v>25</v>
      </c>
      <c r="G337" s="16" t="s">
        <v>13</v>
      </c>
      <c r="H337">
        <v>475504.32929999998</v>
      </c>
      <c r="I337">
        <v>279596.54560000001</v>
      </c>
      <c r="J337" s="16" t="s">
        <v>836</v>
      </c>
      <c r="K337" s="16" t="s">
        <v>6135</v>
      </c>
      <c r="L337">
        <v>1461740544</v>
      </c>
      <c r="M337">
        <v>0</v>
      </c>
      <c r="N337" s="16" t="s">
        <v>6187</v>
      </c>
      <c r="O337" s="16" t="s">
        <v>6188</v>
      </c>
      <c r="P337" s="1">
        <v>44374</v>
      </c>
      <c r="Q337">
        <v>195907.78369999997</v>
      </c>
      <c r="R337">
        <v>195907.78369999997</v>
      </c>
      <c r="S337" s="16" t="s">
        <v>6222</v>
      </c>
      <c r="T337" s="16" t="s">
        <v>6241</v>
      </c>
      <c r="U337">
        <v>2021</v>
      </c>
    </row>
    <row r="338" spans="1:21" x14ac:dyDescent="0.35">
      <c r="A338" s="16" t="s">
        <v>837</v>
      </c>
      <c r="B338">
        <v>132748811</v>
      </c>
      <c r="C338">
        <v>75</v>
      </c>
      <c r="D338" s="1">
        <v>17312.25</v>
      </c>
      <c r="E338" s="16" t="s">
        <v>741</v>
      </c>
      <c r="F338" s="16" t="s">
        <v>147</v>
      </c>
      <c r="G338" s="16" t="s">
        <v>13</v>
      </c>
      <c r="H338">
        <v>1284147.6587</v>
      </c>
      <c r="I338">
        <v>786017.82270000002</v>
      </c>
      <c r="J338" s="16" t="s">
        <v>838</v>
      </c>
      <c r="K338" s="16" t="s">
        <v>6131</v>
      </c>
      <c r="L338">
        <v>253693568</v>
      </c>
      <c r="M338">
        <v>0</v>
      </c>
      <c r="N338" s="16" t="s">
        <v>6198</v>
      </c>
      <c r="O338" s="16" t="s">
        <v>6201</v>
      </c>
      <c r="P338" s="1">
        <v>44561</v>
      </c>
      <c r="Q338">
        <v>498129.83600000001</v>
      </c>
      <c r="R338">
        <v>498129.83600000001</v>
      </c>
      <c r="S338" s="16" t="s">
        <v>6228</v>
      </c>
      <c r="T338" s="16" t="s">
        <v>6241</v>
      </c>
      <c r="U338">
        <v>2021</v>
      </c>
    </row>
    <row r="339" spans="1:21" x14ac:dyDescent="0.35">
      <c r="A339" s="16" t="s">
        <v>839</v>
      </c>
      <c r="B339">
        <v>73737578</v>
      </c>
      <c r="C339">
        <v>81</v>
      </c>
      <c r="D339" s="1">
        <v>15120.75</v>
      </c>
      <c r="E339" s="16" t="s">
        <v>741</v>
      </c>
      <c r="F339" s="16" t="s">
        <v>840</v>
      </c>
      <c r="G339" s="16" t="s">
        <v>13</v>
      </c>
      <c r="H339">
        <v>859187.78579999995</v>
      </c>
      <c r="I339">
        <v>298167.2867</v>
      </c>
      <c r="J339" s="16" t="s">
        <v>841</v>
      </c>
      <c r="K339" s="16" t="s">
        <v>6129</v>
      </c>
      <c r="L339">
        <v>1311219894</v>
      </c>
      <c r="M339">
        <v>0</v>
      </c>
      <c r="N339" s="16" t="s">
        <v>6189</v>
      </c>
      <c r="O339" s="16" t="s">
        <v>6194</v>
      </c>
      <c r="P339" s="1">
        <v>44400</v>
      </c>
      <c r="Q339">
        <v>561020.4990999999</v>
      </c>
      <c r="R339">
        <v>561020.4990999999</v>
      </c>
      <c r="S339" s="16" t="s">
        <v>6223</v>
      </c>
      <c r="T339" s="16" t="s">
        <v>6241</v>
      </c>
      <c r="U339">
        <v>2021</v>
      </c>
    </row>
    <row r="340" spans="1:21" x14ac:dyDescent="0.35">
      <c r="A340" s="16" t="s">
        <v>842</v>
      </c>
      <c r="B340">
        <v>646777420</v>
      </c>
      <c r="C340">
        <v>81</v>
      </c>
      <c r="D340" s="1">
        <v>15120.75</v>
      </c>
      <c r="E340" s="16" t="s">
        <v>741</v>
      </c>
      <c r="F340" s="16" t="s">
        <v>130</v>
      </c>
      <c r="G340" s="16" t="s">
        <v>13</v>
      </c>
      <c r="H340">
        <v>822927.44689999998</v>
      </c>
      <c r="I340">
        <v>249132.11180000001</v>
      </c>
      <c r="J340" s="16" t="s">
        <v>843</v>
      </c>
      <c r="K340" s="16" t="s">
        <v>6129</v>
      </c>
      <c r="L340">
        <v>1098431928</v>
      </c>
      <c r="M340">
        <v>0</v>
      </c>
      <c r="N340" s="16" t="s">
        <v>6195</v>
      </c>
      <c r="O340" s="16" t="s">
        <v>6191</v>
      </c>
      <c r="P340" s="1">
        <v>44495</v>
      </c>
      <c r="Q340">
        <v>573795.33510000003</v>
      </c>
      <c r="R340">
        <v>573795.33510000003</v>
      </c>
      <c r="S340" s="16" t="s">
        <v>6226</v>
      </c>
      <c r="T340" s="16" t="s">
        <v>6241</v>
      </c>
      <c r="U340">
        <v>2021</v>
      </c>
    </row>
    <row r="341" spans="1:21" x14ac:dyDescent="0.35">
      <c r="A341" s="16" t="s">
        <v>844</v>
      </c>
      <c r="B341">
        <v>204639853</v>
      </c>
      <c r="C341">
        <v>59</v>
      </c>
      <c r="D341" s="1">
        <v>23156.25</v>
      </c>
      <c r="E341" s="16" t="s">
        <v>741</v>
      </c>
      <c r="F341" s="16" t="s">
        <v>150</v>
      </c>
      <c r="G341" s="16" t="s">
        <v>13</v>
      </c>
      <c r="H341">
        <v>334449.40159999998</v>
      </c>
      <c r="I341">
        <v>0</v>
      </c>
      <c r="J341" s="16" t="s">
        <v>845</v>
      </c>
      <c r="K341" s="16" t="s">
        <v>6129</v>
      </c>
      <c r="L341">
        <v>2076388125</v>
      </c>
      <c r="M341">
        <v>0</v>
      </c>
      <c r="N341" s="16" t="s">
        <v>6195</v>
      </c>
      <c r="O341" s="16" t="s">
        <v>6190</v>
      </c>
      <c r="P341" s="1">
        <v>44585</v>
      </c>
      <c r="Q341">
        <v>334449.40159999998</v>
      </c>
      <c r="R341">
        <v>334449.40159999998</v>
      </c>
      <c r="S341" s="16" t="s">
        <v>6217</v>
      </c>
      <c r="T341" s="16" t="s">
        <v>6239</v>
      </c>
      <c r="U341">
        <v>2022</v>
      </c>
    </row>
    <row r="342" spans="1:21" x14ac:dyDescent="0.35">
      <c r="A342" s="16" t="s">
        <v>846</v>
      </c>
      <c r="B342">
        <v>928702324</v>
      </c>
      <c r="C342">
        <v>19</v>
      </c>
      <c r="D342" s="1">
        <v>37766.25</v>
      </c>
      <c r="E342" s="16" t="s">
        <v>741</v>
      </c>
      <c r="F342" s="16" t="s">
        <v>847</v>
      </c>
      <c r="G342" s="16" t="s">
        <v>13</v>
      </c>
      <c r="H342">
        <v>133990.3878</v>
      </c>
      <c r="I342">
        <v>32637.6587</v>
      </c>
      <c r="J342" s="16" t="s">
        <v>848</v>
      </c>
      <c r="K342" s="16" t="s">
        <v>6133</v>
      </c>
      <c r="L342">
        <v>910583892</v>
      </c>
      <c r="M342">
        <v>0</v>
      </c>
      <c r="N342" s="16" t="s">
        <v>6187</v>
      </c>
      <c r="O342" s="16" t="s">
        <v>6188</v>
      </c>
      <c r="P342" s="1">
        <v>44269</v>
      </c>
      <c r="Q342">
        <v>101352.7291</v>
      </c>
      <c r="R342">
        <v>101352.7291</v>
      </c>
      <c r="S342" s="16" t="s">
        <v>6219</v>
      </c>
      <c r="T342" s="16" t="s">
        <v>6242</v>
      </c>
      <c r="U342">
        <v>2021</v>
      </c>
    </row>
    <row r="343" spans="1:21" x14ac:dyDescent="0.35">
      <c r="A343" s="16" t="s">
        <v>849</v>
      </c>
      <c r="B343">
        <v>122621145</v>
      </c>
      <c r="C343">
        <v>30</v>
      </c>
      <c r="D343" s="1">
        <v>33748.5</v>
      </c>
      <c r="E343" s="16" t="s">
        <v>741</v>
      </c>
      <c r="F343" s="16" t="s">
        <v>54</v>
      </c>
      <c r="G343" s="16" t="s">
        <v>13</v>
      </c>
      <c r="H343">
        <v>19577.679899999999</v>
      </c>
      <c r="I343">
        <v>3719.7592</v>
      </c>
      <c r="J343" s="16" t="s">
        <v>850</v>
      </c>
      <c r="K343" s="16" t="s">
        <v>6135</v>
      </c>
      <c r="L343">
        <v>25301088</v>
      </c>
      <c r="M343">
        <v>0</v>
      </c>
      <c r="N343" s="16" t="s">
        <v>6195</v>
      </c>
      <c r="O343" s="16" t="s">
        <v>6190</v>
      </c>
      <c r="P343" s="1">
        <v>44593</v>
      </c>
      <c r="Q343">
        <v>15857.920699999999</v>
      </c>
      <c r="R343">
        <v>15857.920699999999</v>
      </c>
      <c r="S343" s="16" t="s">
        <v>6218</v>
      </c>
      <c r="T343" s="16" t="s">
        <v>6237</v>
      </c>
      <c r="U343">
        <v>2022</v>
      </c>
    </row>
    <row r="344" spans="1:21" x14ac:dyDescent="0.35">
      <c r="A344" s="16" t="s">
        <v>851</v>
      </c>
      <c r="B344">
        <v>78082765</v>
      </c>
      <c r="C344">
        <v>78</v>
      </c>
      <c r="D344" s="1">
        <v>16216.5</v>
      </c>
      <c r="E344" s="16" t="s">
        <v>741</v>
      </c>
      <c r="F344" s="16" t="s">
        <v>178</v>
      </c>
      <c r="G344" s="16" t="s">
        <v>13</v>
      </c>
      <c r="H344">
        <v>192069.95610000001</v>
      </c>
      <c r="I344">
        <v>55476.950100000002</v>
      </c>
      <c r="J344" s="16" t="s">
        <v>852</v>
      </c>
      <c r="K344" s="16" t="s">
        <v>6135</v>
      </c>
      <c r="L344">
        <v>1579694733</v>
      </c>
      <c r="M344">
        <v>0</v>
      </c>
      <c r="N344" s="16" t="s">
        <v>6187</v>
      </c>
      <c r="O344" s="16" t="s">
        <v>6188</v>
      </c>
      <c r="P344" s="1">
        <v>44403</v>
      </c>
      <c r="Q344">
        <v>136593.00599999999</v>
      </c>
      <c r="R344">
        <v>136593.00599999999</v>
      </c>
      <c r="S344" s="16" t="s">
        <v>6223</v>
      </c>
      <c r="T344" s="16" t="s">
        <v>6241</v>
      </c>
      <c r="U344">
        <v>2021</v>
      </c>
    </row>
    <row r="345" spans="1:21" x14ac:dyDescent="0.35">
      <c r="A345" s="16" t="s">
        <v>853</v>
      </c>
      <c r="B345">
        <v>170783195</v>
      </c>
      <c r="C345">
        <v>25</v>
      </c>
      <c r="D345" s="1">
        <v>35574.75</v>
      </c>
      <c r="E345" s="16" t="s">
        <v>741</v>
      </c>
      <c r="F345" s="16" t="s">
        <v>189</v>
      </c>
      <c r="G345" s="16" t="s">
        <v>13</v>
      </c>
      <c r="H345">
        <v>2379512.821</v>
      </c>
      <c r="I345">
        <v>259385.06169999999</v>
      </c>
      <c r="J345" s="16" t="s">
        <v>854</v>
      </c>
      <c r="K345" s="16" t="s">
        <v>6140</v>
      </c>
      <c r="L345">
        <v>3192059145</v>
      </c>
      <c r="M345">
        <v>0</v>
      </c>
      <c r="N345" s="16" t="s">
        <v>6198</v>
      </c>
      <c r="O345" s="16" t="s">
        <v>6191</v>
      </c>
      <c r="P345" s="1">
        <v>44322</v>
      </c>
      <c r="Q345">
        <v>2120127.7593</v>
      </c>
      <c r="R345">
        <v>2120127.7593</v>
      </c>
      <c r="S345" s="16" t="s">
        <v>6221</v>
      </c>
      <c r="T345" s="16" t="s">
        <v>6236</v>
      </c>
      <c r="U345">
        <v>2021</v>
      </c>
    </row>
    <row r="346" spans="1:21" x14ac:dyDescent="0.35">
      <c r="A346" s="16" t="s">
        <v>855</v>
      </c>
      <c r="B346">
        <v>231990058</v>
      </c>
      <c r="C346">
        <v>23</v>
      </c>
      <c r="D346" s="1">
        <v>36305.25</v>
      </c>
      <c r="E346" s="16" t="s">
        <v>741</v>
      </c>
      <c r="F346" s="16" t="s">
        <v>223</v>
      </c>
      <c r="G346" s="16" t="s">
        <v>13</v>
      </c>
      <c r="H346">
        <v>211383.9639</v>
      </c>
      <c r="I346">
        <v>71354.189899999998</v>
      </c>
      <c r="J346" s="16" t="s">
        <v>856</v>
      </c>
      <c r="K346" s="16" t="s">
        <v>6135</v>
      </c>
      <c r="L346">
        <v>465532125</v>
      </c>
      <c r="M346">
        <v>818243624</v>
      </c>
      <c r="N346" s="16" t="s">
        <v>6192</v>
      </c>
      <c r="O346" s="16" t="s">
        <v>6193</v>
      </c>
      <c r="P346" s="1">
        <v>44397</v>
      </c>
      <c r="Q346">
        <v>140029.774</v>
      </c>
      <c r="R346">
        <v>140029.774</v>
      </c>
      <c r="S346" s="16" t="s">
        <v>6223</v>
      </c>
      <c r="T346" s="16" t="s">
        <v>6236</v>
      </c>
      <c r="U346">
        <v>2021</v>
      </c>
    </row>
    <row r="347" spans="1:21" x14ac:dyDescent="0.35">
      <c r="A347" s="16" t="s">
        <v>857</v>
      </c>
      <c r="B347">
        <v>461991682</v>
      </c>
      <c r="C347">
        <v>30</v>
      </c>
      <c r="D347" s="1">
        <v>33748.5</v>
      </c>
      <c r="E347" s="16" t="s">
        <v>741</v>
      </c>
      <c r="F347" s="16" t="s">
        <v>668</v>
      </c>
      <c r="G347" s="16" t="s">
        <v>13</v>
      </c>
      <c r="H347">
        <v>227890.45439999999</v>
      </c>
      <c r="I347">
        <v>240098.87160000001</v>
      </c>
      <c r="J347" s="16" t="s">
        <v>858</v>
      </c>
      <c r="K347" s="16" t="s">
        <v>6127</v>
      </c>
      <c r="L347">
        <v>2499628635</v>
      </c>
      <c r="M347">
        <v>0</v>
      </c>
      <c r="N347" s="16" t="s">
        <v>6189</v>
      </c>
      <c r="O347" s="16" t="s">
        <v>6194</v>
      </c>
      <c r="P347" s="1">
        <v>44653</v>
      </c>
      <c r="Q347">
        <v>-12208.417200000025</v>
      </c>
      <c r="R347">
        <v>-12208.417200000025</v>
      </c>
      <c r="S347" s="16" t="s">
        <v>6220</v>
      </c>
      <c r="T347" s="16" t="s">
        <v>6237</v>
      </c>
      <c r="U347">
        <v>2022</v>
      </c>
    </row>
    <row r="348" spans="1:21" x14ac:dyDescent="0.35">
      <c r="A348" s="16" t="s">
        <v>859</v>
      </c>
      <c r="B348">
        <v>812442483</v>
      </c>
      <c r="C348">
        <v>23</v>
      </c>
      <c r="D348" s="1">
        <v>36305.25</v>
      </c>
      <c r="E348" s="16" t="s">
        <v>741</v>
      </c>
      <c r="F348" s="16" t="s">
        <v>42</v>
      </c>
      <c r="G348" s="16" t="s">
        <v>13</v>
      </c>
      <c r="H348">
        <v>2937041.9703000002</v>
      </c>
      <c r="I348">
        <v>1661769.8336</v>
      </c>
      <c r="J348" s="16" t="s">
        <v>860</v>
      </c>
      <c r="K348" s="16" t="s">
        <v>6131</v>
      </c>
      <c r="L348">
        <v>50428602</v>
      </c>
      <c r="M348">
        <v>833551236</v>
      </c>
      <c r="N348" s="16" t="s">
        <v>6192</v>
      </c>
      <c r="O348" s="16" t="s">
        <v>6193</v>
      </c>
      <c r="P348" s="1">
        <v>44501</v>
      </c>
      <c r="Q348">
        <v>1275272.1367000001</v>
      </c>
      <c r="R348">
        <v>1300777.5794340002</v>
      </c>
      <c r="S348" s="16" t="s">
        <v>6227</v>
      </c>
      <c r="T348" s="16" t="s">
        <v>6236</v>
      </c>
      <c r="U348">
        <v>2021</v>
      </c>
    </row>
    <row r="349" spans="1:21" x14ac:dyDescent="0.35">
      <c r="A349" s="16" t="s">
        <v>861</v>
      </c>
      <c r="B349">
        <v>757646735</v>
      </c>
      <c r="C349">
        <v>58</v>
      </c>
      <c r="D349" s="1">
        <v>23521.5</v>
      </c>
      <c r="E349" s="16" t="s">
        <v>741</v>
      </c>
      <c r="F349" s="16" t="s">
        <v>593</v>
      </c>
      <c r="G349" s="16" t="s">
        <v>13</v>
      </c>
      <c r="H349">
        <v>106528.1311</v>
      </c>
      <c r="I349">
        <v>28706.527999999998</v>
      </c>
      <c r="J349" s="16" t="s">
        <v>862</v>
      </c>
      <c r="K349" s="16" t="s">
        <v>6135</v>
      </c>
      <c r="L349">
        <v>272925312</v>
      </c>
      <c r="M349">
        <v>0</v>
      </c>
      <c r="N349" s="16" t="s">
        <v>6187</v>
      </c>
      <c r="O349" s="16" t="s">
        <v>6188</v>
      </c>
      <c r="P349" s="1">
        <v>44459</v>
      </c>
      <c r="Q349">
        <v>77821.603100000008</v>
      </c>
      <c r="R349">
        <v>77821.603100000008</v>
      </c>
      <c r="S349" s="16" t="s">
        <v>6225</v>
      </c>
      <c r="T349" s="16" t="s">
        <v>6239</v>
      </c>
      <c r="U349">
        <v>2021</v>
      </c>
    </row>
    <row r="350" spans="1:21" x14ac:dyDescent="0.35">
      <c r="A350" s="16" t="s">
        <v>863</v>
      </c>
      <c r="B350">
        <v>262138687</v>
      </c>
      <c r="C350">
        <v>33</v>
      </c>
      <c r="D350" s="1">
        <v>32652.75</v>
      </c>
      <c r="E350" s="16" t="s">
        <v>741</v>
      </c>
      <c r="F350" s="16" t="s">
        <v>864</v>
      </c>
      <c r="G350" s="16" t="s">
        <v>13</v>
      </c>
      <c r="H350">
        <v>1818216.1562000001</v>
      </c>
      <c r="I350">
        <v>886562.19779999997</v>
      </c>
      <c r="J350" s="16" t="s">
        <v>865</v>
      </c>
      <c r="K350" s="16" t="s">
        <v>6133</v>
      </c>
      <c r="L350">
        <v>23413248</v>
      </c>
      <c r="M350">
        <v>0</v>
      </c>
      <c r="N350" s="16" t="s">
        <v>6195</v>
      </c>
      <c r="O350" s="16" t="s">
        <v>6191</v>
      </c>
      <c r="P350" s="1">
        <v>44201</v>
      </c>
      <c r="Q350">
        <v>931653.95840000012</v>
      </c>
      <c r="R350">
        <v>931653.95840000012</v>
      </c>
      <c r="S350" s="16" t="s">
        <v>6217</v>
      </c>
      <c r="T350" s="16" t="s">
        <v>6237</v>
      </c>
      <c r="U350">
        <v>2021</v>
      </c>
    </row>
    <row r="351" spans="1:21" x14ac:dyDescent="0.35">
      <c r="A351" s="16" t="s">
        <v>866</v>
      </c>
      <c r="B351">
        <v>547525888</v>
      </c>
      <c r="C351">
        <v>47</v>
      </c>
      <c r="D351" s="1">
        <v>27539.25</v>
      </c>
      <c r="E351" s="16" t="s">
        <v>741</v>
      </c>
      <c r="F351" s="16" t="s">
        <v>253</v>
      </c>
      <c r="G351" s="16" t="s">
        <v>13</v>
      </c>
      <c r="H351">
        <v>269460.70069999999</v>
      </c>
      <c r="I351">
        <v>121257.3153</v>
      </c>
      <c r="J351" s="16" t="s">
        <v>867</v>
      </c>
      <c r="K351" s="16" t="s">
        <v>6135</v>
      </c>
      <c r="L351">
        <v>82356126</v>
      </c>
      <c r="M351">
        <v>0</v>
      </c>
      <c r="N351" s="16" t="s">
        <v>6196</v>
      </c>
      <c r="O351" s="16" t="s">
        <v>6188</v>
      </c>
      <c r="P351" s="1">
        <v>44479</v>
      </c>
      <c r="Q351">
        <v>148203.38539999997</v>
      </c>
      <c r="R351">
        <v>148203.38539999997</v>
      </c>
      <c r="S351" s="16" t="s">
        <v>6226</v>
      </c>
      <c r="T351" s="16" t="s">
        <v>6238</v>
      </c>
      <c r="U351">
        <v>2021</v>
      </c>
    </row>
    <row r="352" spans="1:21" x14ac:dyDescent="0.35">
      <c r="A352" s="16" t="s">
        <v>868</v>
      </c>
      <c r="B352">
        <v>167654139</v>
      </c>
      <c r="C352">
        <v>26</v>
      </c>
      <c r="D352" s="1">
        <v>35209.5</v>
      </c>
      <c r="E352" s="16" t="s">
        <v>741</v>
      </c>
      <c r="F352" s="16" t="s">
        <v>489</v>
      </c>
      <c r="G352" s="16" t="s">
        <v>13</v>
      </c>
      <c r="H352">
        <v>21912.760300000002</v>
      </c>
      <c r="I352">
        <v>9501.2358999999997</v>
      </c>
      <c r="J352" s="16" t="s">
        <v>869</v>
      </c>
      <c r="K352" s="16" t="s">
        <v>6133</v>
      </c>
      <c r="L352">
        <v>24595008</v>
      </c>
      <c r="M352">
        <v>0</v>
      </c>
      <c r="N352" s="16" t="s">
        <v>6195</v>
      </c>
      <c r="O352" s="16" t="s">
        <v>6190</v>
      </c>
      <c r="P352" s="1">
        <v>44335</v>
      </c>
      <c r="Q352">
        <v>12411.524400000002</v>
      </c>
      <c r="R352">
        <v>12411.524400000002</v>
      </c>
      <c r="S352" s="16" t="s">
        <v>6221</v>
      </c>
      <c r="T352" s="16" t="s">
        <v>6236</v>
      </c>
      <c r="U352">
        <v>2021</v>
      </c>
    </row>
    <row r="353" spans="1:21" x14ac:dyDescent="0.35">
      <c r="A353" s="16" t="s">
        <v>870</v>
      </c>
      <c r="B353">
        <v>192928937</v>
      </c>
      <c r="C353">
        <v>63</v>
      </c>
      <c r="D353" s="1">
        <v>21695.25</v>
      </c>
      <c r="E353" s="16" t="s">
        <v>741</v>
      </c>
      <c r="F353" s="16" t="s">
        <v>451</v>
      </c>
      <c r="G353" s="16" t="s">
        <v>13</v>
      </c>
      <c r="H353">
        <v>499696.30119999999</v>
      </c>
      <c r="I353">
        <v>367776.47769999999</v>
      </c>
      <c r="J353" s="16" t="s">
        <v>871</v>
      </c>
      <c r="K353" s="16" t="s">
        <v>6135</v>
      </c>
      <c r="L353">
        <v>299285532</v>
      </c>
      <c r="M353">
        <v>0</v>
      </c>
      <c r="N353" s="16" t="s">
        <v>6187</v>
      </c>
      <c r="O353" s="16" t="s">
        <v>6188</v>
      </c>
      <c r="P353" s="1">
        <v>44270</v>
      </c>
      <c r="Q353">
        <v>131919.8235</v>
      </c>
      <c r="R353">
        <v>131919.8235</v>
      </c>
      <c r="S353" s="16" t="s">
        <v>6219</v>
      </c>
      <c r="T353" s="16" t="s">
        <v>6240</v>
      </c>
      <c r="U353">
        <v>2021</v>
      </c>
    </row>
    <row r="354" spans="1:21" x14ac:dyDescent="0.35">
      <c r="A354" s="16" t="s">
        <v>872</v>
      </c>
      <c r="B354">
        <v>502376688</v>
      </c>
      <c r="C354">
        <v>20</v>
      </c>
      <c r="D354" s="1">
        <v>37401</v>
      </c>
      <c r="E354" s="16" t="s">
        <v>741</v>
      </c>
      <c r="F354" s="16" t="s">
        <v>413</v>
      </c>
      <c r="G354" s="16" t="s">
        <v>13</v>
      </c>
      <c r="H354">
        <v>968531.37340000004</v>
      </c>
      <c r="I354">
        <v>357956.38860000001</v>
      </c>
      <c r="J354" s="16" t="s">
        <v>873</v>
      </c>
      <c r="K354" s="16" t="s">
        <v>6131</v>
      </c>
      <c r="L354">
        <v>3068856</v>
      </c>
      <c r="M354">
        <v>0</v>
      </c>
      <c r="N354" s="16" t="s">
        <v>6196</v>
      </c>
      <c r="O354" s="16" t="s">
        <v>6188</v>
      </c>
      <c r="P354" s="1">
        <v>44363</v>
      </c>
      <c r="Q354">
        <v>610574.98479999998</v>
      </c>
      <c r="R354">
        <v>622786.48449599999</v>
      </c>
      <c r="S354" s="16" t="s">
        <v>6222</v>
      </c>
      <c r="T354" s="16" t="s">
        <v>6236</v>
      </c>
      <c r="U354">
        <v>2021</v>
      </c>
    </row>
    <row r="355" spans="1:21" x14ac:dyDescent="0.35">
      <c r="A355" s="16" t="s">
        <v>874</v>
      </c>
      <c r="B355">
        <v>385409761</v>
      </c>
      <c r="C355">
        <v>54</v>
      </c>
      <c r="D355" s="1">
        <v>24982.5</v>
      </c>
      <c r="E355" s="16" t="s">
        <v>741</v>
      </c>
      <c r="F355" s="16" t="s">
        <v>588</v>
      </c>
      <c r="G355" s="16" t="s">
        <v>13</v>
      </c>
      <c r="H355">
        <v>194915.47839999999</v>
      </c>
      <c r="I355">
        <v>99759.150899999993</v>
      </c>
      <c r="J355" s="16" t="s">
        <v>875</v>
      </c>
      <c r="K355" s="16" t="s">
        <v>6133</v>
      </c>
      <c r="L355">
        <v>3554163712</v>
      </c>
      <c r="M355">
        <v>0</v>
      </c>
      <c r="N355" s="16" t="s">
        <v>6198</v>
      </c>
      <c r="O355" s="16" t="s">
        <v>6191</v>
      </c>
      <c r="P355" s="1">
        <v>44243</v>
      </c>
      <c r="Q355">
        <v>95156.327499999999</v>
      </c>
      <c r="R355">
        <v>95156.327499999999</v>
      </c>
      <c r="S355" s="16" t="s">
        <v>6218</v>
      </c>
      <c r="T355" s="16" t="s">
        <v>6239</v>
      </c>
      <c r="U355">
        <v>2021</v>
      </c>
    </row>
    <row r="356" spans="1:21" x14ac:dyDescent="0.35">
      <c r="A356" s="16" t="s">
        <v>876</v>
      </c>
      <c r="B356">
        <v>804813466</v>
      </c>
      <c r="C356">
        <v>56</v>
      </c>
      <c r="D356" s="1">
        <v>24252</v>
      </c>
      <c r="E356" s="16" t="s">
        <v>741</v>
      </c>
      <c r="F356" s="16" t="s">
        <v>847</v>
      </c>
      <c r="G356" s="16" t="s">
        <v>13</v>
      </c>
      <c r="H356">
        <v>665273.41350000002</v>
      </c>
      <c r="I356">
        <v>142584.27480000001</v>
      </c>
      <c r="J356" s="16" t="s">
        <v>877</v>
      </c>
      <c r="K356" s="16" t="s">
        <v>6133</v>
      </c>
      <c r="L356">
        <v>690362112</v>
      </c>
      <c r="M356">
        <v>0</v>
      </c>
      <c r="N356" s="16" t="s">
        <v>6187</v>
      </c>
      <c r="O356" s="16" t="s">
        <v>6200</v>
      </c>
      <c r="P356" s="1">
        <v>44387</v>
      </c>
      <c r="Q356">
        <v>522689.13870000001</v>
      </c>
      <c r="R356">
        <v>522689.13870000001</v>
      </c>
      <c r="S356" s="16" t="s">
        <v>6223</v>
      </c>
      <c r="T356" s="16" t="s">
        <v>6239</v>
      </c>
      <c r="U356">
        <v>2021</v>
      </c>
    </row>
    <row r="357" spans="1:21" x14ac:dyDescent="0.35">
      <c r="A357" s="16" t="s">
        <v>878</v>
      </c>
      <c r="B357">
        <v>715678008</v>
      </c>
      <c r="C357">
        <v>84</v>
      </c>
      <c r="D357" s="1">
        <v>14025</v>
      </c>
      <c r="E357" s="16" t="s">
        <v>741</v>
      </c>
      <c r="F357" s="16" t="s">
        <v>312</v>
      </c>
      <c r="G357" s="16" t="s">
        <v>13</v>
      </c>
      <c r="H357">
        <v>74747.863100000002</v>
      </c>
      <c r="I357">
        <v>39677.924500000001</v>
      </c>
      <c r="J357" s="16" t="s">
        <v>879</v>
      </c>
      <c r="K357" s="16" t="s">
        <v>6131</v>
      </c>
      <c r="L357">
        <v>332196915</v>
      </c>
      <c r="M357">
        <v>0</v>
      </c>
      <c r="N357" s="16" t="s">
        <v>6195</v>
      </c>
      <c r="O357" s="16" t="s">
        <v>6190</v>
      </c>
      <c r="P357" s="1">
        <v>44438</v>
      </c>
      <c r="Q357">
        <v>35069.938600000001</v>
      </c>
      <c r="R357">
        <v>35069.938600000001</v>
      </c>
      <c r="S357" s="16" t="s">
        <v>6224</v>
      </c>
      <c r="T357" s="16" t="s">
        <v>6241</v>
      </c>
      <c r="U357">
        <v>2021</v>
      </c>
    </row>
    <row r="358" spans="1:21" x14ac:dyDescent="0.35">
      <c r="A358" s="16" t="s">
        <v>880</v>
      </c>
      <c r="B358">
        <v>258712750</v>
      </c>
      <c r="C358">
        <v>22</v>
      </c>
      <c r="D358" s="1">
        <v>36670.5</v>
      </c>
      <c r="E358" s="16" t="s">
        <v>741</v>
      </c>
      <c r="F358" s="16" t="s">
        <v>282</v>
      </c>
      <c r="G358" s="16" t="s">
        <v>13</v>
      </c>
      <c r="H358">
        <v>0</v>
      </c>
      <c r="I358">
        <v>0</v>
      </c>
      <c r="J358" s="16" t="s">
        <v>881</v>
      </c>
      <c r="K358" s="16" t="s">
        <v>6135</v>
      </c>
      <c r="L358">
        <v>7842168</v>
      </c>
      <c r="M358">
        <v>0</v>
      </c>
      <c r="N358" s="16" t="s">
        <v>6196</v>
      </c>
      <c r="O358" s="16" t="s">
        <v>6188</v>
      </c>
      <c r="P358" s="1">
        <v>44477</v>
      </c>
      <c r="Q358">
        <v>0</v>
      </c>
      <c r="R358">
        <v>0</v>
      </c>
      <c r="S358" s="16" t="s">
        <v>6226</v>
      </c>
      <c r="T358" s="16" t="s">
        <v>6236</v>
      </c>
      <c r="U358">
        <v>2021</v>
      </c>
    </row>
    <row r="359" spans="1:21" x14ac:dyDescent="0.35">
      <c r="A359" s="16" t="s">
        <v>882</v>
      </c>
      <c r="B359">
        <v>872032299</v>
      </c>
      <c r="C359">
        <v>38</v>
      </c>
      <c r="D359" s="1">
        <v>30826.5</v>
      </c>
      <c r="E359" s="16" t="s">
        <v>741</v>
      </c>
      <c r="F359" s="16" t="s">
        <v>883</v>
      </c>
      <c r="G359" s="16" t="s">
        <v>13</v>
      </c>
      <c r="H359">
        <v>267320.98119999998</v>
      </c>
      <c r="I359">
        <v>132591.20670000001</v>
      </c>
      <c r="J359" s="16" t="s">
        <v>884</v>
      </c>
      <c r="K359" s="16" t="s">
        <v>6135</v>
      </c>
      <c r="L359">
        <v>1028071344</v>
      </c>
      <c r="M359">
        <v>0</v>
      </c>
      <c r="N359" s="16" t="s">
        <v>6189</v>
      </c>
      <c r="O359" s="16" t="s">
        <v>6194</v>
      </c>
      <c r="P359" s="1">
        <v>44276</v>
      </c>
      <c r="Q359">
        <v>134729.77449999997</v>
      </c>
      <c r="R359">
        <v>134729.77449999997</v>
      </c>
      <c r="S359" s="16" t="s">
        <v>6219</v>
      </c>
      <c r="T359" s="16" t="s">
        <v>6237</v>
      </c>
      <c r="U359">
        <v>2021</v>
      </c>
    </row>
    <row r="360" spans="1:21" x14ac:dyDescent="0.35">
      <c r="A360" s="16" t="s">
        <v>885</v>
      </c>
      <c r="B360">
        <v>729442003</v>
      </c>
      <c r="C360">
        <v>38</v>
      </c>
      <c r="D360" s="1">
        <v>30826.5</v>
      </c>
      <c r="E360" s="16" t="s">
        <v>741</v>
      </c>
      <c r="F360" s="16" t="s">
        <v>886</v>
      </c>
      <c r="G360" s="16" t="s">
        <v>13</v>
      </c>
      <c r="H360">
        <v>1034707.968</v>
      </c>
      <c r="I360">
        <v>177840.432</v>
      </c>
      <c r="J360" s="16" t="s">
        <v>887</v>
      </c>
      <c r="K360" s="16" t="s">
        <v>6129</v>
      </c>
      <c r="L360">
        <v>360060255</v>
      </c>
      <c r="M360">
        <v>0</v>
      </c>
      <c r="N360" s="16" t="s">
        <v>6187</v>
      </c>
      <c r="O360" s="16" t="s">
        <v>6188</v>
      </c>
      <c r="P360" s="1">
        <v>44351</v>
      </c>
      <c r="Q360">
        <v>856867.53599999996</v>
      </c>
      <c r="R360">
        <v>856867.53599999996</v>
      </c>
      <c r="S360" s="16" t="s">
        <v>6222</v>
      </c>
      <c r="T360" s="16" t="s">
        <v>6237</v>
      </c>
      <c r="U360">
        <v>2021</v>
      </c>
    </row>
    <row r="361" spans="1:21" x14ac:dyDescent="0.35">
      <c r="A361" s="16" t="s">
        <v>888</v>
      </c>
      <c r="B361">
        <v>449778041</v>
      </c>
      <c r="C361">
        <v>45</v>
      </c>
      <c r="D361" s="1">
        <v>28269.75</v>
      </c>
      <c r="E361" s="16" t="s">
        <v>741</v>
      </c>
      <c r="F361" s="16" t="s">
        <v>45</v>
      </c>
      <c r="G361" s="16" t="s">
        <v>13</v>
      </c>
      <c r="H361">
        <v>124384.22500000001</v>
      </c>
      <c r="I361">
        <v>40097.546199999997</v>
      </c>
      <c r="J361" s="16" t="s">
        <v>889</v>
      </c>
      <c r="K361" s="16" t="s">
        <v>6131</v>
      </c>
      <c r="L361">
        <v>332507877</v>
      </c>
      <c r="M361">
        <v>0</v>
      </c>
      <c r="N361" s="16" t="s">
        <v>6189</v>
      </c>
      <c r="O361" s="16" t="s">
        <v>6194</v>
      </c>
      <c r="P361" s="1">
        <v>44494</v>
      </c>
      <c r="Q361">
        <v>84286.678800000009</v>
      </c>
      <c r="R361">
        <v>84286.678800000009</v>
      </c>
      <c r="S361" s="16" t="s">
        <v>6226</v>
      </c>
      <c r="T361" s="16" t="s">
        <v>6238</v>
      </c>
      <c r="U361">
        <v>2021</v>
      </c>
    </row>
    <row r="362" spans="1:21" x14ac:dyDescent="0.35">
      <c r="A362" s="16" t="s">
        <v>890</v>
      </c>
      <c r="B362">
        <v>796218942</v>
      </c>
      <c r="C362">
        <v>82</v>
      </c>
      <c r="D362" s="1">
        <v>14755.5</v>
      </c>
      <c r="E362" s="16" t="s">
        <v>741</v>
      </c>
      <c r="F362" s="16" t="s">
        <v>320</v>
      </c>
      <c r="G362" s="16" t="s">
        <v>13</v>
      </c>
      <c r="H362">
        <v>298094.80739999999</v>
      </c>
      <c r="I362">
        <v>81402.8128</v>
      </c>
      <c r="J362" s="16" t="s">
        <v>891</v>
      </c>
      <c r="K362" s="16" t="s">
        <v>6129</v>
      </c>
      <c r="L362">
        <v>654313016</v>
      </c>
      <c r="M362">
        <v>0</v>
      </c>
      <c r="N362" s="16" t="s">
        <v>6196</v>
      </c>
      <c r="O362" s="16" t="s">
        <v>6200</v>
      </c>
      <c r="P362" s="1">
        <v>44639</v>
      </c>
      <c r="Q362">
        <v>216691.99459999998</v>
      </c>
      <c r="R362">
        <v>216691.99459999998</v>
      </c>
      <c r="S362" s="16" t="s">
        <v>6219</v>
      </c>
      <c r="T362" s="16" t="s">
        <v>6241</v>
      </c>
      <c r="U362">
        <v>2022</v>
      </c>
    </row>
    <row r="363" spans="1:21" x14ac:dyDescent="0.35">
      <c r="A363" s="16" t="s">
        <v>892</v>
      </c>
      <c r="B363">
        <v>900757172</v>
      </c>
      <c r="C363">
        <v>61</v>
      </c>
      <c r="D363" s="1">
        <v>22425.75</v>
      </c>
      <c r="E363" s="16" t="s">
        <v>741</v>
      </c>
      <c r="F363" s="16" t="s">
        <v>467</v>
      </c>
      <c r="G363" s="16" t="s">
        <v>13</v>
      </c>
      <c r="H363">
        <v>209516.45689999999</v>
      </c>
      <c r="I363">
        <v>248338.62390000001</v>
      </c>
      <c r="J363" s="16" t="s">
        <v>893</v>
      </c>
      <c r="K363" s="16" t="s">
        <v>6127</v>
      </c>
      <c r="L363">
        <v>514866408</v>
      </c>
      <c r="M363">
        <v>77234031</v>
      </c>
      <c r="N363" s="16" t="s">
        <v>6192</v>
      </c>
      <c r="O363" s="16" t="s">
        <v>6197</v>
      </c>
      <c r="P363" s="1">
        <v>44320</v>
      </c>
      <c r="Q363">
        <v>-38822.167000000016</v>
      </c>
      <c r="R363">
        <v>-38822.167000000016</v>
      </c>
      <c r="S363" s="16" t="s">
        <v>6221</v>
      </c>
      <c r="T363" s="16" t="s">
        <v>6240</v>
      </c>
      <c r="U363">
        <v>2021</v>
      </c>
    </row>
    <row r="364" spans="1:21" x14ac:dyDescent="0.35">
      <c r="A364" s="16" t="s">
        <v>894</v>
      </c>
      <c r="B364">
        <v>577319707</v>
      </c>
      <c r="C364">
        <v>39</v>
      </c>
      <c r="D364" s="1">
        <v>30461.25</v>
      </c>
      <c r="E364" s="16" t="s">
        <v>741</v>
      </c>
      <c r="F364" s="16" t="s">
        <v>641</v>
      </c>
      <c r="G364" s="16" t="s">
        <v>13</v>
      </c>
      <c r="H364">
        <v>303063.20150000002</v>
      </c>
      <c r="I364">
        <v>38965.268799999998</v>
      </c>
      <c r="J364" s="16" t="s">
        <v>895</v>
      </c>
      <c r="K364" s="16" t="s">
        <v>6135</v>
      </c>
      <c r="L364">
        <v>3456965512</v>
      </c>
      <c r="M364">
        <v>0</v>
      </c>
      <c r="N364" s="16" t="s">
        <v>6187</v>
      </c>
      <c r="O364" s="16" t="s">
        <v>6188</v>
      </c>
      <c r="P364" s="1">
        <v>44458</v>
      </c>
      <c r="Q364">
        <v>264097.9327</v>
      </c>
      <c r="R364">
        <v>264097.9327</v>
      </c>
      <c r="S364" s="16" t="s">
        <v>6225</v>
      </c>
      <c r="T364" s="16" t="s">
        <v>6237</v>
      </c>
      <c r="U364">
        <v>2021</v>
      </c>
    </row>
    <row r="365" spans="1:21" x14ac:dyDescent="0.35">
      <c r="A365" s="16" t="s">
        <v>896</v>
      </c>
      <c r="B365">
        <v>35553470</v>
      </c>
      <c r="C365">
        <v>73</v>
      </c>
      <c r="D365" s="1">
        <v>18042.75</v>
      </c>
      <c r="E365" s="16" t="s">
        <v>741</v>
      </c>
      <c r="F365" s="16" t="s">
        <v>285</v>
      </c>
      <c r="G365" s="16" t="s">
        <v>13</v>
      </c>
      <c r="H365">
        <v>289254.17499999999</v>
      </c>
      <c r="I365">
        <v>101007.5579</v>
      </c>
      <c r="J365" s="16" t="s">
        <v>897</v>
      </c>
      <c r="K365" s="16" t="s">
        <v>6133</v>
      </c>
      <c r="L365">
        <v>2369541383</v>
      </c>
      <c r="M365">
        <v>0</v>
      </c>
      <c r="N365" s="16" t="s">
        <v>6198</v>
      </c>
      <c r="O365" s="16" t="s">
        <v>6191</v>
      </c>
      <c r="P365" s="1">
        <v>44232</v>
      </c>
      <c r="Q365">
        <v>188246.61709999997</v>
      </c>
      <c r="R365">
        <v>188246.61709999997</v>
      </c>
      <c r="S365" s="16" t="s">
        <v>6218</v>
      </c>
      <c r="T365" s="16" t="s">
        <v>6241</v>
      </c>
      <c r="U365">
        <v>2021</v>
      </c>
    </row>
    <row r="366" spans="1:21" x14ac:dyDescent="0.35">
      <c r="A366" s="16" t="s">
        <v>898</v>
      </c>
      <c r="B366">
        <v>506918699</v>
      </c>
      <c r="C366">
        <v>84</v>
      </c>
      <c r="D366" s="1">
        <v>14025</v>
      </c>
      <c r="E366" s="16" t="s">
        <v>741</v>
      </c>
      <c r="F366" s="16" t="s">
        <v>593</v>
      </c>
      <c r="G366" s="16" t="s">
        <v>13</v>
      </c>
      <c r="H366">
        <v>310706.3665</v>
      </c>
      <c r="I366">
        <v>101356.63989999999</v>
      </c>
      <c r="J366" s="16" t="s">
        <v>899</v>
      </c>
      <c r="K366" s="16" t="s">
        <v>6129</v>
      </c>
      <c r="L366">
        <v>2688843576</v>
      </c>
      <c r="M366">
        <v>0</v>
      </c>
      <c r="N366" s="16" t="s">
        <v>6196</v>
      </c>
      <c r="O366" s="16" t="s">
        <v>6188</v>
      </c>
      <c r="P366" s="1">
        <v>44625</v>
      </c>
      <c r="Q366">
        <v>209349.72659999999</v>
      </c>
      <c r="R366">
        <v>209349.72659999999</v>
      </c>
      <c r="S366" s="16" t="s">
        <v>6219</v>
      </c>
      <c r="T366" s="16" t="s">
        <v>6241</v>
      </c>
      <c r="U366">
        <v>2022</v>
      </c>
    </row>
    <row r="367" spans="1:21" x14ac:dyDescent="0.35">
      <c r="A367" s="16" t="s">
        <v>900</v>
      </c>
      <c r="B367">
        <v>521840446</v>
      </c>
      <c r="C367">
        <v>37</v>
      </c>
      <c r="D367" s="1">
        <v>31191.75</v>
      </c>
      <c r="E367" s="16" t="s">
        <v>741</v>
      </c>
      <c r="F367" s="16" t="s">
        <v>226</v>
      </c>
      <c r="G367" s="16" t="s">
        <v>13</v>
      </c>
      <c r="H367">
        <v>382944.19050000003</v>
      </c>
      <c r="I367">
        <v>202242.40059999999</v>
      </c>
      <c r="J367" s="16" t="s">
        <v>901</v>
      </c>
      <c r="K367" s="16" t="s">
        <v>6133</v>
      </c>
      <c r="L367">
        <v>1168134825</v>
      </c>
      <c r="M367">
        <v>0</v>
      </c>
      <c r="N367" s="16" t="s">
        <v>6189</v>
      </c>
      <c r="O367" s="16" t="s">
        <v>6194</v>
      </c>
      <c r="P367" s="1">
        <v>44629</v>
      </c>
      <c r="Q367">
        <v>180701.78990000003</v>
      </c>
      <c r="R367">
        <v>180701.78990000003</v>
      </c>
      <c r="S367" s="16" t="s">
        <v>6219</v>
      </c>
      <c r="T367" s="16" t="s">
        <v>6237</v>
      </c>
      <c r="U367">
        <v>2022</v>
      </c>
    </row>
    <row r="368" spans="1:21" x14ac:dyDescent="0.35">
      <c r="A368" s="16" t="s">
        <v>902</v>
      </c>
      <c r="B368">
        <v>257404688</v>
      </c>
      <c r="C368">
        <v>48</v>
      </c>
      <c r="D368" s="1">
        <v>27174</v>
      </c>
      <c r="E368" s="16" t="s">
        <v>741</v>
      </c>
      <c r="F368" s="16" t="s">
        <v>172</v>
      </c>
      <c r="G368" s="16" t="s">
        <v>13</v>
      </c>
      <c r="H368">
        <v>1620762.6377999999</v>
      </c>
      <c r="I368">
        <v>638850.60640000005</v>
      </c>
      <c r="J368" s="16" t="s">
        <v>903</v>
      </c>
      <c r="K368" s="16" t="s">
        <v>6127</v>
      </c>
      <c r="L368">
        <v>2099927595</v>
      </c>
      <c r="M368">
        <v>0</v>
      </c>
      <c r="N368" s="16" t="s">
        <v>6198</v>
      </c>
      <c r="O368" s="16" t="s">
        <v>6201</v>
      </c>
      <c r="P368" s="1">
        <v>44225</v>
      </c>
      <c r="Q368">
        <v>981912.03139999986</v>
      </c>
      <c r="R368">
        <v>981912.03139999986</v>
      </c>
      <c r="S368" s="16" t="s">
        <v>6217</v>
      </c>
      <c r="T368" s="16" t="s">
        <v>6238</v>
      </c>
      <c r="U368">
        <v>2021</v>
      </c>
    </row>
    <row r="369" spans="1:21" x14ac:dyDescent="0.35">
      <c r="A369" s="16" t="s">
        <v>904</v>
      </c>
      <c r="B369">
        <v>719348711</v>
      </c>
      <c r="C369">
        <v>38</v>
      </c>
      <c r="D369" s="1">
        <v>30826.5</v>
      </c>
      <c r="E369" s="16" t="s">
        <v>741</v>
      </c>
      <c r="F369" s="16" t="s">
        <v>905</v>
      </c>
      <c r="G369" s="16" t="s">
        <v>13</v>
      </c>
      <c r="H369">
        <v>1637696.3591</v>
      </c>
      <c r="I369">
        <v>282767.71669999999</v>
      </c>
      <c r="J369" s="16" t="s">
        <v>906</v>
      </c>
      <c r="K369" s="16" t="s">
        <v>6133</v>
      </c>
      <c r="L369">
        <v>4409146368</v>
      </c>
      <c r="M369">
        <v>0</v>
      </c>
      <c r="N369" s="16" t="s">
        <v>6187</v>
      </c>
      <c r="O369" s="16" t="s">
        <v>6188</v>
      </c>
      <c r="P369" s="1">
        <v>44337</v>
      </c>
      <c r="Q369">
        <v>1354928.6424</v>
      </c>
      <c r="R369">
        <v>1354928.6424</v>
      </c>
      <c r="S369" s="16" t="s">
        <v>6221</v>
      </c>
      <c r="T369" s="16" t="s">
        <v>6237</v>
      </c>
      <c r="U369">
        <v>2021</v>
      </c>
    </row>
    <row r="370" spans="1:21" x14ac:dyDescent="0.35">
      <c r="A370" s="16" t="s">
        <v>907</v>
      </c>
      <c r="B370">
        <v>711108813</v>
      </c>
      <c r="C370">
        <v>63</v>
      </c>
      <c r="D370" s="1">
        <v>21695.25</v>
      </c>
      <c r="E370" s="16" t="s">
        <v>741</v>
      </c>
      <c r="F370" s="16" t="s">
        <v>444</v>
      </c>
      <c r="G370" s="16" t="s">
        <v>13</v>
      </c>
      <c r="H370">
        <v>453952.59159999999</v>
      </c>
      <c r="I370">
        <v>301474.26899999997</v>
      </c>
      <c r="J370" s="16" t="s">
        <v>908</v>
      </c>
      <c r="K370" s="16" t="s">
        <v>6135</v>
      </c>
      <c r="L370">
        <v>394230375</v>
      </c>
      <c r="M370">
        <v>0</v>
      </c>
      <c r="N370" s="16" t="s">
        <v>6198</v>
      </c>
      <c r="O370" s="16" t="s">
        <v>6191</v>
      </c>
      <c r="P370" s="1">
        <v>44615</v>
      </c>
      <c r="Q370">
        <v>152478.32260000001</v>
      </c>
      <c r="R370">
        <v>152478.32260000001</v>
      </c>
      <c r="S370" s="16" t="s">
        <v>6218</v>
      </c>
      <c r="T370" s="16" t="s">
        <v>6240</v>
      </c>
      <c r="U370">
        <v>2022</v>
      </c>
    </row>
    <row r="371" spans="1:21" x14ac:dyDescent="0.35">
      <c r="A371" s="16" t="s">
        <v>909</v>
      </c>
      <c r="B371">
        <v>694422009</v>
      </c>
      <c r="C371">
        <v>84</v>
      </c>
      <c r="D371" s="1">
        <v>14025</v>
      </c>
      <c r="E371" s="16" t="s">
        <v>741</v>
      </c>
      <c r="F371" s="16" t="s">
        <v>42</v>
      </c>
      <c r="G371" s="16" t="s">
        <v>13</v>
      </c>
      <c r="H371">
        <v>197645.50599999999</v>
      </c>
      <c r="I371">
        <v>205417.32930000001</v>
      </c>
      <c r="J371" s="16" t="s">
        <v>910</v>
      </c>
      <c r="K371" s="16" t="s">
        <v>6135</v>
      </c>
      <c r="L371">
        <v>2048079316</v>
      </c>
      <c r="M371">
        <v>1932345258</v>
      </c>
      <c r="N371" s="16" t="s">
        <v>6192</v>
      </c>
      <c r="O371" s="16" t="s">
        <v>6188</v>
      </c>
      <c r="P371" s="1">
        <v>44508</v>
      </c>
      <c r="Q371">
        <v>-7771.8233000000182</v>
      </c>
      <c r="R371">
        <v>-7771.8233000000182</v>
      </c>
      <c r="S371" s="16" t="s">
        <v>6227</v>
      </c>
      <c r="T371" s="16" t="s">
        <v>6241</v>
      </c>
      <c r="U371">
        <v>2021</v>
      </c>
    </row>
    <row r="372" spans="1:21" x14ac:dyDescent="0.35">
      <c r="A372" s="16" t="s">
        <v>911</v>
      </c>
      <c r="B372">
        <v>783832158</v>
      </c>
      <c r="C372">
        <v>53</v>
      </c>
      <c r="D372" s="1">
        <v>25347.75</v>
      </c>
      <c r="E372" s="16" t="s">
        <v>741</v>
      </c>
      <c r="F372" s="16" t="s">
        <v>260</v>
      </c>
      <c r="G372" s="16" t="s">
        <v>13</v>
      </c>
      <c r="H372">
        <v>651520.19519999996</v>
      </c>
      <c r="I372">
        <v>378515.93640000001</v>
      </c>
      <c r="J372" s="16" t="s">
        <v>912</v>
      </c>
      <c r="K372" s="16" t="s">
        <v>6135</v>
      </c>
      <c r="L372">
        <v>268794774</v>
      </c>
      <c r="M372">
        <v>0</v>
      </c>
      <c r="N372" s="16" t="s">
        <v>6195</v>
      </c>
      <c r="O372" s="16" t="s">
        <v>6190</v>
      </c>
      <c r="P372" s="1">
        <v>44355</v>
      </c>
      <c r="Q372">
        <v>273004.25879999995</v>
      </c>
      <c r="R372">
        <v>273004.25879999995</v>
      </c>
      <c r="S372" s="16" t="s">
        <v>6222</v>
      </c>
      <c r="T372" s="16" t="s">
        <v>6239</v>
      </c>
      <c r="U372">
        <v>2021</v>
      </c>
    </row>
    <row r="373" spans="1:21" x14ac:dyDescent="0.35">
      <c r="A373" s="16" t="s">
        <v>913</v>
      </c>
      <c r="B373">
        <v>66026445</v>
      </c>
      <c r="C373">
        <v>28</v>
      </c>
      <c r="D373" s="1">
        <v>34479</v>
      </c>
      <c r="E373" s="16" t="s">
        <v>741</v>
      </c>
      <c r="F373" s="16" t="s">
        <v>641</v>
      </c>
      <c r="G373" s="16" t="s">
        <v>13</v>
      </c>
      <c r="H373">
        <v>342290.01949999999</v>
      </c>
      <c r="I373">
        <v>86583.816300000006</v>
      </c>
      <c r="J373" s="16" t="s">
        <v>914</v>
      </c>
      <c r="K373" s="16" t="s">
        <v>6135</v>
      </c>
      <c r="L373">
        <v>78349893</v>
      </c>
      <c r="M373">
        <v>0</v>
      </c>
      <c r="N373" s="16" t="s">
        <v>6196</v>
      </c>
      <c r="O373" s="16" t="s">
        <v>6200</v>
      </c>
      <c r="P373" s="1">
        <v>44598</v>
      </c>
      <c r="Q373">
        <v>255706.20319999999</v>
      </c>
      <c r="R373">
        <v>255706.20319999999</v>
      </c>
      <c r="S373" s="16" t="s">
        <v>6218</v>
      </c>
      <c r="T373" s="16" t="s">
        <v>6236</v>
      </c>
      <c r="U373">
        <v>2022</v>
      </c>
    </row>
    <row r="374" spans="1:21" x14ac:dyDescent="0.35">
      <c r="A374" s="16" t="s">
        <v>915</v>
      </c>
      <c r="B374">
        <v>343908925</v>
      </c>
      <c r="C374">
        <v>34</v>
      </c>
      <c r="D374" s="1">
        <v>32287.5</v>
      </c>
      <c r="E374" s="16" t="s">
        <v>741</v>
      </c>
      <c r="F374" s="16" t="s">
        <v>48</v>
      </c>
      <c r="G374" s="16" t="s">
        <v>13</v>
      </c>
      <c r="H374">
        <v>127718.6249</v>
      </c>
      <c r="I374">
        <v>169790.64249999999</v>
      </c>
      <c r="J374" s="16" t="s">
        <v>916</v>
      </c>
      <c r="K374" s="16" t="s">
        <v>6129</v>
      </c>
      <c r="L374">
        <v>15231198</v>
      </c>
      <c r="M374">
        <v>0</v>
      </c>
      <c r="N374" s="16" t="s">
        <v>6195</v>
      </c>
      <c r="O374" s="16" t="s">
        <v>6191</v>
      </c>
      <c r="P374" s="1">
        <v>44332</v>
      </c>
      <c r="Q374">
        <v>-42072.017599999992</v>
      </c>
      <c r="R374">
        <v>-42072.017599999992</v>
      </c>
      <c r="S374" s="16" t="s">
        <v>6221</v>
      </c>
      <c r="T374" s="16" t="s">
        <v>6237</v>
      </c>
      <c r="U374">
        <v>2021</v>
      </c>
    </row>
    <row r="375" spans="1:21" x14ac:dyDescent="0.35">
      <c r="A375" s="16" t="s">
        <v>917</v>
      </c>
      <c r="B375">
        <v>848268059</v>
      </c>
      <c r="C375">
        <v>55</v>
      </c>
      <c r="D375" s="1">
        <v>24617.25</v>
      </c>
      <c r="E375" s="16" t="s">
        <v>741</v>
      </c>
      <c r="F375" s="16" t="s">
        <v>112</v>
      </c>
      <c r="G375" s="16" t="s">
        <v>13</v>
      </c>
      <c r="H375">
        <v>37777.299700000003</v>
      </c>
      <c r="I375">
        <v>12248.733899999999</v>
      </c>
      <c r="J375" s="16" t="s">
        <v>918</v>
      </c>
      <c r="K375" s="16" t="s">
        <v>6133</v>
      </c>
      <c r="L375">
        <v>381528552</v>
      </c>
      <c r="M375">
        <v>0</v>
      </c>
      <c r="N375" s="16" t="s">
        <v>6195</v>
      </c>
      <c r="O375" s="16" t="s">
        <v>6190</v>
      </c>
      <c r="P375" s="1">
        <v>44243</v>
      </c>
      <c r="Q375">
        <v>25528.565800000004</v>
      </c>
      <c r="R375">
        <v>25528.565800000004</v>
      </c>
      <c r="S375" s="16" t="s">
        <v>6218</v>
      </c>
      <c r="T375" s="16" t="s">
        <v>6239</v>
      </c>
      <c r="U375">
        <v>2021</v>
      </c>
    </row>
    <row r="376" spans="1:21" x14ac:dyDescent="0.35">
      <c r="A376" s="16" t="s">
        <v>919</v>
      </c>
      <c r="B376">
        <v>213765198</v>
      </c>
      <c r="C376">
        <v>21</v>
      </c>
      <c r="D376" s="1">
        <v>37035.75</v>
      </c>
      <c r="E376" s="16" t="s">
        <v>741</v>
      </c>
      <c r="F376" s="16" t="s">
        <v>178</v>
      </c>
      <c r="G376" s="16" t="s">
        <v>13</v>
      </c>
      <c r="H376">
        <v>0</v>
      </c>
      <c r="I376">
        <v>0</v>
      </c>
      <c r="J376" s="16" t="s">
        <v>920</v>
      </c>
      <c r="K376" s="16" t="s">
        <v>6135</v>
      </c>
      <c r="L376">
        <v>4299848</v>
      </c>
      <c r="M376">
        <v>0</v>
      </c>
      <c r="N376" s="16" t="s">
        <v>6187</v>
      </c>
      <c r="O376" s="16" t="s">
        <v>6188</v>
      </c>
      <c r="P376" s="1">
        <v>44520</v>
      </c>
      <c r="Q376">
        <v>0</v>
      </c>
      <c r="R376">
        <v>0</v>
      </c>
      <c r="S376" s="16" t="s">
        <v>6227</v>
      </c>
      <c r="T376" s="16" t="s">
        <v>6236</v>
      </c>
      <c r="U376">
        <v>2021</v>
      </c>
    </row>
    <row r="377" spans="1:21" x14ac:dyDescent="0.35">
      <c r="A377" s="16" t="s">
        <v>921</v>
      </c>
      <c r="B377">
        <v>519706370</v>
      </c>
      <c r="C377">
        <v>69</v>
      </c>
      <c r="D377" s="1">
        <v>19503.75</v>
      </c>
      <c r="E377" s="16" t="s">
        <v>741</v>
      </c>
      <c r="F377" s="16" t="s">
        <v>95</v>
      </c>
      <c r="G377" s="16" t="s">
        <v>13</v>
      </c>
      <c r="H377">
        <v>1866884.4861999999</v>
      </c>
      <c r="I377">
        <v>377737.50329999998</v>
      </c>
      <c r="J377" s="16" t="s">
        <v>922</v>
      </c>
      <c r="K377" s="16" t="s">
        <v>6131</v>
      </c>
      <c r="L377">
        <v>213206395</v>
      </c>
      <c r="M377">
        <v>0</v>
      </c>
      <c r="N377" s="16" t="s">
        <v>6187</v>
      </c>
      <c r="O377" s="16" t="s">
        <v>6200</v>
      </c>
      <c r="P377" s="1">
        <v>44487</v>
      </c>
      <c r="Q377">
        <v>1489146.9828999999</v>
      </c>
      <c r="R377">
        <v>1518929.9225580001</v>
      </c>
      <c r="S377" s="16" t="s">
        <v>6226</v>
      </c>
      <c r="T377" s="16" t="s">
        <v>6240</v>
      </c>
      <c r="U377">
        <v>2021</v>
      </c>
    </row>
    <row r="378" spans="1:21" x14ac:dyDescent="0.35">
      <c r="A378" s="16" t="s">
        <v>923</v>
      </c>
      <c r="B378">
        <v>7308307</v>
      </c>
      <c r="C378">
        <v>36</v>
      </c>
      <c r="D378" s="1">
        <v>31557</v>
      </c>
      <c r="E378" s="16" t="s">
        <v>741</v>
      </c>
      <c r="F378" s="16" t="s">
        <v>12</v>
      </c>
      <c r="G378" s="16" t="s">
        <v>13</v>
      </c>
      <c r="H378">
        <v>668835.41760000004</v>
      </c>
      <c r="I378">
        <v>343972.50050000002</v>
      </c>
      <c r="J378" s="16" t="s">
        <v>924</v>
      </c>
      <c r="K378" s="16" t="s">
        <v>6129</v>
      </c>
      <c r="L378">
        <v>19327584</v>
      </c>
      <c r="M378">
        <v>0</v>
      </c>
      <c r="N378" s="16" t="s">
        <v>6187</v>
      </c>
      <c r="O378" s="16" t="s">
        <v>6200</v>
      </c>
      <c r="P378" s="1">
        <v>44575</v>
      </c>
      <c r="Q378">
        <v>324862.91710000002</v>
      </c>
      <c r="R378">
        <v>324862.91710000002</v>
      </c>
      <c r="S378" s="16" t="s">
        <v>6217</v>
      </c>
      <c r="T378" s="16" t="s">
        <v>6237</v>
      </c>
      <c r="U378">
        <v>2022</v>
      </c>
    </row>
    <row r="379" spans="1:21" x14ac:dyDescent="0.35">
      <c r="A379" s="16" t="s">
        <v>925</v>
      </c>
      <c r="B379">
        <v>938249145</v>
      </c>
      <c r="C379">
        <v>37</v>
      </c>
      <c r="D379" s="1">
        <v>31191.75</v>
      </c>
      <c r="E379" s="16" t="s">
        <v>741</v>
      </c>
      <c r="F379" s="16" t="s">
        <v>147</v>
      </c>
      <c r="G379" s="16" t="s">
        <v>13</v>
      </c>
      <c r="H379">
        <v>674389.1875</v>
      </c>
      <c r="I379">
        <v>396217.13540000003</v>
      </c>
      <c r="J379" s="16" t="s">
        <v>926</v>
      </c>
      <c r="K379" s="16" t="s">
        <v>6131</v>
      </c>
      <c r="L379">
        <v>1628670144</v>
      </c>
      <c r="M379">
        <v>0</v>
      </c>
      <c r="N379" s="16" t="s">
        <v>6195</v>
      </c>
      <c r="O379" s="16" t="s">
        <v>6190</v>
      </c>
      <c r="P379" s="1">
        <v>44512</v>
      </c>
      <c r="Q379">
        <v>278172.05209999997</v>
      </c>
      <c r="R379">
        <v>278172.05209999997</v>
      </c>
      <c r="S379" s="16" t="s">
        <v>6227</v>
      </c>
      <c r="T379" s="16" t="s">
        <v>6237</v>
      </c>
      <c r="U379">
        <v>2021</v>
      </c>
    </row>
    <row r="380" spans="1:21" x14ac:dyDescent="0.35">
      <c r="A380" s="16" t="s">
        <v>927</v>
      </c>
      <c r="B380">
        <v>894934302</v>
      </c>
      <c r="C380">
        <v>31</v>
      </c>
      <c r="D380" s="1">
        <v>33383.25</v>
      </c>
      <c r="E380" s="16" t="s">
        <v>741</v>
      </c>
      <c r="F380" s="16" t="s">
        <v>519</v>
      </c>
      <c r="G380" s="16" t="s">
        <v>13</v>
      </c>
      <c r="H380">
        <v>329957.29879999999</v>
      </c>
      <c r="I380">
        <v>152164.77369999999</v>
      </c>
      <c r="J380" s="16" t="s">
        <v>928</v>
      </c>
      <c r="K380" s="16" t="s">
        <v>6127</v>
      </c>
      <c r="L380">
        <v>35794404</v>
      </c>
      <c r="M380">
        <v>1687860504</v>
      </c>
      <c r="N380" s="16" t="s">
        <v>6192</v>
      </c>
      <c r="O380" s="16" t="s">
        <v>6188</v>
      </c>
      <c r="P380" s="1">
        <v>44318</v>
      </c>
      <c r="Q380">
        <v>177792.5251</v>
      </c>
      <c r="R380">
        <v>177792.5251</v>
      </c>
      <c r="S380" s="16" t="s">
        <v>6221</v>
      </c>
      <c r="T380" s="16" t="s">
        <v>6237</v>
      </c>
      <c r="U380">
        <v>2021</v>
      </c>
    </row>
    <row r="381" spans="1:21" x14ac:dyDescent="0.35">
      <c r="A381" s="16" t="s">
        <v>929</v>
      </c>
      <c r="B381">
        <v>62136778</v>
      </c>
      <c r="C381">
        <v>43</v>
      </c>
      <c r="D381" s="1">
        <v>29000.25</v>
      </c>
      <c r="E381" s="16" t="s">
        <v>741</v>
      </c>
      <c r="F381" s="16" t="s">
        <v>930</v>
      </c>
      <c r="G381" s="16" t="s">
        <v>13</v>
      </c>
      <c r="H381">
        <v>360444.89380000002</v>
      </c>
      <c r="I381">
        <v>153789.82130000001</v>
      </c>
      <c r="J381" s="16" t="s">
        <v>931</v>
      </c>
      <c r="K381" s="16" t="s">
        <v>6129</v>
      </c>
      <c r="L381">
        <v>1542637707</v>
      </c>
      <c r="M381">
        <v>0</v>
      </c>
      <c r="N381" s="16" t="s">
        <v>6198</v>
      </c>
      <c r="O381" s="16" t="s">
        <v>6201</v>
      </c>
      <c r="P381" s="1">
        <v>44270</v>
      </c>
      <c r="Q381">
        <v>206655.07250000001</v>
      </c>
      <c r="R381">
        <v>206655.07250000001</v>
      </c>
      <c r="S381" s="16" t="s">
        <v>6219</v>
      </c>
      <c r="T381" s="16" t="s">
        <v>6238</v>
      </c>
      <c r="U381">
        <v>2021</v>
      </c>
    </row>
    <row r="382" spans="1:21" x14ac:dyDescent="0.35">
      <c r="A382" s="16" t="s">
        <v>932</v>
      </c>
      <c r="B382">
        <v>104344203</v>
      </c>
      <c r="C382">
        <v>65</v>
      </c>
      <c r="D382" s="1">
        <v>20964.75</v>
      </c>
      <c r="E382" s="16" t="s">
        <v>741</v>
      </c>
      <c r="F382" s="16" t="s">
        <v>118</v>
      </c>
      <c r="G382" s="16" t="s">
        <v>13</v>
      </c>
      <c r="H382">
        <v>1636294.1037999999</v>
      </c>
      <c r="I382">
        <v>809650.9094</v>
      </c>
      <c r="J382" s="16" t="s">
        <v>933</v>
      </c>
      <c r="K382" s="16" t="s">
        <v>6133</v>
      </c>
      <c r="L382">
        <v>1526056392</v>
      </c>
      <c r="M382">
        <v>0</v>
      </c>
      <c r="N382" s="16" t="s">
        <v>6198</v>
      </c>
      <c r="O382" s="16" t="s">
        <v>6201</v>
      </c>
      <c r="P382" s="1">
        <v>44568</v>
      </c>
      <c r="Q382">
        <v>826643.19439999992</v>
      </c>
      <c r="R382">
        <v>826643.19439999992</v>
      </c>
      <c r="S382" s="16" t="s">
        <v>6217</v>
      </c>
      <c r="T382" s="16" t="s">
        <v>6240</v>
      </c>
      <c r="U382">
        <v>2022</v>
      </c>
    </row>
    <row r="383" spans="1:21" x14ac:dyDescent="0.35">
      <c r="A383" s="16" t="s">
        <v>934</v>
      </c>
      <c r="B383">
        <v>326543835</v>
      </c>
      <c r="C383">
        <v>26</v>
      </c>
      <c r="D383" s="1">
        <v>35209.5</v>
      </c>
      <c r="E383" s="16" t="s">
        <v>741</v>
      </c>
      <c r="F383" s="16" t="s">
        <v>189</v>
      </c>
      <c r="G383" s="16" t="s">
        <v>13</v>
      </c>
      <c r="H383">
        <v>923978.35719999997</v>
      </c>
      <c r="I383">
        <v>256729.557</v>
      </c>
      <c r="J383" s="16" t="s">
        <v>935</v>
      </c>
      <c r="K383" s="16" t="s">
        <v>6131</v>
      </c>
      <c r="L383">
        <v>4332565518</v>
      </c>
      <c r="M383">
        <v>0</v>
      </c>
      <c r="N383" s="16" t="s">
        <v>6187</v>
      </c>
      <c r="O383" s="16" t="s">
        <v>6188</v>
      </c>
      <c r="P383" s="1">
        <v>44253</v>
      </c>
      <c r="Q383">
        <v>667248.80019999994</v>
      </c>
      <c r="R383">
        <v>680593.77620399999</v>
      </c>
      <c r="S383" s="16" t="s">
        <v>6218</v>
      </c>
      <c r="T383" s="16" t="s">
        <v>6236</v>
      </c>
      <c r="U383">
        <v>2021</v>
      </c>
    </row>
    <row r="384" spans="1:21" x14ac:dyDescent="0.35">
      <c r="A384" s="16" t="s">
        <v>936</v>
      </c>
      <c r="B384">
        <v>618776278</v>
      </c>
      <c r="C384">
        <v>51</v>
      </c>
      <c r="D384" s="1">
        <v>26078.25</v>
      </c>
      <c r="E384" s="16" t="s">
        <v>741</v>
      </c>
      <c r="F384" s="16" t="s">
        <v>172</v>
      </c>
      <c r="G384" s="16" t="s">
        <v>13</v>
      </c>
      <c r="H384">
        <v>270036.51020000002</v>
      </c>
      <c r="I384">
        <v>219513.5502</v>
      </c>
      <c r="J384" s="16" t="s">
        <v>937</v>
      </c>
      <c r="K384" s="16" t="s">
        <v>6127</v>
      </c>
      <c r="L384">
        <v>4463422304</v>
      </c>
      <c r="M384">
        <v>0</v>
      </c>
      <c r="N384" s="16" t="s">
        <v>6198</v>
      </c>
      <c r="O384" s="16" t="s">
        <v>6191</v>
      </c>
      <c r="P384" s="1">
        <v>44542</v>
      </c>
      <c r="Q384">
        <v>50522.960000000021</v>
      </c>
      <c r="R384">
        <v>50522.960000000021</v>
      </c>
      <c r="S384" s="16" t="s">
        <v>6228</v>
      </c>
      <c r="T384" s="16" t="s">
        <v>6239</v>
      </c>
      <c r="U384">
        <v>2021</v>
      </c>
    </row>
    <row r="385" spans="1:21" x14ac:dyDescent="0.35">
      <c r="A385" s="16" t="s">
        <v>938</v>
      </c>
      <c r="B385">
        <v>481270841</v>
      </c>
      <c r="C385">
        <v>67</v>
      </c>
      <c r="D385" s="1">
        <v>20234.25</v>
      </c>
      <c r="E385" s="16" t="s">
        <v>741</v>
      </c>
      <c r="F385" s="16" t="s">
        <v>33</v>
      </c>
      <c r="G385" s="16" t="s">
        <v>13</v>
      </c>
      <c r="H385">
        <v>2507452.9977000002</v>
      </c>
      <c r="I385">
        <v>276331.55489999999</v>
      </c>
      <c r="J385" s="16" t="s">
        <v>939</v>
      </c>
      <c r="K385" s="16" t="s">
        <v>6135</v>
      </c>
      <c r="L385">
        <v>368356352</v>
      </c>
      <c r="M385">
        <v>0</v>
      </c>
      <c r="N385" s="16" t="s">
        <v>6187</v>
      </c>
      <c r="O385" s="16" t="s">
        <v>6200</v>
      </c>
      <c r="P385" s="1">
        <v>44242</v>
      </c>
      <c r="Q385">
        <v>2231121.4428000003</v>
      </c>
      <c r="R385">
        <v>2231121.4428000003</v>
      </c>
      <c r="S385" s="16" t="s">
        <v>6218</v>
      </c>
      <c r="T385" s="16" t="s">
        <v>6240</v>
      </c>
      <c r="U385">
        <v>2021</v>
      </c>
    </row>
    <row r="386" spans="1:21" x14ac:dyDescent="0.35">
      <c r="A386" s="16" t="s">
        <v>940</v>
      </c>
      <c r="B386">
        <v>728558350</v>
      </c>
      <c r="C386">
        <v>22</v>
      </c>
      <c r="D386" s="1">
        <v>36670.5</v>
      </c>
      <c r="E386" s="16" t="s">
        <v>741</v>
      </c>
      <c r="F386" s="16" t="s">
        <v>941</v>
      </c>
      <c r="G386" s="16" t="s">
        <v>13</v>
      </c>
      <c r="H386">
        <v>130415.9488</v>
      </c>
      <c r="I386">
        <v>84900.782699999996</v>
      </c>
      <c r="J386" s="16" t="s">
        <v>942</v>
      </c>
      <c r="K386" s="16" t="s">
        <v>6129</v>
      </c>
      <c r="L386">
        <v>1177702296</v>
      </c>
      <c r="M386">
        <v>0</v>
      </c>
      <c r="N386" s="16" t="s">
        <v>6198</v>
      </c>
      <c r="O386" s="16" t="s">
        <v>6201</v>
      </c>
      <c r="P386" s="1">
        <v>44623</v>
      </c>
      <c r="Q386">
        <v>45515.166100000002</v>
      </c>
      <c r="R386">
        <v>45515.166100000002</v>
      </c>
      <c r="S386" s="16" t="s">
        <v>6219</v>
      </c>
      <c r="T386" s="16" t="s">
        <v>6236</v>
      </c>
      <c r="U386">
        <v>2022</v>
      </c>
    </row>
    <row r="387" spans="1:21" x14ac:dyDescent="0.35">
      <c r="A387" s="16" t="s">
        <v>943</v>
      </c>
      <c r="B387">
        <v>385558417</v>
      </c>
      <c r="C387">
        <v>36</v>
      </c>
      <c r="D387" s="1">
        <v>31557</v>
      </c>
      <c r="E387" s="16" t="s">
        <v>741</v>
      </c>
      <c r="F387" s="16" t="s">
        <v>33</v>
      </c>
      <c r="G387" s="16" t="s">
        <v>13</v>
      </c>
      <c r="H387">
        <v>289123.0368</v>
      </c>
      <c r="I387">
        <v>50040.525600000001</v>
      </c>
      <c r="J387" s="16" t="s">
        <v>944</v>
      </c>
      <c r="K387" s="16" t="s">
        <v>6135</v>
      </c>
      <c r="L387">
        <v>190329696</v>
      </c>
      <c r="M387">
        <v>0</v>
      </c>
      <c r="N387" s="16" t="s">
        <v>6189</v>
      </c>
      <c r="O387" s="16" t="s">
        <v>6190</v>
      </c>
      <c r="P387" s="1">
        <v>44536</v>
      </c>
      <c r="Q387">
        <v>239082.51120000001</v>
      </c>
      <c r="R387">
        <v>239082.51120000001</v>
      </c>
      <c r="S387" s="16" t="s">
        <v>6228</v>
      </c>
      <c r="T387" s="16" t="s">
        <v>6237</v>
      </c>
      <c r="U387">
        <v>2021</v>
      </c>
    </row>
    <row r="388" spans="1:21" x14ac:dyDescent="0.35">
      <c r="A388" s="16" t="s">
        <v>945</v>
      </c>
      <c r="B388">
        <v>852176724</v>
      </c>
      <c r="C388">
        <v>73</v>
      </c>
      <c r="D388" s="1">
        <v>18042.75</v>
      </c>
      <c r="E388" s="16" t="s">
        <v>741</v>
      </c>
      <c r="F388" s="16" t="s">
        <v>163</v>
      </c>
      <c r="G388" s="16" t="s">
        <v>13</v>
      </c>
      <c r="H388">
        <v>1924837.5447</v>
      </c>
      <c r="I388">
        <v>503686.52140000003</v>
      </c>
      <c r="J388" s="16" t="s">
        <v>946</v>
      </c>
      <c r="K388" s="16" t="s">
        <v>6135</v>
      </c>
      <c r="L388">
        <v>37825251</v>
      </c>
      <c r="M388">
        <v>0</v>
      </c>
      <c r="N388" s="16" t="s">
        <v>6198</v>
      </c>
      <c r="O388" s="16" t="s">
        <v>6191</v>
      </c>
      <c r="P388" s="1">
        <v>44596</v>
      </c>
      <c r="Q388">
        <v>1421151.0233</v>
      </c>
      <c r="R388">
        <v>1421151.0233</v>
      </c>
      <c r="S388" s="16" t="s">
        <v>6218</v>
      </c>
      <c r="T388" s="16" t="s">
        <v>6241</v>
      </c>
      <c r="U388">
        <v>2022</v>
      </c>
    </row>
    <row r="389" spans="1:21" x14ac:dyDescent="0.35">
      <c r="A389" s="16" t="s">
        <v>947</v>
      </c>
      <c r="B389">
        <v>370051676</v>
      </c>
      <c r="C389">
        <v>60</v>
      </c>
      <c r="D389" s="1">
        <v>22791</v>
      </c>
      <c r="E389" s="16" t="s">
        <v>741</v>
      </c>
      <c r="F389" s="16" t="s">
        <v>451</v>
      </c>
      <c r="G389" s="16" t="s">
        <v>13</v>
      </c>
      <c r="H389">
        <v>0</v>
      </c>
      <c r="I389">
        <v>0</v>
      </c>
      <c r="J389" s="16" t="s">
        <v>948</v>
      </c>
      <c r="K389" s="16" t="s">
        <v>6131</v>
      </c>
      <c r="L389">
        <v>3482485552</v>
      </c>
      <c r="M389">
        <v>247173696</v>
      </c>
      <c r="N389" s="16" t="s">
        <v>6192</v>
      </c>
      <c r="O389" s="16" t="s">
        <v>6193</v>
      </c>
      <c r="P389" s="1">
        <v>44372</v>
      </c>
      <c r="Q389">
        <v>0</v>
      </c>
      <c r="R389">
        <v>0</v>
      </c>
      <c r="S389" s="16" t="s">
        <v>6222</v>
      </c>
      <c r="T389" s="16" t="s">
        <v>6240</v>
      </c>
      <c r="U389">
        <v>2021</v>
      </c>
    </row>
    <row r="390" spans="1:21" x14ac:dyDescent="0.35">
      <c r="A390" s="16" t="s">
        <v>949</v>
      </c>
      <c r="B390">
        <v>449540697</v>
      </c>
      <c r="C390">
        <v>38</v>
      </c>
      <c r="D390" s="1">
        <v>30826.5</v>
      </c>
      <c r="E390" s="16" t="s">
        <v>741</v>
      </c>
      <c r="F390" s="16" t="s">
        <v>950</v>
      </c>
      <c r="G390" s="16" t="s">
        <v>13</v>
      </c>
      <c r="H390">
        <v>2129776.6274999999</v>
      </c>
      <c r="I390">
        <v>281734.23100000003</v>
      </c>
      <c r="J390" s="16" t="s">
        <v>951</v>
      </c>
      <c r="K390" s="16" t="s">
        <v>6133</v>
      </c>
      <c r="L390">
        <v>1341504306</v>
      </c>
      <c r="M390">
        <v>0</v>
      </c>
      <c r="N390" s="16" t="s">
        <v>6187</v>
      </c>
      <c r="O390" s="16" t="s">
        <v>6188</v>
      </c>
      <c r="P390" s="1">
        <v>44537</v>
      </c>
      <c r="Q390">
        <v>1848042.3964999998</v>
      </c>
      <c r="R390">
        <v>1848042.3964999998</v>
      </c>
      <c r="S390" s="16" t="s">
        <v>6228</v>
      </c>
      <c r="T390" s="16" t="s">
        <v>6237</v>
      </c>
      <c r="U390">
        <v>2021</v>
      </c>
    </row>
    <row r="391" spans="1:21" x14ac:dyDescent="0.35">
      <c r="A391" s="16" t="s">
        <v>952</v>
      </c>
      <c r="B391">
        <v>467194584</v>
      </c>
      <c r="C391">
        <v>31</v>
      </c>
      <c r="D391" s="1">
        <v>33383.25</v>
      </c>
      <c r="E391" s="16" t="s">
        <v>741</v>
      </c>
      <c r="F391" s="16" t="s">
        <v>953</v>
      </c>
      <c r="G391" s="16" t="s">
        <v>13</v>
      </c>
      <c r="H391">
        <v>1913918.6761</v>
      </c>
      <c r="I391">
        <v>675321.76859999995</v>
      </c>
      <c r="J391" s="16" t="s">
        <v>954</v>
      </c>
      <c r="K391" s="16" t="s">
        <v>6131</v>
      </c>
      <c r="L391">
        <v>2228994612</v>
      </c>
      <c r="M391">
        <v>10562101524</v>
      </c>
      <c r="N391" s="16" t="s">
        <v>6192</v>
      </c>
      <c r="O391" s="16" t="s">
        <v>6197</v>
      </c>
      <c r="P391" s="1">
        <v>44614</v>
      </c>
      <c r="Q391">
        <v>1238596.9075000002</v>
      </c>
      <c r="R391">
        <v>1263368.8456500003</v>
      </c>
      <c r="S391" s="16" t="s">
        <v>6218</v>
      </c>
      <c r="T391" s="16" t="s">
        <v>6237</v>
      </c>
      <c r="U391">
        <v>2022</v>
      </c>
    </row>
    <row r="392" spans="1:21" x14ac:dyDescent="0.35">
      <c r="A392" s="16" t="s">
        <v>955</v>
      </c>
      <c r="B392">
        <v>761224462</v>
      </c>
      <c r="C392">
        <v>43</v>
      </c>
      <c r="D392" s="1">
        <v>29000.25</v>
      </c>
      <c r="E392" s="16" t="s">
        <v>741</v>
      </c>
      <c r="F392" s="16" t="s">
        <v>276</v>
      </c>
      <c r="G392" s="16" t="s">
        <v>13</v>
      </c>
      <c r="H392">
        <v>1463854.8884999999</v>
      </c>
      <c r="I392">
        <v>312885.01429999998</v>
      </c>
      <c r="J392" s="16" t="s">
        <v>956</v>
      </c>
      <c r="K392" s="16" t="s">
        <v>6129</v>
      </c>
      <c r="L392">
        <v>1291732224</v>
      </c>
      <c r="M392">
        <v>0</v>
      </c>
      <c r="N392" s="16" t="s">
        <v>6196</v>
      </c>
      <c r="O392" s="16" t="s">
        <v>6188</v>
      </c>
      <c r="P392" s="1">
        <v>44497</v>
      </c>
      <c r="Q392">
        <v>1150969.8742</v>
      </c>
      <c r="R392">
        <v>1150969.8742</v>
      </c>
      <c r="S392" s="16" t="s">
        <v>6226</v>
      </c>
      <c r="T392" s="16" t="s">
        <v>6238</v>
      </c>
      <c r="U392">
        <v>2021</v>
      </c>
    </row>
    <row r="393" spans="1:21" x14ac:dyDescent="0.35">
      <c r="A393" s="16" t="s">
        <v>957</v>
      </c>
      <c r="B393">
        <v>863983168</v>
      </c>
      <c r="C393">
        <v>50</v>
      </c>
      <c r="D393" s="1">
        <v>26443.5</v>
      </c>
      <c r="E393" s="16" t="s">
        <v>741</v>
      </c>
      <c r="F393" s="16" t="s">
        <v>63</v>
      </c>
      <c r="G393" s="16" t="s">
        <v>13</v>
      </c>
      <c r="H393">
        <v>453483.46370000002</v>
      </c>
      <c r="I393">
        <v>31743.842499999999</v>
      </c>
      <c r="J393" s="16" t="s">
        <v>958</v>
      </c>
      <c r="K393" s="16" t="s">
        <v>6133</v>
      </c>
      <c r="L393">
        <v>20485296</v>
      </c>
      <c r="M393">
        <v>0</v>
      </c>
      <c r="N393" s="16" t="s">
        <v>6196</v>
      </c>
      <c r="O393" s="16" t="s">
        <v>6199</v>
      </c>
      <c r="P393" s="1">
        <v>44510</v>
      </c>
      <c r="Q393">
        <v>421739.62120000005</v>
      </c>
      <c r="R393">
        <v>421739.62120000005</v>
      </c>
      <c r="S393" s="16" t="s">
        <v>6227</v>
      </c>
      <c r="T393" s="16" t="s">
        <v>6239</v>
      </c>
      <c r="U393">
        <v>2021</v>
      </c>
    </row>
    <row r="394" spans="1:21" x14ac:dyDescent="0.35">
      <c r="A394" s="16" t="s">
        <v>959</v>
      </c>
      <c r="B394">
        <v>877547043</v>
      </c>
      <c r="C394">
        <v>54</v>
      </c>
      <c r="D394" s="1">
        <v>24982.5</v>
      </c>
      <c r="E394" s="16" t="s">
        <v>741</v>
      </c>
      <c r="F394" s="16" t="s">
        <v>401</v>
      </c>
      <c r="G394" s="16" t="s">
        <v>13</v>
      </c>
      <c r="H394">
        <v>93238.895000000004</v>
      </c>
      <c r="I394">
        <v>25798.796900000001</v>
      </c>
      <c r="J394" s="16" t="s">
        <v>960</v>
      </c>
      <c r="K394" s="16" t="s">
        <v>6135</v>
      </c>
      <c r="L394">
        <v>850311693</v>
      </c>
      <c r="M394">
        <v>0</v>
      </c>
      <c r="N394" s="16" t="s">
        <v>6198</v>
      </c>
      <c r="O394" s="16" t="s">
        <v>6201</v>
      </c>
      <c r="P394" s="1">
        <v>44652</v>
      </c>
      <c r="Q394">
        <v>67440.098100000003</v>
      </c>
      <c r="R394">
        <v>67440.098100000003</v>
      </c>
      <c r="S394" s="16" t="s">
        <v>6220</v>
      </c>
      <c r="T394" s="16" t="s">
        <v>6239</v>
      </c>
      <c r="U394">
        <v>2022</v>
      </c>
    </row>
    <row r="395" spans="1:21" x14ac:dyDescent="0.35">
      <c r="A395" s="16" t="s">
        <v>961</v>
      </c>
      <c r="B395">
        <v>763637230</v>
      </c>
      <c r="C395">
        <v>81</v>
      </c>
      <c r="D395" s="1">
        <v>15120.75</v>
      </c>
      <c r="E395" s="16" t="s">
        <v>741</v>
      </c>
      <c r="F395" s="16" t="s">
        <v>66</v>
      </c>
      <c r="G395" s="16" t="s">
        <v>13</v>
      </c>
      <c r="H395">
        <v>553673.85640000005</v>
      </c>
      <c r="I395">
        <v>118725.9403</v>
      </c>
      <c r="J395" s="16" t="s">
        <v>962</v>
      </c>
      <c r="K395" s="16" t="s">
        <v>6140</v>
      </c>
      <c r="L395">
        <v>13792408</v>
      </c>
      <c r="M395">
        <v>0</v>
      </c>
      <c r="N395" s="16" t="s">
        <v>6195</v>
      </c>
      <c r="O395" s="16" t="s">
        <v>6190</v>
      </c>
      <c r="P395" s="1">
        <v>44255</v>
      </c>
      <c r="Q395">
        <v>434947.91610000003</v>
      </c>
      <c r="R395">
        <v>434947.91610000003</v>
      </c>
      <c r="S395" s="16" t="s">
        <v>6218</v>
      </c>
      <c r="T395" s="16" t="s">
        <v>6241</v>
      </c>
      <c r="U395">
        <v>2021</v>
      </c>
    </row>
    <row r="396" spans="1:21" x14ac:dyDescent="0.35">
      <c r="A396" s="16" t="s">
        <v>963</v>
      </c>
      <c r="B396">
        <v>527024190</v>
      </c>
      <c r="C396">
        <v>69</v>
      </c>
      <c r="D396" s="1">
        <v>19503.75</v>
      </c>
      <c r="E396" s="16" t="s">
        <v>741</v>
      </c>
      <c r="F396" s="16" t="s">
        <v>558</v>
      </c>
      <c r="G396" s="16" t="s">
        <v>13</v>
      </c>
      <c r="H396">
        <v>184050.2776</v>
      </c>
      <c r="I396">
        <v>63014.441599999998</v>
      </c>
      <c r="J396" s="16" t="s">
        <v>964</v>
      </c>
      <c r="K396" s="16" t="s">
        <v>6135</v>
      </c>
      <c r="L396">
        <v>1190029764</v>
      </c>
      <c r="M396">
        <v>0</v>
      </c>
      <c r="N396" s="16" t="s">
        <v>6195</v>
      </c>
      <c r="O396" s="16" t="s">
        <v>6190</v>
      </c>
      <c r="P396" s="1">
        <v>44283</v>
      </c>
      <c r="Q396">
        <v>121035.83600000001</v>
      </c>
      <c r="R396">
        <v>121035.83600000001</v>
      </c>
      <c r="S396" s="16" t="s">
        <v>6219</v>
      </c>
      <c r="T396" s="16" t="s">
        <v>6240</v>
      </c>
      <c r="U396">
        <v>2021</v>
      </c>
    </row>
    <row r="397" spans="1:21" x14ac:dyDescent="0.35">
      <c r="A397" s="16" t="s">
        <v>965</v>
      </c>
      <c r="B397">
        <v>842020221</v>
      </c>
      <c r="C397">
        <v>17</v>
      </c>
      <c r="D397" s="1">
        <v>38496.75</v>
      </c>
      <c r="E397" s="16" t="s">
        <v>741</v>
      </c>
      <c r="F397" s="16" t="s">
        <v>526</v>
      </c>
      <c r="G397" s="16" t="s">
        <v>13</v>
      </c>
      <c r="H397">
        <v>34697.587200000002</v>
      </c>
      <c r="I397">
        <v>17439.309000000001</v>
      </c>
      <c r="J397" s="16" t="s">
        <v>966</v>
      </c>
      <c r="K397" s="16" t="s">
        <v>6129</v>
      </c>
      <c r="L397">
        <v>41071056</v>
      </c>
      <c r="M397">
        <v>0</v>
      </c>
      <c r="N397" s="16" t="s">
        <v>6196</v>
      </c>
      <c r="O397" s="16" t="s">
        <v>6199</v>
      </c>
      <c r="P397" s="1">
        <v>44590</v>
      </c>
      <c r="Q397">
        <v>17258.278200000001</v>
      </c>
      <c r="R397">
        <v>17258.278200000001</v>
      </c>
      <c r="S397" s="16" t="s">
        <v>6217</v>
      </c>
      <c r="T397" s="16" t="s">
        <v>6242</v>
      </c>
      <c r="U397">
        <v>2022</v>
      </c>
    </row>
    <row r="398" spans="1:21" x14ac:dyDescent="0.35">
      <c r="A398" s="16" t="s">
        <v>967</v>
      </c>
      <c r="B398">
        <v>254483229</v>
      </c>
      <c r="C398">
        <v>29</v>
      </c>
      <c r="D398" s="1">
        <v>34113.75</v>
      </c>
      <c r="E398" s="16" t="s">
        <v>741</v>
      </c>
      <c r="F398" s="16" t="s">
        <v>968</v>
      </c>
      <c r="G398" s="16" t="s">
        <v>13</v>
      </c>
      <c r="H398">
        <v>1404992.1436000001</v>
      </c>
      <c r="I398">
        <v>780070.8517</v>
      </c>
      <c r="J398" s="16" t="s">
        <v>969</v>
      </c>
      <c r="K398" s="16" t="s">
        <v>6131</v>
      </c>
      <c r="L398">
        <v>230267664</v>
      </c>
      <c r="M398">
        <v>0</v>
      </c>
      <c r="N398" s="16" t="s">
        <v>6187</v>
      </c>
      <c r="O398" s="16" t="s">
        <v>6191</v>
      </c>
      <c r="P398" s="1">
        <v>44222</v>
      </c>
      <c r="Q398">
        <v>624921.29190000007</v>
      </c>
      <c r="R398">
        <v>637419.71773800009</v>
      </c>
      <c r="S398" s="16" t="s">
        <v>6217</v>
      </c>
      <c r="T398" s="16" t="s">
        <v>6236</v>
      </c>
      <c r="U398">
        <v>2021</v>
      </c>
    </row>
    <row r="399" spans="1:21" x14ac:dyDescent="0.35">
      <c r="A399" s="16" t="s">
        <v>970</v>
      </c>
      <c r="B399">
        <v>922947867</v>
      </c>
      <c r="C399">
        <v>34</v>
      </c>
      <c r="D399" s="1">
        <v>32287.5</v>
      </c>
      <c r="E399" s="16" t="s">
        <v>741</v>
      </c>
      <c r="F399" s="16" t="s">
        <v>90</v>
      </c>
      <c r="G399" s="16" t="s">
        <v>13</v>
      </c>
      <c r="H399">
        <v>3243585.6708999998</v>
      </c>
      <c r="I399">
        <v>911671.97250000003</v>
      </c>
      <c r="J399" s="16" t="s">
        <v>971</v>
      </c>
      <c r="K399" s="16" t="s">
        <v>6129</v>
      </c>
      <c r="L399">
        <v>304782624</v>
      </c>
      <c r="M399">
        <v>0</v>
      </c>
      <c r="N399" s="16" t="s">
        <v>6196</v>
      </c>
      <c r="O399" s="16" t="s">
        <v>6200</v>
      </c>
      <c r="P399" s="1">
        <v>44579</v>
      </c>
      <c r="Q399">
        <v>2331913.6983999996</v>
      </c>
      <c r="R399">
        <v>2331913.6983999996</v>
      </c>
      <c r="S399" s="16" t="s">
        <v>6217</v>
      </c>
      <c r="T399" s="16" t="s">
        <v>6237</v>
      </c>
      <c r="U399">
        <v>2022</v>
      </c>
    </row>
    <row r="400" spans="1:21" x14ac:dyDescent="0.35">
      <c r="A400" s="16" t="s">
        <v>972</v>
      </c>
      <c r="B400">
        <v>17142593</v>
      </c>
      <c r="C400">
        <v>28</v>
      </c>
      <c r="D400" s="1">
        <v>34479</v>
      </c>
      <c r="E400" s="16" t="s">
        <v>741</v>
      </c>
      <c r="F400" s="16" t="s">
        <v>482</v>
      </c>
      <c r="G400" s="16" t="s">
        <v>13</v>
      </c>
      <c r="H400">
        <v>1871808.4916999999</v>
      </c>
      <c r="I400">
        <v>280771.27380000002</v>
      </c>
      <c r="J400" s="16" t="s">
        <v>973</v>
      </c>
      <c r="K400" s="16" t="s">
        <v>6135</v>
      </c>
      <c r="L400">
        <v>744086892</v>
      </c>
      <c r="M400">
        <v>0</v>
      </c>
      <c r="N400" s="16" t="s">
        <v>6189</v>
      </c>
      <c r="O400" s="16" t="s">
        <v>6194</v>
      </c>
      <c r="P400" s="1">
        <v>44312</v>
      </c>
      <c r="Q400">
        <v>1591037.2178999998</v>
      </c>
      <c r="R400">
        <v>1591037.2178999998</v>
      </c>
      <c r="S400" s="16" t="s">
        <v>6220</v>
      </c>
      <c r="T400" s="16" t="s">
        <v>6236</v>
      </c>
      <c r="U400">
        <v>2021</v>
      </c>
    </row>
    <row r="401" spans="1:21" x14ac:dyDescent="0.35">
      <c r="A401" s="16" t="s">
        <v>974</v>
      </c>
      <c r="B401">
        <v>283169927</v>
      </c>
      <c r="C401">
        <v>33</v>
      </c>
      <c r="D401" s="1">
        <v>32652.75</v>
      </c>
      <c r="E401" s="16" t="s">
        <v>741</v>
      </c>
      <c r="F401" s="16" t="s">
        <v>208</v>
      </c>
      <c r="G401" s="16" t="s">
        <v>13</v>
      </c>
      <c r="H401">
        <v>32128.2791</v>
      </c>
      <c r="I401">
        <v>28723.808799999999</v>
      </c>
      <c r="J401" s="16" t="s">
        <v>975</v>
      </c>
      <c r="K401" s="16" t="s">
        <v>6127</v>
      </c>
      <c r="L401">
        <v>912430575</v>
      </c>
      <c r="M401">
        <v>0</v>
      </c>
      <c r="N401" s="16" t="s">
        <v>6196</v>
      </c>
      <c r="O401" s="16" t="s">
        <v>6200</v>
      </c>
      <c r="P401" s="1">
        <v>44449</v>
      </c>
      <c r="Q401">
        <v>3404.4703000000009</v>
      </c>
      <c r="R401">
        <v>3404.4703000000009</v>
      </c>
      <c r="S401" s="16" t="s">
        <v>6225</v>
      </c>
      <c r="T401" s="16" t="s">
        <v>6237</v>
      </c>
      <c r="U401">
        <v>2021</v>
      </c>
    </row>
    <row r="402" spans="1:21" x14ac:dyDescent="0.35">
      <c r="A402" s="16" t="s">
        <v>976</v>
      </c>
      <c r="B402">
        <v>800032581</v>
      </c>
      <c r="C402">
        <v>60</v>
      </c>
      <c r="D402" s="1">
        <v>22791</v>
      </c>
      <c r="E402" s="16" t="s">
        <v>741</v>
      </c>
      <c r="F402" s="16" t="s">
        <v>166</v>
      </c>
      <c r="G402" s="16" t="s">
        <v>13</v>
      </c>
      <c r="H402">
        <v>657031.98800000001</v>
      </c>
      <c r="I402">
        <v>291140.56780000002</v>
      </c>
      <c r="J402" s="16" t="s">
        <v>977</v>
      </c>
      <c r="K402" s="16" t="s">
        <v>6133</v>
      </c>
      <c r="L402">
        <v>89882988</v>
      </c>
      <c r="M402">
        <v>0</v>
      </c>
      <c r="N402" s="16" t="s">
        <v>6195</v>
      </c>
      <c r="O402" s="16" t="s">
        <v>6190</v>
      </c>
      <c r="P402" s="1">
        <v>44253</v>
      </c>
      <c r="Q402">
        <v>365891.42019999999</v>
      </c>
      <c r="R402">
        <v>365891.42019999999</v>
      </c>
      <c r="S402" s="16" t="s">
        <v>6218</v>
      </c>
      <c r="T402" s="16" t="s">
        <v>6240</v>
      </c>
      <c r="U402">
        <v>2021</v>
      </c>
    </row>
    <row r="403" spans="1:21" x14ac:dyDescent="0.35">
      <c r="A403" s="16" t="s">
        <v>600</v>
      </c>
      <c r="B403">
        <v>721237017</v>
      </c>
      <c r="C403">
        <v>80</v>
      </c>
      <c r="D403" s="1">
        <v>15486</v>
      </c>
      <c r="E403" s="16" t="s">
        <v>741</v>
      </c>
      <c r="F403" s="16" t="s">
        <v>840</v>
      </c>
      <c r="G403" s="16" t="s">
        <v>13</v>
      </c>
      <c r="H403">
        <v>256292.32329999999</v>
      </c>
      <c r="I403">
        <v>78786.158599999995</v>
      </c>
      <c r="J403" s="16" t="s">
        <v>978</v>
      </c>
      <c r="K403" s="16" t="s">
        <v>6135</v>
      </c>
      <c r="L403">
        <v>1069079616</v>
      </c>
      <c r="M403">
        <v>0</v>
      </c>
      <c r="N403" s="16" t="s">
        <v>6198</v>
      </c>
      <c r="O403" s="16" t="s">
        <v>6190</v>
      </c>
      <c r="P403" s="1">
        <v>44665</v>
      </c>
      <c r="Q403">
        <v>177506.16469999999</v>
      </c>
      <c r="R403">
        <v>177506.16469999999</v>
      </c>
      <c r="S403" s="16" t="s">
        <v>6220</v>
      </c>
      <c r="T403" s="16" t="s">
        <v>6241</v>
      </c>
      <c r="U403">
        <v>2022</v>
      </c>
    </row>
    <row r="404" spans="1:21" x14ac:dyDescent="0.35">
      <c r="A404" s="16" t="s">
        <v>979</v>
      </c>
      <c r="B404">
        <v>98577196</v>
      </c>
      <c r="C404">
        <v>46</v>
      </c>
      <c r="D404" s="1">
        <v>27904.5</v>
      </c>
      <c r="E404" s="16" t="s">
        <v>741</v>
      </c>
      <c r="F404" s="16" t="s">
        <v>263</v>
      </c>
      <c r="G404" s="16" t="s">
        <v>13</v>
      </c>
      <c r="H404">
        <v>123112.6875</v>
      </c>
      <c r="I404">
        <v>58831.4496</v>
      </c>
      <c r="J404" s="16" t="s">
        <v>980</v>
      </c>
      <c r="K404" s="16" t="s">
        <v>6131</v>
      </c>
      <c r="L404">
        <v>186911361</v>
      </c>
      <c r="M404">
        <v>0</v>
      </c>
      <c r="N404" s="16" t="s">
        <v>6187</v>
      </c>
      <c r="O404" s="16" t="s">
        <v>6188</v>
      </c>
      <c r="P404" s="1">
        <v>44300</v>
      </c>
      <c r="Q404">
        <v>64281.2379</v>
      </c>
      <c r="R404">
        <v>64281.2379</v>
      </c>
      <c r="S404" s="16" t="s">
        <v>6220</v>
      </c>
      <c r="T404" s="16" t="s">
        <v>6238</v>
      </c>
      <c r="U404">
        <v>2021</v>
      </c>
    </row>
    <row r="405" spans="1:21" x14ac:dyDescent="0.35">
      <c r="A405" s="16" t="s">
        <v>981</v>
      </c>
      <c r="B405">
        <v>333129687</v>
      </c>
      <c r="C405">
        <v>39</v>
      </c>
      <c r="D405" s="1">
        <v>30461.25</v>
      </c>
      <c r="E405" s="16" t="s">
        <v>741</v>
      </c>
      <c r="F405" s="16" t="s">
        <v>25</v>
      </c>
      <c r="G405" s="16" t="s">
        <v>13</v>
      </c>
      <c r="H405">
        <v>293506.3873</v>
      </c>
      <c r="I405">
        <v>172342.39129999999</v>
      </c>
      <c r="J405" s="16" t="s">
        <v>982</v>
      </c>
      <c r="K405" s="16" t="s">
        <v>6135</v>
      </c>
      <c r="L405">
        <v>326097432</v>
      </c>
      <c r="M405">
        <v>0</v>
      </c>
      <c r="N405" s="16" t="s">
        <v>6198</v>
      </c>
      <c r="O405" s="16" t="s">
        <v>6191</v>
      </c>
      <c r="P405" s="1">
        <v>44449</v>
      </c>
      <c r="Q405">
        <v>121163.99600000001</v>
      </c>
      <c r="R405">
        <v>121163.99600000001</v>
      </c>
      <c r="S405" s="16" t="s">
        <v>6225</v>
      </c>
      <c r="T405" s="16" t="s">
        <v>6237</v>
      </c>
      <c r="U405">
        <v>2021</v>
      </c>
    </row>
    <row r="406" spans="1:21" x14ac:dyDescent="0.35">
      <c r="A406" s="16" t="s">
        <v>983</v>
      </c>
      <c r="B406">
        <v>301382196</v>
      </c>
      <c r="C406">
        <v>50</v>
      </c>
      <c r="D406" s="1">
        <v>26443.5</v>
      </c>
      <c r="E406" s="16" t="s">
        <v>741</v>
      </c>
      <c r="F406" s="16" t="s">
        <v>984</v>
      </c>
      <c r="G406" s="16" t="s">
        <v>13</v>
      </c>
      <c r="H406">
        <v>404575.5356</v>
      </c>
      <c r="I406">
        <v>37062.008900000001</v>
      </c>
      <c r="J406" s="16" t="s">
        <v>985</v>
      </c>
      <c r="K406" s="16" t="s">
        <v>6133</v>
      </c>
      <c r="L406">
        <v>828470272</v>
      </c>
      <c r="M406">
        <v>0</v>
      </c>
      <c r="N406" s="16" t="s">
        <v>6195</v>
      </c>
      <c r="O406" s="16" t="s">
        <v>6190</v>
      </c>
      <c r="P406" s="1">
        <v>44207</v>
      </c>
      <c r="Q406">
        <v>367513.52669999999</v>
      </c>
      <c r="R406">
        <v>367513.52669999999</v>
      </c>
      <c r="S406" s="16" t="s">
        <v>6217</v>
      </c>
      <c r="T406" s="16" t="s">
        <v>6239</v>
      </c>
      <c r="U406">
        <v>2021</v>
      </c>
    </row>
    <row r="407" spans="1:21" x14ac:dyDescent="0.35">
      <c r="A407" s="16" t="s">
        <v>986</v>
      </c>
      <c r="B407">
        <v>93214941</v>
      </c>
      <c r="C407">
        <v>41</v>
      </c>
      <c r="D407" s="1">
        <v>29730.75</v>
      </c>
      <c r="E407" s="16" t="s">
        <v>741</v>
      </c>
      <c r="F407" s="16" t="s">
        <v>671</v>
      </c>
      <c r="G407" s="16" t="s">
        <v>13</v>
      </c>
      <c r="H407">
        <v>491904.51899999997</v>
      </c>
      <c r="I407">
        <v>255721.552</v>
      </c>
      <c r="J407" s="16" t="s">
        <v>987</v>
      </c>
      <c r="K407" s="16" t="s">
        <v>6135</v>
      </c>
      <c r="L407">
        <v>261310764</v>
      </c>
      <c r="M407">
        <v>0</v>
      </c>
      <c r="N407" s="16" t="s">
        <v>6195</v>
      </c>
      <c r="O407" s="16" t="s">
        <v>6190</v>
      </c>
      <c r="P407" s="1">
        <v>44496</v>
      </c>
      <c r="Q407">
        <v>236182.96699999998</v>
      </c>
      <c r="R407">
        <v>236182.96699999998</v>
      </c>
      <c r="S407" s="16" t="s">
        <v>6226</v>
      </c>
      <c r="T407" s="16" t="s">
        <v>6238</v>
      </c>
      <c r="U407">
        <v>2021</v>
      </c>
    </row>
    <row r="408" spans="1:21" x14ac:dyDescent="0.35">
      <c r="A408" s="16" t="s">
        <v>988</v>
      </c>
      <c r="B408">
        <v>468672741</v>
      </c>
      <c r="C408">
        <v>68</v>
      </c>
      <c r="D408" s="1">
        <v>19869</v>
      </c>
      <c r="E408" s="16" t="s">
        <v>741</v>
      </c>
      <c r="F408" s="16" t="s">
        <v>87</v>
      </c>
      <c r="G408" s="16" t="s">
        <v>13</v>
      </c>
      <c r="H408">
        <v>3049414.7637999998</v>
      </c>
      <c r="I408">
        <v>569224.08929999999</v>
      </c>
      <c r="J408" s="16" t="s">
        <v>989</v>
      </c>
      <c r="K408" s="16" t="s">
        <v>6135</v>
      </c>
      <c r="L408">
        <v>1482184704</v>
      </c>
      <c r="M408">
        <v>3924892608</v>
      </c>
      <c r="N408" s="16" t="s">
        <v>6192</v>
      </c>
      <c r="O408" s="16" t="s">
        <v>6193</v>
      </c>
      <c r="P408" s="1">
        <v>44275</v>
      </c>
      <c r="Q408">
        <v>2480190.6744999997</v>
      </c>
      <c r="R408">
        <v>2480190.6744999997</v>
      </c>
      <c r="S408" s="16" t="s">
        <v>6219</v>
      </c>
      <c r="T408" s="16" t="s">
        <v>6240</v>
      </c>
      <c r="U408">
        <v>2021</v>
      </c>
    </row>
    <row r="409" spans="1:21" x14ac:dyDescent="0.35">
      <c r="A409" s="16" t="s">
        <v>990</v>
      </c>
      <c r="B409">
        <v>233834163</v>
      </c>
      <c r="C409">
        <v>25</v>
      </c>
      <c r="D409" s="1">
        <v>35574.75</v>
      </c>
      <c r="E409" s="16" t="s">
        <v>741</v>
      </c>
      <c r="F409" s="16" t="s">
        <v>810</v>
      </c>
      <c r="G409" s="16" t="s">
        <v>13</v>
      </c>
      <c r="H409">
        <v>189799.41940000001</v>
      </c>
      <c r="I409">
        <v>111956.3508</v>
      </c>
      <c r="J409" s="16" t="s">
        <v>991</v>
      </c>
      <c r="K409" s="16" t="s">
        <v>6129</v>
      </c>
      <c r="L409">
        <v>1216076928</v>
      </c>
      <c r="M409">
        <v>0</v>
      </c>
      <c r="N409" s="16" t="s">
        <v>6198</v>
      </c>
      <c r="O409" s="16" t="s">
        <v>6201</v>
      </c>
      <c r="P409" s="1">
        <v>44631</v>
      </c>
      <c r="Q409">
        <v>77843.068600000013</v>
      </c>
      <c r="R409">
        <v>77843.068600000013</v>
      </c>
      <c r="S409" s="16" t="s">
        <v>6219</v>
      </c>
      <c r="T409" s="16" t="s">
        <v>6236</v>
      </c>
      <c r="U409">
        <v>2022</v>
      </c>
    </row>
    <row r="410" spans="1:21" x14ac:dyDescent="0.35">
      <c r="A410" s="16" t="s">
        <v>992</v>
      </c>
      <c r="B410">
        <v>116404368</v>
      </c>
      <c r="C410">
        <v>75</v>
      </c>
      <c r="D410" s="1">
        <v>17312.25</v>
      </c>
      <c r="E410" s="16" t="s">
        <v>741</v>
      </c>
      <c r="F410" s="16" t="s">
        <v>638</v>
      </c>
      <c r="G410" s="16" t="s">
        <v>13</v>
      </c>
      <c r="H410">
        <v>888439.60820000002</v>
      </c>
      <c r="I410">
        <v>108981.9253</v>
      </c>
      <c r="J410" s="16" t="s">
        <v>993</v>
      </c>
      <c r="K410" s="16" t="s">
        <v>6131</v>
      </c>
      <c r="L410">
        <v>303263297</v>
      </c>
      <c r="M410">
        <v>4091372219</v>
      </c>
      <c r="N410" s="16" t="s">
        <v>6192</v>
      </c>
      <c r="O410" s="16" t="s">
        <v>6197</v>
      </c>
      <c r="P410" s="1">
        <v>44483</v>
      </c>
      <c r="Q410">
        <v>779457.68290000001</v>
      </c>
      <c r="R410">
        <v>795046.83655800007</v>
      </c>
      <c r="S410" s="16" t="s">
        <v>6226</v>
      </c>
      <c r="T410" s="16" t="s">
        <v>6241</v>
      </c>
      <c r="U410">
        <v>2021</v>
      </c>
    </row>
    <row r="411" spans="1:21" x14ac:dyDescent="0.35">
      <c r="A411" s="16" t="s">
        <v>994</v>
      </c>
      <c r="B411">
        <v>441796382</v>
      </c>
      <c r="C411">
        <v>21</v>
      </c>
      <c r="D411" s="1">
        <v>37035.75</v>
      </c>
      <c r="E411" s="16" t="s">
        <v>741</v>
      </c>
      <c r="F411" s="16" t="s">
        <v>290</v>
      </c>
      <c r="G411" s="16" t="s">
        <v>13</v>
      </c>
      <c r="H411">
        <v>343279.51679999998</v>
      </c>
      <c r="I411">
        <v>530522.88959999999</v>
      </c>
      <c r="J411" s="16" t="s">
        <v>995</v>
      </c>
      <c r="K411" s="16" t="s">
        <v>6135</v>
      </c>
      <c r="L411">
        <v>2017180746</v>
      </c>
      <c r="M411">
        <v>0</v>
      </c>
      <c r="N411" s="16" t="s">
        <v>6196</v>
      </c>
      <c r="O411" s="16" t="s">
        <v>6199</v>
      </c>
      <c r="P411" s="1">
        <v>44392</v>
      </c>
      <c r="Q411">
        <v>-187243.37280000001</v>
      </c>
      <c r="R411">
        <v>-187243.37280000001</v>
      </c>
      <c r="S411" s="16" t="s">
        <v>6223</v>
      </c>
      <c r="T411" s="16" t="s">
        <v>6236</v>
      </c>
      <c r="U411">
        <v>2021</v>
      </c>
    </row>
    <row r="412" spans="1:21" x14ac:dyDescent="0.35">
      <c r="A412" s="16" t="s">
        <v>996</v>
      </c>
      <c r="B412">
        <v>405553613</v>
      </c>
      <c r="C412">
        <v>84</v>
      </c>
      <c r="D412" s="1">
        <v>14025</v>
      </c>
      <c r="E412" s="16" t="s">
        <v>741</v>
      </c>
      <c r="F412" s="16" t="s">
        <v>997</v>
      </c>
      <c r="G412" s="16" t="s">
        <v>13</v>
      </c>
      <c r="H412">
        <v>1765097.8522999999</v>
      </c>
      <c r="I412">
        <v>808626.0246</v>
      </c>
      <c r="J412" s="16" t="s">
        <v>998</v>
      </c>
      <c r="K412" s="16" t="s">
        <v>6135</v>
      </c>
      <c r="L412">
        <v>1290361501</v>
      </c>
      <c r="M412">
        <v>0</v>
      </c>
      <c r="N412" s="16" t="s">
        <v>6198</v>
      </c>
      <c r="O412" s="16" t="s">
        <v>6201</v>
      </c>
      <c r="P412" s="1">
        <v>44626</v>
      </c>
      <c r="Q412">
        <v>956471.82769999991</v>
      </c>
      <c r="R412">
        <v>956471.82769999991</v>
      </c>
      <c r="S412" s="16" t="s">
        <v>6219</v>
      </c>
      <c r="T412" s="16" t="s">
        <v>6241</v>
      </c>
      <c r="U412">
        <v>2022</v>
      </c>
    </row>
    <row r="413" spans="1:21" x14ac:dyDescent="0.35">
      <c r="A413" s="16" t="s">
        <v>999</v>
      </c>
      <c r="B413">
        <v>339310494</v>
      </c>
      <c r="C413">
        <v>30</v>
      </c>
      <c r="D413" s="1">
        <v>33748.5</v>
      </c>
      <c r="E413" s="16" t="s">
        <v>741</v>
      </c>
      <c r="F413" s="16" t="s">
        <v>738</v>
      </c>
      <c r="G413" s="16" t="s">
        <v>13</v>
      </c>
      <c r="H413">
        <v>389773.14399999997</v>
      </c>
      <c r="I413">
        <v>108315.9053</v>
      </c>
      <c r="J413" s="16" t="s">
        <v>1000</v>
      </c>
      <c r="K413" s="16" t="s">
        <v>6135</v>
      </c>
      <c r="L413">
        <v>4101108704</v>
      </c>
      <c r="M413">
        <v>0</v>
      </c>
      <c r="N413" s="16" t="s">
        <v>6198</v>
      </c>
      <c r="O413" s="16" t="s">
        <v>6191</v>
      </c>
      <c r="P413" s="1">
        <v>44641</v>
      </c>
      <c r="Q413">
        <v>281457.23869999999</v>
      </c>
      <c r="R413">
        <v>281457.23869999999</v>
      </c>
      <c r="S413" s="16" t="s">
        <v>6219</v>
      </c>
      <c r="T413" s="16" t="s">
        <v>6237</v>
      </c>
      <c r="U413">
        <v>2022</v>
      </c>
    </row>
    <row r="414" spans="1:21" x14ac:dyDescent="0.35">
      <c r="A414" s="16" t="s">
        <v>1001</v>
      </c>
      <c r="B414">
        <v>305329337</v>
      </c>
      <c r="C414">
        <v>85</v>
      </c>
      <c r="D414" s="1">
        <v>13659.75</v>
      </c>
      <c r="E414" s="16" t="s">
        <v>741</v>
      </c>
      <c r="F414" s="16" t="s">
        <v>202</v>
      </c>
      <c r="G414" s="16" t="s">
        <v>13</v>
      </c>
      <c r="H414">
        <v>195007.8566</v>
      </c>
      <c r="I414">
        <v>102196.3049</v>
      </c>
      <c r="J414" s="16" t="s">
        <v>1002</v>
      </c>
      <c r="K414" s="16" t="s">
        <v>6131</v>
      </c>
      <c r="L414">
        <v>1144306944</v>
      </c>
      <c r="M414">
        <v>0</v>
      </c>
      <c r="N414" s="16" t="s">
        <v>6189</v>
      </c>
      <c r="O414" s="16" t="s">
        <v>6194</v>
      </c>
      <c r="P414" s="1">
        <v>44211</v>
      </c>
      <c r="Q414">
        <v>92811.551699999996</v>
      </c>
      <c r="R414">
        <v>92811.551699999996</v>
      </c>
      <c r="S414" s="16" t="s">
        <v>6217</v>
      </c>
      <c r="T414" s="16" t="s">
        <v>6241</v>
      </c>
      <c r="U414">
        <v>2021</v>
      </c>
    </row>
    <row r="415" spans="1:21" x14ac:dyDescent="0.35">
      <c r="A415" s="16" t="s">
        <v>1003</v>
      </c>
      <c r="B415">
        <v>314669857</v>
      </c>
      <c r="C415">
        <v>30</v>
      </c>
      <c r="D415" s="1">
        <v>33748.5</v>
      </c>
      <c r="E415" s="16" t="s">
        <v>741</v>
      </c>
      <c r="F415" s="16" t="s">
        <v>1004</v>
      </c>
      <c r="G415" s="16" t="s">
        <v>13</v>
      </c>
      <c r="H415">
        <v>87355.441800000001</v>
      </c>
      <c r="I415">
        <v>88086.050900000002</v>
      </c>
      <c r="J415" s="16" t="s">
        <v>1005</v>
      </c>
      <c r="K415" s="16" t="s">
        <v>6127</v>
      </c>
      <c r="L415">
        <v>3782814288</v>
      </c>
      <c r="M415">
        <v>0</v>
      </c>
      <c r="N415" s="16" t="s">
        <v>6195</v>
      </c>
      <c r="O415" s="16" t="s">
        <v>6190</v>
      </c>
      <c r="P415" s="1">
        <v>44332</v>
      </c>
      <c r="Q415">
        <v>-730.60910000000149</v>
      </c>
      <c r="R415">
        <v>-730.60910000000149</v>
      </c>
      <c r="S415" s="16" t="s">
        <v>6221</v>
      </c>
      <c r="T415" s="16" t="s">
        <v>6237</v>
      </c>
      <c r="U415">
        <v>2021</v>
      </c>
    </row>
    <row r="416" spans="1:21" x14ac:dyDescent="0.35">
      <c r="A416" s="16" t="s">
        <v>1006</v>
      </c>
      <c r="B416">
        <v>957223176</v>
      </c>
      <c r="C416">
        <v>54</v>
      </c>
      <c r="D416" s="1">
        <v>24982.5</v>
      </c>
      <c r="E416" s="16" t="s">
        <v>741</v>
      </c>
      <c r="F416" s="16" t="s">
        <v>365</v>
      </c>
      <c r="G416" s="16" t="s">
        <v>13</v>
      </c>
      <c r="H416">
        <v>598410.21360000002</v>
      </c>
      <c r="I416">
        <v>303042.24099999998</v>
      </c>
      <c r="J416" s="16" t="s">
        <v>1007</v>
      </c>
      <c r="K416" s="16" t="s">
        <v>6127</v>
      </c>
      <c r="L416">
        <v>82543125</v>
      </c>
      <c r="M416">
        <v>0</v>
      </c>
      <c r="N416" s="16" t="s">
        <v>6187</v>
      </c>
      <c r="O416" s="16" t="s">
        <v>6188</v>
      </c>
      <c r="P416" s="1">
        <v>44356</v>
      </c>
      <c r="Q416">
        <v>295367.97260000004</v>
      </c>
      <c r="R416">
        <v>295367.97260000004</v>
      </c>
      <c r="S416" s="16" t="s">
        <v>6222</v>
      </c>
      <c r="T416" s="16" t="s">
        <v>6239</v>
      </c>
      <c r="U416">
        <v>2021</v>
      </c>
    </row>
    <row r="417" spans="1:21" x14ac:dyDescent="0.35">
      <c r="A417" s="16" t="s">
        <v>1008</v>
      </c>
      <c r="B417">
        <v>286598152</v>
      </c>
      <c r="C417">
        <v>60</v>
      </c>
      <c r="D417" s="1">
        <v>22791</v>
      </c>
      <c r="E417" s="16" t="s">
        <v>741</v>
      </c>
      <c r="F417" s="16" t="s">
        <v>16</v>
      </c>
      <c r="G417" s="16" t="s">
        <v>13</v>
      </c>
      <c r="H417">
        <v>895456.59400000004</v>
      </c>
      <c r="I417">
        <v>359004.15740000003</v>
      </c>
      <c r="J417" s="16" t="s">
        <v>1009</v>
      </c>
      <c r="K417" s="16" t="s">
        <v>6135</v>
      </c>
      <c r="L417">
        <v>1431760512</v>
      </c>
      <c r="M417">
        <v>865089008</v>
      </c>
      <c r="N417" s="16" t="s">
        <v>6192</v>
      </c>
      <c r="O417" s="16" t="s">
        <v>6193</v>
      </c>
      <c r="P417" s="1">
        <v>44632</v>
      </c>
      <c r="Q417">
        <v>536452.43660000002</v>
      </c>
      <c r="R417">
        <v>536452.43660000002</v>
      </c>
      <c r="S417" s="16" t="s">
        <v>6219</v>
      </c>
      <c r="T417" s="16" t="s">
        <v>6240</v>
      </c>
      <c r="U417">
        <v>2022</v>
      </c>
    </row>
    <row r="418" spans="1:21" x14ac:dyDescent="0.35">
      <c r="A418" s="16" t="s">
        <v>1010</v>
      </c>
      <c r="B418">
        <v>253730021</v>
      </c>
      <c r="C418">
        <v>21</v>
      </c>
      <c r="D418" s="1">
        <v>37035.75</v>
      </c>
      <c r="E418" s="16" t="s">
        <v>741</v>
      </c>
      <c r="F418" s="16" t="s">
        <v>54</v>
      </c>
      <c r="G418" s="16" t="s">
        <v>13</v>
      </c>
      <c r="H418">
        <v>248235.07560000001</v>
      </c>
      <c r="I418">
        <v>147006.74600000001</v>
      </c>
      <c r="J418" s="16" t="s">
        <v>1011</v>
      </c>
      <c r="K418" s="16" t="s">
        <v>6131</v>
      </c>
      <c r="L418">
        <v>1916650176</v>
      </c>
      <c r="M418">
        <v>0</v>
      </c>
      <c r="N418" s="16" t="s">
        <v>6187</v>
      </c>
      <c r="O418" s="16" t="s">
        <v>6188</v>
      </c>
      <c r="P418" s="1">
        <v>44668</v>
      </c>
      <c r="Q418">
        <v>101228.3296</v>
      </c>
      <c r="R418">
        <v>101228.3296</v>
      </c>
      <c r="S418" s="16" t="s">
        <v>6220</v>
      </c>
      <c r="T418" s="16" t="s">
        <v>6236</v>
      </c>
      <c r="U418">
        <v>2022</v>
      </c>
    </row>
    <row r="419" spans="1:21" x14ac:dyDescent="0.35">
      <c r="A419" s="16" t="s">
        <v>1012</v>
      </c>
      <c r="B419">
        <v>429910592</v>
      </c>
      <c r="C419">
        <v>32</v>
      </c>
      <c r="D419" s="1">
        <v>33018</v>
      </c>
      <c r="E419" s="16" t="s">
        <v>741</v>
      </c>
      <c r="F419" s="16" t="s">
        <v>886</v>
      </c>
      <c r="G419" s="16" t="s">
        <v>13</v>
      </c>
      <c r="H419">
        <v>1472296.8108000001</v>
      </c>
      <c r="I419">
        <v>317638.08899999998</v>
      </c>
      <c r="J419" s="16" t="s">
        <v>1013</v>
      </c>
      <c r="K419" s="16" t="s">
        <v>6127</v>
      </c>
      <c r="L419">
        <v>718223367</v>
      </c>
      <c r="M419">
        <v>0</v>
      </c>
      <c r="N419" s="16" t="s">
        <v>6187</v>
      </c>
      <c r="O419" s="16" t="s">
        <v>6188</v>
      </c>
      <c r="P419" s="1">
        <v>44266</v>
      </c>
      <c r="Q419">
        <v>1154658.7218000002</v>
      </c>
      <c r="R419">
        <v>1154658.7218000002</v>
      </c>
      <c r="S419" s="16" t="s">
        <v>6219</v>
      </c>
      <c r="T419" s="16" t="s">
        <v>6237</v>
      </c>
      <c r="U419">
        <v>2021</v>
      </c>
    </row>
    <row r="420" spans="1:21" x14ac:dyDescent="0.35">
      <c r="A420" s="16" t="s">
        <v>1014</v>
      </c>
      <c r="B420">
        <v>797693035</v>
      </c>
      <c r="C420">
        <v>35</v>
      </c>
      <c r="D420" s="1">
        <v>31922.25</v>
      </c>
      <c r="E420" s="16" t="s">
        <v>741</v>
      </c>
      <c r="F420" s="16" t="s">
        <v>365</v>
      </c>
      <c r="G420" s="16" t="s">
        <v>13</v>
      </c>
      <c r="H420">
        <v>152238.4522</v>
      </c>
      <c r="I420">
        <v>91794.148199999996</v>
      </c>
      <c r="J420" s="16" t="s">
        <v>1015</v>
      </c>
      <c r="K420" s="16" t="s">
        <v>6140</v>
      </c>
      <c r="L420">
        <v>227268804</v>
      </c>
      <c r="M420">
        <v>0</v>
      </c>
      <c r="N420" s="16" t="s">
        <v>6189</v>
      </c>
      <c r="O420" s="16" t="s">
        <v>6194</v>
      </c>
      <c r="P420" s="1">
        <v>44598</v>
      </c>
      <c r="Q420">
        <v>60444.304000000004</v>
      </c>
      <c r="R420">
        <v>60444.304000000004</v>
      </c>
      <c r="S420" s="16" t="s">
        <v>6218</v>
      </c>
      <c r="T420" s="16" t="s">
        <v>6237</v>
      </c>
      <c r="U420">
        <v>2022</v>
      </c>
    </row>
    <row r="421" spans="1:21" x14ac:dyDescent="0.35">
      <c r="A421" s="16" t="s">
        <v>1016</v>
      </c>
      <c r="B421">
        <v>598697376</v>
      </c>
      <c r="C421">
        <v>40</v>
      </c>
      <c r="D421" s="1">
        <v>30096</v>
      </c>
      <c r="E421" s="16" t="s">
        <v>741</v>
      </c>
      <c r="F421" s="16" t="s">
        <v>1017</v>
      </c>
      <c r="G421" s="16" t="s">
        <v>13</v>
      </c>
      <c r="H421">
        <v>797102.07579999999</v>
      </c>
      <c r="I421">
        <v>384180.74699999997</v>
      </c>
      <c r="J421" s="16" t="s">
        <v>1018</v>
      </c>
      <c r="K421" s="16" t="s">
        <v>6127</v>
      </c>
      <c r="L421">
        <v>1114490562</v>
      </c>
      <c r="M421">
        <v>0</v>
      </c>
      <c r="N421" s="16" t="s">
        <v>6195</v>
      </c>
      <c r="O421" s="16" t="s">
        <v>6190</v>
      </c>
      <c r="P421" s="1">
        <v>44500</v>
      </c>
      <c r="Q421">
        <v>412921.32880000002</v>
      </c>
      <c r="R421">
        <v>412921.32880000002</v>
      </c>
      <c r="S421" s="16" t="s">
        <v>6226</v>
      </c>
      <c r="T421" s="16" t="s">
        <v>6238</v>
      </c>
      <c r="U421">
        <v>2021</v>
      </c>
    </row>
    <row r="422" spans="1:21" x14ac:dyDescent="0.35">
      <c r="A422" s="16" t="s">
        <v>1019</v>
      </c>
      <c r="B422">
        <v>390723336</v>
      </c>
      <c r="C422">
        <v>26</v>
      </c>
      <c r="D422" s="1">
        <v>35209.5</v>
      </c>
      <c r="E422" s="16" t="s">
        <v>741</v>
      </c>
      <c r="F422" s="16" t="s">
        <v>266</v>
      </c>
      <c r="G422" s="16" t="s">
        <v>13</v>
      </c>
      <c r="H422">
        <v>49304.064700000003</v>
      </c>
      <c r="I422">
        <v>37273.872900000002</v>
      </c>
      <c r="J422" s="16" t="s">
        <v>1020</v>
      </c>
      <c r="K422" s="16" t="s">
        <v>6135</v>
      </c>
      <c r="L422">
        <v>74534168</v>
      </c>
      <c r="M422">
        <v>0</v>
      </c>
      <c r="N422" s="16" t="s">
        <v>6195</v>
      </c>
      <c r="O422" s="16" t="s">
        <v>6191</v>
      </c>
      <c r="P422" s="1">
        <v>44647</v>
      </c>
      <c r="Q422">
        <v>12030.191800000001</v>
      </c>
      <c r="R422">
        <v>12030.191800000001</v>
      </c>
      <c r="S422" s="16" t="s">
        <v>6219</v>
      </c>
      <c r="T422" s="16" t="s">
        <v>6236</v>
      </c>
      <c r="U422">
        <v>2022</v>
      </c>
    </row>
    <row r="423" spans="1:21" x14ac:dyDescent="0.35">
      <c r="A423" s="16" t="s">
        <v>1021</v>
      </c>
      <c r="B423">
        <v>997146843</v>
      </c>
      <c r="C423">
        <v>36</v>
      </c>
      <c r="D423" s="1">
        <v>31557</v>
      </c>
      <c r="E423" s="16" t="s">
        <v>741</v>
      </c>
      <c r="F423" s="16" t="s">
        <v>163</v>
      </c>
      <c r="G423" s="16" t="s">
        <v>13</v>
      </c>
      <c r="H423">
        <v>247721.87640000001</v>
      </c>
      <c r="I423">
        <v>144330.58799999999</v>
      </c>
      <c r="J423" s="16" t="s">
        <v>1022</v>
      </c>
      <c r="K423" s="16" t="s">
        <v>6135</v>
      </c>
      <c r="L423">
        <v>2815723365</v>
      </c>
      <c r="M423">
        <v>0</v>
      </c>
      <c r="N423" s="16" t="s">
        <v>6187</v>
      </c>
      <c r="O423" s="16" t="s">
        <v>6188</v>
      </c>
      <c r="P423" s="1">
        <v>44372</v>
      </c>
      <c r="Q423">
        <v>103391.28840000002</v>
      </c>
      <c r="R423">
        <v>103391.28840000002</v>
      </c>
      <c r="S423" s="16" t="s">
        <v>6222</v>
      </c>
      <c r="T423" s="16" t="s">
        <v>6237</v>
      </c>
      <c r="U423">
        <v>2021</v>
      </c>
    </row>
    <row r="424" spans="1:21" x14ac:dyDescent="0.35">
      <c r="A424" s="16" t="s">
        <v>1023</v>
      </c>
      <c r="B424">
        <v>777546530</v>
      </c>
      <c r="C424">
        <v>22</v>
      </c>
      <c r="D424" s="1">
        <v>36670.5</v>
      </c>
      <c r="E424" s="16" t="s">
        <v>741</v>
      </c>
      <c r="F424" s="16" t="s">
        <v>424</v>
      </c>
      <c r="G424" s="16" t="s">
        <v>13</v>
      </c>
      <c r="H424">
        <v>199009.07870000001</v>
      </c>
      <c r="I424">
        <v>89006.354000000007</v>
      </c>
      <c r="J424" s="16" t="s">
        <v>1024</v>
      </c>
      <c r="K424" s="16" t="s">
        <v>6133</v>
      </c>
      <c r="L424">
        <v>2744757939</v>
      </c>
      <c r="M424">
        <v>0</v>
      </c>
      <c r="N424" s="16" t="s">
        <v>6187</v>
      </c>
      <c r="O424" s="16" t="s">
        <v>6188</v>
      </c>
      <c r="P424" s="1">
        <v>44430</v>
      </c>
      <c r="Q424">
        <v>110002.72470000001</v>
      </c>
      <c r="R424">
        <v>110002.72470000001</v>
      </c>
      <c r="S424" s="16" t="s">
        <v>6224</v>
      </c>
      <c r="T424" s="16" t="s">
        <v>6236</v>
      </c>
      <c r="U424">
        <v>2021</v>
      </c>
    </row>
    <row r="425" spans="1:21" x14ac:dyDescent="0.35">
      <c r="A425" s="16" t="s">
        <v>1025</v>
      </c>
      <c r="B425">
        <v>756973402</v>
      </c>
      <c r="C425">
        <v>76</v>
      </c>
      <c r="D425" s="1">
        <v>16947</v>
      </c>
      <c r="E425" s="16" t="s">
        <v>741</v>
      </c>
      <c r="F425" s="16" t="s">
        <v>232</v>
      </c>
      <c r="G425" s="16" t="s">
        <v>13</v>
      </c>
      <c r="H425">
        <v>462110.26799999998</v>
      </c>
      <c r="I425">
        <v>137282.75820000001</v>
      </c>
      <c r="J425" s="16" t="s">
        <v>1026</v>
      </c>
      <c r="K425" s="16" t="s">
        <v>6135</v>
      </c>
      <c r="L425">
        <v>4397399808</v>
      </c>
      <c r="M425">
        <v>0</v>
      </c>
      <c r="N425" s="16" t="s">
        <v>6195</v>
      </c>
      <c r="O425" s="16" t="s">
        <v>6190</v>
      </c>
      <c r="P425" s="1">
        <v>44618</v>
      </c>
      <c r="Q425">
        <v>324827.5098</v>
      </c>
      <c r="R425">
        <v>324827.5098</v>
      </c>
      <c r="S425" s="16" t="s">
        <v>6218</v>
      </c>
      <c r="T425" s="16" t="s">
        <v>6241</v>
      </c>
      <c r="U425">
        <v>2022</v>
      </c>
    </row>
    <row r="426" spans="1:21" x14ac:dyDescent="0.35">
      <c r="A426" s="16" t="s">
        <v>1027</v>
      </c>
      <c r="B426">
        <v>78979780</v>
      </c>
      <c r="C426">
        <v>66</v>
      </c>
      <c r="D426" s="1">
        <v>20599.5</v>
      </c>
      <c r="E426" s="16" t="s">
        <v>741</v>
      </c>
      <c r="F426" s="16" t="s">
        <v>519</v>
      </c>
      <c r="G426" s="16" t="s">
        <v>13</v>
      </c>
      <c r="H426">
        <v>681503.61600000004</v>
      </c>
      <c r="I426">
        <v>142689.81959999999</v>
      </c>
      <c r="J426" s="16" t="s">
        <v>1028</v>
      </c>
      <c r="K426" s="16" t="s">
        <v>6135</v>
      </c>
      <c r="L426">
        <v>3271831452</v>
      </c>
      <c r="M426">
        <v>0</v>
      </c>
      <c r="N426" s="16" t="s">
        <v>6187</v>
      </c>
      <c r="O426" s="16" t="s">
        <v>6188</v>
      </c>
      <c r="P426" s="1">
        <v>44450</v>
      </c>
      <c r="Q426">
        <v>538813.79640000011</v>
      </c>
      <c r="R426">
        <v>538813.79640000011</v>
      </c>
      <c r="S426" s="16" t="s">
        <v>6225</v>
      </c>
      <c r="T426" s="16" t="s">
        <v>6240</v>
      </c>
      <c r="U426">
        <v>2021</v>
      </c>
    </row>
    <row r="427" spans="1:21" x14ac:dyDescent="0.35">
      <c r="A427" s="16" t="s">
        <v>1029</v>
      </c>
      <c r="B427">
        <v>233064658</v>
      </c>
      <c r="C427">
        <v>20</v>
      </c>
      <c r="D427" s="1">
        <v>37401</v>
      </c>
      <c r="E427" s="16" t="s">
        <v>741</v>
      </c>
      <c r="F427" s="16" t="s">
        <v>1030</v>
      </c>
      <c r="G427" s="16" t="s">
        <v>13</v>
      </c>
      <c r="H427">
        <v>54931.972099999999</v>
      </c>
      <c r="I427">
        <v>21344.994900000002</v>
      </c>
      <c r="J427" s="16" t="s">
        <v>1031</v>
      </c>
      <c r="K427" s="16" t="s">
        <v>6135</v>
      </c>
      <c r="L427">
        <v>2453018034</v>
      </c>
      <c r="M427">
        <v>0</v>
      </c>
      <c r="N427" s="16" t="s">
        <v>6189</v>
      </c>
      <c r="O427" s="16" t="s">
        <v>6190</v>
      </c>
      <c r="P427" s="1">
        <v>44661</v>
      </c>
      <c r="Q427">
        <v>33586.977199999994</v>
      </c>
      <c r="R427">
        <v>33586.977199999994</v>
      </c>
      <c r="S427" s="16" t="s">
        <v>6220</v>
      </c>
      <c r="T427" s="16" t="s">
        <v>6236</v>
      </c>
      <c r="U427">
        <v>2022</v>
      </c>
    </row>
    <row r="428" spans="1:21" x14ac:dyDescent="0.35">
      <c r="A428" s="16" t="s">
        <v>1032</v>
      </c>
      <c r="B428">
        <v>908541019</v>
      </c>
      <c r="C428">
        <v>59</v>
      </c>
      <c r="D428" s="1">
        <v>23156.25</v>
      </c>
      <c r="E428" s="16" t="s">
        <v>741</v>
      </c>
      <c r="F428" s="16" t="s">
        <v>54</v>
      </c>
      <c r="G428" s="16" t="s">
        <v>13</v>
      </c>
      <c r="H428">
        <v>254105.5588</v>
      </c>
      <c r="I428">
        <v>179850.2677</v>
      </c>
      <c r="J428" s="16" t="s">
        <v>1033</v>
      </c>
      <c r="K428" s="16" t="s">
        <v>6133</v>
      </c>
      <c r="L428">
        <v>854652414</v>
      </c>
      <c r="M428">
        <v>0</v>
      </c>
      <c r="N428" s="16" t="s">
        <v>6187</v>
      </c>
      <c r="O428" s="16" t="s">
        <v>6200</v>
      </c>
      <c r="P428" s="1">
        <v>44197</v>
      </c>
      <c r="Q428">
        <v>74255.291100000002</v>
      </c>
      <c r="R428">
        <v>74255.291100000002</v>
      </c>
      <c r="S428" s="16" t="s">
        <v>6217</v>
      </c>
      <c r="T428" s="16" t="s">
        <v>6239</v>
      </c>
      <c r="U428">
        <v>2021</v>
      </c>
    </row>
    <row r="429" spans="1:21" x14ac:dyDescent="0.35">
      <c r="A429" s="16" t="s">
        <v>1034</v>
      </c>
      <c r="B429">
        <v>619982087</v>
      </c>
      <c r="C429">
        <v>18</v>
      </c>
      <c r="D429" s="1">
        <v>38131.5</v>
      </c>
      <c r="E429" s="16" t="s">
        <v>741</v>
      </c>
      <c r="F429" s="16" t="s">
        <v>133</v>
      </c>
      <c r="G429" s="16" t="s">
        <v>13</v>
      </c>
      <c r="H429">
        <v>406893.79119999998</v>
      </c>
      <c r="I429">
        <v>179033.26809999999</v>
      </c>
      <c r="J429" s="16" t="s">
        <v>1035</v>
      </c>
      <c r="K429" s="16" t="s">
        <v>6131</v>
      </c>
      <c r="L429">
        <v>1792784148</v>
      </c>
      <c r="M429">
        <v>0</v>
      </c>
      <c r="N429" s="16" t="s">
        <v>6195</v>
      </c>
      <c r="O429" s="16" t="s">
        <v>6190</v>
      </c>
      <c r="P429" s="1">
        <v>44613</v>
      </c>
      <c r="Q429">
        <v>227860.52309999999</v>
      </c>
      <c r="R429">
        <v>227860.52309999999</v>
      </c>
      <c r="S429" s="16" t="s">
        <v>6218</v>
      </c>
      <c r="T429" s="16" t="s">
        <v>6242</v>
      </c>
      <c r="U429">
        <v>2022</v>
      </c>
    </row>
    <row r="430" spans="1:21" x14ac:dyDescent="0.35">
      <c r="A430" s="16" t="s">
        <v>1036</v>
      </c>
      <c r="B430">
        <v>5643565</v>
      </c>
      <c r="C430">
        <v>74</v>
      </c>
      <c r="D430" s="1">
        <v>17677.5</v>
      </c>
      <c r="E430" s="16" t="s">
        <v>741</v>
      </c>
      <c r="F430" s="16" t="s">
        <v>886</v>
      </c>
      <c r="G430" s="16" t="s">
        <v>13</v>
      </c>
      <c r="H430">
        <v>364665.32699999999</v>
      </c>
      <c r="I430">
        <v>149780.4284</v>
      </c>
      <c r="J430" s="16" t="s">
        <v>1037</v>
      </c>
      <c r="K430" s="16" t="s">
        <v>6131</v>
      </c>
      <c r="L430">
        <v>52279488</v>
      </c>
      <c r="M430">
        <v>0</v>
      </c>
      <c r="N430" s="16" t="s">
        <v>6195</v>
      </c>
      <c r="O430" s="16" t="s">
        <v>6190</v>
      </c>
      <c r="P430" s="1">
        <v>44673</v>
      </c>
      <c r="Q430">
        <v>214884.89859999999</v>
      </c>
      <c r="R430">
        <v>214884.89859999999</v>
      </c>
      <c r="S430" s="16" t="s">
        <v>6220</v>
      </c>
      <c r="T430" s="16" t="s">
        <v>6241</v>
      </c>
      <c r="U430">
        <v>2022</v>
      </c>
    </row>
    <row r="431" spans="1:21" x14ac:dyDescent="0.35">
      <c r="A431" s="16" t="s">
        <v>1038</v>
      </c>
      <c r="B431">
        <v>256372944</v>
      </c>
      <c r="C431">
        <v>50</v>
      </c>
      <c r="D431" s="1">
        <v>26443.5</v>
      </c>
      <c r="E431" s="16" t="s">
        <v>741</v>
      </c>
      <c r="F431" s="16" t="s">
        <v>344</v>
      </c>
      <c r="G431" s="16" t="s">
        <v>13</v>
      </c>
      <c r="H431">
        <v>95426.122099999993</v>
      </c>
      <c r="I431">
        <v>39101.435400000002</v>
      </c>
      <c r="J431" s="16" t="s">
        <v>1039</v>
      </c>
      <c r="K431" s="16" t="s">
        <v>6135</v>
      </c>
      <c r="L431">
        <v>412588776</v>
      </c>
      <c r="M431">
        <v>0</v>
      </c>
      <c r="N431" s="16" t="s">
        <v>6196</v>
      </c>
      <c r="O431" s="16" t="s">
        <v>6199</v>
      </c>
      <c r="P431" s="1">
        <v>44655</v>
      </c>
      <c r="Q431">
        <v>56324.686699999991</v>
      </c>
      <c r="R431">
        <v>56324.686699999991</v>
      </c>
      <c r="S431" s="16" t="s">
        <v>6220</v>
      </c>
      <c r="T431" s="16" t="s">
        <v>6239</v>
      </c>
      <c r="U431">
        <v>2022</v>
      </c>
    </row>
    <row r="432" spans="1:21" x14ac:dyDescent="0.35">
      <c r="A432" s="16" t="s">
        <v>1040</v>
      </c>
      <c r="B432">
        <v>807984614</v>
      </c>
      <c r="C432">
        <v>25</v>
      </c>
      <c r="D432" s="1">
        <v>35574.75</v>
      </c>
      <c r="E432" s="16" t="s">
        <v>741</v>
      </c>
      <c r="F432" s="16" t="s">
        <v>467</v>
      </c>
      <c r="G432" s="16" t="s">
        <v>13</v>
      </c>
      <c r="H432">
        <v>118972.18090000001</v>
      </c>
      <c r="I432">
        <v>55228.138700000003</v>
      </c>
      <c r="J432" s="16" t="s">
        <v>1041</v>
      </c>
      <c r="K432" s="16" t="s">
        <v>6131</v>
      </c>
      <c r="L432">
        <v>1303557948</v>
      </c>
      <c r="M432">
        <v>0</v>
      </c>
      <c r="N432" s="16" t="s">
        <v>6187</v>
      </c>
      <c r="O432" s="16" t="s">
        <v>6188</v>
      </c>
      <c r="P432" s="1">
        <v>44605</v>
      </c>
      <c r="Q432">
        <v>63744.042200000004</v>
      </c>
      <c r="R432">
        <v>63744.042200000004</v>
      </c>
      <c r="S432" s="16" t="s">
        <v>6218</v>
      </c>
      <c r="T432" s="16" t="s">
        <v>6236</v>
      </c>
      <c r="U432">
        <v>2022</v>
      </c>
    </row>
    <row r="433" spans="1:21" x14ac:dyDescent="0.35">
      <c r="A433" s="16" t="s">
        <v>1042</v>
      </c>
      <c r="B433">
        <v>437806030</v>
      </c>
      <c r="C433">
        <v>74</v>
      </c>
      <c r="D433" s="1">
        <v>17677.5</v>
      </c>
      <c r="E433" s="16" t="s">
        <v>741</v>
      </c>
      <c r="F433" s="16" t="s">
        <v>1043</v>
      </c>
      <c r="G433" s="16" t="s">
        <v>13</v>
      </c>
      <c r="H433">
        <v>1040579.9975000001</v>
      </c>
      <c r="I433">
        <v>110516.77220000001</v>
      </c>
      <c r="J433" s="16" t="s">
        <v>1044</v>
      </c>
      <c r="K433" s="16" t="s">
        <v>6129</v>
      </c>
      <c r="L433">
        <v>1503044928</v>
      </c>
      <c r="M433">
        <v>0</v>
      </c>
      <c r="N433" s="16" t="s">
        <v>6196</v>
      </c>
      <c r="O433" s="16" t="s">
        <v>6200</v>
      </c>
      <c r="P433" s="1">
        <v>44359</v>
      </c>
      <c r="Q433">
        <v>930063.22530000005</v>
      </c>
      <c r="R433">
        <v>930063.22530000005</v>
      </c>
      <c r="S433" s="16" t="s">
        <v>6222</v>
      </c>
      <c r="T433" s="16" t="s">
        <v>6241</v>
      </c>
      <c r="U433">
        <v>2021</v>
      </c>
    </row>
    <row r="434" spans="1:21" x14ac:dyDescent="0.35">
      <c r="A434" s="16" t="s">
        <v>1045</v>
      </c>
      <c r="B434">
        <v>557237783</v>
      </c>
      <c r="C434">
        <v>78</v>
      </c>
      <c r="D434" s="1">
        <v>16216.5</v>
      </c>
      <c r="E434" s="16" t="s">
        <v>741</v>
      </c>
      <c r="F434" s="16" t="s">
        <v>671</v>
      </c>
      <c r="G434" s="16" t="s">
        <v>13</v>
      </c>
      <c r="H434">
        <v>388803.81020000001</v>
      </c>
      <c r="I434">
        <v>152281.49230000001</v>
      </c>
      <c r="J434" s="16" t="s">
        <v>1046</v>
      </c>
      <c r="K434" s="16" t="s">
        <v>6133</v>
      </c>
      <c r="L434">
        <v>700303616</v>
      </c>
      <c r="M434">
        <v>16713932672</v>
      </c>
      <c r="N434" s="16" t="s">
        <v>6192</v>
      </c>
      <c r="O434" s="16" t="s">
        <v>6193</v>
      </c>
      <c r="P434" s="1">
        <v>44639</v>
      </c>
      <c r="Q434">
        <v>236522.31789999999</v>
      </c>
      <c r="R434">
        <v>236522.31789999999</v>
      </c>
      <c r="S434" s="16" t="s">
        <v>6219</v>
      </c>
      <c r="T434" s="16" t="s">
        <v>6241</v>
      </c>
      <c r="U434">
        <v>2022</v>
      </c>
    </row>
    <row r="435" spans="1:21" x14ac:dyDescent="0.35">
      <c r="A435" s="16" t="s">
        <v>1047</v>
      </c>
      <c r="B435">
        <v>136232022</v>
      </c>
      <c r="C435">
        <v>75</v>
      </c>
      <c r="D435" s="1">
        <v>17312.25</v>
      </c>
      <c r="E435" s="16" t="s">
        <v>741</v>
      </c>
      <c r="F435" s="16" t="s">
        <v>733</v>
      </c>
      <c r="G435" s="16" t="s">
        <v>13</v>
      </c>
      <c r="H435">
        <v>245564.56890000001</v>
      </c>
      <c r="I435">
        <v>167388.96179999999</v>
      </c>
      <c r="J435" s="16" t="s">
        <v>1048</v>
      </c>
      <c r="K435" s="16" t="s">
        <v>6133</v>
      </c>
      <c r="L435">
        <v>1090369256</v>
      </c>
      <c r="M435">
        <v>0</v>
      </c>
      <c r="N435" s="16" t="s">
        <v>6195</v>
      </c>
      <c r="O435" s="16" t="s">
        <v>6190</v>
      </c>
      <c r="P435" s="1">
        <v>44259</v>
      </c>
      <c r="Q435">
        <v>78175.607100000023</v>
      </c>
      <c r="R435">
        <v>78175.607100000023</v>
      </c>
      <c r="S435" s="16" t="s">
        <v>6219</v>
      </c>
      <c r="T435" s="16" t="s">
        <v>6241</v>
      </c>
      <c r="U435">
        <v>2021</v>
      </c>
    </row>
    <row r="436" spans="1:21" x14ac:dyDescent="0.35">
      <c r="A436" s="16" t="s">
        <v>1049</v>
      </c>
      <c r="B436">
        <v>351782665</v>
      </c>
      <c r="C436">
        <v>62</v>
      </c>
      <c r="D436" s="1">
        <v>22060.5</v>
      </c>
      <c r="E436" s="16" t="s">
        <v>741</v>
      </c>
      <c r="F436" s="16" t="s">
        <v>312</v>
      </c>
      <c r="G436" s="16" t="s">
        <v>13</v>
      </c>
      <c r="H436">
        <v>550592.00540000002</v>
      </c>
      <c r="I436">
        <v>78083.9571</v>
      </c>
      <c r="J436" s="16" t="s">
        <v>1050</v>
      </c>
      <c r="K436" s="16" t="s">
        <v>6133</v>
      </c>
      <c r="L436">
        <v>1067363874</v>
      </c>
      <c r="M436">
        <v>0</v>
      </c>
      <c r="N436" s="16" t="s">
        <v>6195</v>
      </c>
      <c r="O436" s="16" t="s">
        <v>6190</v>
      </c>
      <c r="P436" s="1">
        <v>44433</v>
      </c>
      <c r="Q436">
        <v>472508.04830000002</v>
      </c>
      <c r="R436">
        <v>472508.04830000002</v>
      </c>
      <c r="S436" s="16" t="s">
        <v>6224</v>
      </c>
      <c r="T436" s="16" t="s">
        <v>6240</v>
      </c>
      <c r="U436">
        <v>2021</v>
      </c>
    </row>
    <row r="437" spans="1:21" x14ac:dyDescent="0.35">
      <c r="A437" s="16" t="s">
        <v>1051</v>
      </c>
      <c r="B437">
        <v>683923673</v>
      </c>
      <c r="C437">
        <v>54</v>
      </c>
      <c r="D437" s="1">
        <v>24982.5</v>
      </c>
      <c r="E437" s="16" t="s">
        <v>741</v>
      </c>
      <c r="F437" s="16" t="s">
        <v>511</v>
      </c>
      <c r="G437" s="16" t="s">
        <v>13</v>
      </c>
      <c r="H437">
        <v>1908522.1936000001</v>
      </c>
      <c r="I437">
        <v>672852.78989999997</v>
      </c>
      <c r="J437" s="16" t="s">
        <v>1052</v>
      </c>
      <c r="K437" s="16" t="s">
        <v>6129</v>
      </c>
      <c r="L437">
        <v>3472552512</v>
      </c>
      <c r="M437">
        <v>0</v>
      </c>
      <c r="N437" s="16" t="s">
        <v>6195</v>
      </c>
      <c r="O437" s="16" t="s">
        <v>6190</v>
      </c>
      <c r="P437" s="1">
        <v>44450</v>
      </c>
      <c r="Q437">
        <v>1235669.4037000001</v>
      </c>
      <c r="R437">
        <v>1235669.4037000001</v>
      </c>
      <c r="S437" s="16" t="s">
        <v>6225</v>
      </c>
      <c r="T437" s="16" t="s">
        <v>6239</v>
      </c>
      <c r="U437">
        <v>2021</v>
      </c>
    </row>
    <row r="438" spans="1:21" x14ac:dyDescent="0.35">
      <c r="A438" s="16" t="s">
        <v>1053</v>
      </c>
      <c r="B438">
        <v>420912357</v>
      </c>
      <c r="C438">
        <v>44</v>
      </c>
      <c r="D438" s="1">
        <v>28635</v>
      </c>
      <c r="E438" s="16" t="s">
        <v>741</v>
      </c>
      <c r="F438" s="16" t="s">
        <v>612</v>
      </c>
      <c r="G438" s="16" t="s">
        <v>13</v>
      </c>
      <c r="H438">
        <v>59947.954700000002</v>
      </c>
      <c r="I438">
        <v>6356.1837999999998</v>
      </c>
      <c r="J438" s="16" t="s">
        <v>1054</v>
      </c>
      <c r="K438" s="16" t="s">
        <v>6135</v>
      </c>
      <c r="L438">
        <v>72706788</v>
      </c>
      <c r="M438">
        <v>0</v>
      </c>
      <c r="N438" s="16" t="s">
        <v>6198</v>
      </c>
      <c r="O438" s="16" t="s">
        <v>6201</v>
      </c>
      <c r="P438" s="1">
        <v>44287</v>
      </c>
      <c r="Q438">
        <v>53591.770900000003</v>
      </c>
      <c r="R438">
        <v>53591.770900000003</v>
      </c>
      <c r="S438" s="16" t="s">
        <v>6220</v>
      </c>
      <c r="T438" s="16" t="s">
        <v>6238</v>
      </c>
      <c r="U438">
        <v>2021</v>
      </c>
    </row>
    <row r="439" spans="1:21" x14ac:dyDescent="0.35">
      <c r="A439" s="16" t="s">
        <v>1055</v>
      </c>
      <c r="B439">
        <v>492942781</v>
      </c>
      <c r="C439">
        <v>71</v>
      </c>
      <c r="D439" s="1">
        <v>18773.25</v>
      </c>
      <c r="E439" s="16" t="s">
        <v>741</v>
      </c>
      <c r="F439" s="16" t="s">
        <v>338</v>
      </c>
      <c r="G439" s="16" t="s">
        <v>13</v>
      </c>
      <c r="H439">
        <v>1146047.7124000001</v>
      </c>
      <c r="I439">
        <v>332718.8199</v>
      </c>
      <c r="J439" s="16" t="s">
        <v>1056</v>
      </c>
      <c r="K439" s="16" t="s">
        <v>6131</v>
      </c>
      <c r="L439">
        <v>13626928</v>
      </c>
      <c r="M439">
        <v>0</v>
      </c>
      <c r="N439" s="16" t="s">
        <v>6195</v>
      </c>
      <c r="O439" s="16" t="s">
        <v>6190</v>
      </c>
      <c r="P439" s="1">
        <v>44307</v>
      </c>
      <c r="Q439">
        <v>813328.89250000007</v>
      </c>
      <c r="R439">
        <v>829595.47035000008</v>
      </c>
      <c r="S439" s="16" t="s">
        <v>6220</v>
      </c>
      <c r="T439" s="16" t="s">
        <v>6241</v>
      </c>
      <c r="U439">
        <v>2021</v>
      </c>
    </row>
    <row r="440" spans="1:21" x14ac:dyDescent="0.35">
      <c r="A440" s="16" t="s">
        <v>1057</v>
      </c>
      <c r="B440">
        <v>704858168</v>
      </c>
      <c r="C440">
        <v>60</v>
      </c>
      <c r="D440" s="1">
        <v>22791</v>
      </c>
      <c r="E440" s="16" t="s">
        <v>741</v>
      </c>
      <c r="F440" s="16" t="s">
        <v>124</v>
      </c>
      <c r="G440" s="16" t="s">
        <v>13</v>
      </c>
      <c r="H440">
        <v>496487.76189999998</v>
      </c>
      <c r="I440">
        <v>339783.81209999998</v>
      </c>
      <c r="J440" s="16" t="s">
        <v>1058</v>
      </c>
      <c r="K440" s="16" t="s">
        <v>6127</v>
      </c>
      <c r="L440">
        <v>896202216</v>
      </c>
      <c r="M440">
        <v>1525409886</v>
      </c>
      <c r="N440" s="16" t="s">
        <v>6192</v>
      </c>
      <c r="O440" s="16" t="s">
        <v>6193</v>
      </c>
      <c r="P440" s="1">
        <v>44363</v>
      </c>
      <c r="Q440">
        <v>156703.9498</v>
      </c>
      <c r="R440">
        <v>156703.9498</v>
      </c>
      <c r="S440" s="16" t="s">
        <v>6222</v>
      </c>
      <c r="T440" s="16" t="s">
        <v>6240</v>
      </c>
      <c r="U440">
        <v>2021</v>
      </c>
    </row>
    <row r="441" spans="1:21" x14ac:dyDescent="0.35">
      <c r="A441" s="16" t="s">
        <v>1059</v>
      </c>
      <c r="B441">
        <v>508621987</v>
      </c>
      <c r="C441">
        <v>32</v>
      </c>
      <c r="D441" s="1">
        <v>33018</v>
      </c>
      <c r="E441" s="16" t="s">
        <v>741</v>
      </c>
      <c r="F441" s="16" t="s">
        <v>136</v>
      </c>
      <c r="G441" s="16" t="s">
        <v>13</v>
      </c>
      <c r="H441">
        <v>1218779.8700000001</v>
      </c>
      <c r="I441">
        <v>629134.16890000005</v>
      </c>
      <c r="J441" s="16" t="s">
        <v>1060</v>
      </c>
      <c r="K441" s="16" t="s">
        <v>6127</v>
      </c>
      <c r="L441">
        <v>1012850208</v>
      </c>
      <c r="M441">
        <v>0</v>
      </c>
      <c r="N441" s="16" t="s">
        <v>6195</v>
      </c>
      <c r="O441" s="16" t="s">
        <v>6191</v>
      </c>
      <c r="P441" s="1">
        <v>44277</v>
      </c>
      <c r="Q441">
        <v>589645.70110000006</v>
      </c>
      <c r="R441">
        <v>589645.70110000006</v>
      </c>
      <c r="S441" s="16" t="s">
        <v>6219</v>
      </c>
      <c r="T441" s="16" t="s">
        <v>6237</v>
      </c>
      <c r="U441">
        <v>2021</v>
      </c>
    </row>
    <row r="442" spans="1:21" x14ac:dyDescent="0.35">
      <c r="A442" s="16" t="s">
        <v>1061</v>
      </c>
      <c r="B442">
        <v>800899560</v>
      </c>
      <c r="C442">
        <v>74</v>
      </c>
      <c r="D442" s="1">
        <v>17677.5</v>
      </c>
      <c r="E442" s="16" t="s">
        <v>741</v>
      </c>
      <c r="F442" s="16" t="s">
        <v>526</v>
      </c>
      <c r="G442" s="16" t="s">
        <v>13</v>
      </c>
      <c r="H442">
        <v>502813.33620000002</v>
      </c>
      <c r="I442">
        <v>120675.2007</v>
      </c>
      <c r="J442" s="16" t="s">
        <v>1062</v>
      </c>
      <c r="K442" s="16" t="s">
        <v>6135</v>
      </c>
      <c r="L442">
        <v>1248304512</v>
      </c>
      <c r="M442">
        <v>0</v>
      </c>
      <c r="N442" s="16" t="s">
        <v>6198</v>
      </c>
      <c r="O442" s="16" t="s">
        <v>6201</v>
      </c>
      <c r="P442" s="1">
        <v>44322</v>
      </c>
      <c r="Q442">
        <v>382138.13550000003</v>
      </c>
      <c r="R442">
        <v>382138.13550000003</v>
      </c>
      <c r="S442" s="16" t="s">
        <v>6221</v>
      </c>
      <c r="T442" s="16" t="s">
        <v>6241</v>
      </c>
      <c r="U442">
        <v>2021</v>
      </c>
    </row>
    <row r="443" spans="1:21" x14ac:dyDescent="0.35">
      <c r="A443" s="16" t="s">
        <v>1063</v>
      </c>
      <c r="B443">
        <v>649755058</v>
      </c>
      <c r="C443">
        <v>69</v>
      </c>
      <c r="D443" s="1">
        <v>19503.75</v>
      </c>
      <c r="E443" s="16" t="s">
        <v>741</v>
      </c>
      <c r="F443" s="16" t="s">
        <v>398</v>
      </c>
      <c r="G443" s="16" t="s">
        <v>13</v>
      </c>
      <c r="H443">
        <v>173003.69510000001</v>
      </c>
      <c r="I443">
        <v>84444.506299999994</v>
      </c>
      <c r="J443" s="16" t="s">
        <v>1064</v>
      </c>
      <c r="K443" s="16" t="s">
        <v>6135</v>
      </c>
      <c r="L443">
        <v>378710171</v>
      </c>
      <c r="M443">
        <v>933761346</v>
      </c>
      <c r="N443" s="16" t="s">
        <v>6192</v>
      </c>
      <c r="O443" s="16" t="s">
        <v>6193</v>
      </c>
      <c r="P443" s="1">
        <v>44291</v>
      </c>
      <c r="Q443">
        <v>88559.188800000018</v>
      </c>
      <c r="R443">
        <v>88559.188800000018</v>
      </c>
      <c r="S443" s="16" t="s">
        <v>6220</v>
      </c>
      <c r="T443" s="16" t="s">
        <v>6240</v>
      </c>
      <c r="U443">
        <v>2021</v>
      </c>
    </row>
    <row r="444" spans="1:21" x14ac:dyDescent="0.35">
      <c r="A444" s="16" t="s">
        <v>1065</v>
      </c>
      <c r="B444">
        <v>812543923</v>
      </c>
      <c r="C444">
        <v>27</v>
      </c>
      <c r="D444" s="1">
        <v>34844.25</v>
      </c>
      <c r="E444" s="16" t="s">
        <v>741</v>
      </c>
      <c r="F444" s="16" t="s">
        <v>886</v>
      </c>
      <c r="G444" s="16" t="s">
        <v>13</v>
      </c>
      <c r="H444">
        <v>332126.04519999999</v>
      </c>
      <c r="I444">
        <v>65109.858399999997</v>
      </c>
      <c r="J444" s="16" t="s">
        <v>1066</v>
      </c>
      <c r="K444" s="16" t="s">
        <v>6135</v>
      </c>
      <c r="L444">
        <v>3710471131</v>
      </c>
      <c r="M444">
        <v>0</v>
      </c>
      <c r="N444" s="16" t="s">
        <v>6195</v>
      </c>
      <c r="O444" s="16" t="s">
        <v>6190</v>
      </c>
      <c r="P444" s="1">
        <v>44606</v>
      </c>
      <c r="Q444">
        <v>267016.18680000002</v>
      </c>
      <c r="R444">
        <v>267016.18680000002</v>
      </c>
      <c r="S444" s="16" t="s">
        <v>6218</v>
      </c>
      <c r="T444" s="16" t="s">
        <v>6236</v>
      </c>
      <c r="U444">
        <v>2022</v>
      </c>
    </row>
    <row r="445" spans="1:21" x14ac:dyDescent="0.35">
      <c r="A445" s="16" t="s">
        <v>1067</v>
      </c>
      <c r="B445">
        <v>676088200</v>
      </c>
      <c r="C445">
        <v>65</v>
      </c>
      <c r="D445" s="1">
        <v>20964.75</v>
      </c>
      <c r="E445" s="16" t="s">
        <v>741</v>
      </c>
      <c r="F445" s="16" t="s">
        <v>547</v>
      </c>
      <c r="G445" s="16" t="s">
        <v>13</v>
      </c>
      <c r="H445">
        <v>166042.8939</v>
      </c>
      <c r="I445">
        <v>77868.391600000003</v>
      </c>
      <c r="J445" s="16" t="s">
        <v>1068</v>
      </c>
      <c r="K445" s="16" t="s">
        <v>6127</v>
      </c>
      <c r="L445">
        <v>867507975</v>
      </c>
      <c r="M445">
        <v>0</v>
      </c>
      <c r="N445" s="16" t="s">
        <v>6198</v>
      </c>
      <c r="O445" s="16" t="s">
        <v>6190</v>
      </c>
      <c r="P445" s="1">
        <v>44274</v>
      </c>
      <c r="Q445">
        <v>88174.502299999993</v>
      </c>
      <c r="R445">
        <v>88174.502299999993</v>
      </c>
      <c r="S445" s="16" t="s">
        <v>6219</v>
      </c>
      <c r="T445" s="16" t="s">
        <v>6240</v>
      </c>
      <c r="U445">
        <v>2021</v>
      </c>
    </row>
    <row r="446" spans="1:21" x14ac:dyDescent="0.35">
      <c r="A446" s="16" t="s">
        <v>1069</v>
      </c>
      <c r="B446">
        <v>451599744</v>
      </c>
      <c r="C446">
        <v>65</v>
      </c>
      <c r="D446" s="1">
        <v>20964.75</v>
      </c>
      <c r="E446" s="16" t="s">
        <v>741</v>
      </c>
      <c r="F446" s="16" t="s">
        <v>1070</v>
      </c>
      <c r="G446" s="16" t="s">
        <v>13</v>
      </c>
      <c r="H446">
        <v>1525936.4456</v>
      </c>
      <c r="I446">
        <v>194125.6539</v>
      </c>
      <c r="J446" s="16" t="s">
        <v>1071</v>
      </c>
      <c r="K446" s="16" t="s">
        <v>6133</v>
      </c>
      <c r="L446">
        <v>1295869056</v>
      </c>
      <c r="M446">
        <v>0</v>
      </c>
      <c r="N446" s="16" t="s">
        <v>6187</v>
      </c>
      <c r="O446" s="16" t="s">
        <v>6188</v>
      </c>
      <c r="P446" s="1">
        <v>44661</v>
      </c>
      <c r="Q446">
        <v>1331810.7916999999</v>
      </c>
      <c r="R446">
        <v>1331810.7916999999</v>
      </c>
      <c r="S446" s="16" t="s">
        <v>6220</v>
      </c>
      <c r="T446" s="16" t="s">
        <v>6240</v>
      </c>
      <c r="U446">
        <v>2022</v>
      </c>
    </row>
    <row r="447" spans="1:21" x14ac:dyDescent="0.35">
      <c r="A447" s="16" t="s">
        <v>1072</v>
      </c>
      <c r="B447">
        <v>93369459</v>
      </c>
      <c r="C447">
        <v>53</v>
      </c>
      <c r="D447" s="1">
        <v>25347.75</v>
      </c>
      <c r="E447" s="16" t="s">
        <v>741</v>
      </c>
      <c r="F447" s="16" t="s">
        <v>390</v>
      </c>
      <c r="G447" s="16" t="s">
        <v>13</v>
      </c>
      <c r="H447">
        <v>909407.95019999996</v>
      </c>
      <c r="I447">
        <v>330336.29330000002</v>
      </c>
      <c r="J447" s="16" t="s">
        <v>1073</v>
      </c>
      <c r="K447" s="16" t="s">
        <v>6127</v>
      </c>
      <c r="L447">
        <v>1557120775</v>
      </c>
      <c r="M447">
        <v>0</v>
      </c>
      <c r="N447" s="16" t="s">
        <v>6195</v>
      </c>
      <c r="O447" s="16" t="s">
        <v>6190</v>
      </c>
      <c r="P447" s="1">
        <v>44520</v>
      </c>
      <c r="Q447">
        <v>579071.65689999994</v>
      </c>
      <c r="R447">
        <v>579071.65689999994</v>
      </c>
      <c r="S447" s="16" t="s">
        <v>6227</v>
      </c>
      <c r="T447" s="16" t="s">
        <v>6239</v>
      </c>
      <c r="U447">
        <v>2021</v>
      </c>
    </row>
    <row r="448" spans="1:21" x14ac:dyDescent="0.35">
      <c r="A448" s="16" t="s">
        <v>1074</v>
      </c>
      <c r="B448">
        <v>875339308</v>
      </c>
      <c r="C448">
        <v>46</v>
      </c>
      <c r="D448" s="1">
        <v>27904.5</v>
      </c>
      <c r="E448" s="16" t="s">
        <v>741</v>
      </c>
      <c r="F448" s="16" t="s">
        <v>381</v>
      </c>
      <c r="G448" s="16" t="s">
        <v>13</v>
      </c>
      <c r="H448">
        <v>78916.104099999997</v>
      </c>
      <c r="I448">
        <v>52761.0524</v>
      </c>
      <c r="J448" s="16" t="s">
        <v>1075</v>
      </c>
      <c r="K448" s="16" t="s">
        <v>6135</v>
      </c>
      <c r="L448">
        <v>3409821988</v>
      </c>
      <c r="M448">
        <v>0</v>
      </c>
      <c r="N448" s="16" t="s">
        <v>6195</v>
      </c>
      <c r="O448" s="16" t="s">
        <v>6190</v>
      </c>
      <c r="P448" s="1">
        <v>44357</v>
      </c>
      <c r="Q448">
        <v>26155.051699999996</v>
      </c>
      <c r="R448">
        <v>26155.051699999996</v>
      </c>
      <c r="S448" s="16" t="s">
        <v>6222</v>
      </c>
      <c r="T448" s="16" t="s">
        <v>6238</v>
      </c>
      <c r="U448">
        <v>2021</v>
      </c>
    </row>
    <row r="449" spans="1:21" x14ac:dyDescent="0.35">
      <c r="A449" s="16" t="s">
        <v>1076</v>
      </c>
      <c r="B449">
        <v>309409121</v>
      </c>
      <c r="C449">
        <v>26</v>
      </c>
      <c r="D449" s="1">
        <v>35209.5</v>
      </c>
      <c r="E449" s="16" t="s">
        <v>741</v>
      </c>
      <c r="F449" s="16" t="s">
        <v>157</v>
      </c>
      <c r="G449" s="16" t="s">
        <v>13</v>
      </c>
      <c r="H449">
        <v>115585.7895</v>
      </c>
      <c r="I449">
        <v>72984.17</v>
      </c>
      <c r="J449" s="16" t="s">
        <v>1077</v>
      </c>
      <c r="K449" s="16" t="s">
        <v>6127</v>
      </c>
      <c r="L449">
        <v>3249376074</v>
      </c>
      <c r="M449">
        <v>0</v>
      </c>
      <c r="N449" s="16" t="s">
        <v>6195</v>
      </c>
      <c r="O449" s="16" t="s">
        <v>6190</v>
      </c>
      <c r="P449" s="1">
        <v>44285</v>
      </c>
      <c r="Q449">
        <v>42601.619500000001</v>
      </c>
      <c r="R449">
        <v>42601.619500000001</v>
      </c>
      <c r="S449" s="16" t="s">
        <v>6219</v>
      </c>
      <c r="T449" s="16" t="s">
        <v>6236</v>
      </c>
      <c r="U449">
        <v>2021</v>
      </c>
    </row>
    <row r="450" spans="1:21" x14ac:dyDescent="0.35">
      <c r="A450" s="16" t="s">
        <v>1078</v>
      </c>
      <c r="B450">
        <v>66046046</v>
      </c>
      <c r="C450">
        <v>74</v>
      </c>
      <c r="D450" s="1">
        <v>17677.5</v>
      </c>
      <c r="E450" s="16" t="s">
        <v>741</v>
      </c>
      <c r="F450" s="16" t="s">
        <v>112</v>
      </c>
      <c r="G450" s="16" t="s">
        <v>13</v>
      </c>
      <c r="H450">
        <v>73076.617899999997</v>
      </c>
      <c r="I450">
        <v>52337.658799999997</v>
      </c>
      <c r="J450" s="16" t="s">
        <v>1079</v>
      </c>
      <c r="K450" s="16" t="s">
        <v>6131</v>
      </c>
      <c r="L450">
        <v>338807392</v>
      </c>
      <c r="M450">
        <v>0</v>
      </c>
      <c r="N450" s="16" t="s">
        <v>6195</v>
      </c>
      <c r="O450" s="16" t="s">
        <v>6190</v>
      </c>
      <c r="P450" s="1">
        <v>44534</v>
      </c>
      <c r="Q450">
        <v>20738.9591</v>
      </c>
      <c r="R450">
        <v>20738.9591</v>
      </c>
      <c r="S450" s="16" t="s">
        <v>6228</v>
      </c>
      <c r="T450" s="16" t="s">
        <v>6241</v>
      </c>
      <c r="U450">
        <v>2021</v>
      </c>
    </row>
    <row r="451" spans="1:21" x14ac:dyDescent="0.35">
      <c r="A451" s="16" t="s">
        <v>1080</v>
      </c>
      <c r="B451">
        <v>897305315</v>
      </c>
      <c r="C451">
        <v>36</v>
      </c>
      <c r="D451" s="1">
        <v>31557</v>
      </c>
      <c r="E451" s="16" t="s">
        <v>741</v>
      </c>
      <c r="F451" s="16" t="s">
        <v>57</v>
      </c>
      <c r="G451" s="16" t="s">
        <v>13</v>
      </c>
      <c r="H451">
        <v>151985.07930000001</v>
      </c>
      <c r="I451">
        <v>54675.658000000003</v>
      </c>
      <c r="J451" s="16" t="s">
        <v>1081</v>
      </c>
      <c r="K451" s="16" t="s">
        <v>6131</v>
      </c>
      <c r="L451">
        <v>20703815</v>
      </c>
      <c r="M451">
        <v>0</v>
      </c>
      <c r="N451" s="16" t="s">
        <v>6187</v>
      </c>
      <c r="O451" s="16" t="s">
        <v>6188</v>
      </c>
      <c r="P451" s="1">
        <v>44273</v>
      </c>
      <c r="Q451">
        <v>97309.421300000016</v>
      </c>
      <c r="R451">
        <v>97309.421300000016</v>
      </c>
      <c r="S451" s="16" t="s">
        <v>6219</v>
      </c>
      <c r="T451" s="16" t="s">
        <v>6237</v>
      </c>
      <c r="U451">
        <v>2021</v>
      </c>
    </row>
    <row r="452" spans="1:21" x14ac:dyDescent="0.35">
      <c r="A452" s="16" t="s">
        <v>1082</v>
      </c>
      <c r="B452">
        <v>868759038</v>
      </c>
      <c r="C452">
        <v>48</v>
      </c>
      <c r="D452" s="1">
        <v>27174</v>
      </c>
      <c r="E452" s="16" t="s">
        <v>741</v>
      </c>
      <c r="F452" s="16" t="s">
        <v>542</v>
      </c>
      <c r="G452" s="16" t="s">
        <v>13</v>
      </c>
      <c r="H452">
        <v>97403.124800000005</v>
      </c>
      <c r="I452">
        <v>18434.823</v>
      </c>
      <c r="J452" s="16" t="s">
        <v>1083</v>
      </c>
      <c r="K452" s="16" t="s">
        <v>6127</v>
      </c>
      <c r="L452">
        <v>4479675</v>
      </c>
      <c r="M452">
        <v>0</v>
      </c>
      <c r="N452" s="16" t="s">
        <v>6187</v>
      </c>
      <c r="O452" s="16" t="s">
        <v>6188</v>
      </c>
      <c r="P452" s="1">
        <v>44459</v>
      </c>
      <c r="Q452">
        <v>78968.301800000001</v>
      </c>
      <c r="R452">
        <v>78968.301800000001</v>
      </c>
      <c r="S452" s="16" t="s">
        <v>6225</v>
      </c>
      <c r="T452" s="16" t="s">
        <v>6238</v>
      </c>
      <c r="U452">
        <v>2021</v>
      </c>
    </row>
    <row r="453" spans="1:21" x14ac:dyDescent="0.35">
      <c r="A453" s="16" t="s">
        <v>1084</v>
      </c>
      <c r="B453">
        <v>266586720</v>
      </c>
      <c r="C453">
        <v>46</v>
      </c>
      <c r="D453" s="1">
        <v>27904.5</v>
      </c>
      <c r="E453" s="16" t="s">
        <v>741</v>
      </c>
      <c r="F453" s="16" t="s">
        <v>90</v>
      </c>
      <c r="G453" s="16" t="s">
        <v>13</v>
      </c>
      <c r="H453">
        <v>776427.97889999999</v>
      </c>
      <c r="I453">
        <v>323312.57380000001</v>
      </c>
      <c r="J453" s="16" t="s">
        <v>1085</v>
      </c>
      <c r="K453" s="16" t="s">
        <v>6131</v>
      </c>
      <c r="L453">
        <v>3094688025</v>
      </c>
      <c r="M453">
        <v>0</v>
      </c>
      <c r="N453" s="16" t="s">
        <v>6196</v>
      </c>
      <c r="O453" s="16" t="s">
        <v>6200</v>
      </c>
      <c r="P453" s="1">
        <v>44555</v>
      </c>
      <c r="Q453">
        <v>453115.40509999997</v>
      </c>
      <c r="R453">
        <v>453115.40509999997</v>
      </c>
      <c r="S453" s="16" t="s">
        <v>6228</v>
      </c>
      <c r="T453" s="16" t="s">
        <v>6238</v>
      </c>
      <c r="U453">
        <v>2021</v>
      </c>
    </row>
    <row r="454" spans="1:21" x14ac:dyDescent="0.35">
      <c r="A454" s="16" t="s">
        <v>1086</v>
      </c>
      <c r="B454">
        <v>872703743</v>
      </c>
      <c r="C454">
        <v>28</v>
      </c>
      <c r="D454" s="1">
        <v>34479</v>
      </c>
      <c r="E454" s="16" t="s">
        <v>741</v>
      </c>
      <c r="F454" s="16" t="s">
        <v>997</v>
      </c>
      <c r="G454" s="16" t="s">
        <v>13</v>
      </c>
      <c r="H454">
        <v>2087859.9498999999</v>
      </c>
      <c r="I454">
        <v>711770.4375</v>
      </c>
      <c r="J454" s="16" t="s">
        <v>1087</v>
      </c>
      <c r="K454" s="16" t="s">
        <v>6131</v>
      </c>
      <c r="L454">
        <v>719589</v>
      </c>
      <c r="M454">
        <v>124510614</v>
      </c>
      <c r="N454" s="16" t="s">
        <v>6192</v>
      </c>
      <c r="O454" s="16" t="s">
        <v>6193</v>
      </c>
      <c r="P454" s="1">
        <v>44485</v>
      </c>
      <c r="Q454">
        <v>1376089.5123999999</v>
      </c>
      <c r="R454">
        <v>1403611.302648</v>
      </c>
      <c r="S454" s="16" t="s">
        <v>6226</v>
      </c>
      <c r="T454" s="16" t="s">
        <v>6236</v>
      </c>
      <c r="U454">
        <v>2021</v>
      </c>
    </row>
    <row r="455" spans="1:21" x14ac:dyDescent="0.35">
      <c r="A455" s="16" t="s">
        <v>1088</v>
      </c>
      <c r="B455">
        <v>363199695</v>
      </c>
      <c r="C455">
        <v>59</v>
      </c>
      <c r="D455" s="1">
        <v>23156.25</v>
      </c>
      <c r="E455" s="16" t="s">
        <v>741</v>
      </c>
      <c r="F455" s="16" t="s">
        <v>266</v>
      </c>
      <c r="G455" s="16" t="s">
        <v>13</v>
      </c>
      <c r="H455">
        <v>150126.27050000001</v>
      </c>
      <c r="I455">
        <v>54707.779199999997</v>
      </c>
      <c r="J455" s="16" t="s">
        <v>1089</v>
      </c>
      <c r="K455" s="16" t="s">
        <v>6140</v>
      </c>
      <c r="L455">
        <v>27923844</v>
      </c>
      <c r="M455">
        <v>0</v>
      </c>
      <c r="N455" s="16" t="s">
        <v>6195</v>
      </c>
      <c r="O455" s="16" t="s">
        <v>6190</v>
      </c>
      <c r="P455" s="1">
        <v>44371</v>
      </c>
      <c r="Q455">
        <v>95418.491300000023</v>
      </c>
      <c r="R455">
        <v>95418.491300000023</v>
      </c>
      <c r="S455" s="16" t="s">
        <v>6222</v>
      </c>
      <c r="T455" s="16" t="s">
        <v>6239</v>
      </c>
      <c r="U455">
        <v>2021</v>
      </c>
    </row>
    <row r="456" spans="1:21" x14ac:dyDescent="0.35">
      <c r="A456" s="16" t="s">
        <v>1090</v>
      </c>
      <c r="B456">
        <v>983753016</v>
      </c>
      <c r="C456">
        <v>25</v>
      </c>
      <c r="D456" s="1">
        <v>35574.75</v>
      </c>
      <c r="E456" s="16" t="s">
        <v>741</v>
      </c>
      <c r="F456" s="16" t="s">
        <v>189</v>
      </c>
      <c r="G456" s="16" t="s">
        <v>13</v>
      </c>
      <c r="H456">
        <v>116891.7595</v>
      </c>
      <c r="I456">
        <v>93055.008499999996</v>
      </c>
      <c r="J456" s="16" t="s">
        <v>1091</v>
      </c>
      <c r="K456" s="16" t="s">
        <v>6129</v>
      </c>
      <c r="L456">
        <v>39077376</v>
      </c>
      <c r="M456">
        <v>0</v>
      </c>
      <c r="N456" s="16" t="s">
        <v>6187</v>
      </c>
      <c r="O456" s="16" t="s">
        <v>6200</v>
      </c>
      <c r="P456" s="1">
        <v>44582</v>
      </c>
      <c r="Q456">
        <v>23836.751000000004</v>
      </c>
      <c r="R456">
        <v>23836.751000000004</v>
      </c>
      <c r="S456" s="16" t="s">
        <v>6217</v>
      </c>
      <c r="T456" s="16" t="s">
        <v>6236</v>
      </c>
      <c r="U456">
        <v>2022</v>
      </c>
    </row>
    <row r="457" spans="1:21" x14ac:dyDescent="0.35">
      <c r="A457" s="16" t="s">
        <v>1092</v>
      </c>
      <c r="B457">
        <v>734281991</v>
      </c>
      <c r="C457">
        <v>51</v>
      </c>
      <c r="D457" s="1">
        <v>26078.25</v>
      </c>
      <c r="E457" s="16" t="s">
        <v>741</v>
      </c>
      <c r="F457" s="16" t="s">
        <v>1093</v>
      </c>
      <c r="G457" s="16" t="s">
        <v>13</v>
      </c>
      <c r="H457">
        <v>490144.28029999998</v>
      </c>
      <c r="I457">
        <v>112847.1715</v>
      </c>
      <c r="J457" s="16" t="s">
        <v>1094</v>
      </c>
      <c r="K457" s="16" t="s">
        <v>6127</v>
      </c>
      <c r="L457">
        <v>141549</v>
      </c>
      <c r="M457">
        <v>0</v>
      </c>
      <c r="N457" s="16" t="s">
        <v>6189</v>
      </c>
      <c r="O457" s="16" t="s">
        <v>6194</v>
      </c>
      <c r="P457" s="1">
        <v>44243</v>
      </c>
      <c r="Q457">
        <v>377297.10879999999</v>
      </c>
      <c r="R457">
        <v>377297.10879999999</v>
      </c>
      <c r="S457" s="16" t="s">
        <v>6218</v>
      </c>
      <c r="T457" s="16" t="s">
        <v>6239</v>
      </c>
      <c r="U457">
        <v>2021</v>
      </c>
    </row>
    <row r="458" spans="1:21" x14ac:dyDescent="0.35">
      <c r="A458" s="16" t="s">
        <v>1095</v>
      </c>
      <c r="B458">
        <v>447009072</v>
      </c>
      <c r="C458">
        <v>72</v>
      </c>
      <c r="D458" s="1">
        <v>18408</v>
      </c>
      <c r="E458" s="16" t="s">
        <v>741</v>
      </c>
      <c r="F458" s="16" t="s">
        <v>424</v>
      </c>
      <c r="G458" s="16" t="s">
        <v>13</v>
      </c>
      <c r="H458">
        <v>1476110.4968000001</v>
      </c>
      <c r="I458">
        <v>380338.08120000002</v>
      </c>
      <c r="J458" s="16" t="s">
        <v>1096</v>
      </c>
      <c r="K458" s="16" t="s">
        <v>6133</v>
      </c>
      <c r="L458">
        <v>685113192</v>
      </c>
      <c r="M458">
        <v>0</v>
      </c>
      <c r="N458" s="16" t="s">
        <v>6195</v>
      </c>
      <c r="O458" s="16" t="s">
        <v>6190</v>
      </c>
      <c r="P458" s="1">
        <v>44536</v>
      </c>
      <c r="Q458">
        <v>1095772.4155999999</v>
      </c>
      <c r="R458">
        <v>1095772.4155999999</v>
      </c>
      <c r="S458" s="16" t="s">
        <v>6228</v>
      </c>
      <c r="T458" s="16" t="s">
        <v>6241</v>
      </c>
      <c r="U458">
        <v>2021</v>
      </c>
    </row>
    <row r="459" spans="1:21" x14ac:dyDescent="0.35">
      <c r="A459" s="16" t="s">
        <v>1097</v>
      </c>
      <c r="B459">
        <v>988169754</v>
      </c>
      <c r="C459">
        <v>63</v>
      </c>
      <c r="D459" s="1">
        <v>21695.25</v>
      </c>
      <c r="E459" s="16" t="s">
        <v>741</v>
      </c>
      <c r="F459" s="16" t="s">
        <v>84</v>
      </c>
      <c r="G459" s="16" t="s">
        <v>13</v>
      </c>
      <c r="H459">
        <v>143851.72719999999</v>
      </c>
      <c r="I459">
        <v>103573.2436</v>
      </c>
      <c r="J459" s="16" t="s">
        <v>1098</v>
      </c>
      <c r="K459" s="16" t="s">
        <v>6129</v>
      </c>
      <c r="L459">
        <v>3903470508</v>
      </c>
      <c r="M459">
        <v>0</v>
      </c>
      <c r="N459" s="16" t="s">
        <v>6187</v>
      </c>
      <c r="O459" s="16" t="s">
        <v>6191</v>
      </c>
      <c r="P459" s="1">
        <v>44370</v>
      </c>
      <c r="Q459">
        <v>40278.483599999992</v>
      </c>
      <c r="R459">
        <v>40278.483599999992</v>
      </c>
      <c r="S459" s="16" t="s">
        <v>6222</v>
      </c>
      <c r="T459" s="16" t="s">
        <v>6240</v>
      </c>
      <c r="U459">
        <v>2021</v>
      </c>
    </row>
    <row r="460" spans="1:21" x14ac:dyDescent="0.35">
      <c r="A460" s="16" t="s">
        <v>1099</v>
      </c>
      <c r="B460">
        <v>120568684</v>
      </c>
      <c r="C460">
        <v>37</v>
      </c>
      <c r="D460" s="1">
        <v>31191.75</v>
      </c>
      <c r="E460" s="16" t="s">
        <v>741</v>
      </c>
      <c r="F460" s="16" t="s">
        <v>542</v>
      </c>
      <c r="G460" s="16" t="s">
        <v>13</v>
      </c>
      <c r="H460">
        <v>65263.547599999998</v>
      </c>
      <c r="I460">
        <v>46324.804900000003</v>
      </c>
      <c r="J460" s="16" t="s">
        <v>1100</v>
      </c>
      <c r="K460" s="16" t="s">
        <v>6131</v>
      </c>
      <c r="L460">
        <v>3880725</v>
      </c>
      <c r="M460">
        <v>0</v>
      </c>
      <c r="N460" s="16" t="s">
        <v>6198</v>
      </c>
      <c r="O460" s="16" t="s">
        <v>6191</v>
      </c>
      <c r="P460" s="1">
        <v>44312</v>
      </c>
      <c r="Q460">
        <v>18938.742699999995</v>
      </c>
      <c r="R460">
        <v>18938.742699999995</v>
      </c>
      <c r="S460" s="16" t="s">
        <v>6220</v>
      </c>
      <c r="T460" s="16" t="s">
        <v>6237</v>
      </c>
      <c r="U460">
        <v>2021</v>
      </c>
    </row>
    <row r="461" spans="1:21" x14ac:dyDescent="0.35">
      <c r="A461" s="16" t="s">
        <v>1101</v>
      </c>
      <c r="B461">
        <v>608845511</v>
      </c>
      <c r="C461">
        <v>65</v>
      </c>
      <c r="D461" s="1">
        <v>20964.75</v>
      </c>
      <c r="E461" s="16" t="s">
        <v>741</v>
      </c>
      <c r="F461" s="16" t="s">
        <v>668</v>
      </c>
      <c r="G461" s="16" t="s">
        <v>13</v>
      </c>
      <c r="H461">
        <v>674919.71360000002</v>
      </c>
      <c r="I461">
        <v>96594.0141</v>
      </c>
      <c r="J461" s="16" t="s">
        <v>1102</v>
      </c>
      <c r="K461" s="16" t="s">
        <v>6135</v>
      </c>
      <c r="L461">
        <v>1597427793</v>
      </c>
      <c r="M461">
        <v>0</v>
      </c>
      <c r="N461" s="16" t="s">
        <v>6196</v>
      </c>
      <c r="O461" s="16" t="s">
        <v>6200</v>
      </c>
      <c r="P461" s="1">
        <v>44656</v>
      </c>
      <c r="Q461">
        <v>578325.69949999999</v>
      </c>
      <c r="R461">
        <v>578325.69949999999</v>
      </c>
      <c r="S461" s="16" t="s">
        <v>6220</v>
      </c>
      <c r="T461" s="16" t="s">
        <v>6240</v>
      </c>
      <c r="U461">
        <v>2022</v>
      </c>
    </row>
    <row r="462" spans="1:21" x14ac:dyDescent="0.35">
      <c r="A462" s="16" t="s">
        <v>1103</v>
      </c>
      <c r="B462">
        <v>665456622</v>
      </c>
      <c r="C462">
        <v>62</v>
      </c>
      <c r="D462" s="1">
        <v>22060.5</v>
      </c>
      <c r="E462" s="16" t="s">
        <v>741</v>
      </c>
      <c r="F462" s="16" t="s">
        <v>1104</v>
      </c>
      <c r="G462" s="16" t="s">
        <v>13</v>
      </c>
      <c r="H462">
        <v>396539.88709999999</v>
      </c>
      <c r="I462">
        <v>144853.6882</v>
      </c>
      <c r="J462" s="16" t="s">
        <v>1105</v>
      </c>
      <c r="K462" s="16" t="s">
        <v>6140</v>
      </c>
      <c r="L462">
        <v>451992592</v>
      </c>
      <c r="M462">
        <v>0</v>
      </c>
      <c r="N462" s="16" t="s">
        <v>6195</v>
      </c>
      <c r="O462" s="16" t="s">
        <v>6190</v>
      </c>
      <c r="P462" s="1">
        <v>44342</v>
      </c>
      <c r="Q462">
        <v>251686.19889999999</v>
      </c>
      <c r="R462">
        <v>251686.19889999999</v>
      </c>
      <c r="S462" s="16" t="s">
        <v>6221</v>
      </c>
      <c r="T462" s="16" t="s">
        <v>6240</v>
      </c>
      <c r="U462">
        <v>2021</v>
      </c>
    </row>
    <row r="463" spans="1:21" x14ac:dyDescent="0.35">
      <c r="A463" s="16" t="s">
        <v>1106</v>
      </c>
      <c r="B463">
        <v>61241884</v>
      </c>
      <c r="C463">
        <v>72</v>
      </c>
      <c r="D463" s="1">
        <v>18408</v>
      </c>
      <c r="E463" s="16" t="s">
        <v>741</v>
      </c>
      <c r="F463" s="16" t="s">
        <v>1093</v>
      </c>
      <c r="G463" s="16" t="s">
        <v>13</v>
      </c>
      <c r="H463">
        <v>1181619.7888</v>
      </c>
      <c r="I463">
        <v>182613.96739999999</v>
      </c>
      <c r="J463" s="16" t="s">
        <v>1107</v>
      </c>
      <c r="K463" s="16" t="s">
        <v>6135</v>
      </c>
      <c r="L463">
        <v>2740966319</v>
      </c>
      <c r="M463">
        <v>0</v>
      </c>
      <c r="N463" s="16" t="s">
        <v>6198</v>
      </c>
      <c r="O463" s="16" t="s">
        <v>6191</v>
      </c>
      <c r="P463" s="1">
        <v>44230</v>
      </c>
      <c r="Q463">
        <v>999005.82140000002</v>
      </c>
      <c r="R463">
        <v>999005.82140000002</v>
      </c>
      <c r="S463" s="16" t="s">
        <v>6218</v>
      </c>
      <c r="T463" s="16" t="s">
        <v>6241</v>
      </c>
      <c r="U463">
        <v>2021</v>
      </c>
    </row>
    <row r="464" spans="1:21" x14ac:dyDescent="0.35">
      <c r="A464" s="16" t="s">
        <v>1108</v>
      </c>
      <c r="B464">
        <v>597098963</v>
      </c>
      <c r="C464">
        <v>39</v>
      </c>
      <c r="D464" s="1">
        <v>30461.25</v>
      </c>
      <c r="E464" s="16" t="s">
        <v>741</v>
      </c>
      <c r="F464" s="16" t="s">
        <v>22</v>
      </c>
      <c r="G464" s="16" t="s">
        <v>13</v>
      </c>
      <c r="H464">
        <v>33214.212500000001</v>
      </c>
      <c r="I464">
        <v>8293.4881999999998</v>
      </c>
      <c r="J464" s="16" t="s">
        <v>1109</v>
      </c>
      <c r="K464" s="16" t="s">
        <v>6131</v>
      </c>
      <c r="L464">
        <v>535165593</v>
      </c>
      <c r="M464">
        <v>0</v>
      </c>
      <c r="N464" s="16" t="s">
        <v>6195</v>
      </c>
      <c r="O464" s="16" t="s">
        <v>6190</v>
      </c>
      <c r="P464" s="1">
        <v>44320</v>
      </c>
      <c r="Q464">
        <v>24920.724300000002</v>
      </c>
      <c r="R464">
        <v>24920.724300000002</v>
      </c>
      <c r="S464" s="16" t="s">
        <v>6221</v>
      </c>
      <c r="T464" s="16" t="s">
        <v>6237</v>
      </c>
      <c r="U464">
        <v>2021</v>
      </c>
    </row>
    <row r="465" spans="1:21" x14ac:dyDescent="0.35">
      <c r="A465" s="16" t="s">
        <v>1110</v>
      </c>
      <c r="B465">
        <v>674382707</v>
      </c>
      <c r="C465">
        <v>31</v>
      </c>
      <c r="D465" s="1">
        <v>33383.25</v>
      </c>
      <c r="E465" s="16" t="s">
        <v>741</v>
      </c>
      <c r="F465" s="16" t="s">
        <v>588</v>
      </c>
      <c r="G465" s="16" t="s">
        <v>13</v>
      </c>
      <c r="H465">
        <v>81827.199999999997</v>
      </c>
      <c r="I465">
        <v>28247.197800000002</v>
      </c>
      <c r="J465" s="16" t="s">
        <v>1111</v>
      </c>
      <c r="K465" s="16" t="s">
        <v>6133</v>
      </c>
      <c r="L465">
        <v>1728383013</v>
      </c>
      <c r="M465">
        <v>0</v>
      </c>
      <c r="N465" s="16" t="s">
        <v>6198</v>
      </c>
      <c r="O465" s="16" t="s">
        <v>6190</v>
      </c>
      <c r="P465" s="1">
        <v>44389</v>
      </c>
      <c r="Q465">
        <v>53580.002199999995</v>
      </c>
      <c r="R465">
        <v>53580.002199999995</v>
      </c>
      <c r="S465" s="16" t="s">
        <v>6223</v>
      </c>
      <c r="T465" s="16" t="s">
        <v>6237</v>
      </c>
      <c r="U465">
        <v>2021</v>
      </c>
    </row>
    <row r="466" spans="1:21" x14ac:dyDescent="0.35">
      <c r="A466" s="16" t="s">
        <v>1112</v>
      </c>
      <c r="B466">
        <v>360971387</v>
      </c>
      <c r="C466">
        <v>26</v>
      </c>
      <c r="D466" s="1">
        <v>35209.5</v>
      </c>
      <c r="E466" s="16" t="s">
        <v>741</v>
      </c>
      <c r="F466" s="16" t="s">
        <v>300</v>
      </c>
      <c r="G466" s="16" t="s">
        <v>13</v>
      </c>
      <c r="H466">
        <v>145605.37950000001</v>
      </c>
      <c r="I466">
        <v>100277.79180000001</v>
      </c>
      <c r="J466" s="16" t="s">
        <v>1113</v>
      </c>
      <c r="K466" s="16" t="s">
        <v>6131</v>
      </c>
      <c r="L466">
        <v>863091684</v>
      </c>
      <c r="M466">
        <v>0</v>
      </c>
      <c r="N466" s="16" t="s">
        <v>6187</v>
      </c>
      <c r="O466" s="16" t="s">
        <v>6188</v>
      </c>
      <c r="P466" s="1">
        <v>44358</v>
      </c>
      <c r="Q466">
        <v>45327.587700000004</v>
      </c>
      <c r="R466">
        <v>45327.587700000004</v>
      </c>
      <c r="S466" s="16" t="s">
        <v>6222</v>
      </c>
      <c r="T466" s="16" t="s">
        <v>6236</v>
      </c>
      <c r="U466">
        <v>2021</v>
      </c>
    </row>
    <row r="467" spans="1:21" x14ac:dyDescent="0.35">
      <c r="A467" s="16" t="s">
        <v>1114</v>
      </c>
      <c r="B467">
        <v>327147302</v>
      </c>
      <c r="C467">
        <v>27</v>
      </c>
      <c r="D467" s="1">
        <v>34844.25</v>
      </c>
      <c r="E467" s="16" t="s">
        <v>741</v>
      </c>
      <c r="F467" s="16" t="s">
        <v>139</v>
      </c>
      <c r="G467" s="16" t="s">
        <v>13</v>
      </c>
      <c r="H467">
        <v>364617.9423</v>
      </c>
      <c r="I467">
        <v>81565.507199999993</v>
      </c>
      <c r="J467" s="16" t="s">
        <v>1115</v>
      </c>
      <c r="K467" s="16" t="s">
        <v>6129</v>
      </c>
      <c r="L467">
        <v>2799873657</v>
      </c>
      <c r="M467">
        <v>0</v>
      </c>
      <c r="N467" s="16" t="s">
        <v>6187</v>
      </c>
      <c r="O467" s="16" t="s">
        <v>6188</v>
      </c>
      <c r="P467" s="1">
        <v>44422</v>
      </c>
      <c r="Q467">
        <v>283052.4351</v>
      </c>
      <c r="R467">
        <v>283052.4351</v>
      </c>
      <c r="S467" s="16" t="s">
        <v>6224</v>
      </c>
      <c r="T467" s="16" t="s">
        <v>6236</v>
      </c>
      <c r="U467">
        <v>2021</v>
      </c>
    </row>
    <row r="468" spans="1:21" x14ac:dyDescent="0.35">
      <c r="A468" s="16" t="s">
        <v>1116</v>
      </c>
      <c r="B468">
        <v>570807611</v>
      </c>
      <c r="C468">
        <v>36</v>
      </c>
      <c r="D468" s="1">
        <v>31557</v>
      </c>
      <c r="E468" s="16" t="s">
        <v>741</v>
      </c>
      <c r="F468" s="16" t="s">
        <v>341</v>
      </c>
      <c r="G468" s="16" t="s">
        <v>13</v>
      </c>
      <c r="H468">
        <v>0</v>
      </c>
      <c r="I468">
        <v>0</v>
      </c>
      <c r="J468" s="16" t="s">
        <v>1117</v>
      </c>
      <c r="K468" s="16" t="s">
        <v>6135</v>
      </c>
      <c r="L468">
        <v>381201106</v>
      </c>
      <c r="M468">
        <v>694032384</v>
      </c>
      <c r="N468" s="16" t="s">
        <v>6192</v>
      </c>
      <c r="O468" s="16" t="s">
        <v>6193</v>
      </c>
      <c r="P468" s="1">
        <v>44492</v>
      </c>
      <c r="Q468">
        <v>0</v>
      </c>
      <c r="R468">
        <v>0</v>
      </c>
      <c r="S468" s="16" t="s">
        <v>6226</v>
      </c>
      <c r="T468" s="16" t="s">
        <v>6237</v>
      </c>
      <c r="U468">
        <v>2021</v>
      </c>
    </row>
    <row r="469" spans="1:21" x14ac:dyDescent="0.35">
      <c r="A469" s="16" t="s">
        <v>1118</v>
      </c>
      <c r="B469">
        <v>418929121</v>
      </c>
      <c r="C469">
        <v>70</v>
      </c>
      <c r="D469" s="1">
        <v>19138.5</v>
      </c>
      <c r="E469" s="16" t="s">
        <v>741</v>
      </c>
      <c r="F469" s="16" t="s">
        <v>202</v>
      </c>
      <c r="G469" s="16" t="s">
        <v>13</v>
      </c>
      <c r="H469">
        <v>85130.64</v>
      </c>
      <c r="I469">
        <v>25539.191999999999</v>
      </c>
      <c r="J469" s="16" t="s">
        <v>1119</v>
      </c>
      <c r="K469" s="16" t="s">
        <v>6129</v>
      </c>
      <c r="L469">
        <v>1429603869</v>
      </c>
      <c r="M469">
        <v>0</v>
      </c>
      <c r="N469" s="16" t="s">
        <v>6187</v>
      </c>
      <c r="O469" s="16" t="s">
        <v>6191</v>
      </c>
      <c r="P469" s="1">
        <v>44489</v>
      </c>
      <c r="Q469">
        <v>59591.448000000004</v>
      </c>
      <c r="R469">
        <v>59591.448000000004</v>
      </c>
      <c r="S469" s="16" t="s">
        <v>6226</v>
      </c>
      <c r="T469" s="16" t="s">
        <v>6241</v>
      </c>
      <c r="U469">
        <v>2021</v>
      </c>
    </row>
    <row r="470" spans="1:21" x14ac:dyDescent="0.35">
      <c r="A470" s="16" t="s">
        <v>1120</v>
      </c>
      <c r="B470">
        <v>34376216</v>
      </c>
      <c r="C470">
        <v>69</v>
      </c>
      <c r="D470" s="1">
        <v>19503.75</v>
      </c>
      <c r="E470" s="16" t="s">
        <v>741</v>
      </c>
      <c r="F470" s="16" t="s">
        <v>130</v>
      </c>
      <c r="G470" s="16" t="s">
        <v>13</v>
      </c>
      <c r="H470">
        <v>659002.46539999999</v>
      </c>
      <c r="I470">
        <v>118620.44379999999</v>
      </c>
      <c r="J470" s="16" t="s">
        <v>1121</v>
      </c>
      <c r="K470" s="16" t="s">
        <v>6131</v>
      </c>
      <c r="L470">
        <v>754685181</v>
      </c>
      <c r="M470">
        <v>0</v>
      </c>
      <c r="N470" s="16" t="s">
        <v>6198</v>
      </c>
      <c r="O470" s="16" t="s">
        <v>6201</v>
      </c>
      <c r="P470" s="1">
        <v>44206</v>
      </c>
      <c r="Q470">
        <v>540382.02159999998</v>
      </c>
      <c r="R470">
        <v>551189.66203200002</v>
      </c>
      <c r="S470" s="16" t="s">
        <v>6217</v>
      </c>
      <c r="T470" s="16" t="s">
        <v>6240</v>
      </c>
      <c r="U470">
        <v>2021</v>
      </c>
    </row>
    <row r="471" spans="1:21" x14ac:dyDescent="0.35">
      <c r="A471" s="16" t="s">
        <v>1122</v>
      </c>
      <c r="B471">
        <v>435160243</v>
      </c>
      <c r="C471">
        <v>59</v>
      </c>
      <c r="D471" s="1">
        <v>23156.25</v>
      </c>
      <c r="E471" s="16" t="s">
        <v>741</v>
      </c>
      <c r="F471" s="16" t="s">
        <v>984</v>
      </c>
      <c r="G471" s="16" t="s">
        <v>13</v>
      </c>
      <c r="H471">
        <v>1089441.9959</v>
      </c>
      <c r="I471">
        <v>601104.39950000006</v>
      </c>
      <c r="J471" s="16" t="s">
        <v>1123</v>
      </c>
      <c r="K471" s="16" t="s">
        <v>6133</v>
      </c>
      <c r="L471">
        <v>202863468</v>
      </c>
      <c r="M471">
        <v>0</v>
      </c>
      <c r="N471" s="16" t="s">
        <v>6198</v>
      </c>
      <c r="O471" s="16" t="s">
        <v>6191</v>
      </c>
      <c r="P471" s="1">
        <v>44351</v>
      </c>
      <c r="Q471">
        <v>488337.59639999992</v>
      </c>
      <c r="R471">
        <v>488337.59639999992</v>
      </c>
      <c r="S471" s="16" t="s">
        <v>6222</v>
      </c>
      <c r="T471" s="16" t="s">
        <v>6239</v>
      </c>
      <c r="U471">
        <v>2021</v>
      </c>
    </row>
    <row r="472" spans="1:21" x14ac:dyDescent="0.35">
      <c r="A472" s="16" t="s">
        <v>1124</v>
      </c>
      <c r="B472">
        <v>982975265</v>
      </c>
      <c r="C472">
        <v>85</v>
      </c>
      <c r="D472" s="1">
        <v>13659.75</v>
      </c>
      <c r="E472" s="16" t="s">
        <v>741</v>
      </c>
      <c r="F472" s="16" t="s">
        <v>555</v>
      </c>
      <c r="G472" s="16" t="s">
        <v>13</v>
      </c>
      <c r="H472">
        <v>374674.97979999997</v>
      </c>
      <c r="I472">
        <v>337207.48190000001</v>
      </c>
      <c r="J472" s="16" t="s">
        <v>1125</v>
      </c>
      <c r="K472" s="16" t="s">
        <v>6127</v>
      </c>
      <c r="L472">
        <v>568613682</v>
      </c>
      <c r="M472">
        <v>0</v>
      </c>
      <c r="N472" s="16" t="s">
        <v>6187</v>
      </c>
      <c r="O472" s="16" t="s">
        <v>6188</v>
      </c>
      <c r="P472" s="1">
        <v>44656</v>
      </c>
      <c r="Q472">
        <v>37467.497899999958</v>
      </c>
      <c r="R472">
        <v>37467.497899999958</v>
      </c>
      <c r="S472" s="16" t="s">
        <v>6220</v>
      </c>
      <c r="T472" s="16" t="s">
        <v>6241</v>
      </c>
      <c r="U472">
        <v>2022</v>
      </c>
    </row>
    <row r="473" spans="1:21" x14ac:dyDescent="0.35">
      <c r="A473" s="16" t="s">
        <v>1126</v>
      </c>
      <c r="B473">
        <v>282834053</v>
      </c>
      <c r="C473">
        <v>64</v>
      </c>
      <c r="D473" s="1">
        <v>21330</v>
      </c>
      <c r="E473" s="16" t="s">
        <v>741</v>
      </c>
      <c r="F473" s="16" t="s">
        <v>810</v>
      </c>
      <c r="G473" s="16" t="s">
        <v>13</v>
      </c>
      <c r="H473">
        <v>502106.33929999999</v>
      </c>
      <c r="I473">
        <v>379375.57390000002</v>
      </c>
      <c r="J473" s="16" t="s">
        <v>1127</v>
      </c>
      <c r="K473" s="16" t="s">
        <v>6127</v>
      </c>
      <c r="L473">
        <v>4084760953</v>
      </c>
      <c r="M473">
        <v>0</v>
      </c>
      <c r="N473" s="16" t="s">
        <v>6195</v>
      </c>
      <c r="O473" s="16" t="s">
        <v>6190</v>
      </c>
      <c r="P473" s="1">
        <v>44377</v>
      </c>
      <c r="Q473">
        <v>122730.76539999997</v>
      </c>
      <c r="R473">
        <v>122730.76539999997</v>
      </c>
      <c r="S473" s="16" t="s">
        <v>6222</v>
      </c>
      <c r="T473" s="16" t="s">
        <v>6240</v>
      </c>
      <c r="U473">
        <v>2021</v>
      </c>
    </row>
    <row r="474" spans="1:21" x14ac:dyDescent="0.35">
      <c r="A474" s="16" t="s">
        <v>1128</v>
      </c>
      <c r="B474">
        <v>326185806</v>
      </c>
      <c r="C474">
        <v>29</v>
      </c>
      <c r="D474" s="1">
        <v>34113.75</v>
      </c>
      <c r="E474" s="16" t="s">
        <v>741</v>
      </c>
      <c r="F474" s="16" t="s">
        <v>424</v>
      </c>
      <c r="G474" s="16" t="s">
        <v>13</v>
      </c>
      <c r="H474">
        <v>186144.375</v>
      </c>
      <c r="I474">
        <v>37333.115899999997</v>
      </c>
      <c r="J474" s="16" t="s">
        <v>1129</v>
      </c>
      <c r="K474" s="16" t="s">
        <v>6129</v>
      </c>
      <c r="L474">
        <v>833185278</v>
      </c>
      <c r="M474">
        <v>0</v>
      </c>
      <c r="N474" s="16" t="s">
        <v>6198</v>
      </c>
      <c r="O474" s="16" t="s">
        <v>6191</v>
      </c>
      <c r="P474" s="1">
        <v>44200</v>
      </c>
      <c r="Q474">
        <v>148811.2591</v>
      </c>
      <c r="R474">
        <v>148811.2591</v>
      </c>
      <c r="S474" s="16" t="s">
        <v>6217</v>
      </c>
      <c r="T474" s="16" t="s">
        <v>6236</v>
      </c>
      <c r="U474">
        <v>2021</v>
      </c>
    </row>
    <row r="475" spans="1:21" x14ac:dyDescent="0.35">
      <c r="A475" s="16" t="s">
        <v>1130</v>
      </c>
      <c r="B475">
        <v>72428400</v>
      </c>
      <c r="C475">
        <v>72</v>
      </c>
      <c r="D475" s="1">
        <v>18408</v>
      </c>
      <c r="E475" s="16" t="s">
        <v>741</v>
      </c>
      <c r="F475" s="16" t="s">
        <v>401</v>
      </c>
      <c r="G475" s="16" t="s">
        <v>13</v>
      </c>
      <c r="H475">
        <v>398822.424</v>
      </c>
      <c r="I475">
        <v>93876.662899999996</v>
      </c>
      <c r="J475" s="16" t="s">
        <v>1131</v>
      </c>
      <c r="K475" s="16" t="s">
        <v>6135</v>
      </c>
      <c r="L475">
        <v>1155670464</v>
      </c>
      <c r="M475">
        <v>0</v>
      </c>
      <c r="N475" s="16" t="s">
        <v>6189</v>
      </c>
      <c r="O475" s="16" t="s">
        <v>6194</v>
      </c>
      <c r="P475" s="1">
        <v>44467</v>
      </c>
      <c r="Q475">
        <v>304945.7611</v>
      </c>
      <c r="R475">
        <v>304945.7611</v>
      </c>
      <c r="S475" s="16" t="s">
        <v>6225</v>
      </c>
      <c r="T475" s="16" t="s">
        <v>6241</v>
      </c>
      <c r="U475">
        <v>2021</v>
      </c>
    </row>
    <row r="476" spans="1:21" x14ac:dyDescent="0.35">
      <c r="A476" s="16" t="s">
        <v>1132</v>
      </c>
      <c r="B476">
        <v>49880986</v>
      </c>
      <c r="C476">
        <v>64</v>
      </c>
      <c r="D476" s="1">
        <v>21330</v>
      </c>
      <c r="E476" s="16" t="s">
        <v>741</v>
      </c>
      <c r="F476" s="16" t="s">
        <v>847</v>
      </c>
      <c r="G476" s="16" t="s">
        <v>13</v>
      </c>
      <c r="H476">
        <v>21065.1175</v>
      </c>
      <c r="I476">
        <v>12744.3961</v>
      </c>
      <c r="J476" s="16" t="s">
        <v>1133</v>
      </c>
      <c r="K476" s="16" t="s">
        <v>6135</v>
      </c>
      <c r="L476">
        <v>333918879</v>
      </c>
      <c r="M476">
        <v>0</v>
      </c>
      <c r="N476" s="16" t="s">
        <v>6195</v>
      </c>
      <c r="O476" s="16" t="s">
        <v>6190</v>
      </c>
      <c r="P476" s="1">
        <v>44637</v>
      </c>
      <c r="Q476">
        <v>8320.7214000000004</v>
      </c>
      <c r="R476">
        <v>8320.7214000000004</v>
      </c>
      <c r="S476" s="16" t="s">
        <v>6219</v>
      </c>
      <c r="T476" s="16" t="s">
        <v>6240</v>
      </c>
      <c r="U476">
        <v>2022</v>
      </c>
    </row>
    <row r="477" spans="1:21" x14ac:dyDescent="0.35">
      <c r="A477" s="16" t="s">
        <v>1134</v>
      </c>
      <c r="B477">
        <v>650260310</v>
      </c>
      <c r="C477">
        <v>83</v>
      </c>
      <c r="D477" s="1">
        <v>14390.25</v>
      </c>
      <c r="E477" s="16" t="s">
        <v>741</v>
      </c>
      <c r="F477" s="16" t="s">
        <v>112</v>
      </c>
      <c r="G477" s="16" t="s">
        <v>13</v>
      </c>
      <c r="H477">
        <v>140284.196</v>
      </c>
      <c r="I477">
        <v>29912.906999999999</v>
      </c>
      <c r="J477" s="16" t="s">
        <v>1135</v>
      </c>
      <c r="K477" s="16" t="s">
        <v>6131</v>
      </c>
      <c r="L477">
        <v>916446744</v>
      </c>
      <c r="M477">
        <v>0</v>
      </c>
      <c r="N477" s="16" t="s">
        <v>6187</v>
      </c>
      <c r="O477" s="16" t="s">
        <v>6188</v>
      </c>
      <c r="P477" s="1">
        <v>44221</v>
      </c>
      <c r="Q477">
        <v>110371.28899999999</v>
      </c>
      <c r="R477">
        <v>110371.28899999999</v>
      </c>
      <c r="S477" s="16" t="s">
        <v>6217</v>
      </c>
      <c r="T477" s="16" t="s">
        <v>6241</v>
      </c>
      <c r="U477">
        <v>2021</v>
      </c>
    </row>
    <row r="478" spans="1:21" x14ac:dyDescent="0.35">
      <c r="A478" s="16" t="s">
        <v>1136</v>
      </c>
      <c r="B478">
        <v>880275552</v>
      </c>
      <c r="C478">
        <v>57</v>
      </c>
      <c r="D478" s="1">
        <v>23886.75</v>
      </c>
      <c r="E478" s="16" t="s">
        <v>741</v>
      </c>
      <c r="F478" s="16" t="s">
        <v>968</v>
      </c>
      <c r="G478" s="16" t="s">
        <v>13</v>
      </c>
      <c r="H478">
        <v>253711.48060000001</v>
      </c>
      <c r="I478">
        <v>107171.2289</v>
      </c>
      <c r="J478" s="16" t="s">
        <v>1137</v>
      </c>
      <c r="K478" s="16" t="s">
        <v>6135</v>
      </c>
      <c r="L478">
        <v>1571851008</v>
      </c>
      <c r="M478">
        <v>0</v>
      </c>
      <c r="N478" s="16" t="s">
        <v>6198</v>
      </c>
      <c r="O478" s="16" t="s">
        <v>6191</v>
      </c>
      <c r="P478" s="1">
        <v>44473</v>
      </c>
      <c r="Q478">
        <v>146540.25170000002</v>
      </c>
      <c r="R478">
        <v>146540.25170000002</v>
      </c>
      <c r="S478" s="16" t="s">
        <v>6226</v>
      </c>
      <c r="T478" s="16" t="s">
        <v>6239</v>
      </c>
      <c r="U478">
        <v>2021</v>
      </c>
    </row>
    <row r="479" spans="1:21" x14ac:dyDescent="0.35">
      <c r="A479" s="16" t="s">
        <v>1138</v>
      </c>
      <c r="B479">
        <v>599636543</v>
      </c>
      <c r="C479">
        <v>85</v>
      </c>
      <c r="D479" s="1">
        <v>13659.75</v>
      </c>
      <c r="E479" s="16" t="s">
        <v>741</v>
      </c>
      <c r="F479" s="16" t="s">
        <v>840</v>
      </c>
      <c r="G479" s="16" t="s">
        <v>13</v>
      </c>
      <c r="H479">
        <v>1239213.4287</v>
      </c>
      <c r="I479">
        <v>318922.09749999997</v>
      </c>
      <c r="J479" s="16" t="s">
        <v>1139</v>
      </c>
      <c r="K479" s="16" t="s">
        <v>6133</v>
      </c>
      <c r="L479">
        <v>1755201305</v>
      </c>
      <c r="M479">
        <v>0</v>
      </c>
      <c r="N479" s="16" t="s">
        <v>6187</v>
      </c>
      <c r="O479" s="16" t="s">
        <v>6188</v>
      </c>
      <c r="P479" s="1">
        <v>44520</v>
      </c>
      <c r="Q479">
        <v>920291.33120000013</v>
      </c>
      <c r="R479">
        <v>920291.33120000013</v>
      </c>
      <c r="S479" s="16" t="s">
        <v>6227</v>
      </c>
      <c r="T479" s="16" t="s">
        <v>6241</v>
      </c>
      <c r="U479">
        <v>2021</v>
      </c>
    </row>
    <row r="480" spans="1:21" x14ac:dyDescent="0.35">
      <c r="A480" s="16" t="s">
        <v>1140</v>
      </c>
      <c r="B480">
        <v>156279764</v>
      </c>
      <c r="C480">
        <v>60</v>
      </c>
      <c r="D480" s="1">
        <v>22791</v>
      </c>
      <c r="E480" s="16" t="s">
        <v>741</v>
      </c>
      <c r="F480" s="16" t="s">
        <v>1017</v>
      </c>
      <c r="G480" s="16" t="s">
        <v>13</v>
      </c>
      <c r="H480">
        <v>862058.45440000005</v>
      </c>
      <c r="I480">
        <v>434013.2757</v>
      </c>
      <c r="J480" s="16" t="s">
        <v>1141</v>
      </c>
      <c r="K480" s="16" t="s">
        <v>6127</v>
      </c>
      <c r="L480">
        <v>5970825</v>
      </c>
      <c r="M480">
        <v>404115075</v>
      </c>
      <c r="N480" s="16" t="s">
        <v>6192</v>
      </c>
      <c r="O480" s="16" t="s">
        <v>6188</v>
      </c>
      <c r="P480" s="1">
        <v>44476</v>
      </c>
      <c r="Q480">
        <v>428045.17870000005</v>
      </c>
      <c r="R480">
        <v>428045.17870000005</v>
      </c>
      <c r="S480" s="16" t="s">
        <v>6226</v>
      </c>
      <c r="T480" s="16" t="s">
        <v>6240</v>
      </c>
      <c r="U480">
        <v>2021</v>
      </c>
    </row>
    <row r="481" spans="1:21" x14ac:dyDescent="0.35">
      <c r="A481" s="16" t="s">
        <v>1142</v>
      </c>
      <c r="B481">
        <v>975805483</v>
      </c>
      <c r="C481">
        <v>40</v>
      </c>
      <c r="D481" s="1">
        <v>30096</v>
      </c>
      <c r="E481" s="16" t="s">
        <v>741</v>
      </c>
      <c r="F481" s="16" t="s">
        <v>307</v>
      </c>
      <c r="G481" s="16" t="s">
        <v>13</v>
      </c>
      <c r="H481">
        <v>219769.85569999999</v>
      </c>
      <c r="I481">
        <v>60560.524299999997</v>
      </c>
      <c r="J481" s="16" t="s">
        <v>1143</v>
      </c>
      <c r="K481" s="16" t="s">
        <v>6127</v>
      </c>
      <c r="L481">
        <v>2901955072</v>
      </c>
      <c r="M481">
        <v>0</v>
      </c>
      <c r="N481" s="16" t="s">
        <v>6196</v>
      </c>
      <c r="O481" s="16" t="s">
        <v>6188</v>
      </c>
      <c r="P481" s="1">
        <v>44260</v>
      </c>
      <c r="Q481">
        <v>159209.3314</v>
      </c>
      <c r="R481">
        <v>159209.3314</v>
      </c>
      <c r="S481" s="16" t="s">
        <v>6219</v>
      </c>
      <c r="T481" s="16" t="s">
        <v>6238</v>
      </c>
      <c r="U481">
        <v>2021</v>
      </c>
    </row>
    <row r="482" spans="1:21" x14ac:dyDescent="0.35">
      <c r="A482" s="16" t="s">
        <v>1144</v>
      </c>
      <c r="B482">
        <v>536372800</v>
      </c>
      <c r="C482">
        <v>56</v>
      </c>
      <c r="D482" s="1">
        <v>24252</v>
      </c>
      <c r="E482" s="16" t="s">
        <v>741</v>
      </c>
      <c r="F482" s="16" t="s">
        <v>75</v>
      </c>
      <c r="G482" s="16" t="s">
        <v>13</v>
      </c>
      <c r="H482">
        <v>1418542.6740999999</v>
      </c>
      <c r="I482">
        <v>163266.2323</v>
      </c>
      <c r="J482" s="16" t="s">
        <v>1145</v>
      </c>
      <c r="K482" s="16" t="s">
        <v>6135</v>
      </c>
      <c r="L482">
        <v>2587538044</v>
      </c>
      <c r="M482">
        <v>0</v>
      </c>
      <c r="N482" s="16" t="s">
        <v>6187</v>
      </c>
      <c r="O482" s="16" t="s">
        <v>6200</v>
      </c>
      <c r="P482" s="1">
        <v>44656</v>
      </c>
      <c r="Q482">
        <v>1255276.4417999999</v>
      </c>
      <c r="R482">
        <v>1255276.4417999999</v>
      </c>
      <c r="S482" s="16" t="s">
        <v>6220</v>
      </c>
      <c r="T482" s="16" t="s">
        <v>6239</v>
      </c>
      <c r="U482">
        <v>2022</v>
      </c>
    </row>
    <row r="483" spans="1:21" x14ac:dyDescent="0.35">
      <c r="A483" s="16" t="s">
        <v>1146</v>
      </c>
      <c r="B483">
        <v>205617031</v>
      </c>
      <c r="C483">
        <v>42</v>
      </c>
      <c r="D483" s="1">
        <v>29365.5</v>
      </c>
      <c r="E483" s="16" t="s">
        <v>741</v>
      </c>
      <c r="F483" s="16" t="s">
        <v>776</v>
      </c>
      <c r="G483" s="16" t="s">
        <v>13</v>
      </c>
      <c r="H483">
        <v>264557.54320000001</v>
      </c>
      <c r="I483">
        <v>181323.67</v>
      </c>
      <c r="J483" s="16" t="s">
        <v>1147</v>
      </c>
      <c r="K483" s="16" t="s">
        <v>6133</v>
      </c>
      <c r="L483">
        <v>900518528</v>
      </c>
      <c r="M483">
        <v>0</v>
      </c>
      <c r="N483" s="16" t="s">
        <v>6187</v>
      </c>
      <c r="O483" s="16" t="s">
        <v>6188</v>
      </c>
      <c r="P483" s="1">
        <v>44521</v>
      </c>
      <c r="Q483">
        <v>83233.873200000002</v>
      </c>
      <c r="R483">
        <v>83233.873200000002</v>
      </c>
      <c r="S483" s="16" t="s">
        <v>6227</v>
      </c>
      <c r="T483" s="16" t="s">
        <v>6238</v>
      </c>
      <c r="U483">
        <v>2021</v>
      </c>
    </row>
    <row r="484" spans="1:21" x14ac:dyDescent="0.35">
      <c r="A484" s="16" t="s">
        <v>1148</v>
      </c>
      <c r="B484">
        <v>754637770</v>
      </c>
      <c r="C484">
        <v>55</v>
      </c>
      <c r="D484" s="1">
        <v>24617.25</v>
      </c>
      <c r="E484" s="16" t="s">
        <v>741</v>
      </c>
      <c r="F484" s="16" t="s">
        <v>150</v>
      </c>
      <c r="G484" s="16" t="s">
        <v>13</v>
      </c>
      <c r="H484">
        <v>37979.773399999998</v>
      </c>
      <c r="I484">
        <v>52204.924899999998</v>
      </c>
      <c r="J484" s="16" t="s">
        <v>1149</v>
      </c>
      <c r="K484" s="16" t="s">
        <v>6135</v>
      </c>
      <c r="L484">
        <v>84024486</v>
      </c>
      <c r="M484">
        <v>0</v>
      </c>
      <c r="N484" s="16" t="s">
        <v>6189</v>
      </c>
      <c r="O484" s="16" t="s">
        <v>6194</v>
      </c>
      <c r="P484" s="1">
        <v>44490</v>
      </c>
      <c r="Q484">
        <v>-14225.1515</v>
      </c>
      <c r="R484">
        <v>-14225.1515</v>
      </c>
      <c r="S484" s="16" t="s">
        <v>6226</v>
      </c>
      <c r="T484" s="16" t="s">
        <v>6239</v>
      </c>
      <c r="U484">
        <v>2021</v>
      </c>
    </row>
    <row r="485" spans="1:21" x14ac:dyDescent="0.35">
      <c r="A485" s="16" t="s">
        <v>1150</v>
      </c>
      <c r="B485">
        <v>663494133</v>
      </c>
      <c r="C485">
        <v>32</v>
      </c>
      <c r="D485" s="1">
        <v>33018</v>
      </c>
      <c r="E485" s="16" t="s">
        <v>741</v>
      </c>
      <c r="F485" s="16" t="s">
        <v>1151</v>
      </c>
      <c r="G485" s="16" t="s">
        <v>13</v>
      </c>
      <c r="H485">
        <v>117381.1263</v>
      </c>
      <c r="I485">
        <v>116287.71309999999</v>
      </c>
      <c r="J485" s="16" t="s">
        <v>1152</v>
      </c>
      <c r="K485" s="16" t="s">
        <v>6135</v>
      </c>
      <c r="L485">
        <v>2665308126</v>
      </c>
      <c r="M485">
        <v>0</v>
      </c>
      <c r="N485" s="16" t="s">
        <v>6198</v>
      </c>
      <c r="O485" s="16" t="s">
        <v>6201</v>
      </c>
      <c r="P485" s="1">
        <v>44457</v>
      </c>
      <c r="Q485">
        <v>1093.41320000001</v>
      </c>
      <c r="R485">
        <v>1093.41320000001</v>
      </c>
      <c r="S485" s="16" t="s">
        <v>6225</v>
      </c>
      <c r="T485" s="16" t="s">
        <v>6237</v>
      </c>
      <c r="U485">
        <v>2021</v>
      </c>
    </row>
    <row r="486" spans="1:21" x14ac:dyDescent="0.35">
      <c r="A486" s="16" t="s">
        <v>1153</v>
      </c>
      <c r="B486">
        <v>74610243</v>
      </c>
      <c r="C486">
        <v>28</v>
      </c>
      <c r="D486" s="1">
        <v>34479</v>
      </c>
      <c r="E486" s="16" t="s">
        <v>741</v>
      </c>
      <c r="F486" s="16" t="s">
        <v>133</v>
      </c>
      <c r="G486" s="16" t="s">
        <v>13</v>
      </c>
      <c r="H486">
        <v>98253.570699999997</v>
      </c>
      <c r="I486">
        <v>20878.8838</v>
      </c>
      <c r="J486" s="16" t="s">
        <v>1154</v>
      </c>
      <c r="K486" s="16" t="s">
        <v>6135</v>
      </c>
      <c r="L486">
        <v>3492373144</v>
      </c>
      <c r="M486">
        <v>0</v>
      </c>
      <c r="N486" s="16" t="s">
        <v>6195</v>
      </c>
      <c r="O486" s="16" t="s">
        <v>6190</v>
      </c>
      <c r="P486" s="1">
        <v>44294</v>
      </c>
      <c r="Q486">
        <v>77374.686900000001</v>
      </c>
      <c r="R486">
        <v>77374.686900000001</v>
      </c>
      <c r="S486" s="16" t="s">
        <v>6220</v>
      </c>
      <c r="T486" s="16" t="s">
        <v>6236</v>
      </c>
      <c r="U486">
        <v>2021</v>
      </c>
    </row>
    <row r="487" spans="1:21" x14ac:dyDescent="0.35">
      <c r="A487" s="16" t="s">
        <v>1155</v>
      </c>
      <c r="B487">
        <v>951114423</v>
      </c>
      <c r="C487">
        <v>81</v>
      </c>
      <c r="D487" s="1">
        <v>15120.75</v>
      </c>
      <c r="E487" s="16" t="s">
        <v>741</v>
      </c>
      <c r="F487" s="16" t="s">
        <v>1156</v>
      </c>
      <c r="G487" s="16" t="s">
        <v>13</v>
      </c>
      <c r="H487">
        <v>528227.02229999995</v>
      </c>
      <c r="I487">
        <v>268055.50390000001</v>
      </c>
      <c r="J487" s="16" t="s">
        <v>1157</v>
      </c>
      <c r="K487" s="16" t="s">
        <v>6131</v>
      </c>
      <c r="L487">
        <v>1169952999</v>
      </c>
      <c r="M487">
        <v>0</v>
      </c>
      <c r="N487" s="16" t="s">
        <v>6189</v>
      </c>
      <c r="O487" s="16" t="s">
        <v>6194</v>
      </c>
      <c r="P487" s="1">
        <v>44534</v>
      </c>
      <c r="Q487">
        <v>260171.51839999994</v>
      </c>
      <c r="R487">
        <v>260171.51839999994</v>
      </c>
      <c r="S487" s="16" t="s">
        <v>6228</v>
      </c>
      <c r="T487" s="16" t="s">
        <v>6241</v>
      </c>
      <c r="U487">
        <v>2021</v>
      </c>
    </row>
    <row r="488" spans="1:21" x14ac:dyDescent="0.35">
      <c r="A488" s="16" t="s">
        <v>1158</v>
      </c>
      <c r="B488">
        <v>171025223</v>
      </c>
      <c r="C488">
        <v>61</v>
      </c>
      <c r="D488" s="1">
        <v>22425.75</v>
      </c>
      <c r="E488" s="16" t="s">
        <v>741</v>
      </c>
      <c r="F488" s="16" t="s">
        <v>365</v>
      </c>
      <c r="G488" s="16" t="s">
        <v>13</v>
      </c>
      <c r="H488">
        <v>918754.75529999996</v>
      </c>
      <c r="I488">
        <v>198778.04149999999</v>
      </c>
      <c r="J488" s="16" t="s">
        <v>1159</v>
      </c>
      <c r="K488" s="16" t="s">
        <v>6135</v>
      </c>
      <c r="L488">
        <v>1912658849</v>
      </c>
      <c r="M488">
        <v>4120415178</v>
      </c>
      <c r="N488" s="16" t="s">
        <v>6195</v>
      </c>
      <c r="O488" s="16" t="s">
        <v>6190</v>
      </c>
      <c r="P488" s="1">
        <v>44506</v>
      </c>
      <c r="Q488">
        <v>719976.71380000003</v>
      </c>
      <c r="R488">
        <v>719976.71380000003</v>
      </c>
      <c r="S488" s="16" t="s">
        <v>6227</v>
      </c>
      <c r="T488" s="16" t="s">
        <v>6240</v>
      </c>
      <c r="U488">
        <v>2021</v>
      </c>
    </row>
    <row r="489" spans="1:21" x14ac:dyDescent="0.35">
      <c r="A489" s="16" t="s">
        <v>1160</v>
      </c>
      <c r="B489">
        <v>275932122</v>
      </c>
      <c r="C489">
        <v>19</v>
      </c>
      <c r="D489" s="1">
        <v>37766.25</v>
      </c>
      <c r="E489" s="16" t="s">
        <v>741</v>
      </c>
      <c r="F489" s="16" t="s">
        <v>1017</v>
      </c>
      <c r="G489" s="16" t="s">
        <v>13</v>
      </c>
      <c r="H489">
        <v>71388.977400000003</v>
      </c>
      <c r="I489">
        <v>32658.5785</v>
      </c>
      <c r="J489" s="16" t="s">
        <v>1161</v>
      </c>
      <c r="K489" s="16" t="s">
        <v>6133</v>
      </c>
      <c r="L489">
        <v>79374204</v>
      </c>
      <c r="M489">
        <v>0</v>
      </c>
      <c r="N489" s="16" t="s">
        <v>6189</v>
      </c>
      <c r="O489" s="16" t="s">
        <v>6194</v>
      </c>
      <c r="P489" s="1">
        <v>44451</v>
      </c>
      <c r="Q489">
        <v>38730.3989</v>
      </c>
      <c r="R489">
        <v>38730.3989</v>
      </c>
      <c r="S489" s="16" t="s">
        <v>6225</v>
      </c>
      <c r="T489" s="16" t="s">
        <v>6242</v>
      </c>
      <c r="U489">
        <v>2021</v>
      </c>
    </row>
    <row r="490" spans="1:21" x14ac:dyDescent="0.35">
      <c r="A490" s="16" t="s">
        <v>1162</v>
      </c>
      <c r="B490">
        <v>253960066</v>
      </c>
      <c r="C490">
        <v>22</v>
      </c>
      <c r="D490" s="1">
        <v>36670.5</v>
      </c>
      <c r="E490" s="16" t="s">
        <v>741</v>
      </c>
      <c r="F490" s="16" t="s">
        <v>243</v>
      </c>
      <c r="G490" s="16" t="s">
        <v>13</v>
      </c>
      <c r="H490">
        <v>861107.96900000004</v>
      </c>
      <c r="I490">
        <v>341572.82770000002</v>
      </c>
      <c r="J490" s="16" t="s">
        <v>1163</v>
      </c>
      <c r="K490" s="16" t="s">
        <v>6131</v>
      </c>
      <c r="L490">
        <v>149346654</v>
      </c>
      <c r="M490">
        <v>0</v>
      </c>
      <c r="N490" s="16" t="s">
        <v>6195</v>
      </c>
      <c r="O490" s="16" t="s">
        <v>6190</v>
      </c>
      <c r="P490" s="1">
        <v>44322</v>
      </c>
      <c r="Q490">
        <v>519535.14130000002</v>
      </c>
      <c r="R490">
        <v>529925.84412600007</v>
      </c>
      <c r="S490" s="16" t="s">
        <v>6221</v>
      </c>
      <c r="T490" s="16" t="s">
        <v>6236</v>
      </c>
      <c r="U490">
        <v>2021</v>
      </c>
    </row>
    <row r="491" spans="1:21" x14ac:dyDescent="0.35">
      <c r="A491" s="16" t="s">
        <v>1164</v>
      </c>
      <c r="B491">
        <v>545998935</v>
      </c>
      <c r="C491">
        <v>48</v>
      </c>
      <c r="D491" s="1">
        <v>27174</v>
      </c>
      <c r="E491" s="16" t="s">
        <v>741</v>
      </c>
      <c r="F491" s="16" t="s">
        <v>69</v>
      </c>
      <c r="G491" s="16" t="s">
        <v>13</v>
      </c>
      <c r="H491">
        <v>1122750.5734000001</v>
      </c>
      <c r="I491">
        <v>504017.37699999998</v>
      </c>
      <c r="J491" s="16" t="s">
        <v>1165</v>
      </c>
      <c r="K491" s="16" t="s">
        <v>6135</v>
      </c>
      <c r="L491">
        <v>827038107</v>
      </c>
      <c r="M491">
        <v>0</v>
      </c>
      <c r="N491" s="16" t="s">
        <v>6195</v>
      </c>
      <c r="O491" s="16" t="s">
        <v>6190</v>
      </c>
      <c r="P491" s="1">
        <v>44536</v>
      </c>
      <c r="Q491">
        <v>618733.19640000013</v>
      </c>
      <c r="R491">
        <v>618733.19640000013</v>
      </c>
      <c r="S491" s="16" t="s">
        <v>6228</v>
      </c>
      <c r="T491" s="16" t="s">
        <v>6238</v>
      </c>
      <c r="U491">
        <v>2021</v>
      </c>
    </row>
    <row r="492" spans="1:21" x14ac:dyDescent="0.35">
      <c r="A492" s="16" t="s">
        <v>1166</v>
      </c>
      <c r="B492">
        <v>33056746</v>
      </c>
      <c r="C492">
        <v>43</v>
      </c>
      <c r="D492" s="1">
        <v>29000.25</v>
      </c>
      <c r="E492" s="16" t="s">
        <v>741</v>
      </c>
      <c r="F492" s="16" t="s">
        <v>57</v>
      </c>
      <c r="G492" s="16" t="s">
        <v>13</v>
      </c>
      <c r="H492">
        <v>508775.28240000003</v>
      </c>
      <c r="I492">
        <v>100367.4875</v>
      </c>
      <c r="J492" s="16" t="s">
        <v>1167</v>
      </c>
      <c r="K492" s="16" t="s">
        <v>6133</v>
      </c>
      <c r="L492">
        <v>611444757</v>
      </c>
      <c r="M492">
        <v>0</v>
      </c>
      <c r="N492" s="16" t="s">
        <v>6195</v>
      </c>
      <c r="O492" s="16" t="s">
        <v>6190</v>
      </c>
      <c r="P492" s="1">
        <v>44500</v>
      </c>
      <c r="Q492">
        <v>408407.79490000004</v>
      </c>
      <c r="R492">
        <v>408407.79490000004</v>
      </c>
      <c r="S492" s="16" t="s">
        <v>6226</v>
      </c>
      <c r="T492" s="16" t="s">
        <v>6238</v>
      </c>
      <c r="U492">
        <v>2021</v>
      </c>
    </row>
    <row r="493" spans="1:21" x14ac:dyDescent="0.35">
      <c r="A493" s="16" t="s">
        <v>1168</v>
      </c>
      <c r="B493">
        <v>915295189</v>
      </c>
      <c r="C493">
        <v>57</v>
      </c>
      <c r="D493" s="1">
        <v>23886.75</v>
      </c>
      <c r="E493" s="16" t="s">
        <v>741</v>
      </c>
      <c r="F493" s="16" t="s">
        <v>1169</v>
      </c>
      <c r="G493" s="16" t="s">
        <v>13</v>
      </c>
      <c r="H493">
        <v>54596.7572</v>
      </c>
      <c r="I493">
        <v>11453.3197</v>
      </c>
      <c r="J493" s="16" t="s">
        <v>1170</v>
      </c>
      <c r="K493" s="16" t="s">
        <v>6135</v>
      </c>
      <c r="L493">
        <v>8253007</v>
      </c>
      <c r="M493">
        <v>0</v>
      </c>
      <c r="N493" s="16" t="s">
        <v>6198</v>
      </c>
      <c r="O493" s="16" t="s">
        <v>6191</v>
      </c>
      <c r="P493" s="1">
        <v>44665</v>
      </c>
      <c r="Q493">
        <v>43143.4375</v>
      </c>
      <c r="R493">
        <v>43143.4375</v>
      </c>
      <c r="S493" s="16" t="s">
        <v>6220</v>
      </c>
      <c r="T493" s="16" t="s">
        <v>6239</v>
      </c>
      <c r="U493">
        <v>2022</v>
      </c>
    </row>
    <row r="494" spans="1:21" x14ac:dyDescent="0.35">
      <c r="A494" s="16" t="s">
        <v>1171</v>
      </c>
      <c r="B494">
        <v>620261247</v>
      </c>
      <c r="C494">
        <v>80</v>
      </c>
      <c r="D494" s="1">
        <v>15486</v>
      </c>
      <c r="E494" s="16" t="s">
        <v>741</v>
      </c>
      <c r="F494" s="16" t="s">
        <v>115</v>
      </c>
      <c r="G494" s="16" t="s">
        <v>13</v>
      </c>
      <c r="H494">
        <v>105428.925</v>
      </c>
      <c r="I494">
        <v>64494.387699999999</v>
      </c>
      <c r="J494" s="16" t="s">
        <v>1172</v>
      </c>
      <c r="K494" s="16" t="s">
        <v>6135</v>
      </c>
      <c r="L494">
        <v>537970752</v>
      </c>
      <c r="M494">
        <v>0</v>
      </c>
      <c r="N494" s="16" t="s">
        <v>6196</v>
      </c>
      <c r="O494" s="16" t="s">
        <v>6188</v>
      </c>
      <c r="P494" s="1">
        <v>44494</v>
      </c>
      <c r="Q494">
        <v>40934.537300000004</v>
      </c>
      <c r="R494">
        <v>40934.537300000004</v>
      </c>
      <c r="S494" s="16" t="s">
        <v>6226</v>
      </c>
      <c r="T494" s="16" t="s">
        <v>6241</v>
      </c>
      <c r="U494">
        <v>2021</v>
      </c>
    </row>
    <row r="495" spans="1:21" x14ac:dyDescent="0.35">
      <c r="A495" s="16" t="s">
        <v>1173</v>
      </c>
      <c r="B495">
        <v>807694195</v>
      </c>
      <c r="C495">
        <v>47</v>
      </c>
      <c r="D495" s="1">
        <v>27539.25</v>
      </c>
      <c r="E495" s="16" t="s">
        <v>741</v>
      </c>
      <c r="F495" s="16" t="s">
        <v>542</v>
      </c>
      <c r="G495" s="16" t="s">
        <v>13</v>
      </c>
      <c r="H495">
        <v>525947.01229999994</v>
      </c>
      <c r="I495">
        <v>165164.3279</v>
      </c>
      <c r="J495" s="16" t="s">
        <v>1174</v>
      </c>
      <c r="K495" s="16" t="s">
        <v>6129</v>
      </c>
      <c r="L495">
        <v>5132928768</v>
      </c>
      <c r="M495">
        <v>0</v>
      </c>
      <c r="N495" s="16" t="s">
        <v>6189</v>
      </c>
      <c r="O495" s="16" t="s">
        <v>6194</v>
      </c>
      <c r="P495" s="1">
        <v>44441</v>
      </c>
      <c r="Q495">
        <v>360782.68439999991</v>
      </c>
      <c r="R495">
        <v>360782.68439999991</v>
      </c>
      <c r="S495" s="16" t="s">
        <v>6225</v>
      </c>
      <c r="T495" s="16" t="s">
        <v>6238</v>
      </c>
      <c r="U495">
        <v>2021</v>
      </c>
    </row>
    <row r="496" spans="1:21" x14ac:dyDescent="0.35">
      <c r="A496" s="16" t="s">
        <v>1175</v>
      </c>
      <c r="B496">
        <v>214670045</v>
      </c>
      <c r="C496">
        <v>24</v>
      </c>
      <c r="D496" s="1">
        <v>35940</v>
      </c>
      <c r="E496" s="16" t="s">
        <v>741</v>
      </c>
      <c r="F496" s="16" t="s">
        <v>950</v>
      </c>
      <c r="G496" s="16" t="s">
        <v>13</v>
      </c>
      <c r="H496">
        <v>506526.40840000001</v>
      </c>
      <c r="I496">
        <v>243793.36259999999</v>
      </c>
      <c r="J496" s="16" t="s">
        <v>1176</v>
      </c>
      <c r="K496" s="16" t="s">
        <v>6135</v>
      </c>
      <c r="L496">
        <v>3082615296</v>
      </c>
      <c r="M496">
        <v>0</v>
      </c>
      <c r="N496" s="16" t="s">
        <v>6196</v>
      </c>
      <c r="O496" s="16" t="s">
        <v>6188</v>
      </c>
      <c r="P496" s="1">
        <v>44523</v>
      </c>
      <c r="Q496">
        <v>262733.04580000002</v>
      </c>
      <c r="R496">
        <v>262733.04580000002</v>
      </c>
      <c r="S496" s="16" t="s">
        <v>6227</v>
      </c>
      <c r="T496" s="16" t="s">
        <v>6236</v>
      </c>
      <c r="U496">
        <v>2021</v>
      </c>
    </row>
    <row r="497" spans="1:21" x14ac:dyDescent="0.35">
      <c r="A497" s="16" t="s">
        <v>1177</v>
      </c>
      <c r="B497">
        <v>66474835</v>
      </c>
      <c r="C497">
        <v>35</v>
      </c>
      <c r="D497" s="1">
        <v>31922.25</v>
      </c>
      <c r="E497" s="16" t="s">
        <v>741</v>
      </c>
      <c r="F497" s="16" t="s">
        <v>341</v>
      </c>
      <c r="G497" s="16" t="s">
        <v>13</v>
      </c>
      <c r="H497">
        <v>640602.90800000005</v>
      </c>
      <c r="I497">
        <v>223767.0356</v>
      </c>
      <c r="J497" s="16" t="s">
        <v>1178</v>
      </c>
      <c r="K497" s="16" t="s">
        <v>6129</v>
      </c>
      <c r="L497">
        <v>86761116</v>
      </c>
      <c r="M497">
        <v>0</v>
      </c>
      <c r="N497" s="16" t="s">
        <v>6187</v>
      </c>
      <c r="O497" s="16" t="s">
        <v>6191</v>
      </c>
      <c r="P497" s="1">
        <v>44395</v>
      </c>
      <c r="Q497">
        <v>416835.87240000005</v>
      </c>
      <c r="R497">
        <v>416835.87240000005</v>
      </c>
      <c r="S497" s="16" t="s">
        <v>6223</v>
      </c>
      <c r="T497" s="16" t="s">
        <v>6237</v>
      </c>
      <c r="U497">
        <v>2021</v>
      </c>
    </row>
    <row r="498" spans="1:21" x14ac:dyDescent="0.35">
      <c r="A498" s="16" t="s">
        <v>1179</v>
      </c>
      <c r="B498">
        <v>696887241</v>
      </c>
      <c r="C498">
        <v>42</v>
      </c>
      <c r="D498" s="1">
        <v>29365.5</v>
      </c>
      <c r="E498" s="16" t="s">
        <v>741</v>
      </c>
      <c r="F498" s="16" t="s">
        <v>1070</v>
      </c>
      <c r="G498" s="16" t="s">
        <v>13</v>
      </c>
      <c r="H498">
        <v>1932207.6063000001</v>
      </c>
      <c r="I498">
        <v>436704.17660000001</v>
      </c>
      <c r="J498" s="16" t="s">
        <v>1180</v>
      </c>
      <c r="K498" s="16" t="s">
        <v>6129</v>
      </c>
      <c r="L498">
        <v>87282</v>
      </c>
      <c r="M498">
        <v>0</v>
      </c>
      <c r="N498" s="16" t="s">
        <v>6198</v>
      </c>
      <c r="O498" s="16" t="s">
        <v>6201</v>
      </c>
      <c r="P498" s="1">
        <v>44284</v>
      </c>
      <c r="Q498">
        <v>1495503.4297000002</v>
      </c>
      <c r="R498">
        <v>1495503.4297000002</v>
      </c>
      <c r="S498" s="16" t="s">
        <v>6219</v>
      </c>
      <c r="T498" s="16" t="s">
        <v>6238</v>
      </c>
      <c r="U498">
        <v>2021</v>
      </c>
    </row>
    <row r="499" spans="1:21" x14ac:dyDescent="0.35">
      <c r="A499" s="16" t="s">
        <v>1181</v>
      </c>
      <c r="B499">
        <v>177114036</v>
      </c>
      <c r="C499">
        <v>83</v>
      </c>
      <c r="D499" s="1">
        <v>14390.25</v>
      </c>
      <c r="E499" s="16" t="s">
        <v>741</v>
      </c>
      <c r="F499" s="16" t="s">
        <v>378</v>
      </c>
      <c r="G499" s="16" t="s">
        <v>13</v>
      </c>
      <c r="H499">
        <v>1099352.8326000001</v>
      </c>
      <c r="I499">
        <v>402363.13669999997</v>
      </c>
      <c r="J499" s="16" t="s">
        <v>1182</v>
      </c>
      <c r="K499" s="16" t="s">
        <v>6133</v>
      </c>
      <c r="L499">
        <v>21443205</v>
      </c>
      <c r="M499">
        <v>0</v>
      </c>
      <c r="N499" s="16" t="s">
        <v>6195</v>
      </c>
      <c r="O499" s="16" t="s">
        <v>6190</v>
      </c>
      <c r="P499" s="1">
        <v>44514</v>
      </c>
      <c r="Q499">
        <v>696989.69590000017</v>
      </c>
      <c r="R499">
        <v>696989.69590000017</v>
      </c>
      <c r="S499" s="16" t="s">
        <v>6227</v>
      </c>
      <c r="T499" s="16" t="s">
        <v>6241</v>
      </c>
      <c r="U499">
        <v>2021</v>
      </c>
    </row>
    <row r="500" spans="1:21" x14ac:dyDescent="0.35">
      <c r="A500" s="16" t="s">
        <v>1183</v>
      </c>
      <c r="B500">
        <v>905339990</v>
      </c>
      <c r="C500">
        <v>28</v>
      </c>
      <c r="D500" s="1">
        <v>34479</v>
      </c>
      <c r="E500" s="16" t="s">
        <v>741</v>
      </c>
      <c r="F500" s="16" t="s">
        <v>886</v>
      </c>
      <c r="G500" s="16" t="s">
        <v>13</v>
      </c>
      <c r="H500">
        <v>34050.758900000001</v>
      </c>
      <c r="I500">
        <v>14641.826300000001</v>
      </c>
      <c r="J500" s="16" t="s">
        <v>1184</v>
      </c>
      <c r="K500" s="16" t="s">
        <v>6135</v>
      </c>
      <c r="L500">
        <v>2088788436</v>
      </c>
      <c r="M500">
        <v>0</v>
      </c>
      <c r="N500" s="16" t="s">
        <v>6195</v>
      </c>
      <c r="O500" s="16" t="s">
        <v>6190</v>
      </c>
      <c r="P500" s="1">
        <v>44657</v>
      </c>
      <c r="Q500">
        <v>19408.9326</v>
      </c>
      <c r="R500">
        <v>19408.9326</v>
      </c>
      <c r="S500" s="16" t="s">
        <v>6220</v>
      </c>
      <c r="T500" s="16" t="s">
        <v>6236</v>
      </c>
      <c r="U500">
        <v>2022</v>
      </c>
    </row>
    <row r="501" spans="1:21" x14ac:dyDescent="0.35">
      <c r="A501" s="16" t="s">
        <v>1185</v>
      </c>
      <c r="B501">
        <v>720643968</v>
      </c>
      <c r="C501">
        <v>41</v>
      </c>
      <c r="D501" s="1">
        <v>29730.75</v>
      </c>
      <c r="E501" s="16" t="s">
        <v>741</v>
      </c>
      <c r="F501" s="16" t="s">
        <v>1186</v>
      </c>
      <c r="G501" s="16" t="s">
        <v>13</v>
      </c>
      <c r="H501">
        <v>254722.4264</v>
      </c>
      <c r="I501">
        <v>63336.3871</v>
      </c>
      <c r="J501" s="16" t="s">
        <v>1187</v>
      </c>
      <c r="K501" s="16" t="s">
        <v>6129</v>
      </c>
      <c r="L501">
        <v>2916045816</v>
      </c>
      <c r="M501">
        <v>0</v>
      </c>
      <c r="N501" s="16" t="s">
        <v>6198</v>
      </c>
      <c r="O501" s="16" t="s">
        <v>6191</v>
      </c>
      <c r="P501" s="1">
        <v>44471</v>
      </c>
      <c r="Q501">
        <v>191386.0393</v>
      </c>
      <c r="R501">
        <v>191386.0393</v>
      </c>
      <c r="S501" s="16" t="s">
        <v>6226</v>
      </c>
      <c r="T501" s="16" t="s">
        <v>6238</v>
      </c>
      <c r="U501">
        <v>2021</v>
      </c>
    </row>
    <row r="502" spans="1:21" x14ac:dyDescent="0.35">
      <c r="A502" s="16" t="s">
        <v>1188</v>
      </c>
      <c r="B502">
        <v>572868273</v>
      </c>
      <c r="C502">
        <v>76</v>
      </c>
      <c r="D502" s="1">
        <v>16947</v>
      </c>
      <c r="E502" s="16" t="s">
        <v>741</v>
      </c>
      <c r="F502" s="16" t="s">
        <v>437</v>
      </c>
      <c r="G502" s="16" t="s">
        <v>13</v>
      </c>
      <c r="H502">
        <v>180482.6502</v>
      </c>
      <c r="I502">
        <v>123056.3524</v>
      </c>
      <c r="J502" s="16" t="s">
        <v>1189</v>
      </c>
      <c r="K502" s="16" t="s">
        <v>6135</v>
      </c>
      <c r="L502">
        <v>1792148496</v>
      </c>
      <c r="M502">
        <v>0</v>
      </c>
      <c r="N502" s="16" t="s">
        <v>6189</v>
      </c>
      <c r="O502" s="16" t="s">
        <v>6194</v>
      </c>
      <c r="P502" s="1">
        <v>44254</v>
      </c>
      <c r="Q502">
        <v>57426.2978</v>
      </c>
      <c r="R502">
        <v>57426.2978</v>
      </c>
      <c r="S502" s="16" t="s">
        <v>6218</v>
      </c>
      <c r="T502" s="16" t="s">
        <v>6241</v>
      </c>
      <c r="U502">
        <v>2021</v>
      </c>
    </row>
    <row r="503" spans="1:21" x14ac:dyDescent="0.35">
      <c r="A503" s="16" t="s">
        <v>1190</v>
      </c>
      <c r="B503">
        <v>211010103</v>
      </c>
      <c r="C503">
        <v>42</v>
      </c>
      <c r="D503" s="1">
        <v>29365.5</v>
      </c>
      <c r="E503" s="16" t="s">
        <v>741</v>
      </c>
      <c r="F503" s="16" t="s">
        <v>953</v>
      </c>
      <c r="G503" s="16" t="s">
        <v>13</v>
      </c>
      <c r="H503">
        <v>361468.58620000002</v>
      </c>
      <c r="I503">
        <v>158013.4105</v>
      </c>
      <c r="J503" s="16" t="s">
        <v>1191</v>
      </c>
      <c r="K503" s="16" t="s">
        <v>6133</v>
      </c>
      <c r="L503">
        <v>2911633692</v>
      </c>
      <c r="M503">
        <v>0</v>
      </c>
      <c r="N503" s="16" t="s">
        <v>6198</v>
      </c>
      <c r="O503" s="16" t="s">
        <v>6191</v>
      </c>
      <c r="P503" s="1">
        <v>44419</v>
      </c>
      <c r="Q503">
        <v>203455.17570000002</v>
      </c>
      <c r="R503">
        <v>203455.17570000002</v>
      </c>
      <c r="S503" s="16" t="s">
        <v>6224</v>
      </c>
      <c r="T503" s="16" t="s">
        <v>6238</v>
      </c>
      <c r="U503">
        <v>2021</v>
      </c>
    </row>
    <row r="504" spans="1:21" x14ac:dyDescent="0.35">
      <c r="A504" s="16" t="s">
        <v>1192</v>
      </c>
      <c r="B504">
        <v>842344844</v>
      </c>
      <c r="C504">
        <v>80</v>
      </c>
      <c r="D504" s="1">
        <v>15486</v>
      </c>
      <c r="E504" s="16" t="s">
        <v>741</v>
      </c>
      <c r="F504" s="16" t="s">
        <v>489</v>
      </c>
      <c r="G504" s="16" t="s">
        <v>13</v>
      </c>
      <c r="H504">
        <v>572485.41890000005</v>
      </c>
      <c r="I504">
        <v>136755.95740000001</v>
      </c>
      <c r="J504" s="16" t="s">
        <v>1193</v>
      </c>
      <c r="K504" s="16" t="s">
        <v>6129</v>
      </c>
      <c r="L504">
        <v>3307254027</v>
      </c>
      <c r="M504">
        <v>19885789</v>
      </c>
      <c r="N504" s="16" t="s">
        <v>6192</v>
      </c>
      <c r="O504" s="16" t="s">
        <v>6197</v>
      </c>
      <c r="P504" s="1">
        <v>44672</v>
      </c>
      <c r="Q504">
        <v>435729.46150000003</v>
      </c>
      <c r="R504">
        <v>435729.46150000003</v>
      </c>
      <c r="S504" s="16" t="s">
        <v>6220</v>
      </c>
      <c r="T504" s="16" t="s">
        <v>6241</v>
      </c>
      <c r="U504">
        <v>2022</v>
      </c>
    </row>
    <row r="505" spans="1:21" x14ac:dyDescent="0.35">
      <c r="A505" s="16" t="s">
        <v>1194</v>
      </c>
      <c r="B505">
        <v>822210306</v>
      </c>
      <c r="C505">
        <v>19</v>
      </c>
      <c r="D505" s="1">
        <v>37766.25</v>
      </c>
      <c r="E505" s="16" t="s">
        <v>741</v>
      </c>
      <c r="F505" s="16" t="s">
        <v>312</v>
      </c>
      <c r="G505" s="16" t="s">
        <v>13</v>
      </c>
      <c r="H505">
        <v>451472.91749999998</v>
      </c>
      <c r="I505">
        <v>120234.3664</v>
      </c>
      <c r="J505" s="16" t="s">
        <v>1195</v>
      </c>
      <c r="K505" s="16" t="s">
        <v>6135</v>
      </c>
      <c r="L505">
        <v>2756206776</v>
      </c>
      <c r="M505">
        <v>0</v>
      </c>
      <c r="N505" s="16" t="s">
        <v>6187</v>
      </c>
      <c r="O505" s="16" t="s">
        <v>6188</v>
      </c>
      <c r="P505" s="1">
        <v>44511</v>
      </c>
      <c r="Q505">
        <v>331238.55109999998</v>
      </c>
      <c r="R505">
        <v>331238.55109999998</v>
      </c>
      <c r="S505" s="16" t="s">
        <v>6227</v>
      </c>
      <c r="T505" s="16" t="s">
        <v>6242</v>
      </c>
      <c r="U505">
        <v>2021</v>
      </c>
    </row>
    <row r="506" spans="1:21" x14ac:dyDescent="0.35">
      <c r="A506" s="16" t="s">
        <v>1196</v>
      </c>
      <c r="B506">
        <v>41020835</v>
      </c>
      <c r="C506">
        <v>18</v>
      </c>
      <c r="D506" s="1">
        <v>38131.5</v>
      </c>
      <c r="E506" s="16" t="s">
        <v>741</v>
      </c>
      <c r="F506" s="16" t="s">
        <v>223</v>
      </c>
      <c r="G506" s="16" t="s">
        <v>13</v>
      </c>
      <c r="H506">
        <v>110150.1972</v>
      </c>
      <c r="I506">
        <v>88661.246400000004</v>
      </c>
      <c r="J506" s="16" t="s">
        <v>1197</v>
      </c>
      <c r="K506" s="16" t="s">
        <v>6135</v>
      </c>
      <c r="L506">
        <v>279877455</v>
      </c>
      <c r="M506">
        <v>0</v>
      </c>
      <c r="N506" s="16" t="s">
        <v>6195</v>
      </c>
      <c r="O506" s="16" t="s">
        <v>6191</v>
      </c>
      <c r="P506" s="1">
        <v>44357</v>
      </c>
      <c r="Q506">
        <v>21488.950799999991</v>
      </c>
      <c r="R506">
        <v>21488.950799999991</v>
      </c>
      <c r="S506" s="16" t="s">
        <v>6222</v>
      </c>
      <c r="T506" s="16" t="s">
        <v>6242</v>
      </c>
      <c r="U506">
        <v>2021</v>
      </c>
    </row>
    <row r="507" spans="1:21" x14ac:dyDescent="0.35">
      <c r="A507" s="16" t="s">
        <v>1198</v>
      </c>
      <c r="B507">
        <v>854757865</v>
      </c>
      <c r="C507">
        <v>35</v>
      </c>
      <c r="D507" s="1">
        <v>31922.25</v>
      </c>
      <c r="E507" s="16" t="s">
        <v>741</v>
      </c>
      <c r="F507" s="16" t="s">
        <v>276</v>
      </c>
      <c r="G507" s="16" t="s">
        <v>13</v>
      </c>
      <c r="H507">
        <v>1689110.102</v>
      </c>
      <c r="I507">
        <v>884436.8173</v>
      </c>
      <c r="J507" s="16" t="s">
        <v>1199</v>
      </c>
      <c r="K507" s="16" t="s">
        <v>6131</v>
      </c>
      <c r="L507">
        <v>1225794094</v>
      </c>
      <c r="M507">
        <v>0</v>
      </c>
      <c r="N507" s="16" t="s">
        <v>6187</v>
      </c>
      <c r="O507" s="16" t="s">
        <v>6188</v>
      </c>
      <c r="P507" s="1">
        <v>44621</v>
      </c>
      <c r="Q507">
        <v>804673.28469999996</v>
      </c>
      <c r="R507">
        <v>820766.75039399997</v>
      </c>
      <c r="S507" s="16" t="s">
        <v>6219</v>
      </c>
      <c r="T507" s="16" t="s">
        <v>6237</v>
      </c>
      <c r="U507">
        <v>2022</v>
      </c>
    </row>
    <row r="508" spans="1:21" x14ac:dyDescent="0.35">
      <c r="A508" s="16" t="s">
        <v>1200</v>
      </c>
      <c r="B508">
        <v>581114473</v>
      </c>
      <c r="C508">
        <v>47</v>
      </c>
      <c r="D508" s="1">
        <v>27539.25</v>
      </c>
      <c r="E508" s="16" t="s">
        <v>741</v>
      </c>
      <c r="F508" s="16" t="s">
        <v>738</v>
      </c>
      <c r="G508" s="16" t="s">
        <v>13</v>
      </c>
      <c r="H508">
        <v>257863.77540000001</v>
      </c>
      <c r="I508">
        <v>130221.2066</v>
      </c>
      <c r="J508" s="16" t="s">
        <v>1201</v>
      </c>
      <c r="K508" s="16" t="s">
        <v>6131</v>
      </c>
      <c r="L508">
        <v>3413253312</v>
      </c>
      <c r="M508">
        <v>0</v>
      </c>
      <c r="N508" s="16" t="s">
        <v>6196</v>
      </c>
      <c r="O508" s="16" t="s">
        <v>6188</v>
      </c>
      <c r="P508" s="1">
        <v>44674</v>
      </c>
      <c r="Q508">
        <v>127642.56880000001</v>
      </c>
      <c r="R508">
        <v>127642.56880000001</v>
      </c>
      <c r="S508" s="16" t="s">
        <v>6220</v>
      </c>
      <c r="T508" s="16" t="s">
        <v>6238</v>
      </c>
      <c r="U508">
        <v>2022</v>
      </c>
    </row>
    <row r="509" spans="1:21" x14ac:dyDescent="0.35">
      <c r="A509" s="16" t="s">
        <v>1202</v>
      </c>
      <c r="B509">
        <v>496470356</v>
      </c>
      <c r="C509">
        <v>53</v>
      </c>
      <c r="D509" s="1">
        <v>25347.75</v>
      </c>
      <c r="E509" s="16" t="s">
        <v>741</v>
      </c>
      <c r="F509" s="16" t="s">
        <v>150</v>
      </c>
      <c r="G509" s="16" t="s">
        <v>13</v>
      </c>
      <c r="H509">
        <v>141945.92499999999</v>
      </c>
      <c r="I509">
        <v>196878.99799999999</v>
      </c>
      <c r="J509" s="16" t="s">
        <v>1203</v>
      </c>
      <c r="K509" s="16" t="s">
        <v>6133</v>
      </c>
      <c r="L509">
        <v>3027731076</v>
      </c>
      <c r="M509">
        <v>0</v>
      </c>
      <c r="N509" s="16" t="s">
        <v>6198</v>
      </c>
      <c r="O509" s="16" t="s">
        <v>6191</v>
      </c>
      <c r="P509" s="1">
        <v>44406</v>
      </c>
      <c r="Q509">
        <v>-54933.073000000004</v>
      </c>
      <c r="R509">
        <v>-54933.073000000004</v>
      </c>
      <c r="S509" s="16" t="s">
        <v>6223</v>
      </c>
      <c r="T509" s="16" t="s">
        <v>6239</v>
      </c>
      <c r="U509">
        <v>2021</v>
      </c>
    </row>
    <row r="510" spans="1:21" x14ac:dyDescent="0.35">
      <c r="A510" s="16" t="s">
        <v>1204</v>
      </c>
      <c r="B510">
        <v>662407649</v>
      </c>
      <c r="C510">
        <v>70</v>
      </c>
      <c r="D510" s="1">
        <v>19138.5</v>
      </c>
      <c r="E510" s="16" t="s">
        <v>741</v>
      </c>
      <c r="F510" s="16" t="s">
        <v>250</v>
      </c>
      <c r="G510" s="16" t="s">
        <v>13</v>
      </c>
      <c r="H510">
        <v>125832.4875</v>
      </c>
      <c r="I510">
        <v>76036.377800000002</v>
      </c>
      <c r="J510" s="16" t="s">
        <v>1205</v>
      </c>
      <c r="K510" s="16" t="s">
        <v>6133</v>
      </c>
      <c r="L510">
        <v>4828944</v>
      </c>
      <c r="M510">
        <v>0</v>
      </c>
      <c r="N510" s="16" t="s">
        <v>6196</v>
      </c>
      <c r="O510" s="16" t="s">
        <v>6200</v>
      </c>
      <c r="P510" s="1">
        <v>44651</v>
      </c>
      <c r="Q510">
        <v>49796.109700000001</v>
      </c>
      <c r="R510">
        <v>49796.109700000001</v>
      </c>
      <c r="S510" s="16" t="s">
        <v>6219</v>
      </c>
      <c r="T510" s="16" t="s">
        <v>6241</v>
      </c>
      <c r="U510">
        <v>2022</v>
      </c>
    </row>
    <row r="511" spans="1:21" x14ac:dyDescent="0.35">
      <c r="A511" s="16" t="s">
        <v>1206</v>
      </c>
      <c r="B511">
        <v>794996007</v>
      </c>
      <c r="C511">
        <v>49</v>
      </c>
      <c r="D511" s="1">
        <v>26808.75</v>
      </c>
      <c r="E511" s="16" t="s">
        <v>741</v>
      </c>
      <c r="F511" s="16" t="s">
        <v>253</v>
      </c>
      <c r="G511" s="16" t="s">
        <v>13</v>
      </c>
      <c r="H511">
        <v>2206729.5698000002</v>
      </c>
      <c r="I511">
        <v>892479.74129999999</v>
      </c>
      <c r="J511" s="16" t="s">
        <v>1207</v>
      </c>
      <c r="K511" s="16" t="s">
        <v>6127</v>
      </c>
      <c r="L511">
        <v>1700208174</v>
      </c>
      <c r="M511">
        <v>0</v>
      </c>
      <c r="N511" s="16" t="s">
        <v>6195</v>
      </c>
      <c r="O511" s="16" t="s">
        <v>6191</v>
      </c>
      <c r="P511" s="1">
        <v>44640</v>
      </c>
      <c r="Q511">
        <v>1314249.8285000003</v>
      </c>
      <c r="R511">
        <v>1314249.8285000003</v>
      </c>
      <c r="S511" s="16" t="s">
        <v>6219</v>
      </c>
      <c r="T511" s="16" t="s">
        <v>6238</v>
      </c>
      <c r="U511">
        <v>2022</v>
      </c>
    </row>
    <row r="512" spans="1:21" x14ac:dyDescent="0.35">
      <c r="A512" s="16" t="s">
        <v>1208</v>
      </c>
      <c r="B512">
        <v>606950558</v>
      </c>
      <c r="C512">
        <v>56</v>
      </c>
      <c r="D512" s="1">
        <v>24252</v>
      </c>
      <c r="E512" s="16" t="s">
        <v>741</v>
      </c>
      <c r="F512" s="16" t="s">
        <v>519</v>
      </c>
      <c r="G512" s="16" t="s">
        <v>13</v>
      </c>
      <c r="H512">
        <v>208470.98439999999</v>
      </c>
      <c r="I512">
        <v>134675.94570000001</v>
      </c>
      <c r="J512" s="16" t="s">
        <v>1209</v>
      </c>
      <c r="K512" s="16" t="s">
        <v>6135</v>
      </c>
      <c r="L512">
        <v>2434907328</v>
      </c>
      <c r="M512">
        <v>0</v>
      </c>
      <c r="N512" s="16" t="s">
        <v>6187</v>
      </c>
      <c r="O512" s="16" t="s">
        <v>6191</v>
      </c>
      <c r="P512" s="1">
        <v>44408</v>
      </c>
      <c r="Q512">
        <v>73795.038699999976</v>
      </c>
      <c r="R512">
        <v>73795.038699999976</v>
      </c>
      <c r="S512" s="16" t="s">
        <v>6223</v>
      </c>
      <c r="T512" s="16" t="s">
        <v>6239</v>
      </c>
      <c r="U512">
        <v>2021</v>
      </c>
    </row>
    <row r="513" spans="1:21" x14ac:dyDescent="0.35">
      <c r="A513" s="16" t="s">
        <v>1210</v>
      </c>
      <c r="B513">
        <v>388867167</v>
      </c>
      <c r="C513">
        <v>63</v>
      </c>
      <c r="D513" s="1">
        <v>21695.25</v>
      </c>
      <c r="E513" s="16" t="s">
        <v>741</v>
      </c>
      <c r="F513" s="16" t="s">
        <v>713</v>
      </c>
      <c r="G513" s="16" t="s">
        <v>13</v>
      </c>
      <c r="H513">
        <v>377600.32069999998</v>
      </c>
      <c r="I513">
        <v>262839.43890000001</v>
      </c>
      <c r="J513" s="16" t="s">
        <v>1211</v>
      </c>
      <c r="K513" s="16" t="s">
        <v>6127</v>
      </c>
      <c r="L513">
        <v>2131295712</v>
      </c>
      <c r="M513">
        <v>0</v>
      </c>
      <c r="N513" s="16" t="s">
        <v>6198</v>
      </c>
      <c r="O513" s="16" t="s">
        <v>6191</v>
      </c>
      <c r="P513" s="1">
        <v>44387</v>
      </c>
      <c r="Q513">
        <v>114760.88179999997</v>
      </c>
      <c r="R513">
        <v>114760.88179999997</v>
      </c>
      <c r="S513" s="16" t="s">
        <v>6223</v>
      </c>
      <c r="T513" s="16" t="s">
        <v>6240</v>
      </c>
      <c r="U513">
        <v>2021</v>
      </c>
    </row>
    <row r="514" spans="1:21" x14ac:dyDescent="0.35">
      <c r="A514" s="16" t="s">
        <v>1212</v>
      </c>
      <c r="B514">
        <v>573219712</v>
      </c>
      <c r="C514">
        <v>19</v>
      </c>
      <c r="D514" s="1">
        <v>37766.25</v>
      </c>
      <c r="E514" s="16" t="s">
        <v>741</v>
      </c>
      <c r="F514" s="16" t="s">
        <v>60</v>
      </c>
      <c r="G514" s="16" t="s">
        <v>13</v>
      </c>
      <c r="H514">
        <v>1168395.3078999999</v>
      </c>
      <c r="I514">
        <v>212728.52499999999</v>
      </c>
      <c r="J514" s="16" t="s">
        <v>1213</v>
      </c>
      <c r="K514" s="16" t="s">
        <v>6129</v>
      </c>
      <c r="L514">
        <v>330956046</v>
      </c>
      <c r="M514">
        <v>0</v>
      </c>
      <c r="N514" s="16" t="s">
        <v>6187</v>
      </c>
      <c r="O514" s="16" t="s">
        <v>6191</v>
      </c>
      <c r="P514" s="1">
        <v>44263</v>
      </c>
      <c r="Q514">
        <v>955666.78289999987</v>
      </c>
      <c r="R514">
        <v>955666.78289999987</v>
      </c>
      <c r="S514" s="16" t="s">
        <v>6219</v>
      </c>
      <c r="T514" s="16" t="s">
        <v>6242</v>
      </c>
      <c r="U514">
        <v>2021</v>
      </c>
    </row>
    <row r="515" spans="1:21" x14ac:dyDescent="0.35">
      <c r="A515" s="16" t="s">
        <v>1214</v>
      </c>
      <c r="B515">
        <v>106263958</v>
      </c>
      <c r="C515">
        <v>57</v>
      </c>
      <c r="D515" s="1">
        <v>23886.75</v>
      </c>
      <c r="E515" s="16" t="s">
        <v>741</v>
      </c>
      <c r="F515" s="16" t="s">
        <v>1215</v>
      </c>
      <c r="G515" s="16" t="s">
        <v>13</v>
      </c>
      <c r="H515">
        <v>307847.83120000002</v>
      </c>
      <c r="I515">
        <v>219803.35149999999</v>
      </c>
      <c r="J515" s="16" t="s">
        <v>1216</v>
      </c>
      <c r="K515" s="16" t="s">
        <v>6135</v>
      </c>
      <c r="L515">
        <v>1618840064</v>
      </c>
      <c r="M515">
        <v>0</v>
      </c>
      <c r="N515" s="16" t="s">
        <v>6195</v>
      </c>
      <c r="O515" s="16" t="s">
        <v>6191</v>
      </c>
      <c r="P515" s="1">
        <v>44616</v>
      </c>
      <c r="Q515">
        <v>88044.479700000025</v>
      </c>
      <c r="R515">
        <v>88044.479700000025</v>
      </c>
      <c r="S515" s="16" t="s">
        <v>6218</v>
      </c>
      <c r="T515" s="16" t="s">
        <v>6239</v>
      </c>
      <c r="U515">
        <v>2022</v>
      </c>
    </row>
    <row r="516" spans="1:21" x14ac:dyDescent="0.35">
      <c r="A516" s="16" t="s">
        <v>1217</v>
      </c>
      <c r="B516">
        <v>738835399</v>
      </c>
      <c r="C516">
        <v>80</v>
      </c>
      <c r="D516" s="1">
        <v>15486</v>
      </c>
      <c r="E516" s="16" t="s">
        <v>741</v>
      </c>
      <c r="F516" s="16" t="s">
        <v>323</v>
      </c>
      <c r="G516" s="16" t="s">
        <v>13</v>
      </c>
      <c r="H516">
        <v>345042.49790000002</v>
      </c>
      <c r="I516">
        <v>123090.7163</v>
      </c>
      <c r="J516" s="16" t="s">
        <v>1218</v>
      </c>
      <c r="K516" s="16" t="s">
        <v>6131</v>
      </c>
      <c r="L516">
        <v>1824584664</v>
      </c>
      <c r="M516">
        <v>0</v>
      </c>
      <c r="N516" s="16" t="s">
        <v>6196</v>
      </c>
      <c r="O516" s="16" t="s">
        <v>6200</v>
      </c>
      <c r="P516" s="1">
        <v>44669</v>
      </c>
      <c r="Q516">
        <v>221951.78160000002</v>
      </c>
      <c r="R516">
        <v>221951.78160000002</v>
      </c>
      <c r="S516" s="16" t="s">
        <v>6220</v>
      </c>
      <c r="T516" s="16" t="s">
        <v>6241</v>
      </c>
      <c r="U516">
        <v>2022</v>
      </c>
    </row>
    <row r="517" spans="1:21" x14ac:dyDescent="0.35">
      <c r="A517" s="16" t="s">
        <v>1219</v>
      </c>
      <c r="B517">
        <v>963840560</v>
      </c>
      <c r="C517">
        <v>21</v>
      </c>
      <c r="D517" s="1">
        <v>37035.75</v>
      </c>
      <c r="E517" s="16" t="s">
        <v>741</v>
      </c>
      <c r="F517" s="16" t="s">
        <v>660</v>
      </c>
      <c r="G517" s="16" t="s">
        <v>13</v>
      </c>
      <c r="H517">
        <v>60243.15</v>
      </c>
      <c r="I517">
        <v>31808.3832</v>
      </c>
      <c r="J517" s="16" t="s">
        <v>1220</v>
      </c>
      <c r="K517" s="16" t="s">
        <v>6135</v>
      </c>
      <c r="L517">
        <v>6375152</v>
      </c>
      <c r="M517">
        <v>0</v>
      </c>
      <c r="N517" s="16" t="s">
        <v>6195</v>
      </c>
      <c r="O517" s="16" t="s">
        <v>6190</v>
      </c>
      <c r="P517" s="1">
        <v>44641</v>
      </c>
      <c r="Q517">
        <v>28434.766800000001</v>
      </c>
      <c r="R517">
        <v>28434.766800000001</v>
      </c>
      <c r="S517" s="16" t="s">
        <v>6219</v>
      </c>
      <c r="T517" s="16" t="s">
        <v>6236</v>
      </c>
      <c r="U517">
        <v>2022</v>
      </c>
    </row>
    <row r="518" spans="1:21" x14ac:dyDescent="0.35">
      <c r="A518" s="16" t="s">
        <v>1221</v>
      </c>
      <c r="B518">
        <v>369259451</v>
      </c>
      <c r="C518">
        <v>75</v>
      </c>
      <c r="D518" s="1">
        <v>17312.25</v>
      </c>
      <c r="E518" s="16" t="s">
        <v>741</v>
      </c>
      <c r="F518" s="16" t="s">
        <v>1222</v>
      </c>
      <c r="G518" s="16" t="s">
        <v>13</v>
      </c>
      <c r="H518">
        <v>952781.8236</v>
      </c>
      <c r="I518">
        <v>313458.82539999997</v>
      </c>
      <c r="J518" s="16" t="s">
        <v>1223</v>
      </c>
      <c r="K518" s="16" t="s">
        <v>6129</v>
      </c>
      <c r="L518">
        <v>5129878047</v>
      </c>
      <c r="M518">
        <v>0</v>
      </c>
      <c r="N518" s="16" t="s">
        <v>6196</v>
      </c>
      <c r="O518" s="16" t="s">
        <v>6199</v>
      </c>
      <c r="P518" s="1">
        <v>44551</v>
      </c>
      <c r="Q518">
        <v>639322.99820000003</v>
      </c>
      <c r="R518">
        <v>639322.99820000003</v>
      </c>
      <c r="S518" s="16" t="s">
        <v>6228</v>
      </c>
      <c r="T518" s="16" t="s">
        <v>6241</v>
      </c>
      <c r="U518">
        <v>2021</v>
      </c>
    </row>
    <row r="519" spans="1:21" x14ac:dyDescent="0.35">
      <c r="A519" s="16" t="s">
        <v>1224</v>
      </c>
      <c r="B519">
        <v>206212463</v>
      </c>
      <c r="C519">
        <v>44</v>
      </c>
      <c r="D519" s="1">
        <v>28635</v>
      </c>
      <c r="E519" s="16" t="s">
        <v>741</v>
      </c>
      <c r="F519" s="16" t="s">
        <v>997</v>
      </c>
      <c r="G519" s="16" t="s">
        <v>13</v>
      </c>
      <c r="H519">
        <v>359436.79</v>
      </c>
      <c r="I519">
        <v>166059.79699999999</v>
      </c>
      <c r="J519" s="16" t="s">
        <v>1225</v>
      </c>
      <c r="K519" s="16" t="s">
        <v>6135</v>
      </c>
      <c r="L519">
        <v>1081252224</v>
      </c>
      <c r="M519">
        <v>0</v>
      </c>
      <c r="N519" s="16" t="s">
        <v>6196</v>
      </c>
      <c r="O519" s="16" t="s">
        <v>6188</v>
      </c>
      <c r="P519" s="1">
        <v>44639</v>
      </c>
      <c r="Q519">
        <v>193376.99299999999</v>
      </c>
      <c r="R519">
        <v>193376.99299999999</v>
      </c>
      <c r="S519" s="16" t="s">
        <v>6219</v>
      </c>
      <c r="T519" s="16" t="s">
        <v>6238</v>
      </c>
      <c r="U519">
        <v>2022</v>
      </c>
    </row>
    <row r="520" spans="1:21" x14ac:dyDescent="0.35">
      <c r="A520" s="16" t="s">
        <v>1226</v>
      </c>
      <c r="B520">
        <v>517725391</v>
      </c>
      <c r="C520">
        <v>79</v>
      </c>
      <c r="D520" s="1">
        <v>15851.25</v>
      </c>
      <c r="E520" s="16" t="s">
        <v>741</v>
      </c>
      <c r="F520" s="16" t="s">
        <v>840</v>
      </c>
      <c r="G520" s="16" t="s">
        <v>13</v>
      </c>
      <c r="H520">
        <v>108209.2</v>
      </c>
      <c r="I520">
        <v>88082.288799999995</v>
      </c>
      <c r="J520" s="16" t="s">
        <v>1227</v>
      </c>
      <c r="K520" s="16" t="s">
        <v>6131</v>
      </c>
      <c r="L520">
        <v>70540204</v>
      </c>
      <c r="M520">
        <v>634789316</v>
      </c>
      <c r="N520" s="16" t="s">
        <v>6192</v>
      </c>
      <c r="O520" s="16" t="s">
        <v>6197</v>
      </c>
      <c r="P520" s="1">
        <v>44667</v>
      </c>
      <c r="Q520">
        <v>20126.911200000002</v>
      </c>
      <c r="R520">
        <v>20126.911200000002</v>
      </c>
      <c r="S520" s="16" t="s">
        <v>6220</v>
      </c>
      <c r="T520" s="16" t="s">
        <v>6241</v>
      </c>
      <c r="U520">
        <v>2022</v>
      </c>
    </row>
    <row r="521" spans="1:21" x14ac:dyDescent="0.35">
      <c r="A521" s="16" t="s">
        <v>1228</v>
      </c>
      <c r="B521">
        <v>58914684</v>
      </c>
      <c r="C521">
        <v>46</v>
      </c>
      <c r="D521" s="1">
        <v>27904.5</v>
      </c>
      <c r="E521" s="16" t="s">
        <v>741</v>
      </c>
      <c r="F521" s="16" t="s">
        <v>54</v>
      </c>
      <c r="G521" s="16" t="s">
        <v>13</v>
      </c>
      <c r="H521">
        <v>275577.72480000003</v>
      </c>
      <c r="I521">
        <v>89759.601800000004</v>
      </c>
      <c r="J521" s="16" t="s">
        <v>1229</v>
      </c>
      <c r="K521" s="16" t="s">
        <v>6127</v>
      </c>
      <c r="L521">
        <v>2343237408</v>
      </c>
      <c r="M521">
        <v>0</v>
      </c>
      <c r="N521" s="16" t="s">
        <v>6196</v>
      </c>
      <c r="O521" s="16" t="s">
        <v>6188</v>
      </c>
      <c r="P521" s="1">
        <v>44524</v>
      </c>
      <c r="Q521">
        <v>185818.12300000002</v>
      </c>
      <c r="R521">
        <v>185818.12300000002</v>
      </c>
      <c r="S521" s="16" t="s">
        <v>6227</v>
      </c>
      <c r="T521" s="16" t="s">
        <v>6238</v>
      </c>
      <c r="U521">
        <v>2021</v>
      </c>
    </row>
    <row r="522" spans="1:21" x14ac:dyDescent="0.35">
      <c r="A522" s="16" t="s">
        <v>1230</v>
      </c>
      <c r="B522">
        <v>796857761</v>
      </c>
      <c r="C522">
        <v>53</v>
      </c>
      <c r="D522" s="1">
        <v>25347.75</v>
      </c>
      <c r="E522" s="16" t="s">
        <v>741</v>
      </c>
      <c r="F522" s="16" t="s">
        <v>687</v>
      </c>
      <c r="G522" s="16" t="s">
        <v>13</v>
      </c>
      <c r="H522">
        <v>313186.0833</v>
      </c>
      <c r="I522">
        <v>108026.50410000001</v>
      </c>
      <c r="J522" s="16" t="s">
        <v>1231</v>
      </c>
      <c r="K522" s="16" t="s">
        <v>6135</v>
      </c>
      <c r="L522">
        <v>440500638</v>
      </c>
      <c r="M522">
        <v>0</v>
      </c>
      <c r="N522" s="16" t="s">
        <v>6189</v>
      </c>
      <c r="O522" s="16" t="s">
        <v>6194</v>
      </c>
      <c r="P522" s="1">
        <v>44508</v>
      </c>
      <c r="Q522">
        <v>205159.57919999998</v>
      </c>
      <c r="R522">
        <v>205159.57919999998</v>
      </c>
      <c r="S522" s="16" t="s">
        <v>6227</v>
      </c>
      <c r="T522" s="16" t="s">
        <v>6239</v>
      </c>
      <c r="U522">
        <v>2021</v>
      </c>
    </row>
    <row r="523" spans="1:21" x14ac:dyDescent="0.35">
      <c r="A523" s="16" t="s">
        <v>1232</v>
      </c>
      <c r="B523">
        <v>455747410</v>
      </c>
      <c r="C523">
        <v>83</v>
      </c>
      <c r="D523" s="1">
        <v>14390.25</v>
      </c>
      <c r="E523" s="16" t="s">
        <v>741</v>
      </c>
      <c r="F523" s="16" t="s">
        <v>1233</v>
      </c>
      <c r="G523" s="16" t="s">
        <v>13</v>
      </c>
      <c r="H523">
        <v>206964.2322</v>
      </c>
      <c r="I523">
        <v>277520.2205</v>
      </c>
      <c r="J523" s="16" t="s">
        <v>1234</v>
      </c>
      <c r="K523" s="16" t="s">
        <v>6131</v>
      </c>
      <c r="L523">
        <v>12799976</v>
      </c>
      <c r="M523">
        <v>0</v>
      </c>
      <c r="N523" s="16" t="s">
        <v>6189</v>
      </c>
      <c r="O523" s="16" t="s">
        <v>6190</v>
      </c>
      <c r="P523" s="1">
        <v>44442</v>
      </c>
      <c r="Q523">
        <v>-70555.988299999997</v>
      </c>
      <c r="R523">
        <v>-70555.988299999997</v>
      </c>
      <c r="S523" s="16" t="s">
        <v>6225</v>
      </c>
      <c r="T523" s="16" t="s">
        <v>6241</v>
      </c>
      <c r="U523">
        <v>2021</v>
      </c>
    </row>
    <row r="524" spans="1:21" x14ac:dyDescent="0.35">
      <c r="A524" s="16" t="s">
        <v>1235</v>
      </c>
      <c r="B524">
        <v>595856727</v>
      </c>
      <c r="C524">
        <v>39</v>
      </c>
      <c r="D524" s="1">
        <v>30461.25</v>
      </c>
      <c r="E524" s="16" t="s">
        <v>741</v>
      </c>
      <c r="F524" s="16" t="s">
        <v>968</v>
      </c>
      <c r="G524" s="16" t="s">
        <v>13</v>
      </c>
      <c r="H524">
        <v>1607891.8751999999</v>
      </c>
      <c r="I524">
        <v>233144.32190000001</v>
      </c>
      <c r="J524" s="16" t="s">
        <v>1236</v>
      </c>
      <c r="K524" s="16" t="s">
        <v>6133</v>
      </c>
      <c r="L524">
        <v>347410784</v>
      </c>
      <c r="M524">
        <v>0</v>
      </c>
      <c r="N524" s="16" t="s">
        <v>6195</v>
      </c>
      <c r="O524" s="16" t="s">
        <v>6191</v>
      </c>
      <c r="P524" s="1">
        <v>44620</v>
      </c>
      <c r="Q524">
        <v>1374747.5532999998</v>
      </c>
      <c r="R524">
        <v>1374747.5532999998</v>
      </c>
      <c r="S524" s="16" t="s">
        <v>6218</v>
      </c>
      <c r="T524" s="16" t="s">
        <v>6237</v>
      </c>
      <c r="U524">
        <v>2022</v>
      </c>
    </row>
    <row r="525" spans="1:21" x14ac:dyDescent="0.35">
      <c r="A525" s="16" t="s">
        <v>1237</v>
      </c>
      <c r="B525">
        <v>882365290</v>
      </c>
      <c r="C525">
        <v>72</v>
      </c>
      <c r="D525" s="1">
        <v>18408</v>
      </c>
      <c r="E525" s="16" t="s">
        <v>741</v>
      </c>
      <c r="F525" s="16" t="s">
        <v>214</v>
      </c>
      <c r="G525" s="16" t="s">
        <v>13</v>
      </c>
      <c r="H525">
        <v>80368.812600000005</v>
      </c>
      <c r="I525">
        <v>87370.807799999995</v>
      </c>
      <c r="J525" s="16" t="s">
        <v>1238</v>
      </c>
      <c r="K525" s="16" t="s">
        <v>6127</v>
      </c>
      <c r="L525">
        <v>839766816</v>
      </c>
      <c r="M525">
        <v>0</v>
      </c>
      <c r="N525" s="16" t="s">
        <v>6196</v>
      </c>
      <c r="O525" s="16" t="s">
        <v>6188</v>
      </c>
      <c r="P525" s="1">
        <v>44364</v>
      </c>
      <c r="Q525">
        <v>-7001.9951999999903</v>
      </c>
      <c r="R525">
        <v>-7001.9951999999903</v>
      </c>
      <c r="S525" s="16" t="s">
        <v>6222</v>
      </c>
      <c r="T525" s="16" t="s">
        <v>6241</v>
      </c>
      <c r="U525">
        <v>2021</v>
      </c>
    </row>
    <row r="526" spans="1:21" x14ac:dyDescent="0.35">
      <c r="A526" s="16" t="s">
        <v>1239</v>
      </c>
      <c r="B526">
        <v>973215190</v>
      </c>
      <c r="C526">
        <v>34</v>
      </c>
      <c r="D526" s="1">
        <v>32287.5</v>
      </c>
      <c r="E526" s="16" t="s">
        <v>741</v>
      </c>
      <c r="F526" s="16" t="s">
        <v>127</v>
      </c>
      <c r="G526" s="16" t="s">
        <v>13</v>
      </c>
      <c r="H526">
        <v>228001.87270000001</v>
      </c>
      <c r="I526">
        <v>156801.2879</v>
      </c>
      <c r="J526" s="16" t="s">
        <v>1240</v>
      </c>
      <c r="K526" s="16" t="s">
        <v>6135</v>
      </c>
      <c r="L526">
        <v>2510720784</v>
      </c>
      <c r="M526">
        <v>0</v>
      </c>
      <c r="N526" s="16" t="s">
        <v>6198</v>
      </c>
      <c r="O526" s="16" t="s">
        <v>6191</v>
      </c>
      <c r="P526" s="1">
        <v>44355</v>
      </c>
      <c r="Q526">
        <v>71200.584800000011</v>
      </c>
      <c r="R526">
        <v>71200.584800000011</v>
      </c>
      <c r="S526" s="16" t="s">
        <v>6222</v>
      </c>
      <c r="T526" s="16" t="s">
        <v>6237</v>
      </c>
      <c r="U526">
        <v>2021</v>
      </c>
    </row>
    <row r="527" spans="1:21" x14ac:dyDescent="0.35">
      <c r="A527" s="16" t="s">
        <v>1241</v>
      </c>
      <c r="B527">
        <v>275493319</v>
      </c>
      <c r="C527">
        <v>17</v>
      </c>
      <c r="D527" s="1">
        <v>38496.75</v>
      </c>
      <c r="E527" s="16" t="s">
        <v>741</v>
      </c>
      <c r="F527" s="16" t="s">
        <v>226</v>
      </c>
      <c r="G527" s="16" t="s">
        <v>13</v>
      </c>
      <c r="H527">
        <v>1109608.7859</v>
      </c>
      <c r="I527">
        <v>635764.73770000006</v>
      </c>
      <c r="J527" s="16" t="s">
        <v>1242</v>
      </c>
      <c r="K527" s="16" t="s">
        <v>6133</v>
      </c>
      <c r="L527">
        <v>4029308258</v>
      </c>
      <c r="M527">
        <v>0</v>
      </c>
      <c r="N527" s="16" t="s">
        <v>6196</v>
      </c>
      <c r="O527" s="16" t="s">
        <v>6188</v>
      </c>
      <c r="P527" s="1">
        <v>44448</v>
      </c>
      <c r="Q527">
        <v>473844.04819999996</v>
      </c>
      <c r="R527">
        <v>473844.04819999996</v>
      </c>
      <c r="S527" s="16" t="s">
        <v>6225</v>
      </c>
      <c r="T527" s="16" t="s">
        <v>6242</v>
      </c>
      <c r="U527">
        <v>2021</v>
      </c>
    </row>
    <row r="528" spans="1:21" x14ac:dyDescent="0.35">
      <c r="A528" s="16" t="s">
        <v>1243</v>
      </c>
      <c r="B528">
        <v>280454740</v>
      </c>
      <c r="C528">
        <v>63</v>
      </c>
      <c r="D528" s="1">
        <v>21695.25</v>
      </c>
      <c r="E528" s="16" t="s">
        <v>741</v>
      </c>
      <c r="F528" s="16" t="s">
        <v>424</v>
      </c>
      <c r="G528" s="16" t="s">
        <v>13</v>
      </c>
      <c r="H528">
        <v>147522.02009999999</v>
      </c>
      <c r="I528">
        <v>46664.436699999998</v>
      </c>
      <c r="J528" s="16" t="s">
        <v>1244</v>
      </c>
      <c r="K528" s="16" t="s">
        <v>6140</v>
      </c>
      <c r="L528">
        <v>3079443147</v>
      </c>
      <c r="M528">
        <v>13215385756</v>
      </c>
      <c r="N528" s="16" t="s">
        <v>6192</v>
      </c>
      <c r="O528" s="16" t="s">
        <v>6197</v>
      </c>
      <c r="P528" s="1">
        <v>44225</v>
      </c>
      <c r="Q528">
        <v>100857.5834</v>
      </c>
      <c r="R528">
        <v>100857.5834</v>
      </c>
      <c r="S528" s="16" t="s">
        <v>6217</v>
      </c>
      <c r="T528" s="16" t="s">
        <v>6240</v>
      </c>
      <c r="U528">
        <v>2021</v>
      </c>
    </row>
    <row r="529" spans="1:21" x14ac:dyDescent="0.35">
      <c r="A529" s="16" t="s">
        <v>1245</v>
      </c>
      <c r="B529">
        <v>513949179</v>
      </c>
      <c r="C529">
        <v>72</v>
      </c>
      <c r="D529" s="1">
        <v>18408</v>
      </c>
      <c r="E529" s="16" t="s">
        <v>741</v>
      </c>
      <c r="F529" s="16" t="s">
        <v>220</v>
      </c>
      <c r="G529" s="16" t="s">
        <v>13</v>
      </c>
      <c r="H529">
        <v>1233484.2618</v>
      </c>
      <c r="I529">
        <v>174577.81289999999</v>
      </c>
      <c r="J529" s="16" t="s">
        <v>1246</v>
      </c>
      <c r="K529" s="16" t="s">
        <v>6140</v>
      </c>
      <c r="L529">
        <v>2801424</v>
      </c>
      <c r="M529">
        <v>0</v>
      </c>
      <c r="N529" s="16" t="s">
        <v>6195</v>
      </c>
      <c r="O529" s="16" t="s">
        <v>6190</v>
      </c>
      <c r="P529" s="1">
        <v>44432</v>
      </c>
      <c r="Q529">
        <v>1058906.4489</v>
      </c>
      <c r="R529">
        <v>1058906.4489</v>
      </c>
      <c r="S529" s="16" t="s">
        <v>6224</v>
      </c>
      <c r="T529" s="16" t="s">
        <v>6241</v>
      </c>
      <c r="U529">
        <v>2021</v>
      </c>
    </row>
    <row r="530" spans="1:21" x14ac:dyDescent="0.35">
      <c r="A530" s="16" t="s">
        <v>1247</v>
      </c>
      <c r="B530">
        <v>530144089</v>
      </c>
      <c r="C530">
        <v>58</v>
      </c>
      <c r="D530" s="1">
        <v>23521.5</v>
      </c>
      <c r="E530" s="16" t="s">
        <v>741</v>
      </c>
      <c r="F530" s="16" t="s">
        <v>444</v>
      </c>
      <c r="G530" s="16" t="s">
        <v>13</v>
      </c>
      <c r="H530">
        <v>1053001.4828999999</v>
      </c>
      <c r="I530">
        <v>295704.81939999998</v>
      </c>
      <c r="J530" s="16" t="s">
        <v>1248</v>
      </c>
      <c r="K530" s="16" t="s">
        <v>6135</v>
      </c>
      <c r="L530">
        <v>1304684565</v>
      </c>
      <c r="M530">
        <v>0</v>
      </c>
      <c r="N530" s="16" t="s">
        <v>6189</v>
      </c>
      <c r="O530" s="16" t="s">
        <v>6194</v>
      </c>
      <c r="P530" s="1">
        <v>44242</v>
      </c>
      <c r="Q530">
        <v>757296.66350000002</v>
      </c>
      <c r="R530">
        <v>757296.66350000002</v>
      </c>
      <c r="S530" s="16" t="s">
        <v>6218</v>
      </c>
      <c r="T530" s="16" t="s">
        <v>6239</v>
      </c>
      <c r="U530">
        <v>2021</v>
      </c>
    </row>
    <row r="531" spans="1:21" x14ac:dyDescent="0.35">
      <c r="A531" s="16" t="s">
        <v>1249</v>
      </c>
      <c r="B531">
        <v>789761993</v>
      </c>
      <c r="C531">
        <v>40</v>
      </c>
      <c r="D531" s="1">
        <v>30096</v>
      </c>
      <c r="E531" s="16" t="s">
        <v>741</v>
      </c>
      <c r="F531" s="16" t="s">
        <v>1250</v>
      </c>
      <c r="G531" s="16" t="s">
        <v>13</v>
      </c>
      <c r="H531">
        <v>297694.65600000002</v>
      </c>
      <c r="I531">
        <v>192757.2898</v>
      </c>
      <c r="J531" s="16" t="s">
        <v>1251</v>
      </c>
      <c r="K531" s="16" t="s">
        <v>6131</v>
      </c>
      <c r="L531">
        <v>2431639808</v>
      </c>
      <c r="M531">
        <v>0</v>
      </c>
      <c r="N531" s="16" t="s">
        <v>6198</v>
      </c>
      <c r="O531" s="16" t="s">
        <v>6201</v>
      </c>
      <c r="P531" s="1">
        <v>44252</v>
      </c>
      <c r="Q531">
        <v>104937.36620000002</v>
      </c>
      <c r="R531">
        <v>104937.36620000002</v>
      </c>
      <c r="S531" s="16" t="s">
        <v>6218</v>
      </c>
      <c r="T531" s="16" t="s">
        <v>6238</v>
      </c>
      <c r="U531">
        <v>2021</v>
      </c>
    </row>
    <row r="532" spans="1:21" x14ac:dyDescent="0.35">
      <c r="A532" s="16" t="s">
        <v>1252</v>
      </c>
      <c r="B532">
        <v>734506196</v>
      </c>
      <c r="C532">
        <v>34</v>
      </c>
      <c r="D532" s="1">
        <v>32287.5</v>
      </c>
      <c r="E532" s="16" t="s">
        <v>741</v>
      </c>
      <c r="F532" s="16" t="s">
        <v>136</v>
      </c>
      <c r="G532" s="16" t="s">
        <v>13</v>
      </c>
      <c r="H532">
        <v>828226.52240000002</v>
      </c>
      <c r="I532">
        <v>127330.8254</v>
      </c>
      <c r="J532" s="16" t="s">
        <v>1253</v>
      </c>
      <c r="K532" s="16" t="s">
        <v>6131</v>
      </c>
      <c r="L532">
        <v>578253168</v>
      </c>
      <c r="M532">
        <v>0</v>
      </c>
      <c r="N532" s="16" t="s">
        <v>6196</v>
      </c>
      <c r="O532" s="16" t="s">
        <v>6188</v>
      </c>
      <c r="P532" s="1">
        <v>44427</v>
      </c>
      <c r="Q532">
        <v>700895.69700000004</v>
      </c>
      <c r="R532">
        <v>714913.61094000004</v>
      </c>
      <c r="S532" s="16" t="s">
        <v>6224</v>
      </c>
      <c r="T532" s="16" t="s">
        <v>6237</v>
      </c>
      <c r="U532">
        <v>2021</v>
      </c>
    </row>
    <row r="533" spans="1:21" x14ac:dyDescent="0.35">
      <c r="A533" s="16" t="s">
        <v>1254</v>
      </c>
      <c r="B533">
        <v>821766918</v>
      </c>
      <c r="C533">
        <v>43</v>
      </c>
      <c r="D533" s="1">
        <v>29000.25</v>
      </c>
      <c r="E533" s="16" t="s">
        <v>741</v>
      </c>
      <c r="F533" s="16" t="s">
        <v>150</v>
      </c>
      <c r="G533" s="16" t="s">
        <v>13</v>
      </c>
      <c r="H533">
        <v>281401.57500000001</v>
      </c>
      <c r="I533">
        <v>451930.92940000002</v>
      </c>
      <c r="J533" s="16" t="s">
        <v>1255</v>
      </c>
      <c r="K533" s="16" t="s">
        <v>6127</v>
      </c>
      <c r="L533">
        <v>357179522</v>
      </c>
      <c r="M533">
        <v>0</v>
      </c>
      <c r="N533" s="16" t="s">
        <v>6187</v>
      </c>
      <c r="O533" s="16" t="s">
        <v>6191</v>
      </c>
      <c r="P533" s="1">
        <v>44397</v>
      </c>
      <c r="Q533">
        <v>-170529.35440000001</v>
      </c>
      <c r="R533">
        <v>-170529.35440000001</v>
      </c>
      <c r="S533" s="16" t="s">
        <v>6223</v>
      </c>
      <c r="T533" s="16" t="s">
        <v>6238</v>
      </c>
      <c r="U533">
        <v>2021</v>
      </c>
    </row>
    <row r="534" spans="1:21" x14ac:dyDescent="0.35">
      <c r="A534" s="16" t="s">
        <v>1256</v>
      </c>
      <c r="B534">
        <v>824553501</v>
      </c>
      <c r="C534">
        <v>20</v>
      </c>
      <c r="D534" s="1">
        <v>37401</v>
      </c>
      <c r="E534" s="16" t="s">
        <v>741</v>
      </c>
      <c r="F534" s="16" t="s">
        <v>679</v>
      </c>
      <c r="G534" s="16" t="s">
        <v>13</v>
      </c>
      <c r="H534">
        <v>1292973.2356</v>
      </c>
      <c r="I534">
        <v>440971.92460000003</v>
      </c>
      <c r="J534" s="16" t="s">
        <v>1257</v>
      </c>
      <c r="K534" s="16" t="s">
        <v>6131</v>
      </c>
      <c r="L534">
        <v>974322628</v>
      </c>
      <c r="M534">
        <v>2138470796</v>
      </c>
      <c r="N534" s="16" t="s">
        <v>6192</v>
      </c>
      <c r="O534" s="16" t="s">
        <v>6193</v>
      </c>
      <c r="P534" s="1">
        <v>44368</v>
      </c>
      <c r="Q534">
        <v>852001.31099999999</v>
      </c>
      <c r="R534">
        <v>869041.33721999999</v>
      </c>
      <c r="S534" s="16" t="s">
        <v>6222</v>
      </c>
      <c r="T534" s="16" t="s">
        <v>6236</v>
      </c>
      <c r="U534">
        <v>2021</v>
      </c>
    </row>
    <row r="535" spans="1:21" x14ac:dyDescent="0.35">
      <c r="A535" s="16" t="s">
        <v>1258</v>
      </c>
      <c r="B535">
        <v>88801304</v>
      </c>
      <c r="C535">
        <v>79</v>
      </c>
      <c r="D535" s="1">
        <v>15851.25</v>
      </c>
      <c r="E535" s="16" t="s">
        <v>741</v>
      </c>
      <c r="F535" s="16" t="s">
        <v>22</v>
      </c>
      <c r="G535" s="16" t="s">
        <v>13</v>
      </c>
      <c r="H535">
        <v>229651.61180000001</v>
      </c>
      <c r="I535">
        <v>67033.443499999994</v>
      </c>
      <c r="J535" s="16" t="s">
        <v>1259</v>
      </c>
      <c r="K535" s="16" t="s">
        <v>6135</v>
      </c>
      <c r="L535">
        <v>965075712</v>
      </c>
      <c r="M535">
        <v>0</v>
      </c>
      <c r="N535" s="16" t="s">
        <v>6195</v>
      </c>
      <c r="O535" s="16" t="s">
        <v>6190</v>
      </c>
      <c r="P535" s="1">
        <v>44312</v>
      </c>
      <c r="Q535">
        <v>162618.16830000002</v>
      </c>
      <c r="R535">
        <v>162618.16830000002</v>
      </c>
      <c r="S535" s="16" t="s">
        <v>6220</v>
      </c>
      <c r="T535" s="16" t="s">
        <v>6241</v>
      </c>
      <c r="U535">
        <v>2021</v>
      </c>
    </row>
    <row r="536" spans="1:21" x14ac:dyDescent="0.35">
      <c r="A536" s="16" t="s">
        <v>1260</v>
      </c>
      <c r="B536">
        <v>975203713</v>
      </c>
      <c r="C536">
        <v>40</v>
      </c>
      <c r="D536" s="1">
        <v>30096</v>
      </c>
      <c r="E536" s="16" t="s">
        <v>741</v>
      </c>
      <c r="F536" s="16" t="s">
        <v>220</v>
      </c>
      <c r="G536" s="16" t="s">
        <v>13</v>
      </c>
      <c r="H536">
        <v>1397639.7927999999</v>
      </c>
      <c r="I536">
        <v>288362.0969</v>
      </c>
      <c r="J536" s="16" t="s">
        <v>1261</v>
      </c>
      <c r="K536" s="16" t="s">
        <v>6135</v>
      </c>
      <c r="L536">
        <v>10471071</v>
      </c>
      <c r="M536">
        <v>221542776</v>
      </c>
      <c r="N536" s="16" t="s">
        <v>6192</v>
      </c>
      <c r="O536" s="16" t="s">
        <v>6193</v>
      </c>
      <c r="P536" s="1">
        <v>44367</v>
      </c>
      <c r="Q536">
        <v>1109277.6958999999</v>
      </c>
      <c r="R536">
        <v>1109277.6958999999</v>
      </c>
      <c r="S536" s="16" t="s">
        <v>6222</v>
      </c>
      <c r="T536" s="16" t="s">
        <v>6238</v>
      </c>
      <c r="U536">
        <v>2021</v>
      </c>
    </row>
    <row r="537" spans="1:21" x14ac:dyDescent="0.35">
      <c r="A537" s="16" t="s">
        <v>1262</v>
      </c>
      <c r="B537">
        <v>717475855</v>
      </c>
      <c r="C537">
        <v>78</v>
      </c>
      <c r="D537" s="1">
        <v>16216.5</v>
      </c>
      <c r="E537" s="16" t="s">
        <v>741</v>
      </c>
      <c r="F537" s="16" t="s">
        <v>953</v>
      </c>
      <c r="G537" s="16" t="s">
        <v>13</v>
      </c>
      <c r="H537">
        <v>99007.560299999997</v>
      </c>
      <c r="I537">
        <v>44811.093000000001</v>
      </c>
      <c r="J537" s="16" t="s">
        <v>1263</v>
      </c>
      <c r="K537" s="16" t="s">
        <v>6127</v>
      </c>
      <c r="L537">
        <v>312246</v>
      </c>
      <c r="M537">
        <v>0</v>
      </c>
      <c r="N537" s="16" t="s">
        <v>6195</v>
      </c>
      <c r="O537" s="16" t="s">
        <v>6190</v>
      </c>
      <c r="P537" s="1">
        <v>44312</v>
      </c>
      <c r="Q537">
        <v>54196.467299999997</v>
      </c>
      <c r="R537">
        <v>54196.467299999997</v>
      </c>
      <c r="S537" s="16" t="s">
        <v>6220</v>
      </c>
      <c r="T537" s="16" t="s">
        <v>6241</v>
      </c>
      <c r="U537">
        <v>2021</v>
      </c>
    </row>
    <row r="538" spans="1:21" x14ac:dyDescent="0.35">
      <c r="A538" s="16" t="s">
        <v>1264</v>
      </c>
      <c r="B538">
        <v>62120508</v>
      </c>
      <c r="C538">
        <v>85</v>
      </c>
      <c r="D538" s="1">
        <v>13659.75</v>
      </c>
      <c r="E538" s="16" t="s">
        <v>741</v>
      </c>
      <c r="F538" s="16" t="s">
        <v>48</v>
      </c>
      <c r="G538" s="16" t="s">
        <v>13</v>
      </c>
      <c r="H538">
        <v>198995.42879999999</v>
      </c>
      <c r="I538">
        <v>68530.2353</v>
      </c>
      <c r="J538" s="16" t="s">
        <v>76</v>
      </c>
      <c r="K538" s="16" t="s">
        <v>6135</v>
      </c>
      <c r="L538">
        <v>158603634</v>
      </c>
      <c r="M538">
        <v>0</v>
      </c>
      <c r="N538" s="16" t="s">
        <v>6198</v>
      </c>
      <c r="O538" s="16" t="s">
        <v>6191</v>
      </c>
      <c r="P538" s="1">
        <v>44251</v>
      </c>
      <c r="Q538">
        <v>130465.19349999999</v>
      </c>
      <c r="R538">
        <v>130465.19349999999</v>
      </c>
      <c r="S538" s="16" t="s">
        <v>6218</v>
      </c>
      <c r="T538" s="16" t="s">
        <v>6241</v>
      </c>
      <c r="U538">
        <v>2021</v>
      </c>
    </row>
    <row r="539" spans="1:21" x14ac:dyDescent="0.35">
      <c r="A539" s="16" t="s">
        <v>1265</v>
      </c>
      <c r="B539">
        <v>295650834</v>
      </c>
      <c r="C539">
        <v>65</v>
      </c>
      <c r="D539" s="1">
        <v>20964.75</v>
      </c>
      <c r="E539" s="16" t="s">
        <v>741</v>
      </c>
      <c r="F539" s="16" t="s">
        <v>638</v>
      </c>
      <c r="G539" s="16" t="s">
        <v>13</v>
      </c>
      <c r="H539">
        <v>1347664.8441999999</v>
      </c>
      <c r="I539">
        <v>564485.30709999998</v>
      </c>
      <c r="J539" s="16" t="s">
        <v>1266</v>
      </c>
      <c r="K539" s="16" t="s">
        <v>6135</v>
      </c>
      <c r="L539">
        <v>567075744</v>
      </c>
      <c r="M539">
        <v>0</v>
      </c>
      <c r="N539" s="16" t="s">
        <v>6198</v>
      </c>
      <c r="O539" s="16" t="s">
        <v>6201</v>
      </c>
      <c r="P539" s="1">
        <v>44612</v>
      </c>
      <c r="Q539">
        <v>783179.53709999996</v>
      </c>
      <c r="R539">
        <v>783179.53709999996</v>
      </c>
      <c r="S539" s="16" t="s">
        <v>6218</v>
      </c>
      <c r="T539" s="16" t="s">
        <v>6240</v>
      </c>
      <c r="U539">
        <v>2022</v>
      </c>
    </row>
    <row r="540" spans="1:21" x14ac:dyDescent="0.35">
      <c r="A540" s="16" t="s">
        <v>1267</v>
      </c>
      <c r="B540">
        <v>796966460</v>
      </c>
      <c r="C540">
        <v>30</v>
      </c>
      <c r="D540" s="1">
        <v>33748.5</v>
      </c>
      <c r="E540" s="16" t="s">
        <v>741</v>
      </c>
      <c r="F540" s="16" t="s">
        <v>36</v>
      </c>
      <c r="G540" s="16" t="s">
        <v>13</v>
      </c>
      <c r="H540">
        <v>481184.5626</v>
      </c>
      <c r="I540">
        <v>246923.65710000001</v>
      </c>
      <c r="J540" s="16" t="s">
        <v>1268</v>
      </c>
      <c r="K540" s="16" t="s">
        <v>6129</v>
      </c>
      <c r="L540">
        <v>1050305028</v>
      </c>
      <c r="M540">
        <v>0</v>
      </c>
      <c r="N540" s="16" t="s">
        <v>6196</v>
      </c>
      <c r="O540" s="16" t="s">
        <v>6188</v>
      </c>
      <c r="P540" s="1">
        <v>44595</v>
      </c>
      <c r="Q540">
        <v>234260.90549999999</v>
      </c>
      <c r="R540">
        <v>234260.90549999999</v>
      </c>
      <c r="S540" s="16" t="s">
        <v>6218</v>
      </c>
      <c r="T540" s="16" t="s">
        <v>6237</v>
      </c>
      <c r="U540">
        <v>2022</v>
      </c>
    </row>
    <row r="541" spans="1:21" x14ac:dyDescent="0.35">
      <c r="A541" s="16" t="s">
        <v>1269</v>
      </c>
      <c r="B541">
        <v>487433294</v>
      </c>
      <c r="C541">
        <v>36</v>
      </c>
      <c r="D541" s="1">
        <v>31557</v>
      </c>
      <c r="E541" s="16" t="s">
        <v>741</v>
      </c>
      <c r="F541" s="16" t="s">
        <v>558</v>
      </c>
      <c r="G541" s="16" t="s">
        <v>13</v>
      </c>
      <c r="H541">
        <v>521357.75219999999</v>
      </c>
      <c r="I541">
        <v>135553.01560000001</v>
      </c>
      <c r="J541" s="16" t="s">
        <v>1270</v>
      </c>
      <c r="K541" s="16" t="s">
        <v>6133</v>
      </c>
      <c r="L541">
        <v>1085072625</v>
      </c>
      <c r="M541">
        <v>0</v>
      </c>
      <c r="N541" s="16" t="s">
        <v>6196</v>
      </c>
      <c r="O541" s="16" t="s">
        <v>6200</v>
      </c>
      <c r="P541" s="1">
        <v>44589</v>
      </c>
      <c r="Q541">
        <v>385804.73659999995</v>
      </c>
      <c r="R541">
        <v>385804.73659999995</v>
      </c>
      <c r="S541" s="16" t="s">
        <v>6217</v>
      </c>
      <c r="T541" s="16" t="s">
        <v>6237</v>
      </c>
      <c r="U541">
        <v>2022</v>
      </c>
    </row>
    <row r="542" spans="1:21" x14ac:dyDescent="0.35">
      <c r="A542" s="16" t="s">
        <v>1271</v>
      </c>
      <c r="B542">
        <v>752834105</v>
      </c>
      <c r="C542">
        <v>43</v>
      </c>
      <c r="D542" s="1">
        <v>29000.25</v>
      </c>
      <c r="E542" s="16" t="s">
        <v>741</v>
      </c>
      <c r="F542" s="16" t="s">
        <v>1043</v>
      </c>
      <c r="G542" s="16" t="s">
        <v>13</v>
      </c>
      <c r="H542">
        <v>175550.16959999999</v>
      </c>
      <c r="I542">
        <v>74023.654800000004</v>
      </c>
      <c r="J542" s="16" t="s">
        <v>1272</v>
      </c>
      <c r="K542" s="16" t="s">
        <v>6133</v>
      </c>
      <c r="L542">
        <v>3058970208</v>
      </c>
      <c r="M542">
        <v>0</v>
      </c>
      <c r="N542" s="16" t="s">
        <v>6196</v>
      </c>
      <c r="O542" s="16" t="s">
        <v>6199</v>
      </c>
      <c r="P542" s="1">
        <v>44268</v>
      </c>
      <c r="Q542">
        <v>101526.51479999999</v>
      </c>
      <c r="R542">
        <v>101526.51479999999</v>
      </c>
      <c r="S542" s="16" t="s">
        <v>6219</v>
      </c>
      <c r="T542" s="16" t="s">
        <v>6238</v>
      </c>
      <c r="U542">
        <v>2021</v>
      </c>
    </row>
    <row r="543" spans="1:21" x14ac:dyDescent="0.35">
      <c r="A543" s="16" t="s">
        <v>1273</v>
      </c>
      <c r="B543">
        <v>461606094</v>
      </c>
      <c r="C543">
        <v>67</v>
      </c>
      <c r="D543" s="1">
        <v>20234.25</v>
      </c>
      <c r="E543" s="16" t="s">
        <v>741</v>
      </c>
      <c r="F543" s="16" t="s">
        <v>638</v>
      </c>
      <c r="G543" s="16" t="s">
        <v>13</v>
      </c>
      <c r="H543">
        <v>339973.41029999999</v>
      </c>
      <c r="I543">
        <v>161172.5797</v>
      </c>
      <c r="J543" s="16" t="s">
        <v>1274</v>
      </c>
      <c r="K543" s="16" t="s">
        <v>6135</v>
      </c>
      <c r="L543">
        <v>1618938812</v>
      </c>
      <c r="M543">
        <v>0</v>
      </c>
      <c r="N543" s="16" t="s">
        <v>6195</v>
      </c>
      <c r="O543" s="16" t="s">
        <v>6190</v>
      </c>
      <c r="P543" s="1">
        <v>44497</v>
      </c>
      <c r="Q543">
        <v>178800.83059999999</v>
      </c>
      <c r="R543">
        <v>178800.83059999999</v>
      </c>
      <c r="S543" s="16" t="s">
        <v>6226</v>
      </c>
      <c r="T543" s="16" t="s">
        <v>6240</v>
      </c>
      <c r="U543">
        <v>2021</v>
      </c>
    </row>
    <row r="544" spans="1:21" x14ac:dyDescent="0.35">
      <c r="A544" s="16" t="s">
        <v>1275</v>
      </c>
      <c r="B544">
        <v>270121096</v>
      </c>
      <c r="C544">
        <v>60</v>
      </c>
      <c r="D544" s="1">
        <v>22791</v>
      </c>
      <c r="E544" s="16" t="s">
        <v>741</v>
      </c>
      <c r="F544" s="16" t="s">
        <v>665</v>
      </c>
      <c r="G544" s="16" t="s">
        <v>13</v>
      </c>
      <c r="H544">
        <v>605550.5183</v>
      </c>
      <c r="I544">
        <v>392268.12329999998</v>
      </c>
      <c r="J544" s="16" t="s">
        <v>1276</v>
      </c>
      <c r="K544" s="16" t="s">
        <v>6131</v>
      </c>
      <c r="L544">
        <v>2636807712</v>
      </c>
      <c r="M544">
        <v>0</v>
      </c>
      <c r="N544" s="16" t="s">
        <v>6187</v>
      </c>
      <c r="O544" s="16" t="s">
        <v>6200</v>
      </c>
      <c r="P544" s="1">
        <v>44412</v>
      </c>
      <c r="Q544">
        <v>213282.39500000002</v>
      </c>
      <c r="R544">
        <v>213282.39500000002</v>
      </c>
      <c r="S544" s="16" t="s">
        <v>6224</v>
      </c>
      <c r="T544" s="16" t="s">
        <v>6240</v>
      </c>
      <c r="U544">
        <v>2021</v>
      </c>
    </row>
    <row r="545" spans="1:21" x14ac:dyDescent="0.35">
      <c r="A545" s="16" t="s">
        <v>1277</v>
      </c>
      <c r="B545">
        <v>901283973</v>
      </c>
      <c r="C545">
        <v>41</v>
      </c>
      <c r="D545" s="1">
        <v>29730.75</v>
      </c>
      <c r="E545" s="16" t="s">
        <v>741</v>
      </c>
      <c r="F545" s="16" t="s">
        <v>641</v>
      </c>
      <c r="G545" s="16" t="s">
        <v>13</v>
      </c>
      <c r="H545">
        <v>64712.427100000001</v>
      </c>
      <c r="I545">
        <v>12700.569799999999</v>
      </c>
      <c r="J545" s="16" t="s">
        <v>1278</v>
      </c>
      <c r="K545" s="16" t="s">
        <v>6131</v>
      </c>
      <c r="L545">
        <v>2326303392</v>
      </c>
      <c r="M545">
        <v>0</v>
      </c>
      <c r="N545" s="16" t="s">
        <v>6196</v>
      </c>
      <c r="O545" s="16" t="s">
        <v>6188</v>
      </c>
      <c r="P545" s="1">
        <v>44300</v>
      </c>
      <c r="Q545">
        <v>52011.857300000003</v>
      </c>
      <c r="R545">
        <v>52011.857300000003</v>
      </c>
      <c r="S545" s="16" t="s">
        <v>6220</v>
      </c>
      <c r="T545" s="16" t="s">
        <v>6238</v>
      </c>
      <c r="U545">
        <v>2021</v>
      </c>
    </row>
    <row r="546" spans="1:21" x14ac:dyDescent="0.35">
      <c r="A546" s="16" t="s">
        <v>1279</v>
      </c>
      <c r="B546">
        <v>55382792</v>
      </c>
      <c r="C546">
        <v>36</v>
      </c>
      <c r="D546" s="1">
        <v>31557</v>
      </c>
      <c r="E546" s="16" t="s">
        <v>741</v>
      </c>
      <c r="F546" s="16" t="s">
        <v>542</v>
      </c>
      <c r="G546" s="16" t="s">
        <v>13</v>
      </c>
      <c r="H546">
        <v>280994.88050000003</v>
      </c>
      <c r="I546">
        <v>177152.59330000001</v>
      </c>
      <c r="J546" s="16" t="s">
        <v>1280</v>
      </c>
      <c r="K546" s="16" t="s">
        <v>6129</v>
      </c>
      <c r="L546">
        <v>552145413</v>
      </c>
      <c r="M546">
        <v>0</v>
      </c>
      <c r="N546" s="16" t="s">
        <v>6195</v>
      </c>
      <c r="O546" s="16" t="s">
        <v>6190</v>
      </c>
      <c r="P546" s="1">
        <v>44306</v>
      </c>
      <c r="Q546">
        <v>103842.28720000002</v>
      </c>
      <c r="R546">
        <v>103842.28720000002</v>
      </c>
      <c r="S546" s="16" t="s">
        <v>6220</v>
      </c>
      <c r="T546" s="16" t="s">
        <v>6237</v>
      </c>
      <c r="U546">
        <v>2021</v>
      </c>
    </row>
    <row r="547" spans="1:21" x14ac:dyDescent="0.35">
      <c r="A547" s="16" t="s">
        <v>1281</v>
      </c>
      <c r="B547">
        <v>125926431</v>
      </c>
      <c r="C547">
        <v>47</v>
      </c>
      <c r="D547" s="1">
        <v>27539.25</v>
      </c>
      <c r="E547" s="16" t="s">
        <v>741</v>
      </c>
      <c r="F547" s="16" t="s">
        <v>776</v>
      </c>
      <c r="G547" s="16" t="s">
        <v>13</v>
      </c>
      <c r="H547">
        <v>277273.39919999999</v>
      </c>
      <c r="I547">
        <v>109324.9403</v>
      </c>
      <c r="J547" s="16" t="s">
        <v>1282</v>
      </c>
      <c r="K547" s="16" t="s">
        <v>6127</v>
      </c>
      <c r="L547">
        <v>2843712768</v>
      </c>
      <c r="M547">
        <v>0</v>
      </c>
      <c r="N547" s="16" t="s">
        <v>6196</v>
      </c>
      <c r="O547" s="16" t="s">
        <v>6200</v>
      </c>
      <c r="P547" s="1">
        <v>44304</v>
      </c>
      <c r="Q547">
        <v>167948.45889999997</v>
      </c>
      <c r="R547">
        <v>167948.45889999997</v>
      </c>
      <c r="S547" s="16" t="s">
        <v>6220</v>
      </c>
      <c r="T547" s="16" t="s">
        <v>6238</v>
      </c>
      <c r="U547">
        <v>2021</v>
      </c>
    </row>
    <row r="548" spans="1:21" x14ac:dyDescent="0.35">
      <c r="A548" s="16" t="s">
        <v>1283</v>
      </c>
      <c r="B548">
        <v>1830742</v>
      </c>
      <c r="C548">
        <v>74</v>
      </c>
      <c r="D548" s="1">
        <v>17677.5</v>
      </c>
      <c r="E548" s="16" t="s">
        <v>741</v>
      </c>
      <c r="F548" s="16" t="s">
        <v>1004</v>
      </c>
      <c r="G548" s="16" t="s">
        <v>13</v>
      </c>
      <c r="H548">
        <v>856873.58849999995</v>
      </c>
      <c r="I548">
        <v>263982.97859999997</v>
      </c>
      <c r="J548" s="16" t="s">
        <v>1284</v>
      </c>
      <c r="K548" s="16" t="s">
        <v>6131</v>
      </c>
      <c r="L548">
        <v>1073558976</v>
      </c>
      <c r="M548">
        <v>0</v>
      </c>
      <c r="N548" s="16" t="s">
        <v>6187</v>
      </c>
      <c r="O548" s="16" t="s">
        <v>6191</v>
      </c>
      <c r="P548" s="1">
        <v>44249</v>
      </c>
      <c r="Q548">
        <v>592890.60990000004</v>
      </c>
      <c r="R548">
        <v>604748.42209800007</v>
      </c>
      <c r="S548" s="16" t="s">
        <v>6218</v>
      </c>
      <c r="T548" s="16" t="s">
        <v>6241</v>
      </c>
      <c r="U548">
        <v>2021</v>
      </c>
    </row>
    <row r="549" spans="1:21" x14ac:dyDescent="0.35">
      <c r="A549" s="16" t="s">
        <v>1285</v>
      </c>
      <c r="B549">
        <v>759994906</v>
      </c>
      <c r="C549">
        <v>18</v>
      </c>
      <c r="D549" s="1">
        <v>38131.5</v>
      </c>
      <c r="E549" s="16" t="s">
        <v>741</v>
      </c>
      <c r="F549" s="16" t="s">
        <v>601</v>
      </c>
      <c r="G549" s="16" t="s">
        <v>13</v>
      </c>
      <c r="H549">
        <v>408152.38079999998</v>
      </c>
      <c r="I549">
        <v>190213.08369999999</v>
      </c>
      <c r="J549" s="16" t="s">
        <v>1286</v>
      </c>
      <c r="K549" s="16" t="s">
        <v>6135</v>
      </c>
      <c r="L549">
        <v>180788004</v>
      </c>
      <c r="M549">
        <v>0</v>
      </c>
      <c r="N549" s="16" t="s">
        <v>6196</v>
      </c>
      <c r="O549" s="16" t="s">
        <v>6199</v>
      </c>
      <c r="P549" s="1">
        <v>44573</v>
      </c>
      <c r="Q549">
        <v>217939.2971</v>
      </c>
      <c r="R549">
        <v>217939.2971</v>
      </c>
      <c r="S549" s="16" t="s">
        <v>6217</v>
      </c>
      <c r="T549" s="16" t="s">
        <v>6242</v>
      </c>
      <c r="U549">
        <v>2022</v>
      </c>
    </row>
    <row r="550" spans="1:21" x14ac:dyDescent="0.35">
      <c r="A550" s="16" t="s">
        <v>1287</v>
      </c>
      <c r="B550">
        <v>429559355</v>
      </c>
      <c r="C550">
        <v>81</v>
      </c>
      <c r="D550" s="1">
        <v>15120.75</v>
      </c>
      <c r="E550" s="16" t="s">
        <v>741</v>
      </c>
      <c r="F550" s="16" t="s">
        <v>144</v>
      </c>
      <c r="G550" s="16" t="s">
        <v>13</v>
      </c>
      <c r="H550">
        <v>48551.9683</v>
      </c>
      <c r="I550">
        <v>31690.000899999999</v>
      </c>
      <c r="J550" s="16" t="s">
        <v>1288</v>
      </c>
      <c r="K550" s="16" t="s">
        <v>6135</v>
      </c>
      <c r="L550">
        <v>2788074576</v>
      </c>
      <c r="M550">
        <v>0</v>
      </c>
      <c r="N550" s="16" t="s">
        <v>6196</v>
      </c>
      <c r="O550" s="16" t="s">
        <v>6199</v>
      </c>
      <c r="P550" s="1">
        <v>44630</v>
      </c>
      <c r="Q550">
        <v>16861.967400000001</v>
      </c>
      <c r="R550">
        <v>16861.967400000001</v>
      </c>
      <c r="S550" s="16" t="s">
        <v>6219</v>
      </c>
      <c r="T550" s="16" t="s">
        <v>6241</v>
      </c>
      <c r="U550">
        <v>2022</v>
      </c>
    </row>
    <row r="551" spans="1:21" x14ac:dyDescent="0.35">
      <c r="A551" s="16" t="s">
        <v>1289</v>
      </c>
      <c r="B551">
        <v>332064480</v>
      </c>
      <c r="C551">
        <v>48</v>
      </c>
      <c r="D551" s="1">
        <v>27174</v>
      </c>
      <c r="E551" s="16" t="s">
        <v>741</v>
      </c>
      <c r="F551" s="16" t="s">
        <v>555</v>
      </c>
      <c r="G551" s="16" t="s">
        <v>13</v>
      </c>
      <c r="H551">
        <v>1393358.9922</v>
      </c>
      <c r="I551">
        <v>358292.31229999999</v>
      </c>
      <c r="J551" s="16" t="s">
        <v>1290</v>
      </c>
      <c r="K551" s="16" t="s">
        <v>6135</v>
      </c>
      <c r="L551">
        <v>2294607903</v>
      </c>
      <c r="M551">
        <v>0</v>
      </c>
      <c r="N551" s="16" t="s">
        <v>6195</v>
      </c>
      <c r="O551" s="16" t="s">
        <v>6190</v>
      </c>
      <c r="P551" s="1">
        <v>44405</v>
      </c>
      <c r="Q551">
        <v>1035066.6799</v>
      </c>
      <c r="R551">
        <v>1035066.6799</v>
      </c>
      <c r="S551" s="16" t="s">
        <v>6223</v>
      </c>
      <c r="T551" s="16" t="s">
        <v>6238</v>
      </c>
      <c r="U551">
        <v>2021</v>
      </c>
    </row>
    <row r="552" spans="1:21" x14ac:dyDescent="0.35">
      <c r="A552" s="16" t="s">
        <v>1291</v>
      </c>
      <c r="B552">
        <v>321167975</v>
      </c>
      <c r="C552">
        <v>45</v>
      </c>
      <c r="D552" s="1">
        <v>28269.75</v>
      </c>
      <c r="E552" s="16" t="s">
        <v>741</v>
      </c>
      <c r="F552" s="16" t="s">
        <v>365</v>
      </c>
      <c r="G552" s="16" t="s">
        <v>13</v>
      </c>
      <c r="H552">
        <v>1065811.1322000001</v>
      </c>
      <c r="I552">
        <v>955148.18909999996</v>
      </c>
      <c r="J552" s="16" t="s">
        <v>1292</v>
      </c>
      <c r="K552" s="16" t="s">
        <v>6135</v>
      </c>
      <c r="L552">
        <v>3117568896</v>
      </c>
      <c r="M552">
        <v>0</v>
      </c>
      <c r="N552" s="16" t="s">
        <v>6187</v>
      </c>
      <c r="O552" s="16" t="s">
        <v>6200</v>
      </c>
      <c r="P552" s="1">
        <v>44558</v>
      </c>
      <c r="Q552">
        <v>110662.94310000015</v>
      </c>
      <c r="R552">
        <v>110662.94310000015</v>
      </c>
      <c r="S552" s="16" t="s">
        <v>6228</v>
      </c>
      <c r="T552" s="16" t="s">
        <v>6238</v>
      </c>
      <c r="U552">
        <v>2021</v>
      </c>
    </row>
    <row r="553" spans="1:21" x14ac:dyDescent="0.35">
      <c r="A553" s="16" t="s">
        <v>1293</v>
      </c>
      <c r="B553">
        <v>918619771</v>
      </c>
      <c r="C553">
        <v>42</v>
      </c>
      <c r="D553" s="1">
        <v>29365.5</v>
      </c>
      <c r="E553" s="16" t="s">
        <v>741</v>
      </c>
      <c r="F553" s="16" t="s">
        <v>1043</v>
      </c>
      <c r="G553" s="16" t="s">
        <v>13</v>
      </c>
      <c r="H553">
        <v>432454.76740000001</v>
      </c>
      <c r="I553">
        <v>253264.35140000001</v>
      </c>
      <c r="J553" s="16" t="s">
        <v>1294</v>
      </c>
      <c r="K553" s="16" t="s">
        <v>6131</v>
      </c>
      <c r="L553">
        <v>2570238279</v>
      </c>
      <c r="M553">
        <v>0</v>
      </c>
      <c r="N553" s="16" t="s">
        <v>6195</v>
      </c>
      <c r="O553" s="16" t="s">
        <v>6191</v>
      </c>
      <c r="P553" s="1">
        <v>44403</v>
      </c>
      <c r="Q553">
        <v>179190.416</v>
      </c>
      <c r="R553">
        <v>179190.416</v>
      </c>
      <c r="S553" s="16" t="s">
        <v>6223</v>
      </c>
      <c r="T553" s="16" t="s">
        <v>6238</v>
      </c>
      <c r="U553">
        <v>2021</v>
      </c>
    </row>
    <row r="554" spans="1:21" x14ac:dyDescent="0.35">
      <c r="A554" s="16" t="s">
        <v>1295</v>
      </c>
      <c r="B554">
        <v>485114841</v>
      </c>
      <c r="C554">
        <v>45</v>
      </c>
      <c r="D554" s="1">
        <v>28269.75</v>
      </c>
      <c r="E554" s="16" t="s">
        <v>741</v>
      </c>
      <c r="F554" s="16" t="s">
        <v>601</v>
      </c>
      <c r="G554" s="16" t="s">
        <v>13</v>
      </c>
      <c r="H554">
        <v>439854.55920000002</v>
      </c>
      <c r="I554">
        <v>249837.38959999999</v>
      </c>
      <c r="J554" s="16" t="s">
        <v>1296</v>
      </c>
      <c r="K554" s="16" t="s">
        <v>6131</v>
      </c>
      <c r="L554">
        <v>1395359244</v>
      </c>
      <c r="M554">
        <v>0</v>
      </c>
      <c r="N554" s="16" t="s">
        <v>6189</v>
      </c>
      <c r="O554" s="16" t="s">
        <v>6194</v>
      </c>
      <c r="P554" s="1">
        <v>44373</v>
      </c>
      <c r="Q554">
        <v>190017.16960000002</v>
      </c>
      <c r="R554">
        <v>190017.16960000002</v>
      </c>
      <c r="S554" s="16" t="s">
        <v>6222</v>
      </c>
      <c r="T554" s="16" t="s">
        <v>6238</v>
      </c>
      <c r="U554">
        <v>2021</v>
      </c>
    </row>
    <row r="555" spans="1:21" x14ac:dyDescent="0.35">
      <c r="A555" s="16" t="s">
        <v>1297</v>
      </c>
      <c r="B555">
        <v>573934545</v>
      </c>
      <c r="C555">
        <v>80</v>
      </c>
      <c r="D555" s="1">
        <v>15486</v>
      </c>
      <c r="E555" s="16" t="s">
        <v>741</v>
      </c>
      <c r="F555" s="16" t="s">
        <v>211</v>
      </c>
      <c r="G555" s="16" t="s">
        <v>13</v>
      </c>
      <c r="H555">
        <v>1895319.0728</v>
      </c>
      <c r="I555">
        <v>415136.01630000002</v>
      </c>
      <c r="J555" s="16" t="s">
        <v>1298</v>
      </c>
      <c r="K555" s="16" t="s">
        <v>6135</v>
      </c>
      <c r="L555">
        <v>99008</v>
      </c>
      <c r="M555">
        <v>0</v>
      </c>
      <c r="N555" s="16" t="s">
        <v>6187</v>
      </c>
      <c r="O555" s="16" t="s">
        <v>6188</v>
      </c>
      <c r="P555" s="1">
        <v>44587</v>
      </c>
      <c r="Q555">
        <v>1480183.0564999999</v>
      </c>
      <c r="R555">
        <v>1480183.0564999999</v>
      </c>
      <c r="S555" s="16" t="s">
        <v>6217</v>
      </c>
      <c r="T555" s="16" t="s">
        <v>6241</v>
      </c>
      <c r="U555">
        <v>2022</v>
      </c>
    </row>
    <row r="556" spans="1:21" x14ac:dyDescent="0.35">
      <c r="A556" s="16" t="s">
        <v>1299</v>
      </c>
      <c r="B556">
        <v>714585585</v>
      </c>
      <c r="C556">
        <v>55</v>
      </c>
      <c r="D556" s="1">
        <v>24617.25</v>
      </c>
      <c r="E556" s="16" t="s">
        <v>741</v>
      </c>
      <c r="F556" s="16" t="s">
        <v>1169</v>
      </c>
      <c r="G556" s="16" t="s">
        <v>13</v>
      </c>
      <c r="H556">
        <v>553397.32279999997</v>
      </c>
      <c r="I556">
        <v>282805.11459999997</v>
      </c>
      <c r="J556" s="16" t="s">
        <v>1300</v>
      </c>
      <c r="K556" s="16" t="s">
        <v>6133</v>
      </c>
      <c r="L556">
        <v>2753080876</v>
      </c>
      <c r="M556">
        <v>0</v>
      </c>
      <c r="N556" s="16" t="s">
        <v>6198</v>
      </c>
      <c r="O556" s="16" t="s">
        <v>6190</v>
      </c>
      <c r="P556" s="1">
        <v>44276</v>
      </c>
      <c r="Q556">
        <v>270592.20819999999</v>
      </c>
      <c r="R556">
        <v>270592.20819999999</v>
      </c>
      <c r="S556" s="16" t="s">
        <v>6219</v>
      </c>
      <c r="T556" s="16" t="s">
        <v>6239</v>
      </c>
      <c r="U556">
        <v>2021</v>
      </c>
    </row>
    <row r="557" spans="1:21" x14ac:dyDescent="0.35">
      <c r="A557" s="16" t="s">
        <v>1301</v>
      </c>
      <c r="B557">
        <v>820706182</v>
      </c>
      <c r="C557">
        <v>28</v>
      </c>
      <c r="D557" s="1">
        <v>34479</v>
      </c>
      <c r="E557" s="16" t="s">
        <v>741</v>
      </c>
      <c r="F557" s="16" t="s">
        <v>160</v>
      </c>
      <c r="G557" s="16" t="s">
        <v>13</v>
      </c>
      <c r="H557">
        <v>435820.84960000002</v>
      </c>
      <c r="I557">
        <v>77862.321899999995</v>
      </c>
      <c r="J557" s="16" t="s">
        <v>1302</v>
      </c>
      <c r="K557" s="16" t="s">
        <v>6131</v>
      </c>
      <c r="L557">
        <v>1238546619</v>
      </c>
      <c r="M557">
        <v>0</v>
      </c>
      <c r="N557" s="16" t="s">
        <v>6195</v>
      </c>
      <c r="O557" s="16" t="s">
        <v>6190</v>
      </c>
      <c r="P557" s="1">
        <v>44418</v>
      </c>
      <c r="Q557">
        <v>357958.52770000004</v>
      </c>
      <c r="R557">
        <v>357958.52770000004</v>
      </c>
      <c r="S557" s="16" t="s">
        <v>6224</v>
      </c>
      <c r="T557" s="16" t="s">
        <v>6236</v>
      </c>
      <c r="U557">
        <v>2021</v>
      </c>
    </row>
    <row r="558" spans="1:21" x14ac:dyDescent="0.35">
      <c r="A558" s="16" t="s">
        <v>1303</v>
      </c>
      <c r="B558">
        <v>305594163</v>
      </c>
      <c r="C558">
        <v>34</v>
      </c>
      <c r="D558" s="1">
        <v>32287.5</v>
      </c>
      <c r="E558" s="16" t="s">
        <v>741</v>
      </c>
      <c r="F558" s="16" t="s">
        <v>644</v>
      </c>
      <c r="G558" s="16" t="s">
        <v>13</v>
      </c>
      <c r="H558">
        <v>447804.61969999998</v>
      </c>
      <c r="I558">
        <v>271999.8431</v>
      </c>
      <c r="J558" s="16" t="s">
        <v>1304</v>
      </c>
      <c r="K558" s="16" t="s">
        <v>6135</v>
      </c>
      <c r="L558">
        <v>4320102798</v>
      </c>
      <c r="M558">
        <v>0</v>
      </c>
      <c r="N558" s="16" t="s">
        <v>6198</v>
      </c>
      <c r="O558" s="16" t="s">
        <v>6190</v>
      </c>
      <c r="P558" s="1">
        <v>44572</v>
      </c>
      <c r="Q558">
        <v>175804.77659999998</v>
      </c>
      <c r="R558">
        <v>175804.77659999998</v>
      </c>
      <c r="S558" s="16" t="s">
        <v>6217</v>
      </c>
      <c r="T558" s="16" t="s">
        <v>6237</v>
      </c>
      <c r="U558">
        <v>2022</v>
      </c>
    </row>
    <row r="559" spans="1:21" x14ac:dyDescent="0.35">
      <c r="A559" s="16" t="s">
        <v>1305</v>
      </c>
      <c r="B559">
        <v>718752181</v>
      </c>
      <c r="C559">
        <v>43</v>
      </c>
      <c r="D559" s="1">
        <v>29000.25</v>
      </c>
      <c r="E559" s="16" t="s">
        <v>741</v>
      </c>
      <c r="F559" s="16" t="s">
        <v>276</v>
      </c>
      <c r="G559" s="16" t="s">
        <v>13</v>
      </c>
      <c r="H559">
        <v>981482.25890000002</v>
      </c>
      <c r="I559">
        <v>592273.77690000006</v>
      </c>
      <c r="J559" s="16" t="s">
        <v>1306</v>
      </c>
      <c r="K559" s="16" t="s">
        <v>6133</v>
      </c>
      <c r="L559">
        <v>2517046875</v>
      </c>
      <c r="M559">
        <v>0</v>
      </c>
      <c r="N559" s="16" t="s">
        <v>6198</v>
      </c>
      <c r="O559" s="16" t="s">
        <v>6191</v>
      </c>
      <c r="P559" s="1">
        <v>44568</v>
      </c>
      <c r="Q559">
        <v>389208.48199999996</v>
      </c>
      <c r="R559">
        <v>389208.48199999996</v>
      </c>
      <c r="S559" s="16" t="s">
        <v>6217</v>
      </c>
      <c r="T559" s="16" t="s">
        <v>6238</v>
      </c>
      <c r="U559">
        <v>2022</v>
      </c>
    </row>
    <row r="560" spans="1:21" x14ac:dyDescent="0.35">
      <c r="A560" s="16" t="s">
        <v>1307</v>
      </c>
      <c r="B560">
        <v>447178999</v>
      </c>
      <c r="C560">
        <v>23</v>
      </c>
      <c r="D560" s="1">
        <v>36305.25</v>
      </c>
      <c r="E560" s="16" t="s">
        <v>741</v>
      </c>
      <c r="F560" s="16" t="s">
        <v>1308</v>
      </c>
      <c r="G560" s="16" t="s">
        <v>13</v>
      </c>
      <c r="H560">
        <v>44044.293599999997</v>
      </c>
      <c r="I560">
        <v>18783.595799999999</v>
      </c>
      <c r="J560" s="16" t="s">
        <v>1309</v>
      </c>
      <c r="K560" s="16" t="s">
        <v>6133</v>
      </c>
      <c r="L560">
        <v>987643383</v>
      </c>
      <c r="M560">
        <v>0</v>
      </c>
      <c r="N560" s="16" t="s">
        <v>6198</v>
      </c>
      <c r="O560" s="16" t="s">
        <v>6201</v>
      </c>
      <c r="P560" s="1">
        <v>44457</v>
      </c>
      <c r="Q560">
        <v>25260.697799999998</v>
      </c>
      <c r="R560">
        <v>25260.697799999998</v>
      </c>
      <c r="S560" s="16" t="s">
        <v>6225</v>
      </c>
      <c r="T560" s="16" t="s">
        <v>6236</v>
      </c>
      <c r="U560">
        <v>2021</v>
      </c>
    </row>
    <row r="561" spans="1:21" x14ac:dyDescent="0.35">
      <c r="A561" s="16" t="s">
        <v>1310</v>
      </c>
      <c r="B561">
        <v>234611028</v>
      </c>
      <c r="C561">
        <v>26</v>
      </c>
      <c r="D561" s="1">
        <v>35209.5</v>
      </c>
      <c r="E561" s="16" t="s">
        <v>741</v>
      </c>
      <c r="F561" s="16" t="s">
        <v>1070</v>
      </c>
      <c r="G561" s="16" t="s">
        <v>13</v>
      </c>
      <c r="H561">
        <v>1325711.6756</v>
      </c>
      <c r="I561">
        <v>500651.1152</v>
      </c>
      <c r="J561" s="16" t="s">
        <v>1311</v>
      </c>
      <c r="K561" s="16" t="s">
        <v>6127</v>
      </c>
      <c r="L561">
        <v>91768176</v>
      </c>
      <c r="M561">
        <v>0</v>
      </c>
      <c r="N561" s="16" t="s">
        <v>6195</v>
      </c>
      <c r="O561" s="16" t="s">
        <v>6191</v>
      </c>
      <c r="P561" s="1">
        <v>44259</v>
      </c>
      <c r="Q561">
        <v>825060.56039999996</v>
      </c>
      <c r="R561">
        <v>825060.56039999996</v>
      </c>
      <c r="S561" s="16" t="s">
        <v>6219</v>
      </c>
      <c r="T561" s="16" t="s">
        <v>6236</v>
      </c>
      <c r="U561">
        <v>2021</v>
      </c>
    </row>
    <row r="562" spans="1:21" x14ac:dyDescent="0.35">
      <c r="A562" s="16" t="s">
        <v>1312</v>
      </c>
      <c r="B562">
        <v>244864582</v>
      </c>
      <c r="C562">
        <v>27</v>
      </c>
      <c r="D562" s="1">
        <v>34844.25</v>
      </c>
      <c r="E562" s="16" t="s">
        <v>741</v>
      </c>
      <c r="F562" s="16" t="s">
        <v>320</v>
      </c>
      <c r="G562" s="16" t="s">
        <v>13</v>
      </c>
      <c r="H562">
        <v>322763.98560000001</v>
      </c>
      <c r="I562">
        <v>360356.49690000003</v>
      </c>
      <c r="J562" s="16" t="s">
        <v>1313</v>
      </c>
      <c r="K562" s="16" t="s">
        <v>6127</v>
      </c>
      <c r="L562">
        <v>2203370813</v>
      </c>
      <c r="M562">
        <v>0</v>
      </c>
      <c r="N562" s="16" t="s">
        <v>6195</v>
      </c>
      <c r="O562" s="16" t="s">
        <v>6190</v>
      </c>
      <c r="P562" s="1">
        <v>44280</v>
      </c>
      <c r="Q562">
        <v>-37592.511300000013</v>
      </c>
      <c r="R562">
        <v>-37592.511300000013</v>
      </c>
      <c r="S562" s="16" t="s">
        <v>6219</v>
      </c>
      <c r="T562" s="16" t="s">
        <v>6236</v>
      </c>
      <c r="U562">
        <v>2021</v>
      </c>
    </row>
    <row r="563" spans="1:21" x14ac:dyDescent="0.35">
      <c r="A563" s="16" t="s">
        <v>1314</v>
      </c>
      <c r="B563">
        <v>882932304</v>
      </c>
      <c r="C563">
        <v>65</v>
      </c>
      <c r="D563" s="1">
        <v>20964.75</v>
      </c>
      <c r="E563" s="16" t="s">
        <v>741</v>
      </c>
      <c r="F563" s="16" t="s">
        <v>75</v>
      </c>
      <c r="G563" s="16" t="s">
        <v>13</v>
      </c>
      <c r="H563">
        <v>410491.12050000002</v>
      </c>
      <c r="I563">
        <v>55971.671600000001</v>
      </c>
      <c r="J563" s="16" t="s">
        <v>1315</v>
      </c>
      <c r="K563" s="16" t="s">
        <v>6135</v>
      </c>
      <c r="L563">
        <v>2022760556</v>
      </c>
      <c r="M563">
        <v>0</v>
      </c>
      <c r="N563" s="16" t="s">
        <v>6198</v>
      </c>
      <c r="O563" s="16" t="s">
        <v>6201</v>
      </c>
      <c r="P563" s="1">
        <v>44434</v>
      </c>
      <c r="Q563">
        <v>354519.44890000002</v>
      </c>
      <c r="R563">
        <v>354519.44890000002</v>
      </c>
      <c r="S563" s="16" t="s">
        <v>6224</v>
      </c>
      <c r="T563" s="16" t="s">
        <v>6240</v>
      </c>
      <c r="U563">
        <v>2021</v>
      </c>
    </row>
    <row r="564" spans="1:21" x14ac:dyDescent="0.35">
      <c r="A564" s="16" t="s">
        <v>1316</v>
      </c>
      <c r="B564">
        <v>129520261</v>
      </c>
      <c r="C564">
        <v>80</v>
      </c>
      <c r="D564" s="1">
        <v>15486</v>
      </c>
      <c r="E564" s="16" t="s">
        <v>741</v>
      </c>
      <c r="F564" s="16" t="s">
        <v>250</v>
      </c>
      <c r="G564" s="16" t="s">
        <v>13</v>
      </c>
      <c r="H564">
        <v>342138.31310000003</v>
      </c>
      <c r="I564">
        <v>174627.39499999999</v>
      </c>
      <c r="J564" s="16" t="s">
        <v>1317</v>
      </c>
      <c r="K564" s="16" t="s">
        <v>6135</v>
      </c>
      <c r="L564">
        <v>7805421</v>
      </c>
      <c r="M564">
        <v>0</v>
      </c>
      <c r="N564" s="16" t="s">
        <v>6187</v>
      </c>
      <c r="O564" s="16" t="s">
        <v>6191</v>
      </c>
      <c r="P564" s="1">
        <v>44512</v>
      </c>
      <c r="Q564">
        <v>167510.91810000004</v>
      </c>
      <c r="R564">
        <v>167510.91810000004</v>
      </c>
      <c r="S564" s="16" t="s">
        <v>6227</v>
      </c>
      <c r="T564" s="16" t="s">
        <v>6241</v>
      </c>
      <c r="U564">
        <v>2021</v>
      </c>
    </row>
    <row r="565" spans="1:21" x14ac:dyDescent="0.35">
      <c r="A565" s="16" t="s">
        <v>1318</v>
      </c>
      <c r="B565">
        <v>267946420</v>
      </c>
      <c r="C565">
        <v>83</v>
      </c>
      <c r="D565" s="1">
        <v>14390.25</v>
      </c>
      <c r="E565" s="16" t="s">
        <v>741</v>
      </c>
      <c r="F565" s="16" t="s">
        <v>708</v>
      </c>
      <c r="G565" s="16" t="s">
        <v>13</v>
      </c>
      <c r="H565">
        <v>163980.2102</v>
      </c>
      <c r="I565">
        <v>48829.662600000003</v>
      </c>
      <c r="J565" s="16" t="s">
        <v>1319</v>
      </c>
      <c r="K565" s="16" t="s">
        <v>6135</v>
      </c>
      <c r="L565">
        <v>178715625</v>
      </c>
      <c r="M565">
        <v>0</v>
      </c>
      <c r="N565" s="16" t="s">
        <v>6187</v>
      </c>
      <c r="O565" s="16" t="s">
        <v>6188</v>
      </c>
      <c r="P565" s="1">
        <v>44408</v>
      </c>
      <c r="Q565">
        <v>115150.54759999999</v>
      </c>
      <c r="R565">
        <v>115150.54759999999</v>
      </c>
      <c r="S565" s="16" t="s">
        <v>6223</v>
      </c>
      <c r="T565" s="16" t="s">
        <v>6241</v>
      </c>
      <c r="U565">
        <v>2021</v>
      </c>
    </row>
    <row r="566" spans="1:21" x14ac:dyDescent="0.35">
      <c r="A566" s="16" t="s">
        <v>1320</v>
      </c>
      <c r="B566">
        <v>988116148</v>
      </c>
      <c r="C566">
        <v>74</v>
      </c>
      <c r="D566" s="1">
        <v>17677.5</v>
      </c>
      <c r="E566" s="16" t="s">
        <v>741</v>
      </c>
      <c r="F566" s="16" t="s">
        <v>293</v>
      </c>
      <c r="G566" s="16" t="s">
        <v>13</v>
      </c>
      <c r="H566">
        <v>243863.03690000001</v>
      </c>
      <c r="I566">
        <v>108722.2706</v>
      </c>
      <c r="J566" s="16" t="s">
        <v>1321</v>
      </c>
      <c r="K566" s="16" t="s">
        <v>6133</v>
      </c>
      <c r="L566">
        <v>11781484</v>
      </c>
      <c r="M566">
        <v>0</v>
      </c>
      <c r="N566" s="16" t="s">
        <v>6196</v>
      </c>
      <c r="O566" s="16" t="s">
        <v>6200</v>
      </c>
      <c r="P566" s="1">
        <v>44215</v>
      </c>
      <c r="Q566">
        <v>135140.76630000002</v>
      </c>
      <c r="R566">
        <v>135140.76630000002</v>
      </c>
      <c r="S566" s="16" t="s">
        <v>6217</v>
      </c>
      <c r="T566" s="16" t="s">
        <v>6241</v>
      </c>
      <c r="U566">
        <v>2021</v>
      </c>
    </row>
    <row r="567" spans="1:21" x14ac:dyDescent="0.35">
      <c r="A567" s="16" t="s">
        <v>1322</v>
      </c>
      <c r="B567">
        <v>599020472</v>
      </c>
      <c r="C567">
        <v>58</v>
      </c>
      <c r="D567" s="1">
        <v>23521.5</v>
      </c>
      <c r="E567" s="16" t="s">
        <v>741</v>
      </c>
      <c r="F567" s="16" t="s">
        <v>12</v>
      </c>
      <c r="G567" s="16" t="s">
        <v>13</v>
      </c>
      <c r="H567">
        <v>992941.98199999996</v>
      </c>
      <c r="I567">
        <v>277760.14199999999</v>
      </c>
      <c r="J567" s="16" t="s">
        <v>1323</v>
      </c>
      <c r="K567" s="16" t="s">
        <v>6135</v>
      </c>
      <c r="L567">
        <v>1441094256</v>
      </c>
      <c r="M567">
        <v>0</v>
      </c>
      <c r="N567" s="16" t="s">
        <v>6189</v>
      </c>
      <c r="O567" s="16" t="s">
        <v>6194</v>
      </c>
      <c r="P567" s="1">
        <v>44674</v>
      </c>
      <c r="Q567">
        <v>715181.84</v>
      </c>
      <c r="R567">
        <v>715181.84</v>
      </c>
      <c r="S567" s="16" t="s">
        <v>6220</v>
      </c>
      <c r="T567" s="16" t="s">
        <v>6239</v>
      </c>
      <c r="U567">
        <v>2022</v>
      </c>
    </row>
    <row r="568" spans="1:21" x14ac:dyDescent="0.35">
      <c r="A568" s="16" t="s">
        <v>1324</v>
      </c>
      <c r="B568">
        <v>87812959</v>
      </c>
      <c r="C568">
        <v>72</v>
      </c>
      <c r="D568" s="1">
        <v>18408</v>
      </c>
      <c r="E568" s="16" t="s">
        <v>741</v>
      </c>
      <c r="F568" s="16" t="s">
        <v>713</v>
      </c>
      <c r="G568" s="16" t="s">
        <v>13</v>
      </c>
      <c r="H568">
        <v>1963838.8755999999</v>
      </c>
      <c r="I568">
        <v>194915.5968</v>
      </c>
      <c r="J568" s="16" t="s">
        <v>1325</v>
      </c>
      <c r="K568" s="16" t="s">
        <v>6133</v>
      </c>
      <c r="L568">
        <v>1291984512</v>
      </c>
      <c r="M568">
        <v>0</v>
      </c>
      <c r="N568" s="16" t="s">
        <v>6195</v>
      </c>
      <c r="O568" s="16" t="s">
        <v>6190</v>
      </c>
      <c r="P568" s="1">
        <v>44381</v>
      </c>
      <c r="Q568">
        <v>1768923.2788</v>
      </c>
      <c r="R568">
        <v>1768923.2788</v>
      </c>
      <c r="S568" s="16" t="s">
        <v>6223</v>
      </c>
      <c r="T568" s="16" t="s">
        <v>6241</v>
      </c>
      <c r="U568">
        <v>2021</v>
      </c>
    </row>
    <row r="569" spans="1:21" x14ac:dyDescent="0.35">
      <c r="A569" s="16" t="s">
        <v>1326</v>
      </c>
      <c r="B569">
        <v>80693210</v>
      </c>
      <c r="C569">
        <v>53</v>
      </c>
      <c r="D569" s="1">
        <v>25347.75</v>
      </c>
      <c r="E569" s="16" t="s">
        <v>741</v>
      </c>
      <c r="F569" s="16" t="s">
        <v>708</v>
      </c>
      <c r="G569" s="16" t="s">
        <v>13</v>
      </c>
      <c r="H569">
        <v>354828.55410000001</v>
      </c>
      <c r="I569">
        <v>92389.321599999996</v>
      </c>
      <c r="J569" s="16" t="s">
        <v>1327</v>
      </c>
      <c r="K569" s="16" t="s">
        <v>6131</v>
      </c>
      <c r="L569">
        <v>2355338916</v>
      </c>
      <c r="M569">
        <v>92587068</v>
      </c>
      <c r="N569" s="16" t="s">
        <v>6192</v>
      </c>
      <c r="O569" s="16" t="s">
        <v>6197</v>
      </c>
      <c r="P569" s="1">
        <v>44527</v>
      </c>
      <c r="Q569">
        <v>262439.23250000004</v>
      </c>
      <c r="R569">
        <v>262439.23250000004</v>
      </c>
      <c r="S569" s="16" t="s">
        <v>6227</v>
      </c>
      <c r="T569" s="16" t="s">
        <v>6239</v>
      </c>
      <c r="U569">
        <v>2021</v>
      </c>
    </row>
    <row r="570" spans="1:21" x14ac:dyDescent="0.35">
      <c r="A570" s="16" t="s">
        <v>1328</v>
      </c>
      <c r="B570">
        <v>49544460</v>
      </c>
      <c r="C570">
        <v>70</v>
      </c>
      <c r="D570" s="1">
        <v>19138.5</v>
      </c>
      <c r="E570" s="16" t="s">
        <v>741</v>
      </c>
      <c r="F570" s="16" t="s">
        <v>810</v>
      </c>
      <c r="G570" s="16" t="s">
        <v>13</v>
      </c>
      <c r="H570">
        <v>459302.33889999997</v>
      </c>
      <c r="I570">
        <v>102417.0135</v>
      </c>
      <c r="J570" s="16" t="s">
        <v>1329</v>
      </c>
      <c r="K570" s="16" t="s">
        <v>6135</v>
      </c>
      <c r="L570">
        <v>3627077004</v>
      </c>
      <c r="M570">
        <v>0</v>
      </c>
      <c r="N570" s="16" t="s">
        <v>6196</v>
      </c>
      <c r="O570" s="16" t="s">
        <v>6199</v>
      </c>
      <c r="P570" s="1">
        <v>44378</v>
      </c>
      <c r="Q570">
        <v>356885.32539999997</v>
      </c>
      <c r="R570">
        <v>356885.32539999997</v>
      </c>
      <c r="S570" s="16" t="s">
        <v>6223</v>
      </c>
      <c r="T570" s="16" t="s">
        <v>6241</v>
      </c>
      <c r="U570">
        <v>2021</v>
      </c>
    </row>
    <row r="571" spans="1:21" x14ac:dyDescent="0.35">
      <c r="A571" s="16" t="s">
        <v>1330</v>
      </c>
      <c r="B571">
        <v>582912829</v>
      </c>
      <c r="C571">
        <v>18</v>
      </c>
      <c r="D571" s="1">
        <v>38131.5</v>
      </c>
      <c r="E571" s="16" t="s">
        <v>741</v>
      </c>
      <c r="F571" s="16" t="s">
        <v>279</v>
      </c>
      <c r="G571" s="16" t="s">
        <v>13</v>
      </c>
      <c r="H571">
        <v>654671.20319999999</v>
      </c>
      <c r="I571">
        <v>129063.7515</v>
      </c>
      <c r="J571" s="16" t="s">
        <v>1331</v>
      </c>
      <c r="K571" s="16" t="s">
        <v>6131</v>
      </c>
      <c r="L571">
        <v>1168572636</v>
      </c>
      <c r="M571">
        <v>289385838</v>
      </c>
      <c r="N571" s="16" t="s">
        <v>6192</v>
      </c>
      <c r="O571" s="16" t="s">
        <v>6193</v>
      </c>
      <c r="P571" s="1">
        <v>44405</v>
      </c>
      <c r="Q571">
        <v>525607.45169999998</v>
      </c>
      <c r="R571">
        <v>536119.60073399998</v>
      </c>
      <c r="S571" s="16" t="s">
        <v>6223</v>
      </c>
      <c r="T571" s="16" t="s">
        <v>6242</v>
      </c>
      <c r="U571">
        <v>2021</v>
      </c>
    </row>
    <row r="572" spans="1:21" x14ac:dyDescent="0.35">
      <c r="A572" s="16" t="s">
        <v>1332</v>
      </c>
      <c r="B572">
        <v>336343604</v>
      </c>
      <c r="C572">
        <v>71</v>
      </c>
      <c r="D572" s="1">
        <v>18773.25</v>
      </c>
      <c r="E572" s="16" t="s">
        <v>741</v>
      </c>
      <c r="F572" s="16" t="s">
        <v>172</v>
      </c>
      <c r="G572" s="16" t="s">
        <v>1333</v>
      </c>
      <c r="H572">
        <v>2066780.5674999999</v>
      </c>
      <c r="I572">
        <v>395554.6458</v>
      </c>
      <c r="J572" s="16" t="s">
        <v>1334</v>
      </c>
      <c r="K572" s="16" t="s">
        <v>6135</v>
      </c>
      <c r="L572">
        <v>5246304</v>
      </c>
      <c r="M572">
        <v>0</v>
      </c>
      <c r="N572" s="16" t="s">
        <v>6196</v>
      </c>
      <c r="O572" s="16" t="s">
        <v>6200</v>
      </c>
      <c r="P572" s="1">
        <v>44406</v>
      </c>
      <c r="Q572">
        <v>1671225.9216999998</v>
      </c>
      <c r="R572">
        <v>1671225.9216999998</v>
      </c>
      <c r="S572" s="16" t="s">
        <v>6223</v>
      </c>
      <c r="T572" s="16" t="s">
        <v>6241</v>
      </c>
      <c r="U572">
        <v>2021</v>
      </c>
    </row>
    <row r="573" spans="1:21" x14ac:dyDescent="0.35">
      <c r="A573" s="16" t="s">
        <v>1335</v>
      </c>
      <c r="B573">
        <v>480940191</v>
      </c>
      <c r="C573">
        <v>38</v>
      </c>
      <c r="D573" s="1">
        <v>30826.5</v>
      </c>
      <c r="E573" s="16" t="s">
        <v>741</v>
      </c>
      <c r="F573" s="16" t="s">
        <v>776</v>
      </c>
      <c r="G573" s="16" t="s">
        <v>1333</v>
      </c>
      <c r="H573">
        <v>191858.01749999999</v>
      </c>
      <c r="I573">
        <v>113272.97349999999</v>
      </c>
      <c r="J573" s="16" t="s">
        <v>1336</v>
      </c>
      <c r="K573" s="16" t="s">
        <v>6135</v>
      </c>
      <c r="L573">
        <v>1144092096</v>
      </c>
      <c r="M573">
        <v>0</v>
      </c>
      <c r="N573" s="16" t="s">
        <v>6196</v>
      </c>
      <c r="O573" s="16" t="s">
        <v>6188</v>
      </c>
      <c r="P573" s="1">
        <v>44478</v>
      </c>
      <c r="Q573">
        <v>78585.043999999994</v>
      </c>
      <c r="R573">
        <v>78585.043999999994</v>
      </c>
      <c r="S573" s="16" t="s">
        <v>6226</v>
      </c>
      <c r="T573" s="16" t="s">
        <v>6237</v>
      </c>
      <c r="U573">
        <v>2021</v>
      </c>
    </row>
    <row r="574" spans="1:21" x14ac:dyDescent="0.35">
      <c r="A574" s="16" t="s">
        <v>1337</v>
      </c>
      <c r="B574">
        <v>560038029</v>
      </c>
      <c r="C574">
        <v>64</v>
      </c>
      <c r="D574" s="1">
        <v>21330</v>
      </c>
      <c r="E574" s="16" t="s">
        <v>741</v>
      </c>
      <c r="F574" s="16" t="s">
        <v>398</v>
      </c>
      <c r="G574" s="16" t="s">
        <v>1333</v>
      </c>
      <c r="H574">
        <v>315547.37680000003</v>
      </c>
      <c r="I574">
        <v>115700.70480000001</v>
      </c>
      <c r="J574" s="16" t="s">
        <v>1338</v>
      </c>
      <c r="K574" s="16" t="s">
        <v>6135</v>
      </c>
      <c r="L574">
        <v>1428412608</v>
      </c>
      <c r="M574">
        <v>5089393632</v>
      </c>
      <c r="N574" s="16" t="s">
        <v>6192</v>
      </c>
      <c r="O574" s="16" t="s">
        <v>6197</v>
      </c>
      <c r="P574" s="1">
        <v>44198</v>
      </c>
      <c r="Q574">
        <v>199846.67200000002</v>
      </c>
      <c r="R574">
        <v>199846.67200000002</v>
      </c>
      <c r="S574" s="16" t="s">
        <v>6217</v>
      </c>
      <c r="T574" s="16" t="s">
        <v>6240</v>
      </c>
      <c r="U574">
        <v>2021</v>
      </c>
    </row>
    <row r="575" spans="1:21" x14ac:dyDescent="0.35">
      <c r="A575" s="16" t="s">
        <v>1339</v>
      </c>
      <c r="B575">
        <v>149904219</v>
      </c>
      <c r="C575">
        <v>59</v>
      </c>
      <c r="D575" s="1">
        <v>23156.25</v>
      </c>
      <c r="E575" s="16" t="s">
        <v>741</v>
      </c>
      <c r="F575" s="16" t="s">
        <v>776</v>
      </c>
      <c r="G575" s="16" t="s">
        <v>1333</v>
      </c>
      <c r="H575">
        <v>226137.94</v>
      </c>
      <c r="I575">
        <v>358926.1384</v>
      </c>
      <c r="J575" s="16" t="s">
        <v>1340</v>
      </c>
      <c r="K575" s="16" t="s">
        <v>6133</v>
      </c>
      <c r="L575">
        <v>69789314</v>
      </c>
      <c r="M575">
        <v>0</v>
      </c>
      <c r="N575" s="16" t="s">
        <v>6195</v>
      </c>
      <c r="O575" s="16" t="s">
        <v>6191</v>
      </c>
      <c r="P575" s="1">
        <v>44381</v>
      </c>
      <c r="Q575">
        <v>-132788.19839999999</v>
      </c>
      <c r="R575">
        <v>-132788.19839999999</v>
      </c>
      <c r="S575" s="16" t="s">
        <v>6223</v>
      </c>
      <c r="T575" s="16" t="s">
        <v>6239</v>
      </c>
      <c r="U575">
        <v>2021</v>
      </c>
    </row>
    <row r="576" spans="1:21" x14ac:dyDescent="0.35">
      <c r="A576" s="16" t="s">
        <v>1341</v>
      </c>
      <c r="B576">
        <v>826442367</v>
      </c>
      <c r="C576">
        <v>25</v>
      </c>
      <c r="D576" s="1">
        <v>35574.75</v>
      </c>
      <c r="E576" s="16" t="s">
        <v>741</v>
      </c>
      <c r="F576" s="16" t="s">
        <v>106</v>
      </c>
      <c r="G576" s="16" t="s">
        <v>1333</v>
      </c>
      <c r="H576">
        <v>873786.28119999997</v>
      </c>
      <c r="I576">
        <v>237938.72579999999</v>
      </c>
      <c r="J576" s="16" t="s">
        <v>1342</v>
      </c>
      <c r="K576" s="16" t="s">
        <v>6133</v>
      </c>
      <c r="L576">
        <v>1736696171</v>
      </c>
      <c r="M576">
        <v>0</v>
      </c>
      <c r="N576" s="16" t="s">
        <v>6195</v>
      </c>
      <c r="O576" s="16" t="s">
        <v>6191</v>
      </c>
      <c r="P576" s="1">
        <v>44313</v>
      </c>
      <c r="Q576">
        <v>635847.55539999995</v>
      </c>
      <c r="R576">
        <v>635847.55539999995</v>
      </c>
      <c r="S576" s="16" t="s">
        <v>6220</v>
      </c>
      <c r="T576" s="16" t="s">
        <v>6236</v>
      </c>
      <c r="U576">
        <v>2021</v>
      </c>
    </row>
    <row r="577" spans="1:21" x14ac:dyDescent="0.35">
      <c r="A577" s="16" t="s">
        <v>1343</v>
      </c>
      <c r="B577">
        <v>833844484</v>
      </c>
      <c r="C577">
        <v>24</v>
      </c>
      <c r="D577" s="1">
        <v>35940</v>
      </c>
      <c r="E577" s="16" t="s">
        <v>741</v>
      </c>
      <c r="F577" s="16" t="s">
        <v>1043</v>
      </c>
      <c r="G577" s="16" t="s">
        <v>1333</v>
      </c>
      <c r="H577">
        <v>1485828.6366999999</v>
      </c>
      <c r="I577">
        <v>607332.45519999997</v>
      </c>
      <c r="J577" s="16" t="s">
        <v>1344</v>
      </c>
      <c r="K577" s="16" t="s">
        <v>6135</v>
      </c>
      <c r="L577">
        <v>4362288</v>
      </c>
      <c r="M577">
        <v>0</v>
      </c>
      <c r="N577" s="16" t="s">
        <v>6198</v>
      </c>
      <c r="O577" s="16" t="s">
        <v>6191</v>
      </c>
      <c r="P577" s="1">
        <v>44342</v>
      </c>
      <c r="Q577">
        <v>878496.18149999995</v>
      </c>
      <c r="R577">
        <v>878496.18149999995</v>
      </c>
      <c r="S577" s="16" t="s">
        <v>6221</v>
      </c>
      <c r="T577" s="16" t="s">
        <v>6236</v>
      </c>
      <c r="U577">
        <v>2021</v>
      </c>
    </row>
    <row r="578" spans="1:21" x14ac:dyDescent="0.35">
      <c r="A578" s="16" t="s">
        <v>1345</v>
      </c>
      <c r="B578">
        <v>528154145</v>
      </c>
      <c r="C578">
        <v>29</v>
      </c>
      <c r="D578" s="1">
        <v>34113.75</v>
      </c>
      <c r="E578" s="16" t="s">
        <v>741</v>
      </c>
      <c r="F578" s="16" t="s">
        <v>312</v>
      </c>
      <c r="G578" s="16" t="s">
        <v>1333</v>
      </c>
      <c r="H578">
        <v>1619706.1179</v>
      </c>
      <c r="I578">
        <v>306437.94780000002</v>
      </c>
      <c r="J578" s="16" t="s">
        <v>1346</v>
      </c>
      <c r="K578" s="16" t="s">
        <v>6127</v>
      </c>
      <c r="L578">
        <v>856959488</v>
      </c>
      <c r="M578">
        <v>0</v>
      </c>
      <c r="N578" s="16" t="s">
        <v>6198</v>
      </c>
      <c r="O578" s="16" t="s">
        <v>6191</v>
      </c>
      <c r="P578" s="1">
        <v>44635</v>
      </c>
      <c r="Q578">
        <v>1313268.1701</v>
      </c>
      <c r="R578">
        <v>1313268.1701</v>
      </c>
      <c r="S578" s="16" t="s">
        <v>6219</v>
      </c>
      <c r="T578" s="16" t="s">
        <v>6236</v>
      </c>
      <c r="U578">
        <v>2022</v>
      </c>
    </row>
    <row r="579" spans="1:21" x14ac:dyDescent="0.35">
      <c r="A579" s="16" t="s">
        <v>1347</v>
      </c>
      <c r="B579">
        <v>576840266</v>
      </c>
      <c r="C579">
        <v>73</v>
      </c>
      <c r="D579" s="1">
        <v>18042.75</v>
      </c>
      <c r="E579" s="16" t="s">
        <v>741</v>
      </c>
      <c r="F579" s="16" t="s">
        <v>708</v>
      </c>
      <c r="G579" s="16" t="s">
        <v>1333</v>
      </c>
      <c r="H579">
        <v>373578.9705</v>
      </c>
      <c r="I579">
        <v>72776.966499999995</v>
      </c>
      <c r="J579" s="16" t="s">
        <v>1348</v>
      </c>
      <c r="K579" s="16" t="s">
        <v>6129</v>
      </c>
      <c r="L579">
        <v>3372493575</v>
      </c>
      <c r="M579">
        <v>0</v>
      </c>
      <c r="N579" s="16" t="s">
        <v>6187</v>
      </c>
      <c r="O579" s="16" t="s">
        <v>6191</v>
      </c>
      <c r="P579" s="1">
        <v>44607</v>
      </c>
      <c r="Q579">
        <v>300802.00400000002</v>
      </c>
      <c r="R579">
        <v>300802.00400000002</v>
      </c>
      <c r="S579" s="16" t="s">
        <v>6218</v>
      </c>
      <c r="T579" s="16" t="s">
        <v>6241</v>
      </c>
      <c r="U579">
        <v>2022</v>
      </c>
    </row>
    <row r="580" spans="1:21" x14ac:dyDescent="0.35">
      <c r="A580" s="16" t="s">
        <v>1349</v>
      </c>
      <c r="B580">
        <v>23561794</v>
      </c>
      <c r="C580">
        <v>42</v>
      </c>
      <c r="D580" s="1">
        <v>29365.5</v>
      </c>
      <c r="E580" s="16" t="s">
        <v>741</v>
      </c>
      <c r="F580" s="16" t="s">
        <v>365</v>
      </c>
      <c r="G580" s="16" t="s">
        <v>1333</v>
      </c>
      <c r="H580">
        <v>2150327.79</v>
      </c>
      <c r="I580">
        <v>293878.13130000001</v>
      </c>
      <c r="J580" s="16" t="s">
        <v>1350</v>
      </c>
      <c r="K580" s="16" t="s">
        <v>6135</v>
      </c>
      <c r="L580">
        <v>473360384</v>
      </c>
      <c r="M580">
        <v>0</v>
      </c>
      <c r="N580" s="16" t="s">
        <v>6189</v>
      </c>
      <c r="O580" s="16" t="s">
        <v>6194</v>
      </c>
      <c r="P580" s="1">
        <v>44604</v>
      </c>
      <c r="Q580">
        <v>1856449.6587</v>
      </c>
      <c r="R580">
        <v>1856449.6587</v>
      </c>
      <c r="S580" s="16" t="s">
        <v>6218</v>
      </c>
      <c r="T580" s="16" t="s">
        <v>6238</v>
      </c>
      <c r="U580">
        <v>2022</v>
      </c>
    </row>
    <row r="581" spans="1:21" x14ac:dyDescent="0.35">
      <c r="A581" s="16" t="s">
        <v>1351</v>
      </c>
      <c r="B581">
        <v>87668234</v>
      </c>
      <c r="C581">
        <v>85</v>
      </c>
      <c r="D581" s="1">
        <v>13659.75</v>
      </c>
      <c r="E581" s="16" t="s">
        <v>741</v>
      </c>
      <c r="F581" s="16" t="s">
        <v>208</v>
      </c>
      <c r="G581" s="16" t="s">
        <v>1333</v>
      </c>
      <c r="H581">
        <v>433119.98440000002</v>
      </c>
      <c r="I581">
        <v>230904.92610000001</v>
      </c>
      <c r="J581" s="16" t="s">
        <v>1352</v>
      </c>
      <c r="K581" s="16" t="s">
        <v>6131</v>
      </c>
      <c r="L581">
        <v>1488079296</v>
      </c>
      <c r="M581">
        <v>0</v>
      </c>
      <c r="N581" s="16" t="s">
        <v>6189</v>
      </c>
      <c r="O581" s="16" t="s">
        <v>6190</v>
      </c>
      <c r="P581" s="1">
        <v>44209</v>
      </c>
      <c r="Q581">
        <v>202215.0583</v>
      </c>
      <c r="R581">
        <v>202215.0583</v>
      </c>
      <c r="S581" s="16" t="s">
        <v>6217</v>
      </c>
      <c r="T581" s="16" t="s">
        <v>6241</v>
      </c>
      <c r="U581">
        <v>2021</v>
      </c>
    </row>
    <row r="582" spans="1:21" x14ac:dyDescent="0.35">
      <c r="A582" s="16" t="s">
        <v>1353</v>
      </c>
      <c r="B582">
        <v>465359014</v>
      </c>
      <c r="C582">
        <v>18</v>
      </c>
      <c r="D582" s="1">
        <v>38131.5</v>
      </c>
      <c r="E582" s="16" t="s">
        <v>741</v>
      </c>
      <c r="F582" s="16" t="s">
        <v>341</v>
      </c>
      <c r="G582" s="16" t="s">
        <v>1333</v>
      </c>
      <c r="H582">
        <v>364000.71860000002</v>
      </c>
      <c r="I582">
        <v>265214.96799999999</v>
      </c>
      <c r="J582" s="16" t="s">
        <v>1354</v>
      </c>
      <c r="K582" s="16" t="s">
        <v>6135</v>
      </c>
      <c r="L582">
        <v>142307106</v>
      </c>
      <c r="M582">
        <v>7226075136</v>
      </c>
      <c r="N582" s="16" t="s">
        <v>6192</v>
      </c>
      <c r="O582" s="16" t="s">
        <v>6197</v>
      </c>
      <c r="P582" s="1">
        <v>44273</v>
      </c>
      <c r="Q582">
        <v>98785.750600000028</v>
      </c>
      <c r="R582">
        <v>98785.750600000028</v>
      </c>
      <c r="S582" s="16" t="s">
        <v>6219</v>
      </c>
      <c r="T582" s="16" t="s">
        <v>6242</v>
      </c>
      <c r="U582">
        <v>2021</v>
      </c>
    </row>
    <row r="583" spans="1:21" x14ac:dyDescent="0.35">
      <c r="A583" s="16" t="s">
        <v>1355</v>
      </c>
      <c r="B583">
        <v>424243774</v>
      </c>
      <c r="C583">
        <v>19</v>
      </c>
      <c r="D583" s="1">
        <v>37766.25</v>
      </c>
      <c r="E583" s="16" t="s">
        <v>741</v>
      </c>
      <c r="F583" s="16" t="s">
        <v>687</v>
      </c>
      <c r="G583" s="16" t="s">
        <v>1333</v>
      </c>
      <c r="H583">
        <v>420132.51069999998</v>
      </c>
      <c r="I583">
        <v>140744.39110000001</v>
      </c>
      <c r="J583" s="16" t="s">
        <v>1356</v>
      </c>
      <c r="K583" s="16" t="s">
        <v>6131</v>
      </c>
      <c r="L583">
        <v>1942699278</v>
      </c>
      <c r="M583">
        <v>0</v>
      </c>
      <c r="N583" s="16" t="s">
        <v>6189</v>
      </c>
      <c r="O583" s="16" t="s">
        <v>6194</v>
      </c>
      <c r="P583" s="1">
        <v>44276</v>
      </c>
      <c r="Q583">
        <v>279388.11959999998</v>
      </c>
      <c r="R583">
        <v>279388.11959999998</v>
      </c>
      <c r="S583" s="16" t="s">
        <v>6219</v>
      </c>
      <c r="T583" s="16" t="s">
        <v>6242</v>
      </c>
      <c r="U583">
        <v>2021</v>
      </c>
    </row>
    <row r="584" spans="1:21" x14ac:dyDescent="0.35">
      <c r="A584" s="16" t="s">
        <v>1357</v>
      </c>
      <c r="B584">
        <v>749493329</v>
      </c>
      <c r="C584">
        <v>44</v>
      </c>
      <c r="D584" s="1">
        <v>28635</v>
      </c>
      <c r="E584" s="16" t="s">
        <v>741</v>
      </c>
      <c r="F584" s="16" t="s">
        <v>237</v>
      </c>
      <c r="G584" s="16" t="s">
        <v>1333</v>
      </c>
      <c r="H584">
        <v>1619690.6292000001</v>
      </c>
      <c r="I584">
        <v>260406.0748</v>
      </c>
      <c r="J584" s="16" t="s">
        <v>1358</v>
      </c>
      <c r="K584" s="16" t="s">
        <v>6129</v>
      </c>
      <c r="L584">
        <v>2136195173</v>
      </c>
      <c r="M584">
        <v>0</v>
      </c>
      <c r="N584" s="16" t="s">
        <v>6195</v>
      </c>
      <c r="O584" s="16" t="s">
        <v>6190</v>
      </c>
      <c r="P584" s="1">
        <v>44664</v>
      </c>
      <c r="Q584">
        <v>1359284.5544</v>
      </c>
      <c r="R584">
        <v>1359284.5544</v>
      </c>
      <c r="S584" s="16" t="s">
        <v>6220</v>
      </c>
      <c r="T584" s="16" t="s">
        <v>6238</v>
      </c>
      <c r="U584">
        <v>2022</v>
      </c>
    </row>
    <row r="585" spans="1:21" x14ac:dyDescent="0.35">
      <c r="A585" s="16" t="s">
        <v>1359</v>
      </c>
      <c r="B585">
        <v>998638943</v>
      </c>
      <c r="C585">
        <v>53</v>
      </c>
      <c r="D585" s="1">
        <v>25347.75</v>
      </c>
      <c r="E585" s="16" t="s">
        <v>741</v>
      </c>
      <c r="F585" s="16" t="s">
        <v>169</v>
      </c>
      <c r="G585" s="16" t="s">
        <v>1333</v>
      </c>
      <c r="H585">
        <v>723632.37490000005</v>
      </c>
      <c r="I585">
        <v>436826.86050000001</v>
      </c>
      <c r="J585" s="16" t="s">
        <v>1360</v>
      </c>
      <c r="K585" s="16" t="s">
        <v>6129</v>
      </c>
      <c r="L585">
        <v>579551148</v>
      </c>
      <c r="M585">
        <v>0</v>
      </c>
      <c r="N585" s="16" t="s">
        <v>6198</v>
      </c>
      <c r="O585" s="16" t="s">
        <v>6201</v>
      </c>
      <c r="P585" s="1">
        <v>44282</v>
      </c>
      <c r="Q585">
        <v>286805.51440000004</v>
      </c>
      <c r="R585">
        <v>286805.51440000004</v>
      </c>
      <c r="S585" s="16" t="s">
        <v>6219</v>
      </c>
      <c r="T585" s="16" t="s">
        <v>6239</v>
      </c>
      <c r="U585">
        <v>2021</v>
      </c>
    </row>
    <row r="586" spans="1:21" x14ac:dyDescent="0.35">
      <c r="A586" s="16" t="s">
        <v>1361</v>
      </c>
      <c r="B586">
        <v>320612377</v>
      </c>
      <c r="C586">
        <v>31</v>
      </c>
      <c r="D586" s="1">
        <v>33383.25</v>
      </c>
      <c r="E586" s="16" t="s">
        <v>741</v>
      </c>
      <c r="F586" s="16" t="s">
        <v>95</v>
      </c>
      <c r="G586" s="16" t="s">
        <v>1333</v>
      </c>
      <c r="H586">
        <v>3667387.2777</v>
      </c>
      <c r="I586">
        <v>1507703.6586</v>
      </c>
      <c r="J586" s="16" t="s">
        <v>1362</v>
      </c>
      <c r="K586" s="16" t="s">
        <v>6140</v>
      </c>
      <c r="L586">
        <v>1560917501</v>
      </c>
      <c r="M586">
        <v>0</v>
      </c>
      <c r="N586" s="16" t="s">
        <v>6195</v>
      </c>
      <c r="O586" s="16" t="s">
        <v>6191</v>
      </c>
      <c r="P586" s="1">
        <v>44503</v>
      </c>
      <c r="Q586">
        <v>2159683.6190999998</v>
      </c>
      <c r="R586">
        <v>2159683.6190999998</v>
      </c>
      <c r="S586" s="16" t="s">
        <v>6227</v>
      </c>
      <c r="T586" s="16" t="s">
        <v>6237</v>
      </c>
      <c r="U586">
        <v>2021</v>
      </c>
    </row>
    <row r="587" spans="1:21" x14ac:dyDescent="0.35">
      <c r="A587" s="16" t="s">
        <v>1363</v>
      </c>
      <c r="B587">
        <v>718505332</v>
      </c>
      <c r="C587">
        <v>52</v>
      </c>
      <c r="D587" s="1">
        <v>25713</v>
      </c>
      <c r="E587" s="16" t="s">
        <v>741</v>
      </c>
      <c r="F587" s="16" t="s">
        <v>1364</v>
      </c>
      <c r="G587" s="16" t="s">
        <v>1333</v>
      </c>
      <c r="H587">
        <v>1201314.9456</v>
      </c>
      <c r="I587">
        <v>119731.05620000001</v>
      </c>
      <c r="J587" s="16" t="s">
        <v>1365</v>
      </c>
      <c r="K587" s="16" t="s">
        <v>6129</v>
      </c>
      <c r="L587">
        <v>229771566</v>
      </c>
      <c r="M587">
        <v>5632121664</v>
      </c>
      <c r="N587" s="16" t="s">
        <v>6192</v>
      </c>
      <c r="O587" s="16" t="s">
        <v>6193</v>
      </c>
      <c r="P587" s="1">
        <v>44299</v>
      </c>
      <c r="Q587">
        <v>1081583.8894</v>
      </c>
      <c r="R587">
        <v>1081583.8894</v>
      </c>
      <c r="S587" s="16" t="s">
        <v>6220</v>
      </c>
      <c r="T587" s="16" t="s">
        <v>6239</v>
      </c>
      <c r="U587">
        <v>2021</v>
      </c>
    </row>
    <row r="588" spans="1:21" x14ac:dyDescent="0.35">
      <c r="A588" s="16" t="s">
        <v>1366</v>
      </c>
      <c r="B588">
        <v>472776950</v>
      </c>
      <c r="C588">
        <v>62</v>
      </c>
      <c r="D588" s="1">
        <v>22060.5</v>
      </c>
      <c r="E588" s="16" t="s">
        <v>741</v>
      </c>
      <c r="F588" s="16" t="s">
        <v>51</v>
      </c>
      <c r="G588" s="16" t="s">
        <v>1333</v>
      </c>
      <c r="H588">
        <v>1485080.7777</v>
      </c>
      <c r="I588">
        <v>242423.74950000001</v>
      </c>
      <c r="J588" s="16" t="s">
        <v>1367</v>
      </c>
      <c r="K588" s="16" t="s">
        <v>6129</v>
      </c>
      <c r="L588">
        <v>1105722112</v>
      </c>
      <c r="M588">
        <v>0</v>
      </c>
      <c r="N588" s="16" t="s">
        <v>6187</v>
      </c>
      <c r="O588" s="16" t="s">
        <v>6200</v>
      </c>
      <c r="P588" s="1">
        <v>44466</v>
      </c>
      <c r="Q588">
        <v>1242657.0282000001</v>
      </c>
      <c r="R588">
        <v>1242657.0282000001</v>
      </c>
      <c r="S588" s="16" t="s">
        <v>6225</v>
      </c>
      <c r="T588" s="16" t="s">
        <v>6240</v>
      </c>
      <c r="U588">
        <v>2021</v>
      </c>
    </row>
    <row r="589" spans="1:21" x14ac:dyDescent="0.35">
      <c r="A589" s="16" t="s">
        <v>1368</v>
      </c>
      <c r="B589">
        <v>96082534</v>
      </c>
      <c r="C589">
        <v>78</v>
      </c>
      <c r="D589" s="1">
        <v>16216.5</v>
      </c>
      <c r="E589" s="16" t="s">
        <v>741</v>
      </c>
      <c r="F589" s="16" t="s">
        <v>413</v>
      </c>
      <c r="G589" s="16" t="s">
        <v>1333</v>
      </c>
      <c r="H589">
        <v>367026.66830000002</v>
      </c>
      <c r="I589">
        <v>211869.91510000001</v>
      </c>
      <c r="J589" s="16" t="s">
        <v>1369</v>
      </c>
      <c r="K589" s="16" t="s">
        <v>6127</v>
      </c>
      <c r="L589">
        <v>28761705</v>
      </c>
      <c r="M589">
        <v>68106864</v>
      </c>
      <c r="N589" s="16" t="s">
        <v>6192</v>
      </c>
      <c r="O589" s="16" t="s">
        <v>6188</v>
      </c>
      <c r="P589" s="1">
        <v>44466</v>
      </c>
      <c r="Q589">
        <v>155156.75320000001</v>
      </c>
      <c r="R589">
        <v>155156.75320000001</v>
      </c>
      <c r="S589" s="16" t="s">
        <v>6225</v>
      </c>
      <c r="T589" s="16" t="s">
        <v>6241</v>
      </c>
      <c r="U589">
        <v>2021</v>
      </c>
    </row>
    <row r="590" spans="1:21" x14ac:dyDescent="0.35">
      <c r="A590" s="16" t="s">
        <v>1370</v>
      </c>
      <c r="B590">
        <v>399764116</v>
      </c>
      <c r="C590">
        <v>51</v>
      </c>
      <c r="D590" s="1">
        <v>26078.25</v>
      </c>
      <c r="E590" s="16" t="s">
        <v>741</v>
      </c>
      <c r="F590" s="16" t="s">
        <v>413</v>
      </c>
      <c r="G590" s="16" t="s">
        <v>1333</v>
      </c>
      <c r="H590">
        <v>917838.78489999997</v>
      </c>
      <c r="I590">
        <v>117279.40029999999</v>
      </c>
      <c r="J590" s="16" t="s">
        <v>1371</v>
      </c>
      <c r="K590" s="16" t="s">
        <v>6133</v>
      </c>
      <c r="L590">
        <v>861723244</v>
      </c>
      <c r="M590">
        <v>0</v>
      </c>
      <c r="N590" s="16" t="s">
        <v>6196</v>
      </c>
      <c r="O590" s="16" t="s">
        <v>6188</v>
      </c>
      <c r="P590" s="1">
        <v>44523</v>
      </c>
      <c r="Q590">
        <v>800559.38459999999</v>
      </c>
      <c r="R590">
        <v>800559.38459999999</v>
      </c>
      <c r="S590" s="16" t="s">
        <v>6227</v>
      </c>
      <c r="T590" s="16" t="s">
        <v>6239</v>
      </c>
      <c r="U590">
        <v>2021</v>
      </c>
    </row>
    <row r="591" spans="1:21" x14ac:dyDescent="0.35">
      <c r="A591" s="16" t="s">
        <v>1372</v>
      </c>
      <c r="B591">
        <v>159795410</v>
      </c>
      <c r="C591">
        <v>56</v>
      </c>
      <c r="D591" s="1">
        <v>24252</v>
      </c>
      <c r="E591" s="16" t="s">
        <v>741</v>
      </c>
      <c r="F591" s="16" t="s">
        <v>54</v>
      </c>
      <c r="G591" s="16" t="s">
        <v>1333</v>
      </c>
      <c r="H591">
        <v>412699.0649</v>
      </c>
      <c r="I591">
        <v>210771.30809999999</v>
      </c>
      <c r="J591" s="16" t="s">
        <v>1373</v>
      </c>
      <c r="K591" s="16" t="s">
        <v>6135</v>
      </c>
      <c r="L591">
        <v>1839574736</v>
      </c>
      <c r="M591">
        <v>0</v>
      </c>
      <c r="N591" s="16" t="s">
        <v>6187</v>
      </c>
      <c r="O591" s="16" t="s">
        <v>6188</v>
      </c>
      <c r="P591" s="1">
        <v>44578</v>
      </c>
      <c r="Q591">
        <v>201927.7568</v>
      </c>
      <c r="R591">
        <v>201927.7568</v>
      </c>
      <c r="S591" s="16" t="s">
        <v>6217</v>
      </c>
      <c r="T591" s="16" t="s">
        <v>6239</v>
      </c>
      <c r="U591">
        <v>2022</v>
      </c>
    </row>
    <row r="592" spans="1:21" x14ac:dyDescent="0.35">
      <c r="A592" s="16" t="s">
        <v>1374</v>
      </c>
      <c r="B592">
        <v>228862962</v>
      </c>
      <c r="C592">
        <v>18</v>
      </c>
      <c r="D592" s="1">
        <v>38131.5</v>
      </c>
      <c r="E592" s="16" t="s">
        <v>741</v>
      </c>
      <c r="F592" s="16" t="s">
        <v>19</v>
      </c>
      <c r="G592" s="16" t="s">
        <v>1333</v>
      </c>
      <c r="H592">
        <v>929108.73560000001</v>
      </c>
      <c r="I592">
        <v>890617.08799999999</v>
      </c>
      <c r="J592" s="16" t="s">
        <v>1375</v>
      </c>
      <c r="K592" s="16" t="s">
        <v>6127</v>
      </c>
      <c r="L592">
        <v>664776801</v>
      </c>
      <c r="M592">
        <v>0</v>
      </c>
      <c r="N592" s="16" t="s">
        <v>6196</v>
      </c>
      <c r="O592" s="16" t="s">
        <v>6199</v>
      </c>
      <c r="P592" s="1">
        <v>44381</v>
      </c>
      <c r="Q592">
        <v>38491.647600000026</v>
      </c>
      <c r="R592">
        <v>38491.647600000026</v>
      </c>
      <c r="S592" s="16" t="s">
        <v>6223</v>
      </c>
      <c r="T592" s="16" t="s">
        <v>6242</v>
      </c>
      <c r="U592">
        <v>2021</v>
      </c>
    </row>
    <row r="593" spans="1:21" x14ac:dyDescent="0.35">
      <c r="A593" s="16" t="s">
        <v>1376</v>
      </c>
      <c r="B593">
        <v>917410375</v>
      </c>
      <c r="C593">
        <v>23</v>
      </c>
      <c r="D593" s="1">
        <v>36305.25</v>
      </c>
      <c r="E593" s="16" t="s">
        <v>741</v>
      </c>
      <c r="F593" s="16" t="s">
        <v>1308</v>
      </c>
      <c r="G593" s="16" t="s">
        <v>1333</v>
      </c>
      <c r="H593">
        <v>2195313.2784000002</v>
      </c>
      <c r="I593">
        <v>160023.15030000001</v>
      </c>
      <c r="J593" s="16" t="s">
        <v>1377</v>
      </c>
      <c r="K593" s="16" t="s">
        <v>6135</v>
      </c>
      <c r="L593">
        <v>297847225</v>
      </c>
      <c r="M593">
        <v>0</v>
      </c>
      <c r="N593" s="16" t="s">
        <v>6187</v>
      </c>
      <c r="O593" s="16" t="s">
        <v>6188</v>
      </c>
      <c r="P593" s="1">
        <v>44490</v>
      </c>
      <c r="Q593">
        <v>2035290.1281000001</v>
      </c>
      <c r="R593">
        <v>2035290.1281000001</v>
      </c>
      <c r="S593" s="16" t="s">
        <v>6226</v>
      </c>
      <c r="T593" s="16" t="s">
        <v>6236</v>
      </c>
      <c r="U593">
        <v>2021</v>
      </c>
    </row>
    <row r="594" spans="1:21" x14ac:dyDescent="0.35">
      <c r="A594" s="16" t="s">
        <v>1378</v>
      </c>
      <c r="B594">
        <v>914302353</v>
      </c>
      <c r="C594">
        <v>84</v>
      </c>
      <c r="D594" s="1">
        <v>14025</v>
      </c>
      <c r="E594" s="16" t="s">
        <v>741</v>
      </c>
      <c r="F594" s="16" t="s">
        <v>1030</v>
      </c>
      <c r="G594" s="16" t="s">
        <v>1333</v>
      </c>
      <c r="H594">
        <v>307164.55239999999</v>
      </c>
      <c r="I594">
        <v>221006.79149999999</v>
      </c>
      <c r="J594" s="16" t="s">
        <v>1379</v>
      </c>
      <c r="K594" s="16" t="s">
        <v>6129</v>
      </c>
      <c r="L594">
        <v>2759451408</v>
      </c>
      <c r="M594">
        <v>0</v>
      </c>
      <c r="N594" s="16" t="s">
        <v>6195</v>
      </c>
      <c r="O594" s="16" t="s">
        <v>6191</v>
      </c>
      <c r="P594" s="1">
        <v>44639</v>
      </c>
      <c r="Q594">
        <v>86157.760899999994</v>
      </c>
      <c r="R594">
        <v>86157.760899999994</v>
      </c>
      <c r="S594" s="16" t="s">
        <v>6219</v>
      </c>
      <c r="T594" s="16" t="s">
        <v>6241</v>
      </c>
      <c r="U594">
        <v>2022</v>
      </c>
    </row>
    <row r="595" spans="1:21" x14ac:dyDescent="0.35">
      <c r="A595" s="16" t="s">
        <v>1380</v>
      </c>
      <c r="B595">
        <v>903350842</v>
      </c>
      <c r="C595">
        <v>35</v>
      </c>
      <c r="D595" s="1">
        <v>31922.25</v>
      </c>
      <c r="E595" s="16" t="s">
        <v>741</v>
      </c>
      <c r="F595" s="16" t="s">
        <v>237</v>
      </c>
      <c r="G595" s="16" t="s">
        <v>1333</v>
      </c>
      <c r="H595">
        <v>278287.04389999999</v>
      </c>
      <c r="I595">
        <v>269977.62800000003</v>
      </c>
      <c r="J595" s="16" t="s">
        <v>1381</v>
      </c>
      <c r="K595" s="16" t="s">
        <v>6129</v>
      </c>
      <c r="L595">
        <v>903497595</v>
      </c>
      <c r="M595">
        <v>0</v>
      </c>
      <c r="N595" s="16" t="s">
        <v>6187</v>
      </c>
      <c r="O595" s="16" t="s">
        <v>6188</v>
      </c>
      <c r="P595" s="1">
        <v>44671</v>
      </c>
      <c r="Q595">
        <v>8309.4158999999636</v>
      </c>
      <c r="R595">
        <v>8309.4158999999636</v>
      </c>
      <c r="S595" s="16" t="s">
        <v>6220</v>
      </c>
      <c r="T595" s="16" t="s">
        <v>6237</v>
      </c>
      <c r="U595">
        <v>2022</v>
      </c>
    </row>
    <row r="596" spans="1:21" x14ac:dyDescent="0.35">
      <c r="A596" s="16" t="s">
        <v>1382</v>
      </c>
      <c r="B596">
        <v>920076730</v>
      </c>
      <c r="C596">
        <v>42</v>
      </c>
      <c r="D596" s="1">
        <v>29365.5</v>
      </c>
      <c r="E596" s="16" t="s">
        <v>741</v>
      </c>
      <c r="F596" s="16" t="s">
        <v>593</v>
      </c>
      <c r="G596" s="16" t="s">
        <v>1333</v>
      </c>
      <c r="H596">
        <v>93661.625199999995</v>
      </c>
      <c r="I596">
        <v>40649.145299999996</v>
      </c>
      <c r="J596" s="16" t="s">
        <v>1383</v>
      </c>
      <c r="K596" s="16" t="s">
        <v>6135</v>
      </c>
      <c r="L596">
        <v>1339621752</v>
      </c>
      <c r="M596">
        <v>0</v>
      </c>
      <c r="N596" s="16" t="s">
        <v>6195</v>
      </c>
      <c r="O596" s="16" t="s">
        <v>6190</v>
      </c>
      <c r="P596" s="1">
        <v>44244</v>
      </c>
      <c r="Q596">
        <v>53012.479899999998</v>
      </c>
      <c r="R596">
        <v>53012.479899999998</v>
      </c>
      <c r="S596" s="16" t="s">
        <v>6218</v>
      </c>
      <c r="T596" s="16" t="s">
        <v>6238</v>
      </c>
      <c r="U596">
        <v>2021</v>
      </c>
    </row>
    <row r="597" spans="1:21" x14ac:dyDescent="0.35">
      <c r="A597" s="16" t="s">
        <v>1384</v>
      </c>
      <c r="B597">
        <v>56426361</v>
      </c>
      <c r="C597">
        <v>27</v>
      </c>
      <c r="D597" s="1">
        <v>34844.25</v>
      </c>
      <c r="E597" s="16" t="s">
        <v>741</v>
      </c>
      <c r="F597" s="16" t="s">
        <v>601</v>
      </c>
      <c r="G597" s="16" t="s">
        <v>1333</v>
      </c>
      <c r="H597">
        <v>673491.82299999997</v>
      </c>
      <c r="I597">
        <v>145106.87460000001</v>
      </c>
      <c r="J597" s="16" t="s">
        <v>1385</v>
      </c>
      <c r="K597" s="16" t="s">
        <v>6131</v>
      </c>
      <c r="L597">
        <v>2016482172</v>
      </c>
      <c r="M597">
        <v>1076621574</v>
      </c>
      <c r="N597" s="16" t="s">
        <v>6192</v>
      </c>
      <c r="O597" s="16" t="s">
        <v>6193</v>
      </c>
      <c r="P597" s="1">
        <v>44650</v>
      </c>
      <c r="Q597">
        <v>528384.94839999999</v>
      </c>
      <c r="R597">
        <v>538952.64736800001</v>
      </c>
      <c r="S597" s="16" t="s">
        <v>6219</v>
      </c>
      <c r="T597" s="16" t="s">
        <v>6236</v>
      </c>
      <c r="U597">
        <v>2022</v>
      </c>
    </row>
    <row r="598" spans="1:21" x14ac:dyDescent="0.35">
      <c r="A598" s="16" t="s">
        <v>1386</v>
      </c>
      <c r="B598">
        <v>868988186</v>
      </c>
      <c r="C598">
        <v>78</v>
      </c>
      <c r="D598" s="1">
        <v>16216.5</v>
      </c>
      <c r="E598" s="16" t="s">
        <v>741</v>
      </c>
      <c r="F598" s="16" t="s">
        <v>139</v>
      </c>
      <c r="G598" s="16" t="s">
        <v>1333</v>
      </c>
      <c r="H598">
        <v>155881.10560000001</v>
      </c>
      <c r="I598">
        <v>60793.631200000003</v>
      </c>
      <c r="J598" s="16" t="s">
        <v>1387</v>
      </c>
      <c r="K598" s="16" t="s">
        <v>6133</v>
      </c>
      <c r="L598">
        <v>695031264</v>
      </c>
      <c r="M598">
        <v>0</v>
      </c>
      <c r="N598" s="16" t="s">
        <v>6196</v>
      </c>
      <c r="O598" s="16" t="s">
        <v>6188</v>
      </c>
      <c r="P598" s="1">
        <v>44615</v>
      </c>
      <c r="Q598">
        <v>95087.474400000006</v>
      </c>
      <c r="R598">
        <v>95087.474400000006</v>
      </c>
      <c r="S598" s="16" t="s">
        <v>6218</v>
      </c>
      <c r="T598" s="16" t="s">
        <v>6241</v>
      </c>
      <c r="U598">
        <v>2022</v>
      </c>
    </row>
    <row r="599" spans="1:21" x14ac:dyDescent="0.35">
      <c r="A599" s="16" t="s">
        <v>1388</v>
      </c>
      <c r="B599">
        <v>2751625</v>
      </c>
      <c r="C599">
        <v>23</v>
      </c>
      <c r="D599" s="1">
        <v>36305.25</v>
      </c>
      <c r="E599" s="16" t="s">
        <v>741</v>
      </c>
      <c r="F599" s="16" t="s">
        <v>39</v>
      </c>
      <c r="G599" s="16" t="s">
        <v>1333</v>
      </c>
      <c r="H599">
        <v>329191.59110000002</v>
      </c>
      <c r="I599">
        <v>88665.156199999998</v>
      </c>
      <c r="J599" s="16" t="s">
        <v>1389</v>
      </c>
      <c r="K599" s="16" t="s">
        <v>6131</v>
      </c>
      <c r="L599">
        <v>417677911</v>
      </c>
      <c r="M599">
        <v>0</v>
      </c>
      <c r="N599" s="16" t="s">
        <v>6195</v>
      </c>
      <c r="O599" s="16" t="s">
        <v>6190</v>
      </c>
      <c r="P599" s="1">
        <v>44446</v>
      </c>
      <c r="Q599">
        <v>240526.43490000002</v>
      </c>
      <c r="R599">
        <v>240526.43490000002</v>
      </c>
      <c r="S599" s="16" t="s">
        <v>6225</v>
      </c>
      <c r="T599" s="16" t="s">
        <v>6236</v>
      </c>
      <c r="U599">
        <v>2021</v>
      </c>
    </row>
    <row r="600" spans="1:21" x14ac:dyDescent="0.35">
      <c r="A600" s="16" t="s">
        <v>1390</v>
      </c>
      <c r="B600">
        <v>238274446</v>
      </c>
      <c r="C600">
        <v>24</v>
      </c>
      <c r="D600" s="1">
        <v>35940</v>
      </c>
      <c r="E600" s="16" t="s">
        <v>741</v>
      </c>
      <c r="F600" s="16" t="s">
        <v>106</v>
      </c>
      <c r="G600" s="16" t="s">
        <v>1333</v>
      </c>
      <c r="H600">
        <v>1229634.1177000001</v>
      </c>
      <c r="I600">
        <v>549058.36470000003</v>
      </c>
      <c r="J600" s="16" t="s">
        <v>1391</v>
      </c>
      <c r="K600" s="16" t="s">
        <v>6135</v>
      </c>
      <c r="L600">
        <v>3157691712</v>
      </c>
      <c r="M600">
        <v>9237412968</v>
      </c>
      <c r="N600" s="16" t="s">
        <v>6192</v>
      </c>
      <c r="O600" s="16" t="s">
        <v>6193</v>
      </c>
      <c r="P600" s="1">
        <v>44679</v>
      </c>
      <c r="Q600">
        <v>680575.75300000003</v>
      </c>
      <c r="R600">
        <v>680575.75300000003</v>
      </c>
      <c r="S600" s="16" t="s">
        <v>6220</v>
      </c>
      <c r="T600" s="16" t="s">
        <v>6236</v>
      </c>
      <c r="U600">
        <v>2022</v>
      </c>
    </row>
    <row r="601" spans="1:21" x14ac:dyDescent="0.35">
      <c r="A601" s="16" t="s">
        <v>1392</v>
      </c>
      <c r="B601">
        <v>827628726</v>
      </c>
      <c r="C601">
        <v>34</v>
      </c>
      <c r="D601" s="1">
        <v>32287.5</v>
      </c>
      <c r="E601" s="16" t="s">
        <v>741</v>
      </c>
      <c r="F601" s="16" t="s">
        <v>370</v>
      </c>
      <c r="G601" s="16" t="s">
        <v>1333</v>
      </c>
      <c r="H601">
        <v>3890598.0846000002</v>
      </c>
      <c r="I601">
        <v>482631.15480000002</v>
      </c>
      <c r="J601" s="16" t="s">
        <v>1393</v>
      </c>
      <c r="K601" s="16" t="s">
        <v>6131</v>
      </c>
      <c r="L601">
        <v>8292645</v>
      </c>
      <c r="M601">
        <v>0</v>
      </c>
      <c r="N601" s="16" t="s">
        <v>6195</v>
      </c>
      <c r="O601" s="16" t="s">
        <v>6190</v>
      </c>
      <c r="P601" s="1">
        <v>44481</v>
      </c>
      <c r="Q601">
        <v>3407966.9298</v>
      </c>
      <c r="R601">
        <v>3476126.2683959999</v>
      </c>
      <c r="S601" s="16" t="s">
        <v>6226</v>
      </c>
      <c r="T601" s="16" t="s">
        <v>6237</v>
      </c>
      <c r="U601">
        <v>2021</v>
      </c>
    </row>
    <row r="602" spans="1:21" x14ac:dyDescent="0.35">
      <c r="A602" s="16" t="s">
        <v>1394</v>
      </c>
      <c r="B602">
        <v>812197094</v>
      </c>
      <c r="C602">
        <v>54</v>
      </c>
      <c r="D602" s="1">
        <v>24982.5</v>
      </c>
      <c r="E602" s="16" t="s">
        <v>741</v>
      </c>
      <c r="F602" s="16" t="s">
        <v>232</v>
      </c>
      <c r="G602" s="16" t="s">
        <v>1333</v>
      </c>
      <c r="H602">
        <v>189392.6188</v>
      </c>
      <c r="I602">
        <v>22037.079099999999</v>
      </c>
      <c r="J602" s="16" t="s">
        <v>1395</v>
      </c>
      <c r="K602" s="16" t="s">
        <v>6129</v>
      </c>
      <c r="L602">
        <v>1125056736</v>
      </c>
      <c r="M602">
        <v>0</v>
      </c>
      <c r="N602" s="16" t="s">
        <v>6196</v>
      </c>
      <c r="O602" s="16" t="s">
        <v>6200</v>
      </c>
      <c r="P602" s="1">
        <v>44569</v>
      </c>
      <c r="Q602">
        <v>167355.53969999999</v>
      </c>
      <c r="R602">
        <v>167355.53969999999</v>
      </c>
      <c r="S602" s="16" t="s">
        <v>6217</v>
      </c>
      <c r="T602" s="16" t="s">
        <v>6239</v>
      </c>
      <c r="U602">
        <v>2022</v>
      </c>
    </row>
    <row r="603" spans="1:21" x14ac:dyDescent="0.35">
      <c r="A603" s="16" t="s">
        <v>1396</v>
      </c>
      <c r="B603">
        <v>325236685</v>
      </c>
      <c r="C603">
        <v>65</v>
      </c>
      <c r="D603" s="1">
        <v>20964.75</v>
      </c>
      <c r="E603" s="16" t="s">
        <v>741</v>
      </c>
      <c r="F603" s="16" t="s">
        <v>984</v>
      </c>
      <c r="G603" s="16" t="s">
        <v>1333</v>
      </c>
      <c r="H603">
        <v>1141059.618</v>
      </c>
      <c r="I603">
        <v>352168.7598</v>
      </c>
      <c r="J603" s="16" t="s">
        <v>1397</v>
      </c>
      <c r="K603" s="16" t="s">
        <v>6133</v>
      </c>
      <c r="L603">
        <v>973920024</v>
      </c>
      <c r="M603">
        <v>0</v>
      </c>
      <c r="N603" s="16" t="s">
        <v>6196</v>
      </c>
      <c r="O603" s="16" t="s">
        <v>6188</v>
      </c>
      <c r="P603" s="1">
        <v>44549</v>
      </c>
      <c r="Q603">
        <v>788890.85820000002</v>
      </c>
      <c r="R603">
        <v>788890.85820000002</v>
      </c>
      <c r="S603" s="16" t="s">
        <v>6228</v>
      </c>
      <c r="T603" s="16" t="s">
        <v>6240</v>
      </c>
      <c r="U603">
        <v>2021</v>
      </c>
    </row>
    <row r="604" spans="1:21" x14ac:dyDescent="0.35">
      <c r="A604" s="16" t="s">
        <v>1398</v>
      </c>
      <c r="B604">
        <v>536250463</v>
      </c>
      <c r="C604">
        <v>79</v>
      </c>
      <c r="D604" s="1">
        <v>15851.25</v>
      </c>
      <c r="E604" s="16" t="s">
        <v>741</v>
      </c>
      <c r="F604" s="16" t="s">
        <v>526</v>
      </c>
      <c r="G604" s="16" t="s">
        <v>1333</v>
      </c>
      <c r="H604">
        <v>550849.92000000004</v>
      </c>
      <c r="I604">
        <v>294704.7072</v>
      </c>
      <c r="J604" s="16" t="s">
        <v>1399</v>
      </c>
      <c r="K604" s="16" t="s">
        <v>6133</v>
      </c>
      <c r="L604">
        <v>3623061756</v>
      </c>
      <c r="M604">
        <v>0</v>
      </c>
      <c r="N604" s="16" t="s">
        <v>6187</v>
      </c>
      <c r="O604" s="16" t="s">
        <v>6188</v>
      </c>
      <c r="P604" s="1">
        <v>44430</v>
      </c>
      <c r="Q604">
        <v>256145.21280000004</v>
      </c>
      <c r="R604">
        <v>256145.21280000004</v>
      </c>
      <c r="S604" s="16" t="s">
        <v>6224</v>
      </c>
      <c r="T604" s="16" t="s">
        <v>6241</v>
      </c>
      <c r="U604">
        <v>2021</v>
      </c>
    </row>
    <row r="605" spans="1:21" x14ac:dyDescent="0.35">
      <c r="A605" s="16" t="s">
        <v>1400</v>
      </c>
      <c r="B605">
        <v>490762884</v>
      </c>
      <c r="C605">
        <v>25</v>
      </c>
      <c r="D605" s="1">
        <v>35574.75</v>
      </c>
      <c r="E605" s="16" t="s">
        <v>741</v>
      </c>
      <c r="F605" s="16" t="s">
        <v>144</v>
      </c>
      <c r="G605" s="16" t="s">
        <v>1333</v>
      </c>
      <c r="H605">
        <v>94983.709199999998</v>
      </c>
      <c r="I605">
        <v>29128.337500000001</v>
      </c>
      <c r="J605" s="16" t="s">
        <v>1401</v>
      </c>
      <c r="K605" s="16" t="s">
        <v>6135</v>
      </c>
      <c r="L605">
        <v>162603456</v>
      </c>
      <c r="M605">
        <v>0</v>
      </c>
      <c r="N605" s="16" t="s">
        <v>6187</v>
      </c>
      <c r="O605" s="16" t="s">
        <v>6190</v>
      </c>
      <c r="P605" s="1">
        <v>44271</v>
      </c>
      <c r="Q605">
        <v>65855.371699999989</v>
      </c>
      <c r="R605">
        <v>65855.371699999989</v>
      </c>
      <c r="S605" s="16" t="s">
        <v>6219</v>
      </c>
      <c r="T605" s="16" t="s">
        <v>6236</v>
      </c>
      <c r="U605">
        <v>2021</v>
      </c>
    </row>
    <row r="606" spans="1:21" x14ac:dyDescent="0.35">
      <c r="A606" s="16" t="s">
        <v>1402</v>
      </c>
      <c r="B606">
        <v>672369839</v>
      </c>
      <c r="C606">
        <v>43</v>
      </c>
      <c r="D606" s="1">
        <v>29000.25</v>
      </c>
      <c r="E606" s="16" t="s">
        <v>741</v>
      </c>
      <c r="F606" s="16" t="s">
        <v>687</v>
      </c>
      <c r="G606" s="16" t="s">
        <v>1333</v>
      </c>
      <c r="H606">
        <v>881345.76</v>
      </c>
      <c r="I606">
        <v>501157.39289999998</v>
      </c>
      <c r="J606" s="16" t="s">
        <v>1403</v>
      </c>
      <c r="K606" s="16" t="s">
        <v>6129</v>
      </c>
      <c r="L606">
        <v>761105676</v>
      </c>
      <c r="M606">
        <v>0</v>
      </c>
      <c r="N606" s="16" t="s">
        <v>6195</v>
      </c>
      <c r="O606" s="16" t="s">
        <v>6190</v>
      </c>
      <c r="P606" s="1">
        <v>44292</v>
      </c>
      <c r="Q606">
        <v>380188.36710000003</v>
      </c>
      <c r="R606">
        <v>380188.36710000003</v>
      </c>
      <c r="S606" s="16" t="s">
        <v>6220</v>
      </c>
      <c r="T606" s="16" t="s">
        <v>6238</v>
      </c>
      <c r="U606">
        <v>2021</v>
      </c>
    </row>
    <row r="607" spans="1:21" x14ac:dyDescent="0.35">
      <c r="A607" s="16" t="s">
        <v>1404</v>
      </c>
      <c r="B607">
        <v>605022139</v>
      </c>
      <c r="C607">
        <v>49</v>
      </c>
      <c r="D607" s="1">
        <v>26808.75</v>
      </c>
      <c r="E607" s="16" t="s">
        <v>741</v>
      </c>
      <c r="F607" s="16" t="s">
        <v>178</v>
      </c>
      <c r="G607" s="16" t="s">
        <v>1333</v>
      </c>
      <c r="H607">
        <v>318996.717</v>
      </c>
      <c r="I607">
        <v>142344.76149999999</v>
      </c>
      <c r="J607" s="16" t="s">
        <v>1405</v>
      </c>
      <c r="K607" s="16" t="s">
        <v>6129</v>
      </c>
      <c r="L607">
        <v>955329375</v>
      </c>
      <c r="M607">
        <v>0</v>
      </c>
      <c r="N607" s="16" t="s">
        <v>6196</v>
      </c>
      <c r="O607" s="16" t="s">
        <v>6188</v>
      </c>
      <c r="P607" s="1">
        <v>44560</v>
      </c>
      <c r="Q607">
        <v>176651.95550000001</v>
      </c>
      <c r="R607">
        <v>176651.95550000001</v>
      </c>
      <c r="S607" s="16" t="s">
        <v>6228</v>
      </c>
      <c r="T607" s="16" t="s">
        <v>6238</v>
      </c>
      <c r="U607">
        <v>2021</v>
      </c>
    </row>
    <row r="608" spans="1:21" x14ac:dyDescent="0.35">
      <c r="A608" s="16" t="s">
        <v>1406</v>
      </c>
      <c r="B608">
        <v>68856654</v>
      </c>
      <c r="C608">
        <v>53</v>
      </c>
      <c r="D608" s="1">
        <v>25347.75</v>
      </c>
      <c r="E608" s="16" t="s">
        <v>741</v>
      </c>
      <c r="F608" s="16" t="s">
        <v>574</v>
      </c>
      <c r="G608" s="16" t="s">
        <v>1333</v>
      </c>
      <c r="H608">
        <v>391066.13520000002</v>
      </c>
      <c r="I608">
        <v>150169.3959</v>
      </c>
      <c r="J608" s="16" t="s">
        <v>1407</v>
      </c>
      <c r="K608" s="16" t="s">
        <v>6135</v>
      </c>
      <c r="L608">
        <v>349188</v>
      </c>
      <c r="M608">
        <v>0</v>
      </c>
      <c r="N608" s="16" t="s">
        <v>6198</v>
      </c>
      <c r="O608" s="16" t="s">
        <v>6201</v>
      </c>
      <c r="P608" s="1">
        <v>44439</v>
      </c>
      <c r="Q608">
        <v>240896.73930000002</v>
      </c>
      <c r="R608">
        <v>240896.73930000002</v>
      </c>
      <c r="S608" s="16" t="s">
        <v>6224</v>
      </c>
      <c r="T608" s="16" t="s">
        <v>6239</v>
      </c>
      <c r="U608">
        <v>2021</v>
      </c>
    </row>
    <row r="609" spans="1:21" x14ac:dyDescent="0.35">
      <c r="A609" s="16" t="s">
        <v>1408</v>
      </c>
      <c r="B609">
        <v>954809761</v>
      </c>
      <c r="C609">
        <v>50</v>
      </c>
      <c r="D609" s="1">
        <v>26443.5</v>
      </c>
      <c r="E609" s="16" t="s">
        <v>741</v>
      </c>
      <c r="F609" s="16" t="s">
        <v>112</v>
      </c>
      <c r="G609" s="16" t="s">
        <v>1333</v>
      </c>
      <c r="H609">
        <v>281503.38890000002</v>
      </c>
      <c r="I609">
        <v>66220.320999999996</v>
      </c>
      <c r="J609" s="16" t="s">
        <v>1409</v>
      </c>
      <c r="K609" s="16" t="s">
        <v>6135</v>
      </c>
      <c r="L609">
        <v>4348413243</v>
      </c>
      <c r="M609">
        <v>0</v>
      </c>
      <c r="N609" s="16" t="s">
        <v>6195</v>
      </c>
      <c r="O609" s="16" t="s">
        <v>6190</v>
      </c>
      <c r="P609" s="1">
        <v>44432</v>
      </c>
      <c r="Q609">
        <v>215283.06790000002</v>
      </c>
      <c r="R609">
        <v>215283.06790000002</v>
      </c>
      <c r="S609" s="16" t="s">
        <v>6224</v>
      </c>
      <c r="T609" s="16" t="s">
        <v>6239</v>
      </c>
      <c r="U609">
        <v>2021</v>
      </c>
    </row>
    <row r="610" spans="1:21" x14ac:dyDescent="0.35">
      <c r="A610" s="16" t="s">
        <v>1410</v>
      </c>
      <c r="B610">
        <v>839479823</v>
      </c>
      <c r="C610">
        <v>19</v>
      </c>
      <c r="D610" s="1">
        <v>37766.25</v>
      </c>
      <c r="E610" s="16" t="s">
        <v>741</v>
      </c>
      <c r="F610" s="16" t="s">
        <v>687</v>
      </c>
      <c r="G610" s="16" t="s">
        <v>1333</v>
      </c>
      <c r="H610">
        <v>153198.4834</v>
      </c>
      <c r="I610">
        <v>45959.544999999998</v>
      </c>
      <c r="J610" s="16" t="s">
        <v>1411</v>
      </c>
      <c r="K610" s="16" t="s">
        <v>6127</v>
      </c>
      <c r="L610">
        <v>1727411296</v>
      </c>
      <c r="M610">
        <v>0</v>
      </c>
      <c r="N610" s="16" t="s">
        <v>6189</v>
      </c>
      <c r="O610" s="16" t="s">
        <v>6190</v>
      </c>
      <c r="P610" s="1">
        <v>44682</v>
      </c>
      <c r="Q610">
        <v>107238.9384</v>
      </c>
      <c r="R610">
        <v>107238.9384</v>
      </c>
      <c r="S610" s="16" t="s">
        <v>6221</v>
      </c>
      <c r="T610" s="16" t="s">
        <v>6242</v>
      </c>
      <c r="U610">
        <v>2022</v>
      </c>
    </row>
    <row r="611" spans="1:21" x14ac:dyDescent="0.35">
      <c r="A611" s="16" t="s">
        <v>1412</v>
      </c>
      <c r="B611">
        <v>587637962</v>
      </c>
      <c r="C611">
        <v>27</v>
      </c>
      <c r="D611" s="1">
        <v>34844.25</v>
      </c>
      <c r="E611" s="16" t="s">
        <v>741</v>
      </c>
      <c r="F611" s="16" t="s">
        <v>365</v>
      </c>
      <c r="G611" s="16" t="s">
        <v>1333</v>
      </c>
      <c r="H611">
        <v>1788480.149</v>
      </c>
      <c r="I611">
        <v>940520.92050000001</v>
      </c>
      <c r="J611" s="16" t="s">
        <v>1413</v>
      </c>
      <c r="K611" s="16" t="s">
        <v>6135</v>
      </c>
      <c r="L611">
        <v>3941458092</v>
      </c>
      <c r="M611">
        <v>0</v>
      </c>
      <c r="N611" s="16" t="s">
        <v>6198</v>
      </c>
      <c r="O611" s="16" t="s">
        <v>6191</v>
      </c>
      <c r="P611" s="1">
        <v>44636</v>
      </c>
      <c r="Q611">
        <v>847959.22849999997</v>
      </c>
      <c r="R611">
        <v>847959.22849999997</v>
      </c>
      <c r="S611" s="16" t="s">
        <v>6219</v>
      </c>
      <c r="T611" s="16" t="s">
        <v>6236</v>
      </c>
      <c r="U611">
        <v>2022</v>
      </c>
    </row>
    <row r="612" spans="1:21" x14ac:dyDescent="0.35">
      <c r="A612" s="16" t="s">
        <v>1414</v>
      </c>
      <c r="B612">
        <v>507007205</v>
      </c>
      <c r="C612">
        <v>74</v>
      </c>
      <c r="D612" s="1">
        <v>17677.5</v>
      </c>
      <c r="E612" s="16" t="s">
        <v>741</v>
      </c>
      <c r="F612" s="16" t="s">
        <v>263</v>
      </c>
      <c r="G612" s="16" t="s">
        <v>1333</v>
      </c>
      <c r="H612">
        <v>656176.23270000005</v>
      </c>
      <c r="I612">
        <v>162254.4866</v>
      </c>
      <c r="J612" s="16" t="s">
        <v>1415</v>
      </c>
      <c r="K612" s="16" t="s">
        <v>6133</v>
      </c>
      <c r="L612">
        <v>1583417079</v>
      </c>
      <c r="M612">
        <v>2096196048</v>
      </c>
      <c r="N612" s="16" t="s">
        <v>6192</v>
      </c>
      <c r="O612" s="16" t="s">
        <v>6197</v>
      </c>
      <c r="P612" s="1">
        <v>44615</v>
      </c>
      <c r="Q612">
        <v>493921.74610000005</v>
      </c>
      <c r="R612">
        <v>493921.74610000005</v>
      </c>
      <c r="S612" s="16" t="s">
        <v>6218</v>
      </c>
      <c r="T612" s="16" t="s">
        <v>6241</v>
      </c>
      <c r="U612">
        <v>2022</v>
      </c>
    </row>
    <row r="613" spans="1:21" x14ac:dyDescent="0.35">
      <c r="A613" s="16" t="s">
        <v>1416</v>
      </c>
      <c r="B613">
        <v>135088606</v>
      </c>
      <c r="C613">
        <v>59</v>
      </c>
      <c r="D613" s="1">
        <v>23156.25</v>
      </c>
      <c r="E613" s="16" t="s">
        <v>741</v>
      </c>
      <c r="F613" s="16" t="s">
        <v>1222</v>
      </c>
      <c r="G613" s="16" t="s">
        <v>1333</v>
      </c>
      <c r="H613">
        <v>1087915.4868999999</v>
      </c>
      <c r="I613">
        <v>440605.77220000001</v>
      </c>
      <c r="J613" s="16" t="s">
        <v>1417</v>
      </c>
      <c r="K613" s="16" t="s">
        <v>6129</v>
      </c>
      <c r="L613">
        <v>1090519315</v>
      </c>
      <c r="M613">
        <v>0</v>
      </c>
      <c r="N613" s="16" t="s">
        <v>6196</v>
      </c>
      <c r="O613" s="16" t="s">
        <v>6200</v>
      </c>
      <c r="P613" s="1">
        <v>44307</v>
      </c>
      <c r="Q613">
        <v>647309.71469999989</v>
      </c>
      <c r="R613">
        <v>647309.71469999989</v>
      </c>
      <c r="S613" s="16" t="s">
        <v>6220</v>
      </c>
      <c r="T613" s="16" t="s">
        <v>6239</v>
      </c>
      <c r="U613">
        <v>2021</v>
      </c>
    </row>
    <row r="614" spans="1:21" x14ac:dyDescent="0.35">
      <c r="A614" s="16" t="s">
        <v>1418</v>
      </c>
      <c r="B614">
        <v>531630993</v>
      </c>
      <c r="C614">
        <v>76</v>
      </c>
      <c r="D614" s="1">
        <v>16947</v>
      </c>
      <c r="E614" s="16" t="s">
        <v>741</v>
      </c>
      <c r="F614" s="16" t="s">
        <v>320</v>
      </c>
      <c r="G614" s="16" t="s">
        <v>1333</v>
      </c>
      <c r="H614">
        <v>1169129.7</v>
      </c>
      <c r="I614">
        <v>414009.45850000001</v>
      </c>
      <c r="J614" s="16" t="s">
        <v>1419</v>
      </c>
      <c r="K614" s="16" t="s">
        <v>6129</v>
      </c>
      <c r="L614">
        <v>1504997775</v>
      </c>
      <c r="M614">
        <v>0</v>
      </c>
      <c r="N614" s="16" t="s">
        <v>6198</v>
      </c>
      <c r="O614" s="16" t="s">
        <v>6191</v>
      </c>
      <c r="P614" s="1">
        <v>44270</v>
      </c>
      <c r="Q614">
        <v>755120.2415</v>
      </c>
      <c r="R614">
        <v>755120.2415</v>
      </c>
      <c r="S614" s="16" t="s">
        <v>6219</v>
      </c>
      <c r="T614" s="16" t="s">
        <v>6241</v>
      </c>
      <c r="U614">
        <v>2021</v>
      </c>
    </row>
    <row r="615" spans="1:21" x14ac:dyDescent="0.35">
      <c r="A615" s="16" t="s">
        <v>1420</v>
      </c>
      <c r="B615">
        <v>724200436</v>
      </c>
      <c r="C615">
        <v>38</v>
      </c>
      <c r="D615" s="1">
        <v>30826.5</v>
      </c>
      <c r="E615" s="16" t="s">
        <v>741</v>
      </c>
      <c r="F615" s="16" t="s">
        <v>810</v>
      </c>
      <c r="G615" s="16" t="s">
        <v>1333</v>
      </c>
      <c r="H615">
        <v>484137.84379999997</v>
      </c>
      <c r="I615">
        <v>148468.9388</v>
      </c>
      <c r="J615" s="16" t="s">
        <v>1421</v>
      </c>
      <c r="K615" s="16" t="s">
        <v>6129</v>
      </c>
      <c r="L615">
        <v>1053401412</v>
      </c>
      <c r="M615">
        <v>0</v>
      </c>
      <c r="N615" s="16" t="s">
        <v>6196</v>
      </c>
      <c r="O615" s="16" t="s">
        <v>6200</v>
      </c>
      <c r="P615" s="1">
        <v>44441</v>
      </c>
      <c r="Q615">
        <v>335668.90499999997</v>
      </c>
      <c r="R615">
        <v>335668.90499999997</v>
      </c>
      <c r="S615" s="16" t="s">
        <v>6225</v>
      </c>
      <c r="T615" s="16" t="s">
        <v>6237</v>
      </c>
      <c r="U615">
        <v>2021</v>
      </c>
    </row>
    <row r="616" spans="1:21" x14ac:dyDescent="0.35">
      <c r="A616" s="16" t="s">
        <v>1422</v>
      </c>
      <c r="B616">
        <v>279669956</v>
      </c>
      <c r="C616">
        <v>63</v>
      </c>
      <c r="D616" s="1">
        <v>21695.25</v>
      </c>
      <c r="E616" s="16" t="s">
        <v>741</v>
      </c>
      <c r="F616" s="16" t="s">
        <v>166</v>
      </c>
      <c r="G616" s="16" t="s">
        <v>1333</v>
      </c>
      <c r="H616">
        <v>934240.45189999999</v>
      </c>
      <c r="I616">
        <v>660641.46239999996</v>
      </c>
      <c r="J616" s="16" t="s">
        <v>1423</v>
      </c>
      <c r="K616" s="16" t="s">
        <v>6135</v>
      </c>
      <c r="L616">
        <v>2826584893</v>
      </c>
      <c r="M616">
        <v>0</v>
      </c>
      <c r="N616" s="16" t="s">
        <v>6198</v>
      </c>
      <c r="O616" s="16" t="s">
        <v>6191</v>
      </c>
      <c r="P616" s="1">
        <v>44518</v>
      </c>
      <c r="Q616">
        <v>273598.98950000003</v>
      </c>
      <c r="R616">
        <v>273598.98950000003</v>
      </c>
      <c r="S616" s="16" t="s">
        <v>6227</v>
      </c>
      <c r="T616" s="16" t="s">
        <v>6240</v>
      </c>
      <c r="U616">
        <v>2021</v>
      </c>
    </row>
    <row r="617" spans="1:21" x14ac:dyDescent="0.35">
      <c r="A617" s="16" t="s">
        <v>1424</v>
      </c>
      <c r="B617">
        <v>212430363</v>
      </c>
      <c r="C617">
        <v>84</v>
      </c>
      <c r="D617" s="1">
        <v>14025</v>
      </c>
      <c r="E617" s="16" t="s">
        <v>741</v>
      </c>
      <c r="F617" s="16" t="s">
        <v>223</v>
      </c>
      <c r="G617" s="16" t="s">
        <v>1333</v>
      </c>
      <c r="H617">
        <v>1090941.385</v>
      </c>
      <c r="I617">
        <v>245461.81159999999</v>
      </c>
      <c r="J617" s="16" t="s">
        <v>1425</v>
      </c>
      <c r="K617" s="16" t="s">
        <v>6133</v>
      </c>
      <c r="L617">
        <v>3697403708</v>
      </c>
      <c r="M617">
        <v>0</v>
      </c>
      <c r="N617" s="16" t="s">
        <v>6187</v>
      </c>
      <c r="O617" s="16" t="s">
        <v>6188</v>
      </c>
      <c r="P617" s="1">
        <v>44486</v>
      </c>
      <c r="Q617">
        <v>845479.57339999999</v>
      </c>
      <c r="R617">
        <v>845479.57339999999</v>
      </c>
      <c r="S617" s="16" t="s">
        <v>6226</v>
      </c>
      <c r="T617" s="16" t="s">
        <v>6241</v>
      </c>
      <c r="U617">
        <v>2021</v>
      </c>
    </row>
    <row r="618" spans="1:21" x14ac:dyDescent="0.35">
      <c r="A618" s="16" t="s">
        <v>1426</v>
      </c>
      <c r="B618">
        <v>318683016</v>
      </c>
      <c r="C618">
        <v>73</v>
      </c>
      <c r="D618" s="1">
        <v>18042.75</v>
      </c>
      <c r="E618" s="16" t="s">
        <v>741</v>
      </c>
      <c r="F618" s="16" t="s">
        <v>930</v>
      </c>
      <c r="G618" s="16" t="s">
        <v>1333</v>
      </c>
      <c r="H618">
        <v>154460.6998</v>
      </c>
      <c r="I618">
        <v>107043.7167</v>
      </c>
      <c r="J618" s="16" t="s">
        <v>1427</v>
      </c>
      <c r="K618" s="16" t="s">
        <v>6131</v>
      </c>
      <c r="L618">
        <v>2381713632</v>
      </c>
      <c r="M618">
        <v>201655496</v>
      </c>
      <c r="N618" s="16" t="s">
        <v>6192</v>
      </c>
      <c r="O618" s="16" t="s">
        <v>6193</v>
      </c>
      <c r="P618" s="1">
        <v>44317</v>
      </c>
      <c r="Q618">
        <v>47416.983099999998</v>
      </c>
      <c r="R618">
        <v>47416.983099999998</v>
      </c>
      <c r="S618" s="16" t="s">
        <v>6221</v>
      </c>
      <c r="T618" s="16" t="s">
        <v>6241</v>
      </c>
      <c r="U618">
        <v>2021</v>
      </c>
    </row>
    <row r="619" spans="1:21" x14ac:dyDescent="0.35">
      <c r="A619" s="16" t="s">
        <v>1428</v>
      </c>
      <c r="B619">
        <v>442507328</v>
      </c>
      <c r="C619">
        <v>64</v>
      </c>
      <c r="D619" s="1">
        <v>21330</v>
      </c>
      <c r="E619" s="16" t="s">
        <v>741</v>
      </c>
      <c r="F619" s="16" t="s">
        <v>671</v>
      </c>
      <c r="G619" s="16" t="s">
        <v>1333</v>
      </c>
      <c r="H619">
        <v>199916.45540000001</v>
      </c>
      <c r="I619">
        <v>76994.8511</v>
      </c>
      <c r="J619" s="16" t="s">
        <v>1429</v>
      </c>
      <c r="K619" s="16" t="s">
        <v>6127</v>
      </c>
      <c r="L619">
        <v>306246875</v>
      </c>
      <c r="M619">
        <v>0</v>
      </c>
      <c r="N619" s="16" t="s">
        <v>6187</v>
      </c>
      <c r="O619" s="16" t="s">
        <v>6188</v>
      </c>
      <c r="P619" s="1">
        <v>44664</v>
      </c>
      <c r="Q619">
        <v>122921.60430000001</v>
      </c>
      <c r="R619">
        <v>122921.60430000001</v>
      </c>
      <c r="S619" s="16" t="s">
        <v>6220</v>
      </c>
      <c r="T619" s="16" t="s">
        <v>6240</v>
      </c>
      <c r="U619">
        <v>2022</v>
      </c>
    </row>
    <row r="620" spans="1:21" x14ac:dyDescent="0.35">
      <c r="A620" s="16" t="s">
        <v>1430</v>
      </c>
      <c r="B620">
        <v>194156147</v>
      </c>
      <c r="C620">
        <v>28</v>
      </c>
      <c r="D620" s="1">
        <v>34479</v>
      </c>
      <c r="E620" s="16" t="s">
        <v>741</v>
      </c>
      <c r="F620" s="16" t="s">
        <v>208</v>
      </c>
      <c r="G620" s="16" t="s">
        <v>1333</v>
      </c>
      <c r="H620">
        <v>656009.47349999996</v>
      </c>
      <c r="I620">
        <v>212782.56</v>
      </c>
      <c r="J620" s="16" t="s">
        <v>1431</v>
      </c>
      <c r="K620" s="16" t="s">
        <v>6140</v>
      </c>
      <c r="L620">
        <v>1305725124</v>
      </c>
      <c r="M620">
        <v>0</v>
      </c>
      <c r="N620" s="16" t="s">
        <v>6187</v>
      </c>
      <c r="O620" s="16" t="s">
        <v>6188</v>
      </c>
      <c r="P620" s="1">
        <v>44559</v>
      </c>
      <c r="Q620">
        <v>443226.91349999997</v>
      </c>
      <c r="R620">
        <v>443226.91349999997</v>
      </c>
      <c r="S620" s="16" t="s">
        <v>6228</v>
      </c>
      <c r="T620" s="16" t="s">
        <v>6236</v>
      </c>
      <c r="U620">
        <v>2021</v>
      </c>
    </row>
    <row r="621" spans="1:21" x14ac:dyDescent="0.35">
      <c r="A621" s="16" t="s">
        <v>1301</v>
      </c>
      <c r="B621">
        <v>316783181</v>
      </c>
      <c r="C621">
        <v>70</v>
      </c>
      <c r="D621" s="1">
        <v>19138.5</v>
      </c>
      <c r="E621" s="16" t="s">
        <v>741</v>
      </c>
      <c r="F621" s="16" t="s">
        <v>1432</v>
      </c>
      <c r="G621" s="16" t="s">
        <v>1333</v>
      </c>
      <c r="H621">
        <v>991058.21710000001</v>
      </c>
      <c r="I621">
        <v>233753.0416</v>
      </c>
      <c r="J621" s="16" t="s">
        <v>1433</v>
      </c>
      <c r="K621" s="16" t="s">
        <v>6131</v>
      </c>
      <c r="L621">
        <v>1238546619</v>
      </c>
      <c r="M621">
        <v>0</v>
      </c>
      <c r="N621" s="16" t="s">
        <v>6198</v>
      </c>
      <c r="O621" s="16" t="s">
        <v>6190</v>
      </c>
      <c r="P621" s="1">
        <v>44595</v>
      </c>
      <c r="Q621">
        <v>757305.17550000001</v>
      </c>
      <c r="R621">
        <v>772451.27901000006</v>
      </c>
      <c r="S621" s="16" t="s">
        <v>6218</v>
      </c>
      <c r="T621" s="16" t="s">
        <v>6241</v>
      </c>
      <c r="U621">
        <v>2022</v>
      </c>
    </row>
    <row r="622" spans="1:21" x14ac:dyDescent="0.35">
      <c r="A622" s="16" t="s">
        <v>1434</v>
      </c>
      <c r="B622">
        <v>54235781</v>
      </c>
      <c r="C622">
        <v>59</v>
      </c>
      <c r="D622" s="1">
        <v>23156.25</v>
      </c>
      <c r="E622" s="16" t="s">
        <v>741</v>
      </c>
      <c r="F622" s="16" t="s">
        <v>533</v>
      </c>
      <c r="G622" s="16" t="s">
        <v>1333</v>
      </c>
      <c r="H622">
        <v>380570.29499999998</v>
      </c>
      <c r="I622">
        <v>258895.00349999999</v>
      </c>
      <c r="J622" s="16" t="s">
        <v>1435</v>
      </c>
      <c r="K622" s="16" t="s">
        <v>6135</v>
      </c>
      <c r="L622">
        <v>1114519653</v>
      </c>
      <c r="M622">
        <v>0</v>
      </c>
      <c r="N622" s="16" t="s">
        <v>6196</v>
      </c>
      <c r="O622" s="16" t="s">
        <v>6199</v>
      </c>
      <c r="P622" s="1">
        <v>44528</v>
      </c>
      <c r="Q622">
        <v>121675.29149999999</v>
      </c>
      <c r="R622">
        <v>121675.29149999999</v>
      </c>
      <c r="S622" s="16" t="s">
        <v>6227</v>
      </c>
      <c r="T622" s="16" t="s">
        <v>6239</v>
      </c>
      <c r="U622">
        <v>2021</v>
      </c>
    </row>
    <row r="623" spans="1:21" x14ac:dyDescent="0.35">
      <c r="A623" s="16" t="s">
        <v>1436</v>
      </c>
      <c r="B623">
        <v>848503950</v>
      </c>
      <c r="C623">
        <v>52</v>
      </c>
      <c r="D623" s="1">
        <v>25713</v>
      </c>
      <c r="E623" s="16" t="s">
        <v>741</v>
      </c>
      <c r="F623" s="16" t="s">
        <v>136</v>
      </c>
      <c r="G623" s="16" t="s">
        <v>1333</v>
      </c>
      <c r="H623">
        <v>37712.044800000003</v>
      </c>
      <c r="I623">
        <v>22796.931100000002</v>
      </c>
      <c r="J623" s="16" t="s">
        <v>1437</v>
      </c>
      <c r="K623" s="16" t="s">
        <v>6131</v>
      </c>
      <c r="L623">
        <v>806943564</v>
      </c>
      <c r="M623">
        <v>0</v>
      </c>
      <c r="N623" s="16" t="s">
        <v>6195</v>
      </c>
      <c r="O623" s="16" t="s">
        <v>6190</v>
      </c>
      <c r="P623" s="1">
        <v>44418</v>
      </c>
      <c r="Q623">
        <v>14915.113700000002</v>
      </c>
      <c r="R623">
        <v>14915.113700000002</v>
      </c>
      <c r="S623" s="16" t="s">
        <v>6224</v>
      </c>
      <c r="T623" s="16" t="s">
        <v>6239</v>
      </c>
      <c r="U623">
        <v>2021</v>
      </c>
    </row>
    <row r="624" spans="1:21" x14ac:dyDescent="0.35">
      <c r="A624" s="16" t="s">
        <v>1438</v>
      </c>
      <c r="B624">
        <v>533584613</v>
      </c>
      <c r="C624">
        <v>44</v>
      </c>
      <c r="D624" s="1">
        <v>28635</v>
      </c>
      <c r="E624" s="16" t="s">
        <v>741</v>
      </c>
      <c r="F624" s="16" t="s">
        <v>300</v>
      </c>
      <c r="G624" s="16" t="s">
        <v>1333</v>
      </c>
      <c r="H624">
        <v>491522.76289999997</v>
      </c>
      <c r="I624">
        <v>86508.006299999994</v>
      </c>
      <c r="J624" s="16" t="s">
        <v>1439</v>
      </c>
      <c r="K624" s="16" t="s">
        <v>6135</v>
      </c>
      <c r="L624">
        <v>5230875</v>
      </c>
      <c r="M624">
        <v>0</v>
      </c>
      <c r="N624" s="16" t="s">
        <v>6195</v>
      </c>
      <c r="O624" s="16" t="s">
        <v>6190</v>
      </c>
      <c r="P624" s="1">
        <v>44199</v>
      </c>
      <c r="Q624">
        <v>405014.75659999996</v>
      </c>
      <c r="R624">
        <v>405014.75659999996</v>
      </c>
      <c r="S624" s="16" t="s">
        <v>6217</v>
      </c>
      <c r="T624" s="16" t="s">
        <v>6238</v>
      </c>
      <c r="U624">
        <v>2021</v>
      </c>
    </row>
    <row r="625" spans="1:21" x14ac:dyDescent="0.35">
      <c r="A625" s="16" t="s">
        <v>1440</v>
      </c>
      <c r="B625">
        <v>908010774</v>
      </c>
      <c r="C625">
        <v>49</v>
      </c>
      <c r="D625" s="1">
        <v>26808.75</v>
      </c>
      <c r="E625" s="16" t="s">
        <v>741</v>
      </c>
      <c r="F625" s="16" t="s">
        <v>1017</v>
      </c>
      <c r="G625" s="16" t="s">
        <v>1333</v>
      </c>
      <c r="H625">
        <v>589372.98899999994</v>
      </c>
      <c r="I625">
        <v>227428.63570000001</v>
      </c>
      <c r="J625" s="16" t="s">
        <v>1441</v>
      </c>
      <c r="K625" s="16" t="s">
        <v>6133</v>
      </c>
      <c r="L625">
        <v>1116669312</v>
      </c>
      <c r="M625">
        <v>0</v>
      </c>
      <c r="N625" s="16" t="s">
        <v>6196</v>
      </c>
      <c r="O625" s="16" t="s">
        <v>6188</v>
      </c>
      <c r="P625" s="1">
        <v>44583</v>
      </c>
      <c r="Q625">
        <v>361944.35329999996</v>
      </c>
      <c r="R625">
        <v>361944.35329999996</v>
      </c>
      <c r="S625" s="16" t="s">
        <v>6217</v>
      </c>
      <c r="T625" s="16" t="s">
        <v>6238</v>
      </c>
      <c r="U625">
        <v>2022</v>
      </c>
    </row>
    <row r="626" spans="1:21" x14ac:dyDescent="0.35">
      <c r="A626" s="16" t="s">
        <v>1442</v>
      </c>
      <c r="B626">
        <v>792457149</v>
      </c>
      <c r="C626">
        <v>58</v>
      </c>
      <c r="D626" s="1">
        <v>23521.5</v>
      </c>
      <c r="E626" s="16" t="s">
        <v>741</v>
      </c>
      <c r="F626" s="16" t="s">
        <v>127</v>
      </c>
      <c r="G626" s="16" t="s">
        <v>1333</v>
      </c>
      <c r="H626">
        <v>337430.36469999998</v>
      </c>
      <c r="I626">
        <v>424057.94199999998</v>
      </c>
      <c r="J626" s="16" t="s">
        <v>1443</v>
      </c>
      <c r="K626" s="16" t="s">
        <v>6131</v>
      </c>
      <c r="L626">
        <v>1927460646</v>
      </c>
      <c r="M626">
        <v>0</v>
      </c>
      <c r="N626" s="16" t="s">
        <v>6189</v>
      </c>
      <c r="O626" s="16" t="s">
        <v>6194</v>
      </c>
      <c r="P626" s="1">
        <v>44666</v>
      </c>
      <c r="Q626">
        <v>-86627.577300000004</v>
      </c>
      <c r="R626">
        <v>-86627.577300000004</v>
      </c>
      <c r="S626" s="16" t="s">
        <v>6220</v>
      </c>
      <c r="T626" s="16" t="s">
        <v>6239</v>
      </c>
      <c r="U626">
        <v>2022</v>
      </c>
    </row>
    <row r="627" spans="1:21" x14ac:dyDescent="0.35">
      <c r="A627" s="16" t="s">
        <v>1444</v>
      </c>
      <c r="B627">
        <v>625733970</v>
      </c>
      <c r="C627">
        <v>61</v>
      </c>
      <c r="D627" s="1">
        <v>22425.75</v>
      </c>
      <c r="E627" s="16" t="s">
        <v>741</v>
      </c>
      <c r="F627" s="16" t="s">
        <v>671</v>
      </c>
      <c r="G627" s="16" t="s">
        <v>1333</v>
      </c>
      <c r="H627">
        <v>240865.25959999999</v>
      </c>
      <c r="I627">
        <v>218785.94409999999</v>
      </c>
      <c r="J627" s="16" t="s">
        <v>1445</v>
      </c>
      <c r="K627" s="16" t="s">
        <v>6131</v>
      </c>
      <c r="L627">
        <v>13628832</v>
      </c>
      <c r="M627">
        <v>0</v>
      </c>
      <c r="N627" s="16" t="s">
        <v>6198</v>
      </c>
      <c r="O627" s="16" t="s">
        <v>6190</v>
      </c>
      <c r="P627" s="1">
        <v>44333</v>
      </c>
      <c r="Q627">
        <v>22079.315499999997</v>
      </c>
      <c r="R627">
        <v>22079.315499999997</v>
      </c>
      <c r="S627" s="16" t="s">
        <v>6221</v>
      </c>
      <c r="T627" s="16" t="s">
        <v>6240</v>
      </c>
      <c r="U627">
        <v>2021</v>
      </c>
    </row>
    <row r="628" spans="1:21" x14ac:dyDescent="0.35">
      <c r="A628" s="16" t="s">
        <v>1446</v>
      </c>
      <c r="B628">
        <v>446791839</v>
      </c>
      <c r="C628">
        <v>55</v>
      </c>
      <c r="D628" s="1">
        <v>24617.25</v>
      </c>
      <c r="E628" s="16" t="s">
        <v>741</v>
      </c>
      <c r="F628" s="16" t="s">
        <v>253</v>
      </c>
      <c r="G628" s="16" t="s">
        <v>1333</v>
      </c>
      <c r="H628">
        <v>276501.04940000002</v>
      </c>
      <c r="I628">
        <v>54941.117599999998</v>
      </c>
      <c r="J628" s="16" t="s">
        <v>1447</v>
      </c>
      <c r="K628" s="16" t="s">
        <v>6131</v>
      </c>
      <c r="L628">
        <v>1171254162</v>
      </c>
      <c r="M628">
        <v>0</v>
      </c>
      <c r="N628" s="16" t="s">
        <v>6187</v>
      </c>
      <c r="O628" s="16" t="s">
        <v>6188</v>
      </c>
      <c r="P628" s="1">
        <v>44409</v>
      </c>
      <c r="Q628">
        <v>221559.93180000002</v>
      </c>
      <c r="R628">
        <v>221559.93180000002</v>
      </c>
      <c r="S628" s="16" t="s">
        <v>6224</v>
      </c>
      <c r="T628" s="16" t="s">
        <v>6239</v>
      </c>
      <c r="U628">
        <v>2021</v>
      </c>
    </row>
    <row r="629" spans="1:21" x14ac:dyDescent="0.35">
      <c r="A629" s="16" t="s">
        <v>1448</v>
      </c>
      <c r="B629">
        <v>825405328</v>
      </c>
      <c r="C629">
        <v>55</v>
      </c>
      <c r="D629" s="1">
        <v>24617.25</v>
      </c>
      <c r="E629" s="16" t="s">
        <v>741</v>
      </c>
      <c r="F629" s="16" t="s">
        <v>87</v>
      </c>
      <c r="G629" s="16" t="s">
        <v>1333</v>
      </c>
      <c r="H629">
        <v>635126.8247</v>
      </c>
      <c r="I629">
        <v>122791.18610000001</v>
      </c>
      <c r="J629" s="16" t="s">
        <v>1449</v>
      </c>
      <c r="K629" s="16" t="s">
        <v>6129</v>
      </c>
      <c r="L629">
        <v>1487990244</v>
      </c>
      <c r="M629">
        <v>0</v>
      </c>
      <c r="N629" s="16" t="s">
        <v>6187</v>
      </c>
      <c r="O629" s="16" t="s">
        <v>6188</v>
      </c>
      <c r="P629" s="1">
        <v>44376</v>
      </c>
      <c r="Q629">
        <v>512335.63860000001</v>
      </c>
      <c r="R629">
        <v>512335.63860000001</v>
      </c>
      <c r="S629" s="16" t="s">
        <v>6222</v>
      </c>
      <c r="T629" s="16" t="s">
        <v>6239</v>
      </c>
      <c r="U629">
        <v>2021</v>
      </c>
    </row>
    <row r="630" spans="1:21" x14ac:dyDescent="0.35">
      <c r="A630" s="16" t="s">
        <v>1450</v>
      </c>
      <c r="B630">
        <v>169553214</v>
      </c>
      <c r="C630">
        <v>60</v>
      </c>
      <c r="D630" s="1">
        <v>22791</v>
      </c>
      <c r="E630" s="16" t="s">
        <v>741</v>
      </c>
      <c r="F630" s="16" t="s">
        <v>87</v>
      </c>
      <c r="G630" s="16" t="s">
        <v>1333</v>
      </c>
      <c r="H630">
        <v>2847399.6316</v>
      </c>
      <c r="I630">
        <v>820159.223</v>
      </c>
      <c r="J630" s="16" t="s">
        <v>1451</v>
      </c>
      <c r="K630" s="16" t="s">
        <v>6131</v>
      </c>
      <c r="L630">
        <v>1505105463</v>
      </c>
      <c r="M630">
        <v>0</v>
      </c>
      <c r="N630" s="16" t="s">
        <v>6196</v>
      </c>
      <c r="O630" s="16" t="s">
        <v>6200</v>
      </c>
      <c r="P630" s="1">
        <v>44314</v>
      </c>
      <c r="Q630">
        <v>2027240.4086</v>
      </c>
      <c r="R630">
        <v>2067785.2167720001</v>
      </c>
      <c r="S630" s="16" t="s">
        <v>6220</v>
      </c>
      <c r="T630" s="16" t="s">
        <v>6240</v>
      </c>
      <c r="U630">
        <v>2021</v>
      </c>
    </row>
    <row r="631" spans="1:21" x14ac:dyDescent="0.35">
      <c r="A631" s="16" t="s">
        <v>1452</v>
      </c>
      <c r="B631">
        <v>204223409</v>
      </c>
      <c r="C631">
        <v>81</v>
      </c>
      <c r="D631" s="1">
        <v>15120.75</v>
      </c>
      <c r="E631" s="16" t="s">
        <v>741</v>
      </c>
      <c r="F631" s="16" t="s">
        <v>1093</v>
      </c>
      <c r="G631" s="16" t="s">
        <v>1333</v>
      </c>
      <c r="H631">
        <v>94268.589300000007</v>
      </c>
      <c r="I631">
        <v>36351.662799999998</v>
      </c>
      <c r="J631" s="16" t="s">
        <v>1453</v>
      </c>
      <c r="K631" s="16" t="s">
        <v>6131</v>
      </c>
      <c r="L631">
        <v>316347876</v>
      </c>
      <c r="M631">
        <v>0</v>
      </c>
      <c r="N631" s="16" t="s">
        <v>6187</v>
      </c>
      <c r="O631" s="16" t="s">
        <v>6190</v>
      </c>
      <c r="P631" s="1">
        <v>44263</v>
      </c>
      <c r="Q631">
        <v>57916.926500000009</v>
      </c>
      <c r="R631">
        <v>57916.926500000009</v>
      </c>
      <c r="S631" s="16" t="s">
        <v>6219</v>
      </c>
      <c r="T631" s="16" t="s">
        <v>6241</v>
      </c>
      <c r="U631">
        <v>2021</v>
      </c>
    </row>
    <row r="632" spans="1:21" x14ac:dyDescent="0.35">
      <c r="A632" s="16" t="s">
        <v>1454</v>
      </c>
      <c r="B632">
        <v>227174666</v>
      </c>
      <c r="C632">
        <v>51</v>
      </c>
      <c r="D632" s="1">
        <v>26078.25</v>
      </c>
      <c r="E632" s="16" t="s">
        <v>741</v>
      </c>
      <c r="F632" s="16" t="s">
        <v>350</v>
      </c>
      <c r="G632" s="16" t="s">
        <v>1333</v>
      </c>
      <c r="H632">
        <v>1378832.6998999999</v>
      </c>
      <c r="I632">
        <v>501866.9633</v>
      </c>
      <c r="J632" s="16" t="s">
        <v>1455</v>
      </c>
      <c r="K632" s="16" t="s">
        <v>6135</v>
      </c>
      <c r="L632">
        <v>597628491</v>
      </c>
      <c r="M632">
        <v>2569850892</v>
      </c>
      <c r="N632" s="16" t="s">
        <v>6192</v>
      </c>
      <c r="O632" s="16" t="s">
        <v>6193</v>
      </c>
      <c r="P632" s="1">
        <v>44669</v>
      </c>
      <c r="Q632">
        <v>876965.73659999995</v>
      </c>
      <c r="R632">
        <v>876965.73659999995</v>
      </c>
      <c r="S632" s="16" t="s">
        <v>6220</v>
      </c>
      <c r="T632" s="16" t="s">
        <v>6239</v>
      </c>
      <c r="U632">
        <v>2022</v>
      </c>
    </row>
    <row r="633" spans="1:21" x14ac:dyDescent="0.35">
      <c r="A633" s="16" t="s">
        <v>1456</v>
      </c>
      <c r="B633">
        <v>919962728</v>
      </c>
      <c r="C633">
        <v>70</v>
      </c>
      <c r="D633" s="1">
        <v>19138.5</v>
      </c>
      <c r="E633" s="16" t="s">
        <v>741</v>
      </c>
      <c r="F633" s="16" t="s">
        <v>883</v>
      </c>
      <c r="G633" s="16" t="s">
        <v>1333</v>
      </c>
      <c r="H633">
        <v>203854.7628</v>
      </c>
      <c r="I633">
        <v>73047.956699999995</v>
      </c>
      <c r="J633" s="16" t="s">
        <v>1457</v>
      </c>
      <c r="K633" s="16" t="s">
        <v>6133</v>
      </c>
      <c r="L633">
        <v>4325608</v>
      </c>
      <c r="M633">
        <v>0</v>
      </c>
      <c r="N633" s="16" t="s">
        <v>6187</v>
      </c>
      <c r="O633" s="16" t="s">
        <v>6200</v>
      </c>
      <c r="P633" s="1">
        <v>44669</v>
      </c>
      <c r="Q633">
        <v>130806.8061</v>
      </c>
      <c r="R633">
        <v>130806.8061</v>
      </c>
      <c r="S633" s="16" t="s">
        <v>6220</v>
      </c>
      <c r="T633" s="16" t="s">
        <v>6241</v>
      </c>
      <c r="U633">
        <v>2022</v>
      </c>
    </row>
    <row r="634" spans="1:21" x14ac:dyDescent="0.35">
      <c r="A634" s="16" t="s">
        <v>1458</v>
      </c>
      <c r="B634">
        <v>533272771</v>
      </c>
      <c r="C634">
        <v>51</v>
      </c>
      <c r="D634" s="1">
        <v>26078.25</v>
      </c>
      <c r="E634" s="16" t="s">
        <v>741</v>
      </c>
      <c r="F634" s="16" t="s">
        <v>115</v>
      </c>
      <c r="G634" s="16" t="s">
        <v>1333</v>
      </c>
      <c r="H634">
        <v>687505.09389999998</v>
      </c>
      <c r="I634">
        <v>220755.6679</v>
      </c>
      <c r="J634" s="16" t="s">
        <v>1459</v>
      </c>
      <c r="K634" s="16" t="s">
        <v>6129</v>
      </c>
      <c r="L634">
        <v>616240012</v>
      </c>
      <c r="M634">
        <v>0</v>
      </c>
      <c r="N634" s="16" t="s">
        <v>6195</v>
      </c>
      <c r="O634" s="16" t="s">
        <v>6191</v>
      </c>
      <c r="P634" s="1">
        <v>44472</v>
      </c>
      <c r="Q634">
        <v>466749.42599999998</v>
      </c>
      <c r="R634">
        <v>466749.42599999998</v>
      </c>
      <c r="S634" s="16" t="s">
        <v>6226</v>
      </c>
      <c r="T634" s="16" t="s">
        <v>6239</v>
      </c>
      <c r="U634">
        <v>2021</v>
      </c>
    </row>
    <row r="635" spans="1:21" x14ac:dyDescent="0.35">
      <c r="A635" s="16" t="s">
        <v>1460</v>
      </c>
      <c r="B635">
        <v>767656466</v>
      </c>
      <c r="C635">
        <v>51</v>
      </c>
      <c r="D635" s="1">
        <v>26078.25</v>
      </c>
      <c r="E635" s="16" t="s">
        <v>741</v>
      </c>
      <c r="F635" s="16" t="s">
        <v>205</v>
      </c>
      <c r="G635" s="16" t="s">
        <v>1333</v>
      </c>
      <c r="H635">
        <v>532977.58290000004</v>
      </c>
      <c r="I635">
        <v>145394.79380000001</v>
      </c>
      <c r="J635" s="16" t="s">
        <v>1461</v>
      </c>
      <c r="K635" s="16" t="s">
        <v>6140</v>
      </c>
      <c r="L635">
        <v>308438512</v>
      </c>
      <c r="M635">
        <v>0</v>
      </c>
      <c r="N635" s="16" t="s">
        <v>6195</v>
      </c>
      <c r="O635" s="16" t="s">
        <v>6190</v>
      </c>
      <c r="P635" s="1">
        <v>44206</v>
      </c>
      <c r="Q635">
        <v>387582.78910000005</v>
      </c>
      <c r="R635">
        <v>387582.78910000005</v>
      </c>
      <c r="S635" s="16" t="s">
        <v>6217</v>
      </c>
      <c r="T635" s="16" t="s">
        <v>6239</v>
      </c>
      <c r="U635">
        <v>2021</v>
      </c>
    </row>
    <row r="636" spans="1:21" x14ac:dyDescent="0.35">
      <c r="A636" s="16" t="s">
        <v>1462</v>
      </c>
      <c r="B636">
        <v>375431415</v>
      </c>
      <c r="C636">
        <v>84</v>
      </c>
      <c r="D636" s="1">
        <v>14025</v>
      </c>
      <c r="E636" s="16" t="s">
        <v>741</v>
      </c>
      <c r="F636" s="16" t="s">
        <v>232</v>
      </c>
      <c r="G636" s="16" t="s">
        <v>1333</v>
      </c>
      <c r="H636">
        <v>530390.60640000005</v>
      </c>
      <c r="I636">
        <v>141345.6525</v>
      </c>
      <c r="J636" s="16" t="s">
        <v>1463</v>
      </c>
      <c r="K636" s="16" t="s">
        <v>6135</v>
      </c>
      <c r="L636">
        <v>4032815072</v>
      </c>
      <c r="M636">
        <v>0</v>
      </c>
      <c r="N636" s="16" t="s">
        <v>6196</v>
      </c>
      <c r="O636" s="16" t="s">
        <v>6188</v>
      </c>
      <c r="P636" s="1">
        <v>44411</v>
      </c>
      <c r="Q636">
        <v>389044.95390000008</v>
      </c>
      <c r="R636">
        <v>389044.95390000008</v>
      </c>
      <c r="S636" s="16" t="s">
        <v>6224</v>
      </c>
      <c r="T636" s="16" t="s">
        <v>6241</v>
      </c>
      <c r="U636">
        <v>2021</v>
      </c>
    </row>
    <row r="637" spans="1:21" x14ac:dyDescent="0.35">
      <c r="A637" s="16" t="s">
        <v>1464</v>
      </c>
      <c r="B637">
        <v>950004138</v>
      </c>
      <c r="C637">
        <v>51</v>
      </c>
      <c r="D637" s="1">
        <v>26078.25</v>
      </c>
      <c r="E637" s="16" t="s">
        <v>741</v>
      </c>
      <c r="F637" s="16" t="s">
        <v>101</v>
      </c>
      <c r="G637" s="16" t="s">
        <v>1333</v>
      </c>
      <c r="H637">
        <v>1795181.9102</v>
      </c>
      <c r="I637">
        <v>806695.66850000003</v>
      </c>
      <c r="J637" s="16" t="s">
        <v>1465</v>
      </c>
      <c r="K637" s="16" t="s">
        <v>6127</v>
      </c>
      <c r="L637">
        <v>131067008</v>
      </c>
      <c r="M637">
        <v>0</v>
      </c>
      <c r="N637" s="16" t="s">
        <v>6198</v>
      </c>
      <c r="O637" s="16" t="s">
        <v>6191</v>
      </c>
      <c r="P637" s="1">
        <v>44267</v>
      </c>
      <c r="Q637">
        <v>988486.24170000001</v>
      </c>
      <c r="R637">
        <v>988486.24170000001</v>
      </c>
      <c r="S637" s="16" t="s">
        <v>6219</v>
      </c>
      <c r="T637" s="16" t="s">
        <v>6239</v>
      </c>
      <c r="U637">
        <v>2021</v>
      </c>
    </row>
    <row r="638" spans="1:21" x14ac:dyDescent="0.35">
      <c r="A638" s="16" t="s">
        <v>1466</v>
      </c>
      <c r="B638">
        <v>274472571</v>
      </c>
      <c r="C638">
        <v>65</v>
      </c>
      <c r="D638" s="1">
        <v>20964.75</v>
      </c>
      <c r="E638" s="16" t="s">
        <v>741</v>
      </c>
      <c r="F638" s="16" t="s">
        <v>676</v>
      </c>
      <c r="G638" s="16" t="s">
        <v>1333</v>
      </c>
      <c r="H638">
        <v>152857.32</v>
      </c>
      <c r="I638">
        <v>70620.0818</v>
      </c>
      <c r="J638" s="16" t="s">
        <v>1467</v>
      </c>
      <c r="K638" s="16" t="s">
        <v>6131</v>
      </c>
      <c r="L638">
        <v>159565952</v>
      </c>
      <c r="M638">
        <v>0</v>
      </c>
      <c r="N638" s="16" t="s">
        <v>6195</v>
      </c>
      <c r="O638" s="16" t="s">
        <v>6190</v>
      </c>
      <c r="P638" s="1">
        <v>44215</v>
      </c>
      <c r="Q638">
        <v>82237.238200000007</v>
      </c>
      <c r="R638">
        <v>82237.238200000007</v>
      </c>
      <c r="S638" s="16" t="s">
        <v>6217</v>
      </c>
      <c r="T638" s="16" t="s">
        <v>6240</v>
      </c>
      <c r="U638">
        <v>2021</v>
      </c>
    </row>
    <row r="639" spans="1:21" x14ac:dyDescent="0.35">
      <c r="A639" s="16" t="s">
        <v>1468</v>
      </c>
      <c r="B639">
        <v>780922230</v>
      </c>
      <c r="C639">
        <v>26</v>
      </c>
      <c r="D639" s="1">
        <v>35209.5</v>
      </c>
      <c r="E639" s="16" t="s">
        <v>741</v>
      </c>
      <c r="F639" s="16" t="s">
        <v>217</v>
      </c>
      <c r="G639" s="16" t="s">
        <v>1333</v>
      </c>
      <c r="H639">
        <v>183434.4846</v>
      </c>
      <c r="I639">
        <v>57781.8626</v>
      </c>
      <c r="J639" s="16" t="s">
        <v>1469</v>
      </c>
      <c r="K639" s="16" t="s">
        <v>6129</v>
      </c>
      <c r="L639">
        <v>151936068</v>
      </c>
      <c r="M639">
        <v>0</v>
      </c>
      <c r="N639" s="16" t="s">
        <v>6198</v>
      </c>
      <c r="O639" s="16" t="s">
        <v>6191</v>
      </c>
      <c r="P639" s="1">
        <v>44540</v>
      </c>
      <c r="Q639">
        <v>125652.622</v>
      </c>
      <c r="R639">
        <v>125652.622</v>
      </c>
      <c r="S639" s="16" t="s">
        <v>6228</v>
      </c>
      <c r="T639" s="16" t="s">
        <v>6236</v>
      </c>
      <c r="U639">
        <v>2021</v>
      </c>
    </row>
    <row r="640" spans="1:21" x14ac:dyDescent="0.35">
      <c r="A640" s="16" t="s">
        <v>1470</v>
      </c>
      <c r="B640">
        <v>266560704</v>
      </c>
      <c r="C640">
        <v>59</v>
      </c>
      <c r="D640" s="1">
        <v>23156.25</v>
      </c>
      <c r="E640" s="16" t="s">
        <v>741</v>
      </c>
      <c r="F640" s="16" t="s">
        <v>84</v>
      </c>
      <c r="G640" s="16" t="s">
        <v>1333</v>
      </c>
      <c r="H640">
        <v>871636.94720000005</v>
      </c>
      <c r="I640">
        <v>138180.0925</v>
      </c>
      <c r="J640" s="16" t="s">
        <v>1471</v>
      </c>
      <c r="K640" s="16" t="s">
        <v>6129</v>
      </c>
      <c r="L640">
        <v>320625228</v>
      </c>
      <c r="M640">
        <v>0</v>
      </c>
      <c r="N640" s="16" t="s">
        <v>6195</v>
      </c>
      <c r="O640" s="16" t="s">
        <v>6190</v>
      </c>
      <c r="P640" s="1">
        <v>44321</v>
      </c>
      <c r="Q640">
        <v>733456.85470000003</v>
      </c>
      <c r="R640">
        <v>733456.85470000003</v>
      </c>
      <c r="S640" s="16" t="s">
        <v>6221</v>
      </c>
      <c r="T640" s="16" t="s">
        <v>6239</v>
      </c>
      <c r="U640">
        <v>2021</v>
      </c>
    </row>
    <row r="641" spans="1:21" x14ac:dyDescent="0.35">
      <c r="A641" s="16" t="s">
        <v>1472</v>
      </c>
      <c r="B641">
        <v>363597849</v>
      </c>
      <c r="C641">
        <v>34</v>
      </c>
      <c r="D641" s="1">
        <v>32287.5</v>
      </c>
      <c r="E641" s="16" t="s">
        <v>741</v>
      </c>
      <c r="F641" s="16" t="s">
        <v>776</v>
      </c>
      <c r="G641" s="16" t="s">
        <v>1333</v>
      </c>
      <c r="H641">
        <v>590851.31770000001</v>
      </c>
      <c r="I641">
        <v>86607.367299999998</v>
      </c>
      <c r="J641" s="16" t="s">
        <v>1473</v>
      </c>
      <c r="K641" s="16" t="s">
        <v>6129</v>
      </c>
      <c r="L641">
        <v>616747968</v>
      </c>
      <c r="M641">
        <v>0</v>
      </c>
      <c r="N641" s="16" t="s">
        <v>6195</v>
      </c>
      <c r="O641" s="16" t="s">
        <v>6190</v>
      </c>
      <c r="P641" s="1">
        <v>44414</v>
      </c>
      <c r="Q641">
        <v>504243.95040000003</v>
      </c>
      <c r="R641">
        <v>504243.95040000003</v>
      </c>
      <c r="S641" s="16" t="s">
        <v>6224</v>
      </c>
      <c r="T641" s="16" t="s">
        <v>6237</v>
      </c>
      <c r="U641">
        <v>2021</v>
      </c>
    </row>
    <row r="642" spans="1:21" x14ac:dyDescent="0.35">
      <c r="A642" s="16" t="s">
        <v>1474</v>
      </c>
      <c r="B642">
        <v>395405823</v>
      </c>
      <c r="C642">
        <v>28</v>
      </c>
      <c r="D642" s="1">
        <v>34479</v>
      </c>
      <c r="E642" s="16" t="s">
        <v>741</v>
      </c>
      <c r="F642" s="16" t="s">
        <v>1475</v>
      </c>
      <c r="G642" s="16" t="s">
        <v>1333</v>
      </c>
      <c r="H642">
        <v>842029.37459999998</v>
      </c>
      <c r="I642">
        <v>290414.21289999998</v>
      </c>
      <c r="J642" s="16" t="s">
        <v>1476</v>
      </c>
      <c r="K642" s="16" t="s">
        <v>6129</v>
      </c>
      <c r="L642">
        <v>3077100096</v>
      </c>
      <c r="M642">
        <v>0</v>
      </c>
      <c r="N642" s="16" t="s">
        <v>6195</v>
      </c>
      <c r="O642" s="16" t="s">
        <v>6190</v>
      </c>
      <c r="P642" s="1">
        <v>44245</v>
      </c>
      <c r="Q642">
        <v>551615.16170000006</v>
      </c>
      <c r="R642">
        <v>551615.16170000006</v>
      </c>
      <c r="S642" s="16" t="s">
        <v>6218</v>
      </c>
      <c r="T642" s="16" t="s">
        <v>6236</v>
      </c>
      <c r="U642">
        <v>2021</v>
      </c>
    </row>
    <row r="643" spans="1:21" x14ac:dyDescent="0.35">
      <c r="A643" s="16" t="s">
        <v>1477</v>
      </c>
      <c r="B643">
        <v>740423327</v>
      </c>
      <c r="C643">
        <v>34</v>
      </c>
      <c r="D643" s="1">
        <v>32287.5</v>
      </c>
      <c r="E643" s="16" t="s">
        <v>741</v>
      </c>
      <c r="F643" s="16" t="s">
        <v>243</v>
      </c>
      <c r="G643" s="16" t="s">
        <v>1333</v>
      </c>
      <c r="H643">
        <v>185097.76560000001</v>
      </c>
      <c r="I643">
        <v>105814.2227</v>
      </c>
      <c r="J643" s="16" t="s">
        <v>1478</v>
      </c>
      <c r="K643" s="16" t="s">
        <v>6129</v>
      </c>
      <c r="L643">
        <v>702628521</v>
      </c>
      <c r="M643">
        <v>0</v>
      </c>
      <c r="N643" s="16" t="s">
        <v>6189</v>
      </c>
      <c r="O643" s="16" t="s">
        <v>6194</v>
      </c>
      <c r="P643" s="1">
        <v>44296</v>
      </c>
      <c r="Q643">
        <v>79283.542900000015</v>
      </c>
      <c r="R643">
        <v>79283.542900000015</v>
      </c>
      <c r="S643" s="16" t="s">
        <v>6220</v>
      </c>
      <c r="T643" s="16" t="s">
        <v>6237</v>
      </c>
      <c r="U643">
        <v>2021</v>
      </c>
    </row>
    <row r="644" spans="1:21" x14ac:dyDescent="0.35">
      <c r="A644" s="16" t="s">
        <v>1479</v>
      </c>
      <c r="B644">
        <v>728731078</v>
      </c>
      <c r="C644">
        <v>80</v>
      </c>
      <c r="D644" s="1">
        <v>15486</v>
      </c>
      <c r="E644" s="16" t="s">
        <v>741</v>
      </c>
      <c r="F644" s="16" t="s">
        <v>519</v>
      </c>
      <c r="G644" s="16" t="s">
        <v>1333</v>
      </c>
      <c r="H644">
        <v>1838374.2985</v>
      </c>
      <c r="I644">
        <v>594795.53249999997</v>
      </c>
      <c r="J644" s="16" t="s">
        <v>1480</v>
      </c>
      <c r="K644" s="16" t="s">
        <v>6135</v>
      </c>
      <c r="L644">
        <v>697027968</v>
      </c>
      <c r="M644">
        <v>1821347632</v>
      </c>
      <c r="N644" s="16" t="s">
        <v>6192</v>
      </c>
      <c r="O644" s="16" t="s">
        <v>6193</v>
      </c>
      <c r="P644" s="1">
        <v>44387</v>
      </c>
      <c r="Q644">
        <v>1243578.7660000001</v>
      </c>
      <c r="R644">
        <v>1243578.7660000001</v>
      </c>
      <c r="S644" s="16" t="s">
        <v>6223</v>
      </c>
      <c r="T644" s="16" t="s">
        <v>6241</v>
      </c>
      <c r="U644">
        <v>2021</v>
      </c>
    </row>
    <row r="645" spans="1:21" x14ac:dyDescent="0.35">
      <c r="A645" s="16" t="s">
        <v>1481</v>
      </c>
      <c r="B645">
        <v>936996307</v>
      </c>
      <c r="C645">
        <v>71</v>
      </c>
      <c r="D645" s="1">
        <v>18773.25</v>
      </c>
      <c r="E645" s="16" t="s">
        <v>741</v>
      </c>
      <c r="F645" s="16" t="s">
        <v>679</v>
      </c>
      <c r="G645" s="16" t="s">
        <v>1333</v>
      </c>
      <c r="H645">
        <v>635381.89639999997</v>
      </c>
      <c r="I645">
        <v>331559.38</v>
      </c>
      <c r="J645" s="16" t="s">
        <v>1482</v>
      </c>
      <c r="K645" s="16" t="s">
        <v>6129</v>
      </c>
      <c r="L645">
        <v>3361207304</v>
      </c>
      <c r="M645">
        <v>0</v>
      </c>
      <c r="N645" s="16" t="s">
        <v>6189</v>
      </c>
      <c r="O645" s="16" t="s">
        <v>6194</v>
      </c>
      <c r="P645" s="1">
        <v>44497</v>
      </c>
      <c r="Q645">
        <v>303822.51639999996</v>
      </c>
      <c r="R645">
        <v>303822.51639999996</v>
      </c>
      <c r="S645" s="16" t="s">
        <v>6226</v>
      </c>
      <c r="T645" s="16" t="s">
        <v>6241</v>
      </c>
      <c r="U645">
        <v>2021</v>
      </c>
    </row>
    <row r="646" spans="1:21" x14ac:dyDescent="0.35">
      <c r="A646" s="16" t="s">
        <v>1483</v>
      </c>
      <c r="B646">
        <v>934718350</v>
      </c>
      <c r="C646">
        <v>59</v>
      </c>
      <c r="D646" s="1">
        <v>23156.25</v>
      </c>
      <c r="E646" s="16" t="s">
        <v>741</v>
      </c>
      <c r="F646" s="16" t="s">
        <v>90</v>
      </c>
      <c r="G646" s="16" t="s">
        <v>1333</v>
      </c>
      <c r="H646">
        <v>354030.89929999999</v>
      </c>
      <c r="I646">
        <v>242444.3677</v>
      </c>
      <c r="J646" s="16" t="s">
        <v>1484</v>
      </c>
      <c r="K646" s="16" t="s">
        <v>6127</v>
      </c>
      <c r="L646">
        <v>117611364</v>
      </c>
      <c r="M646">
        <v>0</v>
      </c>
      <c r="N646" s="16" t="s">
        <v>6187</v>
      </c>
      <c r="O646" s="16" t="s">
        <v>6190</v>
      </c>
      <c r="P646" s="1">
        <v>44573</v>
      </c>
      <c r="Q646">
        <v>111586.53159999999</v>
      </c>
      <c r="R646">
        <v>111586.53159999999</v>
      </c>
      <c r="S646" s="16" t="s">
        <v>6217</v>
      </c>
      <c r="T646" s="16" t="s">
        <v>6239</v>
      </c>
      <c r="U646">
        <v>2022</v>
      </c>
    </row>
    <row r="647" spans="1:21" x14ac:dyDescent="0.35">
      <c r="A647" s="16" t="s">
        <v>1485</v>
      </c>
      <c r="B647">
        <v>36351620</v>
      </c>
      <c r="C647">
        <v>49</v>
      </c>
      <c r="D647" s="1">
        <v>26808.75</v>
      </c>
      <c r="E647" s="16" t="s">
        <v>741</v>
      </c>
      <c r="F647" s="16" t="s">
        <v>588</v>
      </c>
      <c r="G647" s="16" t="s">
        <v>1333</v>
      </c>
      <c r="H647">
        <v>251496.8726</v>
      </c>
      <c r="I647">
        <v>182998.26980000001</v>
      </c>
      <c r="J647" s="16" t="s">
        <v>1486</v>
      </c>
      <c r="K647" s="16" t="s">
        <v>6127</v>
      </c>
      <c r="L647">
        <v>2719122208</v>
      </c>
      <c r="M647">
        <v>0</v>
      </c>
      <c r="N647" s="16" t="s">
        <v>6196</v>
      </c>
      <c r="O647" s="16" t="s">
        <v>6188</v>
      </c>
      <c r="P647" s="1">
        <v>44369</v>
      </c>
      <c r="Q647">
        <v>68498.602799999993</v>
      </c>
      <c r="R647">
        <v>68498.602799999993</v>
      </c>
      <c r="S647" s="16" t="s">
        <v>6222</v>
      </c>
      <c r="T647" s="16" t="s">
        <v>6238</v>
      </c>
      <c r="U647">
        <v>2021</v>
      </c>
    </row>
    <row r="648" spans="1:21" x14ac:dyDescent="0.35">
      <c r="A648" s="16" t="s">
        <v>1487</v>
      </c>
      <c r="B648">
        <v>661401249</v>
      </c>
      <c r="C648">
        <v>36</v>
      </c>
      <c r="D648" s="1">
        <v>31557</v>
      </c>
      <c r="E648" s="16" t="s">
        <v>741</v>
      </c>
      <c r="F648" s="16" t="s">
        <v>42</v>
      </c>
      <c r="G648" s="16" t="s">
        <v>1333</v>
      </c>
      <c r="H648">
        <v>815830.6335</v>
      </c>
      <c r="I648">
        <v>339210.24109999998</v>
      </c>
      <c r="J648" s="16" t="s">
        <v>1488</v>
      </c>
      <c r="K648" s="16" t="s">
        <v>6133</v>
      </c>
      <c r="L648">
        <v>1290608774</v>
      </c>
      <c r="M648">
        <v>0</v>
      </c>
      <c r="N648" s="16" t="s">
        <v>6196</v>
      </c>
      <c r="O648" s="16" t="s">
        <v>6200</v>
      </c>
      <c r="P648" s="1">
        <v>44408</v>
      </c>
      <c r="Q648">
        <v>476620.39240000001</v>
      </c>
      <c r="R648">
        <v>476620.39240000001</v>
      </c>
      <c r="S648" s="16" t="s">
        <v>6223</v>
      </c>
      <c r="T648" s="16" t="s">
        <v>6237</v>
      </c>
      <c r="U648">
        <v>2021</v>
      </c>
    </row>
    <row r="649" spans="1:21" x14ac:dyDescent="0.35">
      <c r="A649" s="16" t="s">
        <v>1489</v>
      </c>
      <c r="B649">
        <v>843399380</v>
      </c>
      <c r="C649">
        <v>18</v>
      </c>
      <c r="D649" s="1">
        <v>38131.5</v>
      </c>
      <c r="E649" s="16" t="s">
        <v>741</v>
      </c>
      <c r="F649" s="16" t="s">
        <v>1432</v>
      </c>
      <c r="G649" s="16" t="s">
        <v>1333</v>
      </c>
      <c r="H649">
        <v>141515.9981</v>
      </c>
      <c r="I649">
        <v>65778.069000000003</v>
      </c>
      <c r="J649" s="16" t="s">
        <v>1490</v>
      </c>
      <c r="K649" s="16" t="s">
        <v>6127</v>
      </c>
      <c r="L649">
        <v>1970436204</v>
      </c>
      <c r="M649">
        <v>0</v>
      </c>
      <c r="N649" s="16" t="s">
        <v>6187</v>
      </c>
      <c r="O649" s="16" t="s">
        <v>6188</v>
      </c>
      <c r="P649" s="1">
        <v>44566</v>
      </c>
      <c r="Q649">
        <v>75737.929099999994</v>
      </c>
      <c r="R649">
        <v>75737.929099999994</v>
      </c>
      <c r="S649" s="16" t="s">
        <v>6217</v>
      </c>
      <c r="T649" s="16" t="s">
        <v>6242</v>
      </c>
      <c r="U649">
        <v>2022</v>
      </c>
    </row>
    <row r="650" spans="1:21" x14ac:dyDescent="0.35">
      <c r="A650" s="16" t="s">
        <v>1491</v>
      </c>
      <c r="B650">
        <v>717143631</v>
      </c>
      <c r="C650">
        <v>62</v>
      </c>
      <c r="D650" s="1">
        <v>22060.5</v>
      </c>
      <c r="E650" s="16" t="s">
        <v>741</v>
      </c>
      <c r="F650" s="16" t="s">
        <v>1492</v>
      </c>
      <c r="G650" s="16" t="s">
        <v>1333</v>
      </c>
      <c r="H650">
        <v>590910.22880000004</v>
      </c>
      <c r="I650">
        <v>218525.2922</v>
      </c>
      <c r="J650" s="16" t="s">
        <v>1493</v>
      </c>
      <c r="K650" s="16" t="s">
        <v>6129</v>
      </c>
      <c r="L650">
        <v>3074838</v>
      </c>
      <c r="M650">
        <v>0</v>
      </c>
      <c r="N650" s="16" t="s">
        <v>6198</v>
      </c>
      <c r="O650" s="16" t="s">
        <v>6201</v>
      </c>
      <c r="P650" s="1">
        <v>44300</v>
      </c>
      <c r="Q650">
        <v>372384.93660000002</v>
      </c>
      <c r="R650">
        <v>372384.93660000002</v>
      </c>
      <c r="S650" s="16" t="s">
        <v>6220</v>
      </c>
      <c r="T650" s="16" t="s">
        <v>6240</v>
      </c>
      <c r="U650">
        <v>2021</v>
      </c>
    </row>
    <row r="651" spans="1:21" x14ac:dyDescent="0.35">
      <c r="A651" s="16" t="s">
        <v>1494</v>
      </c>
      <c r="B651">
        <v>564894021</v>
      </c>
      <c r="C651">
        <v>20</v>
      </c>
      <c r="D651" s="1">
        <v>37401</v>
      </c>
      <c r="E651" s="16" t="s">
        <v>741</v>
      </c>
      <c r="F651" s="16" t="s">
        <v>36</v>
      </c>
      <c r="G651" s="16" t="s">
        <v>1333</v>
      </c>
      <c r="H651">
        <v>484750.89559999999</v>
      </c>
      <c r="I651">
        <v>299640.68689999997</v>
      </c>
      <c r="J651" s="16" t="s">
        <v>1495</v>
      </c>
      <c r="K651" s="16" t="s">
        <v>6131</v>
      </c>
      <c r="L651">
        <v>3260340138</v>
      </c>
      <c r="M651">
        <v>0</v>
      </c>
      <c r="N651" s="16" t="s">
        <v>6187</v>
      </c>
      <c r="O651" s="16" t="s">
        <v>6190</v>
      </c>
      <c r="P651" s="1">
        <v>44255</v>
      </c>
      <c r="Q651">
        <v>185110.20870000002</v>
      </c>
      <c r="R651">
        <v>185110.20870000002</v>
      </c>
      <c r="S651" s="16" t="s">
        <v>6218</v>
      </c>
      <c r="T651" s="16" t="s">
        <v>6236</v>
      </c>
      <c r="U651">
        <v>2021</v>
      </c>
    </row>
    <row r="652" spans="1:21" x14ac:dyDescent="0.35">
      <c r="A652" s="16" t="s">
        <v>1496</v>
      </c>
      <c r="B652">
        <v>984694071</v>
      </c>
      <c r="C652">
        <v>67</v>
      </c>
      <c r="D652" s="1">
        <v>20234.25</v>
      </c>
      <c r="E652" s="16" t="s">
        <v>741</v>
      </c>
      <c r="F652" s="16" t="s">
        <v>1475</v>
      </c>
      <c r="G652" s="16" t="s">
        <v>1333</v>
      </c>
      <c r="H652">
        <v>606505.38500000001</v>
      </c>
      <c r="I652">
        <v>321804.62190000003</v>
      </c>
      <c r="J652" s="16" t="s">
        <v>1497</v>
      </c>
      <c r="K652" s="16" t="s">
        <v>6133</v>
      </c>
      <c r="L652">
        <v>17991372</v>
      </c>
      <c r="M652">
        <v>0</v>
      </c>
      <c r="N652" s="16" t="s">
        <v>6195</v>
      </c>
      <c r="O652" s="16" t="s">
        <v>6190</v>
      </c>
      <c r="P652" s="1">
        <v>44437</v>
      </c>
      <c r="Q652">
        <v>284700.76309999998</v>
      </c>
      <c r="R652">
        <v>284700.76309999998</v>
      </c>
      <c r="S652" s="16" t="s">
        <v>6224</v>
      </c>
      <c r="T652" s="16" t="s">
        <v>6240</v>
      </c>
      <c r="U652">
        <v>2021</v>
      </c>
    </row>
    <row r="653" spans="1:21" x14ac:dyDescent="0.35">
      <c r="A653" s="16" t="s">
        <v>1498</v>
      </c>
      <c r="B653">
        <v>325234622</v>
      </c>
      <c r="C653">
        <v>46</v>
      </c>
      <c r="D653" s="1">
        <v>27904.5</v>
      </c>
      <c r="E653" s="16" t="s">
        <v>741</v>
      </c>
      <c r="F653" s="16" t="s">
        <v>1499</v>
      </c>
      <c r="G653" s="16" t="s">
        <v>1333</v>
      </c>
      <c r="H653">
        <v>372282.66029999999</v>
      </c>
      <c r="I653">
        <v>45205.751600000003</v>
      </c>
      <c r="J653" s="16" t="s">
        <v>1500</v>
      </c>
      <c r="K653" s="16" t="s">
        <v>6127</v>
      </c>
      <c r="L653">
        <v>652490328</v>
      </c>
      <c r="M653">
        <v>0</v>
      </c>
      <c r="N653" s="16" t="s">
        <v>6198</v>
      </c>
      <c r="O653" s="16" t="s">
        <v>6191</v>
      </c>
      <c r="P653" s="1">
        <v>44221</v>
      </c>
      <c r="Q653">
        <v>327076.90869999997</v>
      </c>
      <c r="R653">
        <v>327076.90869999997</v>
      </c>
      <c r="S653" s="16" t="s">
        <v>6217</v>
      </c>
      <c r="T653" s="16" t="s">
        <v>6238</v>
      </c>
      <c r="U653">
        <v>2021</v>
      </c>
    </row>
    <row r="654" spans="1:21" x14ac:dyDescent="0.35">
      <c r="A654" s="16" t="s">
        <v>1501</v>
      </c>
      <c r="B654">
        <v>842658068</v>
      </c>
      <c r="C654">
        <v>52</v>
      </c>
      <c r="D654" s="1">
        <v>25713</v>
      </c>
      <c r="E654" s="16" t="s">
        <v>741</v>
      </c>
      <c r="F654" s="16" t="s">
        <v>338</v>
      </c>
      <c r="G654" s="16" t="s">
        <v>1333</v>
      </c>
      <c r="H654">
        <v>457214.44300000003</v>
      </c>
      <c r="I654">
        <v>274328.66580000002</v>
      </c>
      <c r="J654" s="16" t="s">
        <v>1502</v>
      </c>
      <c r="K654" s="16" t="s">
        <v>6135</v>
      </c>
      <c r="L654">
        <v>895812198</v>
      </c>
      <c r="M654">
        <v>0</v>
      </c>
      <c r="N654" s="16" t="s">
        <v>6195</v>
      </c>
      <c r="O654" s="16" t="s">
        <v>6190</v>
      </c>
      <c r="P654" s="1">
        <v>44476</v>
      </c>
      <c r="Q654">
        <v>182885.77720000001</v>
      </c>
      <c r="R654">
        <v>182885.77720000001</v>
      </c>
      <c r="S654" s="16" t="s">
        <v>6226</v>
      </c>
      <c r="T654" s="16" t="s">
        <v>6239</v>
      </c>
      <c r="U654">
        <v>2021</v>
      </c>
    </row>
    <row r="655" spans="1:21" x14ac:dyDescent="0.35">
      <c r="A655" s="16" t="s">
        <v>1503</v>
      </c>
      <c r="B655">
        <v>577626962</v>
      </c>
      <c r="C655">
        <v>21</v>
      </c>
      <c r="D655" s="1">
        <v>37035.75</v>
      </c>
      <c r="E655" s="16" t="s">
        <v>741</v>
      </c>
      <c r="F655" s="16" t="s">
        <v>1169</v>
      </c>
      <c r="G655" s="16" t="s">
        <v>1333</v>
      </c>
      <c r="H655">
        <v>328323.97200000001</v>
      </c>
      <c r="I655">
        <v>83573.3747</v>
      </c>
      <c r="J655" s="16" t="s">
        <v>1504</v>
      </c>
      <c r="K655" s="16" t="s">
        <v>6133</v>
      </c>
      <c r="L655">
        <v>1410308172</v>
      </c>
      <c r="M655">
        <v>0</v>
      </c>
      <c r="N655" s="16" t="s">
        <v>6198</v>
      </c>
      <c r="O655" s="16" t="s">
        <v>6190</v>
      </c>
      <c r="P655" s="1">
        <v>44408</v>
      </c>
      <c r="Q655">
        <v>244750.59730000002</v>
      </c>
      <c r="R655">
        <v>244750.59730000002</v>
      </c>
      <c r="S655" s="16" t="s">
        <v>6223</v>
      </c>
      <c r="T655" s="16" t="s">
        <v>6236</v>
      </c>
      <c r="U655">
        <v>2021</v>
      </c>
    </row>
    <row r="656" spans="1:21" x14ac:dyDescent="0.35">
      <c r="A656" s="16" t="s">
        <v>1505</v>
      </c>
      <c r="B656">
        <v>971201964</v>
      </c>
      <c r="C656">
        <v>73</v>
      </c>
      <c r="D656" s="1">
        <v>18042.75</v>
      </c>
      <c r="E656" s="16" t="s">
        <v>741</v>
      </c>
      <c r="F656" s="16" t="s">
        <v>237</v>
      </c>
      <c r="G656" s="16" t="s">
        <v>1333</v>
      </c>
      <c r="H656">
        <v>1701548.2150999999</v>
      </c>
      <c r="I656">
        <v>743216.38820000004</v>
      </c>
      <c r="J656" s="16" t="s">
        <v>1506</v>
      </c>
      <c r="K656" s="16" t="s">
        <v>6129</v>
      </c>
      <c r="L656">
        <v>15142125</v>
      </c>
      <c r="M656">
        <v>0</v>
      </c>
      <c r="N656" s="16" t="s">
        <v>6198</v>
      </c>
      <c r="O656" s="16" t="s">
        <v>6191</v>
      </c>
      <c r="P656" s="1">
        <v>44226</v>
      </c>
      <c r="Q656">
        <v>958331.82689999987</v>
      </c>
      <c r="R656">
        <v>958331.82689999987</v>
      </c>
      <c r="S656" s="16" t="s">
        <v>6217</v>
      </c>
      <c r="T656" s="16" t="s">
        <v>6241</v>
      </c>
      <c r="U656">
        <v>2021</v>
      </c>
    </row>
    <row r="657" spans="1:21" x14ac:dyDescent="0.35">
      <c r="A657" s="16" t="s">
        <v>1507</v>
      </c>
      <c r="B657">
        <v>714735047</v>
      </c>
      <c r="C657">
        <v>66</v>
      </c>
      <c r="D657" s="1">
        <v>20599.5</v>
      </c>
      <c r="E657" s="16" t="s">
        <v>741</v>
      </c>
      <c r="F657" s="16" t="s">
        <v>1233</v>
      </c>
      <c r="G657" s="16" t="s">
        <v>1333</v>
      </c>
      <c r="H657">
        <v>1112405.1103000001</v>
      </c>
      <c r="I657">
        <v>709354.89509999997</v>
      </c>
      <c r="J657" s="16" t="s">
        <v>1508</v>
      </c>
      <c r="K657" s="16" t="s">
        <v>6133</v>
      </c>
      <c r="L657">
        <v>2027239466</v>
      </c>
      <c r="M657">
        <v>0</v>
      </c>
      <c r="N657" s="16" t="s">
        <v>6189</v>
      </c>
      <c r="O657" s="16" t="s">
        <v>6194</v>
      </c>
      <c r="P657" s="1">
        <v>44416</v>
      </c>
      <c r="Q657">
        <v>403050.21520000009</v>
      </c>
      <c r="R657">
        <v>403050.21520000009</v>
      </c>
      <c r="S657" s="16" t="s">
        <v>6224</v>
      </c>
      <c r="T657" s="16" t="s">
        <v>6240</v>
      </c>
      <c r="U657">
        <v>2021</v>
      </c>
    </row>
    <row r="658" spans="1:21" x14ac:dyDescent="0.35">
      <c r="A658" s="16" t="s">
        <v>1509</v>
      </c>
      <c r="B658">
        <v>501130001</v>
      </c>
      <c r="C658">
        <v>67</v>
      </c>
      <c r="D658" s="1">
        <v>20234.25</v>
      </c>
      <c r="E658" s="16" t="s">
        <v>741</v>
      </c>
      <c r="F658" s="16" t="s">
        <v>166</v>
      </c>
      <c r="G658" s="16" t="s">
        <v>1333</v>
      </c>
      <c r="H658">
        <v>569217.375</v>
      </c>
      <c r="I658">
        <v>49726.829899999997</v>
      </c>
      <c r="J658" s="16" t="s">
        <v>1510</v>
      </c>
      <c r="K658" s="16" t="s">
        <v>6133</v>
      </c>
      <c r="L658">
        <v>975630816</v>
      </c>
      <c r="M658">
        <v>0</v>
      </c>
      <c r="N658" s="16" t="s">
        <v>6187</v>
      </c>
      <c r="O658" s="16" t="s">
        <v>6191</v>
      </c>
      <c r="P658" s="1">
        <v>44600</v>
      </c>
      <c r="Q658">
        <v>519490.54509999999</v>
      </c>
      <c r="R658">
        <v>519490.54509999999</v>
      </c>
      <c r="S658" s="16" t="s">
        <v>6218</v>
      </c>
      <c r="T658" s="16" t="s">
        <v>6240</v>
      </c>
      <c r="U658">
        <v>2022</v>
      </c>
    </row>
    <row r="659" spans="1:21" x14ac:dyDescent="0.35">
      <c r="A659" s="16" t="s">
        <v>1511</v>
      </c>
      <c r="B659">
        <v>908674660</v>
      </c>
      <c r="C659">
        <v>31</v>
      </c>
      <c r="D659" s="1">
        <v>33383.25</v>
      </c>
      <c r="E659" s="16" t="s">
        <v>741</v>
      </c>
      <c r="F659" s="16" t="s">
        <v>276</v>
      </c>
      <c r="G659" s="16" t="s">
        <v>1333</v>
      </c>
      <c r="H659">
        <v>148572.30350000001</v>
      </c>
      <c r="I659">
        <v>34192.7039</v>
      </c>
      <c r="J659" s="16" t="s">
        <v>1512</v>
      </c>
      <c r="K659" s="16" t="s">
        <v>6127</v>
      </c>
      <c r="L659">
        <v>4875234</v>
      </c>
      <c r="M659">
        <v>0</v>
      </c>
      <c r="N659" s="16" t="s">
        <v>6187</v>
      </c>
      <c r="O659" s="16" t="s">
        <v>6188</v>
      </c>
      <c r="P659" s="1">
        <v>44537</v>
      </c>
      <c r="Q659">
        <v>114379.59960000002</v>
      </c>
      <c r="R659">
        <v>114379.59960000002</v>
      </c>
      <c r="S659" s="16" t="s">
        <v>6228</v>
      </c>
      <c r="T659" s="16" t="s">
        <v>6237</v>
      </c>
      <c r="U659">
        <v>2021</v>
      </c>
    </row>
    <row r="660" spans="1:21" x14ac:dyDescent="0.35">
      <c r="A660" s="16" t="s">
        <v>1513</v>
      </c>
      <c r="B660">
        <v>31819356</v>
      </c>
      <c r="C660">
        <v>18</v>
      </c>
      <c r="D660" s="1">
        <v>38131.5</v>
      </c>
      <c r="E660" s="16" t="s">
        <v>741</v>
      </c>
      <c r="F660" s="16" t="s">
        <v>555</v>
      </c>
      <c r="G660" s="16" t="s">
        <v>1333</v>
      </c>
      <c r="H660">
        <v>930896.89060000004</v>
      </c>
      <c r="I660">
        <v>255735.9938</v>
      </c>
      <c r="J660" s="16" t="s">
        <v>1514</v>
      </c>
      <c r="K660" s="16" t="s">
        <v>6135</v>
      </c>
      <c r="L660">
        <v>1941180864</v>
      </c>
      <c r="M660">
        <v>3187466184</v>
      </c>
      <c r="N660" s="16" t="s">
        <v>6192</v>
      </c>
      <c r="O660" s="16" t="s">
        <v>6193</v>
      </c>
      <c r="P660" s="1">
        <v>44333</v>
      </c>
      <c r="Q660">
        <v>675160.89679999999</v>
      </c>
      <c r="R660">
        <v>675160.89679999999</v>
      </c>
      <c r="S660" s="16" t="s">
        <v>6221</v>
      </c>
      <c r="T660" s="16" t="s">
        <v>6242</v>
      </c>
      <c r="U660">
        <v>2021</v>
      </c>
    </row>
    <row r="661" spans="1:21" x14ac:dyDescent="0.35">
      <c r="A661" s="16" t="s">
        <v>1515</v>
      </c>
      <c r="B661">
        <v>867117525</v>
      </c>
      <c r="C661">
        <v>62</v>
      </c>
      <c r="D661" s="1">
        <v>22060.5</v>
      </c>
      <c r="E661" s="16" t="s">
        <v>741</v>
      </c>
      <c r="F661" s="16" t="s">
        <v>253</v>
      </c>
      <c r="G661" s="16" t="s">
        <v>1333</v>
      </c>
      <c r="H661">
        <v>442236.12849999999</v>
      </c>
      <c r="I661">
        <v>200257.8695</v>
      </c>
      <c r="J661" s="16" t="s">
        <v>1516</v>
      </c>
      <c r="K661" s="16" t="s">
        <v>6131</v>
      </c>
      <c r="L661">
        <v>339789897</v>
      </c>
      <c r="M661">
        <v>0</v>
      </c>
      <c r="N661" s="16" t="s">
        <v>6198</v>
      </c>
      <c r="O661" s="16" t="s">
        <v>6201</v>
      </c>
      <c r="P661" s="1">
        <v>44438</v>
      </c>
      <c r="Q661">
        <v>241978.25899999999</v>
      </c>
      <c r="R661">
        <v>241978.25899999999</v>
      </c>
      <c r="S661" s="16" t="s">
        <v>6224</v>
      </c>
      <c r="T661" s="16" t="s">
        <v>6240</v>
      </c>
      <c r="U661">
        <v>2021</v>
      </c>
    </row>
    <row r="662" spans="1:21" x14ac:dyDescent="0.35">
      <c r="A662" s="16" t="s">
        <v>1517</v>
      </c>
      <c r="B662">
        <v>101979748</v>
      </c>
      <c r="C662">
        <v>23</v>
      </c>
      <c r="D662" s="1">
        <v>36305.25</v>
      </c>
      <c r="E662" s="16" t="s">
        <v>741</v>
      </c>
      <c r="F662" s="16" t="s">
        <v>393</v>
      </c>
      <c r="G662" s="16" t="s">
        <v>1333</v>
      </c>
      <c r="H662">
        <v>1211126.4235</v>
      </c>
      <c r="I662">
        <v>454672.41509999998</v>
      </c>
      <c r="J662" s="16" t="s">
        <v>1518</v>
      </c>
      <c r="K662" s="16" t="s">
        <v>6129</v>
      </c>
      <c r="L662">
        <v>352957968</v>
      </c>
      <c r="M662">
        <v>882153624</v>
      </c>
      <c r="N662" s="16" t="s">
        <v>6192</v>
      </c>
      <c r="O662" s="16" t="s">
        <v>6197</v>
      </c>
      <c r="P662" s="1">
        <v>44441</v>
      </c>
      <c r="Q662">
        <v>756454.00840000005</v>
      </c>
      <c r="R662">
        <v>756454.00840000005</v>
      </c>
      <c r="S662" s="16" t="s">
        <v>6225</v>
      </c>
      <c r="T662" s="16" t="s">
        <v>6236</v>
      </c>
      <c r="U662">
        <v>2021</v>
      </c>
    </row>
    <row r="663" spans="1:21" x14ac:dyDescent="0.35">
      <c r="A663" s="16" t="s">
        <v>1519</v>
      </c>
      <c r="B663">
        <v>530188381</v>
      </c>
      <c r="C663">
        <v>54</v>
      </c>
      <c r="D663" s="1">
        <v>24982.5</v>
      </c>
      <c r="E663" s="16" t="s">
        <v>741</v>
      </c>
      <c r="F663" s="16" t="s">
        <v>601</v>
      </c>
      <c r="G663" s="16" t="s">
        <v>1333</v>
      </c>
      <c r="H663">
        <v>105557.72560000001</v>
      </c>
      <c r="I663">
        <v>20792.880300000001</v>
      </c>
      <c r="J663" s="16" t="s">
        <v>1520</v>
      </c>
      <c r="K663" s="16" t="s">
        <v>6129</v>
      </c>
      <c r="L663">
        <v>5956384</v>
      </c>
      <c r="M663">
        <v>0</v>
      </c>
      <c r="N663" s="16" t="s">
        <v>6187</v>
      </c>
      <c r="O663" s="16" t="s">
        <v>6190</v>
      </c>
      <c r="P663" s="1">
        <v>44211</v>
      </c>
      <c r="Q663">
        <v>84764.845300000001</v>
      </c>
      <c r="R663">
        <v>84764.845300000001</v>
      </c>
      <c r="S663" s="16" t="s">
        <v>6217</v>
      </c>
      <c r="T663" s="16" t="s">
        <v>6239</v>
      </c>
      <c r="U663">
        <v>2021</v>
      </c>
    </row>
    <row r="664" spans="1:21" x14ac:dyDescent="0.35">
      <c r="A664" s="16" t="s">
        <v>1521</v>
      </c>
      <c r="B664">
        <v>573737289</v>
      </c>
      <c r="C664">
        <v>37</v>
      </c>
      <c r="D664" s="1">
        <v>31191.75</v>
      </c>
      <c r="E664" s="16" t="s">
        <v>741</v>
      </c>
      <c r="F664" s="16" t="s">
        <v>864</v>
      </c>
      <c r="G664" s="16" t="s">
        <v>1333</v>
      </c>
      <c r="H664">
        <v>133076.74299999999</v>
      </c>
      <c r="I664">
        <v>90148.761400000003</v>
      </c>
      <c r="J664" s="16" t="s">
        <v>1522</v>
      </c>
      <c r="K664" s="16" t="s">
        <v>6140</v>
      </c>
      <c r="L664">
        <v>668886348</v>
      </c>
      <c r="M664">
        <v>0</v>
      </c>
      <c r="N664" s="16" t="s">
        <v>6187</v>
      </c>
      <c r="O664" s="16" t="s">
        <v>6188</v>
      </c>
      <c r="P664" s="1">
        <v>44338</v>
      </c>
      <c r="Q664">
        <v>42927.981599999985</v>
      </c>
      <c r="R664">
        <v>42927.981599999985</v>
      </c>
      <c r="S664" s="16" t="s">
        <v>6221</v>
      </c>
      <c r="T664" s="16" t="s">
        <v>6237</v>
      </c>
      <c r="U664">
        <v>2021</v>
      </c>
    </row>
    <row r="665" spans="1:21" x14ac:dyDescent="0.35">
      <c r="A665" s="16" t="s">
        <v>1523</v>
      </c>
      <c r="B665">
        <v>219463777</v>
      </c>
      <c r="C665">
        <v>35</v>
      </c>
      <c r="D665" s="1">
        <v>31922.25</v>
      </c>
      <c r="E665" s="16" t="s">
        <v>741</v>
      </c>
      <c r="F665" s="16" t="s">
        <v>279</v>
      </c>
      <c r="G665" s="16" t="s">
        <v>1333</v>
      </c>
      <c r="H665">
        <v>319805.84740000003</v>
      </c>
      <c r="I665">
        <v>79346.423800000004</v>
      </c>
      <c r="J665" s="16" t="s">
        <v>1524</v>
      </c>
      <c r="K665" s="16" t="s">
        <v>6131</v>
      </c>
      <c r="L665">
        <v>1545993372</v>
      </c>
      <c r="M665">
        <v>0</v>
      </c>
      <c r="N665" s="16" t="s">
        <v>6189</v>
      </c>
      <c r="O665" s="16" t="s">
        <v>6190</v>
      </c>
      <c r="P665" s="1">
        <v>44476</v>
      </c>
      <c r="Q665">
        <v>240459.42360000004</v>
      </c>
      <c r="R665">
        <v>240459.42360000004</v>
      </c>
      <c r="S665" s="16" t="s">
        <v>6226</v>
      </c>
      <c r="T665" s="16" t="s">
        <v>6237</v>
      </c>
      <c r="U665">
        <v>2021</v>
      </c>
    </row>
    <row r="666" spans="1:21" x14ac:dyDescent="0.35">
      <c r="A666" s="16" t="s">
        <v>1525</v>
      </c>
      <c r="B666">
        <v>315015315</v>
      </c>
      <c r="C666">
        <v>39</v>
      </c>
      <c r="D666" s="1">
        <v>30461.25</v>
      </c>
      <c r="E666" s="16" t="s">
        <v>741</v>
      </c>
      <c r="F666" s="16" t="s">
        <v>641</v>
      </c>
      <c r="G666" s="16" t="s">
        <v>1333</v>
      </c>
      <c r="H666">
        <v>137423.97440000001</v>
      </c>
      <c r="I666">
        <v>75153.736000000004</v>
      </c>
      <c r="J666" s="16" t="s">
        <v>1526</v>
      </c>
      <c r="K666" s="16" t="s">
        <v>6135</v>
      </c>
      <c r="L666">
        <v>2844514374</v>
      </c>
      <c r="M666">
        <v>0</v>
      </c>
      <c r="N666" s="16" t="s">
        <v>6187</v>
      </c>
      <c r="O666" s="16" t="s">
        <v>6188</v>
      </c>
      <c r="P666" s="1">
        <v>44528</v>
      </c>
      <c r="Q666">
        <v>62270.238400000002</v>
      </c>
      <c r="R666">
        <v>62270.238400000002</v>
      </c>
      <c r="S666" s="16" t="s">
        <v>6227</v>
      </c>
      <c r="T666" s="16" t="s">
        <v>6237</v>
      </c>
      <c r="U666">
        <v>2021</v>
      </c>
    </row>
    <row r="667" spans="1:21" x14ac:dyDescent="0.35">
      <c r="A667" s="16" t="s">
        <v>1527</v>
      </c>
      <c r="B667">
        <v>119671646</v>
      </c>
      <c r="C667">
        <v>25</v>
      </c>
      <c r="D667" s="1">
        <v>35574.75</v>
      </c>
      <c r="E667" s="16" t="s">
        <v>741</v>
      </c>
      <c r="F667" s="16" t="s">
        <v>130</v>
      </c>
      <c r="G667" s="16" t="s">
        <v>1333</v>
      </c>
      <c r="H667">
        <v>177146.4369</v>
      </c>
      <c r="I667">
        <v>70553.149900000004</v>
      </c>
      <c r="J667" s="16" t="s">
        <v>1528</v>
      </c>
      <c r="K667" s="16" t="s">
        <v>6131</v>
      </c>
      <c r="L667">
        <v>2480044392</v>
      </c>
      <c r="M667">
        <v>1895794646</v>
      </c>
      <c r="N667" s="16" t="s">
        <v>6192</v>
      </c>
      <c r="O667" s="16" t="s">
        <v>6197</v>
      </c>
      <c r="P667" s="1">
        <v>44438</v>
      </c>
      <c r="Q667">
        <v>106593.287</v>
      </c>
      <c r="R667">
        <v>106593.287</v>
      </c>
      <c r="S667" s="16" t="s">
        <v>6224</v>
      </c>
      <c r="T667" s="16" t="s">
        <v>6236</v>
      </c>
      <c r="U667">
        <v>2021</v>
      </c>
    </row>
    <row r="668" spans="1:21" x14ac:dyDescent="0.35">
      <c r="A668" s="16" t="s">
        <v>1529</v>
      </c>
      <c r="B668">
        <v>108929038</v>
      </c>
      <c r="C668">
        <v>69</v>
      </c>
      <c r="D668" s="1">
        <v>19503.75</v>
      </c>
      <c r="E668" s="16" t="s">
        <v>741</v>
      </c>
      <c r="F668" s="16" t="s">
        <v>66</v>
      </c>
      <c r="G668" s="16" t="s">
        <v>1333</v>
      </c>
      <c r="H668">
        <v>893388.78540000005</v>
      </c>
      <c r="I668">
        <v>472970.53340000001</v>
      </c>
      <c r="J668" s="16" t="s">
        <v>1530</v>
      </c>
      <c r="K668" s="16" t="s">
        <v>6135</v>
      </c>
      <c r="L668">
        <v>2260484808</v>
      </c>
      <c r="M668">
        <v>0</v>
      </c>
      <c r="N668" s="16" t="s">
        <v>6195</v>
      </c>
      <c r="O668" s="16" t="s">
        <v>6191</v>
      </c>
      <c r="P668" s="1">
        <v>44508</v>
      </c>
      <c r="Q668">
        <v>420418.25200000004</v>
      </c>
      <c r="R668">
        <v>420418.25200000004</v>
      </c>
      <c r="S668" s="16" t="s">
        <v>6227</v>
      </c>
      <c r="T668" s="16" t="s">
        <v>6240</v>
      </c>
      <c r="U668">
        <v>2021</v>
      </c>
    </row>
    <row r="669" spans="1:21" x14ac:dyDescent="0.35">
      <c r="A669" s="16" t="s">
        <v>1531</v>
      </c>
      <c r="B669">
        <v>398490470</v>
      </c>
      <c r="C669">
        <v>76</v>
      </c>
      <c r="D669" s="1">
        <v>16947</v>
      </c>
      <c r="E669" s="16" t="s">
        <v>741</v>
      </c>
      <c r="F669" s="16" t="s">
        <v>36</v>
      </c>
      <c r="G669" s="16" t="s">
        <v>1333</v>
      </c>
      <c r="H669">
        <v>565070.60250000004</v>
      </c>
      <c r="I669">
        <v>532673.22129999998</v>
      </c>
      <c r="J669" s="16" t="s">
        <v>1532</v>
      </c>
      <c r="K669" s="16" t="s">
        <v>6133</v>
      </c>
      <c r="L669">
        <v>3841619712</v>
      </c>
      <c r="M669">
        <v>0</v>
      </c>
      <c r="N669" s="16" t="s">
        <v>6189</v>
      </c>
      <c r="O669" s="16" t="s">
        <v>6190</v>
      </c>
      <c r="P669" s="1">
        <v>44389</v>
      </c>
      <c r="Q669">
        <v>32397.381200000062</v>
      </c>
      <c r="R669">
        <v>32397.381200000062</v>
      </c>
      <c r="S669" s="16" t="s">
        <v>6223</v>
      </c>
      <c r="T669" s="16" t="s">
        <v>6241</v>
      </c>
      <c r="U669">
        <v>2021</v>
      </c>
    </row>
    <row r="670" spans="1:21" x14ac:dyDescent="0.35">
      <c r="A670" s="16" t="s">
        <v>1533</v>
      </c>
      <c r="B670">
        <v>325519065</v>
      </c>
      <c r="C670">
        <v>60</v>
      </c>
      <c r="D670" s="1">
        <v>22791</v>
      </c>
      <c r="E670" s="16" t="s">
        <v>741</v>
      </c>
      <c r="F670" s="16" t="s">
        <v>1093</v>
      </c>
      <c r="G670" s="16" t="s">
        <v>1333</v>
      </c>
      <c r="H670">
        <v>201446.595</v>
      </c>
      <c r="I670">
        <v>66016.926999999996</v>
      </c>
      <c r="J670" s="16" t="s">
        <v>1534</v>
      </c>
      <c r="K670" s="16" t="s">
        <v>6127</v>
      </c>
      <c r="L670">
        <v>2810977338</v>
      </c>
      <c r="M670">
        <v>0</v>
      </c>
      <c r="N670" s="16" t="s">
        <v>6198</v>
      </c>
      <c r="O670" s="16" t="s">
        <v>6190</v>
      </c>
      <c r="P670" s="1">
        <v>44620</v>
      </c>
      <c r="Q670">
        <v>135429.66800000001</v>
      </c>
      <c r="R670">
        <v>135429.66800000001</v>
      </c>
      <c r="S670" s="16" t="s">
        <v>6218</v>
      </c>
      <c r="T670" s="16" t="s">
        <v>6240</v>
      </c>
      <c r="U670">
        <v>2022</v>
      </c>
    </row>
    <row r="671" spans="1:21" x14ac:dyDescent="0.35">
      <c r="A671" s="16" t="s">
        <v>1535</v>
      </c>
      <c r="B671">
        <v>552263215</v>
      </c>
      <c r="C671">
        <v>66</v>
      </c>
      <c r="D671" s="1">
        <v>20599.5</v>
      </c>
      <c r="E671" s="16" t="s">
        <v>741</v>
      </c>
      <c r="F671" s="16" t="s">
        <v>810</v>
      </c>
      <c r="G671" s="16" t="s">
        <v>1333</v>
      </c>
      <c r="H671">
        <v>359098.53840000002</v>
      </c>
      <c r="I671">
        <v>60533.753599999996</v>
      </c>
      <c r="J671" s="16" t="s">
        <v>1536</v>
      </c>
      <c r="K671" s="16" t="s">
        <v>6135</v>
      </c>
      <c r="L671">
        <v>840453125</v>
      </c>
      <c r="M671">
        <v>0</v>
      </c>
      <c r="N671" s="16" t="s">
        <v>6196</v>
      </c>
      <c r="O671" s="16" t="s">
        <v>6200</v>
      </c>
      <c r="P671" s="1">
        <v>44652</v>
      </c>
      <c r="Q671">
        <v>298564.78480000002</v>
      </c>
      <c r="R671">
        <v>298564.78480000002</v>
      </c>
      <c r="S671" s="16" t="s">
        <v>6220</v>
      </c>
      <c r="T671" s="16" t="s">
        <v>6240</v>
      </c>
      <c r="U671">
        <v>2022</v>
      </c>
    </row>
    <row r="672" spans="1:21" x14ac:dyDescent="0.35">
      <c r="A672" s="16" t="s">
        <v>1537</v>
      </c>
      <c r="B672">
        <v>892482644</v>
      </c>
      <c r="C672">
        <v>37</v>
      </c>
      <c r="D672" s="1">
        <v>31191.75</v>
      </c>
      <c r="E672" s="16" t="s">
        <v>741</v>
      </c>
      <c r="F672" s="16" t="s">
        <v>1250</v>
      </c>
      <c r="G672" s="16" t="s">
        <v>1333</v>
      </c>
      <c r="H672">
        <v>2258828.4032999999</v>
      </c>
      <c r="I672">
        <v>234406.7211</v>
      </c>
      <c r="J672" s="16" t="s">
        <v>1538</v>
      </c>
      <c r="K672" s="16" t="s">
        <v>6135</v>
      </c>
      <c r="L672">
        <v>30942074</v>
      </c>
      <c r="M672">
        <v>0</v>
      </c>
      <c r="N672" s="16" t="s">
        <v>6187</v>
      </c>
      <c r="O672" s="16" t="s">
        <v>6188</v>
      </c>
      <c r="P672" s="1">
        <v>44274</v>
      </c>
      <c r="Q672">
        <v>2024421.6821999999</v>
      </c>
      <c r="R672">
        <v>2024421.6821999999</v>
      </c>
      <c r="S672" s="16" t="s">
        <v>6219</v>
      </c>
      <c r="T672" s="16" t="s">
        <v>6237</v>
      </c>
      <c r="U672">
        <v>2021</v>
      </c>
    </row>
    <row r="673" spans="1:21" x14ac:dyDescent="0.35">
      <c r="A673" s="16" t="s">
        <v>1539</v>
      </c>
      <c r="B673">
        <v>600474664</v>
      </c>
      <c r="C673">
        <v>20</v>
      </c>
      <c r="D673" s="1">
        <v>37401</v>
      </c>
      <c r="E673" s="16" t="s">
        <v>741</v>
      </c>
      <c r="F673" s="16" t="s">
        <v>533</v>
      </c>
      <c r="G673" s="16" t="s">
        <v>1333</v>
      </c>
      <c r="H673">
        <v>234545.7169</v>
      </c>
      <c r="I673">
        <v>61257.822500000002</v>
      </c>
      <c r="J673" s="16" t="s">
        <v>1540</v>
      </c>
      <c r="K673" s="16" t="s">
        <v>6135</v>
      </c>
      <c r="L673">
        <v>2910345069</v>
      </c>
      <c r="M673">
        <v>0</v>
      </c>
      <c r="N673" s="16" t="s">
        <v>6187</v>
      </c>
      <c r="O673" s="16" t="s">
        <v>6188</v>
      </c>
      <c r="P673" s="1">
        <v>44198</v>
      </c>
      <c r="Q673">
        <v>173287.89439999999</v>
      </c>
      <c r="R673">
        <v>173287.89439999999</v>
      </c>
      <c r="S673" s="16" t="s">
        <v>6217</v>
      </c>
      <c r="T673" s="16" t="s">
        <v>6236</v>
      </c>
      <c r="U673">
        <v>2021</v>
      </c>
    </row>
    <row r="674" spans="1:21" x14ac:dyDescent="0.35">
      <c r="A674" s="16" t="s">
        <v>1541</v>
      </c>
      <c r="B674">
        <v>291593618</v>
      </c>
      <c r="C674">
        <v>39</v>
      </c>
      <c r="D674" s="1">
        <v>30461.25</v>
      </c>
      <c r="E674" s="16" t="s">
        <v>741</v>
      </c>
      <c r="F674" s="16" t="s">
        <v>1169</v>
      </c>
      <c r="G674" s="16" t="s">
        <v>1333</v>
      </c>
      <c r="H674">
        <v>87689.129100000006</v>
      </c>
      <c r="I674">
        <v>13198.503500000001</v>
      </c>
      <c r="J674" s="16" t="s">
        <v>1542</v>
      </c>
      <c r="K674" s="16" t="s">
        <v>6135</v>
      </c>
      <c r="L674">
        <v>2387554125</v>
      </c>
      <c r="M674">
        <v>0</v>
      </c>
      <c r="N674" s="16" t="s">
        <v>6196</v>
      </c>
      <c r="O674" s="16" t="s">
        <v>6188</v>
      </c>
      <c r="P674" s="1">
        <v>44198</v>
      </c>
      <c r="Q674">
        <v>74490.625599999999</v>
      </c>
      <c r="R674">
        <v>74490.625599999999</v>
      </c>
      <c r="S674" s="16" t="s">
        <v>6217</v>
      </c>
      <c r="T674" s="16" t="s">
        <v>6237</v>
      </c>
      <c r="U674">
        <v>2021</v>
      </c>
    </row>
    <row r="675" spans="1:21" x14ac:dyDescent="0.35">
      <c r="A675" s="16" t="s">
        <v>1543</v>
      </c>
      <c r="B675">
        <v>992396243</v>
      </c>
      <c r="C675">
        <v>29</v>
      </c>
      <c r="D675" s="1">
        <v>34113.75</v>
      </c>
      <c r="E675" s="16" t="s">
        <v>741</v>
      </c>
      <c r="F675" s="16" t="s">
        <v>1544</v>
      </c>
      <c r="G675" s="16" t="s">
        <v>1333</v>
      </c>
      <c r="H675">
        <v>434681.4241</v>
      </c>
      <c r="I675">
        <v>135325.34899999999</v>
      </c>
      <c r="J675" s="16" t="s">
        <v>1545</v>
      </c>
      <c r="K675" s="16" t="s">
        <v>6135</v>
      </c>
      <c r="L675">
        <v>600798848</v>
      </c>
      <c r="M675">
        <v>0</v>
      </c>
      <c r="N675" s="16" t="s">
        <v>6187</v>
      </c>
      <c r="O675" s="16" t="s">
        <v>6188</v>
      </c>
      <c r="P675" s="1">
        <v>44209</v>
      </c>
      <c r="Q675">
        <v>299356.07510000002</v>
      </c>
      <c r="R675">
        <v>299356.07510000002</v>
      </c>
      <c r="S675" s="16" t="s">
        <v>6217</v>
      </c>
      <c r="T675" s="16" t="s">
        <v>6236</v>
      </c>
      <c r="U675">
        <v>2021</v>
      </c>
    </row>
    <row r="676" spans="1:21" x14ac:dyDescent="0.35">
      <c r="A676" s="16" t="s">
        <v>1546</v>
      </c>
      <c r="B676">
        <v>396766385</v>
      </c>
      <c r="C676">
        <v>81</v>
      </c>
      <c r="D676" s="1">
        <v>15120.75</v>
      </c>
      <c r="E676" s="16" t="s">
        <v>741</v>
      </c>
      <c r="F676" s="16" t="s">
        <v>112</v>
      </c>
      <c r="G676" s="16" t="s">
        <v>1333</v>
      </c>
      <c r="H676">
        <v>76925.991999999998</v>
      </c>
      <c r="I676">
        <v>21923.9077</v>
      </c>
      <c r="J676" s="16" t="s">
        <v>1547</v>
      </c>
      <c r="K676" s="16" t="s">
        <v>6129</v>
      </c>
      <c r="L676">
        <v>672064848</v>
      </c>
      <c r="M676">
        <v>0</v>
      </c>
      <c r="N676" s="16" t="s">
        <v>6189</v>
      </c>
      <c r="O676" s="16" t="s">
        <v>6190</v>
      </c>
      <c r="P676" s="1">
        <v>44210</v>
      </c>
      <c r="Q676">
        <v>55002.084300000002</v>
      </c>
      <c r="R676">
        <v>55002.084300000002</v>
      </c>
      <c r="S676" s="16" t="s">
        <v>6217</v>
      </c>
      <c r="T676" s="16" t="s">
        <v>6241</v>
      </c>
      <c r="U676">
        <v>2021</v>
      </c>
    </row>
    <row r="677" spans="1:21" x14ac:dyDescent="0.35">
      <c r="A677" s="16" t="s">
        <v>1548</v>
      </c>
      <c r="B677">
        <v>876221030</v>
      </c>
      <c r="C677">
        <v>46</v>
      </c>
      <c r="D677" s="1">
        <v>27904.5</v>
      </c>
      <c r="E677" s="16" t="s">
        <v>741</v>
      </c>
      <c r="F677" s="16" t="s">
        <v>16</v>
      </c>
      <c r="G677" s="16" t="s">
        <v>1333</v>
      </c>
      <c r="H677">
        <v>490931.67660000001</v>
      </c>
      <c r="I677">
        <v>133457.15479999999</v>
      </c>
      <c r="J677" s="16" t="s">
        <v>1549</v>
      </c>
      <c r="K677" s="16" t="s">
        <v>6135</v>
      </c>
      <c r="L677">
        <v>66498894</v>
      </c>
      <c r="M677">
        <v>0</v>
      </c>
      <c r="N677" s="16" t="s">
        <v>6198</v>
      </c>
      <c r="O677" s="16" t="s">
        <v>6190</v>
      </c>
      <c r="P677" s="1">
        <v>44555</v>
      </c>
      <c r="Q677">
        <v>357474.52179999999</v>
      </c>
      <c r="R677">
        <v>357474.52179999999</v>
      </c>
      <c r="S677" s="16" t="s">
        <v>6228</v>
      </c>
      <c r="T677" s="16" t="s">
        <v>6238</v>
      </c>
      <c r="U677">
        <v>2021</v>
      </c>
    </row>
    <row r="678" spans="1:21" x14ac:dyDescent="0.35">
      <c r="A678" s="16" t="s">
        <v>1550</v>
      </c>
      <c r="B678">
        <v>919496575</v>
      </c>
      <c r="C678">
        <v>64</v>
      </c>
      <c r="D678" s="1">
        <v>21330</v>
      </c>
      <c r="E678" s="16" t="s">
        <v>741</v>
      </c>
      <c r="F678" s="16" t="s">
        <v>588</v>
      </c>
      <c r="G678" s="16" t="s">
        <v>1333</v>
      </c>
      <c r="H678">
        <v>0</v>
      </c>
      <c r="I678">
        <v>0</v>
      </c>
      <c r="J678" s="16" t="s">
        <v>1551</v>
      </c>
      <c r="K678" s="16" t="s">
        <v>6131</v>
      </c>
      <c r="L678">
        <v>3624029448</v>
      </c>
      <c r="M678">
        <v>2660428992</v>
      </c>
      <c r="N678" s="16" t="s">
        <v>6192</v>
      </c>
      <c r="O678" s="16" t="s">
        <v>6193</v>
      </c>
      <c r="P678" s="1">
        <v>44418</v>
      </c>
      <c r="Q678">
        <v>0</v>
      </c>
      <c r="R678">
        <v>0</v>
      </c>
      <c r="S678" s="16" t="s">
        <v>6224</v>
      </c>
      <c r="T678" s="16" t="s">
        <v>6240</v>
      </c>
      <c r="U678">
        <v>2021</v>
      </c>
    </row>
    <row r="679" spans="1:21" x14ac:dyDescent="0.35">
      <c r="A679" s="16" t="s">
        <v>1552</v>
      </c>
      <c r="B679">
        <v>133921993</v>
      </c>
      <c r="C679">
        <v>32</v>
      </c>
      <c r="D679" s="1">
        <v>33018</v>
      </c>
      <c r="E679" s="16" t="s">
        <v>741</v>
      </c>
      <c r="F679" s="16" t="s">
        <v>668</v>
      </c>
      <c r="G679" s="16" t="s">
        <v>1333</v>
      </c>
      <c r="H679">
        <v>287770.64980000001</v>
      </c>
      <c r="I679">
        <v>53066.858800000002</v>
      </c>
      <c r="J679" s="16" t="s">
        <v>1553</v>
      </c>
      <c r="K679" s="16" t="s">
        <v>6131</v>
      </c>
      <c r="L679">
        <v>1595849204</v>
      </c>
      <c r="M679">
        <v>0</v>
      </c>
      <c r="N679" s="16" t="s">
        <v>6196</v>
      </c>
      <c r="O679" s="16" t="s">
        <v>6188</v>
      </c>
      <c r="P679" s="1">
        <v>44633</v>
      </c>
      <c r="Q679">
        <v>234703.79100000003</v>
      </c>
      <c r="R679">
        <v>234703.79100000003</v>
      </c>
      <c r="S679" s="16" t="s">
        <v>6219</v>
      </c>
      <c r="T679" s="16" t="s">
        <v>6237</v>
      </c>
      <c r="U679">
        <v>2022</v>
      </c>
    </row>
    <row r="680" spans="1:21" x14ac:dyDescent="0.35">
      <c r="A680" s="16" t="s">
        <v>1554</v>
      </c>
      <c r="B680">
        <v>638990797</v>
      </c>
      <c r="C680">
        <v>61</v>
      </c>
      <c r="D680" s="1">
        <v>22425.75</v>
      </c>
      <c r="E680" s="16" t="s">
        <v>741</v>
      </c>
      <c r="F680" s="16" t="s">
        <v>48</v>
      </c>
      <c r="G680" s="16" t="s">
        <v>1333</v>
      </c>
      <c r="H680">
        <v>99957.673299999995</v>
      </c>
      <c r="I680">
        <v>37062.957499999997</v>
      </c>
      <c r="J680" s="16" t="s">
        <v>1555</v>
      </c>
      <c r="K680" s="16" t="s">
        <v>6135</v>
      </c>
      <c r="L680">
        <v>3490199232</v>
      </c>
      <c r="M680">
        <v>3210413024</v>
      </c>
      <c r="N680" s="16" t="s">
        <v>6192</v>
      </c>
      <c r="O680" s="16" t="s">
        <v>6197</v>
      </c>
      <c r="P680" s="1">
        <v>44578</v>
      </c>
      <c r="Q680">
        <v>62894.715799999998</v>
      </c>
      <c r="R680">
        <v>62894.715799999998</v>
      </c>
      <c r="S680" s="16" t="s">
        <v>6217</v>
      </c>
      <c r="T680" s="16" t="s">
        <v>6240</v>
      </c>
      <c r="U680">
        <v>2022</v>
      </c>
    </row>
    <row r="681" spans="1:21" x14ac:dyDescent="0.35">
      <c r="A681" s="16" t="s">
        <v>1556</v>
      </c>
      <c r="B681">
        <v>380361195</v>
      </c>
      <c r="C681">
        <v>28</v>
      </c>
      <c r="D681" s="1">
        <v>34479</v>
      </c>
      <c r="E681" s="16" t="s">
        <v>741</v>
      </c>
      <c r="F681" s="16" t="s">
        <v>51</v>
      </c>
      <c r="G681" s="16" t="s">
        <v>1333</v>
      </c>
      <c r="H681">
        <v>1333557.6381999999</v>
      </c>
      <c r="I681">
        <v>240797.00330000001</v>
      </c>
      <c r="J681" s="16" t="s">
        <v>1557</v>
      </c>
      <c r="K681" s="16" t="s">
        <v>6127</v>
      </c>
      <c r="L681">
        <v>1173758952</v>
      </c>
      <c r="M681">
        <v>0</v>
      </c>
      <c r="N681" s="16" t="s">
        <v>6196</v>
      </c>
      <c r="O681" s="16" t="s">
        <v>6200</v>
      </c>
      <c r="P681" s="1">
        <v>44538</v>
      </c>
      <c r="Q681">
        <v>1092760.6348999999</v>
      </c>
      <c r="R681">
        <v>1092760.6348999999</v>
      </c>
      <c r="S681" s="16" t="s">
        <v>6228</v>
      </c>
      <c r="T681" s="16" t="s">
        <v>6236</v>
      </c>
      <c r="U681">
        <v>2021</v>
      </c>
    </row>
    <row r="682" spans="1:21" x14ac:dyDescent="0.35">
      <c r="A682" s="16" t="s">
        <v>1558</v>
      </c>
      <c r="B682">
        <v>959566153</v>
      </c>
      <c r="C682">
        <v>69</v>
      </c>
      <c r="D682" s="1">
        <v>19503.75</v>
      </c>
      <c r="E682" s="16" t="s">
        <v>741</v>
      </c>
      <c r="F682" s="16" t="s">
        <v>208</v>
      </c>
      <c r="G682" s="16" t="s">
        <v>1333</v>
      </c>
      <c r="H682">
        <v>950337.24450000003</v>
      </c>
      <c r="I682">
        <v>146365.32070000001</v>
      </c>
      <c r="J682" s="16" t="s">
        <v>1559</v>
      </c>
      <c r="K682" s="16" t="s">
        <v>6127</v>
      </c>
      <c r="L682">
        <v>1796213664</v>
      </c>
      <c r="M682">
        <v>0</v>
      </c>
      <c r="N682" s="16" t="s">
        <v>6198</v>
      </c>
      <c r="O682" s="16" t="s">
        <v>6191</v>
      </c>
      <c r="P682" s="1">
        <v>44594</v>
      </c>
      <c r="Q682">
        <v>803971.92379999999</v>
      </c>
      <c r="R682">
        <v>803971.92379999999</v>
      </c>
      <c r="S682" s="16" t="s">
        <v>6218</v>
      </c>
      <c r="T682" s="16" t="s">
        <v>6240</v>
      </c>
      <c r="U682">
        <v>2022</v>
      </c>
    </row>
    <row r="683" spans="1:21" x14ac:dyDescent="0.35">
      <c r="A683" s="16" t="s">
        <v>1560</v>
      </c>
      <c r="B683">
        <v>914636531</v>
      </c>
      <c r="C683">
        <v>50</v>
      </c>
      <c r="D683" s="1">
        <v>26443.5</v>
      </c>
      <c r="E683" s="16" t="s">
        <v>741</v>
      </c>
      <c r="F683" s="16" t="s">
        <v>60</v>
      </c>
      <c r="G683" s="16" t="s">
        <v>1333</v>
      </c>
      <c r="H683">
        <v>2211018.0532</v>
      </c>
      <c r="I683">
        <v>278424.49560000002</v>
      </c>
      <c r="J683" s="16" t="s">
        <v>1561</v>
      </c>
      <c r="K683" s="16" t="s">
        <v>6127</v>
      </c>
      <c r="L683">
        <v>362904256</v>
      </c>
      <c r="M683">
        <v>0</v>
      </c>
      <c r="N683" s="16" t="s">
        <v>6198</v>
      </c>
      <c r="O683" s="16" t="s">
        <v>6190</v>
      </c>
      <c r="P683" s="1">
        <v>44299</v>
      </c>
      <c r="Q683">
        <v>1932593.5575999999</v>
      </c>
      <c r="R683">
        <v>1932593.5575999999</v>
      </c>
      <c r="S683" s="16" t="s">
        <v>6220</v>
      </c>
      <c r="T683" s="16" t="s">
        <v>6239</v>
      </c>
      <c r="U683">
        <v>2021</v>
      </c>
    </row>
    <row r="684" spans="1:21" x14ac:dyDescent="0.35">
      <c r="A684" s="16" t="s">
        <v>1562</v>
      </c>
      <c r="B684">
        <v>983282046</v>
      </c>
      <c r="C684">
        <v>35</v>
      </c>
      <c r="D684" s="1">
        <v>31922.25</v>
      </c>
      <c r="E684" s="16" t="s">
        <v>741</v>
      </c>
      <c r="F684" s="16" t="s">
        <v>66</v>
      </c>
      <c r="G684" s="16" t="s">
        <v>1333</v>
      </c>
      <c r="H684">
        <v>2061726.7738000001</v>
      </c>
      <c r="I684">
        <v>320999.40460000001</v>
      </c>
      <c r="J684" s="16" t="s">
        <v>1563</v>
      </c>
      <c r="K684" s="16" t="s">
        <v>6127</v>
      </c>
      <c r="L684">
        <v>151820916</v>
      </c>
      <c r="M684">
        <v>0</v>
      </c>
      <c r="N684" s="16" t="s">
        <v>6198</v>
      </c>
      <c r="O684" s="16" t="s">
        <v>6201</v>
      </c>
      <c r="P684" s="1">
        <v>44436</v>
      </c>
      <c r="Q684">
        <v>1740727.3692000001</v>
      </c>
      <c r="R684">
        <v>1740727.3692000001</v>
      </c>
      <c r="S684" s="16" t="s">
        <v>6224</v>
      </c>
      <c r="T684" s="16" t="s">
        <v>6237</v>
      </c>
      <c r="U684">
        <v>2021</v>
      </c>
    </row>
    <row r="685" spans="1:21" x14ac:dyDescent="0.35">
      <c r="A685" s="16" t="s">
        <v>1564</v>
      </c>
      <c r="B685">
        <v>313931055</v>
      </c>
      <c r="C685">
        <v>69</v>
      </c>
      <c r="D685" s="1">
        <v>19503.75</v>
      </c>
      <c r="E685" s="16" t="s">
        <v>741</v>
      </c>
      <c r="F685" s="16" t="s">
        <v>1043</v>
      </c>
      <c r="G685" s="16" t="s">
        <v>1333</v>
      </c>
      <c r="H685">
        <v>1388245.0630999999</v>
      </c>
      <c r="I685">
        <v>437981.54100000003</v>
      </c>
      <c r="J685" s="16" t="s">
        <v>1565</v>
      </c>
      <c r="K685" s="16" t="s">
        <v>6135</v>
      </c>
      <c r="L685">
        <v>1271826864</v>
      </c>
      <c r="M685">
        <v>0</v>
      </c>
      <c r="N685" s="16" t="s">
        <v>6198</v>
      </c>
      <c r="O685" s="16" t="s">
        <v>6190</v>
      </c>
      <c r="P685" s="1">
        <v>44426</v>
      </c>
      <c r="Q685">
        <v>950263.52209999994</v>
      </c>
      <c r="R685">
        <v>950263.52209999994</v>
      </c>
      <c r="S685" s="16" t="s">
        <v>6224</v>
      </c>
      <c r="T685" s="16" t="s">
        <v>6240</v>
      </c>
      <c r="U685">
        <v>2021</v>
      </c>
    </row>
    <row r="686" spans="1:21" x14ac:dyDescent="0.35">
      <c r="A686" s="16" t="s">
        <v>1566</v>
      </c>
      <c r="B686">
        <v>611034975</v>
      </c>
      <c r="C686">
        <v>17</v>
      </c>
      <c r="D686" s="1">
        <v>38496.75</v>
      </c>
      <c r="E686" s="16" t="s">
        <v>741</v>
      </c>
      <c r="F686" s="16" t="s">
        <v>1567</v>
      </c>
      <c r="G686" s="16" t="s">
        <v>1333</v>
      </c>
      <c r="H686">
        <v>208376.05720000001</v>
      </c>
      <c r="I686">
        <v>82971.5573</v>
      </c>
      <c r="J686" s="16" t="s">
        <v>442</v>
      </c>
      <c r="K686" s="16" t="s">
        <v>6133</v>
      </c>
      <c r="L686">
        <v>2042122752</v>
      </c>
      <c r="M686">
        <v>0</v>
      </c>
      <c r="N686" s="16" t="s">
        <v>6196</v>
      </c>
      <c r="O686" s="16" t="s">
        <v>6200</v>
      </c>
      <c r="P686" s="1">
        <v>44221</v>
      </c>
      <c r="Q686">
        <v>125404.49990000001</v>
      </c>
      <c r="R686">
        <v>125404.49990000001</v>
      </c>
      <c r="S686" s="16" t="s">
        <v>6217</v>
      </c>
      <c r="T686" s="16" t="s">
        <v>6242</v>
      </c>
      <c r="U686">
        <v>2021</v>
      </c>
    </row>
    <row r="687" spans="1:21" x14ac:dyDescent="0.35">
      <c r="A687" s="16" t="s">
        <v>1568</v>
      </c>
      <c r="B687">
        <v>468624168</v>
      </c>
      <c r="C687">
        <v>50</v>
      </c>
      <c r="D687" s="1">
        <v>26443.5</v>
      </c>
      <c r="E687" s="16" t="s">
        <v>741</v>
      </c>
      <c r="F687" s="16" t="s">
        <v>16</v>
      </c>
      <c r="G687" s="16" t="s">
        <v>1333</v>
      </c>
      <c r="H687">
        <v>922185.41780000005</v>
      </c>
      <c r="I687">
        <v>328404.15960000001</v>
      </c>
      <c r="J687" s="16" t="s">
        <v>1569</v>
      </c>
      <c r="K687" s="16" t="s">
        <v>6131</v>
      </c>
      <c r="L687">
        <v>2917922436</v>
      </c>
      <c r="M687">
        <v>0</v>
      </c>
      <c r="N687" s="16" t="s">
        <v>6195</v>
      </c>
      <c r="O687" s="16" t="s">
        <v>6190</v>
      </c>
      <c r="P687" s="1">
        <v>44337</v>
      </c>
      <c r="Q687">
        <v>593781.25820000004</v>
      </c>
      <c r="R687">
        <v>605656.88336400001</v>
      </c>
      <c r="S687" s="16" t="s">
        <v>6221</v>
      </c>
      <c r="T687" s="16" t="s">
        <v>6239</v>
      </c>
      <c r="U687">
        <v>2021</v>
      </c>
    </row>
    <row r="688" spans="1:21" x14ac:dyDescent="0.35">
      <c r="A688" s="16" t="s">
        <v>1570</v>
      </c>
      <c r="B688">
        <v>638191269</v>
      </c>
      <c r="C688">
        <v>75</v>
      </c>
      <c r="D688" s="1">
        <v>17312.25</v>
      </c>
      <c r="E688" s="16" t="s">
        <v>741</v>
      </c>
      <c r="F688" s="16" t="s">
        <v>266</v>
      </c>
      <c r="G688" s="16" t="s">
        <v>1333</v>
      </c>
      <c r="H688">
        <v>407298.35889999999</v>
      </c>
      <c r="I688">
        <v>118826.49370000001</v>
      </c>
      <c r="J688" s="16" t="s">
        <v>1571</v>
      </c>
      <c r="K688" s="16" t="s">
        <v>6129</v>
      </c>
      <c r="L688">
        <v>3041308659</v>
      </c>
      <c r="M688">
        <v>0</v>
      </c>
      <c r="N688" s="16" t="s">
        <v>6187</v>
      </c>
      <c r="O688" s="16" t="s">
        <v>6188</v>
      </c>
      <c r="P688" s="1">
        <v>44448</v>
      </c>
      <c r="Q688">
        <v>288471.8652</v>
      </c>
      <c r="R688">
        <v>288471.8652</v>
      </c>
      <c r="S688" s="16" t="s">
        <v>6225</v>
      </c>
      <c r="T688" s="16" t="s">
        <v>6241</v>
      </c>
      <c r="U688">
        <v>2021</v>
      </c>
    </row>
    <row r="689" spans="1:21" x14ac:dyDescent="0.35">
      <c r="A689" s="16" t="s">
        <v>1572</v>
      </c>
      <c r="B689">
        <v>29580855</v>
      </c>
      <c r="C689">
        <v>71</v>
      </c>
      <c r="D689" s="1">
        <v>18773.25</v>
      </c>
      <c r="E689" s="16" t="s">
        <v>741</v>
      </c>
      <c r="F689" s="16" t="s">
        <v>1104</v>
      </c>
      <c r="G689" s="16" t="s">
        <v>1333</v>
      </c>
      <c r="H689">
        <v>1114277.6365</v>
      </c>
      <c r="I689">
        <v>453748.46710000001</v>
      </c>
      <c r="J689" s="16" t="s">
        <v>1573</v>
      </c>
      <c r="K689" s="16" t="s">
        <v>6131</v>
      </c>
      <c r="L689">
        <v>989275356</v>
      </c>
      <c r="M689">
        <v>0</v>
      </c>
      <c r="N689" s="16" t="s">
        <v>6198</v>
      </c>
      <c r="O689" s="16" t="s">
        <v>6191</v>
      </c>
      <c r="P689" s="1">
        <v>44492</v>
      </c>
      <c r="Q689">
        <v>660529.16940000001</v>
      </c>
      <c r="R689">
        <v>673739.75278800004</v>
      </c>
      <c r="S689" s="16" t="s">
        <v>6226</v>
      </c>
      <c r="T689" s="16" t="s">
        <v>6241</v>
      </c>
      <c r="U689">
        <v>2021</v>
      </c>
    </row>
    <row r="690" spans="1:21" x14ac:dyDescent="0.35">
      <c r="A690" s="16" t="s">
        <v>1574</v>
      </c>
      <c r="B690">
        <v>81969081</v>
      </c>
      <c r="C690">
        <v>85</v>
      </c>
      <c r="D690" s="1">
        <v>13659.75</v>
      </c>
      <c r="E690" s="16" t="s">
        <v>741</v>
      </c>
      <c r="F690" s="16" t="s">
        <v>660</v>
      </c>
      <c r="G690" s="16" t="s">
        <v>1333</v>
      </c>
      <c r="H690">
        <v>942512.26089999999</v>
      </c>
      <c r="I690">
        <v>372569.55249999999</v>
      </c>
      <c r="J690" s="16" t="s">
        <v>1575</v>
      </c>
      <c r="K690" s="16" t="s">
        <v>6133</v>
      </c>
      <c r="L690">
        <v>2348296353</v>
      </c>
      <c r="M690">
        <v>13612187214</v>
      </c>
      <c r="N690" s="16" t="s">
        <v>6192</v>
      </c>
      <c r="O690" s="16" t="s">
        <v>6193</v>
      </c>
      <c r="P690" s="1">
        <v>44416</v>
      </c>
      <c r="Q690">
        <v>569942.7084</v>
      </c>
      <c r="R690">
        <v>569942.7084</v>
      </c>
      <c r="S690" s="16" t="s">
        <v>6224</v>
      </c>
      <c r="T690" s="16" t="s">
        <v>6241</v>
      </c>
      <c r="U690">
        <v>2021</v>
      </c>
    </row>
    <row r="691" spans="1:21" x14ac:dyDescent="0.35">
      <c r="A691" s="16" t="s">
        <v>1576</v>
      </c>
      <c r="B691">
        <v>789469598</v>
      </c>
      <c r="C691">
        <v>54</v>
      </c>
      <c r="D691" s="1">
        <v>24982.5</v>
      </c>
      <c r="E691" s="16" t="s">
        <v>741</v>
      </c>
      <c r="F691" s="16" t="s">
        <v>75</v>
      </c>
      <c r="G691" s="16" t="s">
        <v>1333</v>
      </c>
      <c r="H691">
        <v>876651.00679999997</v>
      </c>
      <c r="I691">
        <v>232087.73449999999</v>
      </c>
      <c r="J691" s="16" t="s">
        <v>1577</v>
      </c>
      <c r="K691" s="16" t="s">
        <v>6133</v>
      </c>
      <c r="L691">
        <v>479814776</v>
      </c>
      <c r="M691">
        <v>0</v>
      </c>
      <c r="N691" s="16" t="s">
        <v>6189</v>
      </c>
      <c r="O691" s="16" t="s">
        <v>6194</v>
      </c>
      <c r="P691" s="1">
        <v>44461</v>
      </c>
      <c r="Q691">
        <v>644563.27229999995</v>
      </c>
      <c r="R691">
        <v>644563.27229999995</v>
      </c>
      <c r="S691" s="16" t="s">
        <v>6225</v>
      </c>
      <c r="T691" s="16" t="s">
        <v>6239</v>
      </c>
      <c r="U691">
        <v>2021</v>
      </c>
    </row>
    <row r="692" spans="1:21" x14ac:dyDescent="0.35">
      <c r="A692" s="16" t="s">
        <v>1578</v>
      </c>
      <c r="B692">
        <v>722771004</v>
      </c>
      <c r="C692">
        <v>33</v>
      </c>
      <c r="D692" s="1">
        <v>32652.75</v>
      </c>
      <c r="E692" s="16" t="s">
        <v>741</v>
      </c>
      <c r="F692" s="16" t="s">
        <v>825</v>
      </c>
      <c r="G692" s="16" t="s">
        <v>1333</v>
      </c>
      <c r="H692">
        <v>2704170.3546000002</v>
      </c>
      <c r="I692">
        <v>1452705.4694999999</v>
      </c>
      <c r="J692" s="16" t="s">
        <v>1579</v>
      </c>
      <c r="K692" s="16" t="s">
        <v>6127</v>
      </c>
      <c r="L692">
        <v>39325536</v>
      </c>
      <c r="M692">
        <v>0</v>
      </c>
      <c r="N692" s="16" t="s">
        <v>6196</v>
      </c>
      <c r="O692" s="16" t="s">
        <v>6188</v>
      </c>
      <c r="P692" s="1">
        <v>44426</v>
      </c>
      <c r="Q692">
        <v>1251464.8851000003</v>
      </c>
      <c r="R692">
        <v>1251464.8851000003</v>
      </c>
      <c r="S692" s="16" t="s">
        <v>6224</v>
      </c>
      <c r="T692" s="16" t="s">
        <v>6237</v>
      </c>
      <c r="U692">
        <v>2021</v>
      </c>
    </row>
    <row r="693" spans="1:21" x14ac:dyDescent="0.35">
      <c r="A693" s="16" t="s">
        <v>94</v>
      </c>
      <c r="B693">
        <v>727349705</v>
      </c>
      <c r="C693">
        <v>65</v>
      </c>
      <c r="D693" s="1">
        <v>20964.75</v>
      </c>
      <c r="E693" s="16" t="s">
        <v>741</v>
      </c>
      <c r="F693" s="16" t="s">
        <v>16</v>
      </c>
      <c r="G693" s="16" t="s">
        <v>1333</v>
      </c>
      <c r="H693">
        <v>108528.91009999999</v>
      </c>
      <c r="I693">
        <v>23522.213299999999</v>
      </c>
      <c r="J693" s="16" t="s">
        <v>1580</v>
      </c>
      <c r="K693" s="16" t="s">
        <v>6127</v>
      </c>
      <c r="L693">
        <v>2042516124</v>
      </c>
      <c r="M693">
        <v>0</v>
      </c>
      <c r="N693" s="16" t="s">
        <v>6198</v>
      </c>
      <c r="O693" s="16" t="s">
        <v>6201</v>
      </c>
      <c r="P693" s="1">
        <v>44372</v>
      </c>
      <c r="Q693">
        <v>85006.696799999991</v>
      </c>
      <c r="R693">
        <v>85006.696799999991</v>
      </c>
      <c r="S693" s="16" t="s">
        <v>6222</v>
      </c>
      <c r="T693" s="16" t="s">
        <v>6240</v>
      </c>
      <c r="U693">
        <v>2021</v>
      </c>
    </row>
    <row r="694" spans="1:21" x14ac:dyDescent="0.35">
      <c r="A694" s="16" t="s">
        <v>1581</v>
      </c>
      <c r="B694">
        <v>370740071</v>
      </c>
      <c r="C694">
        <v>57</v>
      </c>
      <c r="D694" s="1">
        <v>23886.75</v>
      </c>
      <c r="E694" s="16" t="s">
        <v>741</v>
      </c>
      <c r="F694" s="16" t="s">
        <v>574</v>
      </c>
      <c r="G694" s="16" t="s">
        <v>1333</v>
      </c>
      <c r="H694">
        <v>984045.53890000004</v>
      </c>
      <c r="I694">
        <v>383293.80330000003</v>
      </c>
      <c r="J694" s="16" t="s">
        <v>1582</v>
      </c>
      <c r="K694" s="16" t="s">
        <v>6140</v>
      </c>
      <c r="L694">
        <v>11367837</v>
      </c>
      <c r="M694">
        <v>0</v>
      </c>
      <c r="N694" s="16" t="s">
        <v>6189</v>
      </c>
      <c r="O694" s="16" t="s">
        <v>6190</v>
      </c>
      <c r="P694" s="1">
        <v>44408</v>
      </c>
      <c r="Q694">
        <v>600751.73560000001</v>
      </c>
      <c r="R694">
        <v>600751.73560000001</v>
      </c>
      <c r="S694" s="16" t="s">
        <v>6223</v>
      </c>
      <c r="T694" s="16" t="s">
        <v>6239</v>
      </c>
      <c r="U694">
        <v>2021</v>
      </c>
    </row>
    <row r="695" spans="1:21" x14ac:dyDescent="0.35">
      <c r="A695" s="16" t="s">
        <v>1583</v>
      </c>
      <c r="B695">
        <v>89352225</v>
      </c>
      <c r="C695">
        <v>33</v>
      </c>
      <c r="D695" s="1">
        <v>32652.75</v>
      </c>
      <c r="E695" s="16" t="s">
        <v>741</v>
      </c>
      <c r="F695" s="16" t="s">
        <v>713</v>
      </c>
      <c r="G695" s="16" t="s">
        <v>1333</v>
      </c>
      <c r="H695">
        <v>149507.52729999999</v>
      </c>
      <c r="I695">
        <v>53822.709799999997</v>
      </c>
      <c r="J695" s="16" t="s">
        <v>1584</v>
      </c>
      <c r="K695" s="16" t="s">
        <v>6129</v>
      </c>
      <c r="L695">
        <v>4323922155</v>
      </c>
      <c r="M695">
        <v>0</v>
      </c>
      <c r="N695" s="16" t="s">
        <v>6187</v>
      </c>
      <c r="O695" s="16" t="s">
        <v>6191</v>
      </c>
      <c r="P695" s="1">
        <v>44259</v>
      </c>
      <c r="Q695">
        <v>95684.81749999999</v>
      </c>
      <c r="R695">
        <v>95684.81749999999</v>
      </c>
      <c r="S695" s="16" t="s">
        <v>6219</v>
      </c>
      <c r="T695" s="16" t="s">
        <v>6237</v>
      </c>
      <c r="U695">
        <v>2021</v>
      </c>
    </row>
    <row r="696" spans="1:21" x14ac:dyDescent="0.35">
      <c r="A696" s="16" t="s">
        <v>1585</v>
      </c>
      <c r="B696">
        <v>943053239</v>
      </c>
      <c r="C696">
        <v>18</v>
      </c>
      <c r="D696" s="1">
        <v>38131.5</v>
      </c>
      <c r="E696" s="16" t="s">
        <v>741</v>
      </c>
      <c r="F696" s="16" t="s">
        <v>112</v>
      </c>
      <c r="G696" s="16" t="s">
        <v>1333</v>
      </c>
      <c r="H696">
        <v>793170.71620000002</v>
      </c>
      <c r="I696">
        <v>309872.50550000003</v>
      </c>
      <c r="J696" s="16" t="s">
        <v>1586</v>
      </c>
      <c r="K696" s="16" t="s">
        <v>6127</v>
      </c>
      <c r="L696">
        <v>1515593222</v>
      </c>
      <c r="M696">
        <v>0</v>
      </c>
      <c r="N696" s="16" t="s">
        <v>6187</v>
      </c>
      <c r="O696" s="16" t="s">
        <v>6188</v>
      </c>
      <c r="P696" s="1">
        <v>44200</v>
      </c>
      <c r="Q696">
        <v>483298.2107</v>
      </c>
      <c r="R696">
        <v>483298.2107</v>
      </c>
      <c r="S696" s="16" t="s">
        <v>6217</v>
      </c>
      <c r="T696" s="16" t="s">
        <v>6242</v>
      </c>
      <c r="U696">
        <v>2021</v>
      </c>
    </row>
    <row r="697" spans="1:21" x14ac:dyDescent="0.35">
      <c r="A697" s="16" t="s">
        <v>1587</v>
      </c>
      <c r="B697">
        <v>484515047</v>
      </c>
      <c r="C697">
        <v>22</v>
      </c>
      <c r="D697" s="1">
        <v>36670.5</v>
      </c>
      <c r="E697" s="16" t="s">
        <v>741</v>
      </c>
      <c r="F697" s="16" t="s">
        <v>864</v>
      </c>
      <c r="G697" s="16" t="s">
        <v>1333</v>
      </c>
      <c r="H697">
        <v>484219.57040000003</v>
      </c>
      <c r="I697">
        <v>134562.07010000001</v>
      </c>
      <c r="J697" s="16" t="s">
        <v>1588</v>
      </c>
      <c r="K697" s="16" t="s">
        <v>6135</v>
      </c>
      <c r="L697">
        <v>2140188052</v>
      </c>
      <c r="M697">
        <v>0</v>
      </c>
      <c r="N697" s="16" t="s">
        <v>6187</v>
      </c>
      <c r="O697" s="16" t="s">
        <v>6190</v>
      </c>
      <c r="P697" s="1">
        <v>44593</v>
      </c>
      <c r="Q697">
        <v>349657.50030000001</v>
      </c>
      <c r="R697">
        <v>349657.50030000001</v>
      </c>
      <c r="S697" s="16" t="s">
        <v>6218</v>
      </c>
      <c r="T697" s="16" t="s">
        <v>6236</v>
      </c>
      <c r="U697">
        <v>2022</v>
      </c>
    </row>
    <row r="698" spans="1:21" x14ac:dyDescent="0.35">
      <c r="A698" s="16" t="s">
        <v>1589</v>
      </c>
      <c r="B698">
        <v>74546346</v>
      </c>
      <c r="C698">
        <v>23</v>
      </c>
      <c r="D698" s="1">
        <v>36305.25</v>
      </c>
      <c r="E698" s="16" t="s">
        <v>741</v>
      </c>
      <c r="F698" s="16" t="s">
        <v>240</v>
      </c>
      <c r="G698" s="16" t="s">
        <v>1333</v>
      </c>
      <c r="H698">
        <v>684283.25399999996</v>
      </c>
      <c r="I698">
        <v>128077.1675</v>
      </c>
      <c r="J698" s="16" t="s">
        <v>1590</v>
      </c>
      <c r="K698" s="16" t="s">
        <v>6129</v>
      </c>
      <c r="L698">
        <v>2362974976</v>
      </c>
      <c r="M698">
        <v>360708096</v>
      </c>
      <c r="N698" s="16" t="s">
        <v>6192</v>
      </c>
      <c r="O698" s="16" t="s">
        <v>6197</v>
      </c>
      <c r="P698" s="1">
        <v>44669</v>
      </c>
      <c r="Q698">
        <v>556206.08649999998</v>
      </c>
      <c r="R698">
        <v>556206.08649999998</v>
      </c>
      <c r="S698" s="16" t="s">
        <v>6220</v>
      </c>
      <c r="T698" s="16" t="s">
        <v>6236</v>
      </c>
      <c r="U698">
        <v>2022</v>
      </c>
    </row>
    <row r="699" spans="1:21" x14ac:dyDescent="0.35">
      <c r="A699" s="16" t="s">
        <v>1591</v>
      </c>
      <c r="B699">
        <v>343054136</v>
      </c>
      <c r="C699">
        <v>73</v>
      </c>
      <c r="D699" s="1">
        <v>18042.75</v>
      </c>
      <c r="E699" s="16" t="s">
        <v>741</v>
      </c>
      <c r="F699" s="16" t="s">
        <v>728</v>
      </c>
      <c r="G699" s="16" t="s">
        <v>1333</v>
      </c>
      <c r="H699">
        <v>1017631.6578</v>
      </c>
      <c r="I699">
        <v>264584.23100000003</v>
      </c>
      <c r="J699" s="16" t="s">
        <v>1592</v>
      </c>
      <c r="K699" s="16" t="s">
        <v>6135</v>
      </c>
      <c r="L699">
        <v>1371767709</v>
      </c>
      <c r="M699">
        <v>0</v>
      </c>
      <c r="N699" s="16" t="s">
        <v>6187</v>
      </c>
      <c r="O699" s="16" t="s">
        <v>6188</v>
      </c>
      <c r="P699" s="1">
        <v>44324</v>
      </c>
      <c r="Q699">
        <v>753047.42680000002</v>
      </c>
      <c r="R699">
        <v>753047.42680000002</v>
      </c>
      <c r="S699" s="16" t="s">
        <v>6221</v>
      </c>
      <c r="T699" s="16" t="s">
        <v>6241</v>
      </c>
      <c r="U699">
        <v>2021</v>
      </c>
    </row>
    <row r="700" spans="1:21" x14ac:dyDescent="0.35">
      <c r="A700" s="16" t="s">
        <v>1593</v>
      </c>
      <c r="B700">
        <v>356089885</v>
      </c>
      <c r="C700">
        <v>75</v>
      </c>
      <c r="D700" s="1">
        <v>17312.25</v>
      </c>
      <c r="E700" s="16" t="s">
        <v>741</v>
      </c>
      <c r="F700" s="16" t="s">
        <v>1308</v>
      </c>
      <c r="G700" s="16" t="s">
        <v>1333</v>
      </c>
      <c r="H700">
        <v>274935.74060000002</v>
      </c>
      <c r="I700">
        <v>163641.75279999999</v>
      </c>
      <c r="J700" s="16" t="s">
        <v>1594</v>
      </c>
      <c r="K700" s="16" t="s">
        <v>6133</v>
      </c>
      <c r="L700">
        <v>1064689821</v>
      </c>
      <c r="M700">
        <v>0</v>
      </c>
      <c r="N700" s="16" t="s">
        <v>6187</v>
      </c>
      <c r="O700" s="16" t="s">
        <v>6191</v>
      </c>
      <c r="P700" s="1">
        <v>44239</v>
      </c>
      <c r="Q700">
        <v>111293.98780000003</v>
      </c>
      <c r="R700">
        <v>111293.98780000003</v>
      </c>
      <c r="S700" s="16" t="s">
        <v>6218</v>
      </c>
      <c r="T700" s="16" t="s">
        <v>6241</v>
      </c>
      <c r="U700">
        <v>2021</v>
      </c>
    </row>
    <row r="701" spans="1:21" x14ac:dyDescent="0.35">
      <c r="A701" s="16" t="s">
        <v>1595</v>
      </c>
      <c r="B701">
        <v>536974720</v>
      </c>
      <c r="C701">
        <v>18</v>
      </c>
      <c r="D701" s="1">
        <v>38131.5</v>
      </c>
      <c r="E701" s="16" t="s">
        <v>741</v>
      </c>
      <c r="F701" s="16" t="s">
        <v>205</v>
      </c>
      <c r="G701" s="16" t="s">
        <v>1333</v>
      </c>
      <c r="H701">
        <v>205810.17679999999</v>
      </c>
      <c r="I701">
        <v>29765.934700000002</v>
      </c>
      <c r="J701" s="16" t="s">
        <v>1596</v>
      </c>
      <c r="K701" s="16" t="s">
        <v>6127</v>
      </c>
      <c r="L701">
        <v>4846909968</v>
      </c>
      <c r="M701">
        <v>0</v>
      </c>
      <c r="N701" s="16" t="s">
        <v>6189</v>
      </c>
      <c r="O701" s="16" t="s">
        <v>6194</v>
      </c>
      <c r="P701" s="1">
        <v>44368</v>
      </c>
      <c r="Q701">
        <v>176044.24209999997</v>
      </c>
      <c r="R701">
        <v>176044.24209999997</v>
      </c>
      <c r="S701" s="16" t="s">
        <v>6222</v>
      </c>
      <c r="T701" s="16" t="s">
        <v>6242</v>
      </c>
      <c r="U701">
        <v>2021</v>
      </c>
    </row>
    <row r="702" spans="1:21" x14ac:dyDescent="0.35">
      <c r="A702" s="16" t="s">
        <v>1597</v>
      </c>
      <c r="B702">
        <v>169849703</v>
      </c>
      <c r="C702">
        <v>56</v>
      </c>
      <c r="D702" s="1">
        <v>24252</v>
      </c>
      <c r="E702" s="16" t="s">
        <v>741</v>
      </c>
      <c r="F702" s="16" t="s">
        <v>424</v>
      </c>
      <c r="G702" s="16" t="s">
        <v>1333</v>
      </c>
      <c r="H702">
        <v>1547427.105</v>
      </c>
      <c r="I702">
        <v>338370.72700000001</v>
      </c>
      <c r="J702" s="16" t="s">
        <v>1598</v>
      </c>
      <c r="K702" s="16" t="s">
        <v>6127</v>
      </c>
      <c r="L702">
        <v>1399882176</v>
      </c>
      <c r="M702">
        <v>0</v>
      </c>
      <c r="N702" s="16" t="s">
        <v>6189</v>
      </c>
      <c r="O702" s="16" t="s">
        <v>6194</v>
      </c>
      <c r="P702" s="1">
        <v>44282</v>
      </c>
      <c r="Q702">
        <v>1209056.378</v>
      </c>
      <c r="R702">
        <v>1209056.378</v>
      </c>
      <c r="S702" s="16" t="s">
        <v>6219</v>
      </c>
      <c r="T702" s="16" t="s">
        <v>6239</v>
      </c>
      <c r="U702">
        <v>2021</v>
      </c>
    </row>
    <row r="703" spans="1:21" x14ac:dyDescent="0.35">
      <c r="A703" s="16" t="s">
        <v>1599</v>
      </c>
      <c r="B703">
        <v>74276439</v>
      </c>
      <c r="C703">
        <v>29</v>
      </c>
      <c r="D703" s="1">
        <v>34113.75</v>
      </c>
      <c r="E703" s="16" t="s">
        <v>741</v>
      </c>
      <c r="F703" s="16" t="s">
        <v>57</v>
      </c>
      <c r="G703" s="16" t="s">
        <v>1333</v>
      </c>
      <c r="H703">
        <v>33299.914799999999</v>
      </c>
      <c r="I703">
        <v>10562.316699999999</v>
      </c>
      <c r="J703" s="16" t="s">
        <v>1600</v>
      </c>
      <c r="K703" s="16" t="s">
        <v>6135</v>
      </c>
      <c r="L703">
        <v>3406209195</v>
      </c>
      <c r="M703">
        <v>0</v>
      </c>
      <c r="N703" s="16" t="s">
        <v>6187</v>
      </c>
      <c r="O703" s="16" t="s">
        <v>6190</v>
      </c>
      <c r="P703" s="1">
        <v>44634</v>
      </c>
      <c r="Q703">
        <v>22737.598099999999</v>
      </c>
      <c r="R703">
        <v>22737.598099999999</v>
      </c>
      <c r="S703" s="16" t="s">
        <v>6219</v>
      </c>
      <c r="T703" s="16" t="s">
        <v>6236</v>
      </c>
      <c r="U703">
        <v>2022</v>
      </c>
    </row>
    <row r="704" spans="1:21" x14ac:dyDescent="0.35">
      <c r="A704" s="16" t="s">
        <v>1601</v>
      </c>
      <c r="B704">
        <v>566170679</v>
      </c>
      <c r="C704">
        <v>73</v>
      </c>
      <c r="D704" s="1">
        <v>18042.75</v>
      </c>
      <c r="E704" s="16" t="s">
        <v>741</v>
      </c>
      <c r="F704" s="16" t="s">
        <v>1602</v>
      </c>
      <c r="G704" s="16" t="s">
        <v>1333</v>
      </c>
      <c r="H704">
        <v>39921.318399999996</v>
      </c>
      <c r="I704">
        <v>14653.4722</v>
      </c>
      <c r="J704" s="16" t="s">
        <v>1603</v>
      </c>
      <c r="K704" s="16" t="s">
        <v>6140</v>
      </c>
      <c r="L704">
        <v>65006535</v>
      </c>
      <c r="M704">
        <v>0</v>
      </c>
      <c r="N704" s="16" t="s">
        <v>6187</v>
      </c>
      <c r="O704" s="16" t="s">
        <v>6188</v>
      </c>
      <c r="P704" s="1">
        <v>44348</v>
      </c>
      <c r="Q704">
        <v>25267.846199999996</v>
      </c>
      <c r="R704">
        <v>25267.846199999996</v>
      </c>
      <c r="S704" s="16" t="s">
        <v>6222</v>
      </c>
      <c r="T704" s="16" t="s">
        <v>6241</v>
      </c>
      <c r="U704">
        <v>2021</v>
      </c>
    </row>
    <row r="705" spans="1:21" x14ac:dyDescent="0.35">
      <c r="A705" s="16" t="s">
        <v>1604</v>
      </c>
      <c r="B705">
        <v>8487509</v>
      </c>
      <c r="C705">
        <v>55</v>
      </c>
      <c r="D705" s="1">
        <v>24617.25</v>
      </c>
      <c r="E705" s="16" t="s">
        <v>741</v>
      </c>
      <c r="F705" s="16" t="s">
        <v>641</v>
      </c>
      <c r="G705" s="16" t="s">
        <v>1333</v>
      </c>
      <c r="H705">
        <v>294751.527</v>
      </c>
      <c r="I705">
        <v>51403.649899999997</v>
      </c>
      <c r="J705" s="16" t="s">
        <v>1605</v>
      </c>
      <c r="K705" s="16" t="s">
        <v>6131</v>
      </c>
      <c r="L705">
        <v>797824896</v>
      </c>
      <c r="M705">
        <v>3986979264</v>
      </c>
      <c r="N705" s="16" t="s">
        <v>6192</v>
      </c>
      <c r="O705" s="16" t="s">
        <v>6193</v>
      </c>
      <c r="P705" s="1">
        <v>44293</v>
      </c>
      <c r="Q705">
        <v>243347.87710000001</v>
      </c>
      <c r="R705">
        <v>243347.87710000001</v>
      </c>
      <c r="S705" s="16" t="s">
        <v>6220</v>
      </c>
      <c r="T705" s="16" t="s">
        <v>6239</v>
      </c>
      <c r="U705">
        <v>2021</v>
      </c>
    </row>
    <row r="706" spans="1:21" x14ac:dyDescent="0.35">
      <c r="A706" s="16" t="s">
        <v>1606</v>
      </c>
      <c r="B706">
        <v>336449990</v>
      </c>
      <c r="C706">
        <v>83</v>
      </c>
      <c r="D706" s="1">
        <v>14390.25</v>
      </c>
      <c r="E706" s="16" t="s">
        <v>741</v>
      </c>
      <c r="F706" s="16" t="s">
        <v>42</v>
      </c>
      <c r="G706" s="16" t="s">
        <v>1333</v>
      </c>
      <c r="H706">
        <v>483549.19150000002</v>
      </c>
      <c r="I706">
        <v>76431.968999999997</v>
      </c>
      <c r="J706" s="16" t="s">
        <v>1607</v>
      </c>
      <c r="K706" s="16" t="s">
        <v>6135</v>
      </c>
      <c r="L706">
        <v>2135625536</v>
      </c>
      <c r="M706">
        <v>0</v>
      </c>
      <c r="N706" s="16" t="s">
        <v>6195</v>
      </c>
      <c r="O706" s="16" t="s">
        <v>6190</v>
      </c>
      <c r="P706" s="1">
        <v>44428</v>
      </c>
      <c r="Q706">
        <v>407117.22250000003</v>
      </c>
      <c r="R706">
        <v>407117.22250000003</v>
      </c>
      <c r="S706" s="16" t="s">
        <v>6224</v>
      </c>
      <c r="T706" s="16" t="s">
        <v>6241</v>
      </c>
      <c r="U706">
        <v>2021</v>
      </c>
    </row>
    <row r="707" spans="1:21" x14ac:dyDescent="0.35">
      <c r="A707" s="16" t="s">
        <v>1608</v>
      </c>
      <c r="B707">
        <v>897973794</v>
      </c>
      <c r="C707">
        <v>78</v>
      </c>
      <c r="D707" s="1">
        <v>16216.5</v>
      </c>
      <c r="E707" s="16" t="s">
        <v>741</v>
      </c>
      <c r="F707" s="16" t="s">
        <v>502</v>
      </c>
      <c r="G707" s="16" t="s">
        <v>1333</v>
      </c>
      <c r="H707">
        <v>2856010.5</v>
      </c>
      <c r="I707">
        <v>265037.77439999999</v>
      </c>
      <c r="J707" s="16" t="s">
        <v>1609</v>
      </c>
      <c r="K707" s="16" t="s">
        <v>6135</v>
      </c>
      <c r="L707">
        <v>10832175</v>
      </c>
      <c r="M707">
        <v>0</v>
      </c>
      <c r="N707" s="16" t="s">
        <v>6196</v>
      </c>
      <c r="O707" s="16" t="s">
        <v>6200</v>
      </c>
      <c r="P707" s="1">
        <v>44451</v>
      </c>
      <c r="Q707">
        <v>2590972.7256</v>
      </c>
      <c r="R707">
        <v>2590972.7256</v>
      </c>
      <c r="S707" s="16" t="s">
        <v>6225</v>
      </c>
      <c r="T707" s="16" t="s">
        <v>6241</v>
      </c>
      <c r="U707">
        <v>2021</v>
      </c>
    </row>
    <row r="708" spans="1:21" x14ac:dyDescent="0.35">
      <c r="A708" s="16" t="s">
        <v>1610</v>
      </c>
      <c r="B708">
        <v>563739834</v>
      </c>
      <c r="C708">
        <v>75</v>
      </c>
      <c r="D708" s="1">
        <v>17312.25</v>
      </c>
      <c r="E708" s="16" t="s">
        <v>741</v>
      </c>
      <c r="F708" s="16" t="s">
        <v>671</v>
      </c>
      <c r="G708" s="16" t="s">
        <v>1333</v>
      </c>
      <c r="H708">
        <v>119123.35309999999</v>
      </c>
      <c r="I708">
        <v>159426.7542</v>
      </c>
      <c r="J708" s="16" t="s">
        <v>1611</v>
      </c>
      <c r="K708" s="16" t="s">
        <v>6133</v>
      </c>
      <c r="L708">
        <v>2019681888</v>
      </c>
      <c r="M708">
        <v>0</v>
      </c>
      <c r="N708" s="16" t="s">
        <v>6198</v>
      </c>
      <c r="O708" s="16" t="s">
        <v>6201</v>
      </c>
      <c r="P708" s="1">
        <v>44427</v>
      </c>
      <c r="Q708">
        <v>-40303.401100000003</v>
      </c>
      <c r="R708">
        <v>-40303.401100000003</v>
      </c>
      <c r="S708" s="16" t="s">
        <v>6224</v>
      </c>
      <c r="T708" s="16" t="s">
        <v>6241</v>
      </c>
      <c r="U708">
        <v>2021</v>
      </c>
    </row>
    <row r="709" spans="1:21" x14ac:dyDescent="0.35">
      <c r="A709" s="16" t="s">
        <v>1612</v>
      </c>
      <c r="B709">
        <v>815025476</v>
      </c>
      <c r="C709">
        <v>38</v>
      </c>
      <c r="D709" s="1">
        <v>30826.5</v>
      </c>
      <c r="E709" s="16" t="s">
        <v>741</v>
      </c>
      <c r="F709" s="16" t="s">
        <v>571</v>
      </c>
      <c r="G709" s="16" t="s">
        <v>1333</v>
      </c>
      <c r="H709">
        <v>701987.9852</v>
      </c>
      <c r="I709">
        <v>267555.94699999999</v>
      </c>
      <c r="J709" s="16" t="s">
        <v>1613</v>
      </c>
      <c r="K709" s="16" t="s">
        <v>6133</v>
      </c>
      <c r="L709">
        <v>1709204175</v>
      </c>
      <c r="M709">
        <v>0</v>
      </c>
      <c r="N709" s="16" t="s">
        <v>6196</v>
      </c>
      <c r="O709" s="16" t="s">
        <v>6199</v>
      </c>
      <c r="P709" s="1">
        <v>44252</v>
      </c>
      <c r="Q709">
        <v>434432.03820000001</v>
      </c>
      <c r="R709">
        <v>434432.03820000001</v>
      </c>
      <c r="S709" s="16" t="s">
        <v>6218</v>
      </c>
      <c r="T709" s="16" t="s">
        <v>6237</v>
      </c>
      <c r="U709">
        <v>2021</v>
      </c>
    </row>
    <row r="710" spans="1:21" x14ac:dyDescent="0.35">
      <c r="A710" s="16" t="s">
        <v>1614</v>
      </c>
      <c r="B710">
        <v>200536311</v>
      </c>
      <c r="C710">
        <v>38</v>
      </c>
      <c r="D710" s="1">
        <v>30826.5</v>
      </c>
      <c r="E710" s="16" t="s">
        <v>741</v>
      </c>
      <c r="F710" s="16" t="s">
        <v>223</v>
      </c>
      <c r="G710" s="16" t="s">
        <v>1333</v>
      </c>
      <c r="H710">
        <v>774807.11659999995</v>
      </c>
      <c r="I710">
        <v>218354.7329</v>
      </c>
      <c r="J710" s="16" t="s">
        <v>1182</v>
      </c>
      <c r="K710" s="16" t="s">
        <v>6133</v>
      </c>
      <c r="L710">
        <v>10012392</v>
      </c>
      <c r="M710">
        <v>0</v>
      </c>
      <c r="N710" s="16" t="s">
        <v>6189</v>
      </c>
      <c r="O710" s="16" t="s">
        <v>6194</v>
      </c>
      <c r="P710" s="1">
        <v>44630</v>
      </c>
      <c r="Q710">
        <v>556452.38369999989</v>
      </c>
      <c r="R710">
        <v>556452.38369999989</v>
      </c>
      <c r="S710" s="16" t="s">
        <v>6219</v>
      </c>
      <c r="T710" s="16" t="s">
        <v>6237</v>
      </c>
      <c r="U710">
        <v>2022</v>
      </c>
    </row>
    <row r="711" spans="1:21" x14ac:dyDescent="0.35">
      <c r="A711" s="16" t="s">
        <v>1615</v>
      </c>
      <c r="B711">
        <v>223296755</v>
      </c>
      <c r="C711">
        <v>36</v>
      </c>
      <c r="D711" s="1">
        <v>31557</v>
      </c>
      <c r="E711" s="16" t="s">
        <v>741</v>
      </c>
      <c r="F711" s="16" t="s">
        <v>84</v>
      </c>
      <c r="G711" s="16" t="s">
        <v>1333</v>
      </c>
      <c r="H711">
        <v>346860.25919999997</v>
      </c>
      <c r="I711">
        <v>190897.02119999999</v>
      </c>
      <c r="J711" s="16" t="s">
        <v>1616</v>
      </c>
      <c r="K711" s="16" t="s">
        <v>6140</v>
      </c>
      <c r="L711">
        <v>3740048424</v>
      </c>
      <c r="M711">
        <v>0</v>
      </c>
      <c r="N711" s="16" t="s">
        <v>6196</v>
      </c>
      <c r="O711" s="16" t="s">
        <v>6188</v>
      </c>
      <c r="P711" s="1">
        <v>44236</v>
      </c>
      <c r="Q711">
        <v>155963.23799999998</v>
      </c>
      <c r="R711">
        <v>155963.23799999998</v>
      </c>
      <c r="S711" s="16" t="s">
        <v>6218</v>
      </c>
      <c r="T711" s="16" t="s">
        <v>6237</v>
      </c>
      <c r="U711">
        <v>2021</v>
      </c>
    </row>
    <row r="712" spans="1:21" x14ac:dyDescent="0.35">
      <c r="A712" s="16" t="s">
        <v>1617</v>
      </c>
      <c r="B712">
        <v>523480343</v>
      </c>
      <c r="C712">
        <v>22</v>
      </c>
      <c r="D712" s="1">
        <v>36670.5</v>
      </c>
      <c r="E712" s="16" t="s">
        <v>741</v>
      </c>
      <c r="F712" s="16" t="s">
        <v>660</v>
      </c>
      <c r="G712" s="16" t="s">
        <v>1333</v>
      </c>
      <c r="H712">
        <v>780674.58050000004</v>
      </c>
      <c r="I712">
        <v>229271.79790000001</v>
      </c>
      <c r="J712" s="16" t="s">
        <v>1618</v>
      </c>
      <c r="K712" s="16" t="s">
        <v>6135</v>
      </c>
      <c r="L712">
        <v>3431986635</v>
      </c>
      <c r="M712">
        <v>0</v>
      </c>
      <c r="N712" s="16" t="s">
        <v>6187</v>
      </c>
      <c r="O712" s="16" t="s">
        <v>6200</v>
      </c>
      <c r="P712" s="1">
        <v>44411</v>
      </c>
      <c r="Q712">
        <v>551402.78260000004</v>
      </c>
      <c r="R712">
        <v>551402.78260000004</v>
      </c>
      <c r="S712" s="16" t="s">
        <v>6224</v>
      </c>
      <c r="T712" s="16" t="s">
        <v>6236</v>
      </c>
      <c r="U712">
        <v>2021</v>
      </c>
    </row>
    <row r="713" spans="1:21" x14ac:dyDescent="0.35">
      <c r="A713" s="16" t="s">
        <v>1619</v>
      </c>
      <c r="B713">
        <v>709825618</v>
      </c>
      <c r="C713">
        <v>71</v>
      </c>
      <c r="D713" s="1">
        <v>18773.25</v>
      </c>
      <c r="E713" s="16" t="s">
        <v>741</v>
      </c>
      <c r="F713" s="16" t="s">
        <v>290</v>
      </c>
      <c r="G713" s="16" t="s">
        <v>1333</v>
      </c>
      <c r="H713">
        <v>97133.478799999997</v>
      </c>
      <c r="I713">
        <v>27793.126100000001</v>
      </c>
      <c r="J713" s="16" t="s">
        <v>1620</v>
      </c>
      <c r="K713" s="16" t="s">
        <v>6127</v>
      </c>
      <c r="L713">
        <v>1036451328</v>
      </c>
      <c r="M713">
        <v>0</v>
      </c>
      <c r="N713" s="16" t="s">
        <v>6195</v>
      </c>
      <c r="O713" s="16" t="s">
        <v>6190</v>
      </c>
      <c r="P713" s="1">
        <v>44354</v>
      </c>
      <c r="Q713">
        <v>69340.352699999989</v>
      </c>
      <c r="R713">
        <v>69340.352699999989</v>
      </c>
      <c r="S713" s="16" t="s">
        <v>6222</v>
      </c>
      <c r="T713" s="16" t="s">
        <v>6241</v>
      </c>
      <c r="U713">
        <v>2021</v>
      </c>
    </row>
    <row r="714" spans="1:21" x14ac:dyDescent="0.35">
      <c r="A714" s="16" t="s">
        <v>1621</v>
      </c>
      <c r="B714">
        <v>228197315</v>
      </c>
      <c r="C714">
        <v>35</v>
      </c>
      <c r="D714" s="1">
        <v>31922.25</v>
      </c>
      <c r="E714" s="16" t="s">
        <v>741</v>
      </c>
      <c r="F714" s="16" t="s">
        <v>36</v>
      </c>
      <c r="G714" s="16" t="s">
        <v>1333</v>
      </c>
      <c r="H714">
        <v>292403.23639999999</v>
      </c>
      <c r="I714">
        <v>155982.00229999999</v>
      </c>
      <c r="J714" s="16" t="s">
        <v>1622</v>
      </c>
      <c r="K714" s="16" t="s">
        <v>6135</v>
      </c>
      <c r="L714">
        <v>780985899</v>
      </c>
      <c r="M714">
        <v>0</v>
      </c>
      <c r="N714" s="16" t="s">
        <v>6195</v>
      </c>
      <c r="O714" s="16" t="s">
        <v>6190</v>
      </c>
      <c r="P714" s="1">
        <v>44278</v>
      </c>
      <c r="Q714">
        <v>136421.2341</v>
      </c>
      <c r="R714">
        <v>136421.2341</v>
      </c>
      <c r="S714" s="16" t="s">
        <v>6219</v>
      </c>
      <c r="T714" s="16" t="s">
        <v>6237</v>
      </c>
      <c r="U714">
        <v>2021</v>
      </c>
    </row>
    <row r="715" spans="1:21" x14ac:dyDescent="0.35">
      <c r="A715" s="16" t="s">
        <v>1623</v>
      </c>
      <c r="B715">
        <v>281638263</v>
      </c>
      <c r="C715">
        <v>73</v>
      </c>
      <c r="D715" s="1">
        <v>18042.75</v>
      </c>
      <c r="E715" s="16" t="s">
        <v>11</v>
      </c>
      <c r="F715" s="16" t="s">
        <v>1043</v>
      </c>
      <c r="G715" s="16" t="s">
        <v>1333</v>
      </c>
      <c r="H715">
        <v>170188.98620000001</v>
      </c>
      <c r="I715">
        <v>54500.054400000001</v>
      </c>
      <c r="J715" s="16" t="s">
        <v>1624</v>
      </c>
      <c r="K715" s="16" t="s">
        <v>6140</v>
      </c>
      <c r="L715">
        <v>1242917676</v>
      </c>
      <c r="M715">
        <v>0</v>
      </c>
      <c r="N715" s="16" t="s">
        <v>6187</v>
      </c>
      <c r="O715" s="16" t="s">
        <v>6200</v>
      </c>
      <c r="P715" s="1">
        <v>44452</v>
      </c>
      <c r="Q715">
        <v>115688.93180000002</v>
      </c>
      <c r="R715">
        <v>115688.93180000002</v>
      </c>
      <c r="S715" s="16" t="s">
        <v>6225</v>
      </c>
      <c r="T715" s="16" t="s">
        <v>6241</v>
      </c>
      <c r="U715">
        <v>2021</v>
      </c>
    </row>
    <row r="716" spans="1:21" x14ac:dyDescent="0.35">
      <c r="A716" s="16" t="s">
        <v>1625</v>
      </c>
      <c r="B716">
        <v>659116764</v>
      </c>
      <c r="C716">
        <v>56</v>
      </c>
      <c r="D716" s="1">
        <v>24252</v>
      </c>
      <c r="E716" s="16" t="s">
        <v>11</v>
      </c>
      <c r="F716" s="16" t="s">
        <v>1544</v>
      </c>
      <c r="G716" s="16" t="s">
        <v>1333</v>
      </c>
      <c r="H716">
        <v>478878.8308</v>
      </c>
      <c r="I716">
        <v>436704.84289999999</v>
      </c>
      <c r="J716" s="16" t="s">
        <v>1626</v>
      </c>
      <c r="K716" s="16" t="s">
        <v>6129</v>
      </c>
      <c r="L716">
        <v>725753184</v>
      </c>
      <c r="M716">
        <v>0</v>
      </c>
      <c r="N716" s="16" t="s">
        <v>6195</v>
      </c>
      <c r="O716" s="16" t="s">
        <v>6190</v>
      </c>
      <c r="P716" s="1">
        <v>44370</v>
      </c>
      <c r="Q716">
        <v>42173.987900000007</v>
      </c>
      <c r="R716">
        <v>42173.987900000007</v>
      </c>
      <c r="S716" s="16" t="s">
        <v>6222</v>
      </c>
      <c r="T716" s="16" t="s">
        <v>6239</v>
      </c>
      <c r="U716">
        <v>2021</v>
      </c>
    </row>
    <row r="717" spans="1:21" x14ac:dyDescent="0.35">
      <c r="A717" s="16" t="s">
        <v>1627</v>
      </c>
      <c r="B717">
        <v>40542685</v>
      </c>
      <c r="C717">
        <v>50</v>
      </c>
      <c r="D717" s="1">
        <v>26443.5</v>
      </c>
      <c r="E717" s="16" t="s">
        <v>11</v>
      </c>
      <c r="F717" s="16" t="s">
        <v>42</v>
      </c>
      <c r="G717" s="16" t="s">
        <v>1333</v>
      </c>
      <c r="H717">
        <v>594917.14049999998</v>
      </c>
      <c r="I717">
        <v>215129.7144</v>
      </c>
      <c r="J717" s="16" t="s">
        <v>1628</v>
      </c>
      <c r="K717" s="16" t="s">
        <v>6135</v>
      </c>
      <c r="L717">
        <v>2338196608</v>
      </c>
      <c r="M717">
        <v>0</v>
      </c>
      <c r="N717" s="16" t="s">
        <v>6187</v>
      </c>
      <c r="O717" s="16" t="s">
        <v>6188</v>
      </c>
      <c r="P717" s="1">
        <v>44511</v>
      </c>
      <c r="Q717">
        <v>379787.42609999998</v>
      </c>
      <c r="R717">
        <v>379787.42609999998</v>
      </c>
      <c r="S717" s="16" t="s">
        <v>6227</v>
      </c>
      <c r="T717" s="16" t="s">
        <v>6239</v>
      </c>
      <c r="U717">
        <v>2021</v>
      </c>
    </row>
    <row r="718" spans="1:21" x14ac:dyDescent="0.35">
      <c r="A718" s="16" t="s">
        <v>1629</v>
      </c>
      <c r="B718">
        <v>832256671</v>
      </c>
      <c r="C718">
        <v>55</v>
      </c>
      <c r="D718" s="1">
        <v>24617.25</v>
      </c>
      <c r="E718" s="16" t="s">
        <v>11</v>
      </c>
      <c r="F718" s="16" t="s">
        <v>253</v>
      </c>
      <c r="G718" s="16" t="s">
        <v>1333</v>
      </c>
      <c r="H718">
        <v>38471.755100000002</v>
      </c>
      <c r="I718">
        <v>8825.8732</v>
      </c>
      <c r="J718" s="16" t="s">
        <v>1630</v>
      </c>
      <c r="K718" s="16" t="s">
        <v>6135</v>
      </c>
      <c r="L718">
        <v>486763956</v>
      </c>
      <c r="M718">
        <v>0</v>
      </c>
      <c r="N718" s="16" t="s">
        <v>6195</v>
      </c>
      <c r="O718" s="16" t="s">
        <v>6190</v>
      </c>
      <c r="P718" s="1">
        <v>44597</v>
      </c>
      <c r="Q718">
        <v>29645.8819</v>
      </c>
      <c r="R718">
        <v>29645.8819</v>
      </c>
      <c r="S718" s="16" t="s">
        <v>6218</v>
      </c>
      <c r="T718" s="16" t="s">
        <v>6239</v>
      </c>
      <c r="U718">
        <v>2022</v>
      </c>
    </row>
    <row r="719" spans="1:21" x14ac:dyDescent="0.35">
      <c r="A719" s="16" t="s">
        <v>1631</v>
      </c>
      <c r="B719">
        <v>238742168</v>
      </c>
      <c r="C719">
        <v>61</v>
      </c>
      <c r="D719" s="1">
        <v>22425.75</v>
      </c>
      <c r="E719" s="16" t="s">
        <v>11</v>
      </c>
      <c r="F719" s="16" t="s">
        <v>28</v>
      </c>
      <c r="G719" s="16" t="s">
        <v>1333</v>
      </c>
      <c r="H719">
        <v>2446251.5723999999</v>
      </c>
      <c r="I719">
        <v>253337.83410000001</v>
      </c>
      <c r="J719" s="16" t="s">
        <v>1632</v>
      </c>
      <c r="K719" s="16" t="s">
        <v>6135</v>
      </c>
      <c r="L719">
        <v>546493248</v>
      </c>
      <c r="M719">
        <v>0</v>
      </c>
      <c r="N719" s="16" t="s">
        <v>6187</v>
      </c>
      <c r="O719" s="16" t="s">
        <v>6188</v>
      </c>
      <c r="P719" s="1">
        <v>44506</v>
      </c>
      <c r="Q719">
        <v>2192913.7382999999</v>
      </c>
      <c r="R719">
        <v>2192913.7382999999</v>
      </c>
      <c r="S719" s="16" t="s">
        <v>6227</v>
      </c>
      <c r="T719" s="16" t="s">
        <v>6240</v>
      </c>
      <c r="U719">
        <v>2021</v>
      </c>
    </row>
    <row r="720" spans="1:21" x14ac:dyDescent="0.35">
      <c r="A720" s="16" t="s">
        <v>1633</v>
      </c>
      <c r="B720">
        <v>143713603</v>
      </c>
      <c r="C720">
        <v>67</v>
      </c>
      <c r="D720" s="1">
        <v>20234.25</v>
      </c>
      <c r="E720" s="16" t="s">
        <v>11</v>
      </c>
      <c r="F720" s="16" t="s">
        <v>444</v>
      </c>
      <c r="G720" s="16" t="s">
        <v>1333</v>
      </c>
      <c r="H720">
        <v>295345.61290000001</v>
      </c>
      <c r="I720">
        <v>86634.713099999994</v>
      </c>
      <c r="J720" s="16" t="s">
        <v>1634</v>
      </c>
      <c r="K720" s="16" t="s">
        <v>6135</v>
      </c>
      <c r="L720">
        <v>568741971</v>
      </c>
      <c r="M720">
        <v>0</v>
      </c>
      <c r="N720" s="16" t="s">
        <v>6195</v>
      </c>
      <c r="O720" s="16" t="s">
        <v>6190</v>
      </c>
      <c r="P720" s="1">
        <v>44362</v>
      </c>
      <c r="Q720">
        <v>208710.89980000001</v>
      </c>
      <c r="R720">
        <v>208710.89980000001</v>
      </c>
      <c r="S720" s="16" t="s">
        <v>6222</v>
      </c>
      <c r="T720" s="16" t="s">
        <v>6240</v>
      </c>
      <c r="U720">
        <v>2021</v>
      </c>
    </row>
    <row r="721" spans="1:21" x14ac:dyDescent="0.35">
      <c r="A721" s="16" t="s">
        <v>1635</v>
      </c>
      <c r="B721">
        <v>600960976</v>
      </c>
      <c r="C721">
        <v>45</v>
      </c>
      <c r="D721" s="1">
        <v>28269.75</v>
      </c>
      <c r="E721" s="16" t="s">
        <v>11</v>
      </c>
      <c r="F721" s="16" t="s">
        <v>25</v>
      </c>
      <c r="G721" s="16" t="s">
        <v>1333</v>
      </c>
      <c r="H721">
        <v>359180.22739999997</v>
      </c>
      <c r="I721">
        <v>181853.4412</v>
      </c>
      <c r="J721" s="16" t="s">
        <v>1636</v>
      </c>
      <c r="K721" s="16" t="s">
        <v>6129</v>
      </c>
      <c r="L721">
        <v>2018674688</v>
      </c>
      <c r="M721">
        <v>0</v>
      </c>
      <c r="N721" s="16" t="s">
        <v>6196</v>
      </c>
      <c r="O721" s="16" t="s">
        <v>6199</v>
      </c>
      <c r="P721" s="1">
        <v>44447</v>
      </c>
      <c r="Q721">
        <v>177326.78619999997</v>
      </c>
      <c r="R721">
        <v>177326.78619999997</v>
      </c>
      <c r="S721" s="16" t="s">
        <v>6225</v>
      </c>
      <c r="T721" s="16" t="s">
        <v>6238</v>
      </c>
      <c r="U721">
        <v>2021</v>
      </c>
    </row>
    <row r="722" spans="1:21" x14ac:dyDescent="0.35">
      <c r="A722" s="16" t="s">
        <v>1637</v>
      </c>
      <c r="B722">
        <v>764436046</v>
      </c>
      <c r="C722">
        <v>49</v>
      </c>
      <c r="D722" s="1">
        <v>26808.75</v>
      </c>
      <c r="E722" s="16" t="s">
        <v>11</v>
      </c>
      <c r="F722" s="16" t="s">
        <v>350</v>
      </c>
      <c r="G722" s="16" t="s">
        <v>1333</v>
      </c>
      <c r="H722">
        <v>106097.8688</v>
      </c>
      <c r="I722">
        <v>35341.565999999999</v>
      </c>
      <c r="J722" s="16" t="s">
        <v>1638</v>
      </c>
      <c r="K722" s="16" t="s">
        <v>6135</v>
      </c>
      <c r="L722">
        <v>3343318125</v>
      </c>
      <c r="M722">
        <v>164253285</v>
      </c>
      <c r="N722" s="16" t="s">
        <v>6192</v>
      </c>
      <c r="O722" s="16" t="s">
        <v>6197</v>
      </c>
      <c r="P722" s="1">
        <v>44470</v>
      </c>
      <c r="Q722">
        <v>70756.302800000005</v>
      </c>
      <c r="R722">
        <v>70756.302800000005</v>
      </c>
      <c r="S722" s="16" t="s">
        <v>6226</v>
      </c>
      <c r="T722" s="16" t="s">
        <v>6238</v>
      </c>
      <c r="U722">
        <v>2021</v>
      </c>
    </row>
    <row r="723" spans="1:21" x14ac:dyDescent="0.35">
      <c r="A723" s="16" t="s">
        <v>1639</v>
      </c>
      <c r="B723">
        <v>623024154</v>
      </c>
      <c r="C723">
        <v>45</v>
      </c>
      <c r="D723" s="1">
        <v>28269.75</v>
      </c>
      <c r="E723" s="16" t="s">
        <v>11</v>
      </c>
      <c r="F723" s="16" t="s">
        <v>776</v>
      </c>
      <c r="G723" s="16" t="s">
        <v>1333</v>
      </c>
      <c r="H723">
        <v>1559547.3581999999</v>
      </c>
      <c r="I723">
        <v>633733.94640000002</v>
      </c>
      <c r="J723" s="16" t="s">
        <v>1640</v>
      </c>
      <c r="K723" s="16" t="s">
        <v>6135</v>
      </c>
      <c r="L723">
        <v>676956033</v>
      </c>
      <c r="M723">
        <v>0</v>
      </c>
      <c r="N723" s="16" t="s">
        <v>6195</v>
      </c>
      <c r="O723" s="16" t="s">
        <v>6190</v>
      </c>
      <c r="P723" s="1">
        <v>44575</v>
      </c>
      <c r="Q723">
        <v>925813.41179999989</v>
      </c>
      <c r="R723">
        <v>925813.41179999989</v>
      </c>
      <c r="S723" s="16" t="s">
        <v>6217</v>
      </c>
      <c r="T723" s="16" t="s">
        <v>6238</v>
      </c>
      <c r="U723">
        <v>2022</v>
      </c>
    </row>
    <row r="724" spans="1:21" x14ac:dyDescent="0.35">
      <c r="A724" s="16" t="s">
        <v>1641</v>
      </c>
      <c r="B724">
        <v>663436500</v>
      </c>
      <c r="C724">
        <v>30</v>
      </c>
      <c r="D724" s="1">
        <v>33748.5</v>
      </c>
      <c r="E724" s="16" t="s">
        <v>11</v>
      </c>
      <c r="F724" s="16" t="s">
        <v>1308</v>
      </c>
      <c r="G724" s="16" t="s">
        <v>1333</v>
      </c>
      <c r="H724">
        <v>1252407.5711999999</v>
      </c>
      <c r="I724">
        <v>405478.05410000001</v>
      </c>
      <c r="J724" s="16" t="s">
        <v>1642</v>
      </c>
      <c r="K724" s="16" t="s">
        <v>6131</v>
      </c>
      <c r="L724">
        <v>5470024</v>
      </c>
      <c r="M724">
        <v>0</v>
      </c>
      <c r="N724" s="16" t="s">
        <v>6198</v>
      </c>
      <c r="O724" s="16" t="s">
        <v>6201</v>
      </c>
      <c r="P724" s="1">
        <v>44374</v>
      </c>
      <c r="Q724">
        <v>846929.51709999982</v>
      </c>
      <c r="R724">
        <v>863868.10744199983</v>
      </c>
      <c r="S724" s="16" t="s">
        <v>6222</v>
      </c>
      <c r="T724" s="16" t="s">
        <v>6237</v>
      </c>
      <c r="U724">
        <v>2021</v>
      </c>
    </row>
    <row r="725" spans="1:21" x14ac:dyDescent="0.35">
      <c r="A725" s="16" t="s">
        <v>1643</v>
      </c>
      <c r="B725">
        <v>895923214</v>
      </c>
      <c r="C725">
        <v>21</v>
      </c>
      <c r="D725" s="1">
        <v>37035.75</v>
      </c>
      <c r="E725" s="16" t="s">
        <v>11</v>
      </c>
      <c r="F725" s="16" t="s">
        <v>192</v>
      </c>
      <c r="G725" s="16" t="s">
        <v>1333</v>
      </c>
      <c r="H725">
        <v>0</v>
      </c>
      <c r="I725">
        <v>0</v>
      </c>
      <c r="J725" s="16" t="s">
        <v>1644</v>
      </c>
      <c r="K725" s="16" t="s">
        <v>6131</v>
      </c>
      <c r="L725">
        <v>490431277</v>
      </c>
      <c r="M725">
        <v>0</v>
      </c>
      <c r="N725" s="16" t="s">
        <v>6187</v>
      </c>
      <c r="O725" s="16" t="s">
        <v>6188</v>
      </c>
      <c r="P725" s="1">
        <v>44454</v>
      </c>
      <c r="Q725">
        <v>0</v>
      </c>
      <c r="R725">
        <v>0</v>
      </c>
      <c r="S725" s="16" t="s">
        <v>6225</v>
      </c>
      <c r="T725" s="16" t="s">
        <v>6236</v>
      </c>
      <c r="U725">
        <v>2021</v>
      </c>
    </row>
    <row r="726" spans="1:21" x14ac:dyDescent="0.35">
      <c r="A726" s="16" t="s">
        <v>1645</v>
      </c>
      <c r="B726">
        <v>219303195</v>
      </c>
      <c r="C726">
        <v>29</v>
      </c>
      <c r="D726" s="1">
        <v>34113.75</v>
      </c>
      <c r="E726" s="16" t="s">
        <v>11</v>
      </c>
      <c r="F726" s="16" t="s">
        <v>130</v>
      </c>
      <c r="G726" s="16" t="s">
        <v>1333</v>
      </c>
      <c r="H726">
        <v>405245.56800000003</v>
      </c>
      <c r="I726">
        <v>26594.240399999999</v>
      </c>
      <c r="J726" s="16" t="s">
        <v>1646</v>
      </c>
      <c r="K726" s="16" t="s">
        <v>6133</v>
      </c>
      <c r="L726">
        <v>91339992</v>
      </c>
      <c r="M726">
        <v>0</v>
      </c>
      <c r="N726" s="16" t="s">
        <v>6189</v>
      </c>
      <c r="O726" s="16" t="s">
        <v>6190</v>
      </c>
      <c r="P726" s="1">
        <v>44374</v>
      </c>
      <c r="Q726">
        <v>378651.32760000002</v>
      </c>
      <c r="R726">
        <v>378651.32760000002</v>
      </c>
      <c r="S726" s="16" t="s">
        <v>6222</v>
      </c>
      <c r="T726" s="16" t="s">
        <v>6236</v>
      </c>
      <c r="U726">
        <v>2021</v>
      </c>
    </row>
    <row r="727" spans="1:21" x14ac:dyDescent="0.35">
      <c r="A727" s="16" t="s">
        <v>1647</v>
      </c>
      <c r="B727">
        <v>860575496</v>
      </c>
      <c r="C727">
        <v>37</v>
      </c>
      <c r="D727" s="1">
        <v>31191.75</v>
      </c>
      <c r="E727" s="16" t="s">
        <v>11</v>
      </c>
      <c r="F727" s="16" t="s">
        <v>269</v>
      </c>
      <c r="G727" s="16" t="s">
        <v>1333</v>
      </c>
      <c r="H727">
        <v>467665.08960000001</v>
      </c>
      <c r="I727">
        <v>171943.7268</v>
      </c>
      <c r="J727" s="16" t="s">
        <v>1648</v>
      </c>
      <c r="K727" s="16" t="s">
        <v>6135</v>
      </c>
      <c r="L727">
        <v>627011924</v>
      </c>
      <c r="M727">
        <v>0</v>
      </c>
      <c r="N727" s="16" t="s">
        <v>6187</v>
      </c>
      <c r="O727" s="16" t="s">
        <v>6188</v>
      </c>
      <c r="P727" s="1">
        <v>44467</v>
      </c>
      <c r="Q727">
        <v>295721.3628</v>
      </c>
      <c r="R727">
        <v>295721.3628</v>
      </c>
      <c r="S727" s="16" t="s">
        <v>6225</v>
      </c>
      <c r="T727" s="16" t="s">
        <v>6237</v>
      </c>
      <c r="U727">
        <v>2021</v>
      </c>
    </row>
    <row r="728" spans="1:21" x14ac:dyDescent="0.35">
      <c r="A728" s="16" t="s">
        <v>1649</v>
      </c>
      <c r="B728">
        <v>75736460</v>
      </c>
      <c r="C728">
        <v>17</v>
      </c>
      <c r="D728" s="1">
        <v>38496.75</v>
      </c>
      <c r="E728" s="16" t="s">
        <v>11</v>
      </c>
      <c r="F728" s="16" t="s">
        <v>1151</v>
      </c>
      <c r="G728" s="16" t="s">
        <v>1333</v>
      </c>
      <c r="H728">
        <v>930137.40020000003</v>
      </c>
      <c r="I728">
        <v>421098.56849999999</v>
      </c>
      <c r="J728" s="16" t="s">
        <v>1650</v>
      </c>
      <c r="K728" s="16" t="s">
        <v>6131</v>
      </c>
      <c r="L728">
        <v>2228151744</v>
      </c>
      <c r="M728">
        <v>0</v>
      </c>
      <c r="N728" s="16" t="s">
        <v>6187</v>
      </c>
      <c r="O728" s="16" t="s">
        <v>6190</v>
      </c>
      <c r="P728" s="1">
        <v>44459</v>
      </c>
      <c r="Q728">
        <v>509038.83170000004</v>
      </c>
      <c r="R728">
        <v>519219.60833400005</v>
      </c>
      <c r="S728" s="16" t="s">
        <v>6225</v>
      </c>
      <c r="T728" s="16" t="s">
        <v>6242</v>
      </c>
      <c r="U728">
        <v>2021</v>
      </c>
    </row>
    <row r="729" spans="1:21" x14ac:dyDescent="0.35">
      <c r="A729" s="16" t="s">
        <v>1651</v>
      </c>
      <c r="B729">
        <v>971310478</v>
      </c>
      <c r="C729">
        <v>48</v>
      </c>
      <c r="D729" s="1">
        <v>27174</v>
      </c>
      <c r="E729" s="16" t="s">
        <v>11</v>
      </c>
      <c r="F729" s="16" t="s">
        <v>381</v>
      </c>
      <c r="G729" s="16" t="s">
        <v>1333</v>
      </c>
      <c r="H729">
        <v>921893.16830000002</v>
      </c>
      <c r="I729">
        <v>284659.38689999998</v>
      </c>
      <c r="J729" s="16" t="s">
        <v>1652</v>
      </c>
      <c r="K729" s="16" t="s">
        <v>6135</v>
      </c>
      <c r="L729">
        <v>726889531</v>
      </c>
      <c r="M729">
        <v>442471308</v>
      </c>
      <c r="N729" s="16" t="s">
        <v>6192</v>
      </c>
      <c r="O729" s="16" t="s">
        <v>6197</v>
      </c>
      <c r="P729" s="1">
        <v>44456</v>
      </c>
      <c r="Q729">
        <v>637233.78139999998</v>
      </c>
      <c r="R729">
        <v>637233.78139999998</v>
      </c>
      <c r="S729" s="16" t="s">
        <v>6225</v>
      </c>
      <c r="T729" s="16" t="s">
        <v>6238</v>
      </c>
      <c r="U729">
        <v>2021</v>
      </c>
    </row>
    <row r="730" spans="1:21" x14ac:dyDescent="0.35">
      <c r="A730" s="16" t="s">
        <v>1653</v>
      </c>
      <c r="B730">
        <v>144814850</v>
      </c>
      <c r="C730">
        <v>38</v>
      </c>
      <c r="D730" s="1">
        <v>30826.5</v>
      </c>
      <c r="E730" s="16" t="s">
        <v>11</v>
      </c>
      <c r="F730" s="16" t="s">
        <v>968</v>
      </c>
      <c r="G730" s="16" t="s">
        <v>1333</v>
      </c>
      <c r="H730">
        <v>584732.43689999997</v>
      </c>
      <c r="I730">
        <v>35983.534599999999</v>
      </c>
      <c r="J730" s="16" t="s">
        <v>1654</v>
      </c>
      <c r="K730" s="16" t="s">
        <v>6131</v>
      </c>
      <c r="L730">
        <v>655803148</v>
      </c>
      <c r="M730">
        <v>0</v>
      </c>
      <c r="N730" s="16" t="s">
        <v>6198</v>
      </c>
      <c r="O730" s="16" t="s">
        <v>6191</v>
      </c>
      <c r="P730" s="1">
        <v>44266</v>
      </c>
      <c r="Q730">
        <v>548748.90229999996</v>
      </c>
      <c r="R730">
        <v>559723.88034599996</v>
      </c>
      <c r="S730" s="16" t="s">
        <v>6219</v>
      </c>
      <c r="T730" s="16" t="s">
        <v>6237</v>
      </c>
      <c r="U730">
        <v>2021</v>
      </c>
    </row>
    <row r="731" spans="1:21" x14ac:dyDescent="0.35">
      <c r="A731" s="16" t="s">
        <v>1655</v>
      </c>
      <c r="B731">
        <v>838500892</v>
      </c>
      <c r="C731">
        <v>40</v>
      </c>
      <c r="D731" s="1">
        <v>30096</v>
      </c>
      <c r="E731" s="16" t="s">
        <v>11</v>
      </c>
      <c r="F731" s="16" t="s">
        <v>253</v>
      </c>
      <c r="G731" s="16" t="s">
        <v>1333</v>
      </c>
      <c r="H731">
        <v>604936.99360000005</v>
      </c>
      <c r="I731">
        <v>186717.86610000001</v>
      </c>
      <c r="J731" s="16" t="s">
        <v>1656</v>
      </c>
      <c r="K731" s="16" t="s">
        <v>6135</v>
      </c>
      <c r="L731">
        <v>769479228</v>
      </c>
      <c r="M731">
        <v>0</v>
      </c>
      <c r="N731" s="16" t="s">
        <v>6187</v>
      </c>
      <c r="O731" s="16" t="s">
        <v>6191</v>
      </c>
      <c r="P731" s="1">
        <v>44662</v>
      </c>
      <c r="Q731">
        <v>418219.12750000006</v>
      </c>
      <c r="R731">
        <v>418219.12750000006</v>
      </c>
      <c r="S731" s="16" t="s">
        <v>6220</v>
      </c>
      <c r="T731" s="16" t="s">
        <v>6238</v>
      </c>
      <c r="U731">
        <v>2022</v>
      </c>
    </row>
    <row r="732" spans="1:21" x14ac:dyDescent="0.35">
      <c r="A732" s="16" t="s">
        <v>1657</v>
      </c>
      <c r="B732">
        <v>915416749</v>
      </c>
      <c r="C732">
        <v>48</v>
      </c>
      <c r="D732" s="1">
        <v>27174</v>
      </c>
      <c r="E732" s="16" t="s">
        <v>11</v>
      </c>
      <c r="F732" s="16" t="s">
        <v>401</v>
      </c>
      <c r="G732" s="16" t="s">
        <v>1333</v>
      </c>
      <c r="H732">
        <v>1190649.7464000001</v>
      </c>
      <c r="I732">
        <v>163201.12899999999</v>
      </c>
      <c r="J732" s="16" t="s">
        <v>1658</v>
      </c>
      <c r="K732" s="16" t="s">
        <v>6131</v>
      </c>
      <c r="L732">
        <v>3627224064</v>
      </c>
      <c r="M732">
        <v>0</v>
      </c>
      <c r="N732" s="16" t="s">
        <v>6195</v>
      </c>
      <c r="O732" s="16" t="s">
        <v>6190</v>
      </c>
      <c r="P732" s="1">
        <v>44346</v>
      </c>
      <c r="Q732">
        <v>1027448.6174000001</v>
      </c>
      <c r="R732">
        <v>1047997.5897480001</v>
      </c>
      <c r="S732" s="16" t="s">
        <v>6221</v>
      </c>
      <c r="T732" s="16" t="s">
        <v>6238</v>
      </c>
      <c r="U732">
        <v>2021</v>
      </c>
    </row>
    <row r="733" spans="1:21" x14ac:dyDescent="0.35">
      <c r="A733" s="16" t="s">
        <v>1659</v>
      </c>
      <c r="B733">
        <v>590390340</v>
      </c>
      <c r="C733">
        <v>70</v>
      </c>
      <c r="D733" s="1">
        <v>19138.5</v>
      </c>
      <c r="E733" s="16" t="s">
        <v>11</v>
      </c>
      <c r="F733" s="16" t="s">
        <v>269</v>
      </c>
      <c r="G733" s="16" t="s">
        <v>1333</v>
      </c>
      <c r="H733">
        <v>284288.86479999998</v>
      </c>
      <c r="I733">
        <v>218902.4259</v>
      </c>
      <c r="J733" s="16" t="s">
        <v>1660</v>
      </c>
      <c r="K733" s="16" t="s">
        <v>6129</v>
      </c>
      <c r="L733">
        <v>1117396764</v>
      </c>
      <c r="M733">
        <v>0</v>
      </c>
      <c r="N733" s="16" t="s">
        <v>6187</v>
      </c>
      <c r="O733" s="16" t="s">
        <v>6188</v>
      </c>
      <c r="P733" s="1">
        <v>44547</v>
      </c>
      <c r="Q733">
        <v>65386.438899999979</v>
      </c>
      <c r="R733">
        <v>65386.438899999979</v>
      </c>
      <c r="S733" s="16" t="s">
        <v>6228</v>
      </c>
      <c r="T733" s="16" t="s">
        <v>6241</v>
      </c>
      <c r="U733">
        <v>2021</v>
      </c>
    </row>
    <row r="734" spans="1:21" x14ac:dyDescent="0.35">
      <c r="A734" s="16" t="s">
        <v>1661</v>
      </c>
      <c r="B734">
        <v>45533935</v>
      </c>
      <c r="C734">
        <v>56</v>
      </c>
      <c r="D734" s="1">
        <v>24252</v>
      </c>
      <c r="E734" s="16" t="s">
        <v>11</v>
      </c>
      <c r="F734" s="16" t="s">
        <v>644</v>
      </c>
      <c r="G734" s="16" t="s">
        <v>1333</v>
      </c>
      <c r="H734">
        <v>2248046.7200000002</v>
      </c>
      <c r="I734">
        <v>458785.04489999998</v>
      </c>
      <c r="J734" s="16" t="s">
        <v>1662</v>
      </c>
      <c r="K734" s="16" t="s">
        <v>6135</v>
      </c>
      <c r="L734">
        <v>620860416</v>
      </c>
      <c r="M734">
        <v>0</v>
      </c>
      <c r="N734" s="16" t="s">
        <v>6198</v>
      </c>
      <c r="O734" s="16" t="s">
        <v>6191</v>
      </c>
      <c r="P734" s="1">
        <v>44353</v>
      </c>
      <c r="Q734">
        <v>1789261.6751000001</v>
      </c>
      <c r="R734">
        <v>1789261.6751000001</v>
      </c>
      <c r="S734" s="16" t="s">
        <v>6222</v>
      </c>
      <c r="T734" s="16" t="s">
        <v>6239</v>
      </c>
      <c r="U734">
        <v>2021</v>
      </c>
    </row>
    <row r="735" spans="1:21" x14ac:dyDescent="0.35">
      <c r="A735" s="16" t="s">
        <v>1663</v>
      </c>
      <c r="B735">
        <v>704270517</v>
      </c>
      <c r="C735">
        <v>82</v>
      </c>
      <c r="D735" s="1">
        <v>14755.5</v>
      </c>
      <c r="E735" s="16" t="s">
        <v>11</v>
      </c>
      <c r="F735" s="16" t="s">
        <v>413</v>
      </c>
      <c r="G735" s="16" t="s">
        <v>1333</v>
      </c>
      <c r="H735">
        <v>1484654.3922999999</v>
      </c>
      <c r="I735">
        <v>539466.01610000001</v>
      </c>
      <c r="J735" s="16" t="s">
        <v>1664</v>
      </c>
      <c r="K735" s="16" t="s">
        <v>6135</v>
      </c>
      <c r="L735">
        <v>517784328</v>
      </c>
      <c r="M735">
        <v>0</v>
      </c>
      <c r="N735" s="16" t="s">
        <v>6189</v>
      </c>
      <c r="O735" s="16" t="s">
        <v>6194</v>
      </c>
      <c r="P735" s="1">
        <v>44334</v>
      </c>
      <c r="Q735">
        <v>945188.37619999994</v>
      </c>
      <c r="R735">
        <v>945188.37619999994</v>
      </c>
      <c r="S735" s="16" t="s">
        <v>6221</v>
      </c>
      <c r="T735" s="16" t="s">
        <v>6241</v>
      </c>
      <c r="U735">
        <v>2021</v>
      </c>
    </row>
    <row r="736" spans="1:21" x14ac:dyDescent="0.35">
      <c r="A736" s="16" t="s">
        <v>1665</v>
      </c>
      <c r="B736">
        <v>922352562</v>
      </c>
      <c r="C736">
        <v>69</v>
      </c>
      <c r="D736" s="1">
        <v>19503.75</v>
      </c>
      <c r="E736" s="16" t="s">
        <v>11</v>
      </c>
      <c r="F736" s="16" t="s">
        <v>1215</v>
      </c>
      <c r="G736" s="16" t="s">
        <v>1333</v>
      </c>
      <c r="H736">
        <v>2609169.92</v>
      </c>
      <c r="I736">
        <v>397898.41279999999</v>
      </c>
      <c r="J736" s="16" t="s">
        <v>1666</v>
      </c>
      <c r="K736" s="16" t="s">
        <v>6135</v>
      </c>
      <c r="L736">
        <v>27745263</v>
      </c>
      <c r="M736">
        <v>0</v>
      </c>
      <c r="N736" s="16" t="s">
        <v>6198</v>
      </c>
      <c r="O736" s="16" t="s">
        <v>6201</v>
      </c>
      <c r="P736" s="1">
        <v>44526</v>
      </c>
      <c r="Q736">
        <v>2211271.5071999999</v>
      </c>
      <c r="R736">
        <v>2211271.5071999999</v>
      </c>
      <c r="S736" s="16" t="s">
        <v>6227</v>
      </c>
      <c r="T736" s="16" t="s">
        <v>6240</v>
      </c>
      <c r="U736">
        <v>2021</v>
      </c>
    </row>
    <row r="737" spans="1:21" x14ac:dyDescent="0.35">
      <c r="A737" s="16" t="s">
        <v>1667</v>
      </c>
      <c r="B737">
        <v>740796578</v>
      </c>
      <c r="C737">
        <v>75</v>
      </c>
      <c r="D737" s="1">
        <v>17312.25</v>
      </c>
      <c r="E737" s="16" t="s">
        <v>11</v>
      </c>
      <c r="F737" s="16" t="s">
        <v>350</v>
      </c>
      <c r="G737" s="16" t="s">
        <v>1333</v>
      </c>
      <c r="H737">
        <v>104336.32670000001</v>
      </c>
      <c r="I737">
        <v>25584.1368</v>
      </c>
      <c r="J737" s="16" t="s">
        <v>1668</v>
      </c>
      <c r="K737" s="16" t="s">
        <v>6135</v>
      </c>
      <c r="L737">
        <v>5211599844</v>
      </c>
      <c r="M737">
        <v>0</v>
      </c>
      <c r="N737" s="16" t="s">
        <v>6198</v>
      </c>
      <c r="O737" s="16" t="s">
        <v>6201</v>
      </c>
      <c r="P737" s="1">
        <v>44262</v>
      </c>
      <c r="Q737">
        <v>78752.189899999998</v>
      </c>
      <c r="R737">
        <v>78752.189899999998</v>
      </c>
      <c r="S737" s="16" t="s">
        <v>6219</v>
      </c>
      <c r="T737" s="16" t="s">
        <v>6241</v>
      </c>
      <c r="U737">
        <v>2021</v>
      </c>
    </row>
    <row r="738" spans="1:21" x14ac:dyDescent="0.35">
      <c r="A738" s="16" t="s">
        <v>1669</v>
      </c>
      <c r="B738">
        <v>572282309</v>
      </c>
      <c r="C738">
        <v>30</v>
      </c>
      <c r="D738" s="1">
        <v>33748.5</v>
      </c>
      <c r="E738" s="16" t="s">
        <v>11</v>
      </c>
      <c r="F738" s="16" t="s">
        <v>444</v>
      </c>
      <c r="G738" s="16" t="s">
        <v>1333</v>
      </c>
      <c r="H738">
        <v>496049.8725</v>
      </c>
      <c r="I738">
        <v>51589.186699999998</v>
      </c>
      <c r="J738" s="16" t="s">
        <v>1670</v>
      </c>
      <c r="K738" s="16" t="s">
        <v>6135</v>
      </c>
      <c r="L738">
        <v>2150816976</v>
      </c>
      <c r="M738">
        <v>0</v>
      </c>
      <c r="N738" s="16" t="s">
        <v>6195</v>
      </c>
      <c r="O738" s="16" t="s">
        <v>6190</v>
      </c>
      <c r="P738" s="1">
        <v>44560</v>
      </c>
      <c r="Q738">
        <v>444460.68579999998</v>
      </c>
      <c r="R738">
        <v>444460.68579999998</v>
      </c>
      <c r="S738" s="16" t="s">
        <v>6228</v>
      </c>
      <c r="T738" s="16" t="s">
        <v>6237</v>
      </c>
      <c r="U738">
        <v>2021</v>
      </c>
    </row>
    <row r="739" spans="1:21" x14ac:dyDescent="0.35">
      <c r="A739" s="16" t="s">
        <v>1671</v>
      </c>
      <c r="B739">
        <v>951603348</v>
      </c>
      <c r="C739">
        <v>21</v>
      </c>
      <c r="D739" s="1">
        <v>37035.75</v>
      </c>
      <c r="E739" s="16" t="s">
        <v>11</v>
      </c>
      <c r="F739" s="16" t="s">
        <v>338</v>
      </c>
      <c r="G739" s="16" t="s">
        <v>1333</v>
      </c>
      <c r="H739">
        <v>603125.12910000002</v>
      </c>
      <c r="I739">
        <v>248286.51149999999</v>
      </c>
      <c r="J739" s="16" t="s">
        <v>1672</v>
      </c>
      <c r="K739" s="16" t="s">
        <v>6135</v>
      </c>
      <c r="L739">
        <v>6740547</v>
      </c>
      <c r="M739">
        <v>0</v>
      </c>
      <c r="N739" s="16" t="s">
        <v>6195</v>
      </c>
      <c r="O739" s="16" t="s">
        <v>6190</v>
      </c>
      <c r="P739" s="1">
        <v>44206</v>
      </c>
      <c r="Q739">
        <v>354838.6176</v>
      </c>
      <c r="R739">
        <v>354838.6176</v>
      </c>
      <c r="S739" s="16" t="s">
        <v>6217</v>
      </c>
      <c r="T739" s="16" t="s">
        <v>6236</v>
      </c>
      <c r="U739">
        <v>2021</v>
      </c>
    </row>
    <row r="740" spans="1:21" x14ac:dyDescent="0.35">
      <c r="A740" s="16" t="s">
        <v>1673</v>
      </c>
      <c r="B740">
        <v>851449860</v>
      </c>
      <c r="C740">
        <v>36</v>
      </c>
      <c r="D740" s="1">
        <v>31557</v>
      </c>
      <c r="E740" s="16" t="s">
        <v>11</v>
      </c>
      <c r="F740" s="16" t="s">
        <v>489</v>
      </c>
      <c r="G740" s="16" t="s">
        <v>1333</v>
      </c>
      <c r="H740">
        <v>1601165.6333000001</v>
      </c>
      <c r="I740">
        <v>136357.3314</v>
      </c>
      <c r="J740" s="16" t="s">
        <v>1674</v>
      </c>
      <c r="K740" s="16" t="s">
        <v>6127</v>
      </c>
      <c r="L740">
        <v>185421504</v>
      </c>
      <c r="M740">
        <v>0</v>
      </c>
      <c r="N740" s="16" t="s">
        <v>6195</v>
      </c>
      <c r="O740" s="16" t="s">
        <v>6191</v>
      </c>
      <c r="P740" s="1">
        <v>44269</v>
      </c>
      <c r="Q740">
        <v>1464808.3019000001</v>
      </c>
      <c r="R740">
        <v>1464808.3019000001</v>
      </c>
      <c r="S740" s="16" t="s">
        <v>6219</v>
      </c>
      <c r="T740" s="16" t="s">
        <v>6237</v>
      </c>
      <c r="U740">
        <v>2021</v>
      </c>
    </row>
    <row r="741" spans="1:21" x14ac:dyDescent="0.35">
      <c r="A741" s="16" t="s">
        <v>1675</v>
      </c>
      <c r="B741">
        <v>116907456</v>
      </c>
      <c r="C741">
        <v>66</v>
      </c>
      <c r="D741" s="1">
        <v>20599.5</v>
      </c>
      <c r="E741" s="16" t="s">
        <v>11</v>
      </c>
      <c r="F741" s="16" t="s">
        <v>118</v>
      </c>
      <c r="G741" s="16" t="s">
        <v>1333</v>
      </c>
      <c r="H741">
        <v>68399.886700000003</v>
      </c>
      <c r="I741">
        <v>50833.552199999998</v>
      </c>
      <c r="J741" s="16" t="s">
        <v>1676</v>
      </c>
      <c r="K741" s="16" t="s">
        <v>6135</v>
      </c>
      <c r="L741">
        <v>557186913</v>
      </c>
      <c r="M741">
        <v>0</v>
      </c>
      <c r="N741" s="16" t="s">
        <v>6195</v>
      </c>
      <c r="O741" s="16" t="s">
        <v>6191</v>
      </c>
      <c r="P741" s="1">
        <v>44443</v>
      </c>
      <c r="Q741">
        <v>17566.334500000004</v>
      </c>
      <c r="R741">
        <v>17566.334500000004</v>
      </c>
      <c r="S741" s="16" t="s">
        <v>6225</v>
      </c>
      <c r="T741" s="16" t="s">
        <v>6240</v>
      </c>
      <c r="U741">
        <v>2021</v>
      </c>
    </row>
    <row r="742" spans="1:21" x14ac:dyDescent="0.35">
      <c r="A742" s="16" t="s">
        <v>1677</v>
      </c>
      <c r="B742">
        <v>15136507</v>
      </c>
      <c r="C742">
        <v>68</v>
      </c>
      <c r="D742" s="1">
        <v>19869</v>
      </c>
      <c r="E742" s="16" t="s">
        <v>11</v>
      </c>
      <c r="F742" s="16" t="s">
        <v>226</v>
      </c>
      <c r="G742" s="16" t="s">
        <v>1333</v>
      </c>
      <c r="H742">
        <v>68640.032399999996</v>
      </c>
      <c r="I742">
        <v>49420.823299999996</v>
      </c>
      <c r="J742" s="16" t="s">
        <v>1678</v>
      </c>
      <c r="K742" s="16" t="s">
        <v>6133</v>
      </c>
      <c r="L742">
        <v>437883804</v>
      </c>
      <c r="M742">
        <v>8060292702</v>
      </c>
      <c r="N742" s="16" t="s">
        <v>6192</v>
      </c>
      <c r="O742" s="16" t="s">
        <v>6193</v>
      </c>
      <c r="P742" s="1">
        <v>44354</v>
      </c>
      <c r="Q742">
        <v>19219.2091</v>
      </c>
      <c r="R742">
        <v>19219.2091</v>
      </c>
      <c r="S742" s="16" t="s">
        <v>6222</v>
      </c>
      <c r="T742" s="16" t="s">
        <v>6240</v>
      </c>
      <c r="U742">
        <v>2021</v>
      </c>
    </row>
    <row r="743" spans="1:21" x14ac:dyDescent="0.35">
      <c r="A743" s="16" t="s">
        <v>1679</v>
      </c>
      <c r="B743">
        <v>280950175</v>
      </c>
      <c r="C743">
        <v>18</v>
      </c>
      <c r="D743" s="1">
        <v>38131.5</v>
      </c>
      <c r="E743" s="16" t="s">
        <v>11</v>
      </c>
      <c r="F743" s="16" t="s">
        <v>178</v>
      </c>
      <c r="G743" s="16" t="s">
        <v>1333</v>
      </c>
      <c r="H743">
        <v>24813.983199999999</v>
      </c>
      <c r="I743">
        <v>13120.393599999999</v>
      </c>
      <c r="J743" s="16" t="s">
        <v>1680</v>
      </c>
      <c r="K743" s="16" t="s">
        <v>6131</v>
      </c>
      <c r="L743">
        <v>37368117</v>
      </c>
      <c r="M743">
        <v>0</v>
      </c>
      <c r="N743" s="16" t="s">
        <v>6187</v>
      </c>
      <c r="O743" s="16" t="s">
        <v>6191</v>
      </c>
      <c r="P743" s="1">
        <v>44502</v>
      </c>
      <c r="Q743">
        <v>11693.589599999999</v>
      </c>
      <c r="R743">
        <v>11693.589599999999</v>
      </c>
      <c r="S743" s="16" t="s">
        <v>6227</v>
      </c>
      <c r="T743" s="16" t="s">
        <v>6242</v>
      </c>
      <c r="U743">
        <v>2021</v>
      </c>
    </row>
    <row r="744" spans="1:21" x14ac:dyDescent="0.35">
      <c r="A744" s="16" t="s">
        <v>1681</v>
      </c>
      <c r="B744">
        <v>662985666</v>
      </c>
      <c r="C744">
        <v>29</v>
      </c>
      <c r="D744" s="1">
        <v>34113.75</v>
      </c>
      <c r="E744" s="16" t="s">
        <v>11</v>
      </c>
      <c r="F744" s="16" t="s">
        <v>60</v>
      </c>
      <c r="G744" s="16" t="s">
        <v>1333</v>
      </c>
      <c r="H744">
        <v>105527.85</v>
      </c>
      <c r="I744">
        <v>68561.444099999993</v>
      </c>
      <c r="J744" s="16" t="s">
        <v>1682</v>
      </c>
      <c r="K744" s="16" t="s">
        <v>6133</v>
      </c>
      <c r="L744">
        <v>417117077</v>
      </c>
      <c r="M744">
        <v>0</v>
      </c>
      <c r="N744" s="16" t="s">
        <v>6198</v>
      </c>
      <c r="O744" s="16" t="s">
        <v>6201</v>
      </c>
      <c r="P744" s="1">
        <v>44310</v>
      </c>
      <c r="Q744">
        <v>36966.405900000012</v>
      </c>
      <c r="R744">
        <v>36966.405900000012</v>
      </c>
      <c r="S744" s="16" t="s">
        <v>6220</v>
      </c>
      <c r="T744" s="16" t="s">
        <v>6236</v>
      </c>
      <c r="U744">
        <v>2021</v>
      </c>
    </row>
    <row r="745" spans="1:21" x14ac:dyDescent="0.35">
      <c r="A745" s="16" t="s">
        <v>1683</v>
      </c>
      <c r="B745">
        <v>102923023</v>
      </c>
      <c r="C745">
        <v>26</v>
      </c>
      <c r="D745" s="1">
        <v>35209.5</v>
      </c>
      <c r="E745" s="16" t="s">
        <v>11</v>
      </c>
      <c r="F745" s="16" t="s">
        <v>467</v>
      </c>
      <c r="G745" s="16" t="s">
        <v>1333</v>
      </c>
      <c r="H745">
        <v>606032.72</v>
      </c>
      <c r="I745">
        <v>103025.5624</v>
      </c>
      <c r="J745" s="16" t="s">
        <v>1684</v>
      </c>
      <c r="K745" s="16" t="s">
        <v>6127</v>
      </c>
      <c r="L745">
        <v>122710896</v>
      </c>
      <c r="M745">
        <v>0</v>
      </c>
      <c r="N745" s="16" t="s">
        <v>6198</v>
      </c>
      <c r="O745" s="16" t="s">
        <v>6191</v>
      </c>
      <c r="P745" s="1">
        <v>44362</v>
      </c>
      <c r="Q745">
        <v>503007.15759999998</v>
      </c>
      <c r="R745">
        <v>503007.15759999998</v>
      </c>
      <c r="S745" s="16" t="s">
        <v>6222</v>
      </c>
      <c r="T745" s="16" t="s">
        <v>6236</v>
      </c>
      <c r="U745">
        <v>2021</v>
      </c>
    </row>
    <row r="746" spans="1:21" x14ac:dyDescent="0.35">
      <c r="A746" s="16" t="s">
        <v>1685</v>
      </c>
      <c r="B746">
        <v>596666418</v>
      </c>
      <c r="C746">
        <v>85</v>
      </c>
      <c r="D746" s="1">
        <v>13659.75</v>
      </c>
      <c r="E746" s="16" t="s">
        <v>11</v>
      </c>
      <c r="F746" s="16" t="s">
        <v>279</v>
      </c>
      <c r="G746" s="16" t="s">
        <v>1333</v>
      </c>
      <c r="H746">
        <v>1012792.2963</v>
      </c>
      <c r="I746">
        <v>466378.5013</v>
      </c>
      <c r="J746" s="16" t="s">
        <v>1686</v>
      </c>
      <c r="K746" s="16" t="s">
        <v>6131</v>
      </c>
      <c r="L746">
        <v>1697546752</v>
      </c>
      <c r="M746">
        <v>0</v>
      </c>
      <c r="N746" s="16" t="s">
        <v>6195</v>
      </c>
      <c r="O746" s="16" t="s">
        <v>6191</v>
      </c>
      <c r="P746" s="1">
        <v>44629</v>
      </c>
      <c r="Q746">
        <v>546413.79500000004</v>
      </c>
      <c r="R746">
        <v>557342.07090000005</v>
      </c>
      <c r="S746" s="16" t="s">
        <v>6219</v>
      </c>
      <c r="T746" s="16" t="s">
        <v>6241</v>
      </c>
      <c r="U746">
        <v>2022</v>
      </c>
    </row>
    <row r="747" spans="1:21" x14ac:dyDescent="0.35">
      <c r="A747" s="16" t="s">
        <v>1687</v>
      </c>
      <c r="B747">
        <v>447232108</v>
      </c>
      <c r="C747">
        <v>55</v>
      </c>
      <c r="D747" s="1">
        <v>24617.25</v>
      </c>
      <c r="E747" s="16" t="s">
        <v>11</v>
      </c>
      <c r="F747" s="16" t="s">
        <v>533</v>
      </c>
      <c r="G747" s="16" t="s">
        <v>1333</v>
      </c>
      <c r="H747">
        <v>622135.22519999999</v>
      </c>
      <c r="I747">
        <v>182723.4198</v>
      </c>
      <c r="J747" s="16" t="s">
        <v>1688</v>
      </c>
      <c r="K747" s="16" t="s">
        <v>6131</v>
      </c>
      <c r="L747">
        <v>1426087768</v>
      </c>
      <c r="M747">
        <v>0</v>
      </c>
      <c r="N747" s="16" t="s">
        <v>6198</v>
      </c>
      <c r="O747" s="16" t="s">
        <v>6190</v>
      </c>
      <c r="P747" s="1">
        <v>44625</v>
      </c>
      <c r="Q747">
        <v>439411.80539999995</v>
      </c>
      <c r="R747">
        <v>439411.80539999995</v>
      </c>
      <c r="S747" s="16" t="s">
        <v>6219</v>
      </c>
      <c r="T747" s="16" t="s">
        <v>6239</v>
      </c>
      <c r="U747">
        <v>2022</v>
      </c>
    </row>
    <row r="748" spans="1:21" x14ac:dyDescent="0.35">
      <c r="A748" s="16" t="s">
        <v>1689</v>
      </c>
      <c r="B748">
        <v>680754600</v>
      </c>
      <c r="C748">
        <v>76</v>
      </c>
      <c r="D748" s="1">
        <v>16947</v>
      </c>
      <c r="E748" s="16" t="s">
        <v>11</v>
      </c>
      <c r="F748" s="16" t="s">
        <v>220</v>
      </c>
      <c r="G748" s="16" t="s">
        <v>1333</v>
      </c>
      <c r="H748">
        <v>650421.08030000003</v>
      </c>
      <c r="I748">
        <v>518191.14520000003</v>
      </c>
      <c r="J748" s="16" t="s">
        <v>1690</v>
      </c>
      <c r="K748" s="16" t="s">
        <v>6135</v>
      </c>
      <c r="L748">
        <v>369720576</v>
      </c>
      <c r="M748">
        <v>0</v>
      </c>
      <c r="N748" s="16" t="s">
        <v>6198</v>
      </c>
      <c r="O748" s="16" t="s">
        <v>6201</v>
      </c>
      <c r="P748" s="1">
        <v>44670</v>
      </c>
      <c r="Q748">
        <v>132229.9351</v>
      </c>
      <c r="R748">
        <v>132229.9351</v>
      </c>
      <c r="S748" s="16" t="s">
        <v>6220</v>
      </c>
      <c r="T748" s="16" t="s">
        <v>6241</v>
      </c>
      <c r="U748">
        <v>2022</v>
      </c>
    </row>
    <row r="749" spans="1:21" x14ac:dyDescent="0.35">
      <c r="A749" s="16" t="s">
        <v>1691</v>
      </c>
      <c r="B749">
        <v>864260743</v>
      </c>
      <c r="C749">
        <v>69</v>
      </c>
      <c r="D749" s="1">
        <v>19503.75</v>
      </c>
      <c r="E749" s="16" t="s">
        <v>11</v>
      </c>
      <c r="F749" s="16" t="s">
        <v>192</v>
      </c>
      <c r="G749" s="16" t="s">
        <v>1333</v>
      </c>
      <c r="H749">
        <v>295130.1654</v>
      </c>
      <c r="I749">
        <v>52561.277099999999</v>
      </c>
      <c r="J749" s="16" t="s">
        <v>1692</v>
      </c>
      <c r="K749" s="16" t="s">
        <v>6133</v>
      </c>
      <c r="L749">
        <v>1581820672</v>
      </c>
      <c r="M749">
        <v>0</v>
      </c>
      <c r="N749" s="16" t="s">
        <v>6195</v>
      </c>
      <c r="O749" s="16" t="s">
        <v>6190</v>
      </c>
      <c r="P749" s="1">
        <v>44456</v>
      </c>
      <c r="Q749">
        <v>242568.88829999999</v>
      </c>
      <c r="R749">
        <v>242568.88829999999</v>
      </c>
      <c r="S749" s="16" t="s">
        <v>6225</v>
      </c>
      <c r="T749" s="16" t="s">
        <v>6240</v>
      </c>
      <c r="U749">
        <v>2021</v>
      </c>
    </row>
    <row r="750" spans="1:21" x14ac:dyDescent="0.35">
      <c r="A750" s="16" t="s">
        <v>1693</v>
      </c>
      <c r="B750">
        <v>870188039</v>
      </c>
      <c r="C750">
        <v>34</v>
      </c>
      <c r="D750" s="1">
        <v>32287.5</v>
      </c>
      <c r="E750" s="16" t="s">
        <v>11</v>
      </c>
      <c r="F750" s="16" t="s">
        <v>1694</v>
      </c>
      <c r="G750" s="16" t="s">
        <v>1333</v>
      </c>
      <c r="H750">
        <v>1013382</v>
      </c>
      <c r="I750">
        <v>96473.966400000005</v>
      </c>
      <c r="J750" s="16" t="s">
        <v>1695</v>
      </c>
      <c r="K750" s="16" t="s">
        <v>6127</v>
      </c>
      <c r="L750">
        <v>1383406674</v>
      </c>
      <c r="M750">
        <v>0</v>
      </c>
      <c r="N750" s="16" t="s">
        <v>6196</v>
      </c>
      <c r="O750" s="16" t="s">
        <v>6188</v>
      </c>
      <c r="P750" s="1">
        <v>44639</v>
      </c>
      <c r="Q750">
        <v>916908.03359999997</v>
      </c>
      <c r="R750">
        <v>916908.03359999997</v>
      </c>
      <c r="S750" s="16" t="s">
        <v>6219</v>
      </c>
      <c r="T750" s="16" t="s">
        <v>6237</v>
      </c>
      <c r="U750">
        <v>2022</v>
      </c>
    </row>
    <row r="751" spans="1:21" x14ac:dyDescent="0.35">
      <c r="A751" s="16" t="s">
        <v>1696</v>
      </c>
      <c r="B751">
        <v>341172486</v>
      </c>
      <c r="C751">
        <v>37</v>
      </c>
      <c r="D751" s="1">
        <v>31191.75</v>
      </c>
      <c r="E751" s="16" t="s">
        <v>11</v>
      </c>
      <c r="F751" s="16" t="s">
        <v>72</v>
      </c>
      <c r="G751" s="16" t="s">
        <v>1333</v>
      </c>
      <c r="H751">
        <v>81662.323600000003</v>
      </c>
      <c r="I751">
        <v>25142.458500000001</v>
      </c>
      <c r="J751" s="16" t="s">
        <v>1697</v>
      </c>
      <c r="K751" s="16" t="s">
        <v>6127</v>
      </c>
      <c r="L751">
        <v>28088118</v>
      </c>
      <c r="M751">
        <v>0</v>
      </c>
      <c r="N751" s="16" t="s">
        <v>6198</v>
      </c>
      <c r="O751" s="16" t="s">
        <v>6191</v>
      </c>
      <c r="P751" s="1">
        <v>44564</v>
      </c>
      <c r="Q751">
        <v>56519.865100000003</v>
      </c>
      <c r="R751">
        <v>56519.865100000003</v>
      </c>
      <c r="S751" s="16" t="s">
        <v>6217</v>
      </c>
      <c r="T751" s="16" t="s">
        <v>6237</v>
      </c>
      <c r="U751">
        <v>2022</v>
      </c>
    </row>
    <row r="752" spans="1:21" x14ac:dyDescent="0.35">
      <c r="A752" s="16" t="s">
        <v>1698</v>
      </c>
      <c r="B752">
        <v>52532596</v>
      </c>
      <c r="C752">
        <v>59</v>
      </c>
      <c r="D752" s="1">
        <v>23156.25</v>
      </c>
      <c r="E752" s="16" t="s">
        <v>11</v>
      </c>
      <c r="F752" s="16" t="s">
        <v>214</v>
      </c>
      <c r="G752" s="16" t="s">
        <v>1333</v>
      </c>
      <c r="H752">
        <v>321400.45799999998</v>
      </c>
      <c r="I752">
        <v>94176.805399999997</v>
      </c>
      <c r="J752" s="16" t="s">
        <v>1699</v>
      </c>
      <c r="K752" s="16" t="s">
        <v>6135</v>
      </c>
      <c r="L752">
        <v>4027181082</v>
      </c>
      <c r="M752">
        <v>0</v>
      </c>
      <c r="N752" s="16" t="s">
        <v>6196</v>
      </c>
      <c r="O752" s="16" t="s">
        <v>6188</v>
      </c>
      <c r="P752" s="1">
        <v>44286</v>
      </c>
      <c r="Q752">
        <v>227223.65259999997</v>
      </c>
      <c r="R752">
        <v>227223.65259999997</v>
      </c>
      <c r="S752" s="16" t="s">
        <v>6219</v>
      </c>
      <c r="T752" s="16" t="s">
        <v>6239</v>
      </c>
      <c r="U752">
        <v>2021</v>
      </c>
    </row>
    <row r="753" spans="1:21" x14ac:dyDescent="0.35">
      <c r="A753" s="16" t="s">
        <v>1700</v>
      </c>
      <c r="B753">
        <v>217297578</v>
      </c>
      <c r="C753">
        <v>63</v>
      </c>
      <c r="D753" s="1">
        <v>21695.25</v>
      </c>
      <c r="E753" s="16" t="s">
        <v>11</v>
      </c>
      <c r="F753" s="16" t="s">
        <v>75</v>
      </c>
      <c r="G753" s="16" t="s">
        <v>1333</v>
      </c>
      <c r="H753">
        <v>168330.37340000001</v>
      </c>
      <c r="I753">
        <v>14733.0743</v>
      </c>
      <c r="J753" s="16" t="s">
        <v>1701</v>
      </c>
      <c r="K753" s="16" t="s">
        <v>6135</v>
      </c>
      <c r="L753">
        <v>2712000403</v>
      </c>
      <c r="M753">
        <v>0</v>
      </c>
      <c r="N753" s="16" t="s">
        <v>6196</v>
      </c>
      <c r="O753" s="16" t="s">
        <v>6199</v>
      </c>
      <c r="P753" s="1">
        <v>44649</v>
      </c>
      <c r="Q753">
        <v>153597.2991</v>
      </c>
      <c r="R753">
        <v>153597.2991</v>
      </c>
      <c r="S753" s="16" t="s">
        <v>6219</v>
      </c>
      <c r="T753" s="16" t="s">
        <v>6240</v>
      </c>
      <c r="U753">
        <v>2022</v>
      </c>
    </row>
    <row r="754" spans="1:21" x14ac:dyDescent="0.35">
      <c r="A754" s="16" t="s">
        <v>1702</v>
      </c>
      <c r="B754">
        <v>625915971</v>
      </c>
      <c r="C754">
        <v>75</v>
      </c>
      <c r="D754" s="1">
        <v>17312.25</v>
      </c>
      <c r="E754" s="16" t="s">
        <v>11</v>
      </c>
      <c r="F754" s="16" t="s">
        <v>266</v>
      </c>
      <c r="G754" s="16" t="s">
        <v>1333</v>
      </c>
      <c r="H754">
        <v>2134158.4345999998</v>
      </c>
      <c r="I754">
        <v>1096077.7058999999</v>
      </c>
      <c r="J754" s="16" t="s">
        <v>1280</v>
      </c>
      <c r="K754" s="16" t="s">
        <v>6135</v>
      </c>
      <c r="L754">
        <v>1135304352</v>
      </c>
      <c r="M754">
        <v>0</v>
      </c>
      <c r="N754" s="16" t="s">
        <v>6189</v>
      </c>
      <c r="O754" s="16" t="s">
        <v>6194</v>
      </c>
      <c r="P754" s="1">
        <v>44264</v>
      </c>
      <c r="Q754">
        <v>1038080.7286999999</v>
      </c>
      <c r="R754">
        <v>1038080.7286999999</v>
      </c>
      <c r="S754" s="16" t="s">
        <v>6219</v>
      </c>
      <c r="T754" s="16" t="s">
        <v>6241</v>
      </c>
      <c r="U754">
        <v>2021</v>
      </c>
    </row>
    <row r="755" spans="1:21" x14ac:dyDescent="0.35">
      <c r="A755" s="16" t="s">
        <v>1703</v>
      </c>
      <c r="B755">
        <v>33666856</v>
      </c>
      <c r="C755">
        <v>61</v>
      </c>
      <c r="D755" s="1">
        <v>22425.75</v>
      </c>
      <c r="E755" s="16" t="s">
        <v>11</v>
      </c>
      <c r="F755" s="16" t="s">
        <v>112</v>
      </c>
      <c r="G755" s="16" t="s">
        <v>1333</v>
      </c>
      <c r="H755">
        <v>367693.54710000003</v>
      </c>
      <c r="I755">
        <v>96444.209099999993</v>
      </c>
      <c r="J755" s="16" t="s">
        <v>1704</v>
      </c>
      <c r="K755" s="16" t="s">
        <v>6133</v>
      </c>
      <c r="L755">
        <v>773858475</v>
      </c>
      <c r="M755">
        <v>0</v>
      </c>
      <c r="N755" s="16" t="s">
        <v>6196</v>
      </c>
      <c r="O755" s="16" t="s">
        <v>6188</v>
      </c>
      <c r="P755" s="1">
        <v>44407</v>
      </c>
      <c r="Q755">
        <v>271249.33800000005</v>
      </c>
      <c r="R755">
        <v>271249.33800000005</v>
      </c>
      <c r="S755" s="16" t="s">
        <v>6223</v>
      </c>
      <c r="T755" s="16" t="s">
        <v>6240</v>
      </c>
      <c r="U755">
        <v>2021</v>
      </c>
    </row>
    <row r="756" spans="1:21" x14ac:dyDescent="0.35">
      <c r="A756" s="16" t="s">
        <v>1705</v>
      </c>
      <c r="B756">
        <v>702117442</v>
      </c>
      <c r="C756">
        <v>27</v>
      </c>
      <c r="D756" s="1">
        <v>34844.25</v>
      </c>
      <c r="E756" s="16" t="s">
        <v>11</v>
      </c>
      <c r="F756" s="16" t="s">
        <v>72</v>
      </c>
      <c r="G756" s="16" t="s">
        <v>1333</v>
      </c>
      <c r="H756">
        <v>2662747.8673999999</v>
      </c>
      <c r="I756">
        <v>1326814.4339000001</v>
      </c>
      <c r="J756" s="16" t="s">
        <v>1706</v>
      </c>
      <c r="K756" s="16" t="s">
        <v>6135</v>
      </c>
      <c r="L756">
        <v>662704935</v>
      </c>
      <c r="M756">
        <v>0</v>
      </c>
      <c r="N756" s="16" t="s">
        <v>6196</v>
      </c>
      <c r="O756" s="16" t="s">
        <v>6200</v>
      </c>
      <c r="P756" s="1">
        <v>44552</v>
      </c>
      <c r="Q756">
        <v>1335933.4334999998</v>
      </c>
      <c r="R756">
        <v>1335933.4334999998</v>
      </c>
      <c r="S756" s="16" t="s">
        <v>6228</v>
      </c>
      <c r="T756" s="16" t="s">
        <v>6236</v>
      </c>
      <c r="U756">
        <v>2021</v>
      </c>
    </row>
    <row r="757" spans="1:21" x14ac:dyDescent="0.35">
      <c r="A757" s="16" t="s">
        <v>1707</v>
      </c>
      <c r="B757">
        <v>309510957</v>
      </c>
      <c r="C757">
        <v>23</v>
      </c>
      <c r="D757" s="1">
        <v>36305.25</v>
      </c>
      <c r="E757" s="16" t="s">
        <v>11</v>
      </c>
      <c r="F757" s="16" t="s">
        <v>574</v>
      </c>
      <c r="G757" s="16" t="s">
        <v>1333</v>
      </c>
      <c r="H757">
        <v>74432.027499999997</v>
      </c>
      <c r="I757">
        <v>55824.020600000003</v>
      </c>
      <c r="J757" s="16" t="s">
        <v>1708</v>
      </c>
      <c r="K757" s="16" t="s">
        <v>6133</v>
      </c>
      <c r="L757">
        <v>924876506</v>
      </c>
      <c r="M757">
        <v>0</v>
      </c>
      <c r="N757" s="16" t="s">
        <v>6187</v>
      </c>
      <c r="O757" s="16" t="s">
        <v>6191</v>
      </c>
      <c r="P757" s="1">
        <v>44652</v>
      </c>
      <c r="Q757">
        <v>18608.006899999993</v>
      </c>
      <c r="R757">
        <v>18608.006899999993</v>
      </c>
      <c r="S757" s="16" t="s">
        <v>6220</v>
      </c>
      <c r="T757" s="16" t="s">
        <v>6236</v>
      </c>
      <c r="U757">
        <v>2022</v>
      </c>
    </row>
    <row r="758" spans="1:21" x14ac:dyDescent="0.35">
      <c r="A758" s="16" t="s">
        <v>1709</v>
      </c>
      <c r="B758">
        <v>72373489</v>
      </c>
      <c r="C758">
        <v>58</v>
      </c>
      <c r="D758" s="1">
        <v>23521.5</v>
      </c>
      <c r="E758" s="16" t="s">
        <v>11</v>
      </c>
      <c r="F758" s="16" t="s">
        <v>253</v>
      </c>
      <c r="G758" s="16" t="s">
        <v>1333</v>
      </c>
      <c r="H758">
        <v>77019.887199999997</v>
      </c>
      <c r="I758">
        <v>31433.379499999999</v>
      </c>
      <c r="J758" s="16" t="s">
        <v>1710</v>
      </c>
      <c r="K758" s="16" t="s">
        <v>6131</v>
      </c>
      <c r="L758">
        <v>1926086712</v>
      </c>
      <c r="M758">
        <v>0</v>
      </c>
      <c r="N758" s="16" t="s">
        <v>6187</v>
      </c>
      <c r="O758" s="16" t="s">
        <v>6188</v>
      </c>
      <c r="P758" s="1">
        <v>44336</v>
      </c>
      <c r="Q758">
        <v>45586.507700000002</v>
      </c>
      <c r="R758">
        <v>45586.507700000002</v>
      </c>
      <c r="S758" s="16" t="s">
        <v>6221</v>
      </c>
      <c r="T758" s="16" t="s">
        <v>6239</v>
      </c>
      <c r="U758">
        <v>2021</v>
      </c>
    </row>
    <row r="759" spans="1:21" x14ac:dyDescent="0.35">
      <c r="A759" s="16" t="s">
        <v>1711</v>
      </c>
      <c r="B759">
        <v>111973946</v>
      </c>
      <c r="C759">
        <v>84</v>
      </c>
      <c r="D759" s="1">
        <v>14025</v>
      </c>
      <c r="E759" s="16" t="s">
        <v>11</v>
      </c>
      <c r="F759" s="16" t="s">
        <v>676</v>
      </c>
      <c r="G759" s="16" t="s">
        <v>1333</v>
      </c>
      <c r="H759">
        <v>313284.24</v>
      </c>
      <c r="I759">
        <v>23433.661199999999</v>
      </c>
      <c r="J759" s="16" t="s">
        <v>1712</v>
      </c>
      <c r="K759" s="16" t="s">
        <v>6133</v>
      </c>
      <c r="L759">
        <v>1119564685</v>
      </c>
      <c r="M759">
        <v>5567825416</v>
      </c>
      <c r="N759" s="16" t="s">
        <v>6192</v>
      </c>
      <c r="O759" s="16" t="s">
        <v>6188</v>
      </c>
      <c r="P759" s="1">
        <v>44269</v>
      </c>
      <c r="Q759">
        <v>289850.57880000002</v>
      </c>
      <c r="R759">
        <v>289850.57880000002</v>
      </c>
      <c r="S759" s="16" t="s">
        <v>6219</v>
      </c>
      <c r="T759" s="16" t="s">
        <v>6241</v>
      </c>
      <c r="U759">
        <v>2021</v>
      </c>
    </row>
    <row r="760" spans="1:21" x14ac:dyDescent="0.35">
      <c r="A760" s="16" t="s">
        <v>1713</v>
      </c>
      <c r="B760">
        <v>683244157</v>
      </c>
      <c r="C760">
        <v>57</v>
      </c>
      <c r="D760" s="1">
        <v>23886.75</v>
      </c>
      <c r="E760" s="16" t="s">
        <v>11</v>
      </c>
      <c r="F760" s="16" t="s">
        <v>214</v>
      </c>
      <c r="G760" s="16" t="s">
        <v>1333</v>
      </c>
      <c r="H760">
        <v>349048.33419999998</v>
      </c>
      <c r="I760">
        <v>154240.88589999999</v>
      </c>
      <c r="J760" s="16" t="s">
        <v>1714</v>
      </c>
      <c r="K760" s="16" t="s">
        <v>6133</v>
      </c>
      <c r="L760">
        <v>14792526</v>
      </c>
      <c r="M760">
        <v>0</v>
      </c>
      <c r="N760" s="16" t="s">
        <v>6196</v>
      </c>
      <c r="O760" s="16" t="s">
        <v>6199</v>
      </c>
      <c r="P760" s="1">
        <v>44628</v>
      </c>
      <c r="Q760">
        <v>194807.44829999999</v>
      </c>
      <c r="R760">
        <v>194807.44829999999</v>
      </c>
      <c r="S760" s="16" t="s">
        <v>6219</v>
      </c>
      <c r="T760" s="16" t="s">
        <v>6239</v>
      </c>
      <c r="U760">
        <v>2022</v>
      </c>
    </row>
    <row r="761" spans="1:21" x14ac:dyDescent="0.35">
      <c r="A761" s="16" t="s">
        <v>1715</v>
      </c>
      <c r="B761">
        <v>329567273</v>
      </c>
      <c r="C761">
        <v>58</v>
      </c>
      <c r="D761" s="1">
        <v>23521.5</v>
      </c>
      <c r="E761" s="16" t="s">
        <v>11</v>
      </c>
      <c r="F761" s="16" t="s">
        <v>668</v>
      </c>
      <c r="G761" s="16" t="s">
        <v>1333</v>
      </c>
      <c r="H761">
        <v>0</v>
      </c>
      <c r="I761">
        <v>0</v>
      </c>
      <c r="J761" s="16" t="s">
        <v>1716</v>
      </c>
      <c r="K761" s="16" t="s">
        <v>6135</v>
      </c>
      <c r="L761">
        <v>2530500777</v>
      </c>
      <c r="M761">
        <v>361591425</v>
      </c>
      <c r="N761" s="16" t="s">
        <v>6192</v>
      </c>
      <c r="O761" s="16" t="s">
        <v>6197</v>
      </c>
      <c r="P761" s="1">
        <v>44470</v>
      </c>
      <c r="Q761">
        <v>0</v>
      </c>
      <c r="R761">
        <v>0</v>
      </c>
      <c r="S761" s="16" t="s">
        <v>6226</v>
      </c>
      <c r="T761" s="16" t="s">
        <v>6239</v>
      </c>
      <c r="U761">
        <v>2021</v>
      </c>
    </row>
    <row r="762" spans="1:21" x14ac:dyDescent="0.35">
      <c r="A762" s="16" t="s">
        <v>1717</v>
      </c>
      <c r="B762">
        <v>928229617</v>
      </c>
      <c r="C762">
        <v>22</v>
      </c>
      <c r="D762" s="1">
        <v>36670.5</v>
      </c>
      <c r="E762" s="16" t="s">
        <v>11</v>
      </c>
      <c r="F762" s="16" t="s">
        <v>192</v>
      </c>
      <c r="G762" s="16" t="s">
        <v>1333</v>
      </c>
      <c r="H762">
        <v>193003.45850000001</v>
      </c>
      <c r="I762">
        <v>18255.515100000001</v>
      </c>
      <c r="J762" s="16" t="s">
        <v>1718</v>
      </c>
      <c r="K762" s="16" t="s">
        <v>6131</v>
      </c>
      <c r="L762">
        <v>3322484514</v>
      </c>
      <c r="M762">
        <v>0</v>
      </c>
      <c r="N762" s="16" t="s">
        <v>6189</v>
      </c>
      <c r="O762" s="16" t="s">
        <v>6194</v>
      </c>
      <c r="P762" s="1">
        <v>44331</v>
      </c>
      <c r="Q762">
        <v>174747.94340000002</v>
      </c>
      <c r="R762">
        <v>174747.94340000002</v>
      </c>
      <c r="S762" s="16" t="s">
        <v>6221</v>
      </c>
      <c r="T762" s="16" t="s">
        <v>6236</v>
      </c>
      <c r="U762">
        <v>2021</v>
      </c>
    </row>
    <row r="763" spans="1:21" x14ac:dyDescent="0.35">
      <c r="A763" s="16" t="s">
        <v>1719</v>
      </c>
      <c r="B763">
        <v>765711387</v>
      </c>
      <c r="C763">
        <v>31</v>
      </c>
      <c r="D763" s="1">
        <v>33383.25</v>
      </c>
      <c r="E763" s="16" t="s">
        <v>11</v>
      </c>
      <c r="F763" s="16" t="s">
        <v>39</v>
      </c>
      <c r="G763" s="16" t="s">
        <v>1333</v>
      </c>
      <c r="H763">
        <v>1769348.3625</v>
      </c>
      <c r="I763">
        <v>536905.71</v>
      </c>
      <c r="J763" s="16" t="s">
        <v>1720</v>
      </c>
      <c r="K763" s="16" t="s">
        <v>6133</v>
      </c>
      <c r="L763">
        <v>3565540539</v>
      </c>
      <c r="M763">
        <v>0</v>
      </c>
      <c r="N763" s="16" t="s">
        <v>6187</v>
      </c>
      <c r="O763" s="16" t="s">
        <v>6200</v>
      </c>
      <c r="P763" s="1">
        <v>44631</v>
      </c>
      <c r="Q763">
        <v>1232442.6525000001</v>
      </c>
      <c r="R763">
        <v>1232442.6525000001</v>
      </c>
      <c r="S763" s="16" t="s">
        <v>6219</v>
      </c>
      <c r="T763" s="16" t="s">
        <v>6237</v>
      </c>
      <c r="U763">
        <v>2022</v>
      </c>
    </row>
    <row r="764" spans="1:21" x14ac:dyDescent="0.35">
      <c r="A764" s="16" t="s">
        <v>1721</v>
      </c>
      <c r="B764">
        <v>22285799</v>
      </c>
      <c r="C764">
        <v>73</v>
      </c>
      <c r="D764" s="1">
        <v>18042.75</v>
      </c>
      <c r="E764" s="16" t="s">
        <v>11</v>
      </c>
      <c r="F764" s="16" t="s">
        <v>72</v>
      </c>
      <c r="G764" s="16" t="s">
        <v>1333</v>
      </c>
      <c r="H764">
        <v>1051950.5253000001</v>
      </c>
      <c r="I764">
        <v>624309.7683</v>
      </c>
      <c r="J764" s="16" t="s">
        <v>1722</v>
      </c>
      <c r="K764" s="16" t="s">
        <v>6131</v>
      </c>
      <c r="L764">
        <v>3430755072</v>
      </c>
      <c r="M764">
        <v>0</v>
      </c>
      <c r="N764" s="16" t="s">
        <v>6187</v>
      </c>
      <c r="O764" s="16" t="s">
        <v>6188</v>
      </c>
      <c r="P764" s="1">
        <v>44521</v>
      </c>
      <c r="Q764">
        <v>427640.7570000001</v>
      </c>
      <c r="R764">
        <v>427640.7570000001</v>
      </c>
      <c r="S764" s="16" t="s">
        <v>6227</v>
      </c>
      <c r="T764" s="16" t="s">
        <v>6241</v>
      </c>
      <c r="U764">
        <v>2021</v>
      </c>
    </row>
    <row r="765" spans="1:21" x14ac:dyDescent="0.35">
      <c r="A765" s="16" t="s">
        <v>1723</v>
      </c>
      <c r="B765">
        <v>566928383</v>
      </c>
      <c r="C765">
        <v>50</v>
      </c>
      <c r="D765" s="1">
        <v>26443.5</v>
      </c>
      <c r="E765" s="16" t="s">
        <v>11</v>
      </c>
      <c r="F765" s="16" t="s">
        <v>232</v>
      </c>
      <c r="G765" s="16" t="s">
        <v>1333</v>
      </c>
      <c r="H765">
        <v>1052777.804</v>
      </c>
      <c r="I765">
        <v>161425.92989999999</v>
      </c>
      <c r="J765" s="16" t="s">
        <v>1724</v>
      </c>
      <c r="K765" s="16" t="s">
        <v>6131</v>
      </c>
      <c r="L765">
        <v>1069180713</v>
      </c>
      <c r="M765">
        <v>0</v>
      </c>
      <c r="N765" s="16" t="s">
        <v>6195</v>
      </c>
      <c r="O765" s="16" t="s">
        <v>6190</v>
      </c>
      <c r="P765" s="1">
        <v>44532</v>
      </c>
      <c r="Q765">
        <v>891351.87410000002</v>
      </c>
      <c r="R765">
        <v>909178.91158200009</v>
      </c>
      <c r="S765" s="16" t="s">
        <v>6228</v>
      </c>
      <c r="T765" s="16" t="s">
        <v>6239</v>
      </c>
      <c r="U765">
        <v>2021</v>
      </c>
    </row>
    <row r="766" spans="1:21" x14ac:dyDescent="0.35">
      <c r="A766" s="16" t="s">
        <v>1725</v>
      </c>
      <c r="B766">
        <v>993143234</v>
      </c>
      <c r="C766">
        <v>42</v>
      </c>
      <c r="D766" s="1">
        <v>29365.5</v>
      </c>
      <c r="E766" s="16" t="s">
        <v>11</v>
      </c>
      <c r="F766" s="16" t="s">
        <v>205</v>
      </c>
      <c r="G766" s="16" t="s">
        <v>1333</v>
      </c>
      <c r="H766">
        <v>72449.063800000004</v>
      </c>
      <c r="I766">
        <v>13914.9452</v>
      </c>
      <c r="J766" s="16" t="s">
        <v>1726</v>
      </c>
      <c r="K766" s="16" t="s">
        <v>6135</v>
      </c>
      <c r="L766">
        <v>978623366</v>
      </c>
      <c r="M766">
        <v>0</v>
      </c>
      <c r="N766" s="16" t="s">
        <v>6189</v>
      </c>
      <c r="O766" s="16" t="s">
        <v>6194</v>
      </c>
      <c r="P766" s="1">
        <v>44634</v>
      </c>
      <c r="Q766">
        <v>58534.118600000002</v>
      </c>
      <c r="R766">
        <v>58534.118600000002</v>
      </c>
      <c r="S766" s="16" t="s">
        <v>6219</v>
      </c>
      <c r="T766" s="16" t="s">
        <v>6238</v>
      </c>
      <c r="U766">
        <v>2022</v>
      </c>
    </row>
    <row r="767" spans="1:21" x14ac:dyDescent="0.35">
      <c r="A767" s="16" t="s">
        <v>1727</v>
      </c>
      <c r="B767">
        <v>947182432</v>
      </c>
      <c r="C767">
        <v>19</v>
      </c>
      <c r="D767" s="1">
        <v>37766.25</v>
      </c>
      <c r="E767" s="16" t="s">
        <v>11</v>
      </c>
      <c r="F767" s="16" t="s">
        <v>378</v>
      </c>
      <c r="G767" s="16" t="s">
        <v>1333</v>
      </c>
      <c r="H767">
        <v>111178.8112</v>
      </c>
      <c r="I767">
        <v>67359.535799999998</v>
      </c>
      <c r="J767" s="16" t="s">
        <v>1728</v>
      </c>
      <c r="K767" s="16" t="s">
        <v>6135</v>
      </c>
      <c r="L767">
        <v>1401158304</v>
      </c>
      <c r="M767">
        <v>0</v>
      </c>
      <c r="N767" s="16" t="s">
        <v>6187</v>
      </c>
      <c r="O767" s="16" t="s">
        <v>6188</v>
      </c>
      <c r="P767" s="1">
        <v>44488</v>
      </c>
      <c r="Q767">
        <v>43819.275399999999</v>
      </c>
      <c r="R767">
        <v>43819.275399999999</v>
      </c>
      <c r="S767" s="16" t="s">
        <v>6226</v>
      </c>
      <c r="T767" s="16" t="s">
        <v>6242</v>
      </c>
      <c r="U767">
        <v>2021</v>
      </c>
    </row>
    <row r="768" spans="1:21" x14ac:dyDescent="0.35">
      <c r="A768" s="16" t="s">
        <v>1729</v>
      </c>
      <c r="B768">
        <v>419235443</v>
      </c>
      <c r="C768">
        <v>26</v>
      </c>
      <c r="D768" s="1">
        <v>35209.5</v>
      </c>
      <c r="E768" s="16" t="s">
        <v>11</v>
      </c>
      <c r="F768" s="16" t="s">
        <v>825</v>
      </c>
      <c r="G768" s="16" t="s">
        <v>1333</v>
      </c>
      <c r="H768">
        <v>110588.5214</v>
      </c>
      <c r="I768">
        <v>127074.4029</v>
      </c>
      <c r="J768" s="16" t="s">
        <v>1730</v>
      </c>
      <c r="K768" s="16" t="s">
        <v>6135</v>
      </c>
      <c r="L768">
        <v>2571202197</v>
      </c>
      <c r="M768">
        <v>0</v>
      </c>
      <c r="N768" s="16" t="s">
        <v>6189</v>
      </c>
      <c r="O768" s="16" t="s">
        <v>6190</v>
      </c>
      <c r="P768" s="1">
        <v>44239</v>
      </c>
      <c r="Q768">
        <v>-16485.881500000003</v>
      </c>
      <c r="R768">
        <v>-16485.881500000003</v>
      </c>
      <c r="S768" s="16" t="s">
        <v>6218</v>
      </c>
      <c r="T768" s="16" t="s">
        <v>6236</v>
      </c>
      <c r="U768">
        <v>2021</v>
      </c>
    </row>
    <row r="769" spans="1:21" x14ac:dyDescent="0.35">
      <c r="A769" s="16" t="s">
        <v>1731</v>
      </c>
      <c r="B769">
        <v>345576680</v>
      </c>
      <c r="C769">
        <v>32</v>
      </c>
      <c r="D769" s="1">
        <v>33018</v>
      </c>
      <c r="E769" s="16" t="s">
        <v>11</v>
      </c>
      <c r="F769" s="16" t="s">
        <v>130</v>
      </c>
      <c r="G769" s="16" t="s">
        <v>1333</v>
      </c>
      <c r="H769">
        <v>670840.54119999998</v>
      </c>
      <c r="I769">
        <v>93765.212</v>
      </c>
      <c r="J769" s="16" t="s">
        <v>1732</v>
      </c>
      <c r="K769" s="16" t="s">
        <v>6131</v>
      </c>
      <c r="L769">
        <v>4710523488</v>
      </c>
      <c r="M769">
        <v>0</v>
      </c>
      <c r="N769" s="16" t="s">
        <v>6189</v>
      </c>
      <c r="O769" s="16" t="s">
        <v>6190</v>
      </c>
      <c r="P769" s="1">
        <v>44617</v>
      </c>
      <c r="Q769">
        <v>577075.32920000004</v>
      </c>
      <c r="R769">
        <v>588616.835784</v>
      </c>
      <c r="S769" s="16" t="s">
        <v>6218</v>
      </c>
      <c r="T769" s="16" t="s">
        <v>6237</v>
      </c>
      <c r="U769">
        <v>2022</v>
      </c>
    </row>
    <row r="770" spans="1:21" x14ac:dyDescent="0.35">
      <c r="A770" s="16" t="s">
        <v>1733</v>
      </c>
      <c r="B770">
        <v>231279389</v>
      </c>
      <c r="C770">
        <v>41</v>
      </c>
      <c r="D770" s="1">
        <v>29730.75</v>
      </c>
      <c r="E770" s="16" t="s">
        <v>11</v>
      </c>
      <c r="F770" s="16" t="s">
        <v>596</v>
      </c>
      <c r="G770" s="16" t="s">
        <v>1333</v>
      </c>
      <c r="H770">
        <v>164323.5987</v>
      </c>
      <c r="I770">
        <v>64064.862800000003</v>
      </c>
      <c r="J770" s="16" t="s">
        <v>1734</v>
      </c>
      <c r="K770" s="16" t="s">
        <v>6133</v>
      </c>
      <c r="L770">
        <v>1530748128</v>
      </c>
      <c r="M770">
        <v>0</v>
      </c>
      <c r="N770" s="16" t="s">
        <v>6196</v>
      </c>
      <c r="O770" s="16" t="s">
        <v>6188</v>
      </c>
      <c r="P770" s="1">
        <v>44637</v>
      </c>
      <c r="Q770">
        <v>100258.7359</v>
      </c>
      <c r="R770">
        <v>100258.7359</v>
      </c>
      <c r="S770" s="16" t="s">
        <v>6219</v>
      </c>
      <c r="T770" s="16" t="s">
        <v>6238</v>
      </c>
      <c r="U770">
        <v>2022</v>
      </c>
    </row>
    <row r="771" spans="1:21" x14ac:dyDescent="0.35">
      <c r="A771" s="16" t="s">
        <v>1735</v>
      </c>
      <c r="B771">
        <v>682802685</v>
      </c>
      <c r="C771">
        <v>43</v>
      </c>
      <c r="D771" s="1">
        <v>29000.25</v>
      </c>
      <c r="E771" s="16" t="s">
        <v>11</v>
      </c>
      <c r="F771" s="16" t="s">
        <v>307</v>
      </c>
      <c r="G771" s="16" t="s">
        <v>1333</v>
      </c>
      <c r="H771">
        <v>39778.775900000001</v>
      </c>
      <c r="I771">
        <v>6978.1412</v>
      </c>
      <c r="J771" s="16" t="s">
        <v>1736</v>
      </c>
      <c r="K771" s="16" t="s">
        <v>6129</v>
      </c>
      <c r="L771">
        <v>2311779425</v>
      </c>
      <c r="M771">
        <v>0</v>
      </c>
      <c r="N771" s="16" t="s">
        <v>6196</v>
      </c>
      <c r="O771" s="16" t="s">
        <v>6199</v>
      </c>
      <c r="P771" s="1">
        <v>44202</v>
      </c>
      <c r="Q771">
        <v>32800.634700000002</v>
      </c>
      <c r="R771">
        <v>32800.634700000002</v>
      </c>
      <c r="S771" s="16" t="s">
        <v>6217</v>
      </c>
      <c r="T771" s="16" t="s">
        <v>6238</v>
      </c>
      <c r="U771">
        <v>2021</v>
      </c>
    </row>
    <row r="772" spans="1:21" x14ac:dyDescent="0.35">
      <c r="A772" s="16" t="s">
        <v>1737</v>
      </c>
      <c r="B772">
        <v>307334489</v>
      </c>
      <c r="C772">
        <v>53</v>
      </c>
      <c r="D772" s="1">
        <v>25347.75</v>
      </c>
      <c r="E772" s="16" t="s">
        <v>11</v>
      </c>
      <c r="F772" s="16" t="s">
        <v>668</v>
      </c>
      <c r="G772" s="16" t="s">
        <v>1333</v>
      </c>
      <c r="H772">
        <v>748509.9375</v>
      </c>
      <c r="I772">
        <v>373656.16080000001</v>
      </c>
      <c r="J772" s="16" t="s">
        <v>1738</v>
      </c>
      <c r="K772" s="16" t="s">
        <v>6133</v>
      </c>
      <c r="L772">
        <v>839946624</v>
      </c>
      <c r="M772">
        <v>0</v>
      </c>
      <c r="N772" s="16" t="s">
        <v>6189</v>
      </c>
      <c r="O772" s="16" t="s">
        <v>6190</v>
      </c>
      <c r="P772" s="1">
        <v>44550</v>
      </c>
      <c r="Q772">
        <v>374853.77669999999</v>
      </c>
      <c r="R772">
        <v>374853.77669999999</v>
      </c>
      <c r="S772" s="16" t="s">
        <v>6228</v>
      </c>
      <c r="T772" s="16" t="s">
        <v>6239</v>
      </c>
      <c r="U772">
        <v>2021</v>
      </c>
    </row>
    <row r="773" spans="1:21" x14ac:dyDescent="0.35">
      <c r="A773" s="16" t="s">
        <v>1739</v>
      </c>
      <c r="B773">
        <v>204385263</v>
      </c>
      <c r="C773">
        <v>43</v>
      </c>
      <c r="D773" s="1">
        <v>29000.25</v>
      </c>
      <c r="E773" s="16" t="s">
        <v>11</v>
      </c>
      <c r="F773" s="16" t="s">
        <v>199</v>
      </c>
      <c r="G773" s="16" t="s">
        <v>1333</v>
      </c>
      <c r="H773">
        <v>204450.82800000001</v>
      </c>
      <c r="I773">
        <v>35877.822699999997</v>
      </c>
      <c r="J773" s="16" t="s">
        <v>1740</v>
      </c>
      <c r="K773" s="16" t="s">
        <v>6133</v>
      </c>
      <c r="L773">
        <v>3217926351</v>
      </c>
      <c r="M773">
        <v>0</v>
      </c>
      <c r="N773" s="16" t="s">
        <v>6195</v>
      </c>
      <c r="O773" s="16" t="s">
        <v>6191</v>
      </c>
      <c r="P773" s="1">
        <v>44433</v>
      </c>
      <c r="Q773">
        <v>168573.00530000002</v>
      </c>
      <c r="R773">
        <v>168573.00530000002</v>
      </c>
      <c r="S773" s="16" t="s">
        <v>6224</v>
      </c>
      <c r="T773" s="16" t="s">
        <v>6238</v>
      </c>
      <c r="U773">
        <v>2021</v>
      </c>
    </row>
    <row r="774" spans="1:21" x14ac:dyDescent="0.35">
      <c r="A774" s="16" t="s">
        <v>1741</v>
      </c>
      <c r="B774">
        <v>75043522</v>
      </c>
      <c r="C774">
        <v>71</v>
      </c>
      <c r="D774" s="1">
        <v>18773.25</v>
      </c>
      <c r="E774" s="16" t="s">
        <v>11</v>
      </c>
      <c r="F774" s="16" t="s">
        <v>163</v>
      </c>
      <c r="G774" s="16" t="s">
        <v>1333</v>
      </c>
      <c r="H774">
        <v>312542.57199999999</v>
      </c>
      <c r="I774">
        <v>26913.3881</v>
      </c>
      <c r="J774" s="16" t="s">
        <v>1742</v>
      </c>
      <c r="K774" s="16" t="s">
        <v>6131</v>
      </c>
      <c r="L774">
        <v>3608002112</v>
      </c>
      <c r="M774">
        <v>0</v>
      </c>
      <c r="N774" s="16" t="s">
        <v>6198</v>
      </c>
      <c r="O774" s="16" t="s">
        <v>6191</v>
      </c>
      <c r="P774" s="1">
        <v>44534</v>
      </c>
      <c r="Q774">
        <v>285629.1839</v>
      </c>
      <c r="R774">
        <v>285629.1839</v>
      </c>
      <c r="S774" s="16" t="s">
        <v>6228</v>
      </c>
      <c r="T774" s="16" t="s">
        <v>6241</v>
      </c>
      <c r="U774">
        <v>2021</v>
      </c>
    </row>
    <row r="775" spans="1:21" x14ac:dyDescent="0.35">
      <c r="A775" s="16" t="s">
        <v>1743</v>
      </c>
      <c r="B775">
        <v>336282253</v>
      </c>
      <c r="C775">
        <v>19</v>
      </c>
      <c r="D775" s="1">
        <v>37766.25</v>
      </c>
      <c r="E775" s="16" t="s">
        <v>11</v>
      </c>
      <c r="F775" s="16" t="s">
        <v>585</v>
      </c>
      <c r="G775" s="16" t="s">
        <v>1333</v>
      </c>
      <c r="H775">
        <v>396416.2499</v>
      </c>
      <c r="I775">
        <v>189398.8749</v>
      </c>
      <c r="J775" s="16" t="s">
        <v>1744</v>
      </c>
      <c r="K775" s="16" t="s">
        <v>6135</v>
      </c>
      <c r="L775">
        <v>420527646</v>
      </c>
      <c r="M775">
        <v>0</v>
      </c>
      <c r="N775" s="16" t="s">
        <v>6187</v>
      </c>
      <c r="O775" s="16" t="s">
        <v>6188</v>
      </c>
      <c r="P775" s="1">
        <v>44646</v>
      </c>
      <c r="Q775">
        <v>207017.375</v>
      </c>
      <c r="R775">
        <v>207017.375</v>
      </c>
      <c r="S775" s="16" t="s">
        <v>6219</v>
      </c>
      <c r="T775" s="16" t="s">
        <v>6242</v>
      </c>
      <c r="U775">
        <v>2022</v>
      </c>
    </row>
    <row r="776" spans="1:21" x14ac:dyDescent="0.35">
      <c r="A776" s="16" t="s">
        <v>1745</v>
      </c>
      <c r="B776">
        <v>312719421</v>
      </c>
      <c r="C776">
        <v>52</v>
      </c>
      <c r="D776" s="1">
        <v>25713</v>
      </c>
      <c r="E776" s="16" t="s">
        <v>11</v>
      </c>
      <c r="F776" s="16" t="s">
        <v>467</v>
      </c>
      <c r="G776" s="16" t="s">
        <v>1333</v>
      </c>
      <c r="H776">
        <v>319150.1949</v>
      </c>
      <c r="I776">
        <v>62104.902800000003</v>
      </c>
      <c r="J776" s="16" t="s">
        <v>1746</v>
      </c>
      <c r="K776" s="16" t="s">
        <v>6131</v>
      </c>
      <c r="L776">
        <v>210907648</v>
      </c>
      <c r="M776">
        <v>0</v>
      </c>
      <c r="N776" s="16" t="s">
        <v>6198</v>
      </c>
      <c r="O776" s="16" t="s">
        <v>6191</v>
      </c>
      <c r="P776" s="1">
        <v>44231</v>
      </c>
      <c r="Q776">
        <v>257045.29209999999</v>
      </c>
      <c r="R776">
        <v>257045.29209999999</v>
      </c>
      <c r="S776" s="16" t="s">
        <v>6218</v>
      </c>
      <c r="T776" s="16" t="s">
        <v>6239</v>
      </c>
      <c r="U776">
        <v>2021</v>
      </c>
    </row>
    <row r="777" spans="1:21" x14ac:dyDescent="0.35">
      <c r="A777" s="16" t="s">
        <v>1747</v>
      </c>
      <c r="B777">
        <v>795837717</v>
      </c>
      <c r="C777">
        <v>52</v>
      </c>
      <c r="D777" s="1">
        <v>25713</v>
      </c>
      <c r="E777" s="16" t="s">
        <v>11</v>
      </c>
      <c r="F777" s="16" t="s">
        <v>22</v>
      </c>
      <c r="G777" s="16" t="s">
        <v>1333</v>
      </c>
      <c r="H777">
        <v>55923.374600000003</v>
      </c>
      <c r="I777">
        <v>65492.485399999998</v>
      </c>
      <c r="J777" s="16" t="s">
        <v>1748</v>
      </c>
      <c r="K777" s="16" t="s">
        <v>6135</v>
      </c>
      <c r="L777">
        <v>782343936</v>
      </c>
      <c r="M777">
        <v>0</v>
      </c>
      <c r="N777" s="16" t="s">
        <v>6198</v>
      </c>
      <c r="O777" s="16" t="s">
        <v>6191</v>
      </c>
      <c r="P777" s="1">
        <v>44478</v>
      </c>
      <c r="Q777">
        <v>-9569.1107999999949</v>
      </c>
      <c r="R777">
        <v>-9569.1107999999949</v>
      </c>
      <c r="S777" s="16" t="s">
        <v>6226</v>
      </c>
      <c r="T777" s="16" t="s">
        <v>6239</v>
      </c>
      <c r="U777">
        <v>2021</v>
      </c>
    </row>
    <row r="778" spans="1:21" x14ac:dyDescent="0.35">
      <c r="A778" s="16" t="s">
        <v>1749</v>
      </c>
      <c r="B778">
        <v>484146094</v>
      </c>
      <c r="C778">
        <v>58</v>
      </c>
      <c r="D778" s="1">
        <v>23521.5</v>
      </c>
      <c r="E778" s="16" t="s">
        <v>11</v>
      </c>
      <c r="F778" s="16" t="s">
        <v>542</v>
      </c>
      <c r="G778" s="16" t="s">
        <v>1333</v>
      </c>
      <c r="H778">
        <v>60794.495999999999</v>
      </c>
      <c r="I778">
        <v>34044.917800000003</v>
      </c>
      <c r="J778" s="16" t="s">
        <v>1750</v>
      </c>
      <c r="K778" s="16" t="s">
        <v>6127</v>
      </c>
      <c r="L778">
        <v>473610064</v>
      </c>
      <c r="M778">
        <v>0</v>
      </c>
      <c r="N778" s="16" t="s">
        <v>6198</v>
      </c>
      <c r="O778" s="16" t="s">
        <v>6201</v>
      </c>
      <c r="P778" s="1">
        <v>44253</v>
      </c>
      <c r="Q778">
        <v>26749.578199999996</v>
      </c>
      <c r="R778">
        <v>26749.578199999996</v>
      </c>
      <c r="S778" s="16" t="s">
        <v>6218</v>
      </c>
      <c r="T778" s="16" t="s">
        <v>6239</v>
      </c>
      <c r="U778">
        <v>2021</v>
      </c>
    </row>
    <row r="779" spans="1:21" x14ac:dyDescent="0.35">
      <c r="A779" s="16" t="s">
        <v>1751</v>
      </c>
      <c r="B779">
        <v>767138580</v>
      </c>
      <c r="C779">
        <v>85</v>
      </c>
      <c r="D779" s="1">
        <v>13659.75</v>
      </c>
      <c r="E779" s="16" t="s">
        <v>11</v>
      </c>
      <c r="F779" s="16" t="s">
        <v>588</v>
      </c>
      <c r="G779" s="16" t="s">
        <v>1333</v>
      </c>
      <c r="H779">
        <v>173410.99170000001</v>
      </c>
      <c r="I779">
        <v>94741.615000000005</v>
      </c>
      <c r="J779" s="16" t="s">
        <v>1752</v>
      </c>
      <c r="K779" s="16" t="s">
        <v>6129</v>
      </c>
      <c r="L779">
        <v>102452224</v>
      </c>
      <c r="M779">
        <v>0</v>
      </c>
      <c r="N779" s="16" t="s">
        <v>6198</v>
      </c>
      <c r="O779" s="16" t="s">
        <v>6191</v>
      </c>
      <c r="P779" s="1">
        <v>44264</v>
      </c>
      <c r="Q779">
        <v>78669.376700000008</v>
      </c>
      <c r="R779">
        <v>78669.376700000008</v>
      </c>
      <c r="S779" s="16" t="s">
        <v>6219</v>
      </c>
      <c r="T779" s="16" t="s">
        <v>6241</v>
      </c>
      <c r="U779">
        <v>2021</v>
      </c>
    </row>
    <row r="780" spans="1:21" x14ac:dyDescent="0.35">
      <c r="A780" s="16" t="s">
        <v>1753</v>
      </c>
      <c r="B780">
        <v>63450113</v>
      </c>
      <c r="C780">
        <v>38</v>
      </c>
      <c r="D780" s="1">
        <v>30826.5</v>
      </c>
      <c r="E780" s="16" t="s">
        <v>11</v>
      </c>
      <c r="F780" s="16" t="s">
        <v>502</v>
      </c>
      <c r="G780" s="16" t="s">
        <v>1333</v>
      </c>
      <c r="H780">
        <v>244297.86379999999</v>
      </c>
      <c r="I780">
        <v>61208.695500000002</v>
      </c>
      <c r="J780" s="16" t="s">
        <v>1754</v>
      </c>
      <c r="K780" s="16" t="s">
        <v>6129</v>
      </c>
      <c r="L780">
        <v>4097823288</v>
      </c>
      <c r="M780">
        <v>0</v>
      </c>
      <c r="N780" s="16" t="s">
        <v>6198</v>
      </c>
      <c r="O780" s="16" t="s">
        <v>6201</v>
      </c>
      <c r="P780" s="1">
        <v>44478</v>
      </c>
      <c r="Q780">
        <v>183089.16829999999</v>
      </c>
      <c r="R780">
        <v>183089.16829999999</v>
      </c>
      <c r="S780" s="16" t="s">
        <v>6226</v>
      </c>
      <c r="T780" s="16" t="s">
        <v>6237</v>
      </c>
      <c r="U780">
        <v>2021</v>
      </c>
    </row>
    <row r="781" spans="1:21" x14ac:dyDescent="0.35">
      <c r="A781" s="16" t="s">
        <v>1755</v>
      </c>
      <c r="B781">
        <v>434049617</v>
      </c>
      <c r="C781">
        <v>61</v>
      </c>
      <c r="D781" s="1">
        <v>22425.75</v>
      </c>
      <c r="E781" s="16" t="s">
        <v>11</v>
      </c>
      <c r="F781" s="16" t="s">
        <v>886</v>
      </c>
      <c r="G781" s="16" t="s">
        <v>1333</v>
      </c>
      <c r="H781">
        <v>1713018.7154999999</v>
      </c>
      <c r="I781">
        <v>382273.65019999997</v>
      </c>
      <c r="J781" s="16" t="s">
        <v>1756</v>
      </c>
      <c r="K781" s="16" t="s">
        <v>6133</v>
      </c>
      <c r="L781">
        <v>670099567</v>
      </c>
      <c r="M781">
        <v>0</v>
      </c>
      <c r="N781" s="16" t="s">
        <v>6198</v>
      </c>
      <c r="O781" s="16" t="s">
        <v>6191</v>
      </c>
      <c r="P781" s="1">
        <v>44487</v>
      </c>
      <c r="Q781">
        <v>1330745.0652999999</v>
      </c>
      <c r="R781">
        <v>1330745.0652999999</v>
      </c>
      <c r="S781" s="16" t="s">
        <v>6226</v>
      </c>
      <c r="T781" s="16" t="s">
        <v>6240</v>
      </c>
      <c r="U781">
        <v>2021</v>
      </c>
    </row>
    <row r="782" spans="1:21" x14ac:dyDescent="0.35">
      <c r="A782" s="16" t="s">
        <v>1757</v>
      </c>
      <c r="B782">
        <v>551016266</v>
      </c>
      <c r="C782">
        <v>21</v>
      </c>
      <c r="D782" s="1">
        <v>37035.75</v>
      </c>
      <c r="E782" s="16" t="s">
        <v>11</v>
      </c>
      <c r="F782" s="16" t="s">
        <v>36</v>
      </c>
      <c r="G782" s="16" t="s">
        <v>1333</v>
      </c>
      <c r="H782">
        <v>207162.4319</v>
      </c>
      <c r="I782">
        <v>115792.8961</v>
      </c>
      <c r="J782" s="16" t="s">
        <v>1758</v>
      </c>
      <c r="K782" s="16" t="s">
        <v>6133</v>
      </c>
      <c r="L782">
        <v>495037683</v>
      </c>
      <c r="M782">
        <v>0</v>
      </c>
      <c r="N782" s="16" t="s">
        <v>6195</v>
      </c>
      <c r="O782" s="16" t="s">
        <v>6190</v>
      </c>
      <c r="P782" s="1">
        <v>44369</v>
      </c>
      <c r="Q782">
        <v>91369.535799999998</v>
      </c>
      <c r="R782">
        <v>91369.535799999998</v>
      </c>
      <c r="S782" s="16" t="s">
        <v>6222</v>
      </c>
      <c r="T782" s="16" t="s">
        <v>6236</v>
      </c>
      <c r="U782">
        <v>2021</v>
      </c>
    </row>
    <row r="783" spans="1:21" x14ac:dyDescent="0.35">
      <c r="A783" s="16" t="s">
        <v>1759</v>
      </c>
      <c r="B783">
        <v>163998692</v>
      </c>
      <c r="C783">
        <v>75</v>
      </c>
      <c r="D783" s="1">
        <v>17312.25</v>
      </c>
      <c r="E783" s="16" t="s">
        <v>11</v>
      </c>
      <c r="F783" s="16" t="s">
        <v>547</v>
      </c>
      <c r="G783" s="16" t="s">
        <v>1333</v>
      </c>
      <c r="H783">
        <v>52990.536800000002</v>
      </c>
      <c r="I783">
        <v>20368.691299999999</v>
      </c>
      <c r="J783" s="16" t="s">
        <v>1760</v>
      </c>
      <c r="K783" s="16" t="s">
        <v>6129</v>
      </c>
      <c r="L783">
        <v>960596847</v>
      </c>
      <c r="M783">
        <v>0</v>
      </c>
      <c r="N783" s="16" t="s">
        <v>6195</v>
      </c>
      <c r="O783" s="16" t="s">
        <v>6190</v>
      </c>
      <c r="P783" s="1">
        <v>44597</v>
      </c>
      <c r="Q783">
        <v>32621.845500000003</v>
      </c>
      <c r="R783">
        <v>32621.845500000003</v>
      </c>
      <c r="S783" s="16" t="s">
        <v>6218</v>
      </c>
      <c r="T783" s="16" t="s">
        <v>6241</v>
      </c>
      <c r="U783">
        <v>2022</v>
      </c>
    </row>
    <row r="784" spans="1:21" x14ac:dyDescent="0.35">
      <c r="A784" s="16" t="s">
        <v>1761</v>
      </c>
      <c r="B784">
        <v>136816964</v>
      </c>
      <c r="C784">
        <v>47</v>
      </c>
      <c r="D784" s="1">
        <v>27539.25</v>
      </c>
      <c r="E784" s="16" t="s">
        <v>11</v>
      </c>
      <c r="F784" s="16" t="s">
        <v>1762</v>
      </c>
      <c r="G784" s="16" t="s">
        <v>1333</v>
      </c>
      <c r="H784">
        <v>266295.04560000001</v>
      </c>
      <c r="I784">
        <v>303148.37780000002</v>
      </c>
      <c r="J784" s="16" t="s">
        <v>1763</v>
      </c>
      <c r="K784" s="16" t="s">
        <v>6135</v>
      </c>
      <c r="L784">
        <v>465503896</v>
      </c>
      <c r="M784">
        <v>0</v>
      </c>
      <c r="N784" s="16" t="s">
        <v>6195</v>
      </c>
      <c r="O784" s="16" t="s">
        <v>6191</v>
      </c>
      <c r="P784" s="1">
        <v>44605</v>
      </c>
      <c r="Q784">
        <v>-36853.332200000004</v>
      </c>
      <c r="R784">
        <v>-36853.332200000004</v>
      </c>
      <c r="S784" s="16" t="s">
        <v>6218</v>
      </c>
      <c r="T784" s="16" t="s">
        <v>6238</v>
      </c>
      <c r="U784">
        <v>2022</v>
      </c>
    </row>
    <row r="785" spans="1:21" x14ac:dyDescent="0.35">
      <c r="A785" s="16" t="s">
        <v>1764</v>
      </c>
      <c r="B785">
        <v>711840914</v>
      </c>
      <c r="C785">
        <v>31</v>
      </c>
      <c r="D785" s="1">
        <v>33383.25</v>
      </c>
      <c r="E785" s="16" t="s">
        <v>11</v>
      </c>
      <c r="F785" s="16" t="s">
        <v>205</v>
      </c>
      <c r="G785" s="16" t="s">
        <v>1333</v>
      </c>
      <c r="H785">
        <v>572524.48510000005</v>
      </c>
      <c r="I785">
        <v>100191.7849</v>
      </c>
      <c r="J785" s="16" t="s">
        <v>1765</v>
      </c>
      <c r="K785" s="16" t="s">
        <v>6140</v>
      </c>
      <c r="L785">
        <v>10106784</v>
      </c>
      <c r="M785">
        <v>0</v>
      </c>
      <c r="N785" s="16" t="s">
        <v>6187</v>
      </c>
      <c r="O785" s="16" t="s">
        <v>6188</v>
      </c>
      <c r="P785" s="1">
        <v>44537</v>
      </c>
      <c r="Q785">
        <v>472332.70020000008</v>
      </c>
      <c r="R785">
        <v>472332.70020000008</v>
      </c>
      <c r="S785" s="16" t="s">
        <v>6228</v>
      </c>
      <c r="T785" s="16" t="s">
        <v>6237</v>
      </c>
      <c r="U785">
        <v>2021</v>
      </c>
    </row>
    <row r="786" spans="1:21" x14ac:dyDescent="0.35">
      <c r="A786" s="16" t="s">
        <v>1766</v>
      </c>
      <c r="B786">
        <v>609763632</v>
      </c>
      <c r="C786">
        <v>59</v>
      </c>
      <c r="D786" s="1">
        <v>23156.25</v>
      </c>
      <c r="E786" s="16" t="s">
        <v>11</v>
      </c>
      <c r="F786" s="16" t="s">
        <v>514</v>
      </c>
      <c r="G786" s="16" t="s">
        <v>1333</v>
      </c>
      <c r="H786">
        <v>407859.6</v>
      </c>
      <c r="I786">
        <v>199688.06020000001</v>
      </c>
      <c r="J786" s="16" t="s">
        <v>1767</v>
      </c>
      <c r="K786" s="16" t="s">
        <v>6135</v>
      </c>
      <c r="L786">
        <v>499326914</v>
      </c>
      <c r="M786">
        <v>0</v>
      </c>
      <c r="N786" s="16" t="s">
        <v>6195</v>
      </c>
      <c r="O786" s="16" t="s">
        <v>6190</v>
      </c>
      <c r="P786" s="1">
        <v>44570</v>
      </c>
      <c r="Q786">
        <v>208171.53979999997</v>
      </c>
      <c r="R786">
        <v>208171.53979999997</v>
      </c>
      <c r="S786" s="16" t="s">
        <v>6217</v>
      </c>
      <c r="T786" s="16" t="s">
        <v>6239</v>
      </c>
      <c r="U786">
        <v>2022</v>
      </c>
    </row>
    <row r="787" spans="1:21" x14ac:dyDescent="0.35">
      <c r="A787" s="16" t="s">
        <v>1768</v>
      </c>
      <c r="B787">
        <v>703426561</v>
      </c>
      <c r="C787">
        <v>18</v>
      </c>
      <c r="D787" s="1">
        <v>38131.5</v>
      </c>
      <c r="E787" s="16" t="s">
        <v>11</v>
      </c>
      <c r="F787" s="16" t="s">
        <v>601</v>
      </c>
      <c r="G787" s="16" t="s">
        <v>1333</v>
      </c>
      <c r="H787">
        <v>620185.11809999996</v>
      </c>
      <c r="I787">
        <v>234582.3008</v>
      </c>
      <c r="J787" s="16" t="s">
        <v>1769</v>
      </c>
      <c r="K787" s="16" t="s">
        <v>6133</v>
      </c>
      <c r="L787">
        <v>280091007</v>
      </c>
      <c r="M787">
        <v>0</v>
      </c>
      <c r="N787" s="16" t="s">
        <v>6196</v>
      </c>
      <c r="O787" s="16" t="s">
        <v>6188</v>
      </c>
      <c r="P787" s="1">
        <v>44669</v>
      </c>
      <c r="Q787">
        <v>385602.8173</v>
      </c>
      <c r="R787">
        <v>385602.8173</v>
      </c>
      <c r="S787" s="16" t="s">
        <v>6220</v>
      </c>
      <c r="T787" s="16" t="s">
        <v>6242</v>
      </c>
      <c r="U787">
        <v>2022</v>
      </c>
    </row>
    <row r="788" spans="1:21" x14ac:dyDescent="0.35">
      <c r="A788" s="16" t="s">
        <v>1770</v>
      </c>
      <c r="B788">
        <v>514798396</v>
      </c>
      <c r="C788">
        <v>49</v>
      </c>
      <c r="D788" s="1">
        <v>26808.75</v>
      </c>
      <c r="E788" s="16" t="s">
        <v>11</v>
      </c>
      <c r="F788" s="16" t="s">
        <v>331</v>
      </c>
      <c r="G788" s="16" t="s">
        <v>1333</v>
      </c>
      <c r="H788">
        <v>1988033.0019</v>
      </c>
      <c r="I788">
        <v>783688.37179999996</v>
      </c>
      <c r="J788" s="16" t="s">
        <v>1771</v>
      </c>
      <c r="K788" s="16" t="s">
        <v>6135</v>
      </c>
      <c r="L788">
        <v>258591243</v>
      </c>
      <c r="M788">
        <v>0</v>
      </c>
      <c r="N788" s="16" t="s">
        <v>6187</v>
      </c>
      <c r="O788" s="16" t="s">
        <v>6188</v>
      </c>
      <c r="P788" s="1">
        <v>44202</v>
      </c>
      <c r="Q788">
        <v>1204344.6301000002</v>
      </c>
      <c r="R788">
        <v>1204344.6301000002</v>
      </c>
      <c r="S788" s="16" t="s">
        <v>6217</v>
      </c>
      <c r="T788" s="16" t="s">
        <v>6238</v>
      </c>
      <c r="U788">
        <v>2021</v>
      </c>
    </row>
    <row r="789" spans="1:21" x14ac:dyDescent="0.35">
      <c r="A789" s="16" t="s">
        <v>1772</v>
      </c>
      <c r="B789">
        <v>542215836</v>
      </c>
      <c r="C789">
        <v>84</v>
      </c>
      <c r="D789" s="1">
        <v>14025</v>
      </c>
      <c r="E789" s="16" t="s">
        <v>11</v>
      </c>
      <c r="F789" s="16" t="s">
        <v>905</v>
      </c>
      <c r="G789" s="16" t="s">
        <v>1333</v>
      </c>
      <c r="H789">
        <v>303177.13780000003</v>
      </c>
      <c r="I789">
        <v>81560.594700000001</v>
      </c>
      <c r="J789" s="16" t="s">
        <v>1773</v>
      </c>
      <c r="K789" s="16" t="s">
        <v>6129</v>
      </c>
      <c r="L789">
        <v>607651956</v>
      </c>
      <c r="M789">
        <v>0</v>
      </c>
      <c r="N789" s="16" t="s">
        <v>6195</v>
      </c>
      <c r="O789" s="16" t="s">
        <v>6190</v>
      </c>
      <c r="P789" s="1">
        <v>44459</v>
      </c>
      <c r="Q789">
        <v>221616.54310000001</v>
      </c>
      <c r="R789">
        <v>221616.54310000001</v>
      </c>
      <c r="S789" s="16" t="s">
        <v>6225</v>
      </c>
      <c r="T789" s="16" t="s">
        <v>6241</v>
      </c>
      <c r="U789">
        <v>2021</v>
      </c>
    </row>
    <row r="790" spans="1:21" x14ac:dyDescent="0.35">
      <c r="A790" s="16" t="s">
        <v>1774</v>
      </c>
      <c r="B790">
        <v>313918958</v>
      </c>
      <c r="C790">
        <v>23</v>
      </c>
      <c r="D790" s="1">
        <v>36305.25</v>
      </c>
      <c r="E790" s="16" t="s">
        <v>11</v>
      </c>
      <c r="F790" s="16" t="s">
        <v>1093</v>
      </c>
      <c r="G790" s="16" t="s">
        <v>1333</v>
      </c>
      <c r="H790">
        <v>149314.45019999999</v>
      </c>
      <c r="I790">
        <v>53879.383300000001</v>
      </c>
      <c r="J790" s="16" t="s">
        <v>1775</v>
      </c>
      <c r="K790" s="16" t="s">
        <v>6135</v>
      </c>
      <c r="L790">
        <v>837693396</v>
      </c>
      <c r="M790">
        <v>0</v>
      </c>
      <c r="N790" s="16" t="s">
        <v>6187</v>
      </c>
      <c r="O790" s="16" t="s">
        <v>6190</v>
      </c>
      <c r="P790" s="1">
        <v>44223</v>
      </c>
      <c r="Q790">
        <v>95435.066899999991</v>
      </c>
      <c r="R790">
        <v>95435.066899999991</v>
      </c>
      <c r="S790" s="16" t="s">
        <v>6217</v>
      </c>
      <c r="T790" s="16" t="s">
        <v>6236</v>
      </c>
      <c r="U790">
        <v>2021</v>
      </c>
    </row>
    <row r="791" spans="1:21" x14ac:dyDescent="0.35">
      <c r="A791" s="16" t="s">
        <v>1776</v>
      </c>
      <c r="B791">
        <v>333256287</v>
      </c>
      <c r="C791">
        <v>51</v>
      </c>
      <c r="D791" s="1">
        <v>26078.25</v>
      </c>
      <c r="E791" s="16" t="s">
        <v>11</v>
      </c>
      <c r="F791" s="16" t="s">
        <v>69</v>
      </c>
      <c r="G791" s="16" t="s">
        <v>1333</v>
      </c>
      <c r="H791">
        <v>665784.05420000001</v>
      </c>
      <c r="I791">
        <v>290972.2904</v>
      </c>
      <c r="J791" s="16" t="s">
        <v>1777</v>
      </c>
      <c r="K791" s="16" t="s">
        <v>6135</v>
      </c>
      <c r="L791">
        <v>255576672</v>
      </c>
      <c r="M791">
        <v>174909072</v>
      </c>
      <c r="N791" s="16" t="s">
        <v>6192</v>
      </c>
      <c r="O791" s="16" t="s">
        <v>6193</v>
      </c>
      <c r="P791" s="1">
        <v>44547</v>
      </c>
      <c r="Q791">
        <v>374811.76380000002</v>
      </c>
      <c r="R791">
        <v>374811.76380000002</v>
      </c>
      <c r="S791" s="16" t="s">
        <v>6228</v>
      </c>
      <c r="T791" s="16" t="s">
        <v>6239</v>
      </c>
      <c r="U791">
        <v>2021</v>
      </c>
    </row>
    <row r="792" spans="1:21" x14ac:dyDescent="0.35">
      <c r="A792" s="16" t="s">
        <v>1778</v>
      </c>
      <c r="B792">
        <v>837917753</v>
      </c>
      <c r="C792">
        <v>60</v>
      </c>
      <c r="D792" s="1">
        <v>22791</v>
      </c>
      <c r="E792" s="16" t="s">
        <v>11</v>
      </c>
      <c r="F792" s="16" t="s">
        <v>95</v>
      </c>
      <c r="G792" s="16" t="s">
        <v>1333</v>
      </c>
      <c r="H792">
        <v>125695.2531</v>
      </c>
      <c r="I792">
        <v>51954.037900000003</v>
      </c>
      <c r="J792" s="16" t="s">
        <v>1779</v>
      </c>
      <c r="K792" s="16" t="s">
        <v>6133</v>
      </c>
      <c r="L792">
        <v>511043928</v>
      </c>
      <c r="M792">
        <v>0</v>
      </c>
      <c r="N792" s="16" t="s">
        <v>6196</v>
      </c>
      <c r="O792" s="16" t="s">
        <v>6200</v>
      </c>
      <c r="P792" s="1">
        <v>44333</v>
      </c>
      <c r="Q792">
        <v>73741.215200000006</v>
      </c>
      <c r="R792">
        <v>73741.215200000006</v>
      </c>
      <c r="S792" s="16" t="s">
        <v>6221</v>
      </c>
      <c r="T792" s="16" t="s">
        <v>6240</v>
      </c>
      <c r="U792">
        <v>2021</v>
      </c>
    </row>
    <row r="793" spans="1:21" x14ac:dyDescent="0.35">
      <c r="A793" s="16" t="s">
        <v>1780</v>
      </c>
      <c r="B793">
        <v>653396680</v>
      </c>
      <c r="C793">
        <v>50</v>
      </c>
      <c r="D793" s="1">
        <v>26443.5</v>
      </c>
      <c r="E793" s="16" t="s">
        <v>11</v>
      </c>
      <c r="F793" s="16" t="s">
        <v>514</v>
      </c>
      <c r="G793" s="16" t="s">
        <v>1333</v>
      </c>
      <c r="H793">
        <v>193153.03109999999</v>
      </c>
      <c r="I793">
        <v>60174.5982</v>
      </c>
      <c r="J793" s="16" t="s">
        <v>1781</v>
      </c>
      <c r="K793" s="16" t="s">
        <v>6131</v>
      </c>
      <c r="L793">
        <v>1021320441</v>
      </c>
      <c r="M793">
        <v>0</v>
      </c>
      <c r="N793" s="16" t="s">
        <v>6195</v>
      </c>
      <c r="O793" s="16" t="s">
        <v>6190</v>
      </c>
      <c r="P793" s="1">
        <v>44322</v>
      </c>
      <c r="Q793">
        <v>132978.43289999999</v>
      </c>
      <c r="R793">
        <v>132978.43289999999</v>
      </c>
      <c r="S793" s="16" t="s">
        <v>6221</v>
      </c>
      <c r="T793" s="16" t="s">
        <v>6239</v>
      </c>
      <c r="U793">
        <v>2021</v>
      </c>
    </row>
    <row r="794" spans="1:21" x14ac:dyDescent="0.35">
      <c r="A794" s="16" t="s">
        <v>1782</v>
      </c>
      <c r="B794">
        <v>481741910</v>
      </c>
      <c r="C794">
        <v>79</v>
      </c>
      <c r="D794" s="1">
        <v>15851.25</v>
      </c>
      <c r="E794" s="16" t="s">
        <v>11</v>
      </c>
      <c r="F794" s="16" t="s">
        <v>728</v>
      </c>
      <c r="G794" s="16" t="s">
        <v>1333</v>
      </c>
      <c r="H794">
        <v>758995.41209999996</v>
      </c>
      <c r="I794">
        <v>306509.38010000001</v>
      </c>
      <c r="J794" s="16" t="s">
        <v>1783</v>
      </c>
      <c r="K794" s="16" t="s">
        <v>6127</v>
      </c>
      <c r="L794">
        <v>47448225</v>
      </c>
      <c r="M794">
        <v>0</v>
      </c>
      <c r="N794" s="16" t="s">
        <v>6189</v>
      </c>
      <c r="O794" s="16" t="s">
        <v>6194</v>
      </c>
      <c r="P794" s="1">
        <v>44626</v>
      </c>
      <c r="Q794">
        <v>452486.03199999995</v>
      </c>
      <c r="R794">
        <v>452486.03199999995</v>
      </c>
      <c r="S794" s="16" t="s">
        <v>6219</v>
      </c>
      <c r="T794" s="16" t="s">
        <v>6241</v>
      </c>
      <c r="U794">
        <v>2022</v>
      </c>
    </row>
    <row r="795" spans="1:21" x14ac:dyDescent="0.35">
      <c r="A795" s="16" t="s">
        <v>1784</v>
      </c>
      <c r="B795">
        <v>475767486</v>
      </c>
      <c r="C795">
        <v>31</v>
      </c>
      <c r="D795" s="1">
        <v>33383.25</v>
      </c>
      <c r="E795" s="16" t="s">
        <v>11</v>
      </c>
      <c r="F795" s="16" t="s">
        <v>514</v>
      </c>
      <c r="G795" s="16" t="s">
        <v>1333</v>
      </c>
      <c r="H795">
        <v>1340823.2175</v>
      </c>
      <c r="I795">
        <v>885755.94369999995</v>
      </c>
      <c r="J795" s="16" t="s">
        <v>1785</v>
      </c>
      <c r="K795" s="16" t="s">
        <v>6131</v>
      </c>
      <c r="L795">
        <v>13522208</v>
      </c>
      <c r="M795">
        <v>0</v>
      </c>
      <c r="N795" s="16" t="s">
        <v>6198</v>
      </c>
      <c r="O795" s="16" t="s">
        <v>6190</v>
      </c>
      <c r="P795" s="1">
        <v>44666</v>
      </c>
      <c r="Q795">
        <v>455067.27380000008</v>
      </c>
      <c r="R795">
        <v>455067.27380000008</v>
      </c>
      <c r="S795" s="16" t="s">
        <v>6220</v>
      </c>
      <c r="T795" s="16" t="s">
        <v>6237</v>
      </c>
      <c r="U795">
        <v>2022</v>
      </c>
    </row>
    <row r="796" spans="1:21" x14ac:dyDescent="0.35">
      <c r="A796" s="16" t="s">
        <v>1786</v>
      </c>
      <c r="B796">
        <v>739195463</v>
      </c>
      <c r="C796">
        <v>49</v>
      </c>
      <c r="D796" s="1">
        <v>26808.75</v>
      </c>
      <c r="E796" s="16" t="s">
        <v>11</v>
      </c>
      <c r="F796" s="16" t="s">
        <v>390</v>
      </c>
      <c r="G796" s="16" t="s">
        <v>1333</v>
      </c>
      <c r="H796">
        <v>1429313.7320000001</v>
      </c>
      <c r="I796">
        <v>438288.84649999999</v>
      </c>
      <c r="J796" s="16" t="s">
        <v>1787</v>
      </c>
      <c r="K796" s="16" t="s">
        <v>6135</v>
      </c>
      <c r="L796">
        <v>7593417</v>
      </c>
      <c r="M796">
        <v>78656823</v>
      </c>
      <c r="N796" s="16" t="s">
        <v>6192</v>
      </c>
      <c r="O796" s="16" t="s">
        <v>6193</v>
      </c>
      <c r="P796" s="1">
        <v>44601</v>
      </c>
      <c r="Q796">
        <v>991024.88550000009</v>
      </c>
      <c r="R796">
        <v>991024.88550000009</v>
      </c>
      <c r="S796" s="16" t="s">
        <v>6218</v>
      </c>
      <c r="T796" s="16" t="s">
        <v>6238</v>
      </c>
      <c r="U796">
        <v>2022</v>
      </c>
    </row>
    <row r="797" spans="1:21" x14ac:dyDescent="0.35">
      <c r="A797" s="16" t="s">
        <v>1788</v>
      </c>
      <c r="B797">
        <v>359280637</v>
      </c>
      <c r="C797">
        <v>19</v>
      </c>
      <c r="D797" s="1">
        <v>37766.25</v>
      </c>
      <c r="E797" s="16" t="s">
        <v>11</v>
      </c>
      <c r="F797" s="16" t="s">
        <v>178</v>
      </c>
      <c r="G797" s="16" t="s">
        <v>1333</v>
      </c>
      <c r="H797">
        <v>1532568.0026</v>
      </c>
      <c r="I797">
        <v>951687.34990000003</v>
      </c>
      <c r="J797" s="16" t="s">
        <v>1789</v>
      </c>
      <c r="K797" s="16" t="s">
        <v>6133</v>
      </c>
      <c r="L797">
        <v>727405728</v>
      </c>
      <c r="M797">
        <v>0</v>
      </c>
      <c r="N797" s="16" t="s">
        <v>6195</v>
      </c>
      <c r="O797" s="16" t="s">
        <v>6191</v>
      </c>
      <c r="P797" s="1">
        <v>44657</v>
      </c>
      <c r="Q797">
        <v>580880.65269999998</v>
      </c>
      <c r="R797">
        <v>580880.65269999998</v>
      </c>
      <c r="S797" s="16" t="s">
        <v>6220</v>
      </c>
      <c r="T797" s="16" t="s">
        <v>6242</v>
      </c>
      <c r="U797">
        <v>2022</v>
      </c>
    </row>
    <row r="798" spans="1:21" x14ac:dyDescent="0.35">
      <c r="A798" s="16" t="s">
        <v>1790</v>
      </c>
      <c r="B798">
        <v>1668456</v>
      </c>
      <c r="C798">
        <v>26</v>
      </c>
      <c r="D798" s="1">
        <v>35209.5</v>
      </c>
      <c r="E798" s="16" t="s">
        <v>11</v>
      </c>
      <c r="F798" s="16" t="s">
        <v>393</v>
      </c>
      <c r="G798" s="16" t="s">
        <v>1333</v>
      </c>
      <c r="H798">
        <v>103871.6332</v>
      </c>
      <c r="I798">
        <v>133711.12059999999</v>
      </c>
      <c r="J798" s="16" t="s">
        <v>1791</v>
      </c>
      <c r="K798" s="16" t="s">
        <v>6135</v>
      </c>
      <c r="L798">
        <v>1609410825</v>
      </c>
      <c r="M798">
        <v>0</v>
      </c>
      <c r="N798" s="16" t="s">
        <v>6187</v>
      </c>
      <c r="O798" s="16" t="s">
        <v>6188</v>
      </c>
      <c r="P798" s="1">
        <v>44291</v>
      </c>
      <c r="Q798">
        <v>-29839.487399999998</v>
      </c>
      <c r="R798">
        <v>-29839.487399999998</v>
      </c>
      <c r="S798" s="16" t="s">
        <v>6220</v>
      </c>
      <c r="T798" s="16" t="s">
        <v>6236</v>
      </c>
      <c r="U798">
        <v>2021</v>
      </c>
    </row>
    <row r="799" spans="1:21" x14ac:dyDescent="0.35">
      <c r="A799" s="16" t="s">
        <v>1792</v>
      </c>
      <c r="B799">
        <v>761624255</v>
      </c>
      <c r="C799">
        <v>38</v>
      </c>
      <c r="D799" s="1">
        <v>30826.5</v>
      </c>
      <c r="E799" s="16" t="s">
        <v>11</v>
      </c>
      <c r="F799" s="16" t="s">
        <v>350</v>
      </c>
      <c r="G799" s="16" t="s">
        <v>1333</v>
      </c>
      <c r="H799">
        <v>369716.66320000001</v>
      </c>
      <c r="I799">
        <v>188455.5748</v>
      </c>
      <c r="J799" s="16" t="s">
        <v>1329</v>
      </c>
      <c r="K799" s="16" t="s">
        <v>6135</v>
      </c>
      <c r="L799">
        <v>1332805287</v>
      </c>
      <c r="M799">
        <v>0</v>
      </c>
      <c r="N799" s="16" t="s">
        <v>6189</v>
      </c>
      <c r="O799" s="16" t="s">
        <v>6194</v>
      </c>
      <c r="P799" s="1">
        <v>44605</v>
      </c>
      <c r="Q799">
        <v>181261.08840000001</v>
      </c>
      <c r="R799">
        <v>181261.08840000001</v>
      </c>
      <c r="S799" s="16" t="s">
        <v>6218</v>
      </c>
      <c r="T799" s="16" t="s">
        <v>6237</v>
      </c>
      <c r="U799">
        <v>2022</v>
      </c>
    </row>
    <row r="800" spans="1:21" x14ac:dyDescent="0.35">
      <c r="A800" s="16" t="s">
        <v>1793</v>
      </c>
      <c r="B800">
        <v>261781838</v>
      </c>
      <c r="C800">
        <v>53</v>
      </c>
      <c r="D800" s="1">
        <v>25347.75</v>
      </c>
      <c r="E800" s="16" t="s">
        <v>11</v>
      </c>
      <c r="F800" s="16" t="s">
        <v>220</v>
      </c>
      <c r="G800" s="16" t="s">
        <v>1333</v>
      </c>
      <c r="H800">
        <v>88823.512600000002</v>
      </c>
      <c r="I800">
        <v>24284.013200000001</v>
      </c>
      <c r="J800" s="16" t="s">
        <v>1794</v>
      </c>
      <c r="K800" s="16" t="s">
        <v>6129</v>
      </c>
      <c r="L800">
        <v>3119775642</v>
      </c>
      <c r="M800">
        <v>0</v>
      </c>
      <c r="N800" s="16" t="s">
        <v>6187</v>
      </c>
      <c r="O800" s="16" t="s">
        <v>6188</v>
      </c>
      <c r="P800" s="1">
        <v>44465</v>
      </c>
      <c r="Q800">
        <v>64539.499400000001</v>
      </c>
      <c r="R800">
        <v>64539.499400000001</v>
      </c>
      <c r="S800" s="16" t="s">
        <v>6225</v>
      </c>
      <c r="T800" s="16" t="s">
        <v>6239</v>
      </c>
      <c r="U800">
        <v>2021</v>
      </c>
    </row>
    <row r="801" spans="1:21" x14ac:dyDescent="0.35">
      <c r="A801" s="16" t="s">
        <v>1795</v>
      </c>
      <c r="B801">
        <v>924626830</v>
      </c>
      <c r="C801">
        <v>76</v>
      </c>
      <c r="D801" s="1">
        <v>16947</v>
      </c>
      <c r="E801" s="16" t="s">
        <v>11</v>
      </c>
      <c r="F801" s="16" t="s">
        <v>84</v>
      </c>
      <c r="G801" s="16" t="s">
        <v>1333</v>
      </c>
      <c r="H801">
        <v>96969.337899999999</v>
      </c>
      <c r="I801">
        <v>124259.28019999999</v>
      </c>
      <c r="J801" s="16" t="s">
        <v>1796</v>
      </c>
      <c r="K801" s="16" t="s">
        <v>6133</v>
      </c>
      <c r="L801">
        <v>1289598597</v>
      </c>
      <c r="M801">
        <v>0</v>
      </c>
      <c r="N801" s="16" t="s">
        <v>6195</v>
      </c>
      <c r="O801" s="16" t="s">
        <v>6190</v>
      </c>
      <c r="P801" s="1">
        <v>44519</v>
      </c>
      <c r="Q801">
        <v>-27289.942299999995</v>
      </c>
      <c r="R801">
        <v>-27289.942299999995</v>
      </c>
      <c r="S801" s="16" t="s">
        <v>6227</v>
      </c>
      <c r="T801" s="16" t="s">
        <v>6241</v>
      </c>
      <c r="U801">
        <v>2021</v>
      </c>
    </row>
    <row r="802" spans="1:21" x14ac:dyDescent="0.35">
      <c r="A802" s="16" t="s">
        <v>1797</v>
      </c>
      <c r="B802">
        <v>255843040</v>
      </c>
      <c r="C802">
        <v>29</v>
      </c>
      <c r="D802" s="1">
        <v>34113.75</v>
      </c>
      <c r="E802" s="16" t="s">
        <v>11</v>
      </c>
      <c r="F802" s="16" t="s">
        <v>393</v>
      </c>
      <c r="G802" s="16" t="s">
        <v>1333</v>
      </c>
      <c r="H802">
        <v>507310.62680000003</v>
      </c>
      <c r="I802">
        <v>145851.8052</v>
      </c>
      <c r="J802" s="16" t="s">
        <v>1798</v>
      </c>
      <c r="K802" s="16" t="s">
        <v>6129</v>
      </c>
      <c r="L802">
        <v>1845170514</v>
      </c>
      <c r="M802">
        <v>0</v>
      </c>
      <c r="N802" s="16" t="s">
        <v>6196</v>
      </c>
      <c r="O802" s="16" t="s">
        <v>6188</v>
      </c>
      <c r="P802" s="1">
        <v>44408</v>
      </c>
      <c r="Q802">
        <v>361458.82160000002</v>
      </c>
      <c r="R802">
        <v>361458.82160000002</v>
      </c>
      <c r="S802" s="16" t="s">
        <v>6223</v>
      </c>
      <c r="T802" s="16" t="s">
        <v>6236</v>
      </c>
      <c r="U802">
        <v>2021</v>
      </c>
    </row>
    <row r="803" spans="1:21" x14ac:dyDescent="0.35">
      <c r="A803" s="16" t="s">
        <v>1799</v>
      </c>
      <c r="B803">
        <v>601011399</v>
      </c>
      <c r="C803">
        <v>52</v>
      </c>
      <c r="D803" s="1">
        <v>25713</v>
      </c>
      <c r="E803" s="16" t="s">
        <v>11</v>
      </c>
      <c r="F803" s="16" t="s">
        <v>266</v>
      </c>
      <c r="G803" s="16" t="s">
        <v>1333</v>
      </c>
      <c r="H803">
        <v>738171.45499999996</v>
      </c>
      <c r="I803">
        <v>132558.95850000001</v>
      </c>
      <c r="J803" s="16" t="s">
        <v>1800</v>
      </c>
      <c r="K803" s="16" t="s">
        <v>6135</v>
      </c>
      <c r="L803">
        <v>1364554989</v>
      </c>
      <c r="M803">
        <v>0</v>
      </c>
      <c r="N803" s="16" t="s">
        <v>6196</v>
      </c>
      <c r="O803" s="16" t="s">
        <v>6188</v>
      </c>
      <c r="P803" s="1">
        <v>44371</v>
      </c>
      <c r="Q803">
        <v>605612.49649999989</v>
      </c>
      <c r="R803">
        <v>605612.49649999989</v>
      </c>
      <c r="S803" s="16" t="s">
        <v>6222</v>
      </c>
      <c r="T803" s="16" t="s">
        <v>6239</v>
      </c>
      <c r="U803">
        <v>2021</v>
      </c>
    </row>
    <row r="804" spans="1:21" x14ac:dyDescent="0.35">
      <c r="A804" s="16" t="s">
        <v>1801</v>
      </c>
      <c r="B804">
        <v>535286617</v>
      </c>
      <c r="C804">
        <v>65</v>
      </c>
      <c r="D804" s="1">
        <v>20964.75</v>
      </c>
      <c r="E804" s="16" t="s">
        <v>11</v>
      </c>
      <c r="F804" s="16" t="s">
        <v>378</v>
      </c>
      <c r="G804" s="16" t="s">
        <v>1333</v>
      </c>
      <c r="H804">
        <v>613776.6764</v>
      </c>
      <c r="I804">
        <v>136354.7009</v>
      </c>
      <c r="J804" s="16" t="s">
        <v>1802</v>
      </c>
      <c r="K804" s="16" t="s">
        <v>6131</v>
      </c>
      <c r="L804">
        <v>3237984288</v>
      </c>
      <c r="M804">
        <v>0</v>
      </c>
      <c r="N804" s="16" t="s">
        <v>6187</v>
      </c>
      <c r="O804" s="16" t="s">
        <v>6200</v>
      </c>
      <c r="P804" s="1">
        <v>44225</v>
      </c>
      <c r="Q804">
        <v>477421.9755</v>
      </c>
      <c r="R804">
        <v>477421.9755</v>
      </c>
      <c r="S804" s="16" t="s">
        <v>6217</v>
      </c>
      <c r="T804" s="16" t="s">
        <v>6240</v>
      </c>
      <c r="U804">
        <v>2021</v>
      </c>
    </row>
    <row r="805" spans="1:21" x14ac:dyDescent="0.35">
      <c r="A805" s="16" t="s">
        <v>1803</v>
      </c>
      <c r="B805">
        <v>626802694</v>
      </c>
      <c r="C805">
        <v>25</v>
      </c>
      <c r="D805" s="1">
        <v>35574.75</v>
      </c>
      <c r="E805" s="16" t="s">
        <v>11</v>
      </c>
      <c r="F805" s="16" t="s">
        <v>679</v>
      </c>
      <c r="G805" s="16" t="s">
        <v>1333</v>
      </c>
      <c r="H805">
        <v>277509.67200000002</v>
      </c>
      <c r="I805">
        <v>70386.544099999999</v>
      </c>
      <c r="J805" s="16" t="s">
        <v>1804</v>
      </c>
      <c r="K805" s="16" t="s">
        <v>6127</v>
      </c>
      <c r="L805">
        <v>1276463108</v>
      </c>
      <c r="M805">
        <v>0</v>
      </c>
      <c r="N805" s="16" t="s">
        <v>6195</v>
      </c>
      <c r="O805" s="16" t="s">
        <v>6190</v>
      </c>
      <c r="P805" s="1">
        <v>44306</v>
      </c>
      <c r="Q805">
        <v>207123.12790000002</v>
      </c>
      <c r="R805">
        <v>207123.12790000002</v>
      </c>
      <c r="S805" s="16" t="s">
        <v>6220</v>
      </c>
      <c r="T805" s="16" t="s">
        <v>6236</v>
      </c>
      <c r="U805">
        <v>2021</v>
      </c>
    </row>
    <row r="806" spans="1:21" x14ac:dyDescent="0.35">
      <c r="A806" s="16" t="s">
        <v>1805</v>
      </c>
      <c r="B806">
        <v>936697768</v>
      </c>
      <c r="C806">
        <v>42</v>
      </c>
      <c r="D806" s="1">
        <v>29365.5</v>
      </c>
      <c r="E806" s="16" t="s">
        <v>11</v>
      </c>
      <c r="F806" s="16" t="s">
        <v>641</v>
      </c>
      <c r="G806" s="16" t="s">
        <v>1333</v>
      </c>
      <c r="H806">
        <v>3808500.2610999998</v>
      </c>
      <c r="I806">
        <v>1724118.3614000001</v>
      </c>
      <c r="J806" s="16" t="s">
        <v>1806</v>
      </c>
      <c r="K806" s="16" t="s">
        <v>6135</v>
      </c>
      <c r="L806">
        <v>594048</v>
      </c>
      <c r="M806">
        <v>0</v>
      </c>
      <c r="N806" s="16" t="s">
        <v>6187</v>
      </c>
      <c r="O806" s="16" t="s">
        <v>6190</v>
      </c>
      <c r="P806" s="1">
        <v>44246</v>
      </c>
      <c r="Q806">
        <v>2084381.8996999997</v>
      </c>
      <c r="R806">
        <v>2084381.8996999997</v>
      </c>
      <c r="S806" s="16" t="s">
        <v>6218</v>
      </c>
      <c r="T806" s="16" t="s">
        <v>6238</v>
      </c>
      <c r="U806">
        <v>2021</v>
      </c>
    </row>
    <row r="807" spans="1:21" x14ac:dyDescent="0.35">
      <c r="A807" s="16" t="s">
        <v>1807</v>
      </c>
      <c r="B807">
        <v>586624757</v>
      </c>
      <c r="C807">
        <v>66</v>
      </c>
      <c r="D807" s="1">
        <v>20599.5</v>
      </c>
      <c r="E807" s="16" t="s">
        <v>11</v>
      </c>
      <c r="F807" s="16" t="s">
        <v>250</v>
      </c>
      <c r="G807" s="16" t="s">
        <v>1333</v>
      </c>
      <c r="H807">
        <v>239846.50440000001</v>
      </c>
      <c r="I807">
        <v>109893.3075</v>
      </c>
      <c r="J807" s="16" t="s">
        <v>1808</v>
      </c>
      <c r="K807" s="16" t="s">
        <v>6131</v>
      </c>
      <c r="L807">
        <v>14864976</v>
      </c>
      <c r="M807">
        <v>0</v>
      </c>
      <c r="N807" s="16" t="s">
        <v>6187</v>
      </c>
      <c r="O807" s="16" t="s">
        <v>6188</v>
      </c>
      <c r="P807" s="1">
        <v>44536</v>
      </c>
      <c r="Q807">
        <v>129953.19690000001</v>
      </c>
      <c r="R807">
        <v>129953.19690000001</v>
      </c>
      <c r="S807" s="16" t="s">
        <v>6228</v>
      </c>
      <c r="T807" s="16" t="s">
        <v>6240</v>
      </c>
      <c r="U807">
        <v>2021</v>
      </c>
    </row>
    <row r="808" spans="1:21" x14ac:dyDescent="0.35">
      <c r="A808" s="16" t="s">
        <v>1809</v>
      </c>
      <c r="B808">
        <v>45087532</v>
      </c>
      <c r="C808">
        <v>38</v>
      </c>
      <c r="D808" s="1">
        <v>30826.5</v>
      </c>
      <c r="E808" s="16" t="s">
        <v>11</v>
      </c>
      <c r="F808" s="16" t="s">
        <v>728</v>
      </c>
      <c r="G808" s="16" t="s">
        <v>1333</v>
      </c>
      <c r="H808">
        <v>463600.46250000002</v>
      </c>
      <c r="I808">
        <v>58413.658300000003</v>
      </c>
      <c r="J808" s="16" t="s">
        <v>1810</v>
      </c>
      <c r="K808" s="16" t="s">
        <v>6127</v>
      </c>
      <c r="L808">
        <v>672753382</v>
      </c>
      <c r="M808">
        <v>0</v>
      </c>
      <c r="N808" s="16" t="s">
        <v>6195</v>
      </c>
      <c r="O808" s="16" t="s">
        <v>6190</v>
      </c>
      <c r="P808" s="1">
        <v>44377</v>
      </c>
      <c r="Q808">
        <v>405186.80420000001</v>
      </c>
      <c r="R808">
        <v>405186.80420000001</v>
      </c>
      <c r="S808" s="16" t="s">
        <v>6222</v>
      </c>
      <c r="T808" s="16" t="s">
        <v>6237</v>
      </c>
      <c r="U808">
        <v>2021</v>
      </c>
    </row>
    <row r="809" spans="1:21" x14ac:dyDescent="0.35">
      <c r="A809" s="16" t="s">
        <v>1811</v>
      </c>
      <c r="B809">
        <v>756575263</v>
      </c>
      <c r="C809">
        <v>47</v>
      </c>
      <c r="D809" s="1">
        <v>27539.25</v>
      </c>
      <c r="E809" s="16" t="s">
        <v>11</v>
      </c>
      <c r="F809" s="16" t="s">
        <v>186</v>
      </c>
      <c r="G809" s="16" t="s">
        <v>1333</v>
      </c>
      <c r="H809">
        <v>2181586.3916000002</v>
      </c>
      <c r="I809">
        <v>593637.31110000005</v>
      </c>
      <c r="J809" s="16" t="s">
        <v>1812</v>
      </c>
      <c r="K809" s="16" t="s">
        <v>6135</v>
      </c>
      <c r="L809">
        <v>1915104453</v>
      </c>
      <c r="M809">
        <v>0</v>
      </c>
      <c r="N809" s="16" t="s">
        <v>6198</v>
      </c>
      <c r="O809" s="16" t="s">
        <v>6201</v>
      </c>
      <c r="P809" s="1">
        <v>44574</v>
      </c>
      <c r="Q809">
        <v>1587949.0805000002</v>
      </c>
      <c r="R809">
        <v>1587949.0805000002</v>
      </c>
      <c r="S809" s="16" t="s">
        <v>6217</v>
      </c>
      <c r="T809" s="16" t="s">
        <v>6238</v>
      </c>
      <c r="U809">
        <v>2022</v>
      </c>
    </row>
    <row r="810" spans="1:21" x14ac:dyDescent="0.35">
      <c r="A810" s="16" t="s">
        <v>1813</v>
      </c>
      <c r="B810">
        <v>968346736</v>
      </c>
      <c r="C810">
        <v>28</v>
      </c>
      <c r="D810" s="1">
        <v>34479</v>
      </c>
      <c r="E810" s="16" t="s">
        <v>11</v>
      </c>
      <c r="F810" s="16" t="s">
        <v>266</v>
      </c>
      <c r="G810" s="16" t="s">
        <v>1333</v>
      </c>
      <c r="H810">
        <v>607089.96429999999</v>
      </c>
      <c r="I810">
        <v>270462.97830000002</v>
      </c>
      <c r="J810" s="16" t="s">
        <v>1814</v>
      </c>
      <c r="K810" s="16" t="s">
        <v>6135</v>
      </c>
      <c r="L810">
        <v>1159166437</v>
      </c>
      <c r="M810">
        <v>0</v>
      </c>
      <c r="N810" s="16" t="s">
        <v>6195</v>
      </c>
      <c r="O810" s="16" t="s">
        <v>6190</v>
      </c>
      <c r="P810" s="1">
        <v>44632</v>
      </c>
      <c r="Q810">
        <v>336626.98599999998</v>
      </c>
      <c r="R810">
        <v>336626.98599999998</v>
      </c>
      <c r="S810" s="16" t="s">
        <v>6219</v>
      </c>
      <c r="T810" s="16" t="s">
        <v>6236</v>
      </c>
      <c r="U810">
        <v>2022</v>
      </c>
    </row>
    <row r="811" spans="1:21" x14ac:dyDescent="0.35">
      <c r="A811" s="16" t="s">
        <v>1815</v>
      </c>
      <c r="B811">
        <v>506590361</v>
      </c>
      <c r="C811">
        <v>34</v>
      </c>
      <c r="D811" s="1">
        <v>32287.5</v>
      </c>
      <c r="E811" s="16" t="s">
        <v>11</v>
      </c>
      <c r="F811" s="16" t="s">
        <v>671</v>
      </c>
      <c r="G811" s="16" t="s">
        <v>1333</v>
      </c>
      <c r="H811">
        <v>1510274.8419999999</v>
      </c>
      <c r="I811">
        <v>725329.36490000004</v>
      </c>
      <c r="J811" s="16" t="s">
        <v>1816</v>
      </c>
      <c r="K811" s="16" t="s">
        <v>6135</v>
      </c>
      <c r="L811">
        <v>720707328</v>
      </c>
      <c r="M811">
        <v>0</v>
      </c>
      <c r="N811" s="16" t="s">
        <v>6196</v>
      </c>
      <c r="O811" s="16" t="s">
        <v>6199</v>
      </c>
      <c r="P811" s="1">
        <v>44449</v>
      </c>
      <c r="Q811">
        <v>784945.4770999999</v>
      </c>
      <c r="R811">
        <v>784945.4770999999</v>
      </c>
      <c r="S811" s="16" t="s">
        <v>6225</v>
      </c>
      <c r="T811" s="16" t="s">
        <v>6237</v>
      </c>
      <c r="U811">
        <v>2021</v>
      </c>
    </row>
    <row r="812" spans="1:21" x14ac:dyDescent="0.35">
      <c r="A812" s="16" t="s">
        <v>1817</v>
      </c>
      <c r="B812">
        <v>844008963</v>
      </c>
      <c r="C812">
        <v>18</v>
      </c>
      <c r="D812" s="1">
        <v>38131.5</v>
      </c>
      <c r="E812" s="16" t="s">
        <v>11</v>
      </c>
      <c r="F812" s="16" t="s">
        <v>1308</v>
      </c>
      <c r="G812" s="16" t="s">
        <v>1333</v>
      </c>
      <c r="H812">
        <v>1011369.9547</v>
      </c>
      <c r="I812">
        <v>411133.64669999998</v>
      </c>
      <c r="J812" s="16" t="s">
        <v>1818</v>
      </c>
      <c r="K812" s="16" t="s">
        <v>6135</v>
      </c>
      <c r="L812">
        <v>20009952</v>
      </c>
      <c r="M812">
        <v>0</v>
      </c>
      <c r="N812" s="16" t="s">
        <v>6198</v>
      </c>
      <c r="O812" s="16" t="s">
        <v>6201</v>
      </c>
      <c r="P812" s="1">
        <v>44242</v>
      </c>
      <c r="Q812">
        <v>600236.30799999996</v>
      </c>
      <c r="R812">
        <v>600236.30799999996</v>
      </c>
      <c r="S812" s="16" t="s">
        <v>6218</v>
      </c>
      <c r="T812" s="16" t="s">
        <v>6242</v>
      </c>
      <c r="U812">
        <v>2021</v>
      </c>
    </row>
    <row r="813" spans="1:21" x14ac:dyDescent="0.35">
      <c r="A813" s="16" t="s">
        <v>1819</v>
      </c>
      <c r="B813">
        <v>61180880</v>
      </c>
      <c r="C813">
        <v>18</v>
      </c>
      <c r="D813" s="1">
        <v>38131.5</v>
      </c>
      <c r="E813" s="16" t="s">
        <v>11</v>
      </c>
      <c r="F813" s="16" t="s">
        <v>175</v>
      </c>
      <c r="G813" s="16" t="s">
        <v>1333</v>
      </c>
      <c r="H813">
        <v>661146.89709999994</v>
      </c>
      <c r="I813">
        <v>203526.0313</v>
      </c>
      <c r="J813" s="16" t="s">
        <v>1820</v>
      </c>
      <c r="K813" s="16" t="s">
        <v>6131</v>
      </c>
      <c r="L813">
        <v>24408888</v>
      </c>
      <c r="M813">
        <v>0</v>
      </c>
      <c r="N813" s="16" t="s">
        <v>6189</v>
      </c>
      <c r="O813" s="16" t="s">
        <v>6194</v>
      </c>
      <c r="P813" s="1">
        <v>44633</v>
      </c>
      <c r="Q813">
        <v>457620.86579999991</v>
      </c>
      <c r="R813">
        <v>457620.86579999991</v>
      </c>
      <c r="S813" s="16" t="s">
        <v>6219</v>
      </c>
      <c r="T813" s="16" t="s">
        <v>6242</v>
      </c>
      <c r="U813">
        <v>2022</v>
      </c>
    </row>
    <row r="814" spans="1:21" x14ac:dyDescent="0.35">
      <c r="A814" s="16" t="s">
        <v>1821</v>
      </c>
      <c r="B814">
        <v>331172887</v>
      </c>
      <c r="C814">
        <v>82</v>
      </c>
      <c r="D814" s="1">
        <v>14755.5</v>
      </c>
      <c r="E814" s="16" t="s">
        <v>11</v>
      </c>
      <c r="F814" s="16" t="s">
        <v>644</v>
      </c>
      <c r="G814" s="16" t="s">
        <v>1333</v>
      </c>
      <c r="H814">
        <v>638236.75769999996</v>
      </c>
      <c r="I814">
        <v>217056.97870000001</v>
      </c>
      <c r="J814" s="16" t="s">
        <v>1822</v>
      </c>
      <c r="K814" s="16" t="s">
        <v>6135</v>
      </c>
      <c r="L814">
        <v>3545542935</v>
      </c>
      <c r="M814">
        <v>0</v>
      </c>
      <c r="N814" s="16" t="s">
        <v>6195</v>
      </c>
      <c r="O814" s="16" t="s">
        <v>6190</v>
      </c>
      <c r="P814" s="1">
        <v>44220</v>
      </c>
      <c r="Q814">
        <v>421179.77899999998</v>
      </c>
      <c r="R814">
        <v>421179.77899999998</v>
      </c>
      <c r="S814" s="16" t="s">
        <v>6217</v>
      </c>
      <c r="T814" s="16" t="s">
        <v>6241</v>
      </c>
      <c r="U814">
        <v>2021</v>
      </c>
    </row>
    <row r="815" spans="1:21" x14ac:dyDescent="0.35">
      <c r="A815" s="16" t="s">
        <v>1823</v>
      </c>
      <c r="B815">
        <v>85031129</v>
      </c>
      <c r="C815">
        <v>69</v>
      </c>
      <c r="D815" s="1">
        <v>19503.75</v>
      </c>
      <c r="E815" s="16" t="s">
        <v>11</v>
      </c>
      <c r="F815" s="16" t="s">
        <v>22</v>
      </c>
      <c r="G815" s="16" t="s">
        <v>1333</v>
      </c>
      <c r="H815">
        <v>509618.03980000003</v>
      </c>
      <c r="I815">
        <v>180326.38329999999</v>
      </c>
      <c r="J815" s="16" t="s">
        <v>1824</v>
      </c>
      <c r="K815" s="16" t="s">
        <v>6135</v>
      </c>
      <c r="L815">
        <v>102526035</v>
      </c>
      <c r="M815">
        <v>0</v>
      </c>
      <c r="N815" s="16" t="s">
        <v>6187</v>
      </c>
      <c r="O815" s="16" t="s">
        <v>6200</v>
      </c>
      <c r="P815" s="1">
        <v>44604</v>
      </c>
      <c r="Q815">
        <v>329291.65650000004</v>
      </c>
      <c r="R815">
        <v>329291.65650000004</v>
      </c>
      <c r="S815" s="16" t="s">
        <v>6218</v>
      </c>
      <c r="T815" s="16" t="s">
        <v>6240</v>
      </c>
      <c r="U815">
        <v>2022</v>
      </c>
    </row>
    <row r="816" spans="1:21" x14ac:dyDescent="0.35">
      <c r="A816" s="16" t="s">
        <v>1825</v>
      </c>
      <c r="B816">
        <v>510476419</v>
      </c>
      <c r="C816">
        <v>83</v>
      </c>
      <c r="D816" s="1">
        <v>14390.25</v>
      </c>
      <c r="E816" s="16" t="s">
        <v>11</v>
      </c>
      <c r="F816" s="16" t="s">
        <v>601</v>
      </c>
      <c r="G816" s="16" t="s">
        <v>1333</v>
      </c>
      <c r="H816">
        <v>705779.69819999998</v>
      </c>
      <c r="I816">
        <v>181088.212</v>
      </c>
      <c r="J816" s="16" t="s">
        <v>1826</v>
      </c>
      <c r="K816" s="16" t="s">
        <v>6135</v>
      </c>
      <c r="L816">
        <v>1033267941</v>
      </c>
      <c r="M816">
        <v>0</v>
      </c>
      <c r="N816" s="16" t="s">
        <v>6187</v>
      </c>
      <c r="O816" s="16" t="s">
        <v>6190</v>
      </c>
      <c r="P816" s="1">
        <v>44414</v>
      </c>
      <c r="Q816">
        <v>524691.48619999993</v>
      </c>
      <c r="R816">
        <v>524691.48619999993</v>
      </c>
      <c r="S816" s="16" t="s">
        <v>6224</v>
      </c>
      <c r="T816" s="16" t="s">
        <v>6241</v>
      </c>
      <c r="U816">
        <v>2021</v>
      </c>
    </row>
    <row r="817" spans="1:21" x14ac:dyDescent="0.35">
      <c r="A817" s="16" t="s">
        <v>1827</v>
      </c>
      <c r="B817">
        <v>824314669</v>
      </c>
      <c r="C817">
        <v>55</v>
      </c>
      <c r="D817" s="1">
        <v>24617.25</v>
      </c>
      <c r="E817" s="16" t="s">
        <v>11</v>
      </c>
      <c r="F817" s="16" t="s">
        <v>290</v>
      </c>
      <c r="G817" s="16" t="s">
        <v>1333</v>
      </c>
      <c r="H817">
        <v>1166846.9345</v>
      </c>
      <c r="I817">
        <v>363970.60340000002</v>
      </c>
      <c r="J817" s="16" t="s">
        <v>1828</v>
      </c>
      <c r="K817" s="16" t="s">
        <v>6127</v>
      </c>
      <c r="L817">
        <v>1441484352</v>
      </c>
      <c r="M817">
        <v>0</v>
      </c>
      <c r="N817" s="16" t="s">
        <v>6196</v>
      </c>
      <c r="O817" s="16" t="s">
        <v>6188</v>
      </c>
      <c r="P817" s="1">
        <v>44416</v>
      </c>
      <c r="Q817">
        <v>802876.33109999995</v>
      </c>
      <c r="R817">
        <v>802876.33109999995</v>
      </c>
      <c r="S817" s="16" t="s">
        <v>6224</v>
      </c>
      <c r="T817" s="16" t="s">
        <v>6239</v>
      </c>
      <c r="U817">
        <v>2021</v>
      </c>
    </row>
    <row r="818" spans="1:21" x14ac:dyDescent="0.35">
      <c r="A818" s="16" t="s">
        <v>1829</v>
      </c>
      <c r="B818">
        <v>768022253</v>
      </c>
      <c r="C818">
        <v>18</v>
      </c>
      <c r="D818" s="1">
        <v>38131.5</v>
      </c>
      <c r="E818" s="16" t="s">
        <v>11</v>
      </c>
      <c r="F818" s="16" t="s">
        <v>482</v>
      </c>
      <c r="G818" s="16" t="s">
        <v>1333</v>
      </c>
      <c r="H818">
        <v>2434167.7776000001</v>
      </c>
      <c r="I818">
        <v>668783.21889999998</v>
      </c>
      <c r="J818" s="16" t="s">
        <v>1830</v>
      </c>
      <c r="K818" s="16" t="s">
        <v>6135</v>
      </c>
      <c r="L818">
        <v>3874372675</v>
      </c>
      <c r="M818">
        <v>0</v>
      </c>
      <c r="N818" s="16" t="s">
        <v>6195</v>
      </c>
      <c r="O818" s="16" t="s">
        <v>6190</v>
      </c>
      <c r="P818" s="1">
        <v>44329</v>
      </c>
      <c r="Q818">
        <v>1765384.5587000002</v>
      </c>
      <c r="R818">
        <v>1765384.5587000002</v>
      </c>
      <c r="S818" s="16" t="s">
        <v>6221</v>
      </c>
      <c r="T818" s="16" t="s">
        <v>6242</v>
      </c>
      <c r="U818">
        <v>2021</v>
      </c>
    </row>
    <row r="819" spans="1:21" x14ac:dyDescent="0.35">
      <c r="A819" s="16" t="s">
        <v>1831</v>
      </c>
      <c r="B819">
        <v>874847372</v>
      </c>
      <c r="C819">
        <v>32</v>
      </c>
      <c r="D819" s="1">
        <v>33018</v>
      </c>
      <c r="E819" s="16" t="s">
        <v>11</v>
      </c>
      <c r="F819" s="16" t="s">
        <v>90</v>
      </c>
      <c r="G819" s="16" t="s">
        <v>1333</v>
      </c>
      <c r="H819">
        <v>2569398.6094999998</v>
      </c>
      <c r="I819">
        <v>359536.12709999998</v>
      </c>
      <c r="J819" s="16" t="s">
        <v>1832</v>
      </c>
      <c r="K819" s="16" t="s">
        <v>6140</v>
      </c>
      <c r="L819">
        <v>902624008</v>
      </c>
      <c r="M819">
        <v>0</v>
      </c>
      <c r="N819" s="16" t="s">
        <v>6198</v>
      </c>
      <c r="O819" s="16" t="s">
        <v>6190</v>
      </c>
      <c r="P819" s="1">
        <v>44536</v>
      </c>
      <c r="Q819">
        <v>2209862.4823999996</v>
      </c>
      <c r="R819">
        <v>2209862.4823999996</v>
      </c>
      <c r="S819" s="16" t="s">
        <v>6228</v>
      </c>
      <c r="T819" s="16" t="s">
        <v>6237</v>
      </c>
      <c r="U819">
        <v>2021</v>
      </c>
    </row>
    <row r="820" spans="1:21" x14ac:dyDescent="0.35">
      <c r="A820" s="16" t="s">
        <v>1833</v>
      </c>
      <c r="B820">
        <v>479252612</v>
      </c>
      <c r="C820">
        <v>38</v>
      </c>
      <c r="D820" s="1">
        <v>30826.5</v>
      </c>
      <c r="E820" s="16" t="s">
        <v>11</v>
      </c>
      <c r="F820" s="16" t="s">
        <v>160</v>
      </c>
      <c r="G820" s="16" t="s">
        <v>1333</v>
      </c>
      <c r="H820">
        <v>656372.92150000005</v>
      </c>
      <c r="I820">
        <v>141350.1177</v>
      </c>
      <c r="J820" s="16" t="s">
        <v>1834</v>
      </c>
      <c r="K820" s="16" t="s">
        <v>6133</v>
      </c>
      <c r="L820">
        <v>863987391</v>
      </c>
      <c r="M820">
        <v>0</v>
      </c>
      <c r="N820" s="16" t="s">
        <v>6195</v>
      </c>
      <c r="O820" s="16" t="s">
        <v>6190</v>
      </c>
      <c r="P820" s="1">
        <v>44233</v>
      </c>
      <c r="Q820">
        <v>515022.80380000005</v>
      </c>
      <c r="R820">
        <v>515022.80380000005</v>
      </c>
      <c r="S820" s="16" t="s">
        <v>6218</v>
      </c>
      <c r="T820" s="16" t="s">
        <v>6237</v>
      </c>
      <c r="U820">
        <v>2021</v>
      </c>
    </row>
    <row r="821" spans="1:21" x14ac:dyDescent="0.35">
      <c r="A821" s="16" t="s">
        <v>1835</v>
      </c>
      <c r="B821">
        <v>859095392</v>
      </c>
      <c r="C821">
        <v>60</v>
      </c>
      <c r="D821" s="1">
        <v>22791</v>
      </c>
      <c r="E821" s="16" t="s">
        <v>11</v>
      </c>
      <c r="F821" s="16" t="s">
        <v>519</v>
      </c>
      <c r="G821" s="16" t="s">
        <v>1333</v>
      </c>
      <c r="H821">
        <v>535094.20319999999</v>
      </c>
      <c r="I821">
        <v>124934.3364</v>
      </c>
      <c r="J821" s="16" t="s">
        <v>1836</v>
      </c>
      <c r="K821" s="16" t="s">
        <v>6133</v>
      </c>
      <c r="L821">
        <v>4826965</v>
      </c>
      <c r="M821">
        <v>0</v>
      </c>
      <c r="N821" s="16" t="s">
        <v>6187</v>
      </c>
      <c r="O821" s="16" t="s">
        <v>6190</v>
      </c>
      <c r="P821" s="1">
        <v>44489</v>
      </c>
      <c r="Q821">
        <v>410159.86679999996</v>
      </c>
      <c r="R821">
        <v>410159.86679999996</v>
      </c>
      <c r="S821" s="16" t="s">
        <v>6226</v>
      </c>
      <c r="T821" s="16" t="s">
        <v>6240</v>
      </c>
      <c r="U821">
        <v>2021</v>
      </c>
    </row>
    <row r="822" spans="1:21" x14ac:dyDescent="0.35">
      <c r="A822" s="16" t="s">
        <v>1837</v>
      </c>
      <c r="B822">
        <v>355991638</v>
      </c>
      <c r="C822">
        <v>69</v>
      </c>
      <c r="D822" s="1">
        <v>19503.75</v>
      </c>
      <c r="E822" s="16" t="s">
        <v>11</v>
      </c>
      <c r="F822" s="16" t="s">
        <v>39</v>
      </c>
      <c r="G822" s="16" t="s">
        <v>1333</v>
      </c>
      <c r="H822">
        <v>408104.6128</v>
      </c>
      <c r="I822">
        <v>90023.076400000005</v>
      </c>
      <c r="J822" s="16" t="s">
        <v>1838</v>
      </c>
      <c r="K822" s="16" t="s">
        <v>6127</v>
      </c>
      <c r="L822">
        <v>2515127356</v>
      </c>
      <c r="M822">
        <v>3372505962</v>
      </c>
      <c r="N822" s="16" t="s">
        <v>6192</v>
      </c>
      <c r="O822" s="16" t="s">
        <v>6197</v>
      </c>
      <c r="P822" s="1">
        <v>44604</v>
      </c>
      <c r="Q822">
        <v>318081.53639999998</v>
      </c>
      <c r="R822">
        <v>318081.53639999998</v>
      </c>
      <c r="S822" s="16" t="s">
        <v>6218</v>
      </c>
      <c r="T822" s="16" t="s">
        <v>6240</v>
      </c>
      <c r="U822">
        <v>2022</v>
      </c>
    </row>
    <row r="823" spans="1:21" x14ac:dyDescent="0.35">
      <c r="A823" s="16" t="s">
        <v>1839</v>
      </c>
      <c r="B823">
        <v>566590562</v>
      </c>
      <c r="C823">
        <v>25</v>
      </c>
      <c r="D823" s="1">
        <v>35574.75</v>
      </c>
      <c r="E823" s="16" t="s">
        <v>11</v>
      </c>
      <c r="F823" s="16" t="s">
        <v>1156</v>
      </c>
      <c r="G823" s="16" t="s">
        <v>1333</v>
      </c>
      <c r="H823">
        <v>37028.9804</v>
      </c>
      <c r="I823">
        <v>22362.6</v>
      </c>
      <c r="J823" s="16" t="s">
        <v>1840</v>
      </c>
      <c r="K823" s="16" t="s">
        <v>6133</v>
      </c>
      <c r="L823">
        <v>1781504307</v>
      </c>
      <c r="M823">
        <v>0</v>
      </c>
      <c r="N823" s="16" t="s">
        <v>6187</v>
      </c>
      <c r="O823" s="16" t="s">
        <v>6190</v>
      </c>
      <c r="P823" s="1">
        <v>44502</v>
      </c>
      <c r="Q823">
        <v>14666.380400000002</v>
      </c>
      <c r="R823">
        <v>14666.380400000002</v>
      </c>
      <c r="S823" s="16" t="s">
        <v>6227</v>
      </c>
      <c r="T823" s="16" t="s">
        <v>6236</v>
      </c>
      <c r="U823">
        <v>2021</v>
      </c>
    </row>
    <row r="824" spans="1:21" x14ac:dyDescent="0.35">
      <c r="A824" s="16" t="s">
        <v>1841</v>
      </c>
      <c r="B824">
        <v>59844378</v>
      </c>
      <c r="C824">
        <v>39</v>
      </c>
      <c r="D824" s="1">
        <v>30461.25</v>
      </c>
      <c r="E824" s="16" t="s">
        <v>11</v>
      </c>
      <c r="F824" s="16" t="s">
        <v>1250</v>
      </c>
      <c r="G824" s="16" t="s">
        <v>1333</v>
      </c>
      <c r="H824">
        <v>1572704.6484000001</v>
      </c>
      <c r="I824">
        <v>605843.38769999996</v>
      </c>
      <c r="J824" s="16" t="s">
        <v>1842</v>
      </c>
      <c r="K824" s="16" t="s">
        <v>6140</v>
      </c>
      <c r="L824">
        <v>3733015719</v>
      </c>
      <c r="M824">
        <v>0</v>
      </c>
      <c r="N824" s="16" t="s">
        <v>6195</v>
      </c>
      <c r="O824" s="16" t="s">
        <v>6190</v>
      </c>
      <c r="P824" s="1">
        <v>44654</v>
      </c>
      <c r="Q824">
        <v>966861.2607000001</v>
      </c>
      <c r="R824">
        <v>966861.2607000001</v>
      </c>
      <c r="S824" s="16" t="s">
        <v>6220</v>
      </c>
      <c r="T824" s="16" t="s">
        <v>6237</v>
      </c>
      <c r="U824">
        <v>2022</v>
      </c>
    </row>
    <row r="825" spans="1:21" x14ac:dyDescent="0.35">
      <c r="A825" s="16" t="s">
        <v>1843</v>
      </c>
      <c r="B825">
        <v>417867882</v>
      </c>
      <c r="C825">
        <v>32</v>
      </c>
      <c r="D825" s="1">
        <v>33018</v>
      </c>
      <c r="E825" s="16" t="s">
        <v>11</v>
      </c>
      <c r="F825" s="16" t="s">
        <v>883</v>
      </c>
      <c r="G825" s="16" t="s">
        <v>1333</v>
      </c>
      <c r="H825">
        <v>410883.31550000003</v>
      </c>
      <c r="I825">
        <v>303742.37819999998</v>
      </c>
      <c r="J825" s="16" t="s">
        <v>1844</v>
      </c>
      <c r="K825" s="16" t="s">
        <v>6133</v>
      </c>
      <c r="L825">
        <v>2533681916</v>
      </c>
      <c r="M825">
        <v>0</v>
      </c>
      <c r="N825" s="16" t="s">
        <v>6196</v>
      </c>
      <c r="O825" s="16" t="s">
        <v>6188</v>
      </c>
      <c r="P825" s="1">
        <v>44348</v>
      </c>
      <c r="Q825">
        <v>107140.93730000005</v>
      </c>
      <c r="R825">
        <v>107140.93730000005</v>
      </c>
      <c r="S825" s="16" t="s">
        <v>6222</v>
      </c>
      <c r="T825" s="16" t="s">
        <v>6237</v>
      </c>
      <c r="U825">
        <v>2021</v>
      </c>
    </row>
    <row r="826" spans="1:21" x14ac:dyDescent="0.35">
      <c r="A826" s="16" t="s">
        <v>1845</v>
      </c>
      <c r="B826">
        <v>665812247</v>
      </c>
      <c r="C826">
        <v>42</v>
      </c>
      <c r="D826" s="1">
        <v>29365.5</v>
      </c>
      <c r="E826" s="16" t="s">
        <v>11</v>
      </c>
      <c r="F826" s="16" t="s">
        <v>997</v>
      </c>
      <c r="G826" s="16" t="s">
        <v>1333</v>
      </c>
      <c r="H826">
        <v>403053.6629</v>
      </c>
      <c r="I826">
        <v>117057.0744</v>
      </c>
      <c r="J826" s="16" t="s">
        <v>1846</v>
      </c>
      <c r="K826" s="16" t="s">
        <v>6129</v>
      </c>
      <c r="L826">
        <v>3800272</v>
      </c>
      <c r="M826">
        <v>0</v>
      </c>
      <c r="N826" s="16" t="s">
        <v>6187</v>
      </c>
      <c r="O826" s="16" t="s">
        <v>6200</v>
      </c>
      <c r="P826" s="1">
        <v>44540</v>
      </c>
      <c r="Q826">
        <v>285996.58850000001</v>
      </c>
      <c r="R826">
        <v>285996.58850000001</v>
      </c>
      <c r="S826" s="16" t="s">
        <v>6228</v>
      </c>
      <c r="T826" s="16" t="s">
        <v>6238</v>
      </c>
      <c r="U826">
        <v>2021</v>
      </c>
    </row>
    <row r="827" spans="1:21" x14ac:dyDescent="0.35">
      <c r="A827" s="16" t="s">
        <v>1847</v>
      </c>
      <c r="B827">
        <v>131637976</v>
      </c>
      <c r="C827">
        <v>27</v>
      </c>
      <c r="D827" s="1">
        <v>34844.25</v>
      </c>
      <c r="E827" s="16" t="s">
        <v>11</v>
      </c>
      <c r="F827" s="16" t="s">
        <v>160</v>
      </c>
      <c r="G827" s="16" t="s">
        <v>1333</v>
      </c>
      <c r="H827">
        <v>226872.98929999999</v>
      </c>
      <c r="I827">
        <v>112199.0056</v>
      </c>
      <c r="J827" s="16" t="s">
        <v>1848</v>
      </c>
      <c r="K827" s="16" t="s">
        <v>6131</v>
      </c>
      <c r="L827">
        <v>1568576073</v>
      </c>
      <c r="M827">
        <v>0</v>
      </c>
      <c r="N827" s="16" t="s">
        <v>6195</v>
      </c>
      <c r="O827" s="16" t="s">
        <v>6190</v>
      </c>
      <c r="P827" s="1">
        <v>44557</v>
      </c>
      <c r="Q827">
        <v>114673.98369999998</v>
      </c>
      <c r="R827">
        <v>114673.98369999998</v>
      </c>
      <c r="S827" s="16" t="s">
        <v>6228</v>
      </c>
      <c r="T827" s="16" t="s">
        <v>6236</v>
      </c>
      <c r="U827">
        <v>2021</v>
      </c>
    </row>
    <row r="828" spans="1:21" x14ac:dyDescent="0.35">
      <c r="A828" s="16" t="s">
        <v>1849</v>
      </c>
      <c r="B828">
        <v>716638231</v>
      </c>
      <c r="C828">
        <v>56</v>
      </c>
      <c r="D828" s="1">
        <v>24252</v>
      </c>
      <c r="E828" s="16" t="s">
        <v>11</v>
      </c>
      <c r="F828" s="16" t="s">
        <v>106</v>
      </c>
      <c r="G828" s="16" t="s">
        <v>1333</v>
      </c>
      <c r="H828">
        <v>585929.2476</v>
      </c>
      <c r="I828">
        <v>282214.51689999999</v>
      </c>
      <c r="J828" s="16" t="s">
        <v>1850</v>
      </c>
      <c r="K828" s="16" t="s">
        <v>6129</v>
      </c>
      <c r="L828">
        <v>1225629704</v>
      </c>
      <c r="M828">
        <v>0</v>
      </c>
      <c r="N828" s="16" t="s">
        <v>6187</v>
      </c>
      <c r="O828" s="16" t="s">
        <v>6188</v>
      </c>
      <c r="P828" s="1">
        <v>44240</v>
      </c>
      <c r="Q828">
        <v>303714.73070000001</v>
      </c>
      <c r="R828">
        <v>303714.73070000001</v>
      </c>
      <c r="S828" s="16" t="s">
        <v>6218</v>
      </c>
      <c r="T828" s="16" t="s">
        <v>6239</v>
      </c>
      <c r="U828">
        <v>2021</v>
      </c>
    </row>
    <row r="829" spans="1:21" x14ac:dyDescent="0.35">
      <c r="A829" s="16" t="s">
        <v>1851</v>
      </c>
      <c r="B829">
        <v>600924230</v>
      </c>
      <c r="C829">
        <v>34</v>
      </c>
      <c r="D829" s="1">
        <v>32287.5</v>
      </c>
      <c r="E829" s="16" t="s">
        <v>11</v>
      </c>
      <c r="F829" s="16" t="s">
        <v>115</v>
      </c>
      <c r="G829" s="16" t="s">
        <v>1333</v>
      </c>
      <c r="H829">
        <v>519403.26510000002</v>
      </c>
      <c r="I829">
        <v>179262.46900000001</v>
      </c>
      <c r="J829" s="16" t="s">
        <v>1852</v>
      </c>
      <c r="K829" s="16" t="s">
        <v>6129</v>
      </c>
      <c r="L829">
        <v>567423657</v>
      </c>
      <c r="M829">
        <v>0</v>
      </c>
      <c r="N829" s="16" t="s">
        <v>6195</v>
      </c>
      <c r="O829" s="16" t="s">
        <v>6190</v>
      </c>
      <c r="P829" s="1">
        <v>44432</v>
      </c>
      <c r="Q829">
        <v>340140.79610000004</v>
      </c>
      <c r="R829">
        <v>340140.79610000004</v>
      </c>
      <c r="S829" s="16" t="s">
        <v>6224</v>
      </c>
      <c r="T829" s="16" t="s">
        <v>6237</v>
      </c>
      <c r="U829">
        <v>2021</v>
      </c>
    </row>
    <row r="830" spans="1:21" x14ac:dyDescent="0.35">
      <c r="A830" s="16" t="s">
        <v>1853</v>
      </c>
      <c r="B830">
        <v>877103671</v>
      </c>
      <c r="C830">
        <v>29</v>
      </c>
      <c r="D830" s="1">
        <v>34113.75</v>
      </c>
      <c r="E830" s="16" t="s">
        <v>11</v>
      </c>
      <c r="F830" s="16" t="s">
        <v>326</v>
      </c>
      <c r="G830" s="16" t="s">
        <v>1333</v>
      </c>
      <c r="H830">
        <v>205426.24299999999</v>
      </c>
      <c r="I830">
        <v>36406.831599999998</v>
      </c>
      <c r="J830" s="16" t="s">
        <v>1854</v>
      </c>
      <c r="K830" s="16" t="s">
        <v>6133</v>
      </c>
      <c r="L830">
        <v>1775195136</v>
      </c>
      <c r="M830">
        <v>0</v>
      </c>
      <c r="N830" s="16" t="s">
        <v>6198</v>
      </c>
      <c r="O830" s="16" t="s">
        <v>6190</v>
      </c>
      <c r="P830" s="1">
        <v>44272</v>
      </c>
      <c r="Q830">
        <v>169019.41139999998</v>
      </c>
      <c r="R830">
        <v>169019.41139999998</v>
      </c>
      <c r="S830" s="16" t="s">
        <v>6219</v>
      </c>
      <c r="T830" s="16" t="s">
        <v>6236</v>
      </c>
      <c r="U830">
        <v>2021</v>
      </c>
    </row>
    <row r="831" spans="1:21" x14ac:dyDescent="0.35">
      <c r="A831" s="16" t="s">
        <v>1855</v>
      </c>
      <c r="B831">
        <v>131306401</v>
      </c>
      <c r="C831">
        <v>46</v>
      </c>
      <c r="D831" s="1">
        <v>27904.5</v>
      </c>
      <c r="E831" s="16" t="s">
        <v>11</v>
      </c>
      <c r="F831" s="16" t="s">
        <v>279</v>
      </c>
      <c r="G831" s="16" t="s">
        <v>1333</v>
      </c>
      <c r="H831">
        <v>1133099.2649999999</v>
      </c>
      <c r="I831">
        <v>618955.47349999996</v>
      </c>
      <c r="J831" s="16" t="s">
        <v>1856</v>
      </c>
      <c r="K831" s="16" t="s">
        <v>6135</v>
      </c>
      <c r="L831">
        <v>3711545847</v>
      </c>
      <c r="M831">
        <v>0</v>
      </c>
      <c r="N831" s="16" t="s">
        <v>6198</v>
      </c>
      <c r="O831" s="16" t="s">
        <v>6191</v>
      </c>
      <c r="P831" s="1">
        <v>44268</v>
      </c>
      <c r="Q831">
        <v>514143.79149999993</v>
      </c>
      <c r="R831">
        <v>514143.79149999993</v>
      </c>
      <c r="S831" s="16" t="s">
        <v>6219</v>
      </c>
      <c r="T831" s="16" t="s">
        <v>6238</v>
      </c>
      <c r="U831">
        <v>2021</v>
      </c>
    </row>
    <row r="832" spans="1:21" x14ac:dyDescent="0.35">
      <c r="A832" s="16" t="s">
        <v>1857</v>
      </c>
      <c r="B832">
        <v>740328280</v>
      </c>
      <c r="C832">
        <v>82</v>
      </c>
      <c r="D832" s="1">
        <v>14755.5</v>
      </c>
      <c r="E832" s="16" t="s">
        <v>11</v>
      </c>
      <c r="F832" s="16" t="s">
        <v>1043</v>
      </c>
      <c r="G832" s="16" t="s">
        <v>1333</v>
      </c>
      <c r="H832">
        <v>59044.118600000002</v>
      </c>
      <c r="I832">
        <v>30440.523399999998</v>
      </c>
      <c r="J832" s="16" t="s">
        <v>1858</v>
      </c>
      <c r="K832" s="16" t="s">
        <v>6129</v>
      </c>
      <c r="L832">
        <v>11427039</v>
      </c>
      <c r="M832">
        <v>0</v>
      </c>
      <c r="N832" s="16" t="s">
        <v>6195</v>
      </c>
      <c r="O832" s="16" t="s">
        <v>6191</v>
      </c>
      <c r="P832" s="1">
        <v>44459</v>
      </c>
      <c r="Q832">
        <v>28603.595200000003</v>
      </c>
      <c r="R832">
        <v>28603.595200000003</v>
      </c>
      <c r="S832" s="16" t="s">
        <v>6225</v>
      </c>
      <c r="T832" s="16" t="s">
        <v>6241</v>
      </c>
      <c r="U832">
        <v>2021</v>
      </c>
    </row>
    <row r="833" spans="1:21" x14ac:dyDescent="0.35">
      <c r="A833" s="16" t="s">
        <v>1859</v>
      </c>
      <c r="B833">
        <v>506706025</v>
      </c>
      <c r="C833">
        <v>30</v>
      </c>
      <c r="D833" s="1">
        <v>33748.5</v>
      </c>
      <c r="E833" s="16" t="s">
        <v>11</v>
      </c>
      <c r="F833" s="16" t="s">
        <v>1151</v>
      </c>
      <c r="G833" s="16" t="s">
        <v>1333</v>
      </c>
      <c r="H833">
        <v>897649.48030000005</v>
      </c>
      <c r="I833">
        <v>424949.11479999998</v>
      </c>
      <c r="J833" s="16" t="s">
        <v>1860</v>
      </c>
      <c r="K833" s="16" t="s">
        <v>6131</v>
      </c>
      <c r="L833">
        <v>2783251284</v>
      </c>
      <c r="M833">
        <v>0</v>
      </c>
      <c r="N833" s="16" t="s">
        <v>6195</v>
      </c>
      <c r="O833" s="16" t="s">
        <v>6190</v>
      </c>
      <c r="P833" s="1">
        <v>44494</v>
      </c>
      <c r="Q833">
        <v>472700.36550000007</v>
      </c>
      <c r="R833">
        <v>472700.36550000007</v>
      </c>
      <c r="S833" s="16" t="s">
        <v>6226</v>
      </c>
      <c r="T833" s="16" t="s">
        <v>6237</v>
      </c>
      <c r="U833">
        <v>2021</v>
      </c>
    </row>
    <row r="834" spans="1:21" x14ac:dyDescent="0.35">
      <c r="A834" s="16" t="s">
        <v>1861</v>
      </c>
      <c r="B834">
        <v>265864878</v>
      </c>
      <c r="C834">
        <v>21</v>
      </c>
      <c r="D834" s="1">
        <v>37035.75</v>
      </c>
      <c r="E834" s="16" t="s">
        <v>11</v>
      </c>
      <c r="F834" s="16" t="s">
        <v>1156</v>
      </c>
      <c r="G834" s="16" t="s">
        <v>1333</v>
      </c>
      <c r="H834">
        <v>834515.64069999999</v>
      </c>
      <c r="I834">
        <v>388708.60110000003</v>
      </c>
      <c r="J834" s="16" t="s">
        <v>1862</v>
      </c>
      <c r="K834" s="16" t="s">
        <v>6135</v>
      </c>
      <c r="L834">
        <v>2034949322</v>
      </c>
      <c r="M834">
        <v>0</v>
      </c>
      <c r="N834" s="16" t="s">
        <v>6195</v>
      </c>
      <c r="O834" s="16" t="s">
        <v>6190</v>
      </c>
      <c r="P834" s="1">
        <v>44238</v>
      </c>
      <c r="Q834">
        <v>445807.03959999996</v>
      </c>
      <c r="R834">
        <v>445807.03959999996</v>
      </c>
      <c r="S834" s="16" t="s">
        <v>6218</v>
      </c>
      <c r="T834" s="16" t="s">
        <v>6236</v>
      </c>
      <c r="U834">
        <v>2021</v>
      </c>
    </row>
    <row r="835" spans="1:21" x14ac:dyDescent="0.35">
      <c r="A835" s="16" t="s">
        <v>1863</v>
      </c>
      <c r="B835">
        <v>735527609</v>
      </c>
      <c r="C835">
        <v>24</v>
      </c>
      <c r="D835" s="1">
        <v>35940</v>
      </c>
      <c r="E835" s="16" t="s">
        <v>11</v>
      </c>
      <c r="F835" s="16" t="s">
        <v>127</v>
      </c>
      <c r="G835" s="16" t="s">
        <v>1333</v>
      </c>
      <c r="H835">
        <v>2542970.7294999999</v>
      </c>
      <c r="I835">
        <v>1038705.7364000001</v>
      </c>
      <c r="J835" s="16" t="s">
        <v>1864</v>
      </c>
      <c r="K835" s="16" t="s">
        <v>6131</v>
      </c>
      <c r="L835">
        <v>1844297088</v>
      </c>
      <c r="M835">
        <v>1098051012</v>
      </c>
      <c r="N835" s="16" t="s">
        <v>6192</v>
      </c>
      <c r="O835" s="16" t="s">
        <v>6197</v>
      </c>
      <c r="P835" s="1">
        <v>44536</v>
      </c>
      <c r="Q835">
        <v>1504264.9930999998</v>
      </c>
      <c r="R835">
        <v>1534350.2929619998</v>
      </c>
      <c r="S835" s="16" t="s">
        <v>6228</v>
      </c>
      <c r="T835" s="16" t="s">
        <v>6236</v>
      </c>
      <c r="U835">
        <v>2021</v>
      </c>
    </row>
    <row r="836" spans="1:21" x14ac:dyDescent="0.35">
      <c r="A836" s="16" t="s">
        <v>1865</v>
      </c>
      <c r="B836">
        <v>319678340</v>
      </c>
      <c r="C836">
        <v>73</v>
      </c>
      <c r="D836" s="1">
        <v>18042.75</v>
      </c>
      <c r="E836" s="16" t="s">
        <v>11</v>
      </c>
      <c r="F836" s="16" t="s">
        <v>588</v>
      </c>
      <c r="G836" s="16" t="s">
        <v>1333</v>
      </c>
      <c r="H836">
        <v>260575.3083</v>
      </c>
      <c r="I836">
        <v>123090.81230000001</v>
      </c>
      <c r="J836" s="16" t="s">
        <v>1866</v>
      </c>
      <c r="K836" s="16" t="s">
        <v>6131</v>
      </c>
      <c r="L836">
        <v>851947008</v>
      </c>
      <c r="M836">
        <v>0</v>
      </c>
      <c r="N836" s="16" t="s">
        <v>6195</v>
      </c>
      <c r="O836" s="16" t="s">
        <v>6190</v>
      </c>
      <c r="P836" s="1">
        <v>44244</v>
      </c>
      <c r="Q836">
        <v>137484.49599999998</v>
      </c>
      <c r="R836">
        <v>137484.49599999998</v>
      </c>
      <c r="S836" s="16" t="s">
        <v>6218</v>
      </c>
      <c r="T836" s="16" t="s">
        <v>6241</v>
      </c>
      <c r="U836">
        <v>2021</v>
      </c>
    </row>
    <row r="837" spans="1:21" x14ac:dyDescent="0.35">
      <c r="A837" s="16" t="s">
        <v>1867</v>
      </c>
      <c r="B837">
        <v>971704687</v>
      </c>
      <c r="C837">
        <v>48</v>
      </c>
      <c r="D837" s="1">
        <v>27174</v>
      </c>
      <c r="E837" s="16" t="s">
        <v>11</v>
      </c>
      <c r="F837" s="16" t="s">
        <v>186</v>
      </c>
      <c r="G837" s="16" t="s">
        <v>1333</v>
      </c>
      <c r="H837">
        <v>1781157.8022</v>
      </c>
      <c r="I837">
        <v>187942.8578</v>
      </c>
      <c r="J837" s="16" t="s">
        <v>1868</v>
      </c>
      <c r="K837" s="16" t="s">
        <v>6131</v>
      </c>
      <c r="L837">
        <v>570849216</v>
      </c>
      <c r="M837">
        <v>0</v>
      </c>
      <c r="N837" s="16" t="s">
        <v>6196</v>
      </c>
      <c r="O837" s="16" t="s">
        <v>6188</v>
      </c>
      <c r="P837" s="1">
        <v>44368</v>
      </c>
      <c r="Q837">
        <v>1593214.9443999999</v>
      </c>
      <c r="R837">
        <v>1625079.2432879999</v>
      </c>
      <c r="S837" s="16" t="s">
        <v>6222</v>
      </c>
      <c r="T837" s="16" t="s">
        <v>6238</v>
      </c>
      <c r="U837">
        <v>2021</v>
      </c>
    </row>
    <row r="838" spans="1:21" x14ac:dyDescent="0.35">
      <c r="A838" s="16" t="s">
        <v>1869</v>
      </c>
      <c r="B838">
        <v>334726039</v>
      </c>
      <c r="C838">
        <v>28</v>
      </c>
      <c r="D838" s="1">
        <v>34479</v>
      </c>
      <c r="E838" s="16" t="s">
        <v>11</v>
      </c>
      <c r="F838" s="16" t="s">
        <v>550</v>
      </c>
      <c r="G838" s="16" t="s">
        <v>1333</v>
      </c>
      <c r="H838">
        <v>76787.306599999996</v>
      </c>
      <c r="I838">
        <v>94169.160600000003</v>
      </c>
      <c r="J838" s="16" t="s">
        <v>1870</v>
      </c>
      <c r="K838" s="16" t="s">
        <v>6129</v>
      </c>
      <c r="L838">
        <v>1780286688</v>
      </c>
      <c r="M838">
        <v>0</v>
      </c>
      <c r="N838" s="16" t="s">
        <v>6195</v>
      </c>
      <c r="O838" s="16" t="s">
        <v>6190</v>
      </c>
      <c r="P838" s="1">
        <v>44401</v>
      </c>
      <c r="Q838">
        <v>-17381.854000000007</v>
      </c>
      <c r="R838">
        <v>-17381.854000000007</v>
      </c>
      <c r="S838" s="16" t="s">
        <v>6223</v>
      </c>
      <c r="T838" s="16" t="s">
        <v>6236</v>
      </c>
      <c r="U838">
        <v>2021</v>
      </c>
    </row>
    <row r="839" spans="1:21" x14ac:dyDescent="0.35">
      <c r="A839" s="16" t="s">
        <v>1871</v>
      </c>
      <c r="B839">
        <v>522730210</v>
      </c>
      <c r="C839">
        <v>48</v>
      </c>
      <c r="D839" s="1">
        <v>27174</v>
      </c>
      <c r="E839" s="16" t="s">
        <v>11</v>
      </c>
      <c r="F839" s="16" t="s">
        <v>489</v>
      </c>
      <c r="G839" s="16" t="s">
        <v>1333</v>
      </c>
      <c r="H839">
        <v>1689560.4273000001</v>
      </c>
      <c r="I839">
        <v>510194.03460000001</v>
      </c>
      <c r="J839" s="16" t="s">
        <v>1872</v>
      </c>
      <c r="K839" s="16" t="s">
        <v>6131</v>
      </c>
      <c r="L839">
        <v>1580770731</v>
      </c>
      <c r="M839">
        <v>0</v>
      </c>
      <c r="N839" s="16" t="s">
        <v>6187</v>
      </c>
      <c r="O839" s="16" t="s">
        <v>6200</v>
      </c>
      <c r="P839" s="1">
        <v>44507</v>
      </c>
      <c r="Q839">
        <v>1179366.3927000002</v>
      </c>
      <c r="R839">
        <v>1202953.7205540002</v>
      </c>
      <c r="S839" s="16" t="s">
        <v>6227</v>
      </c>
      <c r="T839" s="16" t="s">
        <v>6238</v>
      </c>
      <c r="U839">
        <v>2021</v>
      </c>
    </row>
    <row r="840" spans="1:21" x14ac:dyDescent="0.35">
      <c r="A840" s="16" t="s">
        <v>1873</v>
      </c>
      <c r="B840">
        <v>582771873</v>
      </c>
      <c r="C840">
        <v>41</v>
      </c>
      <c r="D840" s="1">
        <v>29730.75</v>
      </c>
      <c r="E840" s="16" t="s">
        <v>11</v>
      </c>
      <c r="F840" s="16" t="s">
        <v>16</v>
      </c>
      <c r="G840" s="16" t="s">
        <v>1333</v>
      </c>
      <c r="H840">
        <v>660940.81920000003</v>
      </c>
      <c r="I840">
        <v>79312.898300000001</v>
      </c>
      <c r="J840" s="16" t="s">
        <v>1874</v>
      </c>
      <c r="K840" s="16" t="s">
        <v>6129</v>
      </c>
      <c r="L840">
        <v>499911489</v>
      </c>
      <c r="M840">
        <v>0</v>
      </c>
      <c r="N840" s="16" t="s">
        <v>6189</v>
      </c>
      <c r="O840" s="16" t="s">
        <v>6194</v>
      </c>
      <c r="P840" s="1">
        <v>44555</v>
      </c>
      <c r="Q840">
        <v>581627.92090000003</v>
      </c>
      <c r="R840">
        <v>581627.92090000003</v>
      </c>
      <c r="S840" s="16" t="s">
        <v>6228</v>
      </c>
      <c r="T840" s="16" t="s">
        <v>6238</v>
      </c>
      <c r="U840">
        <v>2021</v>
      </c>
    </row>
    <row r="841" spans="1:21" x14ac:dyDescent="0.35">
      <c r="A841" s="16" t="s">
        <v>1875</v>
      </c>
      <c r="B841">
        <v>372447587</v>
      </c>
      <c r="C841">
        <v>46</v>
      </c>
      <c r="D841" s="1">
        <v>27904.5</v>
      </c>
      <c r="E841" s="16" t="s">
        <v>741</v>
      </c>
      <c r="F841" s="16" t="s">
        <v>214</v>
      </c>
      <c r="G841" s="16" t="s">
        <v>1876</v>
      </c>
      <c r="H841">
        <v>1005529.0752</v>
      </c>
      <c r="I841">
        <v>279034.31839999999</v>
      </c>
      <c r="J841" s="16" t="s">
        <v>1877</v>
      </c>
      <c r="K841" s="16" t="s">
        <v>6133</v>
      </c>
      <c r="L841">
        <v>922255796</v>
      </c>
      <c r="M841">
        <v>0</v>
      </c>
      <c r="N841" s="16" t="s">
        <v>6198</v>
      </c>
      <c r="O841" s="16" t="s">
        <v>6191</v>
      </c>
      <c r="P841" s="1">
        <v>44337</v>
      </c>
      <c r="Q841">
        <v>726494.75679999997</v>
      </c>
      <c r="R841">
        <v>726494.75679999997</v>
      </c>
      <c r="S841" s="16" t="s">
        <v>6221</v>
      </c>
      <c r="T841" s="16" t="s">
        <v>6238</v>
      </c>
      <c r="U841">
        <v>2021</v>
      </c>
    </row>
    <row r="842" spans="1:21" x14ac:dyDescent="0.35">
      <c r="A842" s="16" t="s">
        <v>1878</v>
      </c>
      <c r="B842">
        <v>26700503</v>
      </c>
      <c r="C842">
        <v>80</v>
      </c>
      <c r="D842" s="1">
        <v>15486</v>
      </c>
      <c r="E842" s="16" t="s">
        <v>741</v>
      </c>
      <c r="F842" s="16" t="s">
        <v>601</v>
      </c>
      <c r="G842" s="16" t="s">
        <v>1876</v>
      </c>
      <c r="H842">
        <v>228419.99770000001</v>
      </c>
      <c r="I842">
        <v>50252.3995</v>
      </c>
      <c r="J842" s="16" t="s">
        <v>1879</v>
      </c>
      <c r="K842" s="16" t="s">
        <v>6135</v>
      </c>
      <c r="L842">
        <v>353372166</v>
      </c>
      <c r="M842">
        <v>0</v>
      </c>
      <c r="N842" s="16" t="s">
        <v>6196</v>
      </c>
      <c r="O842" s="16" t="s">
        <v>6199</v>
      </c>
      <c r="P842" s="1">
        <v>44533</v>
      </c>
      <c r="Q842">
        <v>178167.59820000001</v>
      </c>
      <c r="R842">
        <v>178167.59820000001</v>
      </c>
      <c r="S842" s="16" t="s">
        <v>6228</v>
      </c>
      <c r="T842" s="16" t="s">
        <v>6241</v>
      </c>
      <c r="U842">
        <v>2021</v>
      </c>
    </row>
    <row r="843" spans="1:21" x14ac:dyDescent="0.35">
      <c r="A843" s="16" t="s">
        <v>1880</v>
      </c>
      <c r="B843">
        <v>788384508</v>
      </c>
      <c r="C843">
        <v>30</v>
      </c>
      <c r="D843" s="1">
        <v>33748.5</v>
      </c>
      <c r="E843" s="16" t="s">
        <v>741</v>
      </c>
      <c r="F843" s="16" t="s">
        <v>19</v>
      </c>
      <c r="G843" s="16" t="s">
        <v>1876</v>
      </c>
      <c r="H843">
        <v>419517.80300000001</v>
      </c>
      <c r="I843">
        <v>104556.7448</v>
      </c>
      <c r="J843" s="16" t="s">
        <v>1881</v>
      </c>
      <c r="K843" s="16" t="s">
        <v>6135</v>
      </c>
      <c r="L843">
        <v>599874912</v>
      </c>
      <c r="M843">
        <v>0</v>
      </c>
      <c r="N843" s="16" t="s">
        <v>6195</v>
      </c>
      <c r="O843" s="16" t="s">
        <v>6190</v>
      </c>
      <c r="P843" s="1">
        <v>44208</v>
      </c>
      <c r="Q843">
        <v>314961.05820000003</v>
      </c>
      <c r="R843">
        <v>314961.05820000003</v>
      </c>
      <c r="S843" s="16" t="s">
        <v>6217</v>
      </c>
      <c r="T843" s="16" t="s">
        <v>6237</v>
      </c>
      <c r="U843">
        <v>2021</v>
      </c>
    </row>
    <row r="844" spans="1:21" x14ac:dyDescent="0.35">
      <c r="A844" s="16" t="s">
        <v>1882</v>
      </c>
      <c r="B844">
        <v>302636014</v>
      </c>
      <c r="C844">
        <v>66</v>
      </c>
      <c r="D844" s="1">
        <v>20599.5</v>
      </c>
      <c r="E844" s="16" t="s">
        <v>741</v>
      </c>
      <c r="F844" s="16" t="s">
        <v>172</v>
      </c>
      <c r="G844" s="16" t="s">
        <v>1876</v>
      </c>
      <c r="H844">
        <v>192729.76800000001</v>
      </c>
      <c r="I844">
        <v>223391.32199999999</v>
      </c>
      <c r="J844" s="16" t="s">
        <v>1883</v>
      </c>
      <c r="K844" s="16" t="s">
        <v>6129</v>
      </c>
      <c r="L844">
        <v>2540499255</v>
      </c>
      <c r="M844">
        <v>0</v>
      </c>
      <c r="N844" s="16" t="s">
        <v>6187</v>
      </c>
      <c r="O844" s="16" t="s">
        <v>6188</v>
      </c>
      <c r="P844" s="1">
        <v>44452</v>
      </c>
      <c r="Q844">
        <v>-30661.553999999975</v>
      </c>
      <c r="R844">
        <v>-30661.553999999975</v>
      </c>
      <c r="S844" s="16" t="s">
        <v>6225</v>
      </c>
      <c r="T844" s="16" t="s">
        <v>6240</v>
      </c>
      <c r="U844">
        <v>2021</v>
      </c>
    </row>
    <row r="845" spans="1:21" x14ac:dyDescent="0.35">
      <c r="A845" s="16" t="s">
        <v>1884</v>
      </c>
      <c r="B845">
        <v>605123228</v>
      </c>
      <c r="C845">
        <v>59</v>
      </c>
      <c r="D845" s="1">
        <v>23156.25</v>
      </c>
      <c r="E845" s="16" t="s">
        <v>741</v>
      </c>
      <c r="F845" s="16" t="s">
        <v>109</v>
      </c>
      <c r="G845" s="16" t="s">
        <v>1876</v>
      </c>
      <c r="H845">
        <v>110338.45570000001</v>
      </c>
      <c r="I845">
        <v>28086.152399999999</v>
      </c>
      <c r="J845" s="16" t="s">
        <v>1885</v>
      </c>
      <c r="K845" s="16" t="s">
        <v>6131</v>
      </c>
      <c r="L845">
        <v>1781669226</v>
      </c>
      <c r="M845">
        <v>0</v>
      </c>
      <c r="N845" s="16" t="s">
        <v>6198</v>
      </c>
      <c r="O845" s="16" t="s">
        <v>6201</v>
      </c>
      <c r="P845" s="1">
        <v>44679</v>
      </c>
      <c r="Q845">
        <v>82252.3033</v>
      </c>
      <c r="R845">
        <v>82252.3033</v>
      </c>
      <c r="S845" s="16" t="s">
        <v>6220</v>
      </c>
      <c r="T845" s="16" t="s">
        <v>6239</v>
      </c>
      <c r="U845">
        <v>2022</v>
      </c>
    </row>
    <row r="846" spans="1:21" x14ac:dyDescent="0.35">
      <c r="A846" s="16" t="s">
        <v>1886</v>
      </c>
      <c r="B846">
        <v>25583562</v>
      </c>
      <c r="C846">
        <v>33</v>
      </c>
      <c r="D846" s="1">
        <v>32652.75</v>
      </c>
      <c r="E846" s="16" t="s">
        <v>741</v>
      </c>
      <c r="F846" s="16" t="s">
        <v>886</v>
      </c>
      <c r="G846" s="16" t="s">
        <v>1876</v>
      </c>
      <c r="H846">
        <v>52344.548799999997</v>
      </c>
      <c r="I846">
        <v>11676.8609</v>
      </c>
      <c r="J846" s="16" t="s">
        <v>1887</v>
      </c>
      <c r="K846" s="16" t="s">
        <v>6131</v>
      </c>
      <c r="L846">
        <v>2552960256</v>
      </c>
      <c r="M846">
        <v>0</v>
      </c>
      <c r="N846" s="16" t="s">
        <v>6198</v>
      </c>
      <c r="O846" s="16" t="s">
        <v>6191</v>
      </c>
      <c r="P846" s="1">
        <v>44295</v>
      </c>
      <c r="Q846">
        <v>40667.687899999997</v>
      </c>
      <c r="R846">
        <v>40667.687899999997</v>
      </c>
      <c r="S846" s="16" t="s">
        <v>6220</v>
      </c>
      <c r="T846" s="16" t="s">
        <v>6237</v>
      </c>
      <c r="U846">
        <v>2021</v>
      </c>
    </row>
    <row r="847" spans="1:21" x14ac:dyDescent="0.35">
      <c r="A847" s="16" t="s">
        <v>1888</v>
      </c>
      <c r="B847">
        <v>330939456</v>
      </c>
      <c r="C847">
        <v>83</v>
      </c>
      <c r="D847" s="1">
        <v>14390.25</v>
      </c>
      <c r="E847" s="16" t="s">
        <v>741</v>
      </c>
      <c r="F847" s="16" t="s">
        <v>1186</v>
      </c>
      <c r="G847" s="16" t="s">
        <v>1876</v>
      </c>
      <c r="H847">
        <v>821290.21160000004</v>
      </c>
      <c r="I847">
        <v>305644.71169999999</v>
      </c>
      <c r="J847" s="16" t="s">
        <v>1889</v>
      </c>
      <c r="K847" s="16" t="s">
        <v>6127</v>
      </c>
      <c r="L847">
        <v>3270533511</v>
      </c>
      <c r="M847">
        <v>0</v>
      </c>
      <c r="N847" s="16" t="s">
        <v>6195</v>
      </c>
      <c r="O847" s="16" t="s">
        <v>6190</v>
      </c>
      <c r="P847" s="1">
        <v>44560</v>
      </c>
      <c r="Q847">
        <v>515645.49990000005</v>
      </c>
      <c r="R847">
        <v>515645.49990000005</v>
      </c>
      <c r="S847" s="16" t="s">
        <v>6228</v>
      </c>
      <c r="T847" s="16" t="s">
        <v>6241</v>
      </c>
      <c r="U847">
        <v>2021</v>
      </c>
    </row>
    <row r="848" spans="1:21" x14ac:dyDescent="0.35">
      <c r="A848" s="16" t="s">
        <v>1890</v>
      </c>
      <c r="B848">
        <v>885905521</v>
      </c>
      <c r="C848">
        <v>61</v>
      </c>
      <c r="D848" s="1">
        <v>22425.75</v>
      </c>
      <c r="E848" s="16" t="s">
        <v>741</v>
      </c>
      <c r="F848" s="16" t="s">
        <v>456</v>
      </c>
      <c r="G848" s="16" t="s">
        <v>1876</v>
      </c>
      <c r="H848">
        <v>492769.95189999999</v>
      </c>
      <c r="I848">
        <v>138770.3768</v>
      </c>
      <c r="J848" s="16" t="s">
        <v>1891</v>
      </c>
      <c r="K848" s="16" t="s">
        <v>6135</v>
      </c>
      <c r="L848">
        <v>50793897</v>
      </c>
      <c r="M848">
        <v>0</v>
      </c>
      <c r="N848" s="16" t="s">
        <v>6189</v>
      </c>
      <c r="O848" s="16" t="s">
        <v>6194</v>
      </c>
      <c r="P848" s="1">
        <v>44386</v>
      </c>
      <c r="Q848">
        <v>353999.57510000002</v>
      </c>
      <c r="R848">
        <v>353999.57510000002</v>
      </c>
      <c r="S848" s="16" t="s">
        <v>6223</v>
      </c>
      <c r="T848" s="16" t="s">
        <v>6240</v>
      </c>
      <c r="U848">
        <v>2021</v>
      </c>
    </row>
    <row r="849" spans="1:21" x14ac:dyDescent="0.35">
      <c r="A849" s="16" t="s">
        <v>1892</v>
      </c>
      <c r="B849">
        <v>491768023</v>
      </c>
      <c r="C849">
        <v>22</v>
      </c>
      <c r="D849" s="1">
        <v>36670.5</v>
      </c>
      <c r="E849" s="16" t="s">
        <v>741</v>
      </c>
      <c r="F849" s="16" t="s">
        <v>671</v>
      </c>
      <c r="G849" s="16" t="s">
        <v>1876</v>
      </c>
      <c r="H849">
        <v>1748950.0216999999</v>
      </c>
      <c r="I849">
        <v>569658.00710000005</v>
      </c>
      <c r="J849" s="16" t="s">
        <v>1893</v>
      </c>
      <c r="K849" s="16" t="s">
        <v>6127</v>
      </c>
      <c r="L849">
        <v>1457045538</v>
      </c>
      <c r="M849">
        <v>0</v>
      </c>
      <c r="N849" s="16" t="s">
        <v>6189</v>
      </c>
      <c r="O849" s="16" t="s">
        <v>6194</v>
      </c>
      <c r="P849" s="1">
        <v>44202</v>
      </c>
      <c r="Q849">
        <v>1179292.0145999999</v>
      </c>
      <c r="R849">
        <v>1179292.0145999999</v>
      </c>
      <c r="S849" s="16" t="s">
        <v>6217</v>
      </c>
      <c r="T849" s="16" t="s">
        <v>6236</v>
      </c>
      <c r="U849">
        <v>2021</v>
      </c>
    </row>
    <row r="850" spans="1:21" x14ac:dyDescent="0.35">
      <c r="A850" s="16" t="s">
        <v>1894</v>
      </c>
      <c r="B850">
        <v>137837802</v>
      </c>
      <c r="C850">
        <v>58</v>
      </c>
      <c r="D850" s="1">
        <v>23521.5</v>
      </c>
      <c r="E850" s="16" t="s">
        <v>741</v>
      </c>
      <c r="F850" s="16" t="s">
        <v>1215</v>
      </c>
      <c r="G850" s="16" t="s">
        <v>1876</v>
      </c>
      <c r="H850">
        <v>491151.70289999997</v>
      </c>
      <c r="I850">
        <v>55021.424899999998</v>
      </c>
      <c r="J850" s="16" t="s">
        <v>1895</v>
      </c>
      <c r="K850" s="16" t="s">
        <v>6129</v>
      </c>
      <c r="L850">
        <v>1870683375</v>
      </c>
      <c r="M850">
        <v>0</v>
      </c>
      <c r="N850" s="16" t="s">
        <v>6196</v>
      </c>
      <c r="O850" s="16" t="s">
        <v>6200</v>
      </c>
      <c r="P850" s="1">
        <v>44568</v>
      </c>
      <c r="Q850">
        <v>436130.27799999999</v>
      </c>
      <c r="R850">
        <v>436130.27799999999</v>
      </c>
      <c r="S850" s="16" t="s">
        <v>6217</v>
      </c>
      <c r="T850" s="16" t="s">
        <v>6239</v>
      </c>
      <c r="U850">
        <v>2022</v>
      </c>
    </row>
    <row r="851" spans="1:21" x14ac:dyDescent="0.35">
      <c r="A851" s="16" t="s">
        <v>1896</v>
      </c>
      <c r="B851">
        <v>753849343</v>
      </c>
      <c r="C851">
        <v>22</v>
      </c>
      <c r="D851" s="1">
        <v>36670.5</v>
      </c>
      <c r="E851" s="16" t="s">
        <v>741</v>
      </c>
      <c r="F851" s="16" t="s">
        <v>1215</v>
      </c>
      <c r="G851" s="16" t="s">
        <v>1876</v>
      </c>
      <c r="H851">
        <v>114548.5646</v>
      </c>
      <c r="I851">
        <v>108984.7772</v>
      </c>
      <c r="J851" s="16" t="s">
        <v>1897</v>
      </c>
      <c r="K851" s="16" t="s">
        <v>6135</v>
      </c>
      <c r="L851">
        <v>642286443</v>
      </c>
      <c r="M851">
        <v>0</v>
      </c>
      <c r="N851" s="16" t="s">
        <v>6187</v>
      </c>
      <c r="O851" s="16" t="s">
        <v>6188</v>
      </c>
      <c r="P851" s="1">
        <v>44615</v>
      </c>
      <c r="Q851">
        <v>5563.7874000000011</v>
      </c>
      <c r="R851">
        <v>5563.7874000000011</v>
      </c>
      <c r="S851" s="16" t="s">
        <v>6218</v>
      </c>
      <c r="T851" s="16" t="s">
        <v>6236</v>
      </c>
      <c r="U851">
        <v>2022</v>
      </c>
    </row>
    <row r="852" spans="1:21" x14ac:dyDescent="0.35">
      <c r="A852" s="16" t="s">
        <v>1898</v>
      </c>
      <c r="B852">
        <v>855984744</v>
      </c>
      <c r="C852">
        <v>84</v>
      </c>
      <c r="D852" s="1">
        <v>14025</v>
      </c>
      <c r="E852" s="16" t="s">
        <v>741</v>
      </c>
      <c r="F852" s="16" t="s">
        <v>668</v>
      </c>
      <c r="G852" s="16" t="s">
        <v>1876</v>
      </c>
      <c r="H852">
        <v>497932.0416</v>
      </c>
      <c r="I852">
        <v>349634.89010000002</v>
      </c>
      <c r="J852" s="16" t="s">
        <v>1899</v>
      </c>
      <c r="K852" s="16" t="s">
        <v>6131</v>
      </c>
      <c r="L852">
        <v>1852401825</v>
      </c>
      <c r="M852">
        <v>0</v>
      </c>
      <c r="N852" s="16" t="s">
        <v>6195</v>
      </c>
      <c r="O852" s="16" t="s">
        <v>6190</v>
      </c>
      <c r="P852" s="1">
        <v>44653</v>
      </c>
      <c r="Q852">
        <v>148297.15149999998</v>
      </c>
      <c r="R852">
        <v>148297.15149999998</v>
      </c>
      <c r="S852" s="16" t="s">
        <v>6220</v>
      </c>
      <c r="T852" s="16" t="s">
        <v>6241</v>
      </c>
      <c r="U852">
        <v>2022</v>
      </c>
    </row>
    <row r="853" spans="1:21" x14ac:dyDescent="0.35">
      <c r="A853" s="16" t="s">
        <v>1900</v>
      </c>
      <c r="B853">
        <v>684809927</v>
      </c>
      <c r="C853">
        <v>21</v>
      </c>
      <c r="D853" s="1">
        <v>37035.75</v>
      </c>
      <c r="E853" s="16" t="s">
        <v>741</v>
      </c>
      <c r="F853" s="16" t="s">
        <v>1499</v>
      </c>
      <c r="G853" s="16" t="s">
        <v>1876</v>
      </c>
      <c r="H853">
        <v>597364.28339999996</v>
      </c>
      <c r="I853">
        <v>113641.4434</v>
      </c>
      <c r="J853" s="16" t="s">
        <v>1901</v>
      </c>
      <c r="K853" s="16" t="s">
        <v>6129</v>
      </c>
      <c r="L853">
        <v>471737721</v>
      </c>
      <c r="M853">
        <v>0</v>
      </c>
      <c r="N853" s="16" t="s">
        <v>6187</v>
      </c>
      <c r="O853" s="16" t="s">
        <v>6188</v>
      </c>
      <c r="P853" s="1">
        <v>44450</v>
      </c>
      <c r="Q853">
        <v>483722.83999999997</v>
      </c>
      <c r="R853">
        <v>483722.83999999997</v>
      </c>
      <c r="S853" s="16" t="s">
        <v>6225</v>
      </c>
      <c r="T853" s="16" t="s">
        <v>6236</v>
      </c>
      <c r="U853">
        <v>2021</v>
      </c>
    </row>
    <row r="854" spans="1:21" x14ac:dyDescent="0.35">
      <c r="A854" s="16" t="s">
        <v>1902</v>
      </c>
      <c r="B854">
        <v>373928798</v>
      </c>
      <c r="C854">
        <v>56</v>
      </c>
      <c r="D854" s="1">
        <v>24252</v>
      </c>
      <c r="E854" s="16" t="s">
        <v>741</v>
      </c>
      <c r="F854" s="16" t="s">
        <v>1475</v>
      </c>
      <c r="G854" s="16" t="s">
        <v>1876</v>
      </c>
      <c r="H854">
        <v>283788.23839999997</v>
      </c>
      <c r="I854">
        <v>87837.352700000003</v>
      </c>
      <c r="J854" s="16" t="s">
        <v>1903</v>
      </c>
      <c r="K854" s="16" t="s">
        <v>6135</v>
      </c>
      <c r="L854">
        <v>458109846</v>
      </c>
      <c r="M854">
        <v>0</v>
      </c>
      <c r="N854" s="16" t="s">
        <v>6187</v>
      </c>
      <c r="O854" s="16" t="s">
        <v>6190</v>
      </c>
      <c r="P854" s="1">
        <v>44270</v>
      </c>
      <c r="Q854">
        <v>195950.88569999998</v>
      </c>
      <c r="R854">
        <v>195950.88569999998</v>
      </c>
      <c r="S854" s="16" t="s">
        <v>6219</v>
      </c>
      <c r="T854" s="16" t="s">
        <v>6239</v>
      </c>
      <c r="U854">
        <v>2021</v>
      </c>
    </row>
    <row r="855" spans="1:21" x14ac:dyDescent="0.35">
      <c r="A855" s="16" t="s">
        <v>1904</v>
      </c>
      <c r="B855">
        <v>365392432</v>
      </c>
      <c r="C855">
        <v>57</v>
      </c>
      <c r="D855" s="1">
        <v>23886.75</v>
      </c>
      <c r="E855" s="16" t="s">
        <v>741</v>
      </c>
      <c r="F855" s="16" t="s">
        <v>665</v>
      </c>
      <c r="G855" s="16" t="s">
        <v>1876</v>
      </c>
      <c r="H855">
        <v>188987.84529999999</v>
      </c>
      <c r="I855">
        <v>66145.745800000004</v>
      </c>
      <c r="J855" s="16" t="s">
        <v>1905</v>
      </c>
      <c r="K855" s="16" t="s">
        <v>6129</v>
      </c>
      <c r="L855">
        <v>1306410676</v>
      </c>
      <c r="M855">
        <v>0</v>
      </c>
      <c r="N855" s="16" t="s">
        <v>6189</v>
      </c>
      <c r="O855" s="16" t="s">
        <v>6190</v>
      </c>
      <c r="P855" s="1">
        <v>44678</v>
      </c>
      <c r="Q855">
        <v>122842.09949999998</v>
      </c>
      <c r="R855">
        <v>122842.09949999998</v>
      </c>
      <c r="S855" s="16" t="s">
        <v>6220</v>
      </c>
      <c r="T855" s="16" t="s">
        <v>6239</v>
      </c>
      <c r="U855">
        <v>2022</v>
      </c>
    </row>
    <row r="856" spans="1:21" x14ac:dyDescent="0.35">
      <c r="A856" s="16" t="s">
        <v>1906</v>
      </c>
      <c r="B856">
        <v>58474603</v>
      </c>
      <c r="C856">
        <v>84</v>
      </c>
      <c r="D856" s="1">
        <v>14025</v>
      </c>
      <c r="E856" s="16" t="s">
        <v>741</v>
      </c>
      <c r="F856" s="16" t="s">
        <v>1250</v>
      </c>
      <c r="G856" s="16" t="s">
        <v>1876</v>
      </c>
      <c r="H856">
        <v>165213.86050000001</v>
      </c>
      <c r="I856">
        <v>41566.849600000001</v>
      </c>
      <c r="J856" s="16" t="s">
        <v>1907</v>
      </c>
      <c r="K856" s="16" t="s">
        <v>6129</v>
      </c>
      <c r="L856">
        <v>555123249</v>
      </c>
      <c r="M856">
        <v>0</v>
      </c>
      <c r="N856" s="16" t="s">
        <v>6195</v>
      </c>
      <c r="O856" s="16" t="s">
        <v>6190</v>
      </c>
      <c r="P856" s="1">
        <v>44401</v>
      </c>
      <c r="Q856">
        <v>123647.01090000001</v>
      </c>
      <c r="R856">
        <v>123647.01090000001</v>
      </c>
      <c r="S856" s="16" t="s">
        <v>6223</v>
      </c>
      <c r="T856" s="16" t="s">
        <v>6241</v>
      </c>
      <c r="U856">
        <v>2021</v>
      </c>
    </row>
    <row r="857" spans="1:21" x14ac:dyDescent="0.35">
      <c r="A857" s="16" t="s">
        <v>1908</v>
      </c>
      <c r="B857">
        <v>496015471</v>
      </c>
      <c r="C857">
        <v>84</v>
      </c>
      <c r="D857" s="1">
        <v>14025</v>
      </c>
      <c r="E857" s="16" t="s">
        <v>741</v>
      </c>
      <c r="F857" s="16" t="s">
        <v>1544</v>
      </c>
      <c r="G857" s="16" t="s">
        <v>1876</v>
      </c>
      <c r="H857">
        <v>2264886.4004000002</v>
      </c>
      <c r="I857">
        <v>719976.0834</v>
      </c>
      <c r="J857" s="16" t="s">
        <v>1909</v>
      </c>
      <c r="K857" s="16" t="s">
        <v>6135</v>
      </c>
      <c r="L857">
        <v>3281073156</v>
      </c>
      <c r="M857">
        <v>863241705</v>
      </c>
      <c r="N857" s="16" t="s">
        <v>6192</v>
      </c>
      <c r="O857" s="16" t="s">
        <v>6188</v>
      </c>
      <c r="P857" s="1">
        <v>44420</v>
      </c>
      <c r="Q857">
        <v>1544910.3170000003</v>
      </c>
      <c r="R857">
        <v>1544910.3170000003</v>
      </c>
      <c r="S857" s="16" t="s">
        <v>6224</v>
      </c>
      <c r="T857" s="16" t="s">
        <v>6241</v>
      </c>
      <c r="U857">
        <v>2021</v>
      </c>
    </row>
    <row r="858" spans="1:21" x14ac:dyDescent="0.35">
      <c r="A858" s="16" t="s">
        <v>1910</v>
      </c>
      <c r="B858">
        <v>102351529</v>
      </c>
      <c r="C858">
        <v>83</v>
      </c>
      <c r="D858" s="1">
        <v>14390.25</v>
      </c>
      <c r="E858" s="16" t="s">
        <v>741</v>
      </c>
      <c r="F858" s="16" t="s">
        <v>864</v>
      </c>
      <c r="G858" s="16" t="s">
        <v>1876</v>
      </c>
      <c r="H858">
        <v>253960.00779999999</v>
      </c>
      <c r="I858">
        <v>44136.497900000002</v>
      </c>
      <c r="J858" s="16" t="s">
        <v>1911</v>
      </c>
      <c r="K858" s="16" t="s">
        <v>6131</v>
      </c>
      <c r="L858">
        <v>20016825</v>
      </c>
      <c r="M858">
        <v>64634085</v>
      </c>
      <c r="N858" s="16" t="s">
        <v>6192</v>
      </c>
      <c r="O858" s="16" t="s">
        <v>6193</v>
      </c>
      <c r="P858" s="1">
        <v>44327</v>
      </c>
      <c r="Q858">
        <v>209823.5099</v>
      </c>
      <c r="R858">
        <v>209823.5099</v>
      </c>
      <c r="S858" s="16" t="s">
        <v>6221</v>
      </c>
      <c r="T858" s="16" t="s">
        <v>6241</v>
      </c>
      <c r="U858">
        <v>2021</v>
      </c>
    </row>
    <row r="859" spans="1:21" x14ac:dyDescent="0.35">
      <c r="A859" s="16" t="s">
        <v>1912</v>
      </c>
      <c r="B859">
        <v>501846306</v>
      </c>
      <c r="C859">
        <v>26</v>
      </c>
      <c r="D859" s="1">
        <v>35209.5</v>
      </c>
      <c r="E859" s="16" t="s">
        <v>741</v>
      </c>
      <c r="F859" s="16" t="s">
        <v>687</v>
      </c>
      <c r="G859" s="16" t="s">
        <v>1876</v>
      </c>
      <c r="H859">
        <v>26910.570199999998</v>
      </c>
      <c r="I859">
        <v>14935.3665</v>
      </c>
      <c r="J859" s="16" t="s">
        <v>1913</v>
      </c>
      <c r="K859" s="16" t="s">
        <v>6129</v>
      </c>
      <c r="L859">
        <v>1488512025</v>
      </c>
      <c r="M859">
        <v>0</v>
      </c>
      <c r="N859" s="16" t="s">
        <v>6195</v>
      </c>
      <c r="O859" s="16" t="s">
        <v>6190</v>
      </c>
      <c r="P859" s="1">
        <v>44392</v>
      </c>
      <c r="Q859">
        <v>11975.203699999998</v>
      </c>
      <c r="R859">
        <v>11975.203699999998</v>
      </c>
      <c r="S859" s="16" t="s">
        <v>6223</v>
      </c>
      <c r="T859" s="16" t="s">
        <v>6236</v>
      </c>
      <c r="U859">
        <v>2021</v>
      </c>
    </row>
    <row r="860" spans="1:21" x14ac:dyDescent="0.35">
      <c r="A860" s="16" t="s">
        <v>1914</v>
      </c>
      <c r="B860">
        <v>710742690</v>
      </c>
      <c r="C860">
        <v>40</v>
      </c>
      <c r="D860" s="1">
        <v>30096</v>
      </c>
      <c r="E860" s="16" t="s">
        <v>741</v>
      </c>
      <c r="F860" s="16" t="s">
        <v>285</v>
      </c>
      <c r="G860" s="16" t="s">
        <v>1876</v>
      </c>
      <c r="H860">
        <v>1395620.0352</v>
      </c>
      <c r="I860">
        <v>116883.1779</v>
      </c>
      <c r="J860" s="16" t="s">
        <v>1915</v>
      </c>
      <c r="K860" s="16" t="s">
        <v>6127</v>
      </c>
      <c r="L860">
        <v>714220416</v>
      </c>
      <c r="M860">
        <v>0</v>
      </c>
      <c r="N860" s="16" t="s">
        <v>6196</v>
      </c>
      <c r="O860" s="16" t="s">
        <v>6199</v>
      </c>
      <c r="P860" s="1">
        <v>44535</v>
      </c>
      <c r="Q860">
        <v>1278736.8573</v>
      </c>
      <c r="R860">
        <v>1278736.8573</v>
      </c>
      <c r="S860" s="16" t="s">
        <v>6228</v>
      </c>
      <c r="T860" s="16" t="s">
        <v>6238</v>
      </c>
      <c r="U860">
        <v>2021</v>
      </c>
    </row>
    <row r="861" spans="1:21" x14ac:dyDescent="0.35">
      <c r="A861" s="16" t="s">
        <v>1916</v>
      </c>
      <c r="B861">
        <v>420775631</v>
      </c>
      <c r="C861">
        <v>45</v>
      </c>
      <c r="D861" s="1">
        <v>28269.75</v>
      </c>
      <c r="E861" s="16" t="s">
        <v>741</v>
      </c>
      <c r="F861" s="16" t="s">
        <v>708</v>
      </c>
      <c r="G861" s="16" t="s">
        <v>1876</v>
      </c>
      <c r="H861">
        <v>1193658.0863999999</v>
      </c>
      <c r="I861">
        <v>226244.11730000001</v>
      </c>
      <c r="J861" s="16" t="s">
        <v>1917</v>
      </c>
      <c r="K861" s="16" t="s">
        <v>6135</v>
      </c>
      <c r="L861">
        <v>989684388</v>
      </c>
      <c r="M861">
        <v>0</v>
      </c>
      <c r="N861" s="16" t="s">
        <v>6198</v>
      </c>
      <c r="O861" s="16" t="s">
        <v>6191</v>
      </c>
      <c r="P861" s="1">
        <v>44400</v>
      </c>
      <c r="Q861">
        <v>967413.96909999987</v>
      </c>
      <c r="R861">
        <v>967413.96909999987</v>
      </c>
      <c r="S861" s="16" t="s">
        <v>6223</v>
      </c>
      <c r="T861" s="16" t="s">
        <v>6238</v>
      </c>
      <c r="U861">
        <v>2021</v>
      </c>
    </row>
    <row r="862" spans="1:21" x14ac:dyDescent="0.35">
      <c r="A862" s="16" t="s">
        <v>1918</v>
      </c>
      <c r="B862">
        <v>296971198</v>
      </c>
      <c r="C862">
        <v>64</v>
      </c>
      <c r="D862" s="1">
        <v>21330</v>
      </c>
      <c r="E862" s="16" t="s">
        <v>741</v>
      </c>
      <c r="F862" s="16" t="s">
        <v>84</v>
      </c>
      <c r="G862" s="16" t="s">
        <v>1876</v>
      </c>
      <c r="H862">
        <v>1056916.3733999999</v>
      </c>
      <c r="I862">
        <v>424009.9804</v>
      </c>
      <c r="J862" s="16" t="s">
        <v>1919</v>
      </c>
      <c r="K862" s="16" t="s">
        <v>6127</v>
      </c>
      <c r="L862">
        <v>652566856</v>
      </c>
      <c r="M862">
        <v>0</v>
      </c>
      <c r="N862" s="16" t="s">
        <v>6196</v>
      </c>
      <c r="O862" s="16" t="s">
        <v>6200</v>
      </c>
      <c r="P862" s="1">
        <v>44417</v>
      </c>
      <c r="Q862">
        <v>632906.39299999992</v>
      </c>
      <c r="R862">
        <v>632906.39299999992</v>
      </c>
      <c r="S862" s="16" t="s">
        <v>6224</v>
      </c>
      <c r="T862" s="16" t="s">
        <v>6240</v>
      </c>
      <c r="U862">
        <v>2021</v>
      </c>
    </row>
    <row r="863" spans="1:21" x14ac:dyDescent="0.35">
      <c r="A863" s="16" t="s">
        <v>1920</v>
      </c>
      <c r="B863">
        <v>462984968</v>
      </c>
      <c r="C863">
        <v>51</v>
      </c>
      <c r="D863" s="1">
        <v>26078.25</v>
      </c>
      <c r="E863" s="16" t="s">
        <v>741</v>
      </c>
      <c r="F863" s="16" t="s">
        <v>1233</v>
      </c>
      <c r="G863" s="16" t="s">
        <v>1876</v>
      </c>
      <c r="H863">
        <v>317246.66879999998</v>
      </c>
      <c r="I863">
        <v>115869.3888</v>
      </c>
      <c r="J863" s="16" t="s">
        <v>1921</v>
      </c>
      <c r="K863" s="16" t="s">
        <v>6135</v>
      </c>
      <c r="L863">
        <v>1606626615</v>
      </c>
      <c r="M863">
        <v>0</v>
      </c>
      <c r="N863" s="16" t="s">
        <v>6196</v>
      </c>
      <c r="O863" s="16" t="s">
        <v>6188</v>
      </c>
      <c r="P863" s="1">
        <v>44518</v>
      </c>
      <c r="Q863">
        <v>201377.27999999997</v>
      </c>
      <c r="R863">
        <v>201377.27999999997</v>
      </c>
      <c r="S863" s="16" t="s">
        <v>6227</v>
      </c>
      <c r="T863" s="16" t="s">
        <v>6239</v>
      </c>
      <c r="U863">
        <v>2021</v>
      </c>
    </row>
    <row r="864" spans="1:21" x14ac:dyDescent="0.35">
      <c r="A864" s="16" t="s">
        <v>1922</v>
      </c>
      <c r="B864">
        <v>675487854</v>
      </c>
      <c r="C864">
        <v>79</v>
      </c>
      <c r="D864" s="1">
        <v>15851.25</v>
      </c>
      <c r="E864" s="16" t="s">
        <v>741</v>
      </c>
      <c r="F864" s="16" t="s">
        <v>665</v>
      </c>
      <c r="G864" s="16" t="s">
        <v>1876</v>
      </c>
      <c r="H864">
        <v>1340974.7858</v>
      </c>
      <c r="I864">
        <v>376317.64850000001</v>
      </c>
      <c r="J864" s="16" t="s">
        <v>1923</v>
      </c>
      <c r="K864" s="16" t="s">
        <v>6131</v>
      </c>
      <c r="L864">
        <v>1490427932</v>
      </c>
      <c r="M864">
        <v>894827388</v>
      </c>
      <c r="N864" s="16" t="s">
        <v>6192</v>
      </c>
      <c r="O864" s="16" t="s">
        <v>6193</v>
      </c>
      <c r="P864" s="1">
        <v>44199</v>
      </c>
      <c r="Q864">
        <v>964657.13729999994</v>
      </c>
      <c r="R864">
        <v>983950.28004599991</v>
      </c>
      <c r="S864" s="16" t="s">
        <v>6217</v>
      </c>
      <c r="T864" s="16" t="s">
        <v>6241</v>
      </c>
      <c r="U864">
        <v>2021</v>
      </c>
    </row>
    <row r="865" spans="1:21" x14ac:dyDescent="0.35">
      <c r="A865" s="16" t="s">
        <v>1924</v>
      </c>
      <c r="B865">
        <v>862925892</v>
      </c>
      <c r="C865">
        <v>56</v>
      </c>
      <c r="D865" s="1">
        <v>24252</v>
      </c>
      <c r="E865" s="16" t="s">
        <v>741</v>
      </c>
      <c r="F865" s="16" t="s">
        <v>260</v>
      </c>
      <c r="G865" s="16" t="s">
        <v>1876</v>
      </c>
      <c r="H865">
        <v>133212.4829</v>
      </c>
      <c r="I865">
        <v>83853.752399999998</v>
      </c>
      <c r="J865" s="16" t="s">
        <v>1925</v>
      </c>
      <c r="K865" s="16" t="s">
        <v>6127</v>
      </c>
      <c r="L865">
        <v>5976875</v>
      </c>
      <c r="M865">
        <v>0</v>
      </c>
      <c r="N865" s="16" t="s">
        <v>6195</v>
      </c>
      <c r="O865" s="16" t="s">
        <v>6190</v>
      </c>
      <c r="P865" s="1">
        <v>44230</v>
      </c>
      <c r="Q865">
        <v>49358.730500000005</v>
      </c>
      <c r="R865">
        <v>49358.730500000005</v>
      </c>
      <c r="S865" s="16" t="s">
        <v>6218</v>
      </c>
      <c r="T865" s="16" t="s">
        <v>6239</v>
      </c>
      <c r="U865">
        <v>2021</v>
      </c>
    </row>
    <row r="866" spans="1:21" x14ac:dyDescent="0.35">
      <c r="A866" s="16" t="s">
        <v>1926</v>
      </c>
      <c r="B866">
        <v>288127588</v>
      </c>
      <c r="C866">
        <v>71</v>
      </c>
      <c r="D866" s="1">
        <v>18773.25</v>
      </c>
      <c r="E866" s="16" t="s">
        <v>741</v>
      </c>
      <c r="F866" s="16" t="s">
        <v>253</v>
      </c>
      <c r="G866" s="16" t="s">
        <v>1876</v>
      </c>
      <c r="H866">
        <v>24209.921999999999</v>
      </c>
      <c r="I866">
        <v>9006.0910000000003</v>
      </c>
      <c r="J866" s="16" t="s">
        <v>1125</v>
      </c>
      <c r="K866" s="16" t="s">
        <v>6140</v>
      </c>
      <c r="L866">
        <v>1404128544</v>
      </c>
      <c r="M866">
        <v>0</v>
      </c>
      <c r="N866" s="16" t="s">
        <v>6195</v>
      </c>
      <c r="O866" s="16" t="s">
        <v>6190</v>
      </c>
      <c r="P866" s="1">
        <v>44239</v>
      </c>
      <c r="Q866">
        <v>15203.830999999998</v>
      </c>
      <c r="R866">
        <v>15203.830999999998</v>
      </c>
      <c r="S866" s="16" t="s">
        <v>6218</v>
      </c>
      <c r="T866" s="16" t="s">
        <v>6241</v>
      </c>
      <c r="U866">
        <v>2021</v>
      </c>
    </row>
    <row r="867" spans="1:21" x14ac:dyDescent="0.35">
      <c r="A867" s="16" t="s">
        <v>1927</v>
      </c>
      <c r="B867">
        <v>122639053</v>
      </c>
      <c r="C867">
        <v>19</v>
      </c>
      <c r="D867" s="1">
        <v>37766.25</v>
      </c>
      <c r="E867" s="16" t="s">
        <v>741</v>
      </c>
      <c r="F867" s="16" t="s">
        <v>282</v>
      </c>
      <c r="G867" s="16" t="s">
        <v>1876</v>
      </c>
      <c r="H867">
        <v>669212.77119999996</v>
      </c>
      <c r="I867">
        <v>210003.28510000001</v>
      </c>
      <c r="J867" s="16" t="s">
        <v>1928</v>
      </c>
      <c r="K867" s="16" t="s">
        <v>6135</v>
      </c>
      <c r="L867">
        <v>2281408308</v>
      </c>
      <c r="M867">
        <v>0</v>
      </c>
      <c r="N867" s="16" t="s">
        <v>6198</v>
      </c>
      <c r="O867" s="16" t="s">
        <v>6191</v>
      </c>
      <c r="P867" s="1">
        <v>44661</v>
      </c>
      <c r="Q867">
        <v>459209.48609999998</v>
      </c>
      <c r="R867">
        <v>459209.48609999998</v>
      </c>
      <c r="S867" s="16" t="s">
        <v>6220</v>
      </c>
      <c r="T867" s="16" t="s">
        <v>6242</v>
      </c>
      <c r="U867">
        <v>2022</v>
      </c>
    </row>
    <row r="868" spans="1:21" x14ac:dyDescent="0.35">
      <c r="A868" s="16" t="s">
        <v>1929</v>
      </c>
      <c r="B868">
        <v>749620169</v>
      </c>
      <c r="C868">
        <v>48</v>
      </c>
      <c r="D868" s="1">
        <v>27174</v>
      </c>
      <c r="E868" s="16" t="s">
        <v>741</v>
      </c>
      <c r="F868" s="16" t="s">
        <v>1308</v>
      </c>
      <c r="G868" s="16" t="s">
        <v>1876</v>
      </c>
      <c r="H868">
        <v>1735991.7341</v>
      </c>
      <c r="I868">
        <v>271014.53690000001</v>
      </c>
      <c r="J868" s="16" t="s">
        <v>1930</v>
      </c>
      <c r="K868" s="16" t="s">
        <v>6129</v>
      </c>
      <c r="L868">
        <v>2680229532</v>
      </c>
      <c r="M868">
        <v>0</v>
      </c>
      <c r="N868" s="16" t="s">
        <v>6187</v>
      </c>
      <c r="O868" s="16" t="s">
        <v>6200</v>
      </c>
      <c r="P868" s="1">
        <v>44540</v>
      </c>
      <c r="Q868">
        <v>1464977.1972000001</v>
      </c>
      <c r="R868">
        <v>1464977.1972000001</v>
      </c>
      <c r="S868" s="16" t="s">
        <v>6228</v>
      </c>
      <c r="T868" s="16" t="s">
        <v>6238</v>
      </c>
      <c r="U868">
        <v>2021</v>
      </c>
    </row>
    <row r="869" spans="1:21" x14ac:dyDescent="0.35">
      <c r="A869" s="16" t="s">
        <v>1931</v>
      </c>
      <c r="B869">
        <v>854144068</v>
      </c>
      <c r="C869">
        <v>54</v>
      </c>
      <c r="D869" s="1">
        <v>24982.5</v>
      </c>
      <c r="E869" s="16" t="s">
        <v>741</v>
      </c>
      <c r="F869" s="16" t="s">
        <v>526</v>
      </c>
      <c r="G869" s="16" t="s">
        <v>1876</v>
      </c>
      <c r="H869">
        <v>827479.83470000001</v>
      </c>
      <c r="I869">
        <v>770161.7193</v>
      </c>
      <c r="J869" s="16" t="s">
        <v>1932</v>
      </c>
      <c r="K869" s="16" t="s">
        <v>6131</v>
      </c>
      <c r="L869">
        <v>805364224</v>
      </c>
      <c r="M869">
        <v>0</v>
      </c>
      <c r="N869" s="16" t="s">
        <v>6198</v>
      </c>
      <c r="O869" s="16" t="s">
        <v>6191</v>
      </c>
      <c r="P869" s="1">
        <v>44471</v>
      </c>
      <c r="Q869">
        <v>57318.11540000001</v>
      </c>
      <c r="R869">
        <v>57318.11540000001</v>
      </c>
      <c r="S869" s="16" t="s">
        <v>6226</v>
      </c>
      <c r="T869" s="16" t="s">
        <v>6239</v>
      </c>
      <c r="U869">
        <v>2021</v>
      </c>
    </row>
    <row r="870" spans="1:21" x14ac:dyDescent="0.35">
      <c r="A870" s="16" t="s">
        <v>1933</v>
      </c>
      <c r="B870">
        <v>380223109</v>
      </c>
      <c r="C870">
        <v>47</v>
      </c>
      <c r="D870" s="1">
        <v>27539.25</v>
      </c>
      <c r="E870" s="16" t="s">
        <v>741</v>
      </c>
      <c r="F870" s="16" t="s">
        <v>87</v>
      </c>
      <c r="G870" s="16" t="s">
        <v>1876</v>
      </c>
      <c r="H870">
        <v>249977.32190000001</v>
      </c>
      <c r="I870">
        <v>226021.1618</v>
      </c>
      <c r="J870" s="16" t="s">
        <v>1934</v>
      </c>
      <c r="K870" s="16" t="s">
        <v>6131</v>
      </c>
      <c r="L870">
        <v>1623883275</v>
      </c>
      <c r="M870">
        <v>0</v>
      </c>
      <c r="N870" s="16" t="s">
        <v>6187</v>
      </c>
      <c r="O870" s="16" t="s">
        <v>6188</v>
      </c>
      <c r="P870" s="1">
        <v>44345</v>
      </c>
      <c r="Q870">
        <v>23956.160100000008</v>
      </c>
      <c r="R870">
        <v>23956.160100000008</v>
      </c>
      <c r="S870" s="16" t="s">
        <v>6221</v>
      </c>
      <c r="T870" s="16" t="s">
        <v>6238</v>
      </c>
      <c r="U870">
        <v>2021</v>
      </c>
    </row>
    <row r="871" spans="1:21" x14ac:dyDescent="0.35">
      <c r="A871" s="16" t="s">
        <v>1935</v>
      </c>
      <c r="B871">
        <v>190990752</v>
      </c>
      <c r="C871">
        <v>82</v>
      </c>
      <c r="D871" s="1">
        <v>14755.5</v>
      </c>
      <c r="E871" s="16" t="s">
        <v>741</v>
      </c>
      <c r="F871" s="16" t="s">
        <v>250</v>
      </c>
      <c r="G871" s="16" t="s">
        <v>1876</v>
      </c>
      <c r="H871">
        <v>572741.07339999999</v>
      </c>
      <c r="I871">
        <v>156634.0773</v>
      </c>
      <c r="J871" s="16" t="s">
        <v>1936</v>
      </c>
      <c r="K871" s="16" t="s">
        <v>6127</v>
      </c>
      <c r="L871">
        <v>16972732</v>
      </c>
      <c r="M871">
        <v>0</v>
      </c>
      <c r="N871" s="16" t="s">
        <v>6196</v>
      </c>
      <c r="O871" s="16" t="s">
        <v>6199</v>
      </c>
      <c r="P871" s="1">
        <v>44290</v>
      </c>
      <c r="Q871">
        <v>416106.99609999999</v>
      </c>
      <c r="R871">
        <v>416106.99609999999</v>
      </c>
      <c r="S871" s="16" t="s">
        <v>6220</v>
      </c>
      <c r="T871" s="16" t="s">
        <v>6241</v>
      </c>
      <c r="U871">
        <v>2021</v>
      </c>
    </row>
    <row r="872" spans="1:21" x14ac:dyDescent="0.35">
      <c r="A872" s="16" t="s">
        <v>1937</v>
      </c>
      <c r="B872">
        <v>567668389</v>
      </c>
      <c r="C872">
        <v>31</v>
      </c>
      <c r="D872" s="1">
        <v>33383.25</v>
      </c>
      <c r="E872" s="16" t="s">
        <v>741</v>
      </c>
      <c r="F872" s="16" t="s">
        <v>381</v>
      </c>
      <c r="G872" s="16" t="s">
        <v>1876</v>
      </c>
      <c r="H872">
        <v>92758.868000000002</v>
      </c>
      <c r="I872">
        <v>50481.1152</v>
      </c>
      <c r="J872" s="16" t="s">
        <v>1938</v>
      </c>
      <c r="K872" s="16" t="s">
        <v>6131</v>
      </c>
      <c r="L872">
        <v>758073572</v>
      </c>
      <c r="M872">
        <v>6475207348</v>
      </c>
      <c r="N872" s="16" t="s">
        <v>6192</v>
      </c>
      <c r="O872" s="16" t="s">
        <v>6197</v>
      </c>
      <c r="P872" s="1">
        <v>44512</v>
      </c>
      <c r="Q872">
        <v>42277.752800000002</v>
      </c>
      <c r="R872">
        <v>42277.752800000002</v>
      </c>
      <c r="S872" s="16" t="s">
        <v>6227</v>
      </c>
      <c r="T872" s="16" t="s">
        <v>6237</v>
      </c>
      <c r="U872">
        <v>2021</v>
      </c>
    </row>
    <row r="873" spans="1:21" x14ac:dyDescent="0.35">
      <c r="A873" s="16" t="s">
        <v>1939</v>
      </c>
      <c r="B873">
        <v>232958073</v>
      </c>
      <c r="C873">
        <v>52</v>
      </c>
      <c r="D873" s="1">
        <v>25713</v>
      </c>
      <c r="E873" s="16" t="s">
        <v>741</v>
      </c>
      <c r="F873" s="16" t="s">
        <v>90</v>
      </c>
      <c r="G873" s="16" t="s">
        <v>1876</v>
      </c>
      <c r="H873">
        <v>694245.60219999996</v>
      </c>
      <c r="I873">
        <v>827309.34259999997</v>
      </c>
      <c r="J873" s="16" t="s">
        <v>1563</v>
      </c>
      <c r="K873" s="16" t="s">
        <v>6129</v>
      </c>
      <c r="L873">
        <v>4476138777</v>
      </c>
      <c r="M873">
        <v>0</v>
      </c>
      <c r="N873" s="16" t="s">
        <v>6187</v>
      </c>
      <c r="O873" s="16" t="s">
        <v>6190</v>
      </c>
      <c r="P873" s="1">
        <v>44545</v>
      </c>
      <c r="Q873">
        <v>-133063.74040000001</v>
      </c>
      <c r="R873">
        <v>-133063.74040000001</v>
      </c>
      <c r="S873" s="16" t="s">
        <v>6228</v>
      </c>
      <c r="T873" s="16" t="s">
        <v>6239</v>
      </c>
      <c r="U873">
        <v>2021</v>
      </c>
    </row>
    <row r="874" spans="1:21" x14ac:dyDescent="0.35">
      <c r="A874" s="16" t="s">
        <v>1940</v>
      </c>
      <c r="B874">
        <v>281763511</v>
      </c>
      <c r="C874">
        <v>79</v>
      </c>
      <c r="D874" s="1">
        <v>15851.25</v>
      </c>
      <c r="E874" s="16" t="s">
        <v>741</v>
      </c>
      <c r="F874" s="16" t="s">
        <v>253</v>
      </c>
      <c r="G874" s="16" t="s">
        <v>1876</v>
      </c>
      <c r="H874">
        <v>118553.71120000001</v>
      </c>
      <c r="I874">
        <v>44416.761100000003</v>
      </c>
      <c r="J874" s="16" t="s">
        <v>1941</v>
      </c>
      <c r="K874" s="16" t="s">
        <v>6135</v>
      </c>
      <c r="L874">
        <v>420853675</v>
      </c>
      <c r="M874">
        <v>0</v>
      </c>
      <c r="N874" s="16" t="s">
        <v>6198</v>
      </c>
      <c r="O874" s="16" t="s">
        <v>6191</v>
      </c>
      <c r="P874" s="1">
        <v>44455</v>
      </c>
      <c r="Q874">
        <v>74136.950100000002</v>
      </c>
      <c r="R874">
        <v>74136.950100000002</v>
      </c>
      <c r="S874" s="16" t="s">
        <v>6225</v>
      </c>
      <c r="T874" s="16" t="s">
        <v>6241</v>
      </c>
      <c r="U874">
        <v>2021</v>
      </c>
    </row>
    <row r="875" spans="1:21" x14ac:dyDescent="0.35">
      <c r="A875" s="16" t="s">
        <v>1942</v>
      </c>
      <c r="B875">
        <v>913488559</v>
      </c>
      <c r="C875">
        <v>84</v>
      </c>
      <c r="D875" s="1">
        <v>14025</v>
      </c>
      <c r="E875" s="16" t="s">
        <v>741</v>
      </c>
      <c r="F875" s="16" t="s">
        <v>75</v>
      </c>
      <c r="G875" s="16" t="s">
        <v>1876</v>
      </c>
      <c r="H875">
        <v>178854.71</v>
      </c>
      <c r="I875">
        <v>27436.3125</v>
      </c>
      <c r="J875" s="16" t="s">
        <v>1682</v>
      </c>
      <c r="K875" s="16" t="s">
        <v>6135</v>
      </c>
      <c r="L875">
        <v>1529114688</v>
      </c>
      <c r="M875">
        <v>0</v>
      </c>
      <c r="N875" s="16" t="s">
        <v>6198</v>
      </c>
      <c r="O875" s="16" t="s">
        <v>6190</v>
      </c>
      <c r="P875" s="1">
        <v>44230</v>
      </c>
      <c r="Q875">
        <v>151418.39749999999</v>
      </c>
      <c r="R875">
        <v>151418.39749999999</v>
      </c>
      <c r="S875" s="16" t="s">
        <v>6218</v>
      </c>
      <c r="T875" s="16" t="s">
        <v>6241</v>
      </c>
      <c r="U875">
        <v>2021</v>
      </c>
    </row>
    <row r="876" spans="1:21" x14ac:dyDescent="0.35">
      <c r="A876" s="16" t="s">
        <v>1943</v>
      </c>
      <c r="B876">
        <v>822220105</v>
      </c>
      <c r="C876">
        <v>55</v>
      </c>
      <c r="D876" s="1">
        <v>24617.25</v>
      </c>
      <c r="E876" s="16" t="s">
        <v>741</v>
      </c>
      <c r="F876" s="16" t="s">
        <v>713</v>
      </c>
      <c r="G876" s="16" t="s">
        <v>1876</v>
      </c>
      <c r="H876">
        <v>879489.48100000003</v>
      </c>
      <c r="I876">
        <v>97762.199099999998</v>
      </c>
      <c r="J876" s="16" t="s">
        <v>1944</v>
      </c>
      <c r="K876" s="16" t="s">
        <v>6135</v>
      </c>
      <c r="L876">
        <v>439253264</v>
      </c>
      <c r="M876">
        <v>0</v>
      </c>
      <c r="N876" s="16" t="s">
        <v>6195</v>
      </c>
      <c r="O876" s="16" t="s">
        <v>6191</v>
      </c>
      <c r="P876" s="1">
        <v>44237</v>
      </c>
      <c r="Q876">
        <v>781727.28190000006</v>
      </c>
      <c r="R876">
        <v>781727.28190000006</v>
      </c>
      <c r="S876" s="16" t="s">
        <v>6218</v>
      </c>
      <c r="T876" s="16" t="s">
        <v>6239</v>
      </c>
      <c r="U876">
        <v>2021</v>
      </c>
    </row>
    <row r="877" spans="1:21" x14ac:dyDescent="0.35">
      <c r="A877" s="16" t="s">
        <v>1945</v>
      </c>
      <c r="B877">
        <v>539938714</v>
      </c>
      <c r="C877">
        <v>74</v>
      </c>
      <c r="D877" s="1">
        <v>17677.5</v>
      </c>
      <c r="E877" s="16" t="s">
        <v>741</v>
      </c>
      <c r="F877" s="16" t="s">
        <v>542</v>
      </c>
      <c r="G877" s="16" t="s">
        <v>1876</v>
      </c>
      <c r="H877">
        <v>296923.21850000002</v>
      </c>
      <c r="I877">
        <v>120496.2898</v>
      </c>
      <c r="J877" s="16" t="s">
        <v>1946</v>
      </c>
      <c r="K877" s="16" t="s">
        <v>6135</v>
      </c>
      <c r="L877">
        <v>2617711764</v>
      </c>
      <c r="M877">
        <v>0</v>
      </c>
      <c r="N877" s="16" t="s">
        <v>6198</v>
      </c>
      <c r="O877" s="16" t="s">
        <v>6191</v>
      </c>
      <c r="P877" s="1">
        <v>44647</v>
      </c>
      <c r="Q877">
        <v>176426.92870000002</v>
      </c>
      <c r="R877">
        <v>176426.92870000002</v>
      </c>
      <c r="S877" s="16" t="s">
        <v>6219</v>
      </c>
      <c r="T877" s="16" t="s">
        <v>6241</v>
      </c>
      <c r="U877">
        <v>2022</v>
      </c>
    </row>
    <row r="878" spans="1:21" x14ac:dyDescent="0.35">
      <c r="A878" s="16" t="s">
        <v>1947</v>
      </c>
      <c r="B878">
        <v>670368682</v>
      </c>
      <c r="C878">
        <v>68</v>
      </c>
      <c r="D878" s="1">
        <v>19869</v>
      </c>
      <c r="E878" s="16" t="s">
        <v>741</v>
      </c>
      <c r="F878" s="16" t="s">
        <v>886</v>
      </c>
      <c r="G878" s="16" t="s">
        <v>1876</v>
      </c>
      <c r="H878">
        <v>48562.804900000003</v>
      </c>
      <c r="I878">
        <v>46477.953500000003</v>
      </c>
      <c r="J878" s="16" t="s">
        <v>1948</v>
      </c>
      <c r="K878" s="16" t="s">
        <v>6135</v>
      </c>
      <c r="L878">
        <v>2524887072</v>
      </c>
      <c r="M878">
        <v>0</v>
      </c>
      <c r="N878" s="16" t="s">
        <v>6196</v>
      </c>
      <c r="O878" s="16" t="s">
        <v>6200</v>
      </c>
      <c r="P878" s="1">
        <v>44549</v>
      </c>
      <c r="Q878">
        <v>2084.8513999999996</v>
      </c>
      <c r="R878">
        <v>2084.8513999999996</v>
      </c>
      <c r="S878" s="16" t="s">
        <v>6228</v>
      </c>
      <c r="T878" s="16" t="s">
        <v>6240</v>
      </c>
      <c r="U878">
        <v>2021</v>
      </c>
    </row>
    <row r="879" spans="1:21" x14ac:dyDescent="0.35">
      <c r="A879" s="16" t="s">
        <v>1949</v>
      </c>
      <c r="B879">
        <v>503978562</v>
      </c>
      <c r="C879">
        <v>36</v>
      </c>
      <c r="D879" s="1">
        <v>31557</v>
      </c>
      <c r="E879" s="16" t="s">
        <v>741</v>
      </c>
      <c r="F879" s="16" t="s">
        <v>612</v>
      </c>
      <c r="G879" s="16" t="s">
        <v>1876</v>
      </c>
      <c r="H879">
        <v>836531.26410000003</v>
      </c>
      <c r="I879">
        <v>772573.68389999995</v>
      </c>
      <c r="J879" s="16" t="s">
        <v>1950</v>
      </c>
      <c r="K879" s="16" t="s">
        <v>6131</v>
      </c>
      <c r="L879">
        <v>1393045632</v>
      </c>
      <c r="M879">
        <v>0</v>
      </c>
      <c r="N879" s="16" t="s">
        <v>6196</v>
      </c>
      <c r="O879" s="16" t="s">
        <v>6188</v>
      </c>
      <c r="P879" s="1">
        <v>44510</v>
      </c>
      <c r="Q879">
        <v>63957.580200000084</v>
      </c>
      <c r="R879">
        <v>63957.580200000084</v>
      </c>
      <c r="S879" s="16" t="s">
        <v>6227</v>
      </c>
      <c r="T879" s="16" t="s">
        <v>6237</v>
      </c>
      <c r="U879">
        <v>2021</v>
      </c>
    </row>
    <row r="880" spans="1:21" x14ac:dyDescent="0.35">
      <c r="A880" s="16" t="s">
        <v>1951</v>
      </c>
      <c r="B880">
        <v>394817617</v>
      </c>
      <c r="C880">
        <v>69</v>
      </c>
      <c r="D880" s="1">
        <v>19503.75</v>
      </c>
      <c r="E880" s="16" t="s">
        <v>741</v>
      </c>
      <c r="F880" s="16" t="s">
        <v>341</v>
      </c>
      <c r="G880" s="16" t="s">
        <v>1876</v>
      </c>
      <c r="H880">
        <v>749893.65839999996</v>
      </c>
      <c r="I880">
        <v>590612.44839999999</v>
      </c>
      <c r="J880" s="16" t="s">
        <v>1952</v>
      </c>
      <c r="K880" s="16" t="s">
        <v>6131</v>
      </c>
      <c r="L880">
        <v>737220288</v>
      </c>
      <c r="M880">
        <v>0</v>
      </c>
      <c r="N880" s="16" t="s">
        <v>6196</v>
      </c>
      <c r="O880" s="16" t="s">
        <v>6200</v>
      </c>
      <c r="P880" s="1">
        <v>44421</v>
      </c>
      <c r="Q880">
        <v>159281.20999999996</v>
      </c>
      <c r="R880">
        <v>159281.20999999996</v>
      </c>
      <c r="S880" s="16" t="s">
        <v>6224</v>
      </c>
      <c r="T880" s="16" t="s">
        <v>6240</v>
      </c>
      <c r="U880">
        <v>2021</v>
      </c>
    </row>
    <row r="881" spans="1:21" x14ac:dyDescent="0.35">
      <c r="A881" s="16" t="s">
        <v>1953</v>
      </c>
      <c r="B881">
        <v>693697228</v>
      </c>
      <c r="C881">
        <v>51</v>
      </c>
      <c r="D881" s="1">
        <v>26078.25</v>
      </c>
      <c r="E881" s="16" t="s">
        <v>741</v>
      </c>
      <c r="F881" s="16" t="s">
        <v>169</v>
      </c>
      <c r="G881" s="16" t="s">
        <v>1876</v>
      </c>
      <c r="H881">
        <v>118377.03449999999</v>
      </c>
      <c r="I881">
        <v>39853.601600000002</v>
      </c>
      <c r="J881" s="16" t="s">
        <v>1954</v>
      </c>
      <c r="K881" s="16" t="s">
        <v>6133</v>
      </c>
      <c r="L881">
        <v>474285056</v>
      </c>
      <c r="M881">
        <v>0</v>
      </c>
      <c r="N881" s="16" t="s">
        <v>6187</v>
      </c>
      <c r="O881" s="16" t="s">
        <v>6190</v>
      </c>
      <c r="P881" s="1">
        <v>44623</v>
      </c>
      <c r="Q881">
        <v>78523.432899999985</v>
      </c>
      <c r="R881">
        <v>78523.432899999985</v>
      </c>
      <c r="S881" s="16" t="s">
        <v>6219</v>
      </c>
      <c r="T881" s="16" t="s">
        <v>6239</v>
      </c>
      <c r="U881">
        <v>2022</v>
      </c>
    </row>
    <row r="882" spans="1:21" x14ac:dyDescent="0.35">
      <c r="A882" s="16" t="s">
        <v>1955</v>
      </c>
      <c r="B882">
        <v>366489606</v>
      </c>
      <c r="C882">
        <v>45</v>
      </c>
      <c r="D882" s="1">
        <v>28269.75</v>
      </c>
      <c r="E882" s="16" t="s">
        <v>741</v>
      </c>
      <c r="F882" s="16" t="s">
        <v>1093</v>
      </c>
      <c r="G882" s="16" t="s">
        <v>1876</v>
      </c>
      <c r="H882">
        <v>997276.07750000001</v>
      </c>
      <c r="I882">
        <v>156823.56640000001</v>
      </c>
      <c r="J882" s="16" t="s">
        <v>1956</v>
      </c>
      <c r="K882" s="16" t="s">
        <v>6131</v>
      </c>
      <c r="L882">
        <v>1197332928</v>
      </c>
      <c r="M882">
        <v>4385540984</v>
      </c>
      <c r="N882" s="16" t="s">
        <v>6192</v>
      </c>
      <c r="O882" s="16" t="s">
        <v>6188</v>
      </c>
      <c r="P882" s="1">
        <v>44613</v>
      </c>
      <c r="Q882">
        <v>840452.5111</v>
      </c>
      <c r="R882">
        <v>857261.56132199999</v>
      </c>
      <c r="S882" s="16" t="s">
        <v>6218</v>
      </c>
      <c r="T882" s="16" t="s">
        <v>6238</v>
      </c>
      <c r="U882">
        <v>2022</v>
      </c>
    </row>
    <row r="883" spans="1:21" x14ac:dyDescent="0.35">
      <c r="A883" s="16" t="s">
        <v>1957</v>
      </c>
      <c r="B883">
        <v>113165911</v>
      </c>
      <c r="C883">
        <v>67</v>
      </c>
      <c r="D883" s="1">
        <v>20234.25</v>
      </c>
      <c r="E883" s="16" t="s">
        <v>741</v>
      </c>
      <c r="F883" s="16" t="s">
        <v>69</v>
      </c>
      <c r="G883" s="16" t="s">
        <v>1876</v>
      </c>
      <c r="H883">
        <v>132716.33960000001</v>
      </c>
      <c r="I883">
        <v>87052.087899999999</v>
      </c>
      <c r="J883" s="16" t="s">
        <v>1958</v>
      </c>
      <c r="K883" s="16" t="s">
        <v>6135</v>
      </c>
      <c r="L883">
        <v>761719106</v>
      </c>
      <c r="M883">
        <v>0</v>
      </c>
      <c r="N883" s="16" t="s">
        <v>6195</v>
      </c>
      <c r="O883" s="16" t="s">
        <v>6190</v>
      </c>
      <c r="P883" s="1">
        <v>44649</v>
      </c>
      <c r="Q883">
        <v>45664.251700000008</v>
      </c>
      <c r="R883">
        <v>45664.251700000008</v>
      </c>
      <c r="S883" s="16" t="s">
        <v>6219</v>
      </c>
      <c r="T883" s="16" t="s">
        <v>6240</v>
      </c>
      <c r="U883">
        <v>2022</v>
      </c>
    </row>
    <row r="884" spans="1:21" x14ac:dyDescent="0.35">
      <c r="A884" s="16" t="s">
        <v>1959</v>
      </c>
      <c r="B884">
        <v>315387508</v>
      </c>
      <c r="C884">
        <v>81</v>
      </c>
      <c r="D884" s="1">
        <v>15120.75</v>
      </c>
      <c r="E884" s="16" t="s">
        <v>741</v>
      </c>
      <c r="F884" s="16" t="s">
        <v>320</v>
      </c>
      <c r="G884" s="16" t="s">
        <v>1876</v>
      </c>
      <c r="H884">
        <v>1043861.98</v>
      </c>
      <c r="I884">
        <v>798554.41469999996</v>
      </c>
      <c r="J884" s="16" t="s">
        <v>1960</v>
      </c>
      <c r="K884" s="16" t="s">
        <v>6135</v>
      </c>
      <c r="L884">
        <v>2319260559</v>
      </c>
      <c r="M884">
        <v>0</v>
      </c>
      <c r="N884" s="16" t="s">
        <v>6189</v>
      </c>
      <c r="O884" s="16" t="s">
        <v>6194</v>
      </c>
      <c r="P884" s="1">
        <v>44442</v>
      </c>
      <c r="Q884">
        <v>245307.56530000002</v>
      </c>
      <c r="R884">
        <v>245307.56530000002</v>
      </c>
      <c r="S884" s="16" t="s">
        <v>6225</v>
      </c>
      <c r="T884" s="16" t="s">
        <v>6241</v>
      </c>
      <c r="U884">
        <v>2021</v>
      </c>
    </row>
    <row r="885" spans="1:21" x14ac:dyDescent="0.35">
      <c r="A885" s="16" t="s">
        <v>1961</v>
      </c>
      <c r="B885">
        <v>456676656</v>
      </c>
      <c r="C885">
        <v>18</v>
      </c>
      <c r="D885" s="1">
        <v>38131.5</v>
      </c>
      <c r="E885" s="16" t="s">
        <v>741</v>
      </c>
      <c r="F885" s="16" t="s">
        <v>208</v>
      </c>
      <c r="G885" s="16" t="s">
        <v>1876</v>
      </c>
      <c r="H885">
        <v>305496.55060000002</v>
      </c>
      <c r="I885">
        <v>275526.9523</v>
      </c>
      <c r="J885" s="16" t="s">
        <v>1962</v>
      </c>
      <c r="K885" s="16" t="s">
        <v>6135</v>
      </c>
      <c r="L885">
        <v>2820562368</v>
      </c>
      <c r="M885">
        <v>0</v>
      </c>
      <c r="N885" s="16" t="s">
        <v>6187</v>
      </c>
      <c r="O885" s="16" t="s">
        <v>6190</v>
      </c>
      <c r="P885" s="1">
        <v>44536</v>
      </c>
      <c r="Q885">
        <v>29969.598300000012</v>
      </c>
      <c r="R885">
        <v>29969.598300000012</v>
      </c>
      <c r="S885" s="16" t="s">
        <v>6228</v>
      </c>
      <c r="T885" s="16" t="s">
        <v>6242</v>
      </c>
      <c r="U885">
        <v>2021</v>
      </c>
    </row>
    <row r="886" spans="1:21" x14ac:dyDescent="0.35">
      <c r="A886" s="16" t="s">
        <v>1963</v>
      </c>
      <c r="B886">
        <v>994174473</v>
      </c>
      <c r="C886">
        <v>26</v>
      </c>
      <c r="D886" s="1">
        <v>35209.5</v>
      </c>
      <c r="E886" s="16" t="s">
        <v>741</v>
      </c>
      <c r="F886" s="16" t="s">
        <v>1250</v>
      </c>
      <c r="G886" s="16" t="s">
        <v>1876</v>
      </c>
      <c r="H886">
        <v>135237.78030000001</v>
      </c>
      <c r="I886">
        <v>87793.706600000005</v>
      </c>
      <c r="J886" s="16" t="s">
        <v>1964</v>
      </c>
      <c r="K886" s="16" t="s">
        <v>6131</v>
      </c>
      <c r="L886">
        <v>47612214</v>
      </c>
      <c r="M886">
        <v>0</v>
      </c>
      <c r="N886" s="16" t="s">
        <v>6195</v>
      </c>
      <c r="O886" s="16" t="s">
        <v>6191</v>
      </c>
      <c r="P886" s="1">
        <v>44369</v>
      </c>
      <c r="Q886">
        <v>47444.073700000008</v>
      </c>
      <c r="R886">
        <v>47444.073700000008</v>
      </c>
      <c r="S886" s="16" t="s">
        <v>6222</v>
      </c>
      <c r="T886" s="16" t="s">
        <v>6236</v>
      </c>
      <c r="U886">
        <v>2021</v>
      </c>
    </row>
    <row r="887" spans="1:21" x14ac:dyDescent="0.35">
      <c r="A887" s="16" t="s">
        <v>1965</v>
      </c>
      <c r="B887">
        <v>410565587</v>
      </c>
      <c r="C887">
        <v>44</v>
      </c>
      <c r="D887" s="1">
        <v>28635</v>
      </c>
      <c r="E887" s="16" t="s">
        <v>741</v>
      </c>
      <c r="F887" s="16" t="s">
        <v>45</v>
      </c>
      <c r="G887" s="16" t="s">
        <v>1876</v>
      </c>
      <c r="H887">
        <v>800525.17260000005</v>
      </c>
      <c r="I887">
        <v>305079.26360000001</v>
      </c>
      <c r="J887" s="16" t="s">
        <v>1966</v>
      </c>
      <c r="K887" s="16" t="s">
        <v>6131</v>
      </c>
      <c r="L887">
        <v>21986695</v>
      </c>
      <c r="M887">
        <v>0</v>
      </c>
      <c r="N887" s="16" t="s">
        <v>6198</v>
      </c>
      <c r="O887" s="16" t="s">
        <v>6191</v>
      </c>
      <c r="P887" s="1">
        <v>44208</v>
      </c>
      <c r="Q887">
        <v>495445.90900000004</v>
      </c>
      <c r="R887">
        <v>495445.90900000004</v>
      </c>
      <c r="S887" s="16" t="s">
        <v>6217</v>
      </c>
      <c r="T887" s="16" t="s">
        <v>6238</v>
      </c>
      <c r="U887">
        <v>2021</v>
      </c>
    </row>
    <row r="888" spans="1:21" x14ac:dyDescent="0.35">
      <c r="A888" s="16" t="s">
        <v>1967</v>
      </c>
      <c r="B888">
        <v>923743468</v>
      </c>
      <c r="C888">
        <v>56</v>
      </c>
      <c r="D888" s="1">
        <v>24252</v>
      </c>
      <c r="E888" s="16" t="s">
        <v>741</v>
      </c>
      <c r="F888" s="16" t="s">
        <v>331</v>
      </c>
      <c r="G888" s="16" t="s">
        <v>1876</v>
      </c>
      <c r="H888">
        <v>2232448.4062000001</v>
      </c>
      <c r="I888">
        <v>732957.46070000005</v>
      </c>
      <c r="J888" s="16" t="s">
        <v>1968</v>
      </c>
      <c r="K888" s="16" t="s">
        <v>6127</v>
      </c>
      <c r="L888">
        <v>30705444</v>
      </c>
      <c r="M888">
        <v>0</v>
      </c>
      <c r="N888" s="16" t="s">
        <v>6198</v>
      </c>
      <c r="O888" s="16" t="s">
        <v>6201</v>
      </c>
      <c r="P888" s="1">
        <v>44573</v>
      </c>
      <c r="Q888">
        <v>1499490.9454999999</v>
      </c>
      <c r="R888">
        <v>1499490.9454999999</v>
      </c>
      <c r="S888" s="16" t="s">
        <v>6217</v>
      </c>
      <c r="T888" s="16" t="s">
        <v>6239</v>
      </c>
      <c r="U888">
        <v>2022</v>
      </c>
    </row>
    <row r="889" spans="1:21" x14ac:dyDescent="0.35">
      <c r="A889" s="16" t="s">
        <v>1969</v>
      </c>
      <c r="B889">
        <v>105868418</v>
      </c>
      <c r="C889">
        <v>35</v>
      </c>
      <c r="D889" s="1">
        <v>31922.25</v>
      </c>
      <c r="E889" s="16" t="s">
        <v>741</v>
      </c>
      <c r="F889" s="16" t="s">
        <v>365</v>
      </c>
      <c r="G889" s="16" t="s">
        <v>1876</v>
      </c>
      <c r="H889">
        <v>300043.58620000002</v>
      </c>
      <c r="I889">
        <v>315565.84110000002</v>
      </c>
      <c r="J889" s="16" t="s">
        <v>1970</v>
      </c>
      <c r="K889" s="16" t="s">
        <v>6133</v>
      </c>
      <c r="L889">
        <v>2019901422</v>
      </c>
      <c r="M889">
        <v>0</v>
      </c>
      <c r="N889" s="16" t="s">
        <v>6187</v>
      </c>
      <c r="O889" s="16" t="s">
        <v>6188</v>
      </c>
      <c r="P889" s="1">
        <v>44682</v>
      </c>
      <c r="Q889">
        <v>-15522.2549</v>
      </c>
      <c r="R889">
        <v>-15522.2549</v>
      </c>
      <c r="S889" s="16" t="s">
        <v>6221</v>
      </c>
      <c r="T889" s="16" t="s">
        <v>6237</v>
      </c>
      <c r="U889">
        <v>2022</v>
      </c>
    </row>
    <row r="890" spans="1:21" x14ac:dyDescent="0.35">
      <c r="A890" s="16" t="s">
        <v>1971</v>
      </c>
      <c r="B890">
        <v>466881314</v>
      </c>
      <c r="C890">
        <v>76</v>
      </c>
      <c r="D890" s="1">
        <v>16947</v>
      </c>
      <c r="E890" s="16" t="s">
        <v>741</v>
      </c>
      <c r="F890" s="16" t="s">
        <v>232</v>
      </c>
      <c r="G890" s="16" t="s">
        <v>1876</v>
      </c>
      <c r="H890">
        <v>198561.71230000001</v>
      </c>
      <c r="I890">
        <v>49013.391100000001</v>
      </c>
      <c r="J890" s="16" t="s">
        <v>1972</v>
      </c>
      <c r="K890" s="16" t="s">
        <v>6135</v>
      </c>
      <c r="L890">
        <v>129372999</v>
      </c>
      <c r="M890">
        <v>0</v>
      </c>
      <c r="N890" s="16" t="s">
        <v>6198</v>
      </c>
      <c r="O890" s="16" t="s">
        <v>6191</v>
      </c>
      <c r="P890" s="1">
        <v>44311</v>
      </c>
      <c r="Q890">
        <v>149548.32120000001</v>
      </c>
      <c r="R890">
        <v>149548.32120000001</v>
      </c>
      <c r="S890" s="16" t="s">
        <v>6220</v>
      </c>
      <c r="T890" s="16" t="s">
        <v>6241</v>
      </c>
      <c r="U890">
        <v>2021</v>
      </c>
    </row>
    <row r="891" spans="1:21" x14ac:dyDescent="0.35">
      <c r="A891" s="16" t="s">
        <v>1973</v>
      </c>
      <c r="B891">
        <v>502344094</v>
      </c>
      <c r="C891">
        <v>72</v>
      </c>
      <c r="D891" s="1">
        <v>18408</v>
      </c>
      <c r="E891" s="16" t="s">
        <v>741</v>
      </c>
      <c r="F891" s="16" t="s">
        <v>232</v>
      </c>
      <c r="G891" s="16" t="s">
        <v>1876</v>
      </c>
      <c r="H891">
        <v>253759.06770000001</v>
      </c>
      <c r="I891">
        <v>167218.47529999999</v>
      </c>
      <c r="J891" s="16" t="s">
        <v>1974</v>
      </c>
      <c r="K891" s="16" t="s">
        <v>6127</v>
      </c>
      <c r="L891">
        <v>919231716</v>
      </c>
      <c r="M891">
        <v>0</v>
      </c>
      <c r="N891" s="16" t="s">
        <v>6187</v>
      </c>
      <c r="O891" s="16" t="s">
        <v>6190</v>
      </c>
      <c r="P891" s="1">
        <v>44292</v>
      </c>
      <c r="Q891">
        <v>86540.592400000023</v>
      </c>
      <c r="R891">
        <v>86540.592400000023</v>
      </c>
      <c r="S891" s="16" t="s">
        <v>6220</v>
      </c>
      <c r="T891" s="16" t="s">
        <v>6241</v>
      </c>
      <c r="U891">
        <v>2021</v>
      </c>
    </row>
    <row r="892" spans="1:21" x14ac:dyDescent="0.35">
      <c r="A892" s="16" t="s">
        <v>1975</v>
      </c>
      <c r="B892">
        <v>163972762</v>
      </c>
      <c r="C892">
        <v>45</v>
      </c>
      <c r="D892" s="1">
        <v>28269.75</v>
      </c>
      <c r="E892" s="16" t="s">
        <v>741</v>
      </c>
      <c r="F892" s="16" t="s">
        <v>130</v>
      </c>
      <c r="G892" s="16" t="s">
        <v>1876</v>
      </c>
      <c r="H892">
        <v>1995533.9364</v>
      </c>
      <c r="I892">
        <v>811248.91720000003</v>
      </c>
      <c r="J892" s="16" t="s">
        <v>1976</v>
      </c>
      <c r="K892" s="16" t="s">
        <v>6131</v>
      </c>
      <c r="L892">
        <v>2313962784</v>
      </c>
      <c r="M892">
        <v>0</v>
      </c>
      <c r="N892" s="16" t="s">
        <v>6195</v>
      </c>
      <c r="O892" s="16" t="s">
        <v>6191</v>
      </c>
      <c r="P892" s="1">
        <v>44585</v>
      </c>
      <c r="Q892">
        <v>1184285.0192</v>
      </c>
      <c r="R892">
        <v>1207970.7195840001</v>
      </c>
      <c r="S892" s="16" t="s">
        <v>6217</v>
      </c>
      <c r="T892" s="16" t="s">
        <v>6238</v>
      </c>
      <c r="U892">
        <v>2022</v>
      </c>
    </row>
    <row r="893" spans="1:21" x14ac:dyDescent="0.35">
      <c r="A893" s="16" t="s">
        <v>1977</v>
      </c>
      <c r="B893">
        <v>620633359</v>
      </c>
      <c r="C893">
        <v>31</v>
      </c>
      <c r="D893" s="1">
        <v>33383.25</v>
      </c>
      <c r="E893" s="16" t="s">
        <v>741</v>
      </c>
      <c r="F893" s="16" t="s">
        <v>1544</v>
      </c>
      <c r="G893" s="16" t="s">
        <v>1876</v>
      </c>
      <c r="H893">
        <v>159081.75</v>
      </c>
      <c r="I893">
        <v>131719.68900000001</v>
      </c>
      <c r="J893" s="16" t="s">
        <v>1978</v>
      </c>
      <c r="K893" s="16" t="s">
        <v>6131</v>
      </c>
      <c r="L893">
        <v>1688417004</v>
      </c>
      <c r="M893">
        <v>0</v>
      </c>
      <c r="N893" s="16" t="s">
        <v>6189</v>
      </c>
      <c r="O893" s="16" t="s">
        <v>6190</v>
      </c>
      <c r="P893" s="1">
        <v>44523</v>
      </c>
      <c r="Q893">
        <v>27362.060999999987</v>
      </c>
      <c r="R893">
        <v>27362.060999999987</v>
      </c>
      <c r="S893" s="16" t="s">
        <v>6227</v>
      </c>
      <c r="T893" s="16" t="s">
        <v>6237</v>
      </c>
      <c r="U893">
        <v>2021</v>
      </c>
    </row>
    <row r="894" spans="1:21" x14ac:dyDescent="0.35">
      <c r="A894" s="16" t="s">
        <v>1979</v>
      </c>
      <c r="B894">
        <v>620396227</v>
      </c>
      <c r="C894">
        <v>38</v>
      </c>
      <c r="D894" s="1">
        <v>30826.5</v>
      </c>
      <c r="E894" s="16" t="s">
        <v>741</v>
      </c>
      <c r="F894" s="16" t="s">
        <v>45</v>
      </c>
      <c r="G894" s="16" t="s">
        <v>1876</v>
      </c>
      <c r="H894">
        <v>149576.5148</v>
      </c>
      <c r="I894">
        <v>42485.219299999997</v>
      </c>
      <c r="J894" s="16" t="s">
        <v>1980</v>
      </c>
      <c r="K894" s="16" t="s">
        <v>6133</v>
      </c>
      <c r="L894">
        <v>984973597</v>
      </c>
      <c r="M894">
        <v>0</v>
      </c>
      <c r="N894" s="16" t="s">
        <v>6198</v>
      </c>
      <c r="O894" s="16" t="s">
        <v>6191</v>
      </c>
      <c r="P894" s="1">
        <v>44369</v>
      </c>
      <c r="Q894">
        <v>107091.29550000001</v>
      </c>
      <c r="R894">
        <v>107091.29550000001</v>
      </c>
      <c r="S894" s="16" t="s">
        <v>6222</v>
      </c>
      <c r="T894" s="16" t="s">
        <v>6237</v>
      </c>
      <c r="U894">
        <v>2021</v>
      </c>
    </row>
    <row r="895" spans="1:21" x14ac:dyDescent="0.35">
      <c r="A895" s="16" t="s">
        <v>1981</v>
      </c>
      <c r="B895">
        <v>177736275</v>
      </c>
      <c r="C895">
        <v>48</v>
      </c>
      <c r="D895" s="1">
        <v>27174</v>
      </c>
      <c r="E895" s="16" t="s">
        <v>741</v>
      </c>
      <c r="F895" s="16" t="s">
        <v>585</v>
      </c>
      <c r="G895" s="16" t="s">
        <v>1876</v>
      </c>
      <c r="H895">
        <v>153656.18609999999</v>
      </c>
      <c r="I895">
        <v>47612.0766</v>
      </c>
      <c r="J895" s="16" t="s">
        <v>1982</v>
      </c>
      <c r="K895" s="16" t="s">
        <v>6135</v>
      </c>
      <c r="L895">
        <v>1094220864</v>
      </c>
      <c r="M895">
        <v>0</v>
      </c>
      <c r="N895" s="16" t="s">
        <v>6196</v>
      </c>
      <c r="O895" s="16" t="s">
        <v>6188</v>
      </c>
      <c r="P895" s="1">
        <v>44328</v>
      </c>
      <c r="Q895">
        <v>106044.10949999999</v>
      </c>
      <c r="R895">
        <v>106044.10949999999</v>
      </c>
      <c r="S895" s="16" t="s">
        <v>6221</v>
      </c>
      <c r="T895" s="16" t="s">
        <v>6238</v>
      </c>
      <c r="U895">
        <v>2021</v>
      </c>
    </row>
    <row r="896" spans="1:21" x14ac:dyDescent="0.35">
      <c r="A896" s="16" t="s">
        <v>1983</v>
      </c>
      <c r="B896">
        <v>247728267</v>
      </c>
      <c r="C896">
        <v>30</v>
      </c>
      <c r="D896" s="1">
        <v>33748.5</v>
      </c>
      <c r="E896" s="16" t="s">
        <v>741</v>
      </c>
      <c r="F896" s="16" t="s">
        <v>526</v>
      </c>
      <c r="G896" s="16" t="s">
        <v>1876</v>
      </c>
      <c r="H896">
        <v>530781.48</v>
      </c>
      <c r="I896">
        <v>641714.80929999996</v>
      </c>
      <c r="J896" s="16" t="s">
        <v>1984</v>
      </c>
      <c r="K896" s="16" t="s">
        <v>6135</v>
      </c>
      <c r="L896">
        <v>1410274404</v>
      </c>
      <c r="M896">
        <v>0</v>
      </c>
      <c r="N896" s="16" t="s">
        <v>6198</v>
      </c>
      <c r="O896" s="16" t="s">
        <v>6191</v>
      </c>
      <c r="P896" s="1">
        <v>44442</v>
      </c>
      <c r="Q896">
        <v>-110933.32929999998</v>
      </c>
      <c r="R896">
        <v>-110933.32929999998</v>
      </c>
      <c r="S896" s="16" t="s">
        <v>6225</v>
      </c>
      <c r="T896" s="16" t="s">
        <v>6237</v>
      </c>
      <c r="U896">
        <v>2021</v>
      </c>
    </row>
    <row r="897" spans="1:21" x14ac:dyDescent="0.35">
      <c r="A897" s="16" t="s">
        <v>1985</v>
      </c>
      <c r="B897">
        <v>97263710</v>
      </c>
      <c r="C897">
        <v>47</v>
      </c>
      <c r="D897" s="1">
        <v>27539.25</v>
      </c>
      <c r="E897" s="16" t="s">
        <v>741</v>
      </c>
      <c r="F897" s="16" t="s">
        <v>54</v>
      </c>
      <c r="G897" s="16" t="s">
        <v>1876</v>
      </c>
      <c r="H897">
        <v>517296.3432</v>
      </c>
      <c r="I897">
        <v>324275.31959999999</v>
      </c>
      <c r="J897" s="16" t="s">
        <v>1986</v>
      </c>
      <c r="K897" s="16" t="s">
        <v>6133</v>
      </c>
      <c r="L897">
        <v>1864172646</v>
      </c>
      <c r="M897">
        <v>5224433256</v>
      </c>
      <c r="N897" s="16" t="s">
        <v>6192</v>
      </c>
      <c r="O897" s="16" t="s">
        <v>6193</v>
      </c>
      <c r="P897" s="1">
        <v>44616</v>
      </c>
      <c r="Q897">
        <v>193021.02360000001</v>
      </c>
      <c r="R897">
        <v>193021.02360000001</v>
      </c>
      <c r="S897" s="16" t="s">
        <v>6218</v>
      </c>
      <c r="T897" s="16" t="s">
        <v>6238</v>
      </c>
      <c r="U897">
        <v>2022</v>
      </c>
    </row>
    <row r="898" spans="1:21" x14ac:dyDescent="0.35">
      <c r="A898" s="16" t="s">
        <v>1987</v>
      </c>
      <c r="B898">
        <v>425771114</v>
      </c>
      <c r="C898">
        <v>78</v>
      </c>
      <c r="D898" s="1">
        <v>16216.5</v>
      </c>
      <c r="E898" s="16" t="s">
        <v>741</v>
      </c>
      <c r="F898" s="16" t="s">
        <v>323</v>
      </c>
      <c r="G898" s="16" t="s">
        <v>1876</v>
      </c>
      <c r="H898">
        <v>611071.69880000001</v>
      </c>
      <c r="I898">
        <v>197699.6673</v>
      </c>
      <c r="J898" s="16" t="s">
        <v>1988</v>
      </c>
      <c r="K898" s="16" t="s">
        <v>6135</v>
      </c>
      <c r="L898">
        <v>1412186763</v>
      </c>
      <c r="M898">
        <v>0</v>
      </c>
      <c r="N898" s="16" t="s">
        <v>6198</v>
      </c>
      <c r="O898" s="16" t="s">
        <v>6190</v>
      </c>
      <c r="P898" s="1">
        <v>44327</v>
      </c>
      <c r="Q898">
        <v>413372.03150000004</v>
      </c>
      <c r="R898">
        <v>413372.03150000004</v>
      </c>
      <c r="S898" s="16" t="s">
        <v>6221</v>
      </c>
      <c r="T898" s="16" t="s">
        <v>6241</v>
      </c>
      <c r="U898">
        <v>2021</v>
      </c>
    </row>
    <row r="899" spans="1:21" x14ac:dyDescent="0.35">
      <c r="A899" s="16" t="s">
        <v>1989</v>
      </c>
      <c r="B899">
        <v>870101837</v>
      </c>
      <c r="C899">
        <v>50</v>
      </c>
      <c r="D899" s="1">
        <v>26443.5</v>
      </c>
      <c r="E899" s="16" t="s">
        <v>741</v>
      </c>
      <c r="F899" s="16" t="s">
        <v>1093</v>
      </c>
      <c r="G899" s="16" t="s">
        <v>1876</v>
      </c>
      <c r="H899">
        <v>317381.34470000002</v>
      </c>
      <c r="I899">
        <v>189894.26980000001</v>
      </c>
      <c r="J899" s="16" t="s">
        <v>1990</v>
      </c>
      <c r="K899" s="16" t="s">
        <v>6135</v>
      </c>
      <c r="L899">
        <v>894848232</v>
      </c>
      <c r="M899">
        <v>0</v>
      </c>
      <c r="N899" s="16" t="s">
        <v>6195</v>
      </c>
      <c r="O899" s="16" t="s">
        <v>6190</v>
      </c>
      <c r="P899" s="1">
        <v>44343</v>
      </c>
      <c r="Q899">
        <v>127487.07490000001</v>
      </c>
      <c r="R899">
        <v>127487.07490000001</v>
      </c>
      <c r="S899" s="16" t="s">
        <v>6221</v>
      </c>
      <c r="T899" s="16" t="s">
        <v>6239</v>
      </c>
      <c r="U899">
        <v>2021</v>
      </c>
    </row>
    <row r="900" spans="1:21" x14ac:dyDescent="0.35">
      <c r="A900" s="16" t="s">
        <v>1991</v>
      </c>
      <c r="B900">
        <v>348946567</v>
      </c>
      <c r="C900">
        <v>63</v>
      </c>
      <c r="D900" s="1">
        <v>21695.25</v>
      </c>
      <c r="E900" s="16" t="s">
        <v>741</v>
      </c>
      <c r="F900" s="16" t="s">
        <v>950</v>
      </c>
      <c r="G900" s="16" t="s">
        <v>1876</v>
      </c>
      <c r="H900">
        <v>122771.6522</v>
      </c>
      <c r="I900">
        <v>119813.2991</v>
      </c>
      <c r="J900" s="16" t="s">
        <v>1992</v>
      </c>
      <c r="K900" s="16" t="s">
        <v>6135</v>
      </c>
      <c r="L900">
        <v>2219818125</v>
      </c>
      <c r="M900">
        <v>0</v>
      </c>
      <c r="N900" s="16" t="s">
        <v>6198</v>
      </c>
      <c r="O900" s="16" t="s">
        <v>6191</v>
      </c>
      <c r="P900" s="1">
        <v>44633</v>
      </c>
      <c r="Q900">
        <v>2958.353099999993</v>
      </c>
      <c r="R900">
        <v>2958.353099999993</v>
      </c>
      <c r="S900" s="16" t="s">
        <v>6219</v>
      </c>
      <c r="T900" s="16" t="s">
        <v>6240</v>
      </c>
      <c r="U900">
        <v>2022</v>
      </c>
    </row>
    <row r="901" spans="1:21" x14ac:dyDescent="0.35">
      <c r="A901" s="16" t="s">
        <v>1993</v>
      </c>
      <c r="B901">
        <v>834782830</v>
      </c>
      <c r="C901">
        <v>26</v>
      </c>
      <c r="D901" s="1">
        <v>35209.5</v>
      </c>
      <c r="E901" s="16" t="s">
        <v>741</v>
      </c>
      <c r="F901" s="16" t="s">
        <v>1492</v>
      </c>
      <c r="G901" s="16" t="s">
        <v>1876</v>
      </c>
      <c r="H901">
        <v>115980.8263</v>
      </c>
      <c r="I901">
        <v>55758.329299999998</v>
      </c>
      <c r="J901" s="16" t="s">
        <v>1994</v>
      </c>
      <c r="K901" s="16" t="s">
        <v>6133</v>
      </c>
      <c r="L901">
        <v>523629225</v>
      </c>
      <c r="M901">
        <v>445105269</v>
      </c>
      <c r="N901" s="16" t="s">
        <v>6192</v>
      </c>
      <c r="O901" s="16" t="s">
        <v>6193</v>
      </c>
      <c r="P901" s="1">
        <v>44638</v>
      </c>
      <c r="Q901">
        <v>60222.497000000003</v>
      </c>
      <c r="R901">
        <v>60222.497000000003</v>
      </c>
      <c r="S901" s="16" t="s">
        <v>6219</v>
      </c>
      <c r="T901" s="16" t="s">
        <v>6236</v>
      </c>
      <c r="U901">
        <v>2022</v>
      </c>
    </row>
    <row r="902" spans="1:21" x14ac:dyDescent="0.35">
      <c r="A902" s="16" t="s">
        <v>1995</v>
      </c>
      <c r="B902">
        <v>872982431</v>
      </c>
      <c r="C902">
        <v>47</v>
      </c>
      <c r="D902" s="1">
        <v>27539.25</v>
      </c>
      <c r="E902" s="16" t="s">
        <v>741</v>
      </c>
      <c r="F902" s="16" t="s">
        <v>326</v>
      </c>
      <c r="G902" s="16" t="s">
        <v>1876</v>
      </c>
      <c r="H902">
        <v>79273.686400000006</v>
      </c>
      <c r="I902">
        <v>52963.392599999999</v>
      </c>
      <c r="J902" s="16" t="s">
        <v>1996</v>
      </c>
      <c r="K902" s="16" t="s">
        <v>6129</v>
      </c>
      <c r="L902">
        <v>1847256459</v>
      </c>
      <c r="M902">
        <v>0</v>
      </c>
      <c r="N902" s="16" t="s">
        <v>6195</v>
      </c>
      <c r="O902" s="16" t="s">
        <v>6190</v>
      </c>
      <c r="P902" s="1">
        <v>44546</v>
      </c>
      <c r="Q902">
        <v>26310.293800000007</v>
      </c>
      <c r="R902">
        <v>26310.293800000007</v>
      </c>
      <c r="S902" s="16" t="s">
        <v>6228</v>
      </c>
      <c r="T902" s="16" t="s">
        <v>6238</v>
      </c>
      <c r="U902">
        <v>2021</v>
      </c>
    </row>
    <row r="903" spans="1:21" x14ac:dyDescent="0.35">
      <c r="A903" s="16" t="s">
        <v>1997</v>
      </c>
      <c r="B903">
        <v>930711869</v>
      </c>
      <c r="C903">
        <v>48</v>
      </c>
      <c r="D903" s="1">
        <v>27174</v>
      </c>
      <c r="E903" s="16" t="s">
        <v>741</v>
      </c>
      <c r="F903" s="16" t="s">
        <v>243</v>
      </c>
      <c r="G903" s="16" t="s">
        <v>1876</v>
      </c>
      <c r="H903">
        <v>634924.33920000005</v>
      </c>
      <c r="I903">
        <v>168784.05350000001</v>
      </c>
      <c r="J903" s="16" t="s">
        <v>1998</v>
      </c>
      <c r="K903" s="16" t="s">
        <v>6131</v>
      </c>
      <c r="L903">
        <v>3053480248</v>
      </c>
      <c r="M903">
        <v>0</v>
      </c>
      <c r="N903" s="16" t="s">
        <v>6196</v>
      </c>
      <c r="O903" s="16" t="s">
        <v>6188</v>
      </c>
      <c r="P903" s="1">
        <v>44403</v>
      </c>
      <c r="Q903">
        <v>466140.28570000001</v>
      </c>
      <c r="R903">
        <v>466140.28570000001</v>
      </c>
      <c r="S903" s="16" t="s">
        <v>6223</v>
      </c>
      <c r="T903" s="16" t="s">
        <v>6238</v>
      </c>
      <c r="U903">
        <v>2021</v>
      </c>
    </row>
    <row r="904" spans="1:21" x14ac:dyDescent="0.35">
      <c r="A904" s="16" t="s">
        <v>1999</v>
      </c>
      <c r="B904">
        <v>839510673</v>
      </c>
      <c r="C904">
        <v>83</v>
      </c>
      <c r="D904" s="1">
        <v>14390.25</v>
      </c>
      <c r="E904" s="16" t="s">
        <v>741</v>
      </c>
      <c r="F904" s="16" t="s">
        <v>112</v>
      </c>
      <c r="G904" s="16" t="s">
        <v>1876</v>
      </c>
      <c r="H904">
        <v>540484.33750000002</v>
      </c>
      <c r="I904">
        <v>320430.0001</v>
      </c>
      <c r="J904" s="16" t="s">
        <v>2000</v>
      </c>
      <c r="K904" s="16" t="s">
        <v>6133</v>
      </c>
      <c r="L904">
        <v>1626521268</v>
      </c>
      <c r="M904">
        <v>0</v>
      </c>
      <c r="N904" s="16" t="s">
        <v>6195</v>
      </c>
      <c r="O904" s="16" t="s">
        <v>6191</v>
      </c>
      <c r="P904" s="1">
        <v>44339</v>
      </c>
      <c r="Q904">
        <v>220054.33740000002</v>
      </c>
      <c r="R904">
        <v>220054.33740000002</v>
      </c>
      <c r="S904" s="16" t="s">
        <v>6221</v>
      </c>
      <c r="T904" s="16" t="s">
        <v>6241</v>
      </c>
      <c r="U904">
        <v>2021</v>
      </c>
    </row>
    <row r="905" spans="1:21" x14ac:dyDescent="0.35">
      <c r="A905" s="16" t="s">
        <v>2001</v>
      </c>
      <c r="B905">
        <v>399350201</v>
      </c>
      <c r="C905">
        <v>52</v>
      </c>
      <c r="D905" s="1">
        <v>25713</v>
      </c>
      <c r="E905" s="16" t="s">
        <v>741</v>
      </c>
      <c r="F905" s="16" t="s">
        <v>136</v>
      </c>
      <c r="G905" s="16" t="s">
        <v>1876</v>
      </c>
      <c r="H905">
        <v>158143.35819999999</v>
      </c>
      <c r="I905">
        <v>39745.300999999999</v>
      </c>
      <c r="J905" s="16" t="s">
        <v>2002</v>
      </c>
      <c r="K905" s="16" t="s">
        <v>6135</v>
      </c>
      <c r="L905">
        <v>2042718895</v>
      </c>
      <c r="M905">
        <v>0</v>
      </c>
      <c r="N905" s="16" t="s">
        <v>6196</v>
      </c>
      <c r="O905" s="16" t="s">
        <v>6188</v>
      </c>
      <c r="P905" s="1">
        <v>44318</v>
      </c>
      <c r="Q905">
        <v>118398.05719999998</v>
      </c>
      <c r="R905">
        <v>118398.05719999998</v>
      </c>
      <c r="S905" s="16" t="s">
        <v>6221</v>
      </c>
      <c r="T905" s="16" t="s">
        <v>6239</v>
      </c>
      <c r="U905">
        <v>2021</v>
      </c>
    </row>
    <row r="906" spans="1:21" x14ac:dyDescent="0.35">
      <c r="A906" s="16" t="s">
        <v>2003</v>
      </c>
      <c r="B906">
        <v>829001426</v>
      </c>
      <c r="C906">
        <v>61</v>
      </c>
      <c r="D906" s="1">
        <v>22425.75</v>
      </c>
      <c r="E906" s="16" t="s">
        <v>741</v>
      </c>
      <c r="F906" s="16" t="s">
        <v>109</v>
      </c>
      <c r="G906" s="16" t="s">
        <v>1876</v>
      </c>
      <c r="H906">
        <v>1030232.5568</v>
      </c>
      <c r="I906">
        <v>539458.94149999996</v>
      </c>
      <c r="J906" s="16" t="s">
        <v>2004</v>
      </c>
      <c r="K906" s="16" t="s">
        <v>6131</v>
      </c>
      <c r="L906">
        <v>231029022</v>
      </c>
      <c r="M906">
        <v>0</v>
      </c>
      <c r="N906" s="16" t="s">
        <v>6195</v>
      </c>
      <c r="O906" s="16" t="s">
        <v>6190</v>
      </c>
      <c r="P906" s="1">
        <v>44495</v>
      </c>
      <c r="Q906">
        <v>490773.61530000006</v>
      </c>
      <c r="R906">
        <v>490773.61530000006</v>
      </c>
      <c r="S906" s="16" t="s">
        <v>6226</v>
      </c>
      <c r="T906" s="16" t="s">
        <v>6240</v>
      </c>
      <c r="U906">
        <v>2021</v>
      </c>
    </row>
    <row r="907" spans="1:21" x14ac:dyDescent="0.35">
      <c r="A907" s="16" t="s">
        <v>2005</v>
      </c>
      <c r="B907">
        <v>422659041</v>
      </c>
      <c r="C907">
        <v>81</v>
      </c>
      <c r="D907" s="1">
        <v>15120.75</v>
      </c>
      <c r="E907" s="16" t="s">
        <v>741</v>
      </c>
      <c r="F907" s="16" t="s">
        <v>950</v>
      </c>
      <c r="G907" s="16" t="s">
        <v>1876</v>
      </c>
      <c r="H907">
        <v>252864.88099999999</v>
      </c>
      <c r="I907">
        <v>283297.39120000001</v>
      </c>
      <c r="J907" s="16" t="s">
        <v>2006</v>
      </c>
      <c r="K907" s="16" t="s">
        <v>6127</v>
      </c>
      <c r="L907">
        <v>841161132</v>
      </c>
      <c r="M907">
        <v>0</v>
      </c>
      <c r="N907" s="16" t="s">
        <v>6195</v>
      </c>
      <c r="O907" s="16" t="s">
        <v>6191</v>
      </c>
      <c r="P907" s="1">
        <v>44522</v>
      </c>
      <c r="Q907">
        <v>-30432.510200000019</v>
      </c>
      <c r="R907">
        <v>-30432.510200000019</v>
      </c>
      <c r="S907" s="16" t="s">
        <v>6227</v>
      </c>
      <c r="T907" s="16" t="s">
        <v>6241</v>
      </c>
      <c r="U907">
        <v>2021</v>
      </c>
    </row>
    <row r="908" spans="1:21" x14ac:dyDescent="0.35">
      <c r="A908" s="16" t="s">
        <v>2007</v>
      </c>
      <c r="B908">
        <v>790275661</v>
      </c>
      <c r="C908">
        <v>79</v>
      </c>
      <c r="D908" s="1">
        <v>15851.25</v>
      </c>
      <c r="E908" s="16" t="s">
        <v>741</v>
      </c>
      <c r="F908" s="16" t="s">
        <v>217</v>
      </c>
      <c r="G908" s="16" t="s">
        <v>1876</v>
      </c>
      <c r="H908">
        <v>730384.02119999996</v>
      </c>
      <c r="I908">
        <v>144603.76079999999</v>
      </c>
      <c r="J908" s="16" t="s">
        <v>2008</v>
      </c>
      <c r="K908" s="16" t="s">
        <v>6129</v>
      </c>
      <c r="L908">
        <v>25623492</v>
      </c>
      <c r="M908">
        <v>0</v>
      </c>
      <c r="N908" s="16" t="s">
        <v>6189</v>
      </c>
      <c r="O908" s="16" t="s">
        <v>6194</v>
      </c>
      <c r="P908" s="1">
        <v>44376</v>
      </c>
      <c r="Q908">
        <v>585780.26040000003</v>
      </c>
      <c r="R908">
        <v>585780.26040000003</v>
      </c>
      <c r="S908" s="16" t="s">
        <v>6222</v>
      </c>
      <c r="T908" s="16" t="s">
        <v>6241</v>
      </c>
      <c r="U908">
        <v>2021</v>
      </c>
    </row>
    <row r="909" spans="1:21" x14ac:dyDescent="0.35">
      <c r="A909" s="16" t="s">
        <v>2009</v>
      </c>
      <c r="B909">
        <v>551030874</v>
      </c>
      <c r="C909">
        <v>28</v>
      </c>
      <c r="D909" s="1">
        <v>34479</v>
      </c>
      <c r="E909" s="16" t="s">
        <v>741</v>
      </c>
      <c r="F909" s="16" t="s">
        <v>112</v>
      </c>
      <c r="G909" s="16" t="s">
        <v>1876</v>
      </c>
      <c r="H909">
        <v>636897.33200000005</v>
      </c>
      <c r="I909">
        <v>210324.2352</v>
      </c>
      <c r="J909" s="16" t="s">
        <v>2010</v>
      </c>
      <c r="K909" s="16" t="s">
        <v>6135</v>
      </c>
      <c r="L909">
        <v>666055308</v>
      </c>
      <c r="M909">
        <v>1339052736</v>
      </c>
      <c r="N909" s="16" t="s">
        <v>6192</v>
      </c>
      <c r="O909" s="16" t="s">
        <v>6193</v>
      </c>
      <c r="P909" s="1">
        <v>44396</v>
      </c>
      <c r="Q909">
        <v>426573.09680000006</v>
      </c>
      <c r="R909">
        <v>426573.09680000006</v>
      </c>
      <c r="S909" s="16" t="s">
        <v>6223</v>
      </c>
      <c r="T909" s="16" t="s">
        <v>6236</v>
      </c>
      <c r="U909">
        <v>2021</v>
      </c>
    </row>
    <row r="910" spans="1:21" x14ac:dyDescent="0.35">
      <c r="A910" s="16" t="s">
        <v>2011</v>
      </c>
      <c r="B910">
        <v>987000482</v>
      </c>
      <c r="C910">
        <v>41</v>
      </c>
      <c r="D910" s="1">
        <v>29730.75</v>
      </c>
      <c r="E910" s="16" t="s">
        <v>741</v>
      </c>
      <c r="F910" s="16" t="s">
        <v>1602</v>
      </c>
      <c r="G910" s="16" t="s">
        <v>1876</v>
      </c>
      <c r="H910">
        <v>14079.1828</v>
      </c>
      <c r="I910">
        <v>11615.325800000001</v>
      </c>
      <c r="J910" s="16" t="s">
        <v>2012</v>
      </c>
      <c r="K910" s="16" t="s">
        <v>6135</v>
      </c>
      <c r="L910">
        <v>4223826334</v>
      </c>
      <c r="M910">
        <v>0</v>
      </c>
      <c r="N910" s="16" t="s">
        <v>6198</v>
      </c>
      <c r="O910" s="16" t="s">
        <v>6191</v>
      </c>
      <c r="P910" s="1">
        <v>44483</v>
      </c>
      <c r="Q910">
        <v>2463.857</v>
      </c>
      <c r="R910">
        <v>2463.857</v>
      </c>
      <c r="S910" s="16" t="s">
        <v>6226</v>
      </c>
      <c r="T910" s="16" t="s">
        <v>6238</v>
      </c>
      <c r="U910">
        <v>2021</v>
      </c>
    </row>
    <row r="911" spans="1:21" x14ac:dyDescent="0.35">
      <c r="A911" s="16" t="s">
        <v>2013</v>
      </c>
      <c r="B911">
        <v>852265287</v>
      </c>
      <c r="C911">
        <v>31</v>
      </c>
      <c r="D911" s="1">
        <v>33383.25</v>
      </c>
      <c r="E911" s="16" t="s">
        <v>741</v>
      </c>
      <c r="F911" s="16" t="s">
        <v>144</v>
      </c>
      <c r="G911" s="16" t="s">
        <v>1876</v>
      </c>
      <c r="H911">
        <v>1016709.9064</v>
      </c>
      <c r="I911">
        <v>93171.931299999997</v>
      </c>
      <c r="J911" s="16" t="s">
        <v>2014</v>
      </c>
      <c r="K911" s="16" t="s">
        <v>6129</v>
      </c>
      <c r="L911">
        <v>832589706</v>
      </c>
      <c r="M911">
        <v>0</v>
      </c>
      <c r="N911" s="16" t="s">
        <v>6187</v>
      </c>
      <c r="O911" s="16" t="s">
        <v>6190</v>
      </c>
      <c r="P911" s="1">
        <v>44324</v>
      </c>
      <c r="Q911">
        <v>923537.97509999992</v>
      </c>
      <c r="R911">
        <v>923537.97509999992</v>
      </c>
      <c r="S911" s="16" t="s">
        <v>6221</v>
      </c>
      <c r="T911" s="16" t="s">
        <v>6237</v>
      </c>
      <c r="U911">
        <v>2021</v>
      </c>
    </row>
    <row r="912" spans="1:21" x14ac:dyDescent="0.35">
      <c r="A912" s="16" t="s">
        <v>2015</v>
      </c>
      <c r="B912">
        <v>921471761</v>
      </c>
      <c r="C912">
        <v>67</v>
      </c>
      <c r="D912" s="1">
        <v>20234.25</v>
      </c>
      <c r="E912" s="16" t="s">
        <v>741</v>
      </c>
      <c r="F912" s="16" t="s">
        <v>112</v>
      </c>
      <c r="G912" s="16" t="s">
        <v>1876</v>
      </c>
      <c r="H912">
        <v>374513.1936</v>
      </c>
      <c r="I912">
        <v>297799.7219</v>
      </c>
      <c r="J912" s="16" t="s">
        <v>2016</v>
      </c>
      <c r="K912" s="16" t="s">
        <v>6129</v>
      </c>
      <c r="L912">
        <v>12912192</v>
      </c>
      <c r="M912">
        <v>921744224</v>
      </c>
      <c r="N912" s="16" t="s">
        <v>6192</v>
      </c>
      <c r="O912" s="16" t="s">
        <v>6188</v>
      </c>
      <c r="P912" s="1">
        <v>44519</v>
      </c>
      <c r="Q912">
        <v>76713.471699999995</v>
      </c>
      <c r="R912">
        <v>76713.471699999995</v>
      </c>
      <c r="S912" s="16" t="s">
        <v>6227</v>
      </c>
      <c r="T912" s="16" t="s">
        <v>6240</v>
      </c>
      <c r="U912">
        <v>2021</v>
      </c>
    </row>
    <row r="913" spans="1:21" x14ac:dyDescent="0.35">
      <c r="A913" s="16" t="s">
        <v>2017</v>
      </c>
      <c r="B913">
        <v>451071107</v>
      </c>
      <c r="C913">
        <v>35</v>
      </c>
      <c r="D913" s="1">
        <v>31922.25</v>
      </c>
      <c r="E913" s="16" t="s">
        <v>741</v>
      </c>
      <c r="F913" s="16" t="s">
        <v>186</v>
      </c>
      <c r="G913" s="16" t="s">
        <v>1876</v>
      </c>
      <c r="H913">
        <v>269723.6972</v>
      </c>
      <c r="I913">
        <v>48044.533600000002</v>
      </c>
      <c r="J913" s="16" t="s">
        <v>2018</v>
      </c>
      <c r="K913" s="16" t="s">
        <v>6131</v>
      </c>
      <c r="L913">
        <v>1512273612</v>
      </c>
      <c r="M913">
        <v>0</v>
      </c>
      <c r="N913" s="16" t="s">
        <v>6189</v>
      </c>
      <c r="O913" s="16" t="s">
        <v>6194</v>
      </c>
      <c r="P913" s="1">
        <v>44481</v>
      </c>
      <c r="Q913">
        <v>221679.1636</v>
      </c>
      <c r="R913">
        <v>221679.1636</v>
      </c>
      <c r="S913" s="16" t="s">
        <v>6226</v>
      </c>
      <c r="T913" s="16" t="s">
        <v>6237</v>
      </c>
      <c r="U913">
        <v>2021</v>
      </c>
    </row>
    <row r="914" spans="1:21" x14ac:dyDescent="0.35">
      <c r="A914" s="16" t="s">
        <v>2019</v>
      </c>
      <c r="B914">
        <v>33263608</v>
      </c>
      <c r="C914">
        <v>32</v>
      </c>
      <c r="D914" s="1">
        <v>33018</v>
      </c>
      <c r="E914" s="16" t="s">
        <v>741</v>
      </c>
      <c r="F914" s="16" t="s">
        <v>144</v>
      </c>
      <c r="G914" s="16" t="s">
        <v>1876</v>
      </c>
      <c r="H914">
        <v>235700.9215</v>
      </c>
      <c r="I914">
        <v>102929.9437</v>
      </c>
      <c r="J914" s="16" t="s">
        <v>2020</v>
      </c>
      <c r="K914" s="16" t="s">
        <v>6133</v>
      </c>
      <c r="L914">
        <v>2247360128</v>
      </c>
      <c r="M914">
        <v>0</v>
      </c>
      <c r="N914" s="16" t="s">
        <v>6189</v>
      </c>
      <c r="O914" s="16" t="s">
        <v>6194</v>
      </c>
      <c r="P914" s="1">
        <v>44261</v>
      </c>
      <c r="Q914">
        <v>132770.97779999999</v>
      </c>
      <c r="R914">
        <v>132770.97779999999</v>
      </c>
      <c r="S914" s="16" t="s">
        <v>6219</v>
      </c>
      <c r="T914" s="16" t="s">
        <v>6237</v>
      </c>
      <c r="U914">
        <v>2021</v>
      </c>
    </row>
    <row r="915" spans="1:21" x14ac:dyDescent="0.35">
      <c r="A915" s="16" t="s">
        <v>2021</v>
      </c>
      <c r="B915">
        <v>413036041</v>
      </c>
      <c r="C915">
        <v>44</v>
      </c>
      <c r="D915" s="1">
        <v>28635</v>
      </c>
      <c r="E915" s="16" t="s">
        <v>741</v>
      </c>
      <c r="F915" s="16" t="s">
        <v>1432</v>
      </c>
      <c r="G915" s="16" t="s">
        <v>1876</v>
      </c>
      <c r="H915">
        <v>713832.78269999998</v>
      </c>
      <c r="I915">
        <v>132798.6213</v>
      </c>
      <c r="J915" s="16" t="s">
        <v>2022</v>
      </c>
      <c r="K915" s="16" t="s">
        <v>6127</v>
      </c>
      <c r="L915">
        <v>4280208032</v>
      </c>
      <c r="M915">
        <v>0</v>
      </c>
      <c r="N915" s="16" t="s">
        <v>6187</v>
      </c>
      <c r="O915" s="16" t="s">
        <v>6188</v>
      </c>
      <c r="P915" s="1">
        <v>44285</v>
      </c>
      <c r="Q915">
        <v>581034.16139999998</v>
      </c>
      <c r="R915">
        <v>581034.16139999998</v>
      </c>
      <c r="S915" s="16" t="s">
        <v>6219</v>
      </c>
      <c r="T915" s="16" t="s">
        <v>6238</v>
      </c>
      <c r="U915">
        <v>2021</v>
      </c>
    </row>
    <row r="916" spans="1:21" x14ac:dyDescent="0.35">
      <c r="A916" s="16" t="s">
        <v>2023</v>
      </c>
      <c r="B916">
        <v>722856850</v>
      </c>
      <c r="C916">
        <v>62</v>
      </c>
      <c r="D916" s="1">
        <v>22060.5</v>
      </c>
      <c r="E916" s="16" t="s">
        <v>741</v>
      </c>
      <c r="F916" s="16" t="s">
        <v>205</v>
      </c>
      <c r="G916" s="16" t="s">
        <v>1876</v>
      </c>
      <c r="H916">
        <v>537536.43610000005</v>
      </c>
      <c r="I916">
        <v>321145.24400000001</v>
      </c>
      <c r="J916" s="16" t="s">
        <v>2024</v>
      </c>
      <c r="K916" s="16" t="s">
        <v>6131</v>
      </c>
      <c r="L916">
        <v>48889536</v>
      </c>
      <c r="M916">
        <v>0</v>
      </c>
      <c r="N916" s="16" t="s">
        <v>6195</v>
      </c>
      <c r="O916" s="16" t="s">
        <v>6190</v>
      </c>
      <c r="P916" s="1">
        <v>44236</v>
      </c>
      <c r="Q916">
        <v>216391.19210000004</v>
      </c>
      <c r="R916">
        <v>216391.19210000004</v>
      </c>
      <c r="S916" s="16" t="s">
        <v>6218</v>
      </c>
      <c r="T916" s="16" t="s">
        <v>6240</v>
      </c>
      <c r="U916">
        <v>2021</v>
      </c>
    </row>
    <row r="917" spans="1:21" x14ac:dyDescent="0.35">
      <c r="A917" s="16" t="s">
        <v>2025</v>
      </c>
      <c r="B917">
        <v>785675966</v>
      </c>
      <c r="C917">
        <v>78</v>
      </c>
      <c r="D917" s="1">
        <v>16216.5</v>
      </c>
      <c r="E917" s="16" t="s">
        <v>741</v>
      </c>
      <c r="F917" s="16" t="s">
        <v>60</v>
      </c>
      <c r="G917" s="16" t="s">
        <v>1876</v>
      </c>
      <c r="H917">
        <v>919850.40040000004</v>
      </c>
      <c r="I917">
        <v>195279.71609999999</v>
      </c>
      <c r="J917" s="16" t="s">
        <v>2026</v>
      </c>
      <c r="K917" s="16" t="s">
        <v>6135</v>
      </c>
      <c r="L917">
        <v>851945875</v>
      </c>
      <c r="M917">
        <v>0</v>
      </c>
      <c r="N917" s="16" t="s">
        <v>6198</v>
      </c>
      <c r="O917" s="16" t="s">
        <v>6201</v>
      </c>
      <c r="P917" s="1">
        <v>44611</v>
      </c>
      <c r="Q917">
        <v>724570.68430000008</v>
      </c>
      <c r="R917">
        <v>724570.68430000008</v>
      </c>
      <c r="S917" s="16" t="s">
        <v>6218</v>
      </c>
      <c r="T917" s="16" t="s">
        <v>6241</v>
      </c>
      <c r="U917">
        <v>2022</v>
      </c>
    </row>
    <row r="918" spans="1:21" x14ac:dyDescent="0.35">
      <c r="A918" s="16" t="s">
        <v>2027</v>
      </c>
      <c r="B918">
        <v>978531360</v>
      </c>
      <c r="C918">
        <v>67</v>
      </c>
      <c r="D918" s="1">
        <v>20234.25</v>
      </c>
      <c r="E918" s="16" t="s">
        <v>741</v>
      </c>
      <c r="F918" s="16" t="s">
        <v>1104</v>
      </c>
      <c r="G918" s="16" t="s">
        <v>1876</v>
      </c>
      <c r="H918">
        <v>351614.29359999998</v>
      </c>
      <c r="I918">
        <v>134676.4515</v>
      </c>
      <c r="J918" s="16" t="s">
        <v>2028</v>
      </c>
      <c r="K918" s="16" t="s">
        <v>6127</v>
      </c>
      <c r="L918">
        <v>956821294</v>
      </c>
      <c r="M918">
        <v>0</v>
      </c>
      <c r="N918" s="16" t="s">
        <v>6187</v>
      </c>
      <c r="O918" s="16" t="s">
        <v>6188</v>
      </c>
      <c r="P918" s="1">
        <v>44661</v>
      </c>
      <c r="Q918">
        <v>216937.84209999998</v>
      </c>
      <c r="R918">
        <v>216937.84209999998</v>
      </c>
      <c r="S918" s="16" t="s">
        <v>6220</v>
      </c>
      <c r="T918" s="16" t="s">
        <v>6240</v>
      </c>
      <c r="U918">
        <v>2022</v>
      </c>
    </row>
    <row r="919" spans="1:21" x14ac:dyDescent="0.35">
      <c r="A919" s="16" t="s">
        <v>2029</v>
      </c>
      <c r="B919">
        <v>275081482</v>
      </c>
      <c r="C919">
        <v>31</v>
      </c>
      <c r="D919" s="1">
        <v>33383.25</v>
      </c>
      <c r="E919" s="16" t="s">
        <v>741</v>
      </c>
      <c r="F919" s="16" t="s">
        <v>612</v>
      </c>
      <c r="G919" s="16" t="s">
        <v>1876</v>
      </c>
      <c r="H919">
        <v>882077.91059999994</v>
      </c>
      <c r="I919">
        <v>367252.43800000002</v>
      </c>
      <c r="J919" s="16" t="s">
        <v>2030</v>
      </c>
      <c r="K919" s="16" t="s">
        <v>6127</v>
      </c>
      <c r="L919">
        <v>978506763</v>
      </c>
      <c r="M919">
        <v>0</v>
      </c>
      <c r="N919" s="16" t="s">
        <v>6187</v>
      </c>
      <c r="O919" s="16" t="s">
        <v>6188</v>
      </c>
      <c r="P919" s="1">
        <v>44379</v>
      </c>
      <c r="Q919">
        <v>514825.47259999992</v>
      </c>
      <c r="R919">
        <v>514825.47259999992</v>
      </c>
      <c r="S919" s="16" t="s">
        <v>6223</v>
      </c>
      <c r="T919" s="16" t="s">
        <v>6237</v>
      </c>
      <c r="U919">
        <v>2021</v>
      </c>
    </row>
    <row r="920" spans="1:21" x14ac:dyDescent="0.35">
      <c r="A920" s="16" t="s">
        <v>2031</v>
      </c>
      <c r="B920">
        <v>679264656</v>
      </c>
      <c r="C920">
        <v>76</v>
      </c>
      <c r="D920" s="1">
        <v>16947</v>
      </c>
      <c r="E920" s="16" t="s">
        <v>741</v>
      </c>
      <c r="F920" s="16" t="s">
        <v>112</v>
      </c>
      <c r="G920" s="16" t="s">
        <v>1876</v>
      </c>
      <c r="H920">
        <v>1065754.4324</v>
      </c>
      <c r="I920">
        <v>280356.10720000003</v>
      </c>
      <c r="J920" s="16" t="s">
        <v>2032</v>
      </c>
      <c r="K920" s="16" t="s">
        <v>6131</v>
      </c>
      <c r="L920">
        <v>1647935576</v>
      </c>
      <c r="M920">
        <v>19256600128</v>
      </c>
      <c r="N920" s="16" t="s">
        <v>6192</v>
      </c>
      <c r="O920" s="16" t="s">
        <v>6193</v>
      </c>
      <c r="P920" s="1">
        <v>44509</v>
      </c>
      <c r="Q920">
        <v>785398.32520000008</v>
      </c>
      <c r="R920">
        <v>801106.29170400009</v>
      </c>
      <c r="S920" s="16" t="s">
        <v>6227</v>
      </c>
      <c r="T920" s="16" t="s">
        <v>6241</v>
      </c>
      <c r="U920">
        <v>2021</v>
      </c>
    </row>
    <row r="921" spans="1:21" x14ac:dyDescent="0.35">
      <c r="A921" s="16" t="s">
        <v>2033</v>
      </c>
      <c r="B921">
        <v>898592859</v>
      </c>
      <c r="C921">
        <v>56</v>
      </c>
      <c r="D921" s="1">
        <v>24252</v>
      </c>
      <c r="E921" s="16" t="s">
        <v>741</v>
      </c>
      <c r="F921" s="16" t="s">
        <v>393</v>
      </c>
      <c r="G921" s="16" t="s">
        <v>1876</v>
      </c>
      <c r="H921">
        <v>152556.65960000001</v>
      </c>
      <c r="I921">
        <v>108042.2322</v>
      </c>
      <c r="J921" s="16" t="s">
        <v>2034</v>
      </c>
      <c r="K921" s="16" t="s">
        <v>6135</v>
      </c>
      <c r="L921">
        <v>123401696</v>
      </c>
      <c r="M921">
        <v>0</v>
      </c>
      <c r="N921" s="16" t="s">
        <v>6198</v>
      </c>
      <c r="O921" s="16" t="s">
        <v>6201</v>
      </c>
      <c r="P921" s="1">
        <v>44357</v>
      </c>
      <c r="Q921">
        <v>44514.427400000015</v>
      </c>
      <c r="R921">
        <v>44514.427400000015</v>
      </c>
      <c r="S921" s="16" t="s">
        <v>6222</v>
      </c>
      <c r="T921" s="16" t="s">
        <v>6239</v>
      </c>
      <c r="U921">
        <v>2021</v>
      </c>
    </row>
    <row r="922" spans="1:21" x14ac:dyDescent="0.35">
      <c r="A922" s="16" t="s">
        <v>2035</v>
      </c>
      <c r="B922">
        <v>682477275</v>
      </c>
      <c r="C922">
        <v>76</v>
      </c>
      <c r="D922" s="1">
        <v>16947</v>
      </c>
      <c r="E922" s="16" t="s">
        <v>741</v>
      </c>
      <c r="F922" s="16" t="s">
        <v>373</v>
      </c>
      <c r="G922" s="16" t="s">
        <v>1876</v>
      </c>
      <c r="H922">
        <v>990980.39890000003</v>
      </c>
      <c r="I922">
        <v>333090.7586</v>
      </c>
      <c r="J922" s="16" t="s">
        <v>2036</v>
      </c>
      <c r="K922" s="16" t="s">
        <v>6131</v>
      </c>
      <c r="L922">
        <v>903985332</v>
      </c>
      <c r="M922">
        <v>72179822</v>
      </c>
      <c r="N922" s="16" t="s">
        <v>6192</v>
      </c>
      <c r="O922" s="16" t="s">
        <v>6188</v>
      </c>
      <c r="P922" s="1">
        <v>44410</v>
      </c>
      <c r="Q922">
        <v>657889.64030000009</v>
      </c>
      <c r="R922">
        <v>671047.43310600007</v>
      </c>
      <c r="S922" s="16" t="s">
        <v>6224</v>
      </c>
      <c r="T922" s="16" t="s">
        <v>6241</v>
      </c>
      <c r="U922">
        <v>2021</v>
      </c>
    </row>
    <row r="923" spans="1:21" x14ac:dyDescent="0.35">
      <c r="A923" s="16" t="s">
        <v>2037</v>
      </c>
      <c r="B923">
        <v>62664000</v>
      </c>
      <c r="C923">
        <v>40</v>
      </c>
      <c r="D923" s="1">
        <v>30096</v>
      </c>
      <c r="E923" s="16" t="s">
        <v>741</v>
      </c>
      <c r="F923" s="16" t="s">
        <v>240</v>
      </c>
      <c r="G923" s="16" t="s">
        <v>1876</v>
      </c>
      <c r="H923">
        <v>679198.45990000002</v>
      </c>
      <c r="I923">
        <v>233046.96090000001</v>
      </c>
      <c r="J923" s="16" t="s">
        <v>167</v>
      </c>
      <c r="K923" s="16" t="s">
        <v>6131</v>
      </c>
      <c r="L923">
        <v>218440625</v>
      </c>
      <c r="M923">
        <v>0</v>
      </c>
      <c r="N923" s="16" t="s">
        <v>6196</v>
      </c>
      <c r="O923" s="16" t="s">
        <v>6199</v>
      </c>
      <c r="P923" s="1">
        <v>44593</v>
      </c>
      <c r="Q923">
        <v>446151.49900000001</v>
      </c>
      <c r="R923">
        <v>446151.49900000001</v>
      </c>
      <c r="S923" s="16" t="s">
        <v>6218</v>
      </c>
      <c r="T923" s="16" t="s">
        <v>6238</v>
      </c>
      <c r="U923">
        <v>2022</v>
      </c>
    </row>
    <row r="924" spans="1:21" x14ac:dyDescent="0.35">
      <c r="A924" s="16" t="s">
        <v>2038</v>
      </c>
      <c r="B924">
        <v>237951204</v>
      </c>
      <c r="C924">
        <v>51</v>
      </c>
      <c r="D924" s="1">
        <v>26078.25</v>
      </c>
      <c r="E924" s="16" t="s">
        <v>741</v>
      </c>
      <c r="F924" s="16" t="s">
        <v>66</v>
      </c>
      <c r="G924" s="16" t="s">
        <v>1876</v>
      </c>
      <c r="H924">
        <v>878001.60580000002</v>
      </c>
      <c r="I924">
        <v>278378.15620000003</v>
      </c>
      <c r="J924" s="16" t="s">
        <v>2039</v>
      </c>
      <c r="K924" s="16" t="s">
        <v>6135</v>
      </c>
      <c r="L924">
        <v>4333654875</v>
      </c>
      <c r="M924">
        <v>0</v>
      </c>
      <c r="N924" s="16" t="s">
        <v>6189</v>
      </c>
      <c r="O924" s="16" t="s">
        <v>6190</v>
      </c>
      <c r="P924" s="1">
        <v>44342</v>
      </c>
      <c r="Q924">
        <v>599623.44959999993</v>
      </c>
      <c r="R924">
        <v>599623.44959999993</v>
      </c>
      <c r="S924" s="16" t="s">
        <v>6221</v>
      </c>
      <c r="T924" s="16" t="s">
        <v>6239</v>
      </c>
      <c r="U924">
        <v>2021</v>
      </c>
    </row>
    <row r="925" spans="1:21" x14ac:dyDescent="0.35">
      <c r="A925" s="16" t="s">
        <v>2040</v>
      </c>
      <c r="B925">
        <v>960613747</v>
      </c>
      <c r="C925">
        <v>43</v>
      </c>
      <c r="D925" s="1">
        <v>29000.25</v>
      </c>
      <c r="E925" s="16" t="s">
        <v>741</v>
      </c>
      <c r="F925" s="16" t="s">
        <v>175</v>
      </c>
      <c r="G925" s="16" t="s">
        <v>1876</v>
      </c>
      <c r="H925">
        <v>687073.57490000001</v>
      </c>
      <c r="I925">
        <v>85884.196899999995</v>
      </c>
      <c r="J925" s="16" t="s">
        <v>2041</v>
      </c>
      <c r="K925" s="16" t="s">
        <v>6133</v>
      </c>
      <c r="L925">
        <v>745714452</v>
      </c>
      <c r="M925">
        <v>0</v>
      </c>
      <c r="N925" s="16" t="s">
        <v>6187</v>
      </c>
      <c r="O925" s="16" t="s">
        <v>6188</v>
      </c>
      <c r="P925" s="1">
        <v>44496</v>
      </c>
      <c r="Q925">
        <v>601189.37800000003</v>
      </c>
      <c r="R925">
        <v>601189.37800000003</v>
      </c>
      <c r="S925" s="16" t="s">
        <v>6226</v>
      </c>
      <c r="T925" s="16" t="s">
        <v>6238</v>
      </c>
      <c r="U925">
        <v>2021</v>
      </c>
    </row>
    <row r="926" spans="1:21" x14ac:dyDescent="0.35">
      <c r="A926" s="16" t="s">
        <v>2042</v>
      </c>
      <c r="B926">
        <v>680696507</v>
      </c>
      <c r="C926">
        <v>73</v>
      </c>
      <c r="D926" s="1">
        <v>18042.75</v>
      </c>
      <c r="E926" s="16" t="s">
        <v>741</v>
      </c>
      <c r="F926" s="16" t="s">
        <v>192</v>
      </c>
      <c r="G926" s="16" t="s">
        <v>1876</v>
      </c>
      <c r="H926">
        <v>437447.4841</v>
      </c>
      <c r="I926">
        <v>97829.164600000004</v>
      </c>
      <c r="J926" s="16" t="s">
        <v>2043</v>
      </c>
      <c r="K926" s="16" t="s">
        <v>6133</v>
      </c>
      <c r="L926">
        <v>3655960014</v>
      </c>
      <c r="M926">
        <v>0</v>
      </c>
      <c r="N926" s="16" t="s">
        <v>6189</v>
      </c>
      <c r="O926" s="16" t="s">
        <v>6190</v>
      </c>
      <c r="P926" s="1">
        <v>44541</v>
      </c>
      <c r="Q926">
        <v>339618.31949999998</v>
      </c>
      <c r="R926">
        <v>339618.31949999998</v>
      </c>
      <c r="S926" s="16" t="s">
        <v>6228</v>
      </c>
      <c r="T926" s="16" t="s">
        <v>6241</v>
      </c>
      <c r="U926">
        <v>2021</v>
      </c>
    </row>
    <row r="927" spans="1:21" x14ac:dyDescent="0.35">
      <c r="A927" s="16" t="s">
        <v>2044</v>
      </c>
      <c r="B927">
        <v>318998783</v>
      </c>
      <c r="C927">
        <v>53</v>
      </c>
      <c r="D927" s="1">
        <v>25347.75</v>
      </c>
      <c r="E927" s="16" t="s">
        <v>741</v>
      </c>
      <c r="F927" s="16" t="s">
        <v>1762</v>
      </c>
      <c r="G927" s="16" t="s">
        <v>1876</v>
      </c>
      <c r="H927">
        <v>288823.42119999998</v>
      </c>
      <c r="I927">
        <v>78559.970600000001</v>
      </c>
      <c r="J927" s="16" t="s">
        <v>2045</v>
      </c>
      <c r="K927" s="16" t="s">
        <v>6135</v>
      </c>
      <c r="L927">
        <v>3800183499</v>
      </c>
      <c r="M927">
        <v>0</v>
      </c>
      <c r="N927" s="16" t="s">
        <v>6195</v>
      </c>
      <c r="O927" s="16" t="s">
        <v>6190</v>
      </c>
      <c r="P927" s="1">
        <v>44381</v>
      </c>
      <c r="Q927">
        <v>210263.45059999998</v>
      </c>
      <c r="R927">
        <v>210263.45059999998</v>
      </c>
      <c r="S927" s="16" t="s">
        <v>6223</v>
      </c>
      <c r="T927" s="16" t="s">
        <v>6239</v>
      </c>
      <c r="U927">
        <v>2021</v>
      </c>
    </row>
    <row r="928" spans="1:21" x14ac:dyDescent="0.35">
      <c r="A928" s="16" t="s">
        <v>2046</v>
      </c>
      <c r="B928">
        <v>409970645</v>
      </c>
      <c r="C928">
        <v>39</v>
      </c>
      <c r="D928" s="1">
        <v>30461.25</v>
      </c>
      <c r="E928" s="16" t="s">
        <v>741</v>
      </c>
      <c r="F928" s="16" t="s">
        <v>63</v>
      </c>
      <c r="G928" s="16" t="s">
        <v>1876</v>
      </c>
      <c r="H928">
        <v>980086.5673</v>
      </c>
      <c r="I928">
        <v>443739.19380000001</v>
      </c>
      <c r="J928" s="16" t="s">
        <v>2047</v>
      </c>
      <c r="K928" s="16" t="s">
        <v>6135</v>
      </c>
      <c r="L928">
        <v>103516876</v>
      </c>
      <c r="M928">
        <v>0</v>
      </c>
      <c r="N928" s="16" t="s">
        <v>6196</v>
      </c>
      <c r="O928" s="16" t="s">
        <v>6188</v>
      </c>
      <c r="P928" s="1">
        <v>44286</v>
      </c>
      <c r="Q928">
        <v>536347.37349999999</v>
      </c>
      <c r="R928">
        <v>536347.37349999999</v>
      </c>
      <c r="S928" s="16" t="s">
        <v>6219</v>
      </c>
      <c r="T928" s="16" t="s">
        <v>6237</v>
      </c>
      <c r="U928">
        <v>2021</v>
      </c>
    </row>
    <row r="929" spans="1:21" x14ac:dyDescent="0.35">
      <c r="A929" s="16" t="s">
        <v>2048</v>
      </c>
      <c r="B929">
        <v>693108756</v>
      </c>
      <c r="C929">
        <v>41</v>
      </c>
      <c r="D929" s="1">
        <v>29730.75</v>
      </c>
      <c r="E929" s="16" t="s">
        <v>741</v>
      </c>
      <c r="F929" s="16" t="s">
        <v>84</v>
      </c>
      <c r="G929" s="16" t="s">
        <v>1876</v>
      </c>
      <c r="H929">
        <v>38406.799299999999</v>
      </c>
      <c r="I929">
        <v>25028.430899999999</v>
      </c>
      <c r="J929" s="16" t="s">
        <v>2049</v>
      </c>
      <c r="K929" s="16" t="s">
        <v>6135</v>
      </c>
      <c r="L929">
        <v>12535308</v>
      </c>
      <c r="M929">
        <v>0</v>
      </c>
      <c r="N929" s="16" t="s">
        <v>6198</v>
      </c>
      <c r="O929" s="16" t="s">
        <v>6191</v>
      </c>
      <c r="P929" s="1">
        <v>44569</v>
      </c>
      <c r="Q929">
        <v>13378.368399999999</v>
      </c>
      <c r="R929">
        <v>13378.368399999999</v>
      </c>
      <c r="S929" s="16" t="s">
        <v>6217</v>
      </c>
      <c r="T929" s="16" t="s">
        <v>6238</v>
      </c>
      <c r="U929">
        <v>2022</v>
      </c>
    </row>
    <row r="930" spans="1:21" x14ac:dyDescent="0.35">
      <c r="A930" s="16" t="s">
        <v>2050</v>
      </c>
      <c r="B930">
        <v>399577975</v>
      </c>
      <c r="C930">
        <v>59</v>
      </c>
      <c r="D930" s="1">
        <v>23156.25</v>
      </c>
      <c r="E930" s="16" t="s">
        <v>741</v>
      </c>
      <c r="F930" s="16" t="s">
        <v>398</v>
      </c>
      <c r="G930" s="16" t="s">
        <v>1876</v>
      </c>
      <c r="H930">
        <v>137449.45079999999</v>
      </c>
      <c r="I930">
        <v>52943.492200000001</v>
      </c>
      <c r="J930" s="16" t="s">
        <v>2051</v>
      </c>
      <c r="K930" s="16" t="s">
        <v>6135</v>
      </c>
      <c r="L930">
        <v>860073984</v>
      </c>
      <c r="M930">
        <v>0</v>
      </c>
      <c r="N930" s="16" t="s">
        <v>6198</v>
      </c>
      <c r="O930" s="16" t="s">
        <v>6191</v>
      </c>
      <c r="P930" s="1">
        <v>44610</v>
      </c>
      <c r="Q930">
        <v>84505.958599999984</v>
      </c>
      <c r="R930">
        <v>84505.958599999984</v>
      </c>
      <c r="S930" s="16" t="s">
        <v>6218</v>
      </c>
      <c r="T930" s="16" t="s">
        <v>6239</v>
      </c>
      <c r="U930">
        <v>2022</v>
      </c>
    </row>
    <row r="931" spans="1:21" x14ac:dyDescent="0.35">
      <c r="A931" s="16" t="s">
        <v>2052</v>
      </c>
      <c r="B931">
        <v>86319276</v>
      </c>
      <c r="C931">
        <v>69</v>
      </c>
      <c r="D931" s="1">
        <v>19503.75</v>
      </c>
      <c r="E931" s="16" t="s">
        <v>741</v>
      </c>
      <c r="F931" s="16" t="s">
        <v>202</v>
      </c>
      <c r="G931" s="16" t="s">
        <v>1876</v>
      </c>
      <c r="H931">
        <v>191149.272</v>
      </c>
      <c r="I931">
        <v>173076.97719999999</v>
      </c>
      <c r="J931" s="16" t="s">
        <v>2053</v>
      </c>
      <c r="K931" s="16" t="s">
        <v>6135</v>
      </c>
      <c r="L931">
        <v>1523638842</v>
      </c>
      <c r="M931">
        <v>0</v>
      </c>
      <c r="N931" s="16" t="s">
        <v>6196</v>
      </c>
      <c r="O931" s="16" t="s">
        <v>6188</v>
      </c>
      <c r="P931" s="1">
        <v>44415</v>
      </c>
      <c r="Q931">
        <v>18072.294800000003</v>
      </c>
      <c r="R931">
        <v>18072.294800000003</v>
      </c>
      <c r="S931" s="16" t="s">
        <v>6224</v>
      </c>
      <c r="T931" s="16" t="s">
        <v>6240</v>
      </c>
      <c r="U931">
        <v>2021</v>
      </c>
    </row>
    <row r="932" spans="1:21" x14ac:dyDescent="0.35">
      <c r="A932" s="16" t="s">
        <v>2054</v>
      </c>
      <c r="B932">
        <v>60755955</v>
      </c>
      <c r="C932">
        <v>25</v>
      </c>
      <c r="D932" s="1">
        <v>35574.75</v>
      </c>
      <c r="E932" s="16" t="s">
        <v>741</v>
      </c>
      <c r="F932" s="16" t="s">
        <v>220</v>
      </c>
      <c r="G932" s="16" t="s">
        <v>1876</v>
      </c>
      <c r="H932">
        <v>1029868.1335999999</v>
      </c>
      <c r="I932">
        <v>349792.53580000001</v>
      </c>
      <c r="J932" s="16" t="s">
        <v>2055</v>
      </c>
      <c r="K932" s="16" t="s">
        <v>6135</v>
      </c>
      <c r="L932">
        <v>313666932</v>
      </c>
      <c r="M932">
        <v>0</v>
      </c>
      <c r="N932" s="16" t="s">
        <v>6195</v>
      </c>
      <c r="O932" s="16" t="s">
        <v>6190</v>
      </c>
      <c r="P932" s="1">
        <v>44405</v>
      </c>
      <c r="Q932">
        <v>680075.59779999987</v>
      </c>
      <c r="R932">
        <v>680075.59779999987</v>
      </c>
      <c r="S932" s="16" t="s">
        <v>6223</v>
      </c>
      <c r="T932" s="16" t="s">
        <v>6236</v>
      </c>
      <c r="U932">
        <v>2021</v>
      </c>
    </row>
    <row r="933" spans="1:21" x14ac:dyDescent="0.35">
      <c r="A933" s="16" t="s">
        <v>2056</v>
      </c>
      <c r="B933">
        <v>949400175</v>
      </c>
      <c r="C933">
        <v>39</v>
      </c>
      <c r="D933" s="1">
        <v>30461.25</v>
      </c>
      <c r="E933" s="16" t="s">
        <v>741</v>
      </c>
      <c r="F933" s="16" t="s">
        <v>101</v>
      </c>
      <c r="G933" s="16" t="s">
        <v>1876</v>
      </c>
      <c r="H933">
        <v>200417.34169999999</v>
      </c>
      <c r="I933">
        <v>103952.7311</v>
      </c>
      <c r="J933" s="16" t="s">
        <v>2057</v>
      </c>
      <c r="K933" s="16" t="s">
        <v>6131</v>
      </c>
      <c r="L933">
        <v>693426888</v>
      </c>
      <c r="M933">
        <v>0</v>
      </c>
      <c r="N933" s="16" t="s">
        <v>6198</v>
      </c>
      <c r="O933" s="16" t="s">
        <v>6191</v>
      </c>
      <c r="P933" s="1">
        <v>44593</v>
      </c>
      <c r="Q933">
        <v>96464.610599999985</v>
      </c>
      <c r="R933">
        <v>96464.610599999985</v>
      </c>
      <c r="S933" s="16" t="s">
        <v>6218</v>
      </c>
      <c r="T933" s="16" t="s">
        <v>6237</v>
      </c>
      <c r="U933">
        <v>2022</v>
      </c>
    </row>
    <row r="934" spans="1:21" x14ac:dyDescent="0.35">
      <c r="A934" s="16" t="s">
        <v>2058</v>
      </c>
      <c r="B934">
        <v>734355758</v>
      </c>
      <c r="C934">
        <v>23</v>
      </c>
      <c r="D934" s="1">
        <v>36305.25</v>
      </c>
      <c r="E934" s="16" t="s">
        <v>741</v>
      </c>
      <c r="F934" s="16" t="s">
        <v>776</v>
      </c>
      <c r="G934" s="16" t="s">
        <v>1876</v>
      </c>
      <c r="H934">
        <v>641482.78960000002</v>
      </c>
      <c r="I934">
        <v>344635.15740000003</v>
      </c>
      <c r="J934" s="16" t="s">
        <v>2059</v>
      </c>
      <c r="K934" s="16" t="s">
        <v>6127</v>
      </c>
      <c r="L934">
        <v>1991279056</v>
      </c>
      <c r="M934">
        <v>0</v>
      </c>
      <c r="N934" s="16" t="s">
        <v>6187</v>
      </c>
      <c r="O934" s="16" t="s">
        <v>6188</v>
      </c>
      <c r="P934" s="1">
        <v>44552</v>
      </c>
      <c r="Q934">
        <v>296847.63219999999</v>
      </c>
      <c r="R934">
        <v>296847.63219999999</v>
      </c>
      <c r="S934" s="16" t="s">
        <v>6228</v>
      </c>
      <c r="T934" s="16" t="s">
        <v>6236</v>
      </c>
      <c r="U934">
        <v>2021</v>
      </c>
    </row>
    <row r="935" spans="1:21" x14ac:dyDescent="0.35">
      <c r="A935" s="16" t="s">
        <v>2060</v>
      </c>
      <c r="B935">
        <v>298078818</v>
      </c>
      <c r="C935">
        <v>52</v>
      </c>
      <c r="D935" s="1">
        <v>25713</v>
      </c>
      <c r="E935" s="16" t="s">
        <v>741</v>
      </c>
      <c r="F935" s="16" t="s">
        <v>139</v>
      </c>
      <c r="G935" s="16" t="s">
        <v>1876</v>
      </c>
      <c r="H935">
        <v>173531.57070000001</v>
      </c>
      <c r="I935">
        <v>50588.475100000003</v>
      </c>
      <c r="J935" s="16" t="s">
        <v>2061</v>
      </c>
      <c r="K935" s="16" t="s">
        <v>6135</v>
      </c>
      <c r="L935">
        <v>116733045</v>
      </c>
      <c r="M935">
        <v>1369673318</v>
      </c>
      <c r="N935" s="16" t="s">
        <v>6192</v>
      </c>
      <c r="O935" s="16" t="s">
        <v>6193</v>
      </c>
      <c r="P935" s="1">
        <v>44636</v>
      </c>
      <c r="Q935">
        <v>122943.0956</v>
      </c>
      <c r="R935">
        <v>122943.0956</v>
      </c>
      <c r="S935" s="16" t="s">
        <v>6219</v>
      </c>
      <c r="T935" s="16" t="s">
        <v>6239</v>
      </c>
      <c r="U935">
        <v>2022</v>
      </c>
    </row>
    <row r="936" spans="1:21" x14ac:dyDescent="0.35">
      <c r="A936" s="16" t="s">
        <v>2062</v>
      </c>
      <c r="B936">
        <v>410815863</v>
      </c>
      <c r="C936">
        <v>39</v>
      </c>
      <c r="D936" s="1">
        <v>30461.25</v>
      </c>
      <c r="E936" s="16" t="s">
        <v>741</v>
      </c>
      <c r="F936" s="16" t="s">
        <v>243</v>
      </c>
      <c r="G936" s="16" t="s">
        <v>1876</v>
      </c>
      <c r="H936">
        <v>941649.19660000002</v>
      </c>
      <c r="I936">
        <v>362411.03950000001</v>
      </c>
      <c r="J936" s="16" t="s">
        <v>2063</v>
      </c>
      <c r="K936" s="16" t="s">
        <v>6133</v>
      </c>
      <c r="L936">
        <v>835364853</v>
      </c>
      <c r="M936">
        <v>0</v>
      </c>
      <c r="N936" s="16" t="s">
        <v>6195</v>
      </c>
      <c r="O936" s="16" t="s">
        <v>6190</v>
      </c>
      <c r="P936" s="1">
        <v>44434</v>
      </c>
      <c r="Q936">
        <v>579238.15709999995</v>
      </c>
      <c r="R936">
        <v>579238.15709999995</v>
      </c>
      <c r="S936" s="16" t="s">
        <v>6224</v>
      </c>
      <c r="T936" s="16" t="s">
        <v>6237</v>
      </c>
      <c r="U936">
        <v>2021</v>
      </c>
    </row>
    <row r="937" spans="1:21" x14ac:dyDescent="0.35">
      <c r="A937" s="16" t="s">
        <v>2064</v>
      </c>
      <c r="B937">
        <v>632127868</v>
      </c>
      <c r="C937">
        <v>37</v>
      </c>
      <c r="D937" s="1">
        <v>31191.75</v>
      </c>
      <c r="E937" s="16" t="s">
        <v>741</v>
      </c>
      <c r="F937" s="16" t="s">
        <v>290</v>
      </c>
      <c r="G937" s="16" t="s">
        <v>2065</v>
      </c>
      <c r="H937">
        <v>941401.34950000001</v>
      </c>
      <c r="I937">
        <v>365816.28529999999</v>
      </c>
      <c r="J937" s="16" t="s">
        <v>2066</v>
      </c>
      <c r="K937" s="16" t="s">
        <v>6129</v>
      </c>
      <c r="L937">
        <v>86385432</v>
      </c>
      <c r="M937">
        <v>0</v>
      </c>
      <c r="N937" s="16" t="s">
        <v>6196</v>
      </c>
      <c r="O937" s="16" t="s">
        <v>6199</v>
      </c>
      <c r="P937" s="1">
        <v>44279</v>
      </c>
      <c r="Q937">
        <v>575585.06420000002</v>
      </c>
      <c r="R937">
        <v>575585.06420000002</v>
      </c>
      <c r="S937" s="16" t="s">
        <v>6219</v>
      </c>
      <c r="T937" s="16" t="s">
        <v>6237</v>
      </c>
      <c r="U937">
        <v>2021</v>
      </c>
    </row>
    <row r="938" spans="1:21" x14ac:dyDescent="0.35">
      <c r="A938" s="16" t="s">
        <v>2067</v>
      </c>
      <c r="B938">
        <v>82561349</v>
      </c>
      <c r="C938">
        <v>40</v>
      </c>
      <c r="D938" s="1">
        <v>30096</v>
      </c>
      <c r="E938" s="16" t="s">
        <v>741</v>
      </c>
      <c r="F938" s="16" t="s">
        <v>547</v>
      </c>
      <c r="G938" s="16" t="s">
        <v>2065</v>
      </c>
      <c r="H938">
        <v>609698.13119999995</v>
      </c>
      <c r="I938">
        <v>279851.44219999999</v>
      </c>
      <c r="J938" s="16" t="s">
        <v>2068</v>
      </c>
      <c r="K938" s="16" t="s">
        <v>6131</v>
      </c>
      <c r="L938">
        <v>572042925</v>
      </c>
      <c r="M938">
        <v>0</v>
      </c>
      <c r="N938" s="16" t="s">
        <v>6198</v>
      </c>
      <c r="O938" s="16" t="s">
        <v>6190</v>
      </c>
      <c r="P938" s="1">
        <v>44558</v>
      </c>
      <c r="Q938">
        <v>329846.68899999995</v>
      </c>
      <c r="R938">
        <v>329846.68899999995</v>
      </c>
      <c r="S938" s="16" t="s">
        <v>6228</v>
      </c>
      <c r="T938" s="16" t="s">
        <v>6238</v>
      </c>
      <c r="U938">
        <v>2021</v>
      </c>
    </row>
    <row r="939" spans="1:21" x14ac:dyDescent="0.35">
      <c r="A939" s="16" t="s">
        <v>2069</v>
      </c>
      <c r="B939">
        <v>236168567</v>
      </c>
      <c r="C939">
        <v>60</v>
      </c>
      <c r="D939" s="1">
        <v>22791</v>
      </c>
      <c r="E939" s="16" t="s">
        <v>741</v>
      </c>
      <c r="F939" s="16" t="s">
        <v>612</v>
      </c>
      <c r="G939" s="16" t="s">
        <v>2065</v>
      </c>
      <c r="H939">
        <v>623735.05920000002</v>
      </c>
      <c r="I939">
        <v>269907.17109999998</v>
      </c>
      <c r="J939" s="16" t="s">
        <v>2070</v>
      </c>
      <c r="K939" s="16" t="s">
        <v>6127</v>
      </c>
      <c r="L939">
        <v>1227239013</v>
      </c>
      <c r="M939">
        <v>0</v>
      </c>
      <c r="N939" s="16" t="s">
        <v>6195</v>
      </c>
      <c r="O939" s="16" t="s">
        <v>6190</v>
      </c>
      <c r="P939" s="1">
        <v>44337</v>
      </c>
      <c r="Q939">
        <v>353827.88810000004</v>
      </c>
      <c r="R939">
        <v>353827.88810000004</v>
      </c>
      <c r="S939" s="16" t="s">
        <v>6221</v>
      </c>
      <c r="T939" s="16" t="s">
        <v>6240</v>
      </c>
      <c r="U939">
        <v>2021</v>
      </c>
    </row>
    <row r="940" spans="1:21" x14ac:dyDescent="0.35">
      <c r="A940" s="16" t="s">
        <v>2071</v>
      </c>
      <c r="B940">
        <v>458976633</v>
      </c>
      <c r="C940">
        <v>44</v>
      </c>
      <c r="D940" s="1">
        <v>28635</v>
      </c>
      <c r="E940" s="16" t="s">
        <v>741</v>
      </c>
      <c r="F940" s="16" t="s">
        <v>588</v>
      </c>
      <c r="G940" s="16" t="s">
        <v>2065</v>
      </c>
      <c r="H940">
        <v>202809.74400000001</v>
      </c>
      <c r="I940">
        <v>101709.0866</v>
      </c>
      <c r="J940" s="16" t="s">
        <v>2072</v>
      </c>
      <c r="K940" s="16" t="s">
        <v>6140</v>
      </c>
      <c r="L940">
        <v>803675453</v>
      </c>
      <c r="M940">
        <v>0</v>
      </c>
      <c r="N940" s="16" t="s">
        <v>6187</v>
      </c>
      <c r="O940" s="16" t="s">
        <v>6191</v>
      </c>
      <c r="P940" s="1">
        <v>44232</v>
      </c>
      <c r="Q940">
        <v>101100.65740000001</v>
      </c>
      <c r="R940">
        <v>101100.65740000001</v>
      </c>
      <c r="S940" s="16" t="s">
        <v>6218</v>
      </c>
      <c r="T940" s="16" t="s">
        <v>6238</v>
      </c>
      <c r="U940">
        <v>2021</v>
      </c>
    </row>
    <row r="941" spans="1:21" x14ac:dyDescent="0.35">
      <c r="A941" s="16" t="s">
        <v>2073</v>
      </c>
      <c r="B941">
        <v>266596220</v>
      </c>
      <c r="C941">
        <v>28</v>
      </c>
      <c r="D941" s="1">
        <v>34479</v>
      </c>
      <c r="E941" s="16" t="s">
        <v>741</v>
      </c>
      <c r="F941" s="16" t="s">
        <v>95</v>
      </c>
      <c r="G941" s="16" t="s">
        <v>2065</v>
      </c>
      <c r="H941">
        <v>153872.47169999999</v>
      </c>
      <c r="I941">
        <v>151325.617</v>
      </c>
      <c r="J941" s="16" t="s">
        <v>2074</v>
      </c>
      <c r="K941" s="16" t="s">
        <v>6135</v>
      </c>
      <c r="L941">
        <v>850646811</v>
      </c>
      <c r="M941">
        <v>794809057</v>
      </c>
      <c r="N941" s="16" t="s">
        <v>6192</v>
      </c>
      <c r="O941" s="16" t="s">
        <v>6193</v>
      </c>
      <c r="P941" s="1">
        <v>44617</v>
      </c>
      <c r="Q941">
        <v>2546.8546999999962</v>
      </c>
      <c r="R941">
        <v>2546.8546999999962</v>
      </c>
      <c r="S941" s="16" t="s">
        <v>6218</v>
      </c>
      <c r="T941" s="16" t="s">
        <v>6236</v>
      </c>
      <c r="U941">
        <v>2022</v>
      </c>
    </row>
    <row r="942" spans="1:21" x14ac:dyDescent="0.35">
      <c r="A942" s="16" t="s">
        <v>2075</v>
      </c>
      <c r="B942">
        <v>364056266</v>
      </c>
      <c r="C942">
        <v>41</v>
      </c>
      <c r="D942" s="1">
        <v>29730.75</v>
      </c>
      <c r="E942" s="16" t="s">
        <v>741</v>
      </c>
      <c r="F942" s="16" t="s">
        <v>953</v>
      </c>
      <c r="G942" s="16" t="s">
        <v>2065</v>
      </c>
      <c r="H942">
        <v>508649.83020000003</v>
      </c>
      <c r="I942">
        <v>354622.06469999999</v>
      </c>
      <c r="J942" s="16" t="s">
        <v>2076</v>
      </c>
      <c r="K942" s="16" t="s">
        <v>6131</v>
      </c>
      <c r="L942">
        <v>1023219657</v>
      </c>
      <c r="M942">
        <v>3496661548</v>
      </c>
      <c r="N942" s="16" t="s">
        <v>6192</v>
      </c>
      <c r="O942" s="16" t="s">
        <v>6193</v>
      </c>
      <c r="P942" s="1">
        <v>44592</v>
      </c>
      <c r="Q942">
        <v>154027.76550000004</v>
      </c>
      <c r="R942">
        <v>154027.76550000004</v>
      </c>
      <c r="S942" s="16" t="s">
        <v>6217</v>
      </c>
      <c r="T942" s="16" t="s">
        <v>6238</v>
      </c>
      <c r="U942">
        <v>2022</v>
      </c>
    </row>
    <row r="943" spans="1:21" x14ac:dyDescent="0.35">
      <c r="A943" s="16" t="s">
        <v>2077</v>
      </c>
      <c r="B943">
        <v>680950958</v>
      </c>
      <c r="C943">
        <v>58</v>
      </c>
      <c r="D943" s="1">
        <v>23521.5</v>
      </c>
      <c r="E943" s="16" t="s">
        <v>741</v>
      </c>
      <c r="F943" s="16" t="s">
        <v>63</v>
      </c>
      <c r="G943" s="16" t="s">
        <v>2065</v>
      </c>
      <c r="H943">
        <v>213337.18</v>
      </c>
      <c r="I943">
        <v>60222.038200000003</v>
      </c>
      <c r="J943" s="16" t="s">
        <v>2078</v>
      </c>
      <c r="K943" s="16" t="s">
        <v>6127</v>
      </c>
      <c r="L943">
        <v>416971968</v>
      </c>
      <c r="M943">
        <v>0</v>
      </c>
      <c r="N943" s="16" t="s">
        <v>6187</v>
      </c>
      <c r="O943" s="16" t="s">
        <v>6200</v>
      </c>
      <c r="P943" s="1">
        <v>44304</v>
      </c>
      <c r="Q943">
        <v>153115.14179999998</v>
      </c>
      <c r="R943">
        <v>153115.14179999998</v>
      </c>
      <c r="S943" s="16" t="s">
        <v>6220</v>
      </c>
      <c r="T943" s="16" t="s">
        <v>6239</v>
      </c>
      <c r="U943">
        <v>2021</v>
      </c>
    </row>
    <row r="944" spans="1:21" x14ac:dyDescent="0.35">
      <c r="A944" s="16" t="s">
        <v>2079</v>
      </c>
      <c r="B944">
        <v>422083653</v>
      </c>
      <c r="C944">
        <v>21</v>
      </c>
      <c r="D944" s="1">
        <v>37035.75</v>
      </c>
      <c r="E944" s="16" t="s">
        <v>741</v>
      </c>
      <c r="F944" s="16" t="s">
        <v>444</v>
      </c>
      <c r="G944" s="16" t="s">
        <v>2065</v>
      </c>
      <c r="H944">
        <v>425498.087</v>
      </c>
      <c r="I944">
        <v>145323.962</v>
      </c>
      <c r="J944" s="16" t="s">
        <v>2080</v>
      </c>
      <c r="K944" s="16" t="s">
        <v>6127</v>
      </c>
      <c r="L944">
        <v>1103930742</v>
      </c>
      <c r="M944">
        <v>0</v>
      </c>
      <c r="N944" s="16" t="s">
        <v>6195</v>
      </c>
      <c r="O944" s="16" t="s">
        <v>6190</v>
      </c>
      <c r="P944" s="1">
        <v>44588</v>
      </c>
      <c r="Q944">
        <v>280174.125</v>
      </c>
      <c r="R944">
        <v>280174.125</v>
      </c>
      <c r="S944" s="16" t="s">
        <v>6217</v>
      </c>
      <c r="T944" s="16" t="s">
        <v>6236</v>
      </c>
      <c r="U944">
        <v>2022</v>
      </c>
    </row>
    <row r="945" spans="1:21" x14ac:dyDescent="0.35">
      <c r="A945" s="16" t="s">
        <v>2081</v>
      </c>
      <c r="B945">
        <v>962101713</v>
      </c>
      <c r="C945">
        <v>26</v>
      </c>
      <c r="D945" s="1">
        <v>35209.5</v>
      </c>
      <c r="E945" s="16" t="s">
        <v>741</v>
      </c>
      <c r="F945" s="16" t="s">
        <v>588</v>
      </c>
      <c r="G945" s="16" t="s">
        <v>2065</v>
      </c>
      <c r="H945">
        <v>514861.52149999997</v>
      </c>
      <c r="I945">
        <v>154035.28260000001</v>
      </c>
      <c r="J945" s="16" t="s">
        <v>2082</v>
      </c>
      <c r="K945" s="16" t="s">
        <v>6129</v>
      </c>
      <c r="L945">
        <v>330687</v>
      </c>
      <c r="M945">
        <v>0</v>
      </c>
      <c r="N945" s="16" t="s">
        <v>6189</v>
      </c>
      <c r="O945" s="16" t="s">
        <v>6194</v>
      </c>
      <c r="P945" s="1">
        <v>44530</v>
      </c>
      <c r="Q945">
        <v>360826.2389</v>
      </c>
      <c r="R945">
        <v>360826.2389</v>
      </c>
      <c r="S945" s="16" t="s">
        <v>6227</v>
      </c>
      <c r="T945" s="16" t="s">
        <v>6236</v>
      </c>
      <c r="U945">
        <v>2021</v>
      </c>
    </row>
    <row r="946" spans="1:21" x14ac:dyDescent="0.35">
      <c r="A946" s="16" t="s">
        <v>2083</v>
      </c>
      <c r="B946">
        <v>398534543</v>
      </c>
      <c r="C946">
        <v>78</v>
      </c>
      <c r="D946" s="1">
        <v>16216.5</v>
      </c>
      <c r="E946" s="16" t="s">
        <v>741</v>
      </c>
      <c r="F946" s="16" t="s">
        <v>370</v>
      </c>
      <c r="G946" s="16" t="s">
        <v>2065</v>
      </c>
      <c r="H946">
        <v>2380126.6118999999</v>
      </c>
      <c r="I946">
        <v>537973.82319999998</v>
      </c>
      <c r="J946" s="16" t="s">
        <v>2084</v>
      </c>
      <c r="K946" s="16" t="s">
        <v>6127</v>
      </c>
      <c r="L946">
        <v>8939504</v>
      </c>
      <c r="M946">
        <v>0</v>
      </c>
      <c r="N946" s="16" t="s">
        <v>6187</v>
      </c>
      <c r="O946" s="16" t="s">
        <v>6188</v>
      </c>
      <c r="P946" s="1">
        <v>44441</v>
      </c>
      <c r="Q946">
        <v>1842152.7886999999</v>
      </c>
      <c r="R946">
        <v>1842152.7886999999</v>
      </c>
      <c r="S946" s="16" t="s">
        <v>6225</v>
      </c>
      <c r="T946" s="16" t="s">
        <v>6241</v>
      </c>
      <c r="U946">
        <v>2021</v>
      </c>
    </row>
    <row r="947" spans="1:21" x14ac:dyDescent="0.35">
      <c r="A947" s="16" t="s">
        <v>2085</v>
      </c>
      <c r="B947">
        <v>202308669</v>
      </c>
      <c r="C947">
        <v>76</v>
      </c>
      <c r="D947" s="1">
        <v>16947</v>
      </c>
      <c r="E947" s="16" t="s">
        <v>741</v>
      </c>
      <c r="F947" s="16" t="s">
        <v>109</v>
      </c>
      <c r="G947" s="16" t="s">
        <v>2065</v>
      </c>
      <c r="H947">
        <v>151010.29139999999</v>
      </c>
      <c r="I947">
        <v>122548.69070000001</v>
      </c>
      <c r="J947" s="16" t="s">
        <v>2086</v>
      </c>
      <c r="K947" s="16" t="s">
        <v>6129</v>
      </c>
      <c r="L947">
        <v>2737187128</v>
      </c>
      <c r="M947">
        <v>0</v>
      </c>
      <c r="N947" s="16" t="s">
        <v>6187</v>
      </c>
      <c r="O947" s="16" t="s">
        <v>6200</v>
      </c>
      <c r="P947" s="1">
        <v>44209</v>
      </c>
      <c r="Q947">
        <v>28461.600699999981</v>
      </c>
      <c r="R947">
        <v>28461.600699999981</v>
      </c>
      <c r="S947" s="16" t="s">
        <v>6217</v>
      </c>
      <c r="T947" s="16" t="s">
        <v>6241</v>
      </c>
      <c r="U947">
        <v>2021</v>
      </c>
    </row>
    <row r="948" spans="1:21" x14ac:dyDescent="0.35">
      <c r="A948" s="16" t="s">
        <v>2087</v>
      </c>
      <c r="B948">
        <v>958854196</v>
      </c>
      <c r="C948">
        <v>59</v>
      </c>
      <c r="D948" s="1">
        <v>23156.25</v>
      </c>
      <c r="E948" s="16" t="s">
        <v>741</v>
      </c>
      <c r="F948" s="16" t="s">
        <v>121</v>
      </c>
      <c r="G948" s="16" t="s">
        <v>2065</v>
      </c>
      <c r="H948">
        <v>513784.674</v>
      </c>
      <c r="I948">
        <v>270329.78230000002</v>
      </c>
      <c r="J948" s="16" t="s">
        <v>2088</v>
      </c>
      <c r="K948" s="16" t="s">
        <v>6131</v>
      </c>
      <c r="L948">
        <v>889495893</v>
      </c>
      <c r="M948">
        <v>0</v>
      </c>
      <c r="N948" s="16" t="s">
        <v>6187</v>
      </c>
      <c r="O948" s="16" t="s">
        <v>6190</v>
      </c>
      <c r="P948" s="1">
        <v>44341</v>
      </c>
      <c r="Q948">
        <v>243454.89169999998</v>
      </c>
      <c r="R948">
        <v>243454.89169999998</v>
      </c>
      <c r="S948" s="16" t="s">
        <v>6221</v>
      </c>
      <c r="T948" s="16" t="s">
        <v>6239</v>
      </c>
      <c r="U948">
        <v>2021</v>
      </c>
    </row>
    <row r="949" spans="1:21" x14ac:dyDescent="0.35">
      <c r="A949" s="16" t="s">
        <v>2089</v>
      </c>
      <c r="B949">
        <v>605959171</v>
      </c>
      <c r="C949">
        <v>74</v>
      </c>
      <c r="D949" s="1">
        <v>17677.5</v>
      </c>
      <c r="E949" s="16" t="s">
        <v>741</v>
      </c>
      <c r="F949" s="16" t="s">
        <v>1186</v>
      </c>
      <c r="G949" s="16" t="s">
        <v>2065</v>
      </c>
      <c r="H949">
        <v>855084.96120000002</v>
      </c>
      <c r="I949">
        <v>133476.67689999999</v>
      </c>
      <c r="J949" s="16" t="s">
        <v>2090</v>
      </c>
      <c r="K949" s="16" t="s">
        <v>6135</v>
      </c>
      <c r="L949">
        <v>1818520275</v>
      </c>
      <c r="M949">
        <v>0</v>
      </c>
      <c r="N949" s="16" t="s">
        <v>6198</v>
      </c>
      <c r="O949" s="16" t="s">
        <v>6190</v>
      </c>
      <c r="P949" s="1">
        <v>44385</v>
      </c>
      <c r="Q949">
        <v>721608.28430000006</v>
      </c>
      <c r="R949">
        <v>721608.28430000006</v>
      </c>
      <c r="S949" s="16" t="s">
        <v>6223</v>
      </c>
      <c r="T949" s="16" t="s">
        <v>6241</v>
      </c>
      <c r="U949">
        <v>2021</v>
      </c>
    </row>
    <row r="950" spans="1:21" x14ac:dyDescent="0.35">
      <c r="A950" s="16" t="s">
        <v>2091</v>
      </c>
      <c r="B950">
        <v>500749732</v>
      </c>
      <c r="C950">
        <v>40</v>
      </c>
      <c r="D950" s="1">
        <v>30096</v>
      </c>
      <c r="E950" s="16" t="s">
        <v>741</v>
      </c>
      <c r="F950" s="16" t="s">
        <v>12</v>
      </c>
      <c r="G950" s="16" t="s">
        <v>2065</v>
      </c>
      <c r="H950">
        <v>207152.25</v>
      </c>
      <c r="I950">
        <v>97444.418399999995</v>
      </c>
      <c r="J950" s="16" t="s">
        <v>2092</v>
      </c>
      <c r="K950" s="16" t="s">
        <v>6135</v>
      </c>
      <c r="L950">
        <v>2883727</v>
      </c>
      <c r="M950">
        <v>0</v>
      </c>
      <c r="N950" s="16" t="s">
        <v>6195</v>
      </c>
      <c r="O950" s="16" t="s">
        <v>6191</v>
      </c>
      <c r="P950" s="1">
        <v>44600</v>
      </c>
      <c r="Q950">
        <v>109707.8316</v>
      </c>
      <c r="R950">
        <v>109707.8316</v>
      </c>
      <c r="S950" s="16" t="s">
        <v>6218</v>
      </c>
      <c r="T950" s="16" t="s">
        <v>6238</v>
      </c>
      <c r="U950">
        <v>2022</v>
      </c>
    </row>
    <row r="951" spans="1:21" x14ac:dyDescent="0.35">
      <c r="A951" s="16" t="s">
        <v>2093</v>
      </c>
      <c r="B951">
        <v>202455505</v>
      </c>
      <c r="C951">
        <v>62</v>
      </c>
      <c r="D951" s="1">
        <v>22060.5</v>
      </c>
      <c r="E951" s="16" t="s">
        <v>741</v>
      </c>
      <c r="F951" s="16" t="s">
        <v>638</v>
      </c>
      <c r="G951" s="16" t="s">
        <v>2065</v>
      </c>
      <c r="H951">
        <v>476277.94679999998</v>
      </c>
      <c r="I951">
        <v>341354.27639999997</v>
      </c>
      <c r="J951" s="16" t="s">
        <v>2094</v>
      </c>
      <c r="K951" s="16" t="s">
        <v>6131</v>
      </c>
      <c r="L951">
        <v>159194754</v>
      </c>
      <c r="M951">
        <v>0</v>
      </c>
      <c r="N951" s="16" t="s">
        <v>6196</v>
      </c>
      <c r="O951" s="16" t="s">
        <v>6199</v>
      </c>
      <c r="P951" s="1">
        <v>44537</v>
      </c>
      <c r="Q951">
        <v>134923.6704</v>
      </c>
      <c r="R951">
        <v>134923.6704</v>
      </c>
      <c r="S951" s="16" t="s">
        <v>6228</v>
      </c>
      <c r="T951" s="16" t="s">
        <v>6240</v>
      </c>
      <c r="U951">
        <v>2021</v>
      </c>
    </row>
    <row r="952" spans="1:21" x14ac:dyDescent="0.35">
      <c r="A952" s="16" t="s">
        <v>2095</v>
      </c>
      <c r="B952">
        <v>50505862</v>
      </c>
      <c r="C952">
        <v>21</v>
      </c>
      <c r="D952" s="1">
        <v>37035.75</v>
      </c>
      <c r="E952" s="16" t="s">
        <v>741</v>
      </c>
      <c r="F952" s="16" t="s">
        <v>320</v>
      </c>
      <c r="G952" s="16" t="s">
        <v>2065</v>
      </c>
      <c r="H952">
        <v>307762.402</v>
      </c>
      <c r="I952">
        <v>234087.08549999999</v>
      </c>
      <c r="J952" s="16" t="s">
        <v>2096</v>
      </c>
      <c r="K952" s="16" t="s">
        <v>6129</v>
      </c>
      <c r="L952">
        <v>2440426077</v>
      </c>
      <c r="M952">
        <v>0</v>
      </c>
      <c r="N952" s="16" t="s">
        <v>6196</v>
      </c>
      <c r="O952" s="16" t="s">
        <v>6200</v>
      </c>
      <c r="P952" s="1">
        <v>44285</v>
      </c>
      <c r="Q952">
        <v>73675.316500000015</v>
      </c>
      <c r="R952">
        <v>73675.316500000015</v>
      </c>
      <c r="S952" s="16" t="s">
        <v>6219</v>
      </c>
      <c r="T952" s="16" t="s">
        <v>6236</v>
      </c>
      <c r="U952">
        <v>2021</v>
      </c>
    </row>
    <row r="953" spans="1:21" x14ac:dyDescent="0.35">
      <c r="A953" s="16" t="s">
        <v>2097</v>
      </c>
      <c r="B953">
        <v>992336100</v>
      </c>
      <c r="C953">
        <v>51</v>
      </c>
      <c r="D953" s="1">
        <v>26078.25</v>
      </c>
      <c r="E953" s="16" t="s">
        <v>741</v>
      </c>
      <c r="F953" s="16" t="s">
        <v>323</v>
      </c>
      <c r="G953" s="16" t="s">
        <v>2065</v>
      </c>
      <c r="H953">
        <v>1011443.268</v>
      </c>
      <c r="I953">
        <v>210004.15030000001</v>
      </c>
      <c r="J953" s="16" t="s">
        <v>2098</v>
      </c>
      <c r="K953" s="16" t="s">
        <v>6129</v>
      </c>
      <c r="L953">
        <v>45258798</v>
      </c>
      <c r="M953">
        <v>0</v>
      </c>
      <c r="N953" s="16" t="s">
        <v>6189</v>
      </c>
      <c r="O953" s="16" t="s">
        <v>6194</v>
      </c>
      <c r="P953" s="1">
        <v>44581</v>
      </c>
      <c r="Q953">
        <v>801439.11770000006</v>
      </c>
      <c r="R953">
        <v>801439.11770000006</v>
      </c>
      <c r="S953" s="16" t="s">
        <v>6217</v>
      </c>
      <c r="T953" s="16" t="s">
        <v>6239</v>
      </c>
      <c r="U953">
        <v>2022</v>
      </c>
    </row>
    <row r="954" spans="1:21" x14ac:dyDescent="0.35">
      <c r="A954" s="16" t="s">
        <v>2099</v>
      </c>
      <c r="B954">
        <v>698205626</v>
      </c>
      <c r="C954">
        <v>37</v>
      </c>
      <c r="D954" s="1">
        <v>31191.75</v>
      </c>
      <c r="E954" s="16" t="s">
        <v>741</v>
      </c>
      <c r="F954" s="16" t="s">
        <v>638</v>
      </c>
      <c r="G954" s="16" t="s">
        <v>2065</v>
      </c>
      <c r="H954">
        <v>627661.98809999996</v>
      </c>
      <c r="I954">
        <v>386775.49530000001</v>
      </c>
      <c r="J954" s="16" t="s">
        <v>2100</v>
      </c>
      <c r="K954" s="16" t="s">
        <v>6129</v>
      </c>
      <c r="L954">
        <v>318829056</v>
      </c>
      <c r="M954">
        <v>0</v>
      </c>
      <c r="N954" s="16" t="s">
        <v>6195</v>
      </c>
      <c r="O954" s="16" t="s">
        <v>6190</v>
      </c>
      <c r="P954" s="1">
        <v>44278</v>
      </c>
      <c r="Q954">
        <v>240886.49279999995</v>
      </c>
      <c r="R954">
        <v>240886.49279999995</v>
      </c>
      <c r="S954" s="16" t="s">
        <v>6219</v>
      </c>
      <c r="T954" s="16" t="s">
        <v>6237</v>
      </c>
      <c r="U954">
        <v>2021</v>
      </c>
    </row>
    <row r="955" spans="1:21" x14ac:dyDescent="0.35">
      <c r="A955" s="16" t="s">
        <v>2101</v>
      </c>
      <c r="B955">
        <v>900885875</v>
      </c>
      <c r="C955">
        <v>43</v>
      </c>
      <c r="D955" s="1">
        <v>29000.25</v>
      </c>
      <c r="E955" s="16" t="s">
        <v>741</v>
      </c>
      <c r="F955" s="16" t="s">
        <v>1492</v>
      </c>
      <c r="G955" s="16" t="s">
        <v>2065</v>
      </c>
      <c r="H955">
        <v>1166648.1713</v>
      </c>
      <c r="I955">
        <v>389467.5098</v>
      </c>
      <c r="J955" s="16" t="s">
        <v>2102</v>
      </c>
      <c r="K955" s="16" t="s">
        <v>6131</v>
      </c>
      <c r="L955">
        <v>56371968</v>
      </c>
      <c r="M955">
        <v>0</v>
      </c>
      <c r="N955" s="16" t="s">
        <v>6195</v>
      </c>
      <c r="O955" s="16" t="s">
        <v>6190</v>
      </c>
      <c r="P955" s="1">
        <v>44626</v>
      </c>
      <c r="Q955">
        <v>777180.66150000005</v>
      </c>
      <c r="R955">
        <v>792724.27473000006</v>
      </c>
      <c r="S955" s="16" t="s">
        <v>6219</v>
      </c>
      <c r="T955" s="16" t="s">
        <v>6238</v>
      </c>
      <c r="U955">
        <v>2022</v>
      </c>
    </row>
    <row r="956" spans="1:21" x14ac:dyDescent="0.35">
      <c r="A956" s="16" t="s">
        <v>2103</v>
      </c>
      <c r="B956">
        <v>717625204</v>
      </c>
      <c r="C956">
        <v>33</v>
      </c>
      <c r="D956" s="1">
        <v>32652.75</v>
      </c>
      <c r="E956" s="16" t="s">
        <v>741</v>
      </c>
      <c r="F956" s="16" t="s">
        <v>69</v>
      </c>
      <c r="G956" s="16" t="s">
        <v>2065</v>
      </c>
      <c r="H956">
        <v>484808.7034</v>
      </c>
      <c r="I956">
        <v>249833.88769999999</v>
      </c>
      <c r="J956" s="16" t="s">
        <v>2104</v>
      </c>
      <c r="K956" s="16" t="s">
        <v>6133</v>
      </c>
      <c r="L956">
        <v>705899264</v>
      </c>
      <c r="M956">
        <v>0</v>
      </c>
      <c r="N956" s="16" t="s">
        <v>6196</v>
      </c>
      <c r="O956" s="16" t="s">
        <v>6188</v>
      </c>
      <c r="P956" s="1">
        <v>44670</v>
      </c>
      <c r="Q956">
        <v>234974.81570000001</v>
      </c>
      <c r="R956">
        <v>234974.81570000001</v>
      </c>
      <c r="S956" s="16" t="s">
        <v>6220</v>
      </c>
      <c r="T956" s="16" t="s">
        <v>6237</v>
      </c>
      <c r="U956">
        <v>2022</v>
      </c>
    </row>
    <row r="957" spans="1:21" x14ac:dyDescent="0.35">
      <c r="A957" s="16" t="s">
        <v>2105</v>
      </c>
      <c r="B957">
        <v>97710211</v>
      </c>
      <c r="C957">
        <v>32</v>
      </c>
      <c r="D957" s="1">
        <v>33018</v>
      </c>
      <c r="E957" s="16" t="s">
        <v>741</v>
      </c>
      <c r="F957" s="16" t="s">
        <v>172</v>
      </c>
      <c r="G957" s="16" t="s">
        <v>2065</v>
      </c>
      <c r="H957">
        <v>350343.25819999998</v>
      </c>
      <c r="I957">
        <v>192916.28760000001</v>
      </c>
      <c r="J957" s="16" t="s">
        <v>2106</v>
      </c>
      <c r="K957" s="16" t="s">
        <v>6135</v>
      </c>
      <c r="L957">
        <v>12435192</v>
      </c>
      <c r="M957">
        <v>0</v>
      </c>
      <c r="N957" s="16" t="s">
        <v>6196</v>
      </c>
      <c r="O957" s="16" t="s">
        <v>6188</v>
      </c>
      <c r="P957" s="1">
        <v>44324</v>
      </c>
      <c r="Q957">
        <v>157426.97059999997</v>
      </c>
      <c r="R957">
        <v>157426.97059999997</v>
      </c>
      <c r="S957" s="16" t="s">
        <v>6221</v>
      </c>
      <c r="T957" s="16" t="s">
        <v>6237</v>
      </c>
      <c r="U957">
        <v>2021</v>
      </c>
    </row>
    <row r="958" spans="1:21" x14ac:dyDescent="0.35">
      <c r="A958" s="16" t="s">
        <v>2107</v>
      </c>
      <c r="B958">
        <v>791457586</v>
      </c>
      <c r="C958">
        <v>80</v>
      </c>
      <c r="D958" s="1">
        <v>15486</v>
      </c>
      <c r="E958" s="16" t="s">
        <v>741</v>
      </c>
      <c r="F958" s="16" t="s">
        <v>825</v>
      </c>
      <c r="G958" s="16" t="s">
        <v>2065</v>
      </c>
      <c r="H958">
        <v>160756.04740000001</v>
      </c>
      <c r="I958">
        <v>181743.64240000001</v>
      </c>
      <c r="J958" s="16" t="s">
        <v>2108</v>
      </c>
      <c r="K958" s="16" t="s">
        <v>6127</v>
      </c>
      <c r="L958">
        <v>4670258004</v>
      </c>
      <c r="M958">
        <v>1176441072</v>
      </c>
      <c r="N958" s="16" t="s">
        <v>6192</v>
      </c>
      <c r="O958" s="16" t="s">
        <v>6193</v>
      </c>
      <c r="P958" s="1">
        <v>44363</v>
      </c>
      <c r="Q958">
        <v>-20987.595000000001</v>
      </c>
      <c r="R958">
        <v>-20987.595000000001</v>
      </c>
      <c r="S958" s="16" t="s">
        <v>6222</v>
      </c>
      <c r="T958" s="16" t="s">
        <v>6241</v>
      </c>
      <c r="U958">
        <v>2021</v>
      </c>
    </row>
    <row r="959" spans="1:21" x14ac:dyDescent="0.35">
      <c r="A959" s="16" t="s">
        <v>2109</v>
      </c>
      <c r="B959">
        <v>620975002</v>
      </c>
      <c r="C959">
        <v>38</v>
      </c>
      <c r="D959" s="1">
        <v>30826.5</v>
      </c>
      <c r="E959" s="16" t="s">
        <v>741</v>
      </c>
      <c r="F959" s="16" t="s">
        <v>101</v>
      </c>
      <c r="G959" s="16" t="s">
        <v>2065</v>
      </c>
      <c r="H959">
        <v>1769278.68</v>
      </c>
      <c r="I959">
        <v>487849.10800000001</v>
      </c>
      <c r="J959" s="16" t="s">
        <v>2110</v>
      </c>
      <c r="K959" s="16" t="s">
        <v>6127</v>
      </c>
      <c r="L959">
        <v>1649527136</v>
      </c>
      <c r="M959">
        <v>0</v>
      </c>
      <c r="N959" s="16" t="s">
        <v>6196</v>
      </c>
      <c r="O959" s="16" t="s">
        <v>6199</v>
      </c>
      <c r="P959" s="1">
        <v>44589</v>
      </c>
      <c r="Q959">
        <v>1281429.5719999999</v>
      </c>
      <c r="R959">
        <v>1281429.5719999999</v>
      </c>
      <c r="S959" s="16" t="s">
        <v>6217</v>
      </c>
      <c r="T959" s="16" t="s">
        <v>6237</v>
      </c>
      <c r="U959">
        <v>2022</v>
      </c>
    </row>
    <row r="960" spans="1:21" x14ac:dyDescent="0.35">
      <c r="A960" s="16" t="s">
        <v>2111</v>
      </c>
      <c r="B960">
        <v>191350100</v>
      </c>
      <c r="C960">
        <v>47</v>
      </c>
      <c r="D960" s="1">
        <v>27539.25</v>
      </c>
      <c r="E960" s="16" t="s">
        <v>741</v>
      </c>
      <c r="F960" s="16" t="s">
        <v>542</v>
      </c>
      <c r="G960" s="16" t="s">
        <v>2065</v>
      </c>
      <c r="H960">
        <v>3123544.4654999999</v>
      </c>
      <c r="I960">
        <v>1712270.2842999999</v>
      </c>
      <c r="J960" s="16" t="s">
        <v>2112</v>
      </c>
      <c r="K960" s="16" t="s">
        <v>6131</v>
      </c>
      <c r="L960">
        <v>9242337</v>
      </c>
      <c r="M960">
        <v>0</v>
      </c>
      <c r="N960" s="16" t="s">
        <v>6195</v>
      </c>
      <c r="O960" s="16" t="s">
        <v>6191</v>
      </c>
      <c r="P960" s="1">
        <v>44481</v>
      </c>
      <c r="Q960">
        <v>1411274.1812</v>
      </c>
      <c r="R960">
        <v>1439499.6648240001</v>
      </c>
      <c r="S960" s="16" t="s">
        <v>6226</v>
      </c>
      <c r="T960" s="16" t="s">
        <v>6238</v>
      </c>
      <c r="U960">
        <v>2021</v>
      </c>
    </row>
    <row r="961" spans="1:21" x14ac:dyDescent="0.35">
      <c r="A961" s="16" t="s">
        <v>2113</v>
      </c>
      <c r="B961">
        <v>99730338</v>
      </c>
      <c r="C961">
        <v>77</v>
      </c>
      <c r="D961" s="1">
        <v>16581.75</v>
      </c>
      <c r="E961" s="16" t="s">
        <v>741</v>
      </c>
      <c r="F961" s="16" t="s">
        <v>633</v>
      </c>
      <c r="G961" s="16" t="s">
        <v>2065</v>
      </c>
      <c r="H961">
        <v>391405.92349999998</v>
      </c>
      <c r="I961">
        <v>37946.472600000001</v>
      </c>
      <c r="J961" s="16" t="s">
        <v>2114</v>
      </c>
      <c r="K961" s="16" t="s">
        <v>6133</v>
      </c>
      <c r="L961">
        <v>82561554</v>
      </c>
      <c r="M961">
        <v>0</v>
      </c>
      <c r="N961" s="16" t="s">
        <v>6198</v>
      </c>
      <c r="O961" s="16" t="s">
        <v>6191</v>
      </c>
      <c r="P961" s="1">
        <v>44544</v>
      </c>
      <c r="Q961">
        <v>353459.4509</v>
      </c>
      <c r="R961">
        <v>353459.4509</v>
      </c>
      <c r="S961" s="16" t="s">
        <v>6228</v>
      </c>
      <c r="T961" s="16" t="s">
        <v>6241</v>
      </c>
      <c r="U961">
        <v>2021</v>
      </c>
    </row>
    <row r="962" spans="1:21" x14ac:dyDescent="0.35">
      <c r="A962" s="16" t="s">
        <v>2115</v>
      </c>
      <c r="B962">
        <v>380741591</v>
      </c>
      <c r="C962">
        <v>47</v>
      </c>
      <c r="D962" s="1">
        <v>27539.25</v>
      </c>
      <c r="E962" s="16" t="s">
        <v>741</v>
      </c>
      <c r="F962" s="16" t="s">
        <v>260</v>
      </c>
      <c r="G962" s="16" t="s">
        <v>2065</v>
      </c>
      <c r="H962">
        <v>1282034.4867</v>
      </c>
      <c r="I962">
        <v>572699.43240000005</v>
      </c>
      <c r="J962" s="16" t="s">
        <v>2116</v>
      </c>
      <c r="K962" s="16" t="s">
        <v>6133</v>
      </c>
      <c r="L962">
        <v>2430199824</v>
      </c>
      <c r="M962">
        <v>0</v>
      </c>
      <c r="N962" s="16" t="s">
        <v>6196</v>
      </c>
      <c r="O962" s="16" t="s">
        <v>6199</v>
      </c>
      <c r="P962" s="1">
        <v>44274</v>
      </c>
      <c r="Q962">
        <v>709335.05429999996</v>
      </c>
      <c r="R962">
        <v>709335.05429999996</v>
      </c>
      <c r="S962" s="16" t="s">
        <v>6219</v>
      </c>
      <c r="T962" s="16" t="s">
        <v>6238</v>
      </c>
      <c r="U962">
        <v>2021</v>
      </c>
    </row>
    <row r="963" spans="1:21" x14ac:dyDescent="0.35">
      <c r="A963" s="16" t="s">
        <v>2117</v>
      </c>
      <c r="B963">
        <v>914905766</v>
      </c>
      <c r="C963">
        <v>36</v>
      </c>
      <c r="D963" s="1">
        <v>31557</v>
      </c>
      <c r="E963" s="16" t="s">
        <v>741</v>
      </c>
      <c r="F963" s="16" t="s">
        <v>1093</v>
      </c>
      <c r="G963" s="16" t="s">
        <v>2065</v>
      </c>
      <c r="H963">
        <v>66334.720300000001</v>
      </c>
      <c r="I963">
        <v>37557.157800000001</v>
      </c>
      <c r="J963" s="16" t="s">
        <v>2118</v>
      </c>
      <c r="K963" s="16" t="s">
        <v>6129</v>
      </c>
      <c r="L963">
        <v>941583252</v>
      </c>
      <c r="M963">
        <v>0</v>
      </c>
      <c r="N963" s="16" t="s">
        <v>6189</v>
      </c>
      <c r="O963" s="16" t="s">
        <v>6194</v>
      </c>
      <c r="P963" s="1">
        <v>44257</v>
      </c>
      <c r="Q963">
        <v>28777.5625</v>
      </c>
      <c r="R963">
        <v>28777.5625</v>
      </c>
      <c r="S963" s="16" t="s">
        <v>6219</v>
      </c>
      <c r="T963" s="16" t="s">
        <v>6237</v>
      </c>
      <c r="U963">
        <v>2021</v>
      </c>
    </row>
    <row r="964" spans="1:21" x14ac:dyDescent="0.35">
      <c r="A964" s="16" t="s">
        <v>2119</v>
      </c>
      <c r="B964">
        <v>726027966</v>
      </c>
      <c r="C964">
        <v>55</v>
      </c>
      <c r="D964" s="1">
        <v>24617.25</v>
      </c>
      <c r="E964" s="16" t="s">
        <v>741</v>
      </c>
      <c r="F964" s="16" t="s">
        <v>456</v>
      </c>
      <c r="G964" s="16" t="s">
        <v>2065</v>
      </c>
      <c r="H964">
        <v>301089.9902</v>
      </c>
      <c r="I964">
        <v>113900.14019999999</v>
      </c>
      <c r="J964" s="16" t="s">
        <v>1686</v>
      </c>
      <c r="K964" s="16" t="s">
        <v>6135</v>
      </c>
      <c r="L964">
        <v>3650615394</v>
      </c>
      <c r="M964">
        <v>0</v>
      </c>
      <c r="N964" s="16" t="s">
        <v>6187</v>
      </c>
      <c r="O964" s="16" t="s">
        <v>6188</v>
      </c>
      <c r="P964" s="1">
        <v>44519</v>
      </c>
      <c r="Q964">
        <v>187189.85</v>
      </c>
      <c r="R964">
        <v>187189.85</v>
      </c>
      <c r="S964" s="16" t="s">
        <v>6227</v>
      </c>
      <c r="T964" s="16" t="s">
        <v>6239</v>
      </c>
      <c r="U964">
        <v>2021</v>
      </c>
    </row>
    <row r="965" spans="1:21" x14ac:dyDescent="0.35">
      <c r="A965" s="16" t="s">
        <v>2120</v>
      </c>
      <c r="B965">
        <v>919517989</v>
      </c>
      <c r="C965">
        <v>24</v>
      </c>
      <c r="D965" s="1">
        <v>35940</v>
      </c>
      <c r="E965" s="16" t="s">
        <v>741</v>
      </c>
      <c r="F965" s="16" t="s">
        <v>511</v>
      </c>
      <c r="G965" s="16" t="s">
        <v>2065</v>
      </c>
      <c r="H965">
        <v>1236148.3373</v>
      </c>
      <c r="I965">
        <v>170534.3327</v>
      </c>
      <c r="J965" s="16" t="s">
        <v>2121</v>
      </c>
      <c r="K965" s="16" t="s">
        <v>6135</v>
      </c>
      <c r="L965">
        <v>1652934528</v>
      </c>
      <c r="M965">
        <v>0</v>
      </c>
      <c r="N965" s="16" t="s">
        <v>6195</v>
      </c>
      <c r="O965" s="16" t="s">
        <v>6190</v>
      </c>
      <c r="P965" s="1">
        <v>44331</v>
      </c>
      <c r="Q965">
        <v>1065614.0046000001</v>
      </c>
      <c r="R965">
        <v>1065614.0046000001</v>
      </c>
      <c r="S965" s="16" t="s">
        <v>6221</v>
      </c>
      <c r="T965" s="16" t="s">
        <v>6236</v>
      </c>
      <c r="U965">
        <v>2021</v>
      </c>
    </row>
    <row r="966" spans="1:21" x14ac:dyDescent="0.35">
      <c r="A966" s="16" t="s">
        <v>2122</v>
      </c>
      <c r="B966">
        <v>318255015</v>
      </c>
      <c r="C966">
        <v>64</v>
      </c>
      <c r="D966" s="1">
        <v>21330</v>
      </c>
      <c r="E966" s="16" t="s">
        <v>741</v>
      </c>
      <c r="F966" s="16" t="s">
        <v>263</v>
      </c>
      <c r="G966" s="16" t="s">
        <v>2065</v>
      </c>
      <c r="H966">
        <v>963625.90599999996</v>
      </c>
      <c r="I966">
        <v>541771.8983</v>
      </c>
      <c r="J966" s="16" t="s">
        <v>2123</v>
      </c>
      <c r="K966" s="16" t="s">
        <v>6133</v>
      </c>
      <c r="L966">
        <v>1314259089</v>
      </c>
      <c r="M966">
        <v>0</v>
      </c>
      <c r="N966" s="16" t="s">
        <v>6195</v>
      </c>
      <c r="O966" s="16" t="s">
        <v>6191</v>
      </c>
      <c r="P966" s="1">
        <v>44256</v>
      </c>
      <c r="Q966">
        <v>421854.00769999996</v>
      </c>
      <c r="R966">
        <v>421854.00769999996</v>
      </c>
      <c r="S966" s="16" t="s">
        <v>6219</v>
      </c>
      <c r="T966" s="16" t="s">
        <v>6240</v>
      </c>
      <c r="U966">
        <v>2021</v>
      </c>
    </row>
    <row r="967" spans="1:21" x14ac:dyDescent="0.35">
      <c r="A967" s="16" t="s">
        <v>2124</v>
      </c>
      <c r="B967">
        <v>262721547</v>
      </c>
      <c r="C967">
        <v>83</v>
      </c>
      <c r="D967" s="1">
        <v>14390.25</v>
      </c>
      <c r="E967" s="16" t="s">
        <v>741</v>
      </c>
      <c r="F967" s="16" t="s">
        <v>641</v>
      </c>
      <c r="G967" s="16" t="s">
        <v>2065</v>
      </c>
      <c r="H967">
        <v>868683.63970000006</v>
      </c>
      <c r="I967">
        <v>149828.00390000001</v>
      </c>
      <c r="J967" s="16" t="s">
        <v>2125</v>
      </c>
      <c r="K967" s="16" t="s">
        <v>6135</v>
      </c>
      <c r="L967">
        <v>418988259</v>
      </c>
      <c r="M967">
        <v>0</v>
      </c>
      <c r="N967" s="16" t="s">
        <v>6195</v>
      </c>
      <c r="O967" s="16" t="s">
        <v>6190</v>
      </c>
      <c r="P967" s="1">
        <v>44641</v>
      </c>
      <c r="Q967">
        <v>718855.63580000005</v>
      </c>
      <c r="R967">
        <v>718855.63580000005</v>
      </c>
      <c r="S967" s="16" t="s">
        <v>6219</v>
      </c>
      <c r="T967" s="16" t="s">
        <v>6241</v>
      </c>
      <c r="U967">
        <v>2022</v>
      </c>
    </row>
    <row r="968" spans="1:21" x14ac:dyDescent="0.35">
      <c r="A968" s="16" t="s">
        <v>2126</v>
      </c>
      <c r="B968">
        <v>346926199</v>
      </c>
      <c r="C968">
        <v>41</v>
      </c>
      <c r="D968" s="1">
        <v>29730.75</v>
      </c>
      <c r="E968" s="16" t="s">
        <v>741</v>
      </c>
      <c r="F968" s="16" t="s">
        <v>45</v>
      </c>
      <c r="G968" s="16" t="s">
        <v>2065</v>
      </c>
      <c r="H968">
        <v>1182517.8378000001</v>
      </c>
      <c r="I968">
        <v>169617.40239999999</v>
      </c>
      <c r="J968" s="16" t="s">
        <v>2127</v>
      </c>
      <c r="K968" s="16" t="s">
        <v>6131</v>
      </c>
      <c r="L968">
        <v>14822472</v>
      </c>
      <c r="M968">
        <v>0</v>
      </c>
      <c r="N968" s="16" t="s">
        <v>6189</v>
      </c>
      <c r="O968" s="16" t="s">
        <v>6194</v>
      </c>
      <c r="P968" s="1">
        <v>44628</v>
      </c>
      <c r="Q968">
        <v>1012900.4354000001</v>
      </c>
      <c r="R968">
        <v>1033158.4441080001</v>
      </c>
      <c r="S968" s="16" t="s">
        <v>6219</v>
      </c>
      <c r="T968" s="16" t="s">
        <v>6238</v>
      </c>
      <c r="U968">
        <v>2022</v>
      </c>
    </row>
    <row r="969" spans="1:21" x14ac:dyDescent="0.35">
      <c r="A969" s="16" t="s">
        <v>2128</v>
      </c>
      <c r="B969">
        <v>982383276</v>
      </c>
      <c r="C969">
        <v>22</v>
      </c>
      <c r="D969" s="1">
        <v>36670.5</v>
      </c>
      <c r="E969" s="16" t="s">
        <v>741</v>
      </c>
      <c r="F969" s="16" t="s">
        <v>229</v>
      </c>
      <c r="G969" s="16" t="s">
        <v>2065</v>
      </c>
      <c r="H969">
        <v>2709947.0175999999</v>
      </c>
      <c r="I969">
        <v>585630.10869999998</v>
      </c>
      <c r="J969" s="16" t="s">
        <v>2129</v>
      </c>
      <c r="K969" s="16" t="s">
        <v>6133</v>
      </c>
      <c r="L969">
        <v>1106345856</v>
      </c>
      <c r="M969">
        <v>0</v>
      </c>
      <c r="N969" s="16" t="s">
        <v>6196</v>
      </c>
      <c r="O969" s="16" t="s">
        <v>6188</v>
      </c>
      <c r="P969" s="1">
        <v>44584</v>
      </c>
      <c r="Q969">
        <v>2124316.9089000002</v>
      </c>
      <c r="R969">
        <v>2124316.9089000002</v>
      </c>
      <c r="S969" s="16" t="s">
        <v>6217</v>
      </c>
      <c r="T969" s="16" t="s">
        <v>6236</v>
      </c>
      <c r="U969">
        <v>2022</v>
      </c>
    </row>
    <row r="970" spans="1:21" x14ac:dyDescent="0.35">
      <c r="A970" s="16" t="s">
        <v>2130</v>
      </c>
      <c r="B970">
        <v>685862122</v>
      </c>
      <c r="C970">
        <v>70</v>
      </c>
      <c r="D970" s="1">
        <v>19138.5</v>
      </c>
      <c r="E970" s="16" t="s">
        <v>741</v>
      </c>
      <c r="F970" s="16" t="s">
        <v>406</v>
      </c>
      <c r="G970" s="16" t="s">
        <v>2065</v>
      </c>
      <c r="H970">
        <v>549058.65110000002</v>
      </c>
      <c r="I970">
        <v>193966.5141</v>
      </c>
      <c r="J970" s="16" t="s">
        <v>2131</v>
      </c>
      <c r="K970" s="16" t="s">
        <v>6129</v>
      </c>
      <c r="L970">
        <v>1701962112</v>
      </c>
      <c r="M970">
        <v>0</v>
      </c>
      <c r="N970" s="16" t="s">
        <v>6196</v>
      </c>
      <c r="O970" s="16" t="s">
        <v>6188</v>
      </c>
      <c r="P970" s="1">
        <v>44411</v>
      </c>
      <c r="Q970">
        <v>355092.13699999999</v>
      </c>
      <c r="R970">
        <v>355092.13699999999</v>
      </c>
      <c r="S970" s="16" t="s">
        <v>6224</v>
      </c>
      <c r="T970" s="16" t="s">
        <v>6241</v>
      </c>
      <c r="U970">
        <v>2021</v>
      </c>
    </row>
    <row r="971" spans="1:21" x14ac:dyDescent="0.35">
      <c r="A971" s="16" t="s">
        <v>2132</v>
      </c>
      <c r="B971">
        <v>844326792</v>
      </c>
      <c r="C971">
        <v>66</v>
      </c>
      <c r="D971" s="1">
        <v>20599.5</v>
      </c>
      <c r="E971" s="16" t="s">
        <v>741</v>
      </c>
      <c r="F971" s="16" t="s">
        <v>217</v>
      </c>
      <c r="G971" s="16" t="s">
        <v>2065</v>
      </c>
      <c r="H971">
        <v>826021.00769999996</v>
      </c>
      <c r="I971">
        <v>441629.21149999998</v>
      </c>
      <c r="J971" s="16" t="s">
        <v>2133</v>
      </c>
      <c r="K971" s="16" t="s">
        <v>6129</v>
      </c>
      <c r="L971">
        <v>291252561</v>
      </c>
      <c r="M971">
        <v>0</v>
      </c>
      <c r="N971" s="16" t="s">
        <v>6195</v>
      </c>
      <c r="O971" s="16" t="s">
        <v>6190</v>
      </c>
      <c r="P971" s="1">
        <v>44533</v>
      </c>
      <c r="Q971">
        <v>384391.79619999998</v>
      </c>
      <c r="R971">
        <v>384391.79619999998</v>
      </c>
      <c r="S971" s="16" t="s">
        <v>6228</v>
      </c>
      <c r="T971" s="16" t="s">
        <v>6240</v>
      </c>
      <c r="U971">
        <v>2021</v>
      </c>
    </row>
    <row r="972" spans="1:21" x14ac:dyDescent="0.35">
      <c r="A972" s="16" t="s">
        <v>2134</v>
      </c>
      <c r="B972">
        <v>806218567</v>
      </c>
      <c r="C972">
        <v>71</v>
      </c>
      <c r="D972" s="1">
        <v>18773.25</v>
      </c>
      <c r="E972" s="16" t="s">
        <v>741</v>
      </c>
      <c r="F972" s="16" t="s">
        <v>393</v>
      </c>
      <c r="G972" s="16" t="s">
        <v>2065</v>
      </c>
      <c r="H972">
        <v>178265.14290000001</v>
      </c>
      <c r="I972">
        <v>75294.362099999998</v>
      </c>
      <c r="J972" s="16" t="s">
        <v>2135</v>
      </c>
      <c r="K972" s="16" t="s">
        <v>6135</v>
      </c>
      <c r="L972">
        <v>1128729437</v>
      </c>
      <c r="M972">
        <v>0</v>
      </c>
      <c r="N972" s="16" t="s">
        <v>6187</v>
      </c>
      <c r="O972" s="16" t="s">
        <v>6191</v>
      </c>
      <c r="P972" s="1">
        <v>44212</v>
      </c>
      <c r="Q972">
        <v>102970.78080000001</v>
      </c>
      <c r="R972">
        <v>102970.78080000001</v>
      </c>
      <c r="S972" s="16" t="s">
        <v>6217</v>
      </c>
      <c r="T972" s="16" t="s">
        <v>6241</v>
      </c>
      <c r="U972">
        <v>2021</v>
      </c>
    </row>
    <row r="973" spans="1:21" x14ac:dyDescent="0.35">
      <c r="A973" s="16" t="s">
        <v>2136</v>
      </c>
      <c r="B973">
        <v>490053873</v>
      </c>
      <c r="C973">
        <v>63</v>
      </c>
      <c r="D973" s="1">
        <v>21695.25</v>
      </c>
      <c r="E973" s="16" t="s">
        <v>741</v>
      </c>
      <c r="F973" s="16" t="s">
        <v>502</v>
      </c>
      <c r="G973" s="16" t="s">
        <v>2065</v>
      </c>
      <c r="H973">
        <v>1073972.8570999999</v>
      </c>
      <c r="I973">
        <v>181444.88800000001</v>
      </c>
      <c r="J973" s="16" t="s">
        <v>2137</v>
      </c>
      <c r="K973" s="16" t="s">
        <v>6135</v>
      </c>
      <c r="L973">
        <v>1230950424</v>
      </c>
      <c r="M973">
        <v>0</v>
      </c>
      <c r="N973" s="16" t="s">
        <v>6195</v>
      </c>
      <c r="O973" s="16" t="s">
        <v>6190</v>
      </c>
      <c r="P973" s="1">
        <v>44239</v>
      </c>
      <c r="Q973">
        <v>892527.96909999987</v>
      </c>
      <c r="R973">
        <v>892527.96909999987</v>
      </c>
      <c r="S973" s="16" t="s">
        <v>6218</v>
      </c>
      <c r="T973" s="16" t="s">
        <v>6240</v>
      </c>
      <c r="U973">
        <v>2021</v>
      </c>
    </row>
    <row r="974" spans="1:21" x14ac:dyDescent="0.35">
      <c r="A974" s="16" t="s">
        <v>2138</v>
      </c>
      <c r="B974">
        <v>293382229</v>
      </c>
      <c r="C974">
        <v>85</v>
      </c>
      <c r="D974" s="1">
        <v>13659.75</v>
      </c>
      <c r="E974" s="16" t="s">
        <v>741</v>
      </c>
      <c r="F974" s="16" t="s">
        <v>776</v>
      </c>
      <c r="G974" s="16" t="s">
        <v>2065</v>
      </c>
      <c r="H974">
        <v>951121.85309999995</v>
      </c>
      <c r="I974">
        <v>301822.66810000001</v>
      </c>
      <c r="J974" s="16" t="s">
        <v>2139</v>
      </c>
      <c r="K974" s="16" t="s">
        <v>6131</v>
      </c>
      <c r="L974">
        <v>1815933924</v>
      </c>
      <c r="M974">
        <v>0</v>
      </c>
      <c r="N974" s="16" t="s">
        <v>6198</v>
      </c>
      <c r="O974" s="16" t="s">
        <v>6201</v>
      </c>
      <c r="P974" s="1">
        <v>44640</v>
      </c>
      <c r="Q974">
        <v>649299.18499999994</v>
      </c>
      <c r="R974">
        <v>662285.16869999992</v>
      </c>
      <c r="S974" s="16" t="s">
        <v>6219</v>
      </c>
      <c r="T974" s="16" t="s">
        <v>6241</v>
      </c>
      <c r="U974">
        <v>2022</v>
      </c>
    </row>
    <row r="975" spans="1:21" x14ac:dyDescent="0.35">
      <c r="A975" s="16" t="s">
        <v>2140</v>
      </c>
      <c r="B975">
        <v>841019660</v>
      </c>
      <c r="C975">
        <v>25</v>
      </c>
      <c r="D975" s="1">
        <v>35574.75</v>
      </c>
      <c r="E975" s="16" t="s">
        <v>741</v>
      </c>
      <c r="F975" s="16" t="s">
        <v>950</v>
      </c>
      <c r="G975" s="16" t="s">
        <v>2065</v>
      </c>
      <c r="H975">
        <v>443776.82909999997</v>
      </c>
      <c r="I975">
        <v>173072.9633</v>
      </c>
      <c r="J975" s="16" t="s">
        <v>2141</v>
      </c>
      <c r="K975" s="16" t="s">
        <v>6135</v>
      </c>
      <c r="L975">
        <v>291262818</v>
      </c>
      <c r="M975">
        <v>0</v>
      </c>
      <c r="N975" s="16" t="s">
        <v>6196</v>
      </c>
      <c r="O975" s="16" t="s">
        <v>6188</v>
      </c>
      <c r="P975" s="1">
        <v>44669</v>
      </c>
      <c r="Q975">
        <v>270703.86579999997</v>
      </c>
      <c r="R975">
        <v>270703.86579999997</v>
      </c>
      <c r="S975" s="16" t="s">
        <v>6220</v>
      </c>
      <c r="T975" s="16" t="s">
        <v>6236</v>
      </c>
      <c r="U975">
        <v>2022</v>
      </c>
    </row>
    <row r="976" spans="1:21" x14ac:dyDescent="0.35">
      <c r="A976" s="16" t="s">
        <v>2142</v>
      </c>
      <c r="B976">
        <v>965515907</v>
      </c>
      <c r="C976">
        <v>68</v>
      </c>
      <c r="D976" s="1">
        <v>19869</v>
      </c>
      <c r="E976" s="16" t="s">
        <v>741</v>
      </c>
      <c r="F976" s="16" t="s">
        <v>847</v>
      </c>
      <c r="G976" s="16" t="s">
        <v>2065</v>
      </c>
      <c r="H976">
        <v>528116.25120000006</v>
      </c>
      <c r="I976">
        <v>211564.6428</v>
      </c>
      <c r="J976" s="16" t="s">
        <v>2143</v>
      </c>
      <c r="K976" s="16" t="s">
        <v>6140</v>
      </c>
      <c r="L976">
        <v>2188883088</v>
      </c>
      <c r="M976">
        <v>14240139552</v>
      </c>
      <c r="N976" s="16" t="s">
        <v>6192</v>
      </c>
      <c r="O976" s="16" t="s">
        <v>6193</v>
      </c>
      <c r="P976" s="1">
        <v>44259</v>
      </c>
      <c r="Q976">
        <v>316551.60840000003</v>
      </c>
      <c r="R976">
        <v>316551.60840000003</v>
      </c>
      <c r="S976" s="16" t="s">
        <v>6219</v>
      </c>
      <c r="T976" s="16" t="s">
        <v>6240</v>
      </c>
      <c r="U976">
        <v>2021</v>
      </c>
    </row>
    <row r="977" spans="1:21" x14ac:dyDescent="0.35">
      <c r="A977" s="16" t="s">
        <v>2144</v>
      </c>
      <c r="B977">
        <v>247238450</v>
      </c>
      <c r="C977">
        <v>64</v>
      </c>
      <c r="D977" s="1">
        <v>21330</v>
      </c>
      <c r="E977" s="16" t="s">
        <v>741</v>
      </c>
      <c r="F977" s="16" t="s">
        <v>293</v>
      </c>
      <c r="G977" s="16" t="s">
        <v>2065</v>
      </c>
      <c r="H977">
        <v>204249.00520000001</v>
      </c>
      <c r="I977">
        <v>50869.563600000001</v>
      </c>
      <c r="J977" s="16" t="s">
        <v>2145</v>
      </c>
      <c r="K977" s="16" t="s">
        <v>6135</v>
      </c>
      <c r="L977">
        <v>131150237</v>
      </c>
      <c r="M977">
        <v>0</v>
      </c>
      <c r="N977" s="16" t="s">
        <v>6196</v>
      </c>
      <c r="O977" s="16" t="s">
        <v>6200</v>
      </c>
      <c r="P977" s="1">
        <v>44241</v>
      </c>
      <c r="Q977">
        <v>153379.44160000002</v>
      </c>
      <c r="R977">
        <v>153379.44160000002</v>
      </c>
      <c r="S977" s="16" t="s">
        <v>6218</v>
      </c>
      <c r="T977" s="16" t="s">
        <v>6240</v>
      </c>
      <c r="U977">
        <v>2021</v>
      </c>
    </row>
    <row r="978" spans="1:21" x14ac:dyDescent="0.35">
      <c r="A978" s="16" t="s">
        <v>2146</v>
      </c>
      <c r="B978">
        <v>741790644</v>
      </c>
      <c r="C978">
        <v>60</v>
      </c>
      <c r="D978" s="1">
        <v>22791</v>
      </c>
      <c r="E978" s="16" t="s">
        <v>741</v>
      </c>
      <c r="F978" s="16" t="s">
        <v>217</v>
      </c>
      <c r="G978" s="16" t="s">
        <v>2065</v>
      </c>
      <c r="H978">
        <v>167605.97260000001</v>
      </c>
      <c r="I978">
        <v>84228.2552</v>
      </c>
      <c r="J978" s="16" t="s">
        <v>2147</v>
      </c>
      <c r="K978" s="16" t="s">
        <v>6135</v>
      </c>
      <c r="L978">
        <v>319199244</v>
      </c>
      <c r="M978">
        <v>0</v>
      </c>
      <c r="N978" s="16" t="s">
        <v>6196</v>
      </c>
      <c r="O978" s="16" t="s">
        <v>6200</v>
      </c>
      <c r="P978" s="1">
        <v>44411</v>
      </c>
      <c r="Q978">
        <v>83377.717400000009</v>
      </c>
      <c r="R978">
        <v>83377.717400000009</v>
      </c>
      <c r="S978" s="16" t="s">
        <v>6224</v>
      </c>
      <c r="T978" s="16" t="s">
        <v>6240</v>
      </c>
      <c r="U978">
        <v>2021</v>
      </c>
    </row>
    <row r="979" spans="1:21" x14ac:dyDescent="0.35">
      <c r="A979" s="16" t="s">
        <v>2148</v>
      </c>
      <c r="B979">
        <v>64911273</v>
      </c>
      <c r="C979">
        <v>61</v>
      </c>
      <c r="D979" s="1">
        <v>22425.75</v>
      </c>
      <c r="E979" s="16" t="s">
        <v>741</v>
      </c>
      <c r="F979" s="16" t="s">
        <v>226</v>
      </c>
      <c r="G979" s="16" t="s">
        <v>2065</v>
      </c>
      <c r="H979">
        <v>1505541.4702999999</v>
      </c>
      <c r="I979">
        <v>298160.38069999998</v>
      </c>
      <c r="J979" s="16" t="s">
        <v>2149</v>
      </c>
      <c r="K979" s="16" t="s">
        <v>6131</v>
      </c>
      <c r="L979">
        <v>1460477408</v>
      </c>
      <c r="M979">
        <v>0</v>
      </c>
      <c r="N979" s="16" t="s">
        <v>6195</v>
      </c>
      <c r="O979" s="16" t="s">
        <v>6191</v>
      </c>
      <c r="P979" s="1">
        <v>44234</v>
      </c>
      <c r="Q979">
        <v>1207381.0896000001</v>
      </c>
      <c r="R979">
        <v>1231528.7113920001</v>
      </c>
      <c r="S979" s="16" t="s">
        <v>6218</v>
      </c>
      <c r="T979" s="16" t="s">
        <v>6240</v>
      </c>
      <c r="U979">
        <v>2021</v>
      </c>
    </row>
    <row r="980" spans="1:21" x14ac:dyDescent="0.35">
      <c r="A980" s="16" t="s">
        <v>2150</v>
      </c>
      <c r="B980">
        <v>797666813</v>
      </c>
      <c r="C980">
        <v>65</v>
      </c>
      <c r="D980" s="1">
        <v>20964.75</v>
      </c>
      <c r="E980" s="16" t="s">
        <v>741</v>
      </c>
      <c r="F980" s="16" t="s">
        <v>169</v>
      </c>
      <c r="G980" s="16" t="s">
        <v>2065</v>
      </c>
      <c r="H980">
        <v>1357515.5592</v>
      </c>
      <c r="I980">
        <v>436548.42460000003</v>
      </c>
      <c r="J980" s="16" t="s">
        <v>2151</v>
      </c>
      <c r="K980" s="16" t="s">
        <v>6127</v>
      </c>
      <c r="L980">
        <v>265014945</v>
      </c>
      <c r="M980">
        <v>0</v>
      </c>
      <c r="N980" s="16" t="s">
        <v>6196</v>
      </c>
      <c r="O980" s="16" t="s">
        <v>6200</v>
      </c>
      <c r="P980" s="1">
        <v>44551</v>
      </c>
      <c r="Q980">
        <v>920967.13459999999</v>
      </c>
      <c r="R980">
        <v>920967.13459999999</v>
      </c>
      <c r="S980" s="16" t="s">
        <v>6228</v>
      </c>
      <c r="T980" s="16" t="s">
        <v>6240</v>
      </c>
      <c r="U980">
        <v>2021</v>
      </c>
    </row>
    <row r="981" spans="1:21" x14ac:dyDescent="0.35">
      <c r="A981" s="16" t="s">
        <v>2152</v>
      </c>
      <c r="B981">
        <v>561087774</v>
      </c>
      <c r="C981">
        <v>71</v>
      </c>
      <c r="D981" s="1">
        <v>18773.25</v>
      </c>
      <c r="E981" s="16" t="s">
        <v>741</v>
      </c>
      <c r="F981" s="16" t="s">
        <v>211</v>
      </c>
      <c r="G981" s="16" t="s">
        <v>2065</v>
      </c>
      <c r="H981">
        <v>258168.25339999999</v>
      </c>
      <c r="I981">
        <v>78349.900899999993</v>
      </c>
      <c r="J981" s="16" t="s">
        <v>2153</v>
      </c>
      <c r="K981" s="16" t="s">
        <v>6133</v>
      </c>
      <c r="L981">
        <v>359386368</v>
      </c>
      <c r="M981">
        <v>15463784144</v>
      </c>
      <c r="N981" s="16" t="s">
        <v>6192</v>
      </c>
      <c r="O981" s="16" t="s">
        <v>6193</v>
      </c>
      <c r="P981" s="1">
        <v>44407</v>
      </c>
      <c r="Q981">
        <v>179818.35249999998</v>
      </c>
      <c r="R981">
        <v>179818.35249999998</v>
      </c>
      <c r="S981" s="16" t="s">
        <v>6223</v>
      </c>
      <c r="T981" s="16" t="s">
        <v>6241</v>
      </c>
      <c r="U981">
        <v>2021</v>
      </c>
    </row>
    <row r="982" spans="1:21" x14ac:dyDescent="0.35">
      <c r="A982" s="16" t="s">
        <v>2154</v>
      </c>
      <c r="B982">
        <v>866750682</v>
      </c>
      <c r="C982">
        <v>27</v>
      </c>
      <c r="D982" s="1">
        <v>34844.25</v>
      </c>
      <c r="E982" s="16" t="s">
        <v>741</v>
      </c>
      <c r="F982" s="16" t="s">
        <v>312</v>
      </c>
      <c r="G982" s="16" t="s">
        <v>2065</v>
      </c>
      <c r="H982">
        <v>383742.53379999998</v>
      </c>
      <c r="I982">
        <v>130472.4615</v>
      </c>
      <c r="J982" s="16" t="s">
        <v>2155</v>
      </c>
      <c r="K982" s="16" t="s">
        <v>6135</v>
      </c>
      <c r="L982">
        <v>268015125</v>
      </c>
      <c r="M982">
        <v>0</v>
      </c>
      <c r="N982" s="16" t="s">
        <v>6187</v>
      </c>
      <c r="O982" s="16" t="s">
        <v>6188</v>
      </c>
      <c r="P982" s="1">
        <v>44535</v>
      </c>
      <c r="Q982">
        <v>253270.07229999997</v>
      </c>
      <c r="R982">
        <v>253270.07229999997</v>
      </c>
      <c r="S982" s="16" t="s">
        <v>6228</v>
      </c>
      <c r="T982" s="16" t="s">
        <v>6236</v>
      </c>
      <c r="U982">
        <v>2021</v>
      </c>
    </row>
    <row r="983" spans="1:21" x14ac:dyDescent="0.35">
      <c r="A983" s="16" t="s">
        <v>2156</v>
      </c>
      <c r="B983">
        <v>940671188</v>
      </c>
      <c r="C983">
        <v>84</v>
      </c>
      <c r="D983" s="1">
        <v>14025</v>
      </c>
      <c r="E983" s="16" t="s">
        <v>741</v>
      </c>
      <c r="F983" s="16" t="s">
        <v>160</v>
      </c>
      <c r="G983" s="16" t="s">
        <v>2065</v>
      </c>
      <c r="H983">
        <v>32527.755000000001</v>
      </c>
      <c r="I983">
        <v>25501.759900000001</v>
      </c>
      <c r="J983" s="16" t="s">
        <v>2157</v>
      </c>
      <c r="K983" s="16" t="s">
        <v>6131</v>
      </c>
      <c r="L983">
        <v>1242777536</v>
      </c>
      <c r="M983">
        <v>0</v>
      </c>
      <c r="N983" s="16" t="s">
        <v>6198</v>
      </c>
      <c r="O983" s="16" t="s">
        <v>6191</v>
      </c>
      <c r="P983" s="1">
        <v>44429</v>
      </c>
      <c r="Q983">
        <v>7025.9951000000001</v>
      </c>
      <c r="R983">
        <v>7025.9951000000001</v>
      </c>
      <c r="S983" s="16" t="s">
        <v>6224</v>
      </c>
      <c r="T983" s="16" t="s">
        <v>6241</v>
      </c>
      <c r="U983">
        <v>2021</v>
      </c>
    </row>
    <row r="984" spans="1:21" x14ac:dyDescent="0.35">
      <c r="A984" s="16" t="s">
        <v>2158</v>
      </c>
      <c r="B984">
        <v>363716149</v>
      </c>
      <c r="C984">
        <v>84</v>
      </c>
      <c r="D984" s="1">
        <v>14025</v>
      </c>
      <c r="E984" s="16" t="s">
        <v>741</v>
      </c>
      <c r="F984" s="16" t="s">
        <v>229</v>
      </c>
      <c r="G984" s="16" t="s">
        <v>2065</v>
      </c>
      <c r="H984">
        <v>41045.709300000002</v>
      </c>
      <c r="I984">
        <v>53435.432699999998</v>
      </c>
      <c r="J984" s="16" t="s">
        <v>2159</v>
      </c>
      <c r="K984" s="16" t="s">
        <v>6133</v>
      </c>
      <c r="L984">
        <v>2426223525</v>
      </c>
      <c r="M984">
        <v>0</v>
      </c>
      <c r="N984" s="16" t="s">
        <v>6196</v>
      </c>
      <c r="O984" s="16" t="s">
        <v>6188</v>
      </c>
      <c r="P984" s="1">
        <v>44435</v>
      </c>
      <c r="Q984">
        <v>-12389.723399999995</v>
      </c>
      <c r="R984">
        <v>-12389.723399999995</v>
      </c>
      <c r="S984" s="16" t="s">
        <v>6224</v>
      </c>
      <c r="T984" s="16" t="s">
        <v>6241</v>
      </c>
      <c r="U984">
        <v>2021</v>
      </c>
    </row>
    <row r="985" spans="1:21" x14ac:dyDescent="0.35">
      <c r="A985" s="16" t="s">
        <v>2160</v>
      </c>
      <c r="B985">
        <v>360188989</v>
      </c>
      <c r="C985">
        <v>71</v>
      </c>
      <c r="D985" s="1">
        <v>18773.25</v>
      </c>
      <c r="E985" s="16" t="s">
        <v>741</v>
      </c>
      <c r="F985" s="16" t="s">
        <v>199</v>
      </c>
      <c r="G985" s="16" t="s">
        <v>2065</v>
      </c>
      <c r="H985">
        <v>1620094.6987000001</v>
      </c>
      <c r="I985">
        <v>773983.59750000003</v>
      </c>
      <c r="J985" s="16" t="s">
        <v>2161</v>
      </c>
      <c r="K985" s="16" t="s">
        <v>6133</v>
      </c>
      <c r="L985">
        <v>140152038</v>
      </c>
      <c r="M985">
        <v>0</v>
      </c>
      <c r="N985" s="16" t="s">
        <v>6189</v>
      </c>
      <c r="O985" s="16" t="s">
        <v>6194</v>
      </c>
      <c r="P985" s="1">
        <v>44274</v>
      </c>
      <c r="Q985">
        <v>846111.10120000003</v>
      </c>
      <c r="R985">
        <v>846111.10120000003</v>
      </c>
      <c r="S985" s="16" t="s">
        <v>6219</v>
      </c>
      <c r="T985" s="16" t="s">
        <v>6241</v>
      </c>
      <c r="U985">
        <v>2021</v>
      </c>
    </row>
    <row r="986" spans="1:21" x14ac:dyDescent="0.35">
      <c r="A986" s="16" t="s">
        <v>2162</v>
      </c>
      <c r="B986">
        <v>128921572</v>
      </c>
      <c r="C986">
        <v>61</v>
      </c>
      <c r="D986" s="1">
        <v>22425.75</v>
      </c>
      <c r="E986" s="16" t="s">
        <v>741</v>
      </c>
      <c r="F986" s="16" t="s">
        <v>1104</v>
      </c>
      <c r="G986" s="16" t="s">
        <v>2065</v>
      </c>
      <c r="H986">
        <v>139422.32509999999</v>
      </c>
      <c r="I986">
        <v>56955.502999999997</v>
      </c>
      <c r="J986" s="16" t="s">
        <v>2163</v>
      </c>
      <c r="K986" s="16" t="s">
        <v>6131</v>
      </c>
      <c r="L986">
        <v>889495425</v>
      </c>
      <c r="M986">
        <v>0</v>
      </c>
      <c r="N986" s="16" t="s">
        <v>6196</v>
      </c>
      <c r="O986" s="16" t="s">
        <v>6199</v>
      </c>
      <c r="P986" s="1">
        <v>44386</v>
      </c>
      <c r="Q986">
        <v>82466.82209999999</v>
      </c>
      <c r="R986">
        <v>82466.82209999999</v>
      </c>
      <c r="S986" s="16" t="s">
        <v>6223</v>
      </c>
      <c r="T986" s="16" t="s">
        <v>6240</v>
      </c>
      <c r="U986">
        <v>2021</v>
      </c>
    </row>
    <row r="987" spans="1:21" x14ac:dyDescent="0.35">
      <c r="A987" s="16" t="s">
        <v>2164</v>
      </c>
      <c r="B987">
        <v>258310082</v>
      </c>
      <c r="C987">
        <v>33</v>
      </c>
      <c r="D987" s="1">
        <v>32652.75</v>
      </c>
      <c r="E987" s="16" t="s">
        <v>741</v>
      </c>
      <c r="F987" s="16" t="s">
        <v>87</v>
      </c>
      <c r="G987" s="16" t="s">
        <v>2065</v>
      </c>
      <c r="H987">
        <v>350286.78330000001</v>
      </c>
      <c r="I987">
        <v>188024.9056</v>
      </c>
      <c r="J987" s="16" t="s">
        <v>2165</v>
      </c>
      <c r="K987" s="16" t="s">
        <v>6135</v>
      </c>
      <c r="L987">
        <v>588736812</v>
      </c>
      <c r="M987">
        <v>0</v>
      </c>
      <c r="N987" s="16" t="s">
        <v>6198</v>
      </c>
      <c r="O987" s="16" t="s">
        <v>6190</v>
      </c>
      <c r="P987" s="1">
        <v>44671</v>
      </c>
      <c r="Q987">
        <v>162261.87770000001</v>
      </c>
      <c r="R987">
        <v>162261.87770000001</v>
      </c>
      <c r="S987" s="16" t="s">
        <v>6220</v>
      </c>
      <c r="T987" s="16" t="s">
        <v>6237</v>
      </c>
      <c r="U987">
        <v>2022</v>
      </c>
    </row>
    <row r="988" spans="1:21" x14ac:dyDescent="0.35">
      <c r="A988" s="16" t="s">
        <v>2166</v>
      </c>
      <c r="B988">
        <v>104099391</v>
      </c>
      <c r="C988">
        <v>35</v>
      </c>
      <c r="D988" s="1">
        <v>31922.25</v>
      </c>
      <c r="E988" s="16" t="s">
        <v>741</v>
      </c>
      <c r="F988" s="16" t="s">
        <v>644</v>
      </c>
      <c r="G988" s="16" t="s">
        <v>2065</v>
      </c>
      <c r="H988">
        <v>1145916.7542000001</v>
      </c>
      <c r="I988">
        <v>660587.30530000001</v>
      </c>
      <c r="J988" s="16" t="s">
        <v>2167</v>
      </c>
      <c r="K988" s="16" t="s">
        <v>6135</v>
      </c>
      <c r="L988">
        <v>33952278</v>
      </c>
      <c r="M988">
        <v>0</v>
      </c>
      <c r="N988" s="16" t="s">
        <v>6187</v>
      </c>
      <c r="O988" s="16" t="s">
        <v>6200</v>
      </c>
      <c r="P988" s="1">
        <v>44347</v>
      </c>
      <c r="Q988">
        <v>485329.44890000008</v>
      </c>
      <c r="R988">
        <v>485329.44890000008</v>
      </c>
      <c r="S988" s="16" t="s">
        <v>6221</v>
      </c>
      <c r="T988" s="16" t="s">
        <v>6237</v>
      </c>
      <c r="U988">
        <v>2021</v>
      </c>
    </row>
    <row r="989" spans="1:21" x14ac:dyDescent="0.35">
      <c r="A989" s="16" t="s">
        <v>2168</v>
      </c>
      <c r="B989">
        <v>389587350</v>
      </c>
      <c r="C989">
        <v>61</v>
      </c>
      <c r="D989" s="1">
        <v>22425.75</v>
      </c>
      <c r="E989" s="16" t="s">
        <v>741</v>
      </c>
      <c r="F989" s="16" t="s">
        <v>840</v>
      </c>
      <c r="G989" s="16" t="s">
        <v>2065</v>
      </c>
      <c r="H989">
        <v>1112801.5404999999</v>
      </c>
      <c r="I989">
        <v>324567.11599999998</v>
      </c>
      <c r="J989" s="16" t="s">
        <v>2169</v>
      </c>
      <c r="K989" s="16" t="s">
        <v>6135</v>
      </c>
      <c r="L989">
        <v>3068505312</v>
      </c>
      <c r="M989">
        <v>0</v>
      </c>
      <c r="N989" s="16" t="s">
        <v>6198</v>
      </c>
      <c r="O989" s="16" t="s">
        <v>6190</v>
      </c>
      <c r="P989" s="1">
        <v>44500</v>
      </c>
      <c r="Q989">
        <v>788234.42449999996</v>
      </c>
      <c r="R989">
        <v>788234.42449999996</v>
      </c>
      <c r="S989" s="16" t="s">
        <v>6226</v>
      </c>
      <c r="T989" s="16" t="s">
        <v>6240</v>
      </c>
      <c r="U989">
        <v>2021</v>
      </c>
    </row>
    <row r="990" spans="1:21" x14ac:dyDescent="0.35">
      <c r="A990" s="16" t="s">
        <v>2170</v>
      </c>
      <c r="B990">
        <v>127626624</v>
      </c>
      <c r="C990">
        <v>26</v>
      </c>
      <c r="D990" s="1">
        <v>35209.5</v>
      </c>
      <c r="E990" s="16" t="s">
        <v>741</v>
      </c>
      <c r="F990" s="16" t="s">
        <v>112</v>
      </c>
      <c r="G990" s="16" t="s">
        <v>2065</v>
      </c>
      <c r="H990">
        <v>556830.61</v>
      </c>
      <c r="I990">
        <v>290498.52919999999</v>
      </c>
      <c r="J990" s="16" t="s">
        <v>2171</v>
      </c>
      <c r="K990" s="16" t="s">
        <v>6135</v>
      </c>
      <c r="L990">
        <v>791217</v>
      </c>
      <c r="M990">
        <v>0</v>
      </c>
      <c r="N990" s="16" t="s">
        <v>6196</v>
      </c>
      <c r="O990" s="16" t="s">
        <v>6188</v>
      </c>
      <c r="P990" s="1">
        <v>44245</v>
      </c>
      <c r="Q990">
        <v>266332.0808</v>
      </c>
      <c r="R990">
        <v>266332.0808</v>
      </c>
      <c r="S990" s="16" t="s">
        <v>6218</v>
      </c>
      <c r="T990" s="16" t="s">
        <v>6236</v>
      </c>
      <c r="U990">
        <v>2021</v>
      </c>
    </row>
    <row r="991" spans="1:21" x14ac:dyDescent="0.35">
      <c r="A991" s="16" t="s">
        <v>2172</v>
      </c>
      <c r="B991">
        <v>767203930</v>
      </c>
      <c r="C991">
        <v>19</v>
      </c>
      <c r="D991" s="1">
        <v>37766.25</v>
      </c>
      <c r="E991" s="16" t="s">
        <v>741</v>
      </c>
      <c r="F991" s="16" t="s">
        <v>651</v>
      </c>
      <c r="G991" s="16" t="s">
        <v>2065</v>
      </c>
      <c r="H991">
        <v>94157.697</v>
      </c>
      <c r="I991">
        <v>32955.194000000003</v>
      </c>
      <c r="J991" s="16" t="s">
        <v>2173</v>
      </c>
      <c r="K991" s="16" t="s">
        <v>6133</v>
      </c>
      <c r="L991">
        <v>4075713664</v>
      </c>
      <c r="M991">
        <v>0</v>
      </c>
      <c r="N991" s="16" t="s">
        <v>6196</v>
      </c>
      <c r="O991" s="16" t="s">
        <v>6188</v>
      </c>
      <c r="P991" s="1">
        <v>44543</v>
      </c>
      <c r="Q991">
        <v>61202.502999999997</v>
      </c>
      <c r="R991">
        <v>61202.502999999997</v>
      </c>
      <c r="S991" s="16" t="s">
        <v>6228</v>
      </c>
      <c r="T991" s="16" t="s">
        <v>6242</v>
      </c>
      <c r="U991">
        <v>2021</v>
      </c>
    </row>
    <row r="992" spans="1:21" x14ac:dyDescent="0.35">
      <c r="A992" s="16" t="s">
        <v>2174</v>
      </c>
      <c r="B992">
        <v>881804070</v>
      </c>
      <c r="C992">
        <v>77</v>
      </c>
      <c r="D992" s="1">
        <v>16581.75</v>
      </c>
      <c r="E992" s="16" t="s">
        <v>741</v>
      </c>
      <c r="F992" s="16" t="s">
        <v>489</v>
      </c>
      <c r="G992" s="16" t="s">
        <v>2065</v>
      </c>
      <c r="H992">
        <v>2006627.3835</v>
      </c>
      <c r="I992">
        <v>436441.4559</v>
      </c>
      <c r="J992" s="16" t="s">
        <v>2175</v>
      </c>
      <c r="K992" s="16" t="s">
        <v>6135</v>
      </c>
      <c r="L992">
        <v>672969222</v>
      </c>
      <c r="M992">
        <v>0</v>
      </c>
      <c r="N992" s="16" t="s">
        <v>6196</v>
      </c>
      <c r="O992" s="16" t="s">
        <v>6200</v>
      </c>
      <c r="P992" s="1">
        <v>44625</v>
      </c>
      <c r="Q992">
        <v>1570185.9276000001</v>
      </c>
      <c r="R992">
        <v>1570185.9276000001</v>
      </c>
      <c r="S992" s="16" t="s">
        <v>6219</v>
      </c>
      <c r="T992" s="16" t="s">
        <v>6241</v>
      </c>
      <c r="U992">
        <v>2022</v>
      </c>
    </row>
    <row r="993" spans="1:21" x14ac:dyDescent="0.35">
      <c r="A993" s="16" t="s">
        <v>2176</v>
      </c>
      <c r="B993">
        <v>832315873</v>
      </c>
      <c r="C993">
        <v>58</v>
      </c>
      <c r="D993" s="1">
        <v>23521.5</v>
      </c>
      <c r="E993" s="16" t="s">
        <v>741</v>
      </c>
      <c r="F993" s="16" t="s">
        <v>482</v>
      </c>
      <c r="G993" s="16" t="s">
        <v>2065</v>
      </c>
      <c r="H993">
        <v>169677.15839999999</v>
      </c>
      <c r="I993">
        <v>68295.056299999997</v>
      </c>
      <c r="J993" s="16" t="s">
        <v>2177</v>
      </c>
      <c r="K993" s="16" t="s">
        <v>6133</v>
      </c>
      <c r="L993">
        <v>1842602868</v>
      </c>
      <c r="M993">
        <v>0</v>
      </c>
      <c r="N993" s="16" t="s">
        <v>6198</v>
      </c>
      <c r="O993" s="16" t="s">
        <v>6191</v>
      </c>
      <c r="P993" s="1">
        <v>44490</v>
      </c>
      <c r="Q993">
        <v>101382.10209999999</v>
      </c>
      <c r="R993">
        <v>101382.10209999999</v>
      </c>
      <c r="S993" s="16" t="s">
        <v>6226</v>
      </c>
      <c r="T993" s="16" t="s">
        <v>6239</v>
      </c>
      <c r="U993">
        <v>2021</v>
      </c>
    </row>
    <row r="994" spans="1:21" x14ac:dyDescent="0.35">
      <c r="A994" s="16" t="s">
        <v>2178</v>
      </c>
      <c r="B994">
        <v>717220415</v>
      </c>
      <c r="C994">
        <v>49</v>
      </c>
      <c r="D994" s="1">
        <v>26808.75</v>
      </c>
      <c r="E994" s="16" t="s">
        <v>741</v>
      </c>
      <c r="F994" s="16" t="s">
        <v>1104</v>
      </c>
      <c r="G994" s="16" t="s">
        <v>2065</v>
      </c>
      <c r="H994">
        <v>47282.744100000004</v>
      </c>
      <c r="I994">
        <v>41720.068299999999</v>
      </c>
      <c r="J994" s="16" t="s">
        <v>2179</v>
      </c>
      <c r="K994" s="16" t="s">
        <v>6129</v>
      </c>
      <c r="L994">
        <v>2759250624</v>
      </c>
      <c r="M994">
        <v>0</v>
      </c>
      <c r="N994" s="16" t="s">
        <v>6187</v>
      </c>
      <c r="O994" s="16" t="s">
        <v>6188</v>
      </c>
      <c r="P994" s="1">
        <v>44317</v>
      </c>
      <c r="Q994">
        <v>5562.6758000000045</v>
      </c>
      <c r="R994">
        <v>5562.6758000000045</v>
      </c>
      <c r="S994" s="16" t="s">
        <v>6221</v>
      </c>
      <c r="T994" s="16" t="s">
        <v>6238</v>
      </c>
      <c r="U994">
        <v>2021</v>
      </c>
    </row>
    <row r="995" spans="1:21" x14ac:dyDescent="0.35">
      <c r="A995" s="16" t="s">
        <v>2180</v>
      </c>
      <c r="B995">
        <v>75645378</v>
      </c>
      <c r="C995">
        <v>73</v>
      </c>
      <c r="D995" s="1">
        <v>18042.75</v>
      </c>
      <c r="E995" s="16" t="s">
        <v>741</v>
      </c>
      <c r="F995" s="16" t="s">
        <v>1186</v>
      </c>
      <c r="G995" s="16" t="s">
        <v>2065</v>
      </c>
      <c r="H995">
        <v>204597.05290000001</v>
      </c>
      <c r="I995">
        <v>272234.43160000001</v>
      </c>
      <c r="J995" s="16" t="s">
        <v>2181</v>
      </c>
      <c r="K995" s="16" t="s">
        <v>6135</v>
      </c>
      <c r="L995">
        <v>742801514</v>
      </c>
      <c r="M995">
        <v>0</v>
      </c>
      <c r="N995" s="16" t="s">
        <v>6198</v>
      </c>
      <c r="O995" s="16" t="s">
        <v>6191</v>
      </c>
      <c r="P995" s="1">
        <v>44485</v>
      </c>
      <c r="Q995">
        <v>-67637.378700000001</v>
      </c>
      <c r="R995">
        <v>-67637.378700000001</v>
      </c>
      <c r="S995" s="16" t="s">
        <v>6226</v>
      </c>
      <c r="T995" s="16" t="s">
        <v>6241</v>
      </c>
      <c r="U995">
        <v>2021</v>
      </c>
    </row>
    <row r="996" spans="1:21" x14ac:dyDescent="0.35">
      <c r="A996" s="16" t="s">
        <v>2182</v>
      </c>
      <c r="B996">
        <v>896912247</v>
      </c>
      <c r="C996">
        <v>49</v>
      </c>
      <c r="D996" s="1">
        <v>26808.75</v>
      </c>
      <c r="E996" s="16" t="s">
        <v>741</v>
      </c>
      <c r="F996" s="16" t="s">
        <v>1544</v>
      </c>
      <c r="G996" s="16" t="s">
        <v>2065</v>
      </c>
      <c r="H996">
        <v>762328.24699999997</v>
      </c>
      <c r="I996">
        <v>65591.992899999997</v>
      </c>
      <c r="J996" s="16" t="s">
        <v>2183</v>
      </c>
      <c r="K996" s="16" t="s">
        <v>6131</v>
      </c>
      <c r="L996">
        <v>465756633</v>
      </c>
      <c r="M996">
        <v>0</v>
      </c>
      <c r="N996" s="16" t="s">
        <v>6198</v>
      </c>
      <c r="O996" s="16" t="s">
        <v>6191</v>
      </c>
      <c r="P996" s="1">
        <v>44569</v>
      </c>
      <c r="Q996">
        <v>696736.25410000002</v>
      </c>
      <c r="R996">
        <v>710670.97918200004</v>
      </c>
      <c r="S996" s="16" t="s">
        <v>6217</v>
      </c>
      <c r="T996" s="16" t="s">
        <v>6238</v>
      </c>
      <c r="U996">
        <v>2022</v>
      </c>
    </row>
    <row r="997" spans="1:21" x14ac:dyDescent="0.35">
      <c r="A997" s="16" t="s">
        <v>2184</v>
      </c>
      <c r="B997">
        <v>612724567</v>
      </c>
      <c r="C997">
        <v>35</v>
      </c>
      <c r="D997" s="1">
        <v>31922.25</v>
      </c>
      <c r="E997" s="16" t="s">
        <v>741</v>
      </c>
      <c r="F997" s="16" t="s">
        <v>997</v>
      </c>
      <c r="G997" s="16" t="s">
        <v>2065</v>
      </c>
      <c r="H997">
        <v>442275.47139999998</v>
      </c>
      <c r="I997">
        <v>537088.27549999999</v>
      </c>
      <c r="J997" s="16" t="s">
        <v>2185</v>
      </c>
      <c r="K997" s="16" t="s">
        <v>6127</v>
      </c>
      <c r="L997">
        <v>622651392</v>
      </c>
      <c r="M997">
        <v>0</v>
      </c>
      <c r="N997" s="16" t="s">
        <v>6195</v>
      </c>
      <c r="O997" s="16" t="s">
        <v>6190</v>
      </c>
      <c r="P997" s="1">
        <v>44642</v>
      </c>
      <c r="Q997">
        <v>-94812.804100000008</v>
      </c>
      <c r="R997">
        <v>-94812.804100000008</v>
      </c>
      <c r="S997" s="16" t="s">
        <v>6219</v>
      </c>
      <c r="T997" s="16" t="s">
        <v>6237</v>
      </c>
      <c r="U997">
        <v>2022</v>
      </c>
    </row>
    <row r="998" spans="1:21" x14ac:dyDescent="0.35">
      <c r="A998" s="16" t="s">
        <v>2186</v>
      </c>
      <c r="B998">
        <v>296439878</v>
      </c>
      <c r="C998">
        <v>65</v>
      </c>
      <c r="D998" s="1">
        <v>20964.75</v>
      </c>
      <c r="E998" s="16" t="s">
        <v>741</v>
      </c>
      <c r="F998" s="16" t="s">
        <v>596</v>
      </c>
      <c r="G998" s="16" t="s">
        <v>2065</v>
      </c>
      <c r="H998">
        <v>74293.469800000006</v>
      </c>
      <c r="I998">
        <v>14035.2001</v>
      </c>
      <c r="J998" s="16" t="s">
        <v>2187</v>
      </c>
      <c r="K998" s="16" t="s">
        <v>6135</v>
      </c>
      <c r="L998">
        <v>310190769</v>
      </c>
      <c r="M998">
        <v>0</v>
      </c>
      <c r="N998" s="16" t="s">
        <v>6195</v>
      </c>
      <c r="O998" s="16" t="s">
        <v>6190</v>
      </c>
      <c r="P998" s="1">
        <v>44260</v>
      </c>
      <c r="Q998">
        <v>60258.269700000004</v>
      </c>
      <c r="R998">
        <v>60258.269700000004</v>
      </c>
      <c r="S998" s="16" t="s">
        <v>6219</v>
      </c>
      <c r="T998" s="16" t="s">
        <v>6240</v>
      </c>
      <c r="U998">
        <v>2021</v>
      </c>
    </row>
    <row r="999" spans="1:21" x14ac:dyDescent="0.35">
      <c r="A999" s="16" t="s">
        <v>2188</v>
      </c>
      <c r="B999">
        <v>402846524</v>
      </c>
      <c r="C999">
        <v>34</v>
      </c>
      <c r="D999" s="1">
        <v>32287.5</v>
      </c>
      <c r="E999" s="16" t="s">
        <v>741</v>
      </c>
      <c r="F999" s="16" t="s">
        <v>69</v>
      </c>
      <c r="G999" s="16" t="s">
        <v>2065</v>
      </c>
      <c r="H999">
        <v>3384843.5617999998</v>
      </c>
      <c r="I999">
        <v>1241535.0725</v>
      </c>
      <c r="J999" s="16" t="s">
        <v>2189</v>
      </c>
      <c r="K999" s="16" t="s">
        <v>6131</v>
      </c>
      <c r="L999">
        <v>196216482</v>
      </c>
      <c r="M999">
        <v>15207829824</v>
      </c>
      <c r="N999" s="16" t="s">
        <v>6192</v>
      </c>
      <c r="O999" s="16" t="s">
        <v>6193</v>
      </c>
      <c r="P999" s="1">
        <v>44344</v>
      </c>
      <c r="Q999">
        <v>2143308.4892999995</v>
      </c>
      <c r="R999">
        <v>2186174.6590859997</v>
      </c>
      <c r="S999" s="16" t="s">
        <v>6221</v>
      </c>
      <c r="T999" s="16" t="s">
        <v>6237</v>
      </c>
      <c r="U999">
        <v>2021</v>
      </c>
    </row>
    <row r="1000" spans="1:21" x14ac:dyDescent="0.35">
      <c r="A1000" s="16" t="s">
        <v>2190</v>
      </c>
      <c r="B1000">
        <v>631528098</v>
      </c>
      <c r="C1000">
        <v>56</v>
      </c>
      <c r="D1000" s="1">
        <v>24252</v>
      </c>
      <c r="E1000" s="16" t="s">
        <v>741</v>
      </c>
      <c r="F1000" s="16" t="s">
        <v>1250</v>
      </c>
      <c r="G1000" s="16" t="s">
        <v>2065</v>
      </c>
      <c r="H1000">
        <v>2419115.1727</v>
      </c>
      <c r="I1000">
        <v>714332.35290000006</v>
      </c>
      <c r="J1000" s="16" t="s">
        <v>2191</v>
      </c>
      <c r="K1000" s="16" t="s">
        <v>6135</v>
      </c>
      <c r="L1000">
        <v>112254768</v>
      </c>
      <c r="M1000">
        <v>0</v>
      </c>
      <c r="N1000" s="16" t="s">
        <v>6187</v>
      </c>
      <c r="O1000" s="16" t="s">
        <v>6191</v>
      </c>
      <c r="P1000" s="1">
        <v>44540</v>
      </c>
      <c r="Q1000">
        <v>1704782.8197999999</v>
      </c>
      <c r="R1000">
        <v>1704782.8197999999</v>
      </c>
      <c r="S1000" s="16" t="s">
        <v>6228</v>
      </c>
      <c r="T1000" s="16" t="s">
        <v>6239</v>
      </c>
      <c r="U1000">
        <v>2021</v>
      </c>
    </row>
    <row r="1001" spans="1:21" x14ac:dyDescent="0.35">
      <c r="A1001" s="16" t="s">
        <v>2192</v>
      </c>
      <c r="B1001">
        <v>588615194</v>
      </c>
      <c r="C1001">
        <v>36</v>
      </c>
      <c r="D1001" s="1">
        <v>31557</v>
      </c>
      <c r="E1001" s="16" t="s">
        <v>741</v>
      </c>
      <c r="F1001" s="16" t="s">
        <v>338</v>
      </c>
      <c r="G1001" s="16" t="s">
        <v>2065</v>
      </c>
      <c r="H1001">
        <v>80407.613800000006</v>
      </c>
      <c r="I1001">
        <v>37910.700900000003</v>
      </c>
      <c r="J1001" s="16" t="s">
        <v>2193</v>
      </c>
      <c r="K1001" s="16" t="s">
        <v>6133</v>
      </c>
      <c r="L1001">
        <v>985776318</v>
      </c>
      <c r="M1001">
        <v>0</v>
      </c>
      <c r="N1001" s="16" t="s">
        <v>6187</v>
      </c>
      <c r="O1001" s="16" t="s">
        <v>6188</v>
      </c>
      <c r="P1001" s="1">
        <v>44338</v>
      </c>
      <c r="Q1001">
        <v>42496.912900000003</v>
      </c>
      <c r="R1001">
        <v>42496.912900000003</v>
      </c>
      <c r="S1001" s="16" t="s">
        <v>6221</v>
      </c>
      <c r="T1001" s="16" t="s">
        <v>6237</v>
      </c>
      <c r="U1001">
        <v>2021</v>
      </c>
    </row>
    <row r="1002" spans="1:21" x14ac:dyDescent="0.35">
      <c r="A1002" s="16" t="s">
        <v>2194</v>
      </c>
      <c r="B1002">
        <v>557921020</v>
      </c>
      <c r="C1002">
        <v>27</v>
      </c>
      <c r="D1002" s="1">
        <v>34844.25</v>
      </c>
      <c r="E1002" s="16" t="s">
        <v>741</v>
      </c>
      <c r="F1002" s="16" t="s">
        <v>150</v>
      </c>
      <c r="G1002" s="16" t="s">
        <v>2065</v>
      </c>
      <c r="H1002">
        <v>2036733.0375000001</v>
      </c>
      <c r="I1002">
        <v>773673.69649999996</v>
      </c>
      <c r="J1002" s="16" t="s">
        <v>2195</v>
      </c>
      <c r="K1002" s="16" t="s">
        <v>6129</v>
      </c>
      <c r="L1002">
        <v>901612892</v>
      </c>
      <c r="M1002">
        <v>1976426928</v>
      </c>
      <c r="N1002" s="16" t="s">
        <v>6192</v>
      </c>
      <c r="O1002" s="16" t="s">
        <v>6193</v>
      </c>
      <c r="P1002" s="1">
        <v>44600</v>
      </c>
      <c r="Q1002">
        <v>1263059.341</v>
      </c>
      <c r="R1002">
        <v>1263059.341</v>
      </c>
      <c r="S1002" s="16" t="s">
        <v>6218</v>
      </c>
      <c r="T1002" s="16" t="s">
        <v>6236</v>
      </c>
      <c r="U1002">
        <v>2022</v>
      </c>
    </row>
    <row r="1003" spans="1:21" x14ac:dyDescent="0.35">
      <c r="A1003" s="16" t="s">
        <v>2196</v>
      </c>
      <c r="B1003">
        <v>206071219</v>
      </c>
      <c r="C1003">
        <v>58</v>
      </c>
      <c r="D1003" s="1">
        <v>23521.5</v>
      </c>
      <c r="E1003" s="16" t="s">
        <v>741</v>
      </c>
      <c r="F1003" s="16" t="s">
        <v>886</v>
      </c>
      <c r="G1003" s="16" t="s">
        <v>2065</v>
      </c>
      <c r="H1003">
        <v>702159.57640000002</v>
      </c>
      <c r="I1003">
        <v>172530.63879999999</v>
      </c>
      <c r="J1003" s="16" t="s">
        <v>2197</v>
      </c>
      <c r="K1003" s="16" t="s">
        <v>6129</v>
      </c>
      <c r="L1003">
        <v>11407648</v>
      </c>
      <c r="M1003">
        <v>15030108</v>
      </c>
      <c r="N1003" s="16" t="s">
        <v>6192</v>
      </c>
      <c r="O1003" s="16" t="s">
        <v>6197</v>
      </c>
      <c r="P1003" s="1">
        <v>44259</v>
      </c>
      <c r="Q1003">
        <v>529628.93760000006</v>
      </c>
      <c r="R1003">
        <v>529628.93760000006</v>
      </c>
      <c r="S1003" s="16" t="s">
        <v>6219</v>
      </c>
      <c r="T1003" s="16" t="s">
        <v>6239</v>
      </c>
      <c r="U1003">
        <v>2021</v>
      </c>
    </row>
    <row r="1004" spans="1:21" x14ac:dyDescent="0.35">
      <c r="A1004" s="16" t="s">
        <v>2198</v>
      </c>
      <c r="B1004">
        <v>254387170</v>
      </c>
      <c r="C1004">
        <v>66</v>
      </c>
      <c r="D1004" s="1">
        <v>20599.5</v>
      </c>
      <c r="E1004" s="16" t="s">
        <v>741</v>
      </c>
      <c r="F1004" s="16" t="s">
        <v>612</v>
      </c>
      <c r="G1004" s="16" t="s">
        <v>2065</v>
      </c>
      <c r="H1004">
        <v>1933423.9510999999</v>
      </c>
      <c r="I1004">
        <v>1053435.8470000001</v>
      </c>
      <c r="J1004" s="16" t="s">
        <v>2199</v>
      </c>
      <c r="K1004" s="16" t="s">
        <v>6135</v>
      </c>
      <c r="L1004">
        <v>1565654796</v>
      </c>
      <c r="M1004">
        <v>0</v>
      </c>
      <c r="N1004" s="16" t="s">
        <v>6198</v>
      </c>
      <c r="O1004" s="16" t="s">
        <v>6190</v>
      </c>
      <c r="P1004" s="1">
        <v>44570</v>
      </c>
      <c r="Q1004">
        <v>879988.10409999988</v>
      </c>
      <c r="R1004">
        <v>879988.10409999988</v>
      </c>
      <c r="S1004" s="16" t="s">
        <v>6217</v>
      </c>
      <c r="T1004" s="16" t="s">
        <v>6240</v>
      </c>
      <c r="U1004">
        <v>2022</v>
      </c>
    </row>
    <row r="1005" spans="1:21" x14ac:dyDescent="0.35">
      <c r="A1005" s="16" t="s">
        <v>2200</v>
      </c>
      <c r="B1005">
        <v>146974938</v>
      </c>
      <c r="C1005">
        <v>70</v>
      </c>
      <c r="D1005" s="1">
        <v>19138.5</v>
      </c>
      <c r="E1005" s="16" t="s">
        <v>741</v>
      </c>
      <c r="F1005" s="16" t="s">
        <v>1169</v>
      </c>
      <c r="G1005" s="16" t="s">
        <v>2065</v>
      </c>
      <c r="H1005">
        <v>321683.0857</v>
      </c>
      <c r="I1005">
        <v>37268.162400000001</v>
      </c>
      <c r="J1005" s="16" t="s">
        <v>2201</v>
      </c>
      <c r="K1005" s="16" t="s">
        <v>6133</v>
      </c>
      <c r="L1005">
        <v>70386822</v>
      </c>
      <c r="M1005">
        <v>0</v>
      </c>
      <c r="N1005" s="16" t="s">
        <v>6196</v>
      </c>
      <c r="O1005" s="16" t="s">
        <v>6200</v>
      </c>
      <c r="P1005" s="1">
        <v>44485</v>
      </c>
      <c r="Q1005">
        <v>284414.92330000002</v>
      </c>
      <c r="R1005">
        <v>284414.92330000002</v>
      </c>
      <c r="S1005" s="16" t="s">
        <v>6226</v>
      </c>
      <c r="T1005" s="16" t="s">
        <v>6241</v>
      </c>
      <c r="U1005">
        <v>2021</v>
      </c>
    </row>
    <row r="1006" spans="1:21" x14ac:dyDescent="0.35">
      <c r="A1006" s="16" t="s">
        <v>2202</v>
      </c>
      <c r="B1006">
        <v>229181229</v>
      </c>
      <c r="C1006">
        <v>25</v>
      </c>
      <c r="D1006" s="1">
        <v>35574.75</v>
      </c>
      <c r="E1006" s="16" t="s">
        <v>741</v>
      </c>
      <c r="F1006" s="16" t="s">
        <v>157</v>
      </c>
      <c r="G1006" s="16" t="s">
        <v>2065</v>
      </c>
      <c r="H1006">
        <v>34566.958100000003</v>
      </c>
      <c r="I1006">
        <v>5757.8675999999996</v>
      </c>
      <c r="J1006" s="16" t="s">
        <v>2203</v>
      </c>
      <c r="K1006" s="16" t="s">
        <v>6135</v>
      </c>
      <c r="L1006">
        <v>1685690409</v>
      </c>
      <c r="M1006">
        <v>0</v>
      </c>
      <c r="N1006" s="16" t="s">
        <v>6189</v>
      </c>
      <c r="O1006" s="16" t="s">
        <v>6194</v>
      </c>
      <c r="P1006" s="1">
        <v>44527</v>
      </c>
      <c r="Q1006">
        <v>28809.090500000006</v>
      </c>
      <c r="R1006">
        <v>28809.090500000006</v>
      </c>
      <c r="S1006" s="16" t="s">
        <v>6227</v>
      </c>
      <c r="T1006" s="16" t="s">
        <v>6236</v>
      </c>
      <c r="U1006">
        <v>2021</v>
      </c>
    </row>
    <row r="1007" spans="1:21" x14ac:dyDescent="0.35">
      <c r="A1007" s="16" t="s">
        <v>2204</v>
      </c>
      <c r="B1007">
        <v>227862330</v>
      </c>
      <c r="C1007">
        <v>64</v>
      </c>
      <c r="D1007" s="1">
        <v>21330</v>
      </c>
      <c r="E1007" s="16" t="s">
        <v>741</v>
      </c>
      <c r="F1007" s="16" t="s">
        <v>950</v>
      </c>
      <c r="G1007" s="16" t="s">
        <v>2065</v>
      </c>
      <c r="H1007">
        <v>1206148.1292999999</v>
      </c>
      <c r="I1007">
        <v>266637.82819999999</v>
      </c>
      <c r="J1007" s="16" t="s">
        <v>2205</v>
      </c>
      <c r="K1007" s="16" t="s">
        <v>6129</v>
      </c>
      <c r="L1007">
        <v>1016453516</v>
      </c>
      <c r="M1007">
        <v>0</v>
      </c>
      <c r="N1007" s="16" t="s">
        <v>6198</v>
      </c>
      <c r="O1007" s="16" t="s">
        <v>6201</v>
      </c>
      <c r="P1007" s="1">
        <v>44233</v>
      </c>
      <c r="Q1007">
        <v>939510.30109999992</v>
      </c>
      <c r="R1007">
        <v>939510.30109999992</v>
      </c>
      <c r="S1007" s="16" t="s">
        <v>6218</v>
      </c>
      <c r="T1007" s="16" t="s">
        <v>6240</v>
      </c>
      <c r="U1007">
        <v>2021</v>
      </c>
    </row>
    <row r="1008" spans="1:21" x14ac:dyDescent="0.35">
      <c r="A1008" s="16" t="s">
        <v>2206</v>
      </c>
      <c r="B1008">
        <v>948292434</v>
      </c>
      <c r="C1008">
        <v>46</v>
      </c>
      <c r="D1008" s="1">
        <v>27904.5</v>
      </c>
      <c r="E1008" s="16" t="s">
        <v>741</v>
      </c>
      <c r="F1008" s="16" t="s">
        <v>728</v>
      </c>
      <c r="G1008" s="16" t="s">
        <v>2065</v>
      </c>
      <c r="H1008">
        <v>224120.4584</v>
      </c>
      <c r="I1008">
        <v>102052.47410000001</v>
      </c>
      <c r="J1008" s="16" t="s">
        <v>2207</v>
      </c>
      <c r="K1008" s="16" t="s">
        <v>6133</v>
      </c>
      <c r="L1008">
        <v>260826748</v>
      </c>
      <c r="M1008">
        <v>0</v>
      </c>
      <c r="N1008" s="16" t="s">
        <v>6198</v>
      </c>
      <c r="O1008" s="16" t="s">
        <v>6191</v>
      </c>
      <c r="P1008" s="1">
        <v>44611</v>
      </c>
      <c r="Q1008">
        <v>122067.9843</v>
      </c>
      <c r="R1008">
        <v>122067.9843</v>
      </c>
      <c r="S1008" s="16" t="s">
        <v>6218</v>
      </c>
      <c r="T1008" s="16" t="s">
        <v>6238</v>
      </c>
      <c r="U1008">
        <v>2022</v>
      </c>
    </row>
    <row r="1009" spans="1:21" x14ac:dyDescent="0.35">
      <c r="A1009" s="16" t="s">
        <v>2208</v>
      </c>
      <c r="B1009">
        <v>247505720</v>
      </c>
      <c r="C1009">
        <v>30</v>
      </c>
      <c r="D1009" s="1">
        <v>33748.5</v>
      </c>
      <c r="E1009" s="16" t="s">
        <v>741</v>
      </c>
      <c r="F1009" s="16" t="s">
        <v>347</v>
      </c>
      <c r="G1009" s="16" t="s">
        <v>2065</v>
      </c>
      <c r="H1009">
        <v>2632942.2157999999</v>
      </c>
      <c r="I1009">
        <v>712403.72820000001</v>
      </c>
      <c r="J1009" s="16" t="s">
        <v>2209</v>
      </c>
      <c r="K1009" s="16" t="s">
        <v>6135</v>
      </c>
      <c r="L1009">
        <v>33791767</v>
      </c>
      <c r="M1009">
        <v>0</v>
      </c>
      <c r="N1009" s="16" t="s">
        <v>6195</v>
      </c>
      <c r="O1009" s="16" t="s">
        <v>6191</v>
      </c>
      <c r="P1009" s="1">
        <v>44572</v>
      </c>
      <c r="Q1009">
        <v>1920538.4875999999</v>
      </c>
      <c r="R1009">
        <v>1920538.4875999999</v>
      </c>
      <c r="S1009" s="16" t="s">
        <v>6217</v>
      </c>
      <c r="T1009" s="16" t="s">
        <v>6237</v>
      </c>
      <c r="U1009">
        <v>2022</v>
      </c>
    </row>
    <row r="1010" spans="1:21" x14ac:dyDescent="0.35">
      <c r="A1010" s="16" t="s">
        <v>2210</v>
      </c>
      <c r="B1010">
        <v>7702909</v>
      </c>
      <c r="C1010">
        <v>63</v>
      </c>
      <c r="D1010" s="1">
        <v>21695.25</v>
      </c>
      <c r="E1010" s="16" t="s">
        <v>741</v>
      </c>
      <c r="F1010" s="16" t="s">
        <v>574</v>
      </c>
      <c r="G1010" s="16" t="s">
        <v>2065</v>
      </c>
      <c r="H1010">
        <v>27280.613799999999</v>
      </c>
      <c r="I1010">
        <v>14479.7104</v>
      </c>
      <c r="J1010" s="16" t="s">
        <v>2211</v>
      </c>
      <c r="K1010" s="16" t="s">
        <v>6131</v>
      </c>
      <c r="L1010">
        <v>40812018</v>
      </c>
      <c r="M1010">
        <v>0</v>
      </c>
      <c r="N1010" s="16" t="s">
        <v>6189</v>
      </c>
      <c r="O1010" s="16" t="s">
        <v>6194</v>
      </c>
      <c r="P1010" s="1">
        <v>44652</v>
      </c>
      <c r="Q1010">
        <v>12800.903399999999</v>
      </c>
      <c r="R1010">
        <v>12800.903399999999</v>
      </c>
      <c r="S1010" s="16" t="s">
        <v>6220</v>
      </c>
      <c r="T1010" s="16" t="s">
        <v>6240</v>
      </c>
      <c r="U1010">
        <v>2022</v>
      </c>
    </row>
    <row r="1011" spans="1:21" x14ac:dyDescent="0.35">
      <c r="A1011" s="16" t="s">
        <v>2212</v>
      </c>
      <c r="B1011">
        <v>307405988</v>
      </c>
      <c r="C1011">
        <v>46</v>
      </c>
      <c r="D1011" s="1">
        <v>27904.5</v>
      </c>
      <c r="E1011" s="16" t="s">
        <v>741</v>
      </c>
      <c r="F1011" s="16" t="s">
        <v>350</v>
      </c>
      <c r="G1011" s="16" t="s">
        <v>2065</v>
      </c>
      <c r="H1011">
        <v>964879.39769999997</v>
      </c>
      <c r="I1011">
        <v>317756.04570000002</v>
      </c>
      <c r="J1011" s="16" t="s">
        <v>2213</v>
      </c>
      <c r="K1011" s="16" t="s">
        <v>6135</v>
      </c>
      <c r="L1011">
        <v>1336248402</v>
      </c>
      <c r="M1011">
        <v>0</v>
      </c>
      <c r="N1011" s="16" t="s">
        <v>6195</v>
      </c>
      <c r="O1011" s="16" t="s">
        <v>6190</v>
      </c>
      <c r="P1011" s="1">
        <v>44508</v>
      </c>
      <c r="Q1011">
        <v>647123.35199999996</v>
      </c>
      <c r="R1011">
        <v>647123.35199999996</v>
      </c>
      <c r="S1011" s="16" t="s">
        <v>6227</v>
      </c>
      <c r="T1011" s="16" t="s">
        <v>6238</v>
      </c>
      <c r="U1011">
        <v>2021</v>
      </c>
    </row>
    <row r="1012" spans="1:21" x14ac:dyDescent="0.35">
      <c r="A1012" s="16" t="s">
        <v>2214</v>
      </c>
      <c r="B1012">
        <v>493486761</v>
      </c>
      <c r="C1012">
        <v>49</v>
      </c>
      <c r="D1012" s="1">
        <v>26808.75</v>
      </c>
      <c r="E1012" s="16" t="s">
        <v>741</v>
      </c>
      <c r="F1012" s="16" t="s">
        <v>84</v>
      </c>
      <c r="G1012" s="16" t="s">
        <v>2065</v>
      </c>
      <c r="H1012">
        <v>300687.9583</v>
      </c>
      <c r="I1012">
        <v>93473.477799999993</v>
      </c>
      <c r="J1012" s="16" t="s">
        <v>2215</v>
      </c>
      <c r="K1012" s="16" t="s">
        <v>6127</v>
      </c>
      <c r="L1012">
        <v>345819232</v>
      </c>
      <c r="M1012">
        <v>2862007104</v>
      </c>
      <c r="N1012" s="16" t="s">
        <v>6192</v>
      </c>
      <c r="O1012" s="16" t="s">
        <v>6193</v>
      </c>
      <c r="P1012" s="1">
        <v>44498</v>
      </c>
      <c r="Q1012">
        <v>207214.48050000001</v>
      </c>
      <c r="R1012">
        <v>207214.48050000001</v>
      </c>
      <c r="S1012" s="16" t="s">
        <v>6226</v>
      </c>
      <c r="T1012" s="16" t="s">
        <v>6238</v>
      </c>
      <c r="U1012">
        <v>2021</v>
      </c>
    </row>
    <row r="1013" spans="1:21" x14ac:dyDescent="0.35">
      <c r="A1013" s="16" t="s">
        <v>2216</v>
      </c>
      <c r="B1013">
        <v>421235085</v>
      </c>
      <c r="C1013">
        <v>61</v>
      </c>
      <c r="D1013" s="1">
        <v>22425.75</v>
      </c>
      <c r="E1013" s="16" t="s">
        <v>741</v>
      </c>
      <c r="F1013" s="16" t="s">
        <v>550</v>
      </c>
      <c r="G1013" s="16" t="s">
        <v>2065</v>
      </c>
      <c r="H1013">
        <v>1591120.1725000001</v>
      </c>
      <c r="I1013">
        <v>452631.8175</v>
      </c>
      <c r="J1013" s="16" t="s">
        <v>2217</v>
      </c>
      <c r="K1013" s="16" t="s">
        <v>6133</v>
      </c>
      <c r="L1013">
        <v>2642176064</v>
      </c>
      <c r="M1013">
        <v>0</v>
      </c>
      <c r="N1013" s="16" t="s">
        <v>6196</v>
      </c>
      <c r="O1013" s="16" t="s">
        <v>6200</v>
      </c>
      <c r="P1013" s="1">
        <v>44408</v>
      </c>
      <c r="Q1013">
        <v>1138488.355</v>
      </c>
      <c r="R1013">
        <v>1138488.355</v>
      </c>
      <c r="S1013" s="16" t="s">
        <v>6223</v>
      </c>
      <c r="T1013" s="16" t="s">
        <v>6240</v>
      </c>
      <c r="U1013">
        <v>2021</v>
      </c>
    </row>
    <row r="1014" spans="1:21" x14ac:dyDescent="0.35">
      <c r="A1014" s="16" t="s">
        <v>2218</v>
      </c>
      <c r="B1014">
        <v>795569153</v>
      </c>
      <c r="C1014">
        <v>79</v>
      </c>
      <c r="D1014" s="1">
        <v>15851.25</v>
      </c>
      <c r="E1014" s="16" t="s">
        <v>741</v>
      </c>
      <c r="F1014" s="16" t="s">
        <v>1499</v>
      </c>
      <c r="G1014" s="16" t="s">
        <v>2065</v>
      </c>
      <c r="H1014">
        <v>794956.82779999997</v>
      </c>
      <c r="I1014">
        <v>231097.3088</v>
      </c>
      <c r="J1014" s="16" t="s">
        <v>2219</v>
      </c>
      <c r="K1014" s="16" t="s">
        <v>6129</v>
      </c>
      <c r="L1014">
        <v>1260306582</v>
      </c>
      <c r="M1014">
        <v>0</v>
      </c>
      <c r="N1014" s="16" t="s">
        <v>6195</v>
      </c>
      <c r="O1014" s="16" t="s">
        <v>6190</v>
      </c>
      <c r="P1014" s="1">
        <v>44283</v>
      </c>
      <c r="Q1014">
        <v>563859.51899999997</v>
      </c>
      <c r="R1014">
        <v>563859.51899999997</v>
      </c>
      <c r="S1014" s="16" t="s">
        <v>6219</v>
      </c>
      <c r="T1014" s="16" t="s">
        <v>6241</v>
      </c>
      <c r="U1014">
        <v>2021</v>
      </c>
    </row>
    <row r="1015" spans="1:21" x14ac:dyDescent="0.35">
      <c r="A1015" s="16" t="s">
        <v>2220</v>
      </c>
      <c r="B1015">
        <v>875596647</v>
      </c>
      <c r="C1015">
        <v>73</v>
      </c>
      <c r="D1015" s="1">
        <v>18042.75</v>
      </c>
      <c r="E1015" s="16" t="s">
        <v>741</v>
      </c>
      <c r="F1015" s="16" t="s">
        <v>526</v>
      </c>
      <c r="G1015" s="16" t="s">
        <v>2065</v>
      </c>
      <c r="H1015">
        <v>789183.24040000001</v>
      </c>
      <c r="I1015">
        <v>292636.10889999999</v>
      </c>
      <c r="J1015" s="16" t="s">
        <v>2221</v>
      </c>
      <c r="K1015" s="16" t="s">
        <v>6135</v>
      </c>
      <c r="L1015">
        <v>954338706</v>
      </c>
      <c r="M1015">
        <v>3929785065</v>
      </c>
      <c r="N1015" s="16" t="s">
        <v>6192</v>
      </c>
      <c r="O1015" s="16" t="s">
        <v>6193</v>
      </c>
      <c r="P1015" s="1">
        <v>44479</v>
      </c>
      <c r="Q1015">
        <v>496547.13150000002</v>
      </c>
      <c r="R1015">
        <v>496547.13150000002</v>
      </c>
      <c r="S1015" s="16" t="s">
        <v>6226</v>
      </c>
      <c r="T1015" s="16" t="s">
        <v>6241</v>
      </c>
      <c r="U1015">
        <v>2021</v>
      </c>
    </row>
    <row r="1016" spans="1:21" x14ac:dyDescent="0.35">
      <c r="A1016" s="16" t="s">
        <v>2222</v>
      </c>
      <c r="B1016">
        <v>737911540</v>
      </c>
      <c r="C1016">
        <v>76</v>
      </c>
      <c r="D1016" s="1">
        <v>16947</v>
      </c>
      <c r="E1016" s="16" t="s">
        <v>741</v>
      </c>
      <c r="F1016" s="16" t="s">
        <v>1030</v>
      </c>
      <c r="G1016" s="16" t="s">
        <v>2065</v>
      </c>
      <c r="H1016">
        <v>619711.85430000001</v>
      </c>
      <c r="I1016">
        <v>346802.5577</v>
      </c>
      <c r="J1016" s="16" t="s">
        <v>2223</v>
      </c>
      <c r="K1016" s="16" t="s">
        <v>6131</v>
      </c>
      <c r="L1016">
        <v>3800134976</v>
      </c>
      <c r="M1016">
        <v>18748735488</v>
      </c>
      <c r="N1016" s="16" t="s">
        <v>6192</v>
      </c>
      <c r="O1016" s="16" t="s">
        <v>6188</v>
      </c>
      <c r="P1016" s="1">
        <v>44308</v>
      </c>
      <c r="Q1016">
        <v>272909.2966</v>
      </c>
      <c r="R1016">
        <v>272909.2966</v>
      </c>
      <c r="S1016" s="16" t="s">
        <v>6220</v>
      </c>
      <c r="T1016" s="16" t="s">
        <v>6241</v>
      </c>
      <c r="U1016">
        <v>2021</v>
      </c>
    </row>
    <row r="1017" spans="1:21" x14ac:dyDescent="0.35">
      <c r="A1017" s="16" t="s">
        <v>2224</v>
      </c>
      <c r="B1017">
        <v>140511338</v>
      </c>
      <c r="C1017">
        <v>46</v>
      </c>
      <c r="D1017" s="1">
        <v>27904.5</v>
      </c>
      <c r="E1017" s="16" t="s">
        <v>741</v>
      </c>
      <c r="F1017" s="16" t="s">
        <v>1070</v>
      </c>
      <c r="G1017" s="16" t="s">
        <v>2065</v>
      </c>
      <c r="H1017">
        <v>602427.99589999998</v>
      </c>
      <c r="I1017">
        <v>98781.686499999996</v>
      </c>
      <c r="J1017" s="16" t="s">
        <v>2225</v>
      </c>
      <c r="K1017" s="16" t="s">
        <v>6140</v>
      </c>
      <c r="L1017">
        <v>629734275</v>
      </c>
      <c r="M1017">
        <v>0</v>
      </c>
      <c r="N1017" s="16" t="s">
        <v>6198</v>
      </c>
      <c r="O1017" s="16" t="s">
        <v>6201</v>
      </c>
      <c r="P1017" s="1">
        <v>44550</v>
      </c>
      <c r="Q1017">
        <v>503646.30939999997</v>
      </c>
      <c r="R1017">
        <v>503646.30939999997</v>
      </c>
      <c r="S1017" s="16" t="s">
        <v>6228</v>
      </c>
      <c r="T1017" s="16" t="s">
        <v>6238</v>
      </c>
      <c r="U1017">
        <v>2021</v>
      </c>
    </row>
    <row r="1018" spans="1:21" x14ac:dyDescent="0.35">
      <c r="A1018" s="16" t="s">
        <v>2226</v>
      </c>
      <c r="B1018">
        <v>549557294</v>
      </c>
      <c r="C1018">
        <v>39</v>
      </c>
      <c r="D1018" s="1">
        <v>30461.25</v>
      </c>
      <c r="E1018" s="16" t="s">
        <v>741</v>
      </c>
      <c r="F1018" s="16" t="s">
        <v>229</v>
      </c>
      <c r="G1018" s="16" t="s">
        <v>2065</v>
      </c>
      <c r="H1018">
        <v>372862.00089999998</v>
      </c>
      <c r="I1018">
        <v>124959.1571</v>
      </c>
      <c r="J1018" s="16" t="s">
        <v>2227</v>
      </c>
      <c r="K1018" s="16" t="s">
        <v>6131</v>
      </c>
      <c r="L1018">
        <v>57690282</v>
      </c>
      <c r="M1018">
        <v>0</v>
      </c>
      <c r="N1018" s="16" t="s">
        <v>6189</v>
      </c>
      <c r="O1018" s="16" t="s">
        <v>6194</v>
      </c>
      <c r="P1018" s="1">
        <v>44585</v>
      </c>
      <c r="Q1018">
        <v>247902.84379999997</v>
      </c>
      <c r="R1018">
        <v>247902.84379999997</v>
      </c>
      <c r="S1018" s="16" t="s">
        <v>6217</v>
      </c>
      <c r="T1018" s="16" t="s">
        <v>6237</v>
      </c>
      <c r="U1018">
        <v>2022</v>
      </c>
    </row>
    <row r="1019" spans="1:21" x14ac:dyDescent="0.35">
      <c r="A1019" s="16" t="s">
        <v>2228</v>
      </c>
      <c r="B1019">
        <v>677896146</v>
      </c>
      <c r="C1019">
        <v>56</v>
      </c>
      <c r="D1019" s="1">
        <v>24252</v>
      </c>
      <c r="E1019" s="16" t="s">
        <v>741</v>
      </c>
      <c r="F1019" s="16" t="s">
        <v>87</v>
      </c>
      <c r="G1019" s="16" t="s">
        <v>2065</v>
      </c>
      <c r="H1019">
        <v>117731.25260000001</v>
      </c>
      <c r="I1019">
        <v>21087.4385</v>
      </c>
      <c r="J1019" s="16" t="s">
        <v>2229</v>
      </c>
      <c r="K1019" s="16" t="s">
        <v>6135</v>
      </c>
      <c r="L1019">
        <v>876873175</v>
      </c>
      <c r="M1019">
        <v>0</v>
      </c>
      <c r="N1019" s="16" t="s">
        <v>6189</v>
      </c>
      <c r="O1019" s="16" t="s">
        <v>6190</v>
      </c>
      <c r="P1019" s="1">
        <v>44443</v>
      </c>
      <c r="Q1019">
        <v>96643.814100000003</v>
      </c>
      <c r="R1019">
        <v>96643.814100000003</v>
      </c>
      <c r="S1019" s="16" t="s">
        <v>6225</v>
      </c>
      <c r="T1019" s="16" t="s">
        <v>6239</v>
      </c>
      <c r="U1019">
        <v>2021</v>
      </c>
    </row>
    <row r="1020" spans="1:21" x14ac:dyDescent="0.35">
      <c r="A1020" s="16" t="s">
        <v>2230</v>
      </c>
      <c r="B1020">
        <v>543597632</v>
      </c>
      <c r="C1020">
        <v>82</v>
      </c>
      <c r="D1020" s="1">
        <v>14755.5</v>
      </c>
      <c r="E1020" s="16" t="s">
        <v>741</v>
      </c>
      <c r="F1020" s="16" t="s">
        <v>381</v>
      </c>
      <c r="G1020" s="16" t="s">
        <v>2065</v>
      </c>
      <c r="H1020">
        <v>82101.240000000005</v>
      </c>
      <c r="I1020">
        <v>33387.837599999999</v>
      </c>
      <c r="J1020" s="16" t="s">
        <v>2231</v>
      </c>
      <c r="K1020" s="16" t="s">
        <v>6135</v>
      </c>
      <c r="L1020">
        <v>111602892</v>
      </c>
      <c r="M1020">
        <v>0</v>
      </c>
      <c r="N1020" s="16" t="s">
        <v>6195</v>
      </c>
      <c r="O1020" s="16" t="s">
        <v>6190</v>
      </c>
      <c r="P1020" s="1">
        <v>44435</v>
      </c>
      <c r="Q1020">
        <v>48713.402400000006</v>
      </c>
      <c r="R1020">
        <v>48713.402400000006</v>
      </c>
      <c r="S1020" s="16" t="s">
        <v>6224</v>
      </c>
      <c r="T1020" s="16" t="s">
        <v>6241</v>
      </c>
      <c r="U1020">
        <v>2021</v>
      </c>
    </row>
    <row r="1021" spans="1:21" x14ac:dyDescent="0.35">
      <c r="A1021" s="16" t="s">
        <v>2232</v>
      </c>
      <c r="B1021">
        <v>87826690</v>
      </c>
      <c r="C1021">
        <v>65</v>
      </c>
      <c r="D1021" s="1">
        <v>20964.75</v>
      </c>
      <c r="E1021" s="16" t="s">
        <v>741</v>
      </c>
      <c r="F1021" s="16" t="s">
        <v>163</v>
      </c>
      <c r="G1021" s="16" t="s">
        <v>2065</v>
      </c>
      <c r="H1021">
        <v>399400.3211</v>
      </c>
      <c r="I1021">
        <v>61842.630400000002</v>
      </c>
      <c r="J1021" s="16" t="s">
        <v>2233</v>
      </c>
      <c r="K1021" s="16" t="s">
        <v>6127</v>
      </c>
      <c r="L1021">
        <v>3164875374</v>
      </c>
      <c r="M1021">
        <v>0</v>
      </c>
      <c r="N1021" s="16" t="s">
        <v>6195</v>
      </c>
      <c r="O1021" s="16" t="s">
        <v>6190</v>
      </c>
      <c r="P1021" s="1">
        <v>44275</v>
      </c>
      <c r="Q1021">
        <v>337557.69069999998</v>
      </c>
      <c r="R1021">
        <v>337557.69069999998</v>
      </c>
      <c r="S1021" s="16" t="s">
        <v>6219</v>
      </c>
      <c r="T1021" s="16" t="s">
        <v>6240</v>
      </c>
      <c r="U1021">
        <v>2021</v>
      </c>
    </row>
    <row r="1022" spans="1:21" x14ac:dyDescent="0.35">
      <c r="A1022" s="16" t="s">
        <v>2234</v>
      </c>
      <c r="B1022">
        <v>203801183</v>
      </c>
      <c r="C1022">
        <v>61</v>
      </c>
      <c r="D1022" s="1">
        <v>22425.75</v>
      </c>
      <c r="E1022" s="16" t="s">
        <v>741</v>
      </c>
      <c r="F1022" s="16" t="s">
        <v>733</v>
      </c>
      <c r="G1022" s="16" t="s">
        <v>2065</v>
      </c>
      <c r="H1022">
        <v>132191.31210000001</v>
      </c>
      <c r="I1022">
        <v>20663.5893</v>
      </c>
      <c r="J1022" s="16" t="s">
        <v>2235</v>
      </c>
      <c r="K1022" s="16" t="s">
        <v>6131</v>
      </c>
      <c r="L1022">
        <v>2465131625</v>
      </c>
      <c r="M1022">
        <v>0</v>
      </c>
      <c r="N1022" s="16" t="s">
        <v>6198</v>
      </c>
      <c r="O1022" s="16" t="s">
        <v>6190</v>
      </c>
      <c r="P1022" s="1">
        <v>44554</v>
      </c>
      <c r="Q1022">
        <v>111527.72280000002</v>
      </c>
      <c r="R1022">
        <v>111527.72280000002</v>
      </c>
      <c r="S1022" s="16" t="s">
        <v>6228</v>
      </c>
      <c r="T1022" s="16" t="s">
        <v>6240</v>
      </c>
      <c r="U1022">
        <v>2021</v>
      </c>
    </row>
    <row r="1023" spans="1:21" x14ac:dyDescent="0.35">
      <c r="A1023" s="16" t="s">
        <v>2236</v>
      </c>
      <c r="B1023">
        <v>395085982</v>
      </c>
      <c r="C1023">
        <v>32</v>
      </c>
      <c r="D1023" s="1">
        <v>33018</v>
      </c>
      <c r="E1023" s="16" t="s">
        <v>741</v>
      </c>
      <c r="F1023" s="16" t="s">
        <v>370</v>
      </c>
      <c r="G1023" s="16" t="s">
        <v>2065</v>
      </c>
      <c r="H1023">
        <v>999829.19770000002</v>
      </c>
      <c r="I1023">
        <v>169196.448</v>
      </c>
      <c r="J1023" s="16" t="s">
        <v>2237</v>
      </c>
      <c r="K1023" s="16" t="s">
        <v>6131</v>
      </c>
      <c r="L1023">
        <v>1047953233</v>
      </c>
      <c r="M1023">
        <v>0</v>
      </c>
      <c r="N1023" s="16" t="s">
        <v>6198</v>
      </c>
      <c r="O1023" s="16" t="s">
        <v>6190</v>
      </c>
      <c r="P1023" s="1">
        <v>44243</v>
      </c>
      <c r="Q1023">
        <v>830632.74970000004</v>
      </c>
      <c r="R1023">
        <v>847245.40469400003</v>
      </c>
      <c r="S1023" s="16" t="s">
        <v>6218</v>
      </c>
      <c r="T1023" s="16" t="s">
        <v>6237</v>
      </c>
      <c r="U1023">
        <v>2021</v>
      </c>
    </row>
    <row r="1024" spans="1:21" x14ac:dyDescent="0.35">
      <c r="A1024" s="16" t="s">
        <v>2238</v>
      </c>
      <c r="B1024">
        <v>4815836</v>
      </c>
      <c r="C1024">
        <v>45</v>
      </c>
      <c r="D1024" s="1">
        <v>28269.75</v>
      </c>
      <c r="E1024" s="16" t="s">
        <v>741</v>
      </c>
      <c r="F1024" s="16" t="s">
        <v>315</v>
      </c>
      <c r="G1024" s="16" t="s">
        <v>2065</v>
      </c>
      <c r="H1024">
        <v>801883.53</v>
      </c>
      <c r="I1024">
        <v>326481.15149999998</v>
      </c>
      <c r="J1024" s="16" t="s">
        <v>2239</v>
      </c>
      <c r="K1024" s="16" t="s">
        <v>6133</v>
      </c>
      <c r="L1024">
        <v>1528130625</v>
      </c>
      <c r="M1024">
        <v>0</v>
      </c>
      <c r="N1024" s="16" t="s">
        <v>6195</v>
      </c>
      <c r="O1024" s="16" t="s">
        <v>6190</v>
      </c>
      <c r="P1024" s="1">
        <v>44568</v>
      </c>
      <c r="Q1024">
        <v>475402.37850000005</v>
      </c>
      <c r="R1024">
        <v>475402.37850000005</v>
      </c>
      <c r="S1024" s="16" t="s">
        <v>6217</v>
      </c>
      <c r="T1024" s="16" t="s">
        <v>6238</v>
      </c>
      <c r="U1024">
        <v>2022</v>
      </c>
    </row>
    <row r="1025" spans="1:21" x14ac:dyDescent="0.35">
      <c r="A1025" s="16" t="s">
        <v>2240</v>
      </c>
      <c r="B1025">
        <v>232806399</v>
      </c>
      <c r="C1025">
        <v>17</v>
      </c>
      <c r="D1025" s="1">
        <v>38496.75</v>
      </c>
      <c r="E1025" s="16" t="s">
        <v>741</v>
      </c>
      <c r="F1025" s="16" t="s">
        <v>886</v>
      </c>
      <c r="G1025" s="16" t="s">
        <v>2065</v>
      </c>
      <c r="H1025">
        <v>822290.11659999995</v>
      </c>
      <c r="I1025">
        <v>240779.31959999999</v>
      </c>
      <c r="J1025" s="16" t="s">
        <v>2241</v>
      </c>
      <c r="K1025" s="16" t="s">
        <v>6129</v>
      </c>
      <c r="L1025">
        <v>253515328</v>
      </c>
      <c r="M1025">
        <v>0</v>
      </c>
      <c r="N1025" s="16" t="s">
        <v>6189</v>
      </c>
      <c r="O1025" s="16" t="s">
        <v>6194</v>
      </c>
      <c r="P1025" s="1">
        <v>44276</v>
      </c>
      <c r="Q1025">
        <v>581510.79700000002</v>
      </c>
      <c r="R1025">
        <v>581510.79700000002</v>
      </c>
      <c r="S1025" s="16" t="s">
        <v>6219</v>
      </c>
      <c r="T1025" s="16" t="s">
        <v>6242</v>
      </c>
      <c r="U1025">
        <v>2021</v>
      </c>
    </row>
    <row r="1026" spans="1:21" x14ac:dyDescent="0.35">
      <c r="A1026" s="16" t="s">
        <v>2242</v>
      </c>
      <c r="B1026">
        <v>260904080</v>
      </c>
      <c r="C1026">
        <v>68</v>
      </c>
      <c r="D1026" s="1">
        <v>19869</v>
      </c>
      <c r="E1026" s="16" t="s">
        <v>741</v>
      </c>
      <c r="F1026" s="16" t="s">
        <v>240</v>
      </c>
      <c r="G1026" s="16" t="s">
        <v>2065</v>
      </c>
      <c r="H1026">
        <v>925053.09180000005</v>
      </c>
      <c r="I1026">
        <v>383897.0331</v>
      </c>
      <c r="J1026" s="16" t="s">
        <v>2243</v>
      </c>
      <c r="K1026" s="16" t="s">
        <v>6135</v>
      </c>
      <c r="L1026">
        <v>28369035</v>
      </c>
      <c r="M1026">
        <v>0</v>
      </c>
      <c r="N1026" s="16" t="s">
        <v>6198</v>
      </c>
      <c r="O1026" s="16" t="s">
        <v>6201</v>
      </c>
      <c r="P1026" s="1">
        <v>44496</v>
      </c>
      <c r="Q1026">
        <v>541156.05870000005</v>
      </c>
      <c r="R1026">
        <v>541156.05870000005</v>
      </c>
      <c r="S1026" s="16" t="s">
        <v>6226</v>
      </c>
      <c r="T1026" s="16" t="s">
        <v>6240</v>
      </c>
      <c r="U1026">
        <v>2021</v>
      </c>
    </row>
    <row r="1027" spans="1:21" x14ac:dyDescent="0.35">
      <c r="A1027" s="16" t="s">
        <v>2244</v>
      </c>
      <c r="B1027">
        <v>81065796</v>
      </c>
      <c r="C1027">
        <v>35</v>
      </c>
      <c r="D1027" s="1">
        <v>31922.25</v>
      </c>
      <c r="E1027" s="16" t="s">
        <v>741</v>
      </c>
      <c r="F1027" s="16" t="s">
        <v>950</v>
      </c>
      <c r="G1027" s="16" t="s">
        <v>2065</v>
      </c>
      <c r="H1027">
        <v>288932.89809999999</v>
      </c>
      <c r="I1027">
        <v>72197.553799999994</v>
      </c>
      <c r="J1027" s="16" t="s">
        <v>2245</v>
      </c>
      <c r="K1027" s="16" t="s">
        <v>6133</v>
      </c>
      <c r="L1027">
        <v>1696256991</v>
      </c>
      <c r="M1027">
        <v>0</v>
      </c>
      <c r="N1027" s="16" t="s">
        <v>6198</v>
      </c>
      <c r="O1027" s="16" t="s">
        <v>6201</v>
      </c>
      <c r="P1027" s="1">
        <v>44208</v>
      </c>
      <c r="Q1027">
        <v>216735.3443</v>
      </c>
      <c r="R1027">
        <v>216735.3443</v>
      </c>
      <c r="S1027" s="16" t="s">
        <v>6217</v>
      </c>
      <c r="T1027" s="16" t="s">
        <v>6237</v>
      </c>
      <c r="U1027">
        <v>2021</v>
      </c>
    </row>
    <row r="1028" spans="1:21" x14ac:dyDescent="0.35">
      <c r="A1028" s="16" t="s">
        <v>2246</v>
      </c>
      <c r="B1028">
        <v>585061240</v>
      </c>
      <c r="C1028">
        <v>23</v>
      </c>
      <c r="D1028" s="1">
        <v>36305.25</v>
      </c>
      <c r="E1028" s="16" t="s">
        <v>741</v>
      </c>
      <c r="F1028" s="16" t="s">
        <v>320</v>
      </c>
      <c r="G1028" s="16" t="s">
        <v>2247</v>
      </c>
      <c r="H1028">
        <v>1307269.4084999999</v>
      </c>
      <c r="I1028">
        <v>238310.3714</v>
      </c>
      <c r="J1028" s="16" t="s">
        <v>2248</v>
      </c>
      <c r="K1028" s="16" t="s">
        <v>6135</v>
      </c>
      <c r="L1028">
        <v>942781875</v>
      </c>
      <c r="M1028">
        <v>0</v>
      </c>
      <c r="N1028" s="16" t="s">
        <v>6187</v>
      </c>
      <c r="O1028" s="16" t="s">
        <v>6200</v>
      </c>
      <c r="P1028" s="1">
        <v>44311</v>
      </c>
      <c r="Q1028">
        <v>1068959.0370999998</v>
      </c>
      <c r="R1028">
        <v>1068959.0370999998</v>
      </c>
      <c r="S1028" s="16" t="s">
        <v>6220</v>
      </c>
      <c r="T1028" s="16" t="s">
        <v>6236</v>
      </c>
      <c r="U1028">
        <v>2021</v>
      </c>
    </row>
    <row r="1029" spans="1:21" x14ac:dyDescent="0.35">
      <c r="A1029" s="16" t="s">
        <v>2249</v>
      </c>
      <c r="B1029">
        <v>391831896</v>
      </c>
      <c r="C1029">
        <v>78</v>
      </c>
      <c r="D1029" s="1">
        <v>16216.5</v>
      </c>
      <c r="E1029" s="16" t="s">
        <v>741</v>
      </c>
      <c r="F1029" s="16" t="s">
        <v>72</v>
      </c>
      <c r="G1029" s="16" t="s">
        <v>2247</v>
      </c>
      <c r="H1029">
        <v>998011.902</v>
      </c>
      <c r="I1029">
        <v>136672.18549999999</v>
      </c>
      <c r="J1029" s="16" t="s">
        <v>2250</v>
      </c>
      <c r="K1029" s="16" t="s">
        <v>6131</v>
      </c>
      <c r="L1029">
        <v>2534762307</v>
      </c>
      <c r="M1029">
        <v>140675535</v>
      </c>
      <c r="N1029" s="16" t="s">
        <v>6192</v>
      </c>
      <c r="O1029" s="16" t="s">
        <v>6193</v>
      </c>
      <c r="P1029" s="1">
        <v>44340</v>
      </c>
      <c r="Q1029">
        <v>861339.71649999998</v>
      </c>
      <c r="R1029">
        <v>878566.51083000004</v>
      </c>
      <c r="S1029" s="16" t="s">
        <v>6221</v>
      </c>
      <c r="T1029" s="16" t="s">
        <v>6241</v>
      </c>
      <c r="U1029">
        <v>2021</v>
      </c>
    </row>
    <row r="1030" spans="1:21" x14ac:dyDescent="0.35">
      <c r="A1030" s="16" t="s">
        <v>2251</v>
      </c>
      <c r="B1030">
        <v>9217797</v>
      </c>
      <c r="C1030">
        <v>48</v>
      </c>
      <c r="D1030" s="1">
        <v>27174</v>
      </c>
      <c r="E1030" s="16" t="s">
        <v>741</v>
      </c>
      <c r="F1030" s="16" t="s">
        <v>574</v>
      </c>
      <c r="G1030" s="16" t="s">
        <v>2247</v>
      </c>
      <c r="H1030">
        <v>2830536.6074999999</v>
      </c>
      <c r="I1030">
        <v>369795.91159999999</v>
      </c>
      <c r="J1030" s="16" t="s">
        <v>2252</v>
      </c>
      <c r="K1030" s="16" t="s">
        <v>6135</v>
      </c>
      <c r="L1030">
        <v>124795755</v>
      </c>
      <c r="M1030">
        <v>0</v>
      </c>
      <c r="N1030" s="16" t="s">
        <v>6195</v>
      </c>
      <c r="O1030" s="16" t="s">
        <v>6190</v>
      </c>
      <c r="P1030" s="1">
        <v>44429</v>
      </c>
      <c r="Q1030">
        <v>2460740.6958999997</v>
      </c>
      <c r="R1030">
        <v>2460740.6958999997</v>
      </c>
      <c r="S1030" s="16" t="s">
        <v>6224</v>
      </c>
      <c r="T1030" s="16" t="s">
        <v>6238</v>
      </c>
      <c r="U1030">
        <v>2021</v>
      </c>
    </row>
    <row r="1031" spans="1:21" x14ac:dyDescent="0.35">
      <c r="A1031" s="16" t="s">
        <v>2253</v>
      </c>
      <c r="B1031">
        <v>426567296</v>
      </c>
      <c r="C1031">
        <v>49</v>
      </c>
      <c r="D1031" s="1">
        <v>26808.75</v>
      </c>
      <c r="E1031" s="16" t="s">
        <v>741</v>
      </c>
      <c r="F1031" s="16" t="s">
        <v>269</v>
      </c>
      <c r="G1031" s="16" t="s">
        <v>2247</v>
      </c>
      <c r="H1031">
        <v>202406.3186</v>
      </c>
      <c r="I1031">
        <v>80786.521900000007</v>
      </c>
      <c r="J1031" s="16" t="s">
        <v>2254</v>
      </c>
      <c r="K1031" s="16" t="s">
        <v>6129</v>
      </c>
      <c r="L1031">
        <v>1103647116</v>
      </c>
      <c r="M1031">
        <v>0</v>
      </c>
      <c r="N1031" s="16" t="s">
        <v>6187</v>
      </c>
      <c r="O1031" s="16" t="s">
        <v>6200</v>
      </c>
      <c r="P1031" s="1">
        <v>44436</v>
      </c>
      <c r="Q1031">
        <v>121619.79669999999</v>
      </c>
      <c r="R1031">
        <v>121619.79669999999</v>
      </c>
      <c r="S1031" s="16" t="s">
        <v>6224</v>
      </c>
      <c r="T1031" s="16" t="s">
        <v>6238</v>
      </c>
      <c r="U1031">
        <v>2021</v>
      </c>
    </row>
    <row r="1032" spans="1:21" x14ac:dyDescent="0.35">
      <c r="A1032" s="16" t="s">
        <v>2255</v>
      </c>
      <c r="B1032">
        <v>842115961</v>
      </c>
      <c r="C1032">
        <v>58</v>
      </c>
      <c r="D1032" s="1">
        <v>23521.5</v>
      </c>
      <c r="E1032" s="16" t="s">
        <v>741</v>
      </c>
      <c r="F1032" s="16" t="s">
        <v>338</v>
      </c>
      <c r="G1032" s="16" t="s">
        <v>2247</v>
      </c>
      <c r="H1032">
        <v>127319.24129999999</v>
      </c>
      <c r="I1032">
        <v>80997.505600000004</v>
      </c>
      <c r="J1032" s="16" t="s">
        <v>1618</v>
      </c>
      <c r="K1032" s="16" t="s">
        <v>6131</v>
      </c>
      <c r="L1032">
        <v>1383666648</v>
      </c>
      <c r="M1032">
        <v>0</v>
      </c>
      <c r="N1032" s="16" t="s">
        <v>6187</v>
      </c>
      <c r="O1032" s="16" t="s">
        <v>6200</v>
      </c>
      <c r="P1032" s="1">
        <v>44485</v>
      </c>
      <c r="Q1032">
        <v>46321.73569999999</v>
      </c>
      <c r="R1032">
        <v>46321.73569999999</v>
      </c>
      <c r="S1032" s="16" t="s">
        <v>6226</v>
      </c>
      <c r="T1032" s="16" t="s">
        <v>6239</v>
      </c>
      <c r="U1032">
        <v>2021</v>
      </c>
    </row>
    <row r="1033" spans="1:21" x14ac:dyDescent="0.35">
      <c r="A1033" s="16" t="s">
        <v>2256</v>
      </c>
      <c r="B1033">
        <v>336103947</v>
      </c>
      <c r="C1033">
        <v>71</v>
      </c>
      <c r="D1033" s="1">
        <v>18773.25</v>
      </c>
      <c r="E1033" s="16" t="s">
        <v>741</v>
      </c>
      <c r="F1033" s="16" t="s">
        <v>585</v>
      </c>
      <c r="G1033" s="16" t="s">
        <v>2247</v>
      </c>
      <c r="H1033">
        <v>89494.093599999993</v>
      </c>
      <c r="I1033">
        <v>17675.083500000001</v>
      </c>
      <c r="J1033" s="16" t="s">
        <v>2257</v>
      </c>
      <c r="K1033" s="16" t="s">
        <v>6133</v>
      </c>
      <c r="L1033">
        <v>54579525</v>
      </c>
      <c r="M1033">
        <v>0</v>
      </c>
      <c r="N1033" s="16" t="s">
        <v>6198</v>
      </c>
      <c r="O1033" s="16" t="s">
        <v>6190</v>
      </c>
      <c r="P1033" s="1">
        <v>44406</v>
      </c>
      <c r="Q1033">
        <v>71819.010099999985</v>
      </c>
      <c r="R1033">
        <v>71819.010099999985</v>
      </c>
      <c r="S1033" s="16" t="s">
        <v>6223</v>
      </c>
      <c r="T1033" s="16" t="s">
        <v>6241</v>
      </c>
      <c r="U1033">
        <v>2021</v>
      </c>
    </row>
    <row r="1034" spans="1:21" x14ac:dyDescent="0.35">
      <c r="A1034" s="16" t="s">
        <v>2258</v>
      </c>
      <c r="B1034">
        <v>302136341</v>
      </c>
      <c r="C1034">
        <v>65</v>
      </c>
      <c r="D1034" s="1">
        <v>20964.75</v>
      </c>
      <c r="E1034" s="16" t="s">
        <v>741</v>
      </c>
      <c r="F1034" s="16" t="s">
        <v>467</v>
      </c>
      <c r="G1034" s="16" t="s">
        <v>2247</v>
      </c>
      <c r="H1034">
        <v>1003542.576</v>
      </c>
      <c r="I1034">
        <v>322175.03639999998</v>
      </c>
      <c r="J1034" s="16" t="s">
        <v>2259</v>
      </c>
      <c r="K1034" s="16" t="s">
        <v>6127</v>
      </c>
      <c r="L1034">
        <v>939280951</v>
      </c>
      <c r="M1034">
        <v>0</v>
      </c>
      <c r="N1034" s="16" t="s">
        <v>6198</v>
      </c>
      <c r="O1034" s="16" t="s">
        <v>6190</v>
      </c>
      <c r="P1034" s="1">
        <v>44596</v>
      </c>
      <c r="Q1034">
        <v>681367.53960000002</v>
      </c>
      <c r="R1034">
        <v>681367.53960000002</v>
      </c>
      <c r="S1034" s="16" t="s">
        <v>6218</v>
      </c>
      <c r="T1034" s="16" t="s">
        <v>6240</v>
      </c>
      <c r="U1034">
        <v>2022</v>
      </c>
    </row>
    <row r="1035" spans="1:21" x14ac:dyDescent="0.35">
      <c r="A1035" s="16" t="s">
        <v>2260</v>
      </c>
      <c r="B1035">
        <v>622588489</v>
      </c>
      <c r="C1035">
        <v>36</v>
      </c>
      <c r="D1035" s="1">
        <v>31557</v>
      </c>
      <c r="E1035" s="16" t="s">
        <v>741</v>
      </c>
      <c r="F1035" s="16" t="s">
        <v>42</v>
      </c>
      <c r="G1035" s="16" t="s">
        <v>2247</v>
      </c>
      <c r="H1035">
        <v>233951.10399999999</v>
      </c>
      <c r="I1035">
        <v>103246.3162</v>
      </c>
      <c r="J1035" s="16" t="s">
        <v>2261</v>
      </c>
      <c r="K1035" s="16" t="s">
        <v>6131</v>
      </c>
      <c r="L1035">
        <v>1811361435</v>
      </c>
      <c r="M1035">
        <v>0</v>
      </c>
      <c r="N1035" s="16" t="s">
        <v>6195</v>
      </c>
      <c r="O1035" s="16" t="s">
        <v>6190</v>
      </c>
      <c r="P1035" s="1">
        <v>44396</v>
      </c>
      <c r="Q1035">
        <v>130704.78779999999</v>
      </c>
      <c r="R1035">
        <v>130704.78779999999</v>
      </c>
      <c r="S1035" s="16" t="s">
        <v>6223</v>
      </c>
      <c r="T1035" s="16" t="s">
        <v>6237</v>
      </c>
      <c r="U1035">
        <v>2021</v>
      </c>
    </row>
    <row r="1036" spans="1:21" x14ac:dyDescent="0.35">
      <c r="A1036" s="16" t="s">
        <v>2262</v>
      </c>
      <c r="B1036">
        <v>293887331</v>
      </c>
      <c r="C1036">
        <v>61</v>
      </c>
      <c r="D1036" s="1">
        <v>22425.75</v>
      </c>
      <c r="E1036" s="16" t="s">
        <v>741</v>
      </c>
      <c r="F1036" s="16" t="s">
        <v>886</v>
      </c>
      <c r="G1036" s="16" t="s">
        <v>2247</v>
      </c>
      <c r="H1036">
        <v>2112808.8108000001</v>
      </c>
      <c r="I1036">
        <v>442493.92070000002</v>
      </c>
      <c r="J1036" s="16" t="s">
        <v>2263</v>
      </c>
      <c r="K1036" s="16" t="s">
        <v>6131</v>
      </c>
      <c r="L1036">
        <v>3859969783</v>
      </c>
      <c r="M1036">
        <v>0</v>
      </c>
      <c r="N1036" s="16" t="s">
        <v>6187</v>
      </c>
      <c r="O1036" s="16" t="s">
        <v>6190</v>
      </c>
      <c r="P1036" s="1">
        <v>44500</v>
      </c>
      <c r="Q1036">
        <v>1670314.8901</v>
      </c>
      <c r="R1036">
        <v>1703721.187902</v>
      </c>
      <c r="S1036" s="16" t="s">
        <v>6226</v>
      </c>
      <c r="T1036" s="16" t="s">
        <v>6240</v>
      </c>
      <c r="U1036">
        <v>2021</v>
      </c>
    </row>
    <row r="1037" spans="1:21" x14ac:dyDescent="0.35">
      <c r="A1037" s="16" t="s">
        <v>2264</v>
      </c>
      <c r="B1037">
        <v>763515984</v>
      </c>
      <c r="C1037">
        <v>26</v>
      </c>
      <c r="D1037" s="1">
        <v>35209.5</v>
      </c>
      <c r="E1037" s="16" t="s">
        <v>741</v>
      </c>
      <c r="F1037" s="16" t="s">
        <v>644</v>
      </c>
      <c r="G1037" s="16" t="s">
        <v>2247</v>
      </c>
      <c r="H1037">
        <v>269465.4706</v>
      </c>
      <c r="I1037">
        <v>50265.674299999999</v>
      </c>
      <c r="J1037" s="16" t="s">
        <v>545</v>
      </c>
      <c r="K1037" s="16" t="s">
        <v>6135</v>
      </c>
      <c r="L1037">
        <v>1083869544</v>
      </c>
      <c r="M1037">
        <v>0</v>
      </c>
      <c r="N1037" s="16" t="s">
        <v>6195</v>
      </c>
      <c r="O1037" s="16" t="s">
        <v>6190</v>
      </c>
      <c r="P1037" s="1">
        <v>44644</v>
      </c>
      <c r="Q1037">
        <v>219199.79629999999</v>
      </c>
      <c r="R1037">
        <v>219199.79629999999</v>
      </c>
      <c r="S1037" s="16" t="s">
        <v>6219</v>
      </c>
      <c r="T1037" s="16" t="s">
        <v>6236</v>
      </c>
      <c r="U1037">
        <v>2022</v>
      </c>
    </row>
    <row r="1038" spans="1:21" x14ac:dyDescent="0.35">
      <c r="A1038" s="16" t="s">
        <v>2265</v>
      </c>
      <c r="B1038">
        <v>110539166</v>
      </c>
      <c r="C1038">
        <v>78</v>
      </c>
      <c r="D1038" s="1">
        <v>16216.5</v>
      </c>
      <c r="E1038" s="16" t="s">
        <v>741</v>
      </c>
      <c r="F1038" s="16" t="s">
        <v>941</v>
      </c>
      <c r="G1038" s="16" t="s">
        <v>2247</v>
      </c>
      <c r="H1038">
        <v>239051.29440000001</v>
      </c>
      <c r="I1038">
        <v>31988.158800000001</v>
      </c>
      <c r="J1038" s="16" t="s">
        <v>2266</v>
      </c>
      <c r="K1038" s="16" t="s">
        <v>6133</v>
      </c>
      <c r="L1038">
        <v>1192288125</v>
      </c>
      <c r="M1038">
        <v>0</v>
      </c>
      <c r="N1038" s="16" t="s">
        <v>6196</v>
      </c>
      <c r="O1038" s="16" t="s">
        <v>6200</v>
      </c>
      <c r="P1038" s="1">
        <v>44418</v>
      </c>
      <c r="Q1038">
        <v>207063.13560000001</v>
      </c>
      <c r="R1038">
        <v>207063.13560000001</v>
      </c>
      <c r="S1038" s="16" t="s">
        <v>6224</v>
      </c>
      <c r="T1038" s="16" t="s">
        <v>6241</v>
      </c>
      <c r="U1038">
        <v>2021</v>
      </c>
    </row>
    <row r="1039" spans="1:21" x14ac:dyDescent="0.35">
      <c r="A1039" s="16" t="s">
        <v>2267</v>
      </c>
      <c r="B1039">
        <v>443868936</v>
      </c>
      <c r="C1039">
        <v>36</v>
      </c>
      <c r="D1039" s="1">
        <v>31557</v>
      </c>
      <c r="E1039" s="16" t="s">
        <v>741</v>
      </c>
      <c r="F1039" s="16" t="s">
        <v>12</v>
      </c>
      <c r="G1039" s="16" t="s">
        <v>2247</v>
      </c>
      <c r="H1039">
        <v>1728292.5673</v>
      </c>
      <c r="I1039">
        <v>302826.91509999998</v>
      </c>
      <c r="J1039" s="16" t="s">
        <v>2268</v>
      </c>
      <c r="K1039" s="16" t="s">
        <v>6129</v>
      </c>
      <c r="L1039">
        <v>626973984</v>
      </c>
      <c r="M1039">
        <v>0</v>
      </c>
      <c r="N1039" s="16" t="s">
        <v>6189</v>
      </c>
      <c r="O1039" s="16" t="s">
        <v>6194</v>
      </c>
      <c r="P1039" s="1">
        <v>44376</v>
      </c>
      <c r="Q1039">
        <v>1425465.6521999999</v>
      </c>
      <c r="R1039">
        <v>1425465.6521999999</v>
      </c>
      <c r="S1039" s="16" t="s">
        <v>6222</v>
      </c>
      <c r="T1039" s="16" t="s">
        <v>6237</v>
      </c>
      <c r="U1039">
        <v>2021</v>
      </c>
    </row>
    <row r="1040" spans="1:21" x14ac:dyDescent="0.35">
      <c r="A1040" s="16" t="s">
        <v>2269</v>
      </c>
      <c r="B1040">
        <v>854450415</v>
      </c>
      <c r="C1040">
        <v>66</v>
      </c>
      <c r="D1040" s="1">
        <v>20599.5</v>
      </c>
      <c r="E1040" s="16" t="s">
        <v>741</v>
      </c>
      <c r="F1040" s="16" t="s">
        <v>19</v>
      </c>
      <c r="G1040" s="16" t="s">
        <v>2247</v>
      </c>
      <c r="H1040">
        <v>629275.49899999995</v>
      </c>
      <c r="I1040">
        <v>252028.82010000001</v>
      </c>
      <c r="J1040" s="16" t="s">
        <v>2270</v>
      </c>
      <c r="K1040" s="16" t="s">
        <v>6135</v>
      </c>
      <c r="L1040">
        <v>268503696</v>
      </c>
      <c r="M1040">
        <v>0</v>
      </c>
      <c r="N1040" s="16" t="s">
        <v>6187</v>
      </c>
      <c r="O1040" s="16" t="s">
        <v>6188</v>
      </c>
      <c r="P1040" s="1">
        <v>44296</v>
      </c>
      <c r="Q1040">
        <v>377246.67889999994</v>
      </c>
      <c r="R1040">
        <v>377246.67889999994</v>
      </c>
      <c r="S1040" s="16" t="s">
        <v>6220</v>
      </c>
      <c r="T1040" s="16" t="s">
        <v>6240</v>
      </c>
      <c r="U1040">
        <v>2021</v>
      </c>
    </row>
    <row r="1041" spans="1:21" x14ac:dyDescent="0.35">
      <c r="A1041" s="16" t="s">
        <v>2271</v>
      </c>
      <c r="B1041">
        <v>856632217</v>
      </c>
      <c r="C1041">
        <v>20</v>
      </c>
      <c r="D1041" s="1">
        <v>37401</v>
      </c>
      <c r="E1041" s="16" t="s">
        <v>741</v>
      </c>
      <c r="F1041" s="16" t="s">
        <v>157</v>
      </c>
      <c r="G1041" s="16" t="s">
        <v>2247</v>
      </c>
      <c r="H1041">
        <v>439865.4411</v>
      </c>
      <c r="I1041">
        <v>203635.5477</v>
      </c>
      <c r="J1041" s="16" t="s">
        <v>2272</v>
      </c>
      <c r="K1041" s="16" t="s">
        <v>6129</v>
      </c>
      <c r="L1041">
        <v>266528745</v>
      </c>
      <c r="M1041">
        <v>0</v>
      </c>
      <c r="N1041" s="16" t="s">
        <v>6187</v>
      </c>
      <c r="O1041" s="16" t="s">
        <v>6188</v>
      </c>
      <c r="P1041" s="1">
        <v>44635</v>
      </c>
      <c r="Q1041">
        <v>236229.8934</v>
      </c>
      <c r="R1041">
        <v>236229.8934</v>
      </c>
      <c r="S1041" s="16" t="s">
        <v>6219</v>
      </c>
      <c r="T1041" s="16" t="s">
        <v>6236</v>
      </c>
      <c r="U1041">
        <v>2022</v>
      </c>
    </row>
    <row r="1042" spans="1:21" x14ac:dyDescent="0.35">
      <c r="A1042" s="16" t="s">
        <v>2273</v>
      </c>
      <c r="B1042">
        <v>747064172</v>
      </c>
      <c r="C1042">
        <v>76</v>
      </c>
      <c r="D1042" s="1">
        <v>16947</v>
      </c>
      <c r="E1042" s="16" t="s">
        <v>741</v>
      </c>
      <c r="F1042" s="16" t="s">
        <v>482</v>
      </c>
      <c r="G1042" s="16" t="s">
        <v>2247</v>
      </c>
      <c r="H1042">
        <v>268682.99849999999</v>
      </c>
      <c r="I1042">
        <v>100717.7412</v>
      </c>
      <c r="J1042" s="16" t="s">
        <v>2274</v>
      </c>
      <c r="K1042" s="16" t="s">
        <v>6140</v>
      </c>
      <c r="L1042">
        <v>597496116</v>
      </c>
      <c r="M1042">
        <v>0</v>
      </c>
      <c r="N1042" s="16" t="s">
        <v>6198</v>
      </c>
      <c r="O1042" s="16" t="s">
        <v>6191</v>
      </c>
      <c r="P1042" s="1">
        <v>44401</v>
      </c>
      <c r="Q1042">
        <v>167965.2573</v>
      </c>
      <c r="R1042">
        <v>167965.2573</v>
      </c>
      <c r="S1042" s="16" t="s">
        <v>6223</v>
      </c>
      <c r="T1042" s="16" t="s">
        <v>6241</v>
      </c>
      <c r="U1042">
        <v>2021</v>
      </c>
    </row>
    <row r="1043" spans="1:21" x14ac:dyDescent="0.35">
      <c r="A1043" s="16" t="s">
        <v>2275</v>
      </c>
      <c r="B1043">
        <v>604247718</v>
      </c>
      <c r="C1043">
        <v>33</v>
      </c>
      <c r="D1043" s="1">
        <v>32652.75</v>
      </c>
      <c r="E1043" s="16" t="s">
        <v>741</v>
      </c>
      <c r="F1043" s="16" t="s">
        <v>240</v>
      </c>
      <c r="G1043" s="16" t="s">
        <v>2247</v>
      </c>
      <c r="H1043">
        <v>914994.54399999999</v>
      </c>
      <c r="I1043">
        <v>160092.49369999999</v>
      </c>
      <c r="J1043" s="16" t="s">
        <v>2276</v>
      </c>
      <c r="K1043" s="16" t="s">
        <v>6135</v>
      </c>
      <c r="L1043">
        <v>1550164702</v>
      </c>
      <c r="M1043">
        <v>0</v>
      </c>
      <c r="N1043" s="16" t="s">
        <v>6196</v>
      </c>
      <c r="O1043" s="16" t="s">
        <v>6200</v>
      </c>
      <c r="P1043" s="1">
        <v>44269</v>
      </c>
      <c r="Q1043">
        <v>754902.0503</v>
      </c>
      <c r="R1043">
        <v>754902.0503</v>
      </c>
      <c r="S1043" s="16" t="s">
        <v>6219</v>
      </c>
      <c r="T1043" s="16" t="s">
        <v>6237</v>
      </c>
      <c r="U1043">
        <v>2021</v>
      </c>
    </row>
    <row r="1044" spans="1:21" x14ac:dyDescent="0.35">
      <c r="A1044" s="16" t="s">
        <v>2277</v>
      </c>
      <c r="B1044">
        <v>164264097</v>
      </c>
      <c r="C1044">
        <v>40</v>
      </c>
      <c r="D1044" s="1">
        <v>30096</v>
      </c>
      <c r="E1044" s="16" t="s">
        <v>741</v>
      </c>
      <c r="F1044" s="16" t="s">
        <v>223</v>
      </c>
      <c r="G1044" s="16" t="s">
        <v>2247</v>
      </c>
      <c r="H1044">
        <v>430835.277</v>
      </c>
      <c r="I1044">
        <v>146313.3664</v>
      </c>
      <c r="J1044" s="16" t="s">
        <v>2278</v>
      </c>
      <c r="K1044" s="16" t="s">
        <v>6135</v>
      </c>
      <c r="L1044">
        <v>23638758</v>
      </c>
      <c r="M1044">
        <v>0</v>
      </c>
      <c r="N1044" s="16" t="s">
        <v>6195</v>
      </c>
      <c r="O1044" s="16" t="s">
        <v>6190</v>
      </c>
      <c r="P1044" s="1">
        <v>44301</v>
      </c>
      <c r="Q1044">
        <v>284521.9106</v>
      </c>
      <c r="R1044">
        <v>284521.9106</v>
      </c>
      <c r="S1044" s="16" t="s">
        <v>6220</v>
      </c>
      <c r="T1044" s="16" t="s">
        <v>6238</v>
      </c>
      <c r="U1044">
        <v>2021</v>
      </c>
    </row>
    <row r="1045" spans="1:21" x14ac:dyDescent="0.35">
      <c r="A1045" s="16" t="s">
        <v>2279</v>
      </c>
      <c r="B1045">
        <v>352606622</v>
      </c>
      <c r="C1045">
        <v>40</v>
      </c>
      <c r="D1045" s="1">
        <v>30096</v>
      </c>
      <c r="E1045" s="16" t="s">
        <v>741</v>
      </c>
      <c r="F1045" s="16" t="s">
        <v>555</v>
      </c>
      <c r="G1045" s="16" t="s">
        <v>2247</v>
      </c>
      <c r="H1045">
        <v>135917.43239999999</v>
      </c>
      <c r="I1045">
        <v>142349.2395</v>
      </c>
      <c r="J1045" s="16" t="s">
        <v>2280</v>
      </c>
      <c r="K1045" s="16" t="s">
        <v>6129</v>
      </c>
      <c r="L1045">
        <v>3045440937</v>
      </c>
      <c r="M1045">
        <v>843582432</v>
      </c>
      <c r="N1045" s="16" t="s">
        <v>6192</v>
      </c>
      <c r="O1045" s="16" t="s">
        <v>6188</v>
      </c>
      <c r="P1045" s="1">
        <v>44587</v>
      </c>
      <c r="Q1045">
        <v>-6431.8071000000054</v>
      </c>
      <c r="R1045">
        <v>-6431.8071000000054</v>
      </c>
      <c r="S1045" s="16" t="s">
        <v>6217</v>
      </c>
      <c r="T1045" s="16" t="s">
        <v>6238</v>
      </c>
      <c r="U1045">
        <v>2022</v>
      </c>
    </row>
    <row r="1046" spans="1:21" x14ac:dyDescent="0.35">
      <c r="A1046" s="16" t="s">
        <v>2281</v>
      </c>
      <c r="B1046">
        <v>533258710</v>
      </c>
      <c r="C1046">
        <v>40</v>
      </c>
      <c r="D1046" s="1">
        <v>30096</v>
      </c>
      <c r="E1046" s="16" t="s">
        <v>741</v>
      </c>
      <c r="F1046" s="16" t="s">
        <v>220</v>
      </c>
      <c r="G1046" s="16" t="s">
        <v>2247</v>
      </c>
      <c r="H1046">
        <v>93762.032800000001</v>
      </c>
      <c r="I1046">
        <v>67737.058300000004</v>
      </c>
      <c r="J1046" s="16" t="s">
        <v>2282</v>
      </c>
      <c r="K1046" s="16" t="s">
        <v>6133</v>
      </c>
      <c r="L1046">
        <v>1937309766</v>
      </c>
      <c r="M1046">
        <v>0</v>
      </c>
      <c r="N1046" s="16" t="s">
        <v>6187</v>
      </c>
      <c r="O1046" s="16" t="s">
        <v>6188</v>
      </c>
      <c r="P1046" s="1">
        <v>44639</v>
      </c>
      <c r="Q1046">
        <v>26024.974499999997</v>
      </c>
      <c r="R1046">
        <v>26024.974499999997</v>
      </c>
      <c r="S1046" s="16" t="s">
        <v>6219</v>
      </c>
      <c r="T1046" s="16" t="s">
        <v>6238</v>
      </c>
      <c r="U1046">
        <v>2022</v>
      </c>
    </row>
    <row r="1047" spans="1:21" x14ac:dyDescent="0.35">
      <c r="A1047" s="16" t="s">
        <v>2283</v>
      </c>
      <c r="B1047">
        <v>473113900</v>
      </c>
      <c r="C1047">
        <v>33</v>
      </c>
      <c r="D1047" s="1">
        <v>32652.75</v>
      </c>
      <c r="E1047" s="16" t="s">
        <v>741</v>
      </c>
      <c r="F1047" s="16" t="s">
        <v>1233</v>
      </c>
      <c r="G1047" s="16" t="s">
        <v>2247</v>
      </c>
      <c r="H1047">
        <v>327206.38079999998</v>
      </c>
      <c r="I1047">
        <v>216447.0209</v>
      </c>
      <c r="J1047" s="16" t="s">
        <v>2284</v>
      </c>
      <c r="K1047" s="16" t="s">
        <v>6131</v>
      </c>
      <c r="L1047">
        <v>2291316928</v>
      </c>
      <c r="M1047">
        <v>0</v>
      </c>
      <c r="N1047" s="16" t="s">
        <v>6198</v>
      </c>
      <c r="O1047" s="16" t="s">
        <v>6191</v>
      </c>
      <c r="P1047" s="1">
        <v>44388</v>
      </c>
      <c r="Q1047">
        <v>110759.35989999998</v>
      </c>
      <c r="R1047">
        <v>110759.35989999998</v>
      </c>
      <c r="S1047" s="16" t="s">
        <v>6223</v>
      </c>
      <c r="T1047" s="16" t="s">
        <v>6237</v>
      </c>
      <c r="U1047">
        <v>2021</v>
      </c>
    </row>
    <row r="1048" spans="1:21" x14ac:dyDescent="0.35">
      <c r="A1048" s="16" t="s">
        <v>2126</v>
      </c>
      <c r="B1048">
        <v>67031087</v>
      </c>
      <c r="C1048">
        <v>68</v>
      </c>
      <c r="D1048" s="1">
        <v>19869</v>
      </c>
      <c r="E1048" s="16" t="s">
        <v>741</v>
      </c>
      <c r="F1048" s="16" t="s">
        <v>323</v>
      </c>
      <c r="G1048" s="16" t="s">
        <v>2247</v>
      </c>
      <c r="H1048">
        <v>90992.644</v>
      </c>
      <c r="I1048">
        <v>50586.991499999996</v>
      </c>
      <c r="J1048" s="16" t="s">
        <v>2285</v>
      </c>
      <c r="K1048" s="16" t="s">
        <v>6131</v>
      </c>
      <c r="L1048">
        <v>14822472</v>
      </c>
      <c r="M1048">
        <v>0</v>
      </c>
      <c r="N1048" s="16" t="s">
        <v>6195</v>
      </c>
      <c r="O1048" s="16" t="s">
        <v>6190</v>
      </c>
      <c r="P1048" s="1">
        <v>44330</v>
      </c>
      <c r="Q1048">
        <v>40405.652500000004</v>
      </c>
      <c r="R1048">
        <v>40405.652500000004</v>
      </c>
      <c r="S1048" s="16" t="s">
        <v>6221</v>
      </c>
      <c r="T1048" s="16" t="s">
        <v>6240</v>
      </c>
      <c r="U1048">
        <v>2021</v>
      </c>
    </row>
    <row r="1049" spans="1:21" x14ac:dyDescent="0.35">
      <c r="A1049" s="16" t="s">
        <v>2286</v>
      </c>
      <c r="B1049">
        <v>627656339</v>
      </c>
      <c r="C1049">
        <v>66</v>
      </c>
      <c r="D1049" s="1">
        <v>20599.5</v>
      </c>
      <c r="E1049" s="16" t="s">
        <v>741</v>
      </c>
      <c r="F1049" s="16" t="s">
        <v>87</v>
      </c>
      <c r="G1049" s="16" t="s">
        <v>2247</v>
      </c>
      <c r="H1049">
        <v>311874.1728</v>
      </c>
      <c r="I1049">
        <v>83507.800900000002</v>
      </c>
      <c r="J1049" s="16" t="s">
        <v>2287</v>
      </c>
      <c r="K1049" s="16" t="s">
        <v>6135</v>
      </c>
      <c r="L1049">
        <v>1073215488</v>
      </c>
      <c r="M1049">
        <v>0</v>
      </c>
      <c r="N1049" s="16" t="s">
        <v>6187</v>
      </c>
      <c r="O1049" s="16" t="s">
        <v>6190</v>
      </c>
      <c r="P1049" s="1">
        <v>44462</v>
      </c>
      <c r="Q1049">
        <v>228366.3719</v>
      </c>
      <c r="R1049">
        <v>228366.3719</v>
      </c>
      <c r="S1049" s="16" t="s">
        <v>6225</v>
      </c>
      <c r="T1049" s="16" t="s">
        <v>6240</v>
      </c>
      <c r="U1049">
        <v>2021</v>
      </c>
    </row>
    <row r="1050" spans="1:21" x14ac:dyDescent="0.35">
      <c r="A1050" s="16" t="s">
        <v>2288</v>
      </c>
      <c r="B1050">
        <v>713762240</v>
      </c>
      <c r="C1050">
        <v>28</v>
      </c>
      <c r="D1050" s="1">
        <v>34479</v>
      </c>
      <c r="E1050" s="16" t="s">
        <v>741</v>
      </c>
      <c r="F1050" s="16" t="s">
        <v>214</v>
      </c>
      <c r="G1050" s="16" t="s">
        <v>2247</v>
      </c>
      <c r="H1050">
        <v>136113.77600000001</v>
      </c>
      <c r="I1050">
        <v>47415.836900000002</v>
      </c>
      <c r="J1050" s="16" t="s">
        <v>2289</v>
      </c>
      <c r="K1050" s="16" t="s">
        <v>6140</v>
      </c>
      <c r="L1050">
        <v>1809489787</v>
      </c>
      <c r="M1050">
        <v>0</v>
      </c>
      <c r="N1050" s="16" t="s">
        <v>6196</v>
      </c>
      <c r="O1050" s="16" t="s">
        <v>6199</v>
      </c>
      <c r="P1050" s="1">
        <v>44266</v>
      </c>
      <c r="Q1050">
        <v>88697.939100000018</v>
      </c>
      <c r="R1050">
        <v>88697.939100000018</v>
      </c>
      <c r="S1050" s="16" t="s">
        <v>6219</v>
      </c>
      <c r="T1050" s="16" t="s">
        <v>6236</v>
      </c>
      <c r="U1050">
        <v>2021</v>
      </c>
    </row>
    <row r="1051" spans="1:21" x14ac:dyDescent="0.35">
      <c r="A1051" s="16" t="s">
        <v>2290</v>
      </c>
      <c r="B1051">
        <v>289592807</v>
      </c>
      <c r="C1051">
        <v>78</v>
      </c>
      <c r="D1051" s="1">
        <v>16216.5</v>
      </c>
      <c r="E1051" s="16" t="s">
        <v>741</v>
      </c>
      <c r="F1051" s="16" t="s">
        <v>229</v>
      </c>
      <c r="G1051" s="16" t="s">
        <v>2247</v>
      </c>
      <c r="H1051">
        <v>52060.334600000002</v>
      </c>
      <c r="I1051">
        <v>27099.263500000001</v>
      </c>
      <c r="J1051" s="16" t="s">
        <v>2291</v>
      </c>
      <c r="K1051" s="16" t="s">
        <v>6135</v>
      </c>
      <c r="L1051">
        <v>1690871749</v>
      </c>
      <c r="M1051">
        <v>0</v>
      </c>
      <c r="N1051" s="16" t="s">
        <v>6196</v>
      </c>
      <c r="O1051" s="16" t="s">
        <v>6200</v>
      </c>
      <c r="P1051" s="1">
        <v>44485</v>
      </c>
      <c r="Q1051">
        <v>24961.071100000001</v>
      </c>
      <c r="R1051">
        <v>24961.071100000001</v>
      </c>
      <c r="S1051" s="16" t="s">
        <v>6226</v>
      </c>
      <c r="T1051" s="16" t="s">
        <v>6241</v>
      </c>
      <c r="U1051">
        <v>2021</v>
      </c>
    </row>
    <row r="1052" spans="1:21" x14ac:dyDescent="0.35">
      <c r="A1052" s="16" t="s">
        <v>2292</v>
      </c>
      <c r="B1052">
        <v>815571796</v>
      </c>
      <c r="C1052">
        <v>60</v>
      </c>
      <c r="D1052" s="1">
        <v>22791</v>
      </c>
      <c r="E1052" s="16" t="s">
        <v>741</v>
      </c>
      <c r="F1052" s="16" t="s">
        <v>905</v>
      </c>
      <c r="G1052" s="16" t="s">
        <v>2247</v>
      </c>
      <c r="H1052">
        <v>2001516.8241000001</v>
      </c>
      <c r="I1052">
        <v>147384.42069999999</v>
      </c>
      <c r="J1052" s="16" t="s">
        <v>2293</v>
      </c>
      <c r="K1052" s="16" t="s">
        <v>6131</v>
      </c>
      <c r="L1052">
        <v>1175738895</v>
      </c>
      <c r="M1052">
        <v>0</v>
      </c>
      <c r="N1052" s="16" t="s">
        <v>6195</v>
      </c>
      <c r="O1052" s="16" t="s">
        <v>6191</v>
      </c>
      <c r="P1052" s="1">
        <v>44573</v>
      </c>
      <c r="Q1052">
        <v>1854132.4034000002</v>
      </c>
      <c r="R1052">
        <v>1891215.0514680003</v>
      </c>
      <c r="S1052" s="16" t="s">
        <v>6217</v>
      </c>
      <c r="T1052" s="16" t="s">
        <v>6240</v>
      </c>
      <c r="U1052">
        <v>2022</v>
      </c>
    </row>
    <row r="1053" spans="1:21" x14ac:dyDescent="0.35">
      <c r="A1053" s="16" t="s">
        <v>2294</v>
      </c>
      <c r="B1053">
        <v>390143585</v>
      </c>
      <c r="C1053">
        <v>75</v>
      </c>
      <c r="D1053" s="1">
        <v>17312.25</v>
      </c>
      <c r="E1053" s="16" t="s">
        <v>741</v>
      </c>
      <c r="F1053" s="16" t="s">
        <v>226</v>
      </c>
      <c r="G1053" s="16" t="s">
        <v>2247</v>
      </c>
      <c r="H1053">
        <v>2098819.5030999999</v>
      </c>
      <c r="I1053">
        <v>424345.83049999998</v>
      </c>
      <c r="J1053" s="16" t="s">
        <v>2295</v>
      </c>
      <c r="K1053" s="16" t="s">
        <v>6131</v>
      </c>
      <c r="L1053">
        <v>41112576</v>
      </c>
      <c r="M1053">
        <v>0</v>
      </c>
      <c r="N1053" s="16" t="s">
        <v>6198</v>
      </c>
      <c r="O1053" s="16" t="s">
        <v>6201</v>
      </c>
      <c r="P1053" s="1">
        <v>44425</v>
      </c>
      <c r="Q1053">
        <v>1674473.6725999999</v>
      </c>
      <c r="R1053">
        <v>1707963.1460519999</v>
      </c>
      <c r="S1053" s="16" t="s">
        <v>6224</v>
      </c>
      <c r="T1053" s="16" t="s">
        <v>6241</v>
      </c>
      <c r="U1053">
        <v>2021</v>
      </c>
    </row>
    <row r="1054" spans="1:21" x14ac:dyDescent="0.35">
      <c r="A1054" s="16" t="s">
        <v>2296</v>
      </c>
      <c r="B1054">
        <v>26450599</v>
      </c>
      <c r="C1054">
        <v>50</v>
      </c>
      <c r="D1054" s="1">
        <v>26443.5</v>
      </c>
      <c r="E1054" s="16" t="s">
        <v>741</v>
      </c>
      <c r="F1054" s="16" t="s">
        <v>226</v>
      </c>
      <c r="G1054" s="16" t="s">
        <v>2247</v>
      </c>
      <c r="H1054">
        <v>3252169.6068000002</v>
      </c>
      <c r="I1054">
        <v>941053.33299999998</v>
      </c>
      <c r="J1054" s="16" t="s">
        <v>2297</v>
      </c>
      <c r="K1054" s="16" t="s">
        <v>6135</v>
      </c>
      <c r="L1054">
        <v>1755225084</v>
      </c>
      <c r="M1054">
        <v>0</v>
      </c>
      <c r="N1054" s="16" t="s">
        <v>6195</v>
      </c>
      <c r="O1054" s="16" t="s">
        <v>6191</v>
      </c>
      <c r="P1054" s="1">
        <v>44621</v>
      </c>
      <c r="Q1054">
        <v>2311116.2738000001</v>
      </c>
      <c r="R1054">
        <v>2311116.2738000001</v>
      </c>
      <c r="S1054" s="16" t="s">
        <v>6219</v>
      </c>
      <c r="T1054" s="16" t="s">
        <v>6239</v>
      </c>
      <c r="U1054">
        <v>2022</v>
      </c>
    </row>
    <row r="1055" spans="1:21" x14ac:dyDescent="0.35">
      <c r="A1055" s="16" t="s">
        <v>2298</v>
      </c>
      <c r="B1055">
        <v>925626195</v>
      </c>
      <c r="C1055">
        <v>57</v>
      </c>
      <c r="D1055" s="1">
        <v>23886.75</v>
      </c>
      <c r="E1055" s="16" t="s">
        <v>741</v>
      </c>
      <c r="F1055" s="16" t="s">
        <v>260</v>
      </c>
      <c r="G1055" s="16" t="s">
        <v>2247</v>
      </c>
      <c r="H1055">
        <v>2774465.9076999999</v>
      </c>
      <c r="I1055">
        <v>164360.76519999999</v>
      </c>
      <c r="J1055" s="16" t="s">
        <v>2299</v>
      </c>
      <c r="K1055" s="16" t="s">
        <v>6129</v>
      </c>
      <c r="L1055">
        <v>166539672</v>
      </c>
      <c r="M1055">
        <v>0</v>
      </c>
      <c r="N1055" s="16" t="s">
        <v>6195</v>
      </c>
      <c r="O1055" s="16" t="s">
        <v>6190</v>
      </c>
      <c r="P1055" s="1">
        <v>44512</v>
      </c>
      <c r="Q1055">
        <v>2610105.1425000001</v>
      </c>
      <c r="R1055">
        <v>2610105.1425000001</v>
      </c>
      <c r="S1055" s="16" t="s">
        <v>6227</v>
      </c>
      <c r="T1055" s="16" t="s">
        <v>6239</v>
      </c>
      <c r="U1055">
        <v>2021</v>
      </c>
    </row>
    <row r="1056" spans="1:21" x14ac:dyDescent="0.35">
      <c r="A1056" s="16" t="s">
        <v>2300</v>
      </c>
      <c r="B1056">
        <v>764702977</v>
      </c>
      <c r="C1056">
        <v>56</v>
      </c>
      <c r="D1056" s="1">
        <v>24252</v>
      </c>
      <c r="E1056" s="16" t="s">
        <v>741</v>
      </c>
      <c r="F1056" s="16" t="s">
        <v>467</v>
      </c>
      <c r="G1056" s="16" t="s">
        <v>2247</v>
      </c>
      <c r="H1056">
        <v>64132.442600000002</v>
      </c>
      <c r="I1056">
        <v>72986.857300000003</v>
      </c>
      <c r="J1056" s="16" t="s">
        <v>2301</v>
      </c>
      <c r="K1056" s="16" t="s">
        <v>6127</v>
      </c>
      <c r="L1056">
        <v>429407792</v>
      </c>
      <c r="M1056">
        <v>0</v>
      </c>
      <c r="N1056" s="16" t="s">
        <v>6195</v>
      </c>
      <c r="O1056" s="16" t="s">
        <v>6190</v>
      </c>
      <c r="P1056" s="1">
        <v>44647</v>
      </c>
      <c r="Q1056">
        <v>-8854.4147000000012</v>
      </c>
      <c r="R1056">
        <v>-8854.4147000000012</v>
      </c>
      <c r="S1056" s="16" t="s">
        <v>6219</v>
      </c>
      <c r="T1056" s="16" t="s">
        <v>6239</v>
      </c>
      <c r="U1056">
        <v>2022</v>
      </c>
    </row>
    <row r="1057" spans="1:21" x14ac:dyDescent="0.35">
      <c r="A1057" s="16" t="s">
        <v>2302</v>
      </c>
      <c r="B1057">
        <v>791085065</v>
      </c>
      <c r="C1057">
        <v>41</v>
      </c>
      <c r="D1057" s="1">
        <v>29730.75</v>
      </c>
      <c r="E1057" s="16" t="s">
        <v>741</v>
      </c>
      <c r="F1057" s="16" t="s">
        <v>22</v>
      </c>
      <c r="G1057" s="16" t="s">
        <v>2247</v>
      </c>
      <c r="H1057">
        <v>1061383.8977999999</v>
      </c>
      <c r="I1057">
        <v>148593.7457</v>
      </c>
      <c r="J1057" s="16" t="s">
        <v>2303</v>
      </c>
      <c r="K1057" s="16" t="s">
        <v>6135</v>
      </c>
      <c r="L1057">
        <v>18303156</v>
      </c>
      <c r="M1057">
        <v>0</v>
      </c>
      <c r="N1057" s="16" t="s">
        <v>6198</v>
      </c>
      <c r="O1057" s="16" t="s">
        <v>6201</v>
      </c>
      <c r="P1057" s="1">
        <v>44284</v>
      </c>
      <c r="Q1057">
        <v>912790.15209999995</v>
      </c>
      <c r="R1057">
        <v>912790.15209999995</v>
      </c>
      <c r="S1057" s="16" t="s">
        <v>6219</v>
      </c>
      <c r="T1057" s="16" t="s">
        <v>6238</v>
      </c>
      <c r="U1057">
        <v>2021</v>
      </c>
    </row>
    <row r="1058" spans="1:21" x14ac:dyDescent="0.35">
      <c r="A1058" s="16" t="s">
        <v>2304</v>
      </c>
      <c r="B1058">
        <v>139492099</v>
      </c>
      <c r="C1058">
        <v>76</v>
      </c>
      <c r="D1058" s="1">
        <v>16947</v>
      </c>
      <c r="E1058" s="16" t="s">
        <v>741</v>
      </c>
      <c r="F1058" s="16" t="s">
        <v>1567</v>
      </c>
      <c r="G1058" s="16" t="s">
        <v>2247</v>
      </c>
      <c r="H1058">
        <v>720791.31559999997</v>
      </c>
      <c r="I1058">
        <v>484396.19770000002</v>
      </c>
      <c r="J1058" s="16" t="s">
        <v>2305</v>
      </c>
      <c r="K1058" s="16" t="s">
        <v>6129</v>
      </c>
      <c r="L1058">
        <v>271079424</v>
      </c>
      <c r="M1058">
        <v>0</v>
      </c>
      <c r="N1058" s="16" t="s">
        <v>6187</v>
      </c>
      <c r="O1058" s="16" t="s">
        <v>6200</v>
      </c>
      <c r="P1058" s="1">
        <v>44623</v>
      </c>
      <c r="Q1058">
        <v>236395.11789999995</v>
      </c>
      <c r="R1058">
        <v>236395.11789999995</v>
      </c>
      <c r="S1058" s="16" t="s">
        <v>6219</v>
      </c>
      <c r="T1058" s="16" t="s">
        <v>6241</v>
      </c>
      <c r="U1058">
        <v>2022</v>
      </c>
    </row>
    <row r="1059" spans="1:21" x14ac:dyDescent="0.35">
      <c r="A1059" s="16" t="s">
        <v>2306</v>
      </c>
      <c r="B1059">
        <v>961089566</v>
      </c>
      <c r="C1059">
        <v>67</v>
      </c>
      <c r="D1059" s="1">
        <v>20234.25</v>
      </c>
      <c r="E1059" s="16" t="s">
        <v>741</v>
      </c>
      <c r="F1059" s="16" t="s">
        <v>45</v>
      </c>
      <c r="G1059" s="16" t="s">
        <v>2247</v>
      </c>
      <c r="H1059">
        <v>303726.32990000001</v>
      </c>
      <c r="I1059">
        <v>66819.792600000001</v>
      </c>
      <c r="J1059" s="16" t="s">
        <v>2307</v>
      </c>
      <c r="K1059" s="16" t="s">
        <v>6129</v>
      </c>
      <c r="L1059">
        <v>1505271825</v>
      </c>
      <c r="M1059">
        <v>0</v>
      </c>
      <c r="N1059" s="16" t="s">
        <v>6189</v>
      </c>
      <c r="O1059" s="16" t="s">
        <v>6194</v>
      </c>
      <c r="P1059" s="1">
        <v>44252</v>
      </c>
      <c r="Q1059">
        <v>236906.53730000003</v>
      </c>
      <c r="R1059">
        <v>236906.53730000003</v>
      </c>
      <c r="S1059" s="16" t="s">
        <v>6218</v>
      </c>
      <c r="T1059" s="16" t="s">
        <v>6240</v>
      </c>
      <c r="U1059">
        <v>2021</v>
      </c>
    </row>
    <row r="1060" spans="1:21" x14ac:dyDescent="0.35">
      <c r="A1060" s="16" t="s">
        <v>2308</v>
      </c>
      <c r="B1060">
        <v>481503965</v>
      </c>
      <c r="C1060">
        <v>79</v>
      </c>
      <c r="D1060" s="1">
        <v>15851.25</v>
      </c>
      <c r="E1060" s="16" t="s">
        <v>741</v>
      </c>
      <c r="F1060" s="16" t="s">
        <v>312</v>
      </c>
      <c r="G1060" s="16" t="s">
        <v>2247</v>
      </c>
      <c r="H1060">
        <v>579578.98499999999</v>
      </c>
      <c r="I1060">
        <v>0</v>
      </c>
      <c r="J1060" s="16" t="s">
        <v>2309</v>
      </c>
      <c r="K1060" s="16" t="s">
        <v>6135</v>
      </c>
      <c r="L1060">
        <v>1882044363</v>
      </c>
      <c r="M1060">
        <v>0</v>
      </c>
      <c r="N1060" s="16" t="s">
        <v>6189</v>
      </c>
      <c r="O1060" s="16" t="s">
        <v>6194</v>
      </c>
      <c r="P1060" s="1">
        <v>44344</v>
      </c>
      <c r="Q1060">
        <v>579578.98499999999</v>
      </c>
      <c r="R1060">
        <v>579578.98499999999</v>
      </c>
      <c r="S1060" s="16" t="s">
        <v>6221</v>
      </c>
      <c r="T1060" s="16" t="s">
        <v>6241</v>
      </c>
      <c r="U1060">
        <v>2021</v>
      </c>
    </row>
    <row r="1061" spans="1:21" x14ac:dyDescent="0.35">
      <c r="A1061" s="16" t="s">
        <v>2310</v>
      </c>
      <c r="B1061">
        <v>475387218</v>
      </c>
      <c r="C1061">
        <v>84</v>
      </c>
      <c r="D1061" s="1">
        <v>14025</v>
      </c>
      <c r="E1061" s="16" t="s">
        <v>741</v>
      </c>
      <c r="F1061" s="16" t="s">
        <v>36</v>
      </c>
      <c r="G1061" s="16" t="s">
        <v>2247</v>
      </c>
      <c r="H1061">
        <v>0</v>
      </c>
      <c r="I1061">
        <v>0</v>
      </c>
      <c r="J1061" s="16" t="s">
        <v>1331</v>
      </c>
      <c r="K1061" s="16" t="s">
        <v>6127</v>
      </c>
      <c r="L1061">
        <v>2304572911</v>
      </c>
      <c r="M1061">
        <v>0</v>
      </c>
      <c r="N1061" s="16" t="s">
        <v>6187</v>
      </c>
      <c r="O1061" s="16" t="s">
        <v>6188</v>
      </c>
      <c r="P1061" s="1">
        <v>44503</v>
      </c>
      <c r="Q1061">
        <v>0</v>
      </c>
      <c r="R1061">
        <v>0</v>
      </c>
      <c r="S1061" s="16" t="s">
        <v>6227</v>
      </c>
      <c r="T1061" s="16" t="s">
        <v>6241</v>
      </c>
      <c r="U1061">
        <v>2021</v>
      </c>
    </row>
    <row r="1062" spans="1:21" x14ac:dyDescent="0.35">
      <c r="A1062" s="16" t="s">
        <v>2311</v>
      </c>
      <c r="B1062">
        <v>952742530</v>
      </c>
      <c r="C1062">
        <v>55</v>
      </c>
      <c r="D1062" s="1">
        <v>24617.25</v>
      </c>
      <c r="E1062" s="16" t="s">
        <v>741</v>
      </c>
      <c r="F1062" s="16" t="s">
        <v>69</v>
      </c>
      <c r="G1062" s="16" t="s">
        <v>2247</v>
      </c>
      <c r="H1062">
        <v>241112.03479999999</v>
      </c>
      <c r="I1062">
        <v>49600.19</v>
      </c>
      <c r="J1062" s="16" t="s">
        <v>2312</v>
      </c>
      <c r="K1062" s="16" t="s">
        <v>6140</v>
      </c>
      <c r="L1062">
        <v>277568265</v>
      </c>
      <c r="M1062">
        <v>0</v>
      </c>
      <c r="N1062" s="16" t="s">
        <v>6187</v>
      </c>
      <c r="O1062" s="16" t="s">
        <v>6188</v>
      </c>
      <c r="P1062" s="1">
        <v>44551</v>
      </c>
      <c r="Q1062">
        <v>191511.84479999999</v>
      </c>
      <c r="R1062">
        <v>191511.84479999999</v>
      </c>
      <c r="S1062" s="16" t="s">
        <v>6228</v>
      </c>
      <c r="T1062" s="16" t="s">
        <v>6239</v>
      </c>
      <c r="U1062">
        <v>2021</v>
      </c>
    </row>
    <row r="1063" spans="1:21" x14ac:dyDescent="0.35">
      <c r="A1063" s="16" t="s">
        <v>2313</v>
      </c>
      <c r="B1063">
        <v>207469289</v>
      </c>
      <c r="C1063">
        <v>75</v>
      </c>
      <c r="D1063" s="1">
        <v>17312.25</v>
      </c>
      <c r="E1063" s="16" t="s">
        <v>741</v>
      </c>
      <c r="F1063" s="16" t="s">
        <v>393</v>
      </c>
      <c r="G1063" s="16" t="s">
        <v>2247</v>
      </c>
      <c r="H1063">
        <v>1360829.7302999999</v>
      </c>
      <c r="I1063">
        <v>829877.42460000003</v>
      </c>
      <c r="J1063" s="16" t="s">
        <v>2314</v>
      </c>
      <c r="K1063" s="16" t="s">
        <v>6133</v>
      </c>
      <c r="L1063">
        <v>2955613617</v>
      </c>
      <c r="M1063">
        <v>0</v>
      </c>
      <c r="N1063" s="16" t="s">
        <v>6187</v>
      </c>
      <c r="O1063" s="16" t="s">
        <v>6188</v>
      </c>
      <c r="P1063" s="1">
        <v>44514</v>
      </c>
      <c r="Q1063">
        <v>530952.30569999991</v>
      </c>
      <c r="R1063">
        <v>530952.30569999991</v>
      </c>
      <c r="S1063" s="16" t="s">
        <v>6227</v>
      </c>
      <c r="T1063" s="16" t="s">
        <v>6241</v>
      </c>
      <c r="U1063">
        <v>2021</v>
      </c>
    </row>
    <row r="1064" spans="1:21" x14ac:dyDescent="0.35">
      <c r="A1064" s="16" t="s">
        <v>2315</v>
      </c>
      <c r="B1064">
        <v>649667256</v>
      </c>
      <c r="C1064">
        <v>49</v>
      </c>
      <c r="D1064" s="1">
        <v>26808.75</v>
      </c>
      <c r="E1064" s="16" t="s">
        <v>741</v>
      </c>
      <c r="F1064" s="16" t="s">
        <v>588</v>
      </c>
      <c r="G1064" s="16" t="s">
        <v>2247</v>
      </c>
      <c r="H1064">
        <v>1808858.5390999999</v>
      </c>
      <c r="I1064">
        <v>808666.17039999994</v>
      </c>
      <c r="J1064" s="16" t="s">
        <v>2316</v>
      </c>
      <c r="K1064" s="16" t="s">
        <v>6135</v>
      </c>
      <c r="L1064">
        <v>4206836574</v>
      </c>
      <c r="M1064">
        <v>0</v>
      </c>
      <c r="N1064" s="16" t="s">
        <v>6195</v>
      </c>
      <c r="O1064" s="16" t="s">
        <v>6190</v>
      </c>
      <c r="P1064" s="1">
        <v>44398</v>
      </c>
      <c r="Q1064">
        <v>1000192.3687</v>
      </c>
      <c r="R1064">
        <v>1000192.3687</v>
      </c>
      <c r="S1064" s="16" t="s">
        <v>6223</v>
      </c>
      <c r="T1064" s="16" t="s">
        <v>6238</v>
      </c>
      <c r="U1064">
        <v>2021</v>
      </c>
    </row>
    <row r="1065" spans="1:21" x14ac:dyDescent="0.35">
      <c r="A1065" s="16" t="s">
        <v>2317</v>
      </c>
      <c r="B1065">
        <v>863428067</v>
      </c>
      <c r="C1065">
        <v>82</v>
      </c>
      <c r="D1065" s="1">
        <v>14755.5</v>
      </c>
      <c r="E1065" s="16" t="s">
        <v>741</v>
      </c>
      <c r="F1065" s="16" t="s">
        <v>12</v>
      </c>
      <c r="G1065" s="16" t="s">
        <v>2247</v>
      </c>
      <c r="H1065">
        <v>39035.570699999997</v>
      </c>
      <c r="I1065">
        <v>4864.4327000000003</v>
      </c>
      <c r="J1065" s="16" t="s">
        <v>2318</v>
      </c>
      <c r="K1065" s="16" t="s">
        <v>6127</v>
      </c>
      <c r="L1065">
        <v>450195681</v>
      </c>
      <c r="M1065">
        <v>610026255</v>
      </c>
      <c r="N1065" s="16" t="s">
        <v>6192</v>
      </c>
      <c r="O1065" s="16" t="s">
        <v>6188</v>
      </c>
      <c r="P1065" s="1">
        <v>44571</v>
      </c>
      <c r="Q1065">
        <v>34171.137999999999</v>
      </c>
      <c r="R1065">
        <v>34171.137999999999</v>
      </c>
      <c r="S1065" s="16" t="s">
        <v>6217</v>
      </c>
      <c r="T1065" s="16" t="s">
        <v>6241</v>
      </c>
      <c r="U1065">
        <v>2022</v>
      </c>
    </row>
    <row r="1066" spans="1:21" x14ac:dyDescent="0.35">
      <c r="A1066" s="16" t="s">
        <v>2319</v>
      </c>
      <c r="B1066">
        <v>758391242</v>
      </c>
      <c r="C1066">
        <v>43</v>
      </c>
      <c r="D1066" s="1">
        <v>29000.25</v>
      </c>
      <c r="E1066" s="16" t="s">
        <v>741</v>
      </c>
      <c r="F1066" s="16" t="s">
        <v>1104</v>
      </c>
      <c r="G1066" s="16" t="s">
        <v>2247</v>
      </c>
      <c r="H1066">
        <v>1020703.0569</v>
      </c>
      <c r="I1066">
        <v>283888.99979999999</v>
      </c>
      <c r="J1066" s="16" t="s">
        <v>2320</v>
      </c>
      <c r="K1066" s="16" t="s">
        <v>6135</v>
      </c>
      <c r="L1066">
        <v>1265775</v>
      </c>
      <c r="M1066">
        <v>0</v>
      </c>
      <c r="N1066" s="16" t="s">
        <v>6198</v>
      </c>
      <c r="O1066" s="16" t="s">
        <v>6201</v>
      </c>
      <c r="P1066" s="1">
        <v>44401</v>
      </c>
      <c r="Q1066">
        <v>736814.05709999998</v>
      </c>
      <c r="R1066">
        <v>736814.05709999998</v>
      </c>
      <c r="S1066" s="16" t="s">
        <v>6223</v>
      </c>
      <c r="T1066" s="16" t="s">
        <v>6238</v>
      </c>
      <c r="U1066">
        <v>2021</v>
      </c>
    </row>
    <row r="1067" spans="1:21" x14ac:dyDescent="0.35">
      <c r="A1067" s="16" t="s">
        <v>2321</v>
      </c>
      <c r="B1067">
        <v>647583601</v>
      </c>
      <c r="C1067">
        <v>39</v>
      </c>
      <c r="D1067" s="1">
        <v>30461.25</v>
      </c>
      <c r="E1067" s="16" t="s">
        <v>741</v>
      </c>
      <c r="F1067" s="16" t="s">
        <v>1567</v>
      </c>
      <c r="G1067" s="16" t="s">
        <v>2247</v>
      </c>
      <c r="H1067">
        <v>76733.376099999994</v>
      </c>
      <c r="I1067">
        <v>66617.539499999999</v>
      </c>
      <c r="J1067" s="16" t="s">
        <v>2322</v>
      </c>
      <c r="K1067" s="16" t="s">
        <v>6135</v>
      </c>
      <c r="L1067">
        <v>785096704</v>
      </c>
      <c r="M1067">
        <v>4653841192</v>
      </c>
      <c r="N1067" s="16" t="s">
        <v>6192</v>
      </c>
      <c r="O1067" s="16" t="s">
        <v>6197</v>
      </c>
      <c r="P1067" s="1">
        <v>44424</v>
      </c>
      <c r="Q1067">
        <v>10115.836599999995</v>
      </c>
      <c r="R1067">
        <v>10115.836599999995</v>
      </c>
      <c r="S1067" s="16" t="s">
        <v>6224</v>
      </c>
      <c r="T1067" s="16" t="s">
        <v>6237</v>
      </c>
      <c r="U1067">
        <v>2021</v>
      </c>
    </row>
    <row r="1068" spans="1:21" x14ac:dyDescent="0.35">
      <c r="A1068" s="16" t="s">
        <v>2323</v>
      </c>
      <c r="B1068">
        <v>336758713</v>
      </c>
      <c r="C1068">
        <v>17</v>
      </c>
      <c r="D1068" s="1">
        <v>38496.75</v>
      </c>
      <c r="E1068" s="16" t="s">
        <v>741</v>
      </c>
      <c r="F1068" s="16" t="s">
        <v>338</v>
      </c>
      <c r="G1068" s="16" t="s">
        <v>2247</v>
      </c>
      <c r="H1068">
        <v>348646.35019999999</v>
      </c>
      <c r="I1068">
        <v>103131.05319999999</v>
      </c>
      <c r="J1068" s="16" t="s">
        <v>2324</v>
      </c>
      <c r="K1068" s="16" t="s">
        <v>6135</v>
      </c>
      <c r="L1068">
        <v>622067128</v>
      </c>
      <c r="M1068">
        <v>0</v>
      </c>
      <c r="N1068" s="16" t="s">
        <v>6198</v>
      </c>
      <c r="O1068" s="16" t="s">
        <v>6201</v>
      </c>
      <c r="P1068" s="1">
        <v>44595</v>
      </c>
      <c r="Q1068">
        <v>245515.29699999999</v>
      </c>
      <c r="R1068">
        <v>245515.29699999999</v>
      </c>
      <c r="S1068" s="16" t="s">
        <v>6218</v>
      </c>
      <c r="T1068" s="16" t="s">
        <v>6242</v>
      </c>
      <c r="U1068">
        <v>2022</v>
      </c>
    </row>
    <row r="1069" spans="1:21" x14ac:dyDescent="0.35">
      <c r="A1069" s="16" t="s">
        <v>2325</v>
      </c>
      <c r="B1069">
        <v>358235140</v>
      </c>
      <c r="C1069">
        <v>52</v>
      </c>
      <c r="D1069" s="1">
        <v>25713</v>
      </c>
      <c r="E1069" s="16" t="s">
        <v>741</v>
      </c>
      <c r="F1069" s="16" t="s">
        <v>90</v>
      </c>
      <c r="G1069" s="16" t="s">
        <v>2247</v>
      </c>
      <c r="H1069">
        <v>205369.66709999999</v>
      </c>
      <c r="I1069">
        <v>19000.186900000001</v>
      </c>
      <c r="J1069" s="16" t="s">
        <v>2326</v>
      </c>
      <c r="K1069" s="16" t="s">
        <v>6129</v>
      </c>
      <c r="L1069">
        <v>779041065</v>
      </c>
      <c r="M1069">
        <v>0</v>
      </c>
      <c r="N1069" s="16" t="s">
        <v>6187</v>
      </c>
      <c r="O1069" s="16" t="s">
        <v>6200</v>
      </c>
      <c r="P1069" s="1">
        <v>44430</v>
      </c>
      <c r="Q1069">
        <v>186369.48019999999</v>
      </c>
      <c r="R1069">
        <v>186369.48019999999</v>
      </c>
      <c r="S1069" s="16" t="s">
        <v>6224</v>
      </c>
      <c r="T1069" s="16" t="s">
        <v>6239</v>
      </c>
      <c r="U1069">
        <v>2021</v>
      </c>
    </row>
    <row r="1070" spans="1:21" x14ac:dyDescent="0.35">
      <c r="A1070" s="16" t="s">
        <v>2327</v>
      </c>
      <c r="B1070">
        <v>491584738</v>
      </c>
      <c r="C1070">
        <v>57</v>
      </c>
      <c r="D1070" s="1">
        <v>23886.75</v>
      </c>
      <c r="E1070" s="16" t="s">
        <v>741</v>
      </c>
      <c r="F1070" s="16" t="s">
        <v>323</v>
      </c>
      <c r="G1070" s="16" t="s">
        <v>2247</v>
      </c>
      <c r="H1070">
        <v>334596.5699</v>
      </c>
      <c r="I1070">
        <v>28738.636900000001</v>
      </c>
      <c r="J1070" s="16" t="s">
        <v>2328</v>
      </c>
      <c r="K1070" s="16" t="s">
        <v>6133</v>
      </c>
      <c r="L1070">
        <v>873549567</v>
      </c>
      <c r="M1070">
        <v>0</v>
      </c>
      <c r="N1070" s="16" t="s">
        <v>6196</v>
      </c>
      <c r="O1070" s="16" t="s">
        <v>6200</v>
      </c>
      <c r="P1070" s="1">
        <v>44631</v>
      </c>
      <c r="Q1070">
        <v>305857.93300000002</v>
      </c>
      <c r="R1070">
        <v>305857.93300000002</v>
      </c>
      <c r="S1070" s="16" t="s">
        <v>6219</v>
      </c>
      <c r="T1070" s="16" t="s">
        <v>6239</v>
      </c>
      <c r="U1070">
        <v>2022</v>
      </c>
    </row>
    <row r="1071" spans="1:21" x14ac:dyDescent="0.35">
      <c r="A1071" s="16" t="s">
        <v>2329</v>
      </c>
      <c r="B1071">
        <v>577191519</v>
      </c>
      <c r="C1071">
        <v>56</v>
      </c>
      <c r="D1071" s="1">
        <v>24252</v>
      </c>
      <c r="E1071" s="16" t="s">
        <v>741</v>
      </c>
      <c r="F1071" s="16" t="s">
        <v>109</v>
      </c>
      <c r="G1071" s="16" t="s">
        <v>2247</v>
      </c>
      <c r="H1071">
        <v>472841.79619999998</v>
      </c>
      <c r="I1071">
        <v>119213.44680000001</v>
      </c>
      <c r="J1071" s="16" t="s">
        <v>2330</v>
      </c>
      <c r="K1071" s="16" t="s">
        <v>6127</v>
      </c>
      <c r="L1071">
        <v>2165516451</v>
      </c>
      <c r="M1071">
        <v>0</v>
      </c>
      <c r="N1071" s="16" t="s">
        <v>6196</v>
      </c>
      <c r="O1071" s="16" t="s">
        <v>6200</v>
      </c>
      <c r="P1071" s="1">
        <v>44380</v>
      </c>
      <c r="Q1071">
        <v>353628.34939999995</v>
      </c>
      <c r="R1071">
        <v>353628.34939999995</v>
      </c>
      <c r="S1071" s="16" t="s">
        <v>6223</v>
      </c>
      <c r="T1071" s="16" t="s">
        <v>6239</v>
      </c>
      <c r="U1071">
        <v>2021</v>
      </c>
    </row>
    <row r="1072" spans="1:21" x14ac:dyDescent="0.35">
      <c r="A1072" s="16" t="s">
        <v>2331</v>
      </c>
      <c r="B1072">
        <v>781721872</v>
      </c>
      <c r="C1072">
        <v>30</v>
      </c>
      <c r="D1072" s="1">
        <v>33748.5</v>
      </c>
      <c r="E1072" s="16" t="s">
        <v>741</v>
      </c>
      <c r="F1072" s="16" t="s">
        <v>393</v>
      </c>
      <c r="G1072" s="16" t="s">
        <v>2247</v>
      </c>
      <c r="H1072">
        <v>535215.68759999995</v>
      </c>
      <c r="I1072">
        <v>141072.2831</v>
      </c>
      <c r="J1072" s="16" t="s">
        <v>2332</v>
      </c>
      <c r="K1072" s="16" t="s">
        <v>6131</v>
      </c>
      <c r="L1072">
        <v>2124332351</v>
      </c>
      <c r="M1072">
        <v>0</v>
      </c>
      <c r="N1072" s="16" t="s">
        <v>6195</v>
      </c>
      <c r="O1072" s="16" t="s">
        <v>6190</v>
      </c>
      <c r="P1072" s="1">
        <v>44487</v>
      </c>
      <c r="Q1072">
        <v>394143.40449999995</v>
      </c>
      <c r="R1072">
        <v>394143.40449999995</v>
      </c>
      <c r="S1072" s="16" t="s">
        <v>6226</v>
      </c>
      <c r="T1072" s="16" t="s">
        <v>6237</v>
      </c>
      <c r="U1072">
        <v>2021</v>
      </c>
    </row>
    <row r="1073" spans="1:21" x14ac:dyDescent="0.35">
      <c r="A1073" s="16" t="s">
        <v>2333</v>
      </c>
      <c r="B1073">
        <v>940465945</v>
      </c>
      <c r="C1073">
        <v>45</v>
      </c>
      <c r="D1073" s="1">
        <v>28269.75</v>
      </c>
      <c r="E1073" s="16" t="s">
        <v>741</v>
      </c>
      <c r="F1073" s="16" t="s">
        <v>300</v>
      </c>
      <c r="G1073" s="16" t="s">
        <v>2247</v>
      </c>
      <c r="H1073">
        <v>88257.434800000003</v>
      </c>
      <c r="I1073">
        <v>32164.931799999998</v>
      </c>
      <c r="J1073" s="16" t="s">
        <v>2334</v>
      </c>
      <c r="K1073" s="16" t="s">
        <v>6133</v>
      </c>
      <c r="L1073">
        <v>4498296075</v>
      </c>
      <c r="M1073">
        <v>0</v>
      </c>
      <c r="N1073" s="16" t="s">
        <v>6187</v>
      </c>
      <c r="O1073" s="16" t="s">
        <v>6200</v>
      </c>
      <c r="P1073" s="1">
        <v>44470</v>
      </c>
      <c r="Q1073">
        <v>56092.503000000004</v>
      </c>
      <c r="R1073">
        <v>56092.503000000004</v>
      </c>
      <c r="S1073" s="16" t="s">
        <v>6226</v>
      </c>
      <c r="T1073" s="16" t="s">
        <v>6238</v>
      </c>
      <c r="U1073">
        <v>2021</v>
      </c>
    </row>
    <row r="1074" spans="1:21" x14ac:dyDescent="0.35">
      <c r="A1074" s="16" t="s">
        <v>2335</v>
      </c>
      <c r="B1074">
        <v>604787250</v>
      </c>
      <c r="C1074">
        <v>56</v>
      </c>
      <c r="D1074" s="1">
        <v>24252</v>
      </c>
      <c r="E1074" s="16" t="s">
        <v>741</v>
      </c>
      <c r="F1074" s="16" t="s">
        <v>1432</v>
      </c>
      <c r="G1074" s="16" t="s">
        <v>2247</v>
      </c>
      <c r="H1074">
        <v>0</v>
      </c>
      <c r="I1074">
        <v>0</v>
      </c>
      <c r="J1074" s="16" t="s">
        <v>2336</v>
      </c>
      <c r="K1074" s="16" t="s">
        <v>6127</v>
      </c>
      <c r="L1074">
        <v>381351168</v>
      </c>
      <c r="M1074">
        <v>0</v>
      </c>
      <c r="N1074" s="16" t="s">
        <v>6187</v>
      </c>
      <c r="O1074" s="16" t="s">
        <v>6188</v>
      </c>
      <c r="P1074" s="1">
        <v>44276</v>
      </c>
      <c r="Q1074">
        <v>0</v>
      </c>
      <c r="R1074">
        <v>0</v>
      </c>
      <c r="S1074" s="16" t="s">
        <v>6219</v>
      </c>
      <c r="T1074" s="16" t="s">
        <v>6239</v>
      </c>
      <c r="U1074">
        <v>2021</v>
      </c>
    </row>
    <row r="1075" spans="1:21" x14ac:dyDescent="0.35">
      <c r="A1075" s="16" t="s">
        <v>2337</v>
      </c>
      <c r="B1075">
        <v>375118877</v>
      </c>
      <c r="C1075">
        <v>65</v>
      </c>
      <c r="D1075" s="1">
        <v>20964.75</v>
      </c>
      <c r="E1075" s="16" t="s">
        <v>741</v>
      </c>
      <c r="F1075" s="16" t="s">
        <v>1432</v>
      </c>
      <c r="G1075" s="16" t="s">
        <v>2247</v>
      </c>
      <c r="H1075">
        <v>943481.73899999994</v>
      </c>
      <c r="I1075">
        <v>458017.4988</v>
      </c>
      <c r="J1075" s="16" t="s">
        <v>2338</v>
      </c>
      <c r="K1075" s="16" t="s">
        <v>6129</v>
      </c>
      <c r="L1075">
        <v>33179703</v>
      </c>
      <c r="M1075">
        <v>0</v>
      </c>
      <c r="N1075" s="16" t="s">
        <v>6189</v>
      </c>
      <c r="O1075" s="16" t="s">
        <v>6194</v>
      </c>
      <c r="P1075" s="1">
        <v>44222</v>
      </c>
      <c r="Q1075">
        <v>485464.24019999994</v>
      </c>
      <c r="R1075">
        <v>485464.24019999994</v>
      </c>
      <c r="S1075" s="16" t="s">
        <v>6217</v>
      </c>
      <c r="T1075" s="16" t="s">
        <v>6240</v>
      </c>
      <c r="U1075">
        <v>2021</v>
      </c>
    </row>
    <row r="1076" spans="1:21" x14ac:dyDescent="0.35">
      <c r="A1076" s="16" t="s">
        <v>2339</v>
      </c>
      <c r="B1076">
        <v>90580934</v>
      </c>
      <c r="C1076">
        <v>63</v>
      </c>
      <c r="D1076" s="1">
        <v>21695.25</v>
      </c>
      <c r="E1076" s="16" t="s">
        <v>741</v>
      </c>
      <c r="F1076" s="16" t="s">
        <v>502</v>
      </c>
      <c r="G1076" s="16" t="s">
        <v>2247</v>
      </c>
      <c r="H1076">
        <v>845860.82380000001</v>
      </c>
      <c r="I1076">
        <v>622404.84349999996</v>
      </c>
      <c r="J1076" s="16" t="s">
        <v>2340</v>
      </c>
      <c r="K1076" s="16" t="s">
        <v>6129</v>
      </c>
      <c r="L1076">
        <v>1410274164</v>
      </c>
      <c r="M1076">
        <v>0</v>
      </c>
      <c r="N1076" s="16" t="s">
        <v>6198</v>
      </c>
      <c r="O1076" s="16" t="s">
        <v>6191</v>
      </c>
      <c r="P1076" s="1">
        <v>44417</v>
      </c>
      <c r="Q1076">
        <v>223455.98030000005</v>
      </c>
      <c r="R1076">
        <v>223455.98030000005</v>
      </c>
      <c r="S1076" s="16" t="s">
        <v>6224</v>
      </c>
      <c r="T1076" s="16" t="s">
        <v>6240</v>
      </c>
      <c r="U1076">
        <v>2021</v>
      </c>
    </row>
    <row r="1077" spans="1:21" x14ac:dyDescent="0.35">
      <c r="A1077" s="16" t="s">
        <v>2341</v>
      </c>
      <c r="B1077">
        <v>544751140</v>
      </c>
      <c r="C1077">
        <v>27</v>
      </c>
      <c r="D1077" s="1">
        <v>34844.25</v>
      </c>
      <c r="E1077" s="16" t="s">
        <v>741</v>
      </c>
      <c r="F1077" s="16" t="s">
        <v>106</v>
      </c>
      <c r="G1077" s="16" t="s">
        <v>2247</v>
      </c>
      <c r="H1077">
        <v>1042355.5968000001</v>
      </c>
      <c r="I1077">
        <v>389208.13439999998</v>
      </c>
      <c r="J1077" s="16" t="s">
        <v>2342</v>
      </c>
      <c r="K1077" s="16" t="s">
        <v>6127</v>
      </c>
      <c r="L1077">
        <v>331067712</v>
      </c>
      <c r="M1077">
        <v>0</v>
      </c>
      <c r="N1077" s="16" t="s">
        <v>6187</v>
      </c>
      <c r="O1077" s="16" t="s">
        <v>6190</v>
      </c>
      <c r="P1077" s="1">
        <v>44525</v>
      </c>
      <c r="Q1077">
        <v>653147.46240000008</v>
      </c>
      <c r="R1077">
        <v>653147.46240000008</v>
      </c>
      <c r="S1077" s="16" t="s">
        <v>6227</v>
      </c>
      <c r="T1077" s="16" t="s">
        <v>6236</v>
      </c>
      <c r="U1077">
        <v>2021</v>
      </c>
    </row>
    <row r="1078" spans="1:21" x14ac:dyDescent="0.35">
      <c r="A1078" s="16" t="s">
        <v>2343</v>
      </c>
      <c r="B1078">
        <v>392445704</v>
      </c>
      <c r="C1078">
        <v>73</v>
      </c>
      <c r="D1078" s="1">
        <v>18042.75</v>
      </c>
      <c r="E1078" s="16" t="s">
        <v>741</v>
      </c>
      <c r="F1078" s="16" t="s">
        <v>574</v>
      </c>
      <c r="G1078" s="16" t="s">
        <v>2247</v>
      </c>
      <c r="H1078">
        <v>0</v>
      </c>
      <c r="I1078">
        <v>0</v>
      </c>
      <c r="J1078" s="16" t="s">
        <v>2344</v>
      </c>
      <c r="K1078" s="16" t="s">
        <v>6135</v>
      </c>
      <c r="L1078">
        <v>4554013191</v>
      </c>
      <c r="M1078">
        <v>0</v>
      </c>
      <c r="N1078" s="16" t="s">
        <v>6196</v>
      </c>
      <c r="O1078" s="16" t="s">
        <v>6188</v>
      </c>
      <c r="P1078" s="1">
        <v>44245</v>
      </c>
      <c r="Q1078">
        <v>0</v>
      </c>
      <c r="R1078">
        <v>0</v>
      </c>
      <c r="S1078" s="16" t="s">
        <v>6218</v>
      </c>
      <c r="T1078" s="16" t="s">
        <v>6241</v>
      </c>
      <c r="U1078">
        <v>2021</v>
      </c>
    </row>
    <row r="1079" spans="1:21" x14ac:dyDescent="0.35">
      <c r="A1079" s="16" t="s">
        <v>2345</v>
      </c>
      <c r="B1079">
        <v>783211608</v>
      </c>
      <c r="C1079">
        <v>48</v>
      </c>
      <c r="D1079" s="1">
        <v>27174</v>
      </c>
      <c r="E1079" s="16" t="s">
        <v>741</v>
      </c>
      <c r="F1079" s="16" t="s">
        <v>997</v>
      </c>
      <c r="G1079" s="16" t="s">
        <v>2247</v>
      </c>
      <c r="H1079">
        <v>298830.63</v>
      </c>
      <c r="I1079">
        <v>167643.9834</v>
      </c>
      <c r="J1079" s="16" t="s">
        <v>2346</v>
      </c>
      <c r="K1079" s="16" t="s">
        <v>6131</v>
      </c>
      <c r="L1079">
        <v>108265002</v>
      </c>
      <c r="M1079">
        <v>0</v>
      </c>
      <c r="N1079" s="16" t="s">
        <v>6187</v>
      </c>
      <c r="O1079" s="16" t="s">
        <v>6200</v>
      </c>
      <c r="P1079" s="1">
        <v>44502</v>
      </c>
      <c r="Q1079">
        <v>131186.64660000001</v>
      </c>
      <c r="R1079">
        <v>131186.64660000001</v>
      </c>
      <c r="S1079" s="16" t="s">
        <v>6227</v>
      </c>
      <c r="T1079" s="16" t="s">
        <v>6238</v>
      </c>
      <c r="U1079">
        <v>2021</v>
      </c>
    </row>
    <row r="1080" spans="1:21" x14ac:dyDescent="0.35">
      <c r="A1080" s="16" t="s">
        <v>2347</v>
      </c>
      <c r="B1080">
        <v>174963334</v>
      </c>
      <c r="C1080">
        <v>29</v>
      </c>
      <c r="D1080" s="1">
        <v>34113.75</v>
      </c>
      <c r="E1080" s="16" t="s">
        <v>741</v>
      </c>
      <c r="F1080" s="16" t="s">
        <v>338</v>
      </c>
      <c r="G1080" s="16" t="s">
        <v>2247</v>
      </c>
      <c r="H1080">
        <v>594521.88439999998</v>
      </c>
      <c r="I1080">
        <v>251797.50399999999</v>
      </c>
      <c r="J1080" s="16" t="s">
        <v>2348</v>
      </c>
      <c r="K1080" s="16" t="s">
        <v>6129</v>
      </c>
      <c r="L1080">
        <v>7578987</v>
      </c>
      <c r="M1080">
        <v>0</v>
      </c>
      <c r="N1080" s="16" t="s">
        <v>6196</v>
      </c>
      <c r="O1080" s="16" t="s">
        <v>6200</v>
      </c>
      <c r="P1080" s="1">
        <v>44402</v>
      </c>
      <c r="Q1080">
        <v>342724.38040000002</v>
      </c>
      <c r="R1080">
        <v>342724.38040000002</v>
      </c>
      <c r="S1080" s="16" t="s">
        <v>6223</v>
      </c>
      <c r="T1080" s="16" t="s">
        <v>6236</v>
      </c>
      <c r="U1080">
        <v>2021</v>
      </c>
    </row>
    <row r="1081" spans="1:21" x14ac:dyDescent="0.35">
      <c r="A1081" s="16" t="s">
        <v>2349</v>
      </c>
      <c r="B1081">
        <v>949212330</v>
      </c>
      <c r="C1081">
        <v>31</v>
      </c>
      <c r="D1081" s="1">
        <v>33383.25</v>
      </c>
      <c r="E1081" s="16" t="s">
        <v>741</v>
      </c>
      <c r="F1081" s="16" t="s">
        <v>424</v>
      </c>
      <c r="G1081" s="16" t="s">
        <v>2247</v>
      </c>
      <c r="H1081">
        <v>1620734.08</v>
      </c>
      <c r="I1081">
        <v>361322.40399999998</v>
      </c>
      <c r="J1081" s="16" t="s">
        <v>2350</v>
      </c>
      <c r="K1081" s="16" t="s">
        <v>6135</v>
      </c>
      <c r="L1081">
        <v>910826644</v>
      </c>
      <c r="M1081">
        <v>0</v>
      </c>
      <c r="N1081" s="16" t="s">
        <v>6189</v>
      </c>
      <c r="O1081" s="16" t="s">
        <v>6194</v>
      </c>
      <c r="P1081" s="1">
        <v>44315</v>
      </c>
      <c r="Q1081">
        <v>1259411.676</v>
      </c>
      <c r="R1081">
        <v>1259411.676</v>
      </c>
      <c r="S1081" s="16" t="s">
        <v>6220</v>
      </c>
      <c r="T1081" s="16" t="s">
        <v>6237</v>
      </c>
      <c r="U1081">
        <v>2021</v>
      </c>
    </row>
    <row r="1082" spans="1:21" x14ac:dyDescent="0.35">
      <c r="A1082" s="16" t="s">
        <v>2351</v>
      </c>
      <c r="B1082">
        <v>484916169</v>
      </c>
      <c r="C1082">
        <v>69</v>
      </c>
      <c r="D1082" s="1">
        <v>19503.75</v>
      </c>
      <c r="E1082" s="16" t="s">
        <v>741</v>
      </c>
      <c r="F1082" s="16" t="s">
        <v>237</v>
      </c>
      <c r="G1082" s="16" t="s">
        <v>2247</v>
      </c>
      <c r="H1082">
        <v>87414.653999999995</v>
      </c>
      <c r="I1082">
        <v>23835.639299999999</v>
      </c>
      <c r="J1082" s="16" t="s">
        <v>2352</v>
      </c>
      <c r="K1082" s="16" t="s">
        <v>6135</v>
      </c>
      <c r="L1082">
        <v>3299382948</v>
      </c>
      <c r="M1082">
        <v>0</v>
      </c>
      <c r="N1082" s="16" t="s">
        <v>6195</v>
      </c>
      <c r="O1082" s="16" t="s">
        <v>6190</v>
      </c>
      <c r="P1082" s="1">
        <v>44386</v>
      </c>
      <c r="Q1082">
        <v>63579.0147</v>
      </c>
      <c r="R1082">
        <v>63579.0147</v>
      </c>
      <c r="S1082" s="16" t="s">
        <v>6223</v>
      </c>
      <c r="T1082" s="16" t="s">
        <v>6240</v>
      </c>
      <c r="U1082">
        <v>2021</v>
      </c>
    </row>
    <row r="1083" spans="1:21" x14ac:dyDescent="0.35">
      <c r="A1083" s="16" t="s">
        <v>2353</v>
      </c>
      <c r="B1083">
        <v>538814178</v>
      </c>
      <c r="C1083">
        <v>45</v>
      </c>
      <c r="D1083" s="1">
        <v>28269.75</v>
      </c>
      <c r="E1083" s="16" t="s">
        <v>741</v>
      </c>
      <c r="F1083" s="16" t="s">
        <v>36</v>
      </c>
      <c r="G1083" s="16" t="s">
        <v>2247</v>
      </c>
      <c r="H1083">
        <v>215573.82070000001</v>
      </c>
      <c r="I1083">
        <v>272161.9486</v>
      </c>
      <c r="J1083" s="16" t="s">
        <v>2354</v>
      </c>
      <c r="K1083" s="16" t="s">
        <v>6135</v>
      </c>
      <c r="L1083">
        <v>1771927488</v>
      </c>
      <c r="M1083">
        <v>0</v>
      </c>
      <c r="N1083" s="16" t="s">
        <v>6196</v>
      </c>
      <c r="O1083" s="16" t="s">
        <v>6199</v>
      </c>
      <c r="P1083" s="1">
        <v>44253</v>
      </c>
      <c r="Q1083">
        <v>-56588.127899999992</v>
      </c>
      <c r="R1083">
        <v>-56588.127899999992</v>
      </c>
      <c r="S1083" s="16" t="s">
        <v>6218</v>
      </c>
      <c r="T1083" s="16" t="s">
        <v>6238</v>
      </c>
      <c r="U1083">
        <v>2021</v>
      </c>
    </row>
    <row r="1084" spans="1:21" x14ac:dyDescent="0.35">
      <c r="A1084" s="16" t="s">
        <v>2355</v>
      </c>
      <c r="B1084">
        <v>594344028</v>
      </c>
      <c r="C1084">
        <v>66</v>
      </c>
      <c r="D1084" s="1">
        <v>20599.5</v>
      </c>
      <c r="E1084" s="16" t="s">
        <v>741</v>
      </c>
      <c r="F1084" s="16" t="s">
        <v>344</v>
      </c>
      <c r="G1084" s="16" t="s">
        <v>2247</v>
      </c>
      <c r="H1084">
        <v>1208603.8293999999</v>
      </c>
      <c r="I1084">
        <v>160854.18239999999</v>
      </c>
      <c r="J1084" s="16" t="s">
        <v>2356</v>
      </c>
      <c r="K1084" s="16" t="s">
        <v>6135</v>
      </c>
      <c r="L1084">
        <v>1404640666</v>
      </c>
      <c r="M1084">
        <v>0</v>
      </c>
      <c r="N1084" s="16" t="s">
        <v>6187</v>
      </c>
      <c r="O1084" s="16" t="s">
        <v>6191</v>
      </c>
      <c r="P1084" s="1">
        <v>44315</v>
      </c>
      <c r="Q1084">
        <v>1047749.6469999999</v>
      </c>
      <c r="R1084">
        <v>1047749.6469999999</v>
      </c>
      <c r="S1084" s="16" t="s">
        <v>6220</v>
      </c>
      <c r="T1084" s="16" t="s">
        <v>6240</v>
      </c>
      <c r="U1084">
        <v>2021</v>
      </c>
    </row>
    <row r="1085" spans="1:21" x14ac:dyDescent="0.35">
      <c r="A1085" s="16" t="s">
        <v>2357</v>
      </c>
      <c r="B1085">
        <v>753092163</v>
      </c>
      <c r="C1085">
        <v>69</v>
      </c>
      <c r="D1085" s="1">
        <v>19503.75</v>
      </c>
      <c r="E1085" s="16" t="s">
        <v>741</v>
      </c>
      <c r="F1085" s="16" t="s">
        <v>157</v>
      </c>
      <c r="G1085" s="16" t="s">
        <v>2247</v>
      </c>
      <c r="H1085">
        <v>672473.82990000001</v>
      </c>
      <c r="I1085">
        <v>339719.36869999999</v>
      </c>
      <c r="J1085" s="16" t="s">
        <v>2358</v>
      </c>
      <c r="K1085" s="16" t="s">
        <v>6131</v>
      </c>
      <c r="L1085">
        <v>665841792</v>
      </c>
      <c r="M1085">
        <v>0</v>
      </c>
      <c r="N1085" s="16" t="s">
        <v>6195</v>
      </c>
      <c r="O1085" s="16" t="s">
        <v>6191</v>
      </c>
      <c r="P1085" s="1">
        <v>44500</v>
      </c>
      <c r="Q1085">
        <v>332754.46120000002</v>
      </c>
      <c r="R1085">
        <v>332754.46120000002</v>
      </c>
      <c r="S1085" s="16" t="s">
        <v>6226</v>
      </c>
      <c r="T1085" s="16" t="s">
        <v>6240</v>
      </c>
      <c r="U1085">
        <v>2021</v>
      </c>
    </row>
    <row r="1086" spans="1:21" x14ac:dyDescent="0.35">
      <c r="A1086" s="16" t="s">
        <v>2359</v>
      </c>
      <c r="B1086">
        <v>934160358</v>
      </c>
      <c r="C1086">
        <v>42</v>
      </c>
      <c r="D1086" s="1">
        <v>29365.5</v>
      </c>
      <c r="E1086" s="16" t="s">
        <v>741</v>
      </c>
      <c r="F1086" s="16" t="s">
        <v>373</v>
      </c>
      <c r="G1086" s="16" t="s">
        <v>2247</v>
      </c>
      <c r="H1086">
        <v>700948.82810000004</v>
      </c>
      <c r="I1086">
        <v>302809.89370000002</v>
      </c>
      <c r="J1086" s="16" t="s">
        <v>2360</v>
      </c>
      <c r="K1086" s="16" t="s">
        <v>6127</v>
      </c>
      <c r="L1086">
        <v>919815624</v>
      </c>
      <c r="M1086">
        <v>0</v>
      </c>
      <c r="N1086" s="16" t="s">
        <v>6187</v>
      </c>
      <c r="O1086" s="16" t="s">
        <v>6188</v>
      </c>
      <c r="P1086" s="1">
        <v>44226</v>
      </c>
      <c r="Q1086">
        <v>398138.93440000003</v>
      </c>
      <c r="R1086">
        <v>398138.93440000003</v>
      </c>
      <c r="S1086" s="16" t="s">
        <v>6217</v>
      </c>
      <c r="T1086" s="16" t="s">
        <v>6238</v>
      </c>
      <c r="U1086">
        <v>2021</v>
      </c>
    </row>
    <row r="1087" spans="1:21" x14ac:dyDescent="0.35">
      <c r="A1087" s="16" t="s">
        <v>2361</v>
      </c>
      <c r="B1087">
        <v>341161434</v>
      </c>
      <c r="C1087">
        <v>72</v>
      </c>
      <c r="D1087" s="1">
        <v>18408</v>
      </c>
      <c r="E1087" s="16" t="s">
        <v>741</v>
      </c>
      <c r="F1087" s="16" t="s">
        <v>121</v>
      </c>
      <c r="G1087" s="16" t="s">
        <v>2247</v>
      </c>
      <c r="H1087">
        <v>333646.22340000002</v>
      </c>
      <c r="I1087">
        <v>323160.19919999997</v>
      </c>
      <c r="J1087" s="16" t="s">
        <v>2362</v>
      </c>
      <c r="K1087" s="16" t="s">
        <v>6133</v>
      </c>
      <c r="L1087">
        <v>756329184</v>
      </c>
      <c r="M1087">
        <v>0</v>
      </c>
      <c r="N1087" s="16" t="s">
        <v>6195</v>
      </c>
      <c r="O1087" s="16" t="s">
        <v>6190</v>
      </c>
      <c r="P1087" s="1">
        <v>44509</v>
      </c>
      <c r="Q1087">
        <v>10486.024200000043</v>
      </c>
      <c r="R1087">
        <v>10486.024200000043</v>
      </c>
      <c r="S1087" s="16" t="s">
        <v>6227</v>
      </c>
      <c r="T1087" s="16" t="s">
        <v>6241</v>
      </c>
      <c r="U1087">
        <v>2021</v>
      </c>
    </row>
    <row r="1088" spans="1:21" x14ac:dyDescent="0.35">
      <c r="A1088" s="16" t="s">
        <v>2363</v>
      </c>
      <c r="B1088">
        <v>128139351</v>
      </c>
      <c r="C1088">
        <v>38</v>
      </c>
      <c r="D1088" s="1">
        <v>30826.5</v>
      </c>
      <c r="E1088" s="16" t="s">
        <v>741</v>
      </c>
      <c r="F1088" s="16" t="s">
        <v>87</v>
      </c>
      <c r="G1088" s="16" t="s">
        <v>2247</v>
      </c>
      <c r="H1088">
        <v>19275.2513</v>
      </c>
      <c r="I1088">
        <v>5698.7699000000002</v>
      </c>
      <c r="J1088" s="16" t="s">
        <v>2364</v>
      </c>
      <c r="K1088" s="16" t="s">
        <v>6127</v>
      </c>
      <c r="L1088">
        <v>1408552212</v>
      </c>
      <c r="M1088">
        <v>0</v>
      </c>
      <c r="N1088" s="16" t="s">
        <v>6195</v>
      </c>
      <c r="O1088" s="16" t="s">
        <v>6190</v>
      </c>
      <c r="P1088" s="1">
        <v>44678</v>
      </c>
      <c r="Q1088">
        <v>13576.481400000001</v>
      </c>
      <c r="R1088">
        <v>13576.481400000001</v>
      </c>
      <c r="S1088" s="16" t="s">
        <v>6220</v>
      </c>
      <c r="T1088" s="16" t="s">
        <v>6237</v>
      </c>
      <c r="U1088">
        <v>2022</v>
      </c>
    </row>
    <row r="1089" spans="1:21" x14ac:dyDescent="0.35">
      <c r="A1089" s="16" t="s">
        <v>2365</v>
      </c>
      <c r="B1089">
        <v>458486536</v>
      </c>
      <c r="C1089">
        <v>84</v>
      </c>
      <c r="D1089" s="1">
        <v>14025</v>
      </c>
      <c r="E1089" s="16" t="s">
        <v>741</v>
      </c>
      <c r="F1089" s="16" t="s">
        <v>90</v>
      </c>
      <c r="G1089" s="16" t="s">
        <v>2247</v>
      </c>
      <c r="H1089">
        <v>2350808.6850000001</v>
      </c>
      <c r="I1089">
        <v>1426470.7101</v>
      </c>
      <c r="J1089" s="16" t="s">
        <v>2366</v>
      </c>
      <c r="K1089" s="16" t="s">
        <v>6135</v>
      </c>
      <c r="L1089">
        <v>5769288</v>
      </c>
      <c r="M1089">
        <v>0</v>
      </c>
      <c r="N1089" s="16" t="s">
        <v>6195</v>
      </c>
      <c r="O1089" s="16" t="s">
        <v>6190</v>
      </c>
      <c r="P1089" s="1">
        <v>44416</v>
      </c>
      <c r="Q1089">
        <v>924337.97490000003</v>
      </c>
      <c r="R1089">
        <v>924337.97490000003</v>
      </c>
      <c r="S1089" s="16" t="s">
        <v>6224</v>
      </c>
      <c r="T1089" s="16" t="s">
        <v>6241</v>
      </c>
      <c r="U1089">
        <v>2021</v>
      </c>
    </row>
    <row r="1090" spans="1:21" x14ac:dyDescent="0.35">
      <c r="A1090" s="16" t="s">
        <v>2367</v>
      </c>
      <c r="B1090">
        <v>913765998</v>
      </c>
      <c r="C1090">
        <v>33</v>
      </c>
      <c r="D1090" s="1">
        <v>32652.75</v>
      </c>
      <c r="E1090" s="16" t="s">
        <v>741</v>
      </c>
      <c r="F1090" s="16" t="s">
        <v>266</v>
      </c>
      <c r="G1090" s="16" t="s">
        <v>2247</v>
      </c>
      <c r="H1090">
        <v>167557.2237</v>
      </c>
      <c r="I1090">
        <v>46245.793700000002</v>
      </c>
      <c r="J1090" s="16" t="s">
        <v>2368</v>
      </c>
      <c r="K1090" s="16" t="s">
        <v>6129</v>
      </c>
      <c r="L1090">
        <v>796928704</v>
      </c>
      <c r="M1090">
        <v>0</v>
      </c>
      <c r="N1090" s="16" t="s">
        <v>6187</v>
      </c>
      <c r="O1090" s="16" t="s">
        <v>6200</v>
      </c>
      <c r="P1090" s="1">
        <v>44236</v>
      </c>
      <c r="Q1090">
        <v>121311.43</v>
      </c>
      <c r="R1090">
        <v>121311.43</v>
      </c>
      <c r="S1090" s="16" t="s">
        <v>6218</v>
      </c>
      <c r="T1090" s="16" t="s">
        <v>6237</v>
      </c>
      <c r="U1090">
        <v>2021</v>
      </c>
    </row>
    <row r="1091" spans="1:21" x14ac:dyDescent="0.35">
      <c r="A1091" s="16" t="s">
        <v>2369</v>
      </c>
      <c r="B1091">
        <v>86849828</v>
      </c>
      <c r="C1091">
        <v>65</v>
      </c>
      <c r="D1091" s="1">
        <v>20964.75</v>
      </c>
      <c r="E1091" s="16" t="s">
        <v>741</v>
      </c>
      <c r="F1091" s="16" t="s">
        <v>202</v>
      </c>
      <c r="G1091" s="16" t="s">
        <v>2247</v>
      </c>
      <c r="H1091">
        <v>86682.998000000007</v>
      </c>
      <c r="I1091">
        <v>25658.167399999998</v>
      </c>
      <c r="J1091" s="16" t="s">
        <v>2370</v>
      </c>
      <c r="K1091" s="16" t="s">
        <v>6135</v>
      </c>
      <c r="L1091">
        <v>3089892</v>
      </c>
      <c r="M1091">
        <v>0</v>
      </c>
      <c r="N1091" s="16" t="s">
        <v>6198</v>
      </c>
      <c r="O1091" s="16" t="s">
        <v>6190</v>
      </c>
      <c r="P1091" s="1">
        <v>44284</v>
      </c>
      <c r="Q1091">
        <v>61024.830600000008</v>
      </c>
      <c r="R1091">
        <v>61024.830600000008</v>
      </c>
      <c r="S1091" s="16" t="s">
        <v>6219</v>
      </c>
      <c r="T1091" s="16" t="s">
        <v>6240</v>
      </c>
      <c r="U1091">
        <v>2021</v>
      </c>
    </row>
    <row r="1092" spans="1:21" x14ac:dyDescent="0.35">
      <c r="A1092" s="16" t="s">
        <v>2371</v>
      </c>
      <c r="B1092">
        <v>938304870</v>
      </c>
      <c r="C1092">
        <v>41</v>
      </c>
      <c r="D1092" s="1">
        <v>29730.75</v>
      </c>
      <c r="E1092" s="16" t="s">
        <v>741</v>
      </c>
      <c r="F1092" s="16" t="s">
        <v>1432</v>
      </c>
      <c r="G1092" s="16" t="s">
        <v>2247</v>
      </c>
      <c r="H1092">
        <v>531829.43200000003</v>
      </c>
      <c r="I1092">
        <v>436849.18979999999</v>
      </c>
      <c r="J1092" s="16" t="s">
        <v>2372</v>
      </c>
      <c r="K1092" s="16" t="s">
        <v>6135</v>
      </c>
      <c r="L1092">
        <v>727111056</v>
      </c>
      <c r="M1092">
        <v>0</v>
      </c>
      <c r="N1092" s="16" t="s">
        <v>6187</v>
      </c>
      <c r="O1092" s="16" t="s">
        <v>6188</v>
      </c>
      <c r="P1092" s="1">
        <v>44549</v>
      </c>
      <c r="Q1092">
        <v>94980.242200000037</v>
      </c>
      <c r="R1092">
        <v>94980.242200000037</v>
      </c>
      <c r="S1092" s="16" t="s">
        <v>6228</v>
      </c>
      <c r="T1092" s="16" t="s">
        <v>6238</v>
      </c>
      <c r="U1092">
        <v>2021</v>
      </c>
    </row>
    <row r="1093" spans="1:21" x14ac:dyDescent="0.35">
      <c r="A1093" s="16" t="s">
        <v>2373</v>
      </c>
      <c r="B1093">
        <v>986667087</v>
      </c>
      <c r="C1093">
        <v>24</v>
      </c>
      <c r="D1093" s="1">
        <v>35940</v>
      </c>
      <c r="E1093" s="16" t="s">
        <v>741</v>
      </c>
      <c r="F1093" s="16" t="s">
        <v>163</v>
      </c>
      <c r="G1093" s="16" t="s">
        <v>2247</v>
      </c>
      <c r="H1093">
        <v>1065152.1461</v>
      </c>
      <c r="I1093">
        <v>405047.65289999999</v>
      </c>
      <c r="J1093" s="16" t="s">
        <v>2374</v>
      </c>
      <c r="K1093" s="16" t="s">
        <v>6135</v>
      </c>
      <c r="L1093">
        <v>8926983</v>
      </c>
      <c r="M1093">
        <v>0</v>
      </c>
      <c r="N1093" s="16" t="s">
        <v>6189</v>
      </c>
      <c r="O1093" s="16" t="s">
        <v>6190</v>
      </c>
      <c r="P1093" s="1">
        <v>44623</v>
      </c>
      <c r="Q1093">
        <v>660104.49320000003</v>
      </c>
      <c r="R1093">
        <v>660104.49320000003</v>
      </c>
      <c r="S1093" s="16" t="s">
        <v>6219</v>
      </c>
      <c r="T1093" s="16" t="s">
        <v>6236</v>
      </c>
      <c r="U1093">
        <v>2022</v>
      </c>
    </row>
    <row r="1094" spans="1:21" x14ac:dyDescent="0.35">
      <c r="A1094" s="16" t="s">
        <v>2375</v>
      </c>
      <c r="B1094">
        <v>79330836</v>
      </c>
      <c r="C1094">
        <v>37</v>
      </c>
      <c r="D1094" s="1">
        <v>31191.75</v>
      </c>
      <c r="E1094" s="16" t="s">
        <v>741</v>
      </c>
      <c r="F1094" s="16" t="s">
        <v>424</v>
      </c>
      <c r="G1094" s="16" t="s">
        <v>2247</v>
      </c>
      <c r="H1094">
        <v>268653.24209999997</v>
      </c>
      <c r="I1094">
        <v>102576.6924</v>
      </c>
      <c r="J1094" s="16" t="s">
        <v>2376</v>
      </c>
      <c r="K1094" s="16" t="s">
        <v>6131</v>
      </c>
      <c r="L1094">
        <v>179780604</v>
      </c>
      <c r="M1094">
        <v>0</v>
      </c>
      <c r="N1094" s="16" t="s">
        <v>6187</v>
      </c>
      <c r="O1094" s="16" t="s">
        <v>6190</v>
      </c>
      <c r="P1094" s="1">
        <v>44566</v>
      </c>
      <c r="Q1094">
        <v>166076.54969999997</v>
      </c>
      <c r="R1094">
        <v>166076.54969999997</v>
      </c>
      <c r="S1094" s="16" t="s">
        <v>6217</v>
      </c>
      <c r="T1094" s="16" t="s">
        <v>6237</v>
      </c>
      <c r="U1094">
        <v>2022</v>
      </c>
    </row>
    <row r="1095" spans="1:21" x14ac:dyDescent="0.35">
      <c r="A1095" s="16" t="s">
        <v>2377</v>
      </c>
      <c r="B1095">
        <v>155982015</v>
      </c>
      <c r="C1095">
        <v>26</v>
      </c>
      <c r="D1095" s="1">
        <v>35209.5</v>
      </c>
      <c r="E1095" s="16" t="s">
        <v>741</v>
      </c>
      <c r="F1095" s="16" t="s">
        <v>668</v>
      </c>
      <c r="G1095" s="16" t="s">
        <v>2247</v>
      </c>
      <c r="H1095">
        <v>1447898.55</v>
      </c>
      <c r="I1095">
        <v>395276.30410000001</v>
      </c>
      <c r="J1095" s="16" t="s">
        <v>2378</v>
      </c>
      <c r="K1095" s="16" t="s">
        <v>6131</v>
      </c>
      <c r="L1095">
        <v>1682296875</v>
      </c>
      <c r="M1095">
        <v>0</v>
      </c>
      <c r="N1095" s="16" t="s">
        <v>6196</v>
      </c>
      <c r="O1095" s="16" t="s">
        <v>6200</v>
      </c>
      <c r="P1095" s="1">
        <v>44255</v>
      </c>
      <c r="Q1095">
        <v>1052622.2459</v>
      </c>
      <c r="R1095">
        <v>1073674.6908179999</v>
      </c>
      <c r="S1095" s="16" t="s">
        <v>6218</v>
      </c>
      <c r="T1095" s="16" t="s">
        <v>6236</v>
      </c>
      <c r="U1095">
        <v>2021</v>
      </c>
    </row>
    <row r="1096" spans="1:21" x14ac:dyDescent="0.35">
      <c r="A1096" s="16" t="s">
        <v>2379</v>
      </c>
      <c r="B1096">
        <v>190313081</v>
      </c>
      <c r="C1096">
        <v>42</v>
      </c>
      <c r="D1096" s="1">
        <v>29365.5</v>
      </c>
      <c r="E1096" s="16" t="s">
        <v>741</v>
      </c>
      <c r="F1096" s="16" t="s">
        <v>66</v>
      </c>
      <c r="G1096" s="16" t="s">
        <v>2247</v>
      </c>
      <c r="H1096">
        <v>46434.060299999997</v>
      </c>
      <c r="I1096">
        <v>9286.8120999999992</v>
      </c>
      <c r="J1096" s="16" t="s">
        <v>2380</v>
      </c>
      <c r="K1096" s="16" t="s">
        <v>6133</v>
      </c>
      <c r="L1096">
        <v>1197705984</v>
      </c>
      <c r="M1096">
        <v>0</v>
      </c>
      <c r="N1096" s="16" t="s">
        <v>6187</v>
      </c>
      <c r="O1096" s="16" t="s">
        <v>6188</v>
      </c>
      <c r="P1096" s="1">
        <v>44398</v>
      </c>
      <c r="Q1096">
        <v>37147.248200000002</v>
      </c>
      <c r="R1096">
        <v>37147.248200000002</v>
      </c>
      <c r="S1096" s="16" t="s">
        <v>6223</v>
      </c>
      <c r="T1096" s="16" t="s">
        <v>6238</v>
      </c>
      <c r="U1096">
        <v>2021</v>
      </c>
    </row>
    <row r="1097" spans="1:21" x14ac:dyDescent="0.35">
      <c r="A1097" s="16" t="s">
        <v>2381</v>
      </c>
      <c r="B1097">
        <v>785304769</v>
      </c>
      <c r="C1097">
        <v>42</v>
      </c>
      <c r="D1097" s="1">
        <v>29365.5</v>
      </c>
      <c r="E1097" s="16" t="s">
        <v>741</v>
      </c>
      <c r="F1097" s="16" t="s">
        <v>708</v>
      </c>
      <c r="G1097" s="16" t="s">
        <v>2247</v>
      </c>
      <c r="H1097">
        <v>461900.11300000001</v>
      </c>
      <c r="I1097">
        <v>227027.0692</v>
      </c>
      <c r="J1097" s="16" t="s">
        <v>2382</v>
      </c>
      <c r="K1097" s="16" t="s">
        <v>6129</v>
      </c>
      <c r="L1097">
        <v>20602656</v>
      </c>
      <c r="M1097">
        <v>0</v>
      </c>
      <c r="N1097" s="16" t="s">
        <v>6187</v>
      </c>
      <c r="O1097" s="16" t="s">
        <v>6190</v>
      </c>
      <c r="P1097" s="1">
        <v>44281</v>
      </c>
      <c r="Q1097">
        <v>234873.04380000001</v>
      </c>
      <c r="R1097">
        <v>234873.04380000001</v>
      </c>
      <c r="S1097" s="16" t="s">
        <v>6219</v>
      </c>
      <c r="T1097" s="16" t="s">
        <v>6238</v>
      </c>
      <c r="U1097">
        <v>2021</v>
      </c>
    </row>
    <row r="1098" spans="1:21" x14ac:dyDescent="0.35">
      <c r="A1098" s="16" t="s">
        <v>2383</v>
      </c>
      <c r="B1098">
        <v>957820001</v>
      </c>
      <c r="C1098">
        <v>27</v>
      </c>
      <c r="D1098" s="1">
        <v>34844.25</v>
      </c>
      <c r="E1098" s="16" t="s">
        <v>741</v>
      </c>
      <c r="F1098" s="16" t="s">
        <v>390</v>
      </c>
      <c r="G1098" s="16" t="s">
        <v>2247</v>
      </c>
      <c r="H1098">
        <v>698949.38879999996</v>
      </c>
      <c r="I1098">
        <v>335137.27100000001</v>
      </c>
      <c r="J1098" s="16" t="s">
        <v>2384</v>
      </c>
      <c r="K1098" s="16" t="s">
        <v>6131</v>
      </c>
      <c r="L1098">
        <v>36603424</v>
      </c>
      <c r="M1098">
        <v>0</v>
      </c>
      <c r="N1098" s="16" t="s">
        <v>6195</v>
      </c>
      <c r="O1098" s="16" t="s">
        <v>6190</v>
      </c>
      <c r="P1098" s="1">
        <v>44266</v>
      </c>
      <c r="Q1098">
        <v>363812.11779999995</v>
      </c>
      <c r="R1098">
        <v>363812.11779999995</v>
      </c>
      <c r="S1098" s="16" t="s">
        <v>6219</v>
      </c>
      <c r="T1098" s="16" t="s">
        <v>6236</v>
      </c>
      <c r="U1098">
        <v>2021</v>
      </c>
    </row>
    <row r="1099" spans="1:21" x14ac:dyDescent="0.35">
      <c r="A1099" s="16" t="s">
        <v>2385</v>
      </c>
      <c r="B1099">
        <v>59456070</v>
      </c>
      <c r="C1099">
        <v>29</v>
      </c>
      <c r="D1099" s="1">
        <v>34113.75</v>
      </c>
      <c r="E1099" s="16" t="s">
        <v>741</v>
      </c>
      <c r="F1099" s="16" t="s">
        <v>444</v>
      </c>
      <c r="G1099" s="16" t="s">
        <v>2247</v>
      </c>
      <c r="H1099">
        <v>865205.86120000004</v>
      </c>
      <c r="I1099">
        <v>492563.70890000003</v>
      </c>
      <c r="J1099" s="16" t="s">
        <v>2386</v>
      </c>
      <c r="K1099" s="16" t="s">
        <v>6127</v>
      </c>
      <c r="L1099">
        <v>878494734</v>
      </c>
      <c r="M1099">
        <v>0</v>
      </c>
      <c r="N1099" s="16" t="s">
        <v>6195</v>
      </c>
      <c r="O1099" s="16" t="s">
        <v>6191</v>
      </c>
      <c r="P1099" s="1">
        <v>44450</v>
      </c>
      <c r="Q1099">
        <v>372642.15230000002</v>
      </c>
      <c r="R1099">
        <v>372642.15230000002</v>
      </c>
      <c r="S1099" s="16" t="s">
        <v>6225</v>
      </c>
      <c r="T1099" s="16" t="s">
        <v>6236</v>
      </c>
      <c r="U1099">
        <v>2021</v>
      </c>
    </row>
    <row r="1100" spans="1:21" x14ac:dyDescent="0.35">
      <c r="A1100" s="16" t="s">
        <v>2387</v>
      </c>
      <c r="B1100">
        <v>506229434</v>
      </c>
      <c r="C1100">
        <v>67</v>
      </c>
      <c r="D1100" s="1">
        <v>20234.25</v>
      </c>
      <c r="E1100" s="16" t="s">
        <v>741</v>
      </c>
      <c r="F1100" s="16" t="s">
        <v>326</v>
      </c>
      <c r="G1100" s="16" t="s">
        <v>2247</v>
      </c>
      <c r="H1100">
        <v>122186.4273</v>
      </c>
      <c r="I1100">
        <v>72812.002800000002</v>
      </c>
      <c r="J1100" s="16" t="s">
        <v>2388</v>
      </c>
      <c r="K1100" s="16" t="s">
        <v>6131</v>
      </c>
      <c r="L1100">
        <v>1197089013</v>
      </c>
      <c r="M1100">
        <v>0</v>
      </c>
      <c r="N1100" s="16" t="s">
        <v>6187</v>
      </c>
      <c r="O1100" s="16" t="s">
        <v>6200</v>
      </c>
      <c r="P1100" s="1">
        <v>44427</v>
      </c>
      <c r="Q1100">
        <v>49374.424499999994</v>
      </c>
      <c r="R1100">
        <v>49374.424499999994</v>
      </c>
      <c r="S1100" s="16" t="s">
        <v>6224</v>
      </c>
      <c r="T1100" s="16" t="s">
        <v>6240</v>
      </c>
      <c r="U1100">
        <v>2021</v>
      </c>
    </row>
    <row r="1101" spans="1:21" x14ac:dyDescent="0.35">
      <c r="A1101" s="16" t="s">
        <v>2389</v>
      </c>
      <c r="B1101">
        <v>899152166</v>
      </c>
      <c r="C1101">
        <v>74</v>
      </c>
      <c r="D1101" s="1">
        <v>17677.5</v>
      </c>
      <c r="E1101" s="16" t="s">
        <v>741</v>
      </c>
      <c r="F1101" s="16" t="s">
        <v>350</v>
      </c>
      <c r="G1101" s="16" t="s">
        <v>2247</v>
      </c>
      <c r="H1101">
        <v>519934.04310000001</v>
      </c>
      <c r="I1101">
        <v>159495.26</v>
      </c>
      <c r="J1101" s="16" t="s">
        <v>2390</v>
      </c>
      <c r="K1101" s="16" t="s">
        <v>6127</v>
      </c>
      <c r="L1101">
        <v>3440416</v>
      </c>
      <c r="M1101">
        <v>0</v>
      </c>
      <c r="N1101" s="16" t="s">
        <v>6195</v>
      </c>
      <c r="O1101" s="16" t="s">
        <v>6190</v>
      </c>
      <c r="P1101" s="1">
        <v>44311</v>
      </c>
      <c r="Q1101">
        <v>360438.7831</v>
      </c>
      <c r="R1101">
        <v>360438.7831</v>
      </c>
      <c r="S1101" s="16" t="s">
        <v>6220</v>
      </c>
      <c r="T1101" s="16" t="s">
        <v>6241</v>
      </c>
      <c r="U1101">
        <v>2021</v>
      </c>
    </row>
    <row r="1102" spans="1:21" x14ac:dyDescent="0.35">
      <c r="A1102" s="16" t="s">
        <v>2391</v>
      </c>
      <c r="B1102">
        <v>897859446</v>
      </c>
      <c r="C1102">
        <v>30</v>
      </c>
      <c r="D1102" s="1">
        <v>33748.5</v>
      </c>
      <c r="E1102" s="16" t="s">
        <v>741</v>
      </c>
      <c r="F1102" s="16" t="s">
        <v>1093</v>
      </c>
      <c r="G1102" s="16" t="s">
        <v>2247</v>
      </c>
      <c r="H1102">
        <v>162594.16469999999</v>
      </c>
      <c r="I1102">
        <v>138713.14679999999</v>
      </c>
      <c r="J1102" s="16" t="s">
        <v>2392</v>
      </c>
      <c r="K1102" s="16" t="s">
        <v>6127</v>
      </c>
      <c r="L1102">
        <v>502407136</v>
      </c>
      <c r="M1102">
        <v>0</v>
      </c>
      <c r="N1102" s="16" t="s">
        <v>6198</v>
      </c>
      <c r="O1102" s="16" t="s">
        <v>6191</v>
      </c>
      <c r="P1102" s="1">
        <v>44616</v>
      </c>
      <c r="Q1102">
        <v>23881.017900000006</v>
      </c>
      <c r="R1102">
        <v>23881.017900000006</v>
      </c>
      <c r="S1102" s="16" t="s">
        <v>6218</v>
      </c>
      <c r="T1102" s="16" t="s">
        <v>6237</v>
      </c>
      <c r="U1102">
        <v>2022</v>
      </c>
    </row>
    <row r="1103" spans="1:21" x14ac:dyDescent="0.35">
      <c r="A1103" s="16" t="s">
        <v>2393</v>
      </c>
      <c r="B1103">
        <v>687532679</v>
      </c>
      <c r="C1103">
        <v>66</v>
      </c>
      <c r="D1103" s="1">
        <v>20599.5</v>
      </c>
      <c r="E1103" s="16" t="s">
        <v>741</v>
      </c>
      <c r="F1103" s="16" t="s">
        <v>984</v>
      </c>
      <c r="G1103" s="16" t="s">
        <v>2247</v>
      </c>
      <c r="H1103">
        <v>1512888.5918000001</v>
      </c>
      <c r="I1103">
        <v>604555.08409999998</v>
      </c>
      <c r="J1103" s="16" t="s">
        <v>2394</v>
      </c>
      <c r="K1103" s="16" t="s">
        <v>6131</v>
      </c>
      <c r="L1103">
        <v>63218115</v>
      </c>
      <c r="M1103">
        <v>3093010515</v>
      </c>
      <c r="N1103" s="16" t="s">
        <v>6192</v>
      </c>
      <c r="O1103" s="16" t="s">
        <v>6197</v>
      </c>
      <c r="P1103" s="1">
        <v>44520</v>
      </c>
      <c r="Q1103">
        <v>908333.50770000007</v>
      </c>
      <c r="R1103">
        <v>926500.17785400013</v>
      </c>
      <c r="S1103" s="16" t="s">
        <v>6227</v>
      </c>
      <c r="T1103" s="16" t="s">
        <v>6240</v>
      </c>
      <c r="U1103">
        <v>2021</v>
      </c>
    </row>
    <row r="1104" spans="1:21" x14ac:dyDescent="0.35">
      <c r="A1104" s="16" t="s">
        <v>2395</v>
      </c>
      <c r="B1104">
        <v>51357710</v>
      </c>
      <c r="C1104">
        <v>34</v>
      </c>
      <c r="D1104" s="1">
        <v>32287.5</v>
      </c>
      <c r="E1104" s="16" t="s">
        <v>741</v>
      </c>
      <c r="F1104" s="16" t="s">
        <v>574</v>
      </c>
      <c r="G1104" s="16" t="s">
        <v>2247</v>
      </c>
      <c r="H1104">
        <v>1536138.3914000001</v>
      </c>
      <c r="I1104">
        <v>777078.12760000001</v>
      </c>
      <c r="J1104" s="16" t="s">
        <v>2396</v>
      </c>
      <c r="K1104" s="16" t="s">
        <v>6133</v>
      </c>
      <c r="L1104">
        <v>61901372</v>
      </c>
      <c r="M1104">
        <v>0</v>
      </c>
      <c r="N1104" s="16" t="s">
        <v>6187</v>
      </c>
      <c r="O1104" s="16" t="s">
        <v>6200</v>
      </c>
      <c r="P1104" s="1">
        <v>44277</v>
      </c>
      <c r="Q1104">
        <v>759060.26380000007</v>
      </c>
      <c r="R1104">
        <v>759060.26380000007</v>
      </c>
      <c r="S1104" s="16" t="s">
        <v>6219</v>
      </c>
      <c r="T1104" s="16" t="s">
        <v>6237</v>
      </c>
      <c r="U1104">
        <v>2021</v>
      </c>
    </row>
    <row r="1105" spans="1:21" x14ac:dyDescent="0.35">
      <c r="A1105" s="16" t="s">
        <v>2397</v>
      </c>
      <c r="B1105">
        <v>743760254</v>
      </c>
      <c r="C1105">
        <v>54</v>
      </c>
      <c r="D1105" s="1">
        <v>24982.5</v>
      </c>
      <c r="E1105" s="16" t="s">
        <v>741</v>
      </c>
      <c r="F1105" s="16" t="s">
        <v>467</v>
      </c>
      <c r="G1105" s="16" t="s">
        <v>2247</v>
      </c>
      <c r="H1105">
        <v>2168648.4714000002</v>
      </c>
      <c r="I1105">
        <v>398157.61859999999</v>
      </c>
      <c r="J1105" s="16" t="s">
        <v>2398</v>
      </c>
      <c r="K1105" s="16" t="s">
        <v>6135</v>
      </c>
      <c r="L1105">
        <v>1312744482</v>
      </c>
      <c r="M1105">
        <v>0</v>
      </c>
      <c r="N1105" s="16" t="s">
        <v>6187</v>
      </c>
      <c r="O1105" s="16" t="s">
        <v>6200</v>
      </c>
      <c r="P1105" s="1">
        <v>44646</v>
      </c>
      <c r="Q1105">
        <v>1770490.8528000002</v>
      </c>
      <c r="R1105">
        <v>1770490.8528000002</v>
      </c>
      <c r="S1105" s="16" t="s">
        <v>6219</v>
      </c>
      <c r="T1105" s="16" t="s">
        <v>6239</v>
      </c>
      <c r="U1105">
        <v>2022</v>
      </c>
    </row>
    <row r="1106" spans="1:21" x14ac:dyDescent="0.35">
      <c r="A1106" s="16" t="s">
        <v>2399</v>
      </c>
      <c r="B1106">
        <v>49939240</v>
      </c>
      <c r="C1106">
        <v>28</v>
      </c>
      <c r="D1106" s="1">
        <v>34479</v>
      </c>
      <c r="E1106" s="16" t="s">
        <v>741</v>
      </c>
      <c r="F1106" s="16" t="s">
        <v>381</v>
      </c>
      <c r="G1106" s="16" t="s">
        <v>2247</v>
      </c>
      <c r="H1106">
        <v>803847.89569999999</v>
      </c>
      <c r="I1106">
        <v>359052.0601</v>
      </c>
      <c r="J1106" s="16" t="s">
        <v>2400</v>
      </c>
      <c r="K1106" s="16" t="s">
        <v>6129</v>
      </c>
      <c r="L1106">
        <v>198314874</v>
      </c>
      <c r="M1106">
        <v>0</v>
      </c>
      <c r="N1106" s="16" t="s">
        <v>6187</v>
      </c>
      <c r="O1106" s="16" t="s">
        <v>6190</v>
      </c>
      <c r="P1106" s="1">
        <v>44410</v>
      </c>
      <c r="Q1106">
        <v>444795.83559999999</v>
      </c>
      <c r="R1106">
        <v>444795.83559999999</v>
      </c>
      <c r="S1106" s="16" t="s">
        <v>6224</v>
      </c>
      <c r="T1106" s="16" t="s">
        <v>6236</v>
      </c>
      <c r="U1106">
        <v>2021</v>
      </c>
    </row>
    <row r="1107" spans="1:21" x14ac:dyDescent="0.35">
      <c r="A1107" s="16" t="s">
        <v>2401</v>
      </c>
      <c r="B1107">
        <v>534723497</v>
      </c>
      <c r="C1107">
        <v>52</v>
      </c>
      <c r="D1107" s="1">
        <v>25713</v>
      </c>
      <c r="E1107" s="16" t="s">
        <v>741</v>
      </c>
      <c r="F1107" s="16" t="s">
        <v>202</v>
      </c>
      <c r="G1107" s="16" t="s">
        <v>2247</v>
      </c>
      <c r="H1107">
        <v>1061350.9871</v>
      </c>
      <c r="I1107">
        <v>368647.6666</v>
      </c>
      <c r="J1107" s="16" t="s">
        <v>2402</v>
      </c>
      <c r="K1107" s="16" t="s">
        <v>6129</v>
      </c>
      <c r="L1107">
        <v>928620948</v>
      </c>
      <c r="M1107">
        <v>0</v>
      </c>
      <c r="N1107" s="16" t="s">
        <v>6189</v>
      </c>
      <c r="O1107" s="16" t="s">
        <v>6194</v>
      </c>
      <c r="P1107" s="1">
        <v>44541</v>
      </c>
      <c r="Q1107">
        <v>692703.32050000003</v>
      </c>
      <c r="R1107">
        <v>692703.32050000003</v>
      </c>
      <c r="S1107" s="16" t="s">
        <v>6228</v>
      </c>
      <c r="T1107" s="16" t="s">
        <v>6239</v>
      </c>
      <c r="U1107">
        <v>2021</v>
      </c>
    </row>
    <row r="1108" spans="1:21" x14ac:dyDescent="0.35">
      <c r="A1108" s="16" t="s">
        <v>2403</v>
      </c>
      <c r="B1108">
        <v>304491419</v>
      </c>
      <c r="C1108">
        <v>23</v>
      </c>
      <c r="D1108" s="1">
        <v>36305.25</v>
      </c>
      <c r="E1108" s="16" t="s">
        <v>741</v>
      </c>
      <c r="F1108" s="16" t="s">
        <v>19</v>
      </c>
      <c r="G1108" s="16" t="s">
        <v>2247</v>
      </c>
      <c r="H1108">
        <v>541630.83629999997</v>
      </c>
      <c r="I1108">
        <v>154816.14739999999</v>
      </c>
      <c r="J1108" s="16" t="s">
        <v>2404</v>
      </c>
      <c r="K1108" s="16" t="s">
        <v>6127</v>
      </c>
      <c r="L1108">
        <v>1070856</v>
      </c>
      <c r="M1108">
        <v>0</v>
      </c>
      <c r="N1108" s="16" t="s">
        <v>6189</v>
      </c>
      <c r="O1108" s="16" t="s">
        <v>6194</v>
      </c>
      <c r="P1108" s="1">
        <v>44432</v>
      </c>
      <c r="Q1108">
        <v>386814.68889999995</v>
      </c>
      <c r="R1108">
        <v>386814.68889999995</v>
      </c>
      <c r="S1108" s="16" t="s">
        <v>6224</v>
      </c>
      <c r="T1108" s="16" t="s">
        <v>6236</v>
      </c>
      <c r="U1108">
        <v>2021</v>
      </c>
    </row>
    <row r="1109" spans="1:21" x14ac:dyDescent="0.35">
      <c r="A1109" s="16" t="s">
        <v>2405</v>
      </c>
      <c r="B1109">
        <v>395255433</v>
      </c>
      <c r="C1109">
        <v>65</v>
      </c>
      <c r="D1109" s="1">
        <v>20964.75</v>
      </c>
      <c r="E1109" s="16" t="s">
        <v>741</v>
      </c>
      <c r="F1109" s="16" t="s">
        <v>189</v>
      </c>
      <c r="G1109" s="16" t="s">
        <v>2247</v>
      </c>
      <c r="H1109">
        <v>582515.42850000004</v>
      </c>
      <c r="I1109">
        <v>113076.52439999999</v>
      </c>
      <c r="J1109" s="16" t="s">
        <v>2406</v>
      </c>
      <c r="K1109" s="16" t="s">
        <v>6135</v>
      </c>
      <c r="L1109">
        <v>62546715</v>
      </c>
      <c r="M1109">
        <v>0</v>
      </c>
      <c r="N1109" s="16" t="s">
        <v>6189</v>
      </c>
      <c r="O1109" s="16" t="s">
        <v>6194</v>
      </c>
      <c r="P1109" s="1">
        <v>44201</v>
      </c>
      <c r="Q1109">
        <v>469438.90410000004</v>
      </c>
      <c r="R1109">
        <v>469438.90410000004</v>
      </c>
      <c r="S1109" s="16" t="s">
        <v>6217</v>
      </c>
      <c r="T1109" s="16" t="s">
        <v>6240</v>
      </c>
      <c r="U1109">
        <v>2021</v>
      </c>
    </row>
    <row r="1110" spans="1:21" x14ac:dyDescent="0.35">
      <c r="A1110" s="16" t="s">
        <v>2407</v>
      </c>
      <c r="B1110">
        <v>941457744</v>
      </c>
      <c r="C1110">
        <v>35</v>
      </c>
      <c r="D1110" s="1">
        <v>31922.25</v>
      </c>
      <c r="E1110" s="16" t="s">
        <v>741</v>
      </c>
      <c r="F1110" s="16" t="s">
        <v>1104</v>
      </c>
      <c r="G1110" s="16" t="s">
        <v>2247</v>
      </c>
      <c r="H1110">
        <v>53855.785799999998</v>
      </c>
      <c r="I1110">
        <v>10275.4933</v>
      </c>
      <c r="J1110" s="16" t="s">
        <v>2408</v>
      </c>
      <c r="K1110" s="16" t="s">
        <v>6131</v>
      </c>
      <c r="L1110">
        <v>221208064</v>
      </c>
      <c r="M1110">
        <v>0</v>
      </c>
      <c r="N1110" s="16" t="s">
        <v>6196</v>
      </c>
      <c r="O1110" s="16" t="s">
        <v>6188</v>
      </c>
      <c r="P1110" s="1">
        <v>44409</v>
      </c>
      <c r="Q1110">
        <v>43580.292499999996</v>
      </c>
      <c r="R1110">
        <v>43580.292499999996</v>
      </c>
      <c r="S1110" s="16" t="s">
        <v>6224</v>
      </c>
      <c r="T1110" s="16" t="s">
        <v>6237</v>
      </c>
      <c r="U1110">
        <v>2021</v>
      </c>
    </row>
    <row r="1111" spans="1:21" x14ac:dyDescent="0.35">
      <c r="A1111" s="16" t="s">
        <v>2409</v>
      </c>
      <c r="B1111">
        <v>771470202</v>
      </c>
      <c r="C1111">
        <v>19</v>
      </c>
      <c r="D1111" s="1">
        <v>37766.25</v>
      </c>
      <c r="E1111" s="16" t="s">
        <v>741</v>
      </c>
      <c r="F1111" s="16" t="s">
        <v>676</v>
      </c>
      <c r="G1111" s="16" t="s">
        <v>2247</v>
      </c>
      <c r="H1111">
        <v>90680.459499999997</v>
      </c>
      <c r="I1111">
        <v>76916.904899999994</v>
      </c>
      <c r="J1111" s="16" t="s">
        <v>2410</v>
      </c>
      <c r="K1111" s="16" t="s">
        <v>6131</v>
      </c>
      <c r="L1111">
        <v>3940185795</v>
      </c>
      <c r="M1111">
        <v>0</v>
      </c>
      <c r="N1111" s="16" t="s">
        <v>6198</v>
      </c>
      <c r="O1111" s="16" t="s">
        <v>6191</v>
      </c>
      <c r="P1111" s="1">
        <v>44350</v>
      </c>
      <c r="Q1111">
        <v>13763.554600000003</v>
      </c>
      <c r="R1111">
        <v>13763.554600000003</v>
      </c>
      <c r="S1111" s="16" t="s">
        <v>6222</v>
      </c>
      <c r="T1111" s="16" t="s">
        <v>6242</v>
      </c>
      <c r="U1111">
        <v>2021</v>
      </c>
    </row>
    <row r="1112" spans="1:21" x14ac:dyDescent="0.35">
      <c r="A1112" s="16" t="s">
        <v>2411</v>
      </c>
      <c r="B1112">
        <v>736027965</v>
      </c>
      <c r="C1112">
        <v>45</v>
      </c>
      <c r="D1112" s="1">
        <v>28269.75</v>
      </c>
      <c r="E1112" s="16" t="s">
        <v>741</v>
      </c>
      <c r="F1112" s="16" t="s">
        <v>984</v>
      </c>
      <c r="G1112" s="16" t="s">
        <v>2247</v>
      </c>
      <c r="H1112">
        <v>781992.09380000003</v>
      </c>
      <c r="I1112">
        <v>286209.10629999998</v>
      </c>
      <c r="J1112" s="16" t="s">
        <v>2412</v>
      </c>
      <c r="K1112" s="16" t="s">
        <v>6131</v>
      </c>
      <c r="L1112">
        <v>26439849</v>
      </c>
      <c r="M1112">
        <v>0</v>
      </c>
      <c r="N1112" s="16" t="s">
        <v>6187</v>
      </c>
      <c r="O1112" s="16" t="s">
        <v>6188</v>
      </c>
      <c r="P1112" s="1">
        <v>44280</v>
      </c>
      <c r="Q1112">
        <v>495782.98750000005</v>
      </c>
      <c r="R1112">
        <v>495782.98750000005</v>
      </c>
      <c r="S1112" s="16" t="s">
        <v>6219</v>
      </c>
      <c r="T1112" s="16" t="s">
        <v>6238</v>
      </c>
      <c r="U1112">
        <v>2021</v>
      </c>
    </row>
    <row r="1113" spans="1:21" x14ac:dyDescent="0.35">
      <c r="A1113" s="16" t="s">
        <v>2413</v>
      </c>
      <c r="B1113">
        <v>413570128</v>
      </c>
      <c r="C1113">
        <v>39</v>
      </c>
      <c r="D1113" s="1">
        <v>30461.25</v>
      </c>
      <c r="E1113" s="16" t="s">
        <v>741</v>
      </c>
      <c r="F1113" s="16" t="s">
        <v>175</v>
      </c>
      <c r="G1113" s="16" t="s">
        <v>2247</v>
      </c>
      <c r="H1113">
        <v>217372.23319999999</v>
      </c>
      <c r="I1113">
        <v>314274.4866</v>
      </c>
      <c r="J1113" s="16" t="s">
        <v>2414</v>
      </c>
      <c r="K1113" s="16" t="s">
        <v>6131</v>
      </c>
      <c r="L1113">
        <v>262631424</v>
      </c>
      <c r="M1113">
        <v>0</v>
      </c>
      <c r="N1113" s="16" t="s">
        <v>6196</v>
      </c>
      <c r="O1113" s="16" t="s">
        <v>6188</v>
      </c>
      <c r="P1113" s="1">
        <v>44500</v>
      </c>
      <c r="Q1113">
        <v>-96902.253400000016</v>
      </c>
      <c r="R1113">
        <v>-96902.253400000016</v>
      </c>
      <c r="S1113" s="16" t="s">
        <v>6226</v>
      </c>
      <c r="T1113" s="16" t="s">
        <v>6237</v>
      </c>
      <c r="U1113">
        <v>2021</v>
      </c>
    </row>
    <row r="1114" spans="1:21" x14ac:dyDescent="0.35">
      <c r="A1114" s="16" t="s">
        <v>2415</v>
      </c>
      <c r="B1114">
        <v>709800799</v>
      </c>
      <c r="C1114">
        <v>31</v>
      </c>
      <c r="D1114" s="1">
        <v>33383.25</v>
      </c>
      <c r="E1114" s="16" t="s">
        <v>741</v>
      </c>
      <c r="F1114" s="16" t="s">
        <v>381</v>
      </c>
      <c r="G1114" s="16" t="s">
        <v>2416</v>
      </c>
      <c r="H1114">
        <v>115235.2154</v>
      </c>
      <c r="I1114">
        <v>87621.842300000004</v>
      </c>
      <c r="J1114" s="16" t="s">
        <v>2417</v>
      </c>
      <c r="K1114" s="16" t="s">
        <v>6131</v>
      </c>
      <c r="L1114">
        <v>785866599</v>
      </c>
      <c r="M1114">
        <v>0</v>
      </c>
      <c r="N1114" s="16" t="s">
        <v>6196</v>
      </c>
      <c r="O1114" s="16" t="s">
        <v>6188</v>
      </c>
      <c r="P1114" s="1">
        <v>44510</v>
      </c>
      <c r="Q1114">
        <v>27613.373099999997</v>
      </c>
      <c r="R1114">
        <v>27613.373099999997</v>
      </c>
      <c r="S1114" s="16" t="s">
        <v>6227</v>
      </c>
      <c r="T1114" s="16" t="s">
        <v>6237</v>
      </c>
      <c r="U1114">
        <v>2021</v>
      </c>
    </row>
    <row r="1115" spans="1:21" x14ac:dyDescent="0.35">
      <c r="A1115" s="16" t="s">
        <v>2418</v>
      </c>
      <c r="B1115">
        <v>325892800</v>
      </c>
      <c r="C1115">
        <v>67</v>
      </c>
      <c r="D1115" s="1">
        <v>20234.25</v>
      </c>
      <c r="E1115" s="16" t="s">
        <v>741</v>
      </c>
      <c r="F1115" s="16" t="s">
        <v>660</v>
      </c>
      <c r="G1115" s="16" t="s">
        <v>2416</v>
      </c>
      <c r="H1115">
        <v>1354185.493</v>
      </c>
      <c r="I1115">
        <v>237654.3854</v>
      </c>
      <c r="J1115" s="16" t="s">
        <v>2419</v>
      </c>
      <c r="K1115" s="16" t="s">
        <v>6129</v>
      </c>
      <c r="L1115">
        <v>1569382912</v>
      </c>
      <c r="M1115">
        <v>72396864</v>
      </c>
      <c r="N1115" s="16" t="s">
        <v>6192</v>
      </c>
      <c r="O1115" s="16" t="s">
        <v>6193</v>
      </c>
      <c r="P1115" s="1">
        <v>44665</v>
      </c>
      <c r="Q1115">
        <v>1116531.1076</v>
      </c>
      <c r="R1115">
        <v>1116531.1076</v>
      </c>
      <c r="S1115" s="16" t="s">
        <v>6220</v>
      </c>
      <c r="T1115" s="16" t="s">
        <v>6240</v>
      </c>
      <c r="U1115">
        <v>2022</v>
      </c>
    </row>
    <row r="1116" spans="1:21" x14ac:dyDescent="0.35">
      <c r="A1116" s="16" t="s">
        <v>2420</v>
      </c>
      <c r="B1116">
        <v>377778135</v>
      </c>
      <c r="C1116">
        <v>77</v>
      </c>
      <c r="D1116" s="1">
        <v>16581.75</v>
      </c>
      <c r="E1116" s="16" t="s">
        <v>741</v>
      </c>
      <c r="F1116" s="16" t="s">
        <v>189</v>
      </c>
      <c r="G1116" s="16" t="s">
        <v>2416</v>
      </c>
      <c r="H1116">
        <v>303143.84450000001</v>
      </c>
      <c r="I1116">
        <v>107399.53350000001</v>
      </c>
      <c r="J1116" s="16" t="s">
        <v>2421</v>
      </c>
      <c r="K1116" s="16" t="s">
        <v>6127</v>
      </c>
      <c r="L1116">
        <v>1235226986</v>
      </c>
      <c r="M1116">
        <v>0</v>
      </c>
      <c r="N1116" s="16" t="s">
        <v>6195</v>
      </c>
      <c r="O1116" s="16" t="s">
        <v>6190</v>
      </c>
      <c r="P1116" s="1">
        <v>44223</v>
      </c>
      <c r="Q1116">
        <v>195744.31099999999</v>
      </c>
      <c r="R1116">
        <v>195744.31099999999</v>
      </c>
      <c r="S1116" s="16" t="s">
        <v>6217</v>
      </c>
      <c r="T1116" s="16" t="s">
        <v>6241</v>
      </c>
      <c r="U1116">
        <v>2021</v>
      </c>
    </row>
    <row r="1117" spans="1:21" x14ac:dyDescent="0.35">
      <c r="A1117" s="16" t="s">
        <v>2422</v>
      </c>
      <c r="B1117">
        <v>216474393</v>
      </c>
      <c r="C1117">
        <v>58</v>
      </c>
      <c r="D1117" s="1">
        <v>23521.5</v>
      </c>
      <c r="E1117" s="16" t="s">
        <v>741</v>
      </c>
      <c r="F1117" s="16" t="s">
        <v>1104</v>
      </c>
      <c r="G1117" s="16" t="s">
        <v>2416</v>
      </c>
      <c r="H1117">
        <v>1335604.4582</v>
      </c>
      <c r="I1117">
        <v>719171.63139999995</v>
      </c>
      <c r="J1117" s="16" t="s">
        <v>2423</v>
      </c>
      <c r="K1117" s="16" t="s">
        <v>6129</v>
      </c>
      <c r="L1117">
        <v>1741567751</v>
      </c>
      <c r="M1117">
        <v>0</v>
      </c>
      <c r="N1117" s="16" t="s">
        <v>6196</v>
      </c>
      <c r="O1117" s="16" t="s">
        <v>6188</v>
      </c>
      <c r="P1117" s="1">
        <v>44430</v>
      </c>
      <c r="Q1117">
        <v>616432.82680000004</v>
      </c>
      <c r="R1117">
        <v>616432.82680000004</v>
      </c>
      <c r="S1117" s="16" t="s">
        <v>6224</v>
      </c>
      <c r="T1117" s="16" t="s">
        <v>6239</v>
      </c>
      <c r="U1117">
        <v>2021</v>
      </c>
    </row>
    <row r="1118" spans="1:21" x14ac:dyDescent="0.35">
      <c r="A1118" s="16" t="s">
        <v>2424</v>
      </c>
      <c r="B1118">
        <v>807793857</v>
      </c>
      <c r="C1118">
        <v>28</v>
      </c>
      <c r="D1118" s="1">
        <v>34479</v>
      </c>
      <c r="E1118" s="16" t="s">
        <v>741</v>
      </c>
      <c r="F1118" s="16" t="s">
        <v>547</v>
      </c>
      <c r="G1118" s="16" t="s">
        <v>2416</v>
      </c>
      <c r="H1118">
        <v>1045397.5207</v>
      </c>
      <c r="I1118">
        <v>210911.6441</v>
      </c>
      <c r="J1118" s="16" t="s">
        <v>2425</v>
      </c>
      <c r="K1118" s="16" t="s">
        <v>6129</v>
      </c>
      <c r="L1118">
        <v>3122129664</v>
      </c>
      <c r="M1118">
        <v>0</v>
      </c>
      <c r="N1118" s="16" t="s">
        <v>6196</v>
      </c>
      <c r="O1118" s="16" t="s">
        <v>6200</v>
      </c>
      <c r="P1118" s="1">
        <v>44576</v>
      </c>
      <c r="Q1118">
        <v>834485.87659999996</v>
      </c>
      <c r="R1118">
        <v>834485.87659999996</v>
      </c>
      <c r="S1118" s="16" t="s">
        <v>6217</v>
      </c>
      <c r="T1118" s="16" t="s">
        <v>6236</v>
      </c>
      <c r="U1118">
        <v>2022</v>
      </c>
    </row>
    <row r="1119" spans="1:21" x14ac:dyDescent="0.35">
      <c r="A1119" s="16" t="s">
        <v>2426</v>
      </c>
      <c r="B1119">
        <v>764853701</v>
      </c>
      <c r="C1119">
        <v>73</v>
      </c>
      <c r="D1119" s="1">
        <v>18042.75</v>
      </c>
      <c r="E1119" s="16" t="s">
        <v>741</v>
      </c>
      <c r="F1119" s="16" t="s">
        <v>189</v>
      </c>
      <c r="G1119" s="16" t="s">
        <v>2416</v>
      </c>
      <c r="H1119">
        <v>397157.76</v>
      </c>
      <c r="I1119">
        <v>63301.372799999997</v>
      </c>
      <c r="J1119" s="16" t="s">
        <v>2427</v>
      </c>
      <c r="K1119" s="16" t="s">
        <v>6127</v>
      </c>
      <c r="L1119">
        <v>870197328</v>
      </c>
      <c r="M1119">
        <v>0</v>
      </c>
      <c r="N1119" s="16" t="s">
        <v>6196</v>
      </c>
      <c r="O1119" s="16" t="s">
        <v>6200</v>
      </c>
      <c r="P1119" s="1">
        <v>44523</v>
      </c>
      <c r="Q1119">
        <v>333856.3872</v>
      </c>
      <c r="R1119">
        <v>333856.3872</v>
      </c>
      <c r="S1119" s="16" t="s">
        <v>6227</v>
      </c>
      <c r="T1119" s="16" t="s">
        <v>6241</v>
      </c>
      <c r="U1119">
        <v>2021</v>
      </c>
    </row>
    <row r="1120" spans="1:21" x14ac:dyDescent="0.35">
      <c r="A1120" s="16" t="s">
        <v>2428</v>
      </c>
      <c r="B1120">
        <v>243026401</v>
      </c>
      <c r="C1120">
        <v>75</v>
      </c>
      <c r="D1120" s="1">
        <v>17312.25</v>
      </c>
      <c r="E1120" s="16" t="s">
        <v>741</v>
      </c>
      <c r="F1120" s="16" t="s">
        <v>78</v>
      </c>
      <c r="G1120" s="16" t="s">
        <v>2416</v>
      </c>
      <c r="H1120">
        <v>75793.008300000001</v>
      </c>
      <c r="I1120">
        <v>73050.023199999996</v>
      </c>
      <c r="J1120" s="16" t="s">
        <v>2429</v>
      </c>
      <c r="K1120" s="16" t="s">
        <v>6131</v>
      </c>
      <c r="L1120">
        <v>1903819209</v>
      </c>
      <c r="M1120">
        <v>0</v>
      </c>
      <c r="N1120" s="16" t="s">
        <v>6189</v>
      </c>
      <c r="O1120" s="16" t="s">
        <v>6194</v>
      </c>
      <c r="P1120" s="1">
        <v>44509</v>
      </c>
      <c r="Q1120">
        <v>2742.9851000000053</v>
      </c>
      <c r="R1120">
        <v>2742.9851000000053</v>
      </c>
      <c r="S1120" s="16" t="s">
        <v>6227</v>
      </c>
      <c r="T1120" s="16" t="s">
        <v>6241</v>
      </c>
      <c r="U1120">
        <v>2021</v>
      </c>
    </row>
    <row r="1121" spans="1:21" x14ac:dyDescent="0.35">
      <c r="A1121" s="16" t="s">
        <v>2430</v>
      </c>
      <c r="B1121">
        <v>86568311</v>
      </c>
      <c r="C1121">
        <v>66</v>
      </c>
      <c r="D1121" s="1">
        <v>20599.5</v>
      </c>
      <c r="E1121" s="16" t="s">
        <v>741</v>
      </c>
      <c r="F1121" s="16" t="s">
        <v>728</v>
      </c>
      <c r="G1121" s="16" t="s">
        <v>2416</v>
      </c>
      <c r="H1121">
        <v>299267.2193</v>
      </c>
      <c r="I1121">
        <v>169299.74119999999</v>
      </c>
      <c r="J1121" s="16" t="s">
        <v>2431</v>
      </c>
      <c r="K1121" s="16" t="s">
        <v>6133</v>
      </c>
      <c r="L1121">
        <v>75923904</v>
      </c>
      <c r="M1121">
        <v>0</v>
      </c>
      <c r="N1121" s="16" t="s">
        <v>6196</v>
      </c>
      <c r="O1121" s="16" t="s">
        <v>6199</v>
      </c>
      <c r="P1121" s="1">
        <v>44533</v>
      </c>
      <c r="Q1121">
        <v>129967.47810000001</v>
      </c>
      <c r="R1121">
        <v>129967.47810000001</v>
      </c>
      <c r="S1121" s="16" t="s">
        <v>6228</v>
      </c>
      <c r="T1121" s="16" t="s">
        <v>6240</v>
      </c>
      <c r="U1121">
        <v>2021</v>
      </c>
    </row>
    <row r="1122" spans="1:21" x14ac:dyDescent="0.35">
      <c r="A1122" s="16" t="s">
        <v>2432</v>
      </c>
      <c r="B1122">
        <v>119496083</v>
      </c>
      <c r="C1122">
        <v>72</v>
      </c>
      <c r="D1122" s="1">
        <v>18408</v>
      </c>
      <c r="E1122" s="16" t="s">
        <v>741</v>
      </c>
      <c r="F1122" s="16" t="s">
        <v>63</v>
      </c>
      <c r="G1122" s="16" t="s">
        <v>2416</v>
      </c>
      <c r="H1122">
        <v>902647.6446</v>
      </c>
      <c r="I1122">
        <v>431125.96409999998</v>
      </c>
      <c r="J1122" s="16" t="s">
        <v>2433</v>
      </c>
      <c r="K1122" s="16" t="s">
        <v>6127</v>
      </c>
      <c r="L1122">
        <v>5223302592</v>
      </c>
      <c r="M1122">
        <v>0</v>
      </c>
      <c r="N1122" s="16" t="s">
        <v>6196</v>
      </c>
      <c r="O1122" s="16" t="s">
        <v>6188</v>
      </c>
      <c r="P1122" s="1">
        <v>44271</v>
      </c>
      <c r="Q1122">
        <v>471521.68050000002</v>
      </c>
      <c r="R1122">
        <v>471521.68050000002</v>
      </c>
      <c r="S1122" s="16" t="s">
        <v>6219</v>
      </c>
      <c r="T1122" s="16" t="s">
        <v>6241</v>
      </c>
      <c r="U1122">
        <v>2021</v>
      </c>
    </row>
    <row r="1123" spans="1:21" x14ac:dyDescent="0.35">
      <c r="A1123" s="16" t="s">
        <v>475</v>
      </c>
      <c r="B1123">
        <v>439347146</v>
      </c>
      <c r="C1123">
        <v>59</v>
      </c>
      <c r="D1123" s="1">
        <v>23156.25</v>
      </c>
      <c r="E1123" s="16" t="s">
        <v>741</v>
      </c>
      <c r="F1123" s="16" t="s">
        <v>641</v>
      </c>
      <c r="G1123" s="16" t="s">
        <v>2416</v>
      </c>
      <c r="H1123">
        <v>160456.61300000001</v>
      </c>
      <c r="I1123">
        <v>79100.773499999996</v>
      </c>
      <c r="J1123" s="16" t="s">
        <v>2434</v>
      </c>
      <c r="K1123" s="16" t="s">
        <v>6129</v>
      </c>
      <c r="L1123">
        <v>3288100608</v>
      </c>
      <c r="M1123">
        <v>942311232</v>
      </c>
      <c r="N1123" s="16" t="s">
        <v>6187</v>
      </c>
      <c r="O1123" s="16" t="s">
        <v>6200</v>
      </c>
      <c r="P1123" s="1">
        <v>44440</v>
      </c>
      <c r="Q1123">
        <v>81355.839500000016</v>
      </c>
      <c r="R1123">
        <v>81355.839500000016</v>
      </c>
      <c r="S1123" s="16" t="s">
        <v>6225</v>
      </c>
      <c r="T1123" s="16" t="s">
        <v>6239</v>
      </c>
      <c r="U1123">
        <v>2021</v>
      </c>
    </row>
    <row r="1124" spans="1:21" x14ac:dyDescent="0.35">
      <c r="A1124" s="16" t="s">
        <v>2435</v>
      </c>
      <c r="B1124">
        <v>155187023</v>
      </c>
      <c r="C1124">
        <v>36</v>
      </c>
      <c r="D1124" s="1">
        <v>31557</v>
      </c>
      <c r="E1124" s="16" t="s">
        <v>741</v>
      </c>
      <c r="F1124" s="16" t="s">
        <v>163</v>
      </c>
      <c r="G1124" s="16" t="s">
        <v>2416</v>
      </c>
      <c r="H1124">
        <v>319263.39270000003</v>
      </c>
      <c r="I1124">
        <v>116636.0059</v>
      </c>
      <c r="J1124" s="16" t="s">
        <v>2436</v>
      </c>
      <c r="K1124" s="16" t="s">
        <v>6135</v>
      </c>
      <c r="L1124">
        <v>1092187008</v>
      </c>
      <c r="M1124">
        <v>0</v>
      </c>
      <c r="N1124" s="16" t="s">
        <v>6198</v>
      </c>
      <c r="O1124" s="16" t="s">
        <v>6201</v>
      </c>
      <c r="P1124" s="1">
        <v>44607</v>
      </c>
      <c r="Q1124">
        <v>202627.38680000004</v>
      </c>
      <c r="R1124">
        <v>202627.38680000004</v>
      </c>
      <c r="S1124" s="16" t="s">
        <v>6218</v>
      </c>
      <c r="T1124" s="16" t="s">
        <v>6237</v>
      </c>
      <c r="U1124">
        <v>2022</v>
      </c>
    </row>
    <row r="1125" spans="1:21" x14ac:dyDescent="0.35">
      <c r="A1125" s="16" t="s">
        <v>2437</v>
      </c>
      <c r="B1125">
        <v>102279352</v>
      </c>
      <c r="C1125">
        <v>33</v>
      </c>
      <c r="D1125" s="1">
        <v>32652.75</v>
      </c>
      <c r="E1125" s="16" t="s">
        <v>741</v>
      </c>
      <c r="F1125" s="16" t="s">
        <v>886</v>
      </c>
      <c r="G1125" s="16" t="s">
        <v>2416</v>
      </c>
      <c r="H1125">
        <v>2178976.8149999999</v>
      </c>
      <c r="I1125">
        <v>324812.81060000003</v>
      </c>
      <c r="J1125" s="16" t="s">
        <v>2438</v>
      </c>
      <c r="K1125" s="16" t="s">
        <v>6131</v>
      </c>
      <c r="L1125">
        <v>2053197</v>
      </c>
      <c r="M1125">
        <v>0</v>
      </c>
      <c r="N1125" s="16" t="s">
        <v>6187</v>
      </c>
      <c r="O1125" s="16" t="s">
        <v>6188</v>
      </c>
      <c r="P1125" s="1">
        <v>44408</v>
      </c>
      <c r="Q1125">
        <v>1854164.0044</v>
      </c>
      <c r="R1125">
        <v>1891247.284488</v>
      </c>
      <c r="S1125" s="16" t="s">
        <v>6223</v>
      </c>
      <c r="T1125" s="16" t="s">
        <v>6237</v>
      </c>
      <c r="U1125">
        <v>2021</v>
      </c>
    </row>
    <row r="1126" spans="1:21" x14ac:dyDescent="0.35">
      <c r="A1126" s="16" t="s">
        <v>2439</v>
      </c>
      <c r="B1126">
        <v>862739449</v>
      </c>
      <c r="C1126">
        <v>71</v>
      </c>
      <c r="D1126" s="1">
        <v>18773.25</v>
      </c>
      <c r="E1126" s="16" t="s">
        <v>741</v>
      </c>
      <c r="F1126" s="16" t="s">
        <v>585</v>
      </c>
      <c r="G1126" s="16" t="s">
        <v>2416</v>
      </c>
      <c r="H1126">
        <v>686320.3443</v>
      </c>
      <c r="I1126">
        <v>111022.4086</v>
      </c>
      <c r="J1126" s="16" t="s">
        <v>2440</v>
      </c>
      <c r="K1126" s="16" t="s">
        <v>6129</v>
      </c>
      <c r="L1126">
        <v>2063145784</v>
      </c>
      <c r="M1126">
        <v>0</v>
      </c>
      <c r="N1126" s="16" t="s">
        <v>6187</v>
      </c>
      <c r="O1126" s="16" t="s">
        <v>6200</v>
      </c>
      <c r="P1126" s="1">
        <v>44365</v>
      </c>
      <c r="Q1126">
        <v>575297.93570000003</v>
      </c>
      <c r="R1126">
        <v>575297.93570000003</v>
      </c>
      <c r="S1126" s="16" t="s">
        <v>6222</v>
      </c>
      <c r="T1126" s="16" t="s">
        <v>6241</v>
      </c>
      <c r="U1126">
        <v>2021</v>
      </c>
    </row>
    <row r="1127" spans="1:21" x14ac:dyDescent="0.35">
      <c r="A1127" s="16" t="s">
        <v>2441</v>
      </c>
      <c r="B1127">
        <v>141025410</v>
      </c>
      <c r="C1127">
        <v>33</v>
      </c>
      <c r="D1127" s="1">
        <v>32652.75</v>
      </c>
      <c r="E1127" s="16" t="s">
        <v>741</v>
      </c>
      <c r="F1127" s="16" t="s">
        <v>95</v>
      </c>
      <c r="G1127" s="16" t="s">
        <v>2416</v>
      </c>
      <c r="H1127">
        <v>195130.6379</v>
      </c>
      <c r="I1127">
        <v>76491.210099999997</v>
      </c>
      <c r="J1127" s="16" t="s">
        <v>2442</v>
      </c>
      <c r="K1127" s="16" t="s">
        <v>6135</v>
      </c>
      <c r="L1127">
        <v>3270292179</v>
      </c>
      <c r="M1127">
        <v>0</v>
      </c>
      <c r="N1127" s="16" t="s">
        <v>6189</v>
      </c>
      <c r="O1127" s="16" t="s">
        <v>6194</v>
      </c>
      <c r="P1127" s="1">
        <v>44593</v>
      </c>
      <c r="Q1127">
        <v>118639.4278</v>
      </c>
      <c r="R1127">
        <v>118639.4278</v>
      </c>
      <c r="S1127" s="16" t="s">
        <v>6218</v>
      </c>
      <c r="T1127" s="16" t="s">
        <v>6237</v>
      </c>
      <c r="U1127">
        <v>2022</v>
      </c>
    </row>
    <row r="1128" spans="1:21" x14ac:dyDescent="0.35">
      <c r="A1128" s="16" t="s">
        <v>2443</v>
      </c>
      <c r="B1128">
        <v>372978269</v>
      </c>
      <c r="C1128">
        <v>56</v>
      </c>
      <c r="D1128" s="1">
        <v>24252</v>
      </c>
      <c r="E1128" s="16" t="s">
        <v>741</v>
      </c>
      <c r="F1128" s="16" t="s">
        <v>393</v>
      </c>
      <c r="G1128" s="16" t="s">
        <v>2416</v>
      </c>
      <c r="H1128">
        <v>221234.78950000001</v>
      </c>
      <c r="I1128">
        <v>46284.646699999998</v>
      </c>
      <c r="J1128" s="16" t="s">
        <v>2444</v>
      </c>
      <c r="K1128" s="16" t="s">
        <v>6133</v>
      </c>
      <c r="L1128">
        <v>152280516</v>
      </c>
      <c r="M1128">
        <v>0</v>
      </c>
      <c r="N1128" s="16" t="s">
        <v>6195</v>
      </c>
      <c r="O1128" s="16" t="s">
        <v>6191</v>
      </c>
      <c r="P1128" s="1">
        <v>44358</v>
      </c>
      <c r="Q1128">
        <v>174950.14280000003</v>
      </c>
      <c r="R1128">
        <v>174950.14280000003</v>
      </c>
      <c r="S1128" s="16" t="s">
        <v>6222</v>
      </c>
      <c r="T1128" s="16" t="s">
        <v>6239</v>
      </c>
      <c r="U1128">
        <v>2021</v>
      </c>
    </row>
    <row r="1129" spans="1:21" x14ac:dyDescent="0.35">
      <c r="A1129" s="16" t="s">
        <v>2445</v>
      </c>
      <c r="B1129">
        <v>670581735</v>
      </c>
      <c r="C1129">
        <v>28</v>
      </c>
      <c r="D1129" s="1">
        <v>34479</v>
      </c>
      <c r="E1129" s="16" t="s">
        <v>741</v>
      </c>
      <c r="F1129" s="16" t="s">
        <v>60</v>
      </c>
      <c r="G1129" s="16" t="s">
        <v>2416</v>
      </c>
      <c r="H1129">
        <v>2365411.6727999998</v>
      </c>
      <c r="I1129">
        <v>246315.59570000001</v>
      </c>
      <c r="J1129" s="16" t="s">
        <v>2446</v>
      </c>
      <c r="K1129" s="16" t="s">
        <v>6140</v>
      </c>
      <c r="L1129">
        <v>752901632</v>
      </c>
      <c r="M1129">
        <v>0</v>
      </c>
      <c r="N1129" s="16" t="s">
        <v>6198</v>
      </c>
      <c r="O1129" s="16" t="s">
        <v>6191</v>
      </c>
      <c r="P1129" s="1">
        <v>44318</v>
      </c>
      <c r="Q1129">
        <v>2119096.0770999999</v>
      </c>
      <c r="R1129">
        <v>2119096.0770999999</v>
      </c>
      <c r="S1129" s="16" t="s">
        <v>6221</v>
      </c>
      <c r="T1129" s="16" t="s">
        <v>6236</v>
      </c>
      <c r="U1129">
        <v>2021</v>
      </c>
    </row>
    <row r="1130" spans="1:21" x14ac:dyDescent="0.35">
      <c r="A1130" s="16" t="s">
        <v>2447</v>
      </c>
      <c r="B1130">
        <v>546321656</v>
      </c>
      <c r="C1130">
        <v>59</v>
      </c>
      <c r="D1130" s="1">
        <v>23156.25</v>
      </c>
      <c r="E1130" s="16" t="s">
        <v>741</v>
      </c>
      <c r="F1130" s="16" t="s">
        <v>331</v>
      </c>
      <c r="G1130" s="16" t="s">
        <v>2416</v>
      </c>
      <c r="H1130">
        <v>567228.21409999998</v>
      </c>
      <c r="I1130">
        <v>249666.3579</v>
      </c>
      <c r="J1130" s="16" t="s">
        <v>2448</v>
      </c>
      <c r="K1130" s="16" t="s">
        <v>6140</v>
      </c>
      <c r="L1130">
        <v>2485293525</v>
      </c>
      <c r="M1130">
        <v>0</v>
      </c>
      <c r="N1130" s="16" t="s">
        <v>6187</v>
      </c>
      <c r="O1130" s="16" t="s">
        <v>6188</v>
      </c>
      <c r="P1130" s="1">
        <v>44336</v>
      </c>
      <c r="Q1130">
        <v>317561.85619999998</v>
      </c>
      <c r="R1130">
        <v>317561.85619999998</v>
      </c>
      <c r="S1130" s="16" t="s">
        <v>6221</v>
      </c>
      <c r="T1130" s="16" t="s">
        <v>6239</v>
      </c>
      <c r="U1130">
        <v>2021</v>
      </c>
    </row>
    <row r="1131" spans="1:21" x14ac:dyDescent="0.35">
      <c r="A1131" s="16" t="s">
        <v>2449</v>
      </c>
      <c r="B1131">
        <v>388888615</v>
      </c>
      <c r="C1131">
        <v>82</v>
      </c>
      <c r="D1131" s="1">
        <v>14755.5</v>
      </c>
      <c r="E1131" s="16" t="s">
        <v>741</v>
      </c>
      <c r="F1131" s="16" t="s">
        <v>825</v>
      </c>
      <c r="G1131" s="16" t="s">
        <v>2416</v>
      </c>
      <c r="H1131">
        <v>0</v>
      </c>
      <c r="I1131">
        <v>0</v>
      </c>
      <c r="J1131" s="16" t="s">
        <v>2450</v>
      </c>
      <c r="K1131" s="16" t="s">
        <v>6131</v>
      </c>
      <c r="L1131">
        <v>13216392</v>
      </c>
      <c r="M1131">
        <v>0</v>
      </c>
      <c r="N1131" s="16" t="s">
        <v>6189</v>
      </c>
      <c r="O1131" s="16" t="s">
        <v>6190</v>
      </c>
      <c r="P1131" s="1">
        <v>44649</v>
      </c>
      <c r="Q1131">
        <v>0</v>
      </c>
      <c r="R1131">
        <v>0</v>
      </c>
      <c r="S1131" s="16" t="s">
        <v>6219</v>
      </c>
      <c r="T1131" s="16" t="s">
        <v>6241</v>
      </c>
      <c r="U1131">
        <v>2022</v>
      </c>
    </row>
    <row r="1132" spans="1:21" x14ac:dyDescent="0.35">
      <c r="A1132" s="16" t="s">
        <v>2451</v>
      </c>
      <c r="B1132">
        <v>833544299</v>
      </c>
      <c r="C1132">
        <v>44</v>
      </c>
      <c r="D1132" s="1">
        <v>28635</v>
      </c>
      <c r="E1132" s="16" t="s">
        <v>741</v>
      </c>
      <c r="F1132" s="16" t="s">
        <v>166</v>
      </c>
      <c r="G1132" s="16" t="s">
        <v>2416</v>
      </c>
      <c r="H1132">
        <v>2031820.3091</v>
      </c>
      <c r="I1132">
        <v>1218924.2664000001</v>
      </c>
      <c r="J1132" s="16" t="s">
        <v>2452</v>
      </c>
      <c r="K1132" s="16" t="s">
        <v>6131</v>
      </c>
      <c r="L1132">
        <v>106018176</v>
      </c>
      <c r="M1132">
        <v>0</v>
      </c>
      <c r="N1132" s="16" t="s">
        <v>6189</v>
      </c>
      <c r="O1132" s="16" t="s">
        <v>6194</v>
      </c>
      <c r="P1132" s="1">
        <v>44428</v>
      </c>
      <c r="Q1132">
        <v>812896.04269999987</v>
      </c>
      <c r="R1132">
        <v>829153.9635539999</v>
      </c>
      <c r="S1132" s="16" t="s">
        <v>6224</v>
      </c>
      <c r="T1132" s="16" t="s">
        <v>6238</v>
      </c>
      <c r="U1132">
        <v>2021</v>
      </c>
    </row>
    <row r="1133" spans="1:21" x14ac:dyDescent="0.35">
      <c r="A1133" s="16" t="s">
        <v>2453</v>
      </c>
      <c r="B1133">
        <v>570375422</v>
      </c>
      <c r="C1133">
        <v>58</v>
      </c>
      <c r="D1133" s="1">
        <v>23521.5</v>
      </c>
      <c r="E1133" s="16" t="s">
        <v>741</v>
      </c>
      <c r="F1133" s="16" t="s">
        <v>679</v>
      </c>
      <c r="G1133" s="16" t="s">
        <v>2416</v>
      </c>
      <c r="H1133">
        <v>593952.75959999999</v>
      </c>
      <c r="I1133">
        <v>145880.59239999999</v>
      </c>
      <c r="J1133" s="16" t="s">
        <v>2454</v>
      </c>
      <c r="K1133" s="16" t="s">
        <v>6129</v>
      </c>
      <c r="L1133">
        <v>71704224</v>
      </c>
      <c r="M1133">
        <v>0</v>
      </c>
      <c r="N1133" s="16" t="s">
        <v>6195</v>
      </c>
      <c r="O1133" s="16" t="s">
        <v>6190</v>
      </c>
      <c r="P1133" s="1">
        <v>44442</v>
      </c>
      <c r="Q1133">
        <v>448072.16720000003</v>
      </c>
      <c r="R1133">
        <v>448072.16720000003</v>
      </c>
      <c r="S1133" s="16" t="s">
        <v>6225</v>
      </c>
      <c r="T1133" s="16" t="s">
        <v>6239</v>
      </c>
      <c r="U1133">
        <v>2021</v>
      </c>
    </row>
    <row r="1134" spans="1:21" x14ac:dyDescent="0.35">
      <c r="A1134" s="16" t="s">
        <v>2455</v>
      </c>
      <c r="B1134">
        <v>775848712</v>
      </c>
      <c r="C1134">
        <v>63</v>
      </c>
      <c r="D1134" s="1">
        <v>21695.25</v>
      </c>
      <c r="E1134" s="16" t="s">
        <v>741</v>
      </c>
      <c r="F1134" s="16" t="s">
        <v>519</v>
      </c>
      <c r="G1134" s="16" t="s">
        <v>2416</v>
      </c>
      <c r="H1134">
        <v>478134.74800000002</v>
      </c>
      <c r="I1134">
        <v>125510.3714</v>
      </c>
      <c r="J1134" s="16" t="s">
        <v>2456</v>
      </c>
      <c r="K1134" s="16" t="s">
        <v>6131</v>
      </c>
      <c r="L1134">
        <v>1709989743</v>
      </c>
      <c r="M1134">
        <v>0</v>
      </c>
      <c r="N1134" s="16" t="s">
        <v>6196</v>
      </c>
      <c r="O1134" s="16" t="s">
        <v>6200</v>
      </c>
      <c r="P1134" s="1">
        <v>44492</v>
      </c>
      <c r="Q1134">
        <v>352624.37660000002</v>
      </c>
      <c r="R1134">
        <v>352624.37660000002</v>
      </c>
      <c r="S1134" s="16" t="s">
        <v>6226</v>
      </c>
      <c r="T1134" s="16" t="s">
        <v>6240</v>
      </c>
      <c r="U1134">
        <v>2021</v>
      </c>
    </row>
    <row r="1135" spans="1:21" x14ac:dyDescent="0.35">
      <c r="A1135" s="16" t="s">
        <v>2457</v>
      </c>
      <c r="B1135">
        <v>301903886</v>
      </c>
      <c r="C1135">
        <v>75</v>
      </c>
      <c r="D1135" s="1">
        <v>17312.25</v>
      </c>
      <c r="E1135" s="16" t="s">
        <v>741</v>
      </c>
      <c r="F1135" s="16" t="s">
        <v>601</v>
      </c>
      <c r="G1135" s="16" t="s">
        <v>2416</v>
      </c>
      <c r="H1135">
        <v>822783.55900000001</v>
      </c>
      <c r="I1135">
        <v>282233.89520000003</v>
      </c>
      <c r="J1135" s="16" t="s">
        <v>2458</v>
      </c>
      <c r="K1135" s="16" t="s">
        <v>6140</v>
      </c>
      <c r="L1135">
        <v>1639750827</v>
      </c>
      <c r="M1135">
        <v>514321281</v>
      </c>
      <c r="N1135" s="16" t="s">
        <v>6192</v>
      </c>
      <c r="O1135" s="16" t="s">
        <v>6197</v>
      </c>
      <c r="P1135" s="1">
        <v>44341</v>
      </c>
      <c r="Q1135">
        <v>540549.66379999998</v>
      </c>
      <c r="R1135">
        <v>540549.66379999998</v>
      </c>
      <c r="S1135" s="16" t="s">
        <v>6221</v>
      </c>
      <c r="T1135" s="16" t="s">
        <v>6241</v>
      </c>
      <c r="U1135">
        <v>2021</v>
      </c>
    </row>
    <row r="1136" spans="1:21" x14ac:dyDescent="0.35">
      <c r="A1136" s="16" t="s">
        <v>2459</v>
      </c>
      <c r="B1136">
        <v>488871183</v>
      </c>
      <c r="C1136">
        <v>80</v>
      </c>
      <c r="D1136" s="1">
        <v>15486</v>
      </c>
      <c r="E1136" s="16" t="s">
        <v>741</v>
      </c>
      <c r="F1136" s="16" t="s">
        <v>1308</v>
      </c>
      <c r="G1136" s="16" t="s">
        <v>2416</v>
      </c>
      <c r="H1136">
        <v>103753.7865</v>
      </c>
      <c r="I1136">
        <v>71536.446899999995</v>
      </c>
      <c r="J1136" s="16" t="s">
        <v>2460</v>
      </c>
      <c r="K1136" s="16" t="s">
        <v>6131</v>
      </c>
      <c r="L1136">
        <v>841284432</v>
      </c>
      <c r="M1136">
        <v>0</v>
      </c>
      <c r="N1136" s="16" t="s">
        <v>6189</v>
      </c>
      <c r="O1136" s="16" t="s">
        <v>6194</v>
      </c>
      <c r="P1136" s="1">
        <v>44427</v>
      </c>
      <c r="Q1136">
        <v>32217.339600000007</v>
      </c>
      <c r="R1136">
        <v>32217.339600000007</v>
      </c>
      <c r="S1136" s="16" t="s">
        <v>6224</v>
      </c>
      <c r="T1136" s="16" t="s">
        <v>6241</v>
      </c>
      <c r="U1136">
        <v>2021</v>
      </c>
    </row>
    <row r="1137" spans="1:21" x14ac:dyDescent="0.35">
      <c r="A1137" s="16" t="s">
        <v>2461</v>
      </c>
      <c r="B1137">
        <v>799549503</v>
      </c>
      <c r="C1137">
        <v>27</v>
      </c>
      <c r="D1137" s="1">
        <v>34844.25</v>
      </c>
      <c r="E1137" s="16" t="s">
        <v>741</v>
      </c>
      <c r="F1137" s="16" t="s">
        <v>350</v>
      </c>
      <c r="G1137" s="16" t="s">
        <v>2416</v>
      </c>
      <c r="H1137">
        <v>225722.82</v>
      </c>
      <c r="I1137">
        <v>188576.08929999999</v>
      </c>
      <c r="J1137" s="16" t="s">
        <v>2462</v>
      </c>
      <c r="K1137" s="16" t="s">
        <v>6135</v>
      </c>
      <c r="L1137">
        <v>21843402</v>
      </c>
      <c r="M1137">
        <v>0</v>
      </c>
      <c r="N1137" s="16" t="s">
        <v>6189</v>
      </c>
      <c r="O1137" s="16" t="s">
        <v>6194</v>
      </c>
      <c r="P1137" s="1">
        <v>44654</v>
      </c>
      <c r="Q1137">
        <v>37146.730700000015</v>
      </c>
      <c r="R1137">
        <v>37146.730700000015</v>
      </c>
      <c r="S1137" s="16" t="s">
        <v>6220</v>
      </c>
      <c r="T1137" s="16" t="s">
        <v>6236</v>
      </c>
      <c r="U1137">
        <v>2022</v>
      </c>
    </row>
    <row r="1138" spans="1:21" x14ac:dyDescent="0.35">
      <c r="A1138" s="16" t="s">
        <v>2463</v>
      </c>
      <c r="B1138">
        <v>422111244</v>
      </c>
      <c r="C1138">
        <v>21</v>
      </c>
      <c r="D1138" s="1">
        <v>37035.75</v>
      </c>
      <c r="E1138" s="16" t="s">
        <v>741</v>
      </c>
      <c r="F1138" s="16" t="s">
        <v>240</v>
      </c>
      <c r="G1138" s="16" t="s">
        <v>2416</v>
      </c>
      <c r="H1138">
        <v>449282.42249999999</v>
      </c>
      <c r="I1138">
        <v>31824.171600000001</v>
      </c>
      <c r="J1138" s="16" t="s">
        <v>2464</v>
      </c>
      <c r="K1138" s="16" t="s">
        <v>6135</v>
      </c>
      <c r="L1138">
        <v>2016243636</v>
      </c>
      <c r="M1138">
        <v>2153253564</v>
      </c>
      <c r="N1138" s="16" t="s">
        <v>6192</v>
      </c>
      <c r="O1138" s="16" t="s">
        <v>6188</v>
      </c>
      <c r="P1138" s="1">
        <v>44497</v>
      </c>
      <c r="Q1138">
        <v>417458.25089999998</v>
      </c>
      <c r="R1138">
        <v>417458.25089999998</v>
      </c>
      <c r="S1138" s="16" t="s">
        <v>6226</v>
      </c>
      <c r="T1138" s="16" t="s">
        <v>6236</v>
      </c>
      <c r="U1138">
        <v>2021</v>
      </c>
    </row>
    <row r="1139" spans="1:21" x14ac:dyDescent="0.35">
      <c r="A1139" s="16" t="s">
        <v>2465</v>
      </c>
      <c r="B1139">
        <v>300991991</v>
      </c>
      <c r="C1139">
        <v>74</v>
      </c>
      <c r="D1139" s="1">
        <v>17677.5</v>
      </c>
      <c r="E1139" s="16" t="s">
        <v>741</v>
      </c>
      <c r="F1139" s="16" t="s">
        <v>1169</v>
      </c>
      <c r="G1139" s="16" t="s">
        <v>2416</v>
      </c>
      <c r="H1139">
        <v>79099.254000000001</v>
      </c>
      <c r="I1139">
        <v>29633.561099999999</v>
      </c>
      <c r="J1139" s="16" t="s">
        <v>2466</v>
      </c>
      <c r="K1139" s="16" t="s">
        <v>6135</v>
      </c>
      <c r="L1139">
        <v>746075112</v>
      </c>
      <c r="M1139">
        <v>0</v>
      </c>
      <c r="N1139" s="16" t="s">
        <v>6187</v>
      </c>
      <c r="O1139" s="16" t="s">
        <v>6200</v>
      </c>
      <c r="P1139" s="1">
        <v>44421</v>
      </c>
      <c r="Q1139">
        <v>49465.692900000002</v>
      </c>
      <c r="R1139">
        <v>49465.692900000002</v>
      </c>
      <c r="S1139" s="16" t="s">
        <v>6224</v>
      </c>
      <c r="T1139" s="16" t="s">
        <v>6241</v>
      </c>
      <c r="U1139">
        <v>2021</v>
      </c>
    </row>
    <row r="1140" spans="1:21" x14ac:dyDescent="0.35">
      <c r="A1140" s="16" t="s">
        <v>2467</v>
      </c>
      <c r="B1140">
        <v>530044811</v>
      </c>
      <c r="C1140">
        <v>47</v>
      </c>
      <c r="D1140" s="1">
        <v>27539.25</v>
      </c>
      <c r="E1140" s="16" t="s">
        <v>741</v>
      </c>
      <c r="F1140" s="16" t="s">
        <v>285</v>
      </c>
      <c r="G1140" s="16" t="s">
        <v>2416</v>
      </c>
      <c r="H1140">
        <v>48331.6152</v>
      </c>
      <c r="I1140">
        <v>40066.208599999998</v>
      </c>
      <c r="J1140" s="16" t="s">
        <v>2468</v>
      </c>
      <c r="K1140" s="16" t="s">
        <v>6131</v>
      </c>
      <c r="L1140">
        <v>1126837344</v>
      </c>
      <c r="M1140">
        <v>0</v>
      </c>
      <c r="N1140" s="16" t="s">
        <v>6196</v>
      </c>
      <c r="O1140" s="16" t="s">
        <v>6199</v>
      </c>
      <c r="P1140" s="1">
        <v>44383</v>
      </c>
      <c r="Q1140">
        <v>8265.4066000000021</v>
      </c>
      <c r="R1140">
        <v>8265.4066000000021</v>
      </c>
      <c r="S1140" s="16" t="s">
        <v>6223</v>
      </c>
      <c r="T1140" s="16" t="s">
        <v>6238</v>
      </c>
      <c r="U1140">
        <v>2021</v>
      </c>
    </row>
    <row r="1141" spans="1:21" x14ac:dyDescent="0.35">
      <c r="A1141" s="16" t="s">
        <v>2469</v>
      </c>
      <c r="B1141">
        <v>188701933</v>
      </c>
      <c r="C1141">
        <v>46</v>
      </c>
      <c r="D1141" s="1">
        <v>27904.5</v>
      </c>
      <c r="E1141" s="16" t="s">
        <v>741</v>
      </c>
      <c r="F1141" s="16" t="s">
        <v>365</v>
      </c>
      <c r="G1141" s="16" t="s">
        <v>2416</v>
      </c>
      <c r="H1141">
        <v>253946.58960000001</v>
      </c>
      <c r="I1141">
        <v>103475.19899999999</v>
      </c>
      <c r="J1141" s="16" t="s">
        <v>2470</v>
      </c>
      <c r="K1141" s="16" t="s">
        <v>6131</v>
      </c>
      <c r="L1141">
        <v>446844745</v>
      </c>
      <c r="M1141">
        <v>0</v>
      </c>
      <c r="N1141" s="16" t="s">
        <v>6196</v>
      </c>
      <c r="O1141" s="16" t="s">
        <v>6188</v>
      </c>
      <c r="P1141" s="1">
        <v>44553</v>
      </c>
      <c r="Q1141">
        <v>150471.39060000001</v>
      </c>
      <c r="R1141">
        <v>150471.39060000001</v>
      </c>
      <c r="S1141" s="16" t="s">
        <v>6228</v>
      </c>
      <c r="T1141" s="16" t="s">
        <v>6238</v>
      </c>
      <c r="U1141">
        <v>2021</v>
      </c>
    </row>
    <row r="1142" spans="1:21" x14ac:dyDescent="0.35">
      <c r="A1142" s="16" t="s">
        <v>2471</v>
      </c>
      <c r="B1142">
        <v>531964292</v>
      </c>
      <c r="C1142">
        <v>38</v>
      </c>
      <c r="D1142" s="1">
        <v>30826.5</v>
      </c>
      <c r="E1142" s="16" t="s">
        <v>741</v>
      </c>
      <c r="F1142" s="16" t="s">
        <v>205</v>
      </c>
      <c r="G1142" s="16" t="s">
        <v>2416</v>
      </c>
      <c r="H1142">
        <v>259142.87520000001</v>
      </c>
      <c r="I1142">
        <v>163827.9958</v>
      </c>
      <c r="J1142" s="16" t="s">
        <v>2472</v>
      </c>
      <c r="K1142" s="16" t="s">
        <v>6135</v>
      </c>
      <c r="L1142">
        <v>4359658464</v>
      </c>
      <c r="M1142">
        <v>0</v>
      </c>
      <c r="N1142" s="16" t="s">
        <v>6187</v>
      </c>
      <c r="O1142" s="16" t="s">
        <v>6200</v>
      </c>
      <c r="P1142" s="1">
        <v>44410</v>
      </c>
      <c r="Q1142">
        <v>95314.879400000005</v>
      </c>
      <c r="R1142">
        <v>95314.879400000005</v>
      </c>
      <c r="S1142" s="16" t="s">
        <v>6224</v>
      </c>
      <c r="T1142" s="16" t="s">
        <v>6237</v>
      </c>
      <c r="U1142">
        <v>2021</v>
      </c>
    </row>
    <row r="1143" spans="1:21" x14ac:dyDescent="0.35">
      <c r="A1143" s="16" t="s">
        <v>2473</v>
      </c>
      <c r="B1143">
        <v>561221117</v>
      </c>
      <c r="C1143">
        <v>85</v>
      </c>
      <c r="D1143" s="1">
        <v>13659.75</v>
      </c>
      <c r="E1143" s="16" t="s">
        <v>741</v>
      </c>
      <c r="F1143" s="16" t="s">
        <v>533</v>
      </c>
      <c r="G1143" s="16" t="s">
        <v>2416</v>
      </c>
      <c r="H1143">
        <v>265216.00089999998</v>
      </c>
      <c r="I1143">
        <v>263367.5257</v>
      </c>
      <c r="J1143" s="16" t="s">
        <v>2474</v>
      </c>
      <c r="K1143" s="16" t="s">
        <v>6133</v>
      </c>
      <c r="L1143">
        <v>1235565</v>
      </c>
      <c r="M1143">
        <v>0</v>
      </c>
      <c r="N1143" s="16" t="s">
        <v>6198</v>
      </c>
      <c r="O1143" s="16" t="s">
        <v>6191</v>
      </c>
      <c r="P1143" s="1">
        <v>44588</v>
      </c>
      <c r="Q1143">
        <v>1848.4751999999862</v>
      </c>
      <c r="R1143">
        <v>1848.4751999999862</v>
      </c>
      <c r="S1143" s="16" t="s">
        <v>6217</v>
      </c>
      <c r="T1143" s="16" t="s">
        <v>6241</v>
      </c>
      <c r="U1143">
        <v>2022</v>
      </c>
    </row>
    <row r="1144" spans="1:21" x14ac:dyDescent="0.35">
      <c r="A1144" s="16" t="s">
        <v>2475</v>
      </c>
      <c r="B1144">
        <v>864373705</v>
      </c>
      <c r="C1144">
        <v>28</v>
      </c>
      <c r="D1144" s="1">
        <v>34479</v>
      </c>
      <c r="E1144" s="16" t="s">
        <v>741</v>
      </c>
      <c r="F1144" s="16" t="s">
        <v>133</v>
      </c>
      <c r="G1144" s="16" t="s">
        <v>2416</v>
      </c>
      <c r="H1144">
        <v>108607.09450000001</v>
      </c>
      <c r="I1144">
        <v>19700.821800000002</v>
      </c>
      <c r="J1144" s="16" t="s">
        <v>2476</v>
      </c>
      <c r="K1144" s="16" t="s">
        <v>6133</v>
      </c>
      <c r="L1144">
        <v>2058642575</v>
      </c>
      <c r="M1144">
        <v>0</v>
      </c>
      <c r="N1144" s="16" t="s">
        <v>6196</v>
      </c>
      <c r="O1144" s="16" t="s">
        <v>6188</v>
      </c>
      <c r="P1144" s="1">
        <v>44461</v>
      </c>
      <c r="Q1144">
        <v>88906.272700000001</v>
      </c>
      <c r="R1144">
        <v>88906.272700000001</v>
      </c>
      <c r="S1144" s="16" t="s">
        <v>6225</v>
      </c>
      <c r="T1144" s="16" t="s">
        <v>6236</v>
      </c>
      <c r="U1144">
        <v>2021</v>
      </c>
    </row>
    <row r="1145" spans="1:21" x14ac:dyDescent="0.35">
      <c r="A1145" s="16" t="s">
        <v>2477</v>
      </c>
      <c r="B1145">
        <v>880869357</v>
      </c>
      <c r="C1145">
        <v>61</v>
      </c>
      <c r="D1145" s="1">
        <v>22425.75</v>
      </c>
      <c r="E1145" s="16" t="s">
        <v>741</v>
      </c>
      <c r="F1145" s="16" t="s">
        <v>444</v>
      </c>
      <c r="G1145" s="16" t="s">
        <v>2416</v>
      </c>
      <c r="H1145">
        <v>744626.91370000003</v>
      </c>
      <c r="I1145">
        <v>479563.75270000001</v>
      </c>
      <c r="J1145" s="16" t="s">
        <v>2478</v>
      </c>
      <c r="K1145" s="16" t="s">
        <v>6135</v>
      </c>
      <c r="L1145">
        <v>2112424275</v>
      </c>
      <c r="M1145">
        <v>0</v>
      </c>
      <c r="N1145" s="16" t="s">
        <v>6187</v>
      </c>
      <c r="O1145" s="16" t="s">
        <v>6188</v>
      </c>
      <c r="P1145" s="1">
        <v>44275</v>
      </c>
      <c r="Q1145">
        <v>265063.16100000002</v>
      </c>
      <c r="R1145">
        <v>265063.16100000002</v>
      </c>
      <c r="S1145" s="16" t="s">
        <v>6219</v>
      </c>
      <c r="T1145" s="16" t="s">
        <v>6240</v>
      </c>
      <c r="U1145">
        <v>2021</v>
      </c>
    </row>
    <row r="1146" spans="1:21" x14ac:dyDescent="0.35">
      <c r="A1146" s="16" t="s">
        <v>2479</v>
      </c>
      <c r="B1146">
        <v>298165137</v>
      </c>
      <c r="C1146">
        <v>31</v>
      </c>
      <c r="D1146" s="1">
        <v>33383.25</v>
      </c>
      <c r="E1146" s="16" t="s">
        <v>741</v>
      </c>
      <c r="F1146" s="16" t="s">
        <v>160</v>
      </c>
      <c r="G1146" s="16" t="s">
        <v>2416</v>
      </c>
      <c r="H1146">
        <v>351609.97649999999</v>
      </c>
      <c r="I1146">
        <v>61420.476900000001</v>
      </c>
      <c r="J1146" s="16" t="s">
        <v>2480</v>
      </c>
      <c r="K1146" s="16" t="s">
        <v>6129</v>
      </c>
      <c r="L1146">
        <v>1903591872</v>
      </c>
      <c r="M1146">
        <v>0</v>
      </c>
      <c r="N1146" s="16" t="s">
        <v>6189</v>
      </c>
      <c r="O1146" s="16" t="s">
        <v>6190</v>
      </c>
      <c r="P1146" s="1">
        <v>44398</v>
      </c>
      <c r="Q1146">
        <v>290189.49959999998</v>
      </c>
      <c r="R1146">
        <v>290189.49959999998</v>
      </c>
      <c r="S1146" s="16" t="s">
        <v>6223</v>
      </c>
      <c r="T1146" s="16" t="s">
        <v>6237</v>
      </c>
      <c r="U1146">
        <v>2021</v>
      </c>
    </row>
    <row r="1147" spans="1:21" x14ac:dyDescent="0.35">
      <c r="A1147" s="16" t="s">
        <v>2481</v>
      </c>
      <c r="B1147">
        <v>209983747</v>
      </c>
      <c r="C1147">
        <v>52</v>
      </c>
      <c r="D1147" s="1">
        <v>25713</v>
      </c>
      <c r="E1147" s="16" t="s">
        <v>741</v>
      </c>
      <c r="F1147" s="16" t="s">
        <v>217</v>
      </c>
      <c r="G1147" s="16" t="s">
        <v>2416</v>
      </c>
      <c r="H1147">
        <v>309304.55229999998</v>
      </c>
      <c r="I1147">
        <v>78185.3174</v>
      </c>
      <c r="J1147" s="16" t="s">
        <v>2482</v>
      </c>
      <c r="K1147" s="16" t="s">
        <v>6129</v>
      </c>
      <c r="L1147">
        <v>202295223</v>
      </c>
      <c r="M1147">
        <v>0</v>
      </c>
      <c r="N1147" s="16" t="s">
        <v>6187</v>
      </c>
      <c r="O1147" s="16" t="s">
        <v>6188</v>
      </c>
      <c r="P1147" s="1">
        <v>44308</v>
      </c>
      <c r="Q1147">
        <v>231119.23489999998</v>
      </c>
      <c r="R1147">
        <v>231119.23489999998</v>
      </c>
      <c r="S1147" s="16" t="s">
        <v>6220</v>
      </c>
      <c r="T1147" s="16" t="s">
        <v>6239</v>
      </c>
      <c r="U1147">
        <v>2021</v>
      </c>
    </row>
    <row r="1148" spans="1:21" x14ac:dyDescent="0.35">
      <c r="A1148" s="16" t="s">
        <v>2483</v>
      </c>
      <c r="B1148">
        <v>73715561</v>
      </c>
      <c r="C1148">
        <v>76</v>
      </c>
      <c r="D1148" s="1">
        <v>16947</v>
      </c>
      <c r="E1148" s="16" t="s">
        <v>741</v>
      </c>
      <c r="F1148" s="16" t="s">
        <v>293</v>
      </c>
      <c r="G1148" s="16" t="s">
        <v>2416</v>
      </c>
      <c r="H1148">
        <v>257214.804</v>
      </c>
      <c r="I1148">
        <v>76064.626199999999</v>
      </c>
      <c r="J1148" s="16" t="s">
        <v>2484</v>
      </c>
      <c r="K1148" s="16" t="s">
        <v>6133</v>
      </c>
      <c r="L1148">
        <v>3211197624</v>
      </c>
      <c r="M1148">
        <v>0</v>
      </c>
      <c r="N1148" s="16" t="s">
        <v>6195</v>
      </c>
      <c r="O1148" s="16" t="s">
        <v>6190</v>
      </c>
      <c r="P1148" s="1">
        <v>44570</v>
      </c>
      <c r="Q1148">
        <v>181150.1778</v>
      </c>
      <c r="R1148">
        <v>181150.1778</v>
      </c>
      <c r="S1148" s="16" t="s">
        <v>6217</v>
      </c>
      <c r="T1148" s="16" t="s">
        <v>6241</v>
      </c>
      <c r="U1148">
        <v>2022</v>
      </c>
    </row>
    <row r="1149" spans="1:21" x14ac:dyDescent="0.35">
      <c r="A1149" s="16" t="s">
        <v>2485</v>
      </c>
      <c r="B1149">
        <v>281357239</v>
      </c>
      <c r="C1149">
        <v>60</v>
      </c>
      <c r="D1149" s="1">
        <v>22791</v>
      </c>
      <c r="E1149" s="16" t="s">
        <v>741</v>
      </c>
      <c r="F1149" s="16" t="s">
        <v>57</v>
      </c>
      <c r="G1149" s="16" t="s">
        <v>2416</v>
      </c>
      <c r="H1149">
        <v>31217.838899999999</v>
      </c>
      <c r="I1149">
        <v>21988.217000000001</v>
      </c>
      <c r="J1149" s="16" t="s">
        <v>2486</v>
      </c>
      <c r="K1149" s="16" t="s">
        <v>6129</v>
      </c>
      <c r="L1149">
        <v>2338808661</v>
      </c>
      <c r="M1149">
        <v>0</v>
      </c>
      <c r="N1149" s="16" t="s">
        <v>6195</v>
      </c>
      <c r="O1149" s="16" t="s">
        <v>6191</v>
      </c>
      <c r="P1149" s="1">
        <v>44247</v>
      </c>
      <c r="Q1149">
        <v>9229.6218999999983</v>
      </c>
      <c r="R1149">
        <v>9229.6218999999983</v>
      </c>
      <c r="S1149" s="16" t="s">
        <v>6218</v>
      </c>
      <c r="T1149" s="16" t="s">
        <v>6240</v>
      </c>
      <c r="U1149">
        <v>2021</v>
      </c>
    </row>
    <row r="1150" spans="1:21" x14ac:dyDescent="0.35">
      <c r="A1150" s="16" t="s">
        <v>2487</v>
      </c>
      <c r="B1150">
        <v>626387942</v>
      </c>
      <c r="C1150">
        <v>50</v>
      </c>
      <c r="D1150" s="1">
        <v>26443.5</v>
      </c>
      <c r="E1150" s="16" t="s">
        <v>741</v>
      </c>
      <c r="F1150" s="16" t="s">
        <v>968</v>
      </c>
      <c r="G1150" s="16" t="s">
        <v>2416</v>
      </c>
      <c r="H1150">
        <v>1344990.0972</v>
      </c>
      <c r="I1150">
        <v>525303.87879999995</v>
      </c>
      <c r="J1150" s="16" t="s">
        <v>2488</v>
      </c>
      <c r="K1150" s="16" t="s">
        <v>6131</v>
      </c>
      <c r="L1150">
        <v>896515425</v>
      </c>
      <c r="M1150">
        <v>0</v>
      </c>
      <c r="N1150" s="16" t="s">
        <v>6187</v>
      </c>
      <c r="O1150" s="16" t="s">
        <v>6188</v>
      </c>
      <c r="P1150" s="1">
        <v>44377</v>
      </c>
      <c r="Q1150">
        <v>819686.21840000001</v>
      </c>
      <c r="R1150">
        <v>836079.94276800007</v>
      </c>
      <c r="S1150" s="16" t="s">
        <v>6222</v>
      </c>
      <c r="T1150" s="16" t="s">
        <v>6239</v>
      </c>
      <c r="U1150">
        <v>2021</v>
      </c>
    </row>
    <row r="1151" spans="1:21" x14ac:dyDescent="0.35">
      <c r="A1151" s="16" t="s">
        <v>2489</v>
      </c>
      <c r="B1151">
        <v>975361259</v>
      </c>
      <c r="C1151">
        <v>82</v>
      </c>
      <c r="D1151" s="1">
        <v>14755.5</v>
      </c>
      <c r="E1151" s="16" t="s">
        <v>741</v>
      </c>
      <c r="F1151" s="16" t="s">
        <v>930</v>
      </c>
      <c r="G1151" s="16" t="s">
        <v>2416</v>
      </c>
      <c r="H1151">
        <v>1020310.1626</v>
      </c>
      <c r="I1151">
        <v>429217.01549999998</v>
      </c>
      <c r="J1151" s="16" t="s">
        <v>2490</v>
      </c>
      <c r="K1151" s="16" t="s">
        <v>6133</v>
      </c>
      <c r="L1151">
        <v>1852282173</v>
      </c>
      <c r="M1151">
        <v>0</v>
      </c>
      <c r="N1151" s="16" t="s">
        <v>6187</v>
      </c>
      <c r="O1151" s="16" t="s">
        <v>6190</v>
      </c>
      <c r="P1151" s="1">
        <v>44434</v>
      </c>
      <c r="Q1151">
        <v>591093.14710000006</v>
      </c>
      <c r="R1151">
        <v>591093.14710000006</v>
      </c>
      <c r="S1151" s="16" t="s">
        <v>6224</v>
      </c>
      <c r="T1151" s="16" t="s">
        <v>6241</v>
      </c>
      <c r="U1151">
        <v>2021</v>
      </c>
    </row>
    <row r="1152" spans="1:21" x14ac:dyDescent="0.35">
      <c r="A1152" s="16" t="s">
        <v>2491</v>
      </c>
      <c r="B1152">
        <v>58064170</v>
      </c>
      <c r="C1152">
        <v>41</v>
      </c>
      <c r="D1152" s="1">
        <v>29730.75</v>
      </c>
      <c r="E1152" s="16" t="s">
        <v>741</v>
      </c>
      <c r="F1152" s="16" t="s">
        <v>290</v>
      </c>
      <c r="G1152" s="16" t="s">
        <v>2416</v>
      </c>
      <c r="H1152">
        <v>1356428.6447999999</v>
      </c>
      <c r="I1152">
        <v>176932.89369999999</v>
      </c>
      <c r="J1152" s="16" t="s">
        <v>2492</v>
      </c>
      <c r="K1152" s="16" t="s">
        <v>6140</v>
      </c>
      <c r="L1152">
        <v>2285075625</v>
      </c>
      <c r="M1152">
        <v>0</v>
      </c>
      <c r="N1152" s="16" t="s">
        <v>6195</v>
      </c>
      <c r="O1152" s="16" t="s">
        <v>6190</v>
      </c>
      <c r="P1152" s="1">
        <v>44622</v>
      </c>
      <c r="Q1152">
        <v>1179495.7511</v>
      </c>
      <c r="R1152">
        <v>1179495.7511</v>
      </c>
      <c r="S1152" s="16" t="s">
        <v>6219</v>
      </c>
      <c r="T1152" s="16" t="s">
        <v>6238</v>
      </c>
      <c r="U1152">
        <v>2022</v>
      </c>
    </row>
    <row r="1153" spans="1:21" x14ac:dyDescent="0.35">
      <c r="A1153" s="16" t="s">
        <v>2493</v>
      </c>
      <c r="B1153">
        <v>533428499</v>
      </c>
      <c r="C1153">
        <v>52</v>
      </c>
      <c r="D1153" s="1">
        <v>25713</v>
      </c>
      <c r="E1153" s="16" t="s">
        <v>741</v>
      </c>
      <c r="F1153" s="16" t="s">
        <v>331</v>
      </c>
      <c r="G1153" s="16" t="s">
        <v>2416</v>
      </c>
      <c r="H1153">
        <v>1621386.2444</v>
      </c>
      <c r="I1153">
        <v>585679.36710000003</v>
      </c>
      <c r="J1153" s="16" t="s">
        <v>2494</v>
      </c>
      <c r="K1153" s="16" t="s">
        <v>6129</v>
      </c>
      <c r="L1153">
        <v>1657516758</v>
      </c>
      <c r="M1153">
        <v>0</v>
      </c>
      <c r="N1153" s="16" t="s">
        <v>6195</v>
      </c>
      <c r="O1153" s="16" t="s">
        <v>6190</v>
      </c>
      <c r="P1153" s="1">
        <v>44310</v>
      </c>
      <c r="Q1153">
        <v>1035706.8772999999</v>
      </c>
      <c r="R1153">
        <v>1035706.8772999999</v>
      </c>
      <c r="S1153" s="16" t="s">
        <v>6220</v>
      </c>
      <c r="T1153" s="16" t="s">
        <v>6239</v>
      </c>
      <c r="U1153">
        <v>2021</v>
      </c>
    </row>
    <row r="1154" spans="1:21" x14ac:dyDescent="0.35">
      <c r="A1154" s="16" t="s">
        <v>2495</v>
      </c>
      <c r="B1154">
        <v>609847194</v>
      </c>
      <c r="C1154">
        <v>62</v>
      </c>
      <c r="D1154" s="1">
        <v>22060.5</v>
      </c>
      <c r="E1154" s="16" t="s">
        <v>741</v>
      </c>
      <c r="F1154" s="16" t="s">
        <v>1151</v>
      </c>
      <c r="G1154" s="16" t="s">
        <v>2416</v>
      </c>
      <c r="H1154">
        <v>805006.72149999999</v>
      </c>
      <c r="I1154">
        <v>712214.54890000005</v>
      </c>
      <c r="J1154" s="16" t="s">
        <v>2496</v>
      </c>
      <c r="K1154" s="16" t="s">
        <v>6129</v>
      </c>
      <c r="L1154">
        <v>2685688602</v>
      </c>
      <c r="M1154">
        <v>0</v>
      </c>
      <c r="N1154" s="16" t="s">
        <v>6198</v>
      </c>
      <c r="O1154" s="16" t="s">
        <v>6191</v>
      </c>
      <c r="P1154" s="1">
        <v>44599</v>
      </c>
      <c r="Q1154">
        <v>92792.172599999933</v>
      </c>
      <c r="R1154">
        <v>92792.172599999933</v>
      </c>
      <c r="S1154" s="16" t="s">
        <v>6218</v>
      </c>
      <c r="T1154" s="16" t="s">
        <v>6240</v>
      </c>
      <c r="U1154">
        <v>2022</v>
      </c>
    </row>
    <row r="1155" spans="1:21" x14ac:dyDescent="0.35">
      <c r="A1155" s="16" t="s">
        <v>2497</v>
      </c>
      <c r="B1155">
        <v>769549463</v>
      </c>
      <c r="C1155">
        <v>28</v>
      </c>
      <c r="D1155" s="1">
        <v>34479</v>
      </c>
      <c r="E1155" s="16" t="s">
        <v>741</v>
      </c>
      <c r="F1155" s="16" t="s">
        <v>178</v>
      </c>
      <c r="G1155" s="16" t="s">
        <v>2416</v>
      </c>
      <c r="H1155">
        <v>218097.36110000001</v>
      </c>
      <c r="I1155">
        <v>114366.671</v>
      </c>
      <c r="J1155" s="16" t="s">
        <v>2498</v>
      </c>
      <c r="K1155" s="16" t="s">
        <v>6135</v>
      </c>
      <c r="L1155">
        <v>1331808784</v>
      </c>
      <c r="M1155">
        <v>0</v>
      </c>
      <c r="N1155" s="16" t="s">
        <v>6196</v>
      </c>
      <c r="O1155" s="16" t="s">
        <v>6199</v>
      </c>
      <c r="P1155" s="1">
        <v>44388</v>
      </c>
      <c r="Q1155">
        <v>103730.69010000001</v>
      </c>
      <c r="R1155">
        <v>103730.69010000001</v>
      </c>
      <c r="S1155" s="16" t="s">
        <v>6223</v>
      </c>
      <c r="T1155" s="16" t="s">
        <v>6236</v>
      </c>
      <c r="U1155">
        <v>2021</v>
      </c>
    </row>
    <row r="1156" spans="1:21" x14ac:dyDescent="0.35">
      <c r="A1156" s="16" t="s">
        <v>2499</v>
      </c>
      <c r="B1156">
        <v>698278129</v>
      </c>
      <c r="C1156">
        <v>84</v>
      </c>
      <c r="D1156" s="1">
        <v>14025</v>
      </c>
      <c r="E1156" s="16" t="s">
        <v>741</v>
      </c>
      <c r="F1156" s="16" t="s">
        <v>365</v>
      </c>
      <c r="G1156" s="16" t="s">
        <v>2416</v>
      </c>
      <c r="H1156">
        <v>364749.76890000002</v>
      </c>
      <c r="I1156">
        <v>138695.34599999999</v>
      </c>
      <c r="J1156" s="16" t="s">
        <v>2500</v>
      </c>
      <c r="K1156" s="16" t="s">
        <v>6140</v>
      </c>
      <c r="L1156">
        <v>3026532096</v>
      </c>
      <c r="M1156">
        <v>0</v>
      </c>
      <c r="N1156" s="16" t="s">
        <v>6189</v>
      </c>
      <c r="O1156" s="16" t="s">
        <v>6194</v>
      </c>
      <c r="P1156" s="1">
        <v>44324</v>
      </c>
      <c r="Q1156">
        <v>226054.42290000003</v>
      </c>
      <c r="R1156">
        <v>226054.42290000003</v>
      </c>
      <c r="S1156" s="16" t="s">
        <v>6221</v>
      </c>
      <c r="T1156" s="16" t="s">
        <v>6241</v>
      </c>
      <c r="U1156">
        <v>2021</v>
      </c>
    </row>
    <row r="1157" spans="1:21" x14ac:dyDescent="0.35">
      <c r="A1157" s="16" t="s">
        <v>2501</v>
      </c>
      <c r="B1157">
        <v>78420388</v>
      </c>
      <c r="C1157">
        <v>75</v>
      </c>
      <c r="D1157" s="1">
        <v>17312.25</v>
      </c>
      <c r="E1157" s="16" t="s">
        <v>741</v>
      </c>
      <c r="F1157" s="16" t="s">
        <v>905</v>
      </c>
      <c r="G1157" s="16" t="s">
        <v>2416</v>
      </c>
      <c r="H1157">
        <v>44438.0671</v>
      </c>
      <c r="I1157">
        <v>29329.124299999999</v>
      </c>
      <c r="J1157" s="16" t="s">
        <v>2502</v>
      </c>
      <c r="K1157" s="16" t="s">
        <v>6127</v>
      </c>
      <c r="L1157">
        <v>1467885</v>
      </c>
      <c r="M1157">
        <v>0</v>
      </c>
      <c r="N1157" s="16" t="s">
        <v>6196</v>
      </c>
      <c r="O1157" s="16" t="s">
        <v>6199</v>
      </c>
      <c r="P1157" s="1">
        <v>44315</v>
      </c>
      <c r="Q1157">
        <v>15108.942800000001</v>
      </c>
      <c r="R1157">
        <v>15108.942800000001</v>
      </c>
      <c r="S1157" s="16" t="s">
        <v>6220</v>
      </c>
      <c r="T1157" s="16" t="s">
        <v>6241</v>
      </c>
      <c r="U1157">
        <v>2021</v>
      </c>
    </row>
    <row r="1158" spans="1:21" x14ac:dyDescent="0.35">
      <c r="A1158" s="16" t="s">
        <v>2503</v>
      </c>
      <c r="B1158">
        <v>883512569</v>
      </c>
      <c r="C1158">
        <v>29</v>
      </c>
      <c r="D1158" s="1">
        <v>34113.75</v>
      </c>
      <c r="E1158" s="16" t="s">
        <v>741</v>
      </c>
      <c r="F1158" s="16" t="s">
        <v>69</v>
      </c>
      <c r="G1158" s="16" t="s">
        <v>2416</v>
      </c>
      <c r="H1158">
        <v>1209655.584</v>
      </c>
      <c r="I1158">
        <v>299657.71870000003</v>
      </c>
      <c r="J1158" s="16" t="s">
        <v>2504</v>
      </c>
      <c r="K1158" s="16" t="s">
        <v>6140</v>
      </c>
      <c r="L1158">
        <v>1640757888</v>
      </c>
      <c r="M1158">
        <v>0</v>
      </c>
      <c r="N1158" s="16" t="s">
        <v>6196</v>
      </c>
      <c r="O1158" s="16" t="s">
        <v>6188</v>
      </c>
      <c r="P1158" s="1">
        <v>44289</v>
      </c>
      <c r="Q1158">
        <v>909997.86529999995</v>
      </c>
      <c r="R1158">
        <v>909997.86529999995</v>
      </c>
      <c r="S1158" s="16" t="s">
        <v>6220</v>
      </c>
      <c r="T1158" s="16" t="s">
        <v>6236</v>
      </c>
      <c r="U1158">
        <v>2021</v>
      </c>
    </row>
    <row r="1159" spans="1:21" x14ac:dyDescent="0.35">
      <c r="A1159" s="16" t="s">
        <v>2505</v>
      </c>
      <c r="B1159">
        <v>837381379</v>
      </c>
      <c r="C1159">
        <v>40</v>
      </c>
      <c r="D1159" s="1">
        <v>30096</v>
      </c>
      <c r="E1159" s="16" t="s">
        <v>741</v>
      </c>
      <c r="F1159" s="16" t="s">
        <v>555</v>
      </c>
      <c r="G1159" s="16" t="s">
        <v>2416</v>
      </c>
      <c r="H1159">
        <v>1119262.6048000001</v>
      </c>
      <c r="I1159">
        <v>116403.3109</v>
      </c>
      <c r="J1159" s="16" t="s">
        <v>2506</v>
      </c>
      <c r="K1159" s="16" t="s">
        <v>6135</v>
      </c>
      <c r="L1159">
        <v>453808628</v>
      </c>
      <c r="M1159">
        <v>0</v>
      </c>
      <c r="N1159" s="16" t="s">
        <v>6189</v>
      </c>
      <c r="O1159" s="16" t="s">
        <v>6194</v>
      </c>
      <c r="P1159" s="1">
        <v>44230</v>
      </c>
      <c r="Q1159">
        <v>1002859.2939</v>
      </c>
      <c r="R1159">
        <v>1002859.2939</v>
      </c>
      <c r="S1159" s="16" t="s">
        <v>6218</v>
      </c>
      <c r="T1159" s="16" t="s">
        <v>6238</v>
      </c>
      <c r="U1159">
        <v>2021</v>
      </c>
    </row>
    <row r="1160" spans="1:21" x14ac:dyDescent="0.35">
      <c r="A1160" s="16" t="s">
        <v>2507</v>
      </c>
      <c r="B1160">
        <v>743729432</v>
      </c>
      <c r="C1160">
        <v>35</v>
      </c>
      <c r="D1160" s="1">
        <v>31922.25</v>
      </c>
      <c r="E1160" s="16" t="s">
        <v>741</v>
      </c>
      <c r="F1160" s="16" t="s">
        <v>1004</v>
      </c>
      <c r="G1160" s="16" t="s">
        <v>2416</v>
      </c>
      <c r="H1160">
        <v>1816438.3584</v>
      </c>
      <c r="I1160">
        <v>475358.49119999999</v>
      </c>
      <c r="J1160" s="16" t="s">
        <v>2508</v>
      </c>
      <c r="K1160" s="16" t="s">
        <v>6131</v>
      </c>
      <c r="L1160">
        <v>8804448</v>
      </c>
      <c r="M1160">
        <v>0</v>
      </c>
      <c r="N1160" s="16" t="s">
        <v>6198</v>
      </c>
      <c r="O1160" s="16" t="s">
        <v>6190</v>
      </c>
      <c r="P1160" s="1">
        <v>44642</v>
      </c>
      <c r="Q1160">
        <v>1341079.8672</v>
      </c>
      <c r="R1160">
        <v>1367901.4645440001</v>
      </c>
      <c r="S1160" s="16" t="s">
        <v>6219</v>
      </c>
      <c r="T1160" s="16" t="s">
        <v>6237</v>
      </c>
      <c r="U1160">
        <v>2022</v>
      </c>
    </row>
    <row r="1161" spans="1:21" x14ac:dyDescent="0.35">
      <c r="A1161" s="16" t="s">
        <v>2509</v>
      </c>
      <c r="B1161">
        <v>979658552</v>
      </c>
      <c r="C1161">
        <v>17</v>
      </c>
      <c r="D1161" s="1">
        <v>38496.75</v>
      </c>
      <c r="E1161" s="16" t="s">
        <v>741</v>
      </c>
      <c r="F1161" s="16" t="s">
        <v>676</v>
      </c>
      <c r="G1161" s="16" t="s">
        <v>2416</v>
      </c>
      <c r="H1161">
        <v>1070724.1255999999</v>
      </c>
      <c r="I1161">
        <v>508795.98310000001</v>
      </c>
      <c r="J1161" s="16" t="s">
        <v>2510</v>
      </c>
      <c r="K1161" s="16" t="s">
        <v>6131</v>
      </c>
      <c r="L1161">
        <v>29506649</v>
      </c>
      <c r="M1161">
        <v>0</v>
      </c>
      <c r="N1161" s="16" t="s">
        <v>6198</v>
      </c>
      <c r="O1161" s="16" t="s">
        <v>6191</v>
      </c>
      <c r="P1161" s="1">
        <v>44265</v>
      </c>
      <c r="Q1161">
        <v>561928.14249999984</v>
      </c>
      <c r="R1161">
        <v>573166.70534999983</v>
      </c>
      <c r="S1161" s="16" t="s">
        <v>6219</v>
      </c>
      <c r="T1161" s="16" t="s">
        <v>6242</v>
      </c>
      <c r="U1161">
        <v>2021</v>
      </c>
    </row>
    <row r="1162" spans="1:21" x14ac:dyDescent="0.35">
      <c r="A1162" s="16" t="s">
        <v>2511</v>
      </c>
      <c r="B1162">
        <v>732570568</v>
      </c>
      <c r="C1162">
        <v>26</v>
      </c>
      <c r="D1162" s="1">
        <v>35209.5</v>
      </c>
      <c r="E1162" s="16" t="s">
        <v>741</v>
      </c>
      <c r="F1162" s="16" t="s">
        <v>220</v>
      </c>
      <c r="G1162" s="16" t="s">
        <v>2416</v>
      </c>
      <c r="H1162">
        <v>189166.6501</v>
      </c>
      <c r="I1162">
        <v>97219.253800000006</v>
      </c>
      <c r="J1162" s="16" t="s">
        <v>2512</v>
      </c>
      <c r="K1162" s="16" t="s">
        <v>6133</v>
      </c>
      <c r="L1162">
        <v>685561344</v>
      </c>
      <c r="M1162">
        <v>0</v>
      </c>
      <c r="N1162" s="16" t="s">
        <v>6187</v>
      </c>
      <c r="O1162" s="16" t="s">
        <v>6191</v>
      </c>
      <c r="P1162" s="1">
        <v>44515</v>
      </c>
      <c r="Q1162">
        <v>91947.396299999993</v>
      </c>
      <c r="R1162">
        <v>91947.396299999993</v>
      </c>
      <c r="S1162" s="16" t="s">
        <v>6227</v>
      </c>
      <c r="T1162" s="16" t="s">
        <v>6236</v>
      </c>
      <c r="U1162">
        <v>2021</v>
      </c>
    </row>
    <row r="1163" spans="1:21" x14ac:dyDescent="0.35">
      <c r="A1163" s="16" t="s">
        <v>2513</v>
      </c>
      <c r="B1163">
        <v>637508439</v>
      </c>
      <c r="C1163">
        <v>21</v>
      </c>
      <c r="D1163" s="1">
        <v>37035.75</v>
      </c>
      <c r="E1163" s="16" t="s">
        <v>741</v>
      </c>
      <c r="F1163" s="16" t="s">
        <v>344</v>
      </c>
      <c r="G1163" s="16" t="s">
        <v>2416</v>
      </c>
      <c r="H1163">
        <v>1167758.9820000001</v>
      </c>
      <c r="I1163">
        <v>441589.53100000002</v>
      </c>
      <c r="J1163" s="16" t="s">
        <v>2514</v>
      </c>
      <c r="K1163" s="16" t="s">
        <v>6135</v>
      </c>
      <c r="L1163">
        <v>2925054153</v>
      </c>
      <c r="M1163">
        <v>0</v>
      </c>
      <c r="N1163" s="16" t="s">
        <v>6189</v>
      </c>
      <c r="O1163" s="16" t="s">
        <v>6194</v>
      </c>
      <c r="P1163" s="1">
        <v>44216</v>
      </c>
      <c r="Q1163">
        <v>726169.45100000012</v>
      </c>
      <c r="R1163">
        <v>726169.45100000012</v>
      </c>
      <c r="S1163" s="16" t="s">
        <v>6217</v>
      </c>
      <c r="T1163" s="16" t="s">
        <v>6236</v>
      </c>
      <c r="U1163">
        <v>2021</v>
      </c>
    </row>
    <row r="1164" spans="1:21" x14ac:dyDescent="0.35">
      <c r="A1164" s="16" t="s">
        <v>2515</v>
      </c>
      <c r="B1164">
        <v>514324684</v>
      </c>
      <c r="C1164">
        <v>49</v>
      </c>
      <c r="D1164" s="1">
        <v>26808.75</v>
      </c>
      <c r="E1164" s="16" t="s">
        <v>741</v>
      </c>
      <c r="F1164" s="16" t="s">
        <v>266</v>
      </c>
      <c r="G1164" s="16" t="s">
        <v>2416</v>
      </c>
      <c r="H1164">
        <v>413340.1997</v>
      </c>
      <c r="I1164">
        <v>176358.4852</v>
      </c>
      <c r="J1164" s="16" t="s">
        <v>2516</v>
      </c>
      <c r="K1164" s="16" t="s">
        <v>6135</v>
      </c>
      <c r="L1164">
        <v>3684617181</v>
      </c>
      <c r="M1164">
        <v>0</v>
      </c>
      <c r="N1164" s="16" t="s">
        <v>6196</v>
      </c>
      <c r="O1164" s="16" t="s">
        <v>6188</v>
      </c>
      <c r="P1164" s="1">
        <v>44303</v>
      </c>
      <c r="Q1164">
        <v>236981.7145</v>
      </c>
      <c r="R1164">
        <v>236981.7145</v>
      </c>
      <c r="S1164" s="16" t="s">
        <v>6220</v>
      </c>
      <c r="T1164" s="16" t="s">
        <v>6238</v>
      </c>
      <c r="U1164">
        <v>2021</v>
      </c>
    </row>
    <row r="1165" spans="1:21" x14ac:dyDescent="0.35">
      <c r="A1165" s="16" t="s">
        <v>2517</v>
      </c>
      <c r="B1165">
        <v>311412009</v>
      </c>
      <c r="C1165">
        <v>49</v>
      </c>
      <c r="D1165" s="1">
        <v>26808.75</v>
      </c>
      <c r="E1165" s="16" t="s">
        <v>741</v>
      </c>
      <c r="F1165" s="16" t="s">
        <v>713</v>
      </c>
      <c r="G1165" s="16" t="s">
        <v>2416</v>
      </c>
      <c r="H1165">
        <v>2680738.3133</v>
      </c>
      <c r="I1165">
        <v>361899.67229999998</v>
      </c>
      <c r="J1165" s="16" t="s">
        <v>2518</v>
      </c>
      <c r="K1165" s="16" t="s">
        <v>6127</v>
      </c>
      <c r="L1165">
        <v>441119119</v>
      </c>
      <c r="M1165">
        <v>0</v>
      </c>
      <c r="N1165" s="16" t="s">
        <v>6198</v>
      </c>
      <c r="O1165" s="16" t="s">
        <v>6190</v>
      </c>
      <c r="P1165" s="1">
        <v>44622</v>
      </c>
      <c r="Q1165">
        <v>2318838.6409999998</v>
      </c>
      <c r="R1165">
        <v>2318838.6409999998</v>
      </c>
      <c r="S1165" s="16" t="s">
        <v>6219</v>
      </c>
      <c r="T1165" s="16" t="s">
        <v>6238</v>
      </c>
      <c r="U1165">
        <v>2022</v>
      </c>
    </row>
    <row r="1166" spans="1:21" x14ac:dyDescent="0.35">
      <c r="A1166" s="16" t="s">
        <v>2519</v>
      </c>
      <c r="B1166">
        <v>532531255</v>
      </c>
      <c r="C1166">
        <v>75</v>
      </c>
      <c r="D1166" s="1">
        <v>17312.25</v>
      </c>
      <c r="E1166" s="16" t="s">
        <v>741</v>
      </c>
      <c r="F1166" s="16" t="s">
        <v>237</v>
      </c>
      <c r="G1166" s="16" t="s">
        <v>2416</v>
      </c>
      <c r="H1166">
        <v>1188540.5891</v>
      </c>
      <c r="I1166">
        <v>410431.28259999998</v>
      </c>
      <c r="J1166" s="16" t="s">
        <v>2520</v>
      </c>
      <c r="K1166" s="16" t="s">
        <v>6129</v>
      </c>
      <c r="L1166">
        <v>1916659458</v>
      </c>
      <c r="M1166">
        <v>0</v>
      </c>
      <c r="N1166" s="16" t="s">
        <v>6187</v>
      </c>
      <c r="O1166" s="16" t="s">
        <v>6188</v>
      </c>
      <c r="P1166" s="1">
        <v>44276</v>
      </c>
      <c r="Q1166">
        <v>778109.30649999995</v>
      </c>
      <c r="R1166">
        <v>778109.30649999995</v>
      </c>
      <c r="S1166" s="16" t="s">
        <v>6219</v>
      </c>
      <c r="T1166" s="16" t="s">
        <v>6241</v>
      </c>
      <c r="U1166">
        <v>2021</v>
      </c>
    </row>
    <row r="1167" spans="1:21" x14ac:dyDescent="0.35">
      <c r="A1167" s="16" t="s">
        <v>2521</v>
      </c>
      <c r="B1167">
        <v>469919023</v>
      </c>
      <c r="C1167">
        <v>78</v>
      </c>
      <c r="D1167" s="1">
        <v>16216.5</v>
      </c>
      <c r="E1167" s="16" t="s">
        <v>741</v>
      </c>
      <c r="F1167" s="16" t="s">
        <v>121</v>
      </c>
      <c r="G1167" s="16" t="s">
        <v>2416</v>
      </c>
      <c r="H1167">
        <v>154279.1048</v>
      </c>
      <c r="I1167">
        <v>45145.606899999999</v>
      </c>
      <c r="J1167" s="16" t="s">
        <v>2522</v>
      </c>
      <c r="K1167" s="16" t="s">
        <v>6135</v>
      </c>
      <c r="L1167">
        <v>965453676</v>
      </c>
      <c r="M1167">
        <v>0</v>
      </c>
      <c r="N1167" s="16" t="s">
        <v>6187</v>
      </c>
      <c r="O1167" s="16" t="s">
        <v>6200</v>
      </c>
      <c r="P1167" s="1">
        <v>44501</v>
      </c>
      <c r="Q1167">
        <v>109133.4979</v>
      </c>
      <c r="R1167">
        <v>109133.4979</v>
      </c>
      <c r="S1167" s="16" t="s">
        <v>6227</v>
      </c>
      <c r="T1167" s="16" t="s">
        <v>6241</v>
      </c>
      <c r="U1167">
        <v>2021</v>
      </c>
    </row>
    <row r="1168" spans="1:21" x14ac:dyDescent="0.35">
      <c r="A1168" s="16" t="s">
        <v>2523</v>
      </c>
      <c r="B1168">
        <v>128772613</v>
      </c>
      <c r="C1168">
        <v>59</v>
      </c>
      <c r="D1168" s="1">
        <v>23156.25</v>
      </c>
      <c r="E1168" s="16" t="s">
        <v>741</v>
      </c>
      <c r="F1168" s="16" t="s">
        <v>533</v>
      </c>
      <c r="G1168" s="16" t="s">
        <v>2416</v>
      </c>
      <c r="H1168">
        <v>328315.7647</v>
      </c>
      <c r="I1168">
        <v>228611.4509</v>
      </c>
      <c r="J1168" s="16" t="s">
        <v>2524</v>
      </c>
      <c r="K1168" s="16" t="s">
        <v>6133</v>
      </c>
      <c r="L1168">
        <v>522797568</v>
      </c>
      <c r="M1168">
        <v>0</v>
      </c>
      <c r="N1168" s="16" t="s">
        <v>6196</v>
      </c>
      <c r="O1168" s="16" t="s">
        <v>6199</v>
      </c>
      <c r="P1168" s="1">
        <v>44511</v>
      </c>
      <c r="Q1168">
        <v>99704.313800000004</v>
      </c>
      <c r="R1168">
        <v>99704.313800000004</v>
      </c>
      <c r="S1168" s="16" t="s">
        <v>6227</v>
      </c>
      <c r="T1168" s="16" t="s">
        <v>6239</v>
      </c>
      <c r="U1168">
        <v>2021</v>
      </c>
    </row>
    <row r="1169" spans="1:21" x14ac:dyDescent="0.35">
      <c r="A1169" s="16" t="s">
        <v>2525</v>
      </c>
      <c r="B1169">
        <v>231227309</v>
      </c>
      <c r="C1169">
        <v>79</v>
      </c>
      <c r="D1169" s="1">
        <v>15851.25</v>
      </c>
      <c r="E1169" s="16" t="s">
        <v>741</v>
      </c>
      <c r="F1169" s="16" t="s">
        <v>223</v>
      </c>
      <c r="G1169" s="16" t="s">
        <v>2416</v>
      </c>
      <c r="H1169">
        <v>1528432.2</v>
      </c>
      <c r="I1169">
        <v>675057.55500000005</v>
      </c>
      <c r="J1169" s="16" t="s">
        <v>2526</v>
      </c>
      <c r="K1169" s="16" t="s">
        <v>6131</v>
      </c>
      <c r="L1169">
        <v>1235703744</v>
      </c>
      <c r="M1169">
        <v>0</v>
      </c>
      <c r="N1169" s="16" t="s">
        <v>6187</v>
      </c>
      <c r="O1169" s="16" t="s">
        <v>6188</v>
      </c>
      <c r="P1169" s="1">
        <v>44433</v>
      </c>
      <c r="Q1169">
        <v>853374.6449999999</v>
      </c>
      <c r="R1169">
        <v>870442.13789999997</v>
      </c>
      <c r="S1169" s="16" t="s">
        <v>6224</v>
      </c>
      <c r="T1169" s="16" t="s">
        <v>6241</v>
      </c>
      <c r="U1169">
        <v>2021</v>
      </c>
    </row>
    <row r="1170" spans="1:21" x14ac:dyDescent="0.35">
      <c r="A1170" s="16" t="s">
        <v>2527</v>
      </c>
      <c r="B1170">
        <v>221419824</v>
      </c>
      <c r="C1170">
        <v>61</v>
      </c>
      <c r="D1170" s="1">
        <v>22425.75</v>
      </c>
      <c r="E1170" s="16" t="s">
        <v>741</v>
      </c>
      <c r="F1170" s="16" t="s">
        <v>665</v>
      </c>
      <c r="G1170" s="16" t="s">
        <v>2416</v>
      </c>
      <c r="H1170">
        <v>1486770.7986999999</v>
      </c>
      <c r="I1170">
        <v>438798.30060000002</v>
      </c>
      <c r="J1170" s="16" t="s">
        <v>2528</v>
      </c>
      <c r="K1170" s="16" t="s">
        <v>6135</v>
      </c>
      <c r="L1170">
        <v>412837035</v>
      </c>
      <c r="M1170">
        <v>0</v>
      </c>
      <c r="N1170" s="16" t="s">
        <v>6195</v>
      </c>
      <c r="O1170" s="16" t="s">
        <v>6190</v>
      </c>
      <c r="P1170" s="1">
        <v>44582</v>
      </c>
      <c r="Q1170">
        <v>1047972.4981</v>
      </c>
      <c r="R1170">
        <v>1047972.4981</v>
      </c>
      <c r="S1170" s="16" t="s">
        <v>6217</v>
      </c>
      <c r="T1170" s="16" t="s">
        <v>6240</v>
      </c>
      <c r="U1170">
        <v>2022</v>
      </c>
    </row>
    <row r="1171" spans="1:21" x14ac:dyDescent="0.35">
      <c r="A1171" s="16" t="s">
        <v>2529</v>
      </c>
      <c r="B1171">
        <v>569324298</v>
      </c>
      <c r="C1171">
        <v>37</v>
      </c>
      <c r="D1171" s="1">
        <v>31191.75</v>
      </c>
      <c r="E1171" s="16" t="s">
        <v>741</v>
      </c>
      <c r="F1171" s="16" t="s">
        <v>601</v>
      </c>
      <c r="G1171" s="16" t="s">
        <v>2416</v>
      </c>
      <c r="H1171">
        <v>379435.56689999998</v>
      </c>
      <c r="I1171">
        <v>104755.5101</v>
      </c>
      <c r="J1171" s="16" t="s">
        <v>2530</v>
      </c>
      <c r="K1171" s="16" t="s">
        <v>6129</v>
      </c>
      <c r="L1171">
        <v>3684946626</v>
      </c>
      <c r="M1171">
        <v>0</v>
      </c>
      <c r="N1171" s="16" t="s">
        <v>6198</v>
      </c>
      <c r="O1171" s="16" t="s">
        <v>6191</v>
      </c>
      <c r="P1171" s="1">
        <v>44209</v>
      </c>
      <c r="Q1171">
        <v>274680.05679999996</v>
      </c>
      <c r="R1171">
        <v>274680.05679999996</v>
      </c>
      <c r="S1171" s="16" t="s">
        <v>6217</v>
      </c>
      <c r="T1171" s="16" t="s">
        <v>6237</v>
      </c>
      <c r="U1171">
        <v>2021</v>
      </c>
    </row>
    <row r="1172" spans="1:21" x14ac:dyDescent="0.35">
      <c r="A1172" s="16" t="s">
        <v>2531</v>
      </c>
      <c r="B1172">
        <v>413318974</v>
      </c>
      <c r="C1172">
        <v>47</v>
      </c>
      <c r="D1172" s="1">
        <v>27539.25</v>
      </c>
      <c r="E1172" s="16" t="s">
        <v>741</v>
      </c>
      <c r="F1172" s="16" t="s">
        <v>112</v>
      </c>
      <c r="G1172" s="16" t="s">
        <v>2416</v>
      </c>
      <c r="H1172">
        <v>946880.84820000001</v>
      </c>
      <c r="I1172">
        <v>231128.39600000001</v>
      </c>
      <c r="J1172" s="16" t="s">
        <v>2532</v>
      </c>
      <c r="K1172" s="16" t="s">
        <v>6131</v>
      </c>
      <c r="L1172">
        <v>790647</v>
      </c>
      <c r="M1172">
        <v>0</v>
      </c>
      <c r="N1172" s="16" t="s">
        <v>6196</v>
      </c>
      <c r="O1172" s="16" t="s">
        <v>6188</v>
      </c>
      <c r="P1172" s="1">
        <v>44381</v>
      </c>
      <c r="Q1172">
        <v>715752.45219999994</v>
      </c>
      <c r="R1172">
        <v>730067.50124399993</v>
      </c>
      <c r="S1172" s="16" t="s">
        <v>6223</v>
      </c>
      <c r="T1172" s="16" t="s">
        <v>6238</v>
      </c>
      <c r="U1172">
        <v>2021</v>
      </c>
    </row>
    <row r="1173" spans="1:21" x14ac:dyDescent="0.35">
      <c r="A1173" s="16" t="s">
        <v>2533</v>
      </c>
      <c r="B1173">
        <v>212545544</v>
      </c>
      <c r="C1173">
        <v>77</v>
      </c>
      <c r="D1173" s="1">
        <v>16581.75</v>
      </c>
      <c r="E1173" s="16" t="s">
        <v>741</v>
      </c>
      <c r="F1173" s="16" t="s">
        <v>338</v>
      </c>
      <c r="G1173" s="16" t="s">
        <v>2416</v>
      </c>
      <c r="H1173">
        <v>697496.01560000004</v>
      </c>
      <c r="I1173">
        <v>238939.5134</v>
      </c>
      <c r="J1173" s="16" t="s">
        <v>2534</v>
      </c>
      <c r="K1173" s="16" t="s">
        <v>6131</v>
      </c>
      <c r="L1173">
        <v>1108798129</v>
      </c>
      <c r="M1173">
        <v>0</v>
      </c>
      <c r="N1173" s="16" t="s">
        <v>6189</v>
      </c>
      <c r="O1173" s="16" t="s">
        <v>6194</v>
      </c>
      <c r="P1173" s="1">
        <v>44420</v>
      </c>
      <c r="Q1173">
        <v>458556.50220000005</v>
      </c>
      <c r="R1173">
        <v>458556.50220000005</v>
      </c>
      <c r="S1173" s="16" t="s">
        <v>6224</v>
      </c>
      <c r="T1173" s="16" t="s">
        <v>6241</v>
      </c>
      <c r="U1173">
        <v>2021</v>
      </c>
    </row>
    <row r="1174" spans="1:21" x14ac:dyDescent="0.35">
      <c r="A1174" s="16" t="s">
        <v>2535</v>
      </c>
      <c r="B1174">
        <v>636582864</v>
      </c>
      <c r="C1174">
        <v>17</v>
      </c>
      <c r="D1174" s="1">
        <v>38496.75</v>
      </c>
      <c r="E1174" s="16" t="s">
        <v>741</v>
      </c>
      <c r="F1174" s="16" t="s">
        <v>166</v>
      </c>
      <c r="G1174" s="16" t="s">
        <v>2416</v>
      </c>
      <c r="H1174">
        <v>180850.8872</v>
      </c>
      <c r="I1174">
        <v>159826.97150000001</v>
      </c>
      <c r="J1174" s="16" t="s">
        <v>2536</v>
      </c>
      <c r="K1174" s="16" t="s">
        <v>6133</v>
      </c>
      <c r="L1174">
        <v>51068556</v>
      </c>
      <c r="M1174">
        <v>0</v>
      </c>
      <c r="N1174" s="16" t="s">
        <v>6198</v>
      </c>
      <c r="O1174" s="16" t="s">
        <v>6191</v>
      </c>
      <c r="P1174" s="1">
        <v>44307</v>
      </c>
      <c r="Q1174">
        <v>21023.915699999983</v>
      </c>
      <c r="R1174">
        <v>21023.915699999983</v>
      </c>
      <c r="S1174" s="16" t="s">
        <v>6220</v>
      </c>
      <c r="T1174" s="16" t="s">
        <v>6242</v>
      </c>
      <c r="U1174">
        <v>2021</v>
      </c>
    </row>
    <row r="1175" spans="1:21" x14ac:dyDescent="0.35">
      <c r="A1175" s="16" t="s">
        <v>2537</v>
      </c>
      <c r="B1175">
        <v>80721655</v>
      </c>
      <c r="C1175">
        <v>17</v>
      </c>
      <c r="D1175" s="1">
        <v>38496.75</v>
      </c>
      <c r="E1175" s="16" t="s">
        <v>741</v>
      </c>
      <c r="F1175" s="16" t="s">
        <v>2538</v>
      </c>
      <c r="G1175" s="16" t="s">
        <v>2416</v>
      </c>
      <c r="H1175">
        <v>548661.4425</v>
      </c>
      <c r="I1175">
        <v>347012.22529999999</v>
      </c>
      <c r="J1175" s="16" t="s">
        <v>2539</v>
      </c>
      <c r="K1175" s="16" t="s">
        <v>6127</v>
      </c>
      <c r="L1175">
        <v>2724058944</v>
      </c>
      <c r="M1175">
        <v>0</v>
      </c>
      <c r="N1175" s="16" t="s">
        <v>6198</v>
      </c>
      <c r="O1175" s="16" t="s">
        <v>6191</v>
      </c>
      <c r="P1175" s="1">
        <v>44553</v>
      </c>
      <c r="Q1175">
        <v>201649.21720000001</v>
      </c>
      <c r="R1175">
        <v>201649.21720000001</v>
      </c>
      <c r="S1175" s="16" t="s">
        <v>6228</v>
      </c>
      <c r="T1175" s="16" t="s">
        <v>6242</v>
      </c>
      <c r="U1175">
        <v>2021</v>
      </c>
    </row>
    <row r="1176" spans="1:21" x14ac:dyDescent="0.35">
      <c r="A1176" s="16" t="s">
        <v>2540</v>
      </c>
      <c r="B1176">
        <v>536980993</v>
      </c>
      <c r="C1176">
        <v>46</v>
      </c>
      <c r="D1176" s="1">
        <v>27904.5</v>
      </c>
      <c r="E1176" s="16" t="s">
        <v>741</v>
      </c>
      <c r="F1176" s="16" t="s">
        <v>183</v>
      </c>
      <c r="G1176" s="16" t="s">
        <v>2416</v>
      </c>
      <c r="H1176">
        <v>135583.48329999999</v>
      </c>
      <c r="I1176">
        <v>59093.933299999997</v>
      </c>
      <c r="J1176" s="16" t="s">
        <v>2541</v>
      </c>
      <c r="K1176" s="16" t="s">
        <v>6140</v>
      </c>
      <c r="L1176">
        <v>2027351268</v>
      </c>
      <c r="M1176">
        <v>0</v>
      </c>
      <c r="N1176" s="16" t="s">
        <v>6195</v>
      </c>
      <c r="O1176" s="16" t="s">
        <v>6191</v>
      </c>
      <c r="P1176" s="1">
        <v>44218</v>
      </c>
      <c r="Q1176">
        <v>76489.549999999988</v>
      </c>
      <c r="R1176">
        <v>76489.549999999988</v>
      </c>
      <c r="S1176" s="16" t="s">
        <v>6217</v>
      </c>
      <c r="T1176" s="16" t="s">
        <v>6238</v>
      </c>
      <c r="U1176">
        <v>2021</v>
      </c>
    </row>
    <row r="1177" spans="1:21" x14ac:dyDescent="0.35">
      <c r="A1177" s="16" t="s">
        <v>2542</v>
      </c>
      <c r="B1177">
        <v>957356866</v>
      </c>
      <c r="C1177">
        <v>82</v>
      </c>
      <c r="D1177" s="1">
        <v>14755.5</v>
      </c>
      <c r="E1177" s="16" t="s">
        <v>741</v>
      </c>
      <c r="F1177" s="16" t="s">
        <v>290</v>
      </c>
      <c r="G1177" s="16" t="s">
        <v>2416</v>
      </c>
      <c r="H1177">
        <v>1221609.5094000001</v>
      </c>
      <c r="I1177">
        <v>807664.12320000003</v>
      </c>
      <c r="J1177" s="16" t="s">
        <v>2543</v>
      </c>
      <c r="K1177" s="16" t="s">
        <v>6140</v>
      </c>
      <c r="L1177">
        <v>216483057</v>
      </c>
      <c r="M1177">
        <v>2716170408</v>
      </c>
      <c r="N1177" s="16" t="s">
        <v>6192</v>
      </c>
      <c r="O1177" s="16" t="s">
        <v>6188</v>
      </c>
      <c r="P1177" s="1">
        <v>44201</v>
      </c>
      <c r="Q1177">
        <v>413945.38620000007</v>
      </c>
      <c r="R1177">
        <v>413945.38620000007</v>
      </c>
      <c r="S1177" s="16" t="s">
        <v>6217</v>
      </c>
      <c r="T1177" s="16" t="s">
        <v>6241</v>
      </c>
      <c r="U1177">
        <v>2021</v>
      </c>
    </row>
    <row r="1178" spans="1:21" x14ac:dyDescent="0.35">
      <c r="A1178" s="16" t="s">
        <v>2544</v>
      </c>
      <c r="B1178">
        <v>602486864</v>
      </c>
      <c r="C1178">
        <v>56</v>
      </c>
      <c r="D1178" s="1">
        <v>24252</v>
      </c>
      <c r="E1178" s="16" t="s">
        <v>741</v>
      </c>
      <c r="F1178" s="16" t="s">
        <v>16</v>
      </c>
      <c r="G1178" s="16" t="s">
        <v>2416</v>
      </c>
      <c r="H1178">
        <v>325521.19140000001</v>
      </c>
      <c r="I1178">
        <v>86670.017200000002</v>
      </c>
      <c r="J1178" s="16" t="s">
        <v>2545</v>
      </c>
      <c r="K1178" s="16" t="s">
        <v>6133</v>
      </c>
      <c r="L1178">
        <v>1742585152</v>
      </c>
      <c r="M1178">
        <v>0</v>
      </c>
      <c r="N1178" s="16" t="s">
        <v>6187</v>
      </c>
      <c r="O1178" s="16" t="s">
        <v>6188</v>
      </c>
      <c r="P1178" s="1">
        <v>44533</v>
      </c>
      <c r="Q1178">
        <v>238851.17420000001</v>
      </c>
      <c r="R1178">
        <v>238851.17420000001</v>
      </c>
      <c r="S1178" s="16" t="s">
        <v>6228</v>
      </c>
      <c r="T1178" s="16" t="s">
        <v>6239</v>
      </c>
      <c r="U1178">
        <v>2021</v>
      </c>
    </row>
    <row r="1179" spans="1:21" x14ac:dyDescent="0.35">
      <c r="A1179" s="16" t="s">
        <v>2546</v>
      </c>
      <c r="B1179">
        <v>537093774</v>
      </c>
      <c r="C1179">
        <v>42</v>
      </c>
      <c r="D1179" s="1">
        <v>29365.5</v>
      </c>
      <c r="E1179" s="16" t="s">
        <v>741</v>
      </c>
      <c r="F1179" s="16" t="s">
        <v>1004</v>
      </c>
      <c r="G1179" s="16" t="s">
        <v>2416</v>
      </c>
      <c r="H1179">
        <v>445903.56719999999</v>
      </c>
      <c r="I1179">
        <v>192216.28769999999</v>
      </c>
      <c r="J1179" s="16" t="s">
        <v>2547</v>
      </c>
      <c r="K1179" s="16" t="s">
        <v>6135</v>
      </c>
      <c r="L1179">
        <v>801048696</v>
      </c>
      <c r="M1179">
        <v>0</v>
      </c>
      <c r="N1179" s="16" t="s">
        <v>6187</v>
      </c>
      <c r="O1179" s="16" t="s">
        <v>6188</v>
      </c>
      <c r="P1179" s="1">
        <v>44239</v>
      </c>
      <c r="Q1179">
        <v>253687.2795</v>
      </c>
      <c r="R1179">
        <v>253687.2795</v>
      </c>
      <c r="S1179" s="16" t="s">
        <v>6218</v>
      </c>
      <c r="T1179" s="16" t="s">
        <v>6238</v>
      </c>
      <c r="U1179">
        <v>2021</v>
      </c>
    </row>
    <row r="1180" spans="1:21" x14ac:dyDescent="0.35">
      <c r="A1180" s="16" t="s">
        <v>2548</v>
      </c>
      <c r="B1180">
        <v>169329241</v>
      </c>
      <c r="C1180">
        <v>69</v>
      </c>
      <c r="D1180" s="1">
        <v>19503.75</v>
      </c>
      <c r="E1180" s="16" t="s">
        <v>741</v>
      </c>
      <c r="F1180" s="16" t="s">
        <v>612</v>
      </c>
      <c r="G1180" s="16" t="s">
        <v>2416</v>
      </c>
      <c r="H1180">
        <v>351795.14079999999</v>
      </c>
      <c r="I1180">
        <v>340068.6361</v>
      </c>
      <c r="J1180" s="16" t="s">
        <v>2549</v>
      </c>
      <c r="K1180" s="16" t="s">
        <v>6131</v>
      </c>
      <c r="L1180">
        <v>2711225601</v>
      </c>
      <c r="M1180">
        <v>0</v>
      </c>
      <c r="N1180" s="16" t="s">
        <v>6196</v>
      </c>
      <c r="O1180" s="16" t="s">
        <v>6200</v>
      </c>
      <c r="P1180" s="1">
        <v>44272</v>
      </c>
      <c r="Q1180">
        <v>11726.50469999999</v>
      </c>
      <c r="R1180">
        <v>11726.50469999999</v>
      </c>
      <c r="S1180" s="16" t="s">
        <v>6219</v>
      </c>
      <c r="T1180" s="16" t="s">
        <v>6240</v>
      </c>
      <c r="U1180">
        <v>2021</v>
      </c>
    </row>
    <row r="1181" spans="1:21" x14ac:dyDescent="0.35">
      <c r="A1181" s="16" t="s">
        <v>2550</v>
      </c>
      <c r="B1181">
        <v>45923697</v>
      </c>
      <c r="C1181">
        <v>42</v>
      </c>
      <c r="D1181" s="1">
        <v>29365.5</v>
      </c>
      <c r="E1181" s="16" t="s">
        <v>741</v>
      </c>
      <c r="F1181" s="16" t="s">
        <v>192</v>
      </c>
      <c r="G1181" s="16" t="s">
        <v>2416</v>
      </c>
      <c r="H1181">
        <v>2845491.6694999998</v>
      </c>
      <c r="I1181">
        <v>435192.84360000002</v>
      </c>
      <c r="J1181" s="16" t="s">
        <v>2551</v>
      </c>
      <c r="K1181" s="16" t="s">
        <v>6135</v>
      </c>
      <c r="L1181">
        <v>1654635264</v>
      </c>
      <c r="M1181">
        <v>0</v>
      </c>
      <c r="N1181" s="16" t="s">
        <v>6195</v>
      </c>
      <c r="O1181" s="16" t="s">
        <v>6190</v>
      </c>
      <c r="P1181" s="1">
        <v>44633</v>
      </c>
      <c r="Q1181">
        <v>2410298.8258999996</v>
      </c>
      <c r="R1181">
        <v>2410298.8258999996</v>
      </c>
      <c r="S1181" s="16" t="s">
        <v>6219</v>
      </c>
      <c r="T1181" s="16" t="s">
        <v>6238</v>
      </c>
      <c r="U1181">
        <v>2022</v>
      </c>
    </row>
    <row r="1182" spans="1:21" x14ac:dyDescent="0.35">
      <c r="A1182" s="16" t="s">
        <v>2552</v>
      </c>
      <c r="B1182">
        <v>86444898</v>
      </c>
      <c r="C1182">
        <v>26</v>
      </c>
      <c r="D1182" s="1">
        <v>35209.5</v>
      </c>
      <c r="E1182" s="16" t="s">
        <v>741</v>
      </c>
      <c r="F1182" s="16" t="s">
        <v>36</v>
      </c>
      <c r="G1182" s="16" t="s">
        <v>2416</v>
      </c>
      <c r="H1182">
        <v>226244.0583</v>
      </c>
      <c r="I1182">
        <v>138353.99359999999</v>
      </c>
      <c r="J1182" s="16" t="s">
        <v>2553</v>
      </c>
      <c r="K1182" s="16" t="s">
        <v>6135</v>
      </c>
      <c r="L1182">
        <v>134574348</v>
      </c>
      <c r="M1182">
        <v>0</v>
      </c>
      <c r="N1182" s="16" t="s">
        <v>6195</v>
      </c>
      <c r="O1182" s="16" t="s">
        <v>6190</v>
      </c>
      <c r="P1182" s="1">
        <v>44590</v>
      </c>
      <c r="Q1182">
        <v>87890.064700000017</v>
      </c>
      <c r="R1182">
        <v>87890.064700000017</v>
      </c>
      <c r="S1182" s="16" t="s">
        <v>6217</v>
      </c>
      <c r="T1182" s="16" t="s">
        <v>6236</v>
      </c>
      <c r="U1182">
        <v>2022</v>
      </c>
    </row>
    <row r="1183" spans="1:21" x14ac:dyDescent="0.35">
      <c r="A1183" s="16" t="s">
        <v>2554</v>
      </c>
      <c r="B1183">
        <v>316447593</v>
      </c>
      <c r="C1183">
        <v>31</v>
      </c>
      <c r="D1183" s="1">
        <v>33383.25</v>
      </c>
      <c r="E1183" s="16" t="s">
        <v>741</v>
      </c>
      <c r="F1183" s="16" t="s">
        <v>1544</v>
      </c>
      <c r="G1183" s="16" t="s">
        <v>2416</v>
      </c>
      <c r="H1183">
        <v>191567.3806</v>
      </c>
      <c r="I1183">
        <v>160072.4045</v>
      </c>
      <c r="J1183" s="16" t="s">
        <v>2555</v>
      </c>
      <c r="K1183" s="16" t="s">
        <v>6131</v>
      </c>
      <c r="L1183">
        <v>13251224</v>
      </c>
      <c r="M1183">
        <v>0</v>
      </c>
      <c r="N1183" s="16" t="s">
        <v>6195</v>
      </c>
      <c r="O1183" s="16" t="s">
        <v>6190</v>
      </c>
      <c r="P1183" s="1">
        <v>44338</v>
      </c>
      <c r="Q1183">
        <v>31494.9761</v>
      </c>
      <c r="R1183">
        <v>31494.9761</v>
      </c>
      <c r="S1183" s="16" t="s">
        <v>6221</v>
      </c>
      <c r="T1183" s="16" t="s">
        <v>6237</v>
      </c>
      <c r="U1183">
        <v>2021</v>
      </c>
    </row>
    <row r="1184" spans="1:21" x14ac:dyDescent="0.35">
      <c r="A1184" s="16" t="s">
        <v>2556</v>
      </c>
      <c r="B1184">
        <v>280609285</v>
      </c>
      <c r="C1184">
        <v>21</v>
      </c>
      <c r="D1184" s="1">
        <v>37035.75</v>
      </c>
      <c r="E1184" s="16" t="s">
        <v>741</v>
      </c>
      <c r="F1184" s="16" t="s">
        <v>106</v>
      </c>
      <c r="G1184" s="16" t="s">
        <v>2416</v>
      </c>
      <c r="H1184">
        <v>343870.89549999998</v>
      </c>
      <c r="I1184">
        <v>71046.717199999999</v>
      </c>
      <c r="J1184" s="16" t="s">
        <v>2557</v>
      </c>
      <c r="K1184" s="16" t="s">
        <v>6127</v>
      </c>
      <c r="L1184">
        <v>1403875971</v>
      </c>
      <c r="M1184">
        <v>0</v>
      </c>
      <c r="N1184" s="16" t="s">
        <v>6195</v>
      </c>
      <c r="O1184" s="16" t="s">
        <v>6190</v>
      </c>
      <c r="P1184" s="1">
        <v>44653</v>
      </c>
      <c r="Q1184">
        <v>272824.17829999997</v>
      </c>
      <c r="R1184">
        <v>272824.17829999997</v>
      </c>
      <c r="S1184" s="16" t="s">
        <v>6220</v>
      </c>
      <c r="T1184" s="16" t="s">
        <v>6236</v>
      </c>
      <c r="U1184">
        <v>2022</v>
      </c>
    </row>
    <row r="1185" spans="1:21" x14ac:dyDescent="0.35">
      <c r="A1185" s="16" t="s">
        <v>2558</v>
      </c>
      <c r="B1185">
        <v>181717514</v>
      </c>
      <c r="C1185">
        <v>57</v>
      </c>
      <c r="D1185" s="1">
        <v>23886.75</v>
      </c>
      <c r="E1185" s="16" t="s">
        <v>741</v>
      </c>
      <c r="F1185" s="16" t="s">
        <v>150</v>
      </c>
      <c r="G1185" s="16" t="s">
        <v>2416</v>
      </c>
      <c r="H1185">
        <v>464391.25420000002</v>
      </c>
      <c r="I1185">
        <v>460521.32699999999</v>
      </c>
      <c r="J1185" s="16" t="s">
        <v>2559</v>
      </c>
      <c r="K1185" s="16" t="s">
        <v>6135</v>
      </c>
      <c r="L1185">
        <v>1217196288</v>
      </c>
      <c r="M1185">
        <v>0</v>
      </c>
      <c r="N1185" s="16" t="s">
        <v>6195</v>
      </c>
      <c r="O1185" s="16" t="s">
        <v>6190</v>
      </c>
      <c r="P1185" s="1">
        <v>44467</v>
      </c>
      <c r="Q1185">
        <v>3869.9272000000346</v>
      </c>
      <c r="R1185">
        <v>3869.9272000000346</v>
      </c>
      <c r="S1185" s="16" t="s">
        <v>6225</v>
      </c>
      <c r="T1185" s="16" t="s">
        <v>6239</v>
      </c>
      <c r="U1185">
        <v>2021</v>
      </c>
    </row>
    <row r="1186" spans="1:21" x14ac:dyDescent="0.35">
      <c r="A1186" s="16" t="s">
        <v>2560</v>
      </c>
      <c r="B1186">
        <v>300585242</v>
      </c>
      <c r="C1186">
        <v>77</v>
      </c>
      <c r="D1186" s="1">
        <v>16581.75</v>
      </c>
      <c r="E1186" s="16" t="s">
        <v>741</v>
      </c>
      <c r="F1186" s="16" t="s">
        <v>169</v>
      </c>
      <c r="G1186" s="16" t="s">
        <v>2416</v>
      </c>
      <c r="H1186">
        <v>83150.494699999996</v>
      </c>
      <c r="I1186">
        <v>12407.499900000001</v>
      </c>
      <c r="J1186" s="16" t="s">
        <v>2561</v>
      </c>
      <c r="K1186" s="16" t="s">
        <v>6131</v>
      </c>
      <c r="L1186">
        <v>718982433</v>
      </c>
      <c r="M1186">
        <v>0</v>
      </c>
      <c r="N1186" s="16" t="s">
        <v>6196</v>
      </c>
      <c r="O1186" s="16" t="s">
        <v>6188</v>
      </c>
      <c r="P1186" s="1">
        <v>44553</v>
      </c>
      <c r="Q1186">
        <v>70742.9948</v>
      </c>
      <c r="R1186">
        <v>70742.9948</v>
      </c>
      <c r="S1186" s="16" t="s">
        <v>6228</v>
      </c>
      <c r="T1186" s="16" t="s">
        <v>6241</v>
      </c>
      <c r="U1186">
        <v>2021</v>
      </c>
    </row>
    <row r="1187" spans="1:21" x14ac:dyDescent="0.35">
      <c r="A1187" s="16" t="s">
        <v>2562</v>
      </c>
      <c r="B1187">
        <v>53789429</v>
      </c>
      <c r="C1187">
        <v>60</v>
      </c>
      <c r="D1187" s="1">
        <v>22791</v>
      </c>
      <c r="E1187" s="16" t="s">
        <v>741</v>
      </c>
      <c r="F1187" s="16" t="s">
        <v>220</v>
      </c>
      <c r="G1187" s="16" t="s">
        <v>2416</v>
      </c>
      <c r="H1187">
        <v>181819.9711</v>
      </c>
      <c r="I1187">
        <v>34011.029900000001</v>
      </c>
      <c r="J1187" s="16" t="s">
        <v>2563</v>
      </c>
      <c r="K1187" s="16" t="s">
        <v>6129</v>
      </c>
      <c r="L1187">
        <v>504754635</v>
      </c>
      <c r="M1187">
        <v>0</v>
      </c>
      <c r="N1187" s="16" t="s">
        <v>6196</v>
      </c>
      <c r="O1187" s="16" t="s">
        <v>6200</v>
      </c>
      <c r="P1187" s="1">
        <v>44261</v>
      </c>
      <c r="Q1187">
        <v>147808.9412</v>
      </c>
      <c r="R1187">
        <v>147808.9412</v>
      </c>
      <c r="S1187" s="16" t="s">
        <v>6219</v>
      </c>
      <c r="T1187" s="16" t="s">
        <v>6240</v>
      </c>
      <c r="U1187">
        <v>2021</v>
      </c>
    </row>
    <row r="1188" spans="1:21" x14ac:dyDescent="0.35">
      <c r="A1188" s="16" t="s">
        <v>2564</v>
      </c>
      <c r="B1188">
        <v>577024399</v>
      </c>
      <c r="C1188">
        <v>31</v>
      </c>
      <c r="D1188" s="1">
        <v>33383.25</v>
      </c>
      <c r="E1188" s="16" t="s">
        <v>741</v>
      </c>
      <c r="F1188" s="16" t="s">
        <v>550</v>
      </c>
      <c r="G1188" s="16" t="s">
        <v>2416</v>
      </c>
      <c r="H1188">
        <v>260002.58850000001</v>
      </c>
      <c r="I1188">
        <v>224468.9014</v>
      </c>
      <c r="J1188" s="16" t="s">
        <v>2565</v>
      </c>
      <c r="K1188" s="16" t="s">
        <v>6135</v>
      </c>
      <c r="L1188">
        <v>503143424</v>
      </c>
      <c r="M1188">
        <v>0</v>
      </c>
      <c r="N1188" s="16" t="s">
        <v>6195</v>
      </c>
      <c r="O1188" s="16" t="s">
        <v>6190</v>
      </c>
      <c r="P1188" s="1">
        <v>44523</v>
      </c>
      <c r="Q1188">
        <v>35533.68710000001</v>
      </c>
      <c r="R1188">
        <v>35533.68710000001</v>
      </c>
      <c r="S1188" s="16" t="s">
        <v>6227</v>
      </c>
      <c r="T1188" s="16" t="s">
        <v>6237</v>
      </c>
      <c r="U1188">
        <v>2021</v>
      </c>
    </row>
    <row r="1189" spans="1:21" x14ac:dyDescent="0.35">
      <c r="A1189" s="16" t="s">
        <v>2566</v>
      </c>
      <c r="B1189">
        <v>756553453</v>
      </c>
      <c r="C1189">
        <v>50</v>
      </c>
      <c r="D1189" s="1">
        <v>26443.5</v>
      </c>
      <c r="E1189" s="16" t="s">
        <v>741</v>
      </c>
      <c r="F1189" s="16" t="s">
        <v>293</v>
      </c>
      <c r="G1189" s="16" t="s">
        <v>2416</v>
      </c>
      <c r="H1189">
        <v>284761.27990000002</v>
      </c>
      <c r="I1189">
        <v>152892.5723</v>
      </c>
      <c r="J1189" s="16" t="s">
        <v>2567</v>
      </c>
      <c r="K1189" s="16" t="s">
        <v>6127</v>
      </c>
      <c r="L1189">
        <v>466661475</v>
      </c>
      <c r="M1189">
        <v>0</v>
      </c>
      <c r="N1189" s="16" t="s">
        <v>6195</v>
      </c>
      <c r="O1189" s="16" t="s">
        <v>6190</v>
      </c>
      <c r="P1189" s="1">
        <v>44494</v>
      </c>
      <c r="Q1189">
        <v>131868.70760000002</v>
      </c>
      <c r="R1189">
        <v>131868.70760000002</v>
      </c>
      <c r="S1189" s="16" t="s">
        <v>6226</v>
      </c>
      <c r="T1189" s="16" t="s">
        <v>6239</v>
      </c>
      <c r="U1189">
        <v>2021</v>
      </c>
    </row>
    <row r="1190" spans="1:21" x14ac:dyDescent="0.35">
      <c r="A1190" s="16" t="s">
        <v>2568</v>
      </c>
      <c r="B1190">
        <v>671026250</v>
      </c>
      <c r="C1190">
        <v>81</v>
      </c>
      <c r="D1190" s="1">
        <v>15120.75</v>
      </c>
      <c r="E1190" s="16" t="s">
        <v>741</v>
      </c>
      <c r="F1190" s="16" t="s">
        <v>733</v>
      </c>
      <c r="G1190" s="16" t="s">
        <v>2416</v>
      </c>
      <c r="H1190">
        <v>1009283.7929</v>
      </c>
      <c r="I1190">
        <v>431784.22259999998</v>
      </c>
      <c r="J1190" s="16" t="s">
        <v>2569</v>
      </c>
      <c r="K1190" s="16" t="s">
        <v>6129</v>
      </c>
      <c r="L1190">
        <v>1484336</v>
      </c>
      <c r="M1190">
        <v>0</v>
      </c>
      <c r="N1190" s="16" t="s">
        <v>6195</v>
      </c>
      <c r="O1190" s="16" t="s">
        <v>6190</v>
      </c>
      <c r="P1190" s="1">
        <v>44241</v>
      </c>
      <c r="Q1190">
        <v>577499.57030000002</v>
      </c>
      <c r="R1190">
        <v>577499.57030000002</v>
      </c>
      <c r="S1190" s="16" t="s">
        <v>6218</v>
      </c>
      <c r="T1190" s="16" t="s">
        <v>6241</v>
      </c>
      <c r="U1190">
        <v>2021</v>
      </c>
    </row>
    <row r="1191" spans="1:21" x14ac:dyDescent="0.35">
      <c r="A1191" s="16" t="s">
        <v>2570</v>
      </c>
      <c r="B1191">
        <v>988403910</v>
      </c>
      <c r="C1191">
        <v>43</v>
      </c>
      <c r="D1191" s="1">
        <v>29000.25</v>
      </c>
      <c r="E1191" s="16" t="s">
        <v>741</v>
      </c>
      <c r="F1191" s="16" t="s">
        <v>95</v>
      </c>
      <c r="G1191" s="16" t="s">
        <v>2416</v>
      </c>
      <c r="H1191">
        <v>2463156.6540000001</v>
      </c>
      <c r="I1191">
        <v>371744.49359999999</v>
      </c>
      <c r="J1191" s="16" t="s">
        <v>2571</v>
      </c>
      <c r="K1191" s="16" t="s">
        <v>6131</v>
      </c>
      <c r="L1191">
        <v>840366292</v>
      </c>
      <c r="M1191">
        <v>720377864</v>
      </c>
      <c r="N1191" s="16" t="s">
        <v>6192</v>
      </c>
      <c r="O1191" s="16" t="s">
        <v>6197</v>
      </c>
      <c r="P1191" s="1">
        <v>44406</v>
      </c>
      <c r="Q1191">
        <v>2091412.1604000002</v>
      </c>
      <c r="R1191">
        <v>2133240.4036080004</v>
      </c>
      <c r="S1191" s="16" t="s">
        <v>6223</v>
      </c>
      <c r="T1191" s="16" t="s">
        <v>6238</v>
      </c>
      <c r="U1191">
        <v>2021</v>
      </c>
    </row>
    <row r="1192" spans="1:21" x14ac:dyDescent="0.35">
      <c r="A1192" s="16" t="s">
        <v>2572</v>
      </c>
      <c r="B1192">
        <v>62293485</v>
      </c>
      <c r="C1192">
        <v>40</v>
      </c>
      <c r="D1192" s="1">
        <v>30096</v>
      </c>
      <c r="E1192" s="16" t="s">
        <v>741</v>
      </c>
      <c r="F1192" s="16" t="s">
        <v>687</v>
      </c>
      <c r="G1192" s="16" t="s">
        <v>2416</v>
      </c>
      <c r="H1192">
        <v>130298.1269</v>
      </c>
      <c r="I1192">
        <v>41616.432000000001</v>
      </c>
      <c r="J1192" s="16" t="s">
        <v>2573</v>
      </c>
      <c r="K1192" s="16" t="s">
        <v>6131</v>
      </c>
      <c r="L1192">
        <v>245839902</v>
      </c>
      <c r="M1192">
        <v>0</v>
      </c>
      <c r="N1192" s="16" t="s">
        <v>6189</v>
      </c>
      <c r="O1192" s="16" t="s">
        <v>6190</v>
      </c>
      <c r="P1192" s="1">
        <v>44600</v>
      </c>
      <c r="Q1192">
        <v>88681.694900000002</v>
      </c>
      <c r="R1192">
        <v>88681.694900000002</v>
      </c>
      <c r="S1192" s="16" t="s">
        <v>6218</v>
      </c>
      <c r="T1192" s="16" t="s">
        <v>6238</v>
      </c>
      <c r="U1192">
        <v>2022</v>
      </c>
    </row>
    <row r="1193" spans="1:21" x14ac:dyDescent="0.35">
      <c r="A1193" s="16" t="s">
        <v>2574</v>
      </c>
      <c r="B1193">
        <v>591586123</v>
      </c>
      <c r="C1193">
        <v>45</v>
      </c>
      <c r="D1193" s="1">
        <v>28269.75</v>
      </c>
      <c r="E1193" s="16" t="s">
        <v>741</v>
      </c>
      <c r="F1193" s="16" t="s">
        <v>886</v>
      </c>
      <c r="G1193" s="16" t="s">
        <v>2575</v>
      </c>
      <c r="H1193">
        <v>58475.92</v>
      </c>
      <c r="I1193">
        <v>34734.696499999998</v>
      </c>
      <c r="J1193" s="16" t="s">
        <v>2576</v>
      </c>
      <c r="K1193" s="16" t="s">
        <v>6133</v>
      </c>
      <c r="L1193">
        <v>601752375</v>
      </c>
      <c r="M1193">
        <v>0</v>
      </c>
      <c r="N1193" s="16" t="s">
        <v>6189</v>
      </c>
      <c r="O1193" s="16" t="s">
        <v>6194</v>
      </c>
      <c r="P1193" s="1">
        <v>44625</v>
      </c>
      <c r="Q1193">
        <v>23741.2235</v>
      </c>
      <c r="R1193">
        <v>23741.2235</v>
      </c>
      <c r="S1193" s="16" t="s">
        <v>6219</v>
      </c>
      <c r="T1193" s="16" t="s">
        <v>6238</v>
      </c>
      <c r="U1193">
        <v>2022</v>
      </c>
    </row>
    <row r="1194" spans="1:21" x14ac:dyDescent="0.35">
      <c r="A1194" s="16" t="s">
        <v>2577</v>
      </c>
      <c r="B1194">
        <v>35748373</v>
      </c>
      <c r="C1194">
        <v>75</v>
      </c>
      <c r="D1194" s="1">
        <v>17312.25</v>
      </c>
      <c r="E1194" s="16" t="s">
        <v>741</v>
      </c>
      <c r="F1194" s="16" t="s">
        <v>28</v>
      </c>
      <c r="G1194" s="16" t="s">
        <v>2575</v>
      </c>
      <c r="H1194">
        <v>506306.83130000002</v>
      </c>
      <c r="I1194">
        <v>319668.23469999997</v>
      </c>
      <c r="J1194" s="16" t="s">
        <v>2578</v>
      </c>
      <c r="K1194" s="16" t="s">
        <v>6135</v>
      </c>
      <c r="L1194">
        <v>875213856</v>
      </c>
      <c r="M1194">
        <v>0</v>
      </c>
      <c r="N1194" s="16" t="s">
        <v>6196</v>
      </c>
      <c r="O1194" s="16" t="s">
        <v>6188</v>
      </c>
      <c r="P1194" s="1">
        <v>44562</v>
      </c>
      <c r="Q1194">
        <v>186638.59660000005</v>
      </c>
      <c r="R1194">
        <v>186638.59660000005</v>
      </c>
      <c r="S1194" s="16" t="s">
        <v>6217</v>
      </c>
      <c r="T1194" s="16" t="s">
        <v>6241</v>
      </c>
      <c r="U1194">
        <v>2022</v>
      </c>
    </row>
    <row r="1195" spans="1:21" x14ac:dyDescent="0.35">
      <c r="A1195" s="16" t="s">
        <v>2579</v>
      </c>
      <c r="B1195">
        <v>769276182</v>
      </c>
      <c r="C1195">
        <v>54</v>
      </c>
      <c r="D1195" s="1">
        <v>24982.5</v>
      </c>
      <c r="E1195" s="16" t="s">
        <v>741</v>
      </c>
      <c r="F1195" s="16" t="s">
        <v>101</v>
      </c>
      <c r="G1195" s="16" t="s">
        <v>2575</v>
      </c>
      <c r="H1195">
        <v>826638.74549999996</v>
      </c>
      <c r="I1195">
        <v>609559.24300000002</v>
      </c>
      <c r="J1195" s="16" t="s">
        <v>2580</v>
      </c>
      <c r="K1195" s="16" t="s">
        <v>6135</v>
      </c>
      <c r="L1195">
        <v>558030528</v>
      </c>
      <c r="M1195">
        <v>0</v>
      </c>
      <c r="N1195" s="16" t="s">
        <v>6196</v>
      </c>
      <c r="O1195" s="16" t="s">
        <v>6200</v>
      </c>
      <c r="P1195" s="1">
        <v>44611</v>
      </c>
      <c r="Q1195">
        <v>217079.50249999994</v>
      </c>
      <c r="R1195">
        <v>217079.50249999994</v>
      </c>
      <c r="S1195" s="16" t="s">
        <v>6218</v>
      </c>
      <c r="T1195" s="16" t="s">
        <v>6239</v>
      </c>
      <c r="U1195">
        <v>2022</v>
      </c>
    </row>
    <row r="1196" spans="1:21" x14ac:dyDescent="0.35">
      <c r="A1196" s="16" t="s">
        <v>2581</v>
      </c>
      <c r="B1196">
        <v>84076632</v>
      </c>
      <c r="C1196">
        <v>43</v>
      </c>
      <c r="D1196" s="1">
        <v>29000.25</v>
      </c>
      <c r="E1196" s="16" t="s">
        <v>741</v>
      </c>
      <c r="F1196" s="16" t="s">
        <v>175</v>
      </c>
      <c r="G1196" s="16" t="s">
        <v>2575</v>
      </c>
      <c r="H1196">
        <v>380432.81199999998</v>
      </c>
      <c r="I1196">
        <v>190216.40599999999</v>
      </c>
      <c r="J1196" s="16" t="s">
        <v>2582</v>
      </c>
      <c r="K1196" s="16" t="s">
        <v>6131</v>
      </c>
      <c r="L1196">
        <v>3962190141</v>
      </c>
      <c r="M1196">
        <v>0</v>
      </c>
      <c r="N1196" s="16" t="s">
        <v>6187</v>
      </c>
      <c r="O1196" s="16" t="s">
        <v>6188</v>
      </c>
      <c r="P1196" s="1">
        <v>44354</v>
      </c>
      <c r="Q1196">
        <v>190216.40599999999</v>
      </c>
      <c r="R1196">
        <v>190216.40599999999</v>
      </c>
      <c r="S1196" s="16" t="s">
        <v>6222</v>
      </c>
      <c r="T1196" s="16" t="s">
        <v>6238</v>
      </c>
      <c r="U1196">
        <v>2021</v>
      </c>
    </row>
    <row r="1197" spans="1:21" x14ac:dyDescent="0.35">
      <c r="A1197" s="16" t="s">
        <v>2583</v>
      </c>
      <c r="B1197">
        <v>944241378</v>
      </c>
      <c r="C1197">
        <v>64</v>
      </c>
      <c r="D1197" s="1">
        <v>21330</v>
      </c>
      <c r="E1197" s="16" t="s">
        <v>741</v>
      </c>
      <c r="F1197" s="16" t="s">
        <v>588</v>
      </c>
      <c r="G1197" s="16" t="s">
        <v>2575</v>
      </c>
      <c r="H1197">
        <v>1048812.5915999999</v>
      </c>
      <c r="I1197">
        <v>496243.73550000001</v>
      </c>
      <c r="J1197" s="16" t="s">
        <v>2584</v>
      </c>
      <c r="K1197" s="16" t="s">
        <v>6135</v>
      </c>
      <c r="L1197">
        <v>3036542018</v>
      </c>
      <c r="M1197">
        <v>0</v>
      </c>
      <c r="N1197" s="16" t="s">
        <v>6198</v>
      </c>
      <c r="O1197" s="16" t="s">
        <v>6191</v>
      </c>
      <c r="P1197" s="1">
        <v>44353</v>
      </c>
      <c r="Q1197">
        <v>552568.85609999998</v>
      </c>
      <c r="R1197">
        <v>552568.85609999998</v>
      </c>
      <c r="S1197" s="16" t="s">
        <v>6222</v>
      </c>
      <c r="T1197" s="16" t="s">
        <v>6240</v>
      </c>
      <c r="U1197">
        <v>2021</v>
      </c>
    </row>
    <row r="1198" spans="1:21" x14ac:dyDescent="0.35">
      <c r="A1198" s="16" t="s">
        <v>2585</v>
      </c>
      <c r="B1198">
        <v>241349621</v>
      </c>
      <c r="C1198">
        <v>29</v>
      </c>
      <c r="D1198" s="1">
        <v>34113.75</v>
      </c>
      <c r="E1198" s="16" t="s">
        <v>741</v>
      </c>
      <c r="F1198" s="16" t="s">
        <v>163</v>
      </c>
      <c r="G1198" s="16" t="s">
        <v>2575</v>
      </c>
      <c r="H1198">
        <v>111513.2314</v>
      </c>
      <c r="I1198">
        <v>87816.669699999999</v>
      </c>
      <c r="J1198" s="16" t="s">
        <v>2586</v>
      </c>
      <c r="K1198" s="16" t="s">
        <v>6135</v>
      </c>
      <c r="L1198">
        <v>2205266274</v>
      </c>
      <c r="M1198">
        <v>0</v>
      </c>
      <c r="N1198" s="16" t="s">
        <v>6195</v>
      </c>
      <c r="O1198" s="16" t="s">
        <v>6190</v>
      </c>
      <c r="P1198" s="1">
        <v>44414</v>
      </c>
      <c r="Q1198">
        <v>23696.561700000006</v>
      </c>
      <c r="R1198">
        <v>23696.561700000006</v>
      </c>
      <c r="S1198" s="16" t="s">
        <v>6224</v>
      </c>
      <c r="T1198" s="16" t="s">
        <v>6236</v>
      </c>
      <c r="U1198">
        <v>2021</v>
      </c>
    </row>
    <row r="1199" spans="1:21" x14ac:dyDescent="0.35">
      <c r="A1199" s="16" t="s">
        <v>2587</v>
      </c>
      <c r="B1199">
        <v>453797642</v>
      </c>
      <c r="C1199">
        <v>57</v>
      </c>
      <c r="D1199" s="1">
        <v>23886.75</v>
      </c>
      <c r="E1199" s="16" t="s">
        <v>741</v>
      </c>
      <c r="F1199" s="16" t="s">
        <v>133</v>
      </c>
      <c r="G1199" s="16" t="s">
        <v>2575</v>
      </c>
      <c r="H1199">
        <v>200745.02280000001</v>
      </c>
      <c r="I1199">
        <v>223624.05110000001</v>
      </c>
      <c r="J1199" s="16" t="s">
        <v>2588</v>
      </c>
      <c r="K1199" s="16" t="s">
        <v>6131</v>
      </c>
      <c r="L1199">
        <v>397676175</v>
      </c>
      <c r="M1199">
        <v>0</v>
      </c>
      <c r="N1199" s="16" t="s">
        <v>6195</v>
      </c>
      <c r="O1199" s="16" t="s">
        <v>6190</v>
      </c>
      <c r="P1199" s="1">
        <v>44347</v>
      </c>
      <c r="Q1199">
        <v>-22879.028300000005</v>
      </c>
      <c r="R1199">
        <v>-22879.028300000005</v>
      </c>
      <c r="S1199" s="16" t="s">
        <v>6221</v>
      </c>
      <c r="T1199" s="16" t="s">
        <v>6239</v>
      </c>
      <c r="U1199">
        <v>2021</v>
      </c>
    </row>
    <row r="1200" spans="1:21" x14ac:dyDescent="0.35">
      <c r="A1200" s="16" t="s">
        <v>2589</v>
      </c>
      <c r="B1200">
        <v>264313658</v>
      </c>
      <c r="C1200">
        <v>53</v>
      </c>
      <c r="D1200" s="1">
        <v>25347.75</v>
      </c>
      <c r="E1200" s="16" t="s">
        <v>741</v>
      </c>
      <c r="F1200" s="16" t="s">
        <v>75</v>
      </c>
      <c r="G1200" s="16" t="s">
        <v>2575</v>
      </c>
      <c r="H1200">
        <v>252870.48310000001</v>
      </c>
      <c r="I1200">
        <v>35321.5913</v>
      </c>
      <c r="J1200" s="16" t="s">
        <v>2590</v>
      </c>
      <c r="K1200" s="16" t="s">
        <v>6133</v>
      </c>
      <c r="L1200">
        <v>899651189</v>
      </c>
      <c r="M1200">
        <v>0</v>
      </c>
      <c r="N1200" s="16" t="s">
        <v>6196</v>
      </c>
      <c r="O1200" s="16" t="s">
        <v>6200</v>
      </c>
      <c r="P1200" s="1">
        <v>44212</v>
      </c>
      <c r="Q1200">
        <v>217548.89180000001</v>
      </c>
      <c r="R1200">
        <v>217548.89180000001</v>
      </c>
      <c r="S1200" s="16" t="s">
        <v>6217</v>
      </c>
      <c r="T1200" s="16" t="s">
        <v>6239</v>
      </c>
      <c r="U1200">
        <v>2021</v>
      </c>
    </row>
    <row r="1201" spans="1:21" x14ac:dyDescent="0.35">
      <c r="A1201" s="16" t="s">
        <v>2591</v>
      </c>
      <c r="B1201">
        <v>242827746</v>
      </c>
      <c r="C1201">
        <v>48</v>
      </c>
      <c r="D1201" s="1">
        <v>27174</v>
      </c>
      <c r="E1201" s="16" t="s">
        <v>741</v>
      </c>
      <c r="F1201" s="16" t="s">
        <v>260</v>
      </c>
      <c r="G1201" s="16" t="s">
        <v>2575</v>
      </c>
      <c r="H1201">
        <v>782142.51639999996</v>
      </c>
      <c r="I1201">
        <v>157044.36350000001</v>
      </c>
      <c r="J1201" s="16" t="s">
        <v>2592</v>
      </c>
      <c r="K1201" s="16" t="s">
        <v>6127</v>
      </c>
      <c r="L1201">
        <v>30993921</v>
      </c>
      <c r="M1201">
        <v>1198037844</v>
      </c>
      <c r="N1201" s="16" t="s">
        <v>6192</v>
      </c>
      <c r="O1201" s="16" t="s">
        <v>6188</v>
      </c>
      <c r="P1201" s="1">
        <v>44598</v>
      </c>
      <c r="Q1201">
        <v>625098.15289999999</v>
      </c>
      <c r="R1201">
        <v>625098.15289999999</v>
      </c>
      <c r="S1201" s="16" t="s">
        <v>6218</v>
      </c>
      <c r="T1201" s="16" t="s">
        <v>6238</v>
      </c>
      <c r="U1201">
        <v>2022</v>
      </c>
    </row>
    <row r="1202" spans="1:21" x14ac:dyDescent="0.35">
      <c r="A1202" s="16" t="s">
        <v>2593</v>
      </c>
      <c r="B1202">
        <v>978339880</v>
      </c>
      <c r="C1202">
        <v>41</v>
      </c>
      <c r="D1202" s="1">
        <v>29730.75</v>
      </c>
      <c r="E1202" s="16" t="s">
        <v>741</v>
      </c>
      <c r="F1202" s="16" t="s">
        <v>28</v>
      </c>
      <c r="G1202" s="16" t="s">
        <v>2575</v>
      </c>
      <c r="H1202">
        <v>265391.67869999999</v>
      </c>
      <c r="I1202">
        <v>165798.0717</v>
      </c>
      <c r="J1202" s="16" t="s">
        <v>2594</v>
      </c>
      <c r="K1202" s="16" t="s">
        <v>6131</v>
      </c>
      <c r="L1202">
        <v>435974115</v>
      </c>
      <c r="M1202">
        <v>0</v>
      </c>
      <c r="N1202" s="16" t="s">
        <v>6196</v>
      </c>
      <c r="O1202" s="16" t="s">
        <v>6199</v>
      </c>
      <c r="P1202" s="1">
        <v>44475</v>
      </c>
      <c r="Q1202">
        <v>99593.606999999989</v>
      </c>
      <c r="R1202">
        <v>99593.606999999989</v>
      </c>
      <c r="S1202" s="16" t="s">
        <v>6226</v>
      </c>
      <c r="T1202" s="16" t="s">
        <v>6238</v>
      </c>
      <c r="U1202">
        <v>2021</v>
      </c>
    </row>
    <row r="1203" spans="1:21" x14ac:dyDescent="0.35">
      <c r="A1203" s="16" t="s">
        <v>2595</v>
      </c>
      <c r="B1203">
        <v>569470438</v>
      </c>
      <c r="C1203">
        <v>77</v>
      </c>
      <c r="D1203" s="1">
        <v>16581.75</v>
      </c>
      <c r="E1203" s="16" t="s">
        <v>741</v>
      </c>
      <c r="F1203" s="16" t="s">
        <v>489</v>
      </c>
      <c r="G1203" s="16" t="s">
        <v>2575</v>
      </c>
      <c r="H1203">
        <v>431263.65659999999</v>
      </c>
      <c r="I1203">
        <v>177499.04180000001</v>
      </c>
      <c r="J1203" s="16" t="s">
        <v>2596</v>
      </c>
      <c r="K1203" s="16" t="s">
        <v>6131</v>
      </c>
      <c r="L1203">
        <v>39060846</v>
      </c>
      <c r="M1203">
        <v>0</v>
      </c>
      <c r="N1203" s="16" t="s">
        <v>6198</v>
      </c>
      <c r="O1203" s="16" t="s">
        <v>6190</v>
      </c>
      <c r="P1203" s="1">
        <v>44216</v>
      </c>
      <c r="Q1203">
        <v>253764.61479999998</v>
      </c>
      <c r="R1203">
        <v>253764.61479999998</v>
      </c>
      <c r="S1203" s="16" t="s">
        <v>6217</v>
      </c>
      <c r="T1203" s="16" t="s">
        <v>6241</v>
      </c>
      <c r="U1203">
        <v>2021</v>
      </c>
    </row>
    <row r="1204" spans="1:21" x14ac:dyDescent="0.35">
      <c r="A1204" s="16" t="s">
        <v>2597</v>
      </c>
      <c r="B1204">
        <v>809277578</v>
      </c>
      <c r="C1204">
        <v>34</v>
      </c>
      <c r="D1204" s="1">
        <v>32287.5</v>
      </c>
      <c r="E1204" s="16" t="s">
        <v>741</v>
      </c>
      <c r="F1204" s="16" t="s">
        <v>526</v>
      </c>
      <c r="G1204" s="16" t="s">
        <v>2575</v>
      </c>
      <c r="H1204">
        <v>1347837.6466000001</v>
      </c>
      <c r="I1204">
        <v>1051691.2627999999</v>
      </c>
      <c r="J1204" s="16" t="s">
        <v>2598</v>
      </c>
      <c r="K1204" s="16" t="s">
        <v>6133</v>
      </c>
      <c r="L1204">
        <v>892002519</v>
      </c>
      <c r="M1204">
        <v>0</v>
      </c>
      <c r="N1204" s="16" t="s">
        <v>6189</v>
      </c>
      <c r="O1204" s="16" t="s">
        <v>6190</v>
      </c>
      <c r="P1204" s="1">
        <v>44224</v>
      </c>
      <c r="Q1204">
        <v>296146.38380000019</v>
      </c>
      <c r="R1204">
        <v>296146.38380000019</v>
      </c>
      <c r="S1204" s="16" t="s">
        <v>6217</v>
      </c>
      <c r="T1204" s="16" t="s">
        <v>6237</v>
      </c>
      <c r="U1204">
        <v>2021</v>
      </c>
    </row>
    <row r="1205" spans="1:21" x14ac:dyDescent="0.35">
      <c r="A1205" s="16" t="s">
        <v>2599</v>
      </c>
      <c r="B1205">
        <v>809256062</v>
      </c>
      <c r="C1205">
        <v>46</v>
      </c>
      <c r="D1205" s="1">
        <v>27904.5</v>
      </c>
      <c r="E1205" s="16" t="s">
        <v>741</v>
      </c>
      <c r="F1205" s="16" t="s">
        <v>118</v>
      </c>
      <c r="G1205" s="16" t="s">
        <v>2575</v>
      </c>
      <c r="H1205">
        <v>86326.2745</v>
      </c>
      <c r="I1205">
        <v>42546.521000000001</v>
      </c>
      <c r="J1205" s="16" t="s">
        <v>2600</v>
      </c>
      <c r="K1205" s="16" t="s">
        <v>6140</v>
      </c>
      <c r="L1205">
        <v>56445</v>
      </c>
      <c r="M1205">
        <v>0</v>
      </c>
      <c r="N1205" s="16" t="s">
        <v>6187</v>
      </c>
      <c r="O1205" s="16" t="s">
        <v>6188</v>
      </c>
      <c r="P1205" s="1">
        <v>44475</v>
      </c>
      <c r="Q1205">
        <v>43779.753499999999</v>
      </c>
      <c r="R1205">
        <v>43779.753499999999</v>
      </c>
      <c r="S1205" s="16" t="s">
        <v>6226</v>
      </c>
      <c r="T1205" s="16" t="s">
        <v>6238</v>
      </c>
      <c r="U1205">
        <v>2021</v>
      </c>
    </row>
    <row r="1206" spans="1:21" x14ac:dyDescent="0.35">
      <c r="A1206" s="16" t="s">
        <v>2601</v>
      </c>
      <c r="B1206">
        <v>755287115</v>
      </c>
      <c r="C1206">
        <v>24</v>
      </c>
      <c r="D1206" s="1">
        <v>35940</v>
      </c>
      <c r="E1206" s="16" t="s">
        <v>741</v>
      </c>
      <c r="F1206" s="16" t="s">
        <v>638</v>
      </c>
      <c r="G1206" s="16" t="s">
        <v>2575</v>
      </c>
      <c r="H1206">
        <v>183586.557</v>
      </c>
      <c r="I1206">
        <v>165820.11600000001</v>
      </c>
      <c r="J1206" s="16" t="s">
        <v>2602</v>
      </c>
      <c r="K1206" s="16" t="s">
        <v>6135</v>
      </c>
      <c r="L1206">
        <v>2640592811</v>
      </c>
      <c r="M1206">
        <v>0</v>
      </c>
      <c r="N1206" s="16" t="s">
        <v>6187</v>
      </c>
      <c r="O1206" s="16" t="s">
        <v>6190</v>
      </c>
      <c r="P1206" s="1">
        <v>44656</v>
      </c>
      <c r="Q1206">
        <v>17766.440999999992</v>
      </c>
      <c r="R1206">
        <v>17766.440999999992</v>
      </c>
      <c r="S1206" s="16" t="s">
        <v>6220</v>
      </c>
      <c r="T1206" s="16" t="s">
        <v>6236</v>
      </c>
      <c r="U1206">
        <v>2022</v>
      </c>
    </row>
    <row r="1207" spans="1:21" x14ac:dyDescent="0.35">
      <c r="A1207" s="16" t="s">
        <v>2603</v>
      </c>
      <c r="B1207">
        <v>186179051</v>
      </c>
      <c r="C1207">
        <v>72</v>
      </c>
      <c r="D1207" s="1">
        <v>18408</v>
      </c>
      <c r="E1207" s="16" t="s">
        <v>741</v>
      </c>
      <c r="F1207" s="16" t="s">
        <v>315</v>
      </c>
      <c r="G1207" s="16" t="s">
        <v>2575</v>
      </c>
      <c r="H1207">
        <v>162718.23360000001</v>
      </c>
      <c r="I1207">
        <v>97834.338000000003</v>
      </c>
      <c r="J1207" s="16" t="s">
        <v>2604</v>
      </c>
      <c r="K1207" s="16" t="s">
        <v>6135</v>
      </c>
      <c r="L1207">
        <v>193487424</v>
      </c>
      <c r="M1207">
        <v>0</v>
      </c>
      <c r="N1207" s="16" t="s">
        <v>6198</v>
      </c>
      <c r="O1207" s="16" t="s">
        <v>6201</v>
      </c>
      <c r="P1207" s="1">
        <v>44304</v>
      </c>
      <c r="Q1207">
        <v>64883.895600000003</v>
      </c>
      <c r="R1207">
        <v>64883.895600000003</v>
      </c>
      <c r="S1207" s="16" t="s">
        <v>6220</v>
      </c>
      <c r="T1207" s="16" t="s">
        <v>6241</v>
      </c>
      <c r="U1207">
        <v>2021</v>
      </c>
    </row>
    <row r="1208" spans="1:21" x14ac:dyDescent="0.35">
      <c r="A1208" s="16" t="s">
        <v>2605</v>
      </c>
      <c r="B1208">
        <v>240556415</v>
      </c>
      <c r="C1208">
        <v>72</v>
      </c>
      <c r="D1208" s="1">
        <v>18408</v>
      </c>
      <c r="E1208" s="16" t="s">
        <v>741</v>
      </c>
      <c r="F1208" s="16" t="s">
        <v>243</v>
      </c>
      <c r="G1208" s="16" t="s">
        <v>2575</v>
      </c>
      <c r="H1208">
        <v>267545.783</v>
      </c>
      <c r="I1208">
        <v>236464.9325</v>
      </c>
      <c r="J1208" s="16" t="s">
        <v>2606</v>
      </c>
      <c r="K1208" s="16" t="s">
        <v>6127</v>
      </c>
      <c r="L1208">
        <v>1101366882</v>
      </c>
      <c r="M1208">
        <v>0</v>
      </c>
      <c r="N1208" s="16" t="s">
        <v>6196</v>
      </c>
      <c r="O1208" s="16" t="s">
        <v>6188</v>
      </c>
      <c r="P1208" s="1">
        <v>44405</v>
      </c>
      <c r="Q1208">
        <v>31080.8505</v>
      </c>
      <c r="R1208">
        <v>31080.8505</v>
      </c>
      <c r="S1208" s="16" t="s">
        <v>6223</v>
      </c>
      <c r="T1208" s="16" t="s">
        <v>6241</v>
      </c>
      <c r="U1208">
        <v>2021</v>
      </c>
    </row>
    <row r="1209" spans="1:21" x14ac:dyDescent="0.35">
      <c r="A1209" s="16" t="s">
        <v>2607</v>
      </c>
      <c r="B1209">
        <v>828205412</v>
      </c>
      <c r="C1209">
        <v>35</v>
      </c>
      <c r="D1209" s="1">
        <v>31922.25</v>
      </c>
      <c r="E1209" s="16" t="s">
        <v>741</v>
      </c>
      <c r="F1209" s="16" t="s">
        <v>776</v>
      </c>
      <c r="G1209" s="16" t="s">
        <v>2575</v>
      </c>
      <c r="H1209">
        <v>788559.56070000003</v>
      </c>
      <c r="I1209">
        <v>265646.00199999998</v>
      </c>
      <c r="J1209" s="16" t="s">
        <v>2608</v>
      </c>
      <c r="K1209" s="16" t="s">
        <v>6140</v>
      </c>
      <c r="L1209">
        <v>97988765</v>
      </c>
      <c r="M1209">
        <v>0</v>
      </c>
      <c r="N1209" s="16" t="s">
        <v>6196</v>
      </c>
      <c r="O1209" s="16" t="s">
        <v>6200</v>
      </c>
      <c r="P1209" s="1">
        <v>44225</v>
      </c>
      <c r="Q1209">
        <v>522913.55870000005</v>
      </c>
      <c r="R1209">
        <v>522913.55870000005</v>
      </c>
      <c r="S1209" s="16" t="s">
        <v>6217</v>
      </c>
      <c r="T1209" s="16" t="s">
        <v>6237</v>
      </c>
      <c r="U1209">
        <v>2021</v>
      </c>
    </row>
    <row r="1210" spans="1:21" x14ac:dyDescent="0.35">
      <c r="A1210" s="16" t="s">
        <v>2609</v>
      </c>
      <c r="B1210">
        <v>750833059</v>
      </c>
      <c r="C1210">
        <v>18</v>
      </c>
      <c r="D1210" s="1">
        <v>38131.5</v>
      </c>
      <c r="E1210" s="16" t="s">
        <v>741</v>
      </c>
      <c r="F1210" s="16" t="s">
        <v>1762</v>
      </c>
      <c r="G1210" s="16" t="s">
        <v>2575</v>
      </c>
      <c r="H1210">
        <v>1829962.9916999999</v>
      </c>
      <c r="I1210">
        <v>624865.4118</v>
      </c>
      <c r="J1210" s="16" t="s">
        <v>2610</v>
      </c>
      <c r="K1210" s="16" t="s">
        <v>6131</v>
      </c>
      <c r="L1210">
        <v>356648292</v>
      </c>
      <c r="M1210">
        <v>58257914</v>
      </c>
      <c r="N1210" s="16" t="s">
        <v>6192</v>
      </c>
      <c r="O1210" s="16" t="s">
        <v>6197</v>
      </c>
      <c r="P1210" s="1">
        <v>44264</v>
      </c>
      <c r="Q1210">
        <v>1205097.5798999998</v>
      </c>
      <c r="R1210">
        <v>1229199.5314979998</v>
      </c>
      <c r="S1210" s="16" t="s">
        <v>6219</v>
      </c>
      <c r="T1210" s="16" t="s">
        <v>6242</v>
      </c>
      <c r="U1210">
        <v>2021</v>
      </c>
    </row>
    <row r="1211" spans="1:21" x14ac:dyDescent="0.35">
      <c r="A1211" s="16" t="s">
        <v>2611</v>
      </c>
      <c r="B1211">
        <v>724632770</v>
      </c>
      <c r="C1211">
        <v>55</v>
      </c>
      <c r="D1211" s="1">
        <v>24617.25</v>
      </c>
      <c r="E1211" s="16" t="s">
        <v>741</v>
      </c>
      <c r="F1211" s="16" t="s">
        <v>997</v>
      </c>
      <c r="G1211" s="16" t="s">
        <v>2575</v>
      </c>
      <c r="H1211">
        <v>540423.01379999996</v>
      </c>
      <c r="I1211">
        <v>60741.760199999997</v>
      </c>
      <c r="J1211" s="16" t="s">
        <v>2612</v>
      </c>
      <c r="K1211" s="16" t="s">
        <v>6129</v>
      </c>
      <c r="L1211">
        <v>15656736</v>
      </c>
      <c r="M1211">
        <v>0</v>
      </c>
      <c r="N1211" s="16" t="s">
        <v>6195</v>
      </c>
      <c r="O1211" s="16" t="s">
        <v>6190</v>
      </c>
      <c r="P1211" s="1">
        <v>44626</v>
      </c>
      <c r="Q1211">
        <v>479681.25359999994</v>
      </c>
      <c r="R1211">
        <v>479681.25359999994</v>
      </c>
      <c r="S1211" s="16" t="s">
        <v>6219</v>
      </c>
      <c r="T1211" s="16" t="s">
        <v>6239</v>
      </c>
      <c r="U1211">
        <v>2022</v>
      </c>
    </row>
    <row r="1212" spans="1:21" x14ac:dyDescent="0.35">
      <c r="A1212" s="16" t="s">
        <v>2613</v>
      </c>
      <c r="B1212">
        <v>710192330</v>
      </c>
      <c r="C1212">
        <v>84</v>
      </c>
      <c r="D1212" s="1">
        <v>14025</v>
      </c>
      <c r="E1212" s="16" t="s">
        <v>741</v>
      </c>
      <c r="F1212" s="16" t="s">
        <v>326</v>
      </c>
      <c r="G1212" s="16" t="s">
        <v>2575</v>
      </c>
      <c r="H1212">
        <v>0</v>
      </c>
      <c r="I1212">
        <v>0</v>
      </c>
      <c r="J1212" s="16" t="s">
        <v>2614</v>
      </c>
      <c r="K1212" s="16" t="s">
        <v>6133</v>
      </c>
      <c r="L1212">
        <v>20612163</v>
      </c>
      <c r="M1212">
        <v>112104993</v>
      </c>
      <c r="N1212" s="16" t="s">
        <v>6192</v>
      </c>
      <c r="O1212" s="16" t="s">
        <v>6197</v>
      </c>
      <c r="P1212" s="1">
        <v>44258</v>
      </c>
      <c r="Q1212">
        <v>0</v>
      </c>
      <c r="R1212">
        <v>0</v>
      </c>
      <c r="S1212" s="16" t="s">
        <v>6219</v>
      </c>
      <c r="T1212" s="16" t="s">
        <v>6241</v>
      </c>
      <c r="U1212">
        <v>2021</v>
      </c>
    </row>
    <row r="1213" spans="1:21" x14ac:dyDescent="0.35">
      <c r="A1213" s="16" t="s">
        <v>2615</v>
      </c>
      <c r="B1213">
        <v>598205796</v>
      </c>
      <c r="C1213">
        <v>51</v>
      </c>
      <c r="D1213" s="1">
        <v>26078.25</v>
      </c>
      <c r="E1213" s="16" t="s">
        <v>741</v>
      </c>
      <c r="F1213" s="16" t="s">
        <v>1151</v>
      </c>
      <c r="G1213" s="16" t="s">
        <v>2575</v>
      </c>
      <c r="H1213">
        <v>141104.53760000001</v>
      </c>
      <c r="I1213">
        <v>145355.3118</v>
      </c>
      <c r="J1213" s="16" t="s">
        <v>2616</v>
      </c>
      <c r="K1213" s="16" t="s">
        <v>6129</v>
      </c>
      <c r="L1213">
        <v>2073959638</v>
      </c>
      <c r="M1213">
        <v>0</v>
      </c>
      <c r="N1213" s="16" t="s">
        <v>6187</v>
      </c>
      <c r="O1213" s="16" t="s">
        <v>6188</v>
      </c>
      <c r="P1213" s="1">
        <v>44577</v>
      </c>
      <c r="Q1213">
        <v>-4250.7741999999853</v>
      </c>
      <c r="R1213">
        <v>-4250.7741999999853</v>
      </c>
      <c r="S1213" s="16" t="s">
        <v>6217</v>
      </c>
      <c r="T1213" s="16" t="s">
        <v>6239</v>
      </c>
      <c r="U1213">
        <v>2022</v>
      </c>
    </row>
    <row r="1214" spans="1:21" x14ac:dyDescent="0.35">
      <c r="A1214" s="16" t="s">
        <v>2617</v>
      </c>
      <c r="B1214">
        <v>545620904</v>
      </c>
      <c r="C1214">
        <v>36</v>
      </c>
      <c r="D1214" s="1">
        <v>31557</v>
      </c>
      <c r="E1214" s="16" t="s">
        <v>741</v>
      </c>
      <c r="F1214" s="16" t="s">
        <v>1694</v>
      </c>
      <c r="G1214" s="16" t="s">
        <v>2575</v>
      </c>
      <c r="H1214">
        <v>361203.04080000002</v>
      </c>
      <c r="I1214">
        <v>174982.8064</v>
      </c>
      <c r="J1214" s="16" t="s">
        <v>2618</v>
      </c>
      <c r="K1214" s="16" t="s">
        <v>6135</v>
      </c>
      <c r="L1214">
        <v>402319764</v>
      </c>
      <c r="M1214">
        <v>0</v>
      </c>
      <c r="N1214" s="16" t="s">
        <v>6195</v>
      </c>
      <c r="O1214" s="16" t="s">
        <v>6190</v>
      </c>
      <c r="P1214" s="1">
        <v>44643</v>
      </c>
      <c r="Q1214">
        <v>186220.23440000002</v>
      </c>
      <c r="R1214">
        <v>186220.23440000002</v>
      </c>
      <c r="S1214" s="16" t="s">
        <v>6219</v>
      </c>
      <c r="T1214" s="16" t="s">
        <v>6237</v>
      </c>
      <c r="U1214">
        <v>2022</v>
      </c>
    </row>
    <row r="1215" spans="1:21" x14ac:dyDescent="0.35">
      <c r="A1215" s="16" t="s">
        <v>2619</v>
      </c>
      <c r="B1215">
        <v>345662756</v>
      </c>
      <c r="C1215">
        <v>20</v>
      </c>
      <c r="D1215" s="1">
        <v>37401</v>
      </c>
      <c r="E1215" s="16" t="s">
        <v>741</v>
      </c>
      <c r="F1215" s="16" t="s">
        <v>365</v>
      </c>
      <c r="G1215" s="16" t="s">
        <v>2575</v>
      </c>
      <c r="H1215">
        <v>562156.09900000005</v>
      </c>
      <c r="I1215">
        <v>136214.74710000001</v>
      </c>
      <c r="J1215" s="16" t="s">
        <v>2620</v>
      </c>
      <c r="K1215" s="16" t="s">
        <v>6129</v>
      </c>
      <c r="L1215">
        <v>361853125</v>
      </c>
      <c r="M1215">
        <v>0</v>
      </c>
      <c r="N1215" s="16" t="s">
        <v>6195</v>
      </c>
      <c r="O1215" s="16" t="s">
        <v>6190</v>
      </c>
      <c r="P1215" s="1">
        <v>44514</v>
      </c>
      <c r="Q1215">
        <v>425941.35190000001</v>
      </c>
      <c r="R1215">
        <v>425941.35190000001</v>
      </c>
      <c r="S1215" s="16" t="s">
        <v>6227</v>
      </c>
      <c r="T1215" s="16" t="s">
        <v>6236</v>
      </c>
      <c r="U1215">
        <v>2021</v>
      </c>
    </row>
    <row r="1216" spans="1:21" x14ac:dyDescent="0.35">
      <c r="A1216" s="16" t="s">
        <v>2621</v>
      </c>
      <c r="B1216">
        <v>759284715</v>
      </c>
      <c r="C1216">
        <v>77</v>
      </c>
      <c r="D1216" s="1">
        <v>16581.75</v>
      </c>
      <c r="E1216" s="16" t="s">
        <v>741</v>
      </c>
      <c r="F1216" s="16" t="s">
        <v>378</v>
      </c>
      <c r="G1216" s="16" t="s">
        <v>2575</v>
      </c>
      <c r="H1216">
        <v>1102267.5048</v>
      </c>
      <c r="I1216">
        <v>574097.65870000003</v>
      </c>
      <c r="J1216" s="16" t="s">
        <v>2622</v>
      </c>
      <c r="K1216" s="16" t="s">
        <v>6129</v>
      </c>
      <c r="L1216">
        <v>1472301668</v>
      </c>
      <c r="M1216">
        <v>4314616368</v>
      </c>
      <c r="N1216" s="16" t="s">
        <v>6192</v>
      </c>
      <c r="O1216" s="16" t="s">
        <v>6197</v>
      </c>
      <c r="P1216" s="1">
        <v>44640</v>
      </c>
      <c r="Q1216">
        <v>528169.84609999997</v>
      </c>
      <c r="R1216">
        <v>528169.84609999997</v>
      </c>
      <c r="S1216" s="16" t="s">
        <v>6219</v>
      </c>
      <c r="T1216" s="16" t="s">
        <v>6241</v>
      </c>
      <c r="U1216">
        <v>2022</v>
      </c>
    </row>
    <row r="1217" spans="1:21" x14ac:dyDescent="0.35">
      <c r="A1217" s="16" t="s">
        <v>2623</v>
      </c>
      <c r="B1217">
        <v>580097927</v>
      </c>
      <c r="C1217">
        <v>49</v>
      </c>
      <c r="D1217" s="1">
        <v>26808.75</v>
      </c>
      <c r="E1217" s="16" t="s">
        <v>741</v>
      </c>
      <c r="F1217" s="16" t="s">
        <v>115</v>
      </c>
      <c r="G1217" s="16" t="s">
        <v>2575</v>
      </c>
      <c r="H1217">
        <v>688411.85250000004</v>
      </c>
      <c r="I1217">
        <v>323321.52169999998</v>
      </c>
      <c r="J1217" s="16" t="s">
        <v>2624</v>
      </c>
      <c r="K1217" s="16" t="s">
        <v>6135</v>
      </c>
      <c r="L1217">
        <v>193779175</v>
      </c>
      <c r="M1217">
        <v>0</v>
      </c>
      <c r="N1217" s="16" t="s">
        <v>6198</v>
      </c>
      <c r="O1217" s="16" t="s">
        <v>6191</v>
      </c>
      <c r="P1217" s="1">
        <v>44521</v>
      </c>
      <c r="Q1217">
        <v>365090.33080000005</v>
      </c>
      <c r="R1217">
        <v>365090.33080000005</v>
      </c>
      <c r="S1217" s="16" t="s">
        <v>6227</v>
      </c>
      <c r="T1217" s="16" t="s">
        <v>6238</v>
      </c>
      <c r="U1217">
        <v>2021</v>
      </c>
    </row>
    <row r="1218" spans="1:21" x14ac:dyDescent="0.35">
      <c r="A1218" s="16" t="s">
        <v>2625</v>
      </c>
      <c r="B1218">
        <v>203688626</v>
      </c>
      <c r="C1218">
        <v>73</v>
      </c>
      <c r="D1218" s="1">
        <v>18042.75</v>
      </c>
      <c r="E1218" s="16" t="s">
        <v>741</v>
      </c>
      <c r="F1218" s="16" t="s">
        <v>437</v>
      </c>
      <c r="G1218" s="16" t="s">
        <v>2575</v>
      </c>
      <c r="H1218">
        <v>165720.26680000001</v>
      </c>
      <c r="I1218">
        <v>73915.779299999995</v>
      </c>
      <c r="J1218" s="16" t="s">
        <v>2626</v>
      </c>
      <c r="K1218" s="16" t="s">
        <v>6135</v>
      </c>
      <c r="L1218">
        <v>360682794</v>
      </c>
      <c r="M1218">
        <v>0</v>
      </c>
      <c r="N1218" s="16" t="s">
        <v>6198</v>
      </c>
      <c r="O1218" s="16" t="s">
        <v>6190</v>
      </c>
      <c r="P1218" s="1">
        <v>44537</v>
      </c>
      <c r="Q1218">
        <v>91804.487500000017</v>
      </c>
      <c r="R1218">
        <v>91804.487500000017</v>
      </c>
      <c r="S1218" s="16" t="s">
        <v>6228</v>
      </c>
      <c r="T1218" s="16" t="s">
        <v>6241</v>
      </c>
      <c r="U1218">
        <v>2021</v>
      </c>
    </row>
    <row r="1219" spans="1:21" x14ac:dyDescent="0.35">
      <c r="A1219" s="16" t="s">
        <v>2627</v>
      </c>
      <c r="B1219">
        <v>6178667</v>
      </c>
      <c r="C1219">
        <v>54</v>
      </c>
      <c r="D1219" s="1">
        <v>24982.5</v>
      </c>
      <c r="E1219" s="16" t="s">
        <v>741</v>
      </c>
      <c r="F1219" s="16" t="s">
        <v>150</v>
      </c>
      <c r="G1219" s="16" t="s">
        <v>2575</v>
      </c>
      <c r="H1219">
        <v>272917.58100000001</v>
      </c>
      <c r="I1219">
        <v>68229.395199999999</v>
      </c>
      <c r="J1219" s="16" t="s">
        <v>2628</v>
      </c>
      <c r="K1219" s="16" t="s">
        <v>6127</v>
      </c>
      <c r="L1219">
        <v>13818123</v>
      </c>
      <c r="M1219">
        <v>0</v>
      </c>
      <c r="N1219" s="16" t="s">
        <v>6195</v>
      </c>
      <c r="O1219" s="16" t="s">
        <v>6190</v>
      </c>
      <c r="P1219" s="1">
        <v>44476</v>
      </c>
      <c r="Q1219">
        <v>204688.18580000001</v>
      </c>
      <c r="R1219">
        <v>204688.18580000001</v>
      </c>
      <c r="S1219" s="16" t="s">
        <v>6226</v>
      </c>
      <c r="T1219" s="16" t="s">
        <v>6239</v>
      </c>
      <c r="U1219">
        <v>2021</v>
      </c>
    </row>
    <row r="1220" spans="1:21" x14ac:dyDescent="0.35">
      <c r="A1220" s="16" t="s">
        <v>2629</v>
      </c>
      <c r="B1220">
        <v>868121015</v>
      </c>
      <c r="C1220">
        <v>79</v>
      </c>
      <c r="D1220" s="1">
        <v>15851.25</v>
      </c>
      <c r="E1220" s="16" t="s">
        <v>741</v>
      </c>
      <c r="F1220" s="16" t="s">
        <v>121</v>
      </c>
      <c r="G1220" s="16" t="s">
        <v>2575</v>
      </c>
      <c r="H1220">
        <v>648147.53520000004</v>
      </c>
      <c r="I1220">
        <v>185213.06839999999</v>
      </c>
      <c r="J1220" s="16" t="s">
        <v>2630</v>
      </c>
      <c r="K1220" s="16" t="s">
        <v>6135</v>
      </c>
      <c r="L1220">
        <v>2046557529</v>
      </c>
      <c r="M1220">
        <v>431480314</v>
      </c>
      <c r="N1220" s="16" t="s">
        <v>6192</v>
      </c>
      <c r="O1220" s="16" t="s">
        <v>6197</v>
      </c>
      <c r="P1220" s="1">
        <v>44383</v>
      </c>
      <c r="Q1220">
        <v>462934.46680000005</v>
      </c>
      <c r="R1220">
        <v>462934.46680000005</v>
      </c>
      <c r="S1220" s="16" t="s">
        <v>6223</v>
      </c>
      <c r="T1220" s="16" t="s">
        <v>6241</v>
      </c>
      <c r="U1220">
        <v>2021</v>
      </c>
    </row>
    <row r="1221" spans="1:21" x14ac:dyDescent="0.35">
      <c r="A1221" s="16" t="s">
        <v>2631</v>
      </c>
      <c r="B1221">
        <v>851913195</v>
      </c>
      <c r="C1221">
        <v>26</v>
      </c>
      <c r="D1221" s="1">
        <v>35209.5</v>
      </c>
      <c r="E1221" s="16" t="s">
        <v>741</v>
      </c>
      <c r="F1221" s="16" t="s">
        <v>984</v>
      </c>
      <c r="G1221" s="16" t="s">
        <v>2575</v>
      </c>
      <c r="H1221">
        <v>228238.25659999999</v>
      </c>
      <c r="I1221">
        <v>72249.213699999993</v>
      </c>
      <c r="J1221" s="16" t="s">
        <v>2632</v>
      </c>
      <c r="K1221" s="16" t="s">
        <v>6127</v>
      </c>
      <c r="L1221">
        <v>484083738</v>
      </c>
      <c r="M1221">
        <v>0</v>
      </c>
      <c r="N1221" s="16" t="s">
        <v>6196</v>
      </c>
      <c r="O1221" s="16" t="s">
        <v>6188</v>
      </c>
      <c r="P1221" s="1">
        <v>44678</v>
      </c>
      <c r="Q1221">
        <v>155989.0429</v>
      </c>
      <c r="R1221">
        <v>155989.0429</v>
      </c>
      <c r="S1221" s="16" t="s">
        <v>6220</v>
      </c>
      <c r="T1221" s="16" t="s">
        <v>6236</v>
      </c>
      <c r="U1221">
        <v>2022</v>
      </c>
    </row>
    <row r="1222" spans="1:21" x14ac:dyDescent="0.35">
      <c r="A1222" s="16" t="s">
        <v>2633</v>
      </c>
      <c r="B1222">
        <v>460927729</v>
      </c>
      <c r="C1222">
        <v>32</v>
      </c>
      <c r="D1222" s="1">
        <v>33018</v>
      </c>
      <c r="E1222" s="16" t="s">
        <v>741</v>
      </c>
      <c r="F1222" s="16" t="s">
        <v>886</v>
      </c>
      <c r="G1222" s="16" t="s">
        <v>2575</v>
      </c>
      <c r="H1222">
        <v>1151114.1039</v>
      </c>
      <c r="I1222">
        <v>402389.45199999999</v>
      </c>
      <c r="J1222" s="16" t="s">
        <v>2634</v>
      </c>
      <c r="K1222" s="16" t="s">
        <v>6135</v>
      </c>
      <c r="L1222">
        <v>1156571724</v>
      </c>
      <c r="M1222">
        <v>0</v>
      </c>
      <c r="N1222" s="16" t="s">
        <v>6195</v>
      </c>
      <c r="O1222" s="16" t="s">
        <v>6191</v>
      </c>
      <c r="P1222" s="1">
        <v>44530</v>
      </c>
      <c r="Q1222">
        <v>748724.65189999994</v>
      </c>
      <c r="R1222">
        <v>748724.65189999994</v>
      </c>
      <c r="S1222" s="16" t="s">
        <v>6227</v>
      </c>
      <c r="T1222" s="16" t="s">
        <v>6237</v>
      </c>
      <c r="U1222">
        <v>2021</v>
      </c>
    </row>
    <row r="1223" spans="1:21" x14ac:dyDescent="0.35">
      <c r="A1223" s="16" t="s">
        <v>2635</v>
      </c>
      <c r="B1223">
        <v>455584049</v>
      </c>
      <c r="C1223">
        <v>74</v>
      </c>
      <c r="D1223" s="1">
        <v>17677.5</v>
      </c>
      <c r="E1223" s="16" t="s">
        <v>741</v>
      </c>
      <c r="F1223" s="16" t="s">
        <v>57</v>
      </c>
      <c r="G1223" s="16" t="s">
        <v>2575</v>
      </c>
      <c r="H1223">
        <v>0</v>
      </c>
      <c r="I1223">
        <v>0</v>
      </c>
      <c r="J1223" s="16" t="s">
        <v>2636</v>
      </c>
      <c r="K1223" s="16" t="s">
        <v>6135</v>
      </c>
      <c r="L1223">
        <v>617206284</v>
      </c>
      <c r="M1223">
        <v>0</v>
      </c>
      <c r="N1223" s="16" t="s">
        <v>6196</v>
      </c>
      <c r="O1223" s="16" t="s">
        <v>6188</v>
      </c>
      <c r="P1223" s="1">
        <v>44412</v>
      </c>
      <c r="Q1223">
        <v>0</v>
      </c>
      <c r="R1223">
        <v>0</v>
      </c>
      <c r="S1223" s="16" t="s">
        <v>6224</v>
      </c>
      <c r="T1223" s="16" t="s">
        <v>6241</v>
      </c>
      <c r="U1223">
        <v>2021</v>
      </c>
    </row>
    <row r="1224" spans="1:21" x14ac:dyDescent="0.35">
      <c r="A1224" s="16" t="s">
        <v>2637</v>
      </c>
      <c r="B1224">
        <v>444161122</v>
      </c>
      <c r="C1224">
        <v>49</v>
      </c>
      <c r="D1224" s="1">
        <v>26808.75</v>
      </c>
      <c r="E1224" s="16" t="s">
        <v>741</v>
      </c>
      <c r="F1224" s="16" t="s">
        <v>192</v>
      </c>
      <c r="G1224" s="16" t="s">
        <v>2575</v>
      </c>
      <c r="H1224">
        <v>136811.36040000001</v>
      </c>
      <c r="I1224">
        <v>71888.151199999993</v>
      </c>
      <c r="J1224" s="16" t="s">
        <v>2638</v>
      </c>
      <c r="K1224" s="16" t="s">
        <v>6127</v>
      </c>
      <c r="L1224">
        <v>2925429</v>
      </c>
      <c r="M1224">
        <v>0</v>
      </c>
      <c r="N1224" s="16" t="s">
        <v>6187</v>
      </c>
      <c r="O1224" s="16" t="s">
        <v>6188</v>
      </c>
      <c r="P1224" s="1">
        <v>44362</v>
      </c>
      <c r="Q1224">
        <v>64923.209200000012</v>
      </c>
      <c r="R1224">
        <v>64923.209200000012</v>
      </c>
      <c r="S1224" s="16" t="s">
        <v>6222</v>
      </c>
      <c r="T1224" s="16" t="s">
        <v>6238</v>
      </c>
      <c r="U1224">
        <v>2021</v>
      </c>
    </row>
    <row r="1225" spans="1:21" x14ac:dyDescent="0.35">
      <c r="A1225" s="16" t="s">
        <v>2639</v>
      </c>
      <c r="B1225">
        <v>468361528</v>
      </c>
      <c r="C1225">
        <v>71</v>
      </c>
      <c r="D1225" s="1">
        <v>18773.25</v>
      </c>
      <c r="E1225" s="16" t="s">
        <v>741</v>
      </c>
      <c r="F1225" s="16" t="s">
        <v>208</v>
      </c>
      <c r="G1225" s="16" t="s">
        <v>2575</v>
      </c>
      <c r="H1225">
        <v>342379.3</v>
      </c>
      <c r="I1225">
        <v>133994.80790000001</v>
      </c>
      <c r="J1225" s="16" t="s">
        <v>2640</v>
      </c>
      <c r="K1225" s="16" t="s">
        <v>6131</v>
      </c>
      <c r="L1225">
        <v>1966272</v>
      </c>
      <c r="M1225">
        <v>0</v>
      </c>
      <c r="N1225" s="16" t="s">
        <v>6195</v>
      </c>
      <c r="O1225" s="16" t="s">
        <v>6190</v>
      </c>
      <c r="P1225" s="1">
        <v>44426</v>
      </c>
      <c r="Q1225">
        <v>208384.49209999997</v>
      </c>
      <c r="R1225">
        <v>208384.49209999997</v>
      </c>
      <c r="S1225" s="16" t="s">
        <v>6224</v>
      </c>
      <c r="T1225" s="16" t="s">
        <v>6241</v>
      </c>
      <c r="U1225">
        <v>2021</v>
      </c>
    </row>
    <row r="1226" spans="1:21" x14ac:dyDescent="0.35">
      <c r="A1226" s="16" t="s">
        <v>2641</v>
      </c>
      <c r="B1226">
        <v>915663500</v>
      </c>
      <c r="C1226">
        <v>37</v>
      </c>
      <c r="D1226" s="1">
        <v>31191.75</v>
      </c>
      <c r="E1226" s="16" t="s">
        <v>741</v>
      </c>
      <c r="F1226" s="16" t="s">
        <v>950</v>
      </c>
      <c r="G1226" s="16" t="s">
        <v>2575</v>
      </c>
      <c r="H1226">
        <v>355410.5368</v>
      </c>
      <c r="I1226">
        <v>112479.61139999999</v>
      </c>
      <c r="J1226" s="16" t="s">
        <v>2642</v>
      </c>
      <c r="K1226" s="16" t="s">
        <v>6131</v>
      </c>
      <c r="L1226">
        <v>2367224377</v>
      </c>
      <c r="M1226">
        <v>0</v>
      </c>
      <c r="N1226" s="16" t="s">
        <v>6187</v>
      </c>
      <c r="O1226" s="16" t="s">
        <v>6190</v>
      </c>
      <c r="P1226" s="1">
        <v>44223</v>
      </c>
      <c r="Q1226">
        <v>242930.92540000001</v>
      </c>
      <c r="R1226">
        <v>242930.92540000001</v>
      </c>
      <c r="S1226" s="16" t="s">
        <v>6217</v>
      </c>
      <c r="T1226" s="16" t="s">
        <v>6237</v>
      </c>
      <c r="U1226">
        <v>2021</v>
      </c>
    </row>
    <row r="1227" spans="1:21" x14ac:dyDescent="0.35">
      <c r="A1227" s="16" t="s">
        <v>2643</v>
      </c>
      <c r="B1227">
        <v>683652420</v>
      </c>
      <c r="C1227">
        <v>59</v>
      </c>
      <c r="D1227" s="1">
        <v>23156.25</v>
      </c>
      <c r="E1227" s="16" t="s">
        <v>741</v>
      </c>
      <c r="F1227" s="16" t="s">
        <v>1030</v>
      </c>
      <c r="G1227" s="16" t="s">
        <v>2575</v>
      </c>
      <c r="H1227">
        <v>391853.14189999999</v>
      </c>
      <c r="I1227">
        <v>31293.060799999999</v>
      </c>
      <c r="J1227" s="16" t="s">
        <v>2644</v>
      </c>
      <c r="K1227" s="16" t="s">
        <v>6129</v>
      </c>
      <c r="L1227">
        <v>1574807991</v>
      </c>
      <c r="M1227">
        <v>0</v>
      </c>
      <c r="N1227" s="16" t="s">
        <v>6187</v>
      </c>
      <c r="O1227" s="16" t="s">
        <v>6188</v>
      </c>
      <c r="P1227" s="1">
        <v>44410</v>
      </c>
      <c r="Q1227">
        <v>360560.08110000001</v>
      </c>
      <c r="R1227">
        <v>360560.08110000001</v>
      </c>
      <c r="S1227" s="16" t="s">
        <v>6224</v>
      </c>
      <c r="T1227" s="16" t="s">
        <v>6239</v>
      </c>
      <c r="U1227">
        <v>2021</v>
      </c>
    </row>
    <row r="1228" spans="1:21" x14ac:dyDescent="0.35">
      <c r="A1228" s="16" t="s">
        <v>2645</v>
      </c>
      <c r="B1228">
        <v>487111219</v>
      </c>
      <c r="C1228">
        <v>58</v>
      </c>
      <c r="D1228" s="1">
        <v>23521.5</v>
      </c>
      <c r="E1228" s="16" t="s">
        <v>741</v>
      </c>
      <c r="F1228" s="16" t="s">
        <v>713</v>
      </c>
      <c r="G1228" s="16" t="s">
        <v>2575</v>
      </c>
      <c r="H1228">
        <v>889337.23199999996</v>
      </c>
      <c r="I1228">
        <v>523374.96100000001</v>
      </c>
      <c r="J1228" s="16" t="s">
        <v>2646</v>
      </c>
      <c r="K1228" s="16" t="s">
        <v>6135</v>
      </c>
      <c r="L1228">
        <v>2874796281</v>
      </c>
      <c r="M1228">
        <v>0</v>
      </c>
      <c r="N1228" s="16" t="s">
        <v>6195</v>
      </c>
      <c r="O1228" s="16" t="s">
        <v>6190</v>
      </c>
      <c r="P1228" s="1">
        <v>44481</v>
      </c>
      <c r="Q1228">
        <v>365962.27099999995</v>
      </c>
      <c r="R1228">
        <v>365962.27099999995</v>
      </c>
      <c r="S1228" s="16" t="s">
        <v>6226</v>
      </c>
      <c r="T1228" s="16" t="s">
        <v>6239</v>
      </c>
      <c r="U1228">
        <v>2021</v>
      </c>
    </row>
    <row r="1229" spans="1:21" x14ac:dyDescent="0.35">
      <c r="A1229" s="16" t="s">
        <v>2647</v>
      </c>
      <c r="B1229">
        <v>177481325</v>
      </c>
      <c r="C1229">
        <v>61</v>
      </c>
      <c r="D1229" s="1">
        <v>22425.75</v>
      </c>
      <c r="E1229" s="16" t="s">
        <v>741</v>
      </c>
      <c r="F1229" s="16" t="s">
        <v>413</v>
      </c>
      <c r="G1229" s="16" t="s">
        <v>2575</v>
      </c>
      <c r="H1229">
        <v>444257.94790000003</v>
      </c>
      <c r="I1229">
        <v>148663.87909999999</v>
      </c>
      <c r="J1229" s="16" t="s">
        <v>2648</v>
      </c>
      <c r="K1229" s="16" t="s">
        <v>6140</v>
      </c>
      <c r="L1229">
        <v>69314128</v>
      </c>
      <c r="M1229">
        <v>0</v>
      </c>
      <c r="N1229" s="16" t="s">
        <v>6187</v>
      </c>
      <c r="O1229" s="16" t="s">
        <v>6200</v>
      </c>
      <c r="P1229" s="1">
        <v>44443</v>
      </c>
      <c r="Q1229">
        <v>295594.06880000001</v>
      </c>
      <c r="R1229">
        <v>295594.06880000001</v>
      </c>
      <c r="S1229" s="16" t="s">
        <v>6225</v>
      </c>
      <c r="T1229" s="16" t="s">
        <v>6240</v>
      </c>
      <c r="U1229">
        <v>2021</v>
      </c>
    </row>
    <row r="1230" spans="1:21" x14ac:dyDescent="0.35">
      <c r="A1230" s="16" t="s">
        <v>2649</v>
      </c>
      <c r="B1230">
        <v>45676466</v>
      </c>
      <c r="C1230">
        <v>64</v>
      </c>
      <c r="D1230" s="1">
        <v>21330</v>
      </c>
      <c r="E1230" s="16" t="s">
        <v>741</v>
      </c>
      <c r="F1230" s="16" t="s">
        <v>378</v>
      </c>
      <c r="G1230" s="16" t="s">
        <v>2575</v>
      </c>
      <c r="H1230">
        <v>289579.71000000002</v>
      </c>
      <c r="I1230">
        <v>65651.857099999994</v>
      </c>
      <c r="J1230" s="16" t="s">
        <v>2650</v>
      </c>
      <c r="K1230" s="16" t="s">
        <v>6131</v>
      </c>
      <c r="L1230">
        <v>2657504241</v>
      </c>
      <c r="M1230">
        <v>0</v>
      </c>
      <c r="N1230" s="16" t="s">
        <v>6195</v>
      </c>
      <c r="O1230" s="16" t="s">
        <v>6190</v>
      </c>
      <c r="P1230" s="1">
        <v>44247</v>
      </c>
      <c r="Q1230">
        <v>223927.85290000003</v>
      </c>
      <c r="R1230">
        <v>223927.85290000003</v>
      </c>
      <c r="S1230" s="16" t="s">
        <v>6218</v>
      </c>
      <c r="T1230" s="16" t="s">
        <v>6240</v>
      </c>
      <c r="U1230">
        <v>2021</v>
      </c>
    </row>
    <row r="1231" spans="1:21" x14ac:dyDescent="0.35">
      <c r="A1231" s="16" t="s">
        <v>2651</v>
      </c>
      <c r="B1231">
        <v>423463338</v>
      </c>
      <c r="C1231">
        <v>38</v>
      </c>
      <c r="D1231" s="1">
        <v>30826.5</v>
      </c>
      <c r="E1231" s="16" t="s">
        <v>741</v>
      </c>
      <c r="F1231" s="16" t="s">
        <v>169</v>
      </c>
      <c r="G1231" s="16" t="s">
        <v>2575</v>
      </c>
      <c r="H1231">
        <v>995012.69839999999</v>
      </c>
      <c r="I1231">
        <v>168867.8694</v>
      </c>
      <c r="J1231" s="16" t="s">
        <v>2652</v>
      </c>
      <c r="K1231" s="16" t="s">
        <v>6131</v>
      </c>
      <c r="L1231">
        <v>893842572</v>
      </c>
      <c r="M1231">
        <v>28392273</v>
      </c>
      <c r="N1231" s="16" t="s">
        <v>6192</v>
      </c>
      <c r="O1231" s="16" t="s">
        <v>6193</v>
      </c>
      <c r="P1231" s="1">
        <v>44230</v>
      </c>
      <c r="Q1231">
        <v>826144.82900000003</v>
      </c>
      <c r="R1231">
        <v>842667.72558000009</v>
      </c>
      <c r="S1231" s="16" t="s">
        <v>6218</v>
      </c>
      <c r="T1231" s="16" t="s">
        <v>6237</v>
      </c>
      <c r="U1231">
        <v>2021</v>
      </c>
    </row>
    <row r="1232" spans="1:21" x14ac:dyDescent="0.35">
      <c r="A1232" s="16" t="s">
        <v>2653</v>
      </c>
      <c r="B1232">
        <v>719080829</v>
      </c>
      <c r="C1232">
        <v>46</v>
      </c>
      <c r="D1232" s="1">
        <v>27904.5</v>
      </c>
      <c r="E1232" s="16" t="s">
        <v>741</v>
      </c>
      <c r="F1232" s="16" t="s">
        <v>633</v>
      </c>
      <c r="G1232" s="16" t="s">
        <v>2575</v>
      </c>
      <c r="H1232">
        <v>1313496.6739000001</v>
      </c>
      <c r="I1232">
        <v>548432.45180000004</v>
      </c>
      <c r="J1232" s="16" t="s">
        <v>2654</v>
      </c>
      <c r="K1232" s="16" t="s">
        <v>6127</v>
      </c>
      <c r="L1232">
        <v>2491858668</v>
      </c>
      <c r="M1232">
        <v>0</v>
      </c>
      <c r="N1232" s="16" t="s">
        <v>6189</v>
      </c>
      <c r="O1232" s="16" t="s">
        <v>6194</v>
      </c>
      <c r="P1232" s="1">
        <v>44388</v>
      </c>
      <c r="Q1232">
        <v>765064.22210000001</v>
      </c>
      <c r="R1232">
        <v>765064.22210000001</v>
      </c>
      <c r="S1232" s="16" t="s">
        <v>6223</v>
      </c>
      <c r="T1232" s="16" t="s">
        <v>6238</v>
      </c>
      <c r="U1232">
        <v>2021</v>
      </c>
    </row>
    <row r="1233" spans="1:21" x14ac:dyDescent="0.35">
      <c r="A1233" s="16" t="s">
        <v>2655</v>
      </c>
      <c r="B1233">
        <v>227697458</v>
      </c>
      <c r="C1233">
        <v>74</v>
      </c>
      <c r="D1233" s="1">
        <v>17677.5</v>
      </c>
      <c r="E1233" s="16" t="s">
        <v>741</v>
      </c>
      <c r="F1233" s="16" t="s">
        <v>547</v>
      </c>
      <c r="G1233" s="16" t="s">
        <v>2575</v>
      </c>
      <c r="H1233">
        <v>966718.76650000003</v>
      </c>
      <c r="I1233">
        <v>376850.71919999999</v>
      </c>
      <c r="J1233" s="16" t="s">
        <v>2656</v>
      </c>
      <c r="K1233" s="16" t="s">
        <v>6131</v>
      </c>
      <c r="L1233">
        <v>1054044268</v>
      </c>
      <c r="M1233">
        <v>0</v>
      </c>
      <c r="N1233" s="16" t="s">
        <v>6195</v>
      </c>
      <c r="O1233" s="16" t="s">
        <v>6190</v>
      </c>
      <c r="P1233" s="1">
        <v>44359</v>
      </c>
      <c r="Q1233">
        <v>589868.04729999998</v>
      </c>
      <c r="R1233">
        <v>601665.40824599995</v>
      </c>
      <c r="S1233" s="16" t="s">
        <v>6222</v>
      </c>
      <c r="T1233" s="16" t="s">
        <v>6241</v>
      </c>
      <c r="U1233">
        <v>2021</v>
      </c>
    </row>
    <row r="1234" spans="1:21" x14ac:dyDescent="0.35">
      <c r="A1234" s="16" t="s">
        <v>2657</v>
      </c>
      <c r="B1234">
        <v>827798637</v>
      </c>
      <c r="C1234">
        <v>23</v>
      </c>
      <c r="D1234" s="1">
        <v>36305.25</v>
      </c>
      <c r="E1234" s="16" t="s">
        <v>741</v>
      </c>
      <c r="F1234" s="16" t="s">
        <v>370</v>
      </c>
      <c r="G1234" s="16" t="s">
        <v>2575</v>
      </c>
      <c r="H1234">
        <v>428170.12900000002</v>
      </c>
      <c r="I1234">
        <v>84981.846099999995</v>
      </c>
      <c r="J1234" s="16" t="s">
        <v>2658</v>
      </c>
      <c r="K1234" s="16" t="s">
        <v>6131</v>
      </c>
      <c r="L1234">
        <v>2677239873</v>
      </c>
      <c r="M1234">
        <v>0</v>
      </c>
      <c r="N1234" s="16" t="s">
        <v>6196</v>
      </c>
      <c r="O1234" s="16" t="s">
        <v>6200</v>
      </c>
      <c r="P1234" s="1">
        <v>44365</v>
      </c>
      <c r="Q1234">
        <v>343188.28289999999</v>
      </c>
      <c r="R1234">
        <v>343188.28289999999</v>
      </c>
      <c r="S1234" s="16" t="s">
        <v>6222</v>
      </c>
      <c r="T1234" s="16" t="s">
        <v>6236</v>
      </c>
      <c r="U1234">
        <v>2021</v>
      </c>
    </row>
    <row r="1235" spans="1:21" x14ac:dyDescent="0.35">
      <c r="A1235" s="16" t="s">
        <v>2659</v>
      </c>
      <c r="B1235">
        <v>759203632</v>
      </c>
      <c r="C1235">
        <v>29</v>
      </c>
      <c r="D1235" s="1">
        <v>34113.75</v>
      </c>
      <c r="E1235" s="16" t="s">
        <v>741</v>
      </c>
      <c r="F1235" s="16" t="s">
        <v>574</v>
      </c>
      <c r="G1235" s="16" t="s">
        <v>2575</v>
      </c>
      <c r="H1235">
        <v>267088.4362</v>
      </c>
      <c r="I1235">
        <v>322509.2867</v>
      </c>
      <c r="J1235" s="16" t="s">
        <v>2660</v>
      </c>
      <c r="K1235" s="16" t="s">
        <v>6131</v>
      </c>
      <c r="L1235">
        <v>33123888</v>
      </c>
      <c r="M1235">
        <v>0</v>
      </c>
      <c r="N1235" s="16" t="s">
        <v>6187</v>
      </c>
      <c r="O1235" s="16" t="s">
        <v>6190</v>
      </c>
      <c r="P1235" s="1">
        <v>44205</v>
      </c>
      <c r="Q1235">
        <v>-55420.8505</v>
      </c>
      <c r="R1235">
        <v>-55420.8505</v>
      </c>
      <c r="S1235" s="16" t="s">
        <v>6217</v>
      </c>
      <c r="T1235" s="16" t="s">
        <v>6236</v>
      </c>
      <c r="U1235">
        <v>2021</v>
      </c>
    </row>
    <row r="1236" spans="1:21" x14ac:dyDescent="0.35">
      <c r="A1236" s="16" t="s">
        <v>2661</v>
      </c>
      <c r="B1236">
        <v>787049222</v>
      </c>
      <c r="C1236">
        <v>82</v>
      </c>
      <c r="D1236" s="1">
        <v>14755.5</v>
      </c>
      <c r="E1236" s="16" t="s">
        <v>741</v>
      </c>
      <c r="F1236" s="16" t="s">
        <v>687</v>
      </c>
      <c r="G1236" s="16" t="s">
        <v>2575</v>
      </c>
      <c r="H1236">
        <v>1879473.2509999999</v>
      </c>
      <c r="I1236">
        <v>238979.38029999999</v>
      </c>
      <c r="J1236" s="16" t="s">
        <v>2662</v>
      </c>
      <c r="K1236" s="16" t="s">
        <v>6131</v>
      </c>
      <c r="L1236">
        <v>1465409556</v>
      </c>
      <c r="M1236">
        <v>0</v>
      </c>
      <c r="N1236" s="16" t="s">
        <v>6187</v>
      </c>
      <c r="O1236" s="16" t="s">
        <v>6188</v>
      </c>
      <c r="P1236" s="1">
        <v>44577</v>
      </c>
      <c r="Q1236">
        <v>1640493.8706999999</v>
      </c>
      <c r="R1236">
        <v>1673303.7481139998</v>
      </c>
      <c r="S1236" s="16" t="s">
        <v>6217</v>
      </c>
      <c r="T1236" s="16" t="s">
        <v>6241</v>
      </c>
      <c r="U1236">
        <v>2022</v>
      </c>
    </row>
    <row r="1237" spans="1:21" x14ac:dyDescent="0.35">
      <c r="A1237" s="16" t="s">
        <v>2663</v>
      </c>
      <c r="B1237">
        <v>824575644</v>
      </c>
      <c r="C1237">
        <v>78</v>
      </c>
      <c r="D1237" s="1">
        <v>16216.5</v>
      </c>
      <c r="E1237" s="16" t="s">
        <v>741</v>
      </c>
      <c r="F1237" s="16" t="s">
        <v>341</v>
      </c>
      <c r="G1237" s="16" t="s">
        <v>2575</v>
      </c>
      <c r="H1237">
        <v>97927.531000000003</v>
      </c>
      <c r="I1237">
        <v>34510.157800000001</v>
      </c>
      <c r="J1237" s="16" t="s">
        <v>2664</v>
      </c>
      <c r="K1237" s="16" t="s">
        <v>6135</v>
      </c>
      <c r="L1237">
        <v>807296544</v>
      </c>
      <c r="M1237">
        <v>0</v>
      </c>
      <c r="N1237" s="16" t="s">
        <v>6196</v>
      </c>
      <c r="O1237" s="16" t="s">
        <v>6200</v>
      </c>
      <c r="P1237" s="1">
        <v>44593</v>
      </c>
      <c r="Q1237">
        <v>63417.373200000002</v>
      </c>
      <c r="R1237">
        <v>63417.373200000002</v>
      </c>
      <c r="S1237" s="16" t="s">
        <v>6218</v>
      </c>
      <c r="T1237" s="16" t="s">
        <v>6241</v>
      </c>
      <c r="U1237">
        <v>2022</v>
      </c>
    </row>
    <row r="1238" spans="1:21" x14ac:dyDescent="0.35">
      <c r="A1238" s="16" t="s">
        <v>2665</v>
      </c>
      <c r="B1238">
        <v>843771917</v>
      </c>
      <c r="C1238">
        <v>64</v>
      </c>
      <c r="D1238" s="1">
        <v>21330</v>
      </c>
      <c r="E1238" s="16" t="s">
        <v>741</v>
      </c>
      <c r="F1238" s="16" t="s">
        <v>1017</v>
      </c>
      <c r="G1238" s="16" t="s">
        <v>2575</v>
      </c>
      <c r="H1238">
        <v>72128.928899999999</v>
      </c>
      <c r="I1238">
        <v>22322.978800000001</v>
      </c>
      <c r="J1238" s="16" t="s">
        <v>2666</v>
      </c>
      <c r="K1238" s="16" t="s">
        <v>6127</v>
      </c>
      <c r="L1238">
        <v>334310168</v>
      </c>
      <c r="M1238">
        <v>1385634776</v>
      </c>
      <c r="N1238" s="16" t="s">
        <v>6192</v>
      </c>
      <c r="O1238" s="16" t="s">
        <v>6193</v>
      </c>
      <c r="P1238" s="1">
        <v>44679</v>
      </c>
      <c r="Q1238">
        <v>49805.950100000002</v>
      </c>
      <c r="R1238">
        <v>49805.950100000002</v>
      </c>
      <c r="S1238" s="16" t="s">
        <v>6220</v>
      </c>
      <c r="T1238" s="16" t="s">
        <v>6240</v>
      </c>
      <c r="U1238">
        <v>2022</v>
      </c>
    </row>
    <row r="1239" spans="1:21" x14ac:dyDescent="0.35">
      <c r="A1239" s="16" t="s">
        <v>2667</v>
      </c>
      <c r="B1239">
        <v>588250372</v>
      </c>
      <c r="C1239">
        <v>29</v>
      </c>
      <c r="D1239" s="1">
        <v>34113.75</v>
      </c>
      <c r="E1239" s="16" t="s">
        <v>741</v>
      </c>
      <c r="F1239" s="16" t="s">
        <v>25</v>
      </c>
      <c r="G1239" s="16" t="s">
        <v>2575</v>
      </c>
      <c r="H1239">
        <v>102705.9771</v>
      </c>
      <c r="I1239">
        <v>48435.205099999999</v>
      </c>
      <c r="J1239" s="16" t="s">
        <v>2668</v>
      </c>
      <c r="K1239" s="16" t="s">
        <v>6133</v>
      </c>
      <c r="L1239">
        <v>3508502624</v>
      </c>
      <c r="M1239">
        <v>0</v>
      </c>
      <c r="N1239" s="16" t="s">
        <v>6198</v>
      </c>
      <c r="O1239" s="16" t="s">
        <v>6191</v>
      </c>
      <c r="P1239" s="1">
        <v>44206</v>
      </c>
      <c r="Q1239">
        <v>54270.772000000004</v>
      </c>
      <c r="R1239">
        <v>54270.772000000004</v>
      </c>
      <c r="S1239" s="16" t="s">
        <v>6217</v>
      </c>
      <c r="T1239" s="16" t="s">
        <v>6236</v>
      </c>
      <c r="U1239">
        <v>2021</v>
      </c>
    </row>
    <row r="1240" spans="1:21" x14ac:dyDescent="0.35">
      <c r="A1240" s="16" t="s">
        <v>2669</v>
      </c>
      <c r="B1240">
        <v>324385875</v>
      </c>
      <c r="C1240">
        <v>30</v>
      </c>
      <c r="D1240" s="1">
        <v>33748.5</v>
      </c>
      <c r="E1240" s="16" t="s">
        <v>741</v>
      </c>
      <c r="F1240" s="16" t="s">
        <v>1186</v>
      </c>
      <c r="G1240" s="16" t="s">
        <v>2575</v>
      </c>
      <c r="H1240">
        <v>1961308.544</v>
      </c>
      <c r="I1240">
        <v>328594.61609999998</v>
      </c>
      <c r="J1240" s="16" t="s">
        <v>2670</v>
      </c>
      <c r="K1240" s="16" t="s">
        <v>6131</v>
      </c>
      <c r="L1240">
        <v>532609728</v>
      </c>
      <c r="M1240">
        <v>0</v>
      </c>
      <c r="N1240" s="16" t="s">
        <v>6187</v>
      </c>
      <c r="O1240" s="16" t="s">
        <v>6191</v>
      </c>
      <c r="P1240" s="1">
        <v>44279</v>
      </c>
      <c r="Q1240">
        <v>1632713.9279</v>
      </c>
      <c r="R1240">
        <v>1665368.206458</v>
      </c>
      <c r="S1240" s="16" t="s">
        <v>6219</v>
      </c>
      <c r="T1240" s="16" t="s">
        <v>6237</v>
      </c>
      <c r="U1240">
        <v>2021</v>
      </c>
    </row>
    <row r="1241" spans="1:21" x14ac:dyDescent="0.35">
      <c r="A1241" s="16" t="s">
        <v>2671</v>
      </c>
      <c r="B1241">
        <v>355683346</v>
      </c>
      <c r="C1241">
        <v>33</v>
      </c>
      <c r="D1241" s="1">
        <v>32652.75</v>
      </c>
      <c r="E1241" s="16" t="s">
        <v>741</v>
      </c>
      <c r="F1241" s="16" t="s">
        <v>511</v>
      </c>
      <c r="G1241" s="16" t="s">
        <v>2575</v>
      </c>
      <c r="H1241">
        <v>175922.72229999999</v>
      </c>
      <c r="I1241">
        <v>90704.562900000004</v>
      </c>
      <c r="J1241" s="16" t="s">
        <v>2672</v>
      </c>
      <c r="K1241" s="16" t="s">
        <v>6135</v>
      </c>
      <c r="L1241">
        <v>801573696</v>
      </c>
      <c r="M1241">
        <v>0</v>
      </c>
      <c r="N1241" s="16" t="s">
        <v>6196</v>
      </c>
      <c r="O1241" s="16" t="s">
        <v>6188</v>
      </c>
      <c r="P1241" s="1">
        <v>44579</v>
      </c>
      <c r="Q1241">
        <v>85218.15939999999</v>
      </c>
      <c r="R1241">
        <v>85218.15939999999</v>
      </c>
      <c r="S1241" s="16" t="s">
        <v>6217</v>
      </c>
      <c r="T1241" s="16" t="s">
        <v>6237</v>
      </c>
      <c r="U1241">
        <v>2022</v>
      </c>
    </row>
    <row r="1242" spans="1:21" x14ac:dyDescent="0.35">
      <c r="A1242" s="16" t="s">
        <v>2673</v>
      </c>
      <c r="B1242">
        <v>417849788</v>
      </c>
      <c r="C1242">
        <v>38</v>
      </c>
      <c r="D1242" s="1">
        <v>30826.5</v>
      </c>
      <c r="E1242" s="16" t="s">
        <v>741</v>
      </c>
      <c r="F1242" s="16" t="s">
        <v>665</v>
      </c>
      <c r="G1242" s="16" t="s">
        <v>2575</v>
      </c>
      <c r="H1242">
        <v>206363.598</v>
      </c>
      <c r="I1242">
        <v>30129.085299999999</v>
      </c>
      <c r="J1242" s="16" t="s">
        <v>2674</v>
      </c>
      <c r="K1242" s="16" t="s">
        <v>6131</v>
      </c>
      <c r="L1242">
        <v>1860494976</v>
      </c>
      <c r="M1242">
        <v>0</v>
      </c>
      <c r="N1242" s="16" t="s">
        <v>6196</v>
      </c>
      <c r="O1242" s="16" t="s">
        <v>6188</v>
      </c>
      <c r="P1242" s="1">
        <v>44631</v>
      </c>
      <c r="Q1242">
        <v>176234.51269999999</v>
      </c>
      <c r="R1242">
        <v>176234.51269999999</v>
      </c>
      <c r="S1242" s="16" t="s">
        <v>6219</v>
      </c>
      <c r="T1242" s="16" t="s">
        <v>6237</v>
      </c>
      <c r="U1242">
        <v>2022</v>
      </c>
    </row>
    <row r="1243" spans="1:21" x14ac:dyDescent="0.35">
      <c r="A1243" s="16" t="s">
        <v>2675</v>
      </c>
      <c r="B1243">
        <v>330775749</v>
      </c>
      <c r="C1243">
        <v>58</v>
      </c>
      <c r="D1243" s="1">
        <v>23521.5</v>
      </c>
      <c r="E1243" s="16" t="s">
        <v>741</v>
      </c>
      <c r="F1243" s="16" t="s">
        <v>36</v>
      </c>
      <c r="G1243" s="16" t="s">
        <v>2575</v>
      </c>
      <c r="H1243">
        <v>0</v>
      </c>
      <c r="I1243">
        <v>0</v>
      </c>
      <c r="J1243" s="16" t="s">
        <v>2676</v>
      </c>
      <c r="K1243" s="16" t="s">
        <v>6133</v>
      </c>
      <c r="L1243">
        <v>2055683328</v>
      </c>
      <c r="M1243">
        <v>0</v>
      </c>
      <c r="N1243" s="16" t="s">
        <v>6195</v>
      </c>
      <c r="O1243" s="16" t="s">
        <v>6190</v>
      </c>
      <c r="P1243" s="1">
        <v>44575</v>
      </c>
      <c r="Q1243">
        <v>0</v>
      </c>
      <c r="R1243">
        <v>0</v>
      </c>
      <c r="S1243" s="16" t="s">
        <v>6217</v>
      </c>
      <c r="T1243" s="16" t="s">
        <v>6239</v>
      </c>
      <c r="U1243">
        <v>2022</v>
      </c>
    </row>
    <row r="1244" spans="1:21" x14ac:dyDescent="0.35">
      <c r="A1244" s="16" t="s">
        <v>2677</v>
      </c>
      <c r="B1244">
        <v>627379463</v>
      </c>
      <c r="C1244">
        <v>21</v>
      </c>
      <c r="D1244" s="1">
        <v>37035.75</v>
      </c>
      <c r="E1244" s="16" t="s">
        <v>741</v>
      </c>
      <c r="F1244" s="16" t="s">
        <v>950</v>
      </c>
      <c r="G1244" s="16" t="s">
        <v>2575</v>
      </c>
      <c r="H1244">
        <v>353911.49119999999</v>
      </c>
      <c r="I1244">
        <v>178176.13010000001</v>
      </c>
      <c r="J1244" s="16" t="s">
        <v>2678</v>
      </c>
      <c r="K1244" s="16" t="s">
        <v>6135</v>
      </c>
      <c r="L1244">
        <v>2494974825</v>
      </c>
      <c r="M1244">
        <v>0</v>
      </c>
      <c r="N1244" s="16" t="s">
        <v>6198</v>
      </c>
      <c r="O1244" s="16" t="s">
        <v>6191</v>
      </c>
      <c r="P1244" s="1">
        <v>44316</v>
      </c>
      <c r="Q1244">
        <v>175735.36109999998</v>
      </c>
      <c r="R1244">
        <v>175735.36109999998</v>
      </c>
      <c r="S1244" s="16" t="s">
        <v>6220</v>
      </c>
      <c r="T1244" s="16" t="s">
        <v>6236</v>
      </c>
      <c r="U1244">
        <v>2021</v>
      </c>
    </row>
    <row r="1245" spans="1:21" x14ac:dyDescent="0.35">
      <c r="A1245" s="16" t="s">
        <v>2679</v>
      </c>
      <c r="B1245">
        <v>643947604</v>
      </c>
      <c r="C1245">
        <v>28</v>
      </c>
      <c r="D1245" s="1">
        <v>34479</v>
      </c>
      <c r="E1245" s="16" t="s">
        <v>741</v>
      </c>
      <c r="F1245" s="16" t="s">
        <v>121</v>
      </c>
      <c r="G1245" s="16" t="s">
        <v>2575</v>
      </c>
      <c r="H1245">
        <v>259910.3965</v>
      </c>
      <c r="I1245">
        <v>108849.2215</v>
      </c>
      <c r="J1245" s="16" t="s">
        <v>2680</v>
      </c>
      <c r="K1245" s="16" t="s">
        <v>6135</v>
      </c>
      <c r="L1245">
        <v>92351201</v>
      </c>
      <c r="M1245">
        <v>1450442043</v>
      </c>
      <c r="N1245" s="16" t="s">
        <v>6187</v>
      </c>
      <c r="O1245" s="16" t="s">
        <v>6188</v>
      </c>
      <c r="P1245" s="1">
        <v>44245</v>
      </c>
      <c r="Q1245">
        <v>151061.17499999999</v>
      </c>
      <c r="R1245">
        <v>151061.17499999999</v>
      </c>
      <c r="S1245" s="16" t="s">
        <v>6218</v>
      </c>
      <c r="T1245" s="16" t="s">
        <v>6236</v>
      </c>
      <c r="U1245">
        <v>2021</v>
      </c>
    </row>
    <row r="1246" spans="1:21" x14ac:dyDescent="0.35">
      <c r="A1246" s="16" t="s">
        <v>2681</v>
      </c>
      <c r="B1246">
        <v>674675698</v>
      </c>
      <c r="C1246">
        <v>56</v>
      </c>
      <c r="D1246" s="1">
        <v>24252</v>
      </c>
      <c r="E1246" s="16" t="s">
        <v>741</v>
      </c>
      <c r="F1246" s="16" t="s">
        <v>665</v>
      </c>
      <c r="G1246" s="16" t="s">
        <v>2575</v>
      </c>
      <c r="H1246">
        <v>303466.7574</v>
      </c>
      <c r="I1246">
        <v>194575.7444</v>
      </c>
      <c r="J1246" s="16" t="s">
        <v>2682</v>
      </c>
      <c r="K1246" s="16" t="s">
        <v>6131</v>
      </c>
      <c r="L1246">
        <v>269309495</v>
      </c>
      <c r="M1246">
        <v>0</v>
      </c>
      <c r="N1246" s="16" t="s">
        <v>6187</v>
      </c>
      <c r="O1246" s="16" t="s">
        <v>6200</v>
      </c>
      <c r="P1246" s="1">
        <v>44578</v>
      </c>
      <c r="Q1246">
        <v>108891.01300000001</v>
      </c>
      <c r="R1246">
        <v>108891.01300000001</v>
      </c>
      <c r="S1246" s="16" t="s">
        <v>6217</v>
      </c>
      <c r="T1246" s="16" t="s">
        <v>6239</v>
      </c>
      <c r="U1246">
        <v>2022</v>
      </c>
    </row>
    <row r="1247" spans="1:21" x14ac:dyDescent="0.35">
      <c r="A1247" s="16" t="s">
        <v>2683</v>
      </c>
      <c r="B1247">
        <v>415090871</v>
      </c>
      <c r="C1247">
        <v>40</v>
      </c>
      <c r="D1247" s="1">
        <v>30096</v>
      </c>
      <c r="E1247" s="16" t="s">
        <v>741</v>
      </c>
      <c r="F1247" s="16" t="s">
        <v>150</v>
      </c>
      <c r="G1247" s="16" t="s">
        <v>2575</v>
      </c>
      <c r="H1247">
        <v>444066.53759999998</v>
      </c>
      <c r="I1247">
        <v>132289.5362</v>
      </c>
      <c r="J1247" s="16" t="s">
        <v>2684</v>
      </c>
      <c r="K1247" s="16" t="s">
        <v>6129</v>
      </c>
      <c r="L1247">
        <v>1207096233</v>
      </c>
      <c r="M1247">
        <v>3556593509</v>
      </c>
      <c r="N1247" s="16" t="s">
        <v>6192</v>
      </c>
      <c r="O1247" s="16" t="s">
        <v>6193</v>
      </c>
      <c r="P1247" s="1">
        <v>44225</v>
      </c>
      <c r="Q1247">
        <v>311777.00139999995</v>
      </c>
      <c r="R1247">
        <v>311777.00139999995</v>
      </c>
      <c r="S1247" s="16" t="s">
        <v>6217</v>
      </c>
      <c r="T1247" s="16" t="s">
        <v>6238</v>
      </c>
      <c r="U1247">
        <v>2021</v>
      </c>
    </row>
    <row r="1248" spans="1:21" x14ac:dyDescent="0.35">
      <c r="A1248" s="16" t="s">
        <v>2685</v>
      </c>
      <c r="B1248">
        <v>420374851</v>
      </c>
      <c r="C1248">
        <v>28</v>
      </c>
      <c r="D1248" s="1">
        <v>34479</v>
      </c>
      <c r="E1248" s="16" t="s">
        <v>741</v>
      </c>
      <c r="F1248" s="16" t="s">
        <v>547</v>
      </c>
      <c r="G1248" s="16" t="s">
        <v>2575</v>
      </c>
      <c r="H1248">
        <v>1708745.4258999999</v>
      </c>
      <c r="I1248">
        <v>427186.35649999999</v>
      </c>
      <c r="J1248" s="16" t="s">
        <v>2686</v>
      </c>
      <c r="K1248" s="16" t="s">
        <v>6135</v>
      </c>
      <c r="L1248">
        <v>175192752</v>
      </c>
      <c r="M1248">
        <v>0</v>
      </c>
      <c r="N1248" s="16" t="s">
        <v>6196</v>
      </c>
      <c r="O1248" s="16" t="s">
        <v>6200</v>
      </c>
      <c r="P1248" s="1">
        <v>44205</v>
      </c>
      <c r="Q1248">
        <v>1281559.0693999999</v>
      </c>
      <c r="R1248">
        <v>1281559.0693999999</v>
      </c>
      <c r="S1248" s="16" t="s">
        <v>6217</v>
      </c>
      <c r="T1248" s="16" t="s">
        <v>6236</v>
      </c>
      <c r="U1248">
        <v>2021</v>
      </c>
    </row>
    <row r="1249" spans="1:21" x14ac:dyDescent="0.35">
      <c r="A1249" s="16" t="s">
        <v>2687</v>
      </c>
      <c r="B1249">
        <v>42101618</v>
      </c>
      <c r="C1249">
        <v>77</v>
      </c>
      <c r="D1249" s="1">
        <v>16581.75</v>
      </c>
      <c r="E1249" s="16" t="s">
        <v>741</v>
      </c>
      <c r="F1249" s="16" t="s">
        <v>250</v>
      </c>
      <c r="G1249" s="16" t="s">
        <v>2575</v>
      </c>
      <c r="H1249">
        <v>518507.00910000002</v>
      </c>
      <c r="I1249">
        <v>43208.917399999998</v>
      </c>
      <c r="J1249" s="16" t="s">
        <v>2688</v>
      </c>
      <c r="K1249" s="16" t="s">
        <v>6129</v>
      </c>
      <c r="L1249">
        <v>5116098</v>
      </c>
      <c r="M1249">
        <v>0</v>
      </c>
      <c r="N1249" s="16" t="s">
        <v>6187</v>
      </c>
      <c r="O1249" s="16" t="s">
        <v>6200</v>
      </c>
      <c r="P1249" s="1">
        <v>44267</v>
      </c>
      <c r="Q1249">
        <v>475298.09170000005</v>
      </c>
      <c r="R1249">
        <v>475298.09170000005</v>
      </c>
      <c r="S1249" s="16" t="s">
        <v>6219</v>
      </c>
      <c r="T1249" s="16" t="s">
        <v>6241</v>
      </c>
      <c r="U1249">
        <v>2021</v>
      </c>
    </row>
    <row r="1250" spans="1:21" x14ac:dyDescent="0.35">
      <c r="A1250" s="16" t="s">
        <v>2689</v>
      </c>
      <c r="B1250">
        <v>682080114</v>
      </c>
      <c r="C1250">
        <v>57</v>
      </c>
      <c r="D1250" s="1">
        <v>23886.75</v>
      </c>
      <c r="E1250" s="16" t="s">
        <v>741</v>
      </c>
      <c r="F1250" s="16" t="s">
        <v>240</v>
      </c>
      <c r="G1250" s="16" t="s">
        <v>2575</v>
      </c>
      <c r="H1250">
        <v>379581.89230000001</v>
      </c>
      <c r="I1250">
        <v>67720.096900000004</v>
      </c>
      <c r="J1250" s="16" t="s">
        <v>2690</v>
      </c>
      <c r="K1250" s="16" t="s">
        <v>6135</v>
      </c>
      <c r="L1250">
        <v>3979148964</v>
      </c>
      <c r="M1250">
        <v>0</v>
      </c>
      <c r="N1250" s="16" t="s">
        <v>6198</v>
      </c>
      <c r="O1250" s="16" t="s">
        <v>6191</v>
      </c>
      <c r="P1250" s="1">
        <v>44669</v>
      </c>
      <c r="Q1250">
        <v>311861.7954</v>
      </c>
      <c r="R1250">
        <v>311861.7954</v>
      </c>
      <c r="S1250" s="16" t="s">
        <v>6220</v>
      </c>
      <c r="T1250" s="16" t="s">
        <v>6239</v>
      </c>
      <c r="U1250">
        <v>2022</v>
      </c>
    </row>
    <row r="1251" spans="1:21" x14ac:dyDescent="0.35">
      <c r="A1251" s="16" t="s">
        <v>2691</v>
      </c>
      <c r="B1251">
        <v>42504617</v>
      </c>
      <c r="C1251">
        <v>53</v>
      </c>
      <c r="D1251" s="1">
        <v>25347.75</v>
      </c>
      <c r="E1251" s="16" t="s">
        <v>741</v>
      </c>
      <c r="F1251" s="16" t="s">
        <v>825</v>
      </c>
      <c r="G1251" s="16" t="s">
        <v>2575</v>
      </c>
      <c r="H1251">
        <v>175782.17970000001</v>
      </c>
      <c r="I1251">
        <v>215821.454</v>
      </c>
      <c r="J1251" s="16" t="s">
        <v>2692</v>
      </c>
      <c r="K1251" s="16" t="s">
        <v>6131</v>
      </c>
      <c r="L1251">
        <v>2029295525</v>
      </c>
      <c r="M1251">
        <v>0</v>
      </c>
      <c r="N1251" s="16" t="s">
        <v>6189</v>
      </c>
      <c r="O1251" s="16" t="s">
        <v>6190</v>
      </c>
      <c r="P1251" s="1">
        <v>44411</v>
      </c>
      <c r="Q1251">
        <v>-40039.27429999999</v>
      </c>
      <c r="R1251">
        <v>-40039.27429999999</v>
      </c>
      <c r="S1251" s="16" t="s">
        <v>6224</v>
      </c>
      <c r="T1251" s="16" t="s">
        <v>6239</v>
      </c>
      <c r="U1251">
        <v>2021</v>
      </c>
    </row>
    <row r="1252" spans="1:21" x14ac:dyDescent="0.35">
      <c r="A1252" s="16" t="s">
        <v>2693</v>
      </c>
      <c r="B1252">
        <v>122103886</v>
      </c>
      <c r="C1252">
        <v>80</v>
      </c>
      <c r="D1252" s="1">
        <v>15486</v>
      </c>
      <c r="E1252" s="16" t="s">
        <v>741</v>
      </c>
      <c r="F1252" s="16" t="s">
        <v>930</v>
      </c>
      <c r="G1252" s="16" t="s">
        <v>2575</v>
      </c>
      <c r="H1252">
        <v>321886.022</v>
      </c>
      <c r="I1252">
        <v>29469.220300000001</v>
      </c>
      <c r="J1252" s="16" t="s">
        <v>2694</v>
      </c>
      <c r="K1252" s="16" t="s">
        <v>6133</v>
      </c>
      <c r="L1252">
        <v>1600731</v>
      </c>
      <c r="M1252">
        <v>0</v>
      </c>
      <c r="N1252" s="16" t="s">
        <v>6198</v>
      </c>
      <c r="O1252" s="16" t="s">
        <v>6191</v>
      </c>
      <c r="P1252" s="1">
        <v>44490</v>
      </c>
      <c r="Q1252">
        <v>292416.80170000001</v>
      </c>
      <c r="R1252">
        <v>292416.80170000001</v>
      </c>
      <c r="S1252" s="16" t="s">
        <v>6226</v>
      </c>
      <c r="T1252" s="16" t="s">
        <v>6241</v>
      </c>
      <c r="U1252">
        <v>2021</v>
      </c>
    </row>
    <row r="1253" spans="1:21" x14ac:dyDescent="0.35">
      <c r="A1253" s="16" t="s">
        <v>2695</v>
      </c>
      <c r="B1253">
        <v>750048021</v>
      </c>
      <c r="C1253">
        <v>79</v>
      </c>
      <c r="D1253" s="1">
        <v>15851.25</v>
      </c>
      <c r="E1253" s="16" t="s">
        <v>741</v>
      </c>
      <c r="F1253" s="16" t="s">
        <v>243</v>
      </c>
      <c r="G1253" s="16" t="s">
        <v>2575</v>
      </c>
      <c r="H1253">
        <v>26319.362300000001</v>
      </c>
      <c r="I1253">
        <v>26276.215800000002</v>
      </c>
      <c r="J1253" s="16" t="s">
        <v>2696</v>
      </c>
      <c r="K1253" s="16" t="s">
        <v>6140</v>
      </c>
      <c r="L1253">
        <v>1516228896</v>
      </c>
      <c r="M1253">
        <v>0</v>
      </c>
      <c r="N1253" s="16" t="s">
        <v>6187</v>
      </c>
      <c r="O1253" s="16" t="s">
        <v>6188</v>
      </c>
      <c r="P1253" s="1">
        <v>44313</v>
      </c>
      <c r="Q1253">
        <v>43.146499999998923</v>
      </c>
      <c r="R1253">
        <v>43.146499999998923</v>
      </c>
      <c r="S1253" s="16" t="s">
        <v>6220</v>
      </c>
      <c r="T1253" s="16" t="s">
        <v>6241</v>
      </c>
      <c r="U1253">
        <v>2021</v>
      </c>
    </row>
    <row r="1254" spans="1:21" x14ac:dyDescent="0.35">
      <c r="A1254" s="16" t="s">
        <v>2697</v>
      </c>
      <c r="B1254">
        <v>968465790</v>
      </c>
      <c r="C1254">
        <v>22</v>
      </c>
      <c r="D1254" s="1">
        <v>36670.5</v>
      </c>
      <c r="E1254" s="16" t="s">
        <v>741</v>
      </c>
      <c r="F1254" s="16" t="s">
        <v>183</v>
      </c>
      <c r="G1254" s="16" t="s">
        <v>2575</v>
      </c>
      <c r="H1254">
        <v>140632.74220000001</v>
      </c>
      <c r="I1254">
        <v>111084.9054</v>
      </c>
      <c r="J1254" s="16" t="s">
        <v>2698</v>
      </c>
      <c r="K1254" s="16" t="s">
        <v>6135</v>
      </c>
      <c r="L1254">
        <v>23549097</v>
      </c>
      <c r="M1254">
        <v>0</v>
      </c>
      <c r="N1254" s="16" t="s">
        <v>6187</v>
      </c>
      <c r="O1254" s="16" t="s">
        <v>6191</v>
      </c>
      <c r="P1254" s="1">
        <v>44562</v>
      </c>
      <c r="Q1254">
        <v>29547.836800000005</v>
      </c>
      <c r="R1254">
        <v>29547.836800000005</v>
      </c>
      <c r="S1254" s="16" t="s">
        <v>6217</v>
      </c>
      <c r="T1254" s="16" t="s">
        <v>6236</v>
      </c>
      <c r="U1254">
        <v>2022</v>
      </c>
    </row>
    <row r="1255" spans="1:21" x14ac:dyDescent="0.35">
      <c r="A1255" s="16" t="s">
        <v>2699</v>
      </c>
      <c r="B1255">
        <v>985217845</v>
      </c>
      <c r="C1255">
        <v>24</v>
      </c>
      <c r="D1255" s="1">
        <v>35940</v>
      </c>
      <c r="E1255" s="16" t="s">
        <v>741</v>
      </c>
      <c r="F1255" s="16" t="s">
        <v>157</v>
      </c>
      <c r="G1255" s="16" t="s">
        <v>2575</v>
      </c>
      <c r="H1255">
        <v>65946.867700000003</v>
      </c>
      <c r="I1255">
        <v>52604.573900000003</v>
      </c>
      <c r="J1255" s="16" t="s">
        <v>2700</v>
      </c>
      <c r="K1255" s="16" t="s">
        <v>6133</v>
      </c>
      <c r="L1255">
        <v>62120595</v>
      </c>
      <c r="M1255">
        <v>0</v>
      </c>
      <c r="N1255" s="16" t="s">
        <v>6195</v>
      </c>
      <c r="O1255" s="16" t="s">
        <v>6190</v>
      </c>
      <c r="P1255" s="1">
        <v>44267</v>
      </c>
      <c r="Q1255">
        <v>13342.293799999999</v>
      </c>
      <c r="R1255">
        <v>13342.293799999999</v>
      </c>
      <c r="S1255" s="16" t="s">
        <v>6219</v>
      </c>
      <c r="T1255" s="16" t="s">
        <v>6236</v>
      </c>
      <c r="U1255">
        <v>2021</v>
      </c>
    </row>
    <row r="1256" spans="1:21" x14ac:dyDescent="0.35">
      <c r="A1256" s="16" t="s">
        <v>2701</v>
      </c>
      <c r="B1256">
        <v>173938904</v>
      </c>
      <c r="C1256">
        <v>47</v>
      </c>
      <c r="D1256" s="1">
        <v>27539.25</v>
      </c>
      <c r="E1256" s="16" t="s">
        <v>741</v>
      </c>
      <c r="F1256" s="16" t="s">
        <v>585</v>
      </c>
      <c r="G1256" s="16" t="s">
        <v>2575</v>
      </c>
      <c r="H1256">
        <v>2266816.1627000002</v>
      </c>
      <c r="I1256">
        <v>620166.68599999999</v>
      </c>
      <c r="J1256" s="16" t="s">
        <v>2702</v>
      </c>
      <c r="K1256" s="16" t="s">
        <v>6135</v>
      </c>
      <c r="L1256">
        <v>67931919</v>
      </c>
      <c r="M1256">
        <v>0</v>
      </c>
      <c r="N1256" s="16" t="s">
        <v>6195</v>
      </c>
      <c r="O1256" s="16" t="s">
        <v>6190</v>
      </c>
      <c r="P1256" s="1">
        <v>44343</v>
      </c>
      <c r="Q1256">
        <v>1646649.4767000002</v>
      </c>
      <c r="R1256">
        <v>1646649.4767000002</v>
      </c>
      <c r="S1256" s="16" t="s">
        <v>6221</v>
      </c>
      <c r="T1256" s="16" t="s">
        <v>6238</v>
      </c>
      <c r="U1256">
        <v>2021</v>
      </c>
    </row>
    <row r="1257" spans="1:21" x14ac:dyDescent="0.35">
      <c r="A1257" s="16" t="s">
        <v>2703</v>
      </c>
      <c r="B1257">
        <v>666765095</v>
      </c>
      <c r="C1257">
        <v>55</v>
      </c>
      <c r="D1257" s="1">
        <v>24617.25</v>
      </c>
      <c r="E1257" s="16" t="s">
        <v>741</v>
      </c>
      <c r="F1257" s="16" t="s">
        <v>253</v>
      </c>
      <c r="G1257" s="16" t="s">
        <v>2575</v>
      </c>
      <c r="H1257">
        <v>688654.24800000002</v>
      </c>
      <c r="I1257">
        <v>95773.107300000003</v>
      </c>
      <c r="J1257" s="16" t="s">
        <v>2704</v>
      </c>
      <c r="K1257" s="16" t="s">
        <v>6135</v>
      </c>
      <c r="L1257">
        <v>3398025736</v>
      </c>
      <c r="M1257">
        <v>0</v>
      </c>
      <c r="N1257" s="16" t="s">
        <v>6196</v>
      </c>
      <c r="O1257" s="16" t="s">
        <v>6200</v>
      </c>
      <c r="P1257" s="1">
        <v>44533</v>
      </c>
      <c r="Q1257">
        <v>592881.14069999999</v>
      </c>
      <c r="R1257">
        <v>592881.14069999999</v>
      </c>
      <c r="S1257" s="16" t="s">
        <v>6228</v>
      </c>
      <c r="T1257" s="16" t="s">
        <v>6239</v>
      </c>
      <c r="U1257">
        <v>2021</v>
      </c>
    </row>
    <row r="1258" spans="1:21" x14ac:dyDescent="0.35">
      <c r="A1258" s="16" t="s">
        <v>2705</v>
      </c>
      <c r="B1258">
        <v>137444563</v>
      </c>
      <c r="C1258">
        <v>85</v>
      </c>
      <c r="D1258" s="1">
        <v>13659.75</v>
      </c>
      <c r="E1258" s="16" t="s">
        <v>741</v>
      </c>
      <c r="F1258" s="16" t="s">
        <v>1215</v>
      </c>
      <c r="G1258" s="16" t="s">
        <v>2575</v>
      </c>
      <c r="H1258">
        <v>0</v>
      </c>
      <c r="I1258">
        <v>0</v>
      </c>
      <c r="J1258" s="16" t="s">
        <v>2706</v>
      </c>
      <c r="K1258" s="16" t="s">
        <v>6131</v>
      </c>
      <c r="L1258">
        <v>177985983</v>
      </c>
      <c r="M1258">
        <v>9316630101</v>
      </c>
      <c r="N1258" s="16" t="s">
        <v>6192</v>
      </c>
      <c r="O1258" s="16" t="s">
        <v>6193</v>
      </c>
      <c r="P1258" s="1">
        <v>44389</v>
      </c>
      <c r="Q1258">
        <v>0</v>
      </c>
      <c r="R1258">
        <v>0</v>
      </c>
      <c r="S1258" s="16" t="s">
        <v>6223</v>
      </c>
      <c r="T1258" s="16" t="s">
        <v>6241</v>
      </c>
      <c r="U1258">
        <v>2021</v>
      </c>
    </row>
    <row r="1259" spans="1:21" x14ac:dyDescent="0.35">
      <c r="A1259" s="16" t="s">
        <v>2707</v>
      </c>
      <c r="B1259">
        <v>82435985</v>
      </c>
      <c r="C1259">
        <v>32</v>
      </c>
      <c r="D1259" s="1">
        <v>33018</v>
      </c>
      <c r="E1259" s="16" t="s">
        <v>741</v>
      </c>
      <c r="F1259" s="16" t="s">
        <v>467</v>
      </c>
      <c r="G1259" s="16" t="s">
        <v>2575</v>
      </c>
      <c r="H1259">
        <v>972181.04139999999</v>
      </c>
      <c r="I1259">
        <v>206329.91250000001</v>
      </c>
      <c r="J1259" s="16" t="s">
        <v>2708</v>
      </c>
      <c r="K1259" s="16" t="s">
        <v>6131</v>
      </c>
      <c r="L1259">
        <v>568265324</v>
      </c>
      <c r="M1259">
        <v>0</v>
      </c>
      <c r="N1259" s="16" t="s">
        <v>6195</v>
      </c>
      <c r="O1259" s="16" t="s">
        <v>6190</v>
      </c>
      <c r="P1259" s="1">
        <v>44586</v>
      </c>
      <c r="Q1259">
        <v>765851.12890000001</v>
      </c>
      <c r="R1259">
        <v>781168.15147799999</v>
      </c>
      <c r="S1259" s="16" t="s">
        <v>6217</v>
      </c>
      <c r="T1259" s="16" t="s">
        <v>6237</v>
      </c>
      <c r="U1259">
        <v>2022</v>
      </c>
    </row>
    <row r="1260" spans="1:21" x14ac:dyDescent="0.35">
      <c r="A1260" s="16" t="s">
        <v>2709</v>
      </c>
      <c r="B1260">
        <v>21780220</v>
      </c>
      <c r="C1260">
        <v>24</v>
      </c>
      <c r="D1260" s="1">
        <v>35940</v>
      </c>
      <c r="E1260" s="16" t="s">
        <v>741</v>
      </c>
      <c r="F1260" s="16" t="s">
        <v>214</v>
      </c>
      <c r="G1260" s="16" t="s">
        <v>2575</v>
      </c>
      <c r="H1260">
        <v>424789.33539999998</v>
      </c>
      <c r="I1260">
        <v>140851.20069999999</v>
      </c>
      <c r="J1260" s="16" t="s">
        <v>2710</v>
      </c>
      <c r="K1260" s="16" t="s">
        <v>6129</v>
      </c>
      <c r="L1260">
        <v>4884439656</v>
      </c>
      <c r="M1260">
        <v>0</v>
      </c>
      <c r="N1260" s="16" t="s">
        <v>6195</v>
      </c>
      <c r="O1260" s="16" t="s">
        <v>6190</v>
      </c>
      <c r="P1260" s="1">
        <v>44283</v>
      </c>
      <c r="Q1260">
        <v>283938.1347</v>
      </c>
      <c r="R1260">
        <v>283938.1347</v>
      </c>
      <c r="S1260" s="16" t="s">
        <v>6219</v>
      </c>
      <c r="T1260" s="16" t="s">
        <v>6236</v>
      </c>
      <c r="U1260">
        <v>2021</v>
      </c>
    </row>
    <row r="1261" spans="1:21" x14ac:dyDescent="0.35">
      <c r="A1261" s="16" t="s">
        <v>2711</v>
      </c>
      <c r="B1261">
        <v>97106568</v>
      </c>
      <c r="C1261">
        <v>57</v>
      </c>
      <c r="D1261" s="1">
        <v>23886.75</v>
      </c>
      <c r="E1261" s="16" t="s">
        <v>741</v>
      </c>
      <c r="F1261" s="16" t="s">
        <v>208</v>
      </c>
      <c r="G1261" s="16" t="s">
        <v>2575</v>
      </c>
      <c r="H1261">
        <v>2311699.7467999998</v>
      </c>
      <c r="I1261">
        <v>297538.1287</v>
      </c>
      <c r="J1261" s="16" t="s">
        <v>2712</v>
      </c>
      <c r="K1261" s="16" t="s">
        <v>6133</v>
      </c>
      <c r="L1261">
        <v>1574461749</v>
      </c>
      <c r="M1261">
        <v>0</v>
      </c>
      <c r="N1261" s="16" t="s">
        <v>6195</v>
      </c>
      <c r="O1261" s="16" t="s">
        <v>6190</v>
      </c>
      <c r="P1261" s="1">
        <v>44328</v>
      </c>
      <c r="Q1261">
        <v>2014161.6180999998</v>
      </c>
      <c r="R1261">
        <v>2014161.6180999998</v>
      </c>
      <c r="S1261" s="16" t="s">
        <v>6221</v>
      </c>
      <c r="T1261" s="16" t="s">
        <v>6239</v>
      </c>
      <c r="U1261">
        <v>2021</v>
      </c>
    </row>
    <row r="1262" spans="1:21" x14ac:dyDescent="0.35">
      <c r="A1262" s="16" t="s">
        <v>2713</v>
      </c>
      <c r="B1262">
        <v>844852319</v>
      </c>
      <c r="C1262">
        <v>28</v>
      </c>
      <c r="D1262" s="1">
        <v>34479</v>
      </c>
      <c r="E1262" s="16" t="s">
        <v>741</v>
      </c>
      <c r="F1262" s="16" t="s">
        <v>424</v>
      </c>
      <c r="G1262" s="16" t="s">
        <v>2575</v>
      </c>
      <c r="H1262">
        <v>426926.00780000002</v>
      </c>
      <c r="I1262">
        <v>92197.850600000005</v>
      </c>
      <c r="J1262" s="16" t="s">
        <v>2714</v>
      </c>
      <c r="K1262" s="16" t="s">
        <v>6135</v>
      </c>
      <c r="L1262">
        <v>1250631525</v>
      </c>
      <c r="M1262">
        <v>0</v>
      </c>
      <c r="N1262" s="16" t="s">
        <v>6195</v>
      </c>
      <c r="O1262" s="16" t="s">
        <v>6190</v>
      </c>
      <c r="P1262" s="1">
        <v>44359</v>
      </c>
      <c r="Q1262">
        <v>334728.15720000002</v>
      </c>
      <c r="R1262">
        <v>334728.15720000002</v>
      </c>
      <c r="S1262" s="16" t="s">
        <v>6222</v>
      </c>
      <c r="T1262" s="16" t="s">
        <v>6236</v>
      </c>
      <c r="U1262">
        <v>2021</v>
      </c>
    </row>
    <row r="1263" spans="1:21" x14ac:dyDescent="0.35">
      <c r="A1263" s="16" t="s">
        <v>2715</v>
      </c>
      <c r="B1263">
        <v>431133207</v>
      </c>
      <c r="C1263">
        <v>46</v>
      </c>
      <c r="D1263" s="1">
        <v>27904.5</v>
      </c>
      <c r="E1263" s="16" t="s">
        <v>741</v>
      </c>
      <c r="F1263" s="16" t="s">
        <v>16</v>
      </c>
      <c r="G1263" s="16" t="s">
        <v>2575</v>
      </c>
      <c r="H1263">
        <v>1785745.0633</v>
      </c>
      <c r="I1263">
        <v>1176170.3925999999</v>
      </c>
      <c r="J1263" s="16" t="s">
        <v>2716</v>
      </c>
      <c r="K1263" s="16" t="s">
        <v>6131</v>
      </c>
      <c r="L1263">
        <v>2319034911</v>
      </c>
      <c r="M1263">
        <v>0</v>
      </c>
      <c r="N1263" s="16" t="s">
        <v>6187</v>
      </c>
      <c r="O1263" s="16" t="s">
        <v>6191</v>
      </c>
      <c r="P1263" s="1">
        <v>44675</v>
      </c>
      <c r="Q1263">
        <v>609574.67070000013</v>
      </c>
      <c r="R1263">
        <v>621766.16411400016</v>
      </c>
      <c r="S1263" s="16" t="s">
        <v>6220</v>
      </c>
      <c r="T1263" s="16" t="s">
        <v>6238</v>
      </c>
      <c r="U1263">
        <v>2022</v>
      </c>
    </row>
    <row r="1264" spans="1:21" x14ac:dyDescent="0.35">
      <c r="A1264" s="16" t="s">
        <v>2717</v>
      </c>
      <c r="B1264">
        <v>711464485</v>
      </c>
      <c r="C1264">
        <v>29</v>
      </c>
      <c r="D1264" s="1">
        <v>34113.75</v>
      </c>
      <c r="E1264" s="16" t="s">
        <v>741</v>
      </c>
      <c r="F1264" s="16" t="s">
        <v>315</v>
      </c>
      <c r="G1264" s="16" t="s">
        <v>2575</v>
      </c>
      <c r="H1264">
        <v>1385972.0031999999</v>
      </c>
      <c r="I1264">
        <v>337404.65980000002</v>
      </c>
      <c r="J1264" s="16" t="s">
        <v>2718</v>
      </c>
      <c r="K1264" s="16" t="s">
        <v>6127</v>
      </c>
      <c r="L1264">
        <v>2093263354</v>
      </c>
      <c r="M1264">
        <v>0</v>
      </c>
      <c r="N1264" s="16" t="s">
        <v>6187</v>
      </c>
      <c r="O1264" s="16" t="s">
        <v>6200</v>
      </c>
      <c r="P1264" s="1">
        <v>44540</v>
      </c>
      <c r="Q1264">
        <v>1048567.3433999999</v>
      </c>
      <c r="R1264">
        <v>1048567.3433999999</v>
      </c>
      <c r="S1264" s="16" t="s">
        <v>6228</v>
      </c>
      <c r="T1264" s="16" t="s">
        <v>6236</v>
      </c>
      <c r="U1264">
        <v>2021</v>
      </c>
    </row>
    <row r="1265" spans="1:21" x14ac:dyDescent="0.35">
      <c r="A1265" s="16" t="s">
        <v>2719</v>
      </c>
      <c r="B1265">
        <v>668426800</v>
      </c>
      <c r="C1265">
        <v>24</v>
      </c>
      <c r="D1265" s="1">
        <v>35940</v>
      </c>
      <c r="E1265" s="16" t="s">
        <v>741</v>
      </c>
      <c r="F1265" s="16" t="s">
        <v>127</v>
      </c>
      <c r="G1265" s="16" t="s">
        <v>2575</v>
      </c>
      <c r="H1265">
        <v>370857.62479999999</v>
      </c>
      <c r="I1265">
        <v>113859.7971</v>
      </c>
      <c r="J1265" s="16" t="s">
        <v>2720</v>
      </c>
      <c r="K1265" s="16" t="s">
        <v>6127</v>
      </c>
      <c r="L1265">
        <v>3369053817</v>
      </c>
      <c r="M1265">
        <v>0</v>
      </c>
      <c r="N1265" s="16" t="s">
        <v>6195</v>
      </c>
      <c r="O1265" s="16" t="s">
        <v>6190</v>
      </c>
      <c r="P1265" s="1">
        <v>44445</v>
      </c>
      <c r="Q1265">
        <v>256997.82769999999</v>
      </c>
      <c r="R1265">
        <v>256997.82769999999</v>
      </c>
      <c r="S1265" s="16" t="s">
        <v>6225</v>
      </c>
      <c r="T1265" s="16" t="s">
        <v>6236</v>
      </c>
      <c r="U1265">
        <v>2021</v>
      </c>
    </row>
    <row r="1266" spans="1:21" x14ac:dyDescent="0.35">
      <c r="A1266" s="16" t="s">
        <v>2721</v>
      </c>
      <c r="B1266">
        <v>268335121</v>
      </c>
      <c r="C1266">
        <v>85</v>
      </c>
      <c r="D1266" s="1">
        <v>13659.75</v>
      </c>
      <c r="E1266" s="16" t="s">
        <v>741</v>
      </c>
      <c r="F1266" s="16" t="s">
        <v>266</v>
      </c>
      <c r="G1266" s="16" t="s">
        <v>2575</v>
      </c>
      <c r="H1266">
        <v>1063704.1424</v>
      </c>
      <c r="I1266">
        <v>232610.0191</v>
      </c>
      <c r="J1266" s="16" t="s">
        <v>2722</v>
      </c>
      <c r="K1266" s="16" t="s">
        <v>6140</v>
      </c>
      <c r="L1266">
        <v>1305858528</v>
      </c>
      <c r="M1266">
        <v>0</v>
      </c>
      <c r="N1266" s="16" t="s">
        <v>6196</v>
      </c>
      <c r="O1266" s="16" t="s">
        <v>6188</v>
      </c>
      <c r="P1266" s="1">
        <v>44679</v>
      </c>
      <c r="Q1266">
        <v>831094.12329999998</v>
      </c>
      <c r="R1266">
        <v>831094.12329999998</v>
      </c>
      <c r="S1266" s="16" t="s">
        <v>6220</v>
      </c>
      <c r="T1266" s="16" t="s">
        <v>6241</v>
      </c>
      <c r="U1266">
        <v>2022</v>
      </c>
    </row>
    <row r="1267" spans="1:21" x14ac:dyDescent="0.35">
      <c r="A1267" s="16" t="s">
        <v>2723</v>
      </c>
      <c r="B1267">
        <v>721613645</v>
      </c>
      <c r="C1267">
        <v>38</v>
      </c>
      <c r="D1267" s="1">
        <v>30826.5</v>
      </c>
      <c r="E1267" s="16" t="s">
        <v>741</v>
      </c>
      <c r="F1267" s="16" t="s">
        <v>229</v>
      </c>
      <c r="G1267" s="16" t="s">
        <v>2575</v>
      </c>
      <c r="H1267">
        <v>1472790.5216999999</v>
      </c>
      <c r="I1267">
        <v>1076595.2893000001</v>
      </c>
      <c r="J1267" s="16" t="s">
        <v>2724</v>
      </c>
      <c r="K1267" s="16" t="s">
        <v>6127</v>
      </c>
      <c r="L1267">
        <v>1699363629</v>
      </c>
      <c r="M1267">
        <v>994804785</v>
      </c>
      <c r="N1267" s="16" t="s">
        <v>6192</v>
      </c>
      <c r="O1267" s="16" t="s">
        <v>6188</v>
      </c>
      <c r="P1267" s="1">
        <v>44447</v>
      </c>
      <c r="Q1267">
        <v>396195.23239999986</v>
      </c>
      <c r="R1267">
        <v>396195.23239999986</v>
      </c>
      <c r="S1267" s="16" t="s">
        <v>6225</v>
      </c>
      <c r="T1267" s="16" t="s">
        <v>6237</v>
      </c>
      <c r="U1267">
        <v>2021</v>
      </c>
    </row>
    <row r="1268" spans="1:21" x14ac:dyDescent="0.35">
      <c r="A1268" s="16" t="s">
        <v>2725</v>
      </c>
      <c r="B1268">
        <v>201107405</v>
      </c>
      <c r="C1268">
        <v>20</v>
      </c>
      <c r="D1268" s="1">
        <v>37401</v>
      </c>
      <c r="E1268" s="16" t="s">
        <v>741</v>
      </c>
      <c r="F1268" s="16" t="s">
        <v>240</v>
      </c>
      <c r="G1268" s="16" t="s">
        <v>2575</v>
      </c>
      <c r="H1268">
        <v>307345.99550000002</v>
      </c>
      <c r="I1268">
        <v>71442.263000000006</v>
      </c>
      <c r="J1268" s="16" t="s">
        <v>2726</v>
      </c>
      <c r="K1268" s="16" t="s">
        <v>6127</v>
      </c>
      <c r="L1268">
        <v>748535025</v>
      </c>
      <c r="M1268">
        <v>0</v>
      </c>
      <c r="N1268" s="16" t="s">
        <v>6195</v>
      </c>
      <c r="O1268" s="16" t="s">
        <v>6191</v>
      </c>
      <c r="P1268" s="1">
        <v>44434</v>
      </c>
      <c r="Q1268">
        <v>235903.73250000001</v>
      </c>
      <c r="R1268">
        <v>235903.73250000001</v>
      </c>
      <c r="S1268" s="16" t="s">
        <v>6224</v>
      </c>
      <c r="T1268" s="16" t="s">
        <v>6236</v>
      </c>
      <c r="U1268">
        <v>2021</v>
      </c>
    </row>
    <row r="1269" spans="1:21" x14ac:dyDescent="0.35">
      <c r="A1269" s="16" t="s">
        <v>2727</v>
      </c>
      <c r="B1269">
        <v>634403569</v>
      </c>
      <c r="C1269">
        <v>69</v>
      </c>
      <c r="D1269" s="1">
        <v>19503.75</v>
      </c>
      <c r="E1269" s="16" t="s">
        <v>741</v>
      </c>
      <c r="F1269" s="16" t="s">
        <v>54</v>
      </c>
      <c r="G1269" s="16" t="s">
        <v>2575</v>
      </c>
      <c r="H1269">
        <v>1030675.8147</v>
      </c>
      <c r="I1269">
        <v>165774.2445</v>
      </c>
      <c r="J1269" s="16" t="s">
        <v>2728</v>
      </c>
      <c r="K1269" s="16" t="s">
        <v>6131</v>
      </c>
      <c r="L1269">
        <v>43960509</v>
      </c>
      <c r="M1269">
        <v>0</v>
      </c>
      <c r="N1269" s="16" t="s">
        <v>6198</v>
      </c>
      <c r="O1269" s="16" t="s">
        <v>6191</v>
      </c>
      <c r="P1269" s="1">
        <v>44327</v>
      </c>
      <c r="Q1269">
        <v>864901.57019999996</v>
      </c>
      <c r="R1269">
        <v>882199.60160399997</v>
      </c>
      <c r="S1269" s="16" t="s">
        <v>6221</v>
      </c>
      <c r="T1269" s="16" t="s">
        <v>6240</v>
      </c>
      <c r="U1269">
        <v>2021</v>
      </c>
    </row>
    <row r="1270" spans="1:21" x14ac:dyDescent="0.35">
      <c r="A1270" s="16" t="s">
        <v>2729</v>
      </c>
      <c r="B1270">
        <v>599241201</v>
      </c>
      <c r="C1270">
        <v>23</v>
      </c>
      <c r="D1270" s="1">
        <v>36305.25</v>
      </c>
      <c r="E1270" s="16" t="s">
        <v>741</v>
      </c>
      <c r="F1270" s="16" t="s">
        <v>253</v>
      </c>
      <c r="G1270" s="16" t="s">
        <v>2575</v>
      </c>
      <c r="H1270">
        <v>511215.37609999999</v>
      </c>
      <c r="I1270">
        <v>341783.99430000002</v>
      </c>
      <c r="J1270" s="16" t="s">
        <v>2730</v>
      </c>
      <c r="K1270" s="16" t="s">
        <v>6131</v>
      </c>
      <c r="L1270">
        <v>3790535385</v>
      </c>
      <c r="M1270">
        <v>0</v>
      </c>
      <c r="N1270" s="16" t="s">
        <v>6198</v>
      </c>
      <c r="O1270" s="16" t="s">
        <v>6191</v>
      </c>
      <c r="P1270" s="1">
        <v>44507</v>
      </c>
      <c r="Q1270">
        <v>169431.38179999997</v>
      </c>
      <c r="R1270">
        <v>169431.38179999997</v>
      </c>
      <c r="S1270" s="16" t="s">
        <v>6227</v>
      </c>
      <c r="T1270" s="16" t="s">
        <v>6236</v>
      </c>
      <c r="U1270">
        <v>2021</v>
      </c>
    </row>
    <row r="1271" spans="1:21" x14ac:dyDescent="0.35">
      <c r="A1271" s="16" t="s">
        <v>2731</v>
      </c>
      <c r="B1271">
        <v>642538814</v>
      </c>
      <c r="C1271">
        <v>81</v>
      </c>
      <c r="D1271" s="1">
        <v>15120.75</v>
      </c>
      <c r="E1271" s="16" t="s">
        <v>741</v>
      </c>
      <c r="F1271" s="16" t="s">
        <v>226</v>
      </c>
      <c r="G1271" s="16" t="s">
        <v>2575</v>
      </c>
      <c r="H1271">
        <v>15830.3565</v>
      </c>
      <c r="I1271">
        <v>13609.4506</v>
      </c>
      <c r="J1271" s="16" t="s">
        <v>2732</v>
      </c>
      <c r="K1271" s="16" t="s">
        <v>6131</v>
      </c>
      <c r="L1271">
        <v>1058069664</v>
      </c>
      <c r="M1271">
        <v>0</v>
      </c>
      <c r="N1271" s="16" t="s">
        <v>6198</v>
      </c>
      <c r="O1271" s="16" t="s">
        <v>6191</v>
      </c>
      <c r="P1271" s="1">
        <v>44563</v>
      </c>
      <c r="Q1271">
        <v>2220.9058999999997</v>
      </c>
      <c r="R1271">
        <v>2220.9058999999997</v>
      </c>
      <c r="S1271" s="16" t="s">
        <v>6217</v>
      </c>
      <c r="T1271" s="16" t="s">
        <v>6241</v>
      </c>
      <c r="U1271">
        <v>2022</v>
      </c>
    </row>
    <row r="1272" spans="1:21" x14ac:dyDescent="0.35">
      <c r="A1272" s="16" t="s">
        <v>2733</v>
      </c>
      <c r="B1272">
        <v>821191889</v>
      </c>
      <c r="C1272">
        <v>35</v>
      </c>
      <c r="D1272" s="1">
        <v>31922.25</v>
      </c>
      <c r="E1272" s="16" t="s">
        <v>741</v>
      </c>
      <c r="F1272" s="16" t="s">
        <v>840</v>
      </c>
      <c r="G1272" s="16" t="s">
        <v>2734</v>
      </c>
      <c r="H1272">
        <v>3466323.3481999999</v>
      </c>
      <c r="I1272">
        <v>1566778.1534</v>
      </c>
      <c r="J1272" s="16" t="s">
        <v>2735</v>
      </c>
      <c r="K1272" s="16" t="s">
        <v>6131</v>
      </c>
      <c r="L1272">
        <v>768765024</v>
      </c>
      <c r="M1272">
        <v>0</v>
      </c>
      <c r="N1272" s="16" t="s">
        <v>6196</v>
      </c>
      <c r="O1272" s="16" t="s">
        <v>6188</v>
      </c>
      <c r="P1272" s="1">
        <v>44640</v>
      </c>
      <c r="Q1272">
        <v>1899545.1947999999</v>
      </c>
      <c r="R1272">
        <v>1937536.0986959999</v>
      </c>
      <c r="S1272" s="16" t="s">
        <v>6219</v>
      </c>
      <c r="T1272" s="16" t="s">
        <v>6237</v>
      </c>
      <c r="U1272">
        <v>2022</v>
      </c>
    </row>
    <row r="1273" spans="1:21" x14ac:dyDescent="0.35">
      <c r="A1273" s="16" t="s">
        <v>2736</v>
      </c>
      <c r="B1273">
        <v>700452434</v>
      </c>
      <c r="C1273">
        <v>64</v>
      </c>
      <c r="D1273" s="1">
        <v>21330</v>
      </c>
      <c r="E1273" s="16" t="s">
        <v>741</v>
      </c>
      <c r="F1273" s="16" t="s">
        <v>338</v>
      </c>
      <c r="G1273" s="16" t="s">
        <v>2737</v>
      </c>
      <c r="H1273">
        <v>1776637.4155999999</v>
      </c>
      <c r="I1273">
        <v>1225362.3496000001</v>
      </c>
      <c r="J1273" s="16" t="s">
        <v>2738</v>
      </c>
      <c r="K1273" s="16" t="s">
        <v>6135</v>
      </c>
      <c r="L1273">
        <v>12393966</v>
      </c>
      <c r="M1273">
        <v>0</v>
      </c>
      <c r="N1273" s="16" t="s">
        <v>6187</v>
      </c>
      <c r="O1273" s="16" t="s">
        <v>6188</v>
      </c>
      <c r="P1273" s="1">
        <v>44354</v>
      </c>
      <c r="Q1273">
        <v>551275.06599999988</v>
      </c>
      <c r="R1273">
        <v>551275.06599999988</v>
      </c>
      <c r="S1273" s="16" t="s">
        <v>6222</v>
      </c>
      <c r="T1273" s="16" t="s">
        <v>6240</v>
      </c>
      <c r="U1273">
        <v>2021</v>
      </c>
    </row>
    <row r="1274" spans="1:21" x14ac:dyDescent="0.35">
      <c r="A1274" s="16" t="s">
        <v>2739</v>
      </c>
      <c r="B1274">
        <v>394538360</v>
      </c>
      <c r="C1274">
        <v>19</v>
      </c>
      <c r="D1274" s="1">
        <v>37766.25</v>
      </c>
      <c r="E1274" s="16" t="s">
        <v>741</v>
      </c>
      <c r="F1274" s="16" t="s">
        <v>1215</v>
      </c>
      <c r="G1274" s="16" t="s">
        <v>2740</v>
      </c>
      <c r="H1274">
        <v>147698.37150000001</v>
      </c>
      <c r="I1274">
        <v>61895.922200000001</v>
      </c>
      <c r="J1274" s="16" t="s">
        <v>2741</v>
      </c>
      <c r="K1274" s="16" t="s">
        <v>6129</v>
      </c>
      <c r="L1274">
        <v>2458362775</v>
      </c>
      <c r="M1274">
        <v>0</v>
      </c>
      <c r="N1274" s="16" t="s">
        <v>6187</v>
      </c>
      <c r="O1274" s="16" t="s">
        <v>6200</v>
      </c>
      <c r="P1274" s="1">
        <v>44302</v>
      </c>
      <c r="Q1274">
        <v>85802.449300000007</v>
      </c>
      <c r="R1274">
        <v>85802.449300000007</v>
      </c>
      <c r="S1274" s="16" t="s">
        <v>6220</v>
      </c>
      <c r="T1274" s="16" t="s">
        <v>6242</v>
      </c>
      <c r="U1274">
        <v>2021</v>
      </c>
    </row>
    <row r="1275" spans="1:21" x14ac:dyDescent="0.35">
      <c r="A1275" s="16" t="s">
        <v>2742</v>
      </c>
      <c r="B1275">
        <v>224684162</v>
      </c>
      <c r="C1275">
        <v>56</v>
      </c>
      <c r="D1275" s="1">
        <v>24252</v>
      </c>
      <c r="E1275" s="16" t="s">
        <v>741</v>
      </c>
      <c r="F1275" s="16" t="s">
        <v>293</v>
      </c>
      <c r="G1275" s="16" t="s">
        <v>2743</v>
      </c>
      <c r="H1275">
        <v>1419823.5911000001</v>
      </c>
      <c r="I1275">
        <v>205328.33470000001</v>
      </c>
      <c r="J1275" s="16" t="s">
        <v>2744</v>
      </c>
      <c r="K1275" s="16" t="s">
        <v>6135</v>
      </c>
      <c r="L1275">
        <v>6536936</v>
      </c>
      <c r="M1275">
        <v>0</v>
      </c>
      <c r="N1275" s="16" t="s">
        <v>6198</v>
      </c>
      <c r="O1275" s="16" t="s">
        <v>6191</v>
      </c>
      <c r="P1275" s="1">
        <v>44407</v>
      </c>
      <c r="Q1275">
        <v>1214495.2564000001</v>
      </c>
      <c r="R1275">
        <v>1214495.2564000001</v>
      </c>
      <c r="S1275" s="16" t="s">
        <v>6223</v>
      </c>
      <c r="T1275" s="16" t="s">
        <v>6239</v>
      </c>
      <c r="U1275">
        <v>2021</v>
      </c>
    </row>
    <row r="1276" spans="1:21" x14ac:dyDescent="0.35">
      <c r="A1276" s="16" t="s">
        <v>2745</v>
      </c>
      <c r="B1276">
        <v>665442138</v>
      </c>
      <c r="C1276">
        <v>33</v>
      </c>
      <c r="D1276" s="1">
        <v>32652.75</v>
      </c>
      <c r="E1276" s="16" t="s">
        <v>741</v>
      </c>
      <c r="F1276" s="16" t="s">
        <v>398</v>
      </c>
      <c r="G1276" s="16" t="s">
        <v>2746</v>
      </c>
      <c r="H1276">
        <v>144206.47510000001</v>
      </c>
      <c r="I1276">
        <v>152555.27100000001</v>
      </c>
      <c r="J1276" s="16" t="s">
        <v>2747</v>
      </c>
      <c r="K1276" s="16" t="s">
        <v>6129</v>
      </c>
      <c r="L1276">
        <v>3352562421</v>
      </c>
      <c r="M1276">
        <v>0</v>
      </c>
      <c r="N1276" s="16" t="s">
        <v>6195</v>
      </c>
      <c r="O1276" s="16" t="s">
        <v>6191</v>
      </c>
      <c r="P1276" s="1">
        <v>44386</v>
      </c>
      <c r="Q1276">
        <v>-8348.7958999999973</v>
      </c>
      <c r="R1276">
        <v>-8348.7958999999973</v>
      </c>
      <c r="S1276" s="16" t="s">
        <v>6223</v>
      </c>
      <c r="T1276" s="16" t="s">
        <v>6237</v>
      </c>
      <c r="U1276">
        <v>2021</v>
      </c>
    </row>
    <row r="1277" spans="1:21" x14ac:dyDescent="0.35">
      <c r="A1277" s="16" t="s">
        <v>2748</v>
      </c>
      <c r="B1277">
        <v>394316664</v>
      </c>
      <c r="C1277">
        <v>40</v>
      </c>
      <c r="D1277" s="1">
        <v>30096</v>
      </c>
      <c r="E1277" s="16" t="s">
        <v>741</v>
      </c>
      <c r="F1277" s="16" t="s">
        <v>401</v>
      </c>
      <c r="G1277" s="16" t="s">
        <v>2749</v>
      </c>
      <c r="H1277">
        <v>3170634.0778000001</v>
      </c>
      <c r="I1277">
        <v>497267.8003</v>
      </c>
      <c r="J1277" s="16" t="s">
        <v>2750</v>
      </c>
      <c r="K1277" s="16" t="s">
        <v>6127</v>
      </c>
      <c r="L1277">
        <v>969489915</v>
      </c>
      <c r="M1277">
        <v>0</v>
      </c>
      <c r="N1277" s="16" t="s">
        <v>6196</v>
      </c>
      <c r="O1277" s="16" t="s">
        <v>6188</v>
      </c>
      <c r="P1277" s="1">
        <v>44494</v>
      </c>
      <c r="Q1277">
        <v>2673366.2774999999</v>
      </c>
      <c r="R1277">
        <v>2673366.2774999999</v>
      </c>
      <c r="S1277" s="16" t="s">
        <v>6226</v>
      </c>
      <c r="T1277" s="16" t="s">
        <v>6238</v>
      </c>
      <c r="U1277">
        <v>2021</v>
      </c>
    </row>
    <row r="1278" spans="1:21" x14ac:dyDescent="0.35">
      <c r="A1278" s="16" t="s">
        <v>2751</v>
      </c>
      <c r="B1278">
        <v>401834483</v>
      </c>
      <c r="C1278">
        <v>28</v>
      </c>
      <c r="D1278" s="1">
        <v>34479</v>
      </c>
      <c r="E1278" s="16" t="s">
        <v>741</v>
      </c>
      <c r="F1278" s="16" t="s">
        <v>883</v>
      </c>
      <c r="G1278" s="16" t="s">
        <v>2749</v>
      </c>
      <c r="H1278">
        <v>785365.13370000001</v>
      </c>
      <c r="I1278">
        <v>263127.29550000001</v>
      </c>
      <c r="J1278" s="16" t="s">
        <v>2752</v>
      </c>
      <c r="K1278" s="16" t="s">
        <v>6133</v>
      </c>
      <c r="L1278">
        <v>1828329568</v>
      </c>
      <c r="M1278">
        <v>0</v>
      </c>
      <c r="N1278" s="16" t="s">
        <v>6198</v>
      </c>
      <c r="O1278" s="16" t="s">
        <v>6190</v>
      </c>
      <c r="P1278" s="1">
        <v>44214</v>
      </c>
      <c r="Q1278">
        <v>522237.8382</v>
      </c>
      <c r="R1278">
        <v>522237.8382</v>
      </c>
      <c r="S1278" s="16" t="s">
        <v>6217</v>
      </c>
      <c r="T1278" s="16" t="s">
        <v>6236</v>
      </c>
      <c r="U1278">
        <v>2021</v>
      </c>
    </row>
    <row r="1279" spans="1:21" x14ac:dyDescent="0.35">
      <c r="A1279" s="16" t="s">
        <v>2753</v>
      </c>
      <c r="B1279">
        <v>542326392</v>
      </c>
      <c r="C1279">
        <v>36</v>
      </c>
      <c r="D1279" s="1">
        <v>31557</v>
      </c>
      <c r="E1279" s="16" t="s">
        <v>741</v>
      </c>
      <c r="F1279" s="16" t="s">
        <v>211</v>
      </c>
      <c r="G1279" s="16" t="s">
        <v>2743</v>
      </c>
      <c r="H1279">
        <v>554546.13890000002</v>
      </c>
      <c r="I1279">
        <v>266182.14669999998</v>
      </c>
      <c r="J1279" s="16" t="s">
        <v>2754</v>
      </c>
      <c r="K1279" s="16" t="s">
        <v>6135</v>
      </c>
      <c r="L1279">
        <v>634427904</v>
      </c>
      <c r="M1279">
        <v>0</v>
      </c>
      <c r="N1279" s="16" t="s">
        <v>6187</v>
      </c>
      <c r="O1279" s="16" t="s">
        <v>6188</v>
      </c>
      <c r="P1279" s="1">
        <v>44456</v>
      </c>
      <c r="Q1279">
        <v>288363.99220000004</v>
      </c>
      <c r="R1279">
        <v>288363.99220000004</v>
      </c>
      <c r="S1279" s="16" t="s">
        <v>6225</v>
      </c>
      <c r="T1279" s="16" t="s">
        <v>6237</v>
      </c>
      <c r="U1279">
        <v>2021</v>
      </c>
    </row>
    <row r="1280" spans="1:21" x14ac:dyDescent="0.35">
      <c r="A1280" s="16" t="s">
        <v>2755</v>
      </c>
      <c r="B1280">
        <v>822216007</v>
      </c>
      <c r="C1280">
        <v>55</v>
      </c>
      <c r="D1280" s="1">
        <v>24617.25</v>
      </c>
      <c r="E1280" s="16" t="s">
        <v>741</v>
      </c>
      <c r="F1280" s="16" t="s">
        <v>550</v>
      </c>
      <c r="G1280" s="16" t="s">
        <v>2756</v>
      </c>
      <c r="H1280">
        <v>291375.61190000002</v>
      </c>
      <c r="I1280">
        <v>29866.000199999999</v>
      </c>
      <c r="J1280" s="16" t="s">
        <v>2757</v>
      </c>
      <c r="K1280" s="16" t="s">
        <v>6135</v>
      </c>
      <c r="L1280">
        <v>206725552</v>
      </c>
      <c r="M1280">
        <v>0</v>
      </c>
      <c r="N1280" s="16" t="s">
        <v>6189</v>
      </c>
      <c r="O1280" s="16" t="s">
        <v>6190</v>
      </c>
      <c r="P1280" s="1">
        <v>44406</v>
      </c>
      <c r="Q1280">
        <v>261509.61170000001</v>
      </c>
      <c r="R1280">
        <v>261509.61170000001</v>
      </c>
      <c r="S1280" s="16" t="s">
        <v>6223</v>
      </c>
      <c r="T1280" s="16" t="s">
        <v>6239</v>
      </c>
      <c r="U1280">
        <v>2021</v>
      </c>
    </row>
    <row r="1281" spans="1:21" x14ac:dyDescent="0.35">
      <c r="A1281" s="16" t="s">
        <v>2758</v>
      </c>
      <c r="B1281">
        <v>993386241</v>
      </c>
      <c r="C1281">
        <v>18</v>
      </c>
      <c r="D1281" s="1">
        <v>38131.5</v>
      </c>
      <c r="E1281" s="16" t="s">
        <v>741</v>
      </c>
      <c r="F1281" s="16" t="s">
        <v>550</v>
      </c>
      <c r="G1281" s="16" t="s">
        <v>2759</v>
      </c>
      <c r="H1281">
        <v>810074.56519999995</v>
      </c>
      <c r="I1281">
        <v>451327.25780000002</v>
      </c>
      <c r="J1281" s="16" t="s">
        <v>2760</v>
      </c>
      <c r="K1281" s="16" t="s">
        <v>6135</v>
      </c>
      <c r="L1281">
        <v>18516375</v>
      </c>
      <c r="M1281">
        <v>0</v>
      </c>
      <c r="N1281" s="16" t="s">
        <v>6187</v>
      </c>
      <c r="O1281" s="16" t="s">
        <v>6200</v>
      </c>
      <c r="P1281" s="1">
        <v>44638</v>
      </c>
      <c r="Q1281">
        <v>358747.30739999993</v>
      </c>
      <c r="R1281">
        <v>358747.30739999993</v>
      </c>
      <c r="S1281" s="16" t="s">
        <v>6219</v>
      </c>
      <c r="T1281" s="16" t="s">
        <v>6242</v>
      </c>
      <c r="U1281">
        <v>2022</v>
      </c>
    </row>
    <row r="1282" spans="1:21" x14ac:dyDescent="0.35">
      <c r="A1282" s="16" t="s">
        <v>2761</v>
      </c>
      <c r="B1282">
        <v>396282935</v>
      </c>
      <c r="C1282">
        <v>50</v>
      </c>
      <c r="D1282" s="1">
        <v>26443.5</v>
      </c>
      <c r="E1282" s="16" t="s">
        <v>741</v>
      </c>
      <c r="F1282" s="16" t="s">
        <v>51</v>
      </c>
      <c r="G1282" s="16" t="s">
        <v>2734</v>
      </c>
      <c r="H1282">
        <v>693314.74</v>
      </c>
      <c r="I1282">
        <v>402636.11560000002</v>
      </c>
      <c r="J1282" s="16" t="s">
        <v>2762</v>
      </c>
      <c r="K1282" s="16" t="s">
        <v>6127</v>
      </c>
      <c r="L1282">
        <v>244571616</v>
      </c>
      <c r="M1282">
        <v>0</v>
      </c>
      <c r="N1282" s="16" t="s">
        <v>6187</v>
      </c>
      <c r="O1282" s="16" t="s">
        <v>6188</v>
      </c>
      <c r="P1282" s="1">
        <v>44643</v>
      </c>
      <c r="Q1282">
        <v>290678.62439999997</v>
      </c>
      <c r="R1282">
        <v>290678.62439999997</v>
      </c>
      <c r="S1282" s="16" t="s">
        <v>6219</v>
      </c>
      <c r="T1282" s="16" t="s">
        <v>6239</v>
      </c>
      <c r="U1282">
        <v>2022</v>
      </c>
    </row>
    <row r="1283" spans="1:21" x14ac:dyDescent="0.35">
      <c r="A1283" s="16" t="s">
        <v>2763</v>
      </c>
      <c r="B1283">
        <v>836878256</v>
      </c>
      <c r="C1283">
        <v>51</v>
      </c>
      <c r="D1283" s="1">
        <v>26078.25</v>
      </c>
      <c r="E1283" s="16" t="s">
        <v>741</v>
      </c>
      <c r="F1283" s="16" t="s">
        <v>406</v>
      </c>
      <c r="G1283" s="16" t="s">
        <v>2764</v>
      </c>
      <c r="H1283">
        <v>175088.8823</v>
      </c>
      <c r="I1283">
        <v>72661.886199999994</v>
      </c>
      <c r="J1283" s="16" t="s">
        <v>2765</v>
      </c>
      <c r="K1283" s="16" t="s">
        <v>6133</v>
      </c>
      <c r="L1283">
        <v>311296875</v>
      </c>
      <c r="M1283">
        <v>0</v>
      </c>
      <c r="N1283" s="16" t="s">
        <v>6187</v>
      </c>
      <c r="O1283" s="16" t="s">
        <v>6188</v>
      </c>
      <c r="P1283" s="1">
        <v>44411</v>
      </c>
      <c r="Q1283">
        <v>102426.9961</v>
      </c>
      <c r="R1283">
        <v>102426.9961</v>
      </c>
      <c r="S1283" s="16" t="s">
        <v>6224</v>
      </c>
      <c r="T1283" s="16" t="s">
        <v>6239</v>
      </c>
      <c r="U1283">
        <v>2021</v>
      </c>
    </row>
    <row r="1284" spans="1:21" x14ac:dyDescent="0.35">
      <c r="A1284" s="16" t="s">
        <v>2766</v>
      </c>
      <c r="B1284">
        <v>967533698</v>
      </c>
      <c r="C1284">
        <v>32</v>
      </c>
      <c r="D1284" s="1">
        <v>33018</v>
      </c>
      <c r="E1284" s="16" t="s">
        <v>741</v>
      </c>
      <c r="F1284" s="16" t="s">
        <v>1004</v>
      </c>
      <c r="G1284" s="16" t="s">
        <v>2767</v>
      </c>
      <c r="H1284">
        <v>843027.10219999996</v>
      </c>
      <c r="I1284">
        <v>123682.4694</v>
      </c>
      <c r="J1284" s="16" t="s">
        <v>1111</v>
      </c>
      <c r="K1284" s="16" t="s">
        <v>6131</v>
      </c>
      <c r="L1284">
        <v>205039918</v>
      </c>
      <c r="M1284">
        <v>325697115</v>
      </c>
      <c r="N1284" s="16" t="s">
        <v>6192</v>
      </c>
      <c r="O1284" s="16" t="s">
        <v>6193</v>
      </c>
      <c r="P1284" s="1">
        <v>44575</v>
      </c>
      <c r="Q1284">
        <v>719344.63280000002</v>
      </c>
      <c r="R1284">
        <v>733731.525456</v>
      </c>
      <c r="S1284" s="16" t="s">
        <v>6217</v>
      </c>
      <c r="T1284" s="16" t="s">
        <v>6237</v>
      </c>
      <c r="U1284">
        <v>2022</v>
      </c>
    </row>
    <row r="1285" spans="1:21" x14ac:dyDescent="0.35">
      <c r="A1285" s="16" t="s">
        <v>2768</v>
      </c>
      <c r="B1285">
        <v>675064127</v>
      </c>
      <c r="C1285">
        <v>72</v>
      </c>
      <c r="D1285" s="1">
        <v>18408</v>
      </c>
      <c r="E1285" s="16" t="s">
        <v>741</v>
      </c>
      <c r="F1285" s="16" t="s">
        <v>585</v>
      </c>
      <c r="G1285" s="16" t="s">
        <v>2749</v>
      </c>
      <c r="H1285">
        <v>1333928.0305999999</v>
      </c>
      <c r="I1285">
        <v>226767.76519999999</v>
      </c>
      <c r="J1285" s="16" t="s">
        <v>2769</v>
      </c>
      <c r="K1285" s="16" t="s">
        <v>6127</v>
      </c>
      <c r="L1285">
        <v>2921335263</v>
      </c>
      <c r="M1285">
        <v>0</v>
      </c>
      <c r="N1285" s="16" t="s">
        <v>6195</v>
      </c>
      <c r="O1285" s="16" t="s">
        <v>6190</v>
      </c>
      <c r="P1285" s="1">
        <v>44324</v>
      </c>
      <c r="Q1285">
        <v>1107160.2653999999</v>
      </c>
      <c r="R1285">
        <v>1107160.2653999999</v>
      </c>
      <c r="S1285" s="16" t="s">
        <v>6221</v>
      </c>
      <c r="T1285" s="16" t="s">
        <v>6241</v>
      </c>
      <c r="U1285">
        <v>2021</v>
      </c>
    </row>
    <row r="1286" spans="1:21" x14ac:dyDescent="0.35">
      <c r="A1286" s="16" t="s">
        <v>2770</v>
      </c>
      <c r="B1286">
        <v>295093225</v>
      </c>
      <c r="C1286">
        <v>63</v>
      </c>
      <c r="D1286" s="1">
        <v>21695.25</v>
      </c>
      <c r="E1286" s="16" t="s">
        <v>741</v>
      </c>
      <c r="F1286" s="16" t="s">
        <v>101</v>
      </c>
      <c r="G1286" s="16" t="s">
        <v>2771</v>
      </c>
      <c r="H1286">
        <v>657336.86690000002</v>
      </c>
      <c r="I1286">
        <v>430668.9817</v>
      </c>
      <c r="J1286" s="16" t="s">
        <v>2772</v>
      </c>
      <c r="K1286" s="16" t="s">
        <v>6129</v>
      </c>
      <c r="L1286">
        <v>41855328</v>
      </c>
      <c r="M1286">
        <v>0</v>
      </c>
      <c r="N1286" s="16" t="s">
        <v>6198</v>
      </c>
      <c r="O1286" s="16" t="s">
        <v>6190</v>
      </c>
      <c r="P1286" s="1">
        <v>44220</v>
      </c>
      <c r="Q1286">
        <v>226667.88520000002</v>
      </c>
      <c r="R1286">
        <v>226667.88520000002</v>
      </c>
      <c r="S1286" s="16" t="s">
        <v>6217</v>
      </c>
      <c r="T1286" s="16" t="s">
        <v>6240</v>
      </c>
      <c r="U1286">
        <v>2021</v>
      </c>
    </row>
    <row r="1287" spans="1:21" x14ac:dyDescent="0.35">
      <c r="A1287" s="16" t="s">
        <v>2773</v>
      </c>
      <c r="B1287">
        <v>923681663</v>
      </c>
      <c r="C1287">
        <v>48</v>
      </c>
      <c r="D1287" s="1">
        <v>27174</v>
      </c>
      <c r="E1287" s="16" t="s">
        <v>741</v>
      </c>
      <c r="F1287" s="16" t="s">
        <v>1544</v>
      </c>
      <c r="G1287" s="16" t="s">
        <v>2749</v>
      </c>
      <c r="H1287">
        <v>1468580.2057</v>
      </c>
      <c r="I1287">
        <v>593881.92779999995</v>
      </c>
      <c r="J1287" s="16" t="s">
        <v>2774</v>
      </c>
      <c r="K1287" s="16" t="s">
        <v>6135</v>
      </c>
      <c r="L1287">
        <v>163043727</v>
      </c>
      <c r="M1287">
        <v>10723530202</v>
      </c>
      <c r="N1287" s="16" t="s">
        <v>6192</v>
      </c>
      <c r="O1287" s="16" t="s">
        <v>6193</v>
      </c>
      <c r="P1287" s="1">
        <v>44511</v>
      </c>
      <c r="Q1287">
        <v>874698.2779000001</v>
      </c>
      <c r="R1287">
        <v>874698.2779000001</v>
      </c>
      <c r="S1287" s="16" t="s">
        <v>6227</v>
      </c>
      <c r="T1287" s="16" t="s">
        <v>6238</v>
      </c>
      <c r="U1287">
        <v>2021</v>
      </c>
    </row>
    <row r="1288" spans="1:21" x14ac:dyDescent="0.35">
      <c r="A1288" s="16" t="s">
        <v>2775</v>
      </c>
      <c r="B1288">
        <v>464585211</v>
      </c>
      <c r="C1288">
        <v>83</v>
      </c>
      <c r="D1288" s="1">
        <v>14390.25</v>
      </c>
      <c r="E1288" s="16" t="s">
        <v>741</v>
      </c>
      <c r="F1288" s="16" t="s">
        <v>160</v>
      </c>
      <c r="G1288" s="16" t="s">
        <v>2776</v>
      </c>
      <c r="H1288">
        <v>30355.174299999999</v>
      </c>
      <c r="I1288">
        <v>15045.608099999999</v>
      </c>
      <c r="J1288" s="16" t="s">
        <v>2777</v>
      </c>
      <c r="K1288" s="16" t="s">
        <v>6127</v>
      </c>
      <c r="L1288">
        <v>363268633</v>
      </c>
      <c r="M1288">
        <v>0</v>
      </c>
      <c r="N1288" s="16" t="s">
        <v>6187</v>
      </c>
      <c r="O1288" s="16" t="s">
        <v>6188</v>
      </c>
      <c r="P1288" s="1">
        <v>44568</v>
      </c>
      <c r="Q1288">
        <v>15309.566199999999</v>
      </c>
      <c r="R1288">
        <v>15309.566199999999</v>
      </c>
      <c r="S1288" s="16" t="s">
        <v>6217</v>
      </c>
      <c r="T1288" s="16" t="s">
        <v>6241</v>
      </c>
      <c r="U1288">
        <v>2022</v>
      </c>
    </row>
    <row r="1289" spans="1:21" x14ac:dyDescent="0.35">
      <c r="A1289" s="16" t="s">
        <v>2778</v>
      </c>
      <c r="B1289">
        <v>490805157</v>
      </c>
      <c r="C1289">
        <v>51</v>
      </c>
      <c r="D1289" s="1">
        <v>26078.25</v>
      </c>
      <c r="E1289" s="16" t="s">
        <v>741</v>
      </c>
      <c r="F1289" s="16" t="s">
        <v>406</v>
      </c>
      <c r="G1289" s="16" t="s">
        <v>2776</v>
      </c>
      <c r="H1289">
        <v>1125389.6675</v>
      </c>
      <c r="I1289">
        <v>198783.7824</v>
      </c>
      <c r="J1289" s="16" t="s">
        <v>2779</v>
      </c>
      <c r="K1289" s="16" t="s">
        <v>6135</v>
      </c>
      <c r="L1289">
        <v>1869600942</v>
      </c>
      <c r="M1289">
        <v>0</v>
      </c>
      <c r="N1289" s="16" t="s">
        <v>6189</v>
      </c>
      <c r="O1289" s="16" t="s">
        <v>6194</v>
      </c>
      <c r="P1289" s="1">
        <v>44310</v>
      </c>
      <c r="Q1289">
        <v>926605.88509999996</v>
      </c>
      <c r="R1289">
        <v>926605.88509999996</v>
      </c>
      <c r="S1289" s="16" t="s">
        <v>6220</v>
      </c>
      <c r="T1289" s="16" t="s">
        <v>6239</v>
      </c>
      <c r="U1289">
        <v>2021</v>
      </c>
    </row>
    <row r="1290" spans="1:21" x14ac:dyDescent="0.35">
      <c r="A1290" s="16" t="s">
        <v>2780</v>
      </c>
      <c r="B1290">
        <v>993940864</v>
      </c>
      <c r="C1290">
        <v>74</v>
      </c>
      <c r="D1290" s="1">
        <v>17677.5</v>
      </c>
      <c r="E1290" s="16" t="s">
        <v>741</v>
      </c>
      <c r="F1290" s="16" t="s">
        <v>300</v>
      </c>
      <c r="G1290" s="16" t="s">
        <v>2781</v>
      </c>
      <c r="H1290">
        <v>489630.61709999997</v>
      </c>
      <c r="I1290">
        <v>259335.38889999999</v>
      </c>
      <c r="J1290" s="16" t="s">
        <v>2782</v>
      </c>
      <c r="K1290" s="16" t="s">
        <v>6127</v>
      </c>
      <c r="L1290">
        <v>3276026988</v>
      </c>
      <c r="M1290">
        <v>0</v>
      </c>
      <c r="N1290" s="16" t="s">
        <v>6195</v>
      </c>
      <c r="O1290" s="16" t="s">
        <v>6190</v>
      </c>
      <c r="P1290" s="1">
        <v>44663</v>
      </c>
      <c r="Q1290">
        <v>230295.22819999998</v>
      </c>
      <c r="R1290">
        <v>230295.22819999998</v>
      </c>
      <c r="S1290" s="16" t="s">
        <v>6220</v>
      </c>
      <c r="T1290" s="16" t="s">
        <v>6241</v>
      </c>
      <c r="U1290">
        <v>2022</v>
      </c>
    </row>
    <row r="1291" spans="1:21" x14ac:dyDescent="0.35">
      <c r="A1291" s="16" t="s">
        <v>919</v>
      </c>
      <c r="B1291">
        <v>586071653</v>
      </c>
      <c r="C1291">
        <v>55</v>
      </c>
      <c r="D1291" s="1">
        <v>24617.25</v>
      </c>
      <c r="E1291" s="16" t="s">
        <v>741</v>
      </c>
      <c r="F1291" s="16" t="s">
        <v>968</v>
      </c>
      <c r="G1291" s="16" t="s">
        <v>2756</v>
      </c>
      <c r="H1291">
        <v>849591.13390000002</v>
      </c>
      <c r="I1291">
        <v>356604.69959999999</v>
      </c>
      <c r="J1291" s="16" t="s">
        <v>2783</v>
      </c>
      <c r="K1291" s="16" t="s">
        <v>6135</v>
      </c>
      <c r="L1291">
        <v>4299848</v>
      </c>
      <c r="M1291">
        <v>0</v>
      </c>
      <c r="N1291" s="16" t="s">
        <v>6187</v>
      </c>
      <c r="O1291" s="16" t="s">
        <v>6188</v>
      </c>
      <c r="P1291" s="1">
        <v>44310</v>
      </c>
      <c r="Q1291">
        <v>492986.43430000002</v>
      </c>
      <c r="R1291">
        <v>492986.43430000002</v>
      </c>
      <c r="S1291" s="16" t="s">
        <v>6220</v>
      </c>
      <c r="T1291" s="16" t="s">
        <v>6239</v>
      </c>
      <c r="U1291">
        <v>2021</v>
      </c>
    </row>
    <row r="1292" spans="1:21" x14ac:dyDescent="0.35">
      <c r="A1292" s="16" t="s">
        <v>2784</v>
      </c>
      <c r="B1292">
        <v>881946883</v>
      </c>
      <c r="C1292">
        <v>40</v>
      </c>
      <c r="D1292" s="1">
        <v>30096</v>
      </c>
      <c r="E1292" s="16" t="s">
        <v>741</v>
      </c>
      <c r="F1292" s="16" t="s">
        <v>78</v>
      </c>
      <c r="G1292" s="16" t="s">
        <v>2756</v>
      </c>
      <c r="H1292">
        <v>1542257.9987999999</v>
      </c>
      <c r="I1292">
        <v>359860.1997</v>
      </c>
      <c r="J1292" s="16" t="s">
        <v>2785</v>
      </c>
      <c r="K1292" s="16" t="s">
        <v>6131</v>
      </c>
      <c r="L1292">
        <v>2349213324</v>
      </c>
      <c r="M1292">
        <v>0</v>
      </c>
      <c r="N1292" s="16" t="s">
        <v>6195</v>
      </c>
      <c r="O1292" s="16" t="s">
        <v>6191</v>
      </c>
      <c r="P1292" s="1">
        <v>44640</v>
      </c>
      <c r="Q1292">
        <v>1182397.7990999999</v>
      </c>
      <c r="R1292">
        <v>1206045.755082</v>
      </c>
      <c r="S1292" s="16" t="s">
        <v>6219</v>
      </c>
      <c r="T1292" s="16" t="s">
        <v>6238</v>
      </c>
      <c r="U1292">
        <v>2022</v>
      </c>
    </row>
    <row r="1293" spans="1:21" x14ac:dyDescent="0.35">
      <c r="A1293" s="16" t="s">
        <v>2786</v>
      </c>
      <c r="B1293">
        <v>157033921</v>
      </c>
      <c r="C1293">
        <v>73</v>
      </c>
      <c r="D1293" s="1">
        <v>18042.75</v>
      </c>
      <c r="E1293" s="16" t="s">
        <v>741</v>
      </c>
      <c r="F1293" s="16" t="s">
        <v>519</v>
      </c>
      <c r="G1293" s="16" t="s">
        <v>2743</v>
      </c>
      <c r="H1293">
        <v>412333.43770000001</v>
      </c>
      <c r="I1293">
        <v>114310.26</v>
      </c>
      <c r="J1293" s="16" t="s">
        <v>2787</v>
      </c>
      <c r="K1293" s="16" t="s">
        <v>6129</v>
      </c>
      <c r="L1293">
        <v>4976751</v>
      </c>
      <c r="M1293">
        <v>0</v>
      </c>
      <c r="N1293" s="16" t="s">
        <v>6196</v>
      </c>
      <c r="O1293" s="16" t="s">
        <v>6188</v>
      </c>
      <c r="P1293" s="1">
        <v>44283</v>
      </c>
      <c r="Q1293">
        <v>298023.1777</v>
      </c>
      <c r="R1293">
        <v>298023.1777</v>
      </c>
      <c r="S1293" s="16" t="s">
        <v>6219</v>
      </c>
      <c r="T1293" s="16" t="s">
        <v>6241</v>
      </c>
      <c r="U1293">
        <v>2021</v>
      </c>
    </row>
    <row r="1294" spans="1:21" x14ac:dyDescent="0.35">
      <c r="A1294" s="16" t="s">
        <v>2788</v>
      </c>
      <c r="B1294">
        <v>368729411</v>
      </c>
      <c r="C1294">
        <v>81</v>
      </c>
      <c r="D1294" s="1">
        <v>15120.75</v>
      </c>
      <c r="E1294" s="16" t="s">
        <v>741</v>
      </c>
      <c r="F1294" s="16" t="s">
        <v>633</v>
      </c>
      <c r="G1294" s="16" t="s">
        <v>2740</v>
      </c>
      <c r="H1294">
        <v>976955.68969999999</v>
      </c>
      <c r="I1294">
        <v>270976.65710000001</v>
      </c>
      <c r="J1294" s="16" t="s">
        <v>2789</v>
      </c>
      <c r="K1294" s="16" t="s">
        <v>6131</v>
      </c>
      <c r="L1294">
        <v>910944</v>
      </c>
      <c r="M1294">
        <v>0</v>
      </c>
      <c r="N1294" s="16" t="s">
        <v>6196</v>
      </c>
      <c r="O1294" s="16" t="s">
        <v>6188</v>
      </c>
      <c r="P1294" s="1">
        <v>44600</v>
      </c>
      <c r="Q1294">
        <v>705979.03260000004</v>
      </c>
      <c r="R1294">
        <v>720098.61325200007</v>
      </c>
      <c r="S1294" s="16" t="s">
        <v>6218</v>
      </c>
      <c r="T1294" s="16" t="s">
        <v>6241</v>
      </c>
      <c r="U1294">
        <v>2022</v>
      </c>
    </row>
    <row r="1295" spans="1:21" x14ac:dyDescent="0.35">
      <c r="A1295" s="16" t="s">
        <v>2790</v>
      </c>
      <c r="B1295">
        <v>175122483</v>
      </c>
      <c r="C1295">
        <v>37</v>
      </c>
      <c r="D1295" s="1">
        <v>31191.75</v>
      </c>
      <c r="E1295" s="16" t="s">
        <v>741</v>
      </c>
      <c r="F1295" s="16" t="s">
        <v>84</v>
      </c>
      <c r="G1295" s="16" t="s">
        <v>2749</v>
      </c>
      <c r="H1295">
        <v>86517.214600000007</v>
      </c>
      <c r="I1295">
        <v>27809.1047</v>
      </c>
      <c r="J1295" s="16" t="s">
        <v>2791</v>
      </c>
      <c r="K1295" s="16" t="s">
        <v>6131</v>
      </c>
      <c r="L1295">
        <v>80380188</v>
      </c>
      <c r="M1295">
        <v>0</v>
      </c>
      <c r="N1295" s="16" t="s">
        <v>6198</v>
      </c>
      <c r="O1295" s="16" t="s">
        <v>6191</v>
      </c>
      <c r="P1295" s="1">
        <v>44611</v>
      </c>
      <c r="Q1295">
        <v>58708.10990000001</v>
      </c>
      <c r="R1295">
        <v>58708.10990000001</v>
      </c>
      <c r="S1295" s="16" t="s">
        <v>6218</v>
      </c>
      <c r="T1295" s="16" t="s">
        <v>6237</v>
      </c>
      <c r="U1295">
        <v>2022</v>
      </c>
    </row>
    <row r="1296" spans="1:21" x14ac:dyDescent="0.35">
      <c r="A1296" s="16" t="s">
        <v>2792</v>
      </c>
      <c r="B1296">
        <v>803664316</v>
      </c>
      <c r="C1296">
        <v>42</v>
      </c>
      <c r="D1296" s="1">
        <v>29365.5</v>
      </c>
      <c r="E1296" s="16" t="s">
        <v>741</v>
      </c>
      <c r="F1296" s="16" t="s">
        <v>381</v>
      </c>
      <c r="G1296" s="16" t="s">
        <v>2759</v>
      </c>
      <c r="H1296">
        <v>593330.55050000001</v>
      </c>
      <c r="I1296">
        <v>281832.01150000002</v>
      </c>
      <c r="J1296" s="16" t="s">
        <v>336</v>
      </c>
      <c r="K1296" s="16" t="s">
        <v>6127</v>
      </c>
      <c r="L1296">
        <v>179875053</v>
      </c>
      <c r="M1296">
        <v>0</v>
      </c>
      <c r="N1296" s="16" t="s">
        <v>6198</v>
      </c>
      <c r="O1296" s="16" t="s">
        <v>6191</v>
      </c>
      <c r="P1296" s="1">
        <v>44446</v>
      </c>
      <c r="Q1296">
        <v>311498.53899999999</v>
      </c>
      <c r="R1296">
        <v>311498.53899999999</v>
      </c>
      <c r="S1296" s="16" t="s">
        <v>6225</v>
      </c>
      <c r="T1296" s="16" t="s">
        <v>6238</v>
      </c>
      <c r="U1296">
        <v>2021</v>
      </c>
    </row>
    <row r="1297" spans="1:21" x14ac:dyDescent="0.35">
      <c r="A1297" s="16" t="s">
        <v>2793</v>
      </c>
      <c r="B1297">
        <v>97905680</v>
      </c>
      <c r="C1297">
        <v>38</v>
      </c>
      <c r="D1297" s="1">
        <v>30826.5</v>
      </c>
      <c r="E1297" s="16" t="s">
        <v>741</v>
      </c>
      <c r="F1297" s="16" t="s">
        <v>1233</v>
      </c>
      <c r="G1297" s="16" t="s">
        <v>2764</v>
      </c>
      <c r="H1297">
        <v>671936.60160000005</v>
      </c>
      <c r="I1297">
        <v>132520.82980000001</v>
      </c>
      <c r="J1297" s="16" t="s">
        <v>2794</v>
      </c>
      <c r="K1297" s="16" t="s">
        <v>6135</v>
      </c>
      <c r="L1297">
        <v>872236476</v>
      </c>
      <c r="M1297">
        <v>0</v>
      </c>
      <c r="N1297" s="16" t="s">
        <v>6198</v>
      </c>
      <c r="O1297" s="16" t="s">
        <v>6191</v>
      </c>
      <c r="P1297" s="1">
        <v>44609</v>
      </c>
      <c r="Q1297">
        <v>539415.77179999999</v>
      </c>
      <c r="R1297">
        <v>539415.77179999999</v>
      </c>
      <c r="S1297" s="16" t="s">
        <v>6218</v>
      </c>
      <c r="T1297" s="16" t="s">
        <v>6237</v>
      </c>
      <c r="U1297">
        <v>2022</v>
      </c>
    </row>
    <row r="1298" spans="1:21" x14ac:dyDescent="0.35">
      <c r="A1298" s="16" t="s">
        <v>2795</v>
      </c>
      <c r="B1298">
        <v>446276731</v>
      </c>
      <c r="C1298">
        <v>53</v>
      </c>
      <c r="D1298" s="1">
        <v>25347.75</v>
      </c>
      <c r="E1298" s="16" t="s">
        <v>741</v>
      </c>
      <c r="F1298" s="16" t="s">
        <v>124</v>
      </c>
      <c r="G1298" s="16" t="s">
        <v>2749</v>
      </c>
      <c r="H1298">
        <v>600265.16590000002</v>
      </c>
      <c r="I1298">
        <v>107419.5454</v>
      </c>
      <c r="J1298" s="16" t="s">
        <v>2796</v>
      </c>
      <c r="K1298" s="16" t="s">
        <v>6135</v>
      </c>
      <c r="L1298">
        <v>3508529736</v>
      </c>
      <c r="M1298">
        <v>0</v>
      </c>
      <c r="N1298" s="16" t="s">
        <v>6196</v>
      </c>
      <c r="O1298" s="16" t="s">
        <v>6200</v>
      </c>
      <c r="P1298" s="1">
        <v>44499</v>
      </c>
      <c r="Q1298">
        <v>492845.62050000002</v>
      </c>
      <c r="R1298">
        <v>492845.62050000002</v>
      </c>
      <c r="S1298" s="16" t="s">
        <v>6226</v>
      </c>
      <c r="T1298" s="16" t="s">
        <v>6239</v>
      </c>
      <c r="U1298">
        <v>2021</v>
      </c>
    </row>
    <row r="1299" spans="1:21" x14ac:dyDescent="0.35">
      <c r="A1299" s="16" t="s">
        <v>2797</v>
      </c>
      <c r="B1299">
        <v>318114026</v>
      </c>
      <c r="C1299">
        <v>66</v>
      </c>
      <c r="D1299" s="1">
        <v>20599.5</v>
      </c>
      <c r="E1299" s="16" t="s">
        <v>741</v>
      </c>
      <c r="F1299" s="16" t="s">
        <v>886</v>
      </c>
      <c r="G1299" s="16" t="s">
        <v>2759</v>
      </c>
      <c r="H1299">
        <v>470678.84509999998</v>
      </c>
      <c r="I1299">
        <v>202689.8014</v>
      </c>
      <c r="J1299" s="16" t="s">
        <v>2798</v>
      </c>
      <c r="K1299" s="16" t="s">
        <v>6127</v>
      </c>
      <c r="L1299">
        <v>2036261577</v>
      </c>
      <c r="M1299">
        <v>0</v>
      </c>
      <c r="N1299" s="16" t="s">
        <v>6198</v>
      </c>
      <c r="O1299" s="16" t="s">
        <v>6191</v>
      </c>
      <c r="P1299" s="1">
        <v>44485</v>
      </c>
      <c r="Q1299">
        <v>267989.04369999998</v>
      </c>
      <c r="R1299">
        <v>267989.04369999998</v>
      </c>
      <c r="S1299" s="16" t="s">
        <v>6226</v>
      </c>
      <c r="T1299" s="16" t="s">
        <v>6240</v>
      </c>
      <c r="U1299">
        <v>2021</v>
      </c>
    </row>
    <row r="1300" spans="1:21" x14ac:dyDescent="0.35">
      <c r="A1300" s="16" t="s">
        <v>2799</v>
      </c>
      <c r="B1300">
        <v>480416516</v>
      </c>
      <c r="C1300">
        <v>63</v>
      </c>
      <c r="D1300" s="1">
        <v>21695.25</v>
      </c>
      <c r="E1300" s="16" t="s">
        <v>741</v>
      </c>
      <c r="F1300" s="16" t="s">
        <v>66</v>
      </c>
      <c r="G1300" s="16" t="s">
        <v>2800</v>
      </c>
      <c r="H1300">
        <v>61344.464699999997</v>
      </c>
      <c r="I1300">
        <v>9802.5951000000005</v>
      </c>
      <c r="J1300" s="16" t="s">
        <v>2801</v>
      </c>
      <c r="K1300" s="16" t="s">
        <v>6131</v>
      </c>
      <c r="L1300">
        <v>1385006896</v>
      </c>
      <c r="M1300">
        <v>0</v>
      </c>
      <c r="N1300" s="16" t="s">
        <v>6189</v>
      </c>
      <c r="O1300" s="16" t="s">
        <v>6194</v>
      </c>
      <c r="P1300" s="1">
        <v>44294</v>
      </c>
      <c r="Q1300">
        <v>51541.869599999998</v>
      </c>
      <c r="R1300">
        <v>51541.869599999998</v>
      </c>
      <c r="S1300" s="16" t="s">
        <v>6220</v>
      </c>
      <c r="T1300" s="16" t="s">
        <v>6240</v>
      </c>
      <c r="U1300">
        <v>2021</v>
      </c>
    </row>
    <row r="1301" spans="1:21" x14ac:dyDescent="0.35">
      <c r="A1301" s="16" t="s">
        <v>2802</v>
      </c>
      <c r="B1301">
        <v>776653935</v>
      </c>
      <c r="C1301">
        <v>52</v>
      </c>
      <c r="D1301" s="1">
        <v>25713</v>
      </c>
      <c r="E1301" s="16" t="s">
        <v>741</v>
      </c>
      <c r="F1301" s="16" t="s">
        <v>84</v>
      </c>
      <c r="G1301" s="16" t="s">
        <v>2771</v>
      </c>
      <c r="H1301">
        <v>914288.18330000003</v>
      </c>
      <c r="I1301">
        <v>309004.69549999997</v>
      </c>
      <c r="J1301" s="16" t="s">
        <v>2803</v>
      </c>
      <c r="K1301" s="16" t="s">
        <v>6135</v>
      </c>
      <c r="L1301">
        <v>1978669056</v>
      </c>
      <c r="M1301">
        <v>0</v>
      </c>
      <c r="N1301" s="16" t="s">
        <v>6195</v>
      </c>
      <c r="O1301" s="16" t="s">
        <v>6190</v>
      </c>
      <c r="P1301" s="1">
        <v>44232</v>
      </c>
      <c r="Q1301">
        <v>605283.4878</v>
      </c>
      <c r="R1301">
        <v>605283.4878</v>
      </c>
      <c r="S1301" s="16" t="s">
        <v>6218</v>
      </c>
      <c r="T1301" s="16" t="s">
        <v>6239</v>
      </c>
      <c r="U1301">
        <v>2021</v>
      </c>
    </row>
    <row r="1302" spans="1:21" x14ac:dyDescent="0.35">
      <c r="A1302" s="16" t="s">
        <v>2804</v>
      </c>
      <c r="B1302">
        <v>768605932</v>
      </c>
      <c r="C1302">
        <v>20</v>
      </c>
      <c r="D1302" s="1">
        <v>37401</v>
      </c>
      <c r="E1302" s="16" t="s">
        <v>741</v>
      </c>
      <c r="F1302" s="16" t="s">
        <v>199</v>
      </c>
      <c r="G1302" s="16" t="s">
        <v>2781</v>
      </c>
      <c r="H1302">
        <v>1224257.625</v>
      </c>
      <c r="I1302">
        <v>349158.2746</v>
      </c>
      <c r="J1302" s="16" t="s">
        <v>2805</v>
      </c>
      <c r="K1302" s="16" t="s">
        <v>6135</v>
      </c>
      <c r="L1302">
        <v>1245893747</v>
      </c>
      <c r="M1302">
        <v>0</v>
      </c>
      <c r="N1302" s="16" t="s">
        <v>6196</v>
      </c>
      <c r="O1302" s="16" t="s">
        <v>6188</v>
      </c>
      <c r="P1302" s="1">
        <v>44609</v>
      </c>
      <c r="Q1302">
        <v>875099.3504</v>
      </c>
      <c r="R1302">
        <v>875099.3504</v>
      </c>
      <c r="S1302" s="16" t="s">
        <v>6218</v>
      </c>
      <c r="T1302" s="16" t="s">
        <v>6236</v>
      </c>
      <c r="U1302">
        <v>2022</v>
      </c>
    </row>
    <row r="1303" spans="1:21" x14ac:dyDescent="0.35">
      <c r="A1303" s="16" t="s">
        <v>2806</v>
      </c>
      <c r="B1303">
        <v>38705523</v>
      </c>
      <c r="C1303">
        <v>50</v>
      </c>
      <c r="D1303" s="1">
        <v>26443.5</v>
      </c>
      <c r="E1303" s="16" t="s">
        <v>741</v>
      </c>
      <c r="F1303" s="16" t="s">
        <v>593</v>
      </c>
      <c r="G1303" s="16" t="s">
        <v>2746</v>
      </c>
      <c r="H1303">
        <v>289060.89299999998</v>
      </c>
      <c r="I1303">
        <v>76154.406199999998</v>
      </c>
      <c r="J1303" s="16" t="s">
        <v>2807</v>
      </c>
      <c r="K1303" s="16" t="s">
        <v>6131</v>
      </c>
      <c r="L1303">
        <v>1557296328</v>
      </c>
      <c r="M1303">
        <v>0</v>
      </c>
      <c r="N1303" s="16" t="s">
        <v>6189</v>
      </c>
      <c r="O1303" s="16" t="s">
        <v>6194</v>
      </c>
      <c r="P1303" s="1">
        <v>44268</v>
      </c>
      <c r="Q1303">
        <v>212906.48679999998</v>
      </c>
      <c r="R1303">
        <v>212906.48679999998</v>
      </c>
      <c r="S1303" s="16" t="s">
        <v>6219</v>
      </c>
      <c r="T1303" s="16" t="s">
        <v>6239</v>
      </c>
      <c r="U1303">
        <v>2021</v>
      </c>
    </row>
    <row r="1304" spans="1:21" x14ac:dyDescent="0.35">
      <c r="A1304" s="16" t="s">
        <v>2808</v>
      </c>
      <c r="B1304">
        <v>104083137</v>
      </c>
      <c r="C1304">
        <v>68</v>
      </c>
      <c r="D1304" s="1">
        <v>19869</v>
      </c>
      <c r="E1304" s="16" t="s">
        <v>741</v>
      </c>
      <c r="F1304" s="16" t="s">
        <v>1104</v>
      </c>
      <c r="G1304" s="16" t="s">
        <v>2771</v>
      </c>
      <c r="H1304">
        <v>442832.36410000001</v>
      </c>
      <c r="I1304">
        <v>349116.6777</v>
      </c>
      <c r="J1304" s="16" t="s">
        <v>2809</v>
      </c>
      <c r="K1304" s="16" t="s">
        <v>6135</v>
      </c>
      <c r="L1304">
        <v>3012584367</v>
      </c>
      <c r="M1304">
        <v>0</v>
      </c>
      <c r="N1304" s="16" t="s">
        <v>6198</v>
      </c>
      <c r="O1304" s="16" t="s">
        <v>6191</v>
      </c>
      <c r="P1304" s="1">
        <v>44641</v>
      </c>
      <c r="Q1304">
        <v>93715.686400000006</v>
      </c>
      <c r="R1304">
        <v>93715.686400000006</v>
      </c>
      <c r="S1304" s="16" t="s">
        <v>6219</v>
      </c>
      <c r="T1304" s="16" t="s">
        <v>6240</v>
      </c>
      <c r="U1304">
        <v>2022</v>
      </c>
    </row>
    <row r="1305" spans="1:21" x14ac:dyDescent="0.35">
      <c r="A1305" s="16" t="s">
        <v>2810</v>
      </c>
      <c r="B1305">
        <v>680718153</v>
      </c>
      <c r="C1305">
        <v>32</v>
      </c>
      <c r="D1305" s="1">
        <v>33018</v>
      </c>
      <c r="E1305" s="16" t="s">
        <v>741</v>
      </c>
      <c r="F1305" s="16" t="s">
        <v>1151</v>
      </c>
      <c r="G1305" s="16" t="s">
        <v>2764</v>
      </c>
      <c r="H1305">
        <v>663468.69019999995</v>
      </c>
      <c r="I1305">
        <v>80112.716</v>
      </c>
      <c r="J1305" s="16" t="s">
        <v>2811</v>
      </c>
      <c r="K1305" s="16" t="s">
        <v>6127</v>
      </c>
      <c r="L1305">
        <v>2101343972</v>
      </c>
      <c r="M1305">
        <v>0</v>
      </c>
      <c r="N1305" s="16" t="s">
        <v>6196</v>
      </c>
      <c r="O1305" s="16" t="s">
        <v>6188</v>
      </c>
      <c r="P1305" s="1">
        <v>44665</v>
      </c>
      <c r="Q1305">
        <v>583355.97419999994</v>
      </c>
      <c r="R1305">
        <v>583355.97419999994</v>
      </c>
      <c r="S1305" s="16" t="s">
        <v>6220</v>
      </c>
      <c r="T1305" s="16" t="s">
        <v>6237</v>
      </c>
      <c r="U1305">
        <v>2022</v>
      </c>
    </row>
    <row r="1306" spans="1:21" x14ac:dyDescent="0.35">
      <c r="A1306" s="16" t="s">
        <v>2812</v>
      </c>
      <c r="B1306">
        <v>500287879</v>
      </c>
      <c r="C1306">
        <v>36</v>
      </c>
      <c r="D1306" s="1">
        <v>31557</v>
      </c>
      <c r="E1306" s="16" t="s">
        <v>741</v>
      </c>
      <c r="F1306" s="16" t="s">
        <v>676</v>
      </c>
      <c r="G1306" s="16" t="s">
        <v>2764</v>
      </c>
      <c r="H1306">
        <v>196577.7893</v>
      </c>
      <c r="I1306">
        <v>152893.83609999999</v>
      </c>
      <c r="J1306" s="16" t="s">
        <v>734</v>
      </c>
      <c r="K1306" s="16" t="s">
        <v>6129</v>
      </c>
      <c r="L1306">
        <v>499992768</v>
      </c>
      <c r="M1306">
        <v>0</v>
      </c>
      <c r="N1306" s="16" t="s">
        <v>6187</v>
      </c>
      <c r="O1306" s="16" t="s">
        <v>6188</v>
      </c>
      <c r="P1306" s="1">
        <v>44259</v>
      </c>
      <c r="Q1306">
        <v>43683.953200000018</v>
      </c>
      <c r="R1306">
        <v>43683.953200000018</v>
      </c>
      <c r="S1306" s="16" t="s">
        <v>6219</v>
      </c>
      <c r="T1306" s="16" t="s">
        <v>6237</v>
      </c>
      <c r="U1306">
        <v>2021</v>
      </c>
    </row>
    <row r="1307" spans="1:21" x14ac:dyDescent="0.35">
      <c r="A1307" s="16" t="s">
        <v>2813</v>
      </c>
      <c r="B1307">
        <v>738497808</v>
      </c>
      <c r="C1307">
        <v>56</v>
      </c>
      <c r="D1307" s="1">
        <v>24252</v>
      </c>
      <c r="E1307" s="16" t="s">
        <v>741</v>
      </c>
      <c r="F1307" s="16" t="s">
        <v>1694</v>
      </c>
      <c r="G1307" s="16" t="s">
        <v>2743</v>
      </c>
      <c r="H1307">
        <v>124497.1008</v>
      </c>
      <c r="I1307">
        <v>62995.533000000003</v>
      </c>
      <c r="J1307" s="16" t="s">
        <v>2814</v>
      </c>
      <c r="K1307" s="16" t="s">
        <v>6135</v>
      </c>
      <c r="L1307">
        <v>646646814</v>
      </c>
      <c r="M1307">
        <v>0</v>
      </c>
      <c r="N1307" s="16" t="s">
        <v>6187</v>
      </c>
      <c r="O1307" s="16" t="s">
        <v>6200</v>
      </c>
      <c r="P1307" s="1">
        <v>44235</v>
      </c>
      <c r="Q1307">
        <v>61501.567799999997</v>
      </c>
      <c r="R1307">
        <v>61501.567799999997</v>
      </c>
      <c r="S1307" s="16" t="s">
        <v>6218</v>
      </c>
      <c r="T1307" s="16" t="s">
        <v>6239</v>
      </c>
      <c r="U1307">
        <v>2021</v>
      </c>
    </row>
    <row r="1308" spans="1:21" x14ac:dyDescent="0.35">
      <c r="A1308" s="16" t="s">
        <v>2815</v>
      </c>
      <c r="B1308">
        <v>785800204</v>
      </c>
      <c r="C1308">
        <v>29</v>
      </c>
      <c r="D1308" s="1">
        <v>34113.75</v>
      </c>
      <c r="E1308" s="16" t="s">
        <v>741</v>
      </c>
      <c r="F1308" s="16" t="s">
        <v>1567</v>
      </c>
      <c r="G1308" s="16" t="s">
        <v>2743</v>
      </c>
      <c r="H1308">
        <v>508705.42560000002</v>
      </c>
      <c r="I1308">
        <v>105907.2071</v>
      </c>
      <c r="J1308" s="16" t="s">
        <v>2816</v>
      </c>
      <c r="K1308" s="16" t="s">
        <v>6135</v>
      </c>
      <c r="L1308">
        <v>694335675</v>
      </c>
      <c r="M1308">
        <v>0</v>
      </c>
      <c r="N1308" s="16" t="s">
        <v>6196</v>
      </c>
      <c r="O1308" s="16" t="s">
        <v>6188</v>
      </c>
      <c r="P1308" s="1">
        <v>44641</v>
      </c>
      <c r="Q1308">
        <v>402798.21850000002</v>
      </c>
      <c r="R1308">
        <v>402798.21850000002</v>
      </c>
      <c r="S1308" s="16" t="s">
        <v>6219</v>
      </c>
      <c r="T1308" s="16" t="s">
        <v>6236</v>
      </c>
      <c r="U1308">
        <v>2022</v>
      </c>
    </row>
    <row r="1309" spans="1:21" x14ac:dyDescent="0.35">
      <c r="A1309" s="16" t="s">
        <v>2817</v>
      </c>
      <c r="B1309">
        <v>491748531</v>
      </c>
      <c r="C1309">
        <v>36</v>
      </c>
      <c r="D1309" s="1">
        <v>31557</v>
      </c>
      <c r="E1309" s="16" t="s">
        <v>741</v>
      </c>
      <c r="F1309" s="16" t="s">
        <v>338</v>
      </c>
      <c r="G1309" s="16" t="s">
        <v>2756</v>
      </c>
      <c r="H1309">
        <v>521012.08899999998</v>
      </c>
      <c r="I1309">
        <v>169230.99429999999</v>
      </c>
      <c r="J1309" s="16" t="s">
        <v>2818</v>
      </c>
      <c r="K1309" s="16" t="s">
        <v>6135</v>
      </c>
      <c r="L1309">
        <v>1102494211</v>
      </c>
      <c r="M1309">
        <v>0</v>
      </c>
      <c r="N1309" s="16" t="s">
        <v>6187</v>
      </c>
      <c r="O1309" s="16" t="s">
        <v>6188</v>
      </c>
      <c r="P1309" s="1">
        <v>44463</v>
      </c>
      <c r="Q1309">
        <v>351781.09470000002</v>
      </c>
      <c r="R1309">
        <v>351781.09470000002</v>
      </c>
      <c r="S1309" s="16" t="s">
        <v>6225</v>
      </c>
      <c r="T1309" s="16" t="s">
        <v>6237</v>
      </c>
      <c r="U1309">
        <v>2021</v>
      </c>
    </row>
    <row r="1310" spans="1:21" x14ac:dyDescent="0.35">
      <c r="A1310" s="16" t="s">
        <v>2819</v>
      </c>
      <c r="B1310">
        <v>591612522</v>
      </c>
      <c r="C1310">
        <v>66</v>
      </c>
      <c r="D1310" s="1">
        <v>20599.5</v>
      </c>
      <c r="E1310" s="16" t="s">
        <v>741</v>
      </c>
      <c r="F1310" s="16" t="s">
        <v>133</v>
      </c>
      <c r="G1310" s="16" t="s">
        <v>2756</v>
      </c>
      <c r="H1310">
        <v>0</v>
      </c>
      <c r="I1310">
        <v>0</v>
      </c>
      <c r="J1310" s="16" t="s">
        <v>2820</v>
      </c>
      <c r="K1310" s="16" t="s">
        <v>6127</v>
      </c>
      <c r="L1310">
        <v>31172103</v>
      </c>
      <c r="M1310">
        <v>0</v>
      </c>
      <c r="N1310" s="16" t="s">
        <v>6195</v>
      </c>
      <c r="O1310" s="16" t="s">
        <v>6190</v>
      </c>
      <c r="P1310" s="1">
        <v>44358</v>
      </c>
      <c r="Q1310">
        <v>0</v>
      </c>
      <c r="R1310">
        <v>0</v>
      </c>
      <c r="S1310" s="16" t="s">
        <v>6222</v>
      </c>
      <c r="T1310" s="16" t="s">
        <v>6240</v>
      </c>
      <c r="U1310">
        <v>2021</v>
      </c>
    </row>
    <row r="1311" spans="1:21" x14ac:dyDescent="0.35">
      <c r="A1311" s="16" t="s">
        <v>2821</v>
      </c>
      <c r="B1311">
        <v>273057611</v>
      </c>
      <c r="C1311">
        <v>55</v>
      </c>
      <c r="D1311" s="1">
        <v>24617.25</v>
      </c>
      <c r="E1311" s="16" t="s">
        <v>741</v>
      </c>
      <c r="F1311" s="16" t="s">
        <v>1104</v>
      </c>
      <c r="G1311" s="16" t="s">
        <v>2749</v>
      </c>
      <c r="H1311">
        <v>500375.94079999998</v>
      </c>
      <c r="I1311">
        <v>214795.5258</v>
      </c>
      <c r="J1311" s="16" t="s">
        <v>2822</v>
      </c>
      <c r="K1311" s="16" t="s">
        <v>6135</v>
      </c>
      <c r="L1311">
        <v>1303341309</v>
      </c>
      <c r="M1311">
        <v>0</v>
      </c>
      <c r="N1311" s="16" t="s">
        <v>6187</v>
      </c>
      <c r="O1311" s="16" t="s">
        <v>6188</v>
      </c>
      <c r="P1311" s="1">
        <v>44310</v>
      </c>
      <c r="Q1311">
        <v>285580.41499999998</v>
      </c>
      <c r="R1311">
        <v>285580.41499999998</v>
      </c>
      <c r="S1311" s="16" t="s">
        <v>6220</v>
      </c>
      <c r="T1311" s="16" t="s">
        <v>6239</v>
      </c>
      <c r="U1311">
        <v>2021</v>
      </c>
    </row>
    <row r="1312" spans="1:21" x14ac:dyDescent="0.35">
      <c r="A1312" s="16" t="s">
        <v>2823</v>
      </c>
      <c r="B1312">
        <v>901360013</v>
      </c>
      <c r="C1312">
        <v>57</v>
      </c>
      <c r="D1312" s="1">
        <v>23886.75</v>
      </c>
      <c r="E1312" s="16" t="s">
        <v>741</v>
      </c>
      <c r="F1312" s="16" t="s">
        <v>202</v>
      </c>
      <c r="G1312" s="16" t="s">
        <v>2740</v>
      </c>
      <c r="H1312">
        <v>1268649.1731</v>
      </c>
      <c r="I1312">
        <v>231573.14480000001</v>
      </c>
      <c r="J1312" s="16" t="s">
        <v>1559</v>
      </c>
      <c r="K1312" s="16" t="s">
        <v>6129</v>
      </c>
      <c r="L1312">
        <v>245119056</v>
      </c>
      <c r="M1312">
        <v>0</v>
      </c>
      <c r="N1312" s="16" t="s">
        <v>6196</v>
      </c>
      <c r="O1312" s="16" t="s">
        <v>6199</v>
      </c>
      <c r="P1312" s="1">
        <v>44210</v>
      </c>
      <c r="Q1312">
        <v>1037076.0283</v>
      </c>
      <c r="R1312">
        <v>1037076.0283</v>
      </c>
      <c r="S1312" s="16" t="s">
        <v>6217</v>
      </c>
      <c r="T1312" s="16" t="s">
        <v>6239</v>
      </c>
      <c r="U1312">
        <v>2021</v>
      </c>
    </row>
    <row r="1313" spans="1:21" x14ac:dyDescent="0.35">
      <c r="A1313" s="16" t="s">
        <v>2824</v>
      </c>
      <c r="B1313">
        <v>453563649</v>
      </c>
      <c r="C1313">
        <v>30</v>
      </c>
      <c r="D1313" s="1">
        <v>33748.5</v>
      </c>
      <c r="E1313" s="16" t="s">
        <v>741</v>
      </c>
      <c r="F1313" s="16" t="s">
        <v>51</v>
      </c>
      <c r="G1313" s="16" t="s">
        <v>2764</v>
      </c>
      <c r="H1313">
        <v>26828.577799999999</v>
      </c>
      <c r="I1313">
        <v>23402.1018</v>
      </c>
      <c r="J1313" s="16" t="s">
        <v>2825</v>
      </c>
      <c r="K1313" s="16" t="s">
        <v>6133</v>
      </c>
      <c r="L1313">
        <v>2384596736</v>
      </c>
      <c r="M1313">
        <v>0</v>
      </c>
      <c r="N1313" s="16" t="s">
        <v>6189</v>
      </c>
      <c r="O1313" s="16" t="s">
        <v>6190</v>
      </c>
      <c r="P1313" s="1">
        <v>44328</v>
      </c>
      <c r="Q1313">
        <v>3426.4759999999987</v>
      </c>
      <c r="R1313">
        <v>3426.4759999999987</v>
      </c>
      <c r="S1313" s="16" t="s">
        <v>6221</v>
      </c>
      <c r="T1313" s="16" t="s">
        <v>6237</v>
      </c>
      <c r="U1313">
        <v>2021</v>
      </c>
    </row>
    <row r="1314" spans="1:21" x14ac:dyDescent="0.35">
      <c r="A1314" s="16" t="s">
        <v>2826</v>
      </c>
      <c r="B1314">
        <v>355478532</v>
      </c>
      <c r="C1314">
        <v>48</v>
      </c>
      <c r="D1314" s="1">
        <v>27174</v>
      </c>
      <c r="E1314" s="16" t="s">
        <v>741</v>
      </c>
      <c r="F1314" s="16" t="s">
        <v>51</v>
      </c>
      <c r="G1314" s="16" t="s">
        <v>2759</v>
      </c>
      <c r="H1314">
        <v>33293.547200000001</v>
      </c>
      <c r="I1314">
        <v>6943.0138999999999</v>
      </c>
      <c r="J1314" s="16" t="s">
        <v>2827</v>
      </c>
      <c r="K1314" s="16" t="s">
        <v>6135</v>
      </c>
      <c r="L1314">
        <v>133671384</v>
      </c>
      <c r="M1314">
        <v>0</v>
      </c>
      <c r="N1314" s="16" t="s">
        <v>6198</v>
      </c>
      <c r="O1314" s="16" t="s">
        <v>6190</v>
      </c>
      <c r="P1314" s="1">
        <v>44673</v>
      </c>
      <c r="Q1314">
        <v>26350.533300000003</v>
      </c>
      <c r="R1314">
        <v>26350.533300000003</v>
      </c>
      <c r="S1314" s="16" t="s">
        <v>6220</v>
      </c>
      <c r="T1314" s="16" t="s">
        <v>6238</v>
      </c>
      <c r="U1314">
        <v>2022</v>
      </c>
    </row>
    <row r="1315" spans="1:21" x14ac:dyDescent="0.35">
      <c r="A1315" s="16" t="s">
        <v>2828</v>
      </c>
      <c r="B1315">
        <v>940594492</v>
      </c>
      <c r="C1315">
        <v>69</v>
      </c>
      <c r="D1315" s="1">
        <v>19503.75</v>
      </c>
      <c r="E1315" s="16" t="s">
        <v>741</v>
      </c>
      <c r="F1315" s="16" t="s">
        <v>810</v>
      </c>
      <c r="G1315" s="16" t="s">
        <v>2776</v>
      </c>
      <c r="H1315">
        <v>30902.147400000002</v>
      </c>
      <c r="I1315">
        <v>13107.032800000001</v>
      </c>
      <c r="J1315" s="16" t="s">
        <v>2829</v>
      </c>
      <c r="K1315" s="16" t="s">
        <v>6127</v>
      </c>
      <c r="L1315">
        <v>323014668</v>
      </c>
      <c r="M1315">
        <v>0</v>
      </c>
      <c r="N1315" s="16" t="s">
        <v>6187</v>
      </c>
      <c r="O1315" s="16" t="s">
        <v>6188</v>
      </c>
      <c r="P1315" s="1">
        <v>44384</v>
      </c>
      <c r="Q1315">
        <v>17795.114600000001</v>
      </c>
      <c r="R1315">
        <v>17795.114600000001</v>
      </c>
      <c r="S1315" s="16" t="s">
        <v>6223</v>
      </c>
      <c r="T1315" s="16" t="s">
        <v>6240</v>
      </c>
      <c r="U1315">
        <v>2021</v>
      </c>
    </row>
    <row r="1316" spans="1:21" x14ac:dyDescent="0.35">
      <c r="A1316" s="16" t="s">
        <v>2830</v>
      </c>
      <c r="B1316">
        <v>7214335</v>
      </c>
      <c r="C1316">
        <v>80</v>
      </c>
      <c r="D1316" s="1">
        <v>15486</v>
      </c>
      <c r="E1316" s="16" t="s">
        <v>741</v>
      </c>
      <c r="F1316" s="16" t="s">
        <v>370</v>
      </c>
      <c r="G1316" s="16" t="s">
        <v>2759</v>
      </c>
      <c r="H1316">
        <v>273568.24650000001</v>
      </c>
      <c r="I1316">
        <v>140555.64660000001</v>
      </c>
      <c r="J1316" s="16" t="s">
        <v>2831</v>
      </c>
      <c r="K1316" s="16" t="s">
        <v>6129</v>
      </c>
      <c r="L1316">
        <v>1466538885</v>
      </c>
      <c r="M1316">
        <v>0</v>
      </c>
      <c r="N1316" s="16" t="s">
        <v>6195</v>
      </c>
      <c r="O1316" s="16" t="s">
        <v>6190</v>
      </c>
      <c r="P1316" s="1">
        <v>44637</v>
      </c>
      <c r="Q1316">
        <v>133012.5999</v>
      </c>
      <c r="R1316">
        <v>133012.5999</v>
      </c>
      <c r="S1316" s="16" t="s">
        <v>6219</v>
      </c>
      <c r="T1316" s="16" t="s">
        <v>6241</v>
      </c>
      <c r="U1316">
        <v>2022</v>
      </c>
    </row>
    <row r="1317" spans="1:21" x14ac:dyDescent="0.35">
      <c r="A1317" s="16" t="s">
        <v>2832</v>
      </c>
      <c r="B1317">
        <v>208888660</v>
      </c>
      <c r="C1317">
        <v>67</v>
      </c>
      <c r="D1317" s="1">
        <v>20234.25</v>
      </c>
      <c r="E1317" s="16" t="s">
        <v>741</v>
      </c>
      <c r="F1317" s="16" t="s">
        <v>406</v>
      </c>
      <c r="G1317" s="16" t="s">
        <v>2771</v>
      </c>
      <c r="H1317">
        <v>603889.37699999998</v>
      </c>
      <c r="I1317">
        <v>313159.7769</v>
      </c>
      <c r="J1317" s="16" t="s">
        <v>2833</v>
      </c>
      <c r="K1317" s="16" t="s">
        <v>6127</v>
      </c>
      <c r="L1317">
        <v>1109537754</v>
      </c>
      <c r="M1317">
        <v>0</v>
      </c>
      <c r="N1317" s="16" t="s">
        <v>6187</v>
      </c>
      <c r="O1317" s="16" t="s">
        <v>6200</v>
      </c>
      <c r="P1317" s="1">
        <v>44230</v>
      </c>
      <c r="Q1317">
        <v>290729.60009999998</v>
      </c>
      <c r="R1317">
        <v>290729.60009999998</v>
      </c>
      <c r="S1317" s="16" t="s">
        <v>6218</v>
      </c>
      <c r="T1317" s="16" t="s">
        <v>6240</v>
      </c>
      <c r="U1317">
        <v>2021</v>
      </c>
    </row>
    <row r="1318" spans="1:21" x14ac:dyDescent="0.35">
      <c r="A1318" s="16" t="s">
        <v>2834</v>
      </c>
      <c r="B1318">
        <v>217780212</v>
      </c>
      <c r="C1318">
        <v>42</v>
      </c>
      <c r="D1318" s="1">
        <v>29365.5</v>
      </c>
      <c r="E1318" s="16" t="s">
        <v>741</v>
      </c>
      <c r="F1318" s="16" t="s">
        <v>687</v>
      </c>
      <c r="G1318" s="16" t="s">
        <v>2767</v>
      </c>
      <c r="H1318">
        <v>310841.15999999997</v>
      </c>
      <c r="I1318">
        <v>85481.319000000003</v>
      </c>
      <c r="J1318" s="16" t="s">
        <v>2835</v>
      </c>
      <c r="K1318" s="16" t="s">
        <v>6129</v>
      </c>
      <c r="L1318">
        <v>1552371711</v>
      </c>
      <c r="M1318">
        <v>0</v>
      </c>
      <c r="N1318" s="16" t="s">
        <v>6187</v>
      </c>
      <c r="O1318" s="16" t="s">
        <v>6188</v>
      </c>
      <c r="P1318" s="1">
        <v>44548</v>
      </c>
      <c r="Q1318">
        <v>225359.84099999996</v>
      </c>
      <c r="R1318">
        <v>225359.84099999996</v>
      </c>
      <c r="S1318" s="16" t="s">
        <v>6228</v>
      </c>
      <c r="T1318" s="16" t="s">
        <v>6238</v>
      </c>
      <c r="U1318">
        <v>2021</v>
      </c>
    </row>
    <row r="1319" spans="1:21" x14ac:dyDescent="0.35">
      <c r="A1319" s="16" t="s">
        <v>2836</v>
      </c>
      <c r="B1319">
        <v>673180431</v>
      </c>
      <c r="C1319">
        <v>38</v>
      </c>
      <c r="D1319" s="1">
        <v>30826.5</v>
      </c>
      <c r="E1319" s="16" t="s">
        <v>741</v>
      </c>
      <c r="F1319" s="16" t="s">
        <v>95</v>
      </c>
      <c r="G1319" s="16" t="s">
        <v>2749</v>
      </c>
      <c r="H1319">
        <v>1339990.6266999999</v>
      </c>
      <c r="I1319">
        <v>575586.88280000002</v>
      </c>
      <c r="J1319" s="16" t="s">
        <v>2837</v>
      </c>
      <c r="K1319" s="16" t="s">
        <v>6127</v>
      </c>
      <c r="L1319">
        <v>920053248</v>
      </c>
      <c r="M1319">
        <v>0</v>
      </c>
      <c r="N1319" s="16" t="s">
        <v>6187</v>
      </c>
      <c r="O1319" s="16" t="s">
        <v>6200</v>
      </c>
      <c r="P1319" s="1">
        <v>44289</v>
      </c>
      <c r="Q1319">
        <v>764403.74389999988</v>
      </c>
      <c r="R1319">
        <v>764403.74389999988</v>
      </c>
      <c r="S1319" s="16" t="s">
        <v>6220</v>
      </c>
      <c r="T1319" s="16" t="s">
        <v>6237</v>
      </c>
      <c r="U1319">
        <v>2021</v>
      </c>
    </row>
    <row r="1320" spans="1:21" x14ac:dyDescent="0.35">
      <c r="A1320" s="16" t="s">
        <v>2838</v>
      </c>
      <c r="B1320">
        <v>815014753</v>
      </c>
      <c r="C1320">
        <v>37</v>
      </c>
      <c r="D1320" s="1">
        <v>31191.75</v>
      </c>
      <c r="E1320" s="16" t="s">
        <v>741</v>
      </c>
      <c r="F1320" s="16" t="s">
        <v>401</v>
      </c>
      <c r="G1320" s="16" t="s">
        <v>2734</v>
      </c>
      <c r="H1320">
        <v>187124.1667</v>
      </c>
      <c r="I1320">
        <v>102625.9102</v>
      </c>
      <c r="J1320" s="16" t="s">
        <v>2839</v>
      </c>
      <c r="K1320" s="16" t="s">
        <v>6135</v>
      </c>
      <c r="L1320">
        <v>453775872</v>
      </c>
      <c r="M1320">
        <v>0</v>
      </c>
      <c r="N1320" s="16" t="s">
        <v>6187</v>
      </c>
      <c r="O1320" s="16" t="s">
        <v>6190</v>
      </c>
      <c r="P1320" s="1">
        <v>44501</v>
      </c>
      <c r="Q1320">
        <v>84498.256500000003</v>
      </c>
      <c r="R1320">
        <v>84498.256500000003</v>
      </c>
      <c r="S1320" s="16" t="s">
        <v>6227</v>
      </c>
      <c r="T1320" s="16" t="s">
        <v>6237</v>
      </c>
      <c r="U1320">
        <v>2021</v>
      </c>
    </row>
    <row r="1321" spans="1:21" x14ac:dyDescent="0.35">
      <c r="A1321" s="16" t="s">
        <v>2840</v>
      </c>
      <c r="B1321">
        <v>593922000</v>
      </c>
      <c r="C1321">
        <v>33</v>
      </c>
      <c r="D1321" s="1">
        <v>32652.75</v>
      </c>
      <c r="E1321" s="16" t="s">
        <v>741</v>
      </c>
      <c r="F1321" s="16" t="s">
        <v>1156</v>
      </c>
      <c r="G1321" s="16" t="s">
        <v>2756</v>
      </c>
      <c r="H1321">
        <v>414811.81109999999</v>
      </c>
      <c r="I1321">
        <v>381286.85649999999</v>
      </c>
      <c r="J1321" s="16" t="s">
        <v>2841</v>
      </c>
      <c r="K1321" s="16" t="s">
        <v>6140</v>
      </c>
      <c r="L1321">
        <v>567517548</v>
      </c>
      <c r="M1321">
        <v>0</v>
      </c>
      <c r="N1321" s="16" t="s">
        <v>6195</v>
      </c>
      <c r="O1321" s="16" t="s">
        <v>6190</v>
      </c>
      <c r="P1321" s="1">
        <v>44595</v>
      </c>
      <c r="Q1321">
        <v>33524.954599999997</v>
      </c>
      <c r="R1321">
        <v>33524.954599999997</v>
      </c>
      <c r="S1321" s="16" t="s">
        <v>6218</v>
      </c>
      <c r="T1321" s="16" t="s">
        <v>6237</v>
      </c>
      <c r="U1321">
        <v>2022</v>
      </c>
    </row>
    <row r="1322" spans="1:21" x14ac:dyDescent="0.35">
      <c r="A1322" s="16" t="s">
        <v>2842</v>
      </c>
      <c r="B1322">
        <v>906510135</v>
      </c>
      <c r="C1322">
        <v>57</v>
      </c>
      <c r="D1322" s="1">
        <v>23886.75</v>
      </c>
      <c r="E1322" s="16" t="s">
        <v>741</v>
      </c>
      <c r="F1322" s="16" t="s">
        <v>542</v>
      </c>
      <c r="G1322" s="16" t="s">
        <v>2749</v>
      </c>
      <c r="H1322">
        <v>1348164.8662</v>
      </c>
      <c r="I1322">
        <v>626896.66280000005</v>
      </c>
      <c r="J1322" s="16" t="s">
        <v>2843</v>
      </c>
      <c r="K1322" s="16" t="s">
        <v>6135</v>
      </c>
      <c r="L1322">
        <v>7433522</v>
      </c>
      <c r="M1322">
        <v>0</v>
      </c>
      <c r="N1322" s="16" t="s">
        <v>6195</v>
      </c>
      <c r="O1322" s="16" t="s">
        <v>6190</v>
      </c>
      <c r="P1322" s="1">
        <v>44220</v>
      </c>
      <c r="Q1322">
        <v>721268.2034</v>
      </c>
      <c r="R1322">
        <v>721268.2034</v>
      </c>
      <c r="S1322" s="16" t="s">
        <v>6217</v>
      </c>
      <c r="T1322" s="16" t="s">
        <v>6239</v>
      </c>
      <c r="U1322">
        <v>2021</v>
      </c>
    </row>
    <row r="1323" spans="1:21" x14ac:dyDescent="0.35">
      <c r="A1323" s="16" t="s">
        <v>2844</v>
      </c>
      <c r="B1323">
        <v>967501251</v>
      </c>
      <c r="C1323">
        <v>79</v>
      </c>
      <c r="D1323" s="1">
        <v>15851.25</v>
      </c>
      <c r="E1323" s="16" t="s">
        <v>741</v>
      </c>
      <c r="F1323" s="16" t="s">
        <v>574</v>
      </c>
      <c r="G1323" s="16" t="s">
        <v>2800</v>
      </c>
      <c r="H1323">
        <v>128811.0056</v>
      </c>
      <c r="I1323">
        <v>124256.6164</v>
      </c>
      <c r="J1323" s="16" t="s">
        <v>2845</v>
      </c>
      <c r="K1323" s="16" t="s">
        <v>6133</v>
      </c>
      <c r="L1323">
        <v>2008071</v>
      </c>
      <c r="M1323">
        <v>0</v>
      </c>
      <c r="N1323" s="16" t="s">
        <v>6187</v>
      </c>
      <c r="O1323" s="16" t="s">
        <v>6188</v>
      </c>
      <c r="P1323" s="1">
        <v>44228</v>
      </c>
      <c r="Q1323">
        <v>4554.3892000000051</v>
      </c>
      <c r="R1323">
        <v>4554.3892000000051</v>
      </c>
      <c r="S1323" s="16" t="s">
        <v>6218</v>
      </c>
      <c r="T1323" s="16" t="s">
        <v>6241</v>
      </c>
      <c r="U1323">
        <v>2021</v>
      </c>
    </row>
    <row r="1324" spans="1:21" x14ac:dyDescent="0.35">
      <c r="A1324" s="16" t="s">
        <v>757</v>
      </c>
      <c r="B1324">
        <v>643127573</v>
      </c>
      <c r="C1324">
        <v>51</v>
      </c>
      <c r="D1324" s="1">
        <v>26078.25</v>
      </c>
      <c r="E1324" s="16" t="s">
        <v>741</v>
      </c>
      <c r="F1324" s="16" t="s">
        <v>733</v>
      </c>
      <c r="G1324" s="16" t="s">
        <v>2756</v>
      </c>
      <c r="H1324">
        <v>521113.40279999998</v>
      </c>
      <c r="I1324">
        <v>108275.78479999999</v>
      </c>
      <c r="J1324" s="16" t="s">
        <v>2846</v>
      </c>
      <c r="K1324" s="16" t="s">
        <v>6129</v>
      </c>
      <c r="L1324">
        <v>5501184</v>
      </c>
      <c r="M1324">
        <v>0</v>
      </c>
      <c r="N1324" s="16" t="s">
        <v>6187</v>
      </c>
      <c r="O1324" s="16" t="s">
        <v>6188</v>
      </c>
      <c r="P1324" s="1">
        <v>44680</v>
      </c>
      <c r="Q1324">
        <v>412837.61800000002</v>
      </c>
      <c r="R1324">
        <v>412837.61800000002</v>
      </c>
      <c r="S1324" s="16" t="s">
        <v>6220</v>
      </c>
      <c r="T1324" s="16" t="s">
        <v>6239</v>
      </c>
      <c r="U1324">
        <v>2022</v>
      </c>
    </row>
    <row r="1325" spans="1:21" x14ac:dyDescent="0.35">
      <c r="A1325" s="16" t="s">
        <v>2847</v>
      </c>
      <c r="B1325">
        <v>933105282</v>
      </c>
      <c r="C1325">
        <v>35</v>
      </c>
      <c r="D1325" s="1">
        <v>31922.25</v>
      </c>
      <c r="E1325" s="16" t="s">
        <v>741</v>
      </c>
      <c r="F1325" s="16" t="s">
        <v>708</v>
      </c>
      <c r="G1325" s="16" t="s">
        <v>2848</v>
      </c>
      <c r="H1325">
        <v>373370.77439999999</v>
      </c>
      <c r="I1325">
        <v>57965.812700000002</v>
      </c>
      <c r="J1325" s="16" t="s">
        <v>2849</v>
      </c>
      <c r="K1325" s="16" t="s">
        <v>6135</v>
      </c>
      <c r="L1325">
        <v>2473655733</v>
      </c>
      <c r="M1325">
        <v>0</v>
      </c>
      <c r="N1325" s="16" t="s">
        <v>6189</v>
      </c>
      <c r="O1325" s="16" t="s">
        <v>6194</v>
      </c>
      <c r="P1325" s="1">
        <v>44586</v>
      </c>
      <c r="Q1325">
        <v>315404.96169999999</v>
      </c>
      <c r="R1325">
        <v>315404.96169999999</v>
      </c>
      <c r="S1325" s="16" t="s">
        <v>6217</v>
      </c>
      <c r="T1325" s="16" t="s">
        <v>6237</v>
      </c>
      <c r="U1325">
        <v>2022</v>
      </c>
    </row>
    <row r="1326" spans="1:21" x14ac:dyDescent="0.35">
      <c r="A1326" s="16" t="s">
        <v>2850</v>
      </c>
      <c r="B1326">
        <v>133422649</v>
      </c>
      <c r="C1326">
        <v>75</v>
      </c>
      <c r="D1326" s="1">
        <v>17312.25</v>
      </c>
      <c r="E1326" s="16" t="s">
        <v>741</v>
      </c>
      <c r="F1326" s="16" t="s">
        <v>550</v>
      </c>
      <c r="G1326" s="16" t="s">
        <v>2743</v>
      </c>
      <c r="H1326">
        <v>1974608.1407000001</v>
      </c>
      <c r="I1326">
        <v>737187.0392</v>
      </c>
      <c r="J1326" s="16" t="s">
        <v>2851</v>
      </c>
      <c r="K1326" s="16" t="s">
        <v>6127</v>
      </c>
      <c r="L1326">
        <v>822316884</v>
      </c>
      <c r="M1326">
        <v>0</v>
      </c>
      <c r="N1326" s="16" t="s">
        <v>6195</v>
      </c>
      <c r="O1326" s="16" t="s">
        <v>6190</v>
      </c>
      <c r="P1326" s="1">
        <v>44497</v>
      </c>
      <c r="Q1326">
        <v>1237421.1015000001</v>
      </c>
      <c r="R1326">
        <v>1237421.1015000001</v>
      </c>
      <c r="S1326" s="16" t="s">
        <v>6226</v>
      </c>
      <c r="T1326" s="16" t="s">
        <v>6241</v>
      </c>
      <c r="U1326">
        <v>2021</v>
      </c>
    </row>
    <row r="1327" spans="1:21" x14ac:dyDescent="0.35">
      <c r="A1327" s="16" t="s">
        <v>2852</v>
      </c>
      <c r="B1327">
        <v>74500001</v>
      </c>
      <c r="C1327">
        <v>49</v>
      </c>
      <c r="D1327" s="1">
        <v>26808.75</v>
      </c>
      <c r="E1327" s="16" t="s">
        <v>741</v>
      </c>
      <c r="F1327" s="16" t="s">
        <v>22</v>
      </c>
      <c r="G1327" s="16" t="s">
        <v>2743</v>
      </c>
      <c r="H1327">
        <v>632728.67989999999</v>
      </c>
      <c r="I1327">
        <v>334543.48479999998</v>
      </c>
      <c r="J1327" s="16" t="s">
        <v>2853</v>
      </c>
      <c r="K1327" s="16" t="s">
        <v>6131</v>
      </c>
      <c r="L1327">
        <v>1584247392</v>
      </c>
      <c r="M1327">
        <v>0</v>
      </c>
      <c r="N1327" s="16" t="s">
        <v>6198</v>
      </c>
      <c r="O1327" s="16" t="s">
        <v>6190</v>
      </c>
      <c r="P1327" s="1">
        <v>44308</v>
      </c>
      <c r="Q1327">
        <v>298185.19510000001</v>
      </c>
      <c r="R1327">
        <v>298185.19510000001</v>
      </c>
      <c r="S1327" s="16" t="s">
        <v>6220</v>
      </c>
      <c r="T1327" s="16" t="s">
        <v>6238</v>
      </c>
      <c r="U1327">
        <v>2021</v>
      </c>
    </row>
    <row r="1328" spans="1:21" x14ac:dyDescent="0.35">
      <c r="A1328" s="16" t="s">
        <v>2854</v>
      </c>
      <c r="B1328">
        <v>807991662</v>
      </c>
      <c r="C1328">
        <v>37</v>
      </c>
      <c r="D1328" s="1">
        <v>31191.75</v>
      </c>
      <c r="E1328" s="16" t="s">
        <v>741</v>
      </c>
      <c r="F1328" s="16" t="s">
        <v>612</v>
      </c>
      <c r="G1328" s="16" t="s">
        <v>2764</v>
      </c>
      <c r="H1328">
        <v>831510.27599999995</v>
      </c>
      <c r="I1328">
        <v>392687.43359999999</v>
      </c>
      <c r="J1328" s="16" t="s">
        <v>2855</v>
      </c>
      <c r="K1328" s="16" t="s">
        <v>6133</v>
      </c>
      <c r="L1328">
        <v>1650506319</v>
      </c>
      <c r="M1328">
        <v>0</v>
      </c>
      <c r="N1328" s="16" t="s">
        <v>6195</v>
      </c>
      <c r="O1328" s="16" t="s">
        <v>6190</v>
      </c>
      <c r="P1328" s="1">
        <v>44424</v>
      </c>
      <c r="Q1328">
        <v>438822.84239999996</v>
      </c>
      <c r="R1328">
        <v>438822.84239999996</v>
      </c>
      <c r="S1328" s="16" t="s">
        <v>6224</v>
      </c>
      <c r="T1328" s="16" t="s">
        <v>6237</v>
      </c>
      <c r="U1328">
        <v>2021</v>
      </c>
    </row>
    <row r="1329" spans="1:21" x14ac:dyDescent="0.35">
      <c r="A1329" s="16" t="s">
        <v>2856</v>
      </c>
      <c r="B1329">
        <v>934154352</v>
      </c>
      <c r="C1329">
        <v>56</v>
      </c>
      <c r="D1329" s="1">
        <v>24252</v>
      </c>
      <c r="E1329" s="16" t="s">
        <v>741</v>
      </c>
      <c r="F1329" s="16" t="s">
        <v>1186</v>
      </c>
      <c r="G1329" s="16" t="s">
        <v>2749</v>
      </c>
      <c r="H1329">
        <v>1363870.1865999999</v>
      </c>
      <c r="I1329">
        <v>296896.91139999998</v>
      </c>
      <c r="J1329" s="16" t="s">
        <v>2857</v>
      </c>
      <c r="K1329" s="16" t="s">
        <v>6135</v>
      </c>
      <c r="L1329">
        <v>15119395</v>
      </c>
      <c r="M1329">
        <v>0</v>
      </c>
      <c r="N1329" s="16" t="s">
        <v>6195</v>
      </c>
      <c r="O1329" s="16" t="s">
        <v>6190</v>
      </c>
      <c r="P1329" s="1">
        <v>44436</v>
      </c>
      <c r="Q1329">
        <v>1066973.2752</v>
      </c>
      <c r="R1329">
        <v>1066973.2752</v>
      </c>
      <c r="S1329" s="16" t="s">
        <v>6224</v>
      </c>
      <c r="T1329" s="16" t="s">
        <v>6239</v>
      </c>
      <c r="U1329">
        <v>2021</v>
      </c>
    </row>
    <row r="1330" spans="1:21" x14ac:dyDescent="0.35">
      <c r="A1330" s="16" t="s">
        <v>2858</v>
      </c>
      <c r="B1330">
        <v>126508895</v>
      </c>
      <c r="C1330">
        <v>30</v>
      </c>
      <c r="D1330" s="1">
        <v>33748.5</v>
      </c>
      <c r="E1330" s="16" t="s">
        <v>741</v>
      </c>
      <c r="F1330" s="16" t="s">
        <v>1567</v>
      </c>
      <c r="G1330" s="16" t="s">
        <v>2737</v>
      </c>
      <c r="H1330">
        <v>1036987.5754</v>
      </c>
      <c r="I1330">
        <v>479606.7536</v>
      </c>
      <c r="J1330" s="16" t="s">
        <v>2859</v>
      </c>
      <c r="K1330" s="16" t="s">
        <v>6140</v>
      </c>
      <c r="L1330">
        <v>1462472616</v>
      </c>
      <c r="M1330">
        <v>0</v>
      </c>
      <c r="N1330" s="16" t="s">
        <v>6189</v>
      </c>
      <c r="O1330" s="16" t="s">
        <v>6194</v>
      </c>
      <c r="P1330" s="1">
        <v>44439</v>
      </c>
      <c r="Q1330">
        <v>557380.82180000003</v>
      </c>
      <c r="R1330">
        <v>557380.82180000003</v>
      </c>
      <c r="S1330" s="16" t="s">
        <v>6224</v>
      </c>
      <c r="T1330" s="16" t="s">
        <v>6237</v>
      </c>
      <c r="U1330">
        <v>2021</v>
      </c>
    </row>
    <row r="1331" spans="1:21" x14ac:dyDescent="0.35">
      <c r="A1331" s="16" t="s">
        <v>2860</v>
      </c>
      <c r="B1331">
        <v>668485689</v>
      </c>
      <c r="C1331">
        <v>65</v>
      </c>
      <c r="D1331" s="1">
        <v>20964.75</v>
      </c>
      <c r="E1331" s="16" t="s">
        <v>741</v>
      </c>
      <c r="F1331" s="16" t="s">
        <v>555</v>
      </c>
      <c r="G1331" s="16" t="s">
        <v>2759</v>
      </c>
      <c r="H1331">
        <v>162136.2151</v>
      </c>
      <c r="I1331">
        <v>130994.88</v>
      </c>
      <c r="J1331" s="16" t="s">
        <v>2861</v>
      </c>
      <c r="K1331" s="16" t="s">
        <v>6133</v>
      </c>
      <c r="L1331">
        <v>4870568844</v>
      </c>
      <c r="M1331">
        <v>0</v>
      </c>
      <c r="N1331" s="16" t="s">
        <v>6196</v>
      </c>
      <c r="O1331" s="16" t="s">
        <v>6188</v>
      </c>
      <c r="P1331" s="1">
        <v>44252</v>
      </c>
      <c r="Q1331">
        <v>31141.335099999997</v>
      </c>
      <c r="R1331">
        <v>31141.335099999997</v>
      </c>
      <c r="S1331" s="16" t="s">
        <v>6218</v>
      </c>
      <c r="T1331" s="16" t="s">
        <v>6240</v>
      </c>
      <c r="U1331">
        <v>2021</v>
      </c>
    </row>
    <row r="1332" spans="1:21" x14ac:dyDescent="0.35">
      <c r="A1332" s="16" t="s">
        <v>2862</v>
      </c>
      <c r="B1332">
        <v>990678166</v>
      </c>
      <c r="C1332">
        <v>74</v>
      </c>
      <c r="D1332" s="1">
        <v>17677.5</v>
      </c>
      <c r="E1332" s="16" t="s">
        <v>741</v>
      </c>
      <c r="F1332" s="16" t="s">
        <v>169</v>
      </c>
      <c r="G1332" s="16" t="s">
        <v>2800</v>
      </c>
      <c r="H1332">
        <v>621905.51729999995</v>
      </c>
      <c r="I1332">
        <v>197378.5379</v>
      </c>
      <c r="J1332" s="16" t="s">
        <v>2863</v>
      </c>
      <c r="K1332" s="16" t="s">
        <v>6127</v>
      </c>
      <c r="L1332">
        <v>315314025</v>
      </c>
      <c r="M1332">
        <v>0</v>
      </c>
      <c r="N1332" s="16" t="s">
        <v>6195</v>
      </c>
      <c r="O1332" s="16" t="s">
        <v>6190</v>
      </c>
      <c r="P1332" s="1">
        <v>44458</v>
      </c>
      <c r="Q1332">
        <v>424526.97939999995</v>
      </c>
      <c r="R1332">
        <v>424526.97939999995</v>
      </c>
      <c r="S1332" s="16" t="s">
        <v>6225</v>
      </c>
      <c r="T1332" s="16" t="s">
        <v>6241</v>
      </c>
      <c r="U1332">
        <v>2021</v>
      </c>
    </row>
    <row r="1333" spans="1:21" x14ac:dyDescent="0.35">
      <c r="A1333" s="16" t="s">
        <v>2864</v>
      </c>
      <c r="B1333">
        <v>311714534</v>
      </c>
      <c r="C1333">
        <v>55</v>
      </c>
      <c r="D1333" s="1">
        <v>24617.25</v>
      </c>
      <c r="E1333" s="16" t="s">
        <v>741</v>
      </c>
      <c r="F1333" s="16" t="s">
        <v>1169</v>
      </c>
      <c r="G1333" s="16" t="s">
        <v>2740</v>
      </c>
      <c r="H1333">
        <v>418230.266</v>
      </c>
      <c r="I1333">
        <v>95454.907800000001</v>
      </c>
      <c r="J1333" s="16" t="s">
        <v>2865</v>
      </c>
      <c r="K1333" s="16" t="s">
        <v>6127</v>
      </c>
      <c r="L1333">
        <v>1717317316</v>
      </c>
      <c r="M1333">
        <v>0</v>
      </c>
      <c r="N1333" s="16" t="s">
        <v>6189</v>
      </c>
      <c r="O1333" s="16" t="s">
        <v>6190</v>
      </c>
      <c r="P1333" s="1">
        <v>44635</v>
      </c>
      <c r="Q1333">
        <v>322775.35820000002</v>
      </c>
      <c r="R1333">
        <v>322775.35820000002</v>
      </c>
      <c r="S1333" s="16" t="s">
        <v>6219</v>
      </c>
      <c r="T1333" s="16" t="s">
        <v>6239</v>
      </c>
      <c r="U1333">
        <v>2022</v>
      </c>
    </row>
    <row r="1334" spans="1:21" x14ac:dyDescent="0.35">
      <c r="A1334" s="16" t="s">
        <v>2866</v>
      </c>
      <c r="B1334">
        <v>729963984</v>
      </c>
      <c r="C1334">
        <v>52</v>
      </c>
      <c r="D1334" s="1">
        <v>25713</v>
      </c>
      <c r="E1334" s="16" t="s">
        <v>741</v>
      </c>
      <c r="F1334" s="16" t="s">
        <v>593</v>
      </c>
      <c r="G1334" s="16" t="s">
        <v>2740</v>
      </c>
      <c r="H1334">
        <v>1049952.7988</v>
      </c>
      <c r="I1334">
        <v>475060.61060000001</v>
      </c>
      <c r="J1334" s="16" t="s">
        <v>2867</v>
      </c>
      <c r="K1334" s="16" t="s">
        <v>6133</v>
      </c>
      <c r="L1334">
        <v>464857952</v>
      </c>
      <c r="M1334">
        <v>0</v>
      </c>
      <c r="N1334" s="16" t="s">
        <v>6187</v>
      </c>
      <c r="O1334" s="16" t="s">
        <v>6190</v>
      </c>
      <c r="P1334" s="1">
        <v>44495</v>
      </c>
      <c r="Q1334">
        <v>574892.18819999998</v>
      </c>
      <c r="R1334">
        <v>574892.18819999998</v>
      </c>
      <c r="S1334" s="16" t="s">
        <v>6226</v>
      </c>
      <c r="T1334" s="16" t="s">
        <v>6239</v>
      </c>
      <c r="U1334">
        <v>2021</v>
      </c>
    </row>
    <row r="1335" spans="1:21" x14ac:dyDescent="0.35">
      <c r="A1335" s="16" t="s">
        <v>2868</v>
      </c>
      <c r="B1335">
        <v>982528588</v>
      </c>
      <c r="C1335">
        <v>76</v>
      </c>
      <c r="D1335" s="1">
        <v>16947</v>
      </c>
      <c r="E1335" s="16" t="s">
        <v>741</v>
      </c>
      <c r="F1335" s="16" t="s">
        <v>347</v>
      </c>
      <c r="G1335" s="16" t="s">
        <v>2756</v>
      </c>
      <c r="H1335">
        <v>317919.56880000001</v>
      </c>
      <c r="I1335">
        <v>130580.7876</v>
      </c>
      <c r="J1335" s="16" t="s">
        <v>2869</v>
      </c>
      <c r="K1335" s="16" t="s">
        <v>6127</v>
      </c>
      <c r="L1335">
        <v>691985229</v>
      </c>
      <c r="M1335">
        <v>0</v>
      </c>
      <c r="N1335" s="16" t="s">
        <v>6189</v>
      </c>
      <c r="O1335" s="16" t="s">
        <v>6194</v>
      </c>
      <c r="P1335" s="1">
        <v>44421</v>
      </c>
      <c r="Q1335">
        <v>187338.78120000003</v>
      </c>
      <c r="R1335">
        <v>187338.78120000003</v>
      </c>
      <c r="S1335" s="16" t="s">
        <v>6224</v>
      </c>
      <c r="T1335" s="16" t="s">
        <v>6241</v>
      </c>
      <c r="U1335">
        <v>2021</v>
      </c>
    </row>
    <row r="1336" spans="1:21" x14ac:dyDescent="0.35">
      <c r="A1336" s="16" t="s">
        <v>2870</v>
      </c>
      <c r="B1336">
        <v>461866831</v>
      </c>
      <c r="C1336">
        <v>64</v>
      </c>
      <c r="D1336" s="1">
        <v>21330</v>
      </c>
      <c r="E1336" s="16" t="s">
        <v>741</v>
      </c>
      <c r="F1336" s="16" t="s">
        <v>183</v>
      </c>
      <c r="G1336" s="16" t="s">
        <v>2781</v>
      </c>
      <c r="H1336">
        <v>469279.74349999998</v>
      </c>
      <c r="I1336">
        <v>446849.76260000002</v>
      </c>
      <c r="J1336" s="16" t="s">
        <v>2871</v>
      </c>
      <c r="K1336" s="16" t="s">
        <v>6127</v>
      </c>
      <c r="L1336">
        <v>3570442304</v>
      </c>
      <c r="M1336">
        <v>0</v>
      </c>
      <c r="N1336" s="16" t="s">
        <v>6198</v>
      </c>
      <c r="O1336" s="16" t="s">
        <v>6191</v>
      </c>
      <c r="P1336" s="1">
        <v>44556</v>
      </c>
      <c r="Q1336">
        <v>22429.980899999966</v>
      </c>
      <c r="R1336">
        <v>22429.980899999966</v>
      </c>
      <c r="S1336" s="16" t="s">
        <v>6228</v>
      </c>
      <c r="T1336" s="16" t="s">
        <v>6240</v>
      </c>
      <c r="U1336">
        <v>2021</v>
      </c>
    </row>
    <row r="1337" spans="1:21" x14ac:dyDescent="0.35">
      <c r="A1337" s="16" t="s">
        <v>2872</v>
      </c>
      <c r="B1337">
        <v>581124558</v>
      </c>
      <c r="C1337">
        <v>31</v>
      </c>
      <c r="D1337" s="1">
        <v>33383.25</v>
      </c>
      <c r="E1337" s="16" t="s">
        <v>741</v>
      </c>
      <c r="F1337" s="16" t="s">
        <v>124</v>
      </c>
      <c r="G1337" s="16" t="s">
        <v>2746</v>
      </c>
      <c r="H1337">
        <v>456995.63520000002</v>
      </c>
      <c r="I1337">
        <v>148523.5814</v>
      </c>
      <c r="J1337" s="16" t="s">
        <v>2873</v>
      </c>
      <c r="K1337" s="16" t="s">
        <v>6131</v>
      </c>
      <c r="L1337">
        <v>143843288</v>
      </c>
      <c r="M1337">
        <v>283138004</v>
      </c>
      <c r="N1337" s="16" t="s">
        <v>6192</v>
      </c>
      <c r="O1337" s="16" t="s">
        <v>6197</v>
      </c>
      <c r="P1337" s="1">
        <v>44456</v>
      </c>
      <c r="Q1337">
        <v>308472.05379999999</v>
      </c>
      <c r="R1337">
        <v>308472.05379999999</v>
      </c>
      <c r="S1337" s="16" t="s">
        <v>6225</v>
      </c>
      <c r="T1337" s="16" t="s">
        <v>6237</v>
      </c>
      <c r="U1337">
        <v>2021</v>
      </c>
    </row>
    <row r="1338" spans="1:21" x14ac:dyDescent="0.35">
      <c r="A1338" s="16" t="s">
        <v>2874</v>
      </c>
      <c r="B1338">
        <v>310347368</v>
      </c>
      <c r="C1338">
        <v>76</v>
      </c>
      <c r="D1338" s="1">
        <v>16947</v>
      </c>
      <c r="E1338" s="16" t="s">
        <v>741</v>
      </c>
      <c r="F1338" s="16" t="s">
        <v>90</v>
      </c>
      <c r="G1338" s="16" t="s">
        <v>2781</v>
      </c>
      <c r="H1338">
        <v>99189.09</v>
      </c>
      <c r="I1338">
        <v>18052.414400000001</v>
      </c>
      <c r="J1338" s="16" t="s">
        <v>2875</v>
      </c>
      <c r="K1338" s="16" t="s">
        <v>6133</v>
      </c>
      <c r="L1338">
        <v>935601975</v>
      </c>
      <c r="M1338">
        <v>0</v>
      </c>
      <c r="N1338" s="16" t="s">
        <v>6195</v>
      </c>
      <c r="O1338" s="16" t="s">
        <v>6190</v>
      </c>
      <c r="P1338" s="1">
        <v>44499</v>
      </c>
      <c r="Q1338">
        <v>81136.675599999988</v>
      </c>
      <c r="R1338">
        <v>81136.675599999988</v>
      </c>
      <c r="S1338" s="16" t="s">
        <v>6226</v>
      </c>
      <c r="T1338" s="16" t="s">
        <v>6241</v>
      </c>
      <c r="U1338">
        <v>2021</v>
      </c>
    </row>
    <row r="1339" spans="1:21" x14ac:dyDescent="0.35">
      <c r="A1339" s="16" t="s">
        <v>2876</v>
      </c>
      <c r="B1339">
        <v>929562631</v>
      </c>
      <c r="C1339">
        <v>58</v>
      </c>
      <c r="D1339" s="1">
        <v>23521.5</v>
      </c>
      <c r="E1339" s="16" t="s">
        <v>741</v>
      </c>
      <c r="F1339" s="16" t="s">
        <v>810</v>
      </c>
      <c r="G1339" s="16" t="s">
        <v>2771</v>
      </c>
      <c r="H1339">
        <v>1207014.5959999999</v>
      </c>
      <c r="I1339">
        <v>536222.65460000001</v>
      </c>
      <c r="J1339" s="16" t="s">
        <v>2877</v>
      </c>
      <c r="K1339" s="16" t="s">
        <v>6140</v>
      </c>
      <c r="L1339">
        <v>27204288</v>
      </c>
      <c r="M1339">
        <v>0</v>
      </c>
      <c r="N1339" s="16" t="s">
        <v>6198</v>
      </c>
      <c r="O1339" s="16" t="s">
        <v>6191</v>
      </c>
      <c r="P1339" s="1">
        <v>44276</v>
      </c>
      <c r="Q1339">
        <v>670791.94139999989</v>
      </c>
      <c r="R1339">
        <v>670791.94139999989</v>
      </c>
      <c r="S1339" s="16" t="s">
        <v>6219</v>
      </c>
      <c r="T1339" s="16" t="s">
        <v>6239</v>
      </c>
      <c r="U1339">
        <v>2021</v>
      </c>
    </row>
    <row r="1340" spans="1:21" x14ac:dyDescent="0.35">
      <c r="A1340" s="16" t="s">
        <v>2878</v>
      </c>
      <c r="B1340">
        <v>177006734</v>
      </c>
      <c r="C1340">
        <v>69</v>
      </c>
      <c r="D1340" s="1">
        <v>19503.75</v>
      </c>
      <c r="E1340" s="16" t="s">
        <v>741</v>
      </c>
      <c r="F1340" s="16" t="s">
        <v>1250</v>
      </c>
      <c r="G1340" s="16" t="s">
        <v>2764</v>
      </c>
      <c r="H1340">
        <v>363898.11430000002</v>
      </c>
      <c r="I1340">
        <v>43162.359700000001</v>
      </c>
      <c r="J1340" s="16" t="s">
        <v>2879</v>
      </c>
      <c r="K1340" s="16" t="s">
        <v>6135</v>
      </c>
      <c r="L1340">
        <v>2220875988</v>
      </c>
      <c r="M1340">
        <v>0</v>
      </c>
      <c r="N1340" s="16" t="s">
        <v>6198</v>
      </c>
      <c r="O1340" s="16" t="s">
        <v>6201</v>
      </c>
      <c r="P1340" s="1">
        <v>44319</v>
      </c>
      <c r="Q1340">
        <v>320735.75459999999</v>
      </c>
      <c r="R1340">
        <v>320735.75459999999</v>
      </c>
      <c r="S1340" s="16" t="s">
        <v>6221</v>
      </c>
      <c r="T1340" s="16" t="s">
        <v>6240</v>
      </c>
      <c r="U1340">
        <v>2021</v>
      </c>
    </row>
    <row r="1341" spans="1:21" x14ac:dyDescent="0.35">
      <c r="A1341" s="16" t="s">
        <v>2880</v>
      </c>
      <c r="B1341">
        <v>329702636</v>
      </c>
      <c r="C1341">
        <v>70</v>
      </c>
      <c r="D1341" s="1">
        <v>19138.5</v>
      </c>
      <c r="E1341" s="16" t="s">
        <v>741</v>
      </c>
      <c r="F1341" s="16" t="s">
        <v>1169</v>
      </c>
      <c r="G1341" s="16" t="s">
        <v>2756</v>
      </c>
      <c r="H1341">
        <v>1312115.5397999999</v>
      </c>
      <c r="I1341">
        <v>837675.34660000005</v>
      </c>
      <c r="J1341" s="16" t="s">
        <v>2881</v>
      </c>
      <c r="K1341" s="16" t="s">
        <v>6140</v>
      </c>
      <c r="L1341">
        <v>646878976</v>
      </c>
      <c r="M1341">
        <v>0</v>
      </c>
      <c r="N1341" s="16" t="s">
        <v>6198</v>
      </c>
      <c r="O1341" s="16" t="s">
        <v>6190</v>
      </c>
      <c r="P1341" s="1">
        <v>44575</v>
      </c>
      <c r="Q1341">
        <v>474440.19319999986</v>
      </c>
      <c r="R1341">
        <v>474440.19319999986</v>
      </c>
      <c r="S1341" s="16" t="s">
        <v>6217</v>
      </c>
      <c r="T1341" s="16" t="s">
        <v>6241</v>
      </c>
      <c r="U1341">
        <v>2022</v>
      </c>
    </row>
    <row r="1342" spans="1:21" x14ac:dyDescent="0.35">
      <c r="A1342" s="16" t="s">
        <v>2882</v>
      </c>
      <c r="B1342">
        <v>279173198</v>
      </c>
      <c r="C1342">
        <v>50</v>
      </c>
      <c r="D1342" s="1">
        <v>26443.5</v>
      </c>
      <c r="E1342" s="16" t="s">
        <v>741</v>
      </c>
      <c r="F1342" s="16" t="s">
        <v>290</v>
      </c>
      <c r="G1342" s="16" t="s">
        <v>2771</v>
      </c>
      <c r="H1342">
        <v>61603.089899999999</v>
      </c>
      <c r="I1342">
        <v>32837.579299999998</v>
      </c>
      <c r="J1342" s="16" t="s">
        <v>2883</v>
      </c>
      <c r="K1342" s="16" t="s">
        <v>6127</v>
      </c>
      <c r="L1342">
        <v>545801004</v>
      </c>
      <c r="M1342">
        <v>9858129456</v>
      </c>
      <c r="N1342" s="16" t="s">
        <v>6192</v>
      </c>
      <c r="O1342" s="16" t="s">
        <v>6193</v>
      </c>
      <c r="P1342" s="1">
        <v>44208</v>
      </c>
      <c r="Q1342">
        <v>28765.510600000001</v>
      </c>
      <c r="R1342">
        <v>28765.510600000001</v>
      </c>
      <c r="S1342" s="16" t="s">
        <v>6217</v>
      </c>
      <c r="T1342" s="16" t="s">
        <v>6239</v>
      </c>
      <c r="U1342">
        <v>2021</v>
      </c>
    </row>
    <row r="1343" spans="1:21" x14ac:dyDescent="0.35">
      <c r="A1343" s="16" t="s">
        <v>2884</v>
      </c>
      <c r="B1343">
        <v>38852546</v>
      </c>
      <c r="C1343">
        <v>76</v>
      </c>
      <c r="D1343" s="1">
        <v>16947</v>
      </c>
      <c r="E1343" s="16" t="s">
        <v>741</v>
      </c>
      <c r="F1343" s="16" t="s">
        <v>864</v>
      </c>
      <c r="G1343" s="16" t="s">
        <v>2771</v>
      </c>
      <c r="H1343">
        <v>390366.07740000001</v>
      </c>
      <c r="I1343">
        <v>71054.512300000002</v>
      </c>
      <c r="J1343" s="16" t="s">
        <v>2885</v>
      </c>
      <c r="K1343" s="16" t="s">
        <v>6129</v>
      </c>
      <c r="L1343">
        <v>28140406</v>
      </c>
      <c r="M1343">
        <v>0</v>
      </c>
      <c r="N1343" s="16" t="s">
        <v>6198</v>
      </c>
      <c r="O1343" s="16" t="s">
        <v>6191</v>
      </c>
      <c r="P1343" s="1">
        <v>44578</v>
      </c>
      <c r="Q1343">
        <v>319311.56510000001</v>
      </c>
      <c r="R1343">
        <v>319311.56510000001</v>
      </c>
      <c r="S1343" s="16" t="s">
        <v>6217</v>
      </c>
      <c r="T1343" s="16" t="s">
        <v>6241</v>
      </c>
      <c r="U1343">
        <v>2022</v>
      </c>
    </row>
    <row r="1344" spans="1:21" x14ac:dyDescent="0.35">
      <c r="A1344" s="16" t="s">
        <v>2886</v>
      </c>
      <c r="B1344">
        <v>247215446</v>
      </c>
      <c r="C1344">
        <v>35</v>
      </c>
      <c r="D1344" s="1">
        <v>31922.25</v>
      </c>
      <c r="E1344" s="16" t="s">
        <v>741</v>
      </c>
      <c r="F1344" s="16" t="s">
        <v>601</v>
      </c>
      <c r="G1344" s="16" t="s">
        <v>2756</v>
      </c>
      <c r="H1344">
        <v>477508.08110000001</v>
      </c>
      <c r="I1344">
        <v>211602.709</v>
      </c>
      <c r="J1344" s="16" t="s">
        <v>2887</v>
      </c>
      <c r="K1344" s="16" t="s">
        <v>6131</v>
      </c>
      <c r="L1344">
        <v>2041705952</v>
      </c>
      <c r="M1344">
        <v>0</v>
      </c>
      <c r="N1344" s="16" t="s">
        <v>6198</v>
      </c>
      <c r="O1344" s="16" t="s">
        <v>6201</v>
      </c>
      <c r="P1344" s="1">
        <v>44580</v>
      </c>
      <c r="Q1344">
        <v>265905.37210000004</v>
      </c>
      <c r="R1344">
        <v>265905.37210000004</v>
      </c>
      <c r="S1344" s="16" t="s">
        <v>6217</v>
      </c>
      <c r="T1344" s="16" t="s">
        <v>6237</v>
      </c>
      <c r="U1344">
        <v>2022</v>
      </c>
    </row>
    <row r="1345" spans="1:21" x14ac:dyDescent="0.35">
      <c r="A1345" s="16" t="s">
        <v>2888</v>
      </c>
      <c r="B1345">
        <v>288258554</v>
      </c>
      <c r="C1345">
        <v>82</v>
      </c>
      <c r="D1345" s="1">
        <v>14755.5</v>
      </c>
      <c r="E1345" s="16" t="s">
        <v>741</v>
      </c>
      <c r="F1345" s="16" t="s">
        <v>401</v>
      </c>
      <c r="G1345" s="16" t="s">
        <v>2749</v>
      </c>
      <c r="H1345">
        <v>279570.07650000002</v>
      </c>
      <c r="I1345">
        <v>137243.4921</v>
      </c>
      <c r="J1345" s="16" t="s">
        <v>2889</v>
      </c>
      <c r="K1345" s="16" t="s">
        <v>6129</v>
      </c>
      <c r="L1345">
        <v>837355008</v>
      </c>
      <c r="M1345">
        <v>0</v>
      </c>
      <c r="N1345" s="16" t="s">
        <v>6196</v>
      </c>
      <c r="O1345" s="16" t="s">
        <v>6199</v>
      </c>
      <c r="P1345" s="1">
        <v>44604</v>
      </c>
      <c r="Q1345">
        <v>142326.58440000002</v>
      </c>
      <c r="R1345">
        <v>142326.58440000002</v>
      </c>
      <c r="S1345" s="16" t="s">
        <v>6218</v>
      </c>
      <c r="T1345" s="16" t="s">
        <v>6241</v>
      </c>
      <c r="U1345">
        <v>2022</v>
      </c>
    </row>
    <row r="1346" spans="1:21" x14ac:dyDescent="0.35">
      <c r="A1346" s="16" t="s">
        <v>2890</v>
      </c>
      <c r="B1346">
        <v>993487260</v>
      </c>
      <c r="C1346">
        <v>37</v>
      </c>
      <c r="D1346" s="1">
        <v>31191.75</v>
      </c>
      <c r="E1346" s="16" t="s">
        <v>741</v>
      </c>
      <c r="F1346" s="16" t="s">
        <v>106</v>
      </c>
      <c r="G1346" s="16" t="s">
        <v>2771</v>
      </c>
      <c r="H1346">
        <v>104154.63710000001</v>
      </c>
      <c r="I1346">
        <v>25081.562600000001</v>
      </c>
      <c r="J1346" s="16" t="s">
        <v>2891</v>
      </c>
      <c r="K1346" s="16" t="s">
        <v>6131</v>
      </c>
      <c r="L1346">
        <v>2543768178</v>
      </c>
      <c r="M1346">
        <v>3904154694</v>
      </c>
      <c r="N1346" s="16" t="s">
        <v>6192</v>
      </c>
      <c r="O1346" s="16" t="s">
        <v>6193</v>
      </c>
      <c r="P1346" s="1">
        <v>44382</v>
      </c>
      <c r="Q1346">
        <v>79073.074500000002</v>
      </c>
      <c r="R1346">
        <v>79073.074500000002</v>
      </c>
      <c r="S1346" s="16" t="s">
        <v>6223</v>
      </c>
      <c r="T1346" s="16" t="s">
        <v>6237</v>
      </c>
      <c r="U1346">
        <v>2021</v>
      </c>
    </row>
    <row r="1347" spans="1:21" x14ac:dyDescent="0.35">
      <c r="A1347" s="16" t="s">
        <v>2892</v>
      </c>
      <c r="B1347">
        <v>723847813</v>
      </c>
      <c r="C1347">
        <v>73</v>
      </c>
      <c r="D1347" s="1">
        <v>18042.75</v>
      </c>
      <c r="E1347" s="16" t="s">
        <v>741</v>
      </c>
      <c r="F1347" s="16" t="s">
        <v>290</v>
      </c>
      <c r="G1347" s="16" t="s">
        <v>2848</v>
      </c>
      <c r="H1347">
        <v>1137025.7206999999</v>
      </c>
      <c r="I1347">
        <v>409599.97979999997</v>
      </c>
      <c r="J1347" s="16" t="s">
        <v>2893</v>
      </c>
      <c r="K1347" s="16" t="s">
        <v>6131</v>
      </c>
      <c r="L1347">
        <v>1179511389</v>
      </c>
      <c r="M1347">
        <v>364573407</v>
      </c>
      <c r="N1347" s="16" t="s">
        <v>6192</v>
      </c>
      <c r="O1347" s="16" t="s">
        <v>6193</v>
      </c>
      <c r="P1347" s="1">
        <v>44571</v>
      </c>
      <c r="Q1347">
        <v>727425.74089999998</v>
      </c>
      <c r="R1347">
        <v>741974.255718</v>
      </c>
      <c r="S1347" s="16" t="s">
        <v>6217</v>
      </c>
      <c r="T1347" s="16" t="s">
        <v>6241</v>
      </c>
      <c r="U1347">
        <v>2022</v>
      </c>
    </row>
    <row r="1348" spans="1:21" x14ac:dyDescent="0.35">
      <c r="A1348" s="16" t="s">
        <v>2894</v>
      </c>
      <c r="B1348">
        <v>925539542</v>
      </c>
      <c r="C1348">
        <v>78</v>
      </c>
      <c r="D1348" s="1">
        <v>16216.5</v>
      </c>
      <c r="E1348" s="16" t="s">
        <v>741</v>
      </c>
      <c r="F1348" s="16" t="s">
        <v>847</v>
      </c>
      <c r="G1348" s="16" t="s">
        <v>2756</v>
      </c>
      <c r="H1348">
        <v>519093.78840000002</v>
      </c>
      <c r="I1348">
        <v>131672.57070000001</v>
      </c>
      <c r="J1348" s="16" t="s">
        <v>2895</v>
      </c>
      <c r="K1348" s="16" t="s">
        <v>6127</v>
      </c>
      <c r="L1348">
        <v>9211496</v>
      </c>
      <c r="M1348">
        <v>0</v>
      </c>
      <c r="N1348" s="16" t="s">
        <v>6195</v>
      </c>
      <c r="O1348" s="16" t="s">
        <v>6191</v>
      </c>
      <c r="P1348" s="1">
        <v>44643</v>
      </c>
      <c r="Q1348">
        <v>387421.21770000004</v>
      </c>
      <c r="R1348">
        <v>387421.21770000004</v>
      </c>
      <c r="S1348" s="16" t="s">
        <v>6219</v>
      </c>
      <c r="T1348" s="16" t="s">
        <v>6241</v>
      </c>
      <c r="U1348">
        <v>2022</v>
      </c>
    </row>
    <row r="1349" spans="1:21" x14ac:dyDescent="0.35">
      <c r="A1349" s="16" t="s">
        <v>2896</v>
      </c>
      <c r="B1349">
        <v>692862884</v>
      </c>
      <c r="C1349">
        <v>19</v>
      </c>
      <c r="D1349" s="1">
        <v>37766.25</v>
      </c>
      <c r="E1349" s="16" t="s">
        <v>741</v>
      </c>
      <c r="F1349" s="16" t="s">
        <v>533</v>
      </c>
      <c r="G1349" s="16" t="s">
        <v>2771</v>
      </c>
      <c r="H1349">
        <v>243600.03260000001</v>
      </c>
      <c r="I1349">
        <v>54417.428800000002</v>
      </c>
      <c r="J1349" s="16" t="s">
        <v>2897</v>
      </c>
      <c r="K1349" s="16" t="s">
        <v>6127</v>
      </c>
      <c r="L1349">
        <v>3296786955</v>
      </c>
      <c r="M1349">
        <v>0</v>
      </c>
      <c r="N1349" s="16" t="s">
        <v>6187</v>
      </c>
      <c r="O1349" s="16" t="s">
        <v>6188</v>
      </c>
      <c r="P1349" s="1">
        <v>44541</v>
      </c>
      <c r="Q1349">
        <v>189182.60380000001</v>
      </c>
      <c r="R1349">
        <v>189182.60380000001</v>
      </c>
      <c r="S1349" s="16" t="s">
        <v>6228</v>
      </c>
      <c r="T1349" s="16" t="s">
        <v>6242</v>
      </c>
      <c r="U1349">
        <v>2021</v>
      </c>
    </row>
    <row r="1350" spans="1:21" x14ac:dyDescent="0.35">
      <c r="A1350" s="16" t="s">
        <v>2898</v>
      </c>
      <c r="B1350">
        <v>321041248</v>
      </c>
      <c r="C1350">
        <v>74</v>
      </c>
      <c r="D1350" s="1">
        <v>17677.5</v>
      </c>
      <c r="E1350" s="16" t="s">
        <v>741</v>
      </c>
      <c r="F1350" s="16" t="s">
        <v>381</v>
      </c>
      <c r="G1350" s="16" t="s">
        <v>2771</v>
      </c>
      <c r="H1350">
        <v>672373.89789999998</v>
      </c>
      <c r="I1350">
        <v>344690.5012</v>
      </c>
      <c r="J1350" s="16" t="s">
        <v>2899</v>
      </c>
      <c r="K1350" s="16" t="s">
        <v>6135</v>
      </c>
      <c r="L1350">
        <v>2252018348</v>
      </c>
      <c r="M1350">
        <v>0</v>
      </c>
      <c r="N1350" s="16" t="s">
        <v>6195</v>
      </c>
      <c r="O1350" s="16" t="s">
        <v>6190</v>
      </c>
      <c r="P1350" s="1">
        <v>44235</v>
      </c>
      <c r="Q1350">
        <v>327683.39669999998</v>
      </c>
      <c r="R1350">
        <v>327683.39669999998</v>
      </c>
      <c r="S1350" s="16" t="s">
        <v>6218</v>
      </c>
      <c r="T1350" s="16" t="s">
        <v>6241</v>
      </c>
      <c r="U1350">
        <v>2021</v>
      </c>
    </row>
    <row r="1351" spans="1:21" x14ac:dyDescent="0.35">
      <c r="A1351" s="16" t="s">
        <v>2900</v>
      </c>
      <c r="B1351">
        <v>658326508</v>
      </c>
      <c r="C1351">
        <v>54</v>
      </c>
      <c r="D1351" s="1">
        <v>24982.5</v>
      </c>
      <c r="E1351" s="16" t="s">
        <v>741</v>
      </c>
      <c r="F1351" s="16" t="s">
        <v>413</v>
      </c>
      <c r="G1351" s="16" t="s">
        <v>2749</v>
      </c>
      <c r="H1351">
        <v>1498393.7693</v>
      </c>
      <c r="I1351">
        <v>265135.63030000002</v>
      </c>
      <c r="J1351" s="16" t="s">
        <v>2901</v>
      </c>
      <c r="K1351" s="16" t="s">
        <v>6135</v>
      </c>
      <c r="L1351">
        <v>295262976</v>
      </c>
      <c r="M1351">
        <v>0</v>
      </c>
      <c r="N1351" s="16" t="s">
        <v>6196</v>
      </c>
      <c r="O1351" s="16" t="s">
        <v>6199</v>
      </c>
      <c r="P1351" s="1">
        <v>44616</v>
      </c>
      <c r="Q1351">
        <v>1233258.139</v>
      </c>
      <c r="R1351">
        <v>1233258.139</v>
      </c>
      <c r="S1351" s="16" t="s">
        <v>6218</v>
      </c>
      <c r="T1351" s="16" t="s">
        <v>6239</v>
      </c>
      <c r="U1351">
        <v>2022</v>
      </c>
    </row>
    <row r="1352" spans="1:21" x14ac:dyDescent="0.35">
      <c r="A1352" s="16" t="s">
        <v>2902</v>
      </c>
      <c r="B1352">
        <v>153838873</v>
      </c>
      <c r="C1352">
        <v>70</v>
      </c>
      <c r="D1352" s="1">
        <v>19138.5</v>
      </c>
      <c r="E1352" s="16" t="s">
        <v>741</v>
      </c>
      <c r="F1352" s="16" t="s">
        <v>451</v>
      </c>
      <c r="G1352" s="16" t="s">
        <v>2734</v>
      </c>
      <c r="H1352">
        <v>251604.01490000001</v>
      </c>
      <c r="I1352">
        <v>177662.4768</v>
      </c>
      <c r="J1352" s="16" t="s">
        <v>2903</v>
      </c>
      <c r="K1352" s="16" t="s">
        <v>6127</v>
      </c>
      <c r="L1352">
        <v>41005584</v>
      </c>
      <c r="M1352">
        <v>0</v>
      </c>
      <c r="N1352" s="16" t="s">
        <v>6187</v>
      </c>
      <c r="O1352" s="16" t="s">
        <v>6188</v>
      </c>
      <c r="P1352" s="1">
        <v>44586</v>
      </c>
      <c r="Q1352">
        <v>73941.538100000005</v>
      </c>
      <c r="R1352">
        <v>73941.538100000005</v>
      </c>
      <c r="S1352" s="16" t="s">
        <v>6217</v>
      </c>
      <c r="T1352" s="16" t="s">
        <v>6241</v>
      </c>
      <c r="U1352">
        <v>2022</v>
      </c>
    </row>
    <row r="1353" spans="1:21" x14ac:dyDescent="0.35">
      <c r="A1353" s="16" t="s">
        <v>2904</v>
      </c>
      <c r="B1353">
        <v>804060696</v>
      </c>
      <c r="C1353">
        <v>76</v>
      </c>
      <c r="D1353" s="1">
        <v>16947</v>
      </c>
      <c r="E1353" s="16" t="s">
        <v>741</v>
      </c>
      <c r="F1353" s="16" t="s">
        <v>106</v>
      </c>
      <c r="G1353" s="16" t="s">
        <v>2764</v>
      </c>
      <c r="H1353">
        <v>98532.891099999993</v>
      </c>
      <c r="I1353">
        <v>60967.2264</v>
      </c>
      <c r="J1353" s="16" t="s">
        <v>2905</v>
      </c>
      <c r="K1353" s="16" t="s">
        <v>6131</v>
      </c>
      <c r="L1353">
        <v>1408467456</v>
      </c>
      <c r="M1353">
        <v>0</v>
      </c>
      <c r="N1353" s="16" t="s">
        <v>6195</v>
      </c>
      <c r="O1353" s="16" t="s">
        <v>6190</v>
      </c>
      <c r="P1353" s="1">
        <v>44283</v>
      </c>
      <c r="Q1353">
        <v>37565.664699999994</v>
      </c>
      <c r="R1353">
        <v>37565.664699999994</v>
      </c>
      <c r="S1353" s="16" t="s">
        <v>6219</v>
      </c>
      <c r="T1353" s="16" t="s">
        <v>6241</v>
      </c>
      <c r="U1353">
        <v>2021</v>
      </c>
    </row>
    <row r="1354" spans="1:21" x14ac:dyDescent="0.35">
      <c r="A1354" s="16" t="s">
        <v>2906</v>
      </c>
      <c r="B1354">
        <v>345882308</v>
      </c>
      <c r="C1354">
        <v>20</v>
      </c>
      <c r="D1354" s="1">
        <v>37401</v>
      </c>
      <c r="E1354" s="16" t="s">
        <v>741</v>
      </c>
      <c r="F1354" s="16" t="s">
        <v>109</v>
      </c>
      <c r="G1354" s="16" t="s">
        <v>2771</v>
      </c>
      <c r="H1354">
        <v>0</v>
      </c>
      <c r="I1354">
        <v>0</v>
      </c>
      <c r="J1354" s="16" t="s">
        <v>2907</v>
      </c>
      <c r="K1354" s="16" t="s">
        <v>6135</v>
      </c>
      <c r="L1354">
        <v>1622156533</v>
      </c>
      <c r="M1354">
        <v>1103688855</v>
      </c>
      <c r="N1354" s="16" t="s">
        <v>6192</v>
      </c>
      <c r="O1354" s="16" t="s">
        <v>6193</v>
      </c>
      <c r="P1354" s="1">
        <v>44676</v>
      </c>
      <c r="Q1354">
        <v>0</v>
      </c>
      <c r="R1354">
        <v>0</v>
      </c>
      <c r="S1354" s="16" t="s">
        <v>6220</v>
      </c>
      <c r="T1354" s="16" t="s">
        <v>6236</v>
      </c>
      <c r="U1354">
        <v>2022</v>
      </c>
    </row>
    <row r="1355" spans="1:21" x14ac:dyDescent="0.35">
      <c r="A1355" s="16" t="s">
        <v>2908</v>
      </c>
      <c r="B1355">
        <v>892681718</v>
      </c>
      <c r="C1355">
        <v>34</v>
      </c>
      <c r="D1355" s="1">
        <v>32287.5</v>
      </c>
      <c r="E1355" s="16" t="s">
        <v>741</v>
      </c>
      <c r="F1355" s="16" t="s">
        <v>413</v>
      </c>
      <c r="G1355" s="16" t="s">
        <v>2749</v>
      </c>
      <c r="H1355">
        <v>480535.3849</v>
      </c>
      <c r="I1355">
        <v>254617.01300000001</v>
      </c>
      <c r="J1355" s="16" t="s">
        <v>2909</v>
      </c>
      <c r="K1355" s="16" t="s">
        <v>6131</v>
      </c>
      <c r="L1355">
        <v>986905467</v>
      </c>
      <c r="M1355">
        <v>0</v>
      </c>
      <c r="N1355" s="16" t="s">
        <v>6196</v>
      </c>
      <c r="O1355" s="16" t="s">
        <v>6199</v>
      </c>
      <c r="P1355" s="1">
        <v>44417</v>
      </c>
      <c r="Q1355">
        <v>225918.3719</v>
      </c>
      <c r="R1355">
        <v>225918.3719</v>
      </c>
      <c r="S1355" s="16" t="s">
        <v>6224</v>
      </c>
      <c r="T1355" s="16" t="s">
        <v>6237</v>
      </c>
      <c r="U1355">
        <v>2021</v>
      </c>
    </row>
    <row r="1356" spans="1:21" x14ac:dyDescent="0.35">
      <c r="A1356" s="16" t="s">
        <v>2910</v>
      </c>
      <c r="B1356">
        <v>574446287</v>
      </c>
      <c r="C1356">
        <v>46</v>
      </c>
      <c r="D1356" s="1">
        <v>27904.5</v>
      </c>
      <c r="E1356" s="16" t="s">
        <v>741</v>
      </c>
      <c r="F1356" s="16" t="s">
        <v>66</v>
      </c>
      <c r="G1356" s="16" t="s">
        <v>2743</v>
      </c>
      <c r="H1356">
        <v>324404.48369999998</v>
      </c>
      <c r="I1356">
        <v>99435.441699999996</v>
      </c>
      <c r="J1356" s="16" t="s">
        <v>2911</v>
      </c>
      <c r="K1356" s="16" t="s">
        <v>6135</v>
      </c>
      <c r="L1356">
        <v>265344066</v>
      </c>
      <c r="M1356">
        <v>0</v>
      </c>
      <c r="N1356" s="16" t="s">
        <v>6187</v>
      </c>
      <c r="O1356" s="16" t="s">
        <v>6188</v>
      </c>
      <c r="P1356" s="1">
        <v>44286</v>
      </c>
      <c r="Q1356">
        <v>224969.04199999999</v>
      </c>
      <c r="R1356">
        <v>224969.04199999999</v>
      </c>
      <c r="S1356" s="16" t="s">
        <v>6219</v>
      </c>
      <c r="T1356" s="16" t="s">
        <v>6238</v>
      </c>
      <c r="U1356">
        <v>2021</v>
      </c>
    </row>
    <row r="1357" spans="1:21" x14ac:dyDescent="0.35">
      <c r="A1357" s="16" t="s">
        <v>2912</v>
      </c>
      <c r="B1357">
        <v>313947617</v>
      </c>
      <c r="C1357">
        <v>48</v>
      </c>
      <c r="D1357" s="1">
        <v>27174</v>
      </c>
      <c r="E1357" s="16" t="s">
        <v>741</v>
      </c>
      <c r="F1357" s="16" t="s">
        <v>1030</v>
      </c>
      <c r="G1357" s="16" t="s">
        <v>2848</v>
      </c>
      <c r="H1357">
        <v>363948.2267</v>
      </c>
      <c r="I1357">
        <v>199727.68539999999</v>
      </c>
      <c r="J1357" s="16" t="s">
        <v>2913</v>
      </c>
      <c r="K1357" s="16" t="s">
        <v>6127</v>
      </c>
      <c r="L1357">
        <v>718028125</v>
      </c>
      <c r="M1357">
        <v>0</v>
      </c>
      <c r="N1357" s="16" t="s">
        <v>6196</v>
      </c>
      <c r="O1357" s="16" t="s">
        <v>6200</v>
      </c>
      <c r="P1357" s="1">
        <v>44596</v>
      </c>
      <c r="Q1357">
        <v>164220.54130000001</v>
      </c>
      <c r="R1357">
        <v>164220.54130000001</v>
      </c>
      <c r="S1357" s="16" t="s">
        <v>6218</v>
      </c>
      <c r="T1357" s="16" t="s">
        <v>6238</v>
      </c>
      <c r="U1357">
        <v>2022</v>
      </c>
    </row>
    <row r="1358" spans="1:21" x14ac:dyDescent="0.35">
      <c r="A1358" s="16" t="s">
        <v>2914</v>
      </c>
      <c r="B1358">
        <v>950818731</v>
      </c>
      <c r="C1358">
        <v>65</v>
      </c>
      <c r="D1358" s="1">
        <v>20964.75</v>
      </c>
      <c r="E1358" s="16" t="s">
        <v>741</v>
      </c>
      <c r="F1358" s="16" t="s">
        <v>633</v>
      </c>
      <c r="G1358" s="16" t="s">
        <v>2743</v>
      </c>
      <c r="H1358">
        <v>1136002.8595</v>
      </c>
      <c r="I1358">
        <v>169383.11290000001</v>
      </c>
      <c r="J1358" s="16" t="s">
        <v>2915</v>
      </c>
      <c r="K1358" s="16" t="s">
        <v>6131</v>
      </c>
      <c r="L1358">
        <v>3416811117</v>
      </c>
      <c r="M1358">
        <v>0</v>
      </c>
      <c r="N1358" s="16" t="s">
        <v>6187</v>
      </c>
      <c r="O1358" s="16" t="s">
        <v>6200</v>
      </c>
      <c r="P1358" s="1">
        <v>44606</v>
      </c>
      <c r="Q1358">
        <v>966619.74659999995</v>
      </c>
      <c r="R1358">
        <v>985952.14153199992</v>
      </c>
      <c r="S1358" s="16" t="s">
        <v>6218</v>
      </c>
      <c r="T1358" s="16" t="s">
        <v>6240</v>
      </c>
      <c r="U1358">
        <v>2022</v>
      </c>
    </row>
    <row r="1359" spans="1:21" x14ac:dyDescent="0.35">
      <c r="A1359" s="16" t="s">
        <v>2916</v>
      </c>
      <c r="B1359">
        <v>267465259</v>
      </c>
      <c r="C1359">
        <v>43</v>
      </c>
      <c r="D1359" s="1">
        <v>29000.25</v>
      </c>
      <c r="E1359" s="16" t="s">
        <v>741</v>
      </c>
      <c r="F1359" s="16" t="s">
        <v>229</v>
      </c>
      <c r="G1359" s="16" t="s">
        <v>2737</v>
      </c>
      <c r="H1359">
        <v>298804.88319999998</v>
      </c>
      <c r="I1359">
        <v>72797.544500000004</v>
      </c>
      <c r="J1359" s="16" t="s">
        <v>2917</v>
      </c>
      <c r="K1359" s="16" t="s">
        <v>6127</v>
      </c>
      <c r="L1359">
        <v>2412511164</v>
      </c>
      <c r="M1359">
        <v>0</v>
      </c>
      <c r="N1359" s="16" t="s">
        <v>6198</v>
      </c>
      <c r="O1359" s="16" t="s">
        <v>6201</v>
      </c>
      <c r="P1359" s="1">
        <v>44601</v>
      </c>
      <c r="Q1359">
        <v>226007.33869999996</v>
      </c>
      <c r="R1359">
        <v>226007.33869999996</v>
      </c>
      <c r="S1359" s="16" t="s">
        <v>6218</v>
      </c>
      <c r="T1359" s="16" t="s">
        <v>6238</v>
      </c>
      <c r="U1359">
        <v>2022</v>
      </c>
    </row>
    <row r="1360" spans="1:21" x14ac:dyDescent="0.35">
      <c r="A1360" s="16" t="s">
        <v>2918</v>
      </c>
      <c r="B1360">
        <v>425436588</v>
      </c>
      <c r="C1360">
        <v>71</v>
      </c>
      <c r="D1360" s="1">
        <v>18773.25</v>
      </c>
      <c r="E1360" s="16" t="s">
        <v>741</v>
      </c>
      <c r="F1360" s="16" t="s">
        <v>199</v>
      </c>
      <c r="G1360" s="16" t="s">
        <v>2800</v>
      </c>
      <c r="H1360">
        <v>439429.26380000002</v>
      </c>
      <c r="I1360">
        <v>72191.950500000006</v>
      </c>
      <c r="J1360" s="16" t="s">
        <v>2919</v>
      </c>
      <c r="K1360" s="16" t="s">
        <v>6131</v>
      </c>
      <c r="L1360">
        <v>617503392</v>
      </c>
      <c r="M1360">
        <v>0</v>
      </c>
      <c r="N1360" s="16" t="s">
        <v>6187</v>
      </c>
      <c r="O1360" s="16" t="s">
        <v>6200</v>
      </c>
      <c r="P1360" s="1">
        <v>44449</v>
      </c>
      <c r="Q1360">
        <v>367237.31330000004</v>
      </c>
      <c r="R1360">
        <v>367237.31330000004</v>
      </c>
      <c r="S1360" s="16" t="s">
        <v>6225</v>
      </c>
      <c r="T1360" s="16" t="s">
        <v>6241</v>
      </c>
      <c r="U1360">
        <v>2021</v>
      </c>
    </row>
    <row r="1361" spans="1:21" x14ac:dyDescent="0.35">
      <c r="A1361" s="16" t="s">
        <v>2920</v>
      </c>
      <c r="B1361">
        <v>34662039</v>
      </c>
      <c r="C1361">
        <v>44</v>
      </c>
      <c r="D1361" s="1">
        <v>28635</v>
      </c>
      <c r="E1361" s="16" t="s">
        <v>741</v>
      </c>
      <c r="F1361" s="16" t="s">
        <v>243</v>
      </c>
      <c r="G1361" s="16" t="s">
        <v>2767</v>
      </c>
      <c r="H1361">
        <v>1157055.6483</v>
      </c>
      <c r="I1361">
        <v>232527.58689999999</v>
      </c>
      <c r="J1361" s="16" t="s">
        <v>2921</v>
      </c>
      <c r="K1361" s="16" t="s">
        <v>6131</v>
      </c>
      <c r="L1361">
        <v>1314970944</v>
      </c>
      <c r="M1361">
        <v>0</v>
      </c>
      <c r="N1361" s="16" t="s">
        <v>6198</v>
      </c>
      <c r="O1361" s="16" t="s">
        <v>6191</v>
      </c>
      <c r="P1361" s="1">
        <v>44621</v>
      </c>
      <c r="Q1361">
        <v>924528.06140000001</v>
      </c>
      <c r="R1361">
        <v>943018.62262799998</v>
      </c>
      <c r="S1361" s="16" t="s">
        <v>6219</v>
      </c>
      <c r="T1361" s="16" t="s">
        <v>6238</v>
      </c>
      <c r="U1361">
        <v>2022</v>
      </c>
    </row>
    <row r="1362" spans="1:21" x14ac:dyDescent="0.35">
      <c r="A1362" s="16" t="s">
        <v>2922</v>
      </c>
      <c r="B1362">
        <v>237380993</v>
      </c>
      <c r="C1362">
        <v>78</v>
      </c>
      <c r="D1362" s="1">
        <v>16216.5</v>
      </c>
      <c r="E1362" s="16" t="s">
        <v>741</v>
      </c>
      <c r="F1362" s="16" t="s">
        <v>338</v>
      </c>
      <c r="G1362" s="16" t="s">
        <v>2759</v>
      </c>
      <c r="H1362">
        <v>638808.8652</v>
      </c>
      <c r="I1362">
        <v>301280.08799999999</v>
      </c>
      <c r="J1362" s="16" t="s">
        <v>2923</v>
      </c>
      <c r="K1362" s="16" t="s">
        <v>6127</v>
      </c>
      <c r="L1362">
        <v>365561235</v>
      </c>
      <c r="M1362">
        <v>0</v>
      </c>
      <c r="N1362" s="16" t="s">
        <v>6196</v>
      </c>
      <c r="O1362" s="16" t="s">
        <v>6199</v>
      </c>
      <c r="P1362" s="1">
        <v>44314</v>
      </c>
      <c r="Q1362">
        <v>337528.77720000001</v>
      </c>
      <c r="R1362">
        <v>337528.77720000001</v>
      </c>
      <c r="S1362" s="16" t="s">
        <v>6220</v>
      </c>
      <c r="T1362" s="16" t="s">
        <v>6241</v>
      </c>
      <c r="U1362">
        <v>2021</v>
      </c>
    </row>
    <row r="1363" spans="1:21" x14ac:dyDescent="0.35">
      <c r="A1363" s="16" t="s">
        <v>2924</v>
      </c>
      <c r="B1363">
        <v>300474366</v>
      </c>
      <c r="C1363">
        <v>74</v>
      </c>
      <c r="D1363" s="1">
        <v>17677.5</v>
      </c>
      <c r="E1363" s="16" t="s">
        <v>741</v>
      </c>
      <c r="F1363" s="16" t="s">
        <v>109</v>
      </c>
      <c r="G1363" s="16" t="s">
        <v>2737</v>
      </c>
      <c r="H1363">
        <v>258024.28159999999</v>
      </c>
      <c r="I1363">
        <v>56705.336300000003</v>
      </c>
      <c r="J1363" s="16" t="s">
        <v>2925</v>
      </c>
      <c r="K1363" s="16" t="s">
        <v>6129</v>
      </c>
      <c r="L1363">
        <v>621829923</v>
      </c>
      <c r="M1363">
        <v>0</v>
      </c>
      <c r="N1363" s="16" t="s">
        <v>6187</v>
      </c>
      <c r="O1363" s="16" t="s">
        <v>6188</v>
      </c>
      <c r="P1363" s="1">
        <v>44575</v>
      </c>
      <c r="Q1363">
        <v>201318.94529999999</v>
      </c>
      <c r="R1363">
        <v>201318.94529999999</v>
      </c>
      <c r="S1363" s="16" t="s">
        <v>6217</v>
      </c>
      <c r="T1363" s="16" t="s">
        <v>6241</v>
      </c>
      <c r="U1363">
        <v>2022</v>
      </c>
    </row>
    <row r="1364" spans="1:21" x14ac:dyDescent="0.35">
      <c r="A1364" s="16" t="s">
        <v>2926</v>
      </c>
      <c r="B1364">
        <v>414440288</v>
      </c>
      <c r="C1364">
        <v>34</v>
      </c>
      <c r="D1364" s="1">
        <v>32287.5</v>
      </c>
      <c r="E1364" s="16" t="s">
        <v>741</v>
      </c>
      <c r="F1364" s="16" t="s">
        <v>424</v>
      </c>
      <c r="G1364" s="16" t="s">
        <v>2743</v>
      </c>
      <c r="H1364">
        <v>365701.59179999999</v>
      </c>
      <c r="I1364">
        <v>75225.459000000003</v>
      </c>
      <c r="J1364" s="16" t="s">
        <v>2927</v>
      </c>
      <c r="K1364" s="16" t="s">
        <v>6135</v>
      </c>
      <c r="L1364">
        <v>86055552</v>
      </c>
      <c r="M1364">
        <v>0</v>
      </c>
      <c r="N1364" s="16" t="s">
        <v>6196</v>
      </c>
      <c r="O1364" s="16" t="s">
        <v>6200</v>
      </c>
      <c r="P1364" s="1">
        <v>44394</v>
      </c>
      <c r="Q1364">
        <v>290476.13280000002</v>
      </c>
      <c r="R1364">
        <v>290476.13280000002</v>
      </c>
      <c r="S1364" s="16" t="s">
        <v>6223</v>
      </c>
      <c r="T1364" s="16" t="s">
        <v>6237</v>
      </c>
      <c r="U1364">
        <v>2021</v>
      </c>
    </row>
    <row r="1365" spans="1:21" x14ac:dyDescent="0.35">
      <c r="A1365" s="16" t="s">
        <v>2928</v>
      </c>
      <c r="B1365">
        <v>669645302</v>
      </c>
      <c r="C1365">
        <v>50</v>
      </c>
      <c r="D1365" s="1">
        <v>26443.5</v>
      </c>
      <c r="E1365" s="16" t="s">
        <v>741</v>
      </c>
      <c r="F1365" s="16" t="s">
        <v>601</v>
      </c>
      <c r="G1365" s="16" t="s">
        <v>2776</v>
      </c>
      <c r="H1365">
        <v>99197.925399999993</v>
      </c>
      <c r="I1365">
        <v>99406.763200000001</v>
      </c>
      <c r="J1365" s="16" t="s">
        <v>2929</v>
      </c>
      <c r="K1365" s="16" t="s">
        <v>6135</v>
      </c>
      <c r="L1365">
        <v>13065472</v>
      </c>
      <c r="M1365">
        <v>0</v>
      </c>
      <c r="N1365" s="16" t="s">
        <v>6196</v>
      </c>
      <c r="O1365" s="16" t="s">
        <v>6199</v>
      </c>
      <c r="P1365" s="1">
        <v>44368</v>
      </c>
      <c r="Q1365">
        <v>-208.83780000000843</v>
      </c>
      <c r="R1365">
        <v>-208.83780000000843</v>
      </c>
      <c r="S1365" s="16" t="s">
        <v>6222</v>
      </c>
      <c r="T1365" s="16" t="s">
        <v>6239</v>
      </c>
      <c r="U1365">
        <v>2021</v>
      </c>
    </row>
    <row r="1366" spans="1:21" x14ac:dyDescent="0.35">
      <c r="A1366" s="16" t="s">
        <v>2930</v>
      </c>
      <c r="B1366">
        <v>508102963</v>
      </c>
      <c r="C1366">
        <v>30</v>
      </c>
      <c r="D1366" s="1">
        <v>33748.5</v>
      </c>
      <c r="E1366" s="16" t="s">
        <v>741</v>
      </c>
      <c r="F1366" s="16" t="s">
        <v>665</v>
      </c>
      <c r="G1366" s="16" t="s">
        <v>2767</v>
      </c>
      <c r="H1366">
        <v>519994.30829999998</v>
      </c>
      <c r="I1366">
        <v>162398.2224</v>
      </c>
      <c r="J1366" s="16" t="s">
        <v>2931</v>
      </c>
      <c r="K1366" s="16" t="s">
        <v>6131</v>
      </c>
      <c r="L1366">
        <v>3201866624</v>
      </c>
      <c r="M1366">
        <v>0</v>
      </c>
      <c r="N1366" s="16" t="s">
        <v>6198</v>
      </c>
      <c r="O1366" s="16" t="s">
        <v>6191</v>
      </c>
      <c r="P1366" s="1">
        <v>44647</v>
      </c>
      <c r="Q1366">
        <v>357596.08589999995</v>
      </c>
      <c r="R1366">
        <v>357596.08589999995</v>
      </c>
      <c r="S1366" s="16" t="s">
        <v>6219</v>
      </c>
      <c r="T1366" s="16" t="s">
        <v>6237</v>
      </c>
      <c r="U1366">
        <v>2022</v>
      </c>
    </row>
    <row r="1367" spans="1:21" x14ac:dyDescent="0.35">
      <c r="A1367" s="16" t="s">
        <v>2932</v>
      </c>
      <c r="B1367">
        <v>777792328</v>
      </c>
      <c r="C1367">
        <v>73</v>
      </c>
      <c r="D1367" s="1">
        <v>18042.75</v>
      </c>
      <c r="E1367" s="16" t="s">
        <v>741</v>
      </c>
      <c r="F1367" s="16" t="s">
        <v>1030</v>
      </c>
      <c r="G1367" s="16" t="s">
        <v>2756</v>
      </c>
      <c r="H1367">
        <v>75457.276700000002</v>
      </c>
      <c r="I1367">
        <v>43700.077499999999</v>
      </c>
      <c r="J1367" s="16" t="s">
        <v>2933</v>
      </c>
      <c r="K1367" s="16" t="s">
        <v>6133</v>
      </c>
      <c r="L1367">
        <v>26400064</v>
      </c>
      <c r="M1367">
        <v>0</v>
      </c>
      <c r="N1367" s="16" t="s">
        <v>6187</v>
      </c>
      <c r="O1367" s="16" t="s">
        <v>6188</v>
      </c>
      <c r="P1367" s="1">
        <v>44256</v>
      </c>
      <c r="Q1367">
        <v>31757.199200000003</v>
      </c>
      <c r="R1367">
        <v>31757.199200000003</v>
      </c>
      <c r="S1367" s="16" t="s">
        <v>6219</v>
      </c>
      <c r="T1367" s="16" t="s">
        <v>6241</v>
      </c>
      <c r="U1367">
        <v>2021</v>
      </c>
    </row>
    <row r="1368" spans="1:21" x14ac:dyDescent="0.35">
      <c r="A1368" s="16" t="s">
        <v>2934</v>
      </c>
      <c r="B1368">
        <v>759957</v>
      </c>
      <c r="C1368">
        <v>80</v>
      </c>
      <c r="D1368" s="1">
        <v>15486</v>
      </c>
      <c r="E1368" s="16" t="s">
        <v>741</v>
      </c>
      <c r="F1368" s="16" t="s">
        <v>574</v>
      </c>
      <c r="G1368" s="16" t="s">
        <v>2776</v>
      </c>
      <c r="H1368">
        <v>272673.22899999999</v>
      </c>
      <c r="I1368">
        <v>48750.6682</v>
      </c>
      <c r="J1368" s="16" t="s">
        <v>2935</v>
      </c>
      <c r="K1368" s="16" t="s">
        <v>6131</v>
      </c>
      <c r="L1368">
        <v>2670038982</v>
      </c>
      <c r="M1368">
        <v>0</v>
      </c>
      <c r="N1368" s="16" t="s">
        <v>6196</v>
      </c>
      <c r="O1368" s="16" t="s">
        <v>6200</v>
      </c>
      <c r="P1368" s="1">
        <v>44260</v>
      </c>
      <c r="Q1368">
        <v>223922.56079999998</v>
      </c>
      <c r="R1368">
        <v>223922.56079999998</v>
      </c>
      <c r="S1368" s="16" t="s">
        <v>6219</v>
      </c>
      <c r="T1368" s="16" t="s">
        <v>6241</v>
      </c>
      <c r="U1368">
        <v>2021</v>
      </c>
    </row>
    <row r="1369" spans="1:21" x14ac:dyDescent="0.35">
      <c r="A1369" s="16" t="s">
        <v>2936</v>
      </c>
      <c r="B1369">
        <v>809971306</v>
      </c>
      <c r="C1369">
        <v>51</v>
      </c>
      <c r="D1369" s="1">
        <v>26078.25</v>
      </c>
      <c r="E1369" s="16" t="s">
        <v>741</v>
      </c>
      <c r="F1369" s="16" t="s">
        <v>950</v>
      </c>
      <c r="G1369" s="16" t="s">
        <v>2746</v>
      </c>
      <c r="H1369">
        <v>230097.35019999999</v>
      </c>
      <c r="I1369">
        <v>163888.69330000001</v>
      </c>
      <c r="J1369" s="16" t="s">
        <v>2937</v>
      </c>
      <c r="K1369" s="16" t="s">
        <v>6129</v>
      </c>
      <c r="L1369">
        <v>729975675</v>
      </c>
      <c r="M1369">
        <v>0</v>
      </c>
      <c r="N1369" s="16" t="s">
        <v>6196</v>
      </c>
      <c r="O1369" s="16" t="s">
        <v>6188</v>
      </c>
      <c r="P1369" s="1">
        <v>44532</v>
      </c>
      <c r="Q1369">
        <v>66208.656899999973</v>
      </c>
      <c r="R1369">
        <v>66208.656899999973</v>
      </c>
      <c r="S1369" s="16" t="s">
        <v>6228</v>
      </c>
      <c r="T1369" s="16" t="s">
        <v>6239</v>
      </c>
      <c r="U1369">
        <v>2021</v>
      </c>
    </row>
    <row r="1370" spans="1:21" x14ac:dyDescent="0.35">
      <c r="A1370" s="16" t="s">
        <v>2938</v>
      </c>
      <c r="B1370">
        <v>656674896</v>
      </c>
      <c r="C1370">
        <v>69</v>
      </c>
      <c r="D1370" s="1">
        <v>19503.75</v>
      </c>
      <c r="E1370" s="16" t="s">
        <v>741</v>
      </c>
      <c r="F1370" s="16" t="s">
        <v>641</v>
      </c>
      <c r="G1370" s="16" t="s">
        <v>2749</v>
      </c>
      <c r="H1370">
        <v>160834.7213</v>
      </c>
      <c r="I1370">
        <v>75032.893899999995</v>
      </c>
      <c r="J1370" s="16" t="s">
        <v>2939</v>
      </c>
      <c r="K1370" s="16" t="s">
        <v>6127</v>
      </c>
      <c r="L1370">
        <v>157581375</v>
      </c>
      <c r="M1370">
        <v>0</v>
      </c>
      <c r="N1370" s="16" t="s">
        <v>6196</v>
      </c>
      <c r="O1370" s="16" t="s">
        <v>6200</v>
      </c>
      <c r="P1370" s="1">
        <v>44664</v>
      </c>
      <c r="Q1370">
        <v>85801.827400000009</v>
      </c>
      <c r="R1370">
        <v>85801.827400000009</v>
      </c>
      <c r="S1370" s="16" t="s">
        <v>6220</v>
      </c>
      <c r="T1370" s="16" t="s">
        <v>6240</v>
      </c>
      <c r="U1370">
        <v>2022</v>
      </c>
    </row>
    <row r="1371" spans="1:21" x14ac:dyDescent="0.35">
      <c r="A1371" s="16" t="s">
        <v>2940</v>
      </c>
      <c r="B1371">
        <v>15764858</v>
      </c>
      <c r="C1371">
        <v>63</v>
      </c>
      <c r="D1371" s="1">
        <v>21695.25</v>
      </c>
      <c r="E1371" s="16" t="s">
        <v>741</v>
      </c>
      <c r="F1371" s="16" t="s">
        <v>124</v>
      </c>
      <c r="G1371" s="16" t="s">
        <v>2734</v>
      </c>
      <c r="H1371">
        <v>624483.3726</v>
      </c>
      <c r="I1371">
        <v>133223.1195</v>
      </c>
      <c r="J1371" s="16" t="s">
        <v>2941</v>
      </c>
      <c r="K1371" s="16" t="s">
        <v>6135</v>
      </c>
      <c r="L1371">
        <v>89675551</v>
      </c>
      <c r="M1371">
        <v>9895652532</v>
      </c>
      <c r="N1371" s="16" t="s">
        <v>6192</v>
      </c>
      <c r="O1371" s="16" t="s">
        <v>6197</v>
      </c>
      <c r="P1371" s="1">
        <v>44479</v>
      </c>
      <c r="Q1371">
        <v>491260.25309999997</v>
      </c>
      <c r="R1371">
        <v>491260.25309999997</v>
      </c>
      <c r="S1371" s="16" t="s">
        <v>6226</v>
      </c>
      <c r="T1371" s="16" t="s">
        <v>6240</v>
      </c>
      <c r="U1371">
        <v>2021</v>
      </c>
    </row>
    <row r="1372" spans="1:21" x14ac:dyDescent="0.35">
      <c r="A1372" s="16" t="s">
        <v>2942</v>
      </c>
      <c r="B1372">
        <v>754949952</v>
      </c>
      <c r="C1372">
        <v>36</v>
      </c>
      <c r="D1372" s="1">
        <v>31557</v>
      </c>
      <c r="E1372" s="16" t="s">
        <v>741</v>
      </c>
      <c r="F1372" s="16" t="s">
        <v>226</v>
      </c>
      <c r="G1372" s="16" t="s">
        <v>2756</v>
      </c>
      <c r="H1372">
        <v>116399.8642</v>
      </c>
      <c r="I1372">
        <v>67077.020699999994</v>
      </c>
      <c r="J1372" s="16" t="s">
        <v>2943</v>
      </c>
      <c r="K1372" s="16" t="s">
        <v>6133</v>
      </c>
      <c r="L1372">
        <v>12622211</v>
      </c>
      <c r="M1372">
        <v>0</v>
      </c>
      <c r="N1372" s="16" t="s">
        <v>6187</v>
      </c>
      <c r="O1372" s="16" t="s">
        <v>6188</v>
      </c>
      <c r="P1372" s="1">
        <v>44422</v>
      </c>
      <c r="Q1372">
        <v>49322.843500000003</v>
      </c>
      <c r="R1372">
        <v>49322.843500000003</v>
      </c>
      <c r="S1372" s="16" t="s">
        <v>6224</v>
      </c>
      <c r="T1372" s="16" t="s">
        <v>6237</v>
      </c>
      <c r="U1372">
        <v>2021</v>
      </c>
    </row>
    <row r="1373" spans="1:21" x14ac:dyDescent="0.35">
      <c r="A1373" s="16" t="s">
        <v>2944</v>
      </c>
      <c r="B1373">
        <v>808794445</v>
      </c>
      <c r="C1373">
        <v>54</v>
      </c>
      <c r="D1373" s="1">
        <v>24982.5</v>
      </c>
      <c r="E1373" s="16" t="s">
        <v>741</v>
      </c>
      <c r="F1373" s="16" t="s">
        <v>2945</v>
      </c>
      <c r="G1373" s="16" t="s">
        <v>2734</v>
      </c>
      <c r="H1373">
        <v>30560.824700000001</v>
      </c>
      <c r="I1373">
        <v>30442.230500000001</v>
      </c>
      <c r="J1373" s="16" t="s">
        <v>2946</v>
      </c>
      <c r="K1373" s="16" t="s">
        <v>6133</v>
      </c>
      <c r="L1373">
        <v>494129664</v>
      </c>
      <c r="M1373">
        <v>0</v>
      </c>
      <c r="N1373" s="16" t="s">
        <v>6187</v>
      </c>
      <c r="O1373" s="16" t="s">
        <v>6200</v>
      </c>
      <c r="P1373" s="1">
        <v>44541</v>
      </c>
      <c r="Q1373">
        <v>118.59419999999955</v>
      </c>
      <c r="R1373">
        <v>118.59419999999955</v>
      </c>
      <c r="S1373" s="16" t="s">
        <v>6228</v>
      </c>
      <c r="T1373" s="16" t="s">
        <v>6239</v>
      </c>
      <c r="U1373">
        <v>2021</v>
      </c>
    </row>
    <row r="1374" spans="1:21" x14ac:dyDescent="0.35">
      <c r="A1374" s="16" t="s">
        <v>2947</v>
      </c>
      <c r="B1374">
        <v>709718318</v>
      </c>
      <c r="C1374">
        <v>49</v>
      </c>
      <c r="D1374" s="1">
        <v>26808.75</v>
      </c>
      <c r="E1374" s="16" t="s">
        <v>741</v>
      </c>
      <c r="F1374" s="16" t="s">
        <v>320</v>
      </c>
      <c r="G1374" s="16" t="s">
        <v>2746</v>
      </c>
      <c r="H1374">
        <v>515950.016</v>
      </c>
      <c r="I1374">
        <v>391700.8285</v>
      </c>
      <c r="J1374" s="16" t="s">
        <v>2948</v>
      </c>
      <c r="K1374" s="16" t="s">
        <v>6129</v>
      </c>
      <c r="L1374">
        <v>524020965</v>
      </c>
      <c r="M1374">
        <v>0</v>
      </c>
      <c r="N1374" s="16" t="s">
        <v>6195</v>
      </c>
      <c r="O1374" s="16" t="s">
        <v>6190</v>
      </c>
      <c r="P1374" s="1">
        <v>44211</v>
      </c>
      <c r="Q1374">
        <v>124249.1875</v>
      </c>
      <c r="R1374">
        <v>124249.1875</v>
      </c>
      <c r="S1374" s="16" t="s">
        <v>6217</v>
      </c>
      <c r="T1374" s="16" t="s">
        <v>6238</v>
      </c>
      <c r="U1374">
        <v>2021</v>
      </c>
    </row>
    <row r="1375" spans="1:21" x14ac:dyDescent="0.35">
      <c r="A1375" s="16" t="s">
        <v>2949</v>
      </c>
      <c r="B1375">
        <v>340449270</v>
      </c>
      <c r="C1375">
        <v>54</v>
      </c>
      <c r="D1375" s="1">
        <v>24982.5</v>
      </c>
      <c r="E1375" s="16" t="s">
        <v>741</v>
      </c>
      <c r="F1375" s="16" t="s">
        <v>118</v>
      </c>
      <c r="G1375" s="16" t="s">
        <v>2776</v>
      </c>
      <c r="H1375">
        <v>1893592.3169</v>
      </c>
      <c r="I1375">
        <v>573815.85360000003</v>
      </c>
      <c r="J1375" s="16" t="s">
        <v>2950</v>
      </c>
      <c r="K1375" s="16" t="s">
        <v>6131</v>
      </c>
      <c r="L1375">
        <v>16797375</v>
      </c>
      <c r="M1375">
        <v>0</v>
      </c>
      <c r="N1375" s="16" t="s">
        <v>6187</v>
      </c>
      <c r="O1375" s="16" t="s">
        <v>6188</v>
      </c>
      <c r="P1375" s="1">
        <v>44396</v>
      </c>
      <c r="Q1375">
        <v>1319776.4632999999</v>
      </c>
      <c r="R1375">
        <v>1346171.992566</v>
      </c>
      <c r="S1375" s="16" t="s">
        <v>6223</v>
      </c>
      <c r="T1375" s="16" t="s">
        <v>6239</v>
      </c>
      <c r="U1375">
        <v>2021</v>
      </c>
    </row>
    <row r="1376" spans="1:21" x14ac:dyDescent="0.35">
      <c r="A1376" s="16" t="s">
        <v>2951</v>
      </c>
      <c r="B1376">
        <v>611809013</v>
      </c>
      <c r="C1376">
        <v>64</v>
      </c>
      <c r="D1376" s="1">
        <v>21330</v>
      </c>
      <c r="E1376" s="16" t="s">
        <v>741</v>
      </c>
      <c r="F1376" s="16" t="s">
        <v>574</v>
      </c>
      <c r="G1376" s="16" t="s">
        <v>2734</v>
      </c>
      <c r="H1376">
        <v>527832.84349999996</v>
      </c>
      <c r="I1376">
        <v>171867.52340000001</v>
      </c>
      <c r="J1376" s="16" t="s">
        <v>2952</v>
      </c>
      <c r="K1376" s="16" t="s">
        <v>6135</v>
      </c>
      <c r="L1376">
        <v>209173888</v>
      </c>
      <c r="M1376">
        <v>0</v>
      </c>
      <c r="N1376" s="16" t="s">
        <v>6195</v>
      </c>
      <c r="O1376" s="16" t="s">
        <v>6190</v>
      </c>
      <c r="P1376" s="1">
        <v>44388</v>
      </c>
      <c r="Q1376">
        <v>355965.32009999995</v>
      </c>
      <c r="R1376">
        <v>355965.32009999995</v>
      </c>
      <c r="S1376" s="16" t="s">
        <v>6223</v>
      </c>
      <c r="T1376" s="16" t="s">
        <v>6240</v>
      </c>
      <c r="U1376">
        <v>2021</v>
      </c>
    </row>
    <row r="1377" spans="1:21" x14ac:dyDescent="0.35">
      <c r="A1377" s="16" t="s">
        <v>2953</v>
      </c>
      <c r="B1377">
        <v>722249445</v>
      </c>
      <c r="C1377">
        <v>54</v>
      </c>
      <c r="D1377" s="1">
        <v>24982.5</v>
      </c>
      <c r="E1377" s="16" t="s">
        <v>741</v>
      </c>
      <c r="F1377" s="16" t="s">
        <v>1222</v>
      </c>
      <c r="G1377" s="16" t="s">
        <v>2737</v>
      </c>
      <c r="H1377">
        <v>600544.06469999999</v>
      </c>
      <c r="I1377">
        <v>374116.71</v>
      </c>
      <c r="J1377" s="16" t="s">
        <v>2954</v>
      </c>
      <c r="K1377" s="16" t="s">
        <v>6131</v>
      </c>
      <c r="L1377">
        <v>155456352</v>
      </c>
      <c r="M1377">
        <v>0</v>
      </c>
      <c r="N1377" s="16" t="s">
        <v>6189</v>
      </c>
      <c r="O1377" s="16" t="s">
        <v>6190</v>
      </c>
      <c r="P1377" s="1">
        <v>44533</v>
      </c>
      <c r="Q1377">
        <v>226427.35469999997</v>
      </c>
      <c r="R1377">
        <v>226427.35469999997</v>
      </c>
      <c r="S1377" s="16" t="s">
        <v>6228</v>
      </c>
      <c r="T1377" s="16" t="s">
        <v>6239</v>
      </c>
      <c r="U1377">
        <v>2021</v>
      </c>
    </row>
    <row r="1378" spans="1:21" x14ac:dyDescent="0.35">
      <c r="A1378" s="16" t="s">
        <v>2955</v>
      </c>
      <c r="B1378">
        <v>502549195</v>
      </c>
      <c r="C1378">
        <v>78</v>
      </c>
      <c r="D1378" s="1">
        <v>16216.5</v>
      </c>
      <c r="E1378" s="16" t="s">
        <v>741</v>
      </c>
      <c r="F1378" s="16" t="s">
        <v>406</v>
      </c>
      <c r="G1378" s="16" t="s">
        <v>2737</v>
      </c>
      <c r="H1378">
        <v>298332.57020000002</v>
      </c>
      <c r="I1378">
        <v>103907.05130000001</v>
      </c>
      <c r="J1378" s="16" t="s">
        <v>2956</v>
      </c>
      <c r="K1378" s="16" t="s">
        <v>6131</v>
      </c>
      <c r="L1378">
        <v>6148989</v>
      </c>
      <c r="M1378">
        <v>0</v>
      </c>
      <c r="N1378" s="16" t="s">
        <v>6187</v>
      </c>
      <c r="O1378" s="16" t="s">
        <v>6188</v>
      </c>
      <c r="P1378" s="1">
        <v>44625</v>
      </c>
      <c r="Q1378">
        <v>194425.51890000002</v>
      </c>
      <c r="R1378">
        <v>194425.51890000002</v>
      </c>
      <c r="S1378" s="16" t="s">
        <v>6219</v>
      </c>
      <c r="T1378" s="16" t="s">
        <v>6241</v>
      </c>
      <c r="U1378">
        <v>2022</v>
      </c>
    </row>
    <row r="1379" spans="1:21" x14ac:dyDescent="0.35">
      <c r="A1379" s="16" t="s">
        <v>2957</v>
      </c>
      <c r="B1379">
        <v>775230955</v>
      </c>
      <c r="C1379">
        <v>70</v>
      </c>
      <c r="D1379" s="1">
        <v>19138.5</v>
      </c>
      <c r="E1379" s="16" t="s">
        <v>741</v>
      </c>
      <c r="F1379" s="16" t="s">
        <v>1156</v>
      </c>
      <c r="G1379" s="16" t="s">
        <v>2764</v>
      </c>
      <c r="H1379">
        <v>264490.45970000001</v>
      </c>
      <c r="I1379">
        <v>215806.2836</v>
      </c>
      <c r="J1379" s="16" t="s">
        <v>2958</v>
      </c>
      <c r="K1379" s="16" t="s">
        <v>6133</v>
      </c>
      <c r="L1379">
        <v>961903578</v>
      </c>
      <c r="M1379">
        <v>0</v>
      </c>
      <c r="N1379" s="16" t="s">
        <v>6198</v>
      </c>
      <c r="O1379" s="16" t="s">
        <v>6191</v>
      </c>
      <c r="P1379" s="1">
        <v>44561</v>
      </c>
      <c r="Q1379">
        <v>48684.176100000012</v>
      </c>
      <c r="R1379">
        <v>48684.176100000012</v>
      </c>
      <c r="S1379" s="16" t="s">
        <v>6228</v>
      </c>
      <c r="T1379" s="16" t="s">
        <v>6241</v>
      </c>
      <c r="U1379">
        <v>2021</v>
      </c>
    </row>
    <row r="1380" spans="1:21" x14ac:dyDescent="0.35">
      <c r="A1380" s="16" t="s">
        <v>2959</v>
      </c>
      <c r="B1380">
        <v>267056850</v>
      </c>
      <c r="C1380">
        <v>28</v>
      </c>
      <c r="D1380" s="1">
        <v>34479</v>
      </c>
      <c r="E1380" s="16" t="s">
        <v>741</v>
      </c>
      <c r="F1380" s="16" t="s">
        <v>323</v>
      </c>
      <c r="G1380" s="16" t="s">
        <v>2746</v>
      </c>
      <c r="H1380">
        <v>1962821.3085</v>
      </c>
      <c r="I1380">
        <v>204912.97630000001</v>
      </c>
      <c r="J1380" s="16" t="s">
        <v>2960</v>
      </c>
      <c r="K1380" s="16" t="s">
        <v>6133</v>
      </c>
      <c r="L1380">
        <v>933156975</v>
      </c>
      <c r="M1380">
        <v>0</v>
      </c>
      <c r="N1380" s="16" t="s">
        <v>6187</v>
      </c>
      <c r="O1380" s="16" t="s">
        <v>6200</v>
      </c>
      <c r="P1380" s="1">
        <v>44216</v>
      </c>
      <c r="Q1380">
        <v>1757908.3322000001</v>
      </c>
      <c r="R1380">
        <v>1757908.3322000001</v>
      </c>
      <c r="S1380" s="16" t="s">
        <v>6217</v>
      </c>
      <c r="T1380" s="16" t="s">
        <v>6236</v>
      </c>
      <c r="U1380">
        <v>2021</v>
      </c>
    </row>
    <row r="1381" spans="1:21" x14ac:dyDescent="0.35">
      <c r="A1381" s="16" t="s">
        <v>2961</v>
      </c>
      <c r="B1381">
        <v>953566292</v>
      </c>
      <c r="C1381">
        <v>35</v>
      </c>
      <c r="D1381" s="1">
        <v>31922.25</v>
      </c>
      <c r="E1381" s="16" t="s">
        <v>741</v>
      </c>
      <c r="F1381" s="16" t="s">
        <v>178</v>
      </c>
      <c r="G1381" s="16" t="s">
        <v>2737</v>
      </c>
      <c r="H1381">
        <v>687595.13280000002</v>
      </c>
      <c r="I1381">
        <v>507980.00420000002</v>
      </c>
      <c r="J1381" s="16" t="s">
        <v>2962</v>
      </c>
      <c r="K1381" s="16" t="s">
        <v>6127</v>
      </c>
      <c r="L1381">
        <v>4017978999</v>
      </c>
      <c r="M1381">
        <v>0</v>
      </c>
      <c r="N1381" s="16" t="s">
        <v>6198</v>
      </c>
      <c r="O1381" s="16" t="s">
        <v>6191</v>
      </c>
      <c r="P1381" s="1">
        <v>44516</v>
      </c>
      <c r="Q1381">
        <v>179615.1286</v>
      </c>
      <c r="R1381">
        <v>179615.1286</v>
      </c>
      <c r="S1381" s="16" t="s">
        <v>6227</v>
      </c>
      <c r="T1381" s="16" t="s">
        <v>6237</v>
      </c>
      <c r="U1381">
        <v>2021</v>
      </c>
    </row>
    <row r="1382" spans="1:21" x14ac:dyDescent="0.35">
      <c r="A1382" s="16" t="s">
        <v>2963</v>
      </c>
      <c r="B1382">
        <v>201270896</v>
      </c>
      <c r="C1382">
        <v>74</v>
      </c>
      <c r="D1382" s="1">
        <v>17677.5</v>
      </c>
      <c r="E1382" s="16" t="s">
        <v>741</v>
      </c>
      <c r="F1382" s="16" t="s">
        <v>941</v>
      </c>
      <c r="G1382" s="16" t="s">
        <v>2764</v>
      </c>
      <c r="H1382">
        <v>150917.76670000001</v>
      </c>
      <c r="I1382">
        <v>40993.8586</v>
      </c>
      <c r="J1382" s="16" t="s">
        <v>2964</v>
      </c>
      <c r="K1382" s="16" t="s">
        <v>6135</v>
      </c>
      <c r="L1382">
        <v>3841426688</v>
      </c>
      <c r="M1382">
        <v>0</v>
      </c>
      <c r="N1382" s="16" t="s">
        <v>6198</v>
      </c>
      <c r="O1382" s="16" t="s">
        <v>6190</v>
      </c>
      <c r="P1382" s="1">
        <v>44252</v>
      </c>
      <c r="Q1382">
        <v>109923.9081</v>
      </c>
      <c r="R1382">
        <v>109923.9081</v>
      </c>
      <c r="S1382" s="16" t="s">
        <v>6218</v>
      </c>
      <c r="T1382" s="16" t="s">
        <v>6241</v>
      </c>
      <c r="U1382">
        <v>2021</v>
      </c>
    </row>
    <row r="1383" spans="1:21" x14ac:dyDescent="0.35">
      <c r="A1383" s="16" t="s">
        <v>2965</v>
      </c>
      <c r="B1383">
        <v>921397735</v>
      </c>
      <c r="C1383">
        <v>65</v>
      </c>
      <c r="D1383" s="1">
        <v>20964.75</v>
      </c>
      <c r="E1383" s="16" t="s">
        <v>741</v>
      </c>
      <c r="F1383" s="16" t="s">
        <v>390</v>
      </c>
      <c r="G1383" s="16" t="s">
        <v>2771</v>
      </c>
      <c r="H1383">
        <v>1492857.1073</v>
      </c>
      <c r="I1383">
        <v>400821.90830000001</v>
      </c>
      <c r="J1383" s="16" t="s">
        <v>2966</v>
      </c>
      <c r="K1383" s="16" t="s">
        <v>6133</v>
      </c>
      <c r="L1383">
        <v>1224837504</v>
      </c>
      <c r="M1383">
        <v>0</v>
      </c>
      <c r="N1383" s="16" t="s">
        <v>6198</v>
      </c>
      <c r="O1383" s="16" t="s">
        <v>6191</v>
      </c>
      <c r="P1383" s="1">
        <v>44580</v>
      </c>
      <c r="Q1383">
        <v>1092035.199</v>
      </c>
      <c r="R1383">
        <v>1092035.199</v>
      </c>
      <c r="S1383" s="16" t="s">
        <v>6217</v>
      </c>
      <c r="T1383" s="16" t="s">
        <v>6240</v>
      </c>
      <c r="U1383">
        <v>2022</v>
      </c>
    </row>
    <row r="1384" spans="1:21" x14ac:dyDescent="0.35">
      <c r="A1384" s="16" t="s">
        <v>2967</v>
      </c>
      <c r="B1384">
        <v>936214169</v>
      </c>
      <c r="C1384">
        <v>76</v>
      </c>
      <c r="D1384" s="1">
        <v>16947</v>
      </c>
      <c r="E1384" s="16" t="s">
        <v>741</v>
      </c>
      <c r="F1384" s="16" t="s">
        <v>217</v>
      </c>
      <c r="G1384" s="16" t="s">
        <v>2764</v>
      </c>
      <c r="H1384">
        <v>336146.63040000002</v>
      </c>
      <c r="I1384">
        <v>92029.477499999994</v>
      </c>
      <c r="J1384" s="16" t="s">
        <v>2968</v>
      </c>
      <c r="K1384" s="16" t="s">
        <v>6131</v>
      </c>
      <c r="L1384">
        <v>643855872</v>
      </c>
      <c r="M1384">
        <v>17552016</v>
      </c>
      <c r="N1384" s="16" t="s">
        <v>6192</v>
      </c>
      <c r="O1384" s="16" t="s">
        <v>6193</v>
      </c>
      <c r="P1384" s="1">
        <v>44218</v>
      </c>
      <c r="Q1384">
        <v>244117.15290000004</v>
      </c>
      <c r="R1384">
        <v>244117.15290000004</v>
      </c>
      <c r="S1384" s="16" t="s">
        <v>6217</v>
      </c>
      <c r="T1384" s="16" t="s">
        <v>6241</v>
      </c>
      <c r="U1384">
        <v>2021</v>
      </c>
    </row>
    <row r="1385" spans="1:21" x14ac:dyDescent="0.35">
      <c r="A1385" s="16" t="s">
        <v>2969</v>
      </c>
      <c r="B1385">
        <v>423156618</v>
      </c>
      <c r="C1385">
        <v>85</v>
      </c>
      <c r="D1385" s="1">
        <v>13659.75</v>
      </c>
      <c r="E1385" s="16" t="s">
        <v>741</v>
      </c>
      <c r="F1385" s="16" t="s">
        <v>533</v>
      </c>
      <c r="G1385" s="16" t="s">
        <v>2746</v>
      </c>
      <c r="H1385">
        <v>144554.6299</v>
      </c>
      <c r="I1385">
        <v>43564.409</v>
      </c>
      <c r="J1385" s="16" t="s">
        <v>2970</v>
      </c>
      <c r="K1385" s="16" t="s">
        <v>6129</v>
      </c>
      <c r="L1385">
        <v>30376368</v>
      </c>
      <c r="M1385">
        <v>0</v>
      </c>
      <c r="N1385" s="16" t="s">
        <v>6187</v>
      </c>
      <c r="O1385" s="16" t="s">
        <v>6200</v>
      </c>
      <c r="P1385" s="1">
        <v>44524</v>
      </c>
      <c r="Q1385">
        <v>100990.2209</v>
      </c>
      <c r="R1385">
        <v>100990.2209</v>
      </c>
      <c r="S1385" s="16" t="s">
        <v>6227</v>
      </c>
      <c r="T1385" s="16" t="s">
        <v>6241</v>
      </c>
      <c r="U1385">
        <v>2021</v>
      </c>
    </row>
    <row r="1386" spans="1:21" x14ac:dyDescent="0.35">
      <c r="A1386" s="16" t="s">
        <v>2971</v>
      </c>
      <c r="B1386">
        <v>662531806</v>
      </c>
      <c r="C1386">
        <v>65</v>
      </c>
      <c r="D1386" s="1">
        <v>20964.75</v>
      </c>
      <c r="E1386" s="16" t="s">
        <v>741</v>
      </c>
      <c r="F1386" s="16" t="s">
        <v>482</v>
      </c>
      <c r="G1386" s="16" t="s">
        <v>2756</v>
      </c>
      <c r="H1386">
        <v>1436044.5288</v>
      </c>
      <c r="I1386">
        <v>717475.19979999994</v>
      </c>
      <c r="J1386" s="16" t="s">
        <v>2972</v>
      </c>
      <c r="K1386" s="16" t="s">
        <v>6135</v>
      </c>
      <c r="L1386">
        <v>19243008</v>
      </c>
      <c r="M1386">
        <v>0</v>
      </c>
      <c r="N1386" s="16" t="s">
        <v>6196</v>
      </c>
      <c r="O1386" s="16" t="s">
        <v>6188</v>
      </c>
      <c r="P1386" s="1">
        <v>44349</v>
      </c>
      <c r="Q1386">
        <v>718569.32900000003</v>
      </c>
      <c r="R1386">
        <v>718569.32900000003</v>
      </c>
      <c r="S1386" s="16" t="s">
        <v>6222</v>
      </c>
      <c r="T1386" s="16" t="s">
        <v>6240</v>
      </c>
      <c r="U1386">
        <v>2021</v>
      </c>
    </row>
    <row r="1387" spans="1:21" x14ac:dyDescent="0.35">
      <c r="A1387" s="16" t="s">
        <v>2973</v>
      </c>
      <c r="B1387">
        <v>884381934</v>
      </c>
      <c r="C1387">
        <v>60</v>
      </c>
      <c r="D1387" s="1">
        <v>22791</v>
      </c>
      <c r="E1387" s="16" t="s">
        <v>741</v>
      </c>
      <c r="F1387" s="16" t="s">
        <v>192</v>
      </c>
      <c r="G1387" s="16" t="s">
        <v>2734</v>
      </c>
      <c r="H1387">
        <v>806858.37250000006</v>
      </c>
      <c r="I1387">
        <v>340952.17979999998</v>
      </c>
      <c r="J1387" s="16" t="s">
        <v>2974</v>
      </c>
      <c r="K1387" s="16" t="s">
        <v>6131</v>
      </c>
      <c r="L1387">
        <v>2501930925</v>
      </c>
      <c r="M1387">
        <v>1603655328</v>
      </c>
      <c r="N1387" s="16" t="s">
        <v>6192</v>
      </c>
      <c r="O1387" s="16" t="s">
        <v>6197</v>
      </c>
      <c r="P1387" s="1">
        <v>44437</v>
      </c>
      <c r="Q1387">
        <v>465906.19270000007</v>
      </c>
      <c r="R1387">
        <v>465906.19270000007</v>
      </c>
      <c r="S1387" s="16" t="s">
        <v>6224</v>
      </c>
      <c r="T1387" s="16" t="s">
        <v>6240</v>
      </c>
      <c r="U1387">
        <v>2021</v>
      </c>
    </row>
    <row r="1388" spans="1:21" x14ac:dyDescent="0.35">
      <c r="A1388" s="16" t="s">
        <v>2975</v>
      </c>
      <c r="B1388">
        <v>347096251</v>
      </c>
      <c r="C1388">
        <v>25</v>
      </c>
      <c r="D1388" s="1">
        <v>35574.75</v>
      </c>
      <c r="E1388" s="16" t="s">
        <v>741</v>
      </c>
      <c r="F1388" s="16" t="s">
        <v>413</v>
      </c>
      <c r="G1388" s="16" t="s">
        <v>2764</v>
      </c>
      <c r="H1388">
        <v>321916.53350000002</v>
      </c>
      <c r="I1388">
        <v>80479.133400000006</v>
      </c>
      <c r="J1388" s="16" t="s">
        <v>2976</v>
      </c>
      <c r="K1388" s="16" t="s">
        <v>6127</v>
      </c>
      <c r="L1388">
        <v>239229984</v>
      </c>
      <c r="M1388">
        <v>0</v>
      </c>
      <c r="N1388" s="16" t="s">
        <v>6195</v>
      </c>
      <c r="O1388" s="16" t="s">
        <v>6190</v>
      </c>
      <c r="P1388" s="1">
        <v>44339</v>
      </c>
      <c r="Q1388">
        <v>241437.40010000003</v>
      </c>
      <c r="R1388">
        <v>241437.40010000003</v>
      </c>
      <c r="S1388" s="16" t="s">
        <v>6221</v>
      </c>
      <c r="T1388" s="16" t="s">
        <v>6236</v>
      </c>
      <c r="U1388">
        <v>2021</v>
      </c>
    </row>
    <row r="1389" spans="1:21" x14ac:dyDescent="0.35">
      <c r="A1389" s="16" t="s">
        <v>2977</v>
      </c>
      <c r="B1389">
        <v>796973356</v>
      </c>
      <c r="C1389">
        <v>63</v>
      </c>
      <c r="D1389" s="1">
        <v>21695.25</v>
      </c>
      <c r="E1389" s="16" t="s">
        <v>741</v>
      </c>
      <c r="F1389" s="16" t="s">
        <v>444</v>
      </c>
      <c r="G1389" s="16" t="s">
        <v>2756</v>
      </c>
      <c r="H1389">
        <v>3017361.2059999998</v>
      </c>
      <c r="I1389">
        <v>508084.69339999999</v>
      </c>
      <c r="J1389" s="16" t="s">
        <v>2978</v>
      </c>
      <c r="K1389" s="16" t="s">
        <v>6129</v>
      </c>
      <c r="L1389">
        <v>16159671</v>
      </c>
      <c r="M1389">
        <v>0</v>
      </c>
      <c r="N1389" s="16" t="s">
        <v>6195</v>
      </c>
      <c r="O1389" s="16" t="s">
        <v>6191</v>
      </c>
      <c r="P1389" s="1">
        <v>44254</v>
      </c>
      <c r="Q1389">
        <v>2509276.5126</v>
      </c>
      <c r="R1389">
        <v>2509276.5126</v>
      </c>
      <c r="S1389" s="16" t="s">
        <v>6218</v>
      </c>
      <c r="T1389" s="16" t="s">
        <v>6240</v>
      </c>
      <c r="U1389">
        <v>2021</v>
      </c>
    </row>
    <row r="1390" spans="1:21" x14ac:dyDescent="0.35">
      <c r="A1390" s="16" t="s">
        <v>2979</v>
      </c>
      <c r="B1390">
        <v>522802009</v>
      </c>
      <c r="C1390">
        <v>82</v>
      </c>
      <c r="D1390" s="1">
        <v>14755.5</v>
      </c>
      <c r="E1390" s="16" t="s">
        <v>741</v>
      </c>
      <c r="F1390" s="16" t="s">
        <v>223</v>
      </c>
      <c r="G1390" s="16" t="s">
        <v>2776</v>
      </c>
      <c r="H1390">
        <v>26021.940999999999</v>
      </c>
      <c r="I1390">
        <v>14769.209800000001</v>
      </c>
      <c r="J1390" s="16" t="s">
        <v>2980</v>
      </c>
      <c r="K1390" s="16" t="s">
        <v>6131</v>
      </c>
      <c r="L1390">
        <v>336518026</v>
      </c>
      <c r="M1390">
        <v>0</v>
      </c>
      <c r="N1390" s="16" t="s">
        <v>6196</v>
      </c>
      <c r="O1390" s="16" t="s">
        <v>6199</v>
      </c>
      <c r="P1390" s="1">
        <v>44515</v>
      </c>
      <c r="Q1390">
        <v>11252.731199999998</v>
      </c>
      <c r="R1390">
        <v>11252.731199999998</v>
      </c>
      <c r="S1390" s="16" t="s">
        <v>6227</v>
      </c>
      <c r="T1390" s="16" t="s">
        <v>6241</v>
      </c>
      <c r="U1390">
        <v>2021</v>
      </c>
    </row>
    <row r="1391" spans="1:21" x14ac:dyDescent="0.35">
      <c r="A1391" s="16" t="s">
        <v>2981</v>
      </c>
      <c r="B1391">
        <v>965121813</v>
      </c>
      <c r="C1391">
        <v>80</v>
      </c>
      <c r="D1391" s="1">
        <v>15486</v>
      </c>
      <c r="E1391" s="16" t="s">
        <v>741</v>
      </c>
      <c r="F1391" s="16" t="s">
        <v>941</v>
      </c>
      <c r="G1391" s="16" t="s">
        <v>2737</v>
      </c>
      <c r="H1391">
        <v>173284.94750000001</v>
      </c>
      <c r="I1391">
        <v>62382.581100000003</v>
      </c>
      <c r="J1391" s="16" t="s">
        <v>2982</v>
      </c>
      <c r="K1391" s="16" t="s">
        <v>6133</v>
      </c>
      <c r="L1391">
        <v>303730875</v>
      </c>
      <c r="M1391">
        <v>0</v>
      </c>
      <c r="N1391" s="16" t="s">
        <v>6198</v>
      </c>
      <c r="O1391" s="16" t="s">
        <v>6190</v>
      </c>
      <c r="P1391" s="1">
        <v>44327</v>
      </c>
      <c r="Q1391">
        <v>110902.3664</v>
      </c>
      <c r="R1391">
        <v>110902.3664</v>
      </c>
      <c r="S1391" s="16" t="s">
        <v>6221</v>
      </c>
      <c r="T1391" s="16" t="s">
        <v>6241</v>
      </c>
      <c r="U1391">
        <v>2021</v>
      </c>
    </row>
    <row r="1392" spans="1:21" x14ac:dyDescent="0.35">
      <c r="A1392" s="16" t="s">
        <v>2983</v>
      </c>
      <c r="B1392">
        <v>93482930</v>
      </c>
      <c r="C1392">
        <v>81</v>
      </c>
      <c r="D1392" s="1">
        <v>15120.75</v>
      </c>
      <c r="E1392" s="16" t="s">
        <v>741</v>
      </c>
      <c r="F1392" s="16" t="s">
        <v>48</v>
      </c>
      <c r="G1392" s="16" t="s">
        <v>2771</v>
      </c>
      <c r="H1392">
        <v>361688.54790000001</v>
      </c>
      <c r="I1392">
        <v>110656.2227</v>
      </c>
      <c r="J1392" s="16" t="s">
        <v>2984</v>
      </c>
      <c r="K1392" s="16" t="s">
        <v>6129</v>
      </c>
      <c r="L1392">
        <v>1697911668</v>
      </c>
      <c r="M1392">
        <v>0</v>
      </c>
      <c r="N1392" s="16" t="s">
        <v>6187</v>
      </c>
      <c r="O1392" s="16" t="s">
        <v>6191</v>
      </c>
      <c r="P1392" s="1">
        <v>44345</v>
      </c>
      <c r="Q1392">
        <v>251032.32520000002</v>
      </c>
      <c r="R1392">
        <v>251032.32520000002</v>
      </c>
      <c r="S1392" s="16" t="s">
        <v>6221</v>
      </c>
      <c r="T1392" s="16" t="s">
        <v>6241</v>
      </c>
      <c r="U1392">
        <v>2021</v>
      </c>
    </row>
    <row r="1393" spans="1:21" x14ac:dyDescent="0.35">
      <c r="A1393" s="16" t="s">
        <v>2985</v>
      </c>
      <c r="B1393">
        <v>429929262</v>
      </c>
      <c r="C1393">
        <v>68</v>
      </c>
      <c r="D1393" s="1">
        <v>19869</v>
      </c>
      <c r="E1393" s="16" t="s">
        <v>741</v>
      </c>
      <c r="F1393" s="16" t="s">
        <v>166</v>
      </c>
      <c r="G1393" s="16" t="s">
        <v>2800</v>
      </c>
      <c r="H1393">
        <v>169559.4748</v>
      </c>
      <c r="I1393">
        <v>70947.253899999996</v>
      </c>
      <c r="J1393" s="16" t="s">
        <v>2986</v>
      </c>
      <c r="K1393" s="16" t="s">
        <v>6133</v>
      </c>
      <c r="L1393">
        <v>408458439</v>
      </c>
      <c r="M1393">
        <v>0</v>
      </c>
      <c r="N1393" s="16" t="s">
        <v>6198</v>
      </c>
      <c r="O1393" s="16" t="s">
        <v>6191</v>
      </c>
      <c r="P1393" s="1">
        <v>44374</v>
      </c>
      <c r="Q1393">
        <v>98612.2209</v>
      </c>
      <c r="R1393">
        <v>98612.2209</v>
      </c>
      <c r="S1393" s="16" t="s">
        <v>6222</v>
      </c>
      <c r="T1393" s="16" t="s">
        <v>6240</v>
      </c>
      <c r="U1393">
        <v>2021</v>
      </c>
    </row>
    <row r="1394" spans="1:21" x14ac:dyDescent="0.35">
      <c r="A1394" s="16" t="s">
        <v>2987</v>
      </c>
      <c r="B1394">
        <v>501552618</v>
      </c>
      <c r="C1394">
        <v>66</v>
      </c>
      <c r="D1394" s="1">
        <v>20599.5</v>
      </c>
      <c r="E1394" s="16" t="s">
        <v>741</v>
      </c>
      <c r="F1394" s="16" t="s">
        <v>150</v>
      </c>
      <c r="G1394" s="16" t="s">
        <v>2734</v>
      </c>
      <c r="H1394">
        <v>507996.3812</v>
      </c>
      <c r="I1394">
        <v>74814.012499999997</v>
      </c>
      <c r="J1394" s="16" t="s">
        <v>2988</v>
      </c>
      <c r="K1394" s="16" t="s">
        <v>6127</v>
      </c>
      <c r="L1394">
        <v>850148079</v>
      </c>
      <c r="M1394">
        <v>0</v>
      </c>
      <c r="N1394" s="16" t="s">
        <v>6195</v>
      </c>
      <c r="O1394" s="16" t="s">
        <v>6190</v>
      </c>
      <c r="P1394" s="1">
        <v>44655</v>
      </c>
      <c r="Q1394">
        <v>433182.36869999999</v>
      </c>
      <c r="R1394">
        <v>433182.36869999999</v>
      </c>
      <c r="S1394" s="16" t="s">
        <v>6220</v>
      </c>
      <c r="T1394" s="16" t="s">
        <v>6240</v>
      </c>
      <c r="U1394">
        <v>2022</v>
      </c>
    </row>
    <row r="1395" spans="1:21" x14ac:dyDescent="0.35">
      <c r="A1395" s="16" t="s">
        <v>2989</v>
      </c>
      <c r="B1395">
        <v>655933550</v>
      </c>
      <c r="C1395">
        <v>52</v>
      </c>
      <c r="D1395" s="1">
        <v>25713</v>
      </c>
      <c r="E1395" s="16" t="s">
        <v>741</v>
      </c>
      <c r="F1395" s="16" t="s">
        <v>489</v>
      </c>
      <c r="G1395" s="16" t="s">
        <v>2776</v>
      </c>
      <c r="H1395">
        <v>99616.373999999996</v>
      </c>
      <c r="I1395">
        <v>23741.9025</v>
      </c>
      <c r="J1395" s="16" t="s">
        <v>2990</v>
      </c>
      <c r="K1395" s="16" t="s">
        <v>6135</v>
      </c>
      <c r="L1395">
        <v>946436076</v>
      </c>
      <c r="M1395">
        <v>0</v>
      </c>
      <c r="N1395" s="16" t="s">
        <v>6196</v>
      </c>
      <c r="O1395" s="16" t="s">
        <v>6188</v>
      </c>
      <c r="P1395" s="1">
        <v>44643</v>
      </c>
      <c r="Q1395">
        <v>75874.4715</v>
      </c>
      <c r="R1395">
        <v>75874.4715</v>
      </c>
      <c r="S1395" s="16" t="s">
        <v>6219</v>
      </c>
      <c r="T1395" s="16" t="s">
        <v>6239</v>
      </c>
      <c r="U1395">
        <v>2022</v>
      </c>
    </row>
    <row r="1396" spans="1:21" x14ac:dyDescent="0.35">
      <c r="A1396" s="16" t="s">
        <v>2991</v>
      </c>
      <c r="B1396">
        <v>449371390</v>
      </c>
      <c r="C1396">
        <v>84</v>
      </c>
      <c r="D1396" s="1">
        <v>14025</v>
      </c>
      <c r="E1396" s="16" t="s">
        <v>741</v>
      </c>
      <c r="F1396" s="16" t="s">
        <v>514</v>
      </c>
      <c r="G1396" s="16" t="s">
        <v>2764</v>
      </c>
      <c r="H1396">
        <v>686462.45299999998</v>
      </c>
      <c r="I1396">
        <v>311374.03690000001</v>
      </c>
      <c r="J1396" s="16" t="s">
        <v>2992</v>
      </c>
      <c r="K1396" s="16" t="s">
        <v>6135</v>
      </c>
      <c r="L1396">
        <v>32432715</v>
      </c>
      <c r="M1396">
        <v>0</v>
      </c>
      <c r="N1396" s="16" t="s">
        <v>6195</v>
      </c>
      <c r="O1396" s="16" t="s">
        <v>6190</v>
      </c>
      <c r="P1396" s="1">
        <v>44432</v>
      </c>
      <c r="Q1396">
        <v>375088.41609999997</v>
      </c>
      <c r="R1396">
        <v>375088.41609999997</v>
      </c>
      <c r="S1396" s="16" t="s">
        <v>6224</v>
      </c>
      <c r="T1396" s="16" t="s">
        <v>6241</v>
      </c>
      <c r="U1396">
        <v>2021</v>
      </c>
    </row>
    <row r="1397" spans="1:21" x14ac:dyDescent="0.35">
      <c r="A1397" s="16" t="s">
        <v>2993</v>
      </c>
      <c r="B1397">
        <v>633845603</v>
      </c>
      <c r="C1397">
        <v>62</v>
      </c>
      <c r="D1397" s="1">
        <v>22060.5</v>
      </c>
      <c r="E1397" s="16" t="s">
        <v>741</v>
      </c>
      <c r="F1397" s="16" t="s">
        <v>381</v>
      </c>
      <c r="G1397" s="16" t="s">
        <v>2800</v>
      </c>
      <c r="H1397">
        <v>537082.87679999997</v>
      </c>
      <c r="I1397">
        <v>90707.330300000001</v>
      </c>
      <c r="J1397" s="16" t="s">
        <v>2994</v>
      </c>
      <c r="K1397" s="16" t="s">
        <v>6135</v>
      </c>
      <c r="L1397">
        <v>14819715</v>
      </c>
      <c r="M1397">
        <v>0</v>
      </c>
      <c r="N1397" s="16" t="s">
        <v>6198</v>
      </c>
      <c r="O1397" s="16" t="s">
        <v>6201</v>
      </c>
      <c r="P1397" s="1">
        <v>44450</v>
      </c>
      <c r="Q1397">
        <v>446375.54649999994</v>
      </c>
      <c r="R1397">
        <v>446375.54649999994</v>
      </c>
      <c r="S1397" s="16" t="s">
        <v>6225</v>
      </c>
      <c r="T1397" s="16" t="s">
        <v>6240</v>
      </c>
      <c r="U1397">
        <v>2021</v>
      </c>
    </row>
    <row r="1398" spans="1:21" x14ac:dyDescent="0.35">
      <c r="A1398" s="16" t="s">
        <v>2995</v>
      </c>
      <c r="B1398">
        <v>600786147</v>
      </c>
      <c r="C1398">
        <v>53</v>
      </c>
      <c r="D1398" s="1">
        <v>25347.75</v>
      </c>
      <c r="E1398" s="16" t="s">
        <v>741</v>
      </c>
      <c r="F1398" s="16" t="s">
        <v>276</v>
      </c>
      <c r="G1398" s="16" t="s">
        <v>2737</v>
      </c>
      <c r="H1398">
        <v>136662.31340000001</v>
      </c>
      <c r="I1398">
        <v>43300.375099999997</v>
      </c>
      <c r="J1398" s="16" t="s">
        <v>2996</v>
      </c>
      <c r="K1398" s="16" t="s">
        <v>6135</v>
      </c>
      <c r="L1398">
        <v>3423548136</v>
      </c>
      <c r="M1398">
        <v>0</v>
      </c>
      <c r="N1398" s="16" t="s">
        <v>6195</v>
      </c>
      <c r="O1398" s="16" t="s">
        <v>6190</v>
      </c>
      <c r="P1398" s="1">
        <v>44606</v>
      </c>
      <c r="Q1398">
        <v>93361.938300000009</v>
      </c>
      <c r="R1398">
        <v>93361.938300000009</v>
      </c>
      <c r="S1398" s="16" t="s">
        <v>6218</v>
      </c>
      <c r="T1398" s="16" t="s">
        <v>6239</v>
      </c>
      <c r="U1398">
        <v>2022</v>
      </c>
    </row>
    <row r="1399" spans="1:21" x14ac:dyDescent="0.35">
      <c r="A1399" s="16" t="s">
        <v>2997</v>
      </c>
      <c r="B1399">
        <v>283340715</v>
      </c>
      <c r="C1399">
        <v>17</v>
      </c>
      <c r="D1399" s="1">
        <v>38496.75</v>
      </c>
      <c r="E1399" s="16" t="s">
        <v>741</v>
      </c>
      <c r="F1399" s="16" t="s">
        <v>243</v>
      </c>
      <c r="G1399" s="16" t="s">
        <v>2756</v>
      </c>
      <c r="H1399">
        <v>195027.48</v>
      </c>
      <c r="I1399">
        <v>109410.4163</v>
      </c>
      <c r="J1399" s="16" t="s">
        <v>2998</v>
      </c>
      <c r="K1399" s="16" t="s">
        <v>6135</v>
      </c>
      <c r="L1399">
        <v>724843008</v>
      </c>
      <c r="M1399">
        <v>0</v>
      </c>
      <c r="N1399" s="16" t="s">
        <v>6195</v>
      </c>
      <c r="O1399" s="16" t="s">
        <v>6190</v>
      </c>
      <c r="P1399" s="1">
        <v>44610</v>
      </c>
      <c r="Q1399">
        <v>85617.063700000013</v>
      </c>
      <c r="R1399">
        <v>85617.063700000013</v>
      </c>
      <c r="S1399" s="16" t="s">
        <v>6218</v>
      </c>
      <c r="T1399" s="16" t="s">
        <v>6242</v>
      </c>
      <c r="U1399">
        <v>2022</v>
      </c>
    </row>
    <row r="1400" spans="1:21" x14ac:dyDescent="0.35">
      <c r="A1400" s="16" t="s">
        <v>2999</v>
      </c>
      <c r="B1400">
        <v>432055612</v>
      </c>
      <c r="C1400">
        <v>79</v>
      </c>
      <c r="D1400" s="1">
        <v>15851.25</v>
      </c>
      <c r="E1400" s="16" t="s">
        <v>741</v>
      </c>
      <c r="F1400" s="16" t="s">
        <v>121</v>
      </c>
      <c r="G1400" s="16" t="s">
        <v>2740</v>
      </c>
      <c r="H1400">
        <v>1142056.3452000001</v>
      </c>
      <c r="I1400">
        <v>216616.26089999999</v>
      </c>
      <c r="J1400" s="16" t="s">
        <v>3000</v>
      </c>
      <c r="K1400" s="16" t="s">
        <v>6135</v>
      </c>
      <c r="L1400">
        <v>3043044375</v>
      </c>
      <c r="M1400">
        <v>0</v>
      </c>
      <c r="N1400" s="16" t="s">
        <v>6195</v>
      </c>
      <c r="O1400" s="16" t="s">
        <v>6191</v>
      </c>
      <c r="P1400" s="1">
        <v>44651</v>
      </c>
      <c r="Q1400">
        <v>925440.0843000001</v>
      </c>
      <c r="R1400">
        <v>925440.0843000001</v>
      </c>
      <c r="S1400" s="16" t="s">
        <v>6219</v>
      </c>
      <c r="T1400" s="16" t="s">
        <v>6241</v>
      </c>
      <c r="U1400">
        <v>2022</v>
      </c>
    </row>
    <row r="1401" spans="1:21" x14ac:dyDescent="0.35">
      <c r="A1401" s="16" t="s">
        <v>3001</v>
      </c>
      <c r="B1401">
        <v>109613268</v>
      </c>
      <c r="C1401">
        <v>39</v>
      </c>
      <c r="D1401" s="1">
        <v>30461.25</v>
      </c>
      <c r="E1401" s="16" t="s">
        <v>741</v>
      </c>
      <c r="F1401" s="16" t="s">
        <v>1499</v>
      </c>
      <c r="G1401" s="16" t="s">
        <v>2759</v>
      </c>
      <c r="H1401">
        <v>495892.86310000002</v>
      </c>
      <c r="I1401">
        <v>177980.45670000001</v>
      </c>
      <c r="J1401" s="16" t="s">
        <v>3002</v>
      </c>
      <c r="K1401" s="16" t="s">
        <v>6135</v>
      </c>
      <c r="L1401">
        <v>1495409955</v>
      </c>
      <c r="M1401">
        <v>0</v>
      </c>
      <c r="N1401" s="16" t="s">
        <v>6195</v>
      </c>
      <c r="O1401" s="16" t="s">
        <v>6190</v>
      </c>
      <c r="P1401" s="1">
        <v>44411</v>
      </c>
      <c r="Q1401">
        <v>317912.40639999998</v>
      </c>
      <c r="R1401">
        <v>317912.40639999998</v>
      </c>
      <c r="S1401" s="16" t="s">
        <v>6224</v>
      </c>
      <c r="T1401" s="16" t="s">
        <v>6237</v>
      </c>
      <c r="U1401">
        <v>2021</v>
      </c>
    </row>
    <row r="1402" spans="1:21" x14ac:dyDescent="0.35">
      <c r="A1402" s="16" t="s">
        <v>3003</v>
      </c>
      <c r="B1402">
        <v>386289914</v>
      </c>
      <c r="C1402">
        <v>85</v>
      </c>
      <c r="D1402" s="1">
        <v>13659.75</v>
      </c>
      <c r="E1402" s="16" t="s">
        <v>741</v>
      </c>
      <c r="F1402" s="16" t="s">
        <v>300</v>
      </c>
      <c r="G1402" s="16" t="s">
        <v>2737</v>
      </c>
      <c r="H1402">
        <v>3180324.8018999998</v>
      </c>
      <c r="I1402">
        <v>344771.51669999998</v>
      </c>
      <c r="J1402" s="16" t="s">
        <v>3004</v>
      </c>
      <c r="K1402" s="16" t="s">
        <v>6133</v>
      </c>
      <c r="L1402">
        <v>2981987904</v>
      </c>
      <c r="M1402">
        <v>0</v>
      </c>
      <c r="N1402" s="16" t="s">
        <v>6198</v>
      </c>
      <c r="O1402" s="16" t="s">
        <v>6191</v>
      </c>
      <c r="P1402" s="1">
        <v>44439</v>
      </c>
      <c r="Q1402">
        <v>2835553.2851999998</v>
      </c>
      <c r="R1402">
        <v>2835553.2851999998</v>
      </c>
      <c r="S1402" s="16" t="s">
        <v>6224</v>
      </c>
      <c r="T1402" s="16" t="s">
        <v>6241</v>
      </c>
      <c r="U1402">
        <v>2021</v>
      </c>
    </row>
    <row r="1403" spans="1:21" x14ac:dyDescent="0.35">
      <c r="A1403" s="16" t="s">
        <v>3005</v>
      </c>
      <c r="B1403">
        <v>844045733</v>
      </c>
      <c r="C1403">
        <v>75</v>
      </c>
      <c r="D1403" s="1">
        <v>17312.25</v>
      </c>
      <c r="E1403" s="16" t="s">
        <v>741</v>
      </c>
      <c r="F1403" s="16" t="s">
        <v>641</v>
      </c>
      <c r="G1403" s="16" t="s">
        <v>2743</v>
      </c>
      <c r="H1403">
        <v>215160.7708</v>
      </c>
      <c r="I1403">
        <v>86868.647599999997</v>
      </c>
      <c r="J1403" s="16" t="s">
        <v>3006</v>
      </c>
      <c r="K1403" s="16" t="s">
        <v>6135</v>
      </c>
      <c r="L1403">
        <v>114869952</v>
      </c>
      <c r="M1403">
        <v>0</v>
      </c>
      <c r="N1403" s="16" t="s">
        <v>6187</v>
      </c>
      <c r="O1403" s="16" t="s">
        <v>6188</v>
      </c>
      <c r="P1403" s="1">
        <v>44272</v>
      </c>
      <c r="Q1403">
        <v>128292.1232</v>
      </c>
      <c r="R1403">
        <v>128292.1232</v>
      </c>
      <c r="S1403" s="16" t="s">
        <v>6219</v>
      </c>
      <c r="T1403" s="16" t="s">
        <v>6241</v>
      </c>
      <c r="U1403">
        <v>2021</v>
      </c>
    </row>
    <row r="1404" spans="1:21" x14ac:dyDescent="0.35">
      <c r="A1404" s="16" t="s">
        <v>2679</v>
      </c>
      <c r="B1404">
        <v>270028246</v>
      </c>
      <c r="C1404">
        <v>51</v>
      </c>
      <c r="D1404" s="1">
        <v>26078.25</v>
      </c>
      <c r="E1404" s="16" t="s">
        <v>741</v>
      </c>
      <c r="F1404" s="16" t="s">
        <v>651</v>
      </c>
      <c r="G1404" s="16" t="s">
        <v>2749</v>
      </c>
      <c r="H1404">
        <v>263951.92660000001</v>
      </c>
      <c r="I1404">
        <v>64772.023300000001</v>
      </c>
      <c r="J1404" s="16" t="s">
        <v>3007</v>
      </c>
      <c r="K1404" s="16" t="s">
        <v>6135</v>
      </c>
      <c r="L1404">
        <v>92351201</v>
      </c>
      <c r="M1404">
        <v>1450442043</v>
      </c>
      <c r="N1404" s="16" t="s">
        <v>6192</v>
      </c>
      <c r="O1404" s="16" t="s">
        <v>6193</v>
      </c>
      <c r="P1404" s="1">
        <v>44621</v>
      </c>
      <c r="Q1404">
        <v>199179.90330000001</v>
      </c>
      <c r="R1404">
        <v>199179.90330000001</v>
      </c>
      <c r="S1404" s="16" t="s">
        <v>6219</v>
      </c>
      <c r="T1404" s="16" t="s">
        <v>6239</v>
      </c>
      <c r="U1404">
        <v>2022</v>
      </c>
    </row>
    <row r="1405" spans="1:21" x14ac:dyDescent="0.35">
      <c r="A1405" s="16" t="s">
        <v>3008</v>
      </c>
      <c r="B1405">
        <v>229963946</v>
      </c>
      <c r="C1405">
        <v>22</v>
      </c>
      <c r="D1405" s="1">
        <v>36670.5</v>
      </c>
      <c r="E1405" s="16" t="s">
        <v>741</v>
      </c>
      <c r="F1405" s="16" t="s">
        <v>293</v>
      </c>
      <c r="G1405" s="16" t="s">
        <v>2800</v>
      </c>
      <c r="H1405">
        <v>214791.36110000001</v>
      </c>
      <c r="I1405">
        <v>162054.4296</v>
      </c>
      <c r="J1405" s="16" t="s">
        <v>3009</v>
      </c>
      <c r="K1405" s="16" t="s">
        <v>6129</v>
      </c>
      <c r="L1405">
        <v>950921125</v>
      </c>
      <c r="M1405">
        <v>0</v>
      </c>
      <c r="N1405" s="16" t="s">
        <v>6187</v>
      </c>
      <c r="O1405" s="16" t="s">
        <v>6188</v>
      </c>
      <c r="P1405" s="1">
        <v>44270</v>
      </c>
      <c r="Q1405">
        <v>52736.931500000006</v>
      </c>
      <c r="R1405">
        <v>52736.931500000006</v>
      </c>
      <c r="S1405" s="16" t="s">
        <v>6219</v>
      </c>
      <c r="T1405" s="16" t="s">
        <v>6236</v>
      </c>
      <c r="U1405">
        <v>2021</v>
      </c>
    </row>
    <row r="1406" spans="1:21" x14ac:dyDescent="0.35">
      <c r="A1406" s="16" t="s">
        <v>3010</v>
      </c>
      <c r="B1406">
        <v>862682604</v>
      </c>
      <c r="C1406">
        <v>65</v>
      </c>
      <c r="D1406" s="1">
        <v>20964.75</v>
      </c>
      <c r="E1406" s="16" t="s">
        <v>741</v>
      </c>
      <c r="F1406" s="16" t="s">
        <v>205</v>
      </c>
      <c r="G1406" s="16" t="s">
        <v>2734</v>
      </c>
      <c r="H1406">
        <v>453440.06030000001</v>
      </c>
      <c r="I1406">
        <v>640543.74829999998</v>
      </c>
      <c r="J1406" s="16" t="s">
        <v>2127</v>
      </c>
      <c r="K1406" s="16" t="s">
        <v>6133</v>
      </c>
      <c r="L1406">
        <v>630665178</v>
      </c>
      <c r="M1406">
        <v>0</v>
      </c>
      <c r="N1406" s="16" t="s">
        <v>6189</v>
      </c>
      <c r="O1406" s="16" t="s">
        <v>6194</v>
      </c>
      <c r="P1406" s="1">
        <v>44310</v>
      </c>
      <c r="Q1406">
        <v>-187103.68799999997</v>
      </c>
      <c r="R1406">
        <v>-187103.68799999997</v>
      </c>
      <c r="S1406" s="16" t="s">
        <v>6220</v>
      </c>
      <c r="T1406" s="16" t="s">
        <v>6240</v>
      </c>
      <c r="U1406">
        <v>2021</v>
      </c>
    </row>
    <row r="1407" spans="1:21" x14ac:dyDescent="0.35">
      <c r="A1407" s="16" t="s">
        <v>3011</v>
      </c>
      <c r="B1407">
        <v>451507639</v>
      </c>
      <c r="C1407">
        <v>26</v>
      </c>
      <c r="D1407" s="1">
        <v>35209.5</v>
      </c>
      <c r="E1407" s="16" t="s">
        <v>741</v>
      </c>
      <c r="F1407" s="16" t="s">
        <v>953</v>
      </c>
      <c r="G1407" s="16" t="s">
        <v>2756</v>
      </c>
      <c r="H1407">
        <v>870403.2</v>
      </c>
      <c r="I1407">
        <v>454350.47039999999</v>
      </c>
      <c r="J1407" s="16" t="s">
        <v>3012</v>
      </c>
      <c r="K1407" s="16" t="s">
        <v>6135</v>
      </c>
      <c r="L1407">
        <v>1963249464</v>
      </c>
      <c r="M1407">
        <v>0</v>
      </c>
      <c r="N1407" s="16" t="s">
        <v>6196</v>
      </c>
      <c r="O1407" s="16" t="s">
        <v>6188</v>
      </c>
      <c r="P1407" s="1">
        <v>44432</v>
      </c>
      <c r="Q1407">
        <v>416052.72959999996</v>
      </c>
      <c r="R1407">
        <v>416052.72959999996</v>
      </c>
      <c r="S1407" s="16" t="s">
        <v>6224</v>
      </c>
      <c r="T1407" s="16" t="s">
        <v>6236</v>
      </c>
      <c r="U1407">
        <v>2021</v>
      </c>
    </row>
    <row r="1408" spans="1:21" x14ac:dyDescent="0.35">
      <c r="A1408" s="16" t="s">
        <v>3013</v>
      </c>
      <c r="B1408">
        <v>327612112</v>
      </c>
      <c r="C1408">
        <v>40</v>
      </c>
      <c r="D1408" s="1">
        <v>30096</v>
      </c>
      <c r="E1408" s="16" t="s">
        <v>741</v>
      </c>
      <c r="F1408" s="16" t="s">
        <v>229</v>
      </c>
      <c r="G1408" s="16" t="s">
        <v>2756</v>
      </c>
      <c r="H1408">
        <v>346256.74849999999</v>
      </c>
      <c r="I1408">
        <v>129413.4598</v>
      </c>
      <c r="J1408" s="16" t="s">
        <v>2839</v>
      </c>
      <c r="K1408" s="16" t="s">
        <v>6133</v>
      </c>
      <c r="L1408">
        <v>906354834</v>
      </c>
      <c r="M1408">
        <v>0</v>
      </c>
      <c r="N1408" s="16" t="s">
        <v>6189</v>
      </c>
      <c r="O1408" s="16" t="s">
        <v>6194</v>
      </c>
      <c r="P1408" s="1">
        <v>44581</v>
      </c>
      <c r="Q1408">
        <v>216843.28869999998</v>
      </c>
      <c r="R1408">
        <v>216843.28869999998</v>
      </c>
      <c r="S1408" s="16" t="s">
        <v>6217</v>
      </c>
      <c r="T1408" s="16" t="s">
        <v>6238</v>
      </c>
      <c r="U1408">
        <v>2022</v>
      </c>
    </row>
    <row r="1409" spans="1:21" x14ac:dyDescent="0.35">
      <c r="A1409" s="16" t="s">
        <v>3014</v>
      </c>
      <c r="B1409">
        <v>722370123</v>
      </c>
      <c r="C1409">
        <v>65</v>
      </c>
      <c r="D1409" s="1">
        <v>20964.75</v>
      </c>
      <c r="E1409" s="16" t="s">
        <v>741</v>
      </c>
      <c r="F1409" s="16" t="s">
        <v>1222</v>
      </c>
      <c r="G1409" s="16" t="s">
        <v>2781</v>
      </c>
      <c r="H1409">
        <v>310811.17540000001</v>
      </c>
      <c r="I1409">
        <v>149754.4754</v>
      </c>
      <c r="J1409" s="16" t="s">
        <v>3015</v>
      </c>
      <c r="K1409" s="16" t="s">
        <v>6127</v>
      </c>
      <c r="L1409">
        <v>22559391</v>
      </c>
      <c r="M1409">
        <v>0</v>
      </c>
      <c r="N1409" s="16" t="s">
        <v>6187</v>
      </c>
      <c r="O1409" s="16" t="s">
        <v>6188</v>
      </c>
      <c r="P1409" s="1">
        <v>44335</v>
      </c>
      <c r="Q1409">
        <v>161056.70000000001</v>
      </c>
      <c r="R1409">
        <v>161056.70000000001</v>
      </c>
      <c r="S1409" s="16" t="s">
        <v>6221</v>
      </c>
      <c r="T1409" s="16" t="s">
        <v>6240</v>
      </c>
      <c r="U1409">
        <v>2021</v>
      </c>
    </row>
    <row r="1410" spans="1:21" x14ac:dyDescent="0.35">
      <c r="A1410" s="16" t="s">
        <v>3016</v>
      </c>
      <c r="B1410">
        <v>56948709</v>
      </c>
      <c r="C1410">
        <v>60</v>
      </c>
      <c r="D1410" s="1">
        <v>22791</v>
      </c>
      <c r="E1410" s="16" t="s">
        <v>741</v>
      </c>
      <c r="F1410" s="16" t="s">
        <v>588</v>
      </c>
      <c r="G1410" s="16" t="s">
        <v>2771</v>
      </c>
      <c r="H1410">
        <v>685540.12879999995</v>
      </c>
      <c r="I1410">
        <v>227246.3714</v>
      </c>
      <c r="J1410" s="16" t="s">
        <v>3017</v>
      </c>
      <c r="K1410" s="16" t="s">
        <v>6133</v>
      </c>
      <c r="L1410">
        <v>3001142931</v>
      </c>
      <c r="M1410">
        <v>1571582471</v>
      </c>
      <c r="N1410" s="16" t="s">
        <v>6192</v>
      </c>
      <c r="O1410" s="16" t="s">
        <v>6193</v>
      </c>
      <c r="P1410" s="1">
        <v>44588</v>
      </c>
      <c r="Q1410">
        <v>458293.75739999994</v>
      </c>
      <c r="R1410">
        <v>458293.75739999994</v>
      </c>
      <c r="S1410" s="16" t="s">
        <v>6217</v>
      </c>
      <c r="T1410" s="16" t="s">
        <v>6240</v>
      </c>
      <c r="U1410">
        <v>2022</v>
      </c>
    </row>
    <row r="1411" spans="1:21" x14ac:dyDescent="0.35">
      <c r="A1411" s="16" t="s">
        <v>3018</v>
      </c>
      <c r="B1411">
        <v>255844171</v>
      </c>
      <c r="C1411">
        <v>65</v>
      </c>
      <c r="D1411" s="1">
        <v>20964.75</v>
      </c>
      <c r="E1411" s="16" t="s">
        <v>741</v>
      </c>
      <c r="F1411" s="16" t="s">
        <v>1070</v>
      </c>
      <c r="G1411" s="16" t="s">
        <v>2776</v>
      </c>
      <c r="H1411">
        <v>414346.9951</v>
      </c>
      <c r="I1411">
        <v>143391.9938</v>
      </c>
      <c r="J1411" s="16" t="s">
        <v>3019</v>
      </c>
      <c r="K1411" s="16" t="s">
        <v>6135</v>
      </c>
      <c r="L1411">
        <v>3861799146</v>
      </c>
      <c r="M1411">
        <v>0</v>
      </c>
      <c r="N1411" s="16" t="s">
        <v>6195</v>
      </c>
      <c r="O1411" s="16" t="s">
        <v>6191</v>
      </c>
      <c r="P1411" s="1">
        <v>44669</v>
      </c>
      <c r="Q1411">
        <v>270955.0013</v>
      </c>
      <c r="R1411">
        <v>270955.0013</v>
      </c>
      <c r="S1411" s="16" t="s">
        <v>6220</v>
      </c>
      <c r="T1411" s="16" t="s">
        <v>6240</v>
      </c>
      <c r="U1411">
        <v>2022</v>
      </c>
    </row>
    <row r="1412" spans="1:21" x14ac:dyDescent="0.35">
      <c r="A1412" s="16" t="s">
        <v>3020</v>
      </c>
      <c r="B1412">
        <v>966549788</v>
      </c>
      <c r="C1412">
        <v>18</v>
      </c>
      <c r="D1412" s="1">
        <v>38131.5</v>
      </c>
      <c r="E1412" s="16" t="s">
        <v>741</v>
      </c>
      <c r="F1412" s="16" t="s">
        <v>390</v>
      </c>
      <c r="G1412" s="16" t="s">
        <v>2756</v>
      </c>
      <c r="H1412">
        <v>210336.2268</v>
      </c>
      <c r="I1412">
        <v>99924.114300000001</v>
      </c>
      <c r="J1412" s="16" t="s">
        <v>3021</v>
      </c>
      <c r="K1412" s="16" t="s">
        <v>6135</v>
      </c>
      <c r="L1412">
        <v>922572189</v>
      </c>
      <c r="M1412">
        <v>1888511592</v>
      </c>
      <c r="N1412" s="16" t="s">
        <v>6192</v>
      </c>
      <c r="O1412" s="16" t="s">
        <v>6197</v>
      </c>
      <c r="P1412" s="1">
        <v>44370</v>
      </c>
      <c r="Q1412">
        <v>110412.1125</v>
      </c>
      <c r="R1412">
        <v>110412.1125</v>
      </c>
      <c r="S1412" s="16" t="s">
        <v>6222</v>
      </c>
      <c r="T1412" s="16" t="s">
        <v>6242</v>
      </c>
      <c r="U1412">
        <v>2021</v>
      </c>
    </row>
    <row r="1413" spans="1:21" x14ac:dyDescent="0.35">
      <c r="A1413" s="16" t="s">
        <v>3022</v>
      </c>
      <c r="B1413">
        <v>404379161</v>
      </c>
      <c r="C1413">
        <v>73</v>
      </c>
      <c r="D1413" s="1">
        <v>18042.75</v>
      </c>
      <c r="E1413" s="16" t="s">
        <v>741</v>
      </c>
      <c r="F1413" s="16" t="s">
        <v>106</v>
      </c>
      <c r="G1413" s="16" t="s">
        <v>2749</v>
      </c>
      <c r="H1413">
        <v>1015970.5096</v>
      </c>
      <c r="I1413">
        <v>466664.57500000001</v>
      </c>
      <c r="J1413" s="16" t="s">
        <v>3023</v>
      </c>
      <c r="K1413" s="16" t="s">
        <v>6135</v>
      </c>
      <c r="L1413">
        <v>246954708</v>
      </c>
      <c r="M1413">
        <v>238560062</v>
      </c>
      <c r="N1413" s="16" t="s">
        <v>6192</v>
      </c>
      <c r="O1413" s="16" t="s">
        <v>6197</v>
      </c>
      <c r="P1413" s="1">
        <v>44240</v>
      </c>
      <c r="Q1413">
        <v>549305.93460000004</v>
      </c>
      <c r="R1413">
        <v>549305.93460000004</v>
      </c>
      <c r="S1413" s="16" t="s">
        <v>6218</v>
      </c>
      <c r="T1413" s="16" t="s">
        <v>6241</v>
      </c>
      <c r="U1413">
        <v>2021</v>
      </c>
    </row>
    <row r="1414" spans="1:21" x14ac:dyDescent="0.35">
      <c r="A1414" s="16" t="s">
        <v>3024</v>
      </c>
      <c r="B1414">
        <v>625287378</v>
      </c>
      <c r="C1414">
        <v>66</v>
      </c>
      <c r="D1414" s="1">
        <v>20599.5</v>
      </c>
      <c r="E1414" s="16" t="s">
        <v>741</v>
      </c>
      <c r="F1414" s="16" t="s">
        <v>825</v>
      </c>
      <c r="G1414" s="16" t="s">
        <v>2737</v>
      </c>
      <c r="H1414">
        <v>367935.50790000003</v>
      </c>
      <c r="I1414">
        <v>108454.54700000001</v>
      </c>
      <c r="J1414" s="16" t="s">
        <v>3025</v>
      </c>
      <c r="K1414" s="16" t="s">
        <v>6133</v>
      </c>
      <c r="L1414">
        <v>2239891836</v>
      </c>
      <c r="M1414">
        <v>0</v>
      </c>
      <c r="N1414" s="16" t="s">
        <v>6196</v>
      </c>
      <c r="O1414" s="16" t="s">
        <v>6200</v>
      </c>
      <c r="P1414" s="1">
        <v>44546</v>
      </c>
      <c r="Q1414">
        <v>259480.96090000001</v>
      </c>
      <c r="R1414">
        <v>259480.96090000001</v>
      </c>
      <c r="S1414" s="16" t="s">
        <v>6228</v>
      </c>
      <c r="T1414" s="16" t="s">
        <v>6240</v>
      </c>
      <c r="U1414">
        <v>2021</v>
      </c>
    </row>
    <row r="1415" spans="1:21" x14ac:dyDescent="0.35">
      <c r="A1415" s="16" t="s">
        <v>3026</v>
      </c>
      <c r="B1415">
        <v>943830410</v>
      </c>
      <c r="C1415">
        <v>39</v>
      </c>
      <c r="D1415" s="1">
        <v>30461.25</v>
      </c>
      <c r="E1415" s="16" t="s">
        <v>741</v>
      </c>
      <c r="F1415" s="16" t="s">
        <v>75</v>
      </c>
      <c r="G1415" s="16" t="s">
        <v>2749</v>
      </c>
      <c r="H1415">
        <v>984888</v>
      </c>
      <c r="I1415">
        <v>194351.23199999999</v>
      </c>
      <c r="J1415" s="16" t="s">
        <v>3027</v>
      </c>
      <c r="K1415" s="16" t="s">
        <v>6131</v>
      </c>
      <c r="L1415">
        <v>2618162703</v>
      </c>
      <c r="M1415">
        <v>0</v>
      </c>
      <c r="N1415" s="16" t="s">
        <v>6196</v>
      </c>
      <c r="O1415" s="16" t="s">
        <v>6200</v>
      </c>
      <c r="P1415" s="1">
        <v>44367</v>
      </c>
      <c r="Q1415">
        <v>790536.76800000004</v>
      </c>
      <c r="R1415">
        <v>806347.50336000009</v>
      </c>
      <c r="S1415" s="16" t="s">
        <v>6222</v>
      </c>
      <c r="T1415" s="16" t="s">
        <v>6237</v>
      </c>
      <c r="U1415">
        <v>2021</v>
      </c>
    </row>
    <row r="1416" spans="1:21" x14ac:dyDescent="0.35">
      <c r="A1416" s="16" t="s">
        <v>3028</v>
      </c>
      <c r="B1416">
        <v>388752627</v>
      </c>
      <c r="C1416">
        <v>50</v>
      </c>
      <c r="D1416" s="1">
        <v>26443.5</v>
      </c>
      <c r="E1416" s="16" t="s">
        <v>741</v>
      </c>
      <c r="F1416" s="16" t="s">
        <v>390</v>
      </c>
      <c r="G1416" s="16" t="s">
        <v>2771</v>
      </c>
      <c r="H1416">
        <v>963737.05359999998</v>
      </c>
      <c r="I1416">
        <v>486543.37070000003</v>
      </c>
      <c r="J1416" s="16" t="s">
        <v>3029</v>
      </c>
      <c r="K1416" s="16" t="s">
        <v>6133</v>
      </c>
      <c r="L1416">
        <v>855008506</v>
      </c>
      <c r="M1416">
        <v>0</v>
      </c>
      <c r="N1416" s="16" t="s">
        <v>6198</v>
      </c>
      <c r="O1416" s="16" t="s">
        <v>6190</v>
      </c>
      <c r="P1416" s="1">
        <v>44357</v>
      </c>
      <c r="Q1416">
        <v>477193.68289999996</v>
      </c>
      <c r="R1416">
        <v>477193.68289999996</v>
      </c>
      <c r="S1416" s="16" t="s">
        <v>6222</v>
      </c>
      <c r="T1416" s="16" t="s">
        <v>6239</v>
      </c>
      <c r="U1416">
        <v>2021</v>
      </c>
    </row>
    <row r="1417" spans="1:21" x14ac:dyDescent="0.35">
      <c r="A1417" s="16" t="s">
        <v>3030</v>
      </c>
      <c r="B1417">
        <v>562393128</v>
      </c>
      <c r="C1417">
        <v>32</v>
      </c>
      <c r="D1417" s="1">
        <v>33018</v>
      </c>
      <c r="E1417" s="16" t="s">
        <v>741</v>
      </c>
      <c r="F1417" s="16" t="s">
        <v>593</v>
      </c>
      <c r="G1417" s="16" t="s">
        <v>2737</v>
      </c>
      <c r="H1417">
        <v>580085.14339999994</v>
      </c>
      <c r="I1417">
        <v>496253.48389999999</v>
      </c>
      <c r="J1417" s="16" t="s">
        <v>3031</v>
      </c>
      <c r="K1417" s="16" t="s">
        <v>6131</v>
      </c>
      <c r="L1417">
        <v>3534677757</v>
      </c>
      <c r="M1417">
        <v>0</v>
      </c>
      <c r="N1417" s="16" t="s">
        <v>6196</v>
      </c>
      <c r="O1417" s="16" t="s">
        <v>6200</v>
      </c>
      <c r="P1417" s="1">
        <v>44519</v>
      </c>
      <c r="Q1417">
        <v>83831.659499999951</v>
      </c>
      <c r="R1417">
        <v>83831.659499999951</v>
      </c>
      <c r="S1417" s="16" t="s">
        <v>6227</v>
      </c>
      <c r="T1417" s="16" t="s">
        <v>6237</v>
      </c>
      <c r="U1417">
        <v>2021</v>
      </c>
    </row>
    <row r="1418" spans="1:21" x14ac:dyDescent="0.35">
      <c r="A1418" s="16" t="s">
        <v>3032</v>
      </c>
      <c r="B1418">
        <v>34227211</v>
      </c>
      <c r="C1418">
        <v>69</v>
      </c>
      <c r="D1418" s="1">
        <v>19503.75</v>
      </c>
      <c r="E1418" s="16" t="s">
        <v>741</v>
      </c>
      <c r="F1418" s="16" t="s">
        <v>95</v>
      </c>
      <c r="G1418" s="16" t="s">
        <v>2740</v>
      </c>
      <c r="H1418">
        <v>47898.397100000002</v>
      </c>
      <c r="I1418">
        <v>30212.8351</v>
      </c>
      <c r="J1418" s="16" t="s">
        <v>3033</v>
      </c>
      <c r="K1418" s="16" t="s">
        <v>6131</v>
      </c>
      <c r="L1418">
        <v>3186857184</v>
      </c>
      <c r="M1418">
        <v>0</v>
      </c>
      <c r="N1418" s="16" t="s">
        <v>6198</v>
      </c>
      <c r="O1418" s="16" t="s">
        <v>6191</v>
      </c>
      <c r="P1418" s="1">
        <v>44439</v>
      </c>
      <c r="Q1418">
        <v>17685.562000000002</v>
      </c>
      <c r="R1418">
        <v>17685.562000000002</v>
      </c>
      <c r="S1418" s="16" t="s">
        <v>6224</v>
      </c>
      <c r="T1418" s="16" t="s">
        <v>6240</v>
      </c>
      <c r="U1418">
        <v>2021</v>
      </c>
    </row>
    <row r="1419" spans="1:21" x14ac:dyDescent="0.35">
      <c r="A1419" s="16" t="s">
        <v>3034</v>
      </c>
      <c r="B1419">
        <v>256904457</v>
      </c>
      <c r="C1419">
        <v>67</v>
      </c>
      <c r="D1419" s="1">
        <v>20234.25</v>
      </c>
      <c r="E1419" s="16" t="s">
        <v>741</v>
      </c>
      <c r="F1419" s="16" t="s">
        <v>3035</v>
      </c>
      <c r="G1419" s="16" t="s">
        <v>2756</v>
      </c>
      <c r="H1419">
        <v>207515.07579999999</v>
      </c>
      <c r="I1419">
        <v>198231.50659999999</v>
      </c>
      <c r="J1419" s="16" t="s">
        <v>3036</v>
      </c>
      <c r="K1419" s="16" t="s">
        <v>6135</v>
      </c>
      <c r="L1419">
        <v>1314891843</v>
      </c>
      <c r="M1419">
        <v>0</v>
      </c>
      <c r="N1419" s="16" t="s">
        <v>6195</v>
      </c>
      <c r="O1419" s="16" t="s">
        <v>6191</v>
      </c>
      <c r="P1419" s="1">
        <v>44237</v>
      </c>
      <c r="Q1419">
        <v>9283.5691999999981</v>
      </c>
      <c r="R1419">
        <v>9283.5691999999981</v>
      </c>
      <c r="S1419" s="16" t="s">
        <v>6218</v>
      </c>
      <c r="T1419" s="16" t="s">
        <v>6240</v>
      </c>
      <c r="U1419">
        <v>2021</v>
      </c>
    </row>
    <row r="1420" spans="1:21" x14ac:dyDescent="0.35">
      <c r="A1420" s="16" t="s">
        <v>3037</v>
      </c>
      <c r="B1420">
        <v>600894200</v>
      </c>
      <c r="C1420">
        <v>68</v>
      </c>
      <c r="D1420" s="1">
        <v>19869</v>
      </c>
      <c r="E1420" s="16" t="s">
        <v>741</v>
      </c>
      <c r="F1420" s="16" t="s">
        <v>160</v>
      </c>
      <c r="G1420" s="16" t="s">
        <v>2749</v>
      </c>
      <c r="H1420">
        <v>244487.12530000001</v>
      </c>
      <c r="I1420">
        <v>79094.888900000005</v>
      </c>
      <c r="J1420" s="16" t="s">
        <v>3038</v>
      </c>
      <c r="K1420" s="16" t="s">
        <v>6129</v>
      </c>
      <c r="L1420">
        <v>57359088</v>
      </c>
      <c r="M1420">
        <v>0</v>
      </c>
      <c r="N1420" s="16" t="s">
        <v>6187</v>
      </c>
      <c r="O1420" s="16" t="s">
        <v>6188</v>
      </c>
      <c r="P1420" s="1">
        <v>44628</v>
      </c>
      <c r="Q1420">
        <v>165392.23639999999</v>
      </c>
      <c r="R1420">
        <v>165392.23639999999</v>
      </c>
      <c r="S1420" s="16" t="s">
        <v>6219</v>
      </c>
      <c r="T1420" s="16" t="s">
        <v>6240</v>
      </c>
      <c r="U1420">
        <v>2022</v>
      </c>
    </row>
    <row r="1421" spans="1:21" x14ac:dyDescent="0.35">
      <c r="A1421" s="16" t="s">
        <v>3039</v>
      </c>
      <c r="B1421">
        <v>676553473</v>
      </c>
      <c r="C1421">
        <v>50</v>
      </c>
      <c r="D1421" s="1">
        <v>26443.5</v>
      </c>
      <c r="E1421" s="16" t="s">
        <v>741</v>
      </c>
      <c r="F1421" s="16" t="s">
        <v>365</v>
      </c>
      <c r="G1421" s="16" t="s">
        <v>2746</v>
      </c>
      <c r="H1421">
        <v>218455.09109999999</v>
      </c>
      <c r="I1421">
        <v>214604.3572</v>
      </c>
      <c r="J1421" s="16" t="s">
        <v>3040</v>
      </c>
      <c r="K1421" s="16" t="s">
        <v>6131</v>
      </c>
      <c r="L1421">
        <v>114353961</v>
      </c>
      <c r="M1421">
        <v>0</v>
      </c>
      <c r="N1421" s="16" t="s">
        <v>6198</v>
      </c>
      <c r="O1421" s="16" t="s">
        <v>6201</v>
      </c>
      <c r="P1421" s="1">
        <v>44606</v>
      </c>
      <c r="Q1421">
        <v>3850.733899999992</v>
      </c>
      <c r="R1421">
        <v>3850.733899999992</v>
      </c>
      <c r="S1421" s="16" t="s">
        <v>6218</v>
      </c>
      <c r="T1421" s="16" t="s">
        <v>6239</v>
      </c>
      <c r="U1421">
        <v>2022</v>
      </c>
    </row>
    <row r="1422" spans="1:21" x14ac:dyDescent="0.35">
      <c r="A1422" s="16" t="s">
        <v>3041</v>
      </c>
      <c r="B1422">
        <v>614567503</v>
      </c>
      <c r="C1422">
        <v>62</v>
      </c>
      <c r="D1422" s="1">
        <v>22060.5</v>
      </c>
      <c r="E1422" s="16" t="s">
        <v>741</v>
      </c>
      <c r="F1422" s="16" t="s">
        <v>437</v>
      </c>
      <c r="G1422" s="16" t="s">
        <v>2776</v>
      </c>
      <c r="H1422">
        <v>557439.61320000002</v>
      </c>
      <c r="I1422">
        <v>169785.04250000001</v>
      </c>
      <c r="J1422" s="16" t="s">
        <v>3042</v>
      </c>
      <c r="K1422" s="16" t="s">
        <v>6129</v>
      </c>
      <c r="L1422">
        <v>19011993</v>
      </c>
      <c r="M1422">
        <v>0</v>
      </c>
      <c r="N1422" s="16" t="s">
        <v>6189</v>
      </c>
      <c r="O1422" s="16" t="s">
        <v>6190</v>
      </c>
      <c r="P1422" s="1">
        <v>44540</v>
      </c>
      <c r="Q1422">
        <v>387654.57070000004</v>
      </c>
      <c r="R1422">
        <v>387654.57070000004</v>
      </c>
      <c r="S1422" s="16" t="s">
        <v>6228</v>
      </c>
      <c r="T1422" s="16" t="s">
        <v>6240</v>
      </c>
      <c r="U1422">
        <v>2021</v>
      </c>
    </row>
    <row r="1423" spans="1:21" x14ac:dyDescent="0.35">
      <c r="A1423" s="16" t="s">
        <v>3043</v>
      </c>
      <c r="B1423">
        <v>463423254</v>
      </c>
      <c r="C1423">
        <v>84</v>
      </c>
      <c r="D1423" s="1">
        <v>14025</v>
      </c>
      <c r="E1423" s="16" t="s">
        <v>741</v>
      </c>
      <c r="F1423" s="16" t="s">
        <v>713</v>
      </c>
      <c r="G1423" s="16" t="s">
        <v>2776</v>
      </c>
      <c r="H1423">
        <v>490080.0307</v>
      </c>
      <c r="I1423">
        <v>216022.1188</v>
      </c>
      <c r="J1423" s="16" t="s">
        <v>3044</v>
      </c>
      <c r="K1423" s="16" t="s">
        <v>6135</v>
      </c>
      <c r="L1423">
        <v>183254625</v>
      </c>
      <c r="M1423">
        <v>0</v>
      </c>
      <c r="N1423" s="16" t="s">
        <v>6189</v>
      </c>
      <c r="O1423" s="16" t="s">
        <v>6194</v>
      </c>
      <c r="P1423" s="1">
        <v>44679</v>
      </c>
      <c r="Q1423">
        <v>274057.91190000001</v>
      </c>
      <c r="R1423">
        <v>274057.91190000001</v>
      </c>
      <c r="S1423" s="16" t="s">
        <v>6220</v>
      </c>
      <c r="T1423" s="16" t="s">
        <v>6241</v>
      </c>
      <c r="U1423">
        <v>2022</v>
      </c>
    </row>
    <row r="1424" spans="1:21" x14ac:dyDescent="0.35">
      <c r="A1424" s="16" t="s">
        <v>3045</v>
      </c>
      <c r="B1424">
        <v>465790024</v>
      </c>
      <c r="C1424">
        <v>29</v>
      </c>
      <c r="D1424" s="1">
        <v>34113.75</v>
      </c>
      <c r="E1424" s="16" t="s">
        <v>741</v>
      </c>
      <c r="F1424" s="16" t="s">
        <v>671</v>
      </c>
      <c r="G1424" s="16" t="s">
        <v>2759</v>
      </c>
      <c r="H1424">
        <v>588831.43599999999</v>
      </c>
      <c r="I1424">
        <v>122324.9822</v>
      </c>
      <c r="J1424" s="16" t="s">
        <v>3046</v>
      </c>
      <c r="K1424" s="16" t="s">
        <v>6135</v>
      </c>
      <c r="L1424">
        <v>3714984</v>
      </c>
      <c r="M1424">
        <v>0</v>
      </c>
      <c r="N1424" s="16" t="s">
        <v>6187</v>
      </c>
      <c r="O1424" s="16" t="s">
        <v>6188</v>
      </c>
      <c r="P1424" s="1">
        <v>44607</v>
      </c>
      <c r="Q1424">
        <v>466506.45380000002</v>
      </c>
      <c r="R1424">
        <v>466506.45380000002</v>
      </c>
      <c r="S1424" s="16" t="s">
        <v>6218</v>
      </c>
      <c r="T1424" s="16" t="s">
        <v>6236</v>
      </c>
      <c r="U1424">
        <v>2022</v>
      </c>
    </row>
    <row r="1425" spans="1:21" x14ac:dyDescent="0.35">
      <c r="A1425" s="16" t="s">
        <v>3047</v>
      </c>
      <c r="B1425">
        <v>902196918</v>
      </c>
      <c r="C1425">
        <v>26</v>
      </c>
      <c r="D1425" s="1">
        <v>35209.5</v>
      </c>
      <c r="E1425" s="16" t="s">
        <v>741</v>
      </c>
      <c r="F1425" s="16" t="s">
        <v>347</v>
      </c>
      <c r="G1425" s="16" t="s">
        <v>2759</v>
      </c>
      <c r="H1425">
        <v>529324.30079999997</v>
      </c>
      <c r="I1425">
        <v>106261.85340000001</v>
      </c>
      <c r="J1425" s="16" t="s">
        <v>3048</v>
      </c>
      <c r="K1425" s="16" t="s">
        <v>6129</v>
      </c>
      <c r="L1425">
        <v>287146496</v>
      </c>
      <c r="M1425">
        <v>0</v>
      </c>
      <c r="N1425" s="16" t="s">
        <v>6187</v>
      </c>
      <c r="O1425" s="16" t="s">
        <v>6200</v>
      </c>
      <c r="P1425" s="1">
        <v>44485</v>
      </c>
      <c r="Q1425">
        <v>423062.44739999995</v>
      </c>
      <c r="R1425">
        <v>423062.44739999995</v>
      </c>
      <c r="S1425" s="16" t="s">
        <v>6226</v>
      </c>
      <c r="T1425" s="16" t="s">
        <v>6236</v>
      </c>
      <c r="U1425">
        <v>2021</v>
      </c>
    </row>
    <row r="1426" spans="1:21" x14ac:dyDescent="0.35">
      <c r="A1426" s="16" t="s">
        <v>3049</v>
      </c>
      <c r="B1426">
        <v>491931973</v>
      </c>
      <c r="C1426">
        <v>60</v>
      </c>
      <c r="D1426" s="1">
        <v>22791</v>
      </c>
      <c r="E1426" s="16" t="s">
        <v>741</v>
      </c>
      <c r="F1426" s="16" t="s">
        <v>250</v>
      </c>
      <c r="G1426" s="16" t="s">
        <v>2737</v>
      </c>
      <c r="H1426">
        <v>564498.4632</v>
      </c>
      <c r="I1426">
        <v>384459.4853</v>
      </c>
      <c r="J1426" s="16" t="s">
        <v>3050</v>
      </c>
      <c r="K1426" s="16" t="s">
        <v>6131</v>
      </c>
      <c r="L1426">
        <v>1685488086</v>
      </c>
      <c r="M1426">
        <v>479366238</v>
      </c>
      <c r="N1426" s="16" t="s">
        <v>6192</v>
      </c>
      <c r="O1426" s="16" t="s">
        <v>6188</v>
      </c>
      <c r="P1426" s="1">
        <v>44486</v>
      </c>
      <c r="Q1426">
        <v>180038.9779</v>
      </c>
      <c r="R1426">
        <v>180038.9779</v>
      </c>
      <c r="S1426" s="16" t="s">
        <v>6226</v>
      </c>
      <c r="T1426" s="16" t="s">
        <v>6240</v>
      </c>
      <c r="U1426">
        <v>2021</v>
      </c>
    </row>
    <row r="1427" spans="1:21" x14ac:dyDescent="0.35">
      <c r="A1427" s="16" t="s">
        <v>3051</v>
      </c>
      <c r="B1427">
        <v>825804685</v>
      </c>
      <c r="C1427">
        <v>30</v>
      </c>
      <c r="D1427" s="1">
        <v>33748.5</v>
      </c>
      <c r="E1427" s="16" t="s">
        <v>741</v>
      </c>
      <c r="F1427" s="16" t="s">
        <v>596</v>
      </c>
      <c r="G1427" s="16" t="s">
        <v>2767</v>
      </c>
      <c r="H1427">
        <v>336511.16440000001</v>
      </c>
      <c r="I1427">
        <v>37977.688600000001</v>
      </c>
      <c r="J1427" s="16" t="s">
        <v>3052</v>
      </c>
      <c r="K1427" s="16" t="s">
        <v>6129</v>
      </c>
      <c r="L1427">
        <v>3083498187</v>
      </c>
      <c r="M1427">
        <v>0</v>
      </c>
      <c r="N1427" s="16" t="s">
        <v>6196</v>
      </c>
      <c r="O1427" s="16" t="s">
        <v>6188</v>
      </c>
      <c r="P1427" s="1">
        <v>44371</v>
      </c>
      <c r="Q1427">
        <v>298533.47580000001</v>
      </c>
      <c r="R1427">
        <v>298533.47580000001</v>
      </c>
      <c r="S1427" s="16" t="s">
        <v>6222</v>
      </c>
      <c r="T1427" s="16" t="s">
        <v>6237</v>
      </c>
      <c r="U1427">
        <v>2021</v>
      </c>
    </row>
    <row r="1428" spans="1:21" x14ac:dyDescent="0.35">
      <c r="A1428" s="16" t="s">
        <v>3053</v>
      </c>
      <c r="B1428">
        <v>578792341</v>
      </c>
      <c r="C1428">
        <v>58</v>
      </c>
      <c r="D1428" s="1">
        <v>23521.5</v>
      </c>
      <c r="E1428" s="16" t="s">
        <v>741</v>
      </c>
      <c r="F1428" s="16" t="s">
        <v>211</v>
      </c>
      <c r="G1428" s="16" t="s">
        <v>2848</v>
      </c>
      <c r="H1428">
        <v>423245.4106</v>
      </c>
      <c r="I1428">
        <v>52905.676299999999</v>
      </c>
      <c r="J1428" s="16" t="s">
        <v>3054</v>
      </c>
      <c r="K1428" s="16" t="s">
        <v>6133</v>
      </c>
      <c r="L1428">
        <v>8271471</v>
      </c>
      <c r="M1428">
        <v>0</v>
      </c>
      <c r="N1428" s="16" t="s">
        <v>6187</v>
      </c>
      <c r="O1428" s="16" t="s">
        <v>6188</v>
      </c>
      <c r="P1428" s="1">
        <v>44280</v>
      </c>
      <c r="Q1428">
        <v>370339.73430000001</v>
      </c>
      <c r="R1428">
        <v>370339.73430000001</v>
      </c>
      <c r="S1428" s="16" t="s">
        <v>6219</v>
      </c>
      <c r="T1428" s="16" t="s">
        <v>6239</v>
      </c>
      <c r="U1428">
        <v>2021</v>
      </c>
    </row>
    <row r="1429" spans="1:21" x14ac:dyDescent="0.35">
      <c r="A1429" s="16" t="s">
        <v>1382</v>
      </c>
      <c r="B1429">
        <v>296279071</v>
      </c>
      <c r="C1429">
        <v>21</v>
      </c>
      <c r="D1429" s="1">
        <v>37035.75</v>
      </c>
      <c r="E1429" s="16" t="s">
        <v>741</v>
      </c>
      <c r="F1429" s="16" t="s">
        <v>651</v>
      </c>
      <c r="G1429" s="16" t="s">
        <v>2759</v>
      </c>
      <c r="H1429">
        <v>1115098.0911000001</v>
      </c>
      <c r="I1429">
        <v>721419.98239999998</v>
      </c>
      <c r="J1429" s="16" t="s">
        <v>3055</v>
      </c>
      <c r="K1429" s="16" t="s">
        <v>6135</v>
      </c>
      <c r="L1429">
        <v>1339621752</v>
      </c>
      <c r="M1429">
        <v>0</v>
      </c>
      <c r="N1429" s="16" t="s">
        <v>6198</v>
      </c>
      <c r="O1429" s="16" t="s">
        <v>6191</v>
      </c>
      <c r="P1429" s="1">
        <v>44197</v>
      </c>
      <c r="Q1429">
        <v>393678.1087000001</v>
      </c>
      <c r="R1429">
        <v>393678.1087000001</v>
      </c>
      <c r="S1429" s="16" t="s">
        <v>6217</v>
      </c>
      <c r="T1429" s="16" t="s">
        <v>6236</v>
      </c>
      <c r="U1429">
        <v>2021</v>
      </c>
    </row>
    <row r="1430" spans="1:21" x14ac:dyDescent="0.35">
      <c r="A1430" s="16" t="s">
        <v>3056</v>
      </c>
      <c r="B1430">
        <v>110714690</v>
      </c>
      <c r="C1430">
        <v>55</v>
      </c>
      <c r="D1430" s="1">
        <v>24617.25</v>
      </c>
      <c r="E1430" s="16" t="s">
        <v>741</v>
      </c>
      <c r="F1430" s="16" t="s">
        <v>202</v>
      </c>
      <c r="G1430" s="16" t="s">
        <v>2759</v>
      </c>
      <c r="H1430">
        <v>370436.76510000002</v>
      </c>
      <c r="I1430">
        <v>264528.2867</v>
      </c>
      <c r="J1430" s="16" t="s">
        <v>3057</v>
      </c>
      <c r="K1430" s="16" t="s">
        <v>6135</v>
      </c>
      <c r="L1430">
        <v>153481104</v>
      </c>
      <c r="M1430">
        <v>0</v>
      </c>
      <c r="N1430" s="16" t="s">
        <v>6187</v>
      </c>
      <c r="O1430" s="16" t="s">
        <v>6190</v>
      </c>
      <c r="P1430" s="1">
        <v>44313</v>
      </c>
      <c r="Q1430">
        <v>105908.47840000002</v>
      </c>
      <c r="R1430">
        <v>105908.47840000002</v>
      </c>
      <c r="S1430" s="16" t="s">
        <v>6220</v>
      </c>
      <c r="T1430" s="16" t="s">
        <v>6239</v>
      </c>
      <c r="U1430">
        <v>2021</v>
      </c>
    </row>
    <row r="1431" spans="1:21" x14ac:dyDescent="0.35">
      <c r="A1431" s="16" t="s">
        <v>3058</v>
      </c>
      <c r="B1431">
        <v>981655295</v>
      </c>
      <c r="C1431">
        <v>17</v>
      </c>
      <c r="D1431" s="1">
        <v>38496.75</v>
      </c>
      <c r="E1431" s="16" t="s">
        <v>741</v>
      </c>
      <c r="F1431" s="16" t="s">
        <v>279</v>
      </c>
      <c r="G1431" s="16" t="s">
        <v>2848</v>
      </c>
      <c r="H1431">
        <v>1503846.7811</v>
      </c>
      <c r="I1431">
        <v>659812.77520000003</v>
      </c>
      <c r="J1431" s="16" t="s">
        <v>3059</v>
      </c>
      <c r="K1431" s="16" t="s">
        <v>6127</v>
      </c>
      <c r="L1431">
        <v>752198139</v>
      </c>
      <c r="M1431">
        <v>0</v>
      </c>
      <c r="N1431" s="16" t="s">
        <v>6198</v>
      </c>
      <c r="O1431" s="16" t="s">
        <v>6201</v>
      </c>
      <c r="P1431" s="1">
        <v>44541</v>
      </c>
      <c r="Q1431">
        <v>844034.00589999999</v>
      </c>
      <c r="R1431">
        <v>844034.00589999999</v>
      </c>
      <c r="S1431" s="16" t="s">
        <v>6228</v>
      </c>
      <c r="T1431" s="16" t="s">
        <v>6242</v>
      </c>
      <c r="U1431">
        <v>2021</v>
      </c>
    </row>
    <row r="1432" spans="1:21" x14ac:dyDescent="0.35">
      <c r="A1432" s="16" t="s">
        <v>3060</v>
      </c>
      <c r="B1432">
        <v>580770946</v>
      </c>
      <c r="C1432">
        <v>22</v>
      </c>
      <c r="D1432" s="1">
        <v>36670.5</v>
      </c>
      <c r="E1432" s="16" t="s">
        <v>741</v>
      </c>
      <c r="F1432" s="16" t="s">
        <v>633</v>
      </c>
      <c r="G1432" s="16" t="s">
        <v>2737</v>
      </c>
      <c r="H1432">
        <v>82899.339699999997</v>
      </c>
      <c r="I1432">
        <v>58746.1253</v>
      </c>
      <c r="J1432" s="16" t="s">
        <v>3061</v>
      </c>
      <c r="K1432" s="16" t="s">
        <v>6131</v>
      </c>
      <c r="L1432">
        <v>2304261549</v>
      </c>
      <c r="M1432">
        <v>0</v>
      </c>
      <c r="N1432" s="16" t="s">
        <v>6198</v>
      </c>
      <c r="O1432" s="16" t="s">
        <v>6190</v>
      </c>
      <c r="P1432" s="1">
        <v>44395</v>
      </c>
      <c r="Q1432">
        <v>24153.214399999997</v>
      </c>
      <c r="R1432">
        <v>24153.214399999997</v>
      </c>
      <c r="S1432" s="16" t="s">
        <v>6223</v>
      </c>
      <c r="T1432" s="16" t="s">
        <v>6236</v>
      </c>
      <c r="U1432">
        <v>2021</v>
      </c>
    </row>
    <row r="1433" spans="1:21" x14ac:dyDescent="0.35">
      <c r="A1433" s="16" t="s">
        <v>3062</v>
      </c>
      <c r="B1433">
        <v>968633339</v>
      </c>
      <c r="C1433">
        <v>85</v>
      </c>
      <c r="D1433" s="1">
        <v>13659.75</v>
      </c>
      <c r="E1433" s="16" t="s">
        <v>741</v>
      </c>
      <c r="F1433" s="16" t="s">
        <v>1093</v>
      </c>
      <c r="G1433" s="16" t="s">
        <v>2734</v>
      </c>
      <c r="H1433">
        <v>217504.27600000001</v>
      </c>
      <c r="I1433">
        <v>127208.92939999999</v>
      </c>
      <c r="J1433" s="16" t="s">
        <v>3063</v>
      </c>
      <c r="K1433" s="16" t="s">
        <v>6135</v>
      </c>
      <c r="L1433">
        <v>2248508925</v>
      </c>
      <c r="M1433">
        <v>0</v>
      </c>
      <c r="N1433" s="16" t="s">
        <v>6196</v>
      </c>
      <c r="O1433" s="16" t="s">
        <v>6188</v>
      </c>
      <c r="P1433" s="1">
        <v>44380</v>
      </c>
      <c r="Q1433">
        <v>90295.346600000019</v>
      </c>
      <c r="R1433">
        <v>90295.346600000019</v>
      </c>
      <c r="S1433" s="16" t="s">
        <v>6223</v>
      </c>
      <c r="T1433" s="16" t="s">
        <v>6241</v>
      </c>
      <c r="U1433">
        <v>2021</v>
      </c>
    </row>
    <row r="1434" spans="1:21" x14ac:dyDescent="0.35">
      <c r="A1434" s="16" t="s">
        <v>3064</v>
      </c>
      <c r="B1434">
        <v>226863630</v>
      </c>
      <c r="C1434">
        <v>20</v>
      </c>
      <c r="D1434" s="1">
        <v>37401</v>
      </c>
      <c r="E1434" s="16" t="s">
        <v>741</v>
      </c>
      <c r="F1434" s="16" t="s">
        <v>172</v>
      </c>
      <c r="G1434" s="16" t="s">
        <v>2749</v>
      </c>
      <c r="H1434">
        <v>1459002.1133999999</v>
      </c>
      <c r="I1434">
        <v>304819.2108</v>
      </c>
      <c r="J1434" s="16" t="s">
        <v>3065</v>
      </c>
      <c r="K1434" s="16" t="s">
        <v>6140</v>
      </c>
      <c r="L1434">
        <v>3419662455</v>
      </c>
      <c r="M1434">
        <v>0</v>
      </c>
      <c r="N1434" s="16" t="s">
        <v>6187</v>
      </c>
      <c r="O1434" s="16" t="s">
        <v>6188</v>
      </c>
      <c r="P1434" s="1">
        <v>44258</v>
      </c>
      <c r="Q1434">
        <v>1154182.9025999999</v>
      </c>
      <c r="R1434">
        <v>1154182.9025999999</v>
      </c>
      <c r="S1434" s="16" t="s">
        <v>6219</v>
      </c>
      <c r="T1434" s="16" t="s">
        <v>6236</v>
      </c>
      <c r="U1434">
        <v>2021</v>
      </c>
    </row>
    <row r="1435" spans="1:21" x14ac:dyDescent="0.35">
      <c r="A1435" s="16" t="s">
        <v>3066</v>
      </c>
      <c r="B1435">
        <v>381042871</v>
      </c>
      <c r="C1435">
        <v>17</v>
      </c>
      <c r="D1435" s="1">
        <v>38496.75</v>
      </c>
      <c r="E1435" s="16" t="s">
        <v>741</v>
      </c>
      <c r="F1435" s="16" t="s">
        <v>223</v>
      </c>
      <c r="G1435" s="16" t="s">
        <v>2764</v>
      </c>
      <c r="H1435">
        <v>1667275.463</v>
      </c>
      <c r="I1435">
        <v>612547.61199999996</v>
      </c>
      <c r="J1435" s="16" t="s">
        <v>3067</v>
      </c>
      <c r="K1435" s="16" t="s">
        <v>6129</v>
      </c>
      <c r="L1435">
        <v>3976669164</v>
      </c>
      <c r="M1435">
        <v>0</v>
      </c>
      <c r="N1435" s="16" t="s">
        <v>6198</v>
      </c>
      <c r="O1435" s="16" t="s">
        <v>6191</v>
      </c>
      <c r="P1435" s="1">
        <v>44344</v>
      </c>
      <c r="Q1435">
        <v>1054727.851</v>
      </c>
      <c r="R1435">
        <v>1054727.851</v>
      </c>
      <c r="S1435" s="16" t="s">
        <v>6221</v>
      </c>
      <c r="T1435" s="16" t="s">
        <v>6242</v>
      </c>
      <c r="U1435">
        <v>2021</v>
      </c>
    </row>
    <row r="1436" spans="1:21" x14ac:dyDescent="0.35">
      <c r="A1436" s="16" t="s">
        <v>3068</v>
      </c>
      <c r="B1436">
        <v>894404158</v>
      </c>
      <c r="C1436">
        <v>21</v>
      </c>
      <c r="D1436" s="1">
        <v>37035.75</v>
      </c>
      <c r="E1436" s="16" t="s">
        <v>741</v>
      </c>
      <c r="F1436" s="16" t="s">
        <v>390</v>
      </c>
      <c r="G1436" s="16" t="s">
        <v>2776</v>
      </c>
      <c r="H1436">
        <v>2220189.2829999998</v>
      </c>
      <c r="I1436">
        <v>1195123.1673000001</v>
      </c>
      <c r="J1436" s="16" t="s">
        <v>3069</v>
      </c>
      <c r="K1436" s="16" t="s">
        <v>6127</v>
      </c>
      <c r="L1436">
        <v>39235647</v>
      </c>
      <c r="M1436">
        <v>0</v>
      </c>
      <c r="N1436" s="16" t="s">
        <v>6189</v>
      </c>
      <c r="O1436" s="16" t="s">
        <v>6194</v>
      </c>
      <c r="P1436" s="1">
        <v>44358</v>
      </c>
      <c r="Q1436">
        <v>1025066.1156999997</v>
      </c>
      <c r="R1436">
        <v>1025066.1156999997</v>
      </c>
      <c r="S1436" s="16" t="s">
        <v>6222</v>
      </c>
      <c r="T1436" s="16" t="s">
        <v>6236</v>
      </c>
      <c r="U1436">
        <v>2021</v>
      </c>
    </row>
    <row r="1437" spans="1:21" x14ac:dyDescent="0.35">
      <c r="A1437" s="16" t="s">
        <v>3070</v>
      </c>
      <c r="B1437">
        <v>67197710</v>
      </c>
      <c r="C1437">
        <v>29</v>
      </c>
      <c r="D1437" s="1">
        <v>34113.75</v>
      </c>
      <c r="E1437" s="16" t="s">
        <v>741</v>
      </c>
      <c r="F1437" s="16" t="s">
        <v>1070</v>
      </c>
      <c r="G1437" s="16" t="s">
        <v>2737</v>
      </c>
      <c r="H1437">
        <v>556187.69350000005</v>
      </c>
      <c r="I1437">
        <v>65208.212299999999</v>
      </c>
      <c r="J1437" s="16" t="s">
        <v>3071</v>
      </c>
      <c r="K1437" s="16" t="s">
        <v>6133</v>
      </c>
      <c r="L1437">
        <v>162714816</v>
      </c>
      <c r="M1437">
        <v>0</v>
      </c>
      <c r="N1437" s="16" t="s">
        <v>6196</v>
      </c>
      <c r="O1437" s="16" t="s">
        <v>6200</v>
      </c>
      <c r="P1437" s="1">
        <v>44243</v>
      </c>
      <c r="Q1437">
        <v>490979.48120000004</v>
      </c>
      <c r="R1437">
        <v>490979.48120000004</v>
      </c>
      <c r="S1437" s="16" t="s">
        <v>6218</v>
      </c>
      <c r="T1437" s="16" t="s">
        <v>6236</v>
      </c>
      <c r="U1437">
        <v>2021</v>
      </c>
    </row>
    <row r="1438" spans="1:21" x14ac:dyDescent="0.35">
      <c r="A1438" s="16" t="s">
        <v>3072</v>
      </c>
      <c r="B1438">
        <v>877212776</v>
      </c>
      <c r="C1438">
        <v>41</v>
      </c>
      <c r="D1438" s="1">
        <v>29730.75</v>
      </c>
      <c r="E1438" s="16" t="s">
        <v>741</v>
      </c>
      <c r="F1438" s="16" t="s">
        <v>39</v>
      </c>
      <c r="G1438" s="16" t="s">
        <v>2759</v>
      </c>
      <c r="H1438">
        <v>459149.48590000003</v>
      </c>
      <c r="I1438">
        <v>103575.5817</v>
      </c>
      <c r="J1438" s="16" t="s">
        <v>3073</v>
      </c>
      <c r="K1438" s="16" t="s">
        <v>6135</v>
      </c>
      <c r="L1438">
        <v>3532108284</v>
      </c>
      <c r="M1438">
        <v>0</v>
      </c>
      <c r="N1438" s="16" t="s">
        <v>6196</v>
      </c>
      <c r="O1438" s="16" t="s">
        <v>6188</v>
      </c>
      <c r="P1438" s="1">
        <v>44279</v>
      </c>
      <c r="Q1438">
        <v>355573.90420000005</v>
      </c>
      <c r="R1438">
        <v>355573.90420000005</v>
      </c>
      <c r="S1438" s="16" t="s">
        <v>6219</v>
      </c>
      <c r="T1438" s="16" t="s">
        <v>6238</v>
      </c>
      <c r="U1438">
        <v>2021</v>
      </c>
    </row>
    <row r="1439" spans="1:21" x14ac:dyDescent="0.35">
      <c r="A1439" s="16" t="s">
        <v>3074</v>
      </c>
      <c r="B1439">
        <v>481756337</v>
      </c>
      <c r="C1439">
        <v>42</v>
      </c>
      <c r="D1439" s="1">
        <v>29365.5</v>
      </c>
      <c r="E1439" s="16" t="s">
        <v>741</v>
      </c>
      <c r="F1439" s="16" t="s">
        <v>526</v>
      </c>
      <c r="G1439" s="16" t="s">
        <v>2737</v>
      </c>
      <c r="H1439">
        <v>1098166.0018</v>
      </c>
      <c r="I1439">
        <v>280382.80900000001</v>
      </c>
      <c r="J1439" s="16" t="s">
        <v>750</v>
      </c>
      <c r="K1439" s="16" t="s">
        <v>6135</v>
      </c>
      <c r="L1439">
        <v>1542544794</v>
      </c>
      <c r="M1439">
        <v>0</v>
      </c>
      <c r="N1439" s="16" t="s">
        <v>6198</v>
      </c>
      <c r="O1439" s="16" t="s">
        <v>6190</v>
      </c>
      <c r="P1439" s="1">
        <v>44270</v>
      </c>
      <c r="Q1439">
        <v>817783.19279999996</v>
      </c>
      <c r="R1439">
        <v>817783.19279999996</v>
      </c>
      <c r="S1439" s="16" t="s">
        <v>6219</v>
      </c>
      <c r="T1439" s="16" t="s">
        <v>6238</v>
      </c>
      <c r="U1439">
        <v>2021</v>
      </c>
    </row>
    <row r="1440" spans="1:21" x14ac:dyDescent="0.35">
      <c r="A1440" s="16" t="s">
        <v>3075</v>
      </c>
      <c r="B1440">
        <v>164215475</v>
      </c>
      <c r="C1440">
        <v>24</v>
      </c>
      <c r="D1440" s="1">
        <v>35940</v>
      </c>
      <c r="E1440" s="16" t="s">
        <v>741</v>
      </c>
      <c r="F1440" s="16" t="s">
        <v>1762</v>
      </c>
      <c r="G1440" s="16" t="s">
        <v>2749</v>
      </c>
      <c r="H1440">
        <v>1390316.9824000001</v>
      </c>
      <c r="I1440">
        <v>415070.36119999998</v>
      </c>
      <c r="J1440" s="16" t="s">
        <v>3076</v>
      </c>
      <c r="K1440" s="16" t="s">
        <v>6135</v>
      </c>
      <c r="L1440">
        <v>1666898688</v>
      </c>
      <c r="M1440">
        <v>0</v>
      </c>
      <c r="N1440" s="16" t="s">
        <v>6187</v>
      </c>
      <c r="O1440" s="16" t="s">
        <v>6200</v>
      </c>
      <c r="P1440" s="1">
        <v>44392</v>
      </c>
      <c r="Q1440">
        <v>975246.62120000017</v>
      </c>
      <c r="R1440">
        <v>975246.62120000017</v>
      </c>
      <c r="S1440" s="16" t="s">
        <v>6223</v>
      </c>
      <c r="T1440" s="16" t="s">
        <v>6236</v>
      </c>
      <c r="U1440">
        <v>2021</v>
      </c>
    </row>
    <row r="1441" spans="1:21" x14ac:dyDescent="0.35">
      <c r="A1441" s="16" t="s">
        <v>3077</v>
      </c>
      <c r="B1441">
        <v>492145316</v>
      </c>
      <c r="C1441">
        <v>51</v>
      </c>
      <c r="D1441" s="1">
        <v>26078.25</v>
      </c>
      <c r="E1441" s="16" t="s">
        <v>741</v>
      </c>
      <c r="F1441" s="16" t="s">
        <v>687</v>
      </c>
      <c r="G1441" s="16" t="s">
        <v>2848</v>
      </c>
      <c r="H1441">
        <v>1484238.1680000001</v>
      </c>
      <c r="I1441">
        <v>549910.24120000005</v>
      </c>
      <c r="J1441" s="16" t="s">
        <v>3078</v>
      </c>
      <c r="K1441" s="16" t="s">
        <v>6129</v>
      </c>
      <c r="L1441">
        <v>2307648</v>
      </c>
      <c r="M1441">
        <v>0</v>
      </c>
      <c r="N1441" s="16" t="s">
        <v>6189</v>
      </c>
      <c r="O1441" s="16" t="s">
        <v>6194</v>
      </c>
      <c r="P1441" s="1">
        <v>44237</v>
      </c>
      <c r="Q1441">
        <v>934327.92680000002</v>
      </c>
      <c r="R1441">
        <v>934327.92680000002</v>
      </c>
      <c r="S1441" s="16" t="s">
        <v>6218</v>
      </c>
      <c r="T1441" s="16" t="s">
        <v>6239</v>
      </c>
      <c r="U1441">
        <v>2021</v>
      </c>
    </row>
    <row r="1442" spans="1:21" x14ac:dyDescent="0.35">
      <c r="A1442" s="16" t="s">
        <v>3079</v>
      </c>
      <c r="B1442">
        <v>523582688</v>
      </c>
      <c r="C1442">
        <v>75</v>
      </c>
      <c r="D1442" s="1">
        <v>17312.25</v>
      </c>
      <c r="E1442" s="16" t="s">
        <v>741</v>
      </c>
      <c r="F1442" s="16" t="s">
        <v>290</v>
      </c>
      <c r="G1442" s="16" t="s">
        <v>2746</v>
      </c>
      <c r="H1442">
        <v>923024.77590000001</v>
      </c>
      <c r="I1442">
        <v>356023.84210000001</v>
      </c>
      <c r="J1442" s="16" t="s">
        <v>3080</v>
      </c>
      <c r="K1442" s="16" t="s">
        <v>6140</v>
      </c>
      <c r="L1442">
        <v>1358312328</v>
      </c>
      <c r="M1442">
        <v>0</v>
      </c>
      <c r="N1442" s="16" t="s">
        <v>6196</v>
      </c>
      <c r="O1442" s="16" t="s">
        <v>6188</v>
      </c>
      <c r="P1442" s="1">
        <v>44479</v>
      </c>
      <c r="Q1442">
        <v>567000.9338</v>
      </c>
      <c r="R1442">
        <v>567000.9338</v>
      </c>
      <c r="S1442" s="16" t="s">
        <v>6226</v>
      </c>
      <c r="T1442" s="16" t="s">
        <v>6241</v>
      </c>
      <c r="U1442">
        <v>2021</v>
      </c>
    </row>
    <row r="1443" spans="1:21" x14ac:dyDescent="0.35">
      <c r="A1443" s="16" t="s">
        <v>3081</v>
      </c>
      <c r="B1443">
        <v>327013364</v>
      </c>
      <c r="C1443">
        <v>38</v>
      </c>
      <c r="D1443" s="1">
        <v>30826.5</v>
      </c>
      <c r="E1443" s="16" t="s">
        <v>741</v>
      </c>
      <c r="F1443" s="16" t="s">
        <v>596</v>
      </c>
      <c r="G1443" s="16" t="s">
        <v>2848</v>
      </c>
      <c r="H1443">
        <v>513488.66200000001</v>
      </c>
      <c r="I1443">
        <v>328068.4705</v>
      </c>
      <c r="J1443" s="16" t="s">
        <v>3082</v>
      </c>
      <c r="K1443" s="16" t="s">
        <v>6127</v>
      </c>
      <c r="L1443">
        <v>1668155391</v>
      </c>
      <c r="M1443">
        <v>0</v>
      </c>
      <c r="N1443" s="16" t="s">
        <v>6187</v>
      </c>
      <c r="O1443" s="16" t="s">
        <v>6200</v>
      </c>
      <c r="P1443" s="1">
        <v>44404</v>
      </c>
      <c r="Q1443">
        <v>185420.19150000002</v>
      </c>
      <c r="R1443">
        <v>185420.19150000002</v>
      </c>
      <c r="S1443" s="16" t="s">
        <v>6223</v>
      </c>
      <c r="T1443" s="16" t="s">
        <v>6237</v>
      </c>
      <c r="U1443">
        <v>2021</v>
      </c>
    </row>
    <row r="1444" spans="1:21" x14ac:dyDescent="0.35">
      <c r="A1444" s="16" t="s">
        <v>3083</v>
      </c>
      <c r="B1444">
        <v>729505202</v>
      </c>
      <c r="C1444">
        <v>53</v>
      </c>
      <c r="D1444" s="1">
        <v>25347.75</v>
      </c>
      <c r="E1444" s="16" t="s">
        <v>741</v>
      </c>
      <c r="F1444" s="16" t="s">
        <v>738</v>
      </c>
      <c r="G1444" s="16" t="s">
        <v>2743</v>
      </c>
      <c r="H1444">
        <v>687194.2476</v>
      </c>
      <c r="I1444">
        <v>88288.099000000002</v>
      </c>
      <c r="J1444" s="16" t="s">
        <v>3084</v>
      </c>
      <c r="K1444" s="16" t="s">
        <v>6129</v>
      </c>
      <c r="L1444">
        <v>549580896</v>
      </c>
      <c r="M1444">
        <v>0</v>
      </c>
      <c r="N1444" s="16" t="s">
        <v>6187</v>
      </c>
      <c r="O1444" s="16" t="s">
        <v>6200</v>
      </c>
      <c r="P1444" s="1">
        <v>44589</v>
      </c>
      <c r="Q1444">
        <v>598906.14859999996</v>
      </c>
      <c r="R1444">
        <v>598906.14859999996</v>
      </c>
      <c r="S1444" s="16" t="s">
        <v>6217</v>
      </c>
      <c r="T1444" s="16" t="s">
        <v>6239</v>
      </c>
      <c r="U1444">
        <v>2022</v>
      </c>
    </row>
    <row r="1445" spans="1:21" x14ac:dyDescent="0.35">
      <c r="A1445" s="16" t="s">
        <v>3085</v>
      </c>
      <c r="B1445">
        <v>798424866</v>
      </c>
      <c r="C1445">
        <v>34</v>
      </c>
      <c r="D1445" s="1">
        <v>32287.5</v>
      </c>
      <c r="E1445" s="16" t="s">
        <v>741</v>
      </c>
      <c r="F1445" s="16" t="s">
        <v>136</v>
      </c>
      <c r="G1445" s="16" t="s">
        <v>2756</v>
      </c>
      <c r="H1445">
        <v>133610.01190000001</v>
      </c>
      <c r="I1445">
        <v>178097.1974</v>
      </c>
      <c r="J1445" s="16" t="s">
        <v>3086</v>
      </c>
      <c r="K1445" s="16" t="s">
        <v>6135</v>
      </c>
      <c r="L1445">
        <v>1858659453</v>
      </c>
      <c r="M1445">
        <v>0</v>
      </c>
      <c r="N1445" s="16" t="s">
        <v>6195</v>
      </c>
      <c r="O1445" s="16" t="s">
        <v>6190</v>
      </c>
      <c r="P1445" s="1">
        <v>44473</v>
      </c>
      <c r="Q1445">
        <v>-44487.185499999992</v>
      </c>
      <c r="R1445">
        <v>-44487.185499999992</v>
      </c>
      <c r="S1445" s="16" t="s">
        <v>6226</v>
      </c>
      <c r="T1445" s="16" t="s">
        <v>6237</v>
      </c>
      <c r="U1445">
        <v>2021</v>
      </c>
    </row>
    <row r="1446" spans="1:21" x14ac:dyDescent="0.35">
      <c r="A1446" s="16" t="s">
        <v>3087</v>
      </c>
      <c r="B1446">
        <v>198416249</v>
      </c>
      <c r="C1446">
        <v>69</v>
      </c>
      <c r="D1446" s="1">
        <v>19503.75</v>
      </c>
      <c r="E1446" s="16" t="s">
        <v>741</v>
      </c>
      <c r="F1446" s="16" t="s">
        <v>276</v>
      </c>
      <c r="G1446" s="16" t="s">
        <v>2737</v>
      </c>
      <c r="H1446">
        <v>423833.18119999999</v>
      </c>
      <c r="I1446">
        <v>87160.047099999996</v>
      </c>
      <c r="J1446" s="16" t="s">
        <v>3088</v>
      </c>
      <c r="K1446" s="16" t="s">
        <v>6131</v>
      </c>
      <c r="L1446">
        <v>354749472</v>
      </c>
      <c r="M1446">
        <v>0</v>
      </c>
      <c r="N1446" s="16" t="s">
        <v>6187</v>
      </c>
      <c r="O1446" s="16" t="s">
        <v>6200</v>
      </c>
      <c r="P1446" s="1">
        <v>44439</v>
      </c>
      <c r="Q1446">
        <v>336673.13410000002</v>
      </c>
      <c r="R1446">
        <v>336673.13410000002</v>
      </c>
      <c r="S1446" s="16" t="s">
        <v>6224</v>
      </c>
      <c r="T1446" s="16" t="s">
        <v>6240</v>
      </c>
      <c r="U1446">
        <v>2021</v>
      </c>
    </row>
    <row r="1447" spans="1:21" x14ac:dyDescent="0.35">
      <c r="A1447" s="16" t="s">
        <v>3089</v>
      </c>
      <c r="B1447">
        <v>910308583</v>
      </c>
      <c r="C1447">
        <v>36</v>
      </c>
      <c r="D1447" s="1">
        <v>31557</v>
      </c>
      <c r="E1447" s="16" t="s">
        <v>741</v>
      </c>
      <c r="F1447" s="16" t="s">
        <v>1567</v>
      </c>
      <c r="G1447" s="16" t="s">
        <v>2743</v>
      </c>
      <c r="H1447">
        <v>207011.52299999999</v>
      </c>
      <c r="I1447">
        <v>70116.806200000006</v>
      </c>
      <c r="J1447" s="16" t="s">
        <v>3090</v>
      </c>
      <c r="K1447" s="16" t="s">
        <v>6135</v>
      </c>
      <c r="L1447">
        <v>3976011</v>
      </c>
      <c r="M1447">
        <v>0</v>
      </c>
      <c r="N1447" s="16" t="s">
        <v>6195</v>
      </c>
      <c r="O1447" s="16" t="s">
        <v>6190</v>
      </c>
      <c r="P1447" s="1">
        <v>44522</v>
      </c>
      <c r="Q1447">
        <v>136894.71679999999</v>
      </c>
      <c r="R1447">
        <v>136894.71679999999</v>
      </c>
      <c r="S1447" s="16" t="s">
        <v>6227</v>
      </c>
      <c r="T1447" s="16" t="s">
        <v>6237</v>
      </c>
      <c r="U1447">
        <v>2021</v>
      </c>
    </row>
    <row r="1448" spans="1:21" x14ac:dyDescent="0.35">
      <c r="A1448" s="16" t="s">
        <v>3091</v>
      </c>
      <c r="B1448">
        <v>196549293</v>
      </c>
      <c r="C1448">
        <v>82</v>
      </c>
      <c r="D1448" s="1">
        <v>14755.5</v>
      </c>
      <c r="E1448" s="16" t="s">
        <v>741</v>
      </c>
      <c r="F1448" s="16" t="s">
        <v>1432</v>
      </c>
      <c r="G1448" s="16" t="s">
        <v>2737</v>
      </c>
      <c r="H1448">
        <v>261207.09659999999</v>
      </c>
      <c r="I1448">
        <v>96877.102599999998</v>
      </c>
      <c r="J1448" s="16" t="s">
        <v>3092</v>
      </c>
      <c r="K1448" s="16" t="s">
        <v>6129</v>
      </c>
      <c r="L1448">
        <v>1966455</v>
      </c>
      <c r="M1448">
        <v>0</v>
      </c>
      <c r="N1448" s="16" t="s">
        <v>6196</v>
      </c>
      <c r="O1448" s="16" t="s">
        <v>6188</v>
      </c>
      <c r="P1448" s="1">
        <v>44315</v>
      </c>
      <c r="Q1448">
        <v>164329.99400000001</v>
      </c>
      <c r="R1448">
        <v>164329.99400000001</v>
      </c>
      <c r="S1448" s="16" t="s">
        <v>6220</v>
      </c>
      <c r="T1448" s="16" t="s">
        <v>6241</v>
      </c>
      <c r="U1448">
        <v>2021</v>
      </c>
    </row>
    <row r="1449" spans="1:21" x14ac:dyDescent="0.35">
      <c r="A1449" s="16" t="s">
        <v>3093</v>
      </c>
      <c r="B1449">
        <v>606522640</v>
      </c>
      <c r="C1449">
        <v>34</v>
      </c>
      <c r="D1449" s="1">
        <v>32287.5</v>
      </c>
      <c r="E1449" s="16" t="s">
        <v>741</v>
      </c>
      <c r="F1449" s="16" t="s">
        <v>16</v>
      </c>
      <c r="G1449" s="16" t="s">
        <v>2771</v>
      </c>
      <c r="H1449">
        <v>1724818.2966</v>
      </c>
      <c r="I1449">
        <v>1168238.2748</v>
      </c>
      <c r="J1449" s="16" t="s">
        <v>3094</v>
      </c>
      <c r="K1449" s="16" t="s">
        <v>6129</v>
      </c>
      <c r="L1449">
        <v>2918612416</v>
      </c>
      <c r="M1449">
        <v>0</v>
      </c>
      <c r="N1449" s="16" t="s">
        <v>6187</v>
      </c>
      <c r="O1449" s="16" t="s">
        <v>6188</v>
      </c>
      <c r="P1449" s="1">
        <v>44333</v>
      </c>
      <c r="Q1449">
        <v>556580.02179999999</v>
      </c>
      <c r="R1449">
        <v>556580.02179999999</v>
      </c>
      <c r="S1449" s="16" t="s">
        <v>6221</v>
      </c>
      <c r="T1449" s="16" t="s">
        <v>6237</v>
      </c>
      <c r="U1449">
        <v>2021</v>
      </c>
    </row>
    <row r="1450" spans="1:21" x14ac:dyDescent="0.35">
      <c r="A1450" s="16" t="s">
        <v>3095</v>
      </c>
      <c r="B1450">
        <v>268560799</v>
      </c>
      <c r="C1450">
        <v>81</v>
      </c>
      <c r="D1450" s="1">
        <v>15120.75</v>
      </c>
      <c r="E1450" s="16" t="s">
        <v>741</v>
      </c>
      <c r="F1450" s="16" t="s">
        <v>585</v>
      </c>
      <c r="G1450" s="16" t="s">
        <v>2743</v>
      </c>
      <c r="H1450">
        <v>581438.60580000002</v>
      </c>
      <c r="I1450">
        <v>287978.76419999998</v>
      </c>
      <c r="J1450" s="16" t="s">
        <v>3096</v>
      </c>
      <c r="K1450" s="16" t="s">
        <v>6133</v>
      </c>
      <c r="L1450">
        <v>269208192</v>
      </c>
      <c r="M1450">
        <v>0</v>
      </c>
      <c r="N1450" s="16" t="s">
        <v>6187</v>
      </c>
      <c r="O1450" s="16" t="s">
        <v>6188</v>
      </c>
      <c r="P1450" s="1">
        <v>44356</v>
      </c>
      <c r="Q1450">
        <v>293459.84160000004</v>
      </c>
      <c r="R1450">
        <v>293459.84160000004</v>
      </c>
      <c r="S1450" s="16" t="s">
        <v>6222</v>
      </c>
      <c r="T1450" s="16" t="s">
        <v>6241</v>
      </c>
      <c r="U1450">
        <v>2021</v>
      </c>
    </row>
    <row r="1451" spans="1:21" x14ac:dyDescent="0.35">
      <c r="A1451" s="16" t="s">
        <v>3097</v>
      </c>
      <c r="B1451">
        <v>354450304</v>
      </c>
      <c r="C1451">
        <v>20</v>
      </c>
      <c r="D1451" s="1">
        <v>37401</v>
      </c>
      <c r="E1451" s="16" t="s">
        <v>741</v>
      </c>
      <c r="F1451" s="16" t="s">
        <v>290</v>
      </c>
      <c r="G1451" s="16" t="s">
        <v>2743</v>
      </c>
      <c r="H1451">
        <v>65074.833299999998</v>
      </c>
      <c r="I1451">
        <v>47173.114999999998</v>
      </c>
      <c r="J1451" s="16" t="s">
        <v>3098</v>
      </c>
      <c r="K1451" s="16" t="s">
        <v>6131</v>
      </c>
      <c r="L1451">
        <v>850484583</v>
      </c>
      <c r="M1451">
        <v>0</v>
      </c>
      <c r="N1451" s="16" t="s">
        <v>6198</v>
      </c>
      <c r="O1451" s="16" t="s">
        <v>6191</v>
      </c>
      <c r="P1451" s="1">
        <v>44659</v>
      </c>
      <c r="Q1451">
        <v>17901.7183</v>
      </c>
      <c r="R1451">
        <v>17901.7183</v>
      </c>
      <c r="S1451" s="16" t="s">
        <v>6220</v>
      </c>
      <c r="T1451" s="16" t="s">
        <v>6236</v>
      </c>
      <c r="U1451">
        <v>2022</v>
      </c>
    </row>
    <row r="1452" spans="1:21" x14ac:dyDescent="0.35">
      <c r="A1452" s="16" t="s">
        <v>3099</v>
      </c>
      <c r="B1452">
        <v>773819353</v>
      </c>
      <c r="C1452">
        <v>50</v>
      </c>
      <c r="D1452" s="1">
        <v>26443.5</v>
      </c>
      <c r="E1452" s="16" t="s">
        <v>741</v>
      </c>
      <c r="F1452" s="16" t="s">
        <v>886</v>
      </c>
      <c r="G1452" s="16" t="s">
        <v>2756</v>
      </c>
      <c r="H1452">
        <v>179229.07430000001</v>
      </c>
      <c r="I1452">
        <v>55760.1564</v>
      </c>
      <c r="J1452" s="16" t="s">
        <v>3100</v>
      </c>
      <c r="K1452" s="16" t="s">
        <v>6133</v>
      </c>
      <c r="L1452">
        <v>1095196455</v>
      </c>
      <c r="M1452">
        <v>0</v>
      </c>
      <c r="N1452" s="16" t="s">
        <v>6198</v>
      </c>
      <c r="O1452" s="16" t="s">
        <v>6190</v>
      </c>
      <c r="P1452" s="1">
        <v>44455</v>
      </c>
      <c r="Q1452">
        <v>123468.9179</v>
      </c>
      <c r="R1452">
        <v>123468.9179</v>
      </c>
      <c r="S1452" s="16" t="s">
        <v>6225</v>
      </c>
      <c r="T1452" s="16" t="s">
        <v>6239</v>
      </c>
      <c r="U1452">
        <v>2021</v>
      </c>
    </row>
    <row r="1453" spans="1:21" x14ac:dyDescent="0.35">
      <c r="A1453" s="16" t="s">
        <v>3101</v>
      </c>
      <c r="B1453">
        <v>510699033</v>
      </c>
      <c r="C1453">
        <v>62</v>
      </c>
      <c r="D1453" s="1">
        <v>22060.5</v>
      </c>
      <c r="E1453" s="16" t="s">
        <v>741</v>
      </c>
      <c r="F1453" s="16" t="s">
        <v>166</v>
      </c>
      <c r="G1453" s="16" t="s">
        <v>2737</v>
      </c>
      <c r="H1453">
        <v>146937.25649999999</v>
      </c>
      <c r="I1453">
        <v>137574.27780000001</v>
      </c>
      <c r="J1453" s="16" t="s">
        <v>3102</v>
      </c>
      <c r="K1453" s="16" t="s">
        <v>6135</v>
      </c>
      <c r="L1453">
        <v>8600536</v>
      </c>
      <c r="M1453">
        <v>0</v>
      </c>
      <c r="N1453" s="16" t="s">
        <v>6195</v>
      </c>
      <c r="O1453" s="16" t="s">
        <v>6190</v>
      </c>
      <c r="P1453" s="1">
        <v>44554</v>
      </c>
      <c r="Q1453">
        <v>9362.9786999999778</v>
      </c>
      <c r="R1453">
        <v>9362.9786999999778</v>
      </c>
      <c r="S1453" s="16" t="s">
        <v>6228</v>
      </c>
      <c r="T1453" s="16" t="s">
        <v>6240</v>
      </c>
      <c r="U1453">
        <v>2021</v>
      </c>
    </row>
    <row r="1454" spans="1:21" x14ac:dyDescent="0.35">
      <c r="A1454" s="16" t="s">
        <v>3103</v>
      </c>
      <c r="B1454">
        <v>20362316</v>
      </c>
      <c r="C1454">
        <v>66</v>
      </c>
      <c r="D1454" s="1">
        <v>20599.5</v>
      </c>
      <c r="E1454" s="16" t="s">
        <v>741</v>
      </c>
      <c r="F1454" s="16" t="s">
        <v>1169</v>
      </c>
      <c r="G1454" s="16" t="s">
        <v>2734</v>
      </c>
      <c r="H1454">
        <v>534604.29330000002</v>
      </c>
      <c r="I1454">
        <v>44365.213400000001</v>
      </c>
      <c r="J1454" s="16" t="s">
        <v>3104</v>
      </c>
      <c r="K1454" s="16" t="s">
        <v>6131</v>
      </c>
      <c r="L1454">
        <v>1476507252</v>
      </c>
      <c r="M1454">
        <v>0</v>
      </c>
      <c r="N1454" s="16" t="s">
        <v>6198</v>
      </c>
      <c r="O1454" s="16" t="s">
        <v>6191</v>
      </c>
      <c r="P1454" s="1">
        <v>44510</v>
      </c>
      <c r="Q1454">
        <v>490239.07990000001</v>
      </c>
      <c r="R1454">
        <v>490239.07990000001</v>
      </c>
      <c r="S1454" s="16" t="s">
        <v>6227</v>
      </c>
      <c r="T1454" s="16" t="s">
        <v>6240</v>
      </c>
      <c r="U1454">
        <v>2021</v>
      </c>
    </row>
    <row r="1455" spans="1:21" x14ac:dyDescent="0.35">
      <c r="A1455" s="16" t="s">
        <v>3105</v>
      </c>
      <c r="B1455">
        <v>336984371</v>
      </c>
      <c r="C1455">
        <v>48</v>
      </c>
      <c r="D1455" s="1">
        <v>27174</v>
      </c>
      <c r="E1455" s="16" t="s">
        <v>741</v>
      </c>
      <c r="F1455" s="16" t="s">
        <v>276</v>
      </c>
      <c r="G1455" s="16" t="s">
        <v>2781</v>
      </c>
      <c r="H1455">
        <v>2064017.3759999999</v>
      </c>
      <c r="I1455">
        <v>440667.70980000001</v>
      </c>
      <c r="J1455" s="16" t="s">
        <v>3106</v>
      </c>
      <c r="K1455" s="16" t="s">
        <v>6135</v>
      </c>
      <c r="L1455">
        <v>3397842</v>
      </c>
      <c r="M1455">
        <v>65715111</v>
      </c>
      <c r="N1455" s="16" t="s">
        <v>6192</v>
      </c>
      <c r="O1455" s="16" t="s">
        <v>6197</v>
      </c>
      <c r="P1455" s="1">
        <v>44245</v>
      </c>
      <c r="Q1455">
        <v>1623349.6661999999</v>
      </c>
      <c r="R1455">
        <v>1623349.6661999999</v>
      </c>
      <c r="S1455" s="16" t="s">
        <v>6218</v>
      </c>
      <c r="T1455" s="16" t="s">
        <v>6238</v>
      </c>
      <c r="U1455">
        <v>2021</v>
      </c>
    </row>
    <row r="1456" spans="1:21" x14ac:dyDescent="0.35">
      <c r="A1456" s="16" t="s">
        <v>3107</v>
      </c>
      <c r="B1456">
        <v>332008952</v>
      </c>
      <c r="C1456">
        <v>60</v>
      </c>
      <c r="D1456" s="1">
        <v>22791</v>
      </c>
      <c r="E1456" s="16" t="s">
        <v>741</v>
      </c>
      <c r="F1456" s="16" t="s">
        <v>147</v>
      </c>
      <c r="G1456" s="16" t="s">
        <v>2781</v>
      </c>
      <c r="H1456">
        <v>222362.1752</v>
      </c>
      <c r="I1456">
        <v>38569.014499999997</v>
      </c>
      <c r="J1456" s="16" t="s">
        <v>3108</v>
      </c>
      <c r="K1456" s="16" t="s">
        <v>6131</v>
      </c>
      <c r="L1456">
        <v>2022285603</v>
      </c>
      <c r="M1456">
        <v>0</v>
      </c>
      <c r="N1456" s="16" t="s">
        <v>6187</v>
      </c>
      <c r="O1456" s="16" t="s">
        <v>6190</v>
      </c>
      <c r="P1456" s="1">
        <v>44614</v>
      </c>
      <c r="Q1456">
        <v>183793.16070000001</v>
      </c>
      <c r="R1456">
        <v>183793.16070000001</v>
      </c>
      <c r="S1456" s="16" t="s">
        <v>6218</v>
      </c>
      <c r="T1456" s="16" t="s">
        <v>6240</v>
      </c>
      <c r="U1456">
        <v>2022</v>
      </c>
    </row>
    <row r="1457" spans="1:21" x14ac:dyDescent="0.35">
      <c r="A1457" s="16" t="s">
        <v>3109</v>
      </c>
      <c r="B1457">
        <v>15829268</v>
      </c>
      <c r="C1457">
        <v>54</v>
      </c>
      <c r="D1457" s="1">
        <v>24982.5</v>
      </c>
      <c r="E1457" s="16" t="s">
        <v>741</v>
      </c>
      <c r="F1457" s="16" t="s">
        <v>84</v>
      </c>
      <c r="G1457" s="16" t="s">
        <v>2771</v>
      </c>
      <c r="H1457">
        <v>634688.83089999994</v>
      </c>
      <c r="I1457">
        <v>187532.58660000001</v>
      </c>
      <c r="J1457" s="16" t="s">
        <v>3110</v>
      </c>
      <c r="K1457" s="16" t="s">
        <v>6135</v>
      </c>
      <c r="L1457">
        <v>829378125</v>
      </c>
      <c r="M1457">
        <v>0</v>
      </c>
      <c r="N1457" s="16" t="s">
        <v>6187</v>
      </c>
      <c r="O1457" s="16" t="s">
        <v>6188</v>
      </c>
      <c r="P1457" s="1">
        <v>44461</v>
      </c>
      <c r="Q1457">
        <v>447156.2442999999</v>
      </c>
      <c r="R1457">
        <v>447156.2442999999</v>
      </c>
      <c r="S1457" s="16" t="s">
        <v>6225</v>
      </c>
      <c r="T1457" s="16" t="s">
        <v>6239</v>
      </c>
      <c r="U1457">
        <v>2021</v>
      </c>
    </row>
    <row r="1458" spans="1:21" x14ac:dyDescent="0.35">
      <c r="A1458" s="16" t="s">
        <v>3111</v>
      </c>
      <c r="B1458">
        <v>6975495</v>
      </c>
      <c r="C1458">
        <v>24</v>
      </c>
      <c r="D1458" s="1">
        <v>35940</v>
      </c>
      <c r="E1458" s="16" t="s">
        <v>741</v>
      </c>
      <c r="F1458" s="16" t="s">
        <v>776</v>
      </c>
      <c r="G1458" s="16" t="s">
        <v>2800</v>
      </c>
      <c r="H1458">
        <v>262988.53529999999</v>
      </c>
      <c r="I1458">
        <v>51169.557399999998</v>
      </c>
      <c r="J1458" s="16" t="s">
        <v>3112</v>
      </c>
      <c r="K1458" s="16" t="s">
        <v>6133</v>
      </c>
      <c r="L1458">
        <v>3355268049</v>
      </c>
      <c r="M1458">
        <v>0</v>
      </c>
      <c r="N1458" s="16" t="s">
        <v>6196</v>
      </c>
      <c r="O1458" s="16" t="s">
        <v>6200</v>
      </c>
      <c r="P1458" s="1">
        <v>44557</v>
      </c>
      <c r="Q1458">
        <v>211818.9779</v>
      </c>
      <c r="R1458">
        <v>211818.9779</v>
      </c>
      <c r="S1458" s="16" t="s">
        <v>6228</v>
      </c>
      <c r="T1458" s="16" t="s">
        <v>6236</v>
      </c>
      <c r="U1458">
        <v>2021</v>
      </c>
    </row>
    <row r="1459" spans="1:21" x14ac:dyDescent="0.35">
      <c r="A1459" s="16" t="s">
        <v>3113</v>
      </c>
      <c r="B1459">
        <v>744867727</v>
      </c>
      <c r="C1459">
        <v>70</v>
      </c>
      <c r="D1459" s="1">
        <v>19138.5</v>
      </c>
      <c r="E1459" s="16" t="s">
        <v>741</v>
      </c>
      <c r="F1459" s="16" t="s">
        <v>150</v>
      </c>
      <c r="G1459" s="16" t="s">
        <v>2767</v>
      </c>
      <c r="H1459">
        <v>646178.74269999994</v>
      </c>
      <c r="I1459">
        <v>173083.59179999999</v>
      </c>
      <c r="J1459" s="16" t="s">
        <v>3114</v>
      </c>
      <c r="K1459" s="16" t="s">
        <v>6135</v>
      </c>
      <c r="L1459">
        <v>2617513472</v>
      </c>
      <c r="M1459">
        <v>0</v>
      </c>
      <c r="N1459" s="16" t="s">
        <v>6195</v>
      </c>
      <c r="O1459" s="16" t="s">
        <v>6190</v>
      </c>
      <c r="P1459" s="1">
        <v>44305</v>
      </c>
      <c r="Q1459">
        <v>473095.15089999995</v>
      </c>
      <c r="R1459">
        <v>473095.15089999995</v>
      </c>
      <c r="S1459" s="16" t="s">
        <v>6220</v>
      </c>
      <c r="T1459" s="16" t="s">
        <v>6241</v>
      </c>
      <c r="U1459">
        <v>2021</v>
      </c>
    </row>
    <row r="1460" spans="1:21" x14ac:dyDescent="0.35">
      <c r="A1460" s="16" t="s">
        <v>3115</v>
      </c>
      <c r="B1460">
        <v>59840529</v>
      </c>
      <c r="C1460">
        <v>43</v>
      </c>
      <c r="D1460" s="1">
        <v>29000.25</v>
      </c>
      <c r="E1460" s="16" t="s">
        <v>741</v>
      </c>
      <c r="F1460" s="16" t="s">
        <v>266</v>
      </c>
      <c r="G1460" s="16" t="s">
        <v>2781</v>
      </c>
      <c r="H1460">
        <v>2834869.9852999998</v>
      </c>
      <c r="I1460">
        <v>1549728.9253</v>
      </c>
      <c r="J1460" s="16" t="s">
        <v>3116</v>
      </c>
      <c r="K1460" s="16" t="s">
        <v>6131</v>
      </c>
      <c r="L1460">
        <v>845608491</v>
      </c>
      <c r="M1460">
        <v>0</v>
      </c>
      <c r="N1460" s="16" t="s">
        <v>6187</v>
      </c>
      <c r="O1460" s="16" t="s">
        <v>6190</v>
      </c>
      <c r="P1460" s="1">
        <v>44375</v>
      </c>
      <c r="Q1460">
        <v>1285141.0599999998</v>
      </c>
      <c r="R1460">
        <v>1310843.8811999999</v>
      </c>
      <c r="S1460" s="16" t="s">
        <v>6222</v>
      </c>
      <c r="T1460" s="16" t="s">
        <v>6238</v>
      </c>
      <c r="U1460">
        <v>2021</v>
      </c>
    </row>
    <row r="1461" spans="1:21" x14ac:dyDescent="0.35">
      <c r="A1461" s="16" t="s">
        <v>3117</v>
      </c>
      <c r="B1461">
        <v>549134996</v>
      </c>
      <c r="C1461">
        <v>34</v>
      </c>
      <c r="D1461" s="1">
        <v>32287.5</v>
      </c>
      <c r="E1461" s="16" t="s">
        <v>741</v>
      </c>
      <c r="F1461" s="16" t="s">
        <v>320</v>
      </c>
      <c r="G1461" s="16" t="s">
        <v>2764</v>
      </c>
      <c r="H1461">
        <v>190187.83840000001</v>
      </c>
      <c r="I1461">
        <v>180981.64449999999</v>
      </c>
      <c r="J1461" s="16" t="s">
        <v>3118</v>
      </c>
      <c r="K1461" s="16" t="s">
        <v>6127</v>
      </c>
      <c r="L1461">
        <v>1165907925</v>
      </c>
      <c r="M1461">
        <v>0</v>
      </c>
      <c r="N1461" s="16" t="s">
        <v>6187</v>
      </c>
      <c r="O1461" s="16" t="s">
        <v>6188</v>
      </c>
      <c r="P1461" s="1">
        <v>44515</v>
      </c>
      <c r="Q1461">
        <v>9206.1939000000129</v>
      </c>
      <c r="R1461">
        <v>9206.1939000000129</v>
      </c>
      <c r="S1461" s="16" t="s">
        <v>6227</v>
      </c>
      <c r="T1461" s="16" t="s">
        <v>6237</v>
      </c>
      <c r="U1461">
        <v>2021</v>
      </c>
    </row>
    <row r="1462" spans="1:21" x14ac:dyDescent="0.35">
      <c r="A1462" s="16" t="s">
        <v>3119</v>
      </c>
      <c r="B1462">
        <v>463419959</v>
      </c>
      <c r="C1462">
        <v>27</v>
      </c>
      <c r="D1462" s="1">
        <v>34844.25</v>
      </c>
      <c r="E1462" s="16" t="s">
        <v>741</v>
      </c>
      <c r="F1462" s="16" t="s">
        <v>1432</v>
      </c>
      <c r="G1462" s="16" t="s">
        <v>2740</v>
      </c>
      <c r="H1462">
        <v>355267.55920000002</v>
      </c>
      <c r="I1462">
        <v>219547.36799999999</v>
      </c>
      <c r="J1462" s="16" t="s">
        <v>3120</v>
      </c>
      <c r="K1462" s="16" t="s">
        <v>6135</v>
      </c>
      <c r="L1462">
        <v>2568076461</v>
      </c>
      <c r="M1462">
        <v>0</v>
      </c>
      <c r="N1462" s="16" t="s">
        <v>6196</v>
      </c>
      <c r="O1462" s="16" t="s">
        <v>6188</v>
      </c>
      <c r="P1462" s="1">
        <v>44528</v>
      </c>
      <c r="Q1462">
        <v>135720.19120000003</v>
      </c>
      <c r="R1462">
        <v>135720.19120000003</v>
      </c>
      <c r="S1462" s="16" t="s">
        <v>6227</v>
      </c>
      <c r="T1462" s="16" t="s">
        <v>6236</v>
      </c>
      <c r="U1462">
        <v>2021</v>
      </c>
    </row>
    <row r="1463" spans="1:21" x14ac:dyDescent="0.35">
      <c r="A1463" s="16" t="s">
        <v>3121</v>
      </c>
      <c r="B1463">
        <v>671787046</v>
      </c>
      <c r="C1463">
        <v>44</v>
      </c>
      <c r="D1463" s="1">
        <v>28635</v>
      </c>
      <c r="E1463" s="16" t="s">
        <v>741</v>
      </c>
      <c r="F1463" s="16" t="s">
        <v>186</v>
      </c>
      <c r="G1463" s="16" t="s">
        <v>2746</v>
      </c>
      <c r="H1463">
        <v>43137.3387</v>
      </c>
      <c r="I1463">
        <v>29260.2762</v>
      </c>
      <c r="J1463" s="16" t="s">
        <v>3122</v>
      </c>
      <c r="K1463" s="16" t="s">
        <v>6135</v>
      </c>
      <c r="L1463">
        <v>358008</v>
      </c>
      <c r="M1463">
        <v>0</v>
      </c>
      <c r="N1463" s="16" t="s">
        <v>6195</v>
      </c>
      <c r="O1463" s="16" t="s">
        <v>6191</v>
      </c>
      <c r="P1463" s="1">
        <v>44652</v>
      </c>
      <c r="Q1463">
        <v>13877.0625</v>
      </c>
      <c r="R1463">
        <v>13877.0625</v>
      </c>
      <c r="S1463" s="16" t="s">
        <v>6220</v>
      </c>
      <c r="T1463" s="16" t="s">
        <v>6238</v>
      </c>
      <c r="U1463">
        <v>2022</v>
      </c>
    </row>
    <row r="1464" spans="1:21" x14ac:dyDescent="0.35">
      <c r="A1464" s="16" t="s">
        <v>3123</v>
      </c>
      <c r="B1464">
        <v>100495274</v>
      </c>
      <c r="C1464">
        <v>57</v>
      </c>
      <c r="D1464" s="1">
        <v>23886.75</v>
      </c>
      <c r="E1464" s="16" t="s">
        <v>741</v>
      </c>
      <c r="F1464" s="16" t="s">
        <v>84</v>
      </c>
      <c r="G1464" s="16" t="s">
        <v>2781</v>
      </c>
      <c r="H1464">
        <v>302699.02620000002</v>
      </c>
      <c r="I1464">
        <v>211889.31830000001</v>
      </c>
      <c r="J1464" s="16" t="s">
        <v>3124</v>
      </c>
      <c r="K1464" s="16" t="s">
        <v>6133</v>
      </c>
      <c r="L1464">
        <v>2463943008</v>
      </c>
      <c r="M1464">
        <v>0</v>
      </c>
      <c r="N1464" s="16" t="s">
        <v>6187</v>
      </c>
      <c r="O1464" s="16" t="s">
        <v>6188</v>
      </c>
      <c r="P1464" s="1">
        <v>44633</v>
      </c>
      <c r="Q1464">
        <v>90809.707900000009</v>
      </c>
      <c r="R1464">
        <v>90809.707900000009</v>
      </c>
      <c r="S1464" s="16" t="s">
        <v>6219</v>
      </c>
      <c r="T1464" s="16" t="s">
        <v>6239</v>
      </c>
      <c r="U1464">
        <v>2022</v>
      </c>
    </row>
    <row r="1465" spans="1:21" x14ac:dyDescent="0.35">
      <c r="A1465" s="16" t="s">
        <v>3125</v>
      </c>
      <c r="B1465">
        <v>977290336</v>
      </c>
      <c r="C1465">
        <v>72</v>
      </c>
      <c r="D1465" s="1">
        <v>18408</v>
      </c>
      <c r="E1465" s="16" t="s">
        <v>741</v>
      </c>
      <c r="F1465" s="16" t="s">
        <v>263</v>
      </c>
      <c r="G1465" s="16" t="s">
        <v>2764</v>
      </c>
      <c r="H1465">
        <v>224109.8615</v>
      </c>
      <c r="I1465">
        <v>69437.3177</v>
      </c>
      <c r="J1465" s="16" t="s">
        <v>3126</v>
      </c>
      <c r="K1465" s="16" t="s">
        <v>6135</v>
      </c>
      <c r="L1465">
        <v>907853856</v>
      </c>
      <c r="M1465">
        <v>0</v>
      </c>
      <c r="N1465" s="16" t="s">
        <v>6196</v>
      </c>
      <c r="O1465" s="16" t="s">
        <v>6200</v>
      </c>
      <c r="P1465" s="1">
        <v>44382</v>
      </c>
      <c r="Q1465">
        <v>154672.54379999998</v>
      </c>
      <c r="R1465">
        <v>154672.54379999998</v>
      </c>
      <c r="S1465" s="16" t="s">
        <v>6223</v>
      </c>
      <c r="T1465" s="16" t="s">
        <v>6241</v>
      </c>
      <c r="U1465">
        <v>2021</v>
      </c>
    </row>
    <row r="1466" spans="1:21" x14ac:dyDescent="0.35">
      <c r="A1466" s="16" t="s">
        <v>3127</v>
      </c>
      <c r="B1466">
        <v>244754421</v>
      </c>
      <c r="C1466">
        <v>71</v>
      </c>
      <c r="D1466" s="1">
        <v>18773.25</v>
      </c>
      <c r="E1466" s="16" t="s">
        <v>741</v>
      </c>
      <c r="F1466" s="16" t="s">
        <v>660</v>
      </c>
      <c r="G1466" s="16" t="s">
        <v>2737</v>
      </c>
      <c r="H1466">
        <v>177967.69029999999</v>
      </c>
      <c r="I1466">
        <v>88633.7448</v>
      </c>
      <c r="J1466" s="16" t="s">
        <v>3128</v>
      </c>
      <c r="K1466" s="16" t="s">
        <v>6140</v>
      </c>
      <c r="L1466">
        <v>289834314</v>
      </c>
      <c r="M1466">
        <v>0</v>
      </c>
      <c r="N1466" s="16" t="s">
        <v>6198</v>
      </c>
      <c r="O1466" s="16" t="s">
        <v>6201</v>
      </c>
      <c r="P1466" s="1">
        <v>44574</v>
      </c>
      <c r="Q1466">
        <v>89333.945499999987</v>
      </c>
      <c r="R1466">
        <v>89333.945499999987</v>
      </c>
      <c r="S1466" s="16" t="s">
        <v>6217</v>
      </c>
      <c r="T1466" s="16" t="s">
        <v>6241</v>
      </c>
      <c r="U1466">
        <v>2022</v>
      </c>
    </row>
    <row r="1467" spans="1:21" x14ac:dyDescent="0.35">
      <c r="A1467" s="16" t="s">
        <v>3129</v>
      </c>
      <c r="B1467">
        <v>54092581</v>
      </c>
      <c r="C1467">
        <v>32</v>
      </c>
      <c r="D1467" s="1">
        <v>33018</v>
      </c>
      <c r="E1467" s="16" t="s">
        <v>741</v>
      </c>
      <c r="F1467" s="16" t="s">
        <v>365</v>
      </c>
      <c r="G1467" s="16" t="s">
        <v>2749</v>
      </c>
      <c r="H1467">
        <v>859353.80539999995</v>
      </c>
      <c r="I1467">
        <v>260285.04680000001</v>
      </c>
      <c r="J1467" s="16" t="s">
        <v>3130</v>
      </c>
      <c r="K1467" s="16" t="s">
        <v>6127</v>
      </c>
      <c r="L1467">
        <v>723763287</v>
      </c>
      <c r="M1467">
        <v>0</v>
      </c>
      <c r="N1467" s="16" t="s">
        <v>6196</v>
      </c>
      <c r="O1467" s="16" t="s">
        <v>6199</v>
      </c>
      <c r="P1467" s="1">
        <v>44217</v>
      </c>
      <c r="Q1467">
        <v>599068.75859999994</v>
      </c>
      <c r="R1467">
        <v>599068.75859999994</v>
      </c>
      <c r="S1467" s="16" t="s">
        <v>6217</v>
      </c>
      <c r="T1467" s="16" t="s">
        <v>6237</v>
      </c>
      <c r="U1467">
        <v>2021</v>
      </c>
    </row>
    <row r="1468" spans="1:21" x14ac:dyDescent="0.35">
      <c r="A1468" s="16" t="s">
        <v>3131</v>
      </c>
      <c r="B1468">
        <v>48131367</v>
      </c>
      <c r="C1468">
        <v>51</v>
      </c>
      <c r="D1468" s="1">
        <v>26078.25</v>
      </c>
      <c r="E1468" s="16" t="s">
        <v>741</v>
      </c>
      <c r="F1468" s="16" t="s">
        <v>601</v>
      </c>
      <c r="G1468" s="16" t="s">
        <v>2756</v>
      </c>
      <c r="H1468">
        <v>600552.83869999996</v>
      </c>
      <c r="I1468">
        <v>91260.4804</v>
      </c>
      <c r="J1468" s="16" t="s">
        <v>3132</v>
      </c>
      <c r="K1468" s="16" t="s">
        <v>6135</v>
      </c>
      <c r="L1468">
        <v>460023075</v>
      </c>
      <c r="M1468">
        <v>0</v>
      </c>
      <c r="N1468" s="16" t="s">
        <v>6198</v>
      </c>
      <c r="O1468" s="16" t="s">
        <v>6201</v>
      </c>
      <c r="P1468" s="1">
        <v>44534</v>
      </c>
      <c r="Q1468">
        <v>509292.35829999996</v>
      </c>
      <c r="R1468">
        <v>509292.35829999996</v>
      </c>
      <c r="S1468" s="16" t="s">
        <v>6228</v>
      </c>
      <c r="T1468" s="16" t="s">
        <v>6239</v>
      </c>
      <c r="U1468">
        <v>2021</v>
      </c>
    </row>
    <row r="1469" spans="1:21" x14ac:dyDescent="0.35">
      <c r="A1469" s="16" t="s">
        <v>3133</v>
      </c>
      <c r="B1469">
        <v>224073752</v>
      </c>
      <c r="C1469">
        <v>54</v>
      </c>
      <c r="D1469" s="1">
        <v>24982.5</v>
      </c>
      <c r="E1469" s="16" t="s">
        <v>741</v>
      </c>
      <c r="F1469" s="16" t="s">
        <v>51</v>
      </c>
      <c r="G1469" s="16" t="s">
        <v>2743</v>
      </c>
      <c r="H1469">
        <v>151853.66279999999</v>
      </c>
      <c r="I1469">
        <v>165788.46950000001</v>
      </c>
      <c r="J1469" s="16" t="s">
        <v>3134</v>
      </c>
      <c r="K1469" s="16" t="s">
        <v>6135</v>
      </c>
      <c r="L1469">
        <v>3461250147</v>
      </c>
      <c r="M1469">
        <v>0</v>
      </c>
      <c r="N1469" s="16" t="s">
        <v>6198</v>
      </c>
      <c r="O1469" s="16" t="s">
        <v>6201</v>
      </c>
      <c r="P1469" s="1">
        <v>44581</v>
      </c>
      <c r="Q1469">
        <v>-13934.806700000016</v>
      </c>
      <c r="R1469">
        <v>-13934.806700000016</v>
      </c>
      <c r="S1469" s="16" t="s">
        <v>6217</v>
      </c>
      <c r="T1469" s="16" t="s">
        <v>6239</v>
      </c>
      <c r="U1469">
        <v>2022</v>
      </c>
    </row>
    <row r="1470" spans="1:21" x14ac:dyDescent="0.35">
      <c r="A1470" s="16" t="s">
        <v>3135</v>
      </c>
      <c r="B1470">
        <v>825095612</v>
      </c>
      <c r="C1470">
        <v>65</v>
      </c>
      <c r="D1470" s="1">
        <v>20964.75</v>
      </c>
      <c r="E1470" s="16" t="s">
        <v>741</v>
      </c>
      <c r="F1470" s="16" t="s">
        <v>378</v>
      </c>
      <c r="G1470" s="16" t="s">
        <v>2759</v>
      </c>
      <c r="H1470">
        <v>222029.978</v>
      </c>
      <c r="I1470">
        <v>130076.05319999999</v>
      </c>
      <c r="J1470" s="16" t="s">
        <v>3136</v>
      </c>
      <c r="K1470" s="16" t="s">
        <v>6127</v>
      </c>
      <c r="L1470">
        <v>27092849</v>
      </c>
      <c r="M1470">
        <v>0</v>
      </c>
      <c r="N1470" s="16" t="s">
        <v>6198</v>
      </c>
      <c r="O1470" s="16" t="s">
        <v>6190</v>
      </c>
      <c r="P1470" s="1">
        <v>44304</v>
      </c>
      <c r="Q1470">
        <v>91953.924800000008</v>
      </c>
      <c r="R1470">
        <v>91953.924800000008</v>
      </c>
      <c r="S1470" s="16" t="s">
        <v>6220</v>
      </c>
      <c r="T1470" s="16" t="s">
        <v>6240</v>
      </c>
      <c r="U1470">
        <v>2021</v>
      </c>
    </row>
    <row r="1471" spans="1:21" x14ac:dyDescent="0.35">
      <c r="A1471" s="16" t="s">
        <v>3137</v>
      </c>
      <c r="B1471">
        <v>180698572</v>
      </c>
      <c r="C1471">
        <v>20</v>
      </c>
      <c r="D1471" s="1">
        <v>37401</v>
      </c>
      <c r="E1471" s="16" t="s">
        <v>741</v>
      </c>
      <c r="F1471" s="16" t="s">
        <v>183</v>
      </c>
      <c r="G1471" s="16" t="s">
        <v>2771</v>
      </c>
      <c r="H1471">
        <v>136175.34899999999</v>
      </c>
      <c r="I1471">
        <v>91289.858999999997</v>
      </c>
      <c r="J1471" s="16" t="s">
        <v>3138</v>
      </c>
      <c r="K1471" s="16" t="s">
        <v>6129</v>
      </c>
      <c r="L1471">
        <v>27539456</v>
      </c>
      <c r="M1471">
        <v>0</v>
      </c>
      <c r="N1471" s="16" t="s">
        <v>6187</v>
      </c>
      <c r="O1471" s="16" t="s">
        <v>6191</v>
      </c>
      <c r="P1471" s="1">
        <v>44225</v>
      </c>
      <c r="Q1471">
        <v>44885.489999999991</v>
      </c>
      <c r="R1471">
        <v>44885.489999999991</v>
      </c>
      <c r="S1471" s="16" t="s">
        <v>6217</v>
      </c>
      <c r="T1471" s="16" t="s">
        <v>6236</v>
      </c>
      <c r="U1471">
        <v>2021</v>
      </c>
    </row>
    <row r="1472" spans="1:21" x14ac:dyDescent="0.35">
      <c r="A1472" s="16" t="s">
        <v>3139</v>
      </c>
      <c r="B1472">
        <v>148160170</v>
      </c>
      <c r="C1472">
        <v>47</v>
      </c>
      <c r="D1472" s="1">
        <v>27539.25</v>
      </c>
      <c r="E1472" s="16" t="s">
        <v>741</v>
      </c>
      <c r="F1472" s="16" t="s">
        <v>39</v>
      </c>
      <c r="G1472" s="16" t="s">
        <v>2737</v>
      </c>
      <c r="J1472" s="16" t="s">
        <v>3140</v>
      </c>
      <c r="K1472" s="16" t="s">
        <v>6131</v>
      </c>
      <c r="L1472">
        <v>117097785</v>
      </c>
      <c r="M1472">
        <v>0</v>
      </c>
      <c r="N1472" s="16" t="s">
        <v>6198</v>
      </c>
      <c r="O1472" s="16" t="s">
        <v>6191</v>
      </c>
      <c r="P1472" s="1">
        <v>44518</v>
      </c>
      <c r="Q1472">
        <v>0</v>
      </c>
      <c r="R1472">
        <v>0</v>
      </c>
      <c r="S1472" s="16" t="s">
        <v>6227</v>
      </c>
      <c r="T1472" s="16" t="s">
        <v>6238</v>
      </c>
      <c r="U1472">
        <v>2021</v>
      </c>
    </row>
    <row r="1473" spans="1:21" x14ac:dyDescent="0.35">
      <c r="A1473" s="16" t="s">
        <v>3141</v>
      </c>
      <c r="B1473">
        <v>169864235</v>
      </c>
      <c r="C1473">
        <v>39</v>
      </c>
      <c r="D1473" s="1">
        <v>30461.25</v>
      </c>
      <c r="E1473" s="16" t="s">
        <v>741</v>
      </c>
      <c r="F1473" s="16" t="s">
        <v>293</v>
      </c>
      <c r="G1473" s="16" t="s">
        <v>2756</v>
      </c>
      <c r="H1473">
        <v>157256.3933</v>
      </c>
      <c r="I1473">
        <v>106283.63129999999</v>
      </c>
      <c r="J1473" s="16" t="s">
        <v>3142</v>
      </c>
      <c r="K1473" s="16" t="s">
        <v>6135</v>
      </c>
      <c r="L1473">
        <v>3386740425</v>
      </c>
      <c r="M1473">
        <v>0</v>
      </c>
      <c r="N1473" s="16" t="s">
        <v>6187</v>
      </c>
      <c r="O1473" s="16" t="s">
        <v>6188</v>
      </c>
      <c r="P1473" s="1">
        <v>44273</v>
      </c>
      <c r="Q1473">
        <v>50972.762000000002</v>
      </c>
      <c r="R1473">
        <v>50972.762000000002</v>
      </c>
      <c r="S1473" s="16" t="s">
        <v>6219</v>
      </c>
      <c r="T1473" s="16" t="s">
        <v>6237</v>
      </c>
      <c r="U1473">
        <v>2021</v>
      </c>
    </row>
    <row r="1474" spans="1:21" x14ac:dyDescent="0.35">
      <c r="A1474" s="16" t="s">
        <v>3143</v>
      </c>
      <c r="B1474">
        <v>976789119</v>
      </c>
      <c r="C1474">
        <v>70</v>
      </c>
      <c r="D1474" s="1">
        <v>19138.5</v>
      </c>
      <c r="E1474" s="16" t="s">
        <v>741</v>
      </c>
      <c r="F1474" s="16" t="s">
        <v>1762</v>
      </c>
      <c r="G1474" s="16" t="s">
        <v>2737</v>
      </c>
      <c r="H1474">
        <v>279591.24420000002</v>
      </c>
      <c r="I1474">
        <v>232569.08040000001</v>
      </c>
      <c r="J1474" s="16" t="s">
        <v>3144</v>
      </c>
      <c r="K1474" s="16" t="s">
        <v>6133</v>
      </c>
      <c r="L1474">
        <v>405234666</v>
      </c>
      <c r="M1474">
        <v>0</v>
      </c>
      <c r="N1474" s="16" t="s">
        <v>6195</v>
      </c>
      <c r="O1474" s="16" t="s">
        <v>6190</v>
      </c>
      <c r="P1474" s="1">
        <v>44427</v>
      </c>
      <c r="Q1474">
        <v>47022.163800000009</v>
      </c>
      <c r="R1474">
        <v>47022.163800000009</v>
      </c>
      <c r="S1474" s="16" t="s">
        <v>6224</v>
      </c>
      <c r="T1474" s="16" t="s">
        <v>6241</v>
      </c>
      <c r="U1474">
        <v>2021</v>
      </c>
    </row>
    <row r="1475" spans="1:21" x14ac:dyDescent="0.35">
      <c r="A1475" s="16" t="s">
        <v>3145</v>
      </c>
      <c r="B1475">
        <v>226392113</v>
      </c>
      <c r="C1475">
        <v>66</v>
      </c>
      <c r="D1475" s="1">
        <v>20599.5</v>
      </c>
      <c r="E1475" s="16" t="s">
        <v>741</v>
      </c>
      <c r="F1475" s="16" t="s">
        <v>456</v>
      </c>
      <c r="G1475" s="16" t="s">
        <v>2749</v>
      </c>
      <c r="H1475">
        <v>947081.61459999997</v>
      </c>
      <c r="I1475">
        <v>439233.25900000002</v>
      </c>
      <c r="J1475" s="16" t="s">
        <v>3146</v>
      </c>
      <c r="K1475" s="16" t="s">
        <v>6131</v>
      </c>
      <c r="L1475">
        <v>3256753608</v>
      </c>
      <c r="M1475">
        <v>0</v>
      </c>
      <c r="N1475" s="16" t="s">
        <v>6195</v>
      </c>
      <c r="O1475" s="16" t="s">
        <v>6190</v>
      </c>
      <c r="P1475" s="1">
        <v>44608</v>
      </c>
      <c r="Q1475">
        <v>507848.35559999995</v>
      </c>
      <c r="R1475">
        <v>518005.32271199994</v>
      </c>
      <c r="S1475" s="16" t="s">
        <v>6218</v>
      </c>
      <c r="T1475" s="16" t="s">
        <v>6240</v>
      </c>
      <c r="U1475">
        <v>2022</v>
      </c>
    </row>
    <row r="1476" spans="1:21" x14ac:dyDescent="0.35">
      <c r="A1476" s="16" t="s">
        <v>3147</v>
      </c>
      <c r="B1476">
        <v>281045684</v>
      </c>
      <c r="C1476">
        <v>80</v>
      </c>
      <c r="D1476" s="1">
        <v>15486</v>
      </c>
      <c r="E1476" s="16" t="s">
        <v>741</v>
      </c>
      <c r="F1476" s="16" t="s">
        <v>1030</v>
      </c>
      <c r="G1476" s="16" t="s">
        <v>2737</v>
      </c>
      <c r="H1476">
        <v>316130.57539999997</v>
      </c>
      <c r="I1476">
        <v>172291.1636</v>
      </c>
      <c r="J1476" s="16" t="s">
        <v>3148</v>
      </c>
      <c r="K1476" s="16" t="s">
        <v>6135</v>
      </c>
      <c r="L1476">
        <v>4755330342</v>
      </c>
      <c r="M1476">
        <v>0</v>
      </c>
      <c r="N1476" s="16" t="s">
        <v>6195</v>
      </c>
      <c r="O1476" s="16" t="s">
        <v>6191</v>
      </c>
      <c r="P1476" s="1">
        <v>44557</v>
      </c>
      <c r="Q1476">
        <v>143839.41179999997</v>
      </c>
      <c r="R1476">
        <v>143839.41179999997</v>
      </c>
      <c r="S1476" s="16" t="s">
        <v>6228</v>
      </c>
      <c r="T1476" s="16" t="s">
        <v>6241</v>
      </c>
      <c r="U1476">
        <v>2021</v>
      </c>
    </row>
    <row r="1477" spans="1:21" x14ac:dyDescent="0.35">
      <c r="A1477" s="16" t="s">
        <v>3149</v>
      </c>
      <c r="B1477">
        <v>714988344</v>
      </c>
      <c r="C1477">
        <v>27</v>
      </c>
      <c r="D1477" s="1">
        <v>34844.25</v>
      </c>
      <c r="E1477" s="16" t="s">
        <v>741</v>
      </c>
      <c r="F1477" s="16" t="s">
        <v>78</v>
      </c>
      <c r="G1477" s="16" t="s">
        <v>2776</v>
      </c>
      <c r="H1477">
        <v>501098.17009999999</v>
      </c>
      <c r="I1477">
        <v>63106.040500000003</v>
      </c>
      <c r="J1477" s="16" t="s">
        <v>3150</v>
      </c>
      <c r="K1477" s="16" t="s">
        <v>6140</v>
      </c>
      <c r="L1477">
        <v>298461735</v>
      </c>
      <c r="M1477">
        <v>0</v>
      </c>
      <c r="N1477" s="16" t="s">
        <v>6196</v>
      </c>
      <c r="O1477" s="16" t="s">
        <v>6200</v>
      </c>
      <c r="P1477" s="1">
        <v>44408</v>
      </c>
      <c r="Q1477">
        <v>437992.12959999999</v>
      </c>
      <c r="R1477">
        <v>437992.12959999999</v>
      </c>
      <c r="S1477" s="16" t="s">
        <v>6223</v>
      </c>
      <c r="T1477" s="16" t="s">
        <v>6236</v>
      </c>
      <c r="U1477">
        <v>2021</v>
      </c>
    </row>
    <row r="1478" spans="1:21" x14ac:dyDescent="0.35">
      <c r="A1478" s="16" t="s">
        <v>3151</v>
      </c>
      <c r="B1478">
        <v>279450697</v>
      </c>
      <c r="C1478">
        <v>78</v>
      </c>
      <c r="D1478" s="1">
        <v>16216.5</v>
      </c>
      <c r="E1478" s="16" t="s">
        <v>741</v>
      </c>
      <c r="F1478" s="16" t="s">
        <v>406</v>
      </c>
      <c r="G1478" s="16" t="s">
        <v>2734</v>
      </c>
      <c r="H1478">
        <v>1026866.9375999999</v>
      </c>
      <c r="I1478">
        <v>482969.74969999999</v>
      </c>
      <c r="J1478" s="16" t="s">
        <v>3152</v>
      </c>
      <c r="K1478" s="16" t="s">
        <v>6127</v>
      </c>
      <c r="L1478">
        <v>2129593312</v>
      </c>
      <c r="M1478">
        <v>0</v>
      </c>
      <c r="N1478" s="16" t="s">
        <v>6189</v>
      </c>
      <c r="O1478" s="16" t="s">
        <v>6194</v>
      </c>
      <c r="P1478" s="1">
        <v>44533</v>
      </c>
      <c r="Q1478">
        <v>543897.18790000002</v>
      </c>
      <c r="R1478">
        <v>543897.18790000002</v>
      </c>
      <c r="S1478" s="16" t="s">
        <v>6228</v>
      </c>
      <c r="T1478" s="16" t="s">
        <v>6241</v>
      </c>
      <c r="U1478">
        <v>2021</v>
      </c>
    </row>
    <row r="1479" spans="1:21" x14ac:dyDescent="0.35">
      <c r="A1479" s="16" t="s">
        <v>3153</v>
      </c>
      <c r="B1479">
        <v>183426409</v>
      </c>
      <c r="C1479">
        <v>44</v>
      </c>
      <c r="D1479" s="1">
        <v>28635</v>
      </c>
      <c r="E1479" s="16" t="s">
        <v>741</v>
      </c>
      <c r="F1479" s="16" t="s">
        <v>519</v>
      </c>
      <c r="G1479" s="16" t="s">
        <v>2734</v>
      </c>
      <c r="H1479">
        <v>417648.81719999999</v>
      </c>
      <c r="I1479">
        <v>229010.76809999999</v>
      </c>
      <c r="J1479" s="16" t="s">
        <v>3154</v>
      </c>
      <c r="K1479" s="16" t="s">
        <v>6135</v>
      </c>
      <c r="L1479">
        <v>1314669712</v>
      </c>
      <c r="M1479">
        <v>0</v>
      </c>
      <c r="N1479" s="16" t="s">
        <v>6187</v>
      </c>
      <c r="O1479" s="16" t="s">
        <v>6188</v>
      </c>
      <c r="P1479" s="1">
        <v>44365</v>
      </c>
      <c r="Q1479">
        <v>188638.0491</v>
      </c>
      <c r="R1479">
        <v>188638.0491</v>
      </c>
      <c r="S1479" s="16" t="s">
        <v>6222</v>
      </c>
      <c r="T1479" s="16" t="s">
        <v>6238</v>
      </c>
      <c r="U1479">
        <v>2021</v>
      </c>
    </row>
    <row r="1480" spans="1:21" x14ac:dyDescent="0.35">
      <c r="A1480" s="16" t="s">
        <v>3155</v>
      </c>
      <c r="B1480">
        <v>689247857</v>
      </c>
      <c r="C1480">
        <v>28</v>
      </c>
      <c r="D1480" s="1">
        <v>34479</v>
      </c>
      <c r="E1480" s="16" t="s">
        <v>741</v>
      </c>
      <c r="F1480" s="16" t="s">
        <v>124</v>
      </c>
      <c r="G1480" s="16" t="s">
        <v>2740</v>
      </c>
      <c r="H1480">
        <v>172941.2911</v>
      </c>
      <c r="I1480">
        <v>21713.7399</v>
      </c>
      <c r="J1480" s="16" t="s">
        <v>3156</v>
      </c>
      <c r="K1480" s="16" t="s">
        <v>6127</v>
      </c>
      <c r="L1480">
        <v>3183204297</v>
      </c>
      <c r="M1480">
        <v>0</v>
      </c>
      <c r="N1480" s="16" t="s">
        <v>6187</v>
      </c>
      <c r="O1480" s="16" t="s">
        <v>6200</v>
      </c>
      <c r="P1480" s="1">
        <v>44239</v>
      </c>
      <c r="Q1480">
        <v>151227.55119999999</v>
      </c>
      <c r="R1480">
        <v>151227.55119999999</v>
      </c>
      <c r="S1480" s="16" t="s">
        <v>6218</v>
      </c>
      <c r="T1480" s="16" t="s">
        <v>6236</v>
      </c>
      <c r="U1480">
        <v>2021</v>
      </c>
    </row>
    <row r="1481" spans="1:21" x14ac:dyDescent="0.35">
      <c r="A1481" s="16" t="s">
        <v>3157</v>
      </c>
      <c r="B1481">
        <v>804038273</v>
      </c>
      <c r="C1481">
        <v>68</v>
      </c>
      <c r="D1481" s="1">
        <v>19869</v>
      </c>
      <c r="E1481" s="16" t="s">
        <v>741</v>
      </c>
      <c r="F1481" s="16" t="s">
        <v>847</v>
      </c>
      <c r="G1481" s="16" t="s">
        <v>2764</v>
      </c>
      <c r="H1481">
        <v>255155.37760000001</v>
      </c>
      <c r="I1481">
        <v>131136.43489999999</v>
      </c>
      <c r="J1481" s="16" t="s">
        <v>3158</v>
      </c>
      <c r="K1481" s="16" t="s">
        <v>6135</v>
      </c>
      <c r="L1481">
        <v>536462829</v>
      </c>
      <c r="M1481">
        <v>5411343168</v>
      </c>
      <c r="N1481" s="16" t="s">
        <v>6192</v>
      </c>
      <c r="O1481" s="16" t="s">
        <v>6197</v>
      </c>
      <c r="P1481" s="1">
        <v>44307</v>
      </c>
      <c r="Q1481">
        <v>124018.94270000001</v>
      </c>
      <c r="R1481">
        <v>124018.94270000001</v>
      </c>
      <c r="S1481" s="16" t="s">
        <v>6220</v>
      </c>
      <c r="T1481" s="16" t="s">
        <v>6240</v>
      </c>
      <c r="U1481">
        <v>2021</v>
      </c>
    </row>
    <row r="1482" spans="1:21" x14ac:dyDescent="0.35">
      <c r="A1482" s="16" t="s">
        <v>3159</v>
      </c>
      <c r="B1482">
        <v>290971192</v>
      </c>
      <c r="C1482">
        <v>67</v>
      </c>
      <c r="D1482" s="1">
        <v>20234.25</v>
      </c>
      <c r="E1482" s="16" t="s">
        <v>741</v>
      </c>
      <c r="F1482" s="16" t="s">
        <v>2538</v>
      </c>
      <c r="G1482" s="16" t="s">
        <v>2759</v>
      </c>
      <c r="H1482">
        <v>1159087.3330000001</v>
      </c>
      <c r="I1482">
        <v>556799.31129999994</v>
      </c>
      <c r="J1482" s="16" t="s">
        <v>3160</v>
      </c>
      <c r="K1482" s="16" t="s">
        <v>6131</v>
      </c>
      <c r="L1482">
        <v>9791808</v>
      </c>
      <c r="M1482">
        <v>782160252</v>
      </c>
      <c r="N1482" s="16" t="s">
        <v>6192</v>
      </c>
      <c r="O1482" s="16" t="s">
        <v>6193</v>
      </c>
      <c r="P1482" s="1">
        <v>44524</v>
      </c>
      <c r="Q1482">
        <v>602288.02170000016</v>
      </c>
      <c r="R1482">
        <v>614333.78213400021</v>
      </c>
      <c r="S1482" s="16" t="s">
        <v>6227</v>
      </c>
      <c r="T1482" s="16" t="s">
        <v>6240</v>
      </c>
      <c r="U1482">
        <v>2021</v>
      </c>
    </row>
    <row r="1483" spans="1:21" x14ac:dyDescent="0.35">
      <c r="A1483" s="16" t="s">
        <v>3161</v>
      </c>
      <c r="B1483">
        <v>165254222</v>
      </c>
      <c r="C1483">
        <v>74</v>
      </c>
      <c r="D1483" s="1">
        <v>17677.5</v>
      </c>
      <c r="E1483" s="16" t="s">
        <v>741</v>
      </c>
      <c r="F1483" s="16" t="s">
        <v>588</v>
      </c>
      <c r="G1483" s="16" t="s">
        <v>2756</v>
      </c>
      <c r="H1483">
        <v>905790.5098</v>
      </c>
      <c r="I1483">
        <v>386110.10389999999</v>
      </c>
      <c r="J1483" s="16" t="s">
        <v>3162</v>
      </c>
      <c r="K1483" s="16" t="s">
        <v>6131</v>
      </c>
      <c r="L1483">
        <v>1522557057</v>
      </c>
      <c r="M1483">
        <v>0</v>
      </c>
      <c r="N1483" s="16" t="s">
        <v>6195</v>
      </c>
      <c r="O1483" s="16" t="s">
        <v>6190</v>
      </c>
      <c r="P1483" s="1">
        <v>44499</v>
      </c>
      <c r="Q1483">
        <v>519680.40590000001</v>
      </c>
      <c r="R1483">
        <v>530074.01401799999</v>
      </c>
      <c r="S1483" s="16" t="s">
        <v>6226</v>
      </c>
      <c r="T1483" s="16" t="s">
        <v>6241</v>
      </c>
      <c r="U1483">
        <v>2021</v>
      </c>
    </row>
    <row r="1484" spans="1:21" x14ac:dyDescent="0.35">
      <c r="A1484" s="16" t="s">
        <v>3163</v>
      </c>
      <c r="B1484">
        <v>432094851</v>
      </c>
      <c r="C1484">
        <v>26</v>
      </c>
      <c r="D1484" s="1">
        <v>35209.5</v>
      </c>
      <c r="E1484" s="16" t="s">
        <v>741</v>
      </c>
      <c r="F1484" s="16" t="s">
        <v>175</v>
      </c>
      <c r="G1484" s="16" t="s">
        <v>2749</v>
      </c>
      <c r="H1484">
        <v>199546.75</v>
      </c>
      <c r="I1484">
        <v>191085.96780000001</v>
      </c>
      <c r="J1484" s="16" t="s">
        <v>3164</v>
      </c>
      <c r="K1484" s="16" t="s">
        <v>6127</v>
      </c>
      <c r="L1484">
        <v>88444068</v>
      </c>
      <c r="M1484">
        <v>0</v>
      </c>
      <c r="N1484" s="16" t="s">
        <v>6187</v>
      </c>
      <c r="O1484" s="16" t="s">
        <v>6188</v>
      </c>
      <c r="P1484" s="1">
        <v>44331</v>
      </c>
      <c r="Q1484">
        <v>8460.7821999999869</v>
      </c>
      <c r="R1484">
        <v>8460.7821999999869</v>
      </c>
      <c r="S1484" s="16" t="s">
        <v>6221</v>
      </c>
      <c r="T1484" s="16" t="s">
        <v>6236</v>
      </c>
      <c r="U1484">
        <v>2021</v>
      </c>
    </row>
    <row r="1485" spans="1:21" x14ac:dyDescent="0.35">
      <c r="A1485" s="16" t="s">
        <v>3165</v>
      </c>
      <c r="B1485">
        <v>396810464</v>
      </c>
      <c r="C1485">
        <v>49</v>
      </c>
      <c r="D1485" s="1">
        <v>26808.75</v>
      </c>
      <c r="E1485" s="16" t="s">
        <v>741</v>
      </c>
      <c r="F1485" s="16" t="s">
        <v>596</v>
      </c>
      <c r="G1485" s="16" t="s">
        <v>2737</v>
      </c>
      <c r="H1485">
        <v>611167.11300000001</v>
      </c>
      <c r="I1485">
        <v>282495.02110000001</v>
      </c>
      <c r="J1485" s="16" t="s">
        <v>3166</v>
      </c>
      <c r="K1485" s="16" t="s">
        <v>6135</v>
      </c>
      <c r="L1485">
        <v>2064972448</v>
      </c>
      <c r="M1485">
        <v>8752689792</v>
      </c>
      <c r="N1485" s="16" t="s">
        <v>6192</v>
      </c>
      <c r="O1485" s="16" t="s">
        <v>6193</v>
      </c>
      <c r="P1485" s="1">
        <v>44650</v>
      </c>
      <c r="Q1485">
        <v>328672.0919</v>
      </c>
      <c r="R1485">
        <v>328672.0919</v>
      </c>
      <c r="S1485" s="16" t="s">
        <v>6219</v>
      </c>
      <c r="T1485" s="16" t="s">
        <v>6238</v>
      </c>
      <c r="U1485">
        <v>2022</v>
      </c>
    </row>
    <row r="1486" spans="1:21" x14ac:dyDescent="0.35">
      <c r="A1486" s="16" t="s">
        <v>3167</v>
      </c>
      <c r="B1486">
        <v>376945350</v>
      </c>
      <c r="C1486">
        <v>24</v>
      </c>
      <c r="D1486" s="1">
        <v>35940</v>
      </c>
      <c r="E1486" s="16" t="s">
        <v>741</v>
      </c>
      <c r="F1486" s="16" t="s">
        <v>36</v>
      </c>
      <c r="G1486" s="16" t="s">
        <v>2781</v>
      </c>
      <c r="H1486">
        <v>854088.27520000003</v>
      </c>
      <c r="I1486">
        <v>393636.43689999997</v>
      </c>
      <c r="J1486" s="16" t="s">
        <v>3168</v>
      </c>
      <c r="K1486" s="16" t="s">
        <v>6127</v>
      </c>
      <c r="L1486">
        <v>2746551296</v>
      </c>
      <c r="M1486">
        <v>0</v>
      </c>
      <c r="N1486" s="16" t="s">
        <v>6196</v>
      </c>
      <c r="O1486" s="16" t="s">
        <v>6200</v>
      </c>
      <c r="P1486" s="1">
        <v>44332</v>
      </c>
      <c r="Q1486">
        <v>460451.83830000006</v>
      </c>
      <c r="R1486">
        <v>460451.83830000006</v>
      </c>
      <c r="S1486" s="16" t="s">
        <v>6221</v>
      </c>
      <c r="T1486" s="16" t="s">
        <v>6236</v>
      </c>
      <c r="U1486">
        <v>2021</v>
      </c>
    </row>
    <row r="1487" spans="1:21" x14ac:dyDescent="0.35">
      <c r="A1487" s="16" t="s">
        <v>3169</v>
      </c>
      <c r="B1487">
        <v>254374522</v>
      </c>
      <c r="C1487">
        <v>36</v>
      </c>
      <c r="D1487" s="1">
        <v>31557</v>
      </c>
      <c r="E1487" s="16" t="s">
        <v>741</v>
      </c>
      <c r="F1487" s="16" t="s">
        <v>555</v>
      </c>
      <c r="G1487" s="16" t="s">
        <v>2734</v>
      </c>
      <c r="H1487">
        <v>6602.0402999999997</v>
      </c>
      <c r="I1487">
        <v>5359.3032999999996</v>
      </c>
      <c r="J1487" s="16" t="s">
        <v>3170</v>
      </c>
      <c r="K1487" s="16" t="s">
        <v>6135</v>
      </c>
      <c r="L1487">
        <v>1058112</v>
      </c>
      <c r="M1487">
        <v>1077036768</v>
      </c>
      <c r="N1487" s="16" t="s">
        <v>6192</v>
      </c>
      <c r="O1487" s="16" t="s">
        <v>6193</v>
      </c>
      <c r="P1487" s="1">
        <v>44390</v>
      </c>
      <c r="Q1487">
        <v>1242.7370000000001</v>
      </c>
      <c r="R1487">
        <v>1242.7370000000001</v>
      </c>
      <c r="S1487" s="16" t="s">
        <v>6223</v>
      </c>
      <c r="T1487" s="16" t="s">
        <v>6237</v>
      </c>
      <c r="U1487">
        <v>2021</v>
      </c>
    </row>
    <row r="1488" spans="1:21" x14ac:dyDescent="0.35">
      <c r="A1488" s="16" t="s">
        <v>3171</v>
      </c>
      <c r="B1488">
        <v>555382110</v>
      </c>
      <c r="C1488">
        <v>39</v>
      </c>
      <c r="D1488" s="1">
        <v>30461.25</v>
      </c>
      <c r="E1488" s="16" t="s">
        <v>741</v>
      </c>
      <c r="F1488" s="16" t="s">
        <v>1499</v>
      </c>
      <c r="G1488" s="16" t="s">
        <v>2743</v>
      </c>
      <c r="H1488">
        <v>58857.680899999999</v>
      </c>
      <c r="I1488">
        <v>21707.5108</v>
      </c>
      <c r="J1488" s="16" t="s">
        <v>3172</v>
      </c>
      <c r="K1488" s="16" t="s">
        <v>6135</v>
      </c>
      <c r="L1488">
        <v>644323797</v>
      </c>
      <c r="M1488">
        <v>1716121056</v>
      </c>
      <c r="N1488" s="16" t="s">
        <v>6192</v>
      </c>
      <c r="O1488" s="16" t="s">
        <v>6197</v>
      </c>
      <c r="P1488" s="1">
        <v>44290</v>
      </c>
      <c r="Q1488">
        <v>37150.170100000003</v>
      </c>
      <c r="R1488">
        <v>37150.170100000003</v>
      </c>
      <c r="S1488" s="16" t="s">
        <v>6220</v>
      </c>
      <c r="T1488" s="16" t="s">
        <v>6237</v>
      </c>
      <c r="U1488">
        <v>2021</v>
      </c>
    </row>
    <row r="1489" spans="1:21" x14ac:dyDescent="0.35">
      <c r="A1489" s="16" t="s">
        <v>3173</v>
      </c>
      <c r="B1489">
        <v>497483163</v>
      </c>
      <c r="C1489">
        <v>30</v>
      </c>
      <c r="D1489" s="1">
        <v>33748.5</v>
      </c>
      <c r="E1489" s="16" t="s">
        <v>741</v>
      </c>
      <c r="F1489" s="16" t="s">
        <v>60</v>
      </c>
      <c r="G1489" s="16" t="s">
        <v>2743</v>
      </c>
      <c r="H1489">
        <v>473855.636</v>
      </c>
      <c r="I1489">
        <v>47159.918100000003</v>
      </c>
      <c r="J1489" s="16" t="s">
        <v>3174</v>
      </c>
      <c r="K1489" s="16" t="s">
        <v>6131</v>
      </c>
      <c r="L1489">
        <v>14494704</v>
      </c>
      <c r="M1489">
        <v>0</v>
      </c>
      <c r="N1489" s="16" t="s">
        <v>6198</v>
      </c>
      <c r="O1489" s="16" t="s">
        <v>6191</v>
      </c>
      <c r="P1489" s="1">
        <v>44507</v>
      </c>
      <c r="Q1489">
        <v>426695.71789999999</v>
      </c>
      <c r="R1489">
        <v>426695.71789999999</v>
      </c>
      <c r="S1489" s="16" t="s">
        <v>6227</v>
      </c>
      <c r="T1489" s="16" t="s">
        <v>6237</v>
      </c>
      <c r="U1489">
        <v>2021</v>
      </c>
    </row>
    <row r="1490" spans="1:21" x14ac:dyDescent="0.35">
      <c r="A1490" s="16" t="s">
        <v>3175</v>
      </c>
      <c r="B1490">
        <v>196785497</v>
      </c>
      <c r="C1490">
        <v>47</v>
      </c>
      <c r="D1490" s="1">
        <v>27539.25</v>
      </c>
      <c r="E1490" s="16" t="s">
        <v>741</v>
      </c>
      <c r="F1490" s="16" t="s">
        <v>1151</v>
      </c>
      <c r="G1490" s="16" t="s">
        <v>2743</v>
      </c>
      <c r="H1490">
        <v>322752.22979999997</v>
      </c>
      <c r="I1490">
        <v>86011.373399999997</v>
      </c>
      <c r="J1490" s="16" t="s">
        <v>3176</v>
      </c>
      <c r="K1490" s="16" t="s">
        <v>6127</v>
      </c>
      <c r="L1490">
        <v>711769968</v>
      </c>
      <c r="M1490">
        <v>0</v>
      </c>
      <c r="N1490" s="16" t="s">
        <v>6196</v>
      </c>
      <c r="O1490" s="16" t="s">
        <v>6199</v>
      </c>
      <c r="P1490" s="1">
        <v>44423</v>
      </c>
      <c r="Q1490">
        <v>236740.85639999999</v>
      </c>
      <c r="R1490">
        <v>236740.85639999999</v>
      </c>
      <c r="S1490" s="16" t="s">
        <v>6224</v>
      </c>
      <c r="T1490" s="16" t="s">
        <v>6238</v>
      </c>
      <c r="U1490">
        <v>2021</v>
      </c>
    </row>
    <row r="1491" spans="1:21" x14ac:dyDescent="0.35">
      <c r="A1491" s="16" t="s">
        <v>3177</v>
      </c>
      <c r="B1491">
        <v>744003559</v>
      </c>
      <c r="C1491">
        <v>24</v>
      </c>
      <c r="D1491" s="1">
        <v>35940</v>
      </c>
      <c r="E1491" s="16" t="s">
        <v>741</v>
      </c>
      <c r="F1491" s="16" t="s">
        <v>633</v>
      </c>
      <c r="G1491" s="16" t="s">
        <v>2764</v>
      </c>
      <c r="H1491">
        <v>617206.19640000002</v>
      </c>
      <c r="I1491">
        <v>420341.46669999999</v>
      </c>
      <c r="J1491" s="16" t="s">
        <v>3178</v>
      </c>
      <c r="K1491" s="16" t="s">
        <v>6135</v>
      </c>
      <c r="L1491">
        <v>590124045</v>
      </c>
      <c r="M1491">
        <v>0</v>
      </c>
      <c r="N1491" s="16" t="s">
        <v>6196</v>
      </c>
      <c r="O1491" s="16" t="s">
        <v>6199</v>
      </c>
      <c r="P1491" s="1">
        <v>44265</v>
      </c>
      <c r="Q1491">
        <v>196864.72970000003</v>
      </c>
      <c r="R1491">
        <v>196864.72970000003</v>
      </c>
      <c r="S1491" s="16" t="s">
        <v>6219</v>
      </c>
      <c r="T1491" s="16" t="s">
        <v>6236</v>
      </c>
      <c r="U1491">
        <v>2021</v>
      </c>
    </row>
    <row r="1492" spans="1:21" x14ac:dyDescent="0.35">
      <c r="A1492" s="16" t="s">
        <v>3179</v>
      </c>
      <c r="B1492">
        <v>381094998</v>
      </c>
      <c r="C1492">
        <v>83</v>
      </c>
      <c r="D1492" s="1">
        <v>14390.25</v>
      </c>
      <c r="E1492" s="16" t="s">
        <v>741</v>
      </c>
      <c r="F1492" s="16" t="s">
        <v>25</v>
      </c>
      <c r="G1492" s="16" t="s">
        <v>2743</v>
      </c>
      <c r="H1492">
        <v>837966.40590000001</v>
      </c>
      <c r="I1492">
        <v>402223.87479999999</v>
      </c>
      <c r="J1492" s="16" t="s">
        <v>3180</v>
      </c>
      <c r="K1492" s="16" t="s">
        <v>6140</v>
      </c>
      <c r="L1492">
        <v>2411467968</v>
      </c>
      <c r="M1492">
        <v>953558424</v>
      </c>
      <c r="N1492" s="16" t="s">
        <v>6192</v>
      </c>
      <c r="O1492" s="16" t="s">
        <v>6197</v>
      </c>
      <c r="P1492" s="1">
        <v>44308</v>
      </c>
      <c r="Q1492">
        <v>435742.53110000002</v>
      </c>
      <c r="R1492">
        <v>435742.53110000002</v>
      </c>
      <c r="S1492" s="16" t="s">
        <v>6220</v>
      </c>
      <c r="T1492" s="16" t="s">
        <v>6241</v>
      </c>
      <c r="U1492">
        <v>2021</v>
      </c>
    </row>
    <row r="1493" spans="1:21" x14ac:dyDescent="0.35">
      <c r="A1493" s="16" t="s">
        <v>3181</v>
      </c>
      <c r="B1493">
        <v>555715861</v>
      </c>
      <c r="C1493">
        <v>45</v>
      </c>
      <c r="D1493" s="1">
        <v>28269.75</v>
      </c>
      <c r="E1493" s="16" t="s">
        <v>741</v>
      </c>
      <c r="F1493" s="16" t="s">
        <v>1364</v>
      </c>
      <c r="G1493" s="16" t="s">
        <v>2767</v>
      </c>
      <c r="H1493">
        <v>136948.9748</v>
      </c>
      <c r="I1493">
        <v>41263.321499999998</v>
      </c>
      <c r="J1493" s="16" t="s">
        <v>3182</v>
      </c>
      <c r="K1493" s="16" t="s">
        <v>6127</v>
      </c>
      <c r="L1493">
        <v>62223125</v>
      </c>
      <c r="M1493">
        <v>0</v>
      </c>
      <c r="N1493" s="16" t="s">
        <v>6187</v>
      </c>
      <c r="O1493" s="16" t="s">
        <v>6190</v>
      </c>
      <c r="P1493" s="1">
        <v>44349</v>
      </c>
      <c r="Q1493">
        <v>95685.653300000005</v>
      </c>
      <c r="R1493">
        <v>95685.653300000005</v>
      </c>
      <c r="S1493" s="16" t="s">
        <v>6222</v>
      </c>
      <c r="T1493" s="16" t="s">
        <v>6238</v>
      </c>
      <c r="U1493">
        <v>2021</v>
      </c>
    </row>
    <row r="1494" spans="1:21" x14ac:dyDescent="0.35">
      <c r="A1494" s="16" t="s">
        <v>3183</v>
      </c>
      <c r="B1494">
        <v>25918402</v>
      </c>
      <c r="C1494">
        <v>76</v>
      </c>
      <c r="D1494" s="1">
        <v>16947</v>
      </c>
      <c r="E1494" s="16" t="s">
        <v>741</v>
      </c>
      <c r="F1494" s="16" t="s">
        <v>84</v>
      </c>
      <c r="G1494" s="16" t="s">
        <v>2756</v>
      </c>
      <c r="H1494">
        <v>135130.50750000001</v>
      </c>
      <c r="I1494">
        <v>98342.391699999993</v>
      </c>
      <c r="J1494" s="16" t="s">
        <v>3184</v>
      </c>
      <c r="K1494" s="16" t="s">
        <v>6135</v>
      </c>
      <c r="L1494">
        <v>816454548</v>
      </c>
      <c r="M1494">
        <v>0</v>
      </c>
      <c r="N1494" s="16" t="s">
        <v>6195</v>
      </c>
      <c r="O1494" s="16" t="s">
        <v>6190</v>
      </c>
      <c r="P1494" s="1">
        <v>44425</v>
      </c>
      <c r="Q1494">
        <v>36788.115800000014</v>
      </c>
      <c r="R1494">
        <v>36788.115800000014</v>
      </c>
      <c r="S1494" s="16" t="s">
        <v>6224</v>
      </c>
      <c r="T1494" s="16" t="s">
        <v>6241</v>
      </c>
      <c r="U1494">
        <v>2021</v>
      </c>
    </row>
    <row r="1495" spans="1:21" x14ac:dyDescent="0.35">
      <c r="A1495" s="16" t="s">
        <v>3185</v>
      </c>
      <c r="B1495">
        <v>505743488</v>
      </c>
      <c r="C1495">
        <v>19</v>
      </c>
      <c r="D1495" s="1">
        <v>37766.25</v>
      </c>
      <c r="E1495" s="16" t="s">
        <v>741</v>
      </c>
      <c r="F1495" s="16" t="s">
        <v>1030</v>
      </c>
      <c r="G1495" s="16" t="s">
        <v>2800</v>
      </c>
      <c r="H1495">
        <v>275056.6361</v>
      </c>
      <c r="I1495">
        <v>76726.324800000002</v>
      </c>
      <c r="J1495" s="16" t="s">
        <v>3186</v>
      </c>
      <c r="K1495" s="16" t="s">
        <v>6133</v>
      </c>
      <c r="L1495">
        <v>1482136215</v>
      </c>
      <c r="M1495">
        <v>0</v>
      </c>
      <c r="N1495" s="16" t="s">
        <v>6187</v>
      </c>
      <c r="O1495" s="16" t="s">
        <v>6190</v>
      </c>
      <c r="P1495" s="1">
        <v>44293</v>
      </c>
      <c r="Q1495">
        <v>198330.3113</v>
      </c>
      <c r="R1495">
        <v>198330.3113</v>
      </c>
      <c r="S1495" s="16" t="s">
        <v>6220</v>
      </c>
      <c r="T1495" s="16" t="s">
        <v>6242</v>
      </c>
      <c r="U1495">
        <v>2021</v>
      </c>
    </row>
    <row r="1496" spans="1:21" x14ac:dyDescent="0.35">
      <c r="A1496" s="16" t="s">
        <v>3187</v>
      </c>
      <c r="B1496">
        <v>666267875</v>
      </c>
      <c r="C1496">
        <v>46</v>
      </c>
      <c r="D1496" s="1">
        <v>27904.5</v>
      </c>
      <c r="E1496" s="16" t="s">
        <v>741</v>
      </c>
      <c r="F1496" s="16" t="s">
        <v>33</v>
      </c>
      <c r="G1496" s="16" t="s">
        <v>2737</v>
      </c>
      <c r="H1496">
        <v>421648.79700000002</v>
      </c>
      <c r="I1496">
        <v>241583.13769999999</v>
      </c>
      <c r="J1496" s="16" t="s">
        <v>3188</v>
      </c>
      <c r="K1496" s="16" t="s">
        <v>6135</v>
      </c>
      <c r="L1496">
        <v>20549412</v>
      </c>
      <c r="M1496">
        <v>1886976729</v>
      </c>
      <c r="N1496" s="16" t="s">
        <v>6192</v>
      </c>
      <c r="O1496" s="16" t="s">
        <v>6193</v>
      </c>
      <c r="P1496" s="1">
        <v>44432</v>
      </c>
      <c r="Q1496">
        <v>180065.65930000003</v>
      </c>
      <c r="R1496">
        <v>180065.65930000003</v>
      </c>
      <c r="S1496" s="16" t="s">
        <v>6224</v>
      </c>
      <c r="T1496" s="16" t="s">
        <v>6238</v>
      </c>
      <c r="U1496">
        <v>2021</v>
      </c>
    </row>
    <row r="1497" spans="1:21" x14ac:dyDescent="0.35">
      <c r="A1497" s="16" t="s">
        <v>3189</v>
      </c>
      <c r="B1497">
        <v>579536924</v>
      </c>
      <c r="C1497">
        <v>17</v>
      </c>
      <c r="D1497" s="1">
        <v>38496.75</v>
      </c>
      <c r="E1497" s="16" t="s">
        <v>741</v>
      </c>
      <c r="F1497" s="16" t="s">
        <v>467</v>
      </c>
      <c r="G1497" s="16" t="s">
        <v>2771</v>
      </c>
      <c r="H1497">
        <v>460917.09350000002</v>
      </c>
      <c r="I1497">
        <v>293608.49619999999</v>
      </c>
      <c r="J1497" s="16" t="s">
        <v>3190</v>
      </c>
      <c r="K1497" s="16" t="s">
        <v>6135</v>
      </c>
      <c r="L1497">
        <v>2650283631</v>
      </c>
      <c r="M1497">
        <v>4786899444</v>
      </c>
      <c r="N1497" s="16" t="s">
        <v>6192</v>
      </c>
      <c r="O1497" s="16" t="s">
        <v>6193</v>
      </c>
      <c r="P1497" s="1">
        <v>44380</v>
      </c>
      <c r="Q1497">
        <v>167308.59730000002</v>
      </c>
      <c r="R1497">
        <v>167308.59730000002</v>
      </c>
      <c r="S1497" s="16" t="s">
        <v>6223</v>
      </c>
      <c r="T1497" s="16" t="s">
        <v>6242</v>
      </c>
      <c r="U1497">
        <v>2021</v>
      </c>
    </row>
    <row r="1498" spans="1:21" x14ac:dyDescent="0.35">
      <c r="A1498" s="16" t="s">
        <v>3191</v>
      </c>
      <c r="B1498">
        <v>777992746</v>
      </c>
      <c r="C1498">
        <v>37</v>
      </c>
      <c r="D1498" s="1">
        <v>31191.75</v>
      </c>
      <c r="E1498" s="16" t="s">
        <v>741</v>
      </c>
      <c r="F1498" s="16" t="s">
        <v>482</v>
      </c>
      <c r="G1498" s="16" t="s">
        <v>2848</v>
      </c>
      <c r="H1498">
        <v>106658.24000000001</v>
      </c>
      <c r="I1498">
        <v>99658.793000000005</v>
      </c>
      <c r="J1498" s="16" t="s">
        <v>3192</v>
      </c>
      <c r="K1498" s="16" t="s">
        <v>6129</v>
      </c>
      <c r="L1498">
        <v>1241248525</v>
      </c>
      <c r="M1498">
        <v>0</v>
      </c>
      <c r="N1498" s="16" t="s">
        <v>6195</v>
      </c>
      <c r="O1498" s="16" t="s">
        <v>6190</v>
      </c>
      <c r="P1498" s="1">
        <v>44210</v>
      </c>
      <c r="Q1498">
        <v>6999.4470000000001</v>
      </c>
      <c r="R1498">
        <v>6999.4470000000001</v>
      </c>
      <c r="S1498" s="16" t="s">
        <v>6217</v>
      </c>
      <c r="T1498" s="16" t="s">
        <v>6237</v>
      </c>
      <c r="U1498">
        <v>2021</v>
      </c>
    </row>
    <row r="1499" spans="1:21" x14ac:dyDescent="0.35">
      <c r="A1499" s="16" t="s">
        <v>3193</v>
      </c>
      <c r="B1499">
        <v>338457375</v>
      </c>
      <c r="C1499">
        <v>34</v>
      </c>
      <c r="D1499" s="1">
        <v>32287.5</v>
      </c>
      <c r="E1499" s="16" t="s">
        <v>741</v>
      </c>
      <c r="F1499" s="16" t="s">
        <v>124</v>
      </c>
      <c r="G1499" s="16" t="s">
        <v>2749</v>
      </c>
      <c r="H1499">
        <v>150965.01060000001</v>
      </c>
      <c r="I1499">
        <v>73337.213099999994</v>
      </c>
      <c r="J1499" s="16" t="s">
        <v>3194</v>
      </c>
      <c r="K1499" s="16" t="s">
        <v>6127</v>
      </c>
      <c r="L1499">
        <v>1302725226</v>
      </c>
      <c r="M1499">
        <v>0</v>
      </c>
      <c r="N1499" s="16" t="s">
        <v>6198</v>
      </c>
      <c r="O1499" s="16" t="s">
        <v>6191</v>
      </c>
      <c r="P1499" s="1">
        <v>44228</v>
      </c>
      <c r="Q1499">
        <v>77627.797500000015</v>
      </c>
      <c r="R1499">
        <v>77627.797500000015</v>
      </c>
      <c r="S1499" s="16" t="s">
        <v>6218</v>
      </c>
      <c r="T1499" s="16" t="s">
        <v>6237</v>
      </c>
      <c r="U1499">
        <v>2021</v>
      </c>
    </row>
    <row r="1500" spans="1:21" x14ac:dyDescent="0.35">
      <c r="A1500" s="16" t="s">
        <v>3195</v>
      </c>
      <c r="B1500">
        <v>582624979</v>
      </c>
      <c r="C1500">
        <v>48</v>
      </c>
      <c r="D1500" s="1">
        <v>27174</v>
      </c>
      <c r="E1500" s="16" t="s">
        <v>741</v>
      </c>
      <c r="F1500" s="16" t="s">
        <v>205</v>
      </c>
      <c r="G1500" s="16" t="s">
        <v>2743</v>
      </c>
      <c r="H1500">
        <v>292189.20980000001</v>
      </c>
      <c r="I1500">
        <v>171961.94380000001</v>
      </c>
      <c r="J1500" s="16" t="s">
        <v>3196</v>
      </c>
      <c r="K1500" s="16" t="s">
        <v>6133</v>
      </c>
      <c r="L1500">
        <v>622177479</v>
      </c>
      <c r="M1500">
        <v>0</v>
      </c>
      <c r="N1500" s="16" t="s">
        <v>6195</v>
      </c>
      <c r="O1500" s="16" t="s">
        <v>6190</v>
      </c>
      <c r="P1500" s="1">
        <v>44642</v>
      </c>
      <c r="Q1500">
        <v>120227.266</v>
      </c>
      <c r="R1500">
        <v>120227.266</v>
      </c>
      <c r="S1500" s="16" t="s">
        <v>6219</v>
      </c>
      <c r="T1500" s="16" t="s">
        <v>6238</v>
      </c>
      <c r="U1500">
        <v>2022</v>
      </c>
    </row>
    <row r="1501" spans="1:21" x14ac:dyDescent="0.35">
      <c r="A1501" s="16" t="s">
        <v>3197</v>
      </c>
      <c r="B1501">
        <v>423730232</v>
      </c>
      <c r="C1501">
        <v>47</v>
      </c>
      <c r="D1501" s="1">
        <v>27539.25</v>
      </c>
      <c r="E1501" s="16" t="s">
        <v>741</v>
      </c>
      <c r="F1501" s="16" t="s">
        <v>63</v>
      </c>
      <c r="G1501" s="16" t="s">
        <v>2781</v>
      </c>
      <c r="H1501">
        <v>197265.75049999999</v>
      </c>
      <c r="I1501">
        <v>85081.575899999996</v>
      </c>
      <c r="J1501" s="16" t="s">
        <v>3198</v>
      </c>
      <c r="K1501" s="16" t="s">
        <v>6135</v>
      </c>
      <c r="L1501">
        <v>741284196</v>
      </c>
      <c r="M1501">
        <v>0</v>
      </c>
      <c r="N1501" s="16" t="s">
        <v>6195</v>
      </c>
      <c r="O1501" s="16" t="s">
        <v>6190</v>
      </c>
      <c r="P1501" s="1">
        <v>44603</v>
      </c>
      <c r="Q1501">
        <v>112184.1746</v>
      </c>
      <c r="R1501">
        <v>112184.1746</v>
      </c>
      <c r="S1501" s="16" t="s">
        <v>6218</v>
      </c>
      <c r="T1501" s="16" t="s">
        <v>6238</v>
      </c>
      <c r="U1501">
        <v>2022</v>
      </c>
    </row>
    <row r="1502" spans="1:21" x14ac:dyDescent="0.35">
      <c r="A1502" s="16" t="s">
        <v>3199</v>
      </c>
      <c r="B1502">
        <v>989455710</v>
      </c>
      <c r="C1502">
        <v>55</v>
      </c>
      <c r="D1502" s="1">
        <v>24617.25</v>
      </c>
      <c r="E1502" s="16" t="s">
        <v>741</v>
      </c>
      <c r="F1502" s="16" t="s">
        <v>189</v>
      </c>
      <c r="G1502" s="16" t="s">
        <v>2749</v>
      </c>
      <c r="H1502">
        <v>15516.823700000001</v>
      </c>
      <c r="I1502">
        <v>18906.652900000001</v>
      </c>
      <c r="J1502" s="16" t="s">
        <v>3200</v>
      </c>
      <c r="K1502" s="16" t="s">
        <v>6133</v>
      </c>
      <c r="L1502">
        <v>137063355</v>
      </c>
      <c r="M1502">
        <v>0</v>
      </c>
      <c r="N1502" s="16" t="s">
        <v>6187</v>
      </c>
      <c r="O1502" s="16" t="s">
        <v>6188</v>
      </c>
      <c r="P1502" s="1">
        <v>44676</v>
      </c>
      <c r="Q1502">
        <v>-3389.8292000000001</v>
      </c>
      <c r="R1502">
        <v>-3389.8292000000001</v>
      </c>
      <c r="S1502" s="16" t="s">
        <v>6220</v>
      </c>
      <c r="T1502" s="16" t="s">
        <v>6239</v>
      </c>
      <c r="U1502">
        <v>2022</v>
      </c>
    </row>
    <row r="1503" spans="1:21" x14ac:dyDescent="0.35">
      <c r="A1503" s="16" t="s">
        <v>3201</v>
      </c>
      <c r="B1503">
        <v>110015195</v>
      </c>
      <c r="C1503">
        <v>18</v>
      </c>
      <c r="D1503" s="1">
        <v>38131.5</v>
      </c>
      <c r="E1503" s="16" t="s">
        <v>741</v>
      </c>
      <c r="F1503" s="16" t="s">
        <v>157</v>
      </c>
      <c r="G1503" s="16" t="s">
        <v>2756</v>
      </c>
      <c r="H1503">
        <v>340347.54090000002</v>
      </c>
      <c r="I1503">
        <v>114620.2686</v>
      </c>
      <c r="J1503" s="16" t="s">
        <v>3202</v>
      </c>
      <c r="K1503" s="16" t="s">
        <v>6135</v>
      </c>
      <c r="L1503">
        <v>566971488</v>
      </c>
      <c r="M1503">
        <v>0</v>
      </c>
      <c r="N1503" s="16" t="s">
        <v>6195</v>
      </c>
      <c r="O1503" s="16" t="s">
        <v>6190</v>
      </c>
      <c r="P1503" s="1">
        <v>44641</v>
      </c>
      <c r="Q1503">
        <v>225727.27230000001</v>
      </c>
      <c r="R1503">
        <v>225727.27230000001</v>
      </c>
      <c r="S1503" s="16" t="s">
        <v>6219</v>
      </c>
      <c r="T1503" s="16" t="s">
        <v>6242</v>
      </c>
      <c r="U1503">
        <v>2022</v>
      </c>
    </row>
    <row r="1504" spans="1:21" x14ac:dyDescent="0.35">
      <c r="A1504" s="16" t="s">
        <v>460</v>
      </c>
      <c r="B1504">
        <v>786930810</v>
      </c>
      <c r="C1504">
        <v>69</v>
      </c>
      <c r="D1504" s="1">
        <v>19503.75</v>
      </c>
      <c r="E1504" s="16" t="s">
        <v>741</v>
      </c>
      <c r="F1504" s="16" t="s">
        <v>644</v>
      </c>
      <c r="G1504" s="16" t="s">
        <v>2800</v>
      </c>
      <c r="H1504">
        <v>126886.3272</v>
      </c>
      <c r="I1504">
        <v>22289.698100000001</v>
      </c>
      <c r="J1504" s="16" t="s">
        <v>3203</v>
      </c>
      <c r="K1504" s="16" t="s">
        <v>6135</v>
      </c>
      <c r="L1504">
        <v>1864165653</v>
      </c>
      <c r="M1504">
        <v>0</v>
      </c>
      <c r="N1504" s="16" t="s">
        <v>6196</v>
      </c>
      <c r="O1504" s="16" t="s">
        <v>6200</v>
      </c>
      <c r="P1504" s="1">
        <v>44577</v>
      </c>
      <c r="Q1504">
        <v>104596.62909999999</v>
      </c>
      <c r="R1504">
        <v>104596.62909999999</v>
      </c>
      <c r="S1504" s="16" t="s">
        <v>6217</v>
      </c>
      <c r="T1504" s="16" t="s">
        <v>6240</v>
      </c>
      <c r="U1504">
        <v>2022</v>
      </c>
    </row>
    <row r="1505" spans="1:21" x14ac:dyDescent="0.35">
      <c r="A1505" s="16" t="s">
        <v>3204</v>
      </c>
      <c r="B1505">
        <v>717666940</v>
      </c>
      <c r="C1505">
        <v>55</v>
      </c>
      <c r="D1505" s="1">
        <v>24617.25</v>
      </c>
      <c r="E1505" s="16" t="s">
        <v>741</v>
      </c>
      <c r="F1505" s="16" t="s">
        <v>511</v>
      </c>
      <c r="G1505" s="16" t="s">
        <v>2756</v>
      </c>
      <c r="H1505">
        <v>80956.107699999993</v>
      </c>
      <c r="I1505">
        <v>61526.641799999998</v>
      </c>
      <c r="J1505" s="16" t="s">
        <v>3205</v>
      </c>
      <c r="K1505" s="16" t="s">
        <v>6140</v>
      </c>
      <c r="L1505">
        <v>1094287425</v>
      </c>
      <c r="M1505">
        <v>0</v>
      </c>
      <c r="N1505" s="16" t="s">
        <v>6198</v>
      </c>
      <c r="O1505" s="16" t="s">
        <v>6190</v>
      </c>
      <c r="P1505" s="1">
        <v>44243</v>
      </c>
      <c r="Q1505">
        <v>19429.465899999996</v>
      </c>
      <c r="R1505">
        <v>19429.465899999996</v>
      </c>
      <c r="S1505" s="16" t="s">
        <v>6218</v>
      </c>
      <c r="T1505" s="16" t="s">
        <v>6239</v>
      </c>
      <c r="U1505">
        <v>2021</v>
      </c>
    </row>
    <row r="1506" spans="1:21" x14ac:dyDescent="0.35">
      <c r="A1506" s="16" t="s">
        <v>3206</v>
      </c>
      <c r="B1506">
        <v>930816191</v>
      </c>
      <c r="C1506">
        <v>36</v>
      </c>
      <c r="D1506" s="1">
        <v>31557</v>
      </c>
      <c r="E1506" s="16" t="s">
        <v>741</v>
      </c>
      <c r="F1506" s="16" t="s">
        <v>189</v>
      </c>
      <c r="G1506" s="16" t="s">
        <v>2767</v>
      </c>
      <c r="H1506">
        <v>3210117.9989</v>
      </c>
      <c r="I1506">
        <v>708475.08700000006</v>
      </c>
      <c r="J1506" s="16" t="s">
        <v>3207</v>
      </c>
      <c r="K1506" s="16" t="s">
        <v>6131</v>
      </c>
      <c r="L1506">
        <v>98374083</v>
      </c>
      <c r="M1506">
        <v>0</v>
      </c>
      <c r="N1506" s="16" t="s">
        <v>6198</v>
      </c>
      <c r="O1506" s="16" t="s">
        <v>6191</v>
      </c>
      <c r="P1506" s="1">
        <v>44465</v>
      </c>
      <c r="Q1506">
        <v>2501642.9118999997</v>
      </c>
      <c r="R1506">
        <v>2551675.7701379997</v>
      </c>
      <c r="S1506" s="16" t="s">
        <v>6225</v>
      </c>
      <c r="T1506" s="16" t="s">
        <v>6237</v>
      </c>
      <c r="U1506">
        <v>2021</v>
      </c>
    </row>
    <row r="1507" spans="1:21" x14ac:dyDescent="0.35">
      <c r="A1507" s="16" t="s">
        <v>3208</v>
      </c>
      <c r="B1507">
        <v>949986365</v>
      </c>
      <c r="C1507">
        <v>71</v>
      </c>
      <c r="D1507" s="1">
        <v>18773.25</v>
      </c>
      <c r="E1507" s="16" t="s">
        <v>741</v>
      </c>
      <c r="F1507" s="16" t="s">
        <v>1017</v>
      </c>
      <c r="G1507" s="16" t="s">
        <v>2848</v>
      </c>
      <c r="H1507">
        <v>815334.42960000003</v>
      </c>
      <c r="I1507">
        <v>406707.99780000001</v>
      </c>
      <c r="J1507" s="16" t="s">
        <v>3209</v>
      </c>
      <c r="K1507" s="16" t="s">
        <v>6131</v>
      </c>
      <c r="L1507">
        <v>69401205</v>
      </c>
      <c r="M1507">
        <v>0</v>
      </c>
      <c r="N1507" s="16" t="s">
        <v>6196</v>
      </c>
      <c r="O1507" s="16" t="s">
        <v>6199</v>
      </c>
      <c r="P1507" s="1">
        <v>44499</v>
      </c>
      <c r="Q1507">
        <v>408626.43180000002</v>
      </c>
      <c r="R1507">
        <v>408626.43180000002</v>
      </c>
      <c r="S1507" s="16" t="s">
        <v>6226</v>
      </c>
      <c r="T1507" s="16" t="s">
        <v>6241</v>
      </c>
      <c r="U1507">
        <v>2021</v>
      </c>
    </row>
    <row r="1508" spans="1:21" x14ac:dyDescent="0.35">
      <c r="A1508" s="16" t="s">
        <v>3210</v>
      </c>
      <c r="B1508">
        <v>274445016</v>
      </c>
      <c r="C1508">
        <v>69</v>
      </c>
      <c r="D1508" s="1">
        <v>19503.75</v>
      </c>
      <c r="E1508" s="16" t="s">
        <v>741</v>
      </c>
      <c r="F1508" s="16" t="s">
        <v>211</v>
      </c>
      <c r="G1508" s="16" t="s">
        <v>2737</v>
      </c>
      <c r="H1508">
        <v>545505.68030000001</v>
      </c>
      <c r="I1508">
        <v>286478.4669</v>
      </c>
      <c r="J1508" s="16" t="s">
        <v>3211</v>
      </c>
      <c r="K1508" s="16" t="s">
        <v>6133</v>
      </c>
      <c r="L1508">
        <v>841115052</v>
      </c>
      <c r="M1508">
        <v>0</v>
      </c>
      <c r="N1508" s="16" t="s">
        <v>6195</v>
      </c>
      <c r="O1508" s="16" t="s">
        <v>6190</v>
      </c>
      <c r="P1508" s="1">
        <v>44316</v>
      </c>
      <c r="Q1508">
        <v>259027.21340000001</v>
      </c>
      <c r="R1508">
        <v>259027.21340000001</v>
      </c>
      <c r="S1508" s="16" t="s">
        <v>6220</v>
      </c>
      <c r="T1508" s="16" t="s">
        <v>6240</v>
      </c>
      <c r="U1508">
        <v>2021</v>
      </c>
    </row>
    <row r="1509" spans="1:21" x14ac:dyDescent="0.35">
      <c r="A1509" s="16" t="s">
        <v>3212</v>
      </c>
      <c r="B1509">
        <v>41359454</v>
      </c>
      <c r="C1509">
        <v>25</v>
      </c>
      <c r="D1509" s="1">
        <v>35574.75</v>
      </c>
      <c r="E1509" s="16" t="s">
        <v>741</v>
      </c>
      <c r="F1509" s="16" t="s">
        <v>75</v>
      </c>
      <c r="G1509" s="16" t="s">
        <v>2781</v>
      </c>
      <c r="H1509">
        <v>446223.12339999998</v>
      </c>
      <c r="I1509">
        <v>253157.25200000001</v>
      </c>
      <c r="J1509" s="16" t="s">
        <v>3213</v>
      </c>
      <c r="K1509" s="16" t="s">
        <v>6127</v>
      </c>
      <c r="L1509">
        <v>111158784</v>
      </c>
      <c r="M1509">
        <v>0</v>
      </c>
      <c r="N1509" s="16" t="s">
        <v>6195</v>
      </c>
      <c r="O1509" s="16" t="s">
        <v>6190</v>
      </c>
      <c r="P1509" s="1">
        <v>44245</v>
      </c>
      <c r="Q1509">
        <v>193065.87139999997</v>
      </c>
      <c r="R1509">
        <v>193065.87139999997</v>
      </c>
      <c r="S1509" s="16" t="s">
        <v>6218</v>
      </c>
      <c r="T1509" s="16" t="s">
        <v>6236</v>
      </c>
      <c r="U1509">
        <v>2021</v>
      </c>
    </row>
    <row r="1510" spans="1:21" x14ac:dyDescent="0.35">
      <c r="A1510" s="16" t="s">
        <v>3214</v>
      </c>
      <c r="B1510">
        <v>955904557</v>
      </c>
      <c r="C1510">
        <v>46</v>
      </c>
      <c r="D1510" s="1">
        <v>27904.5</v>
      </c>
      <c r="E1510" s="16" t="s">
        <v>741</v>
      </c>
      <c r="F1510" s="16" t="s">
        <v>205</v>
      </c>
      <c r="G1510" s="16" t="s">
        <v>2746</v>
      </c>
      <c r="H1510">
        <v>154325.5024</v>
      </c>
      <c r="I1510">
        <v>84364.607999999993</v>
      </c>
      <c r="J1510" s="16" t="s">
        <v>3215</v>
      </c>
      <c r="K1510" s="16" t="s">
        <v>6135</v>
      </c>
      <c r="L1510">
        <v>3158795574</v>
      </c>
      <c r="M1510">
        <v>0</v>
      </c>
      <c r="N1510" s="16" t="s">
        <v>6187</v>
      </c>
      <c r="O1510" s="16" t="s">
        <v>6188</v>
      </c>
      <c r="P1510" s="1">
        <v>44565</v>
      </c>
      <c r="Q1510">
        <v>69960.894400000005</v>
      </c>
      <c r="R1510">
        <v>69960.894400000005</v>
      </c>
      <c r="S1510" s="16" t="s">
        <v>6217</v>
      </c>
      <c r="T1510" s="16" t="s">
        <v>6238</v>
      </c>
      <c r="U1510">
        <v>2022</v>
      </c>
    </row>
    <row r="1511" spans="1:21" x14ac:dyDescent="0.35">
      <c r="A1511" s="16" t="s">
        <v>3216</v>
      </c>
      <c r="B1511">
        <v>9780747</v>
      </c>
      <c r="C1511">
        <v>17</v>
      </c>
      <c r="D1511" s="1">
        <v>38496.75</v>
      </c>
      <c r="E1511" s="16" t="s">
        <v>741</v>
      </c>
      <c r="F1511" s="16" t="s">
        <v>147</v>
      </c>
      <c r="G1511" s="16" t="s">
        <v>2749</v>
      </c>
      <c r="H1511">
        <v>410358.75020000001</v>
      </c>
      <c r="I1511">
        <v>249553.76199999999</v>
      </c>
      <c r="J1511" s="16" t="s">
        <v>3217</v>
      </c>
      <c r="K1511" s="16" t="s">
        <v>6127</v>
      </c>
      <c r="L1511">
        <v>2458758015</v>
      </c>
      <c r="M1511">
        <v>0</v>
      </c>
      <c r="N1511" s="16" t="s">
        <v>6187</v>
      </c>
      <c r="O1511" s="16" t="s">
        <v>6191</v>
      </c>
      <c r="P1511" s="1">
        <v>44234</v>
      </c>
      <c r="Q1511">
        <v>160804.98820000002</v>
      </c>
      <c r="R1511">
        <v>160804.98820000002</v>
      </c>
      <c r="S1511" s="16" t="s">
        <v>6218</v>
      </c>
      <c r="T1511" s="16" t="s">
        <v>6242</v>
      </c>
      <c r="U1511">
        <v>2021</v>
      </c>
    </row>
    <row r="1512" spans="1:21" x14ac:dyDescent="0.35">
      <c r="A1512" s="16" t="s">
        <v>3218</v>
      </c>
      <c r="B1512">
        <v>747067312</v>
      </c>
      <c r="C1512">
        <v>51</v>
      </c>
      <c r="D1512" s="1">
        <v>26078.25</v>
      </c>
      <c r="E1512" s="16" t="s">
        <v>741</v>
      </c>
      <c r="F1512" s="16" t="s">
        <v>444</v>
      </c>
      <c r="G1512" s="16" t="s">
        <v>2743</v>
      </c>
      <c r="H1512">
        <v>149967.92449999999</v>
      </c>
      <c r="I1512">
        <v>112149.9261</v>
      </c>
      <c r="J1512" s="16" t="s">
        <v>3219</v>
      </c>
      <c r="K1512" s="16" t="s">
        <v>6135</v>
      </c>
      <c r="L1512">
        <v>11389152</v>
      </c>
      <c r="M1512">
        <v>4664507904</v>
      </c>
      <c r="N1512" s="16" t="s">
        <v>6189</v>
      </c>
      <c r="O1512" s="16" t="s">
        <v>6190</v>
      </c>
      <c r="P1512" s="1">
        <v>44352</v>
      </c>
      <c r="Q1512">
        <v>37817.998399999997</v>
      </c>
      <c r="R1512">
        <v>37817.998399999997</v>
      </c>
      <c r="S1512" s="16" t="s">
        <v>6222</v>
      </c>
      <c r="T1512" s="16" t="s">
        <v>6239</v>
      </c>
      <c r="U1512">
        <v>2021</v>
      </c>
    </row>
    <row r="1513" spans="1:21" x14ac:dyDescent="0.35">
      <c r="A1513" s="16" t="s">
        <v>3220</v>
      </c>
      <c r="B1513">
        <v>923530907</v>
      </c>
      <c r="C1513">
        <v>73</v>
      </c>
      <c r="D1513" s="1">
        <v>18042.75</v>
      </c>
      <c r="E1513" s="16" t="s">
        <v>741</v>
      </c>
      <c r="F1513" s="16" t="s">
        <v>424</v>
      </c>
      <c r="G1513" s="16" t="s">
        <v>2771</v>
      </c>
      <c r="H1513">
        <v>2214193.38</v>
      </c>
      <c r="I1513">
        <v>1141100.3740000001</v>
      </c>
      <c r="J1513" s="16" t="s">
        <v>3221</v>
      </c>
      <c r="K1513" s="16" t="s">
        <v>6135</v>
      </c>
      <c r="L1513">
        <v>674544423</v>
      </c>
      <c r="M1513">
        <v>0</v>
      </c>
      <c r="N1513" s="16" t="s">
        <v>6198</v>
      </c>
      <c r="O1513" s="16" t="s">
        <v>6201</v>
      </c>
      <c r="P1513" s="1">
        <v>44630</v>
      </c>
      <c r="Q1513">
        <v>1073093.0059999998</v>
      </c>
      <c r="R1513">
        <v>1073093.0059999998</v>
      </c>
      <c r="S1513" s="16" t="s">
        <v>6219</v>
      </c>
      <c r="T1513" s="16" t="s">
        <v>6241</v>
      </c>
      <c r="U1513">
        <v>2022</v>
      </c>
    </row>
    <row r="1514" spans="1:21" x14ac:dyDescent="0.35">
      <c r="A1514" s="16" t="s">
        <v>3222</v>
      </c>
      <c r="B1514">
        <v>939664703</v>
      </c>
      <c r="C1514">
        <v>45</v>
      </c>
      <c r="D1514" s="1">
        <v>28269.75</v>
      </c>
      <c r="E1514" s="16" t="s">
        <v>741</v>
      </c>
      <c r="F1514" s="16" t="s">
        <v>279</v>
      </c>
      <c r="G1514" s="16" t="s">
        <v>2767</v>
      </c>
      <c r="H1514">
        <v>1241580.5839</v>
      </c>
      <c r="I1514">
        <v>500401.3175</v>
      </c>
      <c r="J1514" s="16" t="s">
        <v>3223</v>
      </c>
      <c r="K1514" s="16" t="s">
        <v>6127</v>
      </c>
      <c r="L1514">
        <v>445693908</v>
      </c>
      <c r="M1514">
        <v>0</v>
      </c>
      <c r="N1514" s="16" t="s">
        <v>6189</v>
      </c>
      <c r="O1514" s="16" t="s">
        <v>6190</v>
      </c>
      <c r="P1514" s="1">
        <v>44528</v>
      </c>
      <c r="Q1514">
        <v>741179.26639999996</v>
      </c>
      <c r="R1514">
        <v>741179.26639999996</v>
      </c>
      <c r="S1514" s="16" t="s">
        <v>6227</v>
      </c>
      <c r="T1514" s="16" t="s">
        <v>6238</v>
      </c>
      <c r="U1514">
        <v>2021</v>
      </c>
    </row>
    <row r="1515" spans="1:21" x14ac:dyDescent="0.35">
      <c r="A1515" s="16" t="s">
        <v>3224</v>
      </c>
      <c r="B1515">
        <v>707899037</v>
      </c>
      <c r="C1515">
        <v>48</v>
      </c>
      <c r="D1515" s="1">
        <v>27174</v>
      </c>
      <c r="E1515" s="16" t="s">
        <v>741</v>
      </c>
      <c r="F1515" s="16" t="s">
        <v>585</v>
      </c>
      <c r="G1515" s="16" t="s">
        <v>2746</v>
      </c>
      <c r="H1515">
        <v>827446.84609999997</v>
      </c>
      <c r="I1515">
        <v>399309.83279999997</v>
      </c>
      <c r="J1515" s="16" t="s">
        <v>3225</v>
      </c>
      <c r="K1515" s="16" t="s">
        <v>6140</v>
      </c>
      <c r="L1515">
        <v>23771232</v>
      </c>
      <c r="M1515">
        <v>0</v>
      </c>
      <c r="N1515" s="16" t="s">
        <v>6196</v>
      </c>
      <c r="O1515" s="16" t="s">
        <v>6200</v>
      </c>
      <c r="P1515" s="1">
        <v>44627</v>
      </c>
      <c r="Q1515">
        <v>428137.01329999999</v>
      </c>
      <c r="R1515">
        <v>428137.01329999999</v>
      </c>
      <c r="S1515" s="16" t="s">
        <v>6219</v>
      </c>
      <c r="T1515" s="16" t="s">
        <v>6238</v>
      </c>
      <c r="U1515">
        <v>2022</v>
      </c>
    </row>
    <row r="1516" spans="1:21" x14ac:dyDescent="0.35">
      <c r="A1516" s="16" t="s">
        <v>3226</v>
      </c>
      <c r="B1516">
        <v>392790035</v>
      </c>
      <c r="C1516">
        <v>68</v>
      </c>
      <c r="D1516" s="1">
        <v>19869</v>
      </c>
      <c r="E1516" s="16" t="s">
        <v>741</v>
      </c>
      <c r="F1516" s="16" t="s">
        <v>810</v>
      </c>
      <c r="G1516" s="16" t="s">
        <v>2781</v>
      </c>
      <c r="H1516">
        <v>90353.829899999997</v>
      </c>
      <c r="I1516">
        <v>24274.5245</v>
      </c>
      <c r="J1516" s="16" t="s">
        <v>3227</v>
      </c>
      <c r="K1516" s="16" t="s">
        <v>6129</v>
      </c>
      <c r="L1516">
        <v>1170737883</v>
      </c>
      <c r="M1516">
        <v>0</v>
      </c>
      <c r="N1516" s="16" t="s">
        <v>6195</v>
      </c>
      <c r="O1516" s="16" t="s">
        <v>6190</v>
      </c>
      <c r="P1516" s="1">
        <v>44585</v>
      </c>
      <c r="Q1516">
        <v>66079.305399999997</v>
      </c>
      <c r="R1516">
        <v>66079.305399999997</v>
      </c>
      <c r="S1516" s="16" t="s">
        <v>6217</v>
      </c>
      <c r="T1516" s="16" t="s">
        <v>6240</v>
      </c>
      <c r="U1516">
        <v>2022</v>
      </c>
    </row>
    <row r="1517" spans="1:21" x14ac:dyDescent="0.35">
      <c r="A1517" s="16" t="s">
        <v>3228</v>
      </c>
      <c r="B1517">
        <v>772426267</v>
      </c>
      <c r="C1517">
        <v>75</v>
      </c>
      <c r="D1517" s="1">
        <v>17312.25</v>
      </c>
      <c r="E1517" s="16" t="s">
        <v>741</v>
      </c>
      <c r="F1517" s="16" t="s">
        <v>547</v>
      </c>
      <c r="G1517" s="16" t="s">
        <v>2749</v>
      </c>
      <c r="H1517">
        <v>63984.192900000002</v>
      </c>
      <c r="I1517">
        <v>49267.828600000001</v>
      </c>
      <c r="J1517" s="16" t="s">
        <v>3229</v>
      </c>
      <c r="K1517" s="16" t="s">
        <v>6131</v>
      </c>
      <c r="L1517">
        <v>289247024</v>
      </c>
      <c r="M1517">
        <v>0</v>
      </c>
      <c r="N1517" s="16" t="s">
        <v>6198</v>
      </c>
      <c r="O1517" s="16" t="s">
        <v>6201</v>
      </c>
      <c r="P1517" s="1">
        <v>44567</v>
      </c>
      <c r="Q1517">
        <v>14716.364300000001</v>
      </c>
      <c r="R1517">
        <v>14716.364300000001</v>
      </c>
      <c r="S1517" s="16" t="s">
        <v>6217</v>
      </c>
      <c r="T1517" s="16" t="s">
        <v>6241</v>
      </c>
      <c r="U1517">
        <v>2022</v>
      </c>
    </row>
    <row r="1518" spans="1:21" x14ac:dyDescent="0.35">
      <c r="A1518" s="16" t="s">
        <v>3230</v>
      </c>
      <c r="B1518">
        <v>164641310</v>
      </c>
      <c r="C1518">
        <v>56</v>
      </c>
      <c r="D1518" s="1">
        <v>24252</v>
      </c>
      <c r="E1518" s="16" t="s">
        <v>741</v>
      </c>
      <c r="F1518" s="16" t="s">
        <v>48</v>
      </c>
      <c r="G1518" s="16" t="s">
        <v>2848</v>
      </c>
      <c r="H1518">
        <v>1904110.5555</v>
      </c>
      <c r="I1518">
        <v>412736.07669999998</v>
      </c>
      <c r="J1518" s="16" t="s">
        <v>3231</v>
      </c>
      <c r="K1518" s="16" t="s">
        <v>6135</v>
      </c>
      <c r="L1518">
        <v>2765164437</v>
      </c>
      <c r="M1518">
        <v>0</v>
      </c>
      <c r="N1518" s="16" t="s">
        <v>6189</v>
      </c>
      <c r="O1518" s="16" t="s">
        <v>6194</v>
      </c>
      <c r="P1518" s="1">
        <v>44558</v>
      </c>
      <c r="Q1518">
        <v>1491374.4788000002</v>
      </c>
      <c r="R1518">
        <v>1491374.4788000002</v>
      </c>
      <c r="S1518" s="16" t="s">
        <v>6228</v>
      </c>
      <c r="T1518" s="16" t="s">
        <v>6239</v>
      </c>
      <c r="U1518">
        <v>2021</v>
      </c>
    </row>
    <row r="1519" spans="1:21" x14ac:dyDescent="0.35">
      <c r="A1519" s="16" t="s">
        <v>3232</v>
      </c>
      <c r="B1519">
        <v>282522462</v>
      </c>
      <c r="C1519">
        <v>72</v>
      </c>
      <c r="D1519" s="1">
        <v>18408</v>
      </c>
      <c r="E1519" s="16" t="s">
        <v>741</v>
      </c>
      <c r="F1519" s="16" t="s">
        <v>1104</v>
      </c>
      <c r="G1519" s="16" t="s">
        <v>2756</v>
      </c>
      <c r="J1519" s="16" t="s">
        <v>3233</v>
      </c>
      <c r="K1519" s="16" t="s">
        <v>6133</v>
      </c>
      <c r="L1519">
        <v>1115586483</v>
      </c>
      <c r="M1519">
        <v>0</v>
      </c>
      <c r="N1519" s="16" t="s">
        <v>6195</v>
      </c>
      <c r="O1519" s="16" t="s">
        <v>6191</v>
      </c>
      <c r="P1519" s="1">
        <v>44475</v>
      </c>
      <c r="Q1519">
        <v>0</v>
      </c>
      <c r="R1519">
        <v>0</v>
      </c>
      <c r="S1519" s="16" t="s">
        <v>6226</v>
      </c>
      <c r="T1519" s="16" t="s">
        <v>6241</v>
      </c>
      <c r="U1519">
        <v>2021</v>
      </c>
    </row>
    <row r="1520" spans="1:21" x14ac:dyDescent="0.35">
      <c r="A1520" s="16" t="s">
        <v>3234</v>
      </c>
      <c r="B1520">
        <v>524107141</v>
      </c>
      <c r="C1520">
        <v>70</v>
      </c>
      <c r="D1520" s="1">
        <v>19138.5</v>
      </c>
      <c r="E1520" s="16" t="s">
        <v>741</v>
      </c>
      <c r="F1520" s="16" t="s">
        <v>713</v>
      </c>
      <c r="G1520" s="16" t="s">
        <v>2848</v>
      </c>
      <c r="H1520">
        <v>237131.9798</v>
      </c>
      <c r="I1520">
        <v>154474.54689999999</v>
      </c>
      <c r="J1520" s="16" t="s">
        <v>3235</v>
      </c>
      <c r="K1520" s="16" t="s">
        <v>6135</v>
      </c>
      <c r="L1520">
        <v>3847088</v>
      </c>
      <c r="M1520">
        <v>0</v>
      </c>
      <c r="N1520" s="16" t="s">
        <v>6196</v>
      </c>
      <c r="O1520" s="16" t="s">
        <v>6199</v>
      </c>
      <c r="P1520" s="1">
        <v>44257</v>
      </c>
      <c r="Q1520">
        <v>82657.432900000014</v>
      </c>
      <c r="R1520">
        <v>82657.432900000014</v>
      </c>
      <c r="S1520" s="16" t="s">
        <v>6219</v>
      </c>
      <c r="T1520" s="16" t="s">
        <v>6241</v>
      </c>
      <c r="U1520">
        <v>2021</v>
      </c>
    </row>
    <row r="1521" spans="1:21" x14ac:dyDescent="0.35">
      <c r="A1521" s="16" t="s">
        <v>3236</v>
      </c>
      <c r="B1521">
        <v>938793950</v>
      </c>
      <c r="C1521">
        <v>27</v>
      </c>
      <c r="D1521" s="1">
        <v>34844.25</v>
      </c>
      <c r="E1521" s="16" t="s">
        <v>741</v>
      </c>
      <c r="F1521" s="16" t="s">
        <v>1567</v>
      </c>
      <c r="G1521" s="16" t="s">
        <v>2800</v>
      </c>
      <c r="H1521">
        <v>948718.03500000003</v>
      </c>
      <c r="I1521">
        <v>239203.4406</v>
      </c>
      <c r="J1521" s="16" t="s">
        <v>3237</v>
      </c>
      <c r="K1521" s="16" t="s">
        <v>6135</v>
      </c>
      <c r="L1521">
        <v>2901638025</v>
      </c>
      <c r="M1521">
        <v>0</v>
      </c>
      <c r="N1521" s="16" t="s">
        <v>6187</v>
      </c>
      <c r="O1521" s="16" t="s">
        <v>6188</v>
      </c>
      <c r="P1521" s="1">
        <v>44561</v>
      </c>
      <c r="Q1521">
        <v>709514.59440000006</v>
      </c>
      <c r="R1521">
        <v>709514.59440000006</v>
      </c>
      <c r="S1521" s="16" t="s">
        <v>6228</v>
      </c>
      <c r="T1521" s="16" t="s">
        <v>6236</v>
      </c>
      <c r="U1521">
        <v>2021</v>
      </c>
    </row>
    <row r="1522" spans="1:21" x14ac:dyDescent="0.35">
      <c r="A1522" s="16" t="s">
        <v>3238</v>
      </c>
      <c r="B1522">
        <v>247030328</v>
      </c>
      <c r="C1522">
        <v>69</v>
      </c>
      <c r="D1522" s="1">
        <v>19503.75</v>
      </c>
      <c r="E1522" s="16" t="s">
        <v>741</v>
      </c>
      <c r="F1522" s="16" t="s">
        <v>1544</v>
      </c>
      <c r="G1522" s="16" t="s">
        <v>2776</v>
      </c>
      <c r="H1522">
        <v>260867.38430000001</v>
      </c>
      <c r="I1522">
        <v>70013.439899999998</v>
      </c>
      <c r="J1522" s="16" t="s">
        <v>3239</v>
      </c>
      <c r="K1522" s="16" t="s">
        <v>6135</v>
      </c>
      <c r="L1522">
        <v>1056664155</v>
      </c>
      <c r="M1522">
        <v>5740046647</v>
      </c>
      <c r="N1522" s="16" t="s">
        <v>6192</v>
      </c>
      <c r="O1522" s="16" t="s">
        <v>6197</v>
      </c>
      <c r="P1522" s="1">
        <v>44394</v>
      </c>
      <c r="Q1522">
        <v>190853.94440000001</v>
      </c>
      <c r="R1522">
        <v>190853.94440000001</v>
      </c>
      <c r="S1522" s="16" t="s">
        <v>6223</v>
      </c>
      <c r="T1522" s="16" t="s">
        <v>6240</v>
      </c>
      <c r="U1522">
        <v>2021</v>
      </c>
    </row>
    <row r="1523" spans="1:21" x14ac:dyDescent="0.35">
      <c r="A1523" s="16" t="s">
        <v>1132</v>
      </c>
      <c r="B1523">
        <v>384914144</v>
      </c>
      <c r="C1523">
        <v>48</v>
      </c>
      <c r="D1523" s="1">
        <v>27174</v>
      </c>
      <c r="E1523" s="16" t="s">
        <v>741</v>
      </c>
      <c r="F1523" s="16" t="s">
        <v>347</v>
      </c>
      <c r="G1523" s="16" t="s">
        <v>2743</v>
      </c>
      <c r="H1523">
        <v>238841.5012</v>
      </c>
      <c r="I1523">
        <v>96893.654500000004</v>
      </c>
      <c r="J1523" s="16" t="s">
        <v>3240</v>
      </c>
      <c r="K1523" s="16" t="s">
        <v>6135</v>
      </c>
      <c r="L1523">
        <v>333918879</v>
      </c>
      <c r="M1523">
        <v>0</v>
      </c>
      <c r="N1523" s="16" t="s">
        <v>6187</v>
      </c>
      <c r="O1523" s="16" t="s">
        <v>6188</v>
      </c>
      <c r="P1523" s="1">
        <v>44320</v>
      </c>
      <c r="Q1523">
        <v>141947.84669999999</v>
      </c>
      <c r="R1523">
        <v>141947.84669999999</v>
      </c>
      <c r="S1523" s="16" t="s">
        <v>6221</v>
      </c>
      <c r="T1523" s="16" t="s">
        <v>6238</v>
      </c>
      <c r="U1523">
        <v>2021</v>
      </c>
    </row>
    <row r="1524" spans="1:21" x14ac:dyDescent="0.35">
      <c r="A1524" s="16" t="s">
        <v>3241</v>
      </c>
      <c r="B1524">
        <v>169981179</v>
      </c>
      <c r="C1524">
        <v>54</v>
      </c>
      <c r="D1524" s="1">
        <v>24982.5</v>
      </c>
      <c r="E1524" s="16" t="s">
        <v>741</v>
      </c>
      <c r="F1524" s="16" t="s">
        <v>54</v>
      </c>
      <c r="G1524" s="16" t="s">
        <v>2771</v>
      </c>
      <c r="H1524">
        <v>1485047.9295000001</v>
      </c>
      <c r="I1524">
        <v>307756.6433</v>
      </c>
      <c r="J1524" s="16" t="s">
        <v>3242</v>
      </c>
      <c r="K1524" s="16" t="s">
        <v>6131</v>
      </c>
      <c r="L1524">
        <v>392435568</v>
      </c>
      <c r="M1524">
        <v>0</v>
      </c>
      <c r="N1524" s="16" t="s">
        <v>6198</v>
      </c>
      <c r="O1524" s="16" t="s">
        <v>6201</v>
      </c>
      <c r="P1524" s="1">
        <v>44527</v>
      </c>
      <c r="Q1524">
        <v>1177291.2862</v>
      </c>
      <c r="R1524">
        <v>1200837.1119240001</v>
      </c>
      <c r="S1524" s="16" t="s">
        <v>6227</v>
      </c>
      <c r="T1524" s="16" t="s">
        <v>6239</v>
      </c>
      <c r="U1524">
        <v>2021</v>
      </c>
    </row>
    <row r="1525" spans="1:21" x14ac:dyDescent="0.35">
      <c r="A1525" s="16" t="s">
        <v>3243</v>
      </c>
      <c r="B1525">
        <v>65997466</v>
      </c>
      <c r="C1525">
        <v>18</v>
      </c>
      <c r="D1525" s="1">
        <v>38131.5</v>
      </c>
      <c r="E1525" s="16" t="s">
        <v>741</v>
      </c>
      <c r="F1525" s="16" t="s">
        <v>968</v>
      </c>
      <c r="G1525" s="16" t="s">
        <v>2743</v>
      </c>
      <c r="H1525">
        <v>63685.813199999997</v>
      </c>
      <c r="I1525">
        <v>43186.9421</v>
      </c>
      <c r="J1525" s="16" t="s">
        <v>3244</v>
      </c>
      <c r="K1525" s="16" t="s">
        <v>6133</v>
      </c>
      <c r="L1525">
        <v>225213912</v>
      </c>
      <c r="M1525">
        <v>0</v>
      </c>
      <c r="N1525" s="16" t="s">
        <v>6187</v>
      </c>
      <c r="O1525" s="16" t="s">
        <v>6190</v>
      </c>
      <c r="P1525" s="1">
        <v>44672</v>
      </c>
      <c r="Q1525">
        <v>20498.871099999997</v>
      </c>
      <c r="R1525">
        <v>20498.871099999997</v>
      </c>
      <c r="S1525" s="16" t="s">
        <v>6220</v>
      </c>
      <c r="T1525" s="16" t="s">
        <v>6242</v>
      </c>
      <c r="U1525">
        <v>2022</v>
      </c>
    </row>
    <row r="1526" spans="1:21" x14ac:dyDescent="0.35">
      <c r="A1526" s="16" t="s">
        <v>3245</v>
      </c>
      <c r="B1526">
        <v>46822267</v>
      </c>
      <c r="C1526">
        <v>60</v>
      </c>
      <c r="D1526" s="1">
        <v>22791</v>
      </c>
      <c r="E1526" s="16" t="s">
        <v>741</v>
      </c>
      <c r="F1526" s="16" t="s">
        <v>269</v>
      </c>
      <c r="G1526" s="16" t="s">
        <v>2749</v>
      </c>
      <c r="H1526">
        <v>229116.19500000001</v>
      </c>
      <c r="I1526">
        <v>60715.791700000002</v>
      </c>
      <c r="J1526" s="16" t="s">
        <v>3246</v>
      </c>
      <c r="K1526" s="16" t="s">
        <v>6135</v>
      </c>
      <c r="L1526">
        <v>242230661</v>
      </c>
      <c r="M1526">
        <v>224641419</v>
      </c>
      <c r="N1526" s="16" t="s">
        <v>6192</v>
      </c>
      <c r="O1526" s="16" t="s">
        <v>6193</v>
      </c>
      <c r="P1526" s="1">
        <v>44397</v>
      </c>
      <c r="Q1526">
        <v>168400.40330000001</v>
      </c>
      <c r="R1526">
        <v>168400.40330000001</v>
      </c>
      <c r="S1526" s="16" t="s">
        <v>6223</v>
      </c>
      <c r="T1526" s="16" t="s">
        <v>6240</v>
      </c>
      <c r="U1526">
        <v>2021</v>
      </c>
    </row>
    <row r="1527" spans="1:21" x14ac:dyDescent="0.35">
      <c r="A1527" s="16" t="s">
        <v>3247</v>
      </c>
      <c r="B1527">
        <v>57264897</v>
      </c>
      <c r="C1527">
        <v>51</v>
      </c>
      <c r="D1527" s="1">
        <v>26078.25</v>
      </c>
      <c r="E1527" s="16" t="s">
        <v>741</v>
      </c>
      <c r="F1527" s="16" t="s">
        <v>163</v>
      </c>
      <c r="G1527" s="16" t="s">
        <v>2771</v>
      </c>
      <c r="H1527">
        <v>176252.2622</v>
      </c>
      <c r="I1527">
        <v>57485.353199999998</v>
      </c>
      <c r="J1527" s="16" t="s">
        <v>3248</v>
      </c>
      <c r="K1527" s="16" t="s">
        <v>6135</v>
      </c>
      <c r="L1527">
        <v>1943898551</v>
      </c>
      <c r="M1527">
        <v>0</v>
      </c>
      <c r="N1527" s="16" t="s">
        <v>6198</v>
      </c>
      <c r="O1527" s="16" t="s">
        <v>6201</v>
      </c>
      <c r="P1527" s="1">
        <v>44371</v>
      </c>
      <c r="Q1527">
        <v>118766.909</v>
      </c>
      <c r="R1527">
        <v>118766.909</v>
      </c>
      <c r="S1527" s="16" t="s">
        <v>6222</v>
      </c>
      <c r="T1527" s="16" t="s">
        <v>6239</v>
      </c>
      <c r="U1527">
        <v>2021</v>
      </c>
    </row>
    <row r="1528" spans="1:21" x14ac:dyDescent="0.35">
      <c r="A1528" s="16" t="s">
        <v>3249</v>
      </c>
      <c r="B1528">
        <v>55291105</v>
      </c>
      <c r="C1528">
        <v>77</v>
      </c>
      <c r="D1528" s="1">
        <v>16581.75</v>
      </c>
      <c r="E1528" s="16" t="s">
        <v>741</v>
      </c>
      <c r="F1528" s="16" t="s">
        <v>456</v>
      </c>
      <c r="G1528" s="16" t="s">
        <v>2781</v>
      </c>
      <c r="H1528">
        <v>519360.19309999997</v>
      </c>
      <c r="I1528">
        <v>80527.6011</v>
      </c>
      <c r="J1528" s="16" t="s">
        <v>3250</v>
      </c>
      <c r="K1528" s="16" t="s">
        <v>6135</v>
      </c>
      <c r="L1528">
        <v>958196736</v>
      </c>
      <c r="M1528">
        <v>0</v>
      </c>
      <c r="N1528" s="16" t="s">
        <v>6195</v>
      </c>
      <c r="O1528" s="16" t="s">
        <v>6190</v>
      </c>
      <c r="P1528" s="1">
        <v>44260</v>
      </c>
      <c r="Q1528">
        <v>438832.59199999995</v>
      </c>
      <c r="R1528">
        <v>438832.59199999995</v>
      </c>
      <c r="S1528" s="16" t="s">
        <v>6219</v>
      </c>
      <c r="T1528" s="16" t="s">
        <v>6241</v>
      </c>
      <c r="U1528">
        <v>2021</v>
      </c>
    </row>
    <row r="1529" spans="1:21" x14ac:dyDescent="0.35">
      <c r="A1529" s="16" t="s">
        <v>3251</v>
      </c>
      <c r="B1529">
        <v>215370104</v>
      </c>
      <c r="C1529">
        <v>62</v>
      </c>
      <c r="D1529" s="1">
        <v>22060.5</v>
      </c>
      <c r="E1529" s="16" t="s">
        <v>741</v>
      </c>
      <c r="F1529" s="16" t="s">
        <v>886</v>
      </c>
      <c r="G1529" s="16" t="s">
        <v>2776</v>
      </c>
      <c r="H1529">
        <v>1028685.153</v>
      </c>
      <c r="I1529">
        <v>633949.01969999995</v>
      </c>
      <c r="J1529" s="16" t="s">
        <v>3252</v>
      </c>
      <c r="K1529" s="16" t="s">
        <v>6135</v>
      </c>
      <c r="L1529">
        <v>2792960976</v>
      </c>
      <c r="M1529">
        <v>0</v>
      </c>
      <c r="N1529" s="16" t="s">
        <v>6189</v>
      </c>
      <c r="O1529" s="16" t="s">
        <v>6194</v>
      </c>
      <c r="P1529" s="1">
        <v>44263</v>
      </c>
      <c r="Q1529">
        <v>394736.1333000001</v>
      </c>
      <c r="R1529">
        <v>394736.1333000001</v>
      </c>
      <c r="S1529" s="16" t="s">
        <v>6219</v>
      </c>
      <c r="T1529" s="16" t="s">
        <v>6240</v>
      </c>
      <c r="U1529">
        <v>2021</v>
      </c>
    </row>
    <row r="1530" spans="1:21" x14ac:dyDescent="0.35">
      <c r="A1530" s="16" t="s">
        <v>3253</v>
      </c>
      <c r="B1530">
        <v>586460989</v>
      </c>
      <c r="C1530">
        <v>25</v>
      </c>
      <c r="D1530" s="1">
        <v>35574.75</v>
      </c>
      <c r="E1530" s="16" t="s">
        <v>741</v>
      </c>
      <c r="F1530" s="16" t="s">
        <v>482</v>
      </c>
      <c r="G1530" s="16" t="s">
        <v>2746</v>
      </c>
      <c r="H1530">
        <v>2048428.6684000001</v>
      </c>
      <c r="I1530">
        <v>479426.12959999999</v>
      </c>
      <c r="J1530" s="16" t="s">
        <v>3254</v>
      </c>
      <c r="K1530" s="16" t="s">
        <v>6131</v>
      </c>
      <c r="L1530">
        <v>274699152</v>
      </c>
      <c r="M1530">
        <v>0</v>
      </c>
      <c r="N1530" s="16" t="s">
        <v>6198</v>
      </c>
      <c r="O1530" s="16" t="s">
        <v>6201</v>
      </c>
      <c r="P1530" s="1">
        <v>44230</v>
      </c>
      <c r="Q1530">
        <v>1569002.5388000002</v>
      </c>
      <c r="R1530">
        <v>1600382.5895760003</v>
      </c>
      <c r="S1530" s="16" t="s">
        <v>6218</v>
      </c>
      <c r="T1530" s="16" t="s">
        <v>6236</v>
      </c>
      <c r="U1530">
        <v>2021</v>
      </c>
    </row>
    <row r="1531" spans="1:21" x14ac:dyDescent="0.35">
      <c r="A1531" s="16" t="s">
        <v>3255</v>
      </c>
      <c r="B1531">
        <v>758880525</v>
      </c>
      <c r="C1531">
        <v>85</v>
      </c>
      <c r="D1531" s="1">
        <v>13659.75</v>
      </c>
      <c r="E1531" s="16" t="s">
        <v>741</v>
      </c>
      <c r="F1531" s="16" t="s">
        <v>12</v>
      </c>
      <c r="G1531" s="16" t="s">
        <v>2848</v>
      </c>
      <c r="H1531">
        <v>955300.50280000002</v>
      </c>
      <c r="I1531">
        <v>207918.34469999999</v>
      </c>
      <c r="J1531" s="16" t="s">
        <v>3256</v>
      </c>
      <c r="K1531" s="16" t="s">
        <v>6135</v>
      </c>
      <c r="L1531">
        <v>163857918</v>
      </c>
      <c r="M1531">
        <v>0</v>
      </c>
      <c r="N1531" s="16" t="s">
        <v>6196</v>
      </c>
      <c r="O1531" s="16" t="s">
        <v>6199</v>
      </c>
      <c r="P1531" s="1">
        <v>44496</v>
      </c>
      <c r="Q1531">
        <v>747382.1581</v>
      </c>
      <c r="R1531">
        <v>747382.1581</v>
      </c>
      <c r="S1531" s="16" t="s">
        <v>6226</v>
      </c>
      <c r="T1531" s="16" t="s">
        <v>6241</v>
      </c>
      <c r="U1531">
        <v>2021</v>
      </c>
    </row>
    <row r="1532" spans="1:21" x14ac:dyDescent="0.35">
      <c r="A1532" s="16" t="s">
        <v>3257</v>
      </c>
      <c r="B1532">
        <v>850570265</v>
      </c>
      <c r="C1532">
        <v>79</v>
      </c>
      <c r="D1532" s="1">
        <v>15851.25</v>
      </c>
      <c r="E1532" s="16" t="s">
        <v>741</v>
      </c>
      <c r="F1532" s="16" t="s">
        <v>1070</v>
      </c>
      <c r="G1532" s="16" t="s">
        <v>2756</v>
      </c>
      <c r="H1532">
        <v>340772.8247</v>
      </c>
      <c r="I1532">
        <v>138580.94870000001</v>
      </c>
      <c r="J1532" s="16" t="s">
        <v>3258</v>
      </c>
      <c r="K1532" s="16" t="s">
        <v>6131</v>
      </c>
      <c r="L1532">
        <v>719099289</v>
      </c>
      <c r="M1532">
        <v>1724888697</v>
      </c>
      <c r="N1532" s="16" t="s">
        <v>6192</v>
      </c>
      <c r="O1532" s="16" t="s">
        <v>6193</v>
      </c>
      <c r="P1532" s="1">
        <v>44456</v>
      </c>
      <c r="Q1532">
        <v>202191.87599999999</v>
      </c>
      <c r="R1532">
        <v>202191.87599999999</v>
      </c>
      <c r="S1532" s="16" t="s">
        <v>6225</v>
      </c>
      <c r="T1532" s="16" t="s">
        <v>6241</v>
      </c>
      <c r="U1532">
        <v>2021</v>
      </c>
    </row>
    <row r="1533" spans="1:21" x14ac:dyDescent="0.35">
      <c r="A1533" s="16" t="s">
        <v>3259</v>
      </c>
      <c r="B1533">
        <v>794596039</v>
      </c>
      <c r="C1533">
        <v>19</v>
      </c>
      <c r="D1533" s="1">
        <v>37766.25</v>
      </c>
      <c r="E1533" s="16" t="s">
        <v>741</v>
      </c>
      <c r="F1533" s="16" t="s">
        <v>42</v>
      </c>
      <c r="G1533" s="16" t="s">
        <v>2764</v>
      </c>
      <c r="H1533">
        <v>585083.66</v>
      </c>
      <c r="I1533">
        <v>218528.747</v>
      </c>
      <c r="J1533" s="16" t="s">
        <v>3260</v>
      </c>
      <c r="K1533" s="16" t="s">
        <v>6129</v>
      </c>
      <c r="L1533">
        <v>816834375</v>
      </c>
      <c r="M1533">
        <v>0</v>
      </c>
      <c r="N1533" s="16" t="s">
        <v>6189</v>
      </c>
      <c r="O1533" s="16" t="s">
        <v>6190</v>
      </c>
      <c r="P1533" s="1">
        <v>44320</v>
      </c>
      <c r="Q1533">
        <v>366554.91300000006</v>
      </c>
      <c r="R1533">
        <v>366554.91300000006</v>
      </c>
      <c r="S1533" s="16" t="s">
        <v>6221</v>
      </c>
      <c r="T1533" s="16" t="s">
        <v>6242</v>
      </c>
      <c r="U1533">
        <v>2021</v>
      </c>
    </row>
    <row r="1534" spans="1:21" x14ac:dyDescent="0.35">
      <c r="A1534" s="16" t="s">
        <v>3261</v>
      </c>
      <c r="B1534">
        <v>941700699</v>
      </c>
      <c r="C1534">
        <v>69</v>
      </c>
      <c r="D1534" s="1">
        <v>19503.75</v>
      </c>
      <c r="E1534" s="16" t="s">
        <v>741</v>
      </c>
      <c r="F1534" s="16" t="s">
        <v>54</v>
      </c>
      <c r="G1534" s="16" t="s">
        <v>2756</v>
      </c>
      <c r="H1534">
        <v>358100.58880000003</v>
      </c>
      <c r="I1534">
        <v>162841.53090000001</v>
      </c>
      <c r="J1534" s="16" t="s">
        <v>3262</v>
      </c>
      <c r="K1534" s="16" t="s">
        <v>6135</v>
      </c>
      <c r="L1534">
        <v>523113472</v>
      </c>
      <c r="M1534">
        <v>0</v>
      </c>
      <c r="N1534" s="16" t="s">
        <v>6195</v>
      </c>
      <c r="O1534" s="16" t="s">
        <v>6190</v>
      </c>
      <c r="P1534" s="1">
        <v>44635</v>
      </c>
      <c r="Q1534">
        <v>195259.05790000001</v>
      </c>
      <c r="R1534">
        <v>195259.05790000001</v>
      </c>
      <c r="S1534" s="16" t="s">
        <v>6219</v>
      </c>
      <c r="T1534" s="16" t="s">
        <v>6240</v>
      </c>
      <c r="U1534">
        <v>2022</v>
      </c>
    </row>
    <row r="1535" spans="1:21" x14ac:dyDescent="0.35">
      <c r="A1535" s="16" t="s">
        <v>3263</v>
      </c>
      <c r="B1535">
        <v>255215146</v>
      </c>
      <c r="C1535">
        <v>45</v>
      </c>
      <c r="D1535" s="1">
        <v>28269.75</v>
      </c>
      <c r="E1535" s="16" t="s">
        <v>741</v>
      </c>
      <c r="F1535" s="16" t="s">
        <v>1308</v>
      </c>
      <c r="G1535" s="16" t="s">
        <v>2756</v>
      </c>
      <c r="H1535">
        <v>153777.14540000001</v>
      </c>
      <c r="I1535">
        <v>96286.075800000006</v>
      </c>
      <c r="J1535" s="16" t="s">
        <v>3264</v>
      </c>
      <c r="K1535" s="16" t="s">
        <v>6127</v>
      </c>
      <c r="L1535">
        <v>1136044728</v>
      </c>
      <c r="M1535">
        <v>0</v>
      </c>
      <c r="N1535" s="16" t="s">
        <v>6198</v>
      </c>
      <c r="O1535" s="16" t="s">
        <v>6191</v>
      </c>
      <c r="P1535" s="1">
        <v>44364</v>
      </c>
      <c r="Q1535">
        <v>57491.069600000003</v>
      </c>
      <c r="R1535">
        <v>57491.069600000003</v>
      </c>
      <c r="S1535" s="16" t="s">
        <v>6222</v>
      </c>
      <c r="T1535" s="16" t="s">
        <v>6238</v>
      </c>
      <c r="U1535">
        <v>2021</v>
      </c>
    </row>
    <row r="1536" spans="1:21" x14ac:dyDescent="0.35">
      <c r="A1536" s="16" t="s">
        <v>3265</v>
      </c>
      <c r="B1536">
        <v>619850014</v>
      </c>
      <c r="C1536">
        <v>63</v>
      </c>
      <c r="D1536" s="1">
        <v>21695.25</v>
      </c>
      <c r="E1536" s="16" t="s">
        <v>741</v>
      </c>
      <c r="F1536" s="16" t="s">
        <v>139</v>
      </c>
      <c r="G1536" s="16" t="s">
        <v>2781</v>
      </c>
      <c r="H1536">
        <v>666451.20889999997</v>
      </c>
      <c r="I1536">
        <v>120599.3092</v>
      </c>
      <c r="J1536" s="16" t="s">
        <v>3266</v>
      </c>
      <c r="K1536" s="16" t="s">
        <v>6133</v>
      </c>
      <c r="L1536">
        <v>4393889175</v>
      </c>
      <c r="M1536">
        <v>0</v>
      </c>
      <c r="N1536" s="16" t="s">
        <v>6198</v>
      </c>
      <c r="O1536" s="16" t="s">
        <v>6191</v>
      </c>
      <c r="P1536" s="1">
        <v>44380</v>
      </c>
      <c r="Q1536">
        <v>545851.89969999995</v>
      </c>
      <c r="R1536">
        <v>545851.89969999995</v>
      </c>
      <c r="S1536" s="16" t="s">
        <v>6223</v>
      </c>
      <c r="T1536" s="16" t="s">
        <v>6240</v>
      </c>
      <c r="U1536">
        <v>2021</v>
      </c>
    </row>
    <row r="1537" spans="1:21" x14ac:dyDescent="0.35">
      <c r="A1537" s="16" t="s">
        <v>3267</v>
      </c>
      <c r="B1537">
        <v>305148262</v>
      </c>
      <c r="C1537">
        <v>71</v>
      </c>
      <c r="D1537" s="1">
        <v>18773.25</v>
      </c>
      <c r="E1537" s="16" t="s">
        <v>741</v>
      </c>
      <c r="F1537" s="16" t="s">
        <v>596</v>
      </c>
      <c r="G1537" s="16" t="s">
        <v>2749</v>
      </c>
      <c r="H1537">
        <v>1020279.1817</v>
      </c>
      <c r="I1537">
        <v>513823.93229999999</v>
      </c>
      <c r="J1537" s="16" t="s">
        <v>3268</v>
      </c>
      <c r="K1537" s="16" t="s">
        <v>6135</v>
      </c>
      <c r="L1537">
        <v>14779479</v>
      </c>
      <c r="M1537">
        <v>0</v>
      </c>
      <c r="N1537" s="16" t="s">
        <v>6195</v>
      </c>
      <c r="O1537" s="16" t="s">
        <v>6190</v>
      </c>
      <c r="P1537" s="1">
        <v>44238</v>
      </c>
      <c r="Q1537">
        <v>506455.24939999997</v>
      </c>
      <c r="R1537">
        <v>506455.24939999997</v>
      </c>
      <c r="S1537" s="16" t="s">
        <v>6218</v>
      </c>
      <c r="T1537" s="16" t="s">
        <v>6241</v>
      </c>
      <c r="U1537">
        <v>2021</v>
      </c>
    </row>
    <row r="1538" spans="1:21" x14ac:dyDescent="0.35">
      <c r="A1538" s="16" t="s">
        <v>3269</v>
      </c>
      <c r="B1538">
        <v>939260509</v>
      </c>
      <c r="C1538">
        <v>53</v>
      </c>
      <c r="D1538" s="1">
        <v>25347.75</v>
      </c>
      <c r="E1538" s="16" t="s">
        <v>741</v>
      </c>
      <c r="F1538" s="16" t="s">
        <v>905</v>
      </c>
      <c r="G1538" s="16" t="s">
        <v>2771</v>
      </c>
      <c r="H1538">
        <v>740926.48670000001</v>
      </c>
      <c r="I1538">
        <v>690433.71869999997</v>
      </c>
      <c r="J1538" s="16" t="s">
        <v>3270</v>
      </c>
      <c r="K1538" s="16" t="s">
        <v>6135</v>
      </c>
      <c r="L1538">
        <v>1072658691</v>
      </c>
      <c r="M1538">
        <v>2686250268</v>
      </c>
      <c r="N1538" s="16" t="s">
        <v>6192</v>
      </c>
      <c r="O1538" s="16" t="s">
        <v>6193</v>
      </c>
      <c r="P1538" s="1">
        <v>44337</v>
      </c>
      <c r="Q1538">
        <v>50492.76800000004</v>
      </c>
      <c r="R1538">
        <v>50492.76800000004</v>
      </c>
      <c r="S1538" s="16" t="s">
        <v>6221</v>
      </c>
      <c r="T1538" s="16" t="s">
        <v>6239</v>
      </c>
      <c r="U1538">
        <v>2021</v>
      </c>
    </row>
    <row r="1539" spans="1:21" x14ac:dyDescent="0.35">
      <c r="A1539" s="16" t="s">
        <v>3271</v>
      </c>
      <c r="B1539">
        <v>547132319</v>
      </c>
      <c r="C1539">
        <v>75</v>
      </c>
      <c r="D1539" s="1">
        <v>17312.25</v>
      </c>
      <c r="E1539" s="16" t="s">
        <v>741</v>
      </c>
      <c r="F1539" s="16" t="s">
        <v>406</v>
      </c>
      <c r="G1539" s="16" t="s">
        <v>2743</v>
      </c>
      <c r="H1539">
        <v>1030505.47</v>
      </c>
      <c r="I1539">
        <v>427659.77</v>
      </c>
      <c r="J1539" s="16" t="s">
        <v>3272</v>
      </c>
      <c r="K1539" s="16" t="s">
        <v>6135</v>
      </c>
      <c r="L1539">
        <v>252503568</v>
      </c>
      <c r="M1539">
        <v>0</v>
      </c>
      <c r="N1539" s="16" t="s">
        <v>6187</v>
      </c>
      <c r="O1539" s="16" t="s">
        <v>6200</v>
      </c>
      <c r="P1539" s="1">
        <v>44256</v>
      </c>
      <c r="Q1539">
        <v>602845.69999999995</v>
      </c>
      <c r="R1539">
        <v>602845.69999999995</v>
      </c>
      <c r="S1539" s="16" t="s">
        <v>6219</v>
      </c>
      <c r="T1539" s="16" t="s">
        <v>6241</v>
      </c>
      <c r="U1539">
        <v>2021</v>
      </c>
    </row>
    <row r="1540" spans="1:21" x14ac:dyDescent="0.35">
      <c r="A1540" s="16" t="s">
        <v>3273</v>
      </c>
      <c r="B1540">
        <v>526139831</v>
      </c>
      <c r="C1540">
        <v>63</v>
      </c>
      <c r="D1540" s="1">
        <v>21695.25</v>
      </c>
      <c r="E1540" s="16" t="s">
        <v>741</v>
      </c>
      <c r="F1540" s="16" t="s">
        <v>326</v>
      </c>
      <c r="G1540" s="16" t="s">
        <v>2848</v>
      </c>
      <c r="H1540">
        <v>310314.51730000001</v>
      </c>
      <c r="I1540">
        <v>40738.7264</v>
      </c>
      <c r="J1540" s="16" t="s">
        <v>3274</v>
      </c>
      <c r="K1540" s="16" t="s">
        <v>6127</v>
      </c>
      <c r="L1540">
        <v>24717024</v>
      </c>
      <c r="M1540">
        <v>0</v>
      </c>
      <c r="N1540" s="16" t="s">
        <v>6187</v>
      </c>
      <c r="O1540" s="16" t="s">
        <v>6190</v>
      </c>
      <c r="P1540" s="1">
        <v>44297</v>
      </c>
      <c r="Q1540">
        <v>269575.79090000002</v>
      </c>
      <c r="R1540">
        <v>269575.79090000002</v>
      </c>
      <c r="S1540" s="16" t="s">
        <v>6220</v>
      </c>
      <c r="T1540" s="16" t="s">
        <v>6240</v>
      </c>
      <c r="U1540">
        <v>2021</v>
      </c>
    </row>
    <row r="1541" spans="1:21" x14ac:dyDescent="0.35">
      <c r="A1541" s="16" t="s">
        <v>3275</v>
      </c>
      <c r="B1541">
        <v>135642253</v>
      </c>
      <c r="C1541">
        <v>27</v>
      </c>
      <c r="D1541" s="1">
        <v>34844.25</v>
      </c>
      <c r="E1541" s="16" t="s">
        <v>741</v>
      </c>
      <c r="F1541" s="16" t="s">
        <v>127</v>
      </c>
      <c r="G1541" s="16" t="s">
        <v>2764</v>
      </c>
      <c r="H1541">
        <v>784168.26639999996</v>
      </c>
      <c r="I1541">
        <v>228626.9227</v>
      </c>
      <c r="J1541" s="16" t="s">
        <v>3276</v>
      </c>
      <c r="K1541" s="16" t="s">
        <v>6135</v>
      </c>
      <c r="L1541">
        <v>5948436</v>
      </c>
      <c r="M1541">
        <v>0</v>
      </c>
      <c r="N1541" s="16" t="s">
        <v>6195</v>
      </c>
      <c r="O1541" s="16" t="s">
        <v>6190</v>
      </c>
      <c r="P1541" s="1">
        <v>44628</v>
      </c>
      <c r="Q1541">
        <v>555541.34369999997</v>
      </c>
      <c r="R1541">
        <v>555541.34369999997</v>
      </c>
      <c r="S1541" s="16" t="s">
        <v>6219</v>
      </c>
      <c r="T1541" s="16" t="s">
        <v>6236</v>
      </c>
      <c r="U1541">
        <v>2022</v>
      </c>
    </row>
    <row r="1542" spans="1:21" x14ac:dyDescent="0.35">
      <c r="A1542" s="16" t="s">
        <v>3277</v>
      </c>
      <c r="B1542">
        <v>193355727</v>
      </c>
      <c r="C1542">
        <v>37</v>
      </c>
      <c r="D1542" s="1">
        <v>31191.75</v>
      </c>
      <c r="E1542" s="16" t="s">
        <v>741</v>
      </c>
      <c r="F1542" s="16" t="s">
        <v>585</v>
      </c>
      <c r="G1542" s="16" t="s">
        <v>2749</v>
      </c>
      <c r="H1542">
        <v>2069961.0974999999</v>
      </c>
      <c r="I1542">
        <v>786446.29350000003</v>
      </c>
      <c r="J1542" s="16" t="s">
        <v>3278</v>
      </c>
      <c r="K1542" s="16" t="s">
        <v>6131</v>
      </c>
      <c r="L1542">
        <v>966710724</v>
      </c>
      <c r="M1542">
        <v>0</v>
      </c>
      <c r="N1542" s="16" t="s">
        <v>6189</v>
      </c>
      <c r="O1542" s="16" t="s">
        <v>6190</v>
      </c>
      <c r="P1542" s="1">
        <v>44393</v>
      </c>
      <c r="Q1542">
        <v>1283514.804</v>
      </c>
      <c r="R1542">
        <v>1309185.10008</v>
      </c>
      <c r="S1542" s="16" t="s">
        <v>6223</v>
      </c>
      <c r="T1542" s="16" t="s">
        <v>6237</v>
      </c>
      <c r="U1542">
        <v>2021</v>
      </c>
    </row>
    <row r="1543" spans="1:21" x14ac:dyDescent="0.35">
      <c r="A1543" s="16" t="s">
        <v>3279</v>
      </c>
      <c r="B1543">
        <v>657167234</v>
      </c>
      <c r="C1543">
        <v>59</v>
      </c>
      <c r="D1543" s="1">
        <v>23156.25</v>
      </c>
      <c r="E1543" s="16" t="s">
        <v>741</v>
      </c>
      <c r="F1543" s="16" t="s">
        <v>585</v>
      </c>
      <c r="G1543" s="16" t="s">
        <v>2759</v>
      </c>
      <c r="H1543">
        <v>391486.783</v>
      </c>
      <c r="I1543">
        <v>34330.379399999998</v>
      </c>
      <c r="J1543" s="16" t="s">
        <v>3280</v>
      </c>
      <c r="K1543" s="16" t="s">
        <v>6127</v>
      </c>
      <c r="L1543">
        <v>3226685</v>
      </c>
      <c r="M1543">
        <v>0</v>
      </c>
      <c r="N1543" s="16" t="s">
        <v>6189</v>
      </c>
      <c r="O1543" s="16" t="s">
        <v>6194</v>
      </c>
      <c r="P1543" s="1">
        <v>44495</v>
      </c>
      <c r="Q1543">
        <v>357156.40360000002</v>
      </c>
      <c r="R1543">
        <v>357156.40360000002</v>
      </c>
      <c r="S1543" s="16" t="s">
        <v>6226</v>
      </c>
      <c r="T1543" s="16" t="s">
        <v>6239</v>
      </c>
      <c r="U1543">
        <v>2021</v>
      </c>
    </row>
    <row r="1544" spans="1:21" x14ac:dyDescent="0.35">
      <c r="A1544" s="16" t="s">
        <v>3281</v>
      </c>
      <c r="B1544">
        <v>165563667</v>
      </c>
      <c r="C1544">
        <v>69</v>
      </c>
      <c r="D1544" s="1">
        <v>19503.75</v>
      </c>
      <c r="E1544" s="16" t="s">
        <v>741</v>
      </c>
      <c r="F1544" s="16" t="s">
        <v>166</v>
      </c>
      <c r="G1544" s="16" t="s">
        <v>2800</v>
      </c>
      <c r="H1544">
        <v>1719012.0016999999</v>
      </c>
      <c r="I1544">
        <v>408324.22070000001</v>
      </c>
      <c r="J1544" s="16" t="s">
        <v>3282</v>
      </c>
      <c r="K1544" s="16" t="s">
        <v>6135</v>
      </c>
      <c r="L1544">
        <v>2662768401</v>
      </c>
      <c r="M1544">
        <v>0</v>
      </c>
      <c r="N1544" s="16" t="s">
        <v>6198</v>
      </c>
      <c r="O1544" s="16" t="s">
        <v>6191</v>
      </c>
      <c r="P1544" s="1">
        <v>44223</v>
      </c>
      <c r="Q1544">
        <v>1310687.781</v>
      </c>
      <c r="R1544">
        <v>1310687.781</v>
      </c>
      <c r="S1544" s="16" t="s">
        <v>6217</v>
      </c>
      <c r="T1544" s="16" t="s">
        <v>6240</v>
      </c>
      <c r="U1544">
        <v>2021</v>
      </c>
    </row>
    <row r="1545" spans="1:21" x14ac:dyDescent="0.35">
      <c r="A1545" s="16" t="s">
        <v>3283</v>
      </c>
      <c r="B1545">
        <v>126353147</v>
      </c>
      <c r="C1545">
        <v>60</v>
      </c>
      <c r="D1545" s="1">
        <v>22791</v>
      </c>
      <c r="E1545" s="16" t="s">
        <v>741</v>
      </c>
      <c r="F1545" s="16" t="s">
        <v>708</v>
      </c>
      <c r="G1545" s="16" t="s">
        <v>2771</v>
      </c>
      <c r="H1545">
        <v>862135.02370000002</v>
      </c>
      <c r="I1545">
        <v>256386.55929999999</v>
      </c>
      <c r="J1545" s="16" t="s">
        <v>3284</v>
      </c>
      <c r="K1545" s="16" t="s">
        <v>6129</v>
      </c>
      <c r="L1545">
        <v>2743814427</v>
      </c>
      <c r="M1545">
        <v>0</v>
      </c>
      <c r="N1545" s="16" t="s">
        <v>6196</v>
      </c>
      <c r="O1545" s="16" t="s">
        <v>6188</v>
      </c>
      <c r="P1545" s="1">
        <v>44511</v>
      </c>
      <c r="Q1545">
        <v>605748.46440000006</v>
      </c>
      <c r="R1545">
        <v>605748.46440000006</v>
      </c>
      <c r="S1545" s="16" t="s">
        <v>6227</v>
      </c>
      <c r="T1545" s="16" t="s">
        <v>6240</v>
      </c>
      <c r="U1545">
        <v>2021</v>
      </c>
    </row>
    <row r="1546" spans="1:21" x14ac:dyDescent="0.35">
      <c r="A1546" s="16" t="s">
        <v>3285</v>
      </c>
      <c r="B1546">
        <v>506939356</v>
      </c>
      <c r="C1546">
        <v>67</v>
      </c>
      <c r="D1546" s="1">
        <v>20234.25</v>
      </c>
      <c r="E1546" s="16" t="s">
        <v>741</v>
      </c>
      <c r="F1546" s="16" t="s">
        <v>1151</v>
      </c>
      <c r="G1546" s="16" t="s">
        <v>2848</v>
      </c>
      <c r="H1546">
        <v>170981.82139999999</v>
      </c>
      <c r="I1546">
        <v>51535.932500000003</v>
      </c>
      <c r="J1546" s="16" t="s">
        <v>3286</v>
      </c>
      <c r="K1546" s="16" t="s">
        <v>6133</v>
      </c>
      <c r="L1546">
        <v>708791175</v>
      </c>
      <c r="M1546">
        <v>0</v>
      </c>
      <c r="N1546" s="16" t="s">
        <v>6187</v>
      </c>
      <c r="O1546" s="16" t="s">
        <v>6188</v>
      </c>
      <c r="P1546" s="1">
        <v>44532</v>
      </c>
      <c r="Q1546">
        <v>119445.88889999999</v>
      </c>
      <c r="R1546">
        <v>119445.88889999999</v>
      </c>
      <c r="S1546" s="16" t="s">
        <v>6228</v>
      </c>
      <c r="T1546" s="16" t="s">
        <v>6240</v>
      </c>
      <c r="U1546">
        <v>2021</v>
      </c>
    </row>
    <row r="1547" spans="1:21" x14ac:dyDescent="0.35">
      <c r="A1547" s="16" t="s">
        <v>3287</v>
      </c>
      <c r="B1547">
        <v>309942505</v>
      </c>
      <c r="C1547">
        <v>47</v>
      </c>
      <c r="D1547" s="1">
        <v>27539.25</v>
      </c>
      <c r="E1547" s="16" t="s">
        <v>741</v>
      </c>
      <c r="F1547" s="16" t="s">
        <v>60</v>
      </c>
      <c r="G1547" s="16" t="s">
        <v>2737</v>
      </c>
      <c r="H1547">
        <v>229477.32610000001</v>
      </c>
      <c r="I1547">
        <v>87840.434699999998</v>
      </c>
      <c r="J1547" s="16" t="s">
        <v>3288</v>
      </c>
      <c r="K1547" s="16" t="s">
        <v>6135</v>
      </c>
      <c r="L1547">
        <v>372753381</v>
      </c>
      <c r="M1547">
        <v>756748224</v>
      </c>
      <c r="N1547" s="16" t="s">
        <v>6187</v>
      </c>
      <c r="O1547" s="16" t="s">
        <v>6188</v>
      </c>
      <c r="P1547" s="1">
        <v>44327</v>
      </c>
      <c r="Q1547">
        <v>141636.89140000002</v>
      </c>
      <c r="R1547">
        <v>141636.89140000002</v>
      </c>
      <c r="S1547" s="16" t="s">
        <v>6221</v>
      </c>
      <c r="T1547" s="16" t="s">
        <v>6238</v>
      </c>
      <c r="U1547">
        <v>2021</v>
      </c>
    </row>
    <row r="1548" spans="1:21" x14ac:dyDescent="0.35">
      <c r="A1548" s="16" t="s">
        <v>3289</v>
      </c>
      <c r="B1548">
        <v>7318552</v>
      </c>
      <c r="C1548">
        <v>51</v>
      </c>
      <c r="D1548" s="1">
        <v>26078.25</v>
      </c>
      <c r="E1548" s="16" t="s">
        <v>741</v>
      </c>
      <c r="F1548" s="16" t="s">
        <v>54</v>
      </c>
      <c r="G1548" s="16" t="s">
        <v>2737</v>
      </c>
      <c r="H1548">
        <v>2720079.9</v>
      </c>
      <c r="I1548">
        <v>1348615.6144000001</v>
      </c>
      <c r="J1548" s="16" t="s">
        <v>3290</v>
      </c>
      <c r="K1548" s="16" t="s">
        <v>6135</v>
      </c>
      <c r="L1548">
        <v>3105475464</v>
      </c>
      <c r="M1548">
        <v>0</v>
      </c>
      <c r="N1548" s="16" t="s">
        <v>6198</v>
      </c>
      <c r="O1548" s="16" t="s">
        <v>6191</v>
      </c>
      <c r="P1548" s="1">
        <v>44672</v>
      </c>
      <c r="Q1548">
        <v>1371464.2855999998</v>
      </c>
      <c r="R1548">
        <v>1371464.2855999998</v>
      </c>
      <c r="S1548" s="16" t="s">
        <v>6220</v>
      </c>
      <c r="T1548" s="16" t="s">
        <v>6239</v>
      </c>
      <c r="U1548">
        <v>2022</v>
      </c>
    </row>
    <row r="1549" spans="1:21" x14ac:dyDescent="0.35">
      <c r="A1549" s="16" t="s">
        <v>3291</v>
      </c>
      <c r="B1549">
        <v>265889402</v>
      </c>
      <c r="C1549">
        <v>25</v>
      </c>
      <c r="D1549" s="1">
        <v>35574.75</v>
      </c>
      <c r="E1549" s="16" t="s">
        <v>741</v>
      </c>
      <c r="F1549" s="16" t="s">
        <v>424</v>
      </c>
      <c r="G1549" s="16" t="s">
        <v>2756</v>
      </c>
      <c r="H1549">
        <v>350878.55849999998</v>
      </c>
      <c r="I1549">
        <v>190084.6452</v>
      </c>
      <c r="J1549" s="16" t="s">
        <v>3292</v>
      </c>
      <c r="K1549" s="16" t="s">
        <v>6135</v>
      </c>
      <c r="L1549">
        <v>609509376</v>
      </c>
      <c r="M1549">
        <v>165029704</v>
      </c>
      <c r="N1549" s="16" t="s">
        <v>6192</v>
      </c>
      <c r="O1549" s="16" t="s">
        <v>6193</v>
      </c>
      <c r="P1549" s="1">
        <v>44407</v>
      </c>
      <c r="Q1549">
        <v>160793.91329999999</v>
      </c>
      <c r="R1549">
        <v>160793.91329999999</v>
      </c>
      <c r="S1549" s="16" t="s">
        <v>6223</v>
      </c>
      <c r="T1549" s="16" t="s">
        <v>6236</v>
      </c>
      <c r="U1549">
        <v>2021</v>
      </c>
    </row>
    <row r="1550" spans="1:21" x14ac:dyDescent="0.35">
      <c r="A1550" s="16" t="s">
        <v>3293</v>
      </c>
      <c r="B1550">
        <v>838487517</v>
      </c>
      <c r="C1550">
        <v>28</v>
      </c>
      <c r="D1550" s="1">
        <v>34479</v>
      </c>
      <c r="E1550" s="16" t="s">
        <v>741</v>
      </c>
      <c r="F1550" s="16" t="s">
        <v>550</v>
      </c>
      <c r="G1550" s="16" t="s">
        <v>2767</v>
      </c>
      <c r="H1550">
        <v>650368.82109999994</v>
      </c>
      <c r="I1550">
        <v>355684.4656</v>
      </c>
      <c r="J1550" s="16" t="s">
        <v>3294</v>
      </c>
      <c r="K1550" s="16" t="s">
        <v>6135</v>
      </c>
      <c r="L1550">
        <v>12547353</v>
      </c>
      <c r="M1550">
        <v>0</v>
      </c>
      <c r="N1550" s="16" t="s">
        <v>6189</v>
      </c>
      <c r="O1550" s="16" t="s">
        <v>6194</v>
      </c>
      <c r="P1550" s="1">
        <v>44356</v>
      </c>
      <c r="Q1550">
        <v>294684.35549999995</v>
      </c>
      <c r="R1550">
        <v>294684.35549999995</v>
      </c>
      <c r="S1550" s="16" t="s">
        <v>6222</v>
      </c>
      <c r="T1550" s="16" t="s">
        <v>6236</v>
      </c>
      <c r="U1550">
        <v>2021</v>
      </c>
    </row>
    <row r="1551" spans="1:21" x14ac:dyDescent="0.35">
      <c r="A1551" s="16" t="s">
        <v>3295</v>
      </c>
      <c r="B1551">
        <v>778489603</v>
      </c>
      <c r="C1551">
        <v>74</v>
      </c>
      <c r="D1551" s="1">
        <v>17677.5</v>
      </c>
      <c r="E1551" s="16" t="s">
        <v>741</v>
      </c>
      <c r="F1551" s="16" t="s">
        <v>883</v>
      </c>
      <c r="G1551" s="16" t="s">
        <v>2734</v>
      </c>
      <c r="H1551">
        <v>290795.53200000001</v>
      </c>
      <c r="I1551">
        <v>44346.318599999999</v>
      </c>
      <c r="J1551" s="16" t="s">
        <v>3296</v>
      </c>
      <c r="K1551" s="16" t="s">
        <v>6135</v>
      </c>
      <c r="L1551">
        <v>5039073</v>
      </c>
      <c r="M1551">
        <v>35997024</v>
      </c>
      <c r="N1551" s="16" t="s">
        <v>6192</v>
      </c>
      <c r="O1551" s="16" t="s">
        <v>6197</v>
      </c>
      <c r="P1551" s="1">
        <v>44216</v>
      </c>
      <c r="Q1551">
        <v>246449.21340000001</v>
      </c>
      <c r="R1551">
        <v>246449.21340000001</v>
      </c>
      <c r="S1551" s="16" t="s">
        <v>6217</v>
      </c>
      <c r="T1551" s="16" t="s">
        <v>6241</v>
      </c>
      <c r="U1551">
        <v>2021</v>
      </c>
    </row>
    <row r="1552" spans="1:21" x14ac:dyDescent="0.35">
      <c r="A1552" s="16" t="s">
        <v>3297</v>
      </c>
      <c r="B1552">
        <v>10934082</v>
      </c>
      <c r="C1552">
        <v>30</v>
      </c>
      <c r="D1552" s="1">
        <v>33748.5</v>
      </c>
      <c r="E1552" s="16" t="s">
        <v>741</v>
      </c>
      <c r="F1552" s="16" t="s">
        <v>968</v>
      </c>
      <c r="G1552" s="16" t="s">
        <v>2771</v>
      </c>
      <c r="H1552">
        <v>226675.84390000001</v>
      </c>
      <c r="I1552">
        <v>56240.114800000003</v>
      </c>
      <c r="J1552" s="16" t="s">
        <v>3298</v>
      </c>
      <c r="K1552" s="16" t="s">
        <v>6135</v>
      </c>
      <c r="L1552">
        <v>595386792</v>
      </c>
      <c r="M1552">
        <v>0</v>
      </c>
      <c r="N1552" s="16" t="s">
        <v>6196</v>
      </c>
      <c r="O1552" s="16" t="s">
        <v>6188</v>
      </c>
      <c r="P1552" s="1">
        <v>44505</v>
      </c>
      <c r="Q1552">
        <v>170435.7291</v>
      </c>
      <c r="R1552">
        <v>170435.7291</v>
      </c>
      <c r="S1552" s="16" t="s">
        <v>6227</v>
      </c>
      <c r="T1552" s="16" t="s">
        <v>6237</v>
      </c>
      <c r="U1552">
        <v>2021</v>
      </c>
    </row>
    <row r="1553" spans="1:21" x14ac:dyDescent="0.35">
      <c r="A1553" s="16" t="s">
        <v>3299</v>
      </c>
      <c r="B1553">
        <v>249336167</v>
      </c>
      <c r="C1553">
        <v>34</v>
      </c>
      <c r="D1553" s="1">
        <v>32287.5</v>
      </c>
      <c r="E1553" s="16" t="s">
        <v>741</v>
      </c>
      <c r="F1553" s="16" t="s">
        <v>1186</v>
      </c>
      <c r="G1553" s="16" t="s">
        <v>2743</v>
      </c>
      <c r="H1553">
        <v>762603.37749999994</v>
      </c>
      <c r="I1553">
        <v>400790.44170000002</v>
      </c>
      <c r="J1553" s="16" t="s">
        <v>3300</v>
      </c>
      <c r="K1553" s="16" t="s">
        <v>6127</v>
      </c>
      <c r="L1553">
        <v>2804978325</v>
      </c>
      <c r="M1553">
        <v>0</v>
      </c>
      <c r="N1553" s="16" t="s">
        <v>6187</v>
      </c>
      <c r="O1553" s="16" t="s">
        <v>6188</v>
      </c>
      <c r="P1553" s="1">
        <v>44574</v>
      </c>
      <c r="Q1553">
        <v>361812.93579999992</v>
      </c>
      <c r="R1553">
        <v>361812.93579999992</v>
      </c>
      <c r="S1553" s="16" t="s">
        <v>6217</v>
      </c>
      <c r="T1553" s="16" t="s">
        <v>6237</v>
      </c>
      <c r="U1553">
        <v>2022</v>
      </c>
    </row>
    <row r="1554" spans="1:21" x14ac:dyDescent="0.35">
      <c r="A1554" s="16" t="s">
        <v>3301</v>
      </c>
      <c r="B1554">
        <v>1827488</v>
      </c>
      <c r="C1554">
        <v>49</v>
      </c>
      <c r="D1554" s="1">
        <v>26808.75</v>
      </c>
      <c r="E1554" s="16" t="s">
        <v>741</v>
      </c>
      <c r="F1554" s="16" t="s">
        <v>687</v>
      </c>
      <c r="G1554" s="16" t="s">
        <v>2746</v>
      </c>
      <c r="H1554">
        <v>426895.02490000002</v>
      </c>
      <c r="I1554">
        <v>122822.7635</v>
      </c>
      <c r="J1554" s="16" t="s">
        <v>3302</v>
      </c>
      <c r="K1554" s="16" t="s">
        <v>6131</v>
      </c>
      <c r="L1554">
        <v>24472266</v>
      </c>
      <c r="M1554">
        <v>0</v>
      </c>
      <c r="N1554" s="16" t="s">
        <v>6198</v>
      </c>
      <c r="O1554" s="16" t="s">
        <v>6190</v>
      </c>
      <c r="P1554" s="1">
        <v>44447</v>
      </c>
      <c r="Q1554">
        <v>304072.26140000002</v>
      </c>
      <c r="R1554">
        <v>304072.26140000002</v>
      </c>
      <c r="S1554" s="16" t="s">
        <v>6225</v>
      </c>
      <c r="T1554" s="16" t="s">
        <v>6238</v>
      </c>
      <c r="U1554">
        <v>2021</v>
      </c>
    </row>
    <row r="1555" spans="1:21" x14ac:dyDescent="0.35">
      <c r="A1555" s="16" t="s">
        <v>3303</v>
      </c>
      <c r="B1555">
        <v>947446211</v>
      </c>
      <c r="C1555">
        <v>28</v>
      </c>
      <c r="D1555" s="1">
        <v>34479</v>
      </c>
      <c r="E1555" s="16" t="s">
        <v>741</v>
      </c>
      <c r="F1555" s="16" t="s">
        <v>679</v>
      </c>
      <c r="G1555" s="16" t="s">
        <v>2737</v>
      </c>
      <c r="H1555">
        <v>123393.78170000001</v>
      </c>
      <c r="I1555">
        <v>73656.595799999996</v>
      </c>
      <c r="J1555" s="16" t="s">
        <v>3304</v>
      </c>
      <c r="K1555" s="16" t="s">
        <v>6127</v>
      </c>
      <c r="L1555">
        <v>305092972</v>
      </c>
      <c r="M1555">
        <v>0</v>
      </c>
      <c r="N1555" s="16" t="s">
        <v>6195</v>
      </c>
      <c r="O1555" s="16" t="s">
        <v>6191</v>
      </c>
      <c r="P1555" s="1">
        <v>44247</v>
      </c>
      <c r="Q1555">
        <v>49737.185900000011</v>
      </c>
      <c r="R1555">
        <v>49737.185900000011</v>
      </c>
      <c r="S1555" s="16" t="s">
        <v>6218</v>
      </c>
      <c r="T1555" s="16" t="s">
        <v>6236</v>
      </c>
      <c r="U1555">
        <v>2021</v>
      </c>
    </row>
    <row r="1556" spans="1:21" x14ac:dyDescent="0.35">
      <c r="A1556" s="16" t="s">
        <v>3305</v>
      </c>
      <c r="B1556">
        <v>420838516</v>
      </c>
      <c r="C1556">
        <v>83</v>
      </c>
      <c r="D1556" s="1">
        <v>14390.25</v>
      </c>
      <c r="E1556" s="16" t="s">
        <v>741</v>
      </c>
      <c r="F1556" s="16" t="s">
        <v>651</v>
      </c>
      <c r="G1556" s="16" t="s">
        <v>2764</v>
      </c>
      <c r="H1556">
        <v>1685740.6991999999</v>
      </c>
      <c r="I1556">
        <v>948229.1433</v>
      </c>
      <c r="J1556" s="16" t="s">
        <v>3306</v>
      </c>
      <c r="K1556" s="16" t="s">
        <v>6131</v>
      </c>
      <c r="L1556">
        <v>1031636724</v>
      </c>
      <c r="M1556">
        <v>0</v>
      </c>
      <c r="N1556" s="16" t="s">
        <v>6189</v>
      </c>
      <c r="O1556" s="16" t="s">
        <v>6194</v>
      </c>
      <c r="P1556" s="1">
        <v>44210</v>
      </c>
      <c r="Q1556">
        <v>737511.55589999992</v>
      </c>
      <c r="R1556">
        <v>752261.78701799992</v>
      </c>
      <c r="S1556" s="16" t="s">
        <v>6217</v>
      </c>
      <c r="T1556" s="16" t="s">
        <v>6241</v>
      </c>
      <c r="U1556">
        <v>2021</v>
      </c>
    </row>
    <row r="1557" spans="1:21" x14ac:dyDescent="0.35">
      <c r="A1557" s="16" t="s">
        <v>3307</v>
      </c>
      <c r="B1557">
        <v>288641241</v>
      </c>
      <c r="C1557">
        <v>30</v>
      </c>
      <c r="D1557" s="1">
        <v>33748.5</v>
      </c>
      <c r="E1557" s="16" t="s">
        <v>741</v>
      </c>
      <c r="F1557" s="16" t="s">
        <v>1222</v>
      </c>
      <c r="G1557" s="16" t="s">
        <v>2746</v>
      </c>
      <c r="H1557">
        <v>1309431.5622</v>
      </c>
      <c r="I1557">
        <v>285210.56219999999</v>
      </c>
      <c r="J1557" s="16" t="s">
        <v>3308</v>
      </c>
      <c r="K1557" s="16" t="s">
        <v>6129</v>
      </c>
      <c r="L1557">
        <v>1357965</v>
      </c>
      <c r="M1557">
        <v>0</v>
      </c>
      <c r="N1557" s="16" t="s">
        <v>6196</v>
      </c>
      <c r="O1557" s="16" t="s">
        <v>6188</v>
      </c>
      <c r="P1557" s="1">
        <v>44213</v>
      </c>
      <c r="Q1557">
        <v>1024221</v>
      </c>
      <c r="R1557">
        <v>1024221</v>
      </c>
      <c r="S1557" s="16" t="s">
        <v>6217</v>
      </c>
      <c r="T1557" s="16" t="s">
        <v>6237</v>
      </c>
      <c r="U1557">
        <v>2021</v>
      </c>
    </row>
    <row r="1558" spans="1:21" x14ac:dyDescent="0.35">
      <c r="A1558" s="16" t="s">
        <v>3309</v>
      </c>
      <c r="B1558">
        <v>721292067</v>
      </c>
      <c r="C1558">
        <v>21</v>
      </c>
      <c r="D1558" s="1">
        <v>37035.75</v>
      </c>
      <c r="E1558" s="16" t="s">
        <v>741</v>
      </c>
      <c r="F1558" s="16" t="s">
        <v>671</v>
      </c>
      <c r="G1558" s="16" t="s">
        <v>2749</v>
      </c>
      <c r="H1558">
        <v>1936626.2784</v>
      </c>
      <c r="I1558">
        <v>245467.38080000001</v>
      </c>
      <c r="J1558" s="16" t="s">
        <v>1240</v>
      </c>
      <c r="K1558" s="16" t="s">
        <v>6133</v>
      </c>
      <c r="L1558">
        <v>2247736716</v>
      </c>
      <c r="M1558">
        <v>0</v>
      </c>
      <c r="N1558" s="16" t="s">
        <v>6198</v>
      </c>
      <c r="O1558" s="16" t="s">
        <v>6190</v>
      </c>
      <c r="P1558" s="1">
        <v>44292</v>
      </c>
      <c r="Q1558">
        <v>1691158.8976</v>
      </c>
      <c r="R1558">
        <v>1691158.8976</v>
      </c>
      <c r="S1558" s="16" t="s">
        <v>6220</v>
      </c>
      <c r="T1558" s="16" t="s">
        <v>6236</v>
      </c>
      <c r="U1558">
        <v>2021</v>
      </c>
    </row>
    <row r="1559" spans="1:21" x14ac:dyDescent="0.35">
      <c r="A1559" s="16" t="s">
        <v>3310</v>
      </c>
      <c r="B1559">
        <v>855530996</v>
      </c>
      <c r="C1559">
        <v>60</v>
      </c>
      <c r="D1559" s="1">
        <v>22791</v>
      </c>
      <c r="E1559" s="16" t="s">
        <v>741</v>
      </c>
      <c r="F1559" s="16" t="s">
        <v>526</v>
      </c>
      <c r="G1559" s="16" t="s">
        <v>2848</v>
      </c>
      <c r="H1559">
        <v>123081.3422</v>
      </c>
      <c r="I1559">
        <v>42295.224900000001</v>
      </c>
      <c r="J1559" s="16" t="s">
        <v>3311</v>
      </c>
      <c r="K1559" s="16" t="s">
        <v>6131</v>
      </c>
      <c r="L1559">
        <v>442529913</v>
      </c>
      <c r="M1559">
        <v>0</v>
      </c>
      <c r="N1559" s="16" t="s">
        <v>6195</v>
      </c>
      <c r="O1559" s="16" t="s">
        <v>6191</v>
      </c>
      <c r="P1559" s="1">
        <v>44549</v>
      </c>
      <c r="Q1559">
        <v>80786.117299999998</v>
      </c>
      <c r="R1559">
        <v>80786.117299999998</v>
      </c>
      <c r="S1559" s="16" t="s">
        <v>6228</v>
      </c>
      <c r="T1559" s="16" t="s">
        <v>6240</v>
      </c>
      <c r="U1559">
        <v>2021</v>
      </c>
    </row>
    <row r="1560" spans="1:21" x14ac:dyDescent="0.35">
      <c r="A1560" s="16" t="s">
        <v>3312</v>
      </c>
      <c r="B1560">
        <v>274284636</v>
      </c>
      <c r="C1560">
        <v>53</v>
      </c>
      <c r="D1560" s="1">
        <v>25347.75</v>
      </c>
      <c r="E1560" s="16" t="s">
        <v>741</v>
      </c>
      <c r="F1560" s="16" t="s">
        <v>28</v>
      </c>
      <c r="G1560" s="16" t="s">
        <v>2743</v>
      </c>
      <c r="H1560">
        <v>394022.58730000001</v>
      </c>
      <c r="I1560">
        <v>276559.25</v>
      </c>
      <c r="J1560" s="16" t="s">
        <v>3313</v>
      </c>
      <c r="K1560" s="16" t="s">
        <v>6131</v>
      </c>
      <c r="L1560">
        <v>3168418032</v>
      </c>
      <c r="M1560">
        <v>0</v>
      </c>
      <c r="N1560" s="16" t="s">
        <v>6196</v>
      </c>
      <c r="O1560" s="16" t="s">
        <v>6188</v>
      </c>
      <c r="P1560" s="1">
        <v>44565</v>
      </c>
      <c r="Q1560">
        <v>117463.33730000001</v>
      </c>
      <c r="R1560">
        <v>117463.33730000001</v>
      </c>
      <c r="S1560" s="16" t="s">
        <v>6217</v>
      </c>
      <c r="T1560" s="16" t="s">
        <v>6239</v>
      </c>
      <c r="U1560">
        <v>2022</v>
      </c>
    </row>
    <row r="1561" spans="1:21" x14ac:dyDescent="0.35">
      <c r="A1561" s="16" t="s">
        <v>3314</v>
      </c>
      <c r="B1561">
        <v>466022540</v>
      </c>
      <c r="C1561">
        <v>45</v>
      </c>
      <c r="D1561" s="1">
        <v>28269.75</v>
      </c>
      <c r="E1561" s="16" t="s">
        <v>741</v>
      </c>
      <c r="F1561" s="16" t="s">
        <v>687</v>
      </c>
      <c r="G1561" s="16" t="s">
        <v>2771</v>
      </c>
      <c r="H1561">
        <v>1492675.3714999999</v>
      </c>
      <c r="I1561">
        <v>373931.52370000002</v>
      </c>
      <c r="J1561" s="16" t="s">
        <v>3315</v>
      </c>
      <c r="K1561" s="16" t="s">
        <v>6131</v>
      </c>
      <c r="L1561">
        <v>4914095169</v>
      </c>
      <c r="M1561">
        <v>0</v>
      </c>
      <c r="N1561" s="16" t="s">
        <v>6189</v>
      </c>
      <c r="O1561" s="16" t="s">
        <v>6194</v>
      </c>
      <c r="P1561" s="1">
        <v>44284</v>
      </c>
      <c r="Q1561">
        <v>1118743.8477999999</v>
      </c>
      <c r="R1561">
        <v>1141118.7247559999</v>
      </c>
      <c r="S1561" s="16" t="s">
        <v>6219</v>
      </c>
      <c r="T1561" s="16" t="s">
        <v>6238</v>
      </c>
      <c r="U1561">
        <v>2021</v>
      </c>
    </row>
    <row r="1562" spans="1:21" x14ac:dyDescent="0.35">
      <c r="A1562" s="16" t="s">
        <v>3316</v>
      </c>
      <c r="B1562">
        <v>771715932</v>
      </c>
      <c r="C1562">
        <v>74</v>
      </c>
      <c r="D1562" s="1">
        <v>17677.5</v>
      </c>
      <c r="E1562" s="16" t="s">
        <v>741</v>
      </c>
      <c r="F1562" s="16" t="s">
        <v>1043</v>
      </c>
      <c r="G1562" s="16" t="s">
        <v>2756</v>
      </c>
      <c r="H1562">
        <v>250481.40729999999</v>
      </c>
      <c r="I1562">
        <v>232264.57769999999</v>
      </c>
      <c r="J1562" s="16" t="s">
        <v>3317</v>
      </c>
      <c r="K1562" s="16" t="s">
        <v>6135</v>
      </c>
      <c r="L1562">
        <v>50180067</v>
      </c>
      <c r="M1562">
        <v>0</v>
      </c>
      <c r="N1562" s="16" t="s">
        <v>6195</v>
      </c>
      <c r="O1562" s="16" t="s">
        <v>6190</v>
      </c>
      <c r="P1562" s="1">
        <v>44518</v>
      </c>
      <c r="Q1562">
        <v>18216.829599999997</v>
      </c>
      <c r="R1562">
        <v>18216.829599999997</v>
      </c>
      <c r="S1562" s="16" t="s">
        <v>6227</v>
      </c>
      <c r="T1562" s="16" t="s">
        <v>6241</v>
      </c>
      <c r="U1562">
        <v>2021</v>
      </c>
    </row>
    <row r="1563" spans="1:21" x14ac:dyDescent="0.35">
      <c r="A1563" s="16" t="s">
        <v>3318</v>
      </c>
      <c r="B1563">
        <v>880721948</v>
      </c>
      <c r="C1563">
        <v>65</v>
      </c>
      <c r="D1563" s="1">
        <v>20964.75</v>
      </c>
      <c r="E1563" s="16" t="s">
        <v>741</v>
      </c>
      <c r="F1563" s="16" t="s">
        <v>533</v>
      </c>
      <c r="G1563" s="16" t="s">
        <v>2776</v>
      </c>
      <c r="H1563">
        <v>1392924.8885999999</v>
      </c>
      <c r="I1563">
        <v>330016.05050000001</v>
      </c>
      <c r="J1563" s="16" t="s">
        <v>3319</v>
      </c>
      <c r="K1563" s="16" t="s">
        <v>6135</v>
      </c>
      <c r="L1563">
        <v>426387</v>
      </c>
      <c r="M1563">
        <v>0</v>
      </c>
      <c r="N1563" s="16" t="s">
        <v>6196</v>
      </c>
      <c r="O1563" s="16" t="s">
        <v>6200</v>
      </c>
      <c r="P1563" s="1">
        <v>44293</v>
      </c>
      <c r="Q1563">
        <v>1062908.8380999998</v>
      </c>
      <c r="R1563">
        <v>1062908.8380999998</v>
      </c>
      <c r="S1563" s="16" t="s">
        <v>6220</v>
      </c>
      <c r="T1563" s="16" t="s">
        <v>6240</v>
      </c>
      <c r="U1563">
        <v>2021</v>
      </c>
    </row>
    <row r="1564" spans="1:21" x14ac:dyDescent="0.35">
      <c r="A1564" s="16" t="s">
        <v>3320</v>
      </c>
      <c r="B1564">
        <v>714119030</v>
      </c>
      <c r="C1564">
        <v>32</v>
      </c>
      <c r="D1564" s="1">
        <v>33018</v>
      </c>
      <c r="E1564" s="16" t="s">
        <v>741</v>
      </c>
      <c r="F1564" s="16" t="s">
        <v>665</v>
      </c>
      <c r="G1564" s="16" t="s">
        <v>2781</v>
      </c>
      <c r="H1564">
        <v>195183.25709999999</v>
      </c>
      <c r="I1564">
        <v>99887.902199999997</v>
      </c>
      <c r="J1564" s="16" t="s">
        <v>2946</v>
      </c>
      <c r="K1564" s="16" t="s">
        <v>6135</v>
      </c>
      <c r="L1564">
        <v>2155945204</v>
      </c>
      <c r="M1564">
        <v>0</v>
      </c>
      <c r="N1564" s="16" t="s">
        <v>6189</v>
      </c>
      <c r="O1564" s="16" t="s">
        <v>6194</v>
      </c>
      <c r="P1564" s="1">
        <v>44658</v>
      </c>
      <c r="Q1564">
        <v>95295.354899999991</v>
      </c>
      <c r="R1564">
        <v>95295.354899999991</v>
      </c>
      <c r="S1564" s="16" t="s">
        <v>6220</v>
      </c>
      <c r="T1564" s="16" t="s">
        <v>6237</v>
      </c>
      <c r="U1564">
        <v>2022</v>
      </c>
    </row>
    <row r="1565" spans="1:21" x14ac:dyDescent="0.35">
      <c r="A1565" s="16" t="s">
        <v>3321</v>
      </c>
      <c r="B1565">
        <v>737120145</v>
      </c>
      <c r="C1565">
        <v>81</v>
      </c>
      <c r="D1565" s="1">
        <v>15120.75</v>
      </c>
      <c r="E1565" s="16" t="s">
        <v>741</v>
      </c>
      <c r="F1565" s="16" t="s">
        <v>95</v>
      </c>
      <c r="G1565" s="16" t="s">
        <v>2759</v>
      </c>
      <c r="H1565">
        <v>166547.67360000001</v>
      </c>
      <c r="I1565">
        <v>38909.700199999999</v>
      </c>
      <c r="J1565" s="16" t="s">
        <v>3322</v>
      </c>
      <c r="K1565" s="16" t="s">
        <v>6135</v>
      </c>
      <c r="L1565">
        <v>5100663022</v>
      </c>
      <c r="M1565">
        <v>0</v>
      </c>
      <c r="N1565" s="16" t="s">
        <v>6198</v>
      </c>
      <c r="O1565" s="16" t="s">
        <v>6201</v>
      </c>
      <c r="P1565" s="1">
        <v>44619</v>
      </c>
      <c r="Q1565">
        <v>127637.97340000002</v>
      </c>
      <c r="R1565">
        <v>127637.97340000002</v>
      </c>
      <c r="S1565" s="16" t="s">
        <v>6218</v>
      </c>
      <c r="T1565" s="16" t="s">
        <v>6241</v>
      </c>
      <c r="U1565">
        <v>2022</v>
      </c>
    </row>
    <row r="1566" spans="1:21" x14ac:dyDescent="0.35">
      <c r="A1566" s="16" t="s">
        <v>3323</v>
      </c>
      <c r="B1566">
        <v>560683336</v>
      </c>
      <c r="C1566">
        <v>81</v>
      </c>
      <c r="D1566" s="1">
        <v>15120.75</v>
      </c>
      <c r="E1566" s="16" t="s">
        <v>741</v>
      </c>
      <c r="F1566" s="16" t="s">
        <v>19</v>
      </c>
      <c r="G1566" s="16" t="s">
        <v>2749</v>
      </c>
      <c r="H1566">
        <v>86494.073699999994</v>
      </c>
      <c r="I1566">
        <v>77788.863700000002</v>
      </c>
      <c r="J1566" s="16" t="s">
        <v>3211</v>
      </c>
      <c r="K1566" s="16" t="s">
        <v>6129</v>
      </c>
      <c r="L1566">
        <v>2553927552</v>
      </c>
      <c r="M1566">
        <v>0</v>
      </c>
      <c r="N1566" s="16" t="s">
        <v>6187</v>
      </c>
      <c r="O1566" s="16" t="s">
        <v>6188</v>
      </c>
      <c r="P1566" s="1">
        <v>44448</v>
      </c>
      <c r="Q1566">
        <v>8705.2099999999919</v>
      </c>
      <c r="R1566">
        <v>8705.2099999999919</v>
      </c>
      <c r="S1566" s="16" t="s">
        <v>6225</v>
      </c>
      <c r="T1566" s="16" t="s">
        <v>6241</v>
      </c>
      <c r="U1566">
        <v>2021</v>
      </c>
    </row>
    <row r="1567" spans="1:21" x14ac:dyDescent="0.35">
      <c r="A1567" s="16" t="s">
        <v>3324</v>
      </c>
      <c r="B1567">
        <v>827906116</v>
      </c>
      <c r="C1567">
        <v>80</v>
      </c>
      <c r="D1567" s="1">
        <v>15486</v>
      </c>
      <c r="E1567" s="16" t="s">
        <v>741</v>
      </c>
      <c r="F1567" s="16" t="s">
        <v>708</v>
      </c>
      <c r="G1567" s="16" t="s">
        <v>2848</v>
      </c>
      <c r="H1567">
        <v>415274.03739999997</v>
      </c>
      <c r="I1567">
        <v>58540.243300000002</v>
      </c>
      <c r="J1567" s="16" t="s">
        <v>3325</v>
      </c>
      <c r="K1567" s="16" t="s">
        <v>6127</v>
      </c>
      <c r="L1567">
        <v>2558724012</v>
      </c>
      <c r="M1567">
        <v>0</v>
      </c>
      <c r="N1567" s="16" t="s">
        <v>6196</v>
      </c>
      <c r="O1567" s="16" t="s">
        <v>6199</v>
      </c>
      <c r="P1567" s="1">
        <v>44212</v>
      </c>
      <c r="Q1567">
        <v>356733.79409999994</v>
      </c>
      <c r="R1567">
        <v>356733.79409999994</v>
      </c>
      <c r="S1567" s="16" t="s">
        <v>6217</v>
      </c>
      <c r="T1567" s="16" t="s">
        <v>6241</v>
      </c>
      <c r="U1567">
        <v>2021</v>
      </c>
    </row>
    <row r="1568" spans="1:21" x14ac:dyDescent="0.35">
      <c r="A1568" s="16" t="s">
        <v>3326</v>
      </c>
      <c r="B1568">
        <v>818514758</v>
      </c>
      <c r="C1568">
        <v>41</v>
      </c>
      <c r="D1568" s="1">
        <v>29730.75</v>
      </c>
      <c r="E1568" s="16" t="s">
        <v>741</v>
      </c>
      <c r="F1568" s="16" t="s">
        <v>596</v>
      </c>
      <c r="G1568" s="16" t="s">
        <v>2776</v>
      </c>
      <c r="H1568">
        <v>213338.1845</v>
      </c>
      <c r="I1568">
        <v>39376.133500000004</v>
      </c>
      <c r="J1568" s="16" t="s">
        <v>3327</v>
      </c>
      <c r="K1568" s="16" t="s">
        <v>6133</v>
      </c>
      <c r="L1568">
        <v>409208415</v>
      </c>
      <c r="M1568">
        <v>0</v>
      </c>
      <c r="N1568" s="16" t="s">
        <v>6187</v>
      </c>
      <c r="O1568" s="16" t="s">
        <v>6188</v>
      </c>
      <c r="P1568" s="1">
        <v>44659</v>
      </c>
      <c r="Q1568">
        <v>173962.05100000001</v>
      </c>
      <c r="R1568">
        <v>173962.05100000001</v>
      </c>
      <c r="S1568" s="16" t="s">
        <v>6220</v>
      </c>
      <c r="T1568" s="16" t="s">
        <v>6238</v>
      </c>
      <c r="U1568">
        <v>2022</v>
      </c>
    </row>
    <row r="1569" spans="1:21" x14ac:dyDescent="0.35">
      <c r="A1569" s="16" t="s">
        <v>3328</v>
      </c>
      <c r="B1569">
        <v>757839652</v>
      </c>
      <c r="C1569">
        <v>17</v>
      </c>
      <c r="D1569" s="1">
        <v>38496.75</v>
      </c>
      <c r="E1569" s="16" t="s">
        <v>741</v>
      </c>
      <c r="F1569" s="16" t="s">
        <v>424</v>
      </c>
      <c r="G1569" s="16" t="s">
        <v>2781</v>
      </c>
      <c r="H1569">
        <v>977415.20550000004</v>
      </c>
      <c r="I1569">
        <v>140688.55230000001</v>
      </c>
      <c r="J1569" s="16" t="s">
        <v>3329</v>
      </c>
      <c r="K1569" s="16" t="s">
        <v>6131</v>
      </c>
      <c r="L1569">
        <v>502195616</v>
      </c>
      <c r="M1569">
        <v>0</v>
      </c>
      <c r="N1569" s="16" t="s">
        <v>6189</v>
      </c>
      <c r="O1569" s="16" t="s">
        <v>6190</v>
      </c>
      <c r="P1569" s="1">
        <v>44451</v>
      </c>
      <c r="Q1569">
        <v>836726.65320000006</v>
      </c>
      <c r="R1569">
        <v>853461.18626400002</v>
      </c>
      <c r="S1569" s="16" t="s">
        <v>6225</v>
      </c>
      <c r="T1569" s="16" t="s">
        <v>6242</v>
      </c>
      <c r="U1569">
        <v>2021</v>
      </c>
    </row>
    <row r="1570" spans="1:21" x14ac:dyDescent="0.35">
      <c r="A1570" s="16" t="s">
        <v>3330</v>
      </c>
      <c r="B1570">
        <v>331722238</v>
      </c>
      <c r="C1570">
        <v>67</v>
      </c>
      <c r="D1570" s="1">
        <v>20234.25</v>
      </c>
      <c r="E1570" s="16" t="s">
        <v>741</v>
      </c>
      <c r="F1570" s="16" t="s">
        <v>365</v>
      </c>
      <c r="G1570" s="16" t="s">
        <v>2767</v>
      </c>
      <c r="H1570">
        <v>1771992.8332</v>
      </c>
      <c r="I1570">
        <v>622462.4449</v>
      </c>
      <c r="J1570" s="16" t="s">
        <v>3331</v>
      </c>
      <c r="K1570" s="16" t="s">
        <v>6129</v>
      </c>
      <c r="L1570">
        <v>700084476</v>
      </c>
      <c r="M1570">
        <v>0</v>
      </c>
      <c r="N1570" s="16" t="s">
        <v>6187</v>
      </c>
      <c r="O1570" s="16" t="s">
        <v>6188</v>
      </c>
      <c r="P1570" s="1">
        <v>44675</v>
      </c>
      <c r="Q1570">
        <v>1149530.3883</v>
      </c>
      <c r="R1570">
        <v>1149530.3883</v>
      </c>
      <c r="S1570" s="16" t="s">
        <v>6220</v>
      </c>
      <c r="T1570" s="16" t="s">
        <v>6240</v>
      </c>
      <c r="U1570">
        <v>2022</v>
      </c>
    </row>
    <row r="1571" spans="1:21" x14ac:dyDescent="0.35">
      <c r="A1571" s="16" t="s">
        <v>3332</v>
      </c>
      <c r="B1571">
        <v>949538015</v>
      </c>
      <c r="C1571">
        <v>43</v>
      </c>
      <c r="D1571" s="1">
        <v>29000.25</v>
      </c>
      <c r="E1571" s="16" t="s">
        <v>741</v>
      </c>
      <c r="F1571" s="16" t="s">
        <v>456</v>
      </c>
      <c r="G1571" s="16" t="s">
        <v>2740</v>
      </c>
      <c r="H1571">
        <v>1086576.2220000001</v>
      </c>
      <c r="I1571">
        <v>366385.87689999997</v>
      </c>
      <c r="J1571" s="16" t="s">
        <v>3333</v>
      </c>
      <c r="K1571" s="16" t="s">
        <v>6135</v>
      </c>
      <c r="L1571">
        <v>1927271775</v>
      </c>
      <c r="M1571">
        <v>0</v>
      </c>
      <c r="N1571" s="16" t="s">
        <v>6196</v>
      </c>
      <c r="O1571" s="16" t="s">
        <v>6200</v>
      </c>
      <c r="P1571" s="1">
        <v>44344</v>
      </c>
      <c r="Q1571">
        <v>720190.34510000004</v>
      </c>
      <c r="R1571">
        <v>720190.34510000004</v>
      </c>
      <c r="S1571" s="16" t="s">
        <v>6221</v>
      </c>
      <c r="T1571" s="16" t="s">
        <v>6238</v>
      </c>
      <c r="U1571">
        <v>2021</v>
      </c>
    </row>
    <row r="1572" spans="1:21" x14ac:dyDescent="0.35">
      <c r="A1572" s="16" t="s">
        <v>3334</v>
      </c>
      <c r="B1572">
        <v>377745821</v>
      </c>
      <c r="C1572">
        <v>25</v>
      </c>
      <c r="D1572" s="1">
        <v>35574.75</v>
      </c>
      <c r="E1572" s="16" t="s">
        <v>741</v>
      </c>
      <c r="F1572" s="16" t="s">
        <v>106</v>
      </c>
      <c r="G1572" s="16" t="s">
        <v>2737</v>
      </c>
      <c r="H1572">
        <v>135513.2592</v>
      </c>
      <c r="I1572">
        <v>41406.8292</v>
      </c>
      <c r="J1572" s="16" t="s">
        <v>3335</v>
      </c>
      <c r="K1572" s="16" t="s">
        <v>6135</v>
      </c>
      <c r="L1572">
        <v>2235955104</v>
      </c>
      <c r="M1572">
        <v>0</v>
      </c>
      <c r="N1572" s="16" t="s">
        <v>6196</v>
      </c>
      <c r="O1572" s="16" t="s">
        <v>6199</v>
      </c>
      <c r="P1572" s="1">
        <v>44350</v>
      </c>
      <c r="Q1572">
        <v>94106.43</v>
      </c>
      <c r="R1572">
        <v>94106.43</v>
      </c>
      <c r="S1572" s="16" t="s">
        <v>6222</v>
      </c>
      <c r="T1572" s="16" t="s">
        <v>6236</v>
      </c>
      <c r="U1572">
        <v>2021</v>
      </c>
    </row>
    <row r="1573" spans="1:21" x14ac:dyDescent="0.35">
      <c r="A1573" s="16" t="s">
        <v>3336</v>
      </c>
      <c r="B1573">
        <v>120381038</v>
      </c>
      <c r="C1573">
        <v>60</v>
      </c>
      <c r="D1573" s="1">
        <v>22791</v>
      </c>
      <c r="E1573" s="16" t="s">
        <v>741</v>
      </c>
      <c r="F1573" s="16" t="s">
        <v>136</v>
      </c>
      <c r="G1573" s="16" t="s">
        <v>2743</v>
      </c>
      <c r="H1573">
        <v>40303.493999999999</v>
      </c>
      <c r="I1573">
        <v>6018.6550999999999</v>
      </c>
      <c r="J1573" s="16" t="s">
        <v>3337</v>
      </c>
      <c r="K1573" s="16" t="s">
        <v>6129</v>
      </c>
      <c r="L1573">
        <v>8543962</v>
      </c>
      <c r="M1573">
        <v>0</v>
      </c>
      <c r="N1573" s="16" t="s">
        <v>6196</v>
      </c>
      <c r="O1573" s="16" t="s">
        <v>6188</v>
      </c>
      <c r="P1573" s="1">
        <v>44233</v>
      </c>
      <c r="Q1573">
        <v>34284.838900000002</v>
      </c>
      <c r="R1573">
        <v>34284.838900000002</v>
      </c>
      <c r="S1573" s="16" t="s">
        <v>6218</v>
      </c>
      <c r="T1573" s="16" t="s">
        <v>6240</v>
      </c>
      <c r="U1573">
        <v>2021</v>
      </c>
    </row>
    <row r="1574" spans="1:21" x14ac:dyDescent="0.35">
      <c r="A1574" s="16" t="s">
        <v>3338</v>
      </c>
      <c r="B1574">
        <v>348264976</v>
      </c>
      <c r="C1574">
        <v>85</v>
      </c>
      <c r="D1574" s="1">
        <v>13659.75</v>
      </c>
      <c r="E1574" s="16" t="s">
        <v>741</v>
      </c>
      <c r="F1574" s="16" t="s">
        <v>519</v>
      </c>
      <c r="G1574" s="16" t="s">
        <v>2737</v>
      </c>
      <c r="H1574">
        <v>671422.5</v>
      </c>
      <c r="I1574">
        <v>83659.243499999997</v>
      </c>
      <c r="J1574" s="16" t="s">
        <v>3339</v>
      </c>
      <c r="K1574" s="16" t="s">
        <v>6135</v>
      </c>
      <c r="L1574">
        <v>3156259011</v>
      </c>
      <c r="M1574">
        <v>0</v>
      </c>
      <c r="N1574" s="16" t="s">
        <v>6195</v>
      </c>
      <c r="O1574" s="16" t="s">
        <v>6191</v>
      </c>
      <c r="P1574" s="1">
        <v>44207</v>
      </c>
      <c r="Q1574">
        <v>587763.25650000002</v>
      </c>
      <c r="R1574">
        <v>587763.25650000002</v>
      </c>
      <c r="S1574" s="16" t="s">
        <v>6217</v>
      </c>
      <c r="T1574" s="16" t="s">
        <v>6241</v>
      </c>
      <c r="U1574">
        <v>2021</v>
      </c>
    </row>
    <row r="1575" spans="1:21" x14ac:dyDescent="0.35">
      <c r="A1575" s="16" t="s">
        <v>3340</v>
      </c>
      <c r="B1575">
        <v>999351529</v>
      </c>
      <c r="C1575">
        <v>61</v>
      </c>
      <c r="D1575" s="1">
        <v>22425.75</v>
      </c>
      <c r="E1575" s="16" t="s">
        <v>741</v>
      </c>
      <c r="F1575" s="16" t="s">
        <v>601</v>
      </c>
      <c r="G1575" s="16" t="s">
        <v>2771</v>
      </c>
      <c r="H1575">
        <v>66531.737399999998</v>
      </c>
      <c r="I1575">
        <v>43035.085800000001</v>
      </c>
      <c r="J1575" s="16" t="s">
        <v>3341</v>
      </c>
      <c r="K1575" s="16" t="s">
        <v>6135</v>
      </c>
      <c r="L1575">
        <v>3303089692</v>
      </c>
      <c r="M1575">
        <v>0</v>
      </c>
      <c r="N1575" s="16" t="s">
        <v>6196</v>
      </c>
      <c r="O1575" s="16" t="s">
        <v>6188</v>
      </c>
      <c r="P1575" s="1">
        <v>44381</v>
      </c>
      <c r="Q1575">
        <v>23496.651599999997</v>
      </c>
      <c r="R1575">
        <v>23496.651599999997</v>
      </c>
      <c r="S1575" s="16" t="s">
        <v>6223</v>
      </c>
      <c r="T1575" s="16" t="s">
        <v>6240</v>
      </c>
      <c r="U1575">
        <v>2021</v>
      </c>
    </row>
    <row r="1576" spans="1:21" x14ac:dyDescent="0.35">
      <c r="A1576" s="16" t="s">
        <v>3342</v>
      </c>
      <c r="B1576">
        <v>63303242</v>
      </c>
      <c r="C1576">
        <v>30</v>
      </c>
      <c r="D1576" s="1">
        <v>33748.5</v>
      </c>
      <c r="E1576" s="16" t="s">
        <v>741</v>
      </c>
      <c r="F1576" s="16" t="s">
        <v>612</v>
      </c>
      <c r="G1576" s="16" t="s">
        <v>2743</v>
      </c>
      <c r="H1576">
        <v>304826.37079999998</v>
      </c>
      <c r="I1576">
        <v>98429.418399999995</v>
      </c>
      <c r="J1576" s="16" t="s">
        <v>3343</v>
      </c>
      <c r="K1576" s="16" t="s">
        <v>6133</v>
      </c>
      <c r="L1576">
        <v>656598272</v>
      </c>
      <c r="M1576">
        <v>0</v>
      </c>
      <c r="N1576" s="16" t="s">
        <v>6198</v>
      </c>
      <c r="O1576" s="16" t="s">
        <v>6201</v>
      </c>
      <c r="P1576" s="1">
        <v>44225</v>
      </c>
      <c r="Q1576">
        <v>206396.95239999998</v>
      </c>
      <c r="R1576">
        <v>206396.95239999998</v>
      </c>
      <c r="S1576" s="16" t="s">
        <v>6217</v>
      </c>
      <c r="T1576" s="16" t="s">
        <v>6237</v>
      </c>
      <c r="U1576">
        <v>2021</v>
      </c>
    </row>
    <row r="1577" spans="1:21" x14ac:dyDescent="0.35">
      <c r="A1577" s="16" t="s">
        <v>3344</v>
      </c>
      <c r="B1577">
        <v>126184759</v>
      </c>
      <c r="C1577">
        <v>47</v>
      </c>
      <c r="D1577" s="1">
        <v>27539.25</v>
      </c>
      <c r="E1577" s="16" t="s">
        <v>741</v>
      </c>
      <c r="F1577" s="16" t="s">
        <v>1602</v>
      </c>
      <c r="G1577" s="16" t="s">
        <v>2737</v>
      </c>
      <c r="H1577">
        <v>598631.92059999995</v>
      </c>
      <c r="I1577">
        <v>85868.277600000001</v>
      </c>
      <c r="J1577" s="16" t="s">
        <v>3345</v>
      </c>
      <c r="K1577" s="16" t="s">
        <v>6129</v>
      </c>
      <c r="L1577">
        <v>4447326378</v>
      </c>
      <c r="M1577">
        <v>0</v>
      </c>
      <c r="N1577" s="16" t="s">
        <v>6187</v>
      </c>
      <c r="O1577" s="16" t="s">
        <v>6188</v>
      </c>
      <c r="P1577" s="1">
        <v>44638</v>
      </c>
      <c r="Q1577">
        <v>512763.64299999992</v>
      </c>
      <c r="R1577">
        <v>512763.64299999992</v>
      </c>
      <c r="S1577" s="16" t="s">
        <v>6219</v>
      </c>
      <c r="T1577" s="16" t="s">
        <v>6238</v>
      </c>
      <c r="U1577">
        <v>2022</v>
      </c>
    </row>
    <row r="1578" spans="1:21" x14ac:dyDescent="0.35">
      <c r="A1578" s="16" t="s">
        <v>3346</v>
      </c>
      <c r="B1578">
        <v>197570644</v>
      </c>
      <c r="C1578">
        <v>51</v>
      </c>
      <c r="D1578" s="1">
        <v>26078.25</v>
      </c>
      <c r="E1578" s="16" t="s">
        <v>741</v>
      </c>
      <c r="F1578" s="16" t="s">
        <v>320</v>
      </c>
      <c r="G1578" s="16" t="s">
        <v>2800</v>
      </c>
      <c r="H1578">
        <v>888786.19620000001</v>
      </c>
      <c r="I1578">
        <v>242257.72320000001</v>
      </c>
      <c r="J1578" s="16" t="s">
        <v>3347</v>
      </c>
      <c r="K1578" s="16" t="s">
        <v>6131</v>
      </c>
      <c r="L1578">
        <v>721941675</v>
      </c>
      <c r="M1578">
        <v>0</v>
      </c>
      <c r="N1578" s="16" t="s">
        <v>6189</v>
      </c>
      <c r="O1578" s="16" t="s">
        <v>6194</v>
      </c>
      <c r="P1578" s="1">
        <v>44434</v>
      </c>
      <c r="Q1578">
        <v>646528.473</v>
      </c>
      <c r="R1578">
        <v>659459.04246000003</v>
      </c>
      <c r="S1578" s="16" t="s">
        <v>6224</v>
      </c>
      <c r="T1578" s="16" t="s">
        <v>6239</v>
      </c>
      <c r="U1578">
        <v>2021</v>
      </c>
    </row>
    <row r="1579" spans="1:21" x14ac:dyDescent="0.35">
      <c r="A1579" s="16" t="s">
        <v>3348</v>
      </c>
      <c r="B1579">
        <v>309373814</v>
      </c>
      <c r="C1579">
        <v>62</v>
      </c>
      <c r="D1579" s="1">
        <v>22060.5</v>
      </c>
      <c r="E1579" s="16" t="s">
        <v>741</v>
      </c>
      <c r="F1579" s="16" t="s">
        <v>713</v>
      </c>
      <c r="G1579" s="16" t="s">
        <v>2737</v>
      </c>
      <c r="H1579">
        <v>2939594.2039999999</v>
      </c>
      <c r="I1579">
        <v>644540.55469999998</v>
      </c>
      <c r="J1579" s="16" t="s">
        <v>3349</v>
      </c>
      <c r="K1579" s="16" t="s">
        <v>6127</v>
      </c>
      <c r="L1579">
        <v>622197912</v>
      </c>
      <c r="M1579">
        <v>0</v>
      </c>
      <c r="N1579" s="16" t="s">
        <v>6196</v>
      </c>
      <c r="O1579" s="16" t="s">
        <v>6200</v>
      </c>
      <c r="P1579" s="1">
        <v>44405</v>
      </c>
      <c r="Q1579">
        <v>2295053.6492999997</v>
      </c>
      <c r="R1579">
        <v>2295053.6492999997</v>
      </c>
      <c r="S1579" s="16" t="s">
        <v>6223</v>
      </c>
      <c r="T1579" s="16" t="s">
        <v>6240</v>
      </c>
      <c r="U1579">
        <v>2021</v>
      </c>
    </row>
    <row r="1580" spans="1:21" x14ac:dyDescent="0.35">
      <c r="A1580" s="16" t="s">
        <v>3350</v>
      </c>
      <c r="B1580">
        <v>573861892</v>
      </c>
      <c r="C1580">
        <v>21</v>
      </c>
      <c r="D1580" s="1">
        <v>37035.75</v>
      </c>
      <c r="E1580" s="16" t="s">
        <v>741</v>
      </c>
      <c r="F1580" s="16" t="s">
        <v>172</v>
      </c>
      <c r="G1580" s="16" t="s">
        <v>2771</v>
      </c>
      <c r="H1580">
        <v>1571606.9868000001</v>
      </c>
      <c r="I1580">
        <v>1021790.105</v>
      </c>
      <c r="J1580" s="16" t="s">
        <v>3351</v>
      </c>
      <c r="K1580" s="16" t="s">
        <v>6133</v>
      </c>
      <c r="L1580">
        <v>19378575</v>
      </c>
      <c r="M1580">
        <v>0</v>
      </c>
      <c r="N1580" s="16" t="s">
        <v>6198</v>
      </c>
      <c r="O1580" s="16" t="s">
        <v>6201</v>
      </c>
      <c r="P1580" s="1">
        <v>44214</v>
      </c>
      <c r="Q1580">
        <v>549816.88180000009</v>
      </c>
      <c r="R1580">
        <v>549816.88180000009</v>
      </c>
      <c r="S1580" s="16" t="s">
        <v>6217</v>
      </c>
      <c r="T1580" s="16" t="s">
        <v>6236</v>
      </c>
      <c r="U1580">
        <v>2021</v>
      </c>
    </row>
    <row r="1581" spans="1:21" x14ac:dyDescent="0.35">
      <c r="A1581" s="16" t="s">
        <v>3352</v>
      </c>
      <c r="B1581">
        <v>962251721</v>
      </c>
      <c r="C1581">
        <v>46</v>
      </c>
      <c r="D1581" s="1">
        <v>27904.5</v>
      </c>
      <c r="E1581" s="16" t="s">
        <v>741</v>
      </c>
      <c r="F1581" s="16" t="s">
        <v>307</v>
      </c>
      <c r="G1581" s="16" t="s">
        <v>2737</v>
      </c>
      <c r="H1581">
        <v>1251600.7572000001</v>
      </c>
      <c r="I1581">
        <v>614675.03850000002</v>
      </c>
      <c r="J1581" s="16" t="s">
        <v>3353</v>
      </c>
      <c r="K1581" s="16" t="s">
        <v>6127</v>
      </c>
      <c r="L1581">
        <v>2151559228</v>
      </c>
      <c r="M1581">
        <v>0</v>
      </c>
      <c r="N1581" s="16" t="s">
        <v>6187</v>
      </c>
      <c r="O1581" s="16" t="s">
        <v>6188</v>
      </c>
      <c r="P1581" s="1">
        <v>44381</v>
      </c>
      <c r="Q1581">
        <v>636925.71870000008</v>
      </c>
      <c r="R1581">
        <v>636925.71870000008</v>
      </c>
      <c r="S1581" s="16" t="s">
        <v>6223</v>
      </c>
      <c r="T1581" s="16" t="s">
        <v>6238</v>
      </c>
      <c r="U1581">
        <v>2021</v>
      </c>
    </row>
    <row r="1582" spans="1:21" x14ac:dyDescent="0.35">
      <c r="A1582" s="16" t="s">
        <v>3354</v>
      </c>
      <c r="B1582">
        <v>751503306</v>
      </c>
      <c r="C1582">
        <v>53</v>
      </c>
      <c r="D1582" s="1">
        <v>25347.75</v>
      </c>
      <c r="E1582" s="16" t="s">
        <v>741</v>
      </c>
      <c r="F1582" s="16" t="s">
        <v>1233</v>
      </c>
      <c r="G1582" s="16" t="s">
        <v>2764</v>
      </c>
      <c r="H1582">
        <v>495105.89039999997</v>
      </c>
      <c r="I1582">
        <v>214820.94469999999</v>
      </c>
      <c r="J1582" s="16" t="s">
        <v>3355</v>
      </c>
      <c r="K1582" s="16" t="s">
        <v>6135</v>
      </c>
      <c r="L1582">
        <v>515672325</v>
      </c>
      <c r="M1582">
        <v>0</v>
      </c>
      <c r="N1582" s="16" t="s">
        <v>6187</v>
      </c>
      <c r="O1582" s="16" t="s">
        <v>6188</v>
      </c>
      <c r="P1582" s="1">
        <v>44547</v>
      </c>
      <c r="Q1582">
        <v>280284.94569999998</v>
      </c>
      <c r="R1582">
        <v>280284.94569999998</v>
      </c>
      <c r="S1582" s="16" t="s">
        <v>6228</v>
      </c>
      <c r="T1582" s="16" t="s">
        <v>6239</v>
      </c>
      <c r="U1582">
        <v>2021</v>
      </c>
    </row>
    <row r="1583" spans="1:21" x14ac:dyDescent="0.35">
      <c r="A1583" s="16" t="s">
        <v>3356</v>
      </c>
      <c r="B1583">
        <v>306579731</v>
      </c>
      <c r="C1583">
        <v>20</v>
      </c>
      <c r="D1583" s="1">
        <v>37401</v>
      </c>
      <c r="E1583" s="16" t="s">
        <v>741</v>
      </c>
      <c r="F1583" s="16" t="s">
        <v>651</v>
      </c>
      <c r="G1583" s="16" t="s">
        <v>2746</v>
      </c>
      <c r="H1583">
        <v>103800.53079999999</v>
      </c>
      <c r="I1583">
        <v>55348.554199999999</v>
      </c>
      <c r="J1583" s="16" t="s">
        <v>3357</v>
      </c>
      <c r="K1583" s="16" t="s">
        <v>6135</v>
      </c>
      <c r="L1583">
        <v>22153536</v>
      </c>
      <c r="M1583">
        <v>0</v>
      </c>
      <c r="N1583" s="16" t="s">
        <v>6187</v>
      </c>
      <c r="O1583" s="16" t="s">
        <v>6188</v>
      </c>
      <c r="P1583" s="1">
        <v>44545</v>
      </c>
      <c r="Q1583">
        <v>48451.976599999995</v>
      </c>
      <c r="R1583">
        <v>48451.976599999995</v>
      </c>
      <c r="S1583" s="16" t="s">
        <v>6228</v>
      </c>
      <c r="T1583" s="16" t="s">
        <v>6236</v>
      </c>
      <c r="U1583">
        <v>2021</v>
      </c>
    </row>
    <row r="1584" spans="1:21" x14ac:dyDescent="0.35">
      <c r="A1584" s="16" t="s">
        <v>3358</v>
      </c>
      <c r="B1584">
        <v>612313794</v>
      </c>
      <c r="C1584">
        <v>38</v>
      </c>
      <c r="D1584" s="1">
        <v>30826.5</v>
      </c>
      <c r="E1584" s="16" t="s">
        <v>741</v>
      </c>
      <c r="F1584" s="16" t="s">
        <v>115</v>
      </c>
      <c r="G1584" s="16" t="s">
        <v>2734</v>
      </c>
      <c r="H1584">
        <v>1724459.0049000001</v>
      </c>
      <c r="I1584">
        <v>181237.26010000001</v>
      </c>
      <c r="J1584" s="16" t="s">
        <v>3359</v>
      </c>
      <c r="K1584" s="16" t="s">
        <v>6135</v>
      </c>
      <c r="L1584">
        <v>1368518688</v>
      </c>
      <c r="M1584">
        <v>0</v>
      </c>
      <c r="N1584" s="16" t="s">
        <v>6196</v>
      </c>
      <c r="O1584" s="16" t="s">
        <v>6188</v>
      </c>
      <c r="P1584" s="1">
        <v>44679</v>
      </c>
      <c r="Q1584">
        <v>1543221.7448</v>
      </c>
      <c r="R1584">
        <v>1543221.7448</v>
      </c>
      <c r="S1584" s="16" t="s">
        <v>6220</v>
      </c>
      <c r="T1584" s="16" t="s">
        <v>6237</v>
      </c>
      <c r="U1584">
        <v>2022</v>
      </c>
    </row>
    <row r="1585" spans="1:21" x14ac:dyDescent="0.35">
      <c r="A1585" s="16" t="s">
        <v>3360</v>
      </c>
      <c r="B1585">
        <v>867972632</v>
      </c>
      <c r="C1585">
        <v>19</v>
      </c>
      <c r="D1585" s="1">
        <v>37766.25</v>
      </c>
      <c r="E1585" s="16" t="s">
        <v>741</v>
      </c>
      <c r="F1585" s="16" t="s">
        <v>1250</v>
      </c>
      <c r="G1585" s="16" t="s">
        <v>2743</v>
      </c>
      <c r="H1585">
        <v>450175.6532</v>
      </c>
      <c r="I1585">
        <v>231735.28020000001</v>
      </c>
      <c r="J1585" s="16" t="s">
        <v>3361</v>
      </c>
      <c r="K1585" s="16" t="s">
        <v>6135</v>
      </c>
      <c r="L1585">
        <v>1427347293</v>
      </c>
      <c r="M1585">
        <v>0</v>
      </c>
      <c r="N1585" s="16" t="s">
        <v>6189</v>
      </c>
      <c r="O1585" s="16" t="s">
        <v>6194</v>
      </c>
      <c r="P1585" s="1">
        <v>44434</v>
      </c>
      <c r="Q1585">
        <v>218440.37299999999</v>
      </c>
      <c r="R1585">
        <v>218440.37299999999</v>
      </c>
      <c r="S1585" s="16" t="s">
        <v>6224</v>
      </c>
      <c r="T1585" s="16" t="s">
        <v>6242</v>
      </c>
      <c r="U1585">
        <v>2021</v>
      </c>
    </row>
    <row r="1586" spans="1:21" x14ac:dyDescent="0.35">
      <c r="A1586" s="16" t="s">
        <v>3362</v>
      </c>
      <c r="B1586">
        <v>212184230</v>
      </c>
      <c r="C1586">
        <v>84</v>
      </c>
      <c r="D1586" s="1">
        <v>14025</v>
      </c>
      <c r="E1586" s="16" t="s">
        <v>741</v>
      </c>
      <c r="F1586" s="16" t="s">
        <v>72</v>
      </c>
      <c r="G1586" s="16" t="s">
        <v>2771</v>
      </c>
      <c r="H1586">
        <v>965827.89</v>
      </c>
      <c r="I1586">
        <v>874267.40599999996</v>
      </c>
      <c r="J1586" s="16" t="s">
        <v>3363</v>
      </c>
      <c r="K1586" s="16" t="s">
        <v>6135</v>
      </c>
      <c r="L1586">
        <v>955223568</v>
      </c>
      <c r="M1586">
        <v>0</v>
      </c>
      <c r="N1586" s="16" t="s">
        <v>6187</v>
      </c>
      <c r="O1586" s="16" t="s">
        <v>6190</v>
      </c>
      <c r="P1586" s="1">
        <v>44616</v>
      </c>
      <c r="Q1586">
        <v>91560.484000000055</v>
      </c>
      <c r="R1586">
        <v>91560.484000000055</v>
      </c>
      <c r="S1586" s="16" t="s">
        <v>6218</v>
      </c>
      <c r="T1586" s="16" t="s">
        <v>6241</v>
      </c>
      <c r="U1586">
        <v>2022</v>
      </c>
    </row>
    <row r="1587" spans="1:21" x14ac:dyDescent="0.35">
      <c r="A1587" s="16" t="s">
        <v>3364</v>
      </c>
      <c r="B1587">
        <v>602325417</v>
      </c>
      <c r="C1587">
        <v>24</v>
      </c>
      <c r="D1587" s="1">
        <v>35940</v>
      </c>
      <c r="E1587" s="16" t="s">
        <v>741</v>
      </c>
      <c r="F1587" s="16" t="s">
        <v>344</v>
      </c>
      <c r="G1587" s="16" t="s">
        <v>2776</v>
      </c>
      <c r="H1587">
        <v>94179.543099999995</v>
      </c>
      <c r="I1587">
        <v>26792.456200000001</v>
      </c>
      <c r="J1587" s="16" t="s">
        <v>3365</v>
      </c>
      <c r="K1587" s="16" t="s">
        <v>6133</v>
      </c>
      <c r="L1587">
        <v>393650348</v>
      </c>
      <c r="M1587">
        <v>16615824</v>
      </c>
      <c r="N1587" s="16" t="s">
        <v>6192</v>
      </c>
      <c r="O1587" s="16" t="s">
        <v>6188</v>
      </c>
      <c r="P1587" s="1">
        <v>44376</v>
      </c>
      <c r="Q1587">
        <v>67387.086899999995</v>
      </c>
      <c r="R1587">
        <v>67387.086899999995</v>
      </c>
      <c r="S1587" s="16" t="s">
        <v>6222</v>
      </c>
      <c r="T1587" s="16" t="s">
        <v>6236</v>
      </c>
      <c r="U1587">
        <v>2021</v>
      </c>
    </row>
    <row r="1588" spans="1:21" x14ac:dyDescent="0.35">
      <c r="A1588" s="16" t="s">
        <v>3366</v>
      </c>
      <c r="B1588">
        <v>666601629</v>
      </c>
      <c r="C1588">
        <v>45</v>
      </c>
      <c r="D1588" s="1">
        <v>28269.75</v>
      </c>
      <c r="E1588" s="16" t="s">
        <v>741</v>
      </c>
      <c r="F1588" s="16" t="s">
        <v>401</v>
      </c>
      <c r="G1588" s="16" t="s">
        <v>2743</v>
      </c>
      <c r="H1588">
        <v>1373494.4495999999</v>
      </c>
      <c r="I1588">
        <v>202361.51560000001</v>
      </c>
      <c r="J1588" s="16" t="s">
        <v>3367</v>
      </c>
      <c r="K1588" s="16" t="s">
        <v>6140</v>
      </c>
      <c r="L1588">
        <v>1384428903</v>
      </c>
      <c r="M1588">
        <v>0</v>
      </c>
      <c r="N1588" s="16" t="s">
        <v>6187</v>
      </c>
      <c r="O1588" s="16" t="s">
        <v>6200</v>
      </c>
      <c r="P1588" s="1">
        <v>44463</v>
      </c>
      <c r="Q1588">
        <v>1171132.9339999999</v>
      </c>
      <c r="R1588">
        <v>1171132.9339999999</v>
      </c>
      <c r="S1588" s="16" t="s">
        <v>6225</v>
      </c>
      <c r="T1588" s="16" t="s">
        <v>6238</v>
      </c>
      <c r="U1588">
        <v>2021</v>
      </c>
    </row>
    <row r="1589" spans="1:21" x14ac:dyDescent="0.35">
      <c r="A1589" s="16" t="s">
        <v>3368</v>
      </c>
      <c r="B1589">
        <v>316041087</v>
      </c>
      <c r="C1589">
        <v>34</v>
      </c>
      <c r="D1589" s="1">
        <v>32287.5</v>
      </c>
      <c r="E1589" s="16" t="s">
        <v>741</v>
      </c>
      <c r="F1589" s="16" t="s">
        <v>183</v>
      </c>
      <c r="G1589" s="16" t="s">
        <v>2734</v>
      </c>
      <c r="H1589">
        <v>410333.53590000002</v>
      </c>
      <c r="I1589">
        <v>195736.98759999999</v>
      </c>
      <c r="J1589" s="16" t="s">
        <v>3369</v>
      </c>
      <c r="K1589" s="16" t="s">
        <v>6135</v>
      </c>
      <c r="L1589">
        <v>1411664112</v>
      </c>
      <c r="M1589">
        <v>0</v>
      </c>
      <c r="N1589" s="16" t="s">
        <v>6198</v>
      </c>
      <c r="O1589" s="16" t="s">
        <v>6201</v>
      </c>
      <c r="P1589" s="1">
        <v>44255</v>
      </c>
      <c r="Q1589">
        <v>214596.54830000002</v>
      </c>
      <c r="R1589">
        <v>214596.54830000002</v>
      </c>
      <c r="S1589" s="16" t="s">
        <v>6218</v>
      </c>
      <c r="T1589" s="16" t="s">
        <v>6237</v>
      </c>
      <c r="U1589">
        <v>2021</v>
      </c>
    </row>
    <row r="1590" spans="1:21" x14ac:dyDescent="0.35">
      <c r="A1590" s="16" t="s">
        <v>3370</v>
      </c>
      <c r="B1590">
        <v>800680533</v>
      </c>
      <c r="C1590">
        <v>73</v>
      </c>
      <c r="D1590" s="1">
        <v>18042.75</v>
      </c>
      <c r="E1590" s="16" t="s">
        <v>741</v>
      </c>
      <c r="F1590" s="16" t="s">
        <v>378</v>
      </c>
      <c r="G1590" s="16" t="s">
        <v>2740</v>
      </c>
      <c r="H1590">
        <v>269797.10600000003</v>
      </c>
      <c r="I1590">
        <v>168226.4308</v>
      </c>
      <c r="J1590" s="16" t="s">
        <v>3371</v>
      </c>
      <c r="K1590" s="16" t="s">
        <v>6135</v>
      </c>
      <c r="L1590">
        <v>4076068728</v>
      </c>
      <c r="M1590">
        <v>0</v>
      </c>
      <c r="N1590" s="16" t="s">
        <v>6195</v>
      </c>
      <c r="O1590" s="16" t="s">
        <v>6190</v>
      </c>
      <c r="P1590" s="1">
        <v>44241</v>
      </c>
      <c r="Q1590">
        <v>101570.67520000003</v>
      </c>
      <c r="R1590">
        <v>101570.67520000003</v>
      </c>
      <c r="S1590" s="16" t="s">
        <v>6218</v>
      </c>
      <c r="T1590" s="16" t="s">
        <v>6241</v>
      </c>
      <c r="U1590">
        <v>2021</v>
      </c>
    </row>
    <row r="1591" spans="1:21" x14ac:dyDescent="0.35">
      <c r="A1591" s="16" t="s">
        <v>3372</v>
      </c>
      <c r="B1591">
        <v>312759977</v>
      </c>
      <c r="C1591">
        <v>28</v>
      </c>
      <c r="D1591" s="1">
        <v>34479</v>
      </c>
      <c r="E1591" s="16" t="s">
        <v>741</v>
      </c>
      <c r="F1591" s="16" t="s">
        <v>54</v>
      </c>
      <c r="G1591" s="16" t="s">
        <v>2746</v>
      </c>
      <c r="H1591">
        <v>160532.3559</v>
      </c>
      <c r="I1591">
        <v>115654.1194</v>
      </c>
      <c r="J1591" s="16" t="s">
        <v>3373</v>
      </c>
      <c r="K1591" s="16" t="s">
        <v>6127</v>
      </c>
      <c r="L1591">
        <v>184463565</v>
      </c>
      <c r="M1591">
        <v>0</v>
      </c>
      <c r="N1591" s="16" t="s">
        <v>6198</v>
      </c>
      <c r="O1591" s="16" t="s">
        <v>6191</v>
      </c>
      <c r="P1591" s="1">
        <v>44209</v>
      </c>
      <c r="Q1591">
        <v>44878.236499999999</v>
      </c>
      <c r="R1591">
        <v>44878.236499999999</v>
      </c>
      <c r="S1591" s="16" t="s">
        <v>6217</v>
      </c>
      <c r="T1591" s="16" t="s">
        <v>6236</v>
      </c>
      <c r="U1591">
        <v>2021</v>
      </c>
    </row>
    <row r="1592" spans="1:21" x14ac:dyDescent="0.35">
      <c r="A1592" s="16" t="s">
        <v>3374</v>
      </c>
      <c r="B1592">
        <v>538512524</v>
      </c>
      <c r="C1592">
        <v>82</v>
      </c>
      <c r="D1592" s="1">
        <v>14755.5</v>
      </c>
      <c r="E1592" s="16" t="s">
        <v>741</v>
      </c>
      <c r="F1592" s="16" t="s">
        <v>81</v>
      </c>
      <c r="G1592" s="16" t="s">
        <v>2734</v>
      </c>
      <c r="H1592">
        <v>28379.405699999999</v>
      </c>
      <c r="I1592">
        <v>20010.158299999999</v>
      </c>
      <c r="J1592" s="16" t="s">
        <v>3375</v>
      </c>
      <c r="K1592" s="16" t="s">
        <v>6131</v>
      </c>
      <c r="L1592">
        <v>2305045952</v>
      </c>
      <c r="M1592">
        <v>0</v>
      </c>
      <c r="N1592" s="16" t="s">
        <v>6198</v>
      </c>
      <c r="O1592" s="16" t="s">
        <v>6191</v>
      </c>
      <c r="P1592" s="1">
        <v>44634</v>
      </c>
      <c r="Q1592">
        <v>8369.2474000000002</v>
      </c>
      <c r="R1592">
        <v>8369.2474000000002</v>
      </c>
      <c r="S1592" s="16" t="s">
        <v>6219</v>
      </c>
      <c r="T1592" s="16" t="s">
        <v>6241</v>
      </c>
      <c r="U1592">
        <v>2022</v>
      </c>
    </row>
    <row r="1593" spans="1:21" x14ac:dyDescent="0.35">
      <c r="A1593" s="16" t="s">
        <v>3376</v>
      </c>
      <c r="B1593">
        <v>598583929</v>
      </c>
      <c r="C1593">
        <v>31</v>
      </c>
      <c r="D1593" s="1">
        <v>33383.25</v>
      </c>
      <c r="E1593" s="16" t="s">
        <v>741</v>
      </c>
      <c r="F1593" s="16" t="s">
        <v>526</v>
      </c>
      <c r="G1593" s="16" t="s">
        <v>2767</v>
      </c>
      <c r="H1593">
        <v>964151.39850000001</v>
      </c>
      <c r="I1593">
        <v>203962.74950000001</v>
      </c>
      <c r="J1593" s="16" t="s">
        <v>3377</v>
      </c>
      <c r="K1593" s="16" t="s">
        <v>6131</v>
      </c>
      <c r="L1593">
        <v>10278576</v>
      </c>
      <c r="M1593">
        <v>0</v>
      </c>
      <c r="N1593" s="16" t="s">
        <v>6196</v>
      </c>
      <c r="O1593" s="16" t="s">
        <v>6188</v>
      </c>
      <c r="P1593" s="1">
        <v>44681</v>
      </c>
      <c r="Q1593">
        <v>760188.64899999998</v>
      </c>
      <c r="R1593">
        <v>775392.42197999998</v>
      </c>
      <c r="S1593" s="16" t="s">
        <v>6220</v>
      </c>
      <c r="T1593" s="16" t="s">
        <v>6237</v>
      </c>
      <c r="U1593">
        <v>2022</v>
      </c>
    </row>
    <row r="1594" spans="1:21" x14ac:dyDescent="0.35">
      <c r="A1594" s="16" t="s">
        <v>3378</v>
      </c>
      <c r="B1594">
        <v>647826827</v>
      </c>
      <c r="C1594">
        <v>50</v>
      </c>
      <c r="D1594" s="1">
        <v>26443.5</v>
      </c>
      <c r="E1594" s="16" t="s">
        <v>741</v>
      </c>
      <c r="F1594" s="16" t="s">
        <v>482</v>
      </c>
      <c r="G1594" s="16" t="s">
        <v>2848</v>
      </c>
      <c r="H1594">
        <v>269765.951</v>
      </c>
      <c r="I1594">
        <v>165883.9479</v>
      </c>
      <c r="J1594" s="16" t="s">
        <v>3379</v>
      </c>
      <c r="K1594" s="16" t="s">
        <v>6135</v>
      </c>
      <c r="L1594">
        <v>3383542404</v>
      </c>
      <c r="M1594">
        <v>0</v>
      </c>
      <c r="N1594" s="16" t="s">
        <v>6195</v>
      </c>
      <c r="O1594" s="16" t="s">
        <v>6190</v>
      </c>
      <c r="P1594" s="1">
        <v>44429</v>
      </c>
      <c r="Q1594">
        <v>103882.0031</v>
      </c>
      <c r="R1594">
        <v>103882.0031</v>
      </c>
      <c r="S1594" s="16" t="s">
        <v>6224</v>
      </c>
      <c r="T1594" s="16" t="s">
        <v>6239</v>
      </c>
      <c r="U1594">
        <v>2021</v>
      </c>
    </row>
    <row r="1595" spans="1:21" x14ac:dyDescent="0.35">
      <c r="A1595" s="16" t="s">
        <v>2327</v>
      </c>
      <c r="B1595">
        <v>179532546</v>
      </c>
      <c r="C1595">
        <v>56</v>
      </c>
      <c r="D1595" s="1">
        <v>24252</v>
      </c>
      <c r="E1595" s="16" t="s">
        <v>741</v>
      </c>
      <c r="F1595" s="16" t="s">
        <v>157</v>
      </c>
      <c r="G1595" s="16" t="s">
        <v>2771</v>
      </c>
      <c r="H1595">
        <v>515252.11290000001</v>
      </c>
      <c r="I1595">
        <v>182421.17360000001</v>
      </c>
      <c r="J1595" s="16" t="s">
        <v>3380</v>
      </c>
      <c r="K1595" s="16" t="s">
        <v>6133</v>
      </c>
      <c r="L1595">
        <v>873549567</v>
      </c>
      <c r="M1595">
        <v>0</v>
      </c>
      <c r="N1595" s="16" t="s">
        <v>6195</v>
      </c>
      <c r="O1595" s="16" t="s">
        <v>6190</v>
      </c>
      <c r="P1595" s="1">
        <v>44575</v>
      </c>
      <c r="Q1595">
        <v>332830.93929999997</v>
      </c>
      <c r="R1595">
        <v>332830.93929999997</v>
      </c>
      <c r="S1595" s="16" t="s">
        <v>6217</v>
      </c>
      <c r="T1595" s="16" t="s">
        <v>6239</v>
      </c>
      <c r="U1595">
        <v>2022</v>
      </c>
    </row>
    <row r="1596" spans="1:21" x14ac:dyDescent="0.35">
      <c r="A1596" s="16" t="s">
        <v>3381</v>
      </c>
      <c r="B1596">
        <v>790819977</v>
      </c>
      <c r="C1596">
        <v>82</v>
      </c>
      <c r="D1596" s="1">
        <v>14755.5</v>
      </c>
      <c r="E1596" s="16" t="s">
        <v>741</v>
      </c>
      <c r="F1596" s="16" t="s">
        <v>644</v>
      </c>
      <c r="G1596" s="16" t="s">
        <v>2767</v>
      </c>
      <c r="H1596">
        <v>160695.22560000001</v>
      </c>
      <c r="I1596">
        <v>119075.16220000001</v>
      </c>
      <c r="J1596" s="16" t="s">
        <v>3382</v>
      </c>
      <c r="K1596" s="16" t="s">
        <v>6135</v>
      </c>
      <c r="L1596">
        <v>1126689642</v>
      </c>
      <c r="M1596">
        <v>901801474</v>
      </c>
      <c r="N1596" s="16" t="s">
        <v>6192</v>
      </c>
      <c r="O1596" s="16" t="s">
        <v>6193</v>
      </c>
      <c r="P1596" s="1">
        <v>44426</v>
      </c>
      <c r="Q1596">
        <v>41620.063399999999</v>
      </c>
      <c r="R1596">
        <v>41620.063399999999</v>
      </c>
      <c r="S1596" s="16" t="s">
        <v>6224</v>
      </c>
      <c r="T1596" s="16" t="s">
        <v>6241</v>
      </c>
      <c r="U1596">
        <v>2021</v>
      </c>
    </row>
    <row r="1597" spans="1:21" x14ac:dyDescent="0.35">
      <c r="A1597" s="16" t="s">
        <v>3383</v>
      </c>
      <c r="B1597">
        <v>701408949</v>
      </c>
      <c r="C1597">
        <v>37</v>
      </c>
      <c r="D1597" s="1">
        <v>31191.75</v>
      </c>
      <c r="E1597" s="16" t="s">
        <v>741</v>
      </c>
      <c r="F1597" s="16" t="s">
        <v>90</v>
      </c>
      <c r="G1597" s="16" t="s">
        <v>2764</v>
      </c>
      <c r="H1597">
        <v>1032296.8323</v>
      </c>
      <c r="I1597">
        <v>470234.31829999998</v>
      </c>
      <c r="J1597" s="16" t="s">
        <v>3384</v>
      </c>
      <c r="K1597" s="16" t="s">
        <v>6135</v>
      </c>
      <c r="L1597">
        <v>4014126675</v>
      </c>
      <c r="M1597">
        <v>0</v>
      </c>
      <c r="N1597" s="16" t="s">
        <v>6187</v>
      </c>
      <c r="O1597" s="16" t="s">
        <v>6188</v>
      </c>
      <c r="P1597" s="1">
        <v>44552</v>
      </c>
      <c r="Q1597">
        <v>562062.51399999997</v>
      </c>
      <c r="R1597">
        <v>562062.51399999997</v>
      </c>
      <c r="S1597" s="16" t="s">
        <v>6228</v>
      </c>
      <c r="T1597" s="16" t="s">
        <v>6237</v>
      </c>
      <c r="U1597">
        <v>2021</v>
      </c>
    </row>
    <row r="1598" spans="1:21" x14ac:dyDescent="0.35">
      <c r="A1598" s="16" t="s">
        <v>3385</v>
      </c>
      <c r="B1598">
        <v>134845730</v>
      </c>
      <c r="C1598">
        <v>24</v>
      </c>
      <c r="D1598" s="1">
        <v>35940</v>
      </c>
      <c r="E1598" s="16" t="s">
        <v>741</v>
      </c>
      <c r="F1598" s="16" t="s">
        <v>905</v>
      </c>
      <c r="G1598" s="16" t="s">
        <v>2776</v>
      </c>
      <c r="H1598">
        <v>784312.32819999999</v>
      </c>
      <c r="I1598">
        <v>125489.9725</v>
      </c>
      <c r="J1598" s="16" t="s">
        <v>3386</v>
      </c>
      <c r="K1598" s="16" t="s">
        <v>6127</v>
      </c>
      <c r="L1598">
        <v>26707692</v>
      </c>
      <c r="M1598">
        <v>0</v>
      </c>
      <c r="N1598" s="16" t="s">
        <v>6198</v>
      </c>
      <c r="O1598" s="16" t="s">
        <v>6201</v>
      </c>
      <c r="P1598" s="1">
        <v>44433</v>
      </c>
      <c r="Q1598">
        <v>658822.35569999996</v>
      </c>
      <c r="R1598">
        <v>658822.35569999996</v>
      </c>
      <c r="S1598" s="16" t="s">
        <v>6224</v>
      </c>
      <c r="T1598" s="16" t="s">
        <v>6236</v>
      </c>
      <c r="U1598">
        <v>2021</v>
      </c>
    </row>
    <row r="1599" spans="1:21" x14ac:dyDescent="0.35">
      <c r="A1599" s="16" t="s">
        <v>3387</v>
      </c>
      <c r="B1599">
        <v>358218500</v>
      </c>
      <c r="C1599">
        <v>56</v>
      </c>
      <c r="D1599" s="1">
        <v>24252</v>
      </c>
      <c r="E1599" s="16" t="s">
        <v>741</v>
      </c>
      <c r="F1599" s="16" t="s">
        <v>941</v>
      </c>
      <c r="G1599" s="16" t="s">
        <v>2737</v>
      </c>
      <c r="H1599">
        <v>2570251.9040000001</v>
      </c>
      <c r="I1599">
        <v>305859.97659999999</v>
      </c>
      <c r="J1599" s="16" t="s">
        <v>3388</v>
      </c>
      <c r="K1599" s="16" t="s">
        <v>6131</v>
      </c>
      <c r="L1599">
        <v>1265642091</v>
      </c>
      <c r="M1599">
        <v>0</v>
      </c>
      <c r="N1599" s="16" t="s">
        <v>6198</v>
      </c>
      <c r="O1599" s="16" t="s">
        <v>6190</v>
      </c>
      <c r="P1599" s="1">
        <v>44430</v>
      </c>
      <c r="Q1599">
        <v>2264391.9273999999</v>
      </c>
      <c r="R1599">
        <v>2309679.7659479999</v>
      </c>
      <c r="S1599" s="16" t="s">
        <v>6224</v>
      </c>
      <c r="T1599" s="16" t="s">
        <v>6239</v>
      </c>
      <c r="U1599">
        <v>2021</v>
      </c>
    </row>
    <row r="1600" spans="1:21" x14ac:dyDescent="0.35">
      <c r="A1600" s="16" t="s">
        <v>3389</v>
      </c>
      <c r="B1600">
        <v>717067299</v>
      </c>
      <c r="C1600">
        <v>40</v>
      </c>
      <c r="D1600" s="1">
        <v>30096</v>
      </c>
      <c r="E1600" s="16" t="s">
        <v>741</v>
      </c>
      <c r="F1600" s="16" t="s">
        <v>101</v>
      </c>
      <c r="G1600" s="16" t="s">
        <v>2743</v>
      </c>
      <c r="H1600">
        <v>1048157.4937</v>
      </c>
      <c r="I1600">
        <v>234685.01930000001</v>
      </c>
      <c r="J1600" s="16" t="s">
        <v>3390</v>
      </c>
      <c r="K1600" s="16" t="s">
        <v>6131</v>
      </c>
      <c r="L1600">
        <v>2764658952</v>
      </c>
      <c r="M1600">
        <v>0</v>
      </c>
      <c r="N1600" s="16" t="s">
        <v>6198</v>
      </c>
      <c r="O1600" s="16" t="s">
        <v>6191</v>
      </c>
      <c r="P1600" s="1">
        <v>44472</v>
      </c>
      <c r="Q1600">
        <v>813472.47439999995</v>
      </c>
      <c r="R1600">
        <v>829741.92388799996</v>
      </c>
      <c r="S1600" s="16" t="s">
        <v>6226</v>
      </c>
      <c r="T1600" s="16" t="s">
        <v>6238</v>
      </c>
      <c r="U1600">
        <v>2021</v>
      </c>
    </row>
    <row r="1601" spans="1:21" x14ac:dyDescent="0.35">
      <c r="A1601" s="16" t="s">
        <v>3391</v>
      </c>
      <c r="B1601">
        <v>478857998</v>
      </c>
      <c r="C1601">
        <v>83</v>
      </c>
      <c r="D1601" s="1">
        <v>14390.25</v>
      </c>
      <c r="E1601" s="16" t="s">
        <v>741</v>
      </c>
      <c r="F1601" s="16" t="s">
        <v>676</v>
      </c>
      <c r="G1601" s="16" t="s">
        <v>2737</v>
      </c>
      <c r="H1601">
        <v>447927.90370000002</v>
      </c>
      <c r="I1601">
        <v>65913.441500000001</v>
      </c>
      <c r="J1601" s="16" t="s">
        <v>3392</v>
      </c>
      <c r="K1601" s="16" t="s">
        <v>6129</v>
      </c>
      <c r="L1601">
        <v>1309873644</v>
      </c>
      <c r="M1601">
        <v>0</v>
      </c>
      <c r="N1601" s="16" t="s">
        <v>6198</v>
      </c>
      <c r="O1601" s="16" t="s">
        <v>6190</v>
      </c>
      <c r="P1601" s="1">
        <v>44287</v>
      </c>
      <c r="Q1601">
        <v>382014.46220000001</v>
      </c>
      <c r="R1601">
        <v>382014.46220000001</v>
      </c>
      <c r="S1601" s="16" t="s">
        <v>6220</v>
      </c>
      <c r="T1601" s="16" t="s">
        <v>6241</v>
      </c>
      <c r="U1601">
        <v>2021</v>
      </c>
    </row>
    <row r="1602" spans="1:21" x14ac:dyDescent="0.35">
      <c r="A1602" s="16" t="s">
        <v>3393</v>
      </c>
      <c r="B1602">
        <v>406836587</v>
      </c>
      <c r="C1602">
        <v>28</v>
      </c>
      <c r="D1602" s="1">
        <v>34479</v>
      </c>
      <c r="E1602" s="16" t="s">
        <v>741</v>
      </c>
      <c r="F1602" s="16" t="s">
        <v>660</v>
      </c>
      <c r="G1602" s="16" t="s">
        <v>2767</v>
      </c>
      <c r="H1602">
        <v>975039.79119999998</v>
      </c>
      <c r="I1602">
        <v>295077.83159999998</v>
      </c>
      <c r="J1602" s="16" t="s">
        <v>3394</v>
      </c>
      <c r="K1602" s="16" t="s">
        <v>6133</v>
      </c>
      <c r="L1602">
        <v>7570368</v>
      </c>
      <c r="M1602">
        <v>0</v>
      </c>
      <c r="N1602" s="16" t="s">
        <v>6187</v>
      </c>
      <c r="O1602" s="16" t="s">
        <v>6188</v>
      </c>
      <c r="P1602" s="1">
        <v>44492</v>
      </c>
      <c r="Q1602">
        <v>679961.95959999994</v>
      </c>
      <c r="R1602">
        <v>679961.95959999994</v>
      </c>
      <c r="S1602" s="16" t="s">
        <v>6226</v>
      </c>
      <c r="T1602" s="16" t="s">
        <v>6236</v>
      </c>
      <c r="U1602">
        <v>2021</v>
      </c>
    </row>
    <row r="1603" spans="1:21" x14ac:dyDescent="0.35">
      <c r="A1603" s="16" t="s">
        <v>3395</v>
      </c>
      <c r="B1603">
        <v>678546781</v>
      </c>
      <c r="C1603">
        <v>41</v>
      </c>
      <c r="D1603" s="1">
        <v>29730.75</v>
      </c>
      <c r="E1603" s="16" t="s">
        <v>741</v>
      </c>
      <c r="F1603" s="16" t="s">
        <v>612</v>
      </c>
      <c r="G1603" s="16" t="s">
        <v>2848</v>
      </c>
      <c r="H1603">
        <v>192955.96280000001</v>
      </c>
      <c r="I1603">
        <v>59707.128100000002</v>
      </c>
      <c r="J1603" s="16" t="s">
        <v>3396</v>
      </c>
      <c r="K1603" s="16" t="s">
        <v>6129</v>
      </c>
      <c r="L1603">
        <v>2544943604</v>
      </c>
      <c r="M1603">
        <v>0</v>
      </c>
      <c r="N1603" s="16" t="s">
        <v>6196</v>
      </c>
      <c r="O1603" s="16" t="s">
        <v>6188</v>
      </c>
      <c r="P1603" s="1">
        <v>44580</v>
      </c>
      <c r="Q1603">
        <v>133248.83470000001</v>
      </c>
      <c r="R1603">
        <v>133248.83470000001</v>
      </c>
      <c r="S1603" s="16" t="s">
        <v>6217</v>
      </c>
      <c r="T1603" s="16" t="s">
        <v>6238</v>
      </c>
      <c r="U1603">
        <v>2022</v>
      </c>
    </row>
    <row r="1604" spans="1:21" x14ac:dyDescent="0.35">
      <c r="A1604" s="16" t="s">
        <v>3397</v>
      </c>
      <c r="B1604">
        <v>264240684</v>
      </c>
      <c r="C1604">
        <v>20</v>
      </c>
      <c r="D1604" s="1">
        <v>37401</v>
      </c>
      <c r="E1604" s="16" t="s">
        <v>741</v>
      </c>
      <c r="F1604" s="16" t="s">
        <v>547</v>
      </c>
      <c r="G1604" s="16" t="s">
        <v>2776</v>
      </c>
      <c r="H1604">
        <v>353151.11200000002</v>
      </c>
      <c r="I1604">
        <v>56504.177900000002</v>
      </c>
      <c r="J1604" s="16" t="s">
        <v>3398</v>
      </c>
      <c r="K1604" s="16" t="s">
        <v>6131</v>
      </c>
      <c r="L1604">
        <v>338407524</v>
      </c>
      <c r="M1604">
        <v>0</v>
      </c>
      <c r="N1604" s="16" t="s">
        <v>6187</v>
      </c>
      <c r="O1604" s="16" t="s">
        <v>6188</v>
      </c>
      <c r="P1604" s="1">
        <v>44432</v>
      </c>
      <c r="Q1604">
        <v>296646.93410000001</v>
      </c>
      <c r="R1604">
        <v>296646.93410000001</v>
      </c>
      <c r="S1604" s="16" t="s">
        <v>6224</v>
      </c>
      <c r="T1604" s="16" t="s">
        <v>6236</v>
      </c>
      <c r="U1604">
        <v>2021</v>
      </c>
    </row>
    <row r="1605" spans="1:21" x14ac:dyDescent="0.35">
      <c r="A1605" s="16" t="s">
        <v>3399</v>
      </c>
      <c r="B1605">
        <v>216066747</v>
      </c>
      <c r="C1605">
        <v>53</v>
      </c>
      <c r="D1605" s="1">
        <v>25347.75</v>
      </c>
      <c r="E1605" s="16" t="s">
        <v>741</v>
      </c>
      <c r="F1605" s="16" t="s">
        <v>290</v>
      </c>
      <c r="G1605" s="16" t="s">
        <v>2759</v>
      </c>
      <c r="H1605">
        <v>2695701.3975</v>
      </c>
      <c r="I1605">
        <v>1368697.4561999999</v>
      </c>
      <c r="J1605" s="16" t="s">
        <v>3400</v>
      </c>
      <c r="K1605" s="16" t="s">
        <v>6140</v>
      </c>
      <c r="L1605">
        <v>3548702856</v>
      </c>
      <c r="M1605">
        <v>0</v>
      </c>
      <c r="N1605" s="16" t="s">
        <v>6196</v>
      </c>
      <c r="O1605" s="16" t="s">
        <v>6188</v>
      </c>
      <c r="P1605" s="1">
        <v>44563</v>
      </c>
      <c r="Q1605">
        <v>1327003.9413000001</v>
      </c>
      <c r="R1605">
        <v>1327003.9413000001</v>
      </c>
      <c r="S1605" s="16" t="s">
        <v>6217</v>
      </c>
      <c r="T1605" s="16" t="s">
        <v>6239</v>
      </c>
      <c r="U1605">
        <v>2022</v>
      </c>
    </row>
    <row r="1606" spans="1:21" x14ac:dyDescent="0.35">
      <c r="A1606" s="16" t="s">
        <v>3401</v>
      </c>
      <c r="B1606">
        <v>390749506</v>
      </c>
      <c r="C1606">
        <v>45</v>
      </c>
      <c r="D1606" s="1">
        <v>28269.75</v>
      </c>
      <c r="E1606" s="16" t="s">
        <v>741</v>
      </c>
      <c r="F1606" s="16" t="s">
        <v>63</v>
      </c>
      <c r="G1606" s="16" t="s">
        <v>2771</v>
      </c>
      <c r="H1606">
        <v>268319.47159999999</v>
      </c>
      <c r="I1606">
        <v>81317.227599999998</v>
      </c>
      <c r="J1606" s="16" t="s">
        <v>3402</v>
      </c>
      <c r="K1606" s="16" t="s">
        <v>6129</v>
      </c>
      <c r="L1606">
        <v>770952652</v>
      </c>
      <c r="M1606">
        <v>0</v>
      </c>
      <c r="N1606" s="16" t="s">
        <v>6195</v>
      </c>
      <c r="O1606" s="16" t="s">
        <v>6190</v>
      </c>
      <c r="P1606" s="1">
        <v>44211</v>
      </c>
      <c r="Q1606">
        <v>187002.24400000001</v>
      </c>
      <c r="R1606">
        <v>187002.24400000001</v>
      </c>
      <c r="S1606" s="16" t="s">
        <v>6217</v>
      </c>
      <c r="T1606" s="16" t="s">
        <v>6238</v>
      </c>
      <c r="U1606">
        <v>2021</v>
      </c>
    </row>
    <row r="1607" spans="1:21" x14ac:dyDescent="0.35">
      <c r="A1607" s="16" t="s">
        <v>3403</v>
      </c>
      <c r="B1607">
        <v>803873323</v>
      </c>
      <c r="C1607">
        <v>70</v>
      </c>
      <c r="D1607" s="1">
        <v>19138.5</v>
      </c>
      <c r="E1607" s="16" t="s">
        <v>741</v>
      </c>
      <c r="F1607" s="16" t="s">
        <v>84</v>
      </c>
      <c r="G1607" s="16" t="s">
        <v>2767</v>
      </c>
      <c r="H1607">
        <v>51067.138500000001</v>
      </c>
      <c r="I1607">
        <v>5471.4790999999996</v>
      </c>
      <c r="J1607" s="16" t="s">
        <v>3404</v>
      </c>
      <c r="K1607" s="16" t="s">
        <v>6131</v>
      </c>
      <c r="L1607">
        <v>3081710775</v>
      </c>
      <c r="M1607">
        <v>0</v>
      </c>
      <c r="N1607" s="16" t="s">
        <v>6196</v>
      </c>
      <c r="O1607" s="16" t="s">
        <v>6199</v>
      </c>
      <c r="P1607" s="1">
        <v>44435</v>
      </c>
      <c r="Q1607">
        <v>45595.659400000004</v>
      </c>
      <c r="R1607">
        <v>45595.659400000004</v>
      </c>
      <c r="S1607" s="16" t="s">
        <v>6224</v>
      </c>
      <c r="T1607" s="16" t="s">
        <v>6241</v>
      </c>
      <c r="U1607">
        <v>2021</v>
      </c>
    </row>
    <row r="1608" spans="1:21" x14ac:dyDescent="0.35">
      <c r="A1608" s="16" t="s">
        <v>3405</v>
      </c>
      <c r="B1608">
        <v>858331470</v>
      </c>
      <c r="C1608">
        <v>35</v>
      </c>
      <c r="D1608" s="1">
        <v>31922.25</v>
      </c>
      <c r="E1608" s="16" t="s">
        <v>741</v>
      </c>
      <c r="F1608" s="16" t="s">
        <v>542</v>
      </c>
      <c r="G1608" s="16" t="s">
        <v>2756</v>
      </c>
      <c r="H1608">
        <v>2844789.7913000002</v>
      </c>
      <c r="I1608">
        <v>386732.26250000001</v>
      </c>
      <c r="J1608" s="16" t="s">
        <v>3406</v>
      </c>
      <c r="K1608" s="16" t="s">
        <v>6129</v>
      </c>
      <c r="L1608">
        <v>3372874284</v>
      </c>
      <c r="M1608">
        <v>0</v>
      </c>
      <c r="N1608" s="16" t="s">
        <v>6196</v>
      </c>
      <c r="O1608" s="16" t="s">
        <v>6200</v>
      </c>
      <c r="P1608" s="1">
        <v>44215</v>
      </c>
      <c r="Q1608">
        <v>2458057.5288</v>
      </c>
      <c r="R1608">
        <v>2458057.5288</v>
      </c>
      <c r="S1608" s="16" t="s">
        <v>6217</v>
      </c>
      <c r="T1608" s="16" t="s">
        <v>6237</v>
      </c>
      <c r="U1608">
        <v>2021</v>
      </c>
    </row>
    <row r="1609" spans="1:21" x14ac:dyDescent="0.35">
      <c r="A1609" s="16" t="s">
        <v>3407</v>
      </c>
      <c r="B1609">
        <v>662030865</v>
      </c>
      <c r="C1609">
        <v>17</v>
      </c>
      <c r="D1609" s="1">
        <v>38496.75</v>
      </c>
      <c r="E1609" s="16" t="s">
        <v>741</v>
      </c>
      <c r="F1609" s="16" t="s">
        <v>95</v>
      </c>
      <c r="G1609" s="16" t="s">
        <v>2734</v>
      </c>
      <c r="H1609">
        <v>1312646.5286000001</v>
      </c>
      <c r="I1609">
        <v>845800.93709999998</v>
      </c>
      <c r="J1609" s="16" t="s">
        <v>777</v>
      </c>
      <c r="K1609" s="16" t="s">
        <v>6127</v>
      </c>
      <c r="L1609">
        <v>262626</v>
      </c>
      <c r="M1609">
        <v>0</v>
      </c>
      <c r="N1609" s="16" t="s">
        <v>6187</v>
      </c>
      <c r="O1609" s="16" t="s">
        <v>6188</v>
      </c>
      <c r="P1609" s="1">
        <v>44240</v>
      </c>
      <c r="Q1609">
        <v>466845.5915000001</v>
      </c>
      <c r="R1609">
        <v>466845.5915000001</v>
      </c>
      <c r="S1609" s="16" t="s">
        <v>6218</v>
      </c>
      <c r="T1609" s="16" t="s">
        <v>6242</v>
      </c>
      <c r="U1609">
        <v>2021</v>
      </c>
    </row>
    <row r="1610" spans="1:21" x14ac:dyDescent="0.35">
      <c r="A1610" s="16" t="s">
        <v>3408</v>
      </c>
      <c r="B1610">
        <v>550137994</v>
      </c>
      <c r="C1610">
        <v>66</v>
      </c>
      <c r="D1610" s="1">
        <v>20599.5</v>
      </c>
      <c r="E1610" s="16" t="s">
        <v>741</v>
      </c>
      <c r="F1610" s="16" t="s">
        <v>48</v>
      </c>
      <c r="G1610" s="16" t="s">
        <v>2749</v>
      </c>
      <c r="H1610">
        <v>687188.31819999998</v>
      </c>
      <c r="I1610">
        <v>89457.193599999999</v>
      </c>
      <c r="J1610" s="16" t="s">
        <v>3409</v>
      </c>
      <c r="K1610" s="16" t="s">
        <v>6131</v>
      </c>
      <c r="L1610">
        <v>605613568</v>
      </c>
      <c r="M1610">
        <v>0</v>
      </c>
      <c r="N1610" s="16" t="s">
        <v>6195</v>
      </c>
      <c r="O1610" s="16" t="s">
        <v>6190</v>
      </c>
      <c r="P1610" s="1">
        <v>44600</v>
      </c>
      <c r="Q1610">
        <v>597731.12459999998</v>
      </c>
      <c r="R1610">
        <v>609685.74709199998</v>
      </c>
      <c r="S1610" s="16" t="s">
        <v>6218</v>
      </c>
      <c r="T1610" s="16" t="s">
        <v>6240</v>
      </c>
      <c r="U1610">
        <v>2022</v>
      </c>
    </row>
    <row r="1611" spans="1:21" x14ac:dyDescent="0.35">
      <c r="A1611" s="16" t="s">
        <v>3410</v>
      </c>
      <c r="B1611">
        <v>532469543</v>
      </c>
      <c r="C1611">
        <v>49</v>
      </c>
      <c r="D1611" s="1">
        <v>26808.75</v>
      </c>
      <c r="E1611" s="16" t="s">
        <v>741</v>
      </c>
      <c r="F1611" s="16" t="s">
        <v>1250</v>
      </c>
      <c r="G1611" s="16" t="s">
        <v>2749</v>
      </c>
      <c r="H1611">
        <v>429505.9866</v>
      </c>
      <c r="I1611">
        <v>217638.7366</v>
      </c>
      <c r="J1611" s="16" t="s">
        <v>3411</v>
      </c>
      <c r="K1611" s="16" t="s">
        <v>6133</v>
      </c>
      <c r="L1611">
        <v>3418781928</v>
      </c>
      <c r="M1611">
        <v>0</v>
      </c>
      <c r="N1611" s="16" t="s">
        <v>6195</v>
      </c>
      <c r="O1611" s="16" t="s">
        <v>6190</v>
      </c>
      <c r="P1611" s="1">
        <v>44363</v>
      </c>
      <c r="Q1611">
        <v>211867.25</v>
      </c>
      <c r="R1611">
        <v>211867.25</v>
      </c>
      <c r="S1611" s="16" t="s">
        <v>6222</v>
      </c>
      <c r="T1611" s="16" t="s">
        <v>6238</v>
      </c>
      <c r="U1611">
        <v>2021</v>
      </c>
    </row>
    <row r="1612" spans="1:21" x14ac:dyDescent="0.35">
      <c r="A1612" s="16" t="s">
        <v>3412</v>
      </c>
      <c r="B1612">
        <v>48771606</v>
      </c>
      <c r="C1612">
        <v>58</v>
      </c>
      <c r="D1612" s="1">
        <v>23521.5</v>
      </c>
      <c r="E1612" s="16" t="s">
        <v>741</v>
      </c>
      <c r="F1612" s="16" t="s">
        <v>393</v>
      </c>
      <c r="G1612" s="16" t="s">
        <v>2776</v>
      </c>
      <c r="H1612">
        <v>1119155.4080000001</v>
      </c>
      <c r="I1612">
        <v>654609.43469999998</v>
      </c>
      <c r="J1612" s="16" t="s">
        <v>3413</v>
      </c>
      <c r="K1612" s="16" t="s">
        <v>6133</v>
      </c>
      <c r="L1612">
        <v>3503916</v>
      </c>
      <c r="M1612">
        <v>0</v>
      </c>
      <c r="N1612" s="16" t="s">
        <v>6198</v>
      </c>
      <c r="O1612" s="16" t="s">
        <v>6191</v>
      </c>
      <c r="P1612" s="1">
        <v>44232</v>
      </c>
      <c r="Q1612">
        <v>464545.97330000007</v>
      </c>
      <c r="R1612">
        <v>464545.97330000007</v>
      </c>
      <c r="S1612" s="16" t="s">
        <v>6218</v>
      </c>
      <c r="T1612" s="16" t="s">
        <v>6239</v>
      </c>
      <c r="U1612">
        <v>2021</v>
      </c>
    </row>
    <row r="1613" spans="1:21" x14ac:dyDescent="0.35">
      <c r="A1613" s="16" t="s">
        <v>3414</v>
      </c>
      <c r="B1613">
        <v>250515727</v>
      </c>
      <c r="C1613">
        <v>47</v>
      </c>
      <c r="D1613" s="1">
        <v>27539.25</v>
      </c>
      <c r="E1613" s="16" t="s">
        <v>741</v>
      </c>
      <c r="F1613" s="16" t="s">
        <v>1475</v>
      </c>
      <c r="G1613" s="16" t="s">
        <v>2848</v>
      </c>
      <c r="H1613">
        <v>677452.09699999995</v>
      </c>
      <c r="I1613">
        <v>354791.34110000002</v>
      </c>
      <c r="J1613" s="16" t="s">
        <v>3415</v>
      </c>
      <c r="K1613" s="16" t="s">
        <v>6135</v>
      </c>
      <c r="L1613">
        <v>2619576</v>
      </c>
      <c r="M1613">
        <v>0</v>
      </c>
      <c r="N1613" s="16" t="s">
        <v>6187</v>
      </c>
      <c r="O1613" s="16" t="s">
        <v>6191</v>
      </c>
      <c r="P1613" s="1">
        <v>44440</v>
      </c>
      <c r="Q1613">
        <v>322660.75589999993</v>
      </c>
      <c r="R1613">
        <v>322660.75589999993</v>
      </c>
      <c r="S1613" s="16" t="s">
        <v>6225</v>
      </c>
      <c r="T1613" s="16" t="s">
        <v>6238</v>
      </c>
      <c r="U1613">
        <v>2021</v>
      </c>
    </row>
    <row r="1614" spans="1:21" x14ac:dyDescent="0.35">
      <c r="A1614" s="16" t="s">
        <v>3416</v>
      </c>
      <c r="B1614">
        <v>28995362</v>
      </c>
      <c r="C1614">
        <v>84</v>
      </c>
      <c r="D1614" s="1">
        <v>14025</v>
      </c>
      <c r="E1614" s="16" t="s">
        <v>741</v>
      </c>
      <c r="F1614" s="16" t="s">
        <v>728</v>
      </c>
      <c r="G1614" s="16" t="s">
        <v>2767</v>
      </c>
      <c r="H1614">
        <v>127418.4813</v>
      </c>
      <c r="I1614">
        <v>46915.771099999998</v>
      </c>
      <c r="J1614" s="16" t="s">
        <v>3417</v>
      </c>
      <c r="K1614" s="16" t="s">
        <v>6135</v>
      </c>
      <c r="L1614">
        <v>34775949</v>
      </c>
      <c r="M1614">
        <v>4049603376</v>
      </c>
      <c r="N1614" s="16" t="s">
        <v>6192</v>
      </c>
      <c r="O1614" s="16" t="s">
        <v>6193</v>
      </c>
      <c r="P1614" s="1">
        <v>44463</v>
      </c>
      <c r="Q1614">
        <v>80502.710200000001</v>
      </c>
      <c r="R1614">
        <v>80502.710200000001</v>
      </c>
      <c r="S1614" s="16" t="s">
        <v>6225</v>
      </c>
      <c r="T1614" s="16" t="s">
        <v>6241</v>
      </c>
      <c r="U1614">
        <v>2021</v>
      </c>
    </row>
    <row r="1615" spans="1:21" x14ac:dyDescent="0.35">
      <c r="A1615" s="16" t="s">
        <v>3418</v>
      </c>
      <c r="B1615">
        <v>701267565</v>
      </c>
      <c r="C1615">
        <v>47</v>
      </c>
      <c r="D1615" s="1">
        <v>27539.25</v>
      </c>
      <c r="E1615" s="16" t="s">
        <v>741</v>
      </c>
      <c r="F1615" s="16" t="s">
        <v>178</v>
      </c>
      <c r="G1615" s="16" t="s">
        <v>2756</v>
      </c>
      <c r="H1615">
        <v>114627.1208</v>
      </c>
      <c r="I1615">
        <v>28791.635600000001</v>
      </c>
      <c r="J1615" s="16" t="s">
        <v>3419</v>
      </c>
      <c r="K1615" s="16" t="s">
        <v>6135</v>
      </c>
      <c r="L1615">
        <v>390449943</v>
      </c>
      <c r="M1615">
        <v>0</v>
      </c>
      <c r="N1615" s="16" t="s">
        <v>6195</v>
      </c>
      <c r="O1615" s="16" t="s">
        <v>6190</v>
      </c>
      <c r="P1615" s="1">
        <v>44255</v>
      </c>
      <c r="Q1615">
        <v>85835.485199999996</v>
      </c>
      <c r="R1615">
        <v>85835.485199999996</v>
      </c>
      <c r="S1615" s="16" t="s">
        <v>6218</v>
      </c>
      <c r="T1615" s="16" t="s">
        <v>6238</v>
      </c>
      <c r="U1615">
        <v>2021</v>
      </c>
    </row>
    <row r="1616" spans="1:21" x14ac:dyDescent="0.35">
      <c r="A1616" s="16" t="s">
        <v>3420</v>
      </c>
      <c r="B1616">
        <v>835550483</v>
      </c>
      <c r="C1616">
        <v>21</v>
      </c>
      <c r="D1616" s="1">
        <v>37035.75</v>
      </c>
      <c r="E1616" s="16" t="s">
        <v>741</v>
      </c>
      <c r="F1616" s="16" t="s">
        <v>344</v>
      </c>
      <c r="G1616" s="16" t="s">
        <v>2746</v>
      </c>
      <c r="H1616">
        <v>77182.185599999997</v>
      </c>
      <c r="I1616">
        <v>67482.957599999994</v>
      </c>
      <c r="J1616" s="16" t="s">
        <v>3421</v>
      </c>
      <c r="K1616" s="16" t="s">
        <v>6127</v>
      </c>
      <c r="L1616">
        <v>1600202175</v>
      </c>
      <c r="M1616">
        <v>0</v>
      </c>
      <c r="N1616" s="16" t="s">
        <v>6187</v>
      </c>
      <c r="O1616" s="16" t="s">
        <v>6200</v>
      </c>
      <c r="P1616" s="1">
        <v>44384</v>
      </c>
      <c r="Q1616">
        <v>9699.2280000000028</v>
      </c>
      <c r="R1616">
        <v>9699.2280000000028</v>
      </c>
      <c r="S1616" s="16" t="s">
        <v>6223</v>
      </c>
      <c r="T1616" s="16" t="s">
        <v>6236</v>
      </c>
      <c r="U1616">
        <v>2021</v>
      </c>
    </row>
    <row r="1617" spans="1:21" x14ac:dyDescent="0.35">
      <c r="A1617" s="16" t="s">
        <v>3422</v>
      </c>
      <c r="B1617">
        <v>773420811</v>
      </c>
      <c r="C1617">
        <v>81</v>
      </c>
      <c r="D1617" s="1">
        <v>15120.75</v>
      </c>
      <c r="E1617" s="16" t="s">
        <v>741</v>
      </c>
      <c r="F1617" s="16" t="s">
        <v>350</v>
      </c>
      <c r="G1617" s="16" t="s">
        <v>2756</v>
      </c>
      <c r="H1617">
        <v>1169638.9892</v>
      </c>
      <c r="I1617">
        <v>775409.08990000002</v>
      </c>
      <c r="J1617" s="16" t="s">
        <v>3423</v>
      </c>
      <c r="K1617" s="16" t="s">
        <v>6135</v>
      </c>
      <c r="L1617">
        <v>268215696</v>
      </c>
      <c r="M1617">
        <v>0</v>
      </c>
      <c r="N1617" s="16" t="s">
        <v>6198</v>
      </c>
      <c r="O1617" s="16" t="s">
        <v>6191</v>
      </c>
      <c r="P1617" s="1">
        <v>44316</v>
      </c>
      <c r="Q1617">
        <v>394229.89929999993</v>
      </c>
      <c r="R1617">
        <v>394229.89929999993</v>
      </c>
      <c r="S1617" s="16" t="s">
        <v>6220</v>
      </c>
      <c r="T1617" s="16" t="s">
        <v>6241</v>
      </c>
      <c r="U1617">
        <v>2021</v>
      </c>
    </row>
    <row r="1618" spans="1:21" x14ac:dyDescent="0.35">
      <c r="A1618" s="16" t="s">
        <v>3424</v>
      </c>
      <c r="B1618">
        <v>532587167</v>
      </c>
      <c r="C1618">
        <v>51</v>
      </c>
      <c r="D1618" s="1">
        <v>26078.25</v>
      </c>
      <c r="E1618" s="16" t="s">
        <v>741</v>
      </c>
      <c r="F1618" s="16" t="s">
        <v>511</v>
      </c>
      <c r="G1618" s="16" t="s">
        <v>2800</v>
      </c>
      <c r="H1618">
        <v>458924.739</v>
      </c>
      <c r="I1618">
        <v>173080.18729999999</v>
      </c>
      <c r="J1618" s="16" t="s">
        <v>3425</v>
      </c>
      <c r="K1618" s="16" t="s">
        <v>6135</v>
      </c>
      <c r="L1618">
        <v>3338739657</v>
      </c>
      <c r="M1618">
        <v>0</v>
      </c>
      <c r="N1618" s="16" t="s">
        <v>6195</v>
      </c>
      <c r="O1618" s="16" t="s">
        <v>6190</v>
      </c>
      <c r="P1618" s="1">
        <v>44530</v>
      </c>
      <c r="Q1618">
        <v>285844.55170000001</v>
      </c>
      <c r="R1618">
        <v>285844.55170000001</v>
      </c>
      <c r="S1618" s="16" t="s">
        <v>6227</v>
      </c>
      <c r="T1618" s="16" t="s">
        <v>6239</v>
      </c>
      <c r="U1618">
        <v>2021</v>
      </c>
    </row>
    <row r="1619" spans="1:21" x14ac:dyDescent="0.35">
      <c r="A1619" s="16" t="s">
        <v>3426</v>
      </c>
      <c r="B1619">
        <v>316648932</v>
      </c>
      <c r="C1619">
        <v>80</v>
      </c>
      <c r="D1619" s="1">
        <v>15486</v>
      </c>
      <c r="E1619" s="16" t="s">
        <v>741</v>
      </c>
      <c r="F1619" s="16" t="s">
        <v>1233</v>
      </c>
      <c r="G1619" s="16" t="s">
        <v>2771</v>
      </c>
      <c r="H1619">
        <v>1019190.5226</v>
      </c>
      <c r="I1619">
        <v>387958.53619999997</v>
      </c>
      <c r="J1619" s="16" t="s">
        <v>3427</v>
      </c>
      <c r="K1619" s="16" t="s">
        <v>6131</v>
      </c>
      <c r="L1619">
        <v>258577758</v>
      </c>
      <c r="M1619">
        <v>0</v>
      </c>
      <c r="N1619" s="16" t="s">
        <v>6196</v>
      </c>
      <c r="O1619" s="16" t="s">
        <v>6188</v>
      </c>
      <c r="P1619" s="1">
        <v>44462</v>
      </c>
      <c r="Q1619">
        <v>631231.98640000005</v>
      </c>
      <c r="R1619">
        <v>643856.62612800009</v>
      </c>
      <c r="S1619" s="16" t="s">
        <v>6225</v>
      </c>
      <c r="T1619" s="16" t="s">
        <v>6241</v>
      </c>
      <c r="U1619">
        <v>2021</v>
      </c>
    </row>
    <row r="1620" spans="1:21" x14ac:dyDescent="0.35">
      <c r="A1620" s="16" t="s">
        <v>3428</v>
      </c>
      <c r="B1620">
        <v>254730333</v>
      </c>
      <c r="C1620">
        <v>49</v>
      </c>
      <c r="D1620" s="1">
        <v>26808.75</v>
      </c>
      <c r="E1620" s="16" t="s">
        <v>741</v>
      </c>
      <c r="F1620" s="16" t="s">
        <v>285</v>
      </c>
      <c r="G1620" s="16" t="s">
        <v>2759</v>
      </c>
      <c r="H1620">
        <v>495285.81060000003</v>
      </c>
      <c r="I1620">
        <v>193503.04259999999</v>
      </c>
      <c r="J1620" s="16" t="s">
        <v>3429</v>
      </c>
      <c r="K1620" s="16" t="s">
        <v>6129</v>
      </c>
      <c r="L1620">
        <v>112479913</v>
      </c>
      <c r="M1620">
        <v>0</v>
      </c>
      <c r="N1620" s="16" t="s">
        <v>6187</v>
      </c>
      <c r="O1620" s="16" t="s">
        <v>6191</v>
      </c>
      <c r="P1620" s="1">
        <v>44204</v>
      </c>
      <c r="Q1620">
        <v>301782.76800000004</v>
      </c>
      <c r="R1620">
        <v>301782.76800000004</v>
      </c>
      <c r="S1620" s="16" t="s">
        <v>6217</v>
      </c>
      <c r="T1620" s="16" t="s">
        <v>6238</v>
      </c>
      <c r="U1620">
        <v>2021</v>
      </c>
    </row>
    <row r="1621" spans="1:21" x14ac:dyDescent="0.35">
      <c r="A1621" s="16" t="s">
        <v>3430</v>
      </c>
      <c r="B1621">
        <v>113055246</v>
      </c>
      <c r="C1621">
        <v>23</v>
      </c>
      <c r="D1621" s="1">
        <v>36305.25</v>
      </c>
      <c r="E1621" s="16" t="s">
        <v>741</v>
      </c>
      <c r="F1621" s="16" t="s">
        <v>81</v>
      </c>
      <c r="G1621" s="16" t="s">
        <v>2848</v>
      </c>
      <c r="H1621">
        <v>737355.66619999998</v>
      </c>
      <c r="I1621">
        <v>329551.4829</v>
      </c>
      <c r="J1621" s="16" t="s">
        <v>3431</v>
      </c>
      <c r="K1621" s="16" t="s">
        <v>6127</v>
      </c>
      <c r="L1621">
        <v>2355895311</v>
      </c>
      <c r="M1621">
        <v>0</v>
      </c>
      <c r="N1621" s="16" t="s">
        <v>6189</v>
      </c>
      <c r="O1621" s="16" t="s">
        <v>6194</v>
      </c>
      <c r="P1621" s="1">
        <v>44398</v>
      </c>
      <c r="Q1621">
        <v>407804.18329999998</v>
      </c>
      <c r="R1621">
        <v>407804.18329999998</v>
      </c>
      <c r="S1621" s="16" t="s">
        <v>6223</v>
      </c>
      <c r="T1621" s="16" t="s">
        <v>6236</v>
      </c>
      <c r="U1621">
        <v>2021</v>
      </c>
    </row>
    <row r="1622" spans="1:21" x14ac:dyDescent="0.35">
      <c r="A1622" s="16" t="s">
        <v>3432</v>
      </c>
      <c r="B1622">
        <v>416014246</v>
      </c>
      <c r="C1622">
        <v>28</v>
      </c>
      <c r="D1622" s="1">
        <v>34479</v>
      </c>
      <c r="E1622" s="16" t="s">
        <v>741</v>
      </c>
      <c r="F1622" s="16" t="s">
        <v>1250</v>
      </c>
      <c r="G1622" s="16" t="s">
        <v>2740</v>
      </c>
      <c r="H1622">
        <v>886831.7844</v>
      </c>
      <c r="I1622">
        <v>116815.1271</v>
      </c>
      <c r="J1622" s="16" t="s">
        <v>3433</v>
      </c>
      <c r="K1622" s="16" t="s">
        <v>6135</v>
      </c>
      <c r="L1622">
        <v>91056082</v>
      </c>
      <c r="M1622">
        <v>0</v>
      </c>
      <c r="N1622" s="16" t="s">
        <v>6196</v>
      </c>
      <c r="O1622" s="16" t="s">
        <v>6188</v>
      </c>
      <c r="P1622" s="1">
        <v>44586</v>
      </c>
      <c r="Q1622">
        <v>770016.65729999996</v>
      </c>
      <c r="R1622">
        <v>770016.65729999996</v>
      </c>
      <c r="S1622" s="16" t="s">
        <v>6217</v>
      </c>
      <c r="T1622" s="16" t="s">
        <v>6236</v>
      </c>
      <c r="U1622">
        <v>2022</v>
      </c>
    </row>
    <row r="1623" spans="1:21" x14ac:dyDescent="0.35">
      <c r="A1623" s="16" t="s">
        <v>3434</v>
      </c>
      <c r="B1623">
        <v>991907150</v>
      </c>
      <c r="C1623">
        <v>62</v>
      </c>
      <c r="D1623" s="1">
        <v>22060.5</v>
      </c>
      <c r="E1623" s="16" t="s">
        <v>741</v>
      </c>
      <c r="F1623" s="16" t="s">
        <v>243</v>
      </c>
      <c r="G1623" s="16" t="s">
        <v>2767</v>
      </c>
      <c r="H1623">
        <v>331611.65840000001</v>
      </c>
      <c r="I1623">
        <v>174618.5226</v>
      </c>
      <c r="J1623" s="16" t="s">
        <v>3435</v>
      </c>
      <c r="K1623" s="16" t="s">
        <v>6127</v>
      </c>
      <c r="L1623">
        <v>1740993408</v>
      </c>
      <c r="M1623">
        <v>0</v>
      </c>
      <c r="N1623" s="16" t="s">
        <v>6196</v>
      </c>
      <c r="O1623" s="16" t="s">
        <v>6199</v>
      </c>
      <c r="P1623" s="1">
        <v>44339</v>
      </c>
      <c r="Q1623">
        <v>156993.13580000002</v>
      </c>
      <c r="R1623">
        <v>156993.13580000002</v>
      </c>
      <c r="S1623" s="16" t="s">
        <v>6221</v>
      </c>
      <c r="T1623" s="16" t="s">
        <v>6240</v>
      </c>
      <c r="U1623">
        <v>2021</v>
      </c>
    </row>
    <row r="1624" spans="1:21" x14ac:dyDescent="0.35">
      <c r="A1624" s="16" t="s">
        <v>3436</v>
      </c>
      <c r="B1624">
        <v>597793567</v>
      </c>
      <c r="C1624">
        <v>64</v>
      </c>
      <c r="D1624" s="1">
        <v>21330</v>
      </c>
      <c r="E1624" s="16" t="s">
        <v>741</v>
      </c>
      <c r="F1624" s="16" t="s">
        <v>326</v>
      </c>
      <c r="G1624" s="16" t="s">
        <v>2767</v>
      </c>
      <c r="H1624">
        <v>286537.86570000002</v>
      </c>
      <c r="I1624">
        <v>120345.90360000001</v>
      </c>
      <c r="J1624" s="16" t="s">
        <v>3437</v>
      </c>
      <c r="K1624" s="16" t="s">
        <v>6135</v>
      </c>
      <c r="L1624">
        <v>362144202</v>
      </c>
      <c r="M1624">
        <v>0</v>
      </c>
      <c r="N1624" s="16" t="s">
        <v>6195</v>
      </c>
      <c r="O1624" s="16" t="s">
        <v>6190</v>
      </c>
      <c r="P1624" s="1">
        <v>44476</v>
      </c>
      <c r="Q1624">
        <v>166191.9621</v>
      </c>
      <c r="R1624">
        <v>166191.9621</v>
      </c>
      <c r="S1624" s="16" t="s">
        <v>6226</v>
      </c>
      <c r="T1624" s="16" t="s">
        <v>6240</v>
      </c>
      <c r="U1624">
        <v>2021</v>
      </c>
    </row>
    <row r="1625" spans="1:21" x14ac:dyDescent="0.35">
      <c r="A1625" s="16" t="s">
        <v>2226</v>
      </c>
      <c r="B1625">
        <v>915341022</v>
      </c>
      <c r="C1625">
        <v>37</v>
      </c>
      <c r="D1625" s="1">
        <v>31191.75</v>
      </c>
      <c r="E1625" s="16" t="s">
        <v>741</v>
      </c>
      <c r="F1625" s="16" t="s">
        <v>42</v>
      </c>
      <c r="G1625" s="16" t="s">
        <v>2734</v>
      </c>
      <c r="H1625">
        <v>955895.97369999997</v>
      </c>
      <c r="I1625">
        <v>384211.65720000002</v>
      </c>
      <c r="J1625" s="16" t="s">
        <v>3438</v>
      </c>
      <c r="K1625" s="16" t="s">
        <v>6131</v>
      </c>
      <c r="L1625">
        <v>57690282</v>
      </c>
      <c r="M1625">
        <v>0</v>
      </c>
      <c r="N1625" s="16" t="s">
        <v>6187</v>
      </c>
      <c r="O1625" s="16" t="s">
        <v>6200</v>
      </c>
      <c r="P1625" s="1">
        <v>44673</v>
      </c>
      <c r="Q1625">
        <v>571684.31649999996</v>
      </c>
      <c r="R1625">
        <v>583118.00283000001</v>
      </c>
      <c r="S1625" s="16" t="s">
        <v>6220</v>
      </c>
      <c r="T1625" s="16" t="s">
        <v>6237</v>
      </c>
      <c r="U1625">
        <v>2022</v>
      </c>
    </row>
    <row r="1626" spans="1:21" x14ac:dyDescent="0.35">
      <c r="A1626" s="16" t="s">
        <v>3439</v>
      </c>
      <c r="B1626">
        <v>299463142</v>
      </c>
      <c r="C1626">
        <v>33</v>
      </c>
      <c r="D1626" s="1">
        <v>32652.75</v>
      </c>
      <c r="E1626" s="16" t="s">
        <v>741</v>
      </c>
      <c r="F1626" s="16" t="s">
        <v>12</v>
      </c>
      <c r="G1626" s="16" t="s">
        <v>2776</v>
      </c>
      <c r="H1626">
        <v>829387.32510000002</v>
      </c>
      <c r="I1626">
        <v>150565.69899999999</v>
      </c>
      <c r="J1626" s="16" t="s">
        <v>3440</v>
      </c>
      <c r="K1626" s="16" t="s">
        <v>6135</v>
      </c>
      <c r="L1626">
        <v>88541193</v>
      </c>
      <c r="M1626">
        <v>0</v>
      </c>
      <c r="N1626" s="16" t="s">
        <v>6187</v>
      </c>
      <c r="O1626" s="16" t="s">
        <v>6188</v>
      </c>
      <c r="P1626" s="1">
        <v>44418</v>
      </c>
      <c r="Q1626">
        <v>678821.62609999999</v>
      </c>
      <c r="R1626">
        <v>678821.62609999999</v>
      </c>
      <c r="S1626" s="16" t="s">
        <v>6224</v>
      </c>
      <c r="T1626" s="16" t="s">
        <v>6237</v>
      </c>
      <c r="U1626">
        <v>2021</v>
      </c>
    </row>
    <row r="1627" spans="1:21" x14ac:dyDescent="0.35">
      <c r="A1627" s="16" t="s">
        <v>3441</v>
      </c>
      <c r="B1627">
        <v>125392857</v>
      </c>
      <c r="C1627">
        <v>19</v>
      </c>
      <c r="D1627" s="1">
        <v>37766.25</v>
      </c>
      <c r="E1627" s="16" t="s">
        <v>741</v>
      </c>
      <c r="F1627" s="16" t="s">
        <v>101</v>
      </c>
      <c r="G1627" s="16" t="s">
        <v>2771</v>
      </c>
      <c r="H1627">
        <v>148859.66880000001</v>
      </c>
      <c r="I1627">
        <v>58163.314100000003</v>
      </c>
      <c r="J1627" s="16" t="s">
        <v>3442</v>
      </c>
      <c r="K1627" s="16" t="s">
        <v>6127</v>
      </c>
      <c r="L1627">
        <v>252612864</v>
      </c>
      <c r="M1627">
        <v>0</v>
      </c>
      <c r="N1627" s="16" t="s">
        <v>6189</v>
      </c>
      <c r="O1627" s="16" t="s">
        <v>6194</v>
      </c>
      <c r="P1627" s="1">
        <v>44479</v>
      </c>
      <c r="Q1627">
        <v>90696.354700000011</v>
      </c>
      <c r="R1627">
        <v>90696.354700000011</v>
      </c>
      <c r="S1627" s="16" t="s">
        <v>6226</v>
      </c>
      <c r="T1627" s="16" t="s">
        <v>6242</v>
      </c>
      <c r="U1627">
        <v>2021</v>
      </c>
    </row>
    <row r="1628" spans="1:21" x14ac:dyDescent="0.35">
      <c r="A1628" s="16" t="s">
        <v>3443</v>
      </c>
      <c r="B1628">
        <v>328827622</v>
      </c>
      <c r="C1628">
        <v>25</v>
      </c>
      <c r="D1628" s="1">
        <v>35574.75</v>
      </c>
      <c r="E1628" s="16" t="s">
        <v>741</v>
      </c>
      <c r="F1628" s="16" t="s">
        <v>1499</v>
      </c>
      <c r="G1628" s="16" t="s">
        <v>2737</v>
      </c>
      <c r="H1628">
        <v>185439.74650000001</v>
      </c>
      <c r="I1628">
        <v>199507.58929999999</v>
      </c>
      <c r="J1628" s="16" t="s">
        <v>197</v>
      </c>
      <c r="K1628" s="16" t="s">
        <v>6127</v>
      </c>
      <c r="L1628">
        <v>426222384</v>
      </c>
      <c r="M1628">
        <v>0</v>
      </c>
      <c r="N1628" s="16" t="s">
        <v>6189</v>
      </c>
      <c r="O1628" s="16" t="s">
        <v>6190</v>
      </c>
      <c r="P1628" s="1">
        <v>44324</v>
      </c>
      <c r="Q1628">
        <v>-14067.842799999984</v>
      </c>
      <c r="R1628">
        <v>-14067.842799999984</v>
      </c>
      <c r="S1628" s="16" t="s">
        <v>6221</v>
      </c>
      <c r="T1628" s="16" t="s">
        <v>6236</v>
      </c>
      <c r="U1628">
        <v>2021</v>
      </c>
    </row>
    <row r="1629" spans="1:21" x14ac:dyDescent="0.35">
      <c r="A1629" s="16" t="s">
        <v>3444</v>
      </c>
      <c r="B1629">
        <v>105781637</v>
      </c>
      <c r="C1629">
        <v>34</v>
      </c>
      <c r="D1629" s="1">
        <v>32287.5</v>
      </c>
      <c r="E1629" s="16" t="s">
        <v>741</v>
      </c>
      <c r="F1629" s="16" t="s">
        <v>12</v>
      </c>
      <c r="G1629" s="16" t="s">
        <v>2848</v>
      </c>
      <c r="H1629">
        <v>383486.66009999998</v>
      </c>
      <c r="I1629">
        <v>201931.48310000001</v>
      </c>
      <c r="J1629" s="16" t="s">
        <v>3445</v>
      </c>
      <c r="K1629" s="16" t="s">
        <v>6131</v>
      </c>
      <c r="L1629">
        <v>820951455</v>
      </c>
      <c r="M1629">
        <v>0</v>
      </c>
      <c r="N1629" s="16" t="s">
        <v>6187</v>
      </c>
      <c r="O1629" s="16" t="s">
        <v>6188</v>
      </c>
      <c r="P1629" s="1">
        <v>44256</v>
      </c>
      <c r="Q1629">
        <v>181555.17699999997</v>
      </c>
      <c r="R1629">
        <v>181555.17699999997</v>
      </c>
      <c r="S1629" s="16" t="s">
        <v>6219</v>
      </c>
      <c r="T1629" s="16" t="s">
        <v>6237</v>
      </c>
      <c r="U1629">
        <v>2021</v>
      </c>
    </row>
    <row r="1630" spans="1:21" x14ac:dyDescent="0.35">
      <c r="A1630" s="16" t="s">
        <v>3446</v>
      </c>
      <c r="B1630">
        <v>567334412</v>
      </c>
      <c r="C1630">
        <v>64</v>
      </c>
      <c r="D1630" s="1">
        <v>21330</v>
      </c>
      <c r="E1630" s="16" t="s">
        <v>741</v>
      </c>
      <c r="F1630" s="16" t="s">
        <v>130</v>
      </c>
      <c r="G1630" s="16" t="s">
        <v>2740</v>
      </c>
      <c r="H1630">
        <v>879980.85120000003</v>
      </c>
      <c r="I1630">
        <v>434270.55009999999</v>
      </c>
      <c r="J1630" s="16" t="s">
        <v>3447</v>
      </c>
      <c r="K1630" s="16" t="s">
        <v>6127</v>
      </c>
      <c r="L1630">
        <v>1298508926</v>
      </c>
      <c r="M1630">
        <v>0</v>
      </c>
      <c r="N1630" s="16" t="s">
        <v>6189</v>
      </c>
      <c r="O1630" s="16" t="s">
        <v>6190</v>
      </c>
      <c r="P1630" s="1">
        <v>44205</v>
      </c>
      <c r="Q1630">
        <v>445710.30110000004</v>
      </c>
      <c r="R1630">
        <v>445710.30110000004</v>
      </c>
      <c r="S1630" s="16" t="s">
        <v>6217</v>
      </c>
      <c r="T1630" s="16" t="s">
        <v>6240</v>
      </c>
      <c r="U1630">
        <v>2021</v>
      </c>
    </row>
    <row r="1631" spans="1:21" x14ac:dyDescent="0.35">
      <c r="A1631" s="16" t="s">
        <v>3448</v>
      </c>
      <c r="B1631">
        <v>701274382</v>
      </c>
      <c r="C1631">
        <v>84</v>
      </c>
      <c r="D1631" s="1">
        <v>14025</v>
      </c>
      <c r="E1631" s="16" t="s">
        <v>741</v>
      </c>
      <c r="F1631" s="16" t="s">
        <v>331</v>
      </c>
      <c r="G1631" s="16" t="s">
        <v>2743</v>
      </c>
      <c r="H1631">
        <v>403463.42570000002</v>
      </c>
      <c r="I1631">
        <v>121873.77959999999</v>
      </c>
      <c r="J1631" s="16" t="s">
        <v>3449</v>
      </c>
      <c r="K1631" s="16" t="s">
        <v>6129</v>
      </c>
      <c r="L1631">
        <v>749111188</v>
      </c>
      <c r="M1631">
        <v>0</v>
      </c>
      <c r="N1631" s="16" t="s">
        <v>6187</v>
      </c>
      <c r="O1631" s="16" t="s">
        <v>6190</v>
      </c>
      <c r="P1631" s="1">
        <v>44249</v>
      </c>
      <c r="Q1631">
        <v>281589.64610000001</v>
      </c>
      <c r="R1631">
        <v>281589.64610000001</v>
      </c>
      <c r="S1631" s="16" t="s">
        <v>6218</v>
      </c>
      <c r="T1631" s="16" t="s">
        <v>6241</v>
      </c>
      <c r="U1631">
        <v>2021</v>
      </c>
    </row>
    <row r="1632" spans="1:21" x14ac:dyDescent="0.35">
      <c r="A1632" s="16" t="s">
        <v>3450</v>
      </c>
      <c r="B1632">
        <v>208704204</v>
      </c>
      <c r="C1632">
        <v>31</v>
      </c>
      <c r="D1632" s="1">
        <v>33383.25</v>
      </c>
      <c r="E1632" s="16" t="s">
        <v>741</v>
      </c>
      <c r="F1632" s="16" t="s">
        <v>864</v>
      </c>
      <c r="G1632" s="16" t="s">
        <v>2756</v>
      </c>
      <c r="H1632">
        <v>1109558.5231000001</v>
      </c>
      <c r="I1632">
        <v>106223.9115</v>
      </c>
      <c r="J1632" s="16" t="s">
        <v>3451</v>
      </c>
      <c r="K1632" s="16" t="s">
        <v>6135</v>
      </c>
      <c r="L1632">
        <v>3499334111</v>
      </c>
      <c r="M1632">
        <v>0</v>
      </c>
      <c r="N1632" s="16" t="s">
        <v>6195</v>
      </c>
      <c r="O1632" s="16" t="s">
        <v>6190</v>
      </c>
      <c r="P1632" s="1">
        <v>44402</v>
      </c>
      <c r="Q1632">
        <v>1003334.6116000001</v>
      </c>
      <c r="R1632">
        <v>1003334.6116000001</v>
      </c>
      <c r="S1632" s="16" t="s">
        <v>6223</v>
      </c>
      <c r="T1632" s="16" t="s">
        <v>6237</v>
      </c>
      <c r="U1632">
        <v>2021</v>
      </c>
    </row>
    <row r="1633" spans="1:21" x14ac:dyDescent="0.35">
      <c r="A1633" s="16" t="s">
        <v>3452</v>
      </c>
      <c r="B1633">
        <v>150157757</v>
      </c>
      <c r="C1633">
        <v>43</v>
      </c>
      <c r="D1633" s="1">
        <v>29000.25</v>
      </c>
      <c r="E1633" s="16" t="s">
        <v>741</v>
      </c>
      <c r="F1633" s="16" t="s">
        <v>42</v>
      </c>
      <c r="G1633" s="16" t="s">
        <v>2749</v>
      </c>
      <c r="H1633">
        <v>86611.900500000003</v>
      </c>
      <c r="I1633">
        <v>48821.760699999999</v>
      </c>
      <c r="J1633" s="16" t="s">
        <v>3453</v>
      </c>
      <c r="K1633" s="16" t="s">
        <v>6131</v>
      </c>
      <c r="L1633">
        <v>14284608</v>
      </c>
      <c r="M1633">
        <v>0</v>
      </c>
      <c r="N1633" s="16" t="s">
        <v>6198</v>
      </c>
      <c r="O1633" s="16" t="s">
        <v>6191</v>
      </c>
      <c r="P1633" s="1">
        <v>44314</v>
      </c>
      <c r="Q1633">
        <v>37790.139800000004</v>
      </c>
      <c r="R1633">
        <v>37790.139800000004</v>
      </c>
      <c r="S1633" s="16" t="s">
        <v>6220</v>
      </c>
      <c r="T1633" s="16" t="s">
        <v>6238</v>
      </c>
      <c r="U1633">
        <v>2021</v>
      </c>
    </row>
    <row r="1634" spans="1:21" x14ac:dyDescent="0.35">
      <c r="A1634" s="16" t="s">
        <v>3454</v>
      </c>
      <c r="B1634">
        <v>14018624</v>
      </c>
      <c r="C1634">
        <v>44</v>
      </c>
      <c r="D1634" s="1">
        <v>28635</v>
      </c>
      <c r="E1634" s="16" t="s">
        <v>741</v>
      </c>
      <c r="F1634" s="16" t="s">
        <v>886</v>
      </c>
      <c r="G1634" s="16" t="s">
        <v>2756</v>
      </c>
      <c r="H1634">
        <v>890641.95880000002</v>
      </c>
      <c r="I1634">
        <v>152246.48869999999</v>
      </c>
      <c r="J1634" s="16" t="s">
        <v>3455</v>
      </c>
      <c r="K1634" s="16" t="s">
        <v>6135</v>
      </c>
      <c r="L1634">
        <v>15329408</v>
      </c>
      <c r="M1634">
        <v>0</v>
      </c>
      <c r="N1634" s="16" t="s">
        <v>6198</v>
      </c>
      <c r="O1634" s="16" t="s">
        <v>6190</v>
      </c>
      <c r="P1634" s="1">
        <v>44338</v>
      </c>
      <c r="Q1634">
        <v>738395.47010000004</v>
      </c>
      <c r="R1634">
        <v>738395.47010000004</v>
      </c>
      <c r="S1634" s="16" t="s">
        <v>6221</v>
      </c>
      <c r="T1634" s="16" t="s">
        <v>6238</v>
      </c>
      <c r="U1634">
        <v>2021</v>
      </c>
    </row>
    <row r="1635" spans="1:21" x14ac:dyDescent="0.35">
      <c r="A1635" s="16" t="s">
        <v>3456</v>
      </c>
      <c r="B1635">
        <v>588324879</v>
      </c>
      <c r="C1635">
        <v>22</v>
      </c>
      <c r="D1635" s="1">
        <v>36670.5</v>
      </c>
      <c r="E1635" s="16" t="s">
        <v>741</v>
      </c>
      <c r="F1635" s="16" t="s">
        <v>1030</v>
      </c>
      <c r="G1635" s="16" t="s">
        <v>2800</v>
      </c>
      <c r="H1635">
        <v>349580.77600000001</v>
      </c>
      <c r="I1635">
        <v>231479.16250000001</v>
      </c>
      <c r="J1635" s="16" t="s">
        <v>3457</v>
      </c>
      <c r="K1635" s="16" t="s">
        <v>6135</v>
      </c>
      <c r="L1635">
        <v>810068658</v>
      </c>
      <c r="M1635">
        <v>413468341</v>
      </c>
      <c r="N1635" s="16" t="s">
        <v>6192</v>
      </c>
      <c r="O1635" s="16" t="s">
        <v>6193</v>
      </c>
      <c r="P1635" s="1">
        <v>44503</v>
      </c>
      <c r="Q1635">
        <v>118101.61350000001</v>
      </c>
      <c r="R1635">
        <v>118101.61350000001</v>
      </c>
      <c r="S1635" s="16" t="s">
        <v>6227</v>
      </c>
      <c r="T1635" s="16" t="s">
        <v>6236</v>
      </c>
      <c r="U1635">
        <v>2021</v>
      </c>
    </row>
    <row r="1636" spans="1:21" x14ac:dyDescent="0.35">
      <c r="A1636" s="16" t="s">
        <v>3458</v>
      </c>
      <c r="B1636">
        <v>609723600</v>
      </c>
      <c r="C1636">
        <v>48</v>
      </c>
      <c r="D1636" s="1">
        <v>27174</v>
      </c>
      <c r="E1636" s="16" t="s">
        <v>741</v>
      </c>
      <c r="F1636" s="16" t="s">
        <v>968</v>
      </c>
      <c r="G1636" s="16" t="s">
        <v>2740</v>
      </c>
      <c r="H1636">
        <v>1234872.7644</v>
      </c>
      <c r="I1636">
        <v>630804.72950000002</v>
      </c>
      <c r="J1636" s="16" t="s">
        <v>3459</v>
      </c>
      <c r="K1636" s="16" t="s">
        <v>6127</v>
      </c>
      <c r="L1636">
        <v>475305012</v>
      </c>
      <c r="M1636">
        <v>0</v>
      </c>
      <c r="N1636" s="16" t="s">
        <v>6189</v>
      </c>
      <c r="O1636" s="16" t="s">
        <v>6194</v>
      </c>
      <c r="P1636" s="1">
        <v>44324</v>
      </c>
      <c r="Q1636">
        <v>604068.03489999997</v>
      </c>
      <c r="R1636">
        <v>604068.03489999997</v>
      </c>
      <c r="S1636" s="16" t="s">
        <v>6221</v>
      </c>
      <c r="T1636" s="16" t="s">
        <v>6238</v>
      </c>
      <c r="U1636">
        <v>2021</v>
      </c>
    </row>
    <row r="1637" spans="1:21" x14ac:dyDescent="0.35">
      <c r="A1637" s="16" t="s">
        <v>3460</v>
      </c>
      <c r="B1637">
        <v>959908898</v>
      </c>
      <c r="C1637">
        <v>62</v>
      </c>
      <c r="D1637" s="1">
        <v>22060.5</v>
      </c>
      <c r="E1637" s="16" t="s">
        <v>741</v>
      </c>
      <c r="F1637" s="16" t="s">
        <v>260</v>
      </c>
      <c r="G1637" s="16" t="s">
        <v>2767</v>
      </c>
      <c r="H1637">
        <v>673238.00329999998</v>
      </c>
      <c r="I1637">
        <v>114157.7484</v>
      </c>
      <c r="J1637" s="16" t="s">
        <v>3461</v>
      </c>
      <c r="K1637" s="16" t="s">
        <v>6131</v>
      </c>
      <c r="L1637">
        <v>1743542703</v>
      </c>
      <c r="M1637">
        <v>0</v>
      </c>
      <c r="N1637" s="16" t="s">
        <v>6196</v>
      </c>
      <c r="O1637" s="16" t="s">
        <v>6200</v>
      </c>
      <c r="P1637" s="1">
        <v>44301</v>
      </c>
      <c r="Q1637">
        <v>559080.25489999994</v>
      </c>
      <c r="R1637">
        <v>570261.85999799997</v>
      </c>
      <c r="S1637" s="16" t="s">
        <v>6220</v>
      </c>
      <c r="T1637" s="16" t="s">
        <v>6240</v>
      </c>
      <c r="U1637">
        <v>2021</v>
      </c>
    </row>
    <row r="1638" spans="1:21" x14ac:dyDescent="0.35">
      <c r="A1638" s="16" t="s">
        <v>3462</v>
      </c>
      <c r="B1638">
        <v>538277496</v>
      </c>
      <c r="C1638">
        <v>45</v>
      </c>
      <c r="D1638" s="1">
        <v>28269.75</v>
      </c>
      <c r="E1638" s="16" t="s">
        <v>741</v>
      </c>
      <c r="F1638" s="16" t="s">
        <v>550</v>
      </c>
      <c r="G1638" s="16" t="s">
        <v>2781</v>
      </c>
      <c r="H1638">
        <v>689154.21389999997</v>
      </c>
      <c r="I1638">
        <v>142753.37289999999</v>
      </c>
      <c r="J1638" s="16" t="s">
        <v>3463</v>
      </c>
      <c r="K1638" s="16" t="s">
        <v>6129</v>
      </c>
      <c r="L1638">
        <v>3241998375</v>
      </c>
      <c r="M1638">
        <v>0</v>
      </c>
      <c r="N1638" s="16" t="s">
        <v>6195</v>
      </c>
      <c r="O1638" s="16" t="s">
        <v>6190</v>
      </c>
      <c r="P1638" s="1">
        <v>44498</v>
      </c>
      <c r="Q1638">
        <v>546400.84100000001</v>
      </c>
      <c r="R1638">
        <v>546400.84100000001</v>
      </c>
      <c r="S1638" s="16" t="s">
        <v>6226</v>
      </c>
      <c r="T1638" s="16" t="s">
        <v>6238</v>
      </c>
      <c r="U1638">
        <v>2021</v>
      </c>
    </row>
    <row r="1639" spans="1:21" x14ac:dyDescent="0.35">
      <c r="A1639" s="16" t="s">
        <v>3464</v>
      </c>
      <c r="B1639">
        <v>454812830</v>
      </c>
      <c r="C1639">
        <v>23</v>
      </c>
      <c r="D1639" s="1">
        <v>36305.25</v>
      </c>
      <c r="E1639" s="16" t="s">
        <v>741</v>
      </c>
      <c r="F1639" s="16" t="s">
        <v>393</v>
      </c>
      <c r="G1639" s="16" t="s">
        <v>2848</v>
      </c>
      <c r="H1639">
        <v>1752305.1555999999</v>
      </c>
      <c r="I1639">
        <v>819634.56640000001</v>
      </c>
      <c r="J1639" s="16" t="s">
        <v>3465</v>
      </c>
      <c r="K1639" s="16" t="s">
        <v>6127</v>
      </c>
      <c r="L1639">
        <v>15693993</v>
      </c>
      <c r="M1639">
        <v>0</v>
      </c>
      <c r="N1639" s="16" t="s">
        <v>6187</v>
      </c>
      <c r="O1639" s="16" t="s">
        <v>6200</v>
      </c>
      <c r="P1639" s="1">
        <v>44421</v>
      </c>
      <c r="Q1639">
        <v>932670.58919999993</v>
      </c>
      <c r="R1639">
        <v>932670.58919999993</v>
      </c>
      <c r="S1639" s="16" t="s">
        <v>6224</v>
      </c>
      <c r="T1639" s="16" t="s">
        <v>6236</v>
      </c>
      <c r="U1639">
        <v>2021</v>
      </c>
    </row>
    <row r="1640" spans="1:21" x14ac:dyDescent="0.35">
      <c r="A1640" s="16" t="s">
        <v>3466</v>
      </c>
      <c r="B1640">
        <v>75818830</v>
      </c>
      <c r="C1640">
        <v>73</v>
      </c>
      <c r="D1640" s="1">
        <v>18042.75</v>
      </c>
      <c r="E1640" s="16" t="s">
        <v>741</v>
      </c>
      <c r="F1640" s="16" t="s">
        <v>984</v>
      </c>
      <c r="G1640" s="16" t="s">
        <v>2749</v>
      </c>
      <c r="H1640">
        <v>2101187.0482000001</v>
      </c>
      <c r="I1640">
        <v>486516.46419999999</v>
      </c>
      <c r="J1640" s="16" t="s">
        <v>3467</v>
      </c>
      <c r="K1640" s="16" t="s">
        <v>6131</v>
      </c>
      <c r="L1640">
        <v>2089556352</v>
      </c>
      <c r="M1640">
        <v>0</v>
      </c>
      <c r="N1640" s="16" t="s">
        <v>6187</v>
      </c>
      <c r="O1640" s="16" t="s">
        <v>6190</v>
      </c>
      <c r="P1640" s="1">
        <v>44381</v>
      </c>
      <c r="Q1640">
        <v>1614670.584</v>
      </c>
      <c r="R1640">
        <v>1646963.9956800002</v>
      </c>
      <c r="S1640" s="16" t="s">
        <v>6223</v>
      </c>
      <c r="T1640" s="16" t="s">
        <v>6241</v>
      </c>
      <c r="U1640">
        <v>2021</v>
      </c>
    </row>
    <row r="1641" spans="1:21" x14ac:dyDescent="0.35">
      <c r="A1641" s="16" t="s">
        <v>3468</v>
      </c>
      <c r="B1641">
        <v>959261982</v>
      </c>
      <c r="C1641">
        <v>38</v>
      </c>
      <c r="D1641" s="1">
        <v>30826.5</v>
      </c>
      <c r="E1641" s="16" t="s">
        <v>741</v>
      </c>
      <c r="F1641" s="16" t="s">
        <v>968</v>
      </c>
      <c r="G1641" s="16" t="s">
        <v>2764</v>
      </c>
      <c r="H1641">
        <v>430063.79859999998</v>
      </c>
      <c r="I1641">
        <v>284050.20240000001</v>
      </c>
      <c r="J1641" s="16" t="s">
        <v>3469</v>
      </c>
      <c r="K1641" s="16" t="s">
        <v>6135</v>
      </c>
      <c r="L1641">
        <v>122753346</v>
      </c>
      <c r="M1641">
        <v>5646514278</v>
      </c>
      <c r="N1641" s="16" t="s">
        <v>6192</v>
      </c>
      <c r="O1641" s="16" t="s">
        <v>6193</v>
      </c>
      <c r="P1641" s="1">
        <v>44469</v>
      </c>
      <c r="Q1641">
        <v>146013.59619999997</v>
      </c>
      <c r="R1641">
        <v>146013.59619999997</v>
      </c>
      <c r="S1641" s="16" t="s">
        <v>6225</v>
      </c>
      <c r="T1641" s="16" t="s">
        <v>6237</v>
      </c>
      <c r="U1641">
        <v>2021</v>
      </c>
    </row>
    <row r="1642" spans="1:21" x14ac:dyDescent="0.35">
      <c r="A1642" s="16" t="s">
        <v>3470</v>
      </c>
      <c r="B1642">
        <v>273049710</v>
      </c>
      <c r="C1642">
        <v>58</v>
      </c>
      <c r="D1642" s="1">
        <v>23521.5</v>
      </c>
      <c r="E1642" s="16" t="s">
        <v>741</v>
      </c>
      <c r="F1642" s="16" t="s">
        <v>147</v>
      </c>
      <c r="G1642" s="16" t="s">
        <v>2756</v>
      </c>
      <c r="H1642">
        <v>645661.42799999996</v>
      </c>
      <c r="I1642">
        <v>287684.2745</v>
      </c>
      <c r="J1642" s="16" t="s">
        <v>3471</v>
      </c>
      <c r="K1642" s="16" t="s">
        <v>6135</v>
      </c>
      <c r="L1642">
        <v>1805472952</v>
      </c>
      <c r="M1642">
        <v>0</v>
      </c>
      <c r="N1642" s="16" t="s">
        <v>6195</v>
      </c>
      <c r="O1642" s="16" t="s">
        <v>6191</v>
      </c>
      <c r="P1642" s="1">
        <v>44489</v>
      </c>
      <c r="Q1642">
        <v>357977.15349999996</v>
      </c>
      <c r="R1642">
        <v>357977.15349999996</v>
      </c>
      <c r="S1642" s="16" t="s">
        <v>6226</v>
      </c>
      <c r="T1642" s="16" t="s">
        <v>6239</v>
      </c>
      <c r="U1642">
        <v>2021</v>
      </c>
    </row>
    <row r="1643" spans="1:21" x14ac:dyDescent="0.35">
      <c r="A1643" s="16" t="s">
        <v>3472</v>
      </c>
      <c r="B1643">
        <v>228360525</v>
      </c>
      <c r="C1643">
        <v>80</v>
      </c>
      <c r="D1643" s="1">
        <v>15486</v>
      </c>
      <c r="E1643" s="16" t="s">
        <v>741</v>
      </c>
      <c r="F1643" s="16" t="s">
        <v>633</v>
      </c>
      <c r="G1643" s="16" t="s">
        <v>2764</v>
      </c>
      <c r="H1643">
        <v>436494.57339999999</v>
      </c>
      <c r="I1643">
        <v>119688.48020000001</v>
      </c>
      <c r="J1643" s="16" t="s">
        <v>3473</v>
      </c>
      <c r="K1643" s="16" t="s">
        <v>6129</v>
      </c>
      <c r="L1643">
        <v>1189387776</v>
      </c>
      <c r="M1643">
        <v>0</v>
      </c>
      <c r="N1643" s="16" t="s">
        <v>6189</v>
      </c>
      <c r="O1643" s="16" t="s">
        <v>6194</v>
      </c>
      <c r="P1643" s="1">
        <v>44274</v>
      </c>
      <c r="Q1643">
        <v>316806.0932</v>
      </c>
      <c r="R1643">
        <v>316806.0932</v>
      </c>
      <c r="S1643" s="16" t="s">
        <v>6219</v>
      </c>
      <c r="T1643" s="16" t="s">
        <v>6241</v>
      </c>
      <c r="U1643">
        <v>2021</v>
      </c>
    </row>
    <row r="1644" spans="1:21" x14ac:dyDescent="0.35">
      <c r="A1644" s="16" t="s">
        <v>3474</v>
      </c>
      <c r="B1644">
        <v>691813773</v>
      </c>
      <c r="C1644">
        <v>69</v>
      </c>
      <c r="D1644" s="1">
        <v>19503.75</v>
      </c>
      <c r="E1644" s="16" t="s">
        <v>741</v>
      </c>
      <c r="F1644" s="16" t="s">
        <v>124</v>
      </c>
      <c r="G1644" s="16" t="s">
        <v>2771</v>
      </c>
      <c r="H1644">
        <v>1860597.1538</v>
      </c>
      <c r="I1644">
        <v>818662.74769999995</v>
      </c>
      <c r="J1644" s="16" t="s">
        <v>1199</v>
      </c>
      <c r="K1644" s="16" t="s">
        <v>6135</v>
      </c>
      <c r="L1644">
        <v>699834639</v>
      </c>
      <c r="M1644">
        <v>31841085</v>
      </c>
      <c r="N1644" s="16" t="s">
        <v>6192</v>
      </c>
      <c r="O1644" s="16" t="s">
        <v>6193</v>
      </c>
      <c r="P1644" s="1">
        <v>44521</v>
      </c>
      <c r="Q1644">
        <v>1041934.4061</v>
      </c>
      <c r="R1644">
        <v>1041934.4061</v>
      </c>
      <c r="S1644" s="16" t="s">
        <v>6227</v>
      </c>
      <c r="T1644" s="16" t="s">
        <v>6240</v>
      </c>
      <c r="U1644">
        <v>2021</v>
      </c>
    </row>
    <row r="1645" spans="1:21" x14ac:dyDescent="0.35">
      <c r="A1645" s="16" t="s">
        <v>3475</v>
      </c>
      <c r="B1645">
        <v>512435426</v>
      </c>
      <c r="C1645">
        <v>61</v>
      </c>
      <c r="D1645" s="1">
        <v>22425.75</v>
      </c>
      <c r="E1645" s="16" t="s">
        <v>741</v>
      </c>
      <c r="F1645" s="16" t="s">
        <v>115</v>
      </c>
      <c r="G1645" s="16" t="s">
        <v>2848</v>
      </c>
      <c r="H1645">
        <v>3145143.4161999999</v>
      </c>
      <c r="I1645">
        <v>703861.40590000001</v>
      </c>
      <c r="J1645" s="16" t="s">
        <v>3476</v>
      </c>
      <c r="K1645" s="16" t="s">
        <v>6131</v>
      </c>
      <c r="L1645">
        <v>2189041336</v>
      </c>
      <c r="M1645">
        <v>0</v>
      </c>
      <c r="N1645" s="16" t="s">
        <v>6196</v>
      </c>
      <c r="O1645" s="16" t="s">
        <v>6200</v>
      </c>
      <c r="P1645" s="1">
        <v>44239</v>
      </c>
      <c r="Q1645">
        <v>2441282.0102999997</v>
      </c>
      <c r="R1645">
        <v>2490107.6505059996</v>
      </c>
      <c r="S1645" s="16" t="s">
        <v>6218</v>
      </c>
      <c r="T1645" s="16" t="s">
        <v>6240</v>
      </c>
      <c r="U1645">
        <v>2021</v>
      </c>
    </row>
    <row r="1646" spans="1:21" x14ac:dyDescent="0.35">
      <c r="A1646" s="16" t="s">
        <v>3477</v>
      </c>
      <c r="B1646">
        <v>782785496</v>
      </c>
      <c r="C1646">
        <v>67</v>
      </c>
      <c r="D1646" s="1">
        <v>20234.25</v>
      </c>
      <c r="E1646" s="16" t="s">
        <v>741</v>
      </c>
      <c r="F1646" s="16" t="s">
        <v>205</v>
      </c>
      <c r="G1646" s="16" t="s">
        <v>2800</v>
      </c>
      <c r="H1646">
        <v>764881.33019999997</v>
      </c>
      <c r="I1646">
        <v>196319.54139999999</v>
      </c>
      <c r="J1646" s="16" t="s">
        <v>3478</v>
      </c>
      <c r="K1646" s="16" t="s">
        <v>6131</v>
      </c>
      <c r="L1646">
        <v>718153074</v>
      </c>
      <c r="M1646">
        <v>0</v>
      </c>
      <c r="N1646" s="16" t="s">
        <v>6196</v>
      </c>
      <c r="O1646" s="16" t="s">
        <v>6199</v>
      </c>
      <c r="P1646" s="1">
        <v>44606</v>
      </c>
      <c r="Q1646">
        <v>568561.78879999998</v>
      </c>
      <c r="R1646">
        <v>579933.02457599994</v>
      </c>
      <c r="S1646" s="16" t="s">
        <v>6218</v>
      </c>
      <c r="T1646" s="16" t="s">
        <v>6240</v>
      </c>
      <c r="U1646">
        <v>2022</v>
      </c>
    </row>
    <row r="1647" spans="1:21" x14ac:dyDescent="0.35">
      <c r="A1647" s="16" t="s">
        <v>3479</v>
      </c>
      <c r="B1647">
        <v>673790986</v>
      </c>
      <c r="C1647">
        <v>23</v>
      </c>
      <c r="D1647" s="1">
        <v>36305.25</v>
      </c>
      <c r="E1647" s="16" t="s">
        <v>741</v>
      </c>
      <c r="F1647" s="16" t="s">
        <v>1492</v>
      </c>
      <c r="G1647" s="16" t="s">
        <v>2737</v>
      </c>
      <c r="H1647">
        <v>95899.266300000003</v>
      </c>
      <c r="I1647">
        <v>31921.713800000001</v>
      </c>
      <c r="J1647" s="16" t="s">
        <v>3480</v>
      </c>
      <c r="K1647" s="16" t="s">
        <v>6135</v>
      </c>
      <c r="L1647">
        <v>20884224</v>
      </c>
      <c r="M1647">
        <v>0</v>
      </c>
      <c r="N1647" s="16" t="s">
        <v>6187</v>
      </c>
      <c r="O1647" s="16" t="s">
        <v>6190</v>
      </c>
      <c r="P1647" s="1">
        <v>44580</v>
      </c>
      <c r="Q1647">
        <v>63977.552500000005</v>
      </c>
      <c r="R1647">
        <v>63977.552500000005</v>
      </c>
      <c r="S1647" s="16" t="s">
        <v>6217</v>
      </c>
      <c r="T1647" s="16" t="s">
        <v>6236</v>
      </c>
      <c r="U1647">
        <v>2022</v>
      </c>
    </row>
    <row r="1648" spans="1:21" x14ac:dyDescent="0.35">
      <c r="A1648" s="16" t="s">
        <v>3481</v>
      </c>
      <c r="B1648">
        <v>386649200</v>
      </c>
      <c r="C1648">
        <v>21</v>
      </c>
      <c r="D1648" s="1">
        <v>37035.75</v>
      </c>
      <c r="E1648" s="16" t="s">
        <v>741</v>
      </c>
      <c r="F1648" s="16" t="s">
        <v>1762</v>
      </c>
      <c r="G1648" s="16" t="s">
        <v>2800</v>
      </c>
      <c r="H1648">
        <v>254470.01310000001</v>
      </c>
      <c r="I1648">
        <v>242841.00709999999</v>
      </c>
      <c r="J1648" s="16" t="s">
        <v>3482</v>
      </c>
      <c r="K1648" s="16" t="s">
        <v>6127</v>
      </c>
      <c r="L1648">
        <v>171662004</v>
      </c>
      <c r="M1648">
        <v>0</v>
      </c>
      <c r="N1648" s="16" t="s">
        <v>6187</v>
      </c>
      <c r="O1648" s="16" t="s">
        <v>6188</v>
      </c>
      <c r="P1648" s="1">
        <v>44382</v>
      </c>
      <c r="Q1648">
        <v>11629.006000000023</v>
      </c>
      <c r="R1648">
        <v>11629.006000000023</v>
      </c>
      <c r="S1648" s="16" t="s">
        <v>6223</v>
      </c>
      <c r="T1648" s="16" t="s">
        <v>6236</v>
      </c>
      <c r="U1648">
        <v>2021</v>
      </c>
    </row>
    <row r="1649" spans="1:21" x14ac:dyDescent="0.35">
      <c r="A1649" s="16" t="s">
        <v>3483</v>
      </c>
      <c r="B1649">
        <v>245262793</v>
      </c>
      <c r="C1649">
        <v>41</v>
      </c>
      <c r="D1649" s="1">
        <v>29730.75</v>
      </c>
      <c r="E1649" s="16" t="s">
        <v>741</v>
      </c>
      <c r="F1649" s="16" t="s">
        <v>150</v>
      </c>
      <c r="G1649" s="16" t="s">
        <v>2771</v>
      </c>
      <c r="H1649">
        <v>113314.3392</v>
      </c>
      <c r="I1649">
        <v>76245.770199999999</v>
      </c>
      <c r="J1649" s="16" t="s">
        <v>3484</v>
      </c>
      <c r="K1649" s="16" t="s">
        <v>6135</v>
      </c>
      <c r="L1649">
        <v>70434</v>
      </c>
      <c r="M1649">
        <v>4108031424</v>
      </c>
      <c r="N1649" s="16" t="s">
        <v>6192</v>
      </c>
      <c r="O1649" s="16" t="s">
        <v>6197</v>
      </c>
      <c r="P1649" s="1">
        <v>44266</v>
      </c>
      <c r="Q1649">
        <v>37068.569000000003</v>
      </c>
      <c r="R1649">
        <v>37068.569000000003</v>
      </c>
      <c r="S1649" s="16" t="s">
        <v>6219</v>
      </c>
      <c r="T1649" s="16" t="s">
        <v>6238</v>
      </c>
      <c r="U1649">
        <v>2021</v>
      </c>
    </row>
    <row r="1650" spans="1:21" x14ac:dyDescent="0.35">
      <c r="A1650" s="16" t="s">
        <v>3485</v>
      </c>
      <c r="B1650">
        <v>125415238</v>
      </c>
      <c r="C1650">
        <v>63</v>
      </c>
      <c r="D1650" s="1">
        <v>21695.25</v>
      </c>
      <c r="E1650" s="16" t="s">
        <v>741</v>
      </c>
      <c r="F1650" s="16" t="s">
        <v>229</v>
      </c>
      <c r="G1650" s="16" t="s">
        <v>2734</v>
      </c>
      <c r="H1650">
        <v>88035.771599999993</v>
      </c>
      <c r="I1650">
        <v>78037.423299999995</v>
      </c>
      <c r="J1650" s="16" t="s">
        <v>3486</v>
      </c>
      <c r="K1650" s="16" t="s">
        <v>6127</v>
      </c>
      <c r="L1650">
        <v>976988922</v>
      </c>
      <c r="M1650">
        <v>0</v>
      </c>
      <c r="N1650" s="16" t="s">
        <v>6196</v>
      </c>
      <c r="O1650" s="16" t="s">
        <v>6199</v>
      </c>
      <c r="P1650" s="1">
        <v>44197</v>
      </c>
      <c r="Q1650">
        <v>9998.3482999999978</v>
      </c>
      <c r="R1650">
        <v>9998.3482999999978</v>
      </c>
      <c r="S1650" s="16" t="s">
        <v>6217</v>
      </c>
      <c r="T1650" s="16" t="s">
        <v>6240</v>
      </c>
      <c r="U1650">
        <v>2021</v>
      </c>
    </row>
    <row r="1651" spans="1:21" x14ac:dyDescent="0.35">
      <c r="A1651" s="16" t="s">
        <v>3487</v>
      </c>
      <c r="B1651">
        <v>969042217</v>
      </c>
      <c r="C1651">
        <v>22</v>
      </c>
      <c r="D1651" s="1">
        <v>36670.5</v>
      </c>
      <c r="E1651" s="16" t="s">
        <v>741</v>
      </c>
      <c r="F1651" s="16" t="s">
        <v>72</v>
      </c>
      <c r="G1651" s="16" t="s">
        <v>2756</v>
      </c>
      <c r="H1651">
        <v>1711330.1525000001</v>
      </c>
      <c r="I1651">
        <v>451747.28</v>
      </c>
      <c r="J1651" s="16" t="s">
        <v>3488</v>
      </c>
      <c r="K1651" s="16" t="s">
        <v>6131</v>
      </c>
      <c r="L1651">
        <v>3252078</v>
      </c>
      <c r="M1651">
        <v>459902124</v>
      </c>
      <c r="N1651" s="16" t="s">
        <v>6192</v>
      </c>
      <c r="O1651" s="16" t="s">
        <v>6193</v>
      </c>
      <c r="P1651" s="1">
        <v>44369</v>
      </c>
      <c r="Q1651">
        <v>1259582.8725000001</v>
      </c>
      <c r="R1651">
        <v>1284774.5299500001</v>
      </c>
      <c r="S1651" s="16" t="s">
        <v>6222</v>
      </c>
      <c r="T1651" s="16" t="s">
        <v>6236</v>
      </c>
      <c r="U1651">
        <v>2021</v>
      </c>
    </row>
    <row r="1652" spans="1:21" x14ac:dyDescent="0.35">
      <c r="A1652" s="16" t="s">
        <v>3489</v>
      </c>
      <c r="B1652">
        <v>900149156</v>
      </c>
      <c r="C1652">
        <v>80</v>
      </c>
      <c r="D1652" s="1">
        <v>15486</v>
      </c>
      <c r="E1652" s="16" t="s">
        <v>741</v>
      </c>
      <c r="F1652" s="16" t="s">
        <v>728</v>
      </c>
      <c r="G1652" s="16" t="s">
        <v>2771</v>
      </c>
      <c r="H1652">
        <v>417528.26500000001</v>
      </c>
      <c r="I1652">
        <v>244800.0336</v>
      </c>
      <c r="J1652" s="16" t="s">
        <v>3490</v>
      </c>
      <c r="K1652" s="16" t="s">
        <v>6129</v>
      </c>
      <c r="L1652">
        <v>231444</v>
      </c>
      <c r="M1652">
        <v>0</v>
      </c>
      <c r="N1652" s="16" t="s">
        <v>6195</v>
      </c>
      <c r="O1652" s="16" t="s">
        <v>6190</v>
      </c>
      <c r="P1652" s="1">
        <v>44515</v>
      </c>
      <c r="Q1652">
        <v>172728.23140000002</v>
      </c>
      <c r="R1652">
        <v>172728.23140000002</v>
      </c>
      <c r="S1652" s="16" t="s">
        <v>6227</v>
      </c>
      <c r="T1652" s="16" t="s">
        <v>6241</v>
      </c>
      <c r="U1652">
        <v>2021</v>
      </c>
    </row>
    <row r="1653" spans="1:21" x14ac:dyDescent="0.35">
      <c r="A1653" s="16" t="s">
        <v>3491</v>
      </c>
      <c r="B1653">
        <v>564569787</v>
      </c>
      <c r="C1653">
        <v>61</v>
      </c>
      <c r="D1653" s="1">
        <v>22425.75</v>
      </c>
      <c r="E1653" s="16" t="s">
        <v>741</v>
      </c>
      <c r="F1653" s="16" t="s">
        <v>229</v>
      </c>
      <c r="G1653" s="16" t="s">
        <v>2749</v>
      </c>
      <c r="H1653">
        <v>745869.05779999995</v>
      </c>
      <c r="I1653">
        <v>233155.2513</v>
      </c>
      <c r="J1653" s="16" t="s">
        <v>3492</v>
      </c>
      <c r="K1653" s="16" t="s">
        <v>6135</v>
      </c>
      <c r="L1653">
        <v>4098549</v>
      </c>
      <c r="M1653">
        <v>0</v>
      </c>
      <c r="N1653" s="16" t="s">
        <v>6189</v>
      </c>
      <c r="O1653" s="16" t="s">
        <v>6194</v>
      </c>
      <c r="P1653" s="1">
        <v>44596</v>
      </c>
      <c r="Q1653">
        <v>512713.80649999995</v>
      </c>
      <c r="R1653">
        <v>512713.80649999995</v>
      </c>
      <c r="S1653" s="16" t="s">
        <v>6218</v>
      </c>
      <c r="T1653" s="16" t="s">
        <v>6240</v>
      </c>
      <c r="U1653">
        <v>2022</v>
      </c>
    </row>
    <row r="1654" spans="1:21" x14ac:dyDescent="0.35">
      <c r="A1654" s="16" t="s">
        <v>3493</v>
      </c>
      <c r="B1654">
        <v>30606504</v>
      </c>
      <c r="C1654">
        <v>48</v>
      </c>
      <c r="D1654" s="1">
        <v>27174</v>
      </c>
      <c r="E1654" s="16" t="s">
        <v>741</v>
      </c>
      <c r="F1654" s="16" t="s">
        <v>1104</v>
      </c>
      <c r="G1654" s="16" t="s">
        <v>2749</v>
      </c>
      <c r="H1654">
        <v>869732.47479999997</v>
      </c>
      <c r="I1654">
        <v>57619.7765</v>
      </c>
      <c r="J1654" s="16" t="s">
        <v>3494</v>
      </c>
      <c r="K1654" s="16" t="s">
        <v>6135</v>
      </c>
      <c r="L1654">
        <v>8722155</v>
      </c>
      <c r="M1654">
        <v>0</v>
      </c>
      <c r="N1654" s="16" t="s">
        <v>6198</v>
      </c>
      <c r="O1654" s="16" t="s">
        <v>6191</v>
      </c>
      <c r="P1654" s="1">
        <v>44570</v>
      </c>
      <c r="Q1654">
        <v>812112.69829999993</v>
      </c>
      <c r="R1654">
        <v>812112.69829999993</v>
      </c>
      <c r="S1654" s="16" t="s">
        <v>6217</v>
      </c>
      <c r="T1654" s="16" t="s">
        <v>6238</v>
      </c>
      <c r="U1654">
        <v>2022</v>
      </c>
    </row>
    <row r="1655" spans="1:21" x14ac:dyDescent="0.35">
      <c r="A1655" s="16" t="s">
        <v>3495</v>
      </c>
      <c r="B1655">
        <v>62019148</v>
      </c>
      <c r="C1655">
        <v>28</v>
      </c>
      <c r="D1655" s="1">
        <v>34479</v>
      </c>
      <c r="E1655" s="16" t="s">
        <v>741</v>
      </c>
      <c r="F1655" s="16" t="s">
        <v>519</v>
      </c>
      <c r="G1655" s="16" t="s">
        <v>2749</v>
      </c>
      <c r="H1655">
        <v>1120917.3700000001</v>
      </c>
      <c r="I1655">
        <v>437157.77429999999</v>
      </c>
      <c r="J1655" s="16" t="s">
        <v>3496</v>
      </c>
      <c r="K1655" s="16" t="s">
        <v>6135</v>
      </c>
      <c r="L1655">
        <v>1168812344</v>
      </c>
      <c r="M1655">
        <v>0</v>
      </c>
      <c r="N1655" s="16" t="s">
        <v>6196</v>
      </c>
      <c r="O1655" s="16" t="s">
        <v>6188</v>
      </c>
      <c r="P1655" s="1">
        <v>44420</v>
      </c>
      <c r="Q1655">
        <v>683759.59570000018</v>
      </c>
      <c r="R1655">
        <v>683759.59570000018</v>
      </c>
      <c r="S1655" s="16" t="s">
        <v>6224</v>
      </c>
      <c r="T1655" s="16" t="s">
        <v>6236</v>
      </c>
      <c r="U1655">
        <v>2021</v>
      </c>
    </row>
    <row r="1656" spans="1:21" x14ac:dyDescent="0.35">
      <c r="A1656" s="16" t="s">
        <v>3497</v>
      </c>
      <c r="B1656">
        <v>756616012</v>
      </c>
      <c r="C1656">
        <v>20</v>
      </c>
      <c r="D1656" s="1">
        <v>37401</v>
      </c>
      <c r="E1656" s="16" t="s">
        <v>741</v>
      </c>
      <c r="F1656" s="16" t="s">
        <v>668</v>
      </c>
      <c r="G1656" s="16" t="s">
        <v>2743</v>
      </c>
      <c r="H1656">
        <v>676425.1128</v>
      </c>
      <c r="I1656">
        <v>138861.5232</v>
      </c>
      <c r="J1656" s="16" t="s">
        <v>3498</v>
      </c>
      <c r="K1656" s="16" t="s">
        <v>6133</v>
      </c>
      <c r="L1656">
        <v>13071168</v>
      </c>
      <c r="M1656">
        <v>0</v>
      </c>
      <c r="N1656" s="16" t="s">
        <v>6187</v>
      </c>
      <c r="O1656" s="16" t="s">
        <v>6188</v>
      </c>
      <c r="P1656" s="1">
        <v>44647</v>
      </c>
      <c r="Q1656">
        <v>537563.58960000006</v>
      </c>
      <c r="R1656">
        <v>537563.58960000006</v>
      </c>
      <c r="S1656" s="16" t="s">
        <v>6219</v>
      </c>
      <c r="T1656" s="16" t="s">
        <v>6236</v>
      </c>
      <c r="U1656">
        <v>2022</v>
      </c>
    </row>
    <row r="1657" spans="1:21" x14ac:dyDescent="0.35">
      <c r="A1657" s="16" t="s">
        <v>3499</v>
      </c>
      <c r="B1657">
        <v>497461477</v>
      </c>
      <c r="C1657">
        <v>50</v>
      </c>
      <c r="D1657" s="1">
        <v>26443.5</v>
      </c>
      <c r="E1657" s="16" t="s">
        <v>741</v>
      </c>
      <c r="F1657" s="16" t="s">
        <v>547</v>
      </c>
      <c r="G1657" s="16" t="s">
        <v>2800</v>
      </c>
      <c r="H1657">
        <v>2065707.8034000001</v>
      </c>
      <c r="I1657">
        <v>405935.60320000001</v>
      </c>
      <c r="J1657" s="16" t="s">
        <v>3500</v>
      </c>
      <c r="K1657" s="16" t="s">
        <v>6127</v>
      </c>
      <c r="L1657">
        <v>2534848512</v>
      </c>
      <c r="M1657">
        <v>0</v>
      </c>
      <c r="N1657" s="16" t="s">
        <v>6198</v>
      </c>
      <c r="O1657" s="16" t="s">
        <v>6201</v>
      </c>
      <c r="P1657" s="1">
        <v>44523</v>
      </c>
      <c r="Q1657">
        <v>1659772.2002000001</v>
      </c>
      <c r="R1657">
        <v>1659772.2002000001</v>
      </c>
      <c r="S1657" s="16" t="s">
        <v>6227</v>
      </c>
      <c r="T1657" s="16" t="s">
        <v>6239</v>
      </c>
      <c r="U1657">
        <v>2021</v>
      </c>
    </row>
    <row r="1658" spans="1:21" x14ac:dyDescent="0.35">
      <c r="A1658" s="16" t="s">
        <v>3501</v>
      </c>
      <c r="B1658">
        <v>857789489</v>
      </c>
      <c r="C1658">
        <v>35</v>
      </c>
      <c r="D1658" s="1">
        <v>31922.25</v>
      </c>
      <c r="E1658" s="16" t="s">
        <v>741</v>
      </c>
      <c r="F1658" s="16" t="s">
        <v>941</v>
      </c>
      <c r="G1658" s="16" t="s">
        <v>2776</v>
      </c>
      <c r="H1658">
        <v>103372.7286</v>
      </c>
      <c r="I1658">
        <v>64771.519800000002</v>
      </c>
      <c r="J1658" s="16" t="s">
        <v>3502</v>
      </c>
      <c r="K1658" s="16" t="s">
        <v>6129</v>
      </c>
      <c r="L1658">
        <v>802255423</v>
      </c>
      <c r="M1658">
        <v>0</v>
      </c>
      <c r="N1658" s="16" t="s">
        <v>6195</v>
      </c>
      <c r="O1658" s="16" t="s">
        <v>6190</v>
      </c>
      <c r="P1658" s="1">
        <v>44637</v>
      </c>
      <c r="Q1658">
        <v>38601.2088</v>
      </c>
      <c r="R1658">
        <v>38601.2088</v>
      </c>
      <c r="S1658" s="16" t="s">
        <v>6219</v>
      </c>
      <c r="T1658" s="16" t="s">
        <v>6237</v>
      </c>
      <c r="U1658">
        <v>2022</v>
      </c>
    </row>
    <row r="1659" spans="1:21" x14ac:dyDescent="0.35">
      <c r="A1659" s="16" t="s">
        <v>3503</v>
      </c>
      <c r="B1659">
        <v>771087014</v>
      </c>
      <c r="C1659">
        <v>72</v>
      </c>
      <c r="D1659" s="1">
        <v>18408</v>
      </c>
      <c r="E1659" s="16" t="s">
        <v>741</v>
      </c>
      <c r="F1659" s="16" t="s">
        <v>183</v>
      </c>
      <c r="G1659" s="16" t="s">
        <v>2771</v>
      </c>
      <c r="H1659">
        <v>363561.04800000001</v>
      </c>
      <c r="I1659">
        <v>73439.331699999995</v>
      </c>
      <c r="J1659" s="16" t="s">
        <v>3504</v>
      </c>
      <c r="K1659" s="16" t="s">
        <v>6135</v>
      </c>
      <c r="L1659">
        <v>5145077925</v>
      </c>
      <c r="M1659">
        <v>1236855483</v>
      </c>
      <c r="N1659" s="16" t="s">
        <v>6192</v>
      </c>
      <c r="O1659" s="16" t="s">
        <v>6188</v>
      </c>
      <c r="P1659" s="1">
        <v>44550</v>
      </c>
      <c r="Q1659">
        <v>290121.71630000003</v>
      </c>
      <c r="R1659">
        <v>290121.71630000003</v>
      </c>
      <c r="S1659" s="16" t="s">
        <v>6228</v>
      </c>
      <c r="T1659" s="16" t="s">
        <v>6241</v>
      </c>
      <c r="U1659">
        <v>2021</v>
      </c>
    </row>
    <row r="1660" spans="1:21" x14ac:dyDescent="0.35">
      <c r="A1660" s="16" t="s">
        <v>3505</v>
      </c>
      <c r="B1660">
        <v>15087311</v>
      </c>
      <c r="C1660">
        <v>44</v>
      </c>
      <c r="D1660" s="1">
        <v>28635</v>
      </c>
      <c r="E1660" s="16" t="s">
        <v>741</v>
      </c>
      <c r="F1660" s="16" t="s">
        <v>344</v>
      </c>
      <c r="G1660" s="16" t="s">
        <v>2781</v>
      </c>
      <c r="H1660">
        <v>696707.00719999999</v>
      </c>
      <c r="I1660">
        <v>396851.54979999998</v>
      </c>
      <c r="J1660" s="16" t="s">
        <v>3506</v>
      </c>
      <c r="K1660" s="16" t="s">
        <v>6131</v>
      </c>
      <c r="L1660">
        <v>423974628</v>
      </c>
      <c r="M1660">
        <v>0</v>
      </c>
      <c r="N1660" s="16" t="s">
        <v>6187</v>
      </c>
      <c r="O1660" s="16" t="s">
        <v>6188</v>
      </c>
      <c r="P1660" s="1">
        <v>44610</v>
      </c>
      <c r="Q1660">
        <v>299855.45740000001</v>
      </c>
      <c r="R1660">
        <v>299855.45740000001</v>
      </c>
      <c r="S1660" s="16" t="s">
        <v>6218</v>
      </c>
      <c r="T1660" s="16" t="s">
        <v>6238</v>
      </c>
      <c r="U1660">
        <v>2022</v>
      </c>
    </row>
    <row r="1661" spans="1:21" x14ac:dyDescent="0.35">
      <c r="A1661" s="16" t="s">
        <v>3507</v>
      </c>
      <c r="B1661">
        <v>941690204</v>
      </c>
      <c r="C1661">
        <v>50</v>
      </c>
      <c r="D1661" s="1">
        <v>26443.5</v>
      </c>
      <c r="E1661" s="16" t="s">
        <v>741</v>
      </c>
      <c r="F1661" s="16" t="s">
        <v>33</v>
      </c>
      <c r="G1661" s="16" t="s">
        <v>2848</v>
      </c>
      <c r="H1661">
        <v>95358.503400000001</v>
      </c>
      <c r="I1661">
        <v>55398.749600000003</v>
      </c>
      <c r="J1661" s="16" t="s">
        <v>3508</v>
      </c>
      <c r="K1661" s="16" t="s">
        <v>6133</v>
      </c>
      <c r="L1661">
        <v>285493065</v>
      </c>
      <c r="M1661">
        <v>0</v>
      </c>
      <c r="N1661" s="16" t="s">
        <v>6187</v>
      </c>
      <c r="O1661" s="16" t="s">
        <v>6188</v>
      </c>
      <c r="P1661" s="1">
        <v>44474</v>
      </c>
      <c r="Q1661">
        <v>39959.753799999999</v>
      </c>
      <c r="R1661">
        <v>39959.753799999999</v>
      </c>
      <c r="S1661" s="16" t="s">
        <v>6226</v>
      </c>
      <c r="T1661" s="16" t="s">
        <v>6239</v>
      </c>
      <c r="U1661">
        <v>2021</v>
      </c>
    </row>
    <row r="1662" spans="1:21" x14ac:dyDescent="0.35">
      <c r="A1662" s="16" t="s">
        <v>3509</v>
      </c>
      <c r="B1662">
        <v>395904523</v>
      </c>
      <c r="C1662">
        <v>23</v>
      </c>
      <c r="D1662" s="1">
        <v>36305.25</v>
      </c>
      <c r="E1662" s="16" t="s">
        <v>741</v>
      </c>
      <c r="F1662" s="16" t="s">
        <v>968</v>
      </c>
      <c r="G1662" s="16" t="s">
        <v>2781</v>
      </c>
      <c r="J1662" s="16" t="s">
        <v>3510</v>
      </c>
      <c r="K1662" s="16" t="s">
        <v>6135</v>
      </c>
      <c r="L1662">
        <v>1021813056</v>
      </c>
      <c r="M1662">
        <v>0</v>
      </c>
      <c r="N1662" s="16" t="s">
        <v>6196</v>
      </c>
      <c r="O1662" s="16" t="s">
        <v>6188</v>
      </c>
      <c r="P1662" s="1">
        <v>44230</v>
      </c>
      <c r="Q1662">
        <v>0</v>
      </c>
      <c r="R1662">
        <v>0</v>
      </c>
      <c r="S1662" s="16" t="s">
        <v>6218</v>
      </c>
      <c r="T1662" s="16" t="s">
        <v>6236</v>
      </c>
      <c r="U1662">
        <v>2021</v>
      </c>
    </row>
    <row r="1663" spans="1:21" x14ac:dyDescent="0.35">
      <c r="A1663" s="16" t="s">
        <v>3511</v>
      </c>
      <c r="B1663">
        <v>86614487</v>
      </c>
      <c r="C1663">
        <v>83</v>
      </c>
      <c r="D1663" s="1">
        <v>14390.25</v>
      </c>
      <c r="E1663" s="16" t="s">
        <v>741</v>
      </c>
      <c r="F1663" s="16" t="s">
        <v>331</v>
      </c>
      <c r="G1663" s="16" t="s">
        <v>2767</v>
      </c>
      <c r="H1663">
        <v>150843.39189999999</v>
      </c>
      <c r="I1663">
        <v>34951.517599999999</v>
      </c>
      <c r="J1663" s="16" t="s">
        <v>3512</v>
      </c>
      <c r="K1663" s="16" t="s">
        <v>6135</v>
      </c>
      <c r="L1663">
        <v>2347071685</v>
      </c>
      <c r="M1663">
        <v>2604046934</v>
      </c>
      <c r="N1663" s="16" t="s">
        <v>6192</v>
      </c>
      <c r="O1663" s="16" t="s">
        <v>6197</v>
      </c>
      <c r="P1663" s="1">
        <v>44464</v>
      </c>
      <c r="Q1663">
        <v>115891.8743</v>
      </c>
      <c r="R1663">
        <v>115891.8743</v>
      </c>
      <c r="S1663" s="16" t="s">
        <v>6225</v>
      </c>
      <c r="T1663" s="16" t="s">
        <v>6241</v>
      </c>
      <c r="U1663">
        <v>2021</v>
      </c>
    </row>
    <row r="1664" spans="1:21" x14ac:dyDescent="0.35">
      <c r="A1664" s="16" t="s">
        <v>3513</v>
      </c>
      <c r="B1664">
        <v>74758408</v>
      </c>
      <c r="C1664">
        <v>37</v>
      </c>
      <c r="D1664" s="1">
        <v>31191.75</v>
      </c>
      <c r="E1664" s="16" t="s">
        <v>741</v>
      </c>
      <c r="F1664" s="16" t="s">
        <v>208</v>
      </c>
      <c r="G1664" s="16" t="s">
        <v>2734</v>
      </c>
      <c r="H1664">
        <v>173962.4705</v>
      </c>
      <c r="I1664">
        <v>101356.0289</v>
      </c>
      <c r="J1664" s="16" t="s">
        <v>3514</v>
      </c>
      <c r="K1664" s="16" t="s">
        <v>6133</v>
      </c>
      <c r="L1664">
        <v>172604838</v>
      </c>
      <c r="M1664">
        <v>0</v>
      </c>
      <c r="N1664" s="16" t="s">
        <v>6187</v>
      </c>
      <c r="O1664" s="16" t="s">
        <v>6188</v>
      </c>
      <c r="P1664" s="1">
        <v>44577</v>
      </c>
      <c r="Q1664">
        <v>72606.441599999991</v>
      </c>
      <c r="R1664">
        <v>72606.441599999991</v>
      </c>
      <c r="S1664" s="16" t="s">
        <v>6217</v>
      </c>
      <c r="T1664" s="16" t="s">
        <v>6237</v>
      </c>
      <c r="U1664">
        <v>2022</v>
      </c>
    </row>
    <row r="1665" spans="1:21" x14ac:dyDescent="0.35">
      <c r="A1665" s="16" t="s">
        <v>3515</v>
      </c>
      <c r="B1665">
        <v>213753946</v>
      </c>
      <c r="C1665">
        <v>44</v>
      </c>
      <c r="D1665" s="1">
        <v>28635</v>
      </c>
      <c r="E1665" s="16" t="s">
        <v>741</v>
      </c>
      <c r="F1665" s="16" t="s">
        <v>676</v>
      </c>
      <c r="G1665" s="16" t="s">
        <v>2749</v>
      </c>
      <c r="H1665">
        <v>439061.30300000001</v>
      </c>
      <c r="I1665">
        <v>112033.005</v>
      </c>
      <c r="J1665" s="16" t="s">
        <v>3516</v>
      </c>
      <c r="K1665" s="16" t="s">
        <v>6131</v>
      </c>
      <c r="L1665">
        <v>3103753664</v>
      </c>
      <c r="M1665">
        <v>0</v>
      </c>
      <c r="N1665" s="16" t="s">
        <v>6195</v>
      </c>
      <c r="O1665" s="16" t="s">
        <v>6190</v>
      </c>
      <c r="P1665" s="1">
        <v>44291</v>
      </c>
      <c r="Q1665">
        <v>327028.29800000001</v>
      </c>
      <c r="R1665">
        <v>327028.29800000001</v>
      </c>
      <c r="S1665" s="16" t="s">
        <v>6220</v>
      </c>
      <c r="T1665" s="16" t="s">
        <v>6238</v>
      </c>
      <c r="U1665">
        <v>2021</v>
      </c>
    </row>
    <row r="1666" spans="1:21" x14ac:dyDescent="0.35">
      <c r="A1666" s="16" t="s">
        <v>3517</v>
      </c>
      <c r="B1666">
        <v>505170927</v>
      </c>
      <c r="C1666">
        <v>77</v>
      </c>
      <c r="D1666" s="1">
        <v>16581.75</v>
      </c>
      <c r="E1666" s="16" t="s">
        <v>741</v>
      </c>
      <c r="F1666" s="16" t="s">
        <v>526</v>
      </c>
      <c r="G1666" s="16" t="s">
        <v>2764</v>
      </c>
      <c r="H1666">
        <v>935505.52410000004</v>
      </c>
      <c r="I1666">
        <v>582011.59210000001</v>
      </c>
      <c r="J1666" s="16" t="s">
        <v>3518</v>
      </c>
      <c r="K1666" s="16" t="s">
        <v>6133</v>
      </c>
      <c r="L1666">
        <v>604085933</v>
      </c>
      <c r="M1666">
        <v>450600965</v>
      </c>
      <c r="N1666" s="16" t="s">
        <v>6192</v>
      </c>
      <c r="O1666" s="16" t="s">
        <v>6197</v>
      </c>
      <c r="P1666" s="1">
        <v>44579</v>
      </c>
      <c r="Q1666">
        <v>353493.93200000003</v>
      </c>
      <c r="R1666">
        <v>353493.93200000003</v>
      </c>
      <c r="S1666" s="16" t="s">
        <v>6217</v>
      </c>
      <c r="T1666" s="16" t="s">
        <v>6241</v>
      </c>
      <c r="U1666">
        <v>2022</v>
      </c>
    </row>
    <row r="1667" spans="1:21" x14ac:dyDescent="0.35">
      <c r="A1667" s="16" t="s">
        <v>3519</v>
      </c>
      <c r="B1667">
        <v>471142574</v>
      </c>
      <c r="C1667">
        <v>76</v>
      </c>
      <c r="D1667" s="1">
        <v>16947</v>
      </c>
      <c r="E1667" s="16" t="s">
        <v>741</v>
      </c>
      <c r="F1667" s="16" t="s">
        <v>1070</v>
      </c>
      <c r="G1667" s="16" t="s">
        <v>2743</v>
      </c>
      <c r="H1667">
        <v>503727.82130000001</v>
      </c>
      <c r="I1667">
        <v>119260.9653</v>
      </c>
      <c r="J1667" s="16" t="s">
        <v>3520</v>
      </c>
      <c r="K1667" s="16" t="s">
        <v>6131</v>
      </c>
      <c r="L1667">
        <v>37133184</v>
      </c>
      <c r="M1667">
        <v>0</v>
      </c>
      <c r="N1667" s="16" t="s">
        <v>6198</v>
      </c>
      <c r="O1667" s="16" t="s">
        <v>6191</v>
      </c>
      <c r="P1667" s="1">
        <v>44644</v>
      </c>
      <c r="Q1667">
        <v>384466.85600000003</v>
      </c>
      <c r="R1667">
        <v>384466.85600000003</v>
      </c>
      <c r="S1667" s="16" t="s">
        <v>6219</v>
      </c>
      <c r="T1667" s="16" t="s">
        <v>6241</v>
      </c>
      <c r="U1667">
        <v>2022</v>
      </c>
    </row>
    <row r="1668" spans="1:21" x14ac:dyDescent="0.35">
      <c r="A1668" s="16" t="s">
        <v>3521</v>
      </c>
      <c r="B1668">
        <v>258765158</v>
      </c>
      <c r="C1668">
        <v>80</v>
      </c>
      <c r="D1668" s="1">
        <v>15486</v>
      </c>
      <c r="E1668" s="16" t="s">
        <v>741</v>
      </c>
      <c r="F1668" s="16" t="s">
        <v>381</v>
      </c>
      <c r="G1668" s="16" t="s">
        <v>2743</v>
      </c>
      <c r="H1668">
        <v>793479.62800000003</v>
      </c>
      <c r="I1668">
        <v>451291.53840000002</v>
      </c>
      <c r="J1668" s="16" t="s">
        <v>3130</v>
      </c>
      <c r="K1668" s="16" t="s">
        <v>6133</v>
      </c>
      <c r="L1668">
        <v>753847686</v>
      </c>
      <c r="M1668">
        <v>0</v>
      </c>
      <c r="N1668" s="16" t="s">
        <v>6198</v>
      </c>
      <c r="O1668" s="16" t="s">
        <v>6191</v>
      </c>
      <c r="P1668" s="1">
        <v>44445</v>
      </c>
      <c r="Q1668">
        <v>342188.08960000001</v>
      </c>
      <c r="R1668">
        <v>342188.08960000001</v>
      </c>
      <c r="S1668" s="16" t="s">
        <v>6225</v>
      </c>
      <c r="T1668" s="16" t="s">
        <v>6241</v>
      </c>
      <c r="U1668">
        <v>2021</v>
      </c>
    </row>
    <row r="1669" spans="1:21" x14ac:dyDescent="0.35">
      <c r="A1669" s="16" t="s">
        <v>3522</v>
      </c>
      <c r="B1669">
        <v>63641638</v>
      </c>
      <c r="C1669">
        <v>34</v>
      </c>
      <c r="D1669" s="1">
        <v>32287.5</v>
      </c>
      <c r="E1669" s="16" t="s">
        <v>741</v>
      </c>
      <c r="F1669" s="16" t="s">
        <v>269</v>
      </c>
      <c r="G1669" s="16" t="s">
        <v>2776</v>
      </c>
      <c r="H1669">
        <v>346491.25939999998</v>
      </c>
      <c r="I1669">
        <v>193836.29879999999</v>
      </c>
      <c r="J1669" s="16" t="s">
        <v>3523</v>
      </c>
      <c r="K1669" s="16" t="s">
        <v>6127</v>
      </c>
      <c r="L1669">
        <v>702200664</v>
      </c>
      <c r="M1669">
        <v>0</v>
      </c>
      <c r="N1669" s="16" t="s">
        <v>6198</v>
      </c>
      <c r="O1669" s="16" t="s">
        <v>6190</v>
      </c>
      <c r="P1669" s="1">
        <v>44390</v>
      </c>
      <c r="Q1669">
        <v>152654.96059999999</v>
      </c>
      <c r="R1669">
        <v>152654.96059999999</v>
      </c>
      <c r="S1669" s="16" t="s">
        <v>6223</v>
      </c>
      <c r="T1669" s="16" t="s">
        <v>6237</v>
      </c>
      <c r="U1669">
        <v>2021</v>
      </c>
    </row>
    <row r="1670" spans="1:21" x14ac:dyDescent="0.35">
      <c r="A1670" s="16" t="s">
        <v>3524</v>
      </c>
      <c r="B1670">
        <v>553774219</v>
      </c>
      <c r="C1670">
        <v>32</v>
      </c>
      <c r="D1670" s="1">
        <v>33018</v>
      </c>
      <c r="E1670" s="16" t="s">
        <v>741</v>
      </c>
      <c r="F1670" s="16" t="s">
        <v>95</v>
      </c>
      <c r="G1670" s="16" t="s">
        <v>2848</v>
      </c>
      <c r="H1670">
        <v>360033.20439999999</v>
      </c>
      <c r="I1670">
        <v>286874.4572</v>
      </c>
      <c r="J1670" s="16" t="s">
        <v>3525</v>
      </c>
      <c r="K1670" s="16" t="s">
        <v>6127</v>
      </c>
      <c r="L1670">
        <v>3644896032</v>
      </c>
      <c r="M1670">
        <v>0</v>
      </c>
      <c r="N1670" s="16" t="s">
        <v>6187</v>
      </c>
      <c r="O1670" s="16" t="s">
        <v>6188</v>
      </c>
      <c r="P1670" s="1">
        <v>44242</v>
      </c>
      <c r="Q1670">
        <v>73158.747199999983</v>
      </c>
      <c r="R1670">
        <v>73158.747199999983</v>
      </c>
      <c r="S1670" s="16" t="s">
        <v>6218</v>
      </c>
      <c r="T1670" s="16" t="s">
        <v>6237</v>
      </c>
      <c r="U1670">
        <v>2021</v>
      </c>
    </row>
    <row r="1671" spans="1:21" x14ac:dyDescent="0.35">
      <c r="A1671" s="16" t="s">
        <v>3526</v>
      </c>
      <c r="B1671">
        <v>964273354</v>
      </c>
      <c r="C1671">
        <v>54</v>
      </c>
      <c r="D1671" s="1">
        <v>24982.5</v>
      </c>
      <c r="E1671" s="16" t="s">
        <v>741</v>
      </c>
      <c r="F1671" s="16" t="s">
        <v>112</v>
      </c>
      <c r="G1671" s="16" t="s">
        <v>2743</v>
      </c>
      <c r="H1671">
        <v>782700.6557</v>
      </c>
      <c r="I1671">
        <v>443391.59480000002</v>
      </c>
      <c r="J1671" s="16" t="s">
        <v>3527</v>
      </c>
      <c r="K1671" s="16" t="s">
        <v>6131</v>
      </c>
      <c r="L1671">
        <v>4606504</v>
      </c>
      <c r="M1671">
        <v>0</v>
      </c>
      <c r="N1671" s="16" t="s">
        <v>6198</v>
      </c>
      <c r="O1671" s="16" t="s">
        <v>6191</v>
      </c>
      <c r="P1671" s="1">
        <v>44298</v>
      </c>
      <c r="Q1671">
        <v>339309.06089999998</v>
      </c>
      <c r="R1671">
        <v>339309.06089999998</v>
      </c>
      <c r="S1671" s="16" t="s">
        <v>6220</v>
      </c>
      <c r="T1671" s="16" t="s">
        <v>6239</v>
      </c>
      <c r="U1671">
        <v>2021</v>
      </c>
    </row>
    <row r="1672" spans="1:21" x14ac:dyDescent="0.35">
      <c r="A1672" s="16" t="s">
        <v>3528</v>
      </c>
      <c r="B1672">
        <v>564250216</v>
      </c>
      <c r="C1672">
        <v>25</v>
      </c>
      <c r="D1672" s="1">
        <v>35574.75</v>
      </c>
      <c r="E1672" s="16" t="s">
        <v>741</v>
      </c>
      <c r="F1672" s="16" t="s">
        <v>825</v>
      </c>
      <c r="G1672" s="16" t="s">
        <v>2771</v>
      </c>
      <c r="H1672">
        <v>1188019.3470999999</v>
      </c>
      <c r="I1672">
        <v>458113.93530000001</v>
      </c>
      <c r="J1672" s="16" t="s">
        <v>3529</v>
      </c>
      <c r="K1672" s="16" t="s">
        <v>6131</v>
      </c>
      <c r="L1672">
        <v>1502799599</v>
      </c>
      <c r="M1672">
        <v>0</v>
      </c>
      <c r="N1672" s="16" t="s">
        <v>6189</v>
      </c>
      <c r="O1672" s="16" t="s">
        <v>6194</v>
      </c>
      <c r="P1672" s="1">
        <v>44304</v>
      </c>
      <c r="Q1672">
        <v>729905.41179999989</v>
      </c>
      <c r="R1672">
        <v>744503.52003599994</v>
      </c>
      <c r="S1672" s="16" t="s">
        <v>6220</v>
      </c>
      <c r="T1672" s="16" t="s">
        <v>6236</v>
      </c>
      <c r="U1672">
        <v>2021</v>
      </c>
    </row>
    <row r="1673" spans="1:21" x14ac:dyDescent="0.35">
      <c r="A1673" s="16" t="s">
        <v>3530</v>
      </c>
      <c r="B1673">
        <v>58509766</v>
      </c>
      <c r="C1673">
        <v>26</v>
      </c>
      <c r="D1673" s="1">
        <v>35209.5</v>
      </c>
      <c r="E1673" s="16" t="s">
        <v>741</v>
      </c>
      <c r="F1673" s="16" t="s">
        <v>101</v>
      </c>
      <c r="G1673" s="16" t="s">
        <v>2771</v>
      </c>
      <c r="H1673">
        <v>655045.49210000003</v>
      </c>
      <c r="I1673">
        <v>577519.77839999995</v>
      </c>
      <c r="J1673" s="16" t="s">
        <v>3531</v>
      </c>
      <c r="K1673" s="16" t="s">
        <v>6131</v>
      </c>
      <c r="L1673">
        <v>150898038</v>
      </c>
      <c r="M1673">
        <v>0</v>
      </c>
      <c r="N1673" s="16" t="s">
        <v>6195</v>
      </c>
      <c r="O1673" s="16" t="s">
        <v>6190</v>
      </c>
      <c r="P1673" s="1">
        <v>44623</v>
      </c>
      <c r="Q1673">
        <v>77525.71370000008</v>
      </c>
      <c r="R1673">
        <v>77525.71370000008</v>
      </c>
      <c r="S1673" s="16" t="s">
        <v>6219</v>
      </c>
      <c r="T1673" s="16" t="s">
        <v>6236</v>
      </c>
      <c r="U1673">
        <v>2022</v>
      </c>
    </row>
    <row r="1674" spans="1:21" x14ac:dyDescent="0.35">
      <c r="A1674" s="16" t="s">
        <v>3532</v>
      </c>
      <c r="B1674">
        <v>807287014</v>
      </c>
      <c r="C1674">
        <v>35</v>
      </c>
      <c r="D1674" s="1">
        <v>31922.25</v>
      </c>
      <c r="E1674" s="16" t="s">
        <v>741</v>
      </c>
      <c r="F1674" s="16" t="s">
        <v>413</v>
      </c>
      <c r="G1674" s="16" t="s">
        <v>2776</v>
      </c>
      <c r="H1674">
        <v>398228.09240000002</v>
      </c>
      <c r="I1674">
        <v>292751.46250000002</v>
      </c>
      <c r="J1674" s="16" t="s">
        <v>3533</v>
      </c>
      <c r="K1674" s="16" t="s">
        <v>6135</v>
      </c>
      <c r="L1674">
        <v>31697223</v>
      </c>
      <c r="M1674">
        <v>0</v>
      </c>
      <c r="N1674" s="16" t="s">
        <v>6187</v>
      </c>
      <c r="O1674" s="16" t="s">
        <v>6188</v>
      </c>
      <c r="P1674" s="1">
        <v>44368</v>
      </c>
      <c r="Q1674">
        <v>105476.6299</v>
      </c>
      <c r="R1674">
        <v>105476.6299</v>
      </c>
      <c r="S1674" s="16" t="s">
        <v>6222</v>
      </c>
      <c r="T1674" s="16" t="s">
        <v>6237</v>
      </c>
      <c r="U1674">
        <v>2021</v>
      </c>
    </row>
    <row r="1675" spans="1:21" x14ac:dyDescent="0.35">
      <c r="A1675" s="16" t="s">
        <v>3534</v>
      </c>
      <c r="B1675">
        <v>70154942</v>
      </c>
      <c r="C1675">
        <v>70</v>
      </c>
      <c r="D1675" s="1">
        <v>19138.5</v>
      </c>
      <c r="E1675" s="16" t="s">
        <v>741</v>
      </c>
      <c r="F1675" s="16" t="s">
        <v>16</v>
      </c>
      <c r="G1675" s="16" t="s">
        <v>2848</v>
      </c>
      <c r="H1675">
        <v>1268890.9723</v>
      </c>
      <c r="I1675">
        <v>252097.5442</v>
      </c>
      <c r="J1675" s="16" t="s">
        <v>3535</v>
      </c>
      <c r="K1675" s="16" t="s">
        <v>6129</v>
      </c>
      <c r="L1675">
        <v>1493168448</v>
      </c>
      <c r="M1675">
        <v>0</v>
      </c>
      <c r="N1675" s="16" t="s">
        <v>6198</v>
      </c>
      <c r="O1675" s="16" t="s">
        <v>6191</v>
      </c>
      <c r="P1675" s="1">
        <v>44624</v>
      </c>
      <c r="Q1675">
        <v>1016793.4281</v>
      </c>
      <c r="R1675">
        <v>1016793.4281</v>
      </c>
      <c r="S1675" s="16" t="s">
        <v>6219</v>
      </c>
      <c r="T1675" s="16" t="s">
        <v>6241</v>
      </c>
      <c r="U1675">
        <v>2022</v>
      </c>
    </row>
    <row r="1676" spans="1:21" x14ac:dyDescent="0.35">
      <c r="A1676" s="16" t="s">
        <v>3536</v>
      </c>
      <c r="B1676">
        <v>870982324</v>
      </c>
      <c r="C1676">
        <v>33</v>
      </c>
      <c r="D1676" s="1">
        <v>32652.75</v>
      </c>
      <c r="E1676" s="16" t="s">
        <v>741</v>
      </c>
      <c r="F1676" s="16" t="s">
        <v>638</v>
      </c>
      <c r="G1676" s="16" t="s">
        <v>2759</v>
      </c>
      <c r="H1676">
        <v>384533.63150000002</v>
      </c>
      <c r="I1676">
        <v>145980.36009999999</v>
      </c>
      <c r="J1676" s="16" t="s">
        <v>3537</v>
      </c>
      <c r="K1676" s="16" t="s">
        <v>6133</v>
      </c>
      <c r="L1676">
        <v>3885505169</v>
      </c>
      <c r="M1676">
        <v>0</v>
      </c>
      <c r="N1676" s="16" t="s">
        <v>6195</v>
      </c>
      <c r="O1676" s="16" t="s">
        <v>6190</v>
      </c>
      <c r="P1676" s="1">
        <v>44665</v>
      </c>
      <c r="Q1676">
        <v>238553.27140000003</v>
      </c>
      <c r="R1676">
        <v>238553.27140000003</v>
      </c>
      <c r="S1676" s="16" t="s">
        <v>6220</v>
      </c>
      <c r="T1676" s="16" t="s">
        <v>6237</v>
      </c>
      <c r="U1676">
        <v>2022</v>
      </c>
    </row>
    <row r="1677" spans="1:21" x14ac:dyDescent="0.35">
      <c r="A1677" s="16" t="s">
        <v>3538</v>
      </c>
      <c r="B1677">
        <v>858160400</v>
      </c>
      <c r="C1677">
        <v>37</v>
      </c>
      <c r="D1677" s="1">
        <v>31191.75</v>
      </c>
      <c r="E1677" s="16" t="s">
        <v>741</v>
      </c>
      <c r="F1677" s="16" t="s">
        <v>612</v>
      </c>
      <c r="G1677" s="16" t="s">
        <v>2800</v>
      </c>
      <c r="H1677">
        <v>2646971.3144</v>
      </c>
      <c r="I1677">
        <v>675570.29070000001</v>
      </c>
      <c r="J1677" s="16" t="s">
        <v>3539</v>
      </c>
      <c r="K1677" s="16" t="s">
        <v>6133</v>
      </c>
      <c r="L1677">
        <v>2478665603</v>
      </c>
      <c r="M1677">
        <v>0</v>
      </c>
      <c r="N1677" s="16" t="s">
        <v>6196</v>
      </c>
      <c r="O1677" s="16" t="s">
        <v>6199</v>
      </c>
      <c r="P1677" s="1">
        <v>44565</v>
      </c>
      <c r="Q1677">
        <v>1971401.0237</v>
      </c>
      <c r="R1677">
        <v>1971401.0237</v>
      </c>
      <c r="S1677" s="16" t="s">
        <v>6217</v>
      </c>
      <c r="T1677" s="16" t="s">
        <v>6237</v>
      </c>
      <c r="U1677">
        <v>2022</v>
      </c>
    </row>
    <row r="1678" spans="1:21" x14ac:dyDescent="0.35">
      <c r="A1678" s="16" t="s">
        <v>3540</v>
      </c>
      <c r="B1678">
        <v>197184515</v>
      </c>
      <c r="C1678">
        <v>19</v>
      </c>
      <c r="D1678" s="1">
        <v>37766.25</v>
      </c>
      <c r="E1678" s="16" t="s">
        <v>741</v>
      </c>
      <c r="F1678" s="16" t="s">
        <v>226</v>
      </c>
      <c r="G1678" s="16" t="s">
        <v>2848</v>
      </c>
      <c r="H1678">
        <v>1006135.4502</v>
      </c>
      <c r="I1678">
        <v>239267.27970000001</v>
      </c>
      <c r="J1678" s="16" t="s">
        <v>3541</v>
      </c>
      <c r="K1678" s="16" t="s">
        <v>6135</v>
      </c>
      <c r="L1678">
        <v>1102636272</v>
      </c>
      <c r="M1678">
        <v>0</v>
      </c>
      <c r="N1678" s="16" t="s">
        <v>6187</v>
      </c>
      <c r="O1678" s="16" t="s">
        <v>6188</v>
      </c>
      <c r="P1678" s="1">
        <v>44399</v>
      </c>
      <c r="Q1678">
        <v>766868.17050000001</v>
      </c>
      <c r="R1678">
        <v>766868.17050000001</v>
      </c>
      <c r="S1678" s="16" t="s">
        <v>6223</v>
      </c>
      <c r="T1678" s="16" t="s">
        <v>6242</v>
      </c>
      <c r="U1678">
        <v>2021</v>
      </c>
    </row>
    <row r="1679" spans="1:21" x14ac:dyDescent="0.35">
      <c r="A1679" s="16" t="s">
        <v>3542</v>
      </c>
      <c r="B1679">
        <v>234938324</v>
      </c>
      <c r="C1679">
        <v>54</v>
      </c>
      <c r="D1679" s="1">
        <v>24982.5</v>
      </c>
      <c r="E1679" s="16" t="s">
        <v>741</v>
      </c>
      <c r="F1679" s="16" t="s">
        <v>175</v>
      </c>
      <c r="G1679" s="16" t="s">
        <v>2740</v>
      </c>
      <c r="H1679">
        <v>206792.29560000001</v>
      </c>
      <c r="I1679">
        <v>61857.869299999998</v>
      </c>
      <c r="J1679" s="16" t="s">
        <v>3543</v>
      </c>
      <c r="K1679" s="16" t="s">
        <v>6140</v>
      </c>
      <c r="L1679">
        <v>9832512</v>
      </c>
      <c r="M1679">
        <v>0</v>
      </c>
      <c r="N1679" s="16" t="s">
        <v>6198</v>
      </c>
      <c r="O1679" s="16" t="s">
        <v>6191</v>
      </c>
      <c r="P1679" s="1">
        <v>44368</v>
      </c>
      <c r="Q1679">
        <v>144934.42630000002</v>
      </c>
      <c r="R1679">
        <v>144934.42630000002</v>
      </c>
      <c r="S1679" s="16" t="s">
        <v>6222</v>
      </c>
      <c r="T1679" s="16" t="s">
        <v>6239</v>
      </c>
      <c r="U1679">
        <v>2021</v>
      </c>
    </row>
    <row r="1680" spans="1:21" x14ac:dyDescent="0.35">
      <c r="A1680" s="16" t="s">
        <v>3544</v>
      </c>
      <c r="B1680">
        <v>407721104</v>
      </c>
      <c r="C1680">
        <v>43</v>
      </c>
      <c r="D1680" s="1">
        <v>29000.25</v>
      </c>
      <c r="E1680" s="16" t="s">
        <v>741</v>
      </c>
      <c r="F1680" s="16" t="s">
        <v>1004</v>
      </c>
      <c r="G1680" s="16" t="s">
        <v>2848</v>
      </c>
      <c r="H1680">
        <v>334392.31660000002</v>
      </c>
      <c r="I1680">
        <v>103761.43670000001</v>
      </c>
      <c r="J1680" s="16" t="s">
        <v>3545</v>
      </c>
      <c r="K1680" s="16" t="s">
        <v>6135</v>
      </c>
      <c r="L1680">
        <v>2460454656</v>
      </c>
      <c r="M1680">
        <v>0</v>
      </c>
      <c r="N1680" s="16" t="s">
        <v>6187</v>
      </c>
      <c r="O1680" s="16" t="s">
        <v>6188</v>
      </c>
      <c r="P1680" s="1">
        <v>44511</v>
      </c>
      <c r="Q1680">
        <v>230630.8799</v>
      </c>
      <c r="R1680">
        <v>230630.8799</v>
      </c>
      <c r="S1680" s="16" t="s">
        <v>6227</v>
      </c>
      <c r="T1680" s="16" t="s">
        <v>6238</v>
      </c>
      <c r="U1680">
        <v>2021</v>
      </c>
    </row>
    <row r="1681" spans="1:21" x14ac:dyDescent="0.35">
      <c r="A1681" s="16" t="s">
        <v>3546</v>
      </c>
      <c r="B1681">
        <v>826803067</v>
      </c>
      <c r="C1681">
        <v>76</v>
      </c>
      <c r="D1681" s="1">
        <v>16947</v>
      </c>
      <c r="E1681" s="16" t="s">
        <v>741</v>
      </c>
      <c r="F1681" s="16" t="s">
        <v>378</v>
      </c>
      <c r="G1681" s="16" t="s">
        <v>2771</v>
      </c>
      <c r="H1681">
        <v>60890.809600000001</v>
      </c>
      <c r="I1681">
        <v>21852.189299999998</v>
      </c>
      <c r="J1681" s="16" t="s">
        <v>3547</v>
      </c>
      <c r="K1681" s="16" t="s">
        <v>6140</v>
      </c>
      <c r="L1681">
        <v>318018591</v>
      </c>
      <c r="M1681">
        <v>0</v>
      </c>
      <c r="N1681" s="16" t="s">
        <v>6195</v>
      </c>
      <c r="O1681" s="16" t="s">
        <v>6190</v>
      </c>
      <c r="P1681" s="1">
        <v>44593</v>
      </c>
      <c r="Q1681">
        <v>39038.620300000002</v>
      </c>
      <c r="R1681">
        <v>39038.620300000002</v>
      </c>
      <c r="S1681" s="16" t="s">
        <v>6218</v>
      </c>
      <c r="T1681" s="16" t="s">
        <v>6241</v>
      </c>
      <c r="U1681">
        <v>2022</v>
      </c>
    </row>
    <row r="1682" spans="1:21" x14ac:dyDescent="0.35">
      <c r="A1682" s="16" t="s">
        <v>3548</v>
      </c>
      <c r="B1682">
        <v>188754874</v>
      </c>
      <c r="C1682">
        <v>52</v>
      </c>
      <c r="D1682" s="1">
        <v>25713</v>
      </c>
      <c r="E1682" s="16" t="s">
        <v>741</v>
      </c>
      <c r="F1682" s="16" t="s">
        <v>2538</v>
      </c>
      <c r="G1682" s="16" t="s">
        <v>2759</v>
      </c>
      <c r="H1682">
        <v>2262409.2903999998</v>
      </c>
      <c r="I1682">
        <v>147297.28570000001</v>
      </c>
      <c r="J1682" s="16" t="s">
        <v>3549</v>
      </c>
      <c r="K1682" s="16" t="s">
        <v>6135</v>
      </c>
      <c r="L1682">
        <v>3433182304</v>
      </c>
      <c r="M1682">
        <v>0</v>
      </c>
      <c r="N1682" s="16" t="s">
        <v>6195</v>
      </c>
      <c r="O1682" s="16" t="s">
        <v>6191</v>
      </c>
      <c r="P1682" s="1">
        <v>44366</v>
      </c>
      <c r="Q1682">
        <v>2115112.0046999999</v>
      </c>
      <c r="R1682">
        <v>2115112.0046999999</v>
      </c>
      <c r="S1682" s="16" t="s">
        <v>6222</v>
      </c>
      <c r="T1682" s="16" t="s">
        <v>6239</v>
      </c>
      <c r="U1682">
        <v>2021</v>
      </c>
    </row>
    <row r="1683" spans="1:21" x14ac:dyDescent="0.35">
      <c r="A1683" s="16" t="s">
        <v>3550</v>
      </c>
      <c r="B1683">
        <v>9358210</v>
      </c>
      <c r="C1683">
        <v>59</v>
      </c>
      <c r="D1683" s="1">
        <v>23156.25</v>
      </c>
      <c r="E1683" s="16" t="s">
        <v>741</v>
      </c>
      <c r="F1683" s="16" t="s">
        <v>48</v>
      </c>
      <c r="G1683" s="16" t="s">
        <v>2764</v>
      </c>
      <c r="H1683">
        <v>154796.16</v>
      </c>
      <c r="I1683">
        <v>33528.848299999998</v>
      </c>
      <c r="J1683" s="16" t="s">
        <v>3551</v>
      </c>
      <c r="K1683" s="16" t="s">
        <v>6127</v>
      </c>
      <c r="L1683">
        <v>1032151572</v>
      </c>
      <c r="M1683">
        <v>2271164904</v>
      </c>
      <c r="N1683" s="16" t="s">
        <v>6192</v>
      </c>
      <c r="O1683" s="16" t="s">
        <v>6193</v>
      </c>
      <c r="P1683" s="1">
        <v>44342</v>
      </c>
      <c r="Q1683">
        <v>121267.31170000001</v>
      </c>
      <c r="R1683">
        <v>121267.31170000001</v>
      </c>
      <c r="S1683" s="16" t="s">
        <v>6221</v>
      </c>
      <c r="T1683" s="16" t="s">
        <v>6239</v>
      </c>
      <c r="U1683">
        <v>2021</v>
      </c>
    </row>
    <row r="1684" spans="1:21" x14ac:dyDescent="0.35">
      <c r="A1684" s="16" t="s">
        <v>3552</v>
      </c>
      <c r="B1684">
        <v>101206409</v>
      </c>
      <c r="C1684">
        <v>24</v>
      </c>
      <c r="D1684" s="1">
        <v>35940</v>
      </c>
      <c r="E1684" s="16" t="s">
        <v>741</v>
      </c>
      <c r="F1684" s="16" t="s">
        <v>127</v>
      </c>
      <c r="G1684" s="16" t="s">
        <v>2734</v>
      </c>
      <c r="H1684">
        <v>220878.09729999999</v>
      </c>
      <c r="I1684">
        <v>33298.1296</v>
      </c>
      <c r="J1684" s="16" t="s">
        <v>3553</v>
      </c>
      <c r="K1684" s="16" t="s">
        <v>6131</v>
      </c>
      <c r="L1684">
        <v>1273199132</v>
      </c>
      <c r="M1684">
        <v>0</v>
      </c>
      <c r="N1684" s="16" t="s">
        <v>6196</v>
      </c>
      <c r="O1684" s="16" t="s">
        <v>6188</v>
      </c>
      <c r="P1684" s="1">
        <v>44597</v>
      </c>
      <c r="Q1684">
        <v>187579.96769999998</v>
      </c>
      <c r="R1684">
        <v>187579.96769999998</v>
      </c>
      <c r="S1684" s="16" t="s">
        <v>6218</v>
      </c>
      <c r="T1684" s="16" t="s">
        <v>6236</v>
      </c>
      <c r="U1684">
        <v>2022</v>
      </c>
    </row>
    <row r="1685" spans="1:21" x14ac:dyDescent="0.35">
      <c r="A1685" s="16" t="s">
        <v>3554</v>
      </c>
      <c r="B1685">
        <v>252465556</v>
      </c>
      <c r="C1685">
        <v>24</v>
      </c>
      <c r="D1685" s="1">
        <v>35940</v>
      </c>
      <c r="E1685" s="16" t="s">
        <v>741</v>
      </c>
      <c r="F1685" s="16" t="s">
        <v>326</v>
      </c>
      <c r="G1685" s="16" t="s">
        <v>2749</v>
      </c>
      <c r="H1685">
        <v>580517.06180000002</v>
      </c>
      <c r="I1685">
        <v>161019.33100000001</v>
      </c>
      <c r="J1685" s="16" t="s">
        <v>3555</v>
      </c>
      <c r="K1685" s="16" t="s">
        <v>6135</v>
      </c>
      <c r="L1685">
        <v>1807243392</v>
      </c>
      <c r="M1685">
        <v>0</v>
      </c>
      <c r="N1685" s="16" t="s">
        <v>6198</v>
      </c>
      <c r="O1685" s="16" t="s">
        <v>6201</v>
      </c>
      <c r="P1685" s="1">
        <v>44384</v>
      </c>
      <c r="Q1685">
        <v>419497.73080000002</v>
      </c>
      <c r="R1685">
        <v>419497.73080000002</v>
      </c>
      <c r="S1685" s="16" t="s">
        <v>6223</v>
      </c>
      <c r="T1685" s="16" t="s">
        <v>6236</v>
      </c>
      <c r="U1685">
        <v>2021</v>
      </c>
    </row>
    <row r="1686" spans="1:21" x14ac:dyDescent="0.35">
      <c r="A1686" s="16" t="s">
        <v>3556</v>
      </c>
      <c r="B1686">
        <v>913004392</v>
      </c>
      <c r="C1686">
        <v>43</v>
      </c>
      <c r="D1686" s="1">
        <v>29000.25</v>
      </c>
      <c r="E1686" s="16" t="s">
        <v>741</v>
      </c>
      <c r="F1686" s="16" t="s">
        <v>36</v>
      </c>
      <c r="G1686" s="16" t="s">
        <v>2764</v>
      </c>
      <c r="H1686">
        <v>557125.87439999997</v>
      </c>
      <c r="I1686">
        <v>75324.923999999999</v>
      </c>
      <c r="J1686" s="16" t="s">
        <v>3557</v>
      </c>
      <c r="K1686" s="16" t="s">
        <v>6133</v>
      </c>
      <c r="L1686">
        <v>724426395</v>
      </c>
      <c r="M1686">
        <v>0</v>
      </c>
      <c r="N1686" s="16" t="s">
        <v>6198</v>
      </c>
      <c r="O1686" s="16" t="s">
        <v>6201</v>
      </c>
      <c r="P1686" s="1">
        <v>44527</v>
      </c>
      <c r="Q1686">
        <v>481800.95039999997</v>
      </c>
      <c r="R1686">
        <v>481800.95039999997</v>
      </c>
      <c r="S1686" s="16" t="s">
        <v>6227</v>
      </c>
      <c r="T1686" s="16" t="s">
        <v>6238</v>
      </c>
      <c r="U1686">
        <v>2021</v>
      </c>
    </row>
    <row r="1687" spans="1:21" x14ac:dyDescent="0.35">
      <c r="A1687" s="16" t="s">
        <v>3558</v>
      </c>
      <c r="B1687">
        <v>189899863</v>
      </c>
      <c r="C1687">
        <v>81</v>
      </c>
      <c r="D1687" s="1">
        <v>15120.75</v>
      </c>
      <c r="E1687" s="16" t="s">
        <v>741</v>
      </c>
      <c r="F1687" s="16" t="s">
        <v>444</v>
      </c>
      <c r="G1687" s="16" t="s">
        <v>2848</v>
      </c>
      <c r="H1687">
        <v>265852.33</v>
      </c>
      <c r="I1687">
        <v>51020.1898</v>
      </c>
      <c r="J1687" s="16" t="s">
        <v>3559</v>
      </c>
      <c r="K1687" s="16" t="s">
        <v>6135</v>
      </c>
      <c r="L1687">
        <v>34239672</v>
      </c>
      <c r="M1687">
        <v>0</v>
      </c>
      <c r="N1687" s="16" t="s">
        <v>6189</v>
      </c>
      <c r="O1687" s="16" t="s">
        <v>6194</v>
      </c>
      <c r="P1687" s="1">
        <v>44602</v>
      </c>
      <c r="Q1687">
        <v>214832.14020000002</v>
      </c>
      <c r="R1687">
        <v>214832.14020000002</v>
      </c>
      <c r="S1687" s="16" t="s">
        <v>6218</v>
      </c>
      <c r="T1687" s="16" t="s">
        <v>6241</v>
      </c>
      <c r="U1687">
        <v>2022</v>
      </c>
    </row>
    <row r="1688" spans="1:21" x14ac:dyDescent="0.35">
      <c r="A1688" s="16" t="s">
        <v>3560</v>
      </c>
      <c r="B1688">
        <v>556812134</v>
      </c>
      <c r="C1688">
        <v>46</v>
      </c>
      <c r="D1688" s="1">
        <v>27904.5</v>
      </c>
      <c r="E1688" s="16" t="s">
        <v>741</v>
      </c>
      <c r="F1688" s="16" t="s">
        <v>776</v>
      </c>
      <c r="G1688" s="16" t="s">
        <v>2848</v>
      </c>
      <c r="H1688">
        <v>1998613.0027000001</v>
      </c>
      <c r="I1688">
        <v>276626.20880000002</v>
      </c>
      <c r="J1688" s="16" t="s">
        <v>3561</v>
      </c>
      <c r="K1688" s="16" t="s">
        <v>6129</v>
      </c>
      <c r="L1688">
        <v>293419065</v>
      </c>
      <c r="M1688">
        <v>0</v>
      </c>
      <c r="N1688" s="16" t="s">
        <v>6187</v>
      </c>
      <c r="O1688" s="16" t="s">
        <v>6188</v>
      </c>
      <c r="P1688" s="1">
        <v>44283</v>
      </c>
      <c r="Q1688">
        <v>1721986.7938999999</v>
      </c>
      <c r="R1688">
        <v>1721986.7938999999</v>
      </c>
      <c r="S1688" s="16" t="s">
        <v>6219</v>
      </c>
      <c r="T1688" s="16" t="s">
        <v>6238</v>
      </c>
      <c r="U1688">
        <v>2021</v>
      </c>
    </row>
    <row r="1689" spans="1:21" x14ac:dyDescent="0.35">
      <c r="A1689" s="16" t="s">
        <v>3562</v>
      </c>
      <c r="B1689">
        <v>125319673</v>
      </c>
      <c r="C1689">
        <v>75</v>
      </c>
      <c r="D1689" s="1">
        <v>17312.25</v>
      </c>
      <c r="E1689" s="16" t="s">
        <v>741</v>
      </c>
      <c r="F1689" s="16" t="s">
        <v>665</v>
      </c>
      <c r="G1689" s="16" t="s">
        <v>2776</v>
      </c>
      <c r="H1689">
        <v>2100661.0432000002</v>
      </c>
      <c r="I1689">
        <v>997420.12159999995</v>
      </c>
      <c r="J1689" s="16" t="s">
        <v>3563</v>
      </c>
      <c r="K1689" s="16" t="s">
        <v>6133</v>
      </c>
      <c r="L1689">
        <v>735010368</v>
      </c>
      <c r="M1689">
        <v>0</v>
      </c>
      <c r="N1689" s="16" t="s">
        <v>6187</v>
      </c>
      <c r="O1689" s="16" t="s">
        <v>6188</v>
      </c>
      <c r="P1689" s="1">
        <v>44224</v>
      </c>
      <c r="Q1689">
        <v>1103240.9216000002</v>
      </c>
      <c r="R1689">
        <v>1103240.9216000002</v>
      </c>
      <c r="S1689" s="16" t="s">
        <v>6217</v>
      </c>
      <c r="T1689" s="16" t="s">
        <v>6241</v>
      </c>
      <c r="U1689">
        <v>2021</v>
      </c>
    </row>
    <row r="1690" spans="1:21" x14ac:dyDescent="0.35">
      <c r="A1690" s="16" t="s">
        <v>3564</v>
      </c>
      <c r="B1690">
        <v>490298804</v>
      </c>
      <c r="C1690">
        <v>77</v>
      </c>
      <c r="D1690" s="1">
        <v>16581.75</v>
      </c>
      <c r="E1690" s="16" t="s">
        <v>741</v>
      </c>
      <c r="F1690" s="16" t="s">
        <v>456</v>
      </c>
      <c r="G1690" s="16" t="s">
        <v>2771</v>
      </c>
      <c r="H1690">
        <v>642034.66119999997</v>
      </c>
      <c r="I1690">
        <v>272338.4731</v>
      </c>
      <c r="J1690" s="16" t="s">
        <v>3565</v>
      </c>
      <c r="K1690" s="16" t="s">
        <v>6133</v>
      </c>
      <c r="L1690">
        <v>1814745075</v>
      </c>
      <c r="M1690">
        <v>0</v>
      </c>
      <c r="N1690" s="16" t="s">
        <v>6195</v>
      </c>
      <c r="O1690" s="16" t="s">
        <v>6190</v>
      </c>
      <c r="P1690" s="1">
        <v>44263</v>
      </c>
      <c r="Q1690">
        <v>369696.18809999997</v>
      </c>
      <c r="R1690">
        <v>369696.18809999997</v>
      </c>
      <c r="S1690" s="16" t="s">
        <v>6219</v>
      </c>
      <c r="T1690" s="16" t="s">
        <v>6241</v>
      </c>
      <c r="U1690">
        <v>2021</v>
      </c>
    </row>
    <row r="1691" spans="1:21" x14ac:dyDescent="0.35">
      <c r="A1691" s="16" t="s">
        <v>3566</v>
      </c>
      <c r="B1691">
        <v>21470943</v>
      </c>
      <c r="C1691">
        <v>48</v>
      </c>
      <c r="D1691" s="1">
        <v>27174</v>
      </c>
      <c r="E1691" s="16" t="s">
        <v>741</v>
      </c>
      <c r="F1691" s="16" t="s">
        <v>147</v>
      </c>
      <c r="G1691" s="16" t="s">
        <v>2749</v>
      </c>
      <c r="H1691">
        <v>56422.657200000001</v>
      </c>
      <c r="I1691">
        <v>36755.330999999998</v>
      </c>
      <c r="J1691" s="16" t="s">
        <v>3567</v>
      </c>
      <c r="K1691" s="16" t="s">
        <v>6127</v>
      </c>
      <c r="L1691">
        <v>87756875</v>
      </c>
      <c r="M1691">
        <v>0</v>
      </c>
      <c r="N1691" s="16" t="s">
        <v>6187</v>
      </c>
      <c r="O1691" s="16" t="s">
        <v>6188</v>
      </c>
      <c r="P1691" s="1">
        <v>44438</v>
      </c>
      <c r="Q1691">
        <v>19667.326200000003</v>
      </c>
      <c r="R1691">
        <v>19667.326200000003</v>
      </c>
      <c r="S1691" s="16" t="s">
        <v>6224</v>
      </c>
      <c r="T1691" s="16" t="s">
        <v>6238</v>
      </c>
      <c r="U1691">
        <v>2021</v>
      </c>
    </row>
    <row r="1692" spans="1:21" x14ac:dyDescent="0.35">
      <c r="A1692" s="16" t="s">
        <v>947</v>
      </c>
      <c r="B1692">
        <v>281208268</v>
      </c>
      <c r="C1692">
        <v>41</v>
      </c>
      <c r="D1692" s="1">
        <v>29730.75</v>
      </c>
      <c r="E1692" s="16" t="s">
        <v>741</v>
      </c>
      <c r="F1692" s="16" t="s">
        <v>1104</v>
      </c>
      <c r="G1692" s="16" t="s">
        <v>2749</v>
      </c>
      <c r="H1692">
        <v>1553973.855</v>
      </c>
      <c r="I1692">
        <v>199288.2501</v>
      </c>
      <c r="J1692" s="16" t="s">
        <v>3568</v>
      </c>
      <c r="K1692" s="16" t="s">
        <v>6131</v>
      </c>
      <c r="L1692">
        <v>3482485552</v>
      </c>
      <c r="M1692">
        <v>247173696</v>
      </c>
      <c r="N1692" s="16" t="s">
        <v>6198</v>
      </c>
      <c r="O1692" s="16" t="s">
        <v>6191</v>
      </c>
      <c r="P1692" s="1">
        <v>44241</v>
      </c>
      <c r="Q1692">
        <v>1354685.6048999999</v>
      </c>
      <c r="R1692">
        <v>1381779.316998</v>
      </c>
      <c r="S1692" s="16" t="s">
        <v>6218</v>
      </c>
      <c r="T1692" s="16" t="s">
        <v>6238</v>
      </c>
      <c r="U1692">
        <v>2021</v>
      </c>
    </row>
    <row r="1693" spans="1:21" x14ac:dyDescent="0.35">
      <c r="A1693" s="16" t="s">
        <v>3569</v>
      </c>
      <c r="B1693">
        <v>423317349</v>
      </c>
      <c r="C1693">
        <v>85</v>
      </c>
      <c r="D1693" s="1">
        <v>13659.75</v>
      </c>
      <c r="E1693" s="16" t="s">
        <v>741</v>
      </c>
      <c r="F1693" s="16" t="s">
        <v>390</v>
      </c>
      <c r="G1693" s="16" t="s">
        <v>2848</v>
      </c>
      <c r="H1693">
        <v>653231.9682</v>
      </c>
      <c r="I1693">
        <v>376189.03240000003</v>
      </c>
      <c r="J1693" s="16" t="s">
        <v>3570</v>
      </c>
      <c r="K1693" s="16" t="s">
        <v>6135</v>
      </c>
      <c r="L1693">
        <v>1827695619</v>
      </c>
      <c r="M1693">
        <v>0</v>
      </c>
      <c r="N1693" s="16" t="s">
        <v>6198</v>
      </c>
      <c r="O1693" s="16" t="s">
        <v>6190</v>
      </c>
      <c r="P1693" s="1">
        <v>44592</v>
      </c>
      <c r="Q1693">
        <v>277042.93579999998</v>
      </c>
      <c r="R1693">
        <v>277042.93579999998</v>
      </c>
      <c r="S1693" s="16" t="s">
        <v>6217</v>
      </c>
      <c r="T1693" s="16" t="s">
        <v>6241</v>
      </c>
      <c r="U1693">
        <v>2022</v>
      </c>
    </row>
    <row r="1694" spans="1:21" x14ac:dyDescent="0.35">
      <c r="A1694" s="16" t="s">
        <v>3571</v>
      </c>
      <c r="B1694">
        <v>696247654</v>
      </c>
      <c r="C1694">
        <v>65</v>
      </c>
      <c r="D1694" s="1">
        <v>20964.75</v>
      </c>
      <c r="E1694" s="16" t="s">
        <v>741</v>
      </c>
      <c r="F1694" s="16" t="s">
        <v>28</v>
      </c>
      <c r="G1694" s="16" t="s">
        <v>2767</v>
      </c>
      <c r="H1694">
        <v>589706.0906</v>
      </c>
      <c r="I1694">
        <v>101662.0077</v>
      </c>
      <c r="J1694" s="16" t="s">
        <v>3572</v>
      </c>
      <c r="K1694" s="16" t="s">
        <v>6135</v>
      </c>
      <c r="L1694">
        <v>327967488</v>
      </c>
      <c r="M1694">
        <v>1066131374</v>
      </c>
      <c r="N1694" s="16" t="s">
        <v>6192</v>
      </c>
      <c r="O1694" s="16" t="s">
        <v>6197</v>
      </c>
      <c r="P1694" s="1">
        <v>44651</v>
      </c>
      <c r="Q1694">
        <v>488044.08289999998</v>
      </c>
      <c r="R1694">
        <v>488044.08289999998</v>
      </c>
      <c r="S1694" s="16" t="s">
        <v>6219</v>
      </c>
      <c r="T1694" s="16" t="s">
        <v>6240</v>
      </c>
      <c r="U1694">
        <v>2022</v>
      </c>
    </row>
    <row r="1695" spans="1:21" x14ac:dyDescent="0.35">
      <c r="A1695" s="16" t="s">
        <v>3573</v>
      </c>
      <c r="B1695">
        <v>961610191</v>
      </c>
      <c r="C1695">
        <v>77</v>
      </c>
      <c r="D1695" s="1">
        <v>16581.75</v>
      </c>
      <c r="E1695" s="16" t="s">
        <v>741</v>
      </c>
      <c r="F1695" s="16" t="s">
        <v>1156</v>
      </c>
      <c r="G1695" s="16" t="s">
        <v>2746</v>
      </c>
      <c r="H1695">
        <v>23935.0753</v>
      </c>
      <c r="I1695">
        <v>14381.678900000001</v>
      </c>
      <c r="J1695" s="16" t="s">
        <v>3574</v>
      </c>
      <c r="K1695" s="16" t="s">
        <v>6129</v>
      </c>
      <c r="L1695">
        <v>910934424</v>
      </c>
      <c r="M1695">
        <v>0</v>
      </c>
      <c r="N1695" s="16" t="s">
        <v>6198</v>
      </c>
      <c r="O1695" s="16" t="s">
        <v>6191</v>
      </c>
      <c r="P1695" s="1">
        <v>44516</v>
      </c>
      <c r="Q1695">
        <v>9553.3963999999996</v>
      </c>
      <c r="R1695">
        <v>9553.3963999999996</v>
      </c>
      <c r="S1695" s="16" t="s">
        <v>6227</v>
      </c>
      <c r="T1695" s="16" t="s">
        <v>6241</v>
      </c>
      <c r="U1695">
        <v>2021</v>
      </c>
    </row>
    <row r="1696" spans="1:21" x14ac:dyDescent="0.35">
      <c r="A1696" s="16" t="s">
        <v>3575</v>
      </c>
      <c r="B1696">
        <v>738194151</v>
      </c>
      <c r="C1696">
        <v>81</v>
      </c>
      <c r="D1696" s="1">
        <v>15120.75</v>
      </c>
      <c r="E1696" s="16" t="s">
        <v>741</v>
      </c>
      <c r="F1696" s="16" t="s">
        <v>1093</v>
      </c>
      <c r="G1696" s="16" t="s">
        <v>2767</v>
      </c>
      <c r="H1696">
        <v>1042672.6539</v>
      </c>
      <c r="I1696">
        <v>524354.58990000002</v>
      </c>
      <c r="J1696" s="16" t="s">
        <v>3576</v>
      </c>
      <c r="K1696" s="16" t="s">
        <v>6135</v>
      </c>
      <c r="L1696">
        <v>2150604463</v>
      </c>
      <c r="M1696">
        <v>0</v>
      </c>
      <c r="N1696" s="16" t="s">
        <v>6195</v>
      </c>
      <c r="O1696" s="16" t="s">
        <v>6190</v>
      </c>
      <c r="P1696" s="1">
        <v>44602</v>
      </c>
      <c r="Q1696">
        <v>518318.06400000001</v>
      </c>
      <c r="R1696">
        <v>518318.06400000001</v>
      </c>
      <c r="S1696" s="16" t="s">
        <v>6218</v>
      </c>
      <c r="T1696" s="16" t="s">
        <v>6241</v>
      </c>
      <c r="U1696">
        <v>2022</v>
      </c>
    </row>
    <row r="1697" spans="1:21" x14ac:dyDescent="0.35">
      <c r="A1697" s="16" t="s">
        <v>3577</v>
      </c>
      <c r="B1697">
        <v>402093191</v>
      </c>
      <c r="C1697">
        <v>80</v>
      </c>
      <c r="D1697" s="1">
        <v>15486</v>
      </c>
      <c r="E1697" s="16" t="s">
        <v>741</v>
      </c>
      <c r="F1697" s="16" t="s">
        <v>1017</v>
      </c>
      <c r="G1697" s="16" t="s">
        <v>2781</v>
      </c>
      <c r="H1697">
        <v>250159.57399999999</v>
      </c>
      <c r="I1697">
        <v>135256.73329999999</v>
      </c>
      <c r="J1697" s="16" t="s">
        <v>3578</v>
      </c>
      <c r="K1697" s="16" t="s">
        <v>6127</v>
      </c>
      <c r="L1697">
        <v>1335392567</v>
      </c>
      <c r="M1697">
        <v>0</v>
      </c>
      <c r="N1697" s="16" t="s">
        <v>6198</v>
      </c>
      <c r="O1697" s="16" t="s">
        <v>6191</v>
      </c>
      <c r="P1697" s="1">
        <v>44226</v>
      </c>
      <c r="Q1697">
        <v>114902.8407</v>
      </c>
      <c r="R1697">
        <v>114902.8407</v>
      </c>
      <c r="S1697" s="16" t="s">
        <v>6217</v>
      </c>
      <c r="T1697" s="16" t="s">
        <v>6241</v>
      </c>
      <c r="U1697">
        <v>2021</v>
      </c>
    </row>
    <row r="1698" spans="1:21" x14ac:dyDescent="0.35">
      <c r="A1698" s="16" t="s">
        <v>3579</v>
      </c>
      <c r="B1698">
        <v>394447146</v>
      </c>
      <c r="C1698">
        <v>31</v>
      </c>
      <c r="D1698" s="1">
        <v>33383.25</v>
      </c>
      <c r="E1698" s="16" t="s">
        <v>741</v>
      </c>
      <c r="F1698" s="16" t="s">
        <v>240</v>
      </c>
      <c r="G1698" s="16" t="s">
        <v>2759</v>
      </c>
      <c r="H1698">
        <v>802404.79079999996</v>
      </c>
      <c r="I1698">
        <v>213274.69390000001</v>
      </c>
      <c r="J1698" s="16" t="s">
        <v>3580</v>
      </c>
      <c r="K1698" s="16" t="s">
        <v>6133</v>
      </c>
      <c r="L1698">
        <v>90996096</v>
      </c>
      <c r="M1698">
        <v>0</v>
      </c>
      <c r="N1698" s="16" t="s">
        <v>6196</v>
      </c>
      <c r="O1698" s="16" t="s">
        <v>6188</v>
      </c>
      <c r="P1698" s="1">
        <v>44597</v>
      </c>
      <c r="Q1698">
        <v>589130.0969</v>
      </c>
      <c r="R1698">
        <v>589130.0969</v>
      </c>
      <c r="S1698" s="16" t="s">
        <v>6218</v>
      </c>
      <c r="T1698" s="16" t="s">
        <v>6237</v>
      </c>
      <c r="U1698">
        <v>2022</v>
      </c>
    </row>
    <row r="1699" spans="1:21" x14ac:dyDescent="0.35">
      <c r="A1699" s="16" t="s">
        <v>3581</v>
      </c>
      <c r="B1699">
        <v>890660878</v>
      </c>
      <c r="C1699">
        <v>22</v>
      </c>
      <c r="D1699" s="1">
        <v>36670.5</v>
      </c>
      <c r="E1699" s="16" t="s">
        <v>741</v>
      </c>
      <c r="F1699" s="16" t="s">
        <v>87</v>
      </c>
      <c r="G1699" s="16" t="s">
        <v>2800</v>
      </c>
      <c r="H1699">
        <v>91350.741200000004</v>
      </c>
      <c r="I1699">
        <v>9460.4328999999998</v>
      </c>
      <c r="J1699" s="16" t="s">
        <v>3582</v>
      </c>
      <c r="K1699" s="16" t="s">
        <v>6129</v>
      </c>
      <c r="L1699">
        <v>1531466244</v>
      </c>
      <c r="M1699">
        <v>0</v>
      </c>
      <c r="N1699" s="16" t="s">
        <v>6189</v>
      </c>
      <c r="O1699" s="16" t="s">
        <v>6194</v>
      </c>
      <c r="P1699" s="1">
        <v>44419</v>
      </c>
      <c r="Q1699">
        <v>81890.308300000004</v>
      </c>
      <c r="R1699">
        <v>81890.308300000004</v>
      </c>
      <c r="S1699" s="16" t="s">
        <v>6224</v>
      </c>
      <c r="T1699" s="16" t="s">
        <v>6236</v>
      </c>
      <c r="U1699">
        <v>2021</v>
      </c>
    </row>
    <row r="1700" spans="1:21" x14ac:dyDescent="0.35">
      <c r="A1700" s="16" t="s">
        <v>3583</v>
      </c>
      <c r="B1700">
        <v>202122706</v>
      </c>
      <c r="C1700">
        <v>75</v>
      </c>
      <c r="D1700" s="1">
        <v>17312.25</v>
      </c>
      <c r="E1700" s="16" t="s">
        <v>741</v>
      </c>
      <c r="F1700" s="16" t="s">
        <v>175</v>
      </c>
      <c r="G1700" s="16" t="s">
        <v>2743</v>
      </c>
      <c r="H1700">
        <v>629108.14489999996</v>
      </c>
      <c r="I1700">
        <v>96169.398000000001</v>
      </c>
      <c r="J1700" s="16" t="s">
        <v>3584</v>
      </c>
      <c r="K1700" s="16" t="s">
        <v>6133</v>
      </c>
      <c r="L1700">
        <v>2297629152</v>
      </c>
      <c r="M1700">
        <v>0</v>
      </c>
      <c r="N1700" s="16" t="s">
        <v>6196</v>
      </c>
      <c r="O1700" s="16" t="s">
        <v>6200</v>
      </c>
      <c r="P1700" s="1">
        <v>44489</v>
      </c>
      <c r="Q1700">
        <v>532938.74689999991</v>
      </c>
      <c r="R1700">
        <v>532938.74689999991</v>
      </c>
      <c r="S1700" s="16" t="s">
        <v>6226</v>
      </c>
      <c r="T1700" s="16" t="s">
        <v>6241</v>
      </c>
      <c r="U1700">
        <v>2021</v>
      </c>
    </row>
    <row r="1701" spans="1:21" x14ac:dyDescent="0.35">
      <c r="A1701" s="16" t="s">
        <v>3585</v>
      </c>
      <c r="B1701">
        <v>322285626</v>
      </c>
      <c r="C1701">
        <v>57</v>
      </c>
      <c r="D1701" s="1">
        <v>23886.75</v>
      </c>
      <c r="E1701" s="16" t="s">
        <v>741</v>
      </c>
      <c r="F1701" s="16" t="s">
        <v>285</v>
      </c>
      <c r="G1701" s="16" t="s">
        <v>2734</v>
      </c>
      <c r="H1701">
        <v>358650.44410000002</v>
      </c>
      <c r="I1701">
        <v>180436.53330000001</v>
      </c>
      <c r="J1701" s="16" t="s">
        <v>3586</v>
      </c>
      <c r="K1701" s="16" t="s">
        <v>6135</v>
      </c>
      <c r="L1701">
        <v>447161124</v>
      </c>
      <c r="M1701">
        <v>0</v>
      </c>
      <c r="N1701" s="16" t="s">
        <v>6195</v>
      </c>
      <c r="O1701" s="16" t="s">
        <v>6191</v>
      </c>
      <c r="P1701" s="1">
        <v>44212</v>
      </c>
      <c r="Q1701">
        <v>178213.91080000001</v>
      </c>
      <c r="R1701">
        <v>178213.91080000001</v>
      </c>
      <c r="S1701" s="16" t="s">
        <v>6217</v>
      </c>
      <c r="T1701" s="16" t="s">
        <v>6239</v>
      </c>
      <c r="U1701">
        <v>2021</v>
      </c>
    </row>
    <row r="1702" spans="1:21" x14ac:dyDescent="0.35">
      <c r="A1702" s="16" t="s">
        <v>3587</v>
      </c>
      <c r="B1702">
        <v>38422647</v>
      </c>
      <c r="C1702">
        <v>75</v>
      </c>
      <c r="D1702" s="1">
        <v>17312.25</v>
      </c>
      <c r="E1702" s="16" t="s">
        <v>741</v>
      </c>
      <c r="F1702" s="16" t="s">
        <v>451</v>
      </c>
      <c r="G1702" s="16" t="s">
        <v>2749</v>
      </c>
      <c r="H1702">
        <v>428657.45130000002</v>
      </c>
      <c r="I1702">
        <v>382765.88880000002</v>
      </c>
      <c r="J1702" s="16" t="s">
        <v>3588</v>
      </c>
      <c r="K1702" s="16" t="s">
        <v>6135</v>
      </c>
      <c r="L1702">
        <v>789510456</v>
      </c>
      <c r="M1702">
        <v>0</v>
      </c>
      <c r="N1702" s="16" t="s">
        <v>6187</v>
      </c>
      <c r="O1702" s="16" t="s">
        <v>6188</v>
      </c>
      <c r="P1702" s="1">
        <v>44214</v>
      </c>
      <c r="Q1702">
        <v>45891.5625</v>
      </c>
      <c r="R1702">
        <v>45891.5625</v>
      </c>
      <c r="S1702" s="16" t="s">
        <v>6217</v>
      </c>
      <c r="T1702" s="16" t="s">
        <v>6241</v>
      </c>
      <c r="U1702">
        <v>2021</v>
      </c>
    </row>
    <row r="1703" spans="1:21" x14ac:dyDescent="0.35">
      <c r="A1703" s="16" t="s">
        <v>3589</v>
      </c>
      <c r="B1703">
        <v>8590073</v>
      </c>
      <c r="C1703">
        <v>45</v>
      </c>
      <c r="D1703" s="1">
        <v>28269.75</v>
      </c>
      <c r="E1703" s="16" t="s">
        <v>741</v>
      </c>
      <c r="F1703" s="16" t="s">
        <v>48</v>
      </c>
      <c r="G1703" s="16" t="s">
        <v>2767</v>
      </c>
      <c r="H1703">
        <v>2027877.9347999999</v>
      </c>
      <c r="I1703">
        <v>246092.7997</v>
      </c>
      <c r="J1703" s="16" t="s">
        <v>3590</v>
      </c>
      <c r="K1703" s="16" t="s">
        <v>6135</v>
      </c>
      <c r="L1703">
        <v>754342933</v>
      </c>
      <c r="M1703">
        <v>0</v>
      </c>
      <c r="N1703" s="16" t="s">
        <v>6198</v>
      </c>
      <c r="O1703" s="16" t="s">
        <v>6191</v>
      </c>
      <c r="P1703" s="1">
        <v>44632</v>
      </c>
      <c r="Q1703">
        <v>1781785.1350999998</v>
      </c>
      <c r="R1703">
        <v>1781785.1350999998</v>
      </c>
      <c r="S1703" s="16" t="s">
        <v>6219</v>
      </c>
      <c r="T1703" s="16" t="s">
        <v>6238</v>
      </c>
      <c r="U1703">
        <v>2022</v>
      </c>
    </row>
    <row r="1704" spans="1:21" x14ac:dyDescent="0.35">
      <c r="A1704" s="16" t="s">
        <v>3591</v>
      </c>
      <c r="B1704">
        <v>748176185</v>
      </c>
      <c r="C1704">
        <v>75</v>
      </c>
      <c r="D1704" s="1">
        <v>17312.25</v>
      </c>
      <c r="E1704" s="16" t="s">
        <v>741</v>
      </c>
      <c r="F1704" s="16" t="s">
        <v>36</v>
      </c>
      <c r="G1704" s="16" t="s">
        <v>2743</v>
      </c>
      <c r="H1704">
        <v>1215970.9824000001</v>
      </c>
      <c r="I1704">
        <v>486780.64169999998</v>
      </c>
      <c r="J1704" s="16" t="s">
        <v>3592</v>
      </c>
      <c r="K1704" s="16" t="s">
        <v>6131</v>
      </c>
      <c r="L1704">
        <v>2444075456</v>
      </c>
      <c r="M1704">
        <v>0</v>
      </c>
      <c r="N1704" s="16" t="s">
        <v>6196</v>
      </c>
      <c r="O1704" s="16" t="s">
        <v>6188</v>
      </c>
      <c r="P1704" s="1">
        <v>44357</v>
      </c>
      <c r="Q1704">
        <v>729190.34070000006</v>
      </c>
      <c r="R1704">
        <v>743774.14751400007</v>
      </c>
      <c r="S1704" s="16" t="s">
        <v>6222</v>
      </c>
      <c r="T1704" s="16" t="s">
        <v>6241</v>
      </c>
      <c r="U1704">
        <v>2021</v>
      </c>
    </row>
    <row r="1705" spans="1:21" x14ac:dyDescent="0.35">
      <c r="A1705" s="16" t="s">
        <v>138</v>
      </c>
      <c r="B1705">
        <v>939238656</v>
      </c>
      <c r="C1705">
        <v>50</v>
      </c>
      <c r="D1705" s="1">
        <v>26443.5</v>
      </c>
      <c r="E1705" s="16" t="s">
        <v>741</v>
      </c>
      <c r="F1705" s="16" t="s">
        <v>555</v>
      </c>
      <c r="G1705" s="16" t="s">
        <v>2756</v>
      </c>
      <c r="H1705">
        <v>490797.26400000002</v>
      </c>
      <c r="I1705">
        <v>218063.0882</v>
      </c>
      <c r="J1705" s="16" t="s">
        <v>3593</v>
      </c>
      <c r="K1705" s="16" t="s">
        <v>6129</v>
      </c>
      <c r="L1705">
        <v>11881016</v>
      </c>
      <c r="M1705">
        <v>774853233</v>
      </c>
      <c r="N1705" s="16" t="s">
        <v>6192</v>
      </c>
      <c r="O1705" s="16" t="s">
        <v>6193</v>
      </c>
      <c r="P1705" s="1">
        <v>44289</v>
      </c>
      <c r="Q1705">
        <v>272734.17580000003</v>
      </c>
      <c r="R1705">
        <v>272734.17580000003</v>
      </c>
      <c r="S1705" s="16" t="s">
        <v>6220</v>
      </c>
      <c r="T1705" s="16" t="s">
        <v>6239</v>
      </c>
      <c r="U1705">
        <v>2021</v>
      </c>
    </row>
    <row r="1706" spans="1:21" x14ac:dyDescent="0.35">
      <c r="A1706" s="16" t="s">
        <v>3594</v>
      </c>
      <c r="B1706">
        <v>876234305</v>
      </c>
      <c r="C1706">
        <v>31</v>
      </c>
      <c r="D1706" s="1">
        <v>33383.25</v>
      </c>
      <c r="E1706" s="16" t="s">
        <v>741</v>
      </c>
      <c r="F1706" s="16" t="s">
        <v>378</v>
      </c>
      <c r="G1706" s="16" t="s">
        <v>2759</v>
      </c>
      <c r="H1706">
        <v>678377.58799999999</v>
      </c>
      <c r="I1706">
        <v>413153.83419999998</v>
      </c>
      <c r="J1706" s="16" t="s">
        <v>3595</v>
      </c>
      <c r="K1706" s="16" t="s">
        <v>6131</v>
      </c>
      <c r="L1706">
        <v>483398784</v>
      </c>
      <c r="M1706">
        <v>0</v>
      </c>
      <c r="N1706" s="16" t="s">
        <v>6198</v>
      </c>
      <c r="O1706" s="16" t="s">
        <v>6191</v>
      </c>
      <c r="P1706" s="1">
        <v>44405</v>
      </c>
      <c r="Q1706">
        <v>265223.75380000001</v>
      </c>
      <c r="R1706">
        <v>265223.75380000001</v>
      </c>
      <c r="S1706" s="16" t="s">
        <v>6223</v>
      </c>
      <c r="T1706" s="16" t="s">
        <v>6237</v>
      </c>
      <c r="U1706">
        <v>2021</v>
      </c>
    </row>
    <row r="1707" spans="1:21" x14ac:dyDescent="0.35">
      <c r="A1707" s="16" t="s">
        <v>549</v>
      </c>
      <c r="B1707">
        <v>580251795</v>
      </c>
      <c r="C1707">
        <v>60</v>
      </c>
      <c r="D1707" s="1">
        <v>22791</v>
      </c>
      <c r="E1707" s="16" t="s">
        <v>741</v>
      </c>
      <c r="F1707" s="16" t="s">
        <v>166</v>
      </c>
      <c r="G1707" s="16" t="s">
        <v>2743</v>
      </c>
      <c r="H1707">
        <v>878322.56</v>
      </c>
      <c r="I1707">
        <v>222191.86919999999</v>
      </c>
      <c r="J1707" s="16" t="s">
        <v>1996</v>
      </c>
      <c r="K1707" s="16" t="s">
        <v>6135</v>
      </c>
      <c r="L1707">
        <v>28916562</v>
      </c>
      <c r="M1707">
        <v>4116633003</v>
      </c>
      <c r="N1707" s="16" t="s">
        <v>6187</v>
      </c>
      <c r="O1707" s="16" t="s">
        <v>6188</v>
      </c>
      <c r="P1707" s="1">
        <v>44418</v>
      </c>
      <c r="Q1707">
        <v>656130.6908000001</v>
      </c>
      <c r="R1707">
        <v>656130.6908000001</v>
      </c>
      <c r="S1707" s="16" t="s">
        <v>6224</v>
      </c>
      <c r="T1707" s="16" t="s">
        <v>6240</v>
      </c>
      <c r="U1707">
        <v>2021</v>
      </c>
    </row>
    <row r="1708" spans="1:21" x14ac:dyDescent="0.35">
      <c r="A1708" s="16" t="s">
        <v>3596</v>
      </c>
      <c r="B1708">
        <v>371508664</v>
      </c>
      <c r="C1708">
        <v>81</v>
      </c>
      <c r="D1708" s="1">
        <v>15120.75</v>
      </c>
      <c r="E1708" s="16" t="s">
        <v>741</v>
      </c>
      <c r="F1708" s="16" t="s">
        <v>263</v>
      </c>
      <c r="G1708" s="16" t="s">
        <v>2743</v>
      </c>
      <c r="H1708">
        <v>84598.858999999997</v>
      </c>
      <c r="I1708">
        <v>33107.195299999999</v>
      </c>
      <c r="J1708" s="16" t="s">
        <v>3597</v>
      </c>
      <c r="K1708" s="16" t="s">
        <v>6131</v>
      </c>
      <c r="L1708">
        <v>25215264</v>
      </c>
      <c r="M1708">
        <v>0</v>
      </c>
      <c r="N1708" s="16" t="s">
        <v>6195</v>
      </c>
      <c r="O1708" s="16" t="s">
        <v>6190</v>
      </c>
      <c r="P1708" s="1">
        <v>44340</v>
      </c>
      <c r="Q1708">
        <v>51491.663699999997</v>
      </c>
      <c r="R1708">
        <v>51491.663699999997</v>
      </c>
      <c r="S1708" s="16" t="s">
        <v>6221</v>
      </c>
      <c r="T1708" s="16" t="s">
        <v>6241</v>
      </c>
      <c r="U1708">
        <v>2021</v>
      </c>
    </row>
    <row r="1709" spans="1:21" x14ac:dyDescent="0.35">
      <c r="A1709" s="16" t="s">
        <v>3598</v>
      </c>
      <c r="B1709">
        <v>941640918</v>
      </c>
      <c r="C1709">
        <v>49</v>
      </c>
      <c r="D1709" s="1">
        <v>26808.75</v>
      </c>
      <c r="E1709" s="16" t="s">
        <v>741</v>
      </c>
      <c r="F1709" s="16" t="s">
        <v>398</v>
      </c>
      <c r="G1709" s="16" t="s">
        <v>2749</v>
      </c>
      <c r="H1709">
        <v>1290257.1784000001</v>
      </c>
      <c r="I1709">
        <v>571138.62009999994</v>
      </c>
      <c r="J1709" s="16" t="s">
        <v>3599</v>
      </c>
      <c r="K1709" s="16" t="s">
        <v>6127</v>
      </c>
      <c r="L1709">
        <v>776860119</v>
      </c>
      <c r="M1709">
        <v>0</v>
      </c>
      <c r="N1709" s="16" t="s">
        <v>6195</v>
      </c>
      <c r="O1709" s="16" t="s">
        <v>6190</v>
      </c>
      <c r="P1709" s="1">
        <v>44521</v>
      </c>
      <c r="Q1709">
        <v>719118.55830000015</v>
      </c>
      <c r="R1709">
        <v>719118.55830000015</v>
      </c>
      <c r="S1709" s="16" t="s">
        <v>6227</v>
      </c>
      <c r="T1709" s="16" t="s">
        <v>6238</v>
      </c>
      <c r="U1709">
        <v>2021</v>
      </c>
    </row>
    <row r="1710" spans="1:21" x14ac:dyDescent="0.35">
      <c r="A1710" s="16" t="s">
        <v>3600</v>
      </c>
      <c r="B1710">
        <v>904452413</v>
      </c>
      <c r="C1710">
        <v>32</v>
      </c>
      <c r="D1710" s="1">
        <v>33018</v>
      </c>
      <c r="E1710" s="16" t="s">
        <v>741</v>
      </c>
      <c r="F1710" s="16" t="s">
        <v>232</v>
      </c>
      <c r="G1710" s="16" t="s">
        <v>2800</v>
      </c>
      <c r="H1710">
        <v>786746.11739999999</v>
      </c>
      <c r="I1710">
        <v>313488.06829999998</v>
      </c>
      <c r="J1710" s="16" t="s">
        <v>3601</v>
      </c>
      <c r="K1710" s="16" t="s">
        <v>6129</v>
      </c>
      <c r="L1710">
        <v>2601840444</v>
      </c>
      <c r="M1710">
        <v>0</v>
      </c>
      <c r="N1710" s="16" t="s">
        <v>6196</v>
      </c>
      <c r="O1710" s="16" t="s">
        <v>6200</v>
      </c>
      <c r="P1710" s="1">
        <v>44388</v>
      </c>
      <c r="Q1710">
        <v>473258.0491</v>
      </c>
      <c r="R1710">
        <v>473258.0491</v>
      </c>
      <c r="S1710" s="16" t="s">
        <v>6223</v>
      </c>
      <c r="T1710" s="16" t="s">
        <v>6237</v>
      </c>
      <c r="U1710">
        <v>2021</v>
      </c>
    </row>
    <row r="1711" spans="1:21" x14ac:dyDescent="0.35">
      <c r="A1711" s="16" t="s">
        <v>3602</v>
      </c>
      <c r="B1711">
        <v>802502024</v>
      </c>
      <c r="C1711">
        <v>58</v>
      </c>
      <c r="D1711" s="1">
        <v>23521.5</v>
      </c>
      <c r="E1711" s="16" t="s">
        <v>741</v>
      </c>
      <c r="F1711" s="16" t="s">
        <v>555</v>
      </c>
      <c r="G1711" s="16" t="s">
        <v>2848</v>
      </c>
      <c r="H1711">
        <v>181465.92</v>
      </c>
      <c r="I1711">
        <v>100940.41800000001</v>
      </c>
      <c r="J1711" s="16" t="s">
        <v>3603</v>
      </c>
      <c r="K1711" s="16" t="s">
        <v>6131</v>
      </c>
      <c r="L1711">
        <v>1089250792</v>
      </c>
      <c r="M1711">
        <v>0</v>
      </c>
      <c r="N1711" s="16" t="s">
        <v>6198</v>
      </c>
      <c r="O1711" s="16" t="s">
        <v>6191</v>
      </c>
      <c r="P1711" s="1">
        <v>44217</v>
      </c>
      <c r="Q1711">
        <v>80525.502000000008</v>
      </c>
      <c r="R1711">
        <v>80525.502000000008</v>
      </c>
      <c r="S1711" s="16" t="s">
        <v>6217</v>
      </c>
      <c r="T1711" s="16" t="s">
        <v>6239</v>
      </c>
      <c r="U1711">
        <v>2021</v>
      </c>
    </row>
    <row r="1712" spans="1:21" x14ac:dyDescent="0.35">
      <c r="A1712" s="16" t="s">
        <v>3604</v>
      </c>
      <c r="B1712">
        <v>192208870</v>
      </c>
      <c r="C1712">
        <v>69</v>
      </c>
      <c r="D1712" s="1">
        <v>19503.75</v>
      </c>
      <c r="E1712" s="16" t="s">
        <v>741</v>
      </c>
      <c r="F1712" s="16" t="s">
        <v>127</v>
      </c>
      <c r="G1712" s="16" t="s">
        <v>2848</v>
      </c>
      <c r="H1712">
        <v>540814.56999999995</v>
      </c>
      <c r="I1712">
        <v>139151.5889</v>
      </c>
      <c r="J1712" s="16" t="s">
        <v>3605</v>
      </c>
      <c r="K1712" s="16" t="s">
        <v>6129</v>
      </c>
      <c r="L1712">
        <v>32984784</v>
      </c>
      <c r="M1712">
        <v>0</v>
      </c>
      <c r="N1712" s="16" t="s">
        <v>6187</v>
      </c>
      <c r="O1712" s="16" t="s">
        <v>6191</v>
      </c>
      <c r="P1712" s="1">
        <v>44325</v>
      </c>
      <c r="Q1712">
        <v>401662.98109999998</v>
      </c>
      <c r="R1712">
        <v>401662.98109999998</v>
      </c>
      <c r="S1712" s="16" t="s">
        <v>6221</v>
      </c>
      <c r="T1712" s="16" t="s">
        <v>6240</v>
      </c>
      <c r="U1712">
        <v>2021</v>
      </c>
    </row>
    <row r="1713" spans="1:21" x14ac:dyDescent="0.35">
      <c r="A1713" s="16" t="s">
        <v>3606</v>
      </c>
      <c r="B1713">
        <v>874884242</v>
      </c>
      <c r="C1713">
        <v>35</v>
      </c>
      <c r="D1713" s="1">
        <v>31922.25</v>
      </c>
      <c r="E1713" s="16" t="s">
        <v>741</v>
      </c>
      <c r="F1713" s="16" t="s">
        <v>588</v>
      </c>
      <c r="G1713" s="16" t="s">
        <v>2759</v>
      </c>
      <c r="H1713">
        <v>1241571.3757</v>
      </c>
      <c r="I1713">
        <v>344253.88140000001</v>
      </c>
      <c r="J1713" s="16" t="s">
        <v>3607</v>
      </c>
      <c r="K1713" s="16" t="s">
        <v>6133</v>
      </c>
      <c r="L1713">
        <v>1620074976</v>
      </c>
      <c r="M1713">
        <v>0</v>
      </c>
      <c r="N1713" s="16" t="s">
        <v>6198</v>
      </c>
      <c r="O1713" s="16" t="s">
        <v>6190</v>
      </c>
      <c r="P1713" s="1">
        <v>44487</v>
      </c>
      <c r="Q1713">
        <v>897317.4942999999</v>
      </c>
      <c r="R1713">
        <v>897317.4942999999</v>
      </c>
      <c r="S1713" s="16" t="s">
        <v>6226</v>
      </c>
      <c r="T1713" s="16" t="s">
        <v>6237</v>
      </c>
      <c r="U1713">
        <v>2021</v>
      </c>
    </row>
    <row r="1714" spans="1:21" x14ac:dyDescent="0.35">
      <c r="A1714" s="16" t="s">
        <v>3608</v>
      </c>
      <c r="B1714">
        <v>8507311</v>
      </c>
      <c r="C1714">
        <v>70</v>
      </c>
      <c r="D1714" s="1">
        <v>19138.5</v>
      </c>
      <c r="E1714" s="16" t="s">
        <v>741</v>
      </c>
      <c r="F1714" s="16" t="s">
        <v>593</v>
      </c>
      <c r="G1714" s="16" t="s">
        <v>2737</v>
      </c>
      <c r="H1714">
        <v>670053.70799999998</v>
      </c>
      <c r="I1714">
        <v>203845.22810000001</v>
      </c>
      <c r="J1714" s="16" t="s">
        <v>3609</v>
      </c>
      <c r="K1714" s="16" t="s">
        <v>6135</v>
      </c>
      <c r="L1714">
        <v>3281788224</v>
      </c>
      <c r="M1714">
        <v>2196210608</v>
      </c>
      <c r="N1714" s="16" t="s">
        <v>6192</v>
      </c>
      <c r="O1714" s="16" t="s">
        <v>6188</v>
      </c>
      <c r="P1714" s="1">
        <v>44302</v>
      </c>
      <c r="Q1714">
        <v>466208.47989999998</v>
      </c>
      <c r="R1714">
        <v>466208.47989999998</v>
      </c>
      <c r="S1714" s="16" t="s">
        <v>6220</v>
      </c>
      <c r="T1714" s="16" t="s">
        <v>6241</v>
      </c>
      <c r="U1714">
        <v>2021</v>
      </c>
    </row>
    <row r="1715" spans="1:21" x14ac:dyDescent="0.35">
      <c r="A1715" s="16" t="s">
        <v>3610</v>
      </c>
      <c r="B1715">
        <v>103348505</v>
      </c>
      <c r="C1715">
        <v>81</v>
      </c>
      <c r="D1715" s="1">
        <v>15120.75</v>
      </c>
      <c r="E1715" s="16" t="s">
        <v>741</v>
      </c>
      <c r="F1715" s="16" t="s">
        <v>1762</v>
      </c>
      <c r="G1715" s="16" t="s">
        <v>2740</v>
      </c>
      <c r="H1715">
        <v>2192804.8752000001</v>
      </c>
      <c r="I1715">
        <v>497671.36729999998</v>
      </c>
      <c r="J1715" s="16" t="s">
        <v>3611</v>
      </c>
      <c r="K1715" s="16" t="s">
        <v>6131</v>
      </c>
      <c r="L1715">
        <v>42235024</v>
      </c>
      <c r="M1715">
        <v>0</v>
      </c>
      <c r="N1715" s="16" t="s">
        <v>6195</v>
      </c>
      <c r="O1715" s="16" t="s">
        <v>6190</v>
      </c>
      <c r="P1715" s="1">
        <v>44496</v>
      </c>
      <c r="Q1715">
        <v>1695133.5079000001</v>
      </c>
      <c r="R1715">
        <v>1729036.178058</v>
      </c>
      <c r="S1715" s="16" t="s">
        <v>6226</v>
      </c>
      <c r="T1715" s="16" t="s">
        <v>6241</v>
      </c>
      <c r="U1715">
        <v>2021</v>
      </c>
    </row>
    <row r="1716" spans="1:21" x14ac:dyDescent="0.35">
      <c r="A1716" s="16" t="s">
        <v>3612</v>
      </c>
      <c r="B1716">
        <v>44020042</v>
      </c>
      <c r="C1716">
        <v>69</v>
      </c>
      <c r="D1716" s="1">
        <v>19503.75</v>
      </c>
      <c r="E1716" s="16" t="s">
        <v>741</v>
      </c>
      <c r="F1716" s="16" t="s">
        <v>3035</v>
      </c>
      <c r="G1716" s="16" t="s">
        <v>2756</v>
      </c>
      <c r="H1716">
        <v>1195910.2796</v>
      </c>
      <c r="I1716">
        <v>409375.54609999998</v>
      </c>
      <c r="J1716" s="16" t="s">
        <v>3613</v>
      </c>
      <c r="K1716" s="16" t="s">
        <v>6133</v>
      </c>
      <c r="L1716">
        <v>791605056</v>
      </c>
      <c r="M1716">
        <v>0</v>
      </c>
      <c r="N1716" s="16" t="s">
        <v>6187</v>
      </c>
      <c r="O1716" s="16" t="s">
        <v>6188</v>
      </c>
      <c r="P1716" s="1">
        <v>44308</v>
      </c>
      <c r="Q1716">
        <v>786534.73350000009</v>
      </c>
      <c r="R1716">
        <v>786534.73350000009</v>
      </c>
      <c r="S1716" s="16" t="s">
        <v>6220</v>
      </c>
      <c r="T1716" s="16" t="s">
        <v>6240</v>
      </c>
      <c r="U1716">
        <v>2021</v>
      </c>
    </row>
    <row r="1717" spans="1:21" x14ac:dyDescent="0.35">
      <c r="A1717" s="16" t="s">
        <v>3614</v>
      </c>
      <c r="B1717">
        <v>650193232</v>
      </c>
      <c r="C1717">
        <v>80</v>
      </c>
      <c r="D1717" s="1">
        <v>15486</v>
      </c>
      <c r="E1717" s="16" t="s">
        <v>741</v>
      </c>
      <c r="F1717" s="16" t="s">
        <v>660</v>
      </c>
      <c r="G1717" s="16" t="s">
        <v>2743</v>
      </c>
      <c r="H1717">
        <v>466271.68920000002</v>
      </c>
      <c r="I1717">
        <v>209822.26019999999</v>
      </c>
      <c r="J1717" s="16" t="s">
        <v>3615</v>
      </c>
      <c r="K1717" s="16" t="s">
        <v>6140</v>
      </c>
      <c r="L1717">
        <v>1287789237</v>
      </c>
      <c r="M1717">
        <v>0</v>
      </c>
      <c r="N1717" s="16" t="s">
        <v>6187</v>
      </c>
      <c r="O1717" s="16" t="s">
        <v>6188</v>
      </c>
      <c r="P1717" s="1">
        <v>44202</v>
      </c>
      <c r="Q1717">
        <v>256449.42900000003</v>
      </c>
      <c r="R1717">
        <v>256449.42900000003</v>
      </c>
      <c r="S1717" s="16" t="s">
        <v>6217</v>
      </c>
      <c r="T1717" s="16" t="s">
        <v>6241</v>
      </c>
      <c r="U1717">
        <v>2021</v>
      </c>
    </row>
    <row r="1718" spans="1:21" x14ac:dyDescent="0.35">
      <c r="A1718" s="16" t="s">
        <v>3616</v>
      </c>
      <c r="B1718">
        <v>822729697</v>
      </c>
      <c r="C1718">
        <v>51</v>
      </c>
      <c r="D1718" s="1">
        <v>26078.25</v>
      </c>
      <c r="E1718" s="16" t="s">
        <v>741</v>
      </c>
      <c r="F1718" s="16" t="s">
        <v>651</v>
      </c>
      <c r="G1718" s="16" t="s">
        <v>2740</v>
      </c>
      <c r="H1718">
        <v>1667444.1677999999</v>
      </c>
      <c r="I1718">
        <v>274495.08100000001</v>
      </c>
      <c r="J1718" s="16" t="s">
        <v>3617</v>
      </c>
      <c r="K1718" s="16" t="s">
        <v>6135</v>
      </c>
      <c r="L1718">
        <v>5203283475</v>
      </c>
      <c r="M1718">
        <v>352774026</v>
      </c>
      <c r="N1718" s="16" t="s">
        <v>6192</v>
      </c>
      <c r="O1718" s="16" t="s">
        <v>6197</v>
      </c>
      <c r="P1718" s="1">
        <v>44591</v>
      </c>
      <c r="Q1718">
        <v>1392949.0867999999</v>
      </c>
      <c r="R1718">
        <v>1392949.0867999999</v>
      </c>
      <c r="S1718" s="16" t="s">
        <v>6217</v>
      </c>
      <c r="T1718" s="16" t="s">
        <v>6239</v>
      </c>
      <c r="U1718">
        <v>2022</v>
      </c>
    </row>
    <row r="1719" spans="1:21" x14ac:dyDescent="0.35">
      <c r="A1719" s="16" t="s">
        <v>3618</v>
      </c>
      <c r="B1719">
        <v>696144220</v>
      </c>
      <c r="C1719">
        <v>83</v>
      </c>
      <c r="D1719" s="1">
        <v>14390.25</v>
      </c>
      <c r="E1719" s="16" t="s">
        <v>741</v>
      </c>
      <c r="F1719" s="16" t="s">
        <v>211</v>
      </c>
      <c r="G1719" s="16" t="s">
        <v>2743</v>
      </c>
      <c r="H1719">
        <v>141670.89780000001</v>
      </c>
      <c r="I1719">
        <v>55027.959199999998</v>
      </c>
      <c r="J1719" s="16" t="s">
        <v>3619</v>
      </c>
      <c r="K1719" s="16" t="s">
        <v>6127</v>
      </c>
      <c r="L1719">
        <v>674027424</v>
      </c>
      <c r="M1719">
        <v>0</v>
      </c>
      <c r="N1719" s="16" t="s">
        <v>6198</v>
      </c>
      <c r="O1719" s="16" t="s">
        <v>6191</v>
      </c>
      <c r="P1719" s="1">
        <v>44587</v>
      </c>
      <c r="Q1719">
        <v>86642.938600000009</v>
      </c>
      <c r="R1719">
        <v>86642.938600000009</v>
      </c>
      <c r="S1719" s="16" t="s">
        <v>6217</v>
      </c>
      <c r="T1719" s="16" t="s">
        <v>6241</v>
      </c>
      <c r="U1719">
        <v>2022</v>
      </c>
    </row>
    <row r="1720" spans="1:21" x14ac:dyDescent="0.35">
      <c r="A1720" s="16" t="s">
        <v>3620</v>
      </c>
      <c r="B1720">
        <v>577679256</v>
      </c>
      <c r="C1720">
        <v>37</v>
      </c>
      <c r="D1720" s="1">
        <v>31191.75</v>
      </c>
      <c r="E1720" s="16" t="s">
        <v>741</v>
      </c>
      <c r="F1720" s="16" t="s">
        <v>347</v>
      </c>
      <c r="G1720" s="16" t="s">
        <v>2776</v>
      </c>
      <c r="H1720">
        <v>12299.1675</v>
      </c>
      <c r="I1720">
        <v>12899.0216</v>
      </c>
      <c r="J1720" s="16" t="s">
        <v>3621</v>
      </c>
      <c r="K1720" s="16" t="s">
        <v>6135</v>
      </c>
      <c r="L1720">
        <v>861274624</v>
      </c>
      <c r="M1720">
        <v>0</v>
      </c>
      <c r="N1720" s="16" t="s">
        <v>6187</v>
      </c>
      <c r="O1720" s="16" t="s">
        <v>6191</v>
      </c>
      <c r="P1720" s="1">
        <v>44477</v>
      </c>
      <c r="Q1720">
        <v>-599.85410000000047</v>
      </c>
      <c r="R1720">
        <v>-599.85410000000047</v>
      </c>
      <c r="S1720" s="16" t="s">
        <v>6226</v>
      </c>
      <c r="T1720" s="16" t="s">
        <v>6237</v>
      </c>
      <c r="U1720">
        <v>2021</v>
      </c>
    </row>
    <row r="1721" spans="1:21" x14ac:dyDescent="0.35">
      <c r="A1721" s="16" t="s">
        <v>3622</v>
      </c>
      <c r="B1721">
        <v>454473125</v>
      </c>
      <c r="C1721">
        <v>28</v>
      </c>
      <c r="D1721" s="1">
        <v>34479</v>
      </c>
      <c r="E1721" s="16" t="s">
        <v>741</v>
      </c>
      <c r="F1721" s="16" t="s">
        <v>81</v>
      </c>
      <c r="G1721" s="16" t="s">
        <v>2767</v>
      </c>
      <c r="H1721">
        <v>518662.84879999998</v>
      </c>
      <c r="I1721">
        <v>259987.20499999999</v>
      </c>
      <c r="J1721" s="16" t="s">
        <v>3623</v>
      </c>
      <c r="K1721" s="16" t="s">
        <v>6129</v>
      </c>
      <c r="L1721">
        <v>4561000353</v>
      </c>
      <c r="M1721">
        <v>0</v>
      </c>
      <c r="N1721" s="16" t="s">
        <v>6187</v>
      </c>
      <c r="O1721" s="16" t="s">
        <v>6200</v>
      </c>
      <c r="P1721" s="1">
        <v>44680</v>
      </c>
      <c r="Q1721">
        <v>258675.64379999999</v>
      </c>
      <c r="R1721">
        <v>258675.64379999999</v>
      </c>
      <c r="S1721" s="16" t="s">
        <v>6220</v>
      </c>
      <c r="T1721" s="16" t="s">
        <v>6236</v>
      </c>
      <c r="U1721">
        <v>2022</v>
      </c>
    </row>
    <row r="1722" spans="1:21" x14ac:dyDescent="0.35">
      <c r="A1722" s="16" t="s">
        <v>3624</v>
      </c>
      <c r="B1722">
        <v>596659255</v>
      </c>
      <c r="C1722">
        <v>33</v>
      </c>
      <c r="D1722" s="1">
        <v>32652.75</v>
      </c>
      <c r="E1722" s="16" t="s">
        <v>741</v>
      </c>
      <c r="F1722" s="16" t="s">
        <v>63</v>
      </c>
      <c r="G1722" s="16" t="s">
        <v>2740</v>
      </c>
      <c r="H1722">
        <v>1057007.9421000001</v>
      </c>
      <c r="I1722">
        <v>320877.41100000002</v>
      </c>
      <c r="J1722" s="16" t="s">
        <v>3625</v>
      </c>
      <c r="K1722" s="16" t="s">
        <v>6135</v>
      </c>
      <c r="L1722">
        <v>4062747</v>
      </c>
      <c r="M1722">
        <v>0</v>
      </c>
      <c r="N1722" s="16" t="s">
        <v>6196</v>
      </c>
      <c r="O1722" s="16" t="s">
        <v>6188</v>
      </c>
      <c r="P1722" s="1">
        <v>44385</v>
      </c>
      <c r="Q1722">
        <v>736130.53110000002</v>
      </c>
      <c r="R1722">
        <v>736130.53110000002</v>
      </c>
      <c r="S1722" s="16" t="s">
        <v>6223</v>
      </c>
      <c r="T1722" s="16" t="s">
        <v>6237</v>
      </c>
      <c r="U1722">
        <v>2021</v>
      </c>
    </row>
    <row r="1723" spans="1:21" x14ac:dyDescent="0.35">
      <c r="A1723" s="16" t="s">
        <v>3626</v>
      </c>
      <c r="B1723">
        <v>793373801</v>
      </c>
      <c r="C1723">
        <v>56</v>
      </c>
      <c r="D1723" s="1">
        <v>24252</v>
      </c>
      <c r="E1723" s="16" t="s">
        <v>741</v>
      </c>
      <c r="F1723" s="16" t="s">
        <v>489</v>
      </c>
      <c r="G1723" s="16" t="s">
        <v>2848</v>
      </c>
      <c r="H1723">
        <v>993806.11040000001</v>
      </c>
      <c r="I1723">
        <v>430047.00780000002</v>
      </c>
      <c r="J1723" s="16" t="s">
        <v>3627</v>
      </c>
      <c r="K1723" s="16" t="s">
        <v>6129</v>
      </c>
      <c r="L1723">
        <v>5148095744</v>
      </c>
      <c r="M1723">
        <v>0</v>
      </c>
      <c r="N1723" s="16" t="s">
        <v>6198</v>
      </c>
      <c r="O1723" s="16" t="s">
        <v>6191</v>
      </c>
      <c r="P1723" s="1">
        <v>44337</v>
      </c>
      <c r="Q1723">
        <v>563759.10259999998</v>
      </c>
      <c r="R1723">
        <v>563759.10259999998</v>
      </c>
      <c r="S1723" s="16" t="s">
        <v>6221</v>
      </c>
      <c r="T1723" s="16" t="s">
        <v>6239</v>
      </c>
      <c r="U1723">
        <v>2021</v>
      </c>
    </row>
    <row r="1724" spans="1:21" x14ac:dyDescent="0.35">
      <c r="A1724" s="16" t="s">
        <v>3628</v>
      </c>
      <c r="B1724">
        <v>952440210</v>
      </c>
      <c r="C1724">
        <v>44</v>
      </c>
      <c r="D1724" s="1">
        <v>28635</v>
      </c>
      <c r="E1724" s="16" t="s">
        <v>741</v>
      </c>
      <c r="F1724" s="16" t="s">
        <v>574</v>
      </c>
      <c r="G1724" s="16" t="s">
        <v>2756</v>
      </c>
      <c r="H1724">
        <v>157897.6128</v>
      </c>
      <c r="I1724">
        <v>64909.649100000002</v>
      </c>
      <c r="J1724" s="16" t="s">
        <v>3629</v>
      </c>
      <c r="K1724" s="16" t="s">
        <v>6129</v>
      </c>
      <c r="L1724">
        <v>4059683126</v>
      </c>
      <c r="M1724">
        <v>0</v>
      </c>
      <c r="N1724" s="16" t="s">
        <v>6196</v>
      </c>
      <c r="O1724" s="16" t="s">
        <v>6188</v>
      </c>
      <c r="P1724" s="1">
        <v>44439</v>
      </c>
      <c r="Q1724">
        <v>92987.963699999993</v>
      </c>
      <c r="R1724">
        <v>92987.963699999993</v>
      </c>
      <c r="S1724" s="16" t="s">
        <v>6224</v>
      </c>
      <c r="T1724" s="16" t="s">
        <v>6238</v>
      </c>
      <c r="U1724">
        <v>2021</v>
      </c>
    </row>
    <row r="1725" spans="1:21" x14ac:dyDescent="0.35">
      <c r="A1725" s="16" t="s">
        <v>3630</v>
      </c>
      <c r="B1725">
        <v>905121758</v>
      </c>
      <c r="C1725">
        <v>35</v>
      </c>
      <c r="D1725" s="1">
        <v>31922.25</v>
      </c>
      <c r="E1725" s="16" t="s">
        <v>741</v>
      </c>
      <c r="F1725" s="16" t="s">
        <v>437</v>
      </c>
      <c r="G1725" s="16" t="s">
        <v>2771</v>
      </c>
      <c r="H1725">
        <v>571620.95250000001</v>
      </c>
      <c r="I1725">
        <v>49247.3436</v>
      </c>
      <c r="J1725" s="16" t="s">
        <v>3631</v>
      </c>
      <c r="K1725" s="16" t="s">
        <v>6127</v>
      </c>
      <c r="L1725">
        <v>724313396</v>
      </c>
      <c r="M1725">
        <v>0</v>
      </c>
      <c r="N1725" s="16" t="s">
        <v>6195</v>
      </c>
      <c r="O1725" s="16" t="s">
        <v>6191</v>
      </c>
      <c r="P1725" s="1">
        <v>44511</v>
      </c>
      <c r="Q1725">
        <v>522373.60889999999</v>
      </c>
      <c r="R1725">
        <v>522373.60889999999</v>
      </c>
      <c r="S1725" s="16" t="s">
        <v>6227</v>
      </c>
      <c r="T1725" s="16" t="s">
        <v>6237</v>
      </c>
      <c r="U1725">
        <v>2021</v>
      </c>
    </row>
    <row r="1726" spans="1:21" x14ac:dyDescent="0.35">
      <c r="A1726" s="16" t="s">
        <v>3632</v>
      </c>
      <c r="B1726">
        <v>544147368</v>
      </c>
      <c r="C1726">
        <v>58</v>
      </c>
      <c r="D1726" s="1">
        <v>23521.5</v>
      </c>
      <c r="E1726" s="16" t="s">
        <v>741</v>
      </c>
      <c r="F1726" s="16" t="s">
        <v>1544</v>
      </c>
      <c r="G1726" s="16" t="s">
        <v>2781</v>
      </c>
      <c r="H1726">
        <v>193911.29399999999</v>
      </c>
      <c r="I1726">
        <v>78399.413400000005</v>
      </c>
      <c r="J1726" s="16" t="s">
        <v>3633</v>
      </c>
      <c r="K1726" s="16" t="s">
        <v>6129</v>
      </c>
      <c r="L1726">
        <v>1216273212</v>
      </c>
      <c r="M1726">
        <v>0</v>
      </c>
      <c r="N1726" s="16" t="s">
        <v>6198</v>
      </c>
      <c r="O1726" s="16" t="s">
        <v>6191</v>
      </c>
      <c r="P1726" s="1">
        <v>44273</v>
      </c>
      <c r="Q1726">
        <v>115511.88059999999</v>
      </c>
      <c r="R1726">
        <v>115511.88059999999</v>
      </c>
      <c r="S1726" s="16" t="s">
        <v>6219</v>
      </c>
      <c r="T1726" s="16" t="s">
        <v>6239</v>
      </c>
      <c r="U1726">
        <v>2021</v>
      </c>
    </row>
    <row r="1727" spans="1:21" x14ac:dyDescent="0.35">
      <c r="A1727" s="16" t="s">
        <v>3634</v>
      </c>
      <c r="B1727">
        <v>153351376</v>
      </c>
      <c r="C1727">
        <v>33</v>
      </c>
      <c r="D1727" s="1">
        <v>32652.75</v>
      </c>
      <c r="E1727" s="16" t="s">
        <v>741</v>
      </c>
      <c r="F1727" s="16" t="s">
        <v>1169</v>
      </c>
      <c r="G1727" s="16" t="s">
        <v>2740</v>
      </c>
      <c r="H1727">
        <v>505712.97850000003</v>
      </c>
      <c r="I1727">
        <v>104848.5839</v>
      </c>
      <c r="J1727" s="16" t="s">
        <v>3635</v>
      </c>
      <c r="K1727" s="16" t="s">
        <v>6129</v>
      </c>
      <c r="L1727">
        <v>1604527104</v>
      </c>
      <c r="M1727">
        <v>0</v>
      </c>
      <c r="N1727" s="16" t="s">
        <v>6189</v>
      </c>
      <c r="O1727" s="16" t="s">
        <v>6194</v>
      </c>
      <c r="P1727" s="1">
        <v>44263</v>
      </c>
      <c r="Q1727">
        <v>400864.3946</v>
      </c>
      <c r="R1727">
        <v>400864.3946</v>
      </c>
      <c r="S1727" s="16" t="s">
        <v>6219</v>
      </c>
      <c r="T1727" s="16" t="s">
        <v>6237</v>
      </c>
      <c r="U1727">
        <v>2021</v>
      </c>
    </row>
    <row r="1728" spans="1:21" x14ac:dyDescent="0.35">
      <c r="A1728" s="16" t="s">
        <v>2204</v>
      </c>
      <c r="B1728">
        <v>660338169</v>
      </c>
      <c r="C1728">
        <v>54</v>
      </c>
      <c r="D1728" s="1">
        <v>24982.5</v>
      </c>
      <c r="E1728" s="16" t="s">
        <v>741</v>
      </c>
      <c r="F1728" s="16" t="s">
        <v>95</v>
      </c>
      <c r="G1728" s="16" t="s">
        <v>2767</v>
      </c>
      <c r="H1728">
        <v>880868.88859999995</v>
      </c>
      <c r="I1728">
        <v>220217.22210000001</v>
      </c>
      <c r="J1728" s="16" t="s">
        <v>3636</v>
      </c>
      <c r="K1728" s="16" t="s">
        <v>6129</v>
      </c>
      <c r="L1728">
        <v>1016453516</v>
      </c>
      <c r="M1728">
        <v>0</v>
      </c>
      <c r="N1728" s="16" t="s">
        <v>6187</v>
      </c>
      <c r="O1728" s="16" t="s">
        <v>6190</v>
      </c>
      <c r="P1728" s="1">
        <v>44564</v>
      </c>
      <c r="Q1728">
        <v>660651.66649999993</v>
      </c>
      <c r="R1728">
        <v>660651.66649999993</v>
      </c>
      <c r="S1728" s="16" t="s">
        <v>6217</v>
      </c>
      <c r="T1728" s="16" t="s">
        <v>6239</v>
      </c>
      <c r="U1728">
        <v>2022</v>
      </c>
    </row>
    <row r="1729" spans="1:21" x14ac:dyDescent="0.35">
      <c r="A1729" s="16" t="s">
        <v>3637</v>
      </c>
      <c r="B1729">
        <v>822827445</v>
      </c>
      <c r="C1729">
        <v>46</v>
      </c>
      <c r="D1729" s="1">
        <v>27904.5</v>
      </c>
      <c r="E1729" s="16" t="s">
        <v>741</v>
      </c>
      <c r="F1729" s="16" t="s">
        <v>282</v>
      </c>
      <c r="G1729" s="16" t="s">
        <v>2743</v>
      </c>
      <c r="H1729">
        <v>78922.9035</v>
      </c>
      <c r="I1729">
        <v>59770.945599999999</v>
      </c>
      <c r="J1729" s="16" t="s">
        <v>1569</v>
      </c>
      <c r="K1729" s="16" t="s">
        <v>6129</v>
      </c>
      <c r="L1729">
        <v>884053876</v>
      </c>
      <c r="M1729">
        <v>0</v>
      </c>
      <c r="N1729" s="16" t="s">
        <v>6198</v>
      </c>
      <c r="O1729" s="16" t="s">
        <v>6201</v>
      </c>
      <c r="P1729" s="1">
        <v>44428</v>
      </c>
      <c r="Q1729">
        <v>19151.957900000001</v>
      </c>
      <c r="R1729">
        <v>19151.957900000001</v>
      </c>
      <c r="S1729" s="16" t="s">
        <v>6224</v>
      </c>
      <c r="T1729" s="16" t="s">
        <v>6238</v>
      </c>
      <c r="U1729">
        <v>2021</v>
      </c>
    </row>
    <row r="1730" spans="1:21" x14ac:dyDescent="0.35">
      <c r="A1730" s="16" t="s">
        <v>3638</v>
      </c>
      <c r="B1730">
        <v>884488788</v>
      </c>
      <c r="C1730">
        <v>73</v>
      </c>
      <c r="D1730" s="1">
        <v>18042.75</v>
      </c>
      <c r="E1730" s="16" t="s">
        <v>741</v>
      </c>
      <c r="F1730" s="16" t="s">
        <v>205</v>
      </c>
      <c r="G1730" s="16" t="s">
        <v>2771</v>
      </c>
      <c r="H1730">
        <v>96217.429900000003</v>
      </c>
      <c r="I1730">
        <v>13215.406000000001</v>
      </c>
      <c r="J1730" s="16" t="s">
        <v>3639</v>
      </c>
      <c r="K1730" s="16" t="s">
        <v>6135</v>
      </c>
      <c r="L1730">
        <v>1723527168</v>
      </c>
      <c r="M1730">
        <v>0</v>
      </c>
      <c r="N1730" s="16" t="s">
        <v>6196</v>
      </c>
      <c r="O1730" s="16" t="s">
        <v>6199</v>
      </c>
      <c r="P1730" s="1">
        <v>44238</v>
      </c>
      <c r="Q1730">
        <v>83002.0239</v>
      </c>
      <c r="R1730">
        <v>83002.0239</v>
      </c>
      <c r="S1730" s="16" t="s">
        <v>6218</v>
      </c>
      <c r="T1730" s="16" t="s">
        <v>6241</v>
      </c>
      <c r="U1730">
        <v>2021</v>
      </c>
    </row>
    <row r="1731" spans="1:21" x14ac:dyDescent="0.35">
      <c r="A1731" s="16" t="s">
        <v>3640</v>
      </c>
      <c r="B1731">
        <v>482854885</v>
      </c>
      <c r="C1731">
        <v>45</v>
      </c>
      <c r="D1731" s="1">
        <v>28269.75</v>
      </c>
      <c r="E1731" s="16" t="s">
        <v>741</v>
      </c>
      <c r="F1731" s="16" t="s">
        <v>1432</v>
      </c>
      <c r="G1731" s="16" t="s">
        <v>2737</v>
      </c>
      <c r="H1731">
        <v>550649.79599999997</v>
      </c>
      <c r="I1731">
        <v>78989.763800000001</v>
      </c>
      <c r="J1731" s="16" t="s">
        <v>3641</v>
      </c>
      <c r="K1731" s="16" t="s">
        <v>6131</v>
      </c>
      <c r="L1731">
        <v>1158932241</v>
      </c>
      <c r="M1731">
        <v>4797114995</v>
      </c>
      <c r="N1731" s="16" t="s">
        <v>6192</v>
      </c>
      <c r="O1731" s="16" t="s">
        <v>6193</v>
      </c>
      <c r="P1731" s="1">
        <v>44202</v>
      </c>
      <c r="Q1731">
        <v>471660.03219999996</v>
      </c>
      <c r="R1731">
        <v>471660.03219999996</v>
      </c>
      <c r="S1731" s="16" t="s">
        <v>6217</v>
      </c>
      <c r="T1731" s="16" t="s">
        <v>6238</v>
      </c>
      <c r="U1731">
        <v>2021</v>
      </c>
    </row>
    <row r="1732" spans="1:21" x14ac:dyDescent="0.35">
      <c r="A1732" s="16" t="s">
        <v>3283</v>
      </c>
      <c r="B1732">
        <v>565313618</v>
      </c>
      <c r="C1732">
        <v>33</v>
      </c>
      <c r="D1732" s="1">
        <v>32652.75</v>
      </c>
      <c r="E1732" s="16" t="s">
        <v>741</v>
      </c>
      <c r="F1732" s="16" t="s">
        <v>424</v>
      </c>
      <c r="G1732" s="16" t="s">
        <v>2764</v>
      </c>
      <c r="H1732">
        <v>243778.09729999999</v>
      </c>
      <c r="I1732">
        <v>41313.972300000001</v>
      </c>
      <c r="J1732" s="16" t="s">
        <v>3642</v>
      </c>
      <c r="K1732" s="16" t="s">
        <v>6129</v>
      </c>
      <c r="L1732">
        <v>2743814427</v>
      </c>
      <c r="M1732">
        <v>0</v>
      </c>
      <c r="N1732" s="16" t="s">
        <v>6198</v>
      </c>
      <c r="O1732" s="16" t="s">
        <v>6201</v>
      </c>
      <c r="P1732" s="1">
        <v>44391</v>
      </c>
      <c r="Q1732">
        <v>202464.125</v>
      </c>
      <c r="R1732">
        <v>202464.125</v>
      </c>
      <c r="S1732" s="16" t="s">
        <v>6223</v>
      </c>
      <c r="T1732" s="16" t="s">
        <v>6237</v>
      </c>
      <c r="U1732">
        <v>2021</v>
      </c>
    </row>
    <row r="1733" spans="1:21" x14ac:dyDescent="0.35">
      <c r="A1733" s="16" t="s">
        <v>3643</v>
      </c>
      <c r="B1733">
        <v>75359038</v>
      </c>
      <c r="C1733">
        <v>22</v>
      </c>
      <c r="D1733" s="1">
        <v>36670.5</v>
      </c>
      <c r="E1733" s="16" t="s">
        <v>741</v>
      </c>
      <c r="F1733" s="16" t="s">
        <v>266</v>
      </c>
      <c r="G1733" s="16" t="s">
        <v>2764</v>
      </c>
      <c r="H1733">
        <v>1100932.8840000001</v>
      </c>
      <c r="I1733">
        <v>682089.08459999994</v>
      </c>
      <c r="J1733" s="16" t="s">
        <v>3644</v>
      </c>
      <c r="K1733" s="16" t="s">
        <v>6131</v>
      </c>
      <c r="L1733">
        <v>1680357489</v>
      </c>
      <c r="M1733">
        <v>0</v>
      </c>
      <c r="N1733" s="16" t="s">
        <v>6198</v>
      </c>
      <c r="O1733" s="16" t="s">
        <v>6191</v>
      </c>
      <c r="P1733" s="1">
        <v>44330</v>
      </c>
      <c r="Q1733">
        <v>418843.79940000013</v>
      </c>
      <c r="R1733">
        <v>418843.79940000013</v>
      </c>
      <c r="S1733" s="16" t="s">
        <v>6221</v>
      </c>
      <c r="T1733" s="16" t="s">
        <v>6236</v>
      </c>
      <c r="U1733">
        <v>2021</v>
      </c>
    </row>
    <row r="1734" spans="1:21" x14ac:dyDescent="0.35">
      <c r="A1734" s="16" t="s">
        <v>3645</v>
      </c>
      <c r="B1734">
        <v>483029893</v>
      </c>
      <c r="C1734">
        <v>62</v>
      </c>
      <c r="D1734" s="1">
        <v>22060.5</v>
      </c>
      <c r="E1734" s="16" t="s">
        <v>741</v>
      </c>
      <c r="F1734" s="16" t="s">
        <v>312</v>
      </c>
      <c r="G1734" s="16" t="s">
        <v>2771</v>
      </c>
      <c r="H1734">
        <v>137954.6894</v>
      </c>
      <c r="I1734">
        <v>55299.7857</v>
      </c>
      <c r="J1734" s="16" t="s">
        <v>3646</v>
      </c>
      <c r="K1734" s="16" t="s">
        <v>6127</v>
      </c>
      <c r="L1734">
        <v>107610468</v>
      </c>
      <c r="M1734">
        <v>0</v>
      </c>
      <c r="N1734" s="16" t="s">
        <v>6195</v>
      </c>
      <c r="O1734" s="16" t="s">
        <v>6190</v>
      </c>
      <c r="P1734" s="1">
        <v>44205</v>
      </c>
      <c r="Q1734">
        <v>82654.903699999995</v>
      </c>
      <c r="R1734">
        <v>82654.903699999995</v>
      </c>
      <c r="S1734" s="16" t="s">
        <v>6217</v>
      </c>
      <c r="T1734" s="16" t="s">
        <v>6240</v>
      </c>
      <c r="U1734">
        <v>2021</v>
      </c>
    </row>
    <row r="1735" spans="1:21" x14ac:dyDescent="0.35">
      <c r="A1735" s="16" t="s">
        <v>3647</v>
      </c>
      <c r="B1735">
        <v>330644989</v>
      </c>
      <c r="C1735">
        <v>71</v>
      </c>
      <c r="D1735" s="1">
        <v>18773.25</v>
      </c>
      <c r="E1735" s="16" t="s">
        <v>741</v>
      </c>
      <c r="F1735" s="16" t="s">
        <v>130</v>
      </c>
      <c r="G1735" s="16" t="s">
        <v>2771</v>
      </c>
      <c r="H1735">
        <v>1373913.5861</v>
      </c>
      <c r="I1735">
        <v>170975.9129</v>
      </c>
      <c r="J1735" s="16" t="s">
        <v>3648</v>
      </c>
      <c r="K1735" s="16" t="s">
        <v>6135</v>
      </c>
      <c r="L1735">
        <v>3481704564</v>
      </c>
      <c r="M1735">
        <v>0</v>
      </c>
      <c r="N1735" s="16" t="s">
        <v>6196</v>
      </c>
      <c r="O1735" s="16" t="s">
        <v>6199</v>
      </c>
      <c r="P1735" s="1">
        <v>44600</v>
      </c>
      <c r="Q1735">
        <v>1202937.6732000001</v>
      </c>
      <c r="R1735">
        <v>1202937.6732000001</v>
      </c>
      <c r="S1735" s="16" t="s">
        <v>6218</v>
      </c>
      <c r="T1735" s="16" t="s">
        <v>6241</v>
      </c>
      <c r="U1735">
        <v>2022</v>
      </c>
    </row>
    <row r="1736" spans="1:21" x14ac:dyDescent="0.35">
      <c r="A1736" s="16" t="s">
        <v>3649</v>
      </c>
      <c r="B1736">
        <v>518826262</v>
      </c>
      <c r="C1736">
        <v>31</v>
      </c>
      <c r="D1736" s="1">
        <v>33383.25</v>
      </c>
      <c r="E1736" s="16" t="s">
        <v>741</v>
      </c>
      <c r="F1736" s="16" t="s">
        <v>1017</v>
      </c>
      <c r="G1736" s="16" t="s">
        <v>2756</v>
      </c>
      <c r="H1736">
        <v>469244.54090000002</v>
      </c>
      <c r="I1736">
        <v>140263.31390000001</v>
      </c>
      <c r="J1736" s="16" t="s">
        <v>3650</v>
      </c>
      <c r="K1736" s="16" t="s">
        <v>6135</v>
      </c>
      <c r="L1736">
        <v>643185</v>
      </c>
      <c r="M1736">
        <v>0</v>
      </c>
      <c r="N1736" s="16" t="s">
        <v>6195</v>
      </c>
      <c r="O1736" s="16" t="s">
        <v>6190</v>
      </c>
      <c r="P1736" s="1">
        <v>44383</v>
      </c>
      <c r="Q1736">
        <v>328981.22700000001</v>
      </c>
      <c r="R1736">
        <v>328981.22700000001</v>
      </c>
      <c r="S1736" s="16" t="s">
        <v>6223</v>
      </c>
      <c r="T1736" s="16" t="s">
        <v>6237</v>
      </c>
      <c r="U1736">
        <v>2021</v>
      </c>
    </row>
    <row r="1737" spans="1:21" x14ac:dyDescent="0.35">
      <c r="A1737" s="16" t="s">
        <v>3651</v>
      </c>
      <c r="B1737">
        <v>307328973</v>
      </c>
      <c r="C1737">
        <v>17</v>
      </c>
      <c r="D1737" s="1">
        <v>38496.75</v>
      </c>
      <c r="E1737" s="16" t="s">
        <v>741</v>
      </c>
      <c r="F1737" s="16" t="s">
        <v>205</v>
      </c>
      <c r="G1737" s="16" t="s">
        <v>2771</v>
      </c>
      <c r="H1737">
        <v>147745.296</v>
      </c>
      <c r="I1737">
        <v>45669.712599999999</v>
      </c>
      <c r="J1737" s="16" t="s">
        <v>3652</v>
      </c>
      <c r="K1737" s="16" t="s">
        <v>6135</v>
      </c>
      <c r="L1737">
        <v>298532438</v>
      </c>
      <c r="M1737">
        <v>0</v>
      </c>
      <c r="N1737" s="16" t="s">
        <v>6195</v>
      </c>
      <c r="O1737" s="16" t="s">
        <v>6190</v>
      </c>
      <c r="P1737" s="1">
        <v>44486</v>
      </c>
      <c r="Q1737">
        <v>102075.5834</v>
      </c>
      <c r="R1737">
        <v>102075.5834</v>
      </c>
      <c r="S1737" s="16" t="s">
        <v>6226</v>
      </c>
      <c r="T1737" s="16" t="s">
        <v>6242</v>
      </c>
      <c r="U1737">
        <v>2021</v>
      </c>
    </row>
    <row r="1738" spans="1:21" x14ac:dyDescent="0.35">
      <c r="A1738" s="16" t="s">
        <v>3653</v>
      </c>
      <c r="B1738">
        <v>746382414</v>
      </c>
      <c r="C1738">
        <v>27</v>
      </c>
      <c r="D1738" s="1">
        <v>34844.25</v>
      </c>
      <c r="E1738" s="16" t="s">
        <v>741</v>
      </c>
      <c r="F1738" s="16" t="s">
        <v>728</v>
      </c>
      <c r="G1738" s="16" t="s">
        <v>2749</v>
      </c>
      <c r="H1738">
        <v>249304.356</v>
      </c>
      <c r="I1738">
        <v>201372.6256</v>
      </c>
      <c r="J1738" s="16" t="s">
        <v>3654</v>
      </c>
      <c r="K1738" s="16" t="s">
        <v>6131</v>
      </c>
      <c r="L1738">
        <v>2379070848</v>
      </c>
      <c r="M1738">
        <v>0</v>
      </c>
      <c r="N1738" s="16" t="s">
        <v>6196</v>
      </c>
      <c r="O1738" s="16" t="s">
        <v>6200</v>
      </c>
      <c r="P1738" s="1">
        <v>44434</v>
      </c>
      <c r="Q1738">
        <v>47931.7304</v>
      </c>
      <c r="R1738">
        <v>47931.7304</v>
      </c>
      <c r="S1738" s="16" t="s">
        <v>6224</v>
      </c>
      <c r="T1738" s="16" t="s">
        <v>6236</v>
      </c>
      <c r="U1738">
        <v>2021</v>
      </c>
    </row>
    <row r="1739" spans="1:21" x14ac:dyDescent="0.35">
      <c r="A1739" s="16" t="s">
        <v>3655</v>
      </c>
      <c r="B1739">
        <v>896649727</v>
      </c>
      <c r="C1739">
        <v>73</v>
      </c>
      <c r="D1739" s="1">
        <v>18042.75</v>
      </c>
      <c r="E1739" s="16" t="s">
        <v>741</v>
      </c>
      <c r="F1739" s="16" t="s">
        <v>350</v>
      </c>
      <c r="G1739" s="16" t="s">
        <v>2740</v>
      </c>
      <c r="H1739">
        <v>59107.815000000002</v>
      </c>
      <c r="I1739">
        <v>61763.383500000004</v>
      </c>
      <c r="J1739" s="16" t="s">
        <v>966</v>
      </c>
      <c r="K1739" s="16" t="s">
        <v>6131</v>
      </c>
      <c r="L1739">
        <v>549201408</v>
      </c>
      <c r="M1739">
        <v>183537816</v>
      </c>
      <c r="N1739" s="16" t="s">
        <v>6192</v>
      </c>
      <c r="O1739" s="16" t="s">
        <v>6197</v>
      </c>
      <c r="P1739" s="1">
        <v>44460</v>
      </c>
      <c r="Q1739">
        <v>-2655.5685000000012</v>
      </c>
      <c r="R1739">
        <v>-2655.5685000000012</v>
      </c>
      <c r="S1739" s="16" t="s">
        <v>6225</v>
      </c>
      <c r="T1739" s="16" t="s">
        <v>6241</v>
      </c>
      <c r="U1739">
        <v>2021</v>
      </c>
    </row>
    <row r="1740" spans="1:21" x14ac:dyDescent="0.35">
      <c r="A1740" s="16" t="s">
        <v>3656</v>
      </c>
      <c r="B1740">
        <v>867445393</v>
      </c>
      <c r="C1740">
        <v>17</v>
      </c>
      <c r="D1740" s="1">
        <v>38496.75</v>
      </c>
      <c r="E1740" s="16" t="s">
        <v>741</v>
      </c>
      <c r="F1740" s="16" t="s">
        <v>467</v>
      </c>
      <c r="G1740" s="16" t="s">
        <v>2749</v>
      </c>
      <c r="H1740">
        <v>254260.92430000001</v>
      </c>
      <c r="I1740">
        <v>193907.41020000001</v>
      </c>
      <c r="J1740" s="16" t="s">
        <v>3657</v>
      </c>
      <c r="K1740" s="16" t="s">
        <v>6131</v>
      </c>
      <c r="L1740">
        <v>16586145</v>
      </c>
      <c r="M1740">
        <v>0</v>
      </c>
      <c r="N1740" s="16" t="s">
        <v>6187</v>
      </c>
      <c r="O1740" s="16" t="s">
        <v>6188</v>
      </c>
      <c r="P1740" s="1">
        <v>44510</v>
      </c>
      <c r="Q1740">
        <v>60353.5141</v>
      </c>
      <c r="R1740">
        <v>60353.5141</v>
      </c>
      <c r="S1740" s="16" t="s">
        <v>6227</v>
      </c>
      <c r="T1740" s="16" t="s">
        <v>6242</v>
      </c>
      <c r="U1740">
        <v>2021</v>
      </c>
    </row>
    <row r="1741" spans="1:21" x14ac:dyDescent="0.35">
      <c r="A1741" s="16" t="s">
        <v>3658</v>
      </c>
      <c r="B1741">
        <v>157230926</v>
      </c>
      <c r="C1741">
        <v>48</v>
      </c>
      <c r="D1741" s="1">
        <v>27174</v>
      </c>
      <c r="E1741" s="16" t="s">
        <v>741</v>
      </c>
      <c r="F1741" s="16" t="s">
        <v>81</v>
      </c>
      <c r="G1741" s="16" t="s">
        <v>2749</v>
      </c>
      <c r="H1741">
        <v>1153249.4531</v>
      </c>
      <c r="I1741">
        <v>326415.72519999999</v>
      </c>
      <c r="J1741" s="16" t="s">
        <v>3659</v>
      </c>
      <c r="K1741" s="16" t="s">
        <v>6133</v>
      </c>
      <c r="L1741">
        <v>2809186575</v>
      </c>
      <c r="M1741">
        <v>0</v>
      </c>
      <c r="N1741" s="16" t="s">
        <v>6195</v>
      </c>
      <c r="O1741" s="16" t="s">
        <v>6191</v>
      </c>
      <c r="P1741" s="1">
        <v>44251</v>
      </c>
      <c r="Q1741">
        <v>826833.72790000006</v>
      </c>
      <c r="R1741">
        <v>826833.72790000006</v>
      </c>
      <c r="S1741" s="16" t="s">
        <v>6218</v>
      </c>
      <c r="T1741" s="16" t="s">
        <v>6238</v>
      </c>
      <c r="U1741">
        <v>2021</v>
      </c>
    </row>
    <row r="1742" spans="1:21" x14ac:dyDescent="0.35">
      <c r="A1742" s="16" t="s">
        <v>3660</v>
      </c>
      <c r="B1742">
        <v>174833834</v>
      </c>
      <c r="C1742">
        <v>79</v>
      </c>
      <c r="D1742" s="1">
        <v>15851.25</v>
      </c>
      <c r="E1742" s="16" t="s">
        <v>741</v>
      </c>
      <c r="F1742" s="16" t="s">
        <v>840</v>
      </c>
      <c r="G1742" s="16" t="s">
        <v>2764</v>
      </c>
      <c r="H1742">
        <v>100838.15519999999</v>
      </c>
      <c r="I1742">
        <v>74694.929799999998</v>
      </c>
      <c r="J1742" s="16" t="s">
        <v>3661</v>
      </c>
      <c r="K1742" s="16" t="s">
        <v>6129</v>
      </c>
      <c r="L1742">
        <v>9522975</v>
      </c>
      <c r="M1742">
        <v>552450375</v>
      </c>
      <c r="N1742" s="16" t="s">
        <v>6192</v>
      </c>
      <c r="O1742" s="16" t="s">
        <v>6197</v>
      </c>
      <c r="P1742" s="1">
        <v>44213</v>
      </c>
      <c r="Q1742">
        <v>26143.225399999996</v>
      </c>
      <c r="R1742">
        <v>26143.225399999996</v>
      </c>
      <c r="S1742" s="16" t="s">
        <v>6217</v>
      </c>
      <c r="T1742" s="16" t="s">
        <v>6241</v>
      </c>
      <c r="U1742">
        <v>2021</v>
      </c>
    </row>
    <row r="1743" spans="1:21" x14ac:dyDescent="0.35">
      <c r="A1743" s="16" t="s">
        <v>3662</v>
      </c>
      <c r="B1743">
        <v>389283436</v>
      </c>
      <c r="C1743">
        <v>75</v>
      </c>
      <c r="D1743" s="1">
        <v>17312.25</v>
      </c>
      <c r="E1743" s="16" t="s">
        <v>741</v>
      </c>
      <c r="F1743" s="16" t="s">
        <v>312</v>
      </c>
      <c r="G1743" s="16" t="s">
        <v>2848</v>
      </c>
      <c r="H1743">
        <v>200763.0876</v>
      </c>
      <c r="I1743">
        <v>97003.318799999994</v>
      </c>
      <c r="J1743" s="16" t="s">
        <v>3663</v>
      </c>
      <c r="K1743" s="16" t="s">
        <v>6135</v>
      </c>
      <c r="L1743">
        <v>2996414876</v>
      </c>
      <c r="M1743">
        <v>0</v>
      </c>
      <c r="N1743" s="16" t="s">
        <v>6198</v>
      </c>
      <c r="O1743" s="16" t="s">
        <v>6191</v>
      </c>
      <c r="P1743" s="1">
        <v>44536</v>
      </c>
      <c r="Q1743">
        <v>103759.76880000001</v>
      </c>
      <c r="R1743">
        <v>103759.76880000001</v>
      </c>
      <c r="S1743" s="16" t="s">
        <v>6228</v>
      </c>
      <c r="T1743" s="16" t="s">
        <v>6241</v>
      </c>
      <c r="U1743">
        <v>2021</v>
      </c>
    </row>
    <row r="1744" spans="1:21" x14ac:dyDescent="0.35">
      <c r="A1744" s="16" t="s">
        <v>3664</v>
      </c>
      <c r="B1744">
        <v>54731291</v>
      </c>
      <c r="C1744">
        <v>55</v>
      </c>
      <c r="D1744" s="1">
        <v>24617.25</v>
      </c>
      <c r="E1744" s="16" t="s">
        <v>741</v>
      </c>
      <c r="F1744" s="16" t="s">
        <v>660</v>
      </c>
      <c r="G1744" s="16" t="s">
        <v>2767</v>
      </c>
      <c r="H1744">
        <v>1246515.5488</v>
      </c>
      <c r="I1744">
        <v>230339.02710000001</v>
      </c>
      <c r="J1744" s="16" t="s">
        <v>3665</v>
      </c>
      <c r="K1744" s="16" t="s">
        <v>6131</v>
      </c>
      <c r="L1744">
        <v>59075445</v>
      </c>
      <c r="M1744">
        <v>0</v>
      </c>
      <c r="N1744" s="16" t="s">
        <v>6187</v>
      </c>
      <c r="O1744" s="16" t="s">
        <v>6188</v>
      </c>
      <c r="P1744" s="1">
        <v>44658</v>
      </c>
      <c r="Q1744">
        <v>1016176.5216999999</v>
      </c>
      <c r="R1744">
        <v>1036500.052134</v>
      </c>
      <c r="S1744" s="16" t="s">
        <v>6220</v>
      </c>
      <c r="T1744" s="16" t="s">
        <v>6239</v>
      </c>
      <c r="U1744">
        <v>2022</v>
      </c>
    </row>
    <row r="1745" spans="1:21" x14ac:dyDescent="0.35">
      <c r="A1745" s="16" t="s">
        <v>3666</v>
      </c>
      <c r="B1745">
        <v>429506359</v>
      </c>
      <c r="C1745">
        <v>77</v>
      </c>
      <c r="D1745" s="1">
        <v>16581.75</v>
      </c>
      <c r="E1745" s="16" t="s">
        <v>741</v>
      </c>
      <c r="F1745" s="16" t="s">
        <v>406</v>
      </c>
      <c r="G1745" s="16" t="s">
        <v>2743</v>
      </c>
      <c r="H1745">
        <v>111414.82339999999</v>
      </c>
      <c r="I1745">
        <v>23659.2654</v>
      </c>
      <c r="J1745" s="16" t="s">
        <v>3667</v>
      </c>
      <c r="K1745" s="16" t="s">
        <v>6133</v>
      </c>
      <c r="L1745">
        <v>947106945</v>
      </c>
      <c r="M1745">
        <v>0</v>
      </c>
      <c r="N1745" s="16" t="s">
        <v>6196</v>
      </c>
      <c r="O1745" s="16" t="s">
        <v>6188</v>
      </c>
      <c r="P1745" s="1">
        <v>44245</v>
      </c>
      <c r="Q1745">
        <v>87755.55799999999</v>
      </c>
      <c r="R1745">
        <v>87755.55799999999</v>
      </c>
      <c r="S1745" s="16" t="s">
        <v>6218</v>
      </c>
      <c r="T1745" s="16" t="s">
        <v>6241</v>
      </c>
      <c r="U1745">
        <v>2021</v>
      </c>
    </row>
    <row r="1746" spans="1:21" x14ac:dyDescent="0.35">
      <c r="A1746" s="16" t="s">
        <v>3668</v>
      </c>
      <c r="B1746">
        <v>419760890</v>
      </c>
      <c r="C1746">
        <v>51</v>
      </c>
      <c r="D1746" s="1">
        <v>26078.25</v>
      </c>
      <c r="E1746" s="16" t="s">
        <v>741</v>
      </c>
      <c r="F1746" s="16" t="s">
        <v>644</v>
      </c>
      <c r="G1746" s="16" t="s">
        <v>2759</v>
      </c>
      <c r="H1746">
        <v>286280.41239999997</v>
      </c>
      <c r="I1746">
        <v>116189.7317</v>
      </c>
      <c r="J1746" s="16" t="s">
        <v>3669</v>
      </c>
      <c r="K1746" s="16" t="s">
        <v>6131</v>
      </c>
      <c r="L1746">
        <v>3568081125</v>
      </c>
      <c r="M1746">
        <v>0</v>
      </c>
      <c r="N1746" s="16" t="s">
        <v>6187</v>
      </c>
      <c r="O1746" s="16" t="s">
        <v>6188</v>
      </c>
      <c r="P1746" s="1">
        <v>44480</v>
      </c>
      <c r="Q1746">
        <v>170090.68069999997</v>
      </c>
      <c r="R1746">
        <v>170090.68069999997</v>
      </c>
      <c r="S1746" s="16" t="s">
        <v>6226</v>
      </c>
      <c r="T1746" s="16" t="s">
        <v>6239</v>
      </c>
      <c r="U1746">
        <v>2021</v>
      </c>
    </row>
    <row r="1747" spans="1:21" x14ac:dyDescent="0.35">
      <c r="A1747" s="16" t="s">
        <v>3670</v>
      </c>
      <c r="B1747">
        <v>682025529</v>
      </c>
      <c r="C1747">
        <v>47</v>
      </c>
      <c r="D1747" s="1">
        <v>27539.25</v>
      </c>
      <c r="E1747" s="16" t="s">
        <v>741</v>
      </c>
      <c r="F1747" s="16" t="s">
        <v>547</v>
      </c>
      <c r="G1747" s="16" t="s">
        <v>2759</v>
      </c>
      <c r="H1747">
        <v>259129.27119999999</v>
      </c>
      <c r="I1747">
        <v>192653.9755</v>
      </c>
      <c r="J1747" s="16" t="s">
        <v>3671</v>
      </c>
      <c r="K1747" s="16" t="s">
        <v>6135</v>
      </c>
      <c r="L1747">
        <v>2461731675</v>
      </c>
      <c r="M1747">
        <v>0</v>
      </c>
      <c r="N1747" s="16" t="s">
        <v>6187</v>
      </c>
      <c r="O1747" s="16" t="s">
        <v>6188</v>
      </c>
      <c r="P1747" s="1">
        <v>44233</v>
      </c>
      <c r="Q1747">
        <v>66475.295699999988</v>
      </c>
      <c r="R1747">
        <v>66475.295699999988</v>
      </c>
      <c r="S1747" s="16" t="s">
        <v>6218</v>
      </c>
      <c r="T1747" s="16" t="s">
        <v>6238</v>
      </c>
      <c r="U1747">
        <v>2021</v>
      </c>
    </row>
    <row r="1748" spans="1:21" x14ac:dyDescent="0.35">
      <c r="A1748" s="16" t="s">
        <v>3672</v>
      </c>
      <c r="B1748">
        <v>362436590</v>
      </c>
      <c r="C1748">
        <v>60</v>
      </c>
      <c r="D1748" s="1">
        <v>22791</v>
      </c>
      <c r="E1748" s="16" t="s">
        <v>741</v>
      </c>
      <c r="F1748" s="16" t="s">
        <v>57</v>
      </c>
      <c r="G1748" s="16" t="s">
        <v>2746</v>
      </c>
      <c r="H1748">
        <v>676061.15830000001</v>
      </c>
      <c r="I1748">
        <v>92927.679199999999</v>
      </c>
      <c r="J1748" s="16" t="s">
        <v>3673</v>
      </c>
      <c r="K1748" s="16" t="s">
        <v>6127</v>
      </c>
      <c r="L1748">
        <v>373315242</v>
      </c>
      <c r="M1748">
        <v>0</v>
      </c>
      <c r="N1748" s="16" t="s">
        <v>6196</v>
      </c>
      <c r="O1748" s="16" t="s">
        <v>6188</v>
      </c>
      <c r="P1748" s="1">
        <v>44620</v>
      </c>
      <c r="Q1748">
        <v>583133.4791</v>
      </c>
      <c r="R1748">
        <v>583133.4791</v>
      </c>
      <c r="S1748" s="16" t="s">
        <v>6218</v>
      </c>
      <c r="T1748" s="16" t="s">
        <v>6240</v>
      </c>
      <c r="U1748">
        <v>2022</v>
      </c>
    </row>
    <row r="1749" spans="1:21" x14ac:dyDescent="0.35">
      <c r="A1749" s="16" t="s">
        <v>3674</v>
      </c>
      <c r="B1749">
        <v>804925979</v>
      </c>
      <c r="C1749">
        <v>82</v>
      </c>
      <c r="D1749" s="1">
        <v>14755.5</v>
      </c>
      <c r="E1749" s="16" t="s">
        <v>741</v>
      </c>
      <c r="F1749" s="16" t="s">
        <v>112</v>
      </c>
      <c r="G1749" s="16" t="s">
        <v>2756</v>
      </c>
      <c r="H1749">
        <v>721992.52890000003</v>
      </c>
      <c r="I1749">
        <v>192996.07190000001</v>
      </c>
      <c r="J1749" s="16" t="s">
        <v>3675</v>
      </c>
      <c r="K1749" s="16" t="s">
        <v>6135</v>
      </c>
      <c r="L1749">
        <v>39277602</v>
      </c>
      <c r="M1749">
        <v>0</v>
      </c>
      <c r="N1749" s="16" t="s">
        <v>6187</v>
      </c>
      <c r="O1749" s="16" t="s">
        <v>6188</v>
      </c>
      <c r="P1749" s="1">
        <v>44662</v>
      </c>
      <c r="Q1749">
        <v>528996.45700000005</v>
      </c>
      <c r="R1749">
        <v>528996.45700000005</v>
      </c>
      <c r="S1749" s="16" t="s">
        <v>6220</v>
      </c>
      <c r="T1749" s="16" t="s">
        <v>6241</v>
      </c>
      <c r="U1749">
        <v>2022</v>
      </c>
    </row>
    <row r="1750" spans="1:21" x14ac:dyDescent="0.35">
      <c r="A1750" s="16" t="s">
        <v>3676</v>
      </c>
      <c r="B1750">
        <v>502087157</v>
      </c>
      <c r="C1750">
        <v>39</v>
      </c>
      <c r="D1750" s="1">
        <v>30461.25</v>
      </c>
      <c r="E1750" s="16" t="s">
        <v>741</v>
      </c>
      <c r="F1750" s="16" t="s">
        <v>708</v>
      </c>
      <c r="G1750" s="16" t="s">
        <v>2743</v>
      </c>
      <c r="H1750">
        <v>1643958.5188</v>
      </c>
      <c r="I1750">
        <v>524301.40139999997</v>
      </c>
      <c r="J1750" s="16" t="s">
        <v>3677</v>
      </c>
      <c r="K1750" s="16" t="s">
        <v>6127</v>
      </c>
      <c r="L1750">
        <v>1546195182</v>
      </c>
      <c r="M1750">
        <v>261803178</v>
      </c>
      <c r="N1750" s="16" t="s">
        <v>6192</v>
      </c>
      <c r="O1750" s="16" t="s">
        <v>6193</v>
      </c>
      <c r="P1750" s="1">
        <v>44211</v>
      </c>
      <c r="Q1750">
        <v>1119657.1173999999</v>
      </c>
      <c r="R1750">
        <v>1119657.1173999999</v>
      </c>
      <c r="S1750" s="16" t="s">
        <v>6217</v>
      </c>
      <c r="T1750" s="16" t="s">
        <v>6237</v>
      </c>
      <c r="U1750">
        <v>2021</v>
      </c>
    </row>
    <row r="1751" spans="1:21" x14ac:dyDescent="0.35">
      <c r="A1751" s="16" t="s">
        <v>3678</v>
      </c>
      <c r="B1751">
        <v>447779039</v>
      </c>
      <c r="C1751">
        <v>34</v>
      </c>
      <c r="D1751" s="1">
        <v>32287.5</v>
      </c>
      <c r="E1751" s="16" t="s">
        <v>741</v>
      </c>
      <c r="F1751" s="16" t="s">
        <v>1222</v>
      </c>
      <c r="G1751" s="16" t="s">
        <v>2771</v>
      </c>
      <c r="H1751">
        <v>1690117.4161</v>
      </c>
      <c r="I1751">
        <v>327416.53940000001</v>
      </c>
      <c r="J1751" s="16" t="s">
        <v>3679</v>
      </c>
      <c r="K1751" s="16" t="s">
        <v>6135</v>
      </c>
      <c r="L1751">
        <v>636760509</v>
      </c>
      <c r="M1751">
        <v>0</v>
      </c>
      <c r="N1751" s="16" t="s">
        <v>6198</v>
      </c>
      <c r="O1751" s="16" t="s">
        <v>6201</v>
      </c>
      <c r="P1751" s="1">
        <v>44592</v>
      </c>
      <c r="Q1751">
        <v>1362700.8766999999</v>
      </c>
      <c r="R1751">
        <v>1362700.8766999999</v>
      </c>
      <c r="S1751" s="16" t="s">
        <v>6217</v>
      </c>
      <c r="T1751" s="16" t="s">
        <v>6237</v>
      </c>
      <c r="U1751">
        <v>2022</v>
      </c>
    </row>
    <row r="1752" spans="1:21" x14ac:dyDescent="0.35">
      <c r="A1752" s="16" t="s">
        <v>3680</v>
      </c>
      <c r="B1752">
        <v>649881744</v>
      </c>
      <c r="C1752">
        <v>74</v>
      </c>
      <c r="D1752" s="1">
        <v>17677.5</v>
      </c>
      <c r="E1752" s="16" t="s">
        <v>741</v>
      </c>
      <c r="F1752" s="16" t="s">
        <v>312</v>
      </c>
      <c r="G1752" s="16" t="s">
        <v>2848</v>
      </c>
      <c r="H1752">
        <v>1588226.8177</v>
      </c>
      <c r="I1752">
        <v>493118.81030000001</v>
      </c>
      <c r="J1752" s="16" t="s">
        <v>3681</v>
      </c>
      <c r="K1752" s="16" t="s">
        <v>6133</v>
      </c>
      <c r="L1752">
        <v>1588741406</v>
      </c>
      <c r="M1752">
        <v>0</v>
      </c>
      <c r="N1752" s="16" t="s">
        <v>6187</v>
      </c>
      <c r="O1752" s="16" t="s">
        <v>6200</v>
      </c>
      <c r="P1752" s="1">
        <v>44675</v>
      </c>
      <c r="Q1752">
        <v>1095108.0074</v>
      </c>
      <c r="R1752">
        <v>1095108.0074</v>
      </c>
      <c r="S1752" s="16" t="s">
        <v>6220</v>
      </c>
      <c r="T1752" s="16" t="s">
        <v>6241</v>
      </c>
      <c r="U1752">
        <v>2022</v>
      </c>
    </row>
    <row r="1753" spans="1:21" x14ac:dyDescent="0.35">
      <c r="A1753" s="16" t="s">
        <v>3682</v>
      </c>
      <c r="B1753">
        <v>890302611</v>
      </c>
      <c r="C1753">
        <v>66</v>
      </c>
      <c r="D1753" s="1">
        <v>20599.5</v>
      </c>
      <c r="E1753" s="16" t="s">
        <v>741</v>
      </c>
      <c r="F1753" s="16" t="s">
        <v>810</v>
      </c>
      <c r="G1753" s="16" t="s">
        <v>2734</v>
      </c>
      <c r="H1753">
        <v>1848766.4717999999</v>
      </c>
      <c r="I1753">
        <v>831249.88729999994</v>
      </c>
      <c r="J1753" s="16" t="s">
        <v>3683</v>
      </c>
      <c r="K1753" s="16" t="s">
        <v>6135</v>
      </c>
      <c r="L1753">
        <v>363137958</v>
      </c>
      <c r="M1753">
        <v>0</v>
      </c>
      <c r="N1753" s="16" t="s">
        <v>6196</v>
      </c>
      <c r="O1753" s="16" t="s">
        <v>6188</v>
      </c>
      <c r="P1753" s="1">
        <v>44277</v>
      </c>
      <c r="Q1753">
        <v>1017516.5845</v>
      </c>
      <c r="R1753">
        <v>1017516.5845</v>
      </c>
      <c r="S1753" s="16" t="s">
        <v>6219</v>
      </c>
      <c r="T1753" s="16" t="s">
        <v>6240</v>
      </c>
      <c r="U1753">
        <v>2021</v>
      </c>
    </row>
    <row r="1754" spans="1:21" x14ac:dyDescent="0.35">
      <c r="A1754" s="16" t="s">
        <v>3684</v>
      </c>
      <c r="B1754">
        <v>303452116</v>
      </c>
      <c r="C1754">
        <v>72</v>
      </c>
      <c r="D1754" s="1">
        <v>18408</v>
      </c>
      <c r="E1754" s="16" t="s">
        <v>741</v>
      </c>
      <c r="F1754" s="16" t="s">
        <v>121</v>
      </c>
      <c r="G1754" s="16" t="s">
        <v>2743</v>
      </c>
      <c r="H1754">
        <v>94217.515199999994</v>
      </c>
      <c r="I1754">
        <v>85298.257100000003</v>
      </c>
      <c r="J1754" s="16" t="s">
        <v>3685</v>
      </c>
      <c r="K1754" s="16" t="s">
        <v>6131</v>
      </c>
      <c r="L1754">
        <v>337314816</v>
      </c>
      <c r="M1754">
        <v>0</v>
      </c>
      <c r="N1754" s="16" t="s">
        <v>6196</v>
      </c>
      <c r="O1754" s="16" t="s">
        <v>6199</v>
      </c>
      <c r="P1754" s="1">
        <v>44676</v>
      </c>
      <c r="Q1754">
        <v>8919.2580999999918</v>
      </c>
      <c r="R1754">
        <v>8919.2580999999918</v>
      </c>
      <c r="S1754" s="16" t="s">
        <v>6220</v>
      </c>
      <c r="T1754" s="16" t="s">
        <v>6241</v>
      </c>
      <c r="U1754">
        <v>2022</v>
      </c>
    </row>
    <row r="1755" spans="1:21" x14ac:dyDescent="0.35">
      <c r="A1755" s="16" t="s">
        <v>3686</v>
      </c>
      <c r="B1755">
        <v>334024694</v>
      </c>
      <c r="C1755">
        <v>40</v>
      </c>
      <c r="D1755" s="1">
        <v>30096</v>
      </c>
      <c r="E1755" s="16" t="s">
        <v>741</v>
      </c>
      <c r="F1755" s="16" t="s">
        <v>588</v>
      </c>
      <c r="G1755" s="16" t="s">
        <v>2743</v>
      </c>
      <c r="H1755">
        <v>500037.87349999999</v>
      </c>
      <c r="I1755">
        <v>284824.20449999999</v>
      </c>
      <c r="J1755" s="16" t="s">
        <v>3687</v>
      </c>
      <c r="K1755" s="16" t="s">
        <v>6135</v>
      </c>
      <c r="L1755">
        <v>635142848</v>
      </c>
      <c r="M1755">
        <v>0</v>
      </c>
      <c r="N1755" s="16" t="s">
        <v>6187</v>
      </c>
      <c r="O1755" s="16" t="s">
        <v>6190</v>
      </c>
      <c r="P1755" s="1">
        <v>44626</v>
      </c>
      <c r="Q1755">
        <v>215213.66899999999</v>
      </c>
      <c r="R1755">
        <v>215213.66899999999</v>
      </c>
      <c r="S1755" s="16" t="s">
        <v>6219</v>
      </c>
      <c r="T1755" s="16" t="s">
        <v>6238</v>
      </c>
      <c r="U1755">
        <v>2022</v>
      </c>
    </row>
    <row r="1756" spans="1:21" x14ac:dyDescent="0.35">
      <c r="A1756" s="16" t="s">
        <v>3688</v>
      </c>
      <c r="B1756">
        <v>151586243</v>
      </c>
      <c r="C1756">
        <v>66</v>
      </c>
      <c r="D1756" s="1">
        <v>20599.5</v>
      </c>
      <c r="E1756" s="16" t="s">
        <v>741</v>
      </c>
      <c r="F1756" s="16" t="s">
        <v>1215</v>
      </c>
      <c r="G1756" s="16" t="s">
        <v>2781</v>
      </c>
      <c r="H1756">
        <v>695971.47900000005</v>
      </c>
      <c r="I1756">
        <v>293623.24290000001</v>
      </c>
      <c r="J1756" s="16" t="s">
        <v>3689</v>
      </c>
      <c r="K1756" s="16" t="s">
        <v>6133</v>
      </c>
      <c r="L1756">
        <v>1076555181</v>
      </c>
      <c r="M1756">
        <v>0</v>
      </c>
      <c r="N1756" s="16" t="s">
        <v>6187</v>
      </c>
      <c r="O1756" s="16" t="s">
        <v>6190</v>
      </c>
      <c r="P1756" s="1">
        <v>44406</v>
      </c>
      <c r="Q1756">
        <v>402348.23610000004</v>
      </c>
      <c r="R1756">
        <v>402348.23610000004</v>
      </c>
      <c r="S1756" s="16" t="s">
        <v>6223</v>
      </c>
      <c r="T1756" s="16" t="s">
        <v>6240</v>
      </c>
      <c r="U1756">
        <v>2021</v>
      </c>
    </row>
    <row r="1757" spans="1:21" x14ac:dyDescent="0.35">
      <c r="A1757" s="16" t="s">
        <v>3690</v>
      </c>
      <c r="B1757">
        <v>848525038</v>
      </c>
      <c r="C1757">
        <v>83</v>
      </c>
      <c r="D1757" s="1">
        <v>14390.25</v>
      </c>
      <c r="E1757" s="16" t="s">
        <v>741</v>
      </c>
      <c r="F1757" s="16" t="s">
        <v>160</v>
      </c>
      <c r="G1757" s="16" t="s">
        <v>2746</v>
      </c>
      <c r="H1757">
        <v>593465.25</v>
      </c>
      <c r="I1757">
        <v>155123.5901</v>
      </c>
      <c r="J1757" s="16" t="s">
        <v>3691</v>
      </c>
      <c r="K1757" s="16" t="s">
        <v>6127</v>
      </c>
      <c r="L1757">
        <v>1660621155</v>
      </c>
      <c r="M1757">
        <v>0</v>
      </c>
      <c r="N1757" s="16" t="s">
        <v>6198</v>
      </c>
      <c r="O1757" s="16" t="s">
        <v>6191</v>
      </c>
      <c r="P1757" s="1">
        <v>44441</v>
      </c>
      <c r="Q1757">
        <v>438341.65989999997</v>
      </c>
      <c r="R1757">
        <v>438341.65989999997</v>
      </c>
      <c r="S1757" s="16" t="s">
        <v>6225</v>
      </c>
      <c r="T1757" s="16" t="s">
        <v>6241</v>
      </c>
      <c r="U1757">
        <v>2021</v>
      </c>
    </row>
    <row r="1758" spans="1:21" x14ac:dyDescent="0.35">
      <c r="A1758" s="16" t="s">
        <v>3692</v>
      </c>
      <c r="B1758">
        <v>213378098</v>
      </c>
      <c r="C1758">
        <v>83</v>
      </c>
      <c r="D1758" s="1">
        <v>14390.25</v>
      </c>
      <c r="E1758" s="16" t="s">
        <v>741</v>
      </c>
      <c r="F1758" s="16" t="s">
        <v>1250</v>
      </c>
      <c r="G1758" s="16" t="s">
        <v>2749</v>
      </c>
      <c r="H1758">
        <v>527117.15460000001</v>
      </c>
      <c r="I1758">
        <v>122920.1768</v>
      </c>
      <c r="J1758" s="16" t="s">
        <v>3693</v>
      </c>
      <c r="K1758" s="16" t="s">
        <v>6133</v>
      </c>
      <c r="L1758">
        <v>1015743744</v>
      </c>
      <c r="M1758">
        <v>0</v>
      </c>
      <c r="N1758" s="16" t="s">
        <v>6196</v>
      </c>
      <c r="O1758" s="16" t="s">
        <v>6188</v>
      </c>
      <c r="P1758" s="1">
        <v>44503</v>
      </c>
      <c r="Q1758">
        <v>404196.97779999999</v>
      </c>
      <c r="R1758">
        <v>404196.97779999999</v>
      </c>
      <c r="S1758" s="16" t="s">
        <v>6227</v>
      </c>
      <c r="T1758" s="16" t="s">
        <v>6241</v>
      </c>
      <c r="U1758">
        <v>2021</v>
      </c>
    </row>
    <row r="1759" spans="1:21" x14ac:dyDescent="0.35">
      <c r="A1759" s="16" t="s">
        <v>3694</v>
      </c>
      <c r="B1759">
        <v>990560920</v>
      </c>
      <c r="C1759">
        <v>51</v>
      </c>
      <c r="D1759" s="1">
        <v>26078.25</v>
      </c>
      <c r="E1759" s="16" t="s">
        <v>741</v>
      </c>
      <c r="F1759" s="16" t="s">
        <v>687</v>
      </c>
      <c r="G1759" s="16" t="s">
        <v>2800</v>
      </c>
      <c r="H1759">
        <v>283791.87359999999</v>
      </c>
      <c r="I1759">
        <v>75553.770900000003</v>
      </c>
      <c r="J1759" s="16" t="s">
        <v>3695</v>
      </c>
      <c r="K1759" s="16" t="s">
        <v>6127</v>
      </c>
      <c r="L1759">
        <v>1250075806</v>
      </c>
      <c r="M1759">
        <v>0</v>
      </c>
      <c r="N1759" s="16" t="s">
        <v>6187</v>
      </c>
      <c r="O1759" s="16" t="s">
        <v>6188</v>
      </c>
      <c r="P1759" s="1">
        <v>44639</v>
      </c>
      <c r="Q1759">
        <v>208238.10269999999</v>
      </c>
      <c r="R1759">
        <v>208238.10269999999</v>
      </c>
      <c r="S1759" s="16" t="s">
        <v>6219</v>
      </c>
      <c r="T1759" s="16" t="s">
        <v>6239</v>
      </c>
      <c r="U1759">
        <v>2022</v>
      </c>
    </row>
    <row r="1760" spans="1:21" x14ac:dyDescent="0.35">
      <c r="A1760" s="16" t="s">
        <v>3696</v>
      </c>
      <c r="B1760">
        <v>957165148</v>
      </c>
      <c r="C1760">
        <v>80</v>
      </c>
      <c r="D1760" s="1">
        <v>15486</v>
      </c>
      <c r="E1760" s="16" t="s">
        <v>741</v>
      </c>
      <c r="F1760" s="16" t="s">
        <v>285</v>
      </c>
      <c r="G1760" s="16" t="s">
        <v>2749</v>
      </c>
      <c r="H1760">
        <v>425301.01929999999</v>
      </c>
      <c r="I1760">
        <v>298431.56270000001</v>
      </c>
      <c r="J1760" s="16" t="s">
        <v>3697</v>
      </c>
      <c r="K1760" s="16" t="s">
        <v>6135</v>
      </c>
      <c r="L1760">
        <v>9872184</v>
      </c>
      <c r="M1760">
        <v>0</v>
      </c>
      <c r="N1760" s="16" t="s">
        <v>6196</v>
      </c>
      <c r="O1760" s="16" t="s">
        <v>6200</v>
      </c>
      <c r="P1760" s="1">
        <v>44449</v>
      </c>
      <c r="Q1760">
        <v>126869.45659999998</v>
      </c>
      <c r="R1760">
        <v>126869.45659999998</v>
      </c>
      <c r="S1760" s="16" t="s">
        <v>6225</v>
      </c>
      <c r="T1760" s="16" t="s">
        <v>6241</v>
      </c>
      <c r="U1760">
        <v>2021</v>
      </c>
    </row>
    <row r="1761" spans="1:21" x14ac:dyDescent="0.35">
      <c r="A1761" s="16" t="s">
        <v>3698</v>
      </c>
      <c r="B1761">
        <v>833256310</v>
      </c>
      <c r="C1761">
        <v>68</v>
      </c>
      <c r="D1761" s="1">
        <v>19869</v>
      </c>
      <c r="E1761" s="16" t="s">
        <v>741</v>
      </c>
      <c r="F1761" s="16" t="s">
        <v>1215</v>
      </c>
      <c r="G1761" s="16" t="s">
        <v>2749</v>
      </c>
      <c r="H1761">
        <v>268710.52779999998</v>
      </c>
      <c r="I1761">
        <v>119698.326</v>
      </c>
      <c r="J1761" s="16" t="s">
        <v>3699</v>
      </c>
      <c r="K1761" s="16" t="s">
        <v>6131</v>
      </c>
      <c r="L1761">
        <v>75941856</v>
      </c>
      <c r="M1761">
        <v>0</v>
      </c>
      <c r="N1761" s="16" t="s">
        <v>6195</v>
      </c>
      <c r="O1761" s="16" t="s">
        <v>6191</v>
      </c>
      <c r="P1761" s="1">
        <v>44345</v>
      </c>
      <c r="Q1761">
        <v>149012.20179999998</v>
      </c>
      <c r="R1761">
        <v>149012.20179999998</v>
      </c>
      <c r="S1761" s="16" t="s">
        <v>6221</v>
      </c>
      <c r="T1761" s="16" t="s">
        <v>6240</v>
      </c>
      <c r="U1761">
        <v>2021</v>
      </c>
    </row>
    <row r="1762" spans="1:21" x14ac:dyDescent="0.35">
      <c r="A1762" s="16" t="s">
        <v>3700</v>
      </c>
      <c r="B1762">
        <v>774767354</v>
      </c>
      <c r="C1762">
        <v>32</v>
      </c>
      <c r="D1762" s="1">
        <v>33018</v>
      </c>
      <c r="E1762" s="16" t="s">
        <v>741</v>
      </c>
      <c r="F1762" s="16" t="s">
        <v>1250</v>
      </c>
      <c r="G1762" s="16" t="s">
        <v>2800</v>
      </c>
      <c r="H1762">
        <v>593455.89410000003</v>
      </c>
      <c r="I1762">
        <v>448352.66729999997</v>
      </c>
      <c r="J1762" s="16" t="s">
        <v>3701</v>
      </c>
      <c r="K1762" s="16" t="s">
        <v>6133</v>
      </c>
      <c r="L1762">
        <v>914716257</v>
      </c>
      <c r="M1762">
        <v>0</v>
      </c>
      <c r="N1762" s="16" t="s">
        <v>6198</v>
      </c>
      <c r="O1762" s="16" t="s">
        <v>6191</v>
      </c>
      <c r="P1762" s="1">
        <v>44202</v>
      </c>
      <c r="Q1762">
        <v>145103.22680000006</v>
      </c>
      <c r="R1762">
        <v>145103.22680000006</v>
      </c>
      <c r="S1762" s="16" t="s">
        <v>6217</v>
      </c>
      <c r="T1762" s="16" t="s">
        <v>6237</v>
      </c>
      <c r="U1762">
        <v>2021</v>
      </c>
    </row>
    <row r="1763" spans="1:21" x14ac:dyDescent="0.35">
      <c r="A1763" s="16" t="s">
        <v>3702</v>
      </c>
      <c r="B1763">
        <v>157175715</v>
      </c>
      <c r="C1763">
        <v>47</v>
      </c>
      <c r="D1763" s="1">
        <v>27539.25</v>
      </c>
      <c r="E1763" s="16" t="s">
        <v>741</v>
      </c>
      <c r="F1763" s="16" t="s">
        <v>644</v>
      </c>
      <c r="G1763" s="16" t="s">
        <v>2740</v>
      </c>
      <c r="H1763">
        <v>489210.02539999998</v>
      </c>
      <c r="I1763">
        <v>167729.15160000001</v>
      </c>
      <c r="J1763" s="16" t="s">
        <v>3703</v>
      </c>
      <c r="K1763" s="16" t="s">
        <v>6135</v>
      </c>
      <c r="L1763">
        <v>191335584</v>
      </c>
      <c r="M1763">
        <v>0</v>
      </c>
      <c r="N1763" s="16" t="s">
        <v>6195</v>
      </c>
      <c r="O1763" s="16" t="s">
        <v>6190</v>
      </c>
      <c r="P1763" s="1">
        <v>44645</v>
      </c>
      <c r="Q1763">
        <v>321480.87379999994</v>
      </c>
      <c r="R1763">
        <v>321480.87379999994</v>
      </c>
      <c r="S1763" s="16" t="s">
        <v>6219</v>
      </c>
      <c r="T1763" s="16" t="s">
        <v>6238</v>
      </c>
      <c r="U1763">
        <v>2022</v>
      </c>
    </row>
    <row r="1764" spans="1:21" x14ac:dyDescent="0.35">
      <c r="A1764" s="16" t="s">
        <v>3704</v>
      </c>
      <c r="B1764">
        <v>302762352</v>
      </c>
      <c r="C1764">
        <v>31</v>
      </c>
      <c r="D1764" s="1">
        <v>33383.25</v>
      </c>
      <c r="E1764" s="16" t="s">
        <v>741</v>
      </c>
      <c r="F1764" s="16" t="s">
        <v>307</v>
      </c>
      <c r="G1764" s="16" t="s">
        <v>2771</v>
      </c>
      <c r="H1764">
        <v>258202.48680000001</v>
      </c>
      <c r="I1764">
        <v>288060.08350000001</v>
      </c>
      <c r="J1764" s="16" t="s">
        <v>1730</v>
      </c>
      <c r="K1764" s="16" t="s">
        <v>6135</v>
      </c>
      <c r="L1764">
        <v>2116641072</v>
      </c>
      <c r="M1764">
        <v>0</v>
      </c>
      <c r="N1764" s="16" t="s">
        <v>6198</v>
      </c>
      <c r="O1764" s="16" t="s">
        <v>6191</v>
      </c>
      <c r="P1764" s="1">
        <v>44567</v>
      </c>
      <c r="Q1764">
        <v>-29857.596699999995</v>
      </c>
      <c r="R1764">
        <v>-29857.596699999995</v>
      </c>
      <c r="S1764" s="16" t="s">
        <v>6217</v>
      </c>
      <c r="T1764" s="16" t="s">
        <v>6237</v>
      </c>
      <c r="U1764">
        <v>2022</v>
      </c>
    </row>
    <row r="1765" spans="1:21" x14ac:dyDescent="0.35">
      <c r="A1765" s="16" t="s">
        <v>3705</v>
      </c>
      <c r="B1765">
        <v>754830246</v>
      </c>
      <c r="C1765">
        <v>23</v>
      </c>
      <c r="D1765" s="1">
        <v>36305.25</v>
      </c>
      <c r="E1765" s="16" t="s">
        <v>741</v>
      </c>
      <c r="F1765" s="16" t="s">
        <v>81</v>
      </c>
      <c r="G1765" s="16" t="s">
        <v>2767</v>
      </c>
      <c r="H1765">
        <v>770470.04929999996</v>
      </c>
      <c r="I1765">
        <v>352976.09169999999</v>
      </c>
      <c r="J1765" s="16" t="s">
        <v>3706</v>
      </c>
      <c r="K1765" s="16" t="s">
        <v>6133</v>
      </c>
      <c r="L1765">
        <v>272444368</v>
      </c>
      <c r="M1765">
        <v>0</v>
      </c>
      <c r="N1765" s="16" t="s">
        <v>6195</v>
      </c>
      <c r="O1765" s="16" t="s">
        <v>6190</v>
      </c>
      <c r="P1765" s="1">
        <v>44387</v>
      </c>
      <c r="Q1765">
        <v>417493.95759999997</v>
      </c>
      <c r="R1765">
        <v>417493.95759999997</v>
      </c>
      <c r="S1765" s="16" t="s">
        <v>6223</v>
      </c>
      <c r="T1765" s="16" t="s">
        <v>6236</v>
      </c>
      <c r="U1765">
        <v>2021</v>
      </c>
    </row>
    <row r="1766" spans="1:21" x14ac:dyDescent="0.35">
      <c r="A1766" s="16" t="s">
        <v>3707</v>
      </c>
      <c r="B1766">
        <v>105425657</v>
      </c>
      <c r="C1766">
        <v>32</v>
      </c>
      <c r="D1766" s="1">
        <v>33018</v>
      </c>
      <c r="E1766" s="16" t="s">
        <v>741</v>
      </c>
      <c r="F1766" s="16" t="s">
        <v>1567</v>
      </c>
      <c r="G1766" s="16" t="s">
        <v>2848</v>
      </c>
      <c r="H1766">
        <v>30171.759699999999</v>
      </c>
      <c r="I1766">
        <v>11964.6633</v>
      </c>
      <c r="J1766" s="16" t="s">
        <v>3708</v>
      </c>
      <c r="K1766" s="16" t="s">
        <v>6135</v>
      </c>
      <c r="L1766">
        <v>5475375</v>
      </c>
      <c r="M1766">
        <v>0</v>
      </c>
      <c r="N1766" s="16" t="s">
        <v>6196</v>
      </c>
      <c r="O1766" s="16" t="s">
        <v>6199</v>
      </c>
      <c r="P1766" s="1">
        <v>44405</v>
      </c>
      <c r="Q1766">
        <v>18207.096399999999</v>
      </c>
      <c r="R1766">
        <v>18207.096399999999</v>
      </c>
      <c r="S1766" s="16" t="s">
        <v>6223</v>
      </c>
      <c r="T1766" s="16" t="s">
        <v>6237</v>
      </c>
      <c r="U1766">
        <v>2021</v>
      </c>
    </row>
    <row r="1767" spans="1:21" x14ac:dyDescent="0.35">
      <c r="A1767" s="16" t="s">
        <v>3709</v>
      </c>
      <c r="B1767">
        <v>844190003</v>
      </c>
      <c r="C1767">
        <v>68</v>
      </c>
      <c r="D1767" s="1">
        <v>19869</v>
      </c>
      <c r="E1767" s="16" t="s">
        <v>741</v>
      </c>
      <c r="F1767" s="16" t="s">
        <v>424</v>
      </c>
      <c r="G1767" s="16" t="s">
        <v>2740</v>
      </c>
      <c r="H1767">
        <v>524300.79929999996</v>
      </c>
      <c r="I1767">
        <v>163667.92860000001</v>
      </c>
      <c r="J1767" s="16" t="s">
        <v>3710</v>
      </c>
      <c r="K1767" s="16" t="s">
        <v>6131</v>
      </c>
      <c r="L1767">
        <v>1916307393</v>
      </c>
      <c r="M1767">
        <v>13970290516</v>
      </c>
      <c r="N1767" s="16" t="s">
        <v>6192</v>
      </c>
      <c r="O1767" s="16" t="s">
        <v>6193</v>
      </c>
      <c r="P1767" s="1">
        <v>44522</v>
      </c>
      <c r="Q1767">
        <v>360632.87069999997</v>
      </c>
      <c r="R1767">
        <v>360632.87069999997</v>
      </c>
      <c r="S1767" s="16" t="s">
        <v>6227</v>
      </c>
      <c r="T1767" s="16" t="s">
        <v>6240</v>
      </c>
      <c r="U1767">
        <v>2021</v>
      </c>
    </row>
    <row r="1768" spans="1:21" x14ac:dyDescent="0.35">
      <c r="A1768" s="16" t="s">
        <v>3711</v>
      </c>
      <c r="B1768">
        <v>417687954</v>
      </c>
      <c r="C1768">
        <v>68</v>
      </c>
      <c r="D1768" s="1">
        <v>19869</v>
      </c>
      <c r="E1768" s="16" t="s">
        <v>741</v>
      </c>
      <c r="F1768" s="16" t="s">
        <v>2538</v>
      </c>
      <c r="G1768" s="16" t="s">
        <v>2756</v>
      </c>
      <c r="H1768">
        <v>435466.02240000002</v>
      </c>
      <c r="I1768">
        <v>252896.89249999999</v>
      </c>
      <c r="J1768" s="16" t="s">
        <v>3712</v>
      </c>
      <c r="K1768" s="16" t="s">
        <v>6135</v>
      </c>
      <c r="L1768">
        <v>1487850312</v>
      </c>
      <c r="M1768">
        <v>0</v>
      </c>
      <c r="N1768" s="16" t="s">
        <v>6196</v>
      </c>
      <c r="O1768" s="16" t="s">
        <v>6200</v>
      </c>
      <c r="P1768" s="1">
        <v>44309</v>
      </c>
      <c r="Q1768">
        <v>182569.12990000003</v>
      </c>
      <c r="R1768">
        <v>182569.12990000003</v>
      </c>
      <c r="S1768" s="16" t="s">
        <v>6220</v>
      </c>
      <c r="T1768" s="16" t="s">
        <v>6240</v>
      </c>
      <c r="U1768">
        <v>2021</v>
      </c>
    </row>
    <row r="1769" spans="1:21" x14ac:dyDescent="0.35">
      <c r="A1769" s="16" t="s">
        <v>3713</v>
      </c>
      <c r="B1769">
        <v>354088152</v>
      </c>
      <c r="C1769">
        <v>41</v>
      </c>
      <c r="D1769" s="1">
        <v>29730.75</v>
      </c>
      <c r="E1769" s="16" t="s">
        <v>741</v>
      </c>
      <c r="F1769" s="16" t="s">
        <v>968</v>
      </c>
      <c r="G1769" s="16" t="s">
        <v>2764</v>
      </c>
      <c r="H1769">
        <v>223047.8285</v>
      </c>
      <c r="I1769">
        <v>141843.29699999999</v>
      </c>
      <c r="J1769" s="16" t="s">
        <v>3714</v>
      </c>
      <c r="K1769" s="16" t="s">
        <v>6135</v>
      </c>
      <c r="L1769">
        <v>1414626304</v>
      </c>
      <c r="M1769">
        <v>0</v>
      </c>
      <c r="N1769" s="16" t="s">
        <v>6196</v>
      </c>
      <c r="O1769" s="16" t="s">
        <v>6188</v>
      </c>
      <c r="P1769" s="1">
        <v>44459</v>
      </c>
      <c r="Q1769">
        <v>81204.531500000012</v>
      </c>
      <c r="R1769">
        <v>81204.531500000012</v>
      </c>
      <c r="S1769" s="16" t="s">
        <v>6225</v>
      </c>
      <c r="T1769" s="16" t="s">
        <v>6238</v>
      </c>
      <c r="U1769">
        <v>2021</v>
      </c>
    </row>
    <row r="1770" spans="1:21" x14ac:dyDescent="0.35">
      <c r="A1770" s="16" t="s">
        <v>3715</v>
      </c>
      <c r="B1770">
        <v>431454918</v>
      </c>
      <c r="C1770">
        <v>52</v>
      </c>
      <c r="D1770" s="1">
        <v>25713</v>
      </c>
      <c r="E1770" s="16" t="s">
        <v>741</v>
      </c>
      <c r="F1770" s="16" t="s">
        <v>676</v>
      </c>
      <c r="G1770" s="16" t="s">
        <v>2800</v>
      </c>
      <c r="H1770">
        <v>424422</v>
      </c>
      <c r="I1770">
        <v>119517.2352</v>
      </c>
      <c r="J1770" s="16" t="s">
        <v>3716</v>
      </c>
      <c r="K1770" s="16" t="s">
        <v>6135</v>
      </c>
      <c r="L1770">
        <v>193812255</v>
      </c>
      <c r="M1770">
        <v>0</v>
      </c>
      <c r="N1770" s="16" t="s">
        <v>6198</v>
      </c>
      <c r="O1770" s="16" t="s">
        <v>6201</v>
      </c>
      <c r="P1770" s="1">
        <v>44486</v>
      </c>
      <c r="Q1770">
        <v>304904.7648</v>
      </c>
      <c r="R1770">
        <v>304904.7648</v>
      </c>
      <c r="S1770" s="16" t="s">
        <v>6226</v>
      </c>
      <c r="T1770" s="16" t="s">
        <v>6239</v>
      </c>
      <c r="U1770">
        <v>2021</v>
      </c>
    </row>
    <row r="1771" spans="1:21" x14ac:dyDescent="0.35">
      <c r="A1771" s="16" t="s">
        <v>3717</v>
      </c>
      <c r="B1771">
        <v>930813717</v>
      </c>
      <c r="C1771">
        <v>48</v>
      </c>
      <c r="D1771" s="1">
        <v>27174</v>
      </c>
      <c r="E1771" s="16" t="s">
        <v>741</v>
      </c>
      <c r="F1771" s="16" t="s">
        <v>175</v>
      </c>
      <c r="G1771" s="16" t="s">
        <v>2759</v>
      </c>
      <c r="H1771">
        <v>279791.28480000002</v>
      </c>
      <c r="I1771">
        <v>118656.012</v>
      </c>
      <c r="J1771" s="16" t="s">
        <v>3718</v>
      </c>
      <c r="K1771" s="16" t="s">
        <v>6135</v>
      </c>
      <c r="L1771">
        <v>433058697</v>
      </c>
      <c r="M1771">
        <v>0</v>
      </c>
      <c r="N1771" s="16" t="s">
        <v>6189</v>
      </c>
      <c r="O1771" s="16" t="s">
        <v>6194</v>
      </c>
      <c r="P1771" s="1">
        <v>44637</v>
      </c>
      <c r="Q1771">
        <v>161135.27280000004</v>
      </c>
      <c r="R1771">
        <v>161135.27280000004</v>
      </c>
      <c r="S1771" s="16" t="s">
        <v>6219</v>
      </c>
      <c r="T1771" s="16" t="s">
        <v>6238</v>
      </c>
      <c r="U1771">
        <v>2022</v>
      </c>
    </row>
    <row r="1772" spans="1:21" x14ac:dyDescent="0.35">
      <c r="A1772" s="16" t="s">
        <v>3719</v>
      </c>
      <c r="B1772">
        <v>770591187</v>
      </c>
      <c r="C1772">
        <v>30</v>
      </c>
      <c r="D1772" s="1">
        <v>33748.5</v>
      </c>
      <c r="E1772" s="16" t="s">
        <v>741</v>
      </c>
      <c r="F1772" s="16" t="s">
        <v>2945</v>
      </c>
      <c r="G1772" s="16" t="s">
        <v>2781</v>
      </c>
      <c r="H1772">
        <v>181593.10370000001</v>
      </c>
      <c r="I1772">
        <v>37144.043899999997</v>
      </c>
      <c r="J1772" s="16" t="s">
        <v>3720</v>
      </c>
      <c r="K1772" s="16" t="s">
        <v>6135</v>
      </c>
      <c r="L1772">
        <v>1096468656</v>
      </c>
      <c r="M1772">
        <v>0</v>
      </c>
      <c r="N1772" s="16" t="s">
        <v>6195</v>
      </c>
      <c r="O1772" s="16" t="s">
        <v>6190</v>
      </c>
      <c r="P1772" s="1">
        <v>44514</v>
      </c>
      <c r="Q1772">
        <v>144449.05980000002</v>
      </c>
      <c r="R1772">
        <v>144449.05980000002</v>
      </c>
      <c r="S1772" s="16" t="s">
        <v>6227</v>
      </c>
      <c r="T1772" s="16" t="s">
        <v>6237</v>
      </c>
      <c r="U1772">
        <v>2021</v>
      </c>
    </row>
    <row r="1773" spans="1:21" x14ac:dyDescent="0.35">
      <c r="A1773" s="16" t="s">
        <v>3721</v>
      </c>
      <c r="B1773">
        <v>757592916</v>
      </c>
      <c r="C1773">
        <v>35</v>
      </c>
      <c r="D1773" s="1">
        <v>31922.25</v>
      </c>
      <c r="E1773" s="16" t="s">
        <v>741</v>
      </c>
      <c r="F1773" s="16" t="s">
        <v>502</v>
      </c>
      <c r="G1773" s="16" t="s">
        <v>2746</v>
      </c>
      <c r="H1773">
        <v>65615.312699999995</v>
      </c>
      <c r="I1773">
        <v>63848.746599999999</v>
      </c>
      <c r="J1773" s="16" t="s">
        <v>3722</v>
      </c>
      <c r="K1773" s="16" t="s">
        <v>6135</v>
      </c>
      <c r="L1773">
        <v>235976832</v>
      </c>
      <c r="M1773">
        <v>0</v>
      </c>
      <c r="N1773" s="16" t="s">
        <v>6196</v>
      </c>
      <c r="O1773" s="16" t="s">
        <v>6200</v>
      </c>
      <c r="P1773" s="1">
        <v>44221</v>
      </c>
      <c r="Q1773">
        <v>1766.5660999999964</v>
      </c>
      <c r="R1773">
        <v>1766.5660999999964</v>
      </c>
      <c r="S1773" s="16" t="s">
        <v>6217</v>
      </c>
      <c r="T1773" s="16" t="s">
        <v>6237</v>
      </c>
      <c r="U1773">
        <v>2021</v>
      </c>
    </row>
    <row r="1774" spans="1:21" x14ac:dyDescent="0.35">
      <c r="A1774" s="16" t="s">
        <v>3723</v>
      </c>
      <c r="B1774">
        <v>850085744</v>
      </c>
      <c r="C1774">
        <v>34</v>
      </c>
      <c r="D1774" s="1">
        <v>32287.5</v>
      </c>
      <c r="E1774" s="16" t="s">
        <v>741</v>
      </c>
      <c r="F1774" s="16" t="s">
        <v>300</v>
      </c>
      <c r="G1774" s="16" t="s">
        <v>2740</v>
      </c>
      <c r="H1774">
        <v>247701.74479999999</v>
      </c>
      <c r="I1774">
        <v>104650.0429</v>
      </c>
      <c r="J1774" s="16" t="s">
        <v>3724</v>
      </c>
      <c r="K1774" s="16" t="s">
        <v>6135</v>
      </c>
      <c r="L1774">
        <v>1447364284</v>
      </c>
      <c r="M1774">
        <v>0</v>
      </c>
      <c r="N1774" s="16" t="s">
        <v>6198</v>
      </c>
      <c r="O1774" s="16" t="s">
        <v>6201</v>
      </c>
      <c r="P1774" s="1">
        <v>44641</v>
      </c>
      <c r="Q1774">
        <v>143051.70189999999</v>
      </c>
      <c r="R1774">
        <v>143051.70189999999</v>
      </c>
      <c r="S1774" s="16" t="s">
        <v>6219</v>
      </c>
      <c r="T1774" s="16" t="s">
        <v>6237</v>
      </c>
      <c r="U1774">
        <v>2022</v>
      </c>
    </row>
    <row r="1775" spans="1:21" x14ac:dyDescent="0.35">
      <c r="A1775" s="16" t="s">
        <v>3725</v>
      </c>
      <c r="B1775">
        <v>104483650</v>
      </c>
      <c r="C1775">
        <v>42</v>
      </c>
      <c r="D1775" s="1">
        <v>29365.5</v>
      </c>
      <c r="E1775" s="16" t="s">
        <v>741</v>
      </c>
      <c r="F1775" s="16" t="s">
        <v>175</v>
      </c>
      <c r="G1775" s="16" t="s">
        <v>2743</v>
      </c>
      <c r="H1775">
        <v>1980490.1669000001</v>
      </c>
      <c r="I1775">
        <v>809800.42379999999</v>
      </c>
      <c r="J1775" s="16" t="s">
        <v>3726</v>
      </c>
      <c r="K1775" s="16" t="s">
        <v>6129</v>
      </c>
      <c r="L1775">
        <v>13942152</v>
      </c>
      <c r="M1775">
        <v>0</v>
      </c>
      <c r="N1775" s="16" t="s">
        <v>6187</v>
      </c>
      <c r="O1775" s="16" t="s">
        <v>6191</v>
      </c>
      <c r="P1775" s="1">
        <v>44612</v>
      </c>
      <c r="Q1775">
        <v>1170689.7431000001</v>
      </c>
      <c r="R1775">
        <v>1170689.7431000001</v>
      </c>
      <c r="S1775" s="16" t="s">
        <v>6218</v>
      </c>
      <c r="T1775" s="16" t="s">
        <v>6238</v>
      </c>
      <c r="U1775">
        <v>2022</v>
      </c>
    </row>
    <row r="1776" spans="1:21" x14ac:dyDescent="0.35">
      <c r="A1776" s="16" t="s">
        <v>3727</v>
      </c>
      <c r="B1776">
        <v>601050774</v>
      </c>
      <c r="C1776">
        <v>64</v>
      </c>
      <c r="D1776" s="1">
        <v>21330</v>
      </c>
      <c r="E1776" s="16" t="s">
        <v>741</v>
      </c>
      <c r="F1776" s="16" t="s">
        <v>1499</v>
      </c>
      <c r="G1776" s="16" t="s">
        <v>2848</v>
      </c>
      <c r="H1776">
        <v>426703.08559999999</v>
      </c>
      <c r="I1776">
        <v>295926.49180000002</v>
      </c>
      <c r="J1776" s="16" t="s">
        <v>3728</v>
      </c>
      <c r="K1776" s="16" t="s">
        <v>6135</v>
      </c>
      <c r="L1776">
        <v>25970208</v>
      </c>
      <c r="M1776">
        <v>0</v>
      </c>
      <c r="N1776" s="16" t="s">
        <v>6187</v>
      </c>
      <c r="O1776" s="16" t="s">
        <v>6188</v>
      </c>
      <c r="P1776" s="1">
        <v>44379</v>
      </c>
      <c r="Q1776">
        <v>130776.59379999997</v>
      </c>
      <c r="R1776">
        <v>130776.59379999997</v>
      </c>
      <c r="S1776" s="16" t="s">
        <v>6223</v>
      </c>
      <c r="T1776" s="16" t="s">
        <v>6240</v>
      </c>
      <c r="U1776">
        <v>2021</v>
      </c>
    </row>
    <row r="1777" spans="1:21" x14ac:dyDescent="0.35">
      <c r="A1777" s="16" t="s">
        <v>3729</v>
      </c>
      <c r="B1777">
        <v>576795176</v>
      </c>
      <c r="C1777">
        <v>66</v>
      </c>
      <c r="D1777" s="1">
        <v>20599.5</v>
      </c>
      <c r="E1777" s="16" t="s">
        <v>741</v>
      </c>
      <c r="F1777" s="16" t="s">
        <v>489</v>
      </c>
      <c r="G1777" s="16" t="s">
        <v>2781</v>
      </c>
      <c r="H1777">
        <v>914948.32669999998</v>
      </c>
      <c r="I1777">
        <v>433544.74560000002</v>
      </c>
      <c r="J1777" s="16" t="s">
        <v>3730</v>
      </c>
      <c r="K1777" s="16" t="s">
        <v>6131</v>
      </c>
      <c r="L1777">
        <v>996679672</v>
      </c>
      <c r="M1777">
        <v>0</v>
      </c>
      <c r="N1777" s="16" t="s">
        <v>6189</v>
      </c>
      <c r="O1777" s="16" t="s">
        <v>6190</v>
      </c>
      <c r="P1777" s="1">
        <v>44256</v>
      </c>
      <c r="Q1777">
        <v>481403.58109999995</v>
      </c>
      <c r="R1777">
        <v>481403.58109999995</v>
      </c>
      <c r="S1777" s="16" t="s">
        <v>6219</v>
      </c>
      <c r="T1777" s="16" t="s">
        <v>6240</v>
      </c>
      <c r="U1777">
        <v>2021</v>
      </c>
    </row>
    <row r="1778" spans="1:21" x14ac:dyDescent="0.35">
      <c r="A1778" s="16" t="s">
        <v>3731</v>
      </c>
      <c r="B1778">
        <v>527206325</v>
      </c>
      <c r="C1778">
        <v>83</v>
      </c>
      <c r="D1778" s="1">
        <v>14390.25</v>
      </c>
      <c r="E1778" s="16" t="s">
        <v>741</v>
      </c>
      <c r="F1778" s="16" t="s">
        <v>112</v>
      </c>
      <c r="G1778" s="16" t="s">
        <v>2756</v>
      </c>
      <c r="H1778">
        <v>1526188.7468999999</v>
      </c>
      <c r="I1778">
        <v>164289.7298</v>
      </c>
      <c r="J1778" s="16" t="s">
        <v>3732</v>
      </c>
      <c r="K1778" s="16" t="s">
        <v>6140</v>
      </c>
      <c r="L1778">
        <v>727734784</v>
      </c>
      <c r="M1778">
        <v>0</v>
      </c>
      <c r="N1778" s="16" t="s">
        <v>6187</v>
      </c>
      <c r="O1778" s="16" t="s">
        <v>6200</v>
      </c>
      <c r="P1778" s="1">
        <v>44274</v>
      </c>
      <c r="Q1778">
        <v>1361899.0170999998</v>
      </c>
      <c r="R1778">
        <v>1361899.0170999998</v>
      </c>
      <c r="S1778" s="16" t="s">
        <v>6219</v>
      </c>
      <c r="T1778" s="16" t="s">
        <v>6241</v>
      </c>
      <c r="U1778">
        <v>2021</v>
      </c>
    </row>
    <row r="1779" spans="1:21" x14ac:dyDescent="0.35">
      <c r="A1779" s="16" t="s">
        <v>3733</v>
      </c>
      <c r="B1779">
        <v>443084109</v>
      </c>
      <c r="C1779">
        <v>32</v>
      </c>
      <c r="D1779" s="1">
        <v>33018</v>
      </c>
      <c r="E1779" s="16" t="s">
        <v>741</v>
      </c>
      <c r="F1779" s="16" t="s">
        <v>1156</v>
      </c>
      <c r="G1779" s="16" t="s">
        <v>2749</v>
      </c>
      <c r="H1779">
        <v>1031441.2192000001</v>
      </c>
      <c r="I1779">
        <v>260365.2335</v>
      </c>
      <c r="J1779" s="16" t="s">
        <v>3734</v>
      </c>
      <c r="K1779" s="16" t="s">
        <v>6129</v>
      </c>
      <c r="L1779">
        <v>852517575</v>
      </c>
      <c r="M1779">
        <v>0</v>
      </c>
      <c r="N1779" s="16" t="s">
        <v>6187</v>
      </c>
      <c r="O1779" s="16" t="s">
        <v>6190</v>
      </c>
      <c r="P1779" s="1">
        <v>44502</v>
      </c>
      <c r="Q1779">
        <v>771075.98570000008</v>
      </c>
      <c r="R1779">
        <v>771075.98570000008</v>
      </c>
      <c r="S1779" s="16" t="s">
        <v>6227</v>
      </c>
      <c r="T1779" s="16" t="s">
        <v>6237</v>
      </c>
      <c r="U1779">
        <v>2021</v>
      </c>
    </row>
    <row r="1780" spans="1:21" x14ac:dyDescent="0.35">
      <c r="A1780" s="16" t="s">
        <v>3735</v>
      </c>
      <c r="B1780">
        <v>236046688</v>
      </c>
      <c r="C1780">
        <v>25</v>
      </c>
      <c r="D1780" s="1">
        <v>35574.75</v>
      </c>
      <c r="E1780" s="16" t="s">
        <v>741</v>
      </c>
      <c r="F1780" s="16" t="s">
        <v>57</v>
      </c>
      <c r="G1780" s="16" t="s">
        <v>2749</v>
      </c>
      <c r="H1780">
        <v>1580167.6085000001</v>
      </c>
      <c r="I1780">
        <v>732073.62430000002</v>
      </c>
      <c r="J1780" s="16" t="s">
        <v>3736</v>
      </c>
      <c r="K1780" s="16" t="s">
        <v>6133</v>
      </c>
      <c r="L1780">
        <v>3820432</v>
      </c>
      <c r="M1780">
        <v>0</v>
      </c>
      <c r="N1780" s="16" t="s">
        <v>6198</v>
      </c>
      <c r="O1780" s="16" t="s">
        <v>6191</v>
      </c>
      <c r="P1780" s="1">
        <v>44393</v>
      </c>
      <c r="Q1780">
        <v>848093.98420000006</v>
      </c>
      <c r="R1780">
        <v>848093.98420000006</v>
      </c>
      <c r="S1780" s="16" t="s">
        <v>6223</v>
      </c>
      <c r="T1780" s="16" t="s">
        <v>6236</v>
      </c>
      <c r="U1780">
        <v>2021</v>
      </c>
    </row>
    <row r="1781" spans="1:21" x14ac:dyDescent="0.35">
      <c r="A1781" s="16" t="s">
        <v>3737</v>
      </c>
      <c r="B1781">
        <v>348038718</v>
      </c>
      <c r="C1781">
        <v>70</v>
      </c>
      <c r="D1781" s="1">
        <v>19138.5</v>
      </c>
      <c r="E1781" s="16" t="s">
        <v>741</v>
      </c>
      <c r="F1781" s="16" t="s">
        <v>78</v>
      </c>
      <c r="G1781" s="16" t="s">
        <v>2800</v>
      </c>
      <c r="H1781">
        <v>868454.28630000004</v>
      </c>
      <c r="I1781">
        <v>305199.64919999999</v>
      </c>
      <c r="J1781" s="16" t="s">
        <v>3738</v>
      </c>
      <c r="K1781" s="16" t="s">
        <v>6135</v>
      </c>
      <c r="L1781">
        <v>1683086121</v>
      </c>
      <c r="M1781">
        <v>0</v>
      </c>
      <c r="N1781" s="16" t="s">
        <v>6198</v>
      </c>
      <c r="O1781" s="16" t="s">
        <v>6191</v>
      </c>
      <c r="P1781" s="1">
        <v>44360</v>
      </c>
      <c r="Q1781">
        <v>563254.63710000005</v>
      </c>
      <c r="R1781">
        <v>563254.63710000005</v>
      </c>
      <c r="S1781" s="16" t="s">
        <v>6222</v>
      </c>
      <c r="T1781" s="16" t="s">
        <v>6241</v>
      </c>
      <c r="U1781">
        <v>2021</v>
      </c>
    </row>
    <row r="1782" spans="1:21" x14ac:dyDescent="0.35">
      <c r="A1782" s="16" t="s">
        <v>3739</v>
      </c>
      <c r="B1782">
        <v>556776914</v>
      </c>
      <c r="C1782">
        <v>57</v>
      </c>
      <c r="D1782" s="1">
        <v>23886.75</v>
      </c>
      <c r="E1782" s="16" t="s">
        <v>741</v>
      </c>
      <c r="F1782" s="16" t="s">
        <v>365</v>
      </c>
      <c r="G1782" s="16" t="s">
        <v>2848</v>
      </c>
      <c r="H1782">
        <v>152384.26939999999</v>
      </c>
      <c r="I1782">
        <v>67766.180999999997</v>
      </c>
      <c r="J1782" s="16" t="s">
        <v>3740</v>
      </c>
      <c r="K1782" s="16" t="s">
        <v>6135</v>
      </c>
      <c r="L1782">
        <v>1437831988</v>
      </c>
      <c r="M1782">
        <v>0</v>
      </c>
      <c r="N1782" s="16" t="s">
        <v>6187</v>
      </c>
      <c r="O1782" s="16" t="s">
        <v>6188</v>
      </c>
      <c r="P1782" s="1">
        <v>44237</v>
      </c>
      <c r="Q1782">
        <v>84618.088399999993</v>
      </c>
      <c r="R1782">
        <v>84618.088399999993</v>
      </c>
      <c r="S1782" s="16" t="s">
        <v>6218</v>
      </c>
      <c r="T1782" s="16" t="s">
        <v>6239</v>
      </c>
      <c r="U1782">
        <v>2021</v>
      </c>
    </row>
    <row r="1783" spans="1:21" x14ac:dyDescent="0.35">
      <c r="A1783" s="16" t="s">
        <v>3741</v>
      </c>
      <c r="B1783">
        <v>558098984</v>
      </c>
      <c r="C1783">
        <v>79</v>
      </c>
      <c r="D1783" s="1">
        <v>15851.25</v>
      </c>
      <c r="E1783" s="16" t="s">
        <v>741</v>
      </c>
      <c r="F1783" s="16" t="s">
        <v>596</v>
      </c>
      <c r="G1783" s="16" t="s">
        <v>2756</v>
      </c>
      <c r="H1783">
        <v>1515691.2408</v>
      </c>
      <c r="I1783">
        <v>359584.68060000002</v>
      </c>
      <c r="J1783" s="16" t="s">
        <v>3742</v>
      </c>
      <c r="K1783" s="16" t="s">
        <v>6129</v>
      </c>
      <c r="L1783">
        <v>129574885</v>
      </c>
      <c r="M1783">
        <v>1509138125</v>
      </c>
      <c r="N1783" s="16" t="s">
        <v>6192</v>
      </c>
      <c r="O1783" s="16" t="s">
        <v>6193</v>
      </c>
      <c r="P1783" s="1">
        <v>44578</v>
      </c>
      <c r="Q1783">
        <v>1156106.5601999999</v>
      </c>
      <c r="R1783">
        <v>1156106.5601999999</v>
      </c>
      <c r="S1783" s="16" t="s">
        <v>6217</v>
      </c>
      <c r="T1783" s="16" t="s">
        <v>6241</v>
      </c>
      <c r="U1783">
        <v>2022</v>
      </c>
    </row>
    <row r="1784" spans="1:21" x14ac:dyDescent="0.35">
      <c r="A1784" s="16" t="s">
        <v>3743</v>
      </c>
      <c r="B1784">
        <v>949799479</v>
      </c>
      <c r="C1784">
        <v>40</v>
      </c>
      <c r="D1784" s="1">
        <v>30096</v>
      </c>
      <c r="E1784" s="16" t="s">
        <v>741</v>
      </c>
      <c r="F1784" s="16" t="s">
        <v>1030</v>
      </c>
      <c r="G1784" s="16" t="s">
        <v>2756</v>
      </c>
      <c r="H1784">
        <v>182978.33900000001</v>
      </c>
      <c r="I1784">
        <v>100663.85799999999</v>
      </c>
      <c r="J1784" s="16" t="s">
        <v>3744</v>
      </c>
      <c r="K1784" s="16" t="s">
        <v>6129</v>
      </c>
      <c r="L1784">
        <v>1897180032</v>
      </c>
      <c r="M1784">
        <v>0</v>
      </c>
      <c r="N1784" s="16" t="s">
        <v>6195</v>
      </c>
      <c r="O1784" s="16" t="s">
        <v>6191</v>
      </c>
      <c r="P1784" s="1">
        <v>44403</v>
      </c>
      <c r="Q1784">
        <v>82314.481000000014</v>
      </c>
      <c r="R1784">
        <v>82314.481000000014</v>
      </c>
      <c r="S1784" s="16" t="s">
        <v>6223</v>
      </c>
      <c r="T1784" s="16" t="s">
        <v>6238</v>
      </c>
      <c r="U1784">
        <v>2021</v>
      </c>
    </row>
    <row r="1785" spans="1:21" x14ac:dyDescent="0.35">
      <c r="A1785" s="16" t="s">
        <v>3745</v>
      </c>
      <c r="B1785">
        <v>412403373</v>
      </c>
      <c r="C1785">
        <v>66</v>
      </c>
      <c r="D1785" s="1">
        <v>20599.5</v>
      </c>
      <c r="E1785" s="16" t="s">
        <v>741</v>
      </c>
      <c r="F1785" s="16" t="s">
        <v>365</v>
      </c>
      <c r="G1785" s="16" t="s">
        <v>2771</v>
      </c>
      <c r="H1785">
        <v>302800.11180000001</v>
      </c>
      <c r="I1785">
        <v>206962.05230000001</v>
      </c>
      <c r="J1785" s="16" t="s">
        <v>3746</v>
      </c>
      <c r="K1785" s="16" t="s">
        <v>6131</v>
      </c>
      <c r="L1785">
        <v>1723766772</v>
      </c>
      <c r="M1785">
        <v>0</v>
      </c>
      <c r="N1785" s="16" t="s">
        <v>6195</v>
      </c>
      <c r="O1785" s="16" t="s">
        <v>6190</v>
      </c>
      <c r="P1785" s="1">
        <v>44348</v>
      </c>
      <c r="Q1785">
        <v>95838.059500000003</v>
      </c>
      <c r="R1785">
        <v>95838.059500000003</v>
      </c>
      <c r="S1785" s="16" t="s">
        <v>6222</v>
      </c>
      <c r="T1785" s="16" t="s">
        <v>6240</v>
      </c>
      <c r="U1785">
        <v>2021</v>
      </c>
    </row>
    <row r="1786" spans="1:21" x14ac:dyDescent="0.35">
      <c r="A1786" s="16" t="s">
        <v>3747</v>
      </c>
      <c r="B1786">
        <v>846420402</v>
      </c>
      <c r="C1786">
        <v>53</v>
      </c>
      <c r="D1786" s="1">
        <v>25347.75</v>
      </c>
      <c r="E1786" s="16" t="s">
        <v>741</v>
      </c>
      <c r="F1786" s="16" t="s">
        <v>217</v>
      </c>
      <c r="G1786" s="16" t="s">
        <v>2771</v>
      </c>
      <c r="H1786">
        <v>2114375.8443</v>
      </c>
      <c r="I1786">
        <v>1349469.2889</v>
      </c>
      <c r="J1786" s="16" t="s">
        <v>3748</v>
      </c>
      <c r="K1786" s="16" t="s">
        <v>6127</v>
      </c>
      <c r="L1786">
        <v>692063232</v>
      </c>
      <c r="M1786">
        <v>0</v>
      </c>
      <c r="N1786" s="16" t="s">
        <v>6198</v>
      </c>
      <c r="O1786" s="16" t="s">
        <v>6191</v>
      </c>
      <c r="P1786" s="1">
        <v>44402</v>
      </c>
      <c r="Q1786">
        <v>764906.55539999995</v>
      </c>
      <c r="R1786">
        <v>764906.55539999995</v>
      </c>
      <c r="S1786" s="16" t="s">
        <v>6223</v>
      </c>
      <c r="T1786" s="16" t="s">
        <v>6239</v>
      </c>
      <c r="U1786">
        <v>2021</v>
      </c>
    </row>
    <row r="1787" spans="1:21" x14ac:dyDescent="0.35">
      <c r="A1787" s="16" t="s">
        <v>3749</v>
      </c>
      <c r="B1787">
        <v>641579724</v>
      </c>
      <c r="C1787">
        <v>26</v>
      </c>
      <c r="D1787" s="1">
        <v>35209.5</v>
      </c>
      <c r="E1787" s="16" t="s">
        <v>741</v>
      </c>
      <c r="F1787" s="16" t="s">
        <v>240</v>
      </c>
      <c r="G1787" s="16" t="s">
        <v>2749</v>
      </c>
      <c r="H1787">
        <v>1506675.7120000001</v>
      </c>
      <c r="I1787">
        <v>435052.61180000001</v>
      </c>
      <c r="J1787" s="16" t="s">
        <v>3750</v>
      </c>
      <c r="K1787" s="16" t="s">
        <v>6135</v>
      </c>
      <c r="L1787">
        <v>1731461942</v>
      </c>
      <c r="M1787">
        <v>0</v>
      </c>
      <c r="N1787" s="16" t="s">
        <v>6196</v>
      </c>
      <c r="O1787" s="16" t="s">
        <v>6200</v>
      </c>
      <c r="P1787" s="1">
        <v>44344</v>
      </c>
      <c r="Q1787">
        <v>1071623.1002</v>
      </c>
      <c r="R1787">
        <v>1071623.1002</v>
      </c>
      <c r="S1787" s="16" t="s">
        <v>6221</v>
      </c>
      <c r="T1787" s="16" t="s">
        <v>6236</v>
      </c>
      <c r="U1787">
        <v>2021</v>
      </c>
    </row>
    <row r="1788" spans="1:21" x14ac:dyDescent="0.35">
      <c r="A1788" s="16" t="s">
        <v>3751</v>
      </c>
      <c r="B1788">
        <v>256687818</v>
      </c>
      <c r="C1788">
        <v>18</v>
      </c>
      <c r="D1788" s="1">
        <v>38131.5</v>
      </c>
      <c r="E1788" s="16" t="s">
        <v>741</v>
      </c>
      <c r="F1788" s="16" t="s">
        <v>166</v>
      </c>
      <c r="G1788" s="16" t="s">
        <v>2749</v>
      </c>
      <c r="H1788">
        <v>992388.86399999994</v>
      </c>
      <c r="I1788">
        <v>325718.94959999999</v>
      </c>
      <c r="J1788" s="16" t="s">
        <v>3752</v>
      </c>
      <c r="K1788" s="16" t="s">
        <v>6131</v>
      </c>
      <c r="L1788">
        <v>3073101696</v>
      </c>
      <c r="M1788">
        <v>0</v>
      </c>
      <c r="N1788" s="16" t="s">
        <v>6198</v>
      </c>
      <c r="O1788" s="16" t="s">
        <v>6191</v>
      </c>
      <c r="P1788" s="1">
        <v>44484</v>
      </c>
      <c r="Q1788">
        <v>666669.91439999989</v>
      </c>
      <c r="R1788">
        <v>680003.31268799992</v>
      </c>
      <c r="S1788" s="16" t="s">
        <v>6226</v>
      </c>
      <c r="T1788" s="16" t="s">
        <v>6242</v>
      </c>
      <c r="U1788">
        <v>2021</v>
      </c>
    </row>
    <row r="1789" spans="1:21" x14ac:dyDescent="0.35">
      <c r="A1789" s="16" t="s">
        <v>3753</v>
      </c>
      <c r="B1789">
        <v>666135493</v>
      </c>
      <c r="C1789">
        <v>46</v>
      </c>
      <c r="D1789" s="1">
        <v>27904.5</v>
      </c>
      <c r="E1789" s="16" t="s">
        <v>741</v>
      </c>
      <c r="F1789" s="16" t="s">
        <v>390</v>
      </c>
      <c r="G1789" s="16" t="s">
        <v>2734</v>
      </c>
      <c r="H1789">
        <v>2140190.2903999998</v>
      </c>
      <c r="I1789">
        <v>430644.70010000002</v>
      </c>
      <c r="J1789" s="16" t="s">
        <v>3754</v>
      </c>
      <c r="K1789" s="16" t="s">
        <v>6133</v>
      </c>
      <c r="L1789">
        <v>1043509632</v>
      </c>
      <c r="M1789">
        <v>0</v>
      </c>
      <c r="N1789" s="16" t="s">
        <v>6195</v>
      </c>
      <c r="O1789" s="16" t="s">
        <v>6191</v>
      </c>
      <c r="P1789" s="1">
        <v>44451</v>
      </c>
      <c r="Q1789">
        <v>1709545.5902999998</v>
      </c>
      <c r="R1789">
        <v>1709545.5902999998</v>
      </c>
      <c r="S1789" s="16" t="s">
        <v>6225</v>
      </c>
      <c r="T1789" s="16" t="s">
        <v>6238</v>
      </c>
      <c r="U1789">
        <v>2021</v>
      </c>
    </row>
    <row r="1790" spans="1:21" x14ac:dyDescent="0.35">
      <c r="A1790" s="16" t="s">
        <v>3755</v>
      </c>
      <c r="B1790">
        <v>912042678</v>
      </c>
      <c r="C1790">
        <v>64</v>
      </c>
      <c r="D1790" s="1">
        <v>21330</v>
      </c>
      <c r="E1790" s="16" t="s">
        <v>741</v>
      </c>
      <c r="F1790" s="16" t="s">
        <v>12</v>
      </c>
      <c r="G1790" s="16" t="s">
        <v>2734</v>
      </c>
      <c r="H1790">
        <v>380147.71159999998</v>
      </c>
      <c r="I1790">
        <v>183999.75649999999</v>
      </c>
      <c r="J1790" s="16" t="s">
        <v>3756</v>
      </c>
      <c r="K1790" s="16" t="s">
        <v>6135</v>
      </c>
      <c r="L1790">
        <v>154270545</v>
      </c>
      <c r="M1790">
        <v>0</v>
      </c>
      <c r="N1790" s="16" t="s">
        <v>6198</v>
      </c>
      <c r="O1790" s="16" t="s">
        <v>6190</v>
      </c>
      <c r="P1790" s="1">
        <v>44229</v>
      </c>
      <c r="Q1790">
        <v>196147.95509999999</v>
      </c>
      <c r="R1790">
        <v>196147.95509999999</v>
      </c>
      <c r="S1790" s="16" t="s">
        <v>6218</v>
      </c>
      <c r="T1790" s="16" t="s">
        <v>6240</v>
      </c>
      <c r="U1790">
        <v>2021</v>
      </c>
    </row>
    <row r="1791" spans="1:21" x14ac:dyDescent="0.35">
      <c r="A1791" s="16" t="s">
        <v>3757</v>
      </c>
      <c r="B1791">
        <v>523307003</v>
      </c>
      <c r="C1791">
        <v>51</v>
      </c>
      <c r="D1791" s="1">
        <v>26078.25</v>
      </c>
      <c r="E1791" s="16" t="s">
        <v>741</v>
      </c>
      <c r="F1791" s="16" t="s">
        <v>350</v>
      </c>
      <c r="G1791" s="16" t="s">
        <v>2781</v>
      </c>
      <c r="H1791">
        <v>1002810.1648</v>
      </c>
      <c r="I1791">
        <v>239480.61790000001</v>
      </c>
      <c r="J1791" s="16" t="s">
        <v>3758</v>
      </c>
      <c r="K1791" s="16" t="s">
        <v>6135</v>
      </c>
      <c r="L1791">
        <v>2901411744</v>
      </c>
      <c r="M1791">
        <v>0</v>
      </c>
      <c r="N1791" s="16" t="s">
        <v>6195</v>
      </c>
      <c r="O1791" s="16" t="s">
        <v>6190</v>
      </c>
      <c r="P1791" s="1">
        <v>44335</v>
      </c>
      <c r="Q1791">
        <v>763329.54689999996</v>
      </c>
      <c r="R1791">
        <v>763329.54689999996</v>
      </c>
      <c r="S1791" s="16" t="s">
        <v>6221</v>
      </c>
      <c r="T1791" s="16" t="s">
        <v>6239</v>
      </c>
      <c r="U1791">
        <v>2021</v>
      </c>
    </row>
    <row r="1792" spans="1:21" x14ac:dyDescent="0.35">
      <c r="A1792" s="16" t="s">
        <v>3759</v>
      </c>
      <c r="B1792">
        <v>843915301</v>
      </c>
      <c r="C1792">
        <v>43</v>
      </c>
      <c r="D1792" s="1">
        <v>29000.25</v>
      </c>
      <c r="E1792" s="16" t="s">
        <v>741</v>
      </c>
      <c r="F1792" s="16" t="s">
        <v>147</v>
      </c>
      <c r="G1792" s="16" t="s">
        <v>2734</v>
      </c>
      <c r="H1792">
        <v>2057795.3085</v>
      </c>
      <c r="I1792">
        <v>530641.31480000005</v>
      </c>
      <c r="J1792" s="16" t="s">
        <v>3760</v>
      </c>
      <c r="K1792" s="16" t="s">
        <v>6135</v>
      </c>
      <c r="L1792">
        <v>1571674689</v>
      </c>
      <c r="M1792">
        <v>0</v>
      </c>
      <c r="N1792" s="16" t="s">
        <v>6198</v>
      </c>
      <c r="O1792" s="16" t="s">
        <v>6191</v>
      </c>
      <c r="P1792" s="1">
        <v>44219</v>
      </c>
      <c r="Q1792">
        <v>1527153.9937</v>
      </c>
      <c r="R1792">
        <v>1527153.9937</v>
      </c>
      <c r="S1792" s="16" t="s">
        <v>6217</v>
      </c>
      <c r="T1792" s="16" t="s">
        <v>6238</v>
      </c>
      <c r="U1792">
        <v>2021</v>
      </c>
    </row>
    <row r="1793" spans="1:21" x14ac:dyDescent="0.35">
      <c r="A1793" s="16" t="s">
        <v>3761</v>
      </c>
      <c r="B1793">
        <v>600449226</v>
      </c>
      <c r="C1793">
        <v>62</v>
      </c>
      <c r="D1793" s="1">
        <v>22060.5</v>
      </c>
      <c r="E1793" s="16" t="s">
        <v>741</v>
      </c>
      <c r="F1793" s="16" t="s">
        <v>118</v>
      </c>
      <c r="G1793" s="16" t="s">
        <v>2737</v>
      </c>
      <c r="H1793">
        <v>103201.6226</v>
      </c>
      <c r="I1793">
        <v>77183.950400000002</v>
      </c>
      <c r="J1793" s="16" t="s">
        <v>3762</v>
      </c>
      <c r="K1793" s="16" t="s">
        <v>6129</v>
      </c>
      <c r="L1793">
        <v>134185023</v>
      </c>
      <c r="M1793">
        <v>0</v>
      </c>
      <c r="N1793" s="16" t="s">
        <v>6196</v>
      </c>
      <c r="O1793" s="16" t="s">
        <v>6200</v>
      </c>
      <c r="P1793" s="1">
        <v>44606</v>
      </c>
      <c r="Q1793">
        <v>26017.672200000001</v>
      </c>
      <c r="R1793">
        <v>26017.672200000001</v>
      </c>
      <c r="S1793" s="16" t="s">
        <v>6218</v>
      </c>
      <c r="T1793" s="16" t="s">
        <v>6240</v>
      </c>
      <c r="U1793">
        <v>2022</v>
      </c>
    </row>
    <row r="1794" spans="1:21" x14ac:dyDescent="0.35">
      <c r="A1794" s="16" t="s">
        <v>3763</v>
      </c>
      <c r="B1794">
        <v>213205219</v>
      </c>
      <c r="C1794">
        <v>51</v>
      </c>
      <c r="D1794" s="1">
        <v>26078.25</v>
      </c>
      <c r="E1794" s="16" t="s">
        <v>741</v>
      </c>
      <c r="F1794" s="16" t="s">
        <v>883</v>
      </c>
      <c r="G1794" s="16" t="s">
        <v>2764</v>
      </c>
      <c r="H1794">
        <v>628660.19839999999</v>
      </c>
      <c r="I1794">
        <v>352364.04119999998</v>
      </c>
      <c r="J1794" s="16" t="s">
        <v>3764</v>
      </c>
      <c r="K1794" s="16" t="s">
        <v>6135</v>
      </c>
      <c r="L1794">
        <v>36119475</v>
      </c>
      <c r="M1794">
        <v>0</v>
      </c>
      <c r="N1794" s="16" t="s">
        <v>6189</v>
      </c>
      <c r="O1794" s="16" t="s">
        <v>6194</v>
      </c>
      <c r="P1794" s="1">
        <v>44443</v>
      </c>
      <c r="Q1794">
        <v>276296.15720000002</v>
      </c>
      <c r="R1794">
        <v>276296.15720000002</v>
      </c>
      <c r="S1794" s="16" t="s">
        <v>6225</v>
      </c>
      <c r="T1794" s="16" t="s">
        <v>6239</v>
      </c>
      <c r="U1794">
        <v>2021</v>
      </c>
    </row>
    <row r="1795" spans="1:21" x14ac:dyDescent="0.35">
      <c r="A1795" s="16" t="s">
        <v>3765</v>
      </c>
      <c r="B1795">
        <v>77627444</v>
      </c>
      <c r="C1795">
        <v>68</v>
      </c>
      <c r="D1795" s="1">
        <v>19869</v>
      </c>
      <c r="E1795" s="16" t="s">
        <v>741</v>
      </c>
      <c r="F1795" s="16" t="s">
        <v>905</v>
      </c>
      <c r="G1795" s="16" t="s">
        <v>2781</v>
      </c>
      <c r="H1795">
        <v>2278565.8838999998</v>
      </c>
      <c r="I1795">
        <v>1414641.8361</v>
      </c>
      <c r="J1795" s="16" t="s">
        <v>3766</v>
      </c>
      <c r="K1795" s="16" t="s">
        <v>6135</v>
      </c>
      <c r="L1795">
        <v>1175016704</v>
      </c>
      <c r="M1795">
        <v>0</v>
      </c>
      <c r="N1795" s="16" t="s">
        <v>6195</v>
      </c>
      <c r="O1795" s="16" t="s">
        <v>6190</v>
      </c>
      <c r="P1795" s="1">
        <v>44200</v>
      </c>
      <c r="Q1795">
        <v>863924.04779999983</v>
      </c>
      <c r="R1795">
        <v>863924.04779999983</v>
      </c>
      <c r="S1795" s="16" t="s">
        <v>6217</v>
      </c>
      <c r="T1795" s="16" t="s">
        <v>6240</v>
      </c>
      <c r="U1795">
        <v>2021</v>
      </c>
    </row>
    <row r="1796" spans="1:21" x14ac:dyDescent="0.35">
      <c r="A1796" s="16" t="s">
        <v>3767</v>
      </c>
      <c r="B1796">
        <v>604469384</v>
      </c>
      <c r="C1796">
        <v>17</v>
      </c>
      <c r="D1796" s="1">
        <v>38496.75</v>
      </c>
      <c r="E1796" s="16" t="s">
        <v>741</v>
      </c>
      <c r="F1796" s="16" t="s">
        <v>217</v>
      </c>
      <c r="G1796" s="16" t="s">
        <v>2767</v>
      </c>
      <c r="H1796">
        <v>392769.71470000001</v>
      </c>
      <c r="I1796">
        <v>38521.645100000002</v>
      </c>
      <c r="J1796" s="16" t="s">
        <v>3768</v>
      </c>
      <c r="K1796" s="16" t="s">
        <v>6135</v>
      </c>
      <c r="L1796">
        <v>31194065</v>
      </c>
      <c r="M1796">
        <v>0</v>
      </c>
      <c r="N1796" s="16" t="s">
        <v>6195</v>
      </c>
      <c r="O1796" s="16" t="s">
        <v>6190</v>
      </c>
      <c r="P1796" s="1">
        <v>44520</v>
      </c>
      <c r="Q1796">
        <v>354248.06959999999</v>
      </c>
      <c r="R1796">
        <v>354248.06959999999</v>
      </c>
      <c r="S1796" s="16" t="s">
        <v>6227</v>
      </c>
      <c r="T1796" s="16" t="s">
        <v>6242</v>
      </c>
      <c r="U1796">
        <v>2021</v>
      </c>
    </row>
    <row r="1797" spans="1:21" x14ac:dyDescent="0.35">
      <c r="A1797" s="16" t="s">
        <v>3769</v>
      </c>
      <c r="B1797">
        <v>957975109</v>
      </c>
      <c r="C1797">
        <v>84</v>
      </c>
      <c r="D1797" s="1">
        <v>14025</v>
      </c>
      <c r="E1797" s="16" t="s">
        <v>741</v>
      </c>
      <c r="F1797" s="16" t="s">
        <v>883</v>
      </c>
      <c r="G1797" s="16" t="s">
        <v>2764</v>
      </c>
      <c r="H1797">
        <v>1638584.7075</v>
      </c>
      <c r="I1797">
        <v>730430.6446</v>
      </c>
      <c r="J1797" s="16" t="s">
        <v>3770</v>
      </c>
      <c r="K1797" s="16" t="s">
        <v>6129</v>
      </c>
      <c r="L1797">
        <v>658982268</v>
      </c>
      <c r="M1797">
        <v>0</v>
      </c>
      <c r="N1797" s="16" t="s">
        <v>6196</v>
      </c>
      <c r="O1797" s="16" t="s">
        <v>6188</v>
      </c>
      <c r="P1797" s="1">
        <v>44576</v>
      </c>
      <c r="Q1797">
        <v>908154.06290000002</v>
      </c>
      <c r="R1797">
        <v>908154.06290000002</v>
      </c>
      <c r="S1797" s="16" t="s">
        <v>6217</v>
      </c>
      <c r="T1797" s="16" t="s">
        <v>6241</v>
      </c>
      <c r="U1797">
        <v>2022</v>
      </c>
    </row>
    <row r="1798" spans="1:21" x14ac:dyDescent="0.35">
      <c r="A1798" s="16" t="s">
        <v>3771</v>
      </c>
      <c r="B1798">
        <v>904970081</v>
      </c>
      <c r="C1798">
        <v>78</v>
      </c>
      <c r="D1798" s="1">
        <v>16216.5</v>
      </c>
      <c r="E1798" s="16" t="s">
        <v>741</v>
      </c>
      <c r="F1798" s="16" t="s">
        <v>968</v>
      </c>
      <c r="G1798" s="16" t="s">
        <v>2740</v>
      </c>
      <c r="H1798">
        <v>319216.36099999998</v>
      </c>
      <c r="I1798">
        <v>63480.526299999998</v>
      </c>
      <c r="J1798" s="16" t="s">
        <v>3772</v>
      </c>
      <c r="K1798" s="16" t="s">
        <v>6135</v>
      </c>
      <c r="L1798">
        <v>3487116948</v>
      </c>
      <c r="M1798">
        <v>0</v>
      </c>
      <c r="N1798" s="16" t="s">
        <v>6189</v>
      </c>
      <c r="O1798" s="16" t="s">
        <v>6190</v>
      </c>
      <c r="P1798" s="1">
        <v>44539</v>
      </c>
      <c r="Q1798">
        <v>255735.83469999998</v>
      </c>
      <c r="R1798">
        <v>255735.83469999998</v>
      </c>
      <c r="S1798" s="16" t="s">
        <v>6228</v>
      </c>
      <c r="T1798" s="16" t="s">
        <v>6241</v>
      </c>
      <c r="U1798">
        <v>2021</v>
      </c>
    </row>
    <row r="1799" spans="1:21" x14ac:dyDescent="0.35">
      <c r="A1799" s="16" t="s">
        <v>3773</v>
      </c>
      <c r="B1799">
        <v>706031409</v>
      </c>
      <c r="C1799">
        <v>25</v>
      </c>
      <c r="D1799" s="1">
        <v>35574.75</v>
      </c>
      <c r="E1799" s="16" t="s">
        <v>741</v>
      </c>
      <c r="F1799" s="16" t="s">
        <v>118</v>
      </c>
      <c r="G1799" s="16" t="s">
        <v>2749</v>
      </c>
      <c r="H1799">
        <v>588292.83169999998</v>
      </c>
      <c r="I1799">
        <v>284934.38860000001</v>
      </c>
      <c r="J1799" s="16" t="s">
        <v>3774</v>
      </c>
      <c r="K1799" s="16" t="s">
        <v>6131</v>
      </c>
      <c r="L1799">
        <v>763370256</v>
      </c>
      <c r="M1799">
        <v>0</v>
      </c>
      <c r="N1799" s="16" t="s">
        <v>6187</v>
      </c>
      <c r="O1799" s="16" t="s">
        <v>6188</v>
      </c>
      <c r="P1799" s="1">
        <v>44337</v>
      </c>
      <c r="Q1799">
        <v>303358.44309999997</v>
      </c>
      <c r="R1799">
        <v>303358.44309999997</v>
      </c>
      <c r="S1799" s="16" t="s">
        <v>6221</v>
      </c>
      <c r="T1799" s="16" t="s">
        <v>6236</v>
      </c>
      <c r="U1799">
        <v>2021</v>
      </c>
    </row>
    <row r="1800" spans="1:21" x14ac:dyDescent="0.35">
      <c r="A1800" s="16" t="s">
        <v>3775</v>
      </c>
      <c r="B1800">
        <v>792776232</v>
      </c>
      <c r="C1800">
        <v>84</v>
      </c>
      <c r="D1800" s="1">
        <v>14025</v>
      </c>
      <c r="E1800" s="16" t="s">
        <v>741</v>
      </c>
      <c r="F1800" s="16" t="s">
        <v>984</v>
      </c>
      <c r="G1800" s="16" t="s">
        <v>2781</v>
      </c>
      <c r="H1800">
        <v>444874.25069999998</v>
      </c>
      <c r="I1800">
        <v>89541.053700000004</v>
      </c>
      <c r="J1800" s="16" t="s">
        <v>3776</v>
      </c>
      <c r="K1800" s="16" t="s">
        <v>6133</v>
      </c>
      <c r="L1800">
        <v>1260161244</v>
      </c>
      <c r="M1800">
        <v>0</v>
      </c>
      <c r="N1800" s="16" t="s">
        <v>6196</v>
      </c>
      <c r="O1800" s="16" t="s">
        <v>6200</v>
      </c>
      <c r="P1800" s="1">
        <v>44200</v>
      </c>
      <c r="Q1800">
        <v>355333.19699999999</v>
      </c>
      <c r="R1800">
        <v>355333.19699999999</v>
      </c>
      <c r="S1800" s="16" t="s">
        <v>6217</v>
      </c>
      <c r="T1800" s="16" t="s">
        <v>6241</v>
      </c>
      <c r="U1800">
        <v>2021</v>
      </c>
    </row>
    <row r="1801" spans="1:21" x14ac:dyDescent="0.35">
      <c r="A1801" s="16" t="s">
        <v>3777</v>
      </c>
      <c r="B1801">
        <v>970852604</v>
      </c>
      <c r="C1801">
        <v>77</v>
      </c>
      <c r="D1801" s="1">
        <v>16581.75</v>
      </c>
      <c r="E1801" s="16" t="s">
        <v>741</v>
      </c>
      <c r="F1801" s="16" t="s">
        <v>1070</v>
      </c>
      <c r="G1801" s="16" t="s">
        <v>2749</v>
      </c>
      <c r="H1801">
        <v>1305930.6015000001</v>
      </c>
      <c r="I1801">
        <v>222474.606</v>
      </c>
      <c r="J1801" s="16" t="s">
        <v>3778</v>
      </c>
      <c r="K1801" s="16" t="s">
        <v>6131</v>
      </c>
      <c r="L1801">
        <v>64108746</v>
      </c>
      <c r="M1801">
        <v>0</v>
      </c>
      <c r="N1801" s="16" t="s">
        <v>6198</v>
      </c>
      <c r="O1801" s="16" t="s">
        <v>6191</v>
      </c>
      <c r="P1801" s="1">
        <v>44368</v>
      </c>
      <c r="Q1801">
        <v>1083455.9955000002</v>
      </c>
      <c r="R1801">
        <v>1105125.1154100003</v>
      </c>
      <c r="S1801" s="16" t="s">
        <v>6222</v>
      </c>
      <c r="T1801" s="16" t="s">
        <v>6241</v>
      </c>
      <c r="U1801">
        <v>2021</v>
      </c>
    </row>
    <row r="1802" spans="1:21" x14ac:dyDescent="0.35">
      <c r="A1802" s="16" t="s">
        <v>3779</v>
      </c>
      <c r="B1802">
        <v>772724674</v>
      </c>
      <c r="C1802">
        <v>30</v>
      </c>
      <c r="D1802" s="1">
        <v>33748.5</v>
      </c>
      <c r="E1802" s="16" t="s">
        <v>741</v>
      </c>
      <c r="F1802" s="16" t="s">
        <v>45</v>
      </c>
      <c r="G1802" s="16" t="s">
        <v>2767</v>
      </c>
      <c r="H1802">
        <v>389075.56929999997</v>
      </c>
      <c r="I1802">
        <v>112189.7515</v>
      </c>
      <c r="J1802" s="16" t="s">
        <v>3780</v>
      </c>
      <c r="K1802" s="16" t="s">
        <v>6127</v>
      </c>
      <c r="L1802">
        <v>37788093</v>
      </c>
      <c r="M1802">
        <v>0</v>
      </c>
      <c r="N1802" s="16" t="s">
        <v>6196</v>
      </c>
      <c r="O1802" s="16" t="s">
        <v>6188</v>
      </c>
      <c r="P1802" s="1">
        <v>44611</v>
      </c>
      <c r="Q1802">
        <v>276885.81779999996</v>
      </c>
      <c r="R1802">
        <v>276885.81779999996</v>
      </c>
      <c r="S1802" s="16" t="s">
        <v>6218</v>
      </c>
      <c r="T1802" s="16" t="s">
        <v>6237</v>
      </c>
      <c r="U1802">
        <v>2022</v>
      </c>
    </row>
    <row r="1803" spans="1:21" x14ac:dyDescent="0.35">
      <c r="A1803" s="16" t="s">
        <v>3781</v>
      </c>
      <c r="B1803">
        <v>230466938</v>
      </c>
      <c r="C1803">
        <v>57</v>
      </c>
      <c r="D1803" s="1">
        <v>23886.75</v>
      </c>
      <c r="E1803" s="16" t="s">
        <v>741</v>
      </c>
      <c r="F1803" s="16" t="s">
        <v>285</v>
      </c>
      <c r="G1803" s="16" t="s">
        <v>2743</v>
      </c>
      <c r="H1803">
        <v>12788.4411</v>
      </c>
      <c r="I1803">
        <v>7831.8176999999996</v>
      </c>
      <c r="J1803" s="16" t="s">
        <v>3782</v>
      </c>
      <c r="K1803" s="16" t="s">
        <v>6135</v>
      </c>
      <c r="L1803">
        <v>292010268</v>
      </c>
      <c r="M1803">
        <v>0</v>
      </c>
      <c r="N1803" s="16" t="s">
        <v>6187</v>
      </c>
      <c r="O1803" s="16" t="s">
        <v>6190</v>
      </c>
      <c r="P1803" s="1">
        <v>44361</v>
      </c>
      <c r="Q1803">
        <v>4956.6234000000004</v>
      </c>
      <c r="R1803">
        <v>4956.6234000000004</v>
      </c>
      <c r="S1803" s="16" t="s">
        <v>6222</v>
      </c>
      <c r="T1803" s="16" t="s">
        <v>6239</v>
      </c>
      <c r="U1803">
        <v>2021</v>
      </c>
    </row>
    <row r="1804" spans="1:21" x14ac:dyDescent="0.35">
      <c r="A1804" s="16" t="s">
        <v>3783</v>
      </c>
      <c r="B1804">
        <v>46670843</v>
      </c>
      <c r="C1804">
        <v>49</v>
      </c>
      <c r="D1804" s="1">
        <v>26808.75</v>
      </c>
      <c r="E1804" s="16" t="s">
        <v>741</v>
      </c>
      <c r="F1804" s="16" t="s">
        <v>668</v>
      </c>
      <c r="G1804" s="16" t="s">
        <v>2767</v>
      </c>
      <c r="H1804">
        <v>1095366.6979</v>
      </c>
      <c r="I1804">
        <v>333372.47330000001</v>
      </c>
      <c r="J1804" s="16" t="s">
        <v>3784</v>
      </c>
      <c r="K1804" s="16" t="s">
        <v>6127</v>
      </c>
      <c r="L1804">
        <v>2799048384</v>
      </c>
      <c r="M1804">
        <v>0</v>
      </c>
      <c r="N1804" s="16" t="s">
        <v>6196</v>
      </c>
      <c r="O1804" s="16" t="s">
        <v>6188</v>
      </c>
      <c r="P1804" s="1">
        <v>44620</v>
      </c>
      <c r="Q1804">
        <v>761994.22460000007</v>
      </c>
      <c r="R1804">
        <v>761994.22460000007</v>
      </c>
      <c r="S1804" s="16" t="s">
        <v>6218</v>
      </c>
      <c r="T1804" s="16" t="s">
        <v>6238</v>
      </c>
      <c r="U1804">
        <v>2022</v>
      </c>
    </row>
    <row r="1805" spans="1:21" x14ac:dyDescent="0.35">
      <c r="A1805" s="16" t="s">
        <v>3785</v>
      </c>
      <c r="B1805">
        <v>346282943</v>
      </c>
      <c r="C1805">
        <v>55</v>
      </c>
      <c r="D1805" s="1">
        <v>24617.25</v>
      </c>
      <c r="E1805" s="16" t="s">
        <v>741</v>
      </c>
      <c r="F1805" s="16" t="s">
        <v>687</v>
      </c>
      <c r="G1805" s="16" t="s">
        <v>2771</v>
      </c>
      <c r="H1805">
        <v>2470522.7954000002</v>
      </c>
      <c r="I1805">
        <v>397936.5576</v>
      </c>
      <c r="J1805" s="16" t="s">
        <v>1223</v>
      </c>
      <c r="K1805" s="16" t="s">
        <v>6127</v>
      </c>
      <c r="L1805">
        <v>609866528</v>
      </c>
      <c r="M1805">
        <v>0</v>
      </c>
      <c r="N1805" s="16" t="s">
        <v>6196</v>
      </c>
      <c r="O1805" s="16" t="s">
        <v>6199</v>
      </c>
      <c r="P1805" s="1">
        <v>44435</v>
      </c>
      <c r="Q1805">
        <v>2072586.2378000002</v>
      </c>
      <c r="R1805">
        <v>2072586.2378000002</v>
      </c>
      <c r="S1805" s="16" t="s">
        <v>6224</v>
      </c>
      <c r="T1805" s="16" t="s">
        <v>6239</v>
      </c>
      <c r="U1805">
        <v>2021</v>
      </c>
    </row>
    <row r="1806" spans="1:21" x14ac:dyDescent="0.35">
      <c r="A1806" s="16" t="s">
        <v>3786</v>
      </c>
      <c r="B1806">
        <v>903996598</v>
      </c>
      <c r="C1806">
        <v>70</v>
      </c>
      <c r="D1806" s="1">
        <v>19138.5</v>
      </c>
      <c r="E1806" s="16" t="s">
        <v>741</v>
      </c>
      <c r="F1806" s="16" t="s">
        <v>905</v>
      </c>
      <c r="G1806" s="16" t="s">
        <v>2848</v>
      </c>
      <c r="H1806">
        <v>87108.718699999998</v>
      </c>
      <c r="I1806">
        <v>58671.936999999998</v>
      </c>
      <c r="J1806" s="16" t="s">
        <v>3787</v>
      </c>
      <c r="K1806" s="16" t="s">
        <v>6133</v>
      </c>
      <c r="L1806">
        <v>1695480585</v>
      </c>
      <c r="M1806">
        <v>0</v>
      </c>
      <c r="N1806" s="16" t="s">
        <v>6196</v>
      </c>
      <c r="O1806" s="16" t="s">
        <v>6200</v>
      </c>
      <c r="P1806" s="1">
        <v>44603</v>
      </c>
      <c r="Q1806">
        <v>28436.7817</v>
      </c>
      <c r="R1806">
        <v>28436.7817</v>
      </c>
      <c r="S1806" s="16" t="s">
        <v>6218</v>
      </c>
      <c r="T1806" s="16" t="s">
        <v>6241</v>
      </c>
      <c r="U1806">
        <v>2022</v>
      </c>
    </row>
    <row r="1807" spans="1:21" x14ac:dyDescent="0.35">
      <c r="A1807" s="16" t="s">
        <v>3788</v>
      </c>
      <c r="B1807">
        <v>48964941</v>
      </c>
      <c r="C1807">
        <v>25</v>
      </c>
      <c r="D1807" s="1">
        <v>35574.75</v>
      </c>
      <c r="E1807" s="16" t="s">
        <v>741</v>
      </c>
      <c r="F1807" s="16" t="s">
        <v>533</v>
      </c>
      <c r="G1807" s="16" t="s">
        <v>2756</v>
      </c>
      <c r="H1807">
        <v>1529895.3218</v>
      </c>
      <c r="I1807">
        <v>220393.6159</v>
      </c>
      <c r="J1807" s="16" t="s">
        <v>3789</v>
      </c>
      <c r="K1807" s="16" t="s">
        <v>6133</v>
      </c>
      <c r="L1807">
        <v>3414324225</v>
      </c>
      <c r="M1807">
        <v>0</v>
      </c>
      <c r="N1807" s="16" t="s">
        <v>6198</v>
      </c>
      <c r="O1807" s="16" t="s">
        <v>6201</v>
      </c>
      <c r="P1807" s="1">
        <v>44495</v>
      </c>
      <c r="Q1807">
        <v>1309501.7058999999</v>
      </c>
      <c r="R1807">
        <v>1309501.7058999999</v>
      </c>
      <c r="S1807" s="16" t="s">
        <v>6226</v>
      </c>
      <c r="T1807" s="16" t="s">
        <v>6236</v>
      </c>
      <c r="U1807">
        <v>2021</v>
      </c>
    </row>
    <row r="1808" spans="1:21" x14ac:dyDescent="0.35">
      <c r="A1808" s="16" t="s">
        <v>3790</v>
      </c>
      <c r="B1808">
        <v>5209569</v>
      </c>
      <c r="C1808">
        <v>37</v>
      </c>
      <c r="D1808" s="1">
        <v>31191.75</v>
      </c>
      <c r="E1808" s="16" t="s">
        <v>741</v>
      </c>
      <c r="F1808" s="16" t="s">
        <v>424</v>
      </c>
      <c r="G1808" s="16" t="s">
        <v>2737</v>
      </c>
      <c r="H1808">
        <v>1717828.0703</v>
      </c>
      <c r="I1808">
        <v>447638.40960000001</v>
      </c>
      <c r="J1808" s="16" t="s">
        <v>3791</v>
      </c>
      <c r="K1808" s="16" t="s">
        <v>6133</v>
      </c>
      <c r="L1808">
        <v>196377777</v>
      </c>
      <c r="M1808">
        <v>243312676</v>
      </c>
      <c r="N1808" s="16" t="s">
        <v>6192</v>
      </c>
      <c r="O1808" s="16" t="s">
        <v>6197</v>
      </c>
      <c r="P1808" s="1">
        <v>44261</v>
      </c>
      <c r="Q1808">
        <v>1270189.6606999999</v>
      </c>
      <c r="R1808">
        <v>1270189.6606999999</v>
      </c>
      <c r="S1808" s="16" t="s">
        <v>6219</v>
      </c>
      <c r="T1808" s="16" t="s">
        <v>6237</v>
      </c>
      <c r="U1808">
        <v>2021</v>
      </c>
    </row>
    <row r="1809" spans="1:21" x14ac:dyDescent="0.35">
      <c r="A1809" s="16" t="s">
        <v>3792</v>
      </c>
      <c r="B1809">
        <v>756894845</v>
      </c>
      <c r="C1809">
        <v>26</v>
      </c>
      <c r="D1809" s="1">
        <v>35209.5</v>
      </c>
      <c r="E1809" s="16" t="s">
        <v>741</v>
      </c>
      <c r="F1809" s="16" t="s">
        <v>101</v>
      </c>
      <c r="G1809" s="16" t="s">
        <v>2743</v>
      </c>
      <c r="H1809">
        <v>96516.789600000004</v>
      </c>
      <c r="I1809">
        <v>66426.261100000003</v>
      </c>
      <c r="J1809" s="16" t="s">
        <v>3793</v>
      </c>
      <c r="K1809" s="16" t="s">
        <v>6135</v>
      </c>
      <c r="L1809">
        <v>1441582296</v>
      </c>
      <c r="M1809">
        <v>0</v>
      </c>
      <c r="N1809" s="16" t="s">
        <v>6187</v>
      </c>
      <c r="O1809" s="16" t="s">
        <v>6188</v>
      </c>
      <c r="P1809" s="1">
        <v>44453</v>
      </c>
      <c r="Q1809">
        <v>30090.5285</v>
      </c>
      <c r="R1809">
        <v>30090.5285</v>
      </c>
      <c r="S1809" s="16" t="s">
        <v>6225</v>
      </c>
      <c r="T1809" s="16" t="s">
        <v>6236</v>
      </c>
      <c r="U1809">
        <v>2021</v>
      </c>
    </row>
    <row r="1810" spans="1:21" x14ac:dyDescent="0.35">
      <c r="A1810" s="16" t="s">
        <v>3794</v>
      </c>
      <c r="B1810">
        <v>831453431</v>
      </c>
      <c r="C1810">
        <v>54</v>
      </c>
      <c r="D1810" s="1">
        <v>24982.5</v>
      </c>
      <c r="E1810" s="16" t="s">
        <v>741</v>
      </c>
      <c r="F1810" s="16" t="s">
        <v>1233</v>
      </c>
      <c r="G1810" s="16" t="s">
        <v>2759</v>
      </c>
      <c r="H1810">
        <v>487406.17379999999</v>
      </c>
      <c r="I1810">
        <v>278721.34580000001</v>
      </c>
      <c r="J1810" s="16" t="s">
        <v>3795</v>
      </c>
      <c r="K1810" s="16" t="s">
        <v>6133</v>
      </c>
      <c r="L1810">
        <v>910468772</v>
      </c>
      <c r="M1810">
        <v>2508489264</v>
      </c>
      <c r="N1810" s="16" t="s">
        <v>6192</v>
      </c>
      <c r="O1810" s="16" t="s">
        <v>6193</v>
      </c>
      <c r="P1810" s="1">
        <v>44233</v>
      </c>
      <c r="Q1810">
        <v>208684.82799999998</v>
      </c>
      <c r="R1810">
        <v>208684.82799999998</v>
      </c>
      <c r="S1810" s="16" t="s">
        <v>6218</v>
      </c>
      <c r="T1810" s="16" t="s">
        <v>6239</v>
      </c>
      <c r="U1810">
        <v>2021</v>
      </c>
    </row>
    <row r="1811" spans="1:21" x14ac:dyDescent="0.35">
      <c r="A1811" s="16" t="s">
        <v>3796</v>
      </c>
      <c r="B1811">
        <v>743583179</v>
      </c>
      <c r="C1811">
        <v>57</v>
      </c>
      <c r="D1811" s="1">
        <v>23886.75</v>
      </c>
      <c r="E1811" s="16" t="s">
        <v>741</v>
      </c>
      <c r="F1811" s="16" t="s">
        <v>54</v>
      </c>
      <c r="G1811" s="16" t="s">
        <v>2800</v>
      </c>
      <c r="H1811">
        <v>495556.4068</v>
      </c>
      <c r="I1811">
        <v>349713.00380000001</v>
      </c>
      <c r="J1811" s="16" t="s">
        <v>3797</v>
      </c>
      <c r="K1811" s="16" t="s">
        <v>6131</v>
      </c>
      <c r="L1811">
        <v>121124016</v>
      </c>
      <c r="M1811">
        <v>0</v>
      </c>
      <c r="N1811" s="16" t="s">
        <v>6187</v>
      </c>
      <c r="O1811" s="16" t="s">
        <v>6188</v>
      </c>
      <c r="P1811" s="1">
        <v>44637</v>
      </c>
      <c r="Q1811">
        <v>145843.40299999999</v>
      </c>
      <c r="R1811">
        <v>145843.40299999999</v>
      </c>
      <c r="S1811" s="16" t="s">
        <v>6219</v>
      </c>
      <c r="T1811" s="16" t="s">
        <v>6239</v>
      </c>
      <c r="U1811">
        <v>2022</v>
      </c>
    </row>
    <row r="1812" spans="1:21" x14ac:dyDescent="0.35">
      <c r="A1812" s="16" t="s">
        <v>3798</v>
      </c>
      <c r="B1812">
        <v>719469045</v>
      </c>
      <c r="C1812">
        <v>70</v>
      </c>
      <c r="D1812" s="1">
        <v>19138.5</v>
      </c>
      <c r="E1812" s="16" t="s">
        <v>741</v>
      </c>
      <c r="F1812" s="16" t="s">
        <v>160</v>
      </c>
      <c r="G1812" s="16" t="s">
        <v>2737</v>
      </c>
      <c r="H1812">
        <v>563490.91639999999</v>
      </c>
      <c r="I1812">
        <v>323394.7868</v>
      </c>
      <c r="J1812" s="16" t="s">
        <v>3799</v>
      </c>
      <c r="K1812" s="16" t="s">
        <v>6127</v>
      </c>
      <c r="L1812">
        <v>1212064908</v>
      </c>
      <c r="M1812">
        <v>0</v>
      </c>
      <c r="N1812" s="16" t="s">
        <v>6187</v>
      </c>
      <c r="O1812" s="16" t="s">
        <v>6191</v>
      </c>
      <c r="P1812" s="1">
        <v>44277</v>
      </c>
      <c r="Q1812">
        <v>240096.12959999999</v>
      </c>
      <c r="R1812">
        <v>240096.12959999999</v>
      </c>
      <c r="S1812" s="16" t="s">
        <v>6219</v>
      </c>
      <c r="T1812" s="16" t="s">
        <v>6241</v>
      </c>
      <c r="U1812">
        <v>2021</v>
      </c>
    </row>
    <row r="1813" spans="1:21" x14ac:dyDescent="0.35">
      <c r="A1813" s="16" t="s">
        <v>3800</v>
      </c>
      <c r="B1813">
        <v>281718506</v>
      </c>
      <c r="C1813">
        <v>30</v>
      </c>
      <c r="D1813" s="1">
        <v>33748.5</v>
      </c>
      <c r="E1813" s="16" t="s">
        <v>741</v>
      </c>
      <c r="F1813" s="16" t="s">
        <v>886</v>
      </c>
      <c r="G1813" s="16" t="s">
        <v>2848</v>
      </c>
      <c r="H1813">
        <v>150163.54819999999</v>
      </c>
      <c r="I1813">
        <v>129793.5364</v>
      </c>
      <c r="J1813" s="16" t="s">
        <v>3801</v>
      </c>
      <c r="K1813" s="16" t="s">
        <v>6133</v>
      </c>
      <c r="L1813">
        <v>9221616</v>
      </c>
      <c r="M1813">
        <v>0</v>
      </c>
      <c r="N1813" s="16" t="s">
        <v>6187</v>
      </c>
      <c r="O1813" s="16" t="s">
        <v>6191</v>
      </c>
      <c r="P1813" s="1">
        <v>44543</v>
      </c>
      <c r="Q1813">
        <v>20370.011799999993</v>
      </c>
      <c r="R1813">
        <v>20370.011799999993</v>
      </c>
      <c r="S1813" s="16" t="s">
        <v>6228</v>
      </c>
      <c r="T1813" s="16" t="s">
        <v>6237</v>
      </c>
      <c r="U1813">
        <v>2021</v>
      </c>
    </row>
    <row r="1814" spans="1:21" x14ac:dyDescent="0.35">
      <c r="A1814" s="16" t="s">
        <v>3802</v>
      </c>
      <c r="B1814">
        <v>400502948</v>
      </c>
      <c r="C1814">
        <v>27</v>
      </c>
      <c r="D1814" s="1">
        <v>34844.25</v>
      </c>
      <c r="E1814" s="16" t="s">
        <v>741</v>
      </c>
      <c r="F1814" s="16" t="s">
        <v>519</v>
      </c>
      <c r="G1814" s="16" t="s">
        <v>2746</v>
      </c>
      <c r="H1814">
        <v>201402.84599999999</v>
      </c>
      <c r="I1814">
        <v>15435.382</v>
      </c>
      <c r="J1814" s="16" t="s">
        <v>3803</v>
      </c>
      <c r="K1814" s="16" t="s">
        <v>6140</v>
      </c>
      <c r="L1814">
        <v>213803968</v>
      </c>
      <c r="M1814">
        <v>0</v>
      </c>
      <c r="N1814" s="16" t="s">
        <v>6189</v>
      </c>
      <c r="O1814" s="16" t="s">
        <v>6194</v>
      </c>
      <c r="P1814" s="1">
        <v>44460</v>
      </c>
      <c r="Q1814">
        <v>185967.46399999998</v>
      </c>
      <c r="R1814">
        <v>185967.46399999998</v>
      </c>
      <c r="S1814" s="16" t="s">
        <v>6225</v>
      </c>
      <c r="T1814" s="16" t="s">
        <v>6236</v>
      </c>
      <c r="U1814">
        <v>2021</v>
      </c>
    </row>
    <row r="1815" spans="1:21" x14ac:dyDescent="0.35">
      <c r="A1815" s="16" t="s">
        <v>3804</v>
      </c>
      <c r="B1815">
        <v>298136303</v>
      </c>
      <c r="C1815">
        <v>48</v>
      </c>
      <c r="D1815" s="1">
        <v>27174</v>
      </c>
      <c r="E1815" s="16" t="s">
        <v>741</v>
      </c>
      <c r="F1815" s="16" t="s">
        <v>84</v>
      </c>
      <c r="G1815" s="16" t="s">
        <v>2734</v>
      </c>
      <c r="H1815">
        <v>1572645.2675999999</v>
      </c>
      <c r="I1815">
        <v>344614.4412</v>
      </c>
      <c r="J1815" s="16" t="s">
        <v>3805</v>
      </c>
      <c r="K1815" s="16" t="s">
        <v>6129</v>
      </c>
      <c r="L1815">
        <v>12174414</v>
      </c>
      <c r="M1815">
        <v>0</v>
      </c>
      <c r="N1815" s="16" t="s">
        <v>6198</v>
      </c>
      <c r="O1815" s="16" t="s">
        <v>6201</v>
      </c>
      <c r="P1815" s="1">
        <v>44428</v>
      </c>
      <c r="Q1815">
        <v>1228030.8263999999</v>
      </c>
      <c r="R1815">
        <v>1228030.8263999999</v>
      </c>
      <c r="S1815" s="16" t="s">
        <v>6224</v>
      </c>
      <c r="T1815" s="16" t="s">
        <v>6238</v>
      </c>
      <c r="U1815">
        <v>2021</v>
      </c>
    </row>
    <row r="1816" spans="1:21" x14ac:dyDescent="0.35">
      <c r="A1816" s="16" t="s">
        <v>3806</v>
      </c>
      <c r="B1816">
        <v>970303695</v>
      </c>
      <c r="C1816">
        <v>35</v>
      </c>
      <c r="D1816" s="1">
        <v>31922.25</v>
      </c>
      <c r="E1816" s="16" t="s">
        <v>741</v>
      </c>
      <c r="F1816" s="16" t="s">
        <v>381</v>
      </c>
      <c r="G1816" s="16" t="s">
        <v>2800</v>
      </c>
      <c r="H1816">
        <v>209527.49979999999</v>
      </c>
      <c r="I1816">
        <v>45600.393499999998</v>
      </c>
      <c r="J1816" s="16" t="s">
        <v>3807</v>
      </c>
      <c r="K1816" s="16" t="s">
        <v>6129</v>
      </c>
      <c r="L1816">
        <v>51443616</v>
      </c>
      <c r="M1816">
        <v>0</v>
      </c>
      <c r="N1816" s="16" t="s">
        <v>6195</v>
      </c>
      <c r="O1816" s="16" t="s">
        <v>6190</v>
      </c>
      <c r="P1816" s="1">
        <v>44437</v>
      </c>
      <c r="Q1816">
        <v>163927.10629999998</v>
      </c>
      <c r="R1816">
        <v>163927.10629999998</v>
      </c>
      <c r="S1816" s="16" t="s">
        <v>6224</v>
      </c>
      <c r="T1816" s="16" t="s">
        <v>6237</v>
      </c>
      <c r="U1816">
        <v>2021</v>
      </c>
    </row>
    <row r="1817" spans="1:21" x14ac:dyDescent="0.35">
      <c r="A1817" s="16" t="s">
        <v>3808</v>
      </c>
      <c r="B1817">
        <v>431023279</v>
      </c>
      <c r="C1817">
        <v>84</v>
      </c>
      <c r="D1817" s="1">
        <v>14025</v>
      </c>
      <c r="E1817" s="16" t="s">
        <v>741</v>
      </c>
      <c r="F1817" s="16" t="s">
        <v>282</v>
      </c>
      <c r="G1817" s="16" t="s">
        <v>2848</v>
      </c>
      <c r="H1817">
        <v>345229.20539999998</v>
      </c>
      <c r="I1817">
        <v>75306.777499999997</v>
      </c>
      <c r="J1817" s="16" t="s">
        <v>3809</v>
      </c>
      <c r="K1817" s="16" t="s">
        <v>6131</v>
      </c>
      <c r="L1817">
        <v>115985625</v>
      </c>
      <c r="M1817">
        <v>0</v>
      </c>
      <c r="N1817" s="16" t="s">
        <v>6196</v>
      </c>
      <c r="O1817" s="16" t="s">
        <v>6199</v>
      </c>
      <c r="P1817" s="1">
        <v>44400</v>
      </c>
      <c r="Q1817">
        <v>269922.42790000001</v>
      </c>
      <c r="R1817">
        <v>269922.42790000001</v>
      </c>
      <c r="S1817" s="16" t="s">
        <v>6223</v>
      </c>
      <c r="T1817" s="16" t="s">
        <v>6241</v>
      </c>
      <c r="U1817">
        <v>2021</v>
      </c>
    </row>
    <row r="1818" spans="1:21" x14ac:dyDescent="0.35">
      <c r="A1818" s="16" t="s">
        <v>3810</v>
      </c>
      <c r="B1818">
        <v>499411071</v>
      </c>
      <c r="C1818">
        <v>80</v>
      </c>
      <c r="D1818" s="1">
        <v>15486</v>
      </c>
      <c r="E1818" s="16" t="s">
        <v>741</v>
      </c>
      <c r="F1818" s="16" t="s">
        <v>266</v>
      </c>
      <c r="G1818" s="16" t="s">
        <v>2737</v>
      </c>
      <c r="H1818">
        <v>290695.75780000002</v>
      </c>
      <c r="I1818">
        <v>107602.85159999999</v>
      </c>
      <c r="J1818" s="16" t="s">
        <v>3811</v>
      </c>
      <c r="K1818" s="16" t="s">
        <v>6135</v>
      </c>
      <c r="L1818">
        <v>179434368</v>
      </c>
      <c r="M1818">
        <v>0</v>
      </c>
      <c r="N1818" s="16" t="s">
        <v>6189</v>
      </c>
      <c r="O1818" s="16" t="s">
        <v>6190</v>
      </c>
      <c r="P1818" s="1">
        <v>44585</v>
      </c>
      <c r="Q1818">
        <v>183092.90620000003</v>
      </c>
      <c r="R1818">
        <v>183092.90620000003</v>
      </c>
      <c r="S1818" s="16" t="s">
        <v>6217</v>
      </c>
      <c r="T1818" s="16" t="s">
        <v>6241</v>
      </c>
      <c r="U1818">
        <v>2022</v>
      </c>
    </row>
    <row r="1819" spans="1:21" x14ac:dyDescent="0.35">
      <c r="A1819" s="16" t="s">
        <v>3812</v>
      </c>
      <c r="B1819">
        <v>874582924</v>
      </c>
      <c r="C1819">
        <v>61</v>
      </c>
      <c r="D1819" s="1">
        <v>22425.75</v>
      </c>
      <c r="E1819" s="16" t="s">
        <v>741</v>
      </c>
      <c r="F1819" s="16" t="s">
        <v>687</v>
      </c>
      <c r="G1819" s="16" t="s">
        <v>2767</v>
      </c>
      <c r="H1819">
        <v>212193.81789999999</v>
      </c>
      <c r="I1819">
        <v>79800.032200000001</v>
      </c>
      <c r="J1819" s="16" t="s">
        <v>3813</v>
      </c>
      <c r="K1819" s="16" t="s">
        <v>6133</v>
      </c>
      <c r="L1819">
        <v>461480832</v>
      </c>
      <c r="M1819">
        <v>0</v>
      </c>
      <c r="N1819" s="16" t="s">
        <v>6195</v>
      </c>
      <c r="O1819" s="16" t="s">
        <v>6191</v>
      </c>
      <c r="P1819" s="1">
        <v>44577</v>
      </c>
      <c r="Q1819">
        <v>132393.78570000001</v>
      </c>
      <c r="R1819">
        <v>132393.78570000001</v>
      </c>
      <c r="S1819" s="16" t="s">
        <v>6217</v>
      </c>
      <c r="T1819" s="16" t="s">
        <v>6240</v>
      </c>
      <c r="U1819">
        <v>2022</v>
      </c>
    </row>
    <row r="1820" spans="1:21" x14ac:dyDescent="0.35">
      <c r="A1820" s="16" t="s">
        <v>3814</v>
      </c>
      <c r="B1820">
        <v>744593760</v>
      </c>
      <c r="C1820">
        <v>73</v>
      </c>
      <c r="D1820" s="1">
        <v>18042.75</v>
      </c>
      <c r="E1820" s="16" t="s">
        <v>741</v>
      </c>
      <c r="F1820" s="16" t="s">
        <v>467</v>
      </c>
      <c r="G1820" s="16" t="s">
        <v>2740</v>
      </c>
      <c r="H1820">
        <v>153203.864</v>
      </c>
      <c r="I1820">
        <v>22129.447</v>
      </c>
      <c r="J1820" s="16" t="s">
        <v>3815</v>
      </c>
      <c r="K1820" s="16" t="s">
        <v>6131</v>
      </c>
      <c r="L1820">
        <v>2418008768</v>
      </c>
      <c r="M1820">
        <v>0</v>
      </c>
      <c r="N1820" s="16" t="s">
        <v>6187</v>
      </c>
      <c r="O1820" s="16" t="s">
        <v>6190</v>
      </c>
      <c r="P1820" s="1">
        <v>44487</v>
      </c>
      <c r="Q1820">
        <v>131074.41700000002</v>
      </c>
      <c r="R1820">
        <v>131074.41700000002</v>
      </c>
      <c r="S1820" s="16" t="s">
        <v>6226</v>
      </c>
      <c r="T1820" s="16" t="s">
        <v>6241</v>
      </c>
      <c r="U1820">
        <v>2021</v>
      </c>
    </row>
    <row r="1821" spans="1:21" x14ac:dyDescent="0.35">
      <c r="A1821" s="16" t="s">
        <v>3816</v>
      </c>
      <c r="B1821">
        <v>272264222</v>
      </c>
      <c r="C1821">
        <v>83</v>
      </c>
      <c r="D1821" s="1">
        <v>14390.25</v>
      </c>
      <c r="E1821" s="16" t="s">
        <v>741</v>
      </c>
      <c r="F1821" s="16" t="s">
        <v>451</v>
      </c>
      <c r="G1821" s="16" t="s">
        <v>2743</v>
      </c>
      <c r="H1821">
        <v>501416.0184</v>
      </c>
      <c r="I1821">
        <v>164750.97750000001</v>
      </c>
      <c r="J1821" s="16" t="s">
        <v>3817</v>
      </c>
      <c r="K1821" s="16" t="s">
        <v>6129</v>
      </c>
      <c r="L1821">
        <v>672767796</v>
      </c>
      <c r="M1821">
        <v>0</v>
      </c>
      <c r="N1821" s="16" t="s">
        <v>6196</v>
      </c>
      <c r="O1821" s="16" t="s">
        <v>6199</v>
      </c>
      <c r="P1821" s="1">
        <v>44384</v>
      </c>
      <c r="Q1821">
        <v>336665.04090000002</v>
      </c>
      <c r="R1821">
        <v>336665.04090000002</v>
      </c>
      <c r="S1821" s="16" t="s">
        <v>6223</v>
      </c>
      <c r="T1821" s="16" t="s">
        <v>6241</v>
      </c>
      <c r="U1821">
        <v>2021</v>
      </c>
    </row>
    <row r="1822" spans="1:21" x14ac:dyDescent="0.35">
      <c r="A1822" s="16" t="s">
        <v>3818</v>
      </c>
      <c r="B1822">
        <v>388561379</v>
      </c>
      <c r="C1822">
        <v>50</v>
      </c>
      <c r="D1822" s="1">
        <v>26443.5</v>
      </c>
      <c r="E1822" s="16" t="s">
        <v>741</v>
      </c>
      <c r="F1822" s="16" t="s">
        <v>160</v>
      </c>
      <c r="G1822" s="16" t="s">
        <v>2737</v>
      </c>
      <c r="H1822">
        <v>146402.0246</v>
      </c>
      <c r="I1822">
        <v>117810.5704</v>
      </c>
      <c r="J1822" s="16" t="s">
        <v>3819</v>
      </c>
      <c r="K1822" s="16" t="s">
        <v>6133</v>
      </c>
      <c r="L1822">
        <v>562278024</v>
      </c>
      <c r="M1822">
        <v>0</v>
      </c>
      <c r="N1822" s="16" t="s">
        <v>6195</v>
      </c>
      <c r="O1822" s="16" t="s">
        <v>6190</v>
      </c>
      <c r="P1822" s="1">
        <v>44511</v>
      </c>
      <c r="Q1822">
        <v>28591.454200000007</v>
      </c>
      <c r="R1822">
        <v>28591.454200000007</v>
      </c>
      <c r="S1822" s="16" t="s">
        <v>6227</v>
      </c>
      <c r="T1822" s="16" t="s">
        <v>6239</v>
      </c>
      <c r="U1822">
        <v>2021</v>
      </c>
    </row>
    <row r="1823" spans="1:21" x14ac:dyDescent="0.35">
      <c r="A1823" s="16" t="s">
        <v>3820</v>
      </c>
      <c r="B1823">
        <v>548730982</v>
      </c>
      <c r="C1823">
        <v>64</v>
      </c>
      <c r="D1823" s="1">
        <v>21330</v>
      </c>
      <c r="E1823" s="16" t="s">
        <v>741</v>
      </c>
      <c r="F1823" s="16" t="s">
        <v>211</v>
      </c>
      <c r="G1823" s="16" t="s">
        <v>2848</v>
      </c>
      <c r="H1823">
        <v>1938117.3588</v>
      </c>
      <c r="I1823">
        <v>537504.54749999999</v>
      </c>
      <c r="J1823" s="16" t="s">
        <v>3821</v>
      </c>
      <c r="K1823" s="16" t="s">
        <v>6135</v>
      </c>
      <c r="L1823">
        <v>1764803619</v>
      </c>
      <c r="M1823">
        <v>0</v>
      </c>
      <c r="N1823" s="16" t="s">
        <v>6195</v>
      </c>
      <c r="O1823" s="16" t="s">
        <v>6191</v>
      </c>
      <c r="P1823" s="1">
        <v>44584</v>
      </c>
      <c r="Q1823">
        <v>1400612.8113000002</v>
      </c>
      <c r="R1823">
        <v>1400612.8113000002</v>
      </c>
      <c r="S1823" s="16" t="s">
        <v>6217</v>
      </c>
      <c r="T1823" s="16" t="s">
        <v>6240</v>
      </c>
      <c r="U1823">
        <v>2022</v>
      </c>
    </row>
    <row r="1824" spans="1:21" x14ac:dyDescent="0.35">
      <c r="A1824" s="16" t="s">
        <v>3822</v>
      </c>
      <c r="B1824">
        <v>68280294</v>
      </c>
      <c r="C1824">
        <v>55</v>
      </c>
      <c r="D1824" s="1">
        <v>24617.25</v>
      </c>
      <c r="E1824" s="16" t="s">
        <v>741</v>
      </c>
      <c r="F1824" s="16" t="s">
        <v>550</v>
      </c>
      <c r="G1824" s="16" t="s">
        <v>2781</v>
      </c>
      <c r="H1824">
        <v>386699.0932</v>
      </c>
      <c r="I1824">
        <v>170814.3236</v>
      </c>
      <c r="J1824" s="16" t="s">
        <v>3823</v>
      </c>
      <c r="K1824" s="16" t="s">
        <v>6135</v>
      </c>
      <c r="L1824">
        <v>1283702784</v>
      </c>
      <c r="M1824">
        <v>0</v>
      </c>
      <c r="N1824" s="16" t="s">
        <v>6195</v>
      </c>
      <c r="O1824" s="16" t="s">
        <v>6190</v>
      </c>
      <c r="P1824" s="1">
        <v>44491</v>
      </c>
      <c r="Q1824">
        <v>215884.7696</v>
      </c>
      <c r="R1824">
        <v>215884.7696</v>
      </c>
      <c r="S1824" s="16" t="s">
        <v>6226</v>
      </c>
      <c r="T1824" s="16" t="s">
        <v>6239</v>
      </c>
      <c r="U1824">
        <v>2021</v>
      </c>
    </row>
    <row r="1825" spans="1:21" x14ac:dyDescent="0.35">
      <c r="A1825" s="16" t="s">
        <v>3824</v>
      </c>
      <c r="B1825">
        <v>843600058</v>
      </c>
      <c r="C1825">
        <v>31</v>
      </c>
      <c r="D1825" s="1">
        <v>33383.25</v>
      </c>
      <c r="E1825" s="16" t="s">
        <v>741</v>
      </c>
      <c r="F1825" s="16" t="s">
        <v>558</v>
      </c>
      <c r="G1825" s="16" t="s">
        <v>2756</v>
      </c>
      <c r="H1825">
        <v>616036.59479999996</v>
      </c>
      <c r="I1825">
        <v>366958.0148</v>
      </c>
      <c r="J1825" s="16" t="s">
        <v>3825</v>
      </c>
      <c r="K1825" s="16" t="s">
        <v>6131</v>
      </c>
      <c r="L1825">
        <v>729930928</v>
      </c>
      <c r="M1825">
        <v>0</v>
      </c>
      <c r="N1825" s="16" t="s">
        <v>6196</v>
      </c>
      <c r="O1825" s="16" t="s">
        <v>6200</v>
      </c>
      <c r="P1825" s="1">
        <v>44616</v>
      </c>
      <c r="Q1825">
        <v>249078.57999999996</v>
      </c>
      <c r="R1825">
        <v>249078.57999999996</v>
      </c>
      <c r="S1825" s="16" t="s">
        <v>6218</v>
      </c>
      <c r="T1825" s="16" t="s">
        <v>6237</v>
      </c>
      <c r="U1825">
        <v>2022</v>
      </c>
    </row>
    <row r="1826" spans="1:21" x14ac:dyDescent="0.35">
      <c r="A1826" s="16" t="s">
        <v>3826</v>
      </c>
      <c r="B1826">
        <v>171777221</v>
      </c>
      <c r="C1826">
        <v>72</v>
      </c>
      <c r="D1826" s="1">
        <v>18408</v>
      </c>
      <c r="E1826" s="16" t="s">
        <v>741</v>
      </c>
      <c r="F1826" s="16" t="s">
        <v>87</v>
      </c>
      <c r="G1826" s="16" t="s">
        <v>2771</v>
      </c>
      <c r="H1826">
        <v>26183.5242</v>
      </c>
      <c r="I1826">
        <v>14025.261699999999</v>
      </c>
      <c r="J1826" s="16" t="s">
        <v>3827</v>
      </c>
      <c r="K1826" s="16" t="s">
        <v>6129</v>
      </c>
      <c r="L1826">
        <v>824198144</v>
      </c>
      <c r="M1826">
        <v>0</v>
      </c>
      <c r="N1826" s="16" t="s">
        <v>6187</v>
      </c>
      <c r="O1826" s="16" t="s">
        <v>6200</v>
      </c>
      <c r="P1826" s="1">
        <v>44234</v>
      </c>
      <c r="Q1826">
        <v>12158.262500000001</v>
      </c>
      <c r="R1826">
        <v>12158.262500000001</v>
      </c>
      <c r="S1826" s="16" t="s">
        <v>6218</v>
      </c>
      <c r="T1826" s="16" t="s">
        <v>6241</v>
      </c>
      <c r="U1826">
        <v>2021</v>
      </c>
    </row>
    <row r="1827" spans="1:21" x14ac:dyDescent="0.35">
      <c r="A1827" s="16" t="s">
        <v>3828</v>
      </c>
      <c r="B1827">
        <v>479460368</v>
      </c>
      <c r="C1827">
        <v>62</v>
      </c>
      <c r="D1827" s="1">
        <v>22060.5</v>
      </c>
      <c r="E1827" s="16" t="s">
        <v>741</v>
      </c>
      <c r="F1827" s="16" t="s">
        <v>1544</v>
      </c>
      <c r="G1827" s="16" t="s">
        <v>2734</v>
      </c>
      <c r="H1827">
        <v>363305.25089999998</v>
      </c>
      <c r="I1827">
        <v>224185.92310000001</v>
      </c>
      <c r="J1827" s="16" t="s">
        <v>3829</v>
      </c>
      <c r="K1827" s="16" t="s">
        <v>6135</v>
      </c>
      <c r="L1827">
        <v>255803625</v>
      </c>
      <c r="M1827">
        <v>0</v>
      </c>
      <c r="N1827" s="16" t="s">
        <v>6198</v>
      </c>
      <c r="O1827" s="16" t="s">
        <v>6190</v>
      </c>
      <c r="P1827" s="1">
        <v>44227</v>
      </c>
      <c r="Q1827">
        <v>139119.32779999997</v>
      </c>
      <c r="R1827">
        <v>139119.32779999997</v>
      </c>
      <c r="S1827" s="16" t="s">
        <v>6217</v>
      </c>
      <c r="T1827" s="16" t="s">
        <v>6240</v>
      </c>
      <c r="U1827">
        <v>2021</v>
      </c>
    </row>
    <row r="1828" spans="1:21" x14ac:dyDescent="0.35">
      <c r="A1828" s="16" t="s">
        <v>3830</v>
      </c>
      <c r="B1828">
        <v>4417230</v>
      </c>
      <c r="C1828">
        <v>75</v>
      </c>
      <c r="D1828" s="1">
        <v>17312.25</v>
      </c>
      <c r="E1828" s="16" t="s">
        <v>741</v>
      </c>
      <c r="F1828" s="16" t="s">
        <v>588</v>
      </c>
      <c r="G1828" s="16" t="s">
        <v>2781</v>
      </c>
      <c r="H1828">
        <v>383172.49239999999</v>
      </c>
      <c r="I1828">
        <v>63598.7333</v>
      </c>
      <c r="J1828" s="16" t="s">
        <v>3831</v>
      </c>
      <c r="K1828" s="16" t="s">
        <v>6135</v>
      </c>
      <c r="L1828">
        <v>20454048</v>
      </c>
      <c r="M1828">
        <v>0</v>
      </c>
      <c r="N1828" s="16" t="s">
        <v>6187</v>
      </c>
      <c r="O1828" s="16" t="s">
        <v>6191</v>
      </c>
      <c r="P1828" s="1">
        <v>44508</v>
      </c>
      <c r="Q1828">
        <v>319573.75909999997</v>
      </c>
      <c r="R1828">
        <v>319573.75909999997</v>
      </c>
      <c r="S1828" s="16" t="s">
        <v>6227</v>
      </c>
      <c r="T1828" s="16" t="s">
        <v>6241</v>
      </c>
      <c r="U1828">
        <v>2021</v>
      </c>
    </row>
    <row r="1829" spans="1:21" x14ac:dyDescent="0.35">
      <c r="A1829" s="16" t="s">
        <v>3832</v>
      </c>
      <c r="B1829">
        <v>459201382</v>
      </c>
      <c r="C1829">
        <v>78</v>
      </c>
      <c r="D1829" s="1">
        <v>16216.5</v>
      </c>
      <c r="E1829" s="16" t="s">
        <v>741</v>
      </c>
      <c r="F1829" s="16" t="s">
        <v>217</v>
      </c>
      <c r="G1829" s="16" t="s">
        <v>2734</v>
      </c>
      <c r="H1829">
        <v>110577.70080000001</v>
      </c>
      <c r="I1829">
        <v>33403.680399999997</v>
      </c>
      <c r="J1829" s="16" t="s">
        <v>3833</v>
      </c>
      <c r="K1829" s="16" t="s">
        <v>6127</v>
      </c>
      <c r="L1829">
        <v>409124448</v>
      </c>
      <c r="M1829">
        <v>0</v>
      </c>
      <c r="N1829" s="16" t="s">
        <v>6196</v>
      </c>
      <c r="O1829" s="16" t="s">
        <v>6200</v>
      </c>
      <c r="P1829" s="1">
        <v>44254</v>
      </c>
      <c r="Q1829">
        <v>77174.020400000009</v>
      </c>
      <c r="R1829">
        <v>77174.020400000009</v>
      </c>
      <c r="S1829" s="16" t="s">
        <v>6218</v>
      </c>
      <c r="T1829" s="16" t="s">
        <v>6241</v>
      </c>
      <c r="U1829">
        <v>2021</v>
      </c>
    </row>
    <row r="1830" spans="1:21" x14ac:dyDescent="0.35">
      <c r="A1830" s="16" t="s">
        <v>3834</v>
      </c>
      <c r="B1830">
        <v>126420664</v>
      </c>
      <c r="C1830">
        <v>56</v>
      </c>
      <c r="D1830" s="1">
        <v>24252</v>
      </c>
      <c r="E1830" s="16" t="s">
        <v>741</v>
      </c>
      <c r="F1830" s="16" t="s">
        <v>87</v>
      </c>
      <c r="G1830" s="16" t="s">
        <v>2781</v>
      </c>
      <c r="H1830">
        <v>685843.30989999999</v>
      </c>
      <c r="I1830">
        <v>408856.13679999998</v>
      </c>
      <c r="J1830" s="16" t="s">
        <v>3835</v>
      </c>
      <c r="K1830" s="16" t="s">
        <v>6135</v>
      </c>
      <c r="L1830">
        <v>44088512</v>
      </c>
      <c r="M1830">
        <v>0</v>
      </c>
      <c r="N1830" s="16" t="s">
        <v>6195</v>
      </c>
      <c r="O1830" s="16" t="s">
        <v>6190</v>
      </c>
      <c r="P1830" s="1">
        <v>44379</v>
      </c>
      <c r="Q1830">
        <v>276987.17310000001</v>
      </c>
      <c r="R1830">
        <v>276987.17310000001</v>
      </c>
      <c r="S1830" s="16" t="s">
        <v>6223</v>
      </c>
      <c r="T1830" s="16" t="s">
        <v>6239</v>
      </c>
      <c r="U1830">
        <v>2021</v>
      </c>
    </row>
    <row r="1831" spans="1:21" x14ac:dyDescent="0.35">
      <c r="A1831" s="16" t="s">
        <v>3836</v>
      </c>
      <c r="B1831">
        <v>456145948</v>
      </c>
      <c r="C1831">
        <v>20</v>
      </c>
      <c r="D1831" s="1">
        <v>37401</v>
      </c>
      <c r="E1831" s="16" t="s">
        <v>741</v>
      </c>
      <c r="F1831" s="16" t="s">
        <v>733</v>
      </c>
      <c r="G1831" s="16" t="s">
        <v>2737</v>
      </c>
      <c r="H1831">
        <v>153113.14110000001</v>
      </c>
      <c r="I1831">
        <v>64928.847900000001</v>
      </c>
      <c r="J1831" s="16" t="s">
        <v>3837</v>
      </c>
      <c r="K1831" s="16" t="s">
        <v>6135</v>
      </c>
      <c r="L1831">
        <v>106006794</v>
      </c>
      <c r="M1831">
        <v>0</v>
      </c>
      <c r="N1831" s="16" t="s">
        <v>6195</v>
      </c>
      <c r="O1831" s="16" t="s">
        <v>6191</v>
      </c>
      <c r="P1831" s="1">
        <v>44604</v>
      </c>
      <c r="Q1831">
        <v>88184.293200000015</v>
      </c>
      <c r="R1831">
        <v>88184.293200000015</v>
      </c>
      <c r="S1831" s="16" t="s">
        <v>6218</v>
      </c>
      <c r="T1831" s="16" t="s">
        <v>6236</v>
      </c>
      <c r="U1831">
        <v>2022</v>
      </c>
    </row>
    <row r="1832" spans="1:21" x14ac:dyDescent="0.35">
      <c r="A1832" s="16" t="s">
        <v>3838</v>
      </c>
      <c r="B1832">
        <v>511755861</v>
      </c>
      <c r="C1832">
        <v>24</v>
      </c>
      <c r="D1832" s="1">
        <v>35940</v>
      </c>
      <c r="E1832" s="16" t="s">
        <v>741</v>
      </c>
      <c r="F1832" s="16" t="s">
        <v>930</v>
      </c>
      <c r="G1832" s="16" t="s">
        <v>2764</v>
      </c>
      <c r="H1832">
        <v>544808.00639999995</v>
      </c>
      <c r="I1832">
        <v>176381.59210000001</v>
      </c>
      <c r="J1832" s="16" t="s">
        <v>3839</v>
      </c>
      <c r="K1832" s="16" t="s">
        <v>6129</v>
      </c>
      <c r="L1832">
        <v>1894186539</v>
      </c>
      <c r="M1832">
        <v>0</v>
      </c>
      <c r="N1832" s="16" t="s">
        <v>6187</v>
      </c>
      <c r="O1832" s="16" t="s">
        <v>6188</v>
      </c>
      <c r="P1832" s="1">
        <v>44209</v>
      </c>
      <c r="Q1832">
        <v>368426.41429999995</v>
      </c>
      <c r="R1832">
        <v>368426.41429999995</v>
      </c>
      <c r="S1832" s="16" t="s">
        <v>6217</v>
      </c>
      <c r="T1832" s="16" t="s">
        <v>6236</v>
      </c>
      <c r="U1832">
        <v>2021</v>
      </c>
    </row>
    <row r="1833" spans="1:21" x14ac:dyDescent="0.35">
      <c r="A1833" s="16" t="s">
        <v>3840</v>
      </c>
      <c r="B1833">
        <v>183490219</v>
      </c>
      <c r="C1833">
        <v>21</v>
      </c>
      <c r="D1833" s="1">
        <v>37035.75</v>
      </c>
      <c r="E1833" s="16" t="s">
        <v>741</v>
      </c>
      <c r="F1833" s="16" t="s">
        <v>1215</v>
      </c>
      <c r="G1833" s="16" t="s">
        <v>2848</v>
      </c>
      <c r="H1833">
        <v>375603.20510000002</v>
      </c>
      <c r="I1833">
        <v>193167.36259999999</v>
      </c>
      <c r="J1833" s="16" t="s">
        <v>3841</v>
      </c>
      <c r="K1833" s="16" t="s">
        <v>6135</v>
      </c>
      <c r="L1833">
        <v>17020896</v>
      </c>
      <c r="M1833">
        <v>0</v>
      </c>
      <c r="N1833" s="16" t="s">
        <v>6196</v>
      </c>
      <c r="O1833" s="16" t="s">
        <v>6200</v>
      </c>
      <c r="P1833" s="1">
        <v>44623</v>
      </c>
      <c r="Q1833">
        <v>182435.84250000003</v>
      </c>
      <c r="R1833">
        <v>182435.84250000003</v>
      </c>
      <c r="S1833" s="16" t="s">
        <v>6219</v>
      </c>
      <c r="T1833" s="16" t="s">
        <v>6236</v>
      </c>
      <c r="U1833">
        <v>2022</v>
      </c>
    </row>
    <row r="1834" spans="1:21" x14ac:dyDescent="0.35">
      <c r="A1834" s="16" t="s">
        <v>3842</v>
      </c>
      <c r="B1834">
        <v>987786330</v>
      </c>
      <c r="C1834">
        <v>33</v>
      </c>
      <c r="D1834" s="1">
        <v>32652.75</v>
      </c>
      <c r="E1834" s="16" t="s">
        <v>741</v>
      </c>
      <c r="F1834" s="16" t="s">
        <v>365</v>
      </c>
      <c r="G1834" s="16" t="s">
        <v>2743</v>
      </c>
      <c r="H1834">
        <v>1667020.5374</v>
      </c>
      <c r="I1834">
        <v>321236.07439999998</v>
      </c>
      <c r="J1834" s="16" t="s">
        <v>3843</v>
      </c>
      <c r="K1834" s="16" t="s">
        <v>6135</v>
      </c>
      <c r="L1834">
        <v>422305353</v>
      </c>
      <c r="M1834">
        <v>0</v>
      </c>
      <c r="N1834" s="16" t="s">
        <v>6198</v>
      </c>
      <c r="O1834" s="16" t="s">
        <v>6191</v>
      </c>
      <c r="P1834" s="1">
        <v>44247</v>
      </c>
      <c r="Q1834">
        <v>1345784.463</v>
      </c>
      <c r="R1834">
        <v>1345784.463</v>
      </c>
      <c r="S1834" s="16" t="s">
        <v>6218</v>
      </c>
      <c r="T1834" s="16" t="s">
        <v>6237</v>
      </c>
      <c r="U1834">
        <v>2021</v>
      </c>
    </row>
    <row r="1835" spans="1:21" x14ac:dyDescent="0.35">
      <c r="A1835" s="16" t="s">
        <v>3844</v>
      </c>
      <c r="B1835">
        <v>755744915</v>
      </c>
      <c r="C1835">
        <v>61</v>
      </c>
      <c r="D1835" s="1">
        <v>22425.75</v>
      </c>
      <c r="E1835" s="16" t="s">
        <v>741</v>
      </c>
      <c r="F1835" s="16" t="s">
        <v>338</v>
      </c>
      <c r="G1835" s="16" t="s">
        <v>2848</v>
      </c>
      <c r="H1835">
        <v>124295.5894</v>
      </c>
      <c r="I1835">
        <v>22983.780900000002</v>
      </c>
      <c r="J1835" s="16" t="s">
        <v>3845</v>
      </c>
      <c r="K1835" s="16" t="s">
        <v>6135</v>
      </c>
      <c r="L1835">
        <v>3005128</v>
      </c>
      <c r="M1835">
        <v>0</v>
      </c>
      <c r="N1835" s="16" t="s">
        <v>6196</v>
      </c>
      <c r="O1835" s="16" t="s">
        <v>6188</v>
      </c>
      <c r="P1835" s="1">
        <v>44505</v>
      </c>
      <c r="Q1835">
        <v>101311.8085</v>
      </c>
      <c r="R1835">
        <v>101311.8085</v>
      </c>
      <c r="S1835" s="16" t="s">
        <v>6227</v>
      </c>
      <c r="T1835" s="16" t="s">
        <v>6240</v>
      </c>
      <c r="U1835">
        <v>2021</v>
      </c>
    </row>
    <row r="1836" spans="1:21" x14ac:dyDescent="0.35">
      <c r="A1836" s="16" t="s">
        <v>3846</v>
      </c>
      <c r="B1836">
        <v>342657219</v>
      </c>
      <c r="C1836">
        <v>50</v>
      </c>
      <c r="D1836" s="1">
        <v>26443.5</v>
      </c>
      <c r="E1836" s="16" t="s">
        <v>741</v>
      </c>
      <c r="F1836" s="16" t="s">
        <v>160</v>
      </c>
      <c r="G1836" s="16" t="s">
        <v>2746</v>
      </c>
      <c r="H1836">
        <v>1419528.4879000001</v>
      </c>
      <c r="I1836">
        <v>246051.60459999999</v>
      </c>
      <c r="J1836" s="16" t="s">
        <v>3847</v>
      </c>
      <c r="K1836" s="16" t="s">
        <v>6129</v>
      </c>
      <c r="L1836">
        <v>1763536068</v>
      </c>
      <c r="M1836">
        <v>0</v>
      </c>
      <c r="N1836" s="16" t="s">
        <v>6198</v>
      </c>
      <c r="O1836" s="16" t="s">
        <v>6191</v>
      </c>
      <c r="P1836" s="1">
        <v>44573</v>
      </c>
      <c r="Q1836">
        <v>1173476.8833000001</v>
      </c>
      <c r="R1836">
        <v>1173476.8833000001</v>
      </c>
      <c r="S1836" s="16" t="s">
        <v>6217</v>
      </c>
      <c r="T1836" s="16" t="s">
        <v>6239</v>
      </c>
      <c r="U1836">
        <v>2022</v>
      </c>
    </row>
    <row r="1837" spans="1:21" x14ac:dyDescent="0.35">
      <c r="A1837" s="16" t="s">
        <v>3848</v>
      </c>
      <c r="B1837">
        <v>109186210</v>
      </c>
      <c r="C1837">
        <v>45</v>
      </c>
      <c r="D1837" s="1">
        <v>28269.75</v>
      </c>
      <c r="E1837" s="16" t="s">
        <v>741</v>
      </c>
      <c r="F1837" s="16" t="s">
        <v>547</v>
      </c>
      <c r="G1837" s="16" t="s">
        <v>2776</v>
      </c>
      <c r="H1837">
        <v>595996.58250000002</v>
      </c>
      <c r="I1837">
        <v>317308.58049999998</v>
      </c>
      <c r="J1837" s="16" t="s">
        <v>3849</v>
      </c>
      <c r="K1837" s="16" t="s">
        <v>6131</v>
      </c>
      <c r="L1837">
        <v>200436795</v>
      </c>
      <c r="M1837">
        <v>0</v>
      </c>
      <c r="N1837" s="16" t="s">
        <v>6196</v>
      </c>
      <c r="O1837" s="16" t="s">
        <v>6188</v>
      </c>
      <c r="P1837" s="1">
        <v>44271</v>
      </c>
      <c r="Q1837">
        <v>278688.00200000004</v>
      </c>
      <c r="R1837">
        <v>278688.00200000004</v>
      </c>
      <c r="S1837" s="16" t="s">
        <v>6219</v>
      </c>
      <c r="T1837" s="16" t="s">
        <v>6238</v>
      </c>
      <c r="U1837">
        <v>2021</v>
      </c>
    </row>
    <row r="1838" spans="1:21" x14ac:dyDescent="0.35">
      <c r="A1838" s="16" t="s">
        <v>3850</v>
      </c>
      <c r="B1838">
        <v>892053495</v>
      </c>
      <c r="C1838">
        <v>62</v>
      </c>
      <c r="D1838" s="1">
        <v>22060.5</v>
      </c>
      <c r="E1838" s="16" t="s">
        <v>741</v>
      </c>
      <c r="F1838" s="16" t="s">
        <v>312</v>
      </c>
      <c r="G1838" s="16" t="s">
        <v>2743</v>
      </c>
      <c r="H1838">
        <v>1274097.8285999999</v>
      </c>
      <c r="I1838">
        <v>424938.54340000002</v>
      </c>
      <c r="J1838" s="16" t="s">
        <v>3851</v>
      </c>
      <c r="K1838" s="16" t="s">
        <v>6131</v>
      </c>
      <c r="L1838">
        <v>347901312</v>
      </c>
      <c r="M1838">
        <v>0</v>
      </c>
      <c r="N1838" s="16" t="s">
        <v>6187</v>
      </c>
      <c r="O1838" s="16" t="s">
        <v>6191</v>
      </c>
      <c r="P1838" s="1">
        <v>44593</v>
      </c>
      <c r="Q1838">
        <v>849159.28519999981</v>
      </c>
      <c r="R1838">
        <v>866142.47090399987</v>
      </c>
      <c r="S1838" s="16" t="s">
        <v>6218</v>
      </c>
      <c r="T1838" s="16" t="s">
        <v>6240</v>
      </c>
      <c r="U1838">
        <v>2022</v>
      </c>
    </row>
    <row r="1839" spans="1:21" x14ac:dyDescent="0.35">
      <c r="A1839" s="16" t="s">
        <v>3852</v>
      </c>
      <c r="B1839">
        <v>565940869</v>
      </c>
      <c r="C1839">
        <v>24</v>
      </c>
      <c r="D1839" s="1">
        <v>35940</v>
      </c>
      <c r="E1839" s="16" t="s">
        <v>741</v>
      </c>
      <c r="F1839" s="16" t="s">
        <v>456</v>
      </c>
      <c r="G1839" s="16" t="s">
        <v>2740</v>
      </c>
      <c r="H1839">
        <v>1263252.4375</v>
      </c>
      <c r="I1839">
        <v>545047.21019999997</v>
      </c>
      <c r="J1839" s="16" t="s">
        <v>3853</v>
      </c>
      <c r="K1839" s="16" t="s">
        <v>6133</v>
      </c>
      <c r="L1839">
        <v>40981626</v>
      </c>
      <c r="M1839">
        <v>0</v>
      </c>
      <c r="N1839" s="16" t="s">
        <v>6196</v>
      </c>
      <c r="O1839" s="16" t="s">
        <v>6199</v>
      </c>
      <c r="P1839" s="1">
        <v>44397</v>
      </c>
      <c r="Q1839">
        <v>718205.22730000003</v>
      </c>
      <c r="R1839">
        <v>718205.22730000003</v>
      </c>
      <c r="S1839" s="16" t="s">
        <v>6223</v>
      </c>
      <c r="T1839" s="16" t="s">
        <v>6236</v>
      </c>
      <c r="U1839">
        <v>2021</v>
      </c>
    </row>
    <row r="1840" spans="1:21" x14ac:dyDescent="0.35">
      <c r="A1840" s="16" t="s">
        <v>3854</v>
      </c>
      <c r="B1840">
        <v>171393825</v>
      </c>
      <c r="C1840">
        <v>70</v>
      </c>
      <c r="D1840" s="1">
        <v>19138.5</v>
      </c>
      <c r="E1840" s="16" t="s">
        <v>741</v>
      </c>
      <c r="F1840" s="16" t="s">
        <v>208</v>
      </c>
      <c r="G1840" s="16" t="s">
        <v>2767</v>
      </c>
      <c r="H1840">
        <v>52572.317799999997</v>
      </c>
      <c r="I1840">
        <v>27162.3642</v>
      </c>
      <c r="J1840" s="16" t="s">
        <v>3855</v>
      </c>
      <c r="K1840" s="16" t="s">
        <v>6129</v>
      </c>
      <c r="L1840">
        <v>43164732</v>
      </c>
      <c r="M1840">
        <v>0</v>
      </c>
      <c r="N1840" s="16" t="s">
        <v>6189</v>
      </c>
      <c r="O1840" s="16" t="s">
        <v>6190</v>
      </c>
      <c r="P1840" s="1">
        <v>44402</v>
      </c>
      <c r="Q1840">
        <v>25409.953599999997</v>
      </c>
      <c r="R1840">
        <v>25409.953599999997</v>
      </c>
      <c r="S1840" s="16" t="s">
        <v>6223</v>
      </c>
      <c r="T1840" s="16" t="s">
        <v>6241</v>
      </c>
      <c r="U1840">
        <v>2021</v>
      </c>
    </row>
    <row r="1841" spans="1:21" x14ac:dyDescent="0.35">
      <c r="A1841" s="16" t="s">
        <v>3856</v>
      </c>
      <c r="B1841">
        <v>741028214</v>
      </c>
      <c r="C1841">
        <v>46</v>
      </c>
      <c r="D1841" s="1">
        <v>27904.5</v>
      </c>
      <c r="E1841" s="16" t="s">
        <v>741</v>
      </c>
      <c r="F1841" s="16" t="s">
        <v>550</v>
      </c>
      <c r="G1841" s="16" t="s">
        <v>2756</v>
      </c>
      <c r="H1841">
        <v>29873.716799999998</v>
      </c>
      <c r="I1841">
        <v>28301.4159</v>
      </c>
      <c r="J1841" s="16" t="s">
        <v>3857</v>
      </c>
      <c r="K1841" s="16" t="s">
        <v>6129</v>
      </c>
      <c r="L1841">
        <v>1369930068</v>
      </c>
      <c r="M1841">
        <v>0</v>
      </c>
      <c r="N1841" s="16" t="s">
        <v>6187</v>
      </c>
      <c r="O1841" s="16" t="s">
        <v>6188</v>
      </c>
      <c r="P1841" s="1">
        <v>44590</v>
      </c>
      <c r="Q1841">
        <v>1572.3008999999984</v>
      </c>
      <c r="R1841">
        <v>1572.3008999999984</v>
      </c>
      <c r="S1841" s="16" t="s">
        <v>6217</v>
      </c>
      <c r="T1841" s="16" t="s">
        <v>6238</v>
      </c>
      <c r="U1841">
        <v>2022</v>
      </c>
    </row>
    <row r="1842" spans="1:21" x14ac:dyDescent="0.35">
      <c r="A1842" s="16" t="s">
        <v>3858</v>
      </c>
      <c r="B1842">
        <v>720788540</v>
      </c>
      <c r="C1842">
        <v>41</v>
      </c>
      <c r="D1842" s="1">
        <v>29730.75</v>
      </c>
      <c r="E1842" s="16" t="s">
        <v>741</v>
      </c>
      <c r="F1842" s="16" t="s">
        <v>526</v>
      </c>
      <c r="G1842" s="16" t="s">
        <v>2737</v>
      </c>
      <c r="H1842">
        <v>291092.43520000001</v>
      </c>
      <c r="I1842">
        <v>37529.272599999997</v>
      </c>
      <c r="J1842" s="16" t="s">
        <v>3859</v>
      </c>
      <c r="K1842" s="16" t="s">
        <v>6135</v>
      </c>
      <c r="L1842">
        <v>143704176</v>
      </c>
      <c r="M1842">
        <v>0</v>
      </c>
      <c r="N1842" s="16" t="s">
        <v>6195</v>
      </c>
      <c r="O1842" s="16" t="s">
        <v>6191</v>
      </c>
      <c r="P1842" s="1">
        <v>44580</v>
      </c>
      <c r="Q1842">
        <v>253563.16260000001</v>
      </c>
      <c r="R1842">
        <v>253563.16260000001</v>
      </c>
      <c r="S1842" s="16" t="s">
        <v>6217</v>
      </c>
      <c r="T1842" s="16" t="s">
        <v>6238</v>
      </c>
      <c r="U1842">
        <v>2022</v>
      </c>
    </row>
    <row r="1843" spans="1:21" x14ac:dyDescent="0.35">
      <c r="A1843" s="16" t="s">
        <v>3860</v>
      </c>
      <c r="B1843">
        <v>726607069</v>
      </c>
      <c r="C1843">
        <v>76</v>
      </c>
      <c r="D1843" s="1">
        <v>16947</v>
      </c>
      <c r="E1843" s="16" t="s">
        <v>741</v>
      </c>
      <c r="F1843" s="16" t="s">
        <v>157</v>
      </c>
      <c r="G1843" s="16" t="s">
        <v>2771</v>
      </c>
      <c r="H1843">
        <v>407035.70199999999</v>
      </c>
      <c r="I1843">
        <v>199951.78599999999</v>
      </c>
      <c r="J1843" s="16" t="s">
        <v>3861</v>
      </c>
      <c r="K1843" s="16" t="s">
        <v>6127</v>
      </c>
      <c r="L1843">
        <v>770577444</v>
      </c>
      <c r="M1843">
        <v>0</v>
      </c>
      <c r="N1843" s="16" t="s">
        <v>6198</v>
      </c>
      <c r="O1843" s="16" t="s">
        <v>6191</v>
      </c>
      <c r="P1843" s="1">
        <v>44427</v>
      </c>
      <c r="Q1843">
        <v>207083.916</v>
      </c>
      <c r="R1843">
        <v>207083.916</v>
      </c>
      <c r="S1843" s="16" t="s">
        <v>6224</v>
      </c>
      <c r="T1843" s="16" t="s">
        <v>6241</v>
      </c>
      <c r="U1843">
        <v>2021</v>
      </c>
    </row>
    <row r="1844" spans="1:21" x14ac:dyDescent="0.35">
      <c r="A1844" s="16" t="s">
        <v>3862</v>
      </c>
      <c r="B1844">
        <v>481645956</v>
      </c>
      <c r="C1844">
        <v>27</v>
      </c>
      <c r="D1844" s="1">
        <v>34844.25</v>
      </c>
      <c r="E1844" s="16" t="s">
        <v>741</v>
      </c>
      <c r="F1844" s="16" t="s">
        <v>243</v>
      </c>
      <c r="G1844" s="16" t="s">
        <v>2756</v>
      </c>
      <c r="H1844">
        <v>2822698.5865000002</v>
      </c>
      <c r="I1844">
        <v>1332313.7328000001</v>
      </c>
      <c r="J1844" s="16" t="s">
        <v>3863</v>
      </c>
      <c r="K1844" s="16" t="s">
        <v>6131</v>
      </c>
      <c r="L1844">
        <v>743352336</v>
      </c>
      <c r="M1844">
        <v>0</v>
      </c>
      <c r="N1844" s="16" t="s">
        <v>6187</v>
      </c>
      <c r="O1844" s="16" t="s">
        <v>6188</v>
      </c>
      <c r="P1844" s="1">
        <v>44660</v>
      </c>
      <c r="Q1844">
        <v>1490384.8537000001</v>
      </c>
      <c r="R1844">
        <v>1520192.5507740001</v>
      </c>
      <c r="S1844" s="16" t="s">
        <v>6220</v>
      </c>
      <c r="T1844" s="16" t="s">
        <v>6236</v>
      </c>
      <c r="U1844">
        <v>2022</v>
      </c>
    </row>
    <row r="1845" spans="1:21" x14ac:dyDescent="0.35">
      <c r="A1845" s="16" t="s">
        <v>3864</v>
      </c>
      <c r="B1845">
        <v>768412649</v>
      </c>
      <c r="C1845">
        <v>58</v>
      </c>
      <c r="D1845" s="1">
        <v>23521.5</v>
      </c>
      <c r="E1845" s="16" t="s">
        <v>741</v>
      </c>
      <c r="F1845" s="16" t="s">
        <v>1222</v>
      </c>
      <c r="G1845" s="16" t="s">
        <v>2746</v>
      </c>
      <c r="H1845">
        <v>1586142.6591</v>
      </c>
      <c r="I1845">
        <v>455092.57530000003</v>
      </c>
      <c r="J1845" s="16" t="s">
        <v>3865</v>
      </c>
      <c r="K1845" s="16" t="s">
        <v>6127</v>
      </c>
      <c r="L1845">
        <v>116319105</v>
      </c>
      <c r="M1845">
        <v>197453585</v>
      </c>
      <c r="N1845" s="16" t="s">
        <v>6192</v>
      </c>
      <c r="O1845" s="16" t="s">
        <v>6188</v>
      </c>
      <c r="P1845" s="1">
        <v>44351</v>
      </c>
      <c r="Q1845">
        <v>1131050.0838000001</v>
      </c>
      <c r="R1845">
        <v>1131050.0838000001</v>
      </c>
      <c r="S1845" s="16" t="s">
        <v>6222</v>
      </c>
      <c r="T1845" s="16" t="s">
        <v>6239</v>
      </c>
      <c r="U1845">
        <v>2021</v>
      </c>
    </row>
    <row r="1846" spans="1:21" x14ac:dyDescent="0.35">
      <c r="A1846" s="16" t="s">
        <v>3866</v>
      </c>
      <c r="B1846">
        <v>21608770</v>
      </c>
      <c r="C1846">
        <v>71</v>
      </c>
      <c r="D1846" s="1">
        <v>18773.25</v>
      </c>
      <c r="E1846" s="16" t="s">
        <v>741</v>
      </c>
      <c r="F1846" s="16" t="s">
        <v>285</v>
      </c>
      <c r="G1846" s="16" t="s">
        <v>2740</v>
      </c>
      <c r="H1846">
        <v>341798.74890000001</v>
      </c>
      <c r="I1846">
        <v>98877.495200000005</v>
      </c>
      <c r="J1846" s="16" t="s">
        <v>3867</v>
      </c>
      <c r="K1846" s="16" t="s">
        <v>6133</v>
      </c>
      <c r="L1846">
        <v>3297507674</v>
      </c>
      <c r="M1846">
        <v>0</v>
      </c>
      <c r="N1846" s="16" t="s">
        <v>6189</v>
      </c>
      <c r="O1846" s="16" t="s">
        <v>6194</v>
      </c>
      <c r="P1846" s="1">
        <v>44312</v>
      </c>
      <c r="Q1846">
        <v>242921.2537</v>
      </c>
      <c r="R1846">
        <v>242921.2537</v>
      </c>
      <c r="S1846" s="16" t="s">
        <v>6220</v>
      </c>
      <c r="T1846" s="16" t="s">
        <v>6241</v>
      </c>
      <c r="U1846">
        <v>2021</v>
      </c>
    </row>
    <row r="1847" spans="1:21" x14ac:dyDescent="0.35">
      <c r="A1847" s="16" t="s">
        <v>3868</v>
      </c>
      <c r="B1847">
        <v>436466634</v>
      </c>
      <c r="C1847">
        <v>46</v>
      </c>
      <c r="D1847" s="1">
        <v>27904.5</v>
      </c>
      <c r="E1847" s="16" t="s">
        <v>741</v>
      </c>
      <c r="F1847" s="16" t="s">
        <v>511</v>
      </c>
      <c r="G1847" s="16" t="s">
        <v>2759</v>
      </c>
      <c r="H1847">
        <v>494708.98499999999</v>
      </c>
      <c r="I1847">
        <v>130316.7616</v>
      </c>
      <c r="J1847" s="16" t="s">
        <v>3869</v>
      </c>
      <c r="K1847" s="16" t="s">
        <v>6131</v>
      </c>
      <c r="L1847">
        <v>296249292</v>
      </c>
      <c r="M1847">
        <v>0</v>
      </c>
      <c r="N1847" s="16" t="s">
        <v>6196</v>
      </c>
      <c r="O1847" s="16" t="s">
        <v>6200</v>
      </c>
      <c r="P1847" s="1">
        <v>44572</v>
      </c>
      <c r="Q1847">
        <v>364392.22340000002</v>
      </c>
      <c r="R1847">
        <v>364392.22340000002</v>
      </c>
      <c r="S1847" s="16" t="s">
        <v>6217</v>
      </c>
      <c r="T1847" s="16" t="s">
        <v>6238</v>
      </c>
      <c r="U1847">
        <v>2022</v>
      </c>
    </row>
    <row r="1848" spans="1:21" x14ac:dyDescent="0.35">
      <c r="A1848" s="16" t="s">
        <v>3870</v>
      </c>
      <c r="B1848">
        <v>261988651</v>
      </c>
      <c r="C1848">
        <v>28</v>
      </c>
      <c r="D1848" s="1">
        <v>34479</v>
      </c>
      <c r="E1848" s="16" t="s">
        <v>741</v>
      </c>
      <c r="F1848" s="16" t="s">
        <v>644</v>
      </c>
      <c r="G1848" s="16" t="s">
        <v>2756</v>
      </c>
      <c r="H1848">
        <v>448853.20189999999</v>
      </c>
      <c r="I1848">
        <v>70825.537700000001</v>
      </c>
      <c r="J1848" s="16" t="s">
        <v>3871</v>
      </c>
      <c r="K1848" s="16" t="s">
        <v>6135</v>
      </c>
      <c r="L1848">
        <v>84509075</v>
      </c>
      <c r="M1848">
        <v>0</v>
      </c>
      <c r="N1848" s="16" t="s">
        <v>6189</v>
      </c>
      <c r="O1848" s="16" t="s">
        <v>6194</v>
      </c>
      <c r="P1848" s="1">
        <v>44245</v>
      </c>
      <c r="Q1848">
        <v>378027.6642</v>
      </c>
      <c r="R1848">
        <v>378027.6642</v>
      </c>
      <c r="S1848" s="16" t="s">
        <v>6218</v>
      </c>
      <c r="T1848" s="16" t="s">
        <v>6236</v>
      </c>
      <c r="U1848">
        <v>2021</v>
      </c>
    </row>
    <row r="1849" spans="1:21" x14ac:dyDescent="0.35">
      <c r="A1849" s="16" t="s">
        <v>3872</v>
      </c>
      <c r="B1849">
        <v>630038435</v>
      </c>
      <c r="C1849">
        <v>37</v>
      </c>
      <c r="D1849" s="1">
        <v>31191.75</v>
      </c>
      <c r="E1849" s="16" t="s">
        <v>741</v>
      </c>
      <c r="F1849" s="16" t="s">
        <v>109</v>
      </c>
      <c r="G1849" s="16" t="s">
        <v>2756</v>
      </c>
      <c r="H1849">
        <v>1099013.67</v>
      </c>
      <c r="I1849">
        <v>120012.2928</v>
      </c>
      <c r="J1849" s="16" t="s">
        <v>3873</v>
      </c>
      <c r="K1849" s="16" t="s">
        <v>6135</v>
      </c>
      <c r="L1849">
        <v>1980962016</v>
      </c>
      <c r="M1849">
        <v>0</v>
      </c>
      <c r="N1849" s="16" t="s">
        <v>6189</v>
      </c>
      <c r="O1849" s="16" t="s">
        <v>6194</v>
      </c>
      <c r="P1849" s="1">
        <v>44542</v>
      </c>
      <c r="Q1849">
        <v>979001.37719999999</v>
      </c>
      <c r="R1849">
        <v>979001.37719999999</v>
      </c>
      <c r="S1849" s="16" t="s">
        <v>6228</v>
      </c>
      <c r="T1849" s="16" t="s">
        <v>6237</v>
      </c>
      <c r="U1849">
        <v>2021</v>
      </c>
    </row>
    <row r="1850" spans="1:21" x14ac:dyDescent="0.35">
      <c r="A1850" s="16" t="s">
        <v>3874</v>
      </c>
      <c r="B1850">
        <v>620956361</v>
      </c>
      <c r="C1850">
        <v>34</v>
      </c>
      <c r="D1850" s="1">
        <v>32287.5</v>
      </c>
      <c r="E1850" s="16" t="s">
        <v>741</v>
      </c>
      <c r="F1850" s="16" t="s">
        <v>373</v>
      </c>
      <c r="G1850" s="16" t="s">
        <v>2771</v>
      </c>
      <c r="H1850">
        <v>721069.2058</v>
      </c>
      <c r="I1850">
        <v>249117.78039999999</v>
      </c>
      <c r="J1850" s="16" t="s">
        <v>3875</v>
      </c>
      <c r="K1850" s="16" t="s">
        <v>6135</v>
      </c>
      <c r="L1850">
        <v>42726801</v>
      </c>
      <c r="M1850">
        <v>0</v>
      </c>
      <c r="N1850" s="16" t="s">
        <v>6187</v>
      </c>
      <c r="O1850" s="16" t="s">
        <v>6188</v>
      </c>
      <c r="P1850" s="1">
        <v>44256</v>
      </c>
      <c r="Q1850">
        <v>471951.42540000001</v>
      </c>
      <c r="R1850">
        <v>471951.42540000001</v>
      </c>
      <c r="S1850" s="16" t="s">
        <v>6219</v>
      </c>
      <c r="T1850" s="16" t="s">
        <v>6237</v>
      </c>
      <c r="U1850">
        <v>2021</v>
      </c>
    </row>
    <row r="1851" spans="1:21" x14ac:dyDescent="0.35">
      <c r="A1851" s="16" t="s">
        <v>3876</v>
      </c>
      <c r="B1851">
        <v>525673903</v>
      </c>
      <c r="C1851">
        <v>26</v>
      </c>
      <c r="D1851" s="1">
        <v>35209.5</v>
      </c>
      <c r="E1851" s="16" t="s">
        <v>741</v>
      </c>
      <c r="F1851" s="16" t="s">
        <v>39</v>
      </c>
      <c r="G1851" s="16" t="s">
        <v>2767</v>
      </c>
      <c r="H1851">
        <v>426296.95880000002</v>
      </c>
      <c r="I1851">
        <v>125729.183</v>
      </c>
      <c r="J1851" s="16" t="s">
        <v>3877</v>
      </c>
      <c r="K1851" s="16" t="s">
        <v>6127</v>
      </c>
      <c r="L1851">
        <v>3872526991</v>
      </c>
      <c r="M1851">
        <v>0</v>
      </c>
      <c r="N1851" s="16" t="s">
        <v>6196</v>
      </c>
      <c r="O1851" s="16" t="s">
        <v>6188</v>
      </c>
      <c r="P1851" s="1">
        <v>44456</v>
      </c>
      <c r="Q1851">
        <v>300567.7758</v>
      </c>
      <c r="R1851">
        <v>300567.7758</v>
      </c>
      <c r="S1851" s="16" t="s">
        <v>6225</v>
      </c>
      <c r="T1851" s="16" t="s">
        <v>6236</v>
      </c>
      <c r="U1851">
        <v>2021</v>
      </c>
    </row>
    <row r="1852" spans="1:21" x14ac:dyDescent="0.35">
      <c r="A1852" s="16" t="s">
        <v>3878</v>
      </c>
      <c r="B1852">
        <v>759678108</v>
      </c>
      <c r="C1852">
        <v>41</v>
      </c>
      <c r="D1852" s="1">
        <v>29730.75</v>
      </c>
      <c r="E1852" s="16" t="s">
        <v>741</v>
      </c>
      <c r="F1852" s="16" t="s">
        <v>223</v>
      </c>
      <c r="G1852" s="16" t="s">
        <v>2771</v>
      </c>
      <c r="H1852">
        <v>78211.372499999998</v>
      </c>
      <c r="I1852">
        <v>66917.650299999994</v>
      </c>
      <c r="J1852" s="16" t="s">
        <v>3879</v>
      </c>
      <c r="K1852" s="16" t="s">
        <v>6131</v>
      </c>
      <c r="L1852">
        <v>10192959</v>
      </c>
      <c r="M1852">
        <v>0</v>
      </c>
      <c r="N1852" s="16" t="s">
        <v>6189</v>
      </c>
      <c r="O1852" s="16" t="s">
        <v>6190</v>
      </c>
      <c r="P1852" s="1">
        <v>44268</v>
      </c>
      <c r="Q1852">
        <v>11293.722200000004</v>
      </c>
      <c r="R1852">
        <v>11293.722200000004</v>
      </c>
      <c r="S1852" s="16" t="s">
        <v>6219</v>
      </c>
      <c r="T1852" s="16" t="s">
        <v>6238</v>
      </c>
      <c r="U1852">
        <v>2021</v>
      </c>
    </row>
    <row r="1853" spans="1:21" x14ac:dyDescent="0.35">
      <c r="A1853" s="16" t="s">
        <v>3880</v>
      </c>
      <c r="B1853">
        <v>307147780</v>
      </c>
      <c r="C1853">
        <v>54</v>
      </c>
      <c r="D1853" s="1">
        <v>24982.5</v>
      </c>
      <c r="E1853" s="16" t="s">
        <v>741</v>
      </c>
      <c r="F1853" s="16" t="s">
        <v>63</v>
      </c>
      <c r="G1853" s="16" t="s">
        <v>2759</v>
      </c>
      <c r="H1853">
        <v>1325449.2082</v>
      </c>
      <c r="I1853">
        <v>463127.54690000002</v>
      </c>
      <c r="J1853" s="16" t="s">
        <v>3881</v>
      </c>
      <c r="K1853" s="16" t="s">
        <v>6127</v>
      </c>
      <c r="L1853">
        <v>1442049714</v>
      </c>
      <c r="M1853">
        <v>0</v>
      </c>
      <c r="N1853" s="16" t="s">
        <v>6198</v>
      </c>
      <c r="O1853" s="16" t="s">
        <v>6191</v>
      </c>
      <c r="P1853" s="1">
        <v>44299</v>
      </c>
      <c r="Q1853">
        <v>862321.66130000004</v>
      </c>
      <c r="R1853">
        <v>862321.66130000004</v>
      </c>
      <c r="S1853" s="16" t="s">
        <v>6220</v>
      </c>
      <c r="T1853" s="16" t="s">
        <v>6239</v>
      </c>
      <c r="U1853">
        <v>2021</v>
      </c>
    </row>
    <row r="1854" spans="1:21" x14ac:dyDescent="0.35">
      <c r="A1854" s="16" t="s">
        <v>3882</v>
      </c>
      <c r="B1854">
        <v>290757462</v>
      </c>
      <c r="C1854">
        <v>53</v>
      </c>
      <c r="D1854" s="1">
        <v>25347.75</v>
      </c>
      <c r="E1854" s="16" t="s">
        <v>741</v>
      </c>
      <c r="F1854" s="16" t="s">
        <v>217</v>
      </c>
      <c r="G1854" s="16" t="s">
        <v>2800</v>
      </c>
      <c r="H1854">
        <v>1117595.6063999999</v>
      </c>
      <c r="I1854">
        <v>277802.33639999997</v>
      </c>
      <c r="J1854" s="16" t="s">
        <v>3883</v>
      </c>
      <c r="K1854" s="16" t="s">
        <v>6131</v>
      </c>
      <c r="L1854">
        <v>5604192</v>
      </c>
      <c r="M1854">
        <v>0</v>
      </c>
      <c r="N1854" s="16" t="s">
        <v>6198</v>
      </c>
      <c r="O1854" s="16" t="s">
        <v>6191</v>
      </c>
      <c r="P1854" s="1">
        <v>44499</v>
      </c>
      <c r="Q1854">
        <v>839793.27</v>
      </c>
      <c r="R1854">
        <v>856589.13540000003</v>
      </c>
      <c r="S1854" s="16" t="s">
        <v>6226</v>
      </c>
      <c r="T1854" s="16" t="s">
        <v>6239</v>
      </c>
      <c r="U1854">
        <v>2021</v>
      </c>
    </row>
    <row r="1855" spans="1:21" x14ac:dyDescent="0.35">
      <c r="A1855" s="16" t="s">
        <v>3884</v>
      </c>
      <c r="B1855">
        <v>132539151</v>
      </c>
      <c r="C1855">
        <v>80</v>
      </c>
      <c r="D1855" s="1">
        <v>15486</v>
      </c>
      <c r="E1855" s="16" t="s">
        <v>741</v>
      </c>
      <c r="F1855" s="16" t="s">
        <v>118</v>
      </c>
      <c r="G1855" s="16" t="s">
        <v>2749</v>
      </c>
      <c r="H1855">
        <v>49572.125200000002</v>
      </c>
      <c r="I1855">
        <v>30468.720799999999</v>
      </c>
      <c r="J1855" s="16" t="s">
        <v>3885</v>
      </c>
      <c r="K1855" s="16" t="s">
        <v>6135</v>
      </c>
      <c r="L1855">
        <v>1372560924</v>
      </c>
      <c r="M1855">
        <v>0</v>
      </c>
      <c r="N1855" s="16" t="s">
        <v>6187</v>
      </c>
      <c r="O1855" s="16" t="s">
        <v>6188</v>
      </c>
      <c r="P1855" s="1">
        <v>44273</v>
      </c>
      <c r="Q1855">
        <v>19103.404400000003</v>
      </c>
      <c r="R1855">
        <v>19103.404400000003</v>
      </c>
      <c r="S1855" s="16" t="s">
        <v>6219</v>
      </c>
      <c r="T1855" s="16" t="s">
        <v>6241</v>
      </c>
      <c r="U1855">
        <v>2021</v>
      </c>
    </row>
    <row r="1856" spans="1:21" x14ac:dyDescent="0.35">
      <c r="A1856" s="16" t="s">
        <v>3886</v>
      </c>
      <c r="B1856">
        <v>914611148</v>
      </c>
      <c r="C1856">
        <v>74</v>
      </c>
      <c r="D1856" s="1">
        <v>17677.5</v>
      </c>
      <c r="E1856" s="16" t="s">
        <v>741</v>
      </c>
      <c r="F1856" s="16" t="s">
        <v>1602</v>
      </c>
      <c r="G1856" s="16" t="s">
        <v>2756</v>
      </c>
      <c r="H1856">
        <v>745858.45389999996</v>
      </c>
      <c r="I1856">
        <v>126357.1969</v>
      </c>
      <c r="J1856" s="16" t="s">
        <v>3887</v>
      </c>
      <c r="K1856" s="16" t="s">
        <v>6135</v>
      </c>
      <c r="L1856">
        <v>947666394</v>
      </c>
      <c r="M1856">
        <v>0</v>
      </c>
      <c r="N1856" s="16" t="s">
        <v>6187</v>
      </c>
      <c r="O1856" s="16" t="s">
        <v>6190</v>
      </c>
      <c r="P1856" s="1">
        <v>44393</v>
      </c>
      <c r="Q1856">
        <v>619501.25699999998</v>
      </c>
      <c r="R1856">
        <v>619501.25699999998</v>
      </c>
      <c r="S1856" s="16" t="s">
        <v>6223</v>
      </c>
      <c r="T1856" s="16" t="s">
        <v>6241</v>
      </c>
      <c r="U1856">
        <v>2021</v>
      </c>
    </row>
    <row r="1857" spans="1:21" x14ac:dyDescent="0.35">
      <c r="A1857" s="16" t="s">
        <v>3888</v>
      </c>
      <c r="B1857">
        <v>654101246</v>
      </c>
      <c r="C1857">
        <v>76</v>
      </c>
      <c r="D1857" s="1">
        <v>16947</v>
      </c>
      <c r="E1857" s="16" t="s">
        <v>741</v>
      </c>
      <c r="F1857" s="16" t="s">
        <v>33</v>
      </c>
      <c r="G1857" s="16" t="s">
        <v>2848</v>
      </c>
      <c r="H1857">
        <v>725322.05119999999</v>
      </c>
      <c r="I1857">
        <v>375811.72450000001</v>
      </c>
      <c r="J1857" s="16" t="s">
        <v>3889</v>
      </c>
      <c r="K1857" s="16" t="s">
        <v>6131</v>
      </c>
      <c r="L1857">
        <v>73964205</v>
      </c>
      <c r="M1857">
        <v>0</v>
      </c>
      <c r="N1857" s="16" t="s">
        <v>6187</v>
      </c>
      <c r="O1857" s="16" t="s">
        <v>6200</v>
      </c>
      <c r="P1857" s="1">
        <v>44553</v>
      </c>
      <c r="Q1857">
        <v>349510.32669999998</v>
      </c>
      <c r="R1857">
        <v>349510.32669999998</v>
      </c>
      <c r="S1857" s="16" t="s">
        <v>6228</v>
      </c>
      <c r="T1857" s="16" t="s">
        <v>6241</v>
      </c>
      <c r="U1857">
        <v>2021</v>
      </c>
    </row>
    <row r="1858" spans="1:21" x14ac:dyDescent="0.35">
      <c r="A1858" s="16" t="s">
        <v>3890</v>
      </c>
      <c r="B1858">
        <v>398267060</v>
      </c>
      <c r="C1858">
        <v>28</v>
      </c>
      <c r="D1858" s="1">
        <v>34479</v>
      </c>
      <c r="E1858" s="16" t="s">
        <v>741</v>
      </c>
      <c r="F1858" s="16" t="s">
        <v>160</v>
      </c>
      <c r="G1858" s="16" t="s">
        <v>2771</v>
      </c>
      <c r="H1858">
        <v>273886.11580000003</v>
      </c>
      <c r="I1858">
        <v>171113.61139999999</v>
      </c>
      <c r="J1858" s="16" t="s">
        <v>3891</v>
      </c>
      <c r="K1858" s="16" t="s">
        <v>6129</v>
      </c>
      <c r="L1858">
        <v>1959421728</v>
      </c>
      <c r="M1858">
        <v>17472947184</v>
      </c>
      <c r="N1858" s="16" t="s">
        <v>6192</v>
      </c>
      <c r="O1858" s="16" t="s">
        <v>6193</v>
      </c>
      <c r="P1858" s="1">
        <v>44218</v>
      </c>
      <c r="Q1858">
        <v>102772.50440000003</v>
      </c>
      <c r="R1858">
        <v>102772.50440000003</v>
      </c>
      <c r="S1858" s="16" t="s">
        <v>6217</v>
      </c>
      <c r="T1858" s="16" t="s">
        <v>6236</v>
      </c>
      <c r="U1858">
        <v>2021</v>
      </c>
    </row>
    <row r="1859" spans="1:21" x14ac:dyDescent="0.35">
      <c r="A1859" s="16" t="s">
        <v>3892</v>
      </c>
      <c r="B1859">
        <v>263065595</v>
      </c>
      <c r="C1859">
        <v>33</v>
      </c>
      <c r="D1859" s="1">
        <v>32652.75</v>
      </c>
      <c r="E1859" s="16" t="s">
        <v>741</v>
      </c>
      <c r="F1859" s="16" t="s">
        <v>250</v>
      </c>
      <c r="G1859" s="16" t="s">
        <v>2759</v>
      </c>
      <c r="H1859">
        <v>419869.96480000002</v>
      </c>
      <c r="I1859">
        <v>148373.35860000001</v>
      </c>
      <c r="J1859" s="16" t="s">
        <v>2741</v>
      </c>
      <c r="K1859" s="16" t="s">
        <v>6127</v>
      </c>
      <c r="L1859">
        <v>2317313952</v>
      </c>
      <c r="M1859">
        <v>0</v>
      </c>
      <c r="N1859" s="16" t="s">
        <v>6187</v>
      </c>
      <c r="O1859" s="16" t="s">
        <v>6188</v>
      </c>
      <c r="P1859" s="1">
        <v>44611</v>
      </c>
      <c r="Q1859">
        <v>271496.60620000004</v>
      </c>
      <c r="R1859">
        <v>271496.60620000004</v>
      </c>
      <c r="S1859" s="16" t="s">
        <v>6218</v>
      </c>
      <c r="T1859" s="16" t="s">
        <v>6237</v>
      </c>
      <c r="U1859">
        <v>2022</v>
      </c>
    </row>
    <row r="1860" spans="1:21" x14ac:dyDescent="0.35">
      <c r="A1860" s="16" t="s">
        <v>3893</v>
      </c>
      <c r="B1860">
        <v>6752491</v>
      </c>
      <c r="C1860">
        <v>53</v>
      </c>
      <c r="D1860" s="1">
        <v>25347.75</v>
      </c>
      <c r="E1860" s="16" t="s">
        <v>741</v>
      </c>
      <c r="F1860" s="16" t="s">
        <v>612</v>
      </c>
      <c r="G1860" s="16" t="s">
        <v>2776</v>
      </c>
      <c r="H1860">
        <v>775590.38130000001</v>
      </c>
      <c r="I1860">
        <v>236836.0773</v>
      </c>
      <c r="J1860" s="16" t="s">
        <v>3894</v>
      </c>
      <c r="K1860" s="16" t="s">
        <v>6135</v>
      </c>
      <c r="L1860">
        <v>2170400232</v>
      </c>
      <c r="M1860">
        <v>0</v>
      </c>
      <c r="N1860" s="16" t="s">
        <v>6187</v>
      </c>
      <c r="O1860" s="16" t="s">
        <v>6191</v>
      </c>
      <c r="P1860" s="1">
        <v>44479</v>
      </c>
      <c r="Q1860">
        <v>538754.304</v>
      </c>
      <c r="R1860">
        <v>538754.304</v>
      </c>
      <c r="S1860" s="16" t="s">
        <v>6226</v>
      </c>
      <c r="T1860" s="16" t="s">
        <v>6239</v>
      </c>
      <c r="U1860">
        <v>2021</v>
      </c>
    </row>
    <row r="1861" spans="1:21" x14ac:dyDescent="0.35">
      <c r="A1861" s="16" t="s">
        <v>3895</v>
      </c>
      <c r="B1861">
        <v>836838522</v>
      </c>
      <c r="C1861">
        <v>23</v>
      </c>
      <c r="D1861" s="1">
        <v>36305.25</v>
      </c>
      <c r="E1861" s="16" t="s">
        <v>741</v>
      </c>
      <c r="F1861" s="16" t="s">
        <v>39</v>
      </c>
      <c r="G1861" s="16" t="s">
        <v>2776</v>
      </c>
      <c r="H1861">
        <v>2077864.55</v>
      </c>
      <c r="I1861">
        <v>538488.84109999996</v>
      </c>
      <c r="J1861" s="16" t="s">
        <v>3896</v>
      </c>
      <c r="K1861" s="16" t="s">
        <v>6133</v>
      </c>
      <c r="L1861">
        <v>16120573</v>
      </c>
      <c r="M1861">
        <v>780104619</v>
      </c>
      <c r="N1861" s="16" t="s">
        <v>6192</v>
      </c>
      <c r="O1861" s="16" t="s">
        <v>6197</v>
      </c>
      <c r="P1861" s="1">
        <v>44552</v>
      </c>
      <c r="Q1861">
        <v>1539375.7089</v>
      </c>
      <c r="R1861">
        <v>1539375.7089</v>
      </c>
      <c r="S1861" s="16" t="s">
        <v>6228</v>
      </c>
      <c r="T1861" s="16" t="s">
        <v>6236</v>
      </c>
      <c r="U1861">
        <v>2021</v>
      </c>
    </row>
    <row r="1862" spans="1:21" x14ac:dyDescent="0.35">
      <c r="A1862" s="16" t="s">
        <v>3897</v>
      </c>
      <c r="B1862">
        <v>81148935</v>
      </c>
      <c r="C1862">
        <v>72</v>
      </c>
      <c r="D1862" s="1">
        <v>18408</v>
      </c>
      <c r="E1862" s="16" t="s">
        <v>741</v>
      </c>
      <c r="F1862" s="16" t="s">
        <v>1186</v>
      </c>
      <c r="G1862" s="16" t="s">
        <v>2756</v>
      </c>
      <c r="H1862">
        <v>144824.698</v>
      </c>
      <c r="I1862">
        <v>79179.858200000002</v>
      </c>
      <c r="J1862" s="16" t="s">
        <v>3898</v>
      </c>
      <c r="K1862" s="16" t="s">
        <v>6135</v>
      </c>
      <c r="L1862">
        <v>262422699</v>
      </c>
      <c r="M1862">
        <v>0</v>
      </c>
      <c r="N1862" s="16" t="s">
        <v>6196</v>
      </c>
      <c r="O1862" s="16" t="s">
        <v>6199</v>
      </c>
      <c r="P1862" s="1">
        <v>44562</v>
      </c>
      <c r="Q1862">
        <v>65644.839800000002</v>
      </c>
      <c r="R1862">
        <v>65644.839800000002</v>
      </c>
      <c r="S1862" s="16" t="s">
        <v>6217</v>
      </c>
      <c r="T1862" s="16" t="s">
        <v>6241</v>
      </c>
      <c r="U1862">
        <v>2022</v>
      </c>
    </row>
    <row r="1863" spans="1:21" x14ac:dyDescent="0.35">
      <c r="A1863" s="16" t="s">
        <v>3899</v>
      </c>
      <c r="B1863">
        <v>581950676</v>
      </c>
      <c r="C1863">
        <v>43</v>
      </c>
      <c r="D1863" s="1">
        <v>29000.25</v>
      </c>
      <c r="E1863" s="16" t="s">
        <v>741</v>
      </c>
      <c r="F1863" s="16" t="s">
        <v>660</v>
      </c>
      <c r="G1863" s="16" t="s">
        <v>2776</v>
      </c>
      <c r="H1863">
        <v>195432.8052</v>
      </c>
      <c r="I1863">
        <v>111594.32769999999</v>
      </c>
      <c r="J1863" s="16" t="s">
        <v>3900</v>
      </c>
      <c r="K1863" s="16" t="s">
        <v>6131</v>
      </c>
      <c r="L1863">
        <v>542901744</v>
      </c>
      <c r="M1863">
        <v>0</v>
      </c>
      <c r="N1863" s="16" t="s">
        <v>6187</v>
      </c>
      <c r="O1863" s="16" t="s">
        <v>6191</v>
      </c>
      <c r="P1863" s="1">
        <v>44224</v>
      </c>
      <c r="Q1863">
        <v>83838.477500000008</v>
      </c>
      <c r="R1863">
        <v>83838.477500000008</v>
      </c>
      <c r="S1863" s="16" t="s">
        <v>6217</v>
      </c>
      <c r="T1863" s="16" t="s">
        <v>6238</v>
      </c>
      <c r="U1863">
        <v>2021</v>
      </c>
    </row>
    <row r="1864" spans="1:21" x14ac:dyDescent="0.35">
      <c r="A1864" s="16" t="s">
        <v>3901</v>
      </c>
      <c r="B1864">
        <v>597698472</v>
      </c>
      <c r="C1864">
        <v>44</v>
      </c>
      <c r="D1864" s="1">
        <v>28635</v>
      </c>
      <c r="E1864" s="16" t="s">
        <v>741</v>
      </c>
      <c r="F1864" s="16" t="s">
        <v>293</v>
      </c>
      <c r="G1864" s="16" t="s">
        <v>2737</v>
      </c>
      <c r="H1864">
        <v>430924.98499999999</v>
      </c>
      <c r="I1864">
        <v>281220.52590000001</v>
      </c>
      <c r="J1864" s="16" t="s">
        <v>3902</v>
      </c>
      <c r="K1864" s="16" t="s">
        <v>6131</v>
      </c>
      <c r="L1864">
        <v>2259307089</v>
      </c>
      <c r="M1864">
        <v>0</v>
      </c>
      <c r="N1864" s="16" t="s">
        <v>6196</v>
      </c>
      <c r="O1864" s="16" t="s">
        <v>6200</v>
      </c>
      <c r="P1864" s="1">
        <v>44383</v>
      </c>
      <c r="Q1864">
        <v>149704.45909999998</v>
      </c>
      <c r="R1864">
        <v>149704.45909999998</v>
      </c>
      <c r="S1864" s="16" t="s">
        <v>6223</v>
      </c>
      <c r="T1864" s="16" t="s">
        <v>6238</v>
      </c>
      <c r="U1864">
        <v>2021</v>
      </c>
    </row>
    <row r="1865" spans="1:21" x14ac:dyDescent="0.35">
      <c r="A1865" s="16" t="s">
        <v>3903</v>
      </c>
      <c r="B1865">
        <v>785431464</v>
      </c>
      <c r="C1865">
        <v>42</v>
      </c>
      <c r="D1865" s="1">
        <v>29365.5</v>
      </c>
      <c r="E1865" s="16" t="s">
        <v>741</v>
      </c>
      <c r="F1865" s="16" t="s">
        <v>45</v>
      </c>
      <c r="G1865" s="16" t="s">
        <v>2734</v>
      </c>
      <c r="H1865">
        <v>449101.82760000002</v>
      </c>
      <c r="I1865">
        <v>146845.85339999999</v>
      </c>
      <c r="J1865" s="16" t="s">
        <v>3904</v>
      </c>
      <c r="K1865" s="16" t="s">
        <v>6140</v>
      </c>
      <c r="L1865">
        <v>157380496</v>
      </c>
      <c r="M1865">
        <v>0</v>
      </c>
      <c r="N1865" s="16" t="s">
        <v>6187</v>
      </c>
      <c r="O1865" s="16" t="s">
        <v>6188</v>
      </c>
      <c r="P1865" s="1">
        <v>44325</v>
      </c>
      <c r="Q1865">
        <v>302255.97420000006</v>
      </c>
      <c r="R1865">
        <v>302255.97420000006</v>
      </c>
      <c r="S1865" s="16" t="s">
        <v>6221</v>
      </c>
      <c r="T1865" s="16" t="s">
        <v>6238</v>
      </c>
      <c r="U1865">
        <v>2021</v>
      </c>
    </row>
    <row r="1866" spans="1:21" x14ac:dyDescent="0.35">
      <c r="A1866" s="16" t="s">
        <v>3905</v>
      </c>
      <c r="B1866">
        <v>991561578</v>
      </c>
      <c r="C1866">
        <v>46</v>
      </c>
      <c r="D1866" s="1">
        <v>27904.5</v>
      </c>
      <c r="E1866" s="16" t="s">
        <v>741</v>
      </c>
      <c r="F1866" s="16" t="s">
        <v>1070</v>
      </c>
      <c r="G1866" s="16" t="s">
        <v>2848</v>
      </c>
      <c r="H1866">
        <v>635576.56169999996</v>
      </c>
      <c r="I1866">
        <v>404551.87190000003</v>
      </c>
      <c r="J1866" s="16" t="s">
        <v>3906</v>
      </c>
      <c r="K1866" s="16" t="s">
        <v>6131</v>
      </c>
      <c r="L1866">
        <v>746145792</v>
      </c>
      <c r="M1866">
        <v>0</v>
      </c>
      <c r="N1866" s="16" t="s">
        <v>6187</v>
      </c>
      <c r="O1866" s="16" t="s">
        <v>6191</v>
      </c>
      <c r="P1866" s="1">
        <v>44349</v>
      </c>
      <c r="Q1866">
        <v>231024.68979999993</v>
      </c>
      <c r="R1866">
        <v>231024.68979999993</v>
      </c>
      <c r="S1866" s="16" t="s">
        <v>6222</v>
      </c>
      <c r="T1866" s="16" t="s">
        <v>6238</v>
      </c>
      <c r="U1866">
        <v>2021</v>
      </c>
    </row>
    <row r="1867" spans="1:21" x14ac:dyDescent="0.35">
      <c r="A1867" s="16" t="s">
        <v>3907</v>
      </c>
      <c r="B1867">
        <v>242262862</v>
      </c>
      <c r="C1867">
        <v>59</v>
      </c>
      <c r="D1867" s="1">
        <v>23156.25</v>
      </c>
      <c r="E1867" s="16" t="s">
        <v>741</v>
      </c>
      <c r="F1867" s="16" t="s">
        <v>315</v>
      </c>
      <c r="G1867" s="16" t="s">
        <v>2759</v>
      </c>
      <c r="H1867">
        <v>653857.3125</v>
      </c>
      <c r="I1867">
        <v>231203.94570000001</v>
      </c>
      <c r="J1867" s="16" t="s">
        <v>3908</v>
      </c>
      <c r="K1867" s="16" t="s">
        <v>6135</v>
      </c>
      <c r="L1867">
        <v>1530428648</v>
      </c>
      <c r="M1867">
        <v>0</v>
      </c>
      <c r="N1867" s="16" t="s">
        <v>6189</v>
      </c>
      <c r="O1867" s="16" t="s">
        <v>6194</v>
      </c>
      <c r="P1867" s="1">
        <v>44634</v>
      </c>
      <c r="Q1867">
        <v>422653.36679999996</v>
      </c>
      <c r="R1867">
        <v>422653.36679999996</v>
      </c>
      <c r="S1867" s="16" t="s">
        <v>6219</v>
      </c>
      <c r="T1867" s="16" t="s">
        <v>6239</v>
      </c>
      <c r="U1867">
        <v>2022</v>
      </c>
    </row>
    <row r="1868" spans="1:21" x14ac:dyDescent="0.35">
      <c r="A1868" s="16" t="s">
        <v>3909</v>
      </c>
      <c r="B1868">
        <v>805441371</v>
      </c>
      <c r="C1868">
        <v>19</v>
      </c>
      <c r="D1868" s="1">
        <v>37766.25</v>
      </c>
      <c r="E1868" s="16" t="s">
        <v>741</v>
      </c>
      <c r="F1868" s="16" t="s">
        <v>519</v>
      </c>
      <c r="G1868" s="16" t="s">
        <v>2781</v>
      </c>
      <c r="H1868">
        <v>221946.10389999999</v>
      </c>
      <c r="I1868">
        <v>125341.1418</v>
      </c>
      <c r="J1868" s="16" t="s">
        <v>3910</v>
      </c>
      <c r="K1868" s="16" t="s">
        <v>6133</v>
      </c>
      <c r="L1868">
        <v>875321856</v>
      </c>
      <c r="M1868">
        <v>0</v>
      </c>
      <c r="N1868" s="16" t="s">
        <v>6198</v>
      </c>
      <c r="O1868" s="16" t="s">
        <v>6191</v>
      </c>
      <c r="P1868" s="1">
        <v>44619</v>
      </c>
      <c r="Q1868">
        <v>96604.96209999999</v>
      </c>
      <c r="R1868">
        <v>96604.96209999999</v>
      </c>
      <c r="S1868" s="16" t="s">
        <v>6218</v>
      </c>
      <c r="T1868" s="16" t="s">
        <v>6242</v>
      </c>
      <c r="U1868">
        <v>2022</v>
      </c>
    </row>
    <row r="1869" spans="1:21" x14ac:dyDescent="0.35">
      <c r="A1869" s="16" t="s">
        <v>3911</v>
      </c>
      <c r="B1869">
        <v>484725064</v>
      </c>
      <c r="C1869">
        <v>69</v>
      </c>
      <c r="D1869" s="1">
        <v>19503.75</v>
      </c>
      <c r="E1869" s="16" t="s">
        <v>741</v>
      </c>
      <c r="F1869" s="16" t="s">
        <v>341</v>
      </c>
      <c r="G1869" s="16" t="s">
        <v>2764</v>
      </c>
      <c r="H1869">
        <v>498848.11629999999</v>
      </c>
      <c r="I1869">
        <v>166567.43609999999</v>
      </c>
      <c r="J1869" s="16" t="s">
        <v>3912</v>
      </c>
      <c r="K1869" s="16" t="s">
        <v>6129</v>
      </c>
      <c r="L1869">
        <v>757645824</v>
      </c>
      <c r="M1869">
        <v>0</v>
      </c>
      <c r="N1869" s="16" t="s">
        <v>6196</v>
      </c>
      <c r="O1869" s="16" t="s">
        <v>6200</v>
      </c>
      <c r="P1869" s="1">
        <v>44593</v>
      </c>
      <c r="Q1869">
        <v>332280.6802</v>
      </c>
      <c r="R1869">
        <v>332280.6802</v>
      </c>
      <c r="S1869" s="16" t="s">
        <v>6218</v>
      </c>
      <c r="T1869" s="16" t="s">
        <v>6240</v>
      </c>
      <c r="U1869">
        <v>2022</v>
      </c>
    </row>
    <row r="1870" spans="1:21" x14ac:dyDescent="0.35">
      <c r="A1870" s="16" t="s">
        <v>3913</v>
      </c>
      <c r="B1870">
        <v>435998583</v>
      </c>
      <c r="C1870">
        <v>17</v>
      </c>
      <c r="D1870" s="1">
        <v>38496.75</v>
      </c>
      <c r="E1870" s="16" t="s">
        <v>741</v>
      </c>
      <c r="F1870" s="16" t="s">
        <v>166</v>
      </c>
      <c r="G1870" s="16" t="s">
        <v>2756</v>
      </c>
      <c r="H1870">
        <v>402365.31910000002</v>
      </c>
      <c r="I1870">
        <v>110056.80899999999</v>
      </c>
      <c r="J1870" s="16" t="s">
        <v>3914</v>
      </c>
      <c r="K1870" s="16" t="s">
        <v>6127</v>
      </c>
      <c r="L1870">
        <v>2081806272</v>
      </c>
      <c r="M1870">
        <v>0</v>
      </c>
      <c r="N1870" s="16" t="s">
        <v>6198</v>
      </c>
      <c r="O1870" s="16" t="s">
        <v>6191</v>
      </c>
      <c r="P1870" s="1">
        <v>44565</v>
      </c>
      <c r="Q1870">
        <v>292308.51010000001</v>
      </c>
      <c r="R1870">
        <v>292308.51010000001</v>
      </c>
      <c r="S1870" s="16" t="s">
        <v>6217</v>
      </c>
      <c r="T1870" s="16" t="s">
        <v>6242</v>
      </c>
      <c r="U1870">
        <v>2022</v>
      </c>
    </row>
    <row r="1871" spans="1:21" x14ac:dyDescent="0.35">
      <c r="A1871" s="16" t="s">
        <v>3915</v>
      </c>
      <c r="B1871">
        <v>963367321</v>
      </c>
      <c r="C1871">
        <v>20</v>
      </c>
      <c r="D1871" s="1">
        <v>37401</v>
      </c>
      <c r="E1871" s="16" t="s">
        <v>741</v>
      </c>
      <c r="F1871" s="16" t="s">
        <v>511</v>
      </c>
      <c r="G1871" s="16" t="s">
        <v>2764</v>
      </c>
      <c r="H1871">
        <v>1304703.2479000001</v>
      </c>
      <c r="I1871">
        <v>284175.09100000001</v>
      </c>
      <c r="J1871" s="16" t="s">
        <v>3916</v>
      </c>
      <c r="K1871" s="16" t="s">
        <v>6135</v>
      </c>
      <c r="L1871">
        <v>38502864</v>
      </c>
      <c r="M1871">
        <v>0</v>
      </c>
      <c r="N1871" s="16" t="s">
        <v>6189</v>
      </c>
      <c r="O1871" s="16" t="s">
        <v>6194</v>
      </c>
      <c r="P1871" s="1">
        <v>44571</v>
      </c>
      <c r="Q1871">
        <v>1020528.1569000001</v>
      </c>
      <c r="R1871">
        <v>1020528.1569000001</v>
      </c>
      <c r="S1871" s="16" t="s">
        <v>6217</v>
      </c>
      <c r="T1871" s="16" t="s">
        <v>6236</v>
      </c>
      <c r="U1871">
        <v>2022</v>
      </c>
    </row>
    <row r="1872" spans="1:21" x14ac:dyDescent="0.35">
      <c r="A1872" s="16" t="s">
        <v>3917</v>
      </c>
      <c r="B1872">
        <v>173399961</v>
      </c>
      <c r="C1872">
        <v>33</v>
      </c>
      <c r="D1872" s="1">
        <v>32652.75</v>
      </c>
      <c r="E1872" s="16" t="s">
        <v>741</v>
      </c>
      <c r="F1872" s="16" t="s">
        <v>905</v>
      </c>
      <c r="G1872" s="16" t="s">
        <v>2771</v>
      </c>
      <c r="H1872">
        <v>532420.81629999995</v>
      </c>
      <c r="I1872">
        <v>98023.777700000006</v>
      </c>
      <c r="J1872" s="16" t="s">
        <v>3918</v>
      </c>
      <c r="K1872" s="16" t="s">
        <v>6127</v>
      </c>
      <c r="L1872">
        <v>1371034566</v>
      </c>
      <c r="M1872">
        <v>0</v>
      </c>
      <c r="N1872" s="16" t="s">
        <v>6187</v>
      </c>
      <c r="O1872" s="16" t="s">
        <v>6190</v>
      </c>
      <c r="P1872" s="1">
        <v>44533</v>
      </c>
      <c r="Q1872">
        <v>434397.03859999997</v>
      </c>
      <c r="R1872">
        <v>434397.03859999997</v>
      </c>
      <c r="S1872" s="16" t="s">
        <v>6228</v>
      </c>
      <c r="T1872" s="16" t="s">
        <v>6237</v>
      </c>
      <c r="U1872">
        <v>2021</v>
      </c>
    </row>
    <row r="1873" spans="1:21" x14ac:dyDescent="0.35">
      <c r="A1873" s="16" t="s">
        <v>3919</v>
      </c>
      <c r="B1873">
        <v>64892733</v>
      </c>
      <c r="C1873">
        <v>77</v>
      </c>
      <c r="D1873" s="1">
        <v>16581.75</v>
      </c>
      <c r="E1873" s="16" t="s">
        <v>741</v>
      </c>
      <c r="F1873" s="16" t="s">
        <v>243</v>
      </c>
      <c r="G1873" s="16" t="s">
        <v>2767</v>
      </c>
      <c r="H1873">
        <v>1868783.8455000001</v>
      </c>
      <c r="I1873">
        <v>546515.45349999995</v>
      </c>
      <c r="J1873" s="16" t="s">
        <v>3920</v>
      </c>
      <c r="K1873" s="16" t="s">
        <v>6127</v>
      </c>
      <c r="L1873">
        <v>1638695025</v>
      </c>
      <c r="M1873">
        <v>0</v>
      </c>
      <c r="N1873" s="16" t="s">
        <v>6187</v>
      </c>
      <c r="O1873" s="16" t="s">
        <v>6188</v>
      </c>
      <c r="P1873" s="1">
        <v>44299</v>
      </c>
      <c r="Q1873">
        <v>1322268.392</v>
      </c>
      <c r="R1873">
        <v>1322268.392</v>
      </c>
      <c r="S1873" s="16" t="s">
        <v>6220</v>
      </c>
      <c r="T1873" s="16" t="s">
        <v>6241</v>
      </c>
      <c r="U1873">
        <v>2021</v>
      </c>
    </row>
    <row r="1874" spans="1:21" x14ac:dyDescent="0.35">
      <c r="A1874" s="16" t="s">
        <v>3921</v>
      </c>
      <c r="B1874">
        <v>578781331</v>
      </c>
      <c r="C1874">
        <v>52</v>
      </c>
      <c r="D1874" s="1">
        <v>25713</v>
      </c>
      <c r="E1874" s="16" t="s">
        <v>741</v>
      </c>
      <c r="F1874" s="16" t="s">
        <v>886</v>
      </c>
      <c r="G1874" s="16" t="s">
        <v>2743</v>
      </c>
      <c r="H1874">
        <v>88271.977499999994</v>
      </c>
      <c r="I1874">
        <v>46468.891000000003</v>
      </c>
      <c r="J1874" s="16" t="s">
        <v>3922</v>
      </c>
      <c r="K1874" s="16" t="s">
        <v>6131</v>
      </c>
      <c r="L1874">
        <v>635317098</v>
      </c>
      <c r="M1874">
        <v>0</v>
      </c>
      <c r="N1874" s="16" t="s">
        <v>6187</v>
      </c>
      <c r="O1874" s="16" t="s">
        <v>6188</v>
      </c>
      <c r="P1874" s="1">
        <v>44243</v>
      </c>
      <c r="Q1874">
        <v>41803.08649999999</v>
      </c>
      <c r="R1874">
        <v>41803.08649999999</v>
      </c>
      <c r="S1874" s="16" t="s">
        <v>6218</v>
      </c>
      <c r="T1874" s="16" t="s">
        <v>6239</v>
      </c>
      <c r="U1874">
        <v>2021</v>
      </c>
    </row>
    <row r="1875" spans="1:21" x14ac:dyDescent="0.35">
      <c r="A1875" s="16" t="s">
        <v>3923</v>
      </c>
      <c r="B1875">
        <v>253498368</v>
      </c>
      <c r="C1875">
        <v>55</v>
      </c>
      <c r="D1875" s="1">
        <v>24617.25</v>
      </c>
      <c r="E1875" s="16" t="s">
        <v>741</v>
      </c>
      <c r="F1875" s="16" t="s">
        <v>905</v>
      </c>
      <c r="G1875" s="16" t="s">
        <v>2764</v>
      </c>
      <c r="H1875">
        <v>317542.212</v>
      </c>
      <c r="I1875">
        <v>71284.155499999993</v>
      </c>
      <c r="J1875" s="16" t="s">
        <v>3924</v>
      </c>
      <c r="K1875" s="16" t="s">
        <v>6129</v>
      </c>
      <c r="L1875">
        <v>1658726424</v>
      </c>
      <c r="M1875">
        <v>0</v>
      </c>
      <c r="N1875" s="16" t="s">
        <v>6195</v>
      </c>
      <c r="O1875" s="16" t="s">
        <v>6190</v>
      </c>
      <c r="P1875" s="1">
        <v>44309</v>
      </c>
      <c r="Q1875">
        <v>246258.05650000001</v>
      </c>
      <c r="R1875">
        <v>246258.05650000001</v>
      </c>
      <c r="S1875" s="16" t="s">
        <v>6220</v>
      </c>
      <c r="T1875" s="16" t="s">
        <v>6239</v>
      </c>
      <c r="U1875">
        <v>2021</v>
      </c>
    </row>
    <row r="1876" spans="1:21" x14ac:dyDescent="0.35">
      <c r="A1876" s="16" t="s">
        <v>3925</v>
      </c>
      <c r="B1876">
        <v>841889132</v>
      </c>
      <c r="C1876">
        <v>66</v>
      </c>
      <c r="D1876" s="1">
        <v>20599.5</v>
      </c>
      <c r="E1876" s="16" t="s">
        <v>11</v>
      </c>
      <c r="F1876" s="16" t="s">
        <v>514</v>
      </c>
      <c r="G1876" s="16" t="s">
        <v>2776</v>
      </c>
      <c r="H1876">
        <v>778015.33440000005</v>
      </c>
      <c r="I1876">
        <v>87591.130399999995</v>
      </c>
      <c r="J1876" s="16" t="s">
        <v>3926</v>
      </c>
      <c r="K1876" s="16" t="s">
        <v>6135</v>
      </c>
      <c r="L1876">
        <v>749791536</v>
      </c>
      <c r="M1876">
        <v>7379551296</v>
      </c>
      <c r="N1876" s="16" t="s">
        <v>6192</v>
      </c>
      <c r="O1876" s="16" t="s">
        <v>6193</v>
      </c>
      <c r="P1876" s="1">
        <v>44416</v>
      </c>
      <c r="Q1876">
        <v>690424.20400000003</v>
      </c>
      <c r="R1876">
        <v>690424.20400000003</v>
      </c>
      <c r="S1876" s="16" t="s">
        <v>6224</v>
      </c>
      <c r="T1876" s="16" t="s">
        <v>6240</v>
      </c>
      <c r="U1876">
        <v>2021</v>
      </c>
    </row>
    <row r="1877" spans="1:21" x14ac:dyDescent="0.35">
      <c r="A1877" s="16" t="s">
        <v>3927</v>
      </c>
      <c r="B1877">
        <v>215919306</v>
      </c>
      <c r="C1877">
        <v>52</v>
      </c>
      <c r="D1877" s="1">
        <v>25713</v>
      </c>
      <c r="E1877" s="16" t="s">
        <v>11</v>
      </c>
      <c r="F1877" s="16" t="s">
        <v>223</v>
      </c>
      <c r="G1877" s="16" t="s">
        <v>2781</v>
      </c>
      <c r="H1877">
        <v>619174.65839999996</v>
      </c>
      <c r="I1877">
        <v>78126.753599999996</v>
      </c>
      <c r="J1877" s="16" t="s">
        <v>3928</v>
      </c>
      <c r="K1877" s="16" t="s">
        <v>6129</v>
      </c>
      <c r="L1877">
        <v>796088832</v>
      </c>
      <c r="M1877">
        <v>0</v>
      </c>
      <c r="N1877" s="16" t="s">
        <v>6189</v>
      </c>
      <c r="O1877" s="16" t="s">
        <v>6194</v>
      </c>
      <c r="P1877" s="1">
        <v>44240</v>
      </c>
      <c r="Q1877">
        <v>541047.9047999999</v>
      </c>
      <c r="R1877">
        <v>541047.9047999999</v>
      </c>
      <c r="S1877" s="16" t="s">
        <v>6218</v>
      </c>
      <c r="T1877" s="16" t="s">
        <v>6239</v>
      </c>
      <c r="U1877">
        <v>2021</v>
      </c>
    </row>
    <row r="1878" spans="1:21" x14ac:dyDescent="0.35">
      <c r="A1878" s="16" t="s">
        <v>3929</v>
      </c>
      <c r="B1878">
        <v>555082235</v>
      </c>
      <c r="C1878">
        <v>83</v>
      </c>
      <c r="D1878" s="1">
        <v>14390.25</v>
      </c>
      <c r="E1878" s="16" t="s">
        <v>11</v>
      </c>
      <c r="F1878" s="16" t="s">
        <v>886</v>
      </c>
      <c r="G1878" s="16" t="s">
        <v>2767</v>
      </c>
      <c r="H1878">
        <v>913709.35450000002</v>
      </c>
      <c r="I1878">
        <v>405830.68300000002</v>
      </c>
      <c r="J1878" s="16" t="s">
        <v>3930</v>
      </c>
      <c r="K1878" s="16" t="s">
        <v>6135</v>
      </c>
      <c r="L1878">
        <v>3576994311</v>
      </c>
      <c r="M1878">
        <v>0</v>
      </c>
      <c r="N1878" s="16" t="s">
        <v>6195</v>
      </c>
      <c r="O1878" s="16" t="s">
        <v>6191</v>
      </c>
      <c r="P1878" s="1">
        <v>44619</v>
      </c>
      <c r="Q1878">
        <v>507878.6715</v>
      </c>
      <c r="R1878">
        <v>507878.6715</v>
      </c>
      <c r="S1878" s="16" t="s">
        <v>6218</v>
      </c>
      <c r="T1878" s="16" t="s">
        <v>6241</v>
      </c>
      <c r="U1878">
        <v>2022</v>
      </c>
    </row>
    <row r="1879" spans="1:21" x14ac:dyDescent="0.35">
      <c r="A1879" s="16" t="s">
        <v>3931</v>
      </c>
      <c r="B1879">
        <v>613372091</v>
      </c>
      <c r="C1879">
        <v>30</v>
      </c>
      <c r="D1879" s="1">
        <v>33748.5</v>
      </c>
      <c r="E1879" s="16" t="s">
        <v>11</v>
      </c>
      <c r="F1879" s="16" t="s">
        <v>57</v>
      </c>
      <c r="G1879" s="16" t="s">
        <v>2743</v>
      </c>
      <c r="H1879">
        <v>826697.10470000003</v>
      </c>
      <c r="I1879">
        <v>339792.03830000001</v>
      </c>
      <c r="J1879" s="16" t="s">
        <v>3932</v>
      </c>
      <c r="K1879" s="16" t="s">
        <v>6127</v>
      </c>
      <c r="L1879">
        <v>3967336422</v>
      </c>
      <c r="M1879">
        <v>0</v>
      </c>
      <c r="N1879" s="16" t="s">
        <v>6187</v>
      </c>
      <c r="O1879" s="16" t="s">
        <v>6188</v>
      </c>
      <c r="P1879" s="1">
        <v>44494</v>
      </c>
      <c r="Q1879">
        <v>486905.06640000001</v>
      </c>
      <c r="R1879">
        <v>486905.06640000001</v>
      </c>
      <c r="S1879" s="16" t="s">
        <v>6226</v>
      </c>
      <c r="T1879" s="16" t="s">
        <v>6237</v>
      </c>
      <c r="U1879">
        <v>2021</v>
      </c>
    </row>
    <row r="1880" spans="1:21" x14ac:dyDescent="0.35">
      <c r="A1880" s="16" t="s">
        <v>3933</v>
      </c>
      <c r="B1880">
        <v>800027615</v>
      </c>
      <c r="C1880">
        <v>70</v>
      </c>
      <c r="D1880" s="1">
        <v>19138.5</v>
      </c>
      <c r="E1880" s="16" t="s">
        <v>11</v>
      </c>
      <c r="F1880" s="16" t="s">
        <v>133</v>
      </c>
      <c r="G1880" s="16" t="s">
        <v>2781</v>
      </c>
      <c r="H1880">
        <v>283729.31479999999</v>
      </c>
      <c r="I1880">
        <v>88118.735000000001</v>
      </c>
      <c r="J1880" s="16" t="s">
        <v>3934</v>
      </c>
      <c r="K1880" s="16" t="s">
        <v>6127</v>
      </c>
      <c r="L1880">
        <v>10079048</v>
      </c>
      <c r="M1880">
        <v>0</v>
      </c>
      <c r="N1880" s="16" t="s">
        <v>6196</v>
      </c>
      <c r="O1880" s="16" t="s">
        <v>6200</v>
      </c>
      <c r="P1880" s="1">
        <v>44674</v>
      </c>
      <c r="Q1880">
        <v>195610.57980000001</v>
      </c>
      <c r="R1880">
        <v>195610.57980000001</v>
      </c>
      <c r="S1880" s="16" t="s">
        <v>6220</v>
      </c>
      <c r="T1880" s="16" t="s">
        <v>6241</v>
      </c>
      <c r="U1880">
        <v>2022</v>
      </c>
    </row>
    <row r="1881" spans="1:21" x14ac:dyDescent="0.35">
      <c r="A1881" s="16" t="s">
        <v>3935</v>
      </c>
      <c r="B1881">
        <v>946289777</v>
      </c>
      <c r="C1881">
        <v>47</v>
      </c>
      <c r="D1881" s="1">
        <v>27539.25</v>
      </c>
      <c r="E1881" s="16" t="s">
        <v>11</v>
      </c>
      <c r="F1881" s="16" t="s">
        <v>847</v>
      </c>
      <c r="G1881" s="16" t="s">
        <v>2759</v>
      </c>
      <c r="H1881">
        <v>309048.59029999998</v>
      </c>
      <c r="I1881">
        <v>277660.84289999999</v>
      </c>
      <c r="J1881" s="16" t="s">
        <v>3936</v>
      </c>
      <c r="K1881" s="16" t="s">
        <v>6131</v>
      </c>
      <c r="L1881">
        <v>2632489704</v>
      </c>
      <c r="M1881">
        <v>0</v>
      </c>
      <c r="N1881" s="16" t="s">
        <v>6195</v>
      </c>
      <c r="O1881" s="16" t="s">
        <v>6190</v>
      </c>
      <c r="P1881" s="1">
        <v>44618</v>
      </c>
      <c r="Q1881">
        <v>31387.747399999993</v>
      </c>
      <c r="R1881">
        <v>31387.747399999993</v>
      </c>
      <c r="S1881" s="16" t="s">
        <v>6218</v>
      </c>
      <c r="T1881" s="16" t="s">
        <v>6238</v>
      </c>
      <c r="U1881">
        <v>2022</v>
      </c>
    </row>
    <row r="1882" spans="1:21" x14ac:dyDescent="0.35">
      <c r="A1882" s="16" t="s">
        <v>3937</v>
      </c>
      <c r="B1882">
        <v>165383586</v>
      </c>
      <c r="C1882">
        <v>48</v>
      </c>
      <c r="D1882" s="1">
        <v>27174</v>
      </c>
      <c r="E1882" s="16" t="s">
        <v>11</v>
      </c>
      <c r="F1882" s="16" t="s">
        <v>1030</v>
      </c>
      <c r="G1882" s="16" t="s">
        <v>2800</v>
      </c>
      <c r="H1882">
        <v>391029.94959999999</v>
      </c>
      <c r="I1882">
        <v>194913.3903</v>
      </c>
      <c r="J1882" s="16" t="s">
        <v>3938</v>
      </c>
      <c r="K1882" s="16" t="s">
        <v>6131</v>
      </c>
      <c r="L1882">
        <v>2099150625</v>
      </c>
      <c r="M1882">
        <v>3530715825</v>
      </c>
      <c r="N1882" s="16" t="s">
        <v>6192</v>
      </c>
      <c r="O1882" s="16" t="s">
        <v>6193</v>
      </c>
      <c r="P1882" s="1">
        <v>44520</v>
      </c>
      <c r="Q1882">
        <v>196116.55929999999</v>
      </c>
      <c r="R1882">
        <v>196116.55929999999</v>
      </c>
      <c r="S1882" s="16" t="s">
        <v>6227</v>
      </c>
      <c r="T1882" s="16" t="s">
        <v>6238</v>
      </c>
      <c r="U1882">
        <v>2021</v>
      </c>
    </row>
    <row r="1883" spans="1:21" x14ac:dyDescent="0.35">
      <c r="A1883" s="16" t="s">
        <v>3939</v>
      </c>
      <c r="B1883">
        <v>199109491</v>
      </c>
      <c r="C1883">
        <v>40</v>
      </c>
      <c r="D1883" s="1">
        <v>30096</v>
      </c>
      <c r="E1883" s="16" t="s">
        <v>11</v>
      </c>
      <c r="F1883" s="16" t="s">
        <v>192</v>
      </c>
      <c r="G1883" s="16" t="s">
        <v>2743</v>
      </c>
      <c r="H1883">
        <v>429040.49969999999</v>
      </c>
      <c r="I1883">
        <v>146761.4399</v>
      </c>
      <c r="J1883" s="16" t="s">
        <v>3940</v>
      </c>
      <c r="K1883" s="16" t="s">
        <v>6135</v>
      </c>
      <c r="L1883">
        <v>800379216</v>
      </c>
      <c r="M1883">
        <v>0</v>
      </c>
      <c r="N1883" s="16" t="s">
        <v>6195</v>
      </c>
      <c r="O1883" s="16" t="s">
        <v>6190</v>
      </c>
      <c r="P1883" s="1">
        <v>44594</v>
      </c>
      <c r="Q1883">
        <v>282279.05979999999</v>
      </c>
      <c r="R1883">
        <v>282279.05979999999</v>
      </c>
      <c r="S1883" s="16" t="s">
        <v>6218</v>
      </c>
      <c r="T1883" s="16" t="s">
        <v>6238</v>
      </c>
      <c r="U1883">
        <v>2022</v>
      </c>
    </row>
    <row r="1884" spans="1:21" x14ac:dyDescent="0.35">
      <c r="A1884" s="16" t="s">
        <v>3941</v>
      </c>
      <c r="B1884">
        <v>830129063</v>
      </c>
      <c r="C1884">
        <v>42</v>
      </c>
      <c r="D1884" s="1">
        <v>29365.5</v>
      </c>
      <c r="E1884" s="16" t="s">
        <v>11</v>
      </c>
      <c r="F1884" s="16" t="s">
        <v>1602</v>
      </c>
      <c r="G1884" s="16" t="s">
        <v>2781</v>
      </c>
      <c r="H1884">
        <v>1204938.5981000001</v>
      </c>
      <c r="I1884">
        <v>195445.12520000001</v>
      </c>
      <c r="J1884" s="16" t="s">
        <v>3942</v>
      </c>
      <c r="K1884" s="16" t="s">
        <v>6135</v>
      </c>
      <c r="L1884">
        <v>44822835</v>
      </c>
      <c r="M1884">
        <v>0</v>
      </c>
      <c r="N1884" s="16" t="s">
        <v>6187</v>
      </c>
      <c r="O1884" s="16" t="s">
        <v>6188</v>
      </c>
      <c r="P1884" s="1">
        <v>44639</v>
      </c>
      <c r="Q1884">
        <v>1009493.4729000001</v>
      </c>
      <c r="R1884">
        <v>1009493.4729000001</v>
      </c>
      <c r="S1884" s="16" t="s">
        <v>6219</v>
      </c>
      <c r="T1884" s="16" t="s">
        <v>6238</v>
      </c>
      <c r="U1884">
        <v>2022</v>
      </c>
    </row>
    <row r="1885" spans="1:21" x14ac:dyDescent="0.35">
      <c r="A1885" s="16" t="s">
        <v>3943</v>
      </c>
      <c r="B1885">
        <v>699711181</v>
      </c>
      <c r="C1885">
        <v>78</v>
      </c>
      <c r="D1885" s="1">
        <v>16216.5</v>
      </c>
      <c r="E1885" s="16" t="s">
        <v>11</v>
      </c>
      <c r="F1885" s="16" t="s">
        <v>1017</v>
      </c>
      <c r="G1885" s="16" t="s">
        <v>2776</v>
      </c>
      <c r="H1885">
        <v>124273.65059999999</v>
      </c>
      <c r="I1885">
        <v>36600.891499999998</v>
      </c>
      <c r="J1885" s="16" t="s">
        <v>3944</v>
      </c>
      <c r="K1885" s="16" t="s">
        <v>6135</v>
      </c>
      <c r="L1885">
        <v>3121430136</v>
      </c>
      <c r="M1885">
        <v>0</v>
      </c>
      <c r="N1885" s="16" t="s">
        <v>6187</v>
      </c>
      <c r="O1885" s="16" t="s">
        <v>6188</v>
      </c>
      <c r="P1885" s="1">
        <v>44234</v>
      </c>
      <c r="Q1885">
        <v>87672.759099999996</v>
      </c>
      <c r="R1885">
        <v>87672.759099999996</v>
      </c>
      <c r="S1885" s="16" t="s">
        <v>6218</v>
      </c>
      <c r="T1885" s="16" t="s">
        <v>6241</v>
      </c>
      <c r="U1885">
        <v>2021</v>
      </c>
    </row>
    <row r="1886" spans="1:21" x14ac:dyDescent="0.35">
      <c r="A1886" s="16" t="s">
        <v>3945</v>
      </c>
      <c r="B1886">
        <v>901841302</v>
      </c>
      <c r="C1886">
        <v>21</v>
      </c>
      <c r="D1886" s="1">
        <v>37035.75</v>
      </c>
      <c r="E1886" s="16" t="s">
        <v>11</v>
      </c>
      <c r="F1886" s="16" t="s">
        <v>1043</v>
      </c>
      <c r="G1886" s="16" t="s">
        <v>2749</v>
      </c>
      <c r="H1886">
        <v>979092.97719999996</v>
      </c>
      <c r="I1886">
        <v>99674.875199999995</v>
      </c>
      <c r="J1886" s="16" t="s">
        <v>3946</v>
      </c>
      <c r="K1886" s="16" t="s">
        <v>6127</v>
      </c>
      <c r="L1886">
        <v>1226088909</v>
      </c>
      <c r="M1886">
        <v>0</v>
      </c>
      <c r="N1886" s="16" t="s">
        <v>6187</v>
      </c>
      <c r="O1886" s="16" t="s">
        <v>6188</v>
      </c>
      <c r="P1886" s="1">
        <v>44202</v>
      </c>
      <c r="Q1886">
        <v>879418.10199999996</v>
      </c>
      <c r="R1886">
        <v>879418.10199999996</v>
      </c>
      <c r="S1886" s="16" t="s">
        <v>6217</v>
      </c>
      <c r="T1886" s="16" t="s">
        <v>6236</v>
      </c>
      <c r="U1886">
        <v>2021</v>
      </c>
    </row>
    <row r="1887" spans="1:21" x14ac:dyDescent="0.35">
      <c r="A1887" s="16" t="s">
        <v>3947</v>
      </c>
      <c r="B1887">
        <v>444190604</v>
      </c>
      <c r="C1887">
        <v>80</v>
      </c>
      <c r="D1887" s="1">
        <v>15486</v>
      </c>
      <c r="E1887" s="16" t="s">
        <v>11</v>
      </c>
      <c r="F1887" s="16" t="s">
        <v>78</v>
      </c>
      <c r="G1887" s="16" t="s">
        <v>2746</v>
      </c>
      <c r="H1887">
        <v>490114.98060000001</v>
      </c>
      <c r="I1887">
        <v>278523.92739999999</v>
      </c>
      <c r="J1887" s="16" t="s">
        <v>2133</v>
      </c>
      <c r="K1887" s="16" t="s">
        <v>6131</v>
      </c>
      <c r="L1887">
        <v>13958175</v>
      </c>
      <c r="M1887">
        <v>8605368</v>
      </c>
      <c r="N1887" s="16" t="s">
        <v>6192</v>
      </c>
      <c r="O1887" s="16" t="s">
        <v>6197</v>
      </c>
      <c r="P1887" s="1">
        <v>44202</v>
      </c>
      <c r="Q1887">
        <v>211591.05320000002</v>
      </c>
      <c r="R1887">
        <v>211591.05320000002</v>
      </c>
      <c r="S1887" s="16" t="s">
        <v>6217</v>
      </c>
      <c r="T1887" s="16" t="s">
        <v>6241</v>
      </c>
      <c r="U1887">
        <v>2021</v>
      </c>
    </row>
    <row r="1888" spans="1:21" x14ac:dyDescent="0.35">
      <c r="A1888" s="16" t="s">
        <v>3948</v>
      </c>
      <c r="B1888">
        <v>704250488</v>
      </c>
      <c r="C1888">
        <v>73</v>
      </c>
      <c r="D1888" s="1">
        <v>18042.75</v>
      </c>
      <c r="E1888" s="16" t="s">
        <v>11</v>
      </c>
      <c r="F1888" s="16" t="s">
        <v>451</v>
      </c>
      <c r="G1888" s="16" t="s">
        <v>2746</v>
      </c>
      <c r="J1888" s="16" t="s">
        <v>3949</v>
      </c>
      <c r="K1888" s="16" t="s">
        <v>6135</v>
      </c>
      <c r="L1888">
        <v>812439072</v>
      </c>
      <c r="M1888">
        <v>0</v>
      </c>
      <c r="N1888" s="16" t="s">
        <v>6195</v>
      </c>
      <c r="O1888" s="16" t="s">
        <v>6190</v>
      </c>
      <c r="P1888" s="1">
        <v>44389</v>
      </c>
      <c r="Q1888">
        <v>0</v>
      </c>
      <c r="R1888">
        <v>0</v>
      </c>
      <c r="S1888" s="16" t="s">
        <v>6223</v>
      </c>
      <c r="T1888" s="16" t="s">
        <v>6241</v>
      </c>
      <c r="U1888">
        <v>2021</v>
      </c>
    </row>
    <row r="1889" spans="1:21" x14ac:dyDescent="0.35">
      <c r="A1889" s="16" t="s">
        <v>3950</v>
      </c>
      <c r="B1889">
        <v>741467211</v>
      </c>
      <c r="C1889">
        <v>35</v>
      </c>
      <c r="D1889" s="1">
        <v>31922.25</v>
      </c>
      <c r="E1889" s="16" t="s">
        <v>11</v>
      </c>
      <c r="F1889" s="16" t="s">
        <v>847</v>
      </c>
      <c r="G1889" s="16" t="s">
        <v>2743</v>
      </c>
      <c r="H1889">
        <v>3245233.1253</v>
      </c>
      <c r="I1889">
        <v>232278.67230000001</v>
      </c>
      <c r="J1889" s="16" t="s">
        <v>3951</v>
      </c>
      <c r="K1889" s="16" t="s">
        <v>6140</v>
      </c>
      <c r="L1889">
        <v>1048646144</v>
      </c>
      <c r="M1889">
        <v>57479058</v>
      </c>
      <c r="N1889" s="16" t="s">
        <v>6192</v>
      </c>
      <c r="O1889" s="16" t="s">
        <v>6188</v>
      </c>
      <c r="P1889" s="1">
        <v>44385</v>
      </c>
      <c r="Q1889">
        <v>3012954.4529999997</v>
      </c>
      <c r="R1889">
        <v>3012954.4529999997</v>
      </c>
      <c r="S1889" s="16" t="s">
        <v>6223</v>
      </c>
      <c r="T1889" s="16" t="s">
        <v>6237</v>
      </c>
      <c r="U1889">
        <v>2021</v>
      </c>
    </row>
    <row r="1890" spans="1:21" x14ac:dyDescent="0.35">
      <c r="A1890" s="16" t="s">
        <v>3952</v>
      </c>
      <c r="B1890">
        <v>845976453</v>
      </c>
      <c r="C1890">
        <v>81</v>
      </c>
      <c r="D1890" s="1">
        <v>15120.75</v>
      </c>
      <c r="E1890" s="16" t="s">
        <v>11</v>
      </c>
      <c r="F1890" s="16" t="s">
        <v>243</v>
      </c>
      <c r="G1890" s="16" t="s">
        <v>2776</v>
      </c>
      <c r="H1890">
        <v>309035.87310000003</v>
      </c>
      <c r="I1890">
        <v>61807.174599999998</v>
      </c>
      <c r="J1890" s="16" t="s">
        <v>3953</v>
      </c>
      <c r="K1890" s="16" t="s">
        <v>6133</v>
      </c>
      <c r="L1890">
        <v>826512444</v>
      </c>
      <c r="M1890">
        <v>0</v>
      </c>
      <c r="N1890" s="16" t="s">
        <v>6196</v>
      </c>
      <c r="O1890" s="16" t="s">
        <v>6200</v>
      </c>
      <c r="P1890" s="1">
        <v>44254</v>
      </c>
      <c r="Q1890">
        <v>247228.69850000003</v>
      </c>
      <c r="R1890">
        <v>247228.69850000003</v>
      </c>
      <c r="S1890" s="16" t="s">
        <v>6218</v>
      </c>
      <c r="T1890" s="16" t="s">
        <v>6241</v>
      </c>
      <c r="U1890">
        <v>2021</v>
      </c>
    </row>
    <row r="1891" spans="1:21" x14ac:dyDescent="0.35">
      <c r="A1891" s="16" t="s">
        <v>3954</v>
      </c>
      <c r="B1891">
        <v>333127572</v>
      </c>
      <c r="C1891">
        <v>49</v>
      </c>
      <c r="D1891" s="1">
        <v>26808.75</v>
      </c>
      <c r="E1891" s="16" t="s">
        <v>11</v>
      </c>
      <c r="F1891" s="16" t="s">
        <v>968</v>
      </c>
      <c r="G1891" s="16" t="s">
        <v>2776</v>
      </c>
      <c r="H1891">
        <v>262181.49800000002</v>
      </c>
      <c r="I1891">
        <v>172880.89079999999</v>
      </c>
      <c r="J1891" s="16" t="s">
        <v>3955</v>
      </c>
      <c r="K1891" s="16" t="s">
        <v>6133</v>
      </c>
      <c r="L1891">
        <v>21748704</v>
      </c>
      <c r="M1891">
        <v>0</v>
      </c>
      <c r="N1891" s="16" t="s">
        <v>6187</v>
      </c>
      <c r="O1891" s="16" t="s">
        <v>6190</v>
      </c>
      <c r="P1891" s="1">
        <v>44513</v>
      </c>
      <c r="Q1891">
        <v>89300.607200000028</v>
      </c>
      <c r="R1891">
        <v>89300.607200000028</v>
      </c>
      <c r="S1891" s="16" t="s">
        <v>6227</v>
      </c>
      <c r="T1891" s="16" t="s">
        <v>6238</v>
      </c>
      <c r="U1891">
        <v>2021</v>
      </c>
    </row>
    <row r="1892" spans="1:21" x14ac:dyDescent="0.35">
      <c r="A1892" s="16" t="s">
        <v>3956</v>
      </c>
      <c r="B1892">
        <v>492918400</v>
      </c>
      <c r="C1892">
        <v>41</v>
      </c>
      <c r="D1892" s="1">
        <v>29730.75</v>
      </c>
      <c r="E1892" s="16" t="s">
        <v>11</v>
      </c>
      <c r="F1892" s="16" t="s">
        <v>220</v>
      </c>
      <c r="G1892" s="16" t="s">
        <v>2734</v>
      </c>
      <c r="H1892">
        <v>153125.32130000001</v>
      </c>
      <c r="I1892">
        <v>84595.024000000005</v>
      </c>
      <c r="J1892" s="16" t="s">
        <v>3957</v>
      </c>
      <c r="K1892" s="16" t="s">
        <v>6135</v>
      </c>
      <c r="L1892">
        <v>585543168</v>
      </c>
      <c r="M1892">
        <v>5152019544</v>
      </c>
      <c r="N1892" s="16" t="s">
        <v>6192</v>
      </c>
      <c r="O1892" s="16" t="s">
        <v>6188</v>
      </c>
      <c r="P1892" s="1">
        <v>44450</v>
      </c>
      <c r="Q1892">
        <v>68530.297300000006</v>
      </c>
      <c r="R1892">
        <v>68530.297300000006</v>
      </c>
      <c r="S1892" s="16" t="s">
        <v>6225</v>
      </c>
      <c r="T1892" s="16" t="s">
        <v>6238</v>
      </c>
      <c r="U1892">
        <v>2021</v>
      </c>
    </row>
    <row r="1893" spans="1:21" x14ac:dyDescent="0.35">
      <c r="A1893" s="16" t="s">
        <v>3958</v>
      </c>
      <c r="B1893">
        <v>233272612</v>
      </c>
      <c r="C1893">
        <v>40</v>
      </c>
      <c r="D1893" s="1">
        <v>30096</v>
      </c>
      <c r="E1893" s="16" t="s">
        <v>11</v>
      </c>
      <c r="F1893" s="16" t="s">
        <v>315</v>
      </c>
      <c r="G1893" s="16" t="s">
        <v>2759</v>
      </c>
      <c r="H1893">
        <v>123042.74980000001</v>
      </c>
      <c r="I1893">
        <v>127706.4669</v>
      </c>
      <c r="J1893" s="16" t="s">
        <v>3959</v>
      </c>
      <c r="K1893" s="16" t="s">
        <v>6135</v>
      </c>
      <c r="L1893">
        <v>204369825</v>
      </c>
      <c r="M1893">
        <v>0</v>
      </c>
      <c r="N1893" s="16" t="s">
        <v>6195</v>
      </c>
      <c r="O1893" s="16" t="s">
        <v>6190</v>
      </c>
      <c r="P1893" s="1">
        <v>44560</v>
      </c>
      <c r="Q1893">
        <v>-4663.7170999999944</v>
      </c>
      <c r="R1893">
        <v>-4663.7170999999944</v>
      </c>
      <c r="S1893" s="16" t="s">
        <v>6228</v>
      </c>
      <c r="T1893" s="16" t="s">
        <v>6238</v>
      </c>
      <c r="U1893">
        <v>2021</v>
      </c>
    </row>
    <row r="1894" spans="1:21" x14ac:dyDescent="0.35">
      <c r="A1894" s="16" t="s">
        <v>3960</v>
      </c>
      <c r="B1894">
        <v>788106278</v>
      </c>
      <c r="C1894">
        <v>35</v>
      </c>
      <c r="D1894" s="1">
        <v>31922.25</v>
      </c>
      <c r="E1894" s="16" t="s">
        <v>11</v>
      </c>
      <c r="F1894" s="16" t="s">
        <v>2945</v>
      </c>
      <c r="G1894" s="16" t="s">
        <v>2800</v>
      </c>
      <c r="H1894">
        <v>450525.3702</v>
      </c>
      <c r="I1894">
        <v>169226.53690000001</v>
      </c>
      <c r="J1894" s="16" t="s">
        <v>3961</v>
      </c>
      <c r="K1894" s="16" t="s">
        <v>6129</v>
      </c>
      <c r="L1894">
        <v>573364736</v>
      </c>
      <c r="M1894">
        <v>0</v>
      </c>
      <c r="N1894" s="16" t="s">
        <v>6189</v>
      </c>
      <c r="O1894" s="16" t="s">
        <v>6190</v>
      </c>
      <c r="P1894" s="1">
        <v>44273</v>
      </c>
      <c r="Q1894">
        <v>281298.8333</v>
      </c>
      <c r="R1894">
        <v>281298.8333</v>
      </c>
      <c r="S1894" s="16" t="s">
        <v>6219</v>
      </c>
      <c r="T1894" s="16" t="s">
        <v>6237</v>
      </c>
      <c r="U1894">
        <v>2021</v>
      </c>
    </row>
    <row r="1895" spans="1:21" x14ac:dyDescent="0.35">
      <c r="A1895" s="16" t="s">
        <v>3962</v>
      </c>
      <c r="B1895">
        <v>741375983</v>
      </c>
      <c r="C1895">
        <v>52</v>
      </c>
      <c r="D1895" s="1">
        <v>25713</v>
      </c>
      <c r="E1895" s="16" t="s">
        <v>11</v>
      </c>
      <c r="F1895" s="16" t="s">
        <v>81</v>
      </c>
      <c r="G1895" s="16" t="s">
        <v>2740</v>
      </c>
      <c r="H1895">
        <v>3047678.1063999999</v>
      </c>
      <c r="I1895">
        <v>438710.35159999999</v>
      </c>
      <c r="J1895" s="16" t="s">
        <v>3963</v>
      </c>
      <c r="K1895" s="16" t="s">
        <v>6129</v>
      </c>
      <c r="L1895">
        <v>302672565</v>
      </c>
      <c r="M1895">
        <v>0</v>
      </c>
      <c r="N1895" s="16" t="s">
        <v>6198</v>
      </c>
      <c r="O1895" s="16" t="s">
        <v>6191</v>
      </c>
      <c r="P1895" s="1">
        <v>44380</v>
      </c>
      <c r="Q1895">
        <v>2608967.7547999998</v>
      </c>
      <c r="R1895">
        <v>2608967.7547999998</v>
      </c>
      <c r="S1895" s="16" t="s">
        <v>6223</v>
      </c>
      <c r="T1895" s="16" t="s">
        <v>6239</v>
      </c>
      <c r="U1895">
        <v>2021</v>
      </c>
    </row>
    <row r="1896" spans="1:21" x14ac:dyDescent="0.35">
      <c r="A1896" s="16" t="s">
        <v>3964</v>
      </c>
      <c r="B1896">
        <v>158700396</v>
      </c>
      <c r="C1896">
        <v>76</v>
      </c>
      <c r="D1896" s="1">
        <v>16947</v>
      </c>
      <c r="E1896" s="16" t="s">
        <v>11</v>
      </c>
      <c r="F1896" s="16" t="s">
        <v>172</v>
      </c>
      <c r="G1896" s="16" t="s">
        <v>2771</v>
      </c>
      <c r="H1896">
        <v>413197.8199</v>
      </c>
      <c r="I1896">
        <v>35900.794199999997</v>
      </c>
      <c r="J1896" s="16" t="s">
        <v>3965</v>
      </c>
      <c r="K1896" s="16" t="s">
        <v>6133</v>
      </c>
      <c r="L1896">
        <v>266915625</v>
      </c>
      <c r="M1896">
        <v>0</v>
      </c>
      <c r="N1896" s="16" t="s">
        <v>6187</v>
      </c>
      <c r="O1896" s="16" t="s">
        <v>6188</v>
      </c>
      <c r="P1896" s="1">
        <v>44533</v>
      </c>
      <c r="Q1896">
        <v>377297.0257</v>
      </c>
      <c r="R1896">
        <v>377297.0257</v>
      </c>
      <c r="S1896" s="16" t="s">
        <v>6228</v>
      </c>
      <c r="T1896" s="16" t="s">
        <v>6241</v>
      </c>
      <c r="U1896">
        <v>2021</v>
      </c>
    </row>
    <row r="1897" spans="1:21" x14ac:dyDescent="0.35">
      <c r="A1897" s="16" t="s">
        <v>3966</v>
      </c>
      <c r="B1897">
        <v>642473211</v>
      </c>
      <c r="C1897">
        <v>53</v>
      </c>
      <c r="D1897" s="1">
        <v>25347.75</v>
      </c>
      <c r="E1897" s="16" t="s">
        <v>11</v>
      </c>
      <c r="F1897" s="16" t="s">
        <v>668</v>
      </c>
      <c r="G1897" s="16" t="s">
        <v>2781</v>
      </c>
      <c r="H1897">
        <v>773797.13100000005</v>
      </c>
      <c r="I1897">
        <v>368212.18800000002</v>
      </c>
      <c r="J1897" s="16" t="s">
        <v>3967</v>
      </c>
      <c r="K1897" s="16" t="s">
        <v>6135</v>
      </c>
      <c r="L1897">
        <v>913254537</v>
      </c>
      <c r="M1897">
        <v>0</v>
      </c>
      <c r="N1897" s="16" t="s">
        <v>6196</v>
      </c>
      <c r="O1897" s="16" t="s">
        <v>6200</v>
      </c>
      <c r="P1897" s="1">
        <v>44622</v>
      </c>
      <c r="Q1897">
        <v>405584.94300000003</v>
      </c>
      <c r="R1897">
        <v>405584.94300000003</v>
      </c>
      <c r="S1897" s="16" t="s">
        <v>6219</v>
      </c>
      <c r="T1897" s="16" t="s">
        <v>6239</v>
      </c>
      <c r="U1897">
        <v>2022</v>
      </c>
    </row>
    <row r="1898" spans="1:21" x14ac:dyDescent="0.35">
      <c r="A1898" s="16" t="s">
        <v>3968</v>
      </c>
      <c r="B1898">
        <v>394919381</v>
      </c>
      <c r="C1898">
        <v>45</v>
      </c>
      <c r="D1898" s="1">
        <v>28269.75</v>
      </c>
      <c r="E1898" s="16" t="s">
        <v>11</v>
      </c>
      <c r="F1898" s="16" t="s">
        <v>713</v>
      </c>
      <c r="G1898" s="16" t="s">
        <v>2756</v>
      </c>
      <c r="H1898">
        <v>448114.79759999999</v>
      </c>
      <c r="I1898">
        <v>85364.279899999994</v>
      </c>
      <c r="J1898" s="16" t="s">
        <v>3969</v>
      </c>
      <c r="K1898" s="16" t="s">
        <v>6135</v>
      </c>
      <c r="L1898">
        <v>4399281796</v>
      </c>
      <c r="M1898">
        <v>1589129496</v>
      </c>
      <c r="N1898" s="16" t="s">
        <v>6192</v>
      </c>
      <c r="O1898" s="16" t="s">
        <v>6197</v>
      </c>
      <c r="P1898" s="1">
        <v>44207</v>
      </c>
      <c r="Q1898">
        <v>362750.51769999997</v>
      </c>
      <c r="R1898">
        <v>362750.51769999997</v>
      </c>
      <c r="S1898" s="16" t="s">
        <v>6217</v>
      </c>
      <c r="T1898" s="16" t="s">
        <v>6238</v>
      </c>
      <c r="U1898">
        <v>2021</v>
      </c>
    </row>
    <row r="1899" spans="1:21" x14ac:dyDescent="0.35">
      <c r="A1899" s="16" t="s">
        <v>3970</v>
      </c>
      <c r="B1899">
        <v>592106617</v>
      </c>
      <c r="C1899">
        <v>63</v>
      </c>
      <c r="D1899" s="1">
        <v>21695.25</v>
      </c>
      <c r="E1899" s="16" t="s">
        <v>11</v>
      </c>
      <c r="F1899" s="16" t="s">
        <v>237</v>
      </c>
      <c r="G1899" s="16" t="s">
        <v>2749</v>
      </c>
      <c r="H1899">
        <v>45857.721700000002</v>
      </c>
      <c r="I1899">
        <v>41206.438499999997</v>
      </c>
      <c r="J1899" s="16" t="s">
        <v>3971</v>
      </c>
      <c r="K1899" s="16" t="s">
        <v>6133</v>
      </c>
      <c r="L1899">
        <v>1089175584</v>
      </c>
      <c r="M1899">
        <v>1178373768</v>
      </c>
      <c r="N1899" s="16" t="s">
        <v>6192</v>
      </c>
      <c r="O1899" s="16" t="s">
        <v>6188</v>
      </c>
      <c r="P1899" s="1">
        <v>44338</v>
      </c>
      <c r="Q1899">
        <v>4651.2832000000053</v>
      </c>
      <c r="R1899">
        <v>4651.2832000000053</v>
      </c>
      <c r="S1899" s="16" t="s">
        <v>6221</v>
      </c>
      <c r="T1899" s="16" t="s">
        <v>6240</v>
      </c>
      <c r="U1899">
        <v>2021</v>
      </c>
    </row>
    <row r="1900" spans="1:21" x14ac:dyDescent="0.35">
      <c r="A1900" s="16" t="s">
        <v>3972</v>
      </c>
      <c r="B1900">
        <v>777386810</v>
      </c>
      <c r="C1900">
        <v>23</v>
      </c>
      <c r="D1900" s="1">
        <v>36305.25</v>
      </c>
      <c r="E1900" s="16" t="s">
        <v>11</v>
      </c>
      <c r="F1900" s="16" t="s">
        <v>240</v>
      </c>
      <c r="G1900" s="16" t="s">
        <v>2771</v>
      </c>
      <c r="H1900">
        <v>1233460.6203000001</v>
      </c>
      <c r="I1900">
        <v>196049.07740000001</v>
      </c>
      <c r="J1900" s="16" t="s">
        <v>3973</v>
      </c>
      <c r="K1900" s="16" t="s">
        <v>6135</v>
      </c>
      <c r="L1900">
        <v>217413757</v>
      </c>
      <c r="M1900">
        <v>0</v>
      </c>
      <c r="N1900" s="16" t="s">
        <v>6196</v>
      </c>
      <c r="O1900" s="16" t="s">
        <v>6188</v>
      </c>
      <c r="P1900" s="1">
        <v>44672</v>
      </c>
      <c r="Q1900">
        <v>1037411.5429</v>
      </c>
      <c r="R1900">
        <v>1037411.5429</v>
      </c>
      <c r="S1900" s="16" t="s">
        <v>6220</v>
      </c>
      <c r="T1900" s="16" t="s">
        <v>6236</v>
      </c>
      <c r="U1900">
        <v>2022</v>
      </c>
    </row>
    <row r="1901" spans="1:21" x14ac:dyDescent="0.35">
      <c r="A1901" s="16" t="s">
        <v>3974</v>
      </c>
      <c r="B1901">
        <v>335464094</v>
      </c>
      <c r="C1901">
        <v>64</v>
      </c>
      <c r="D1901" s="1">
        <v>21330</v>
      </c>
      <c r="E1901" s="16" t="s">
        <v>11</v>
      </c>
      <c r="F1901" s="16" t="s">
        <v>178</v>
      </c>
      <c r="G1901" s="16" t="s">
        <v>2781</v>
      </c>
      <c r="H1901">
        <v>2568583.2732000002</v>
      </c>
      <c r="I1901">
        <v>299423.4216</v>
      </c>
      <c r="J1901" s="16" t="s">
        <v>3975</v>
      </c>
      <c r="K1901" s="16" t="s">
        <v>6127</v>
      </c>
      <c r="L1901">
        <v>4029941279</v>
      </c>
      <c r="M1901">
        <v>0</v>
      </c>
      <c r="N1901" s="16" t="s">
        <v>6195</v>
      </c>
      <c r="O1901" s="16" t="s">
        <v>6190</v>
      </c>
      <c r="P1901" s="1">
        <v>44401</v>
      </c>
      <c r="Q1901">
        <v>2269159.8516000002</v>
      </c>
      <c r="R1901">
        <v>2269159.8516000002</v>
      </c>
      <c r="S1901" s="16" t="s">
        <v>6223</v>
      </c>
      <c r="T1901" s="16" t="s">
        <v>6240</v>
      </c>
      <c r="U1901">
        <v>2021</v>
      </c>
    </row>
    <row r="1902" spans="1:21" x14ac:dyDescent="0.35">
      <c r="A1902" s="16" t="s">
        <v>3976</v>
      </c>
      <c r="B1902">
        <v>352435955</v>
      </c>
      <c r="C1902">
        <v>70</v>
      </c>
      <c r="D1902" s="1">
        <v>19138.5</v>
      </c>
      <c r="E1902" s="16" t="s">
        <v>11</v>
      </c>
      <c r="F1902" s="16" t="s">
        <v>75</v>
      </c>
      <c r="G1902" s="16" t="s">
        <v>2746</v>
      </c>
      <c r="H1902">
        <v>316284.63699999999</v>
      </c>
      <c r="I1902">
        <v>240862.91589999999</v>
      </c>
      <c r="J1902" s="16" t="s">
        <v>3977</v>
      </c>
      <c r="K1902" s="16" t="s">
        <v>6129</v>
      </c>
      <c r="L1902">
        <v>574172421</v>
      </c>
      <c r="M1902">
        <v>0</v>
      </c>
      <c r="N1902" s="16" t="s">
        <v>6196</v>
      </c>
      <c r="O1902" s="16" t="s">
        <v>6188</v>
      </c>
      <c r="P1902" s="1">
        <v>44292</v>
      </c>
      <c r="Q1902">
        <v>75421.721099999995</v>
      </c>
      <c r="R1902">
        <v>75421.721099999995</v>
      </c>
      <c r="S1902" s="16" t="s">
        <v>6220</v>
      </c>
      <c r="T1902" s="16" t="s">
        <v>6241</v>
      </c>
      <c r="U1902">
        <v>2021</v>
      </c>
    </row>
    <row r="1903" spans="1:21" x14ac:dyDescent="0.35">
      <c r="A1903" s="16" t="s">
        <v>3978</v>
      </c>
      <c r="B1903">
        <v>386315612</v>
      </c>
      <c r="C1903">
        <v>76</v>
      </c>
      <c r="D1903" s="1">
        <v>16947</v>
      </c>
      <c r="E1903" s="16" t="s">
        <v>11</v>
      </c>
      <c r="F1903" s="16" t="s">
        <v>279</v>
      </c>
      <c r="G1903" s="16" t="s">
        <v>2734</v>
      </c>
      <c r="H1903">
        <v>24846.151699999999</v>
      </c>
      <c r="I1903">
        <v>5310.8648999999996</v>
      </c>
      <c r="J1903" s="16" t="s">
        <v>3979</v>
      </c>
      <c r="K1903" s="16" t="s">
        <v>6127</v>
      </c>
      <c r="L1903">
        <v>2116056096</v>
      </c>
      <c r="M1903">
        <v>0</v>
      </c>
      <c r="N1903" s="16" t="s">
        <v>6198</v>
      </c>
      <c r="O1903" s="16" t="s">
        <v>6191</v>
      </c>
      <c r="P1903" s="1">
        <v>44397</v>
      </c>
      <c r="Q1903">
        <v>19535.286799999998</v>
      </c>
      <c r="R1903">
        <v>19535.286799999998</v>
      </c>
      <c r="S1903" s="16" t="s">
        <v>6223</v>
      </c>
      <c r="T1903" s="16" t="s">
        <v>6241</v>
      </c>
      <c r="U1903">
        <v>2021</v>
      </c>
    </row>
    <row r="1904" spans="1:21" x14ac:dyDescent="0.35">
      <c r="A1904" s="16" t="s">
        <v>3980</v>
      </c>
      <c r="B1904">
        <v>763609555</v>
      </c>
      <c r="C1904">
        <v>62</v>
      </c>
      <c r="D1904" s="1">
        <v>22060.5</v>
      </c>
      <c r="E1904" s="16" t="s">
        <v>11</v>
      </c>
      <c r="F1904" s="16" t="s">
        <v>533</v>
      </c>
      <c r="G1904" s="16" t="s">
        <v>2800</v>
      </c>
      <c r="H1904">
        <v>1843725.8851000001</v>
      </c>
      <c r="I1904">
        <v>394217.70569999999</v>
      </c>
      <c r="J1904" s="16" t="s">
        <v>3981</v>
      </c>
      <c r="K1904" s="16" t="s">
        <v>6133</v>
      </c>
      <c r="L1904">
        <v>2627236832</v>
      </c>
      <c r="M1904">
        <v>0</v>
      </c>
      <c r="N1904" s="16" t="s">
        <v>6187</v>
      </c>
      <c r="O1904" s="16" t="s">
        <v>6200</v>
      </c>
      <c r="P1904" s="1">
        <v>44236</v>
      </c>
      <c r="Q1904">
        <v>1449508.1794</v>
      </c>
      <c r="R1904">
        <v>1449508.1794</v>
      </c>
      <c r="S1904" s="16" t="s">
        <v>6218</v>
      </c>
      <c r="T1904" s="16" t="s">
        <v>6240</v>
      </c>
      <c r="U1904">
        <v>2021</v>
      </c>
    </row>
    <row r="1905" spans="1:21" x14ac:dyDescent="0.35">
      <c r="A1905" s="16" t="s">
        <v>3982</v>
      </c>
      <c r="B1905">
        <v>766407394</v>
      </c>
      <c r="C1905">
        <v>29</v>
      </c>
      <c r="D1905" s="1">
        <v>34113.75</v>
      </c>
      <c r="E1905" s="16" t="s">
        <v>11</v>
      </c>
      <c r="F1905" s="16" t="s">
        <v>3035</v>
      </c>
      <c r="G1905" s="16" t="s">
        <v>2800</v>
      </c>
      <c r="H1905">
        <v>1207274.4169999999</v>
      </c>
      <c r="I1905">
        <v>575839.46140000003</v>
      </c>
      <c r="J1905" s="16" t="s">
        <v>3983</v>
      </c>
      <c r="K1905" s="16" t="s">
        <v>6135</v>
      </c>
      <c r="L1905">
        <v>2024729784</v>
      </c>
      <c r="M1905">
        <v>0</v>
      </c>
      <c r="N1905" s="16" t="s">
        <v>6189</v>
      </c>
      <c r="O1905" s="16" t="s">
        <v>6194</v>
      </c>
      <c r="P1905" s="1">
        <v>44290</v>
      </c>
      <c r="Q1905">
        <v>631434.95559999987</v>
      </c>
      <c r="R1905">
        <v>631434.95559999987</v>
      </c>
      <c r="S1905" s="16" t="s">
        <v>6220</v>
      </c>
      <c r="T1905" s="16" t="s">
        <v>6236</v>
      </c>
      <c r="U1905">
        <v>2021</v>
      </c>
    </row>
    <row r="1906" spans="1:21" x14ac:dyDescent="0.35">
      <c r="A1906" s="16" t="s">
        <v>3984</v>
      </c>
      <c r="B1906">
        <v>363285002</v>
      </c>
      <c r="C1906">
        <v>25</v>
      </c>
      <c r="D1906" s="1">
        <v>35574.75</v>
      </c>
      <c r="E1906" s="16" t="s">
        <v>11</v>
      </c>
      <c r="F1906" s="16" t="s">
        <v>502</v>
      </c>
      <c r="G1906" s="16" t="s">
        <v>2743</v>
      </c>
      <c r="H1906">
        <v>1136705.6333000001</v>
      </c>
      <c r="I1906">
        <v>137194.05489999999</v>
      </c>
      <c r="J1906" s="16" t="s">
        <v>3985</v>
      </c>
      <c r="K1906" s="16" t="s">
        <v>6129</v>
      </c>
      <c r="L1906">
        <v>2607953376</v>
      </c>
      <c r="M1906">
        <v>3108766206</v>
      </c>
      <c r="N1906" s="16" t="s">
        <v>6192</v>
      </c>
      <c r="O1906" s="16" t="s">
        <v>6197</v>
      </c>
      <c r="P1906" s="1">
        <v>44247</v>
      </c>
      <c r="Q1906">
        <v>999511.57840000011</v>
      </c>
      <c r="R1906">
        <v>999511.57840000011</v>
      </c>
      <c r="S1906" s="16" t="s">
        <v>6218</v>
      </c>
      <c r="T1906" s="16" t="s">
        <v>6236</v>
      </c>
      <c r="U1906">
        <v>2021</v>
      </c>
    </row>
    <row r="1907" spans="1:21" x14ac:dyDescent="0.35">
      <c r="A1907" s="16" t="s">
        <v>3986</v>
      </c>
      <c r="B1907">
        <v>9114300</v>
      </c>
      <c r="C1907">
        <v>22</v>
      </c>
      <c r="D1907" s="1">
        <v>36670.5</v>
      </c>
      <c r="E1907" s="16" t="s">
        <v>11</v>
      </c>
      <c r="F1907" s="16" t="s">
        <v>378</v>
      </c>
      <c r="G1907" s="16" t="s">
        <v>2767</v>
      </c>
      <c r="H1907">
        <v>108744.40760000001</v>
      </c>
      <c r="I1907">
        <v>13247.046</v>
      </c>
      <c r="J1907" s="16" t="s">
        <v>3987</v>
      </c>
      <c r="K1907" s="16" t="s">
        <v>6140</v>
      </c>
      <c r="L1907">
        <v>2167221225</v>
      </c>
      <c r="M1907">
        <v>0</v>
      </c>
      <c r="N1907" s="16" t="s">
        <v>6192</v>
      </c>
      <c r="O1907" s="16" t="s">
        <v>6197</v>
      </c>
      <c r="P1907" s="1">
        <v>44607</v>
      </c>
      <c r="Q1907">
        <v>95497.361600000004</v>
      </c>
      <c r="R1907">
        <v>95497.361600000004</v>
      </c>
      <c r="S1907" s="16" t="s">
        <v>6218</v>
      </c>
      <c r="T1907" s="16" t="s">
        <v>6236</v>
      </c>
      <c r="U1907">
        <v>2022</v>
      </c>
    </row>
    <row r="1908" spans="1:21" x14ac:dyDescent="0.35">
      <c r="A1908" s="16" t="s">
        <v>3988</v>
      </c>
      <c r="B1908">
        <v>217919187</v>
      </c>
      <c r="C1908">
        <v>63</v>
      </c>
      <c r="D1908" s="1">
        <v>21695.25</v>
      </c>
      <c r="E1908" s="16" t="s">
        <v>11</v>
      </c>
      <c r="F1908" s="16" t="s">
        <v>192</v>
      </c>
      <c r="G1908" s="16" t="s">
        <v>2771</v>
      </c>
      <c r="H1908">
        <v>1131215.0279000001</v>
      </c>
      <c r="I1908">
        <v>397617.6287</v>
      </c>
      <c r="J1908" s="16" t="s">
        <v>3989</v>
      </c>
      <c r="K1908" s="16" t="s">
        <v>6131</v>
      </c>
      <c r="L1908">
        <v>2095410048</v>
      </c>
      <c r="M1908">
        <v>69727056</v>
      </c>
      <c r="N1908" s="16" t="s">
        <v>6192</v>
      </c>
      <c r="O1908" s="16" t="s">
        <v>6188</v>
      </c>
      <c r="P1908" s="1">
        <v>44216</v>
      </c>
      <c r="Q1908">
        <v>733597.3992000001</v>
      </c>
      <c r="R1908">
        <v>748269.34718400007</v>
      </c>
      <c r="S1908" s="16" t="s">
        <v>6217</v>
      </c>
      <c r="T1908" s="16" t="s">
        <v>6240</v>
      </c>
      <c r="U1908">
        <v>2021</v>
      </c>
    </row>
    <row r="1909" spans="1:21" x14ac:dyDescent="0.35">
      <c r="A1909" s="16" t="s">
        <v>3990</v>
      </c>
      <c r="B1909">
        <v>802691207</v>
      </c>
      <c r="C1909">
        <v>79</v>
      </c>
      <c r="D1909" s="1">
        <v>15851.25</v>
      </c>
      <c r="E1909" s="16" t="s">
        <v>11</v>
      </c>
      <c r="F1909" s="16" t="s">
        <v>323</v>
      </c>
      <c r="G1909" s="16" t="s">
        <v>2756</v>
      </c>
      <c r="H1909">
        <v>1641146.9920999999</v>
      </c>
      <c r="I1909">
        <v>360590.04330000002</v>
      </c>
      <c r="J1909" s="16" t="s">
        <v>3991</v>
      </c>
      <c r="K1909" s="16" t="s">
        <v>6131</v>
      </c>
      <c r="L1909">
        <v>212559375</v>
      </c>
      <c r="M1909">
        <v>0</v>
      </c>
      <c r="N1909" s="16" t="s">
        <v>6189</v>
      </c>
      <c r="O1909" s="16" t="s">
        <v>6194</v>
      </c>
      <c r="P1909" s="1">
        <v>44389</v>
      </c>
      <c r="Q1909">
        <v>1280556.9487999999</v>
      </c>
      <c r="R1909">
        <v>1306168.0877759999</v>
      </c>
      <c r="S1909" s="16" t="s">
        <v>6223</v>
      </c>
      <c r="T1909" s="16" t="s">
        <v>6241</v>
      </c>
      <c r="U1909">
        <v>2021</v>
      </c>
    </row>
    <row r="1910" spans="1:21" x14ac:dyDescent="0.35">
      <c r="A1910" s="16" t="s">
        <v>3992</v>
      </c>
      <c r="B1910">
        <v>300722977</v>
      </c>
      <c r="C1910">
        <v>77</v>
      </c>
      <c r="D1910" s="1">
        <v>16581.75</v>
      </c>
      <c r="E1910" s="16" t="s">
        <v>11</v>
      </c>
      <c r="F1910" s="16" t="s">
        <v>243</v>
      </c>
      <c r="G1910" s="16" t="s">
        <v>2776</v>
      </c>
      <c r="H1910">
        <v>287081.20299999998</v>
      </c>
      <c r="I1910">
        <v>123838.9503</v>
      </c>
      <c r="J1910" s="16" t="s">
        <v>3993</v>
      </c>
      <c r="K1910" s="16" t="s">
        <v>6140</v>
      </c>
      <c r="L1910">
        <v>1365173264</v>
      </c>
      <c r="M1910">
        <v>0</v>
      </c>
      <c r="N1910" s="16" t="s">
        <v>6196</v>
      </c>
      <c r="O1910" s="16" t="s">
        <v>6200</v>
      </c>
      <c r="P1910" s="1">
        <v>44436</v>
      </c>
      <c r="Q1910">
        <v>163242.25269999998</v>
      </c>
      <c r="R1910">
        <v>163242.25269999998</v>
      </c>
      <c r="S1910" s="16" t="s">
        <v>6224</v>
      </c>
      <c r="T1910" s="16" t="s">
        <v>6241</v>
      </c>
      <c r="U1910">
        <v>2021</v>
      </c>
    </row>
    <row r="1911" spans="1:21" x14ac:dyDescent="0.35">
      <c r="A1911" s="16" t="s">
        <v>3994</v>
      </c>
      <c r="B1911">
        <v>432021484</v>
      </c>
      <c r="C1911">
        <v>78</v>
      </c>
      <c r="D1911" s="1">
        <v>16216.5</v>
      </c>
      <c r="E1911" s="16" t="s">
        <v>11</v>
      </c>
      <c r="F1911" s="16" t="s">
        <v>12</v>
      </c>
      <c r="G1911" s="16" t="s">
        <v>2767</v>
      </c>
      <c r="H1911">
        <v>53513.7736</v>
      </c>
      <c r="I1911">
        <v>30324.471699999998</v>
      </c>
      <c r="J1911" s="16" t="s">
        <v>3995</v>
      </c>
      <c r="K1911" s="16" t="s">
        <v>6133</v>
      </c>
      <c r="L1911">
        <v>317499064</v>
      </c>
      <c r="M1911">
        <v>0</v>
      </c>
      <c r="N1911" s="16" t="s">
        <v>6187</v>
      </c>
      <c r="O1911" s="16" t="s">
        <v>6191</v>
      </c>
      <c r="P1911" s="1">
        <v>44306</v>
      </c>
      <c r="Q1911">
        <v>23189.301900000002</v>
      </c>
      <c r="R1911">
        <v>23189.301900000002</v>
      </c>
      <c r="S1911" s="16" t="s">
        <v>6220</v>
      </c>
      <c r="T1911" s="16" t="s">
        <v>6241</v>
      </c>
      <c r="U1911">
        <v>2021</v>
      </c>
    </row>
    <row r="1912" spans="1:21" x14ac:dyDescent="0.35">
      <c r="A1912" s="16" t="s">
        <v>3996</v>
      </c>
      <c r="B1912">
        <v>242853921</v>
      </c>
      <c r="C1912">
        <v>41</v>
      </c>
      <c r="D1912" s="1">
        <v>29730.75</v>
      </c>
      <c r="E1912" s="16" t="s">
        <v>11</v>
      </c>
      <c r="F1912" s="16" t="s">
        <v>671</v>
      </c>
      <c r="G1912" s="16" t="s">
        <v>2740</v>
      </c>
      <c r="H1912">
        <v>174297.34589999999</v>
      </c>
      <c r="I1912">
        <v>61447.1999</v>
      </c>
      <c r="J1912" s="16" t="s">
        <v>3997</v>
      </c>
      <c r="K1912" s="16" t="s">
        <v>6135</v>
      </c>
      <c r="L1912">
        <v>3475068324</v>
      </c>
      <c r="M1912">
        <v>0</v>
      </c>
      <c r="N1912" s="16" t="s">
        <v>6187</v>
      </c>
      <c r="O1912" s="16" t="s">
        <v>6188</v>
      </c>
      <c r="P1912" s="1">
        <v>44467</v>
      </c>
      <c r="Q1912">
        <v>112850.14599999998</v>
      </c>
      <c r="R1912">
        <v>112850.14599999998</v>
      </c>
      <c r="S1912" s="16" t="s">
        <v>6225</v>
      </c>
      <c r="T1912" s="16" t="s">
        <v>6238</v>
      </c>
      <c r="U1912">
        <v>2021</v>
      </c>
    </row>
    <row r="1913" spans="1:21" x14ac:dyDescent="0.35">
      <c r="A1913" s="16" t="s">
        <v>3998</v>
      </c>
      <c r="B1913">
        <v>790393092</v>
      </c>
      <c r="C1913">
        <v>59</v>
      </c>
      <c r="D1913" s="1">
        <v>23156.25</v>
      </c>
      <c r="E1913" s="16" t="s">
        <v>11</v>
      </c>
      <c r="F1913" s="16" t="s">
        <v>1544</v>
      </c>
      <c r="G1913" s="16" t="s">
        <v>2759</v>
      </c>
      <c r="H1913">
        <v>1023932.0126</v>
      </c>
      <c r="I1913">
        <v>353931.22820000001</v>
      </c>
      <c r="J1913" s="16" t="s">
        <v>3999</v>
      </c>
      <c r="K1913" s="16" t="s">
        <v>6135</v>
      </c>
      <c r="L1913">
        <v>2627999136</v>
      </c>
      <c r="M1913">
        <v>0</v>
      </c>
      <c r="N1913" s="16" t="s">
        <v>6195</v>
      </c>
      <c r="O1913" s="16" t="s">
        <v>6190</v>
      </c>
      <c r="P1913" s="1">
        <v>44673</v>
      </c>
      <c r="Q1913">
        <v>670000.7844</v>
      </c>
      <c r="R1913">
        <v>670000.7844</v>
      </c>
      <c r="S1913" s="16" t="s">
        <v>6220</v>
      </c>
      <c r="T1913" s="16" t="s">
        <v>6239</v>
      </c>
      <c r="U1913">
        <v>2022</v>
      </c>
    </row>
    <row r="1914" spans="1:21" x14ac:dyDescent="0.35">
      <c r="A1914" s="16" t="s">
        <v>4000</v>
      </c>
      <c r="B1914">
        <v>348318011</v>
      </c>
      <c r="C1914">
        <v>76</v>
      </c>
      <c r="D1914" s="1">
        <v>16947</v>
      </c>
      <c r="E1914" s="16" t="s">
        <v>11</v>
      </c>
      <c r="F1914" s="16" t="s">
        <v>115</v>
      </c>
      <c r="G1914" s="16" t="s">
        <v>2759</v>
      </c>
      <c r="H1914">
        <v>149252.54180000001</v>
      </c>
      <c r="I1914">
        <v>43021.036699999997</v>
      </c>
      <c r="J1914" s="16" t="s">
        <v>4001</v>
      </c>
      <c r="K1914" s="16" t="s">
        <v>6129</v>
      </c>
      <c r="L1914">
        <v>1813926504</v>
      </c>
      <c r="M1914">
        <v>0</v>
      </c>
      <c r="N1914" s="16" t="s">
        <v>6198</v>
      </c>
      <c r="O1914" s="16" t="s">
        <v>6201</v>
      </c>
      <c r="P1914" s="1">
        <v>44308</v>
      </c>
      <c r="Q1914">
        <v>106231.50510000001</v>
      </c>
      <c r="R1914">
        <v>106231.50510000001</v>
      </c>
      <c r="S1914" s="16" t="s">
        <v>6220</v>
      </c>
      <c r="T1914" s="16" t="s">
        <v>6241</v>
      </c>
      <c r="U1914">
        <v>2021</v>
      </c>
    </row>
    <row r="1915" spans="1:21" x14ac:dyDescent="0.35">
      <c r="A1915" s="16" t="s">
        <v>4002</v>
      </c>
      <c r="B1915">
        <v>687926099</v>
      </c>
      <c r="C1915">
        <v>71</v>
      </c>
      <c r="D1915" s="1">
        <v>18773.25</v>
      </c>
      <c r="E1915" s="16" t="s">
        <v>11</v>
      </c>
      <c r="F1915" s="16" t="s">
        <v>183</v>
      </c>
      <c r="G1915" s="16" t="s">
        <v>2734</v>
      </c>
      <c r="H1915">
        <v>542037.00179999997</v>
      </c>
      <c r="I1915">
        <v>156643.72070000001</v>
      </c>
      <c r="J1915" s="16" t="s">
        <v>4003</v>
      </c>
      <c r="K1915" s="16" t="s">
        <v>6127</v>
      </c>
      <c r="L1915">
        <v>3556651875</v>
      </c>
      <c r="M1915">
        <v>985822425</v>
      </c>
      <c r="N1915" s="16" t="s">
        <v>6192</v>
      </c>
      <c r="O1915" s="16" t="s">
        <v>6197</v>
      </c>
      <c r="P1915" s="1">
        <v>44608</v>
      </c>
      <c r="Q1915">
        <v>385393.28109999996</v>
      </c>
      <c r="R1915">
        <v>385393.28109999996</v>
      </c>
      <c r="S1915" s="16" t="s">
        <v>6218</v>
      </c>
      <c r="T1915" s="16" t="s">
        <v>6241</v>
      </c>
      <c r="U1915">
        <v>2022</v>
      </c>
    </row>
    <row r="1916" spans="1:21" x14ac:dyDescent="0.35">
      <c r="A1916" s="16" t="s">
        <v>4004</v>
      </c>
      <c r="B1916">
        <v>67209777</v>
      </c>
      <c r="C1916">
        <v>81</v>
      </c>
      <c r="D1916" s="1">
        <v>15120.75</v>
      </c>
      <c r="E1916" s="16" t="s">
        <v>11</v>
      </c>
      <c r="F1916" s="16" t="s">
        <v>169</v>
      </c>
      <c r="G1916" s="16" t="s">
        <v>2767</v>
      </c>
      <c r="H1916">
        <v>1279046.5445999999</v>
      </c>
      <c r="I1916">
        <v>562886.18590000004</v>
      </c>
      <c r="J1916" s="16" t="s">
        <v>2500</v>
      </c>
      <c r="K1916" s="16" t="s">
        <v>6131</v>
      </c>
      <c r="L1916">
        <v>3828104</v>
      </c>
      <c r="M1916">
        <v>0</v>
      </c>
      <c r="N1916" s="16" t="s">
        <v>6196</v>
      </c>
      <c r="O1916" s="16" t="s">
        <v>6200</v>
      </c>
      <c r="P1916" s="1">
        <v>44357</v>
      </c>
      <c r="Q1916">
        <v>716160.35869999987</v>
      </c>
      <c r="R1916">
        <v>730483.56587399985</v>
      </c>
      <c r="S1916" s="16" t="s">
        <v>6222</v>
      </c>
      <c r="T1916" s="16" t="s">
        <v>6241</v>
      </c>
      <c r="U1916">
        <v>2021</v>
      </c>
    </row>
    <row r="1917" spans="1:21" x14ac:dyDescent="0.35">
      <c r="A1917" s="16" t="s">
        <v>4005</v>
      </c>
      <c r="B1917">
        <v>255927900</v>
      </c>
      <c r="C1917">
        <v>24</v>
      </c>
      <c r="D1917" s="1">
        <v>35940</v>
      </c>
      <c r="E1917" s="16" t="s">
        <v>11</v>
      </c>
      <c r="F1917" s="16" t="s">
        <v>941</v>
      </c>
      <c r="G1917" s="16" t="s">
        <v>2746</v>
      </c>
      <c r="H1917">
        <v>764580.53949999996</v>
      </c>
      <c r="I1917">
        <v>232286.84959999999</v>
      </c>
      <c r="J1917" s="16" t="s">
        <v>4006</v>
      </c>
      <c r="K1917" s="16" t="s">
        <v>6131</v>
      </c>
      <c r="L1917">
        <v>1242334912</v>
      </c>
      <c r="M1917">
        <v>0</v>
      </c>
      <c r="N1917" s="16" t="s">
        <v>6196</v>
      </c>
      <c r="O1917" s="16" t="s">
        <v>6200</v>
      </c>
      <c r="P1917" s="1">
        <v>44269</v>
      </c>
      <c r="Q1917">
        <v>532293.6899</v>
      </c>
      <c r="R1917">
        <v>542939.56369800004</v>
      </c>
      <c r="S1917" s="16" t="s">
        <v>6219</v>
      </c>
      <c r="T1917" s="16" t="s">
        <v>6236</v>
      </c>
      <c r="U1917">
        <v>2021</v>
      </c>
    </row>
    <row r="1918" spans="1:21" x14ac:dyDescent="0.35">
      <c r="A1918" s="16" t="s">
        <v>4007</v>
      </c>
      <c r="B1918">
        <v>237562153</v>
      </c>
      <c r="C1918">
        <v>56</v>
      </c>
      <c r="D1918" s="1">
        <v>24252</v>
      </c>
      <c r="E1918" s="16" t="s">
        <v>11</v>
      </c>
      <c r="F1918" s="16" t="s">
        <v>87</v>
      </c>
      <c r="G1918" s="16" t="s">
        <v>2740</v>
      </c>
      <c r="H1918">
        <v>3363785.3250000002</v>
      </c>
      <c r="I1918">
        <v>1574475.7845000001</v>
      </c>
      <c r="J1918" s="16" t="s">
        <v>3290</v>
      </c>
      <c r="K1918" s="16" t="s">
        <v>6140</v>
      </c>
      <c r="L1918">
        <v>4511322</v>
      </c>
      <c r="M1918">
        <v>0</v>
      </c>
      <c r="N1918" s="16" t="s">
        <v>6198</v>
      </c>
      <c r="O1918" s="16" t="s">
        <v>6190</v>
      </c>
      <c r="P1918" s="1">
        <v>44377</v>
      </c>
      <c r="Q1918">
        <v>1789309.5405000001</v>
      </c>
      <c r="R1918">
        <v>1789309.5405000001</v>
      </c>
      <c r="S1918" s="16" t="s">
        <v>6222</v>
      </c>
      <c r="T1918" s="16" t="s">
        <v>6239</v>
      </c>
      <c r="U1918">
        <v>2021</v>
      </c>
    </row>
    <row r="1919" spans="1:21" x14ac:dyDescent="0.35">
      <c r="A1919" s="16" t="s">
        <v>2823</v>
      </c>
      <c r="B1919">
        <v>635748642</v>
      </c>
      <c r="C1919">
        <v>64</v>
      </c>
      <c r="D1919" s="1">
        <v>21330</v>
      </c>
      <c r="E1919" s="16" t="s">
        <v>11</v>
      </c>
      <c r="F1919" s="16" t="s">
        <v>263</v>
      </c>
      <c r="G1919" s="16" t="s">
        <v>2776</v>
      </c>
      <c r="H1919">
        <v>533403.6237</v>
      </c>
      <c r="I1919">
        <v>284601.2623</v>
      </c>
      <c r="J1919" s="16" t="s">
        <v>4008</v>
      </c>
      <c r="K1919" s="16" t="s">
        <v>6129</v>
      </c>
      <c r="L1919">
        <v>245119056</v>
      </c>
      <c r="M1919">
        <v>0</v>
      </c>
      <c r="N1919" s="16" t="s">
        <v>6195</v>
      </c>
      <c r="O1919" s="16" t="s">
        <v>6190</v>
      </c>
      <c r="P1919" s="1">
        <v>44375</v>
      </c>
      <c r="Q1919">
        <v>248802.36139999999</v>
      </c>
      <c r="R1919">
        <v>248802.36139999999</v>
      </c>
      <c r="S1919" s="16" t="s">
        <v>6222</v>
      </c>
      <c r="T1919" s="16" t="s">
        <v>6240</v>
      </c>
      <c r="U1919">
        <v>2021</v>
      </c>
    </row>
    <row r="1920" spans="1:21" x14ac:dyDescent="0.35">
      <c r="A1920" s="16" t="s">
        <v>4009</v>
      </c>
      <c r="B1920">
        <v>590984003</v>
      </c>
      <c r="C1920">
        <v>85</v>
      </c>
      <c r="D1920" s="1">
        <v>13659.75</v>
      </c>
      <c r="E1920" s="16" t="s">
        <v>11</v>
      </c>
      <c r="F1920" s="16" t="s">
        <v>240</v>
      </c>
      <c r="G1920" s="16" t="s">
        <v>2743</v>
      </c>
      <c r="H1920">
        <v>124809.29059999999</v>
      </c>
      <c r="I1920">
        <v>32508.1976</v>
      </c>
      <c r="J1920" s="16" t="s">
        <v>4010</v>
      </c>
      <c r="K1920" s="16" t="s">
        <v>6135</v>
      </c>
      <c r="L1920">
        <v>204822528</v>
      </c>
      <c r="M1920">
        <v>0</v>
      </c>
      <c r="N1920" s="16" t="s">
        <v>6187</v>
      </c>
      <c r="O1920" s="16" t="s">
        <v>6200</v>
      </c>
      <c r="P1920" s="1">
        <v>44574</v>
      </c>
      <c r="Q1920">
        <v>92301.092999999993</v>
      </c>
      <c r="R1920">
        <v>92301.092999999993</v>
      </c>
      <c r="S1920" s="16" t="s">
        <v>6217</v>
      </c>
      <c r="T1920" s="16" t="s">
        <v>6241</v>
      </c>
      <c r="U1920">
        <v>2022</v>
      </c>
    </row>
    <row r="1921" spans="1:21" x14ac:dyDescent="0.35">
      <c r="A1921" s="16" t="s">
        <v>4011</v>
      </c>
      <c r="B1921">
        <v>446120059</v>
      </c>
      <c r="C1921">
        <v>47</v>
      </c>
      <c r="D1921" s="1">
        <v>27539.25</v>
      </c>
      <c r="E1921" s="16" t="s">
        <v>11</v>
      </c>
      <c r="F1921" s="16" t="s">
        <v>1762</v>
      </c>
      <c r="G1921" s="16" t="s">
        <v>2746</v>
      </c>
      <c r="H1921">
        <v>745757.7916</v>
      </c>
      <c r="I1921">
        <v>190667.97150000001</v>
      </c>
      <c r="J1921" s="16" t="s">
        <v>4012</v>
      </c>
      <c r="K1921" s="16" t="s">
        <v>6135</v>
      </c>
      <c r="L1921">
        <v>395808894</v>
      </c>
      <c r="M1921">
        <v>0</v>
      </c>
      <c r="N1921" s="16" t="s">
        <v>6195</v>
      </c>
      <c r="O1921" s="16" t="s">
        <v>6191</v>
      </c>
      <c r="P1921" s="1">
        <v>44291</v>
      </c>
      <c r="Q1921">
        <v>555089.82010000001</v>
      </c>
      <c r="R1921">
        <v>555089.82010000001</v>
      </c>
      <c r="S1921" s="16" t="s">
        <v>6220</v>
      </c>
      <c r="T1921" s="16" t="s">
        <v>6238</v>
      </c>
      <c r="U1921">
        <v>2021</v>
      </c>
    </row>
    <row r="1922" spans="1:21" x14ac:dyDescent="0.35">
      <c r="A1922" s="16" t="s">
        <v>4013</v>
      </c>
      <c r="B1922">
        <v>242838470</v>
      </c>
      <c r="C1922">
        <v>62</v>
      </c>
      <c r="D1922" s="1">
        <v>22060.5</v>
      </c>
      <c r="E1922" s="16" t="s">
        <v>11</v>
      </c>
      <c r="F1922" s="16" t="s">
        <v>307</v>
      </c>
      <c r="G1922" s="16" t="s">
        <v>2734</v>
      </c>
      <c r="H1922">
        <v>2570376.8799000001</v>
      </c>
      <c r="I1922">
        <v>1173483.3393999999</v>
      </c>
      <c r="J1922" s="16" t="s">
        <v>4014</v>
      </c>
      <c r="K1922" s="16" t="s">
        <v>6129</v>
      </c>
      <c r="L1922">
        <v>13686118</v>
      </c>
      <c r="M1922">
        <v>0</v>
      </c>
      <c r="N1922" s="16" t="s">
        <v>6187</v>
      </c>
      <c r="O1922" s="16" t="s">
        <v>6190</v>
      </c>
      <c r="P1922" s="1">
        <v>44324</v>
      </c>
      <c r="Q1922">
        <v>1396893.5405000001</v>
      </c>
      <c r="R1922">
        <v>1396893.5405000001</v>
      </c>
      <c r="S1922" s="16" t="s">
        <v>6221</v>
      </c>
      <c r="T1922" s="16" t="s">
        <v>6240</v>
      </c>
      <c r="U1922">
        <v>2021</v>
      </c>
    </row>
    <row r="1923" spans="1:21" x14ac:dyDescent="0.35">
      <c r="A1923" s="16" t="s">
        <v>4015</v>
      </c>
      <c r="B1923">
        <v>141573647</v>
      </c>
      <c r="C1923">
        <v>17</v>
      </c>
      <c r="D1923" s="1">
        <v>38496.75</v>
      </c>
      <c r="E1923" s="16" t="s">
        <v>11</v>
      </c>
      <c r="F1923" s="16" t="s">
        <v>456</v>
      </c>
      <c r="G1923" s="16" t="s">
        <v>2756</v>
      </c>
      <c r="H1923">
        <v>203074.46359999999</v>
      </c>
      <c r="I1923">
        <v>18395.381600000001</v>
      </c>
      <c r="J1923" s="16" t="s">
        <v>4016</v>
      </c>
      <c r="K1923" s="16" t="s">
        <v>6131</v>
      </c>
      <c r="L1923">
        <v>546475776</v>
      </c>
      <c r="M1923">
        <v>0</v>
      </c>
      <c r="N1923" s="16" t="s">
        <v>6198</v>
      </c>
      <c r="O1923" s="16" t="s">
        <v>6191</v>
      </c>
      <c r="P1923" s="1">
        <v>44402</v>
      </c>
      <c r="Q1923">
        <v>184679.08199999999</v>
      </c>
      <c r="R1923">
        <v>184679.08199999999</v>
      </c>
      <c r="S1923" s="16" t="s">
        <v>6223</v>
      </c>
      <c r="T1923" s="16" t="s">
        <v>6242</v>
      </c>
      <c r="U1923">
        <v>2021</v>
      </c>
    </row>
    <row r="1924" spans="1:21" x14ac:dyDescent="0.35">
      <c r="A1924" s="16" t="s">
        <v>4017</v>
      </c>
      <c r="B1924">
        <v>710491494</v>
      </c>
      <c r="C1924">
        <v>72</v>
      </c>
      <c r="D1924" s="1">
        <v>18408</v>
      </c>
      <c r="E1924" s="16" t="s">
        <v>11</v>
      </c>
      <c r="F1924" s="16" t="s">
        <v>350</v>
      </c>
      <c r="G1924" s="16" t="s">
        <v>2749</v>
      </c>
      <c r="H1924">
        <v>570748.36340000003</v>
      </c>
      <c r="I1924">
        <v>94543.812900000004</v>
      </c>
      <c r="J1924" s="16" t="s">
        <v>4018</v>
      </c>
      <c r="K1924" s="16" t="s">
        <v>6129</v>
      </c>
      <c r="L1924">
        <v>1280793657</v>
      </c>
      <c r="M1924">
        <v>0</v>
      </c>
      <c r="N1924" s="16" t="s">
        <v>6196</v>
      </c>
      <c r="O1924" s="16" t="s">
        <v>6188</v>
      </c>
      <c r="P1924" s="1">
        <v>44409</v>
      </c>
      <c r="Q1924">
        <v>476204.55050000001</v>
      </c>
      <c r="R1924">
        <v>476204.55050000001</v>
      </c>
      <c r="S1924" s="16" t="s">
        <v>6224</v>
      </c>
      <c r="T1924" s="16" t="s">
        <v>6241</v>
      </c>
      <c r="U1924">
        <v>2021</v>
      </c>
    </row>
    <row r="1925" spans="1:21" x14ac:dyDescent="0.35">
      <c r="A1925" s="16" t="s">
        <v>4019</v>
      </c>
      <c r="B1925">
        <v>811956007</v>
      </c>
      <c r="C1925">
        <v>40</v>
      </c>
      <c r="D1925" s="1">
        <v>30096</v>
      </c>
      <c r="E1925" s="16" t="s">
        <v>11</v>
      </c>
      <c r="F1925" s="16" t="s">
        <v>482</v>
      </c>
      <c r="G1925" s="16" t="s">
        <v>2740</v>
      </c>
      <c r="H1925">
        <v>382095.46289999998</v>
      </c>
      <c r="I1925">
        <v>56949.2601</v>
      </c>
      <c r="J1925" s="16" t="s">
        <v>4020</v>
      </c>
      <c r="K1925" s="16" t="s">
        <v>6131</v>
      </c>
      <c r="L1925">
        <v>668895744</v>
      </c>
      <c r="M1925">
        <v>0</v>
      </c>
      <c r="N1925" s="16" t="s">
        <v>6198</v>
      </c>
      <c r="O1925" s="16" t="s">
        <v>6191</v>
      </c>
      <c r="P1925" s="1">
        <v>44585</v>
      </c>
      <c r="Q1925">
        <v>325146.20279999997</v>
      </c>
      <c r="R1925">
        <v>325146.20279999997</v>
      </c>
      <c r="S1925" s="16" t="s">
        <v>6217</v>
      </c>
      <c r="T1925" s="16" t="s">
        <v>6238</v>
      </c>
      <c r="U1925">
        <v>2022</v>
      </c>
    </row>
    <row r="1926" spans="1:21" x14ac:dyDescent="0.35">
      <c r="A1926" s="16" t="s">
        <v>2916</v>
      </c>
      <c r="B1926">
        <v>892038287</v>
      </c>
      <c r="C1926">
        <v>75</v>
      </c>
      <c r="D1926" s="1">
        <v>17312.25</v>
      </c>
      <c r="E1926" s="16" t="s">
        <v>11</v>
      </c>
      <c r="F1926" s="16" t="s">
        <v>87</v>
      </c>
      <c r="G1926" s="16" t="s">
        <v>2759</v>
      </c>
      <c r="H1926">
        <v>314626.92239999998</v>
      </c>
      <c r="I1926">
        <v>51939.231299999999</v>
      </c>
      <c r="J1926" s="16" t="s">
        <v>4021</v>
      </c>
      <c r="K1926" s="16" t="s">
        <v>6127</v>
      </c>
      <c r="L1926">
        <v>2412511164</v>
      </c>
      <c r="M1926">
        <v>0</v>
      </c>
      <c r="N1926" s="16" t="s">
        <v>6187</v>
      </c>
      <c r="O1926" s="16" t="s">
        <v>6190</v>
      </c>
      <c r="P1926" s="1">
        <v>44397</v>
      </c>
      <c r="Q1926">
        <v>262687.6911</v>
      </c>
      <c r="R1926">
        <v>262687.6911</v>
      </c>
      <c r="S1926" s="16" t="s">
        <v>6223</v>
      </c>
      <c r="T1926" s="16" t="s">
        <v>6241</v>
      </c>
      <c r="U1926">
        <v>2021</v>
      </c>
    </row>
    <row r="1927" spans="1:21" x14ac:dyDescent="0.35">
      <c r="A1927" s="16" t="s">
        <v>4022</v>
      </c>
      <c r="B1927">
        <v>460865549</v>
      </c>
      <c r="C1927">
        <v>67</v>
      </c>
      <c r="D1927" s="1">
        <v>20234.25</v>
      </c>
      <c r="E1927" s="16" t="s">
        <v>11</v>
      </c>
      <c r="F1927" s="16" t="s">
        <v>260</v>
      </c>
      <c r="G1927" s="16" t="s">
        <v>2781</v>
      </c>
      <c r="H1927">
        <v>256902.3</v>
      </c>
      <c r="I1927">
        <v>56621.266900000002</v>
      </c>
      <c r="J1927" s="16" t="s">
        <v>4023</v>
      </c>
      <c r="K1927" s="16" t="s">
        <v>6129</v>
      </c>
      <c r="L1927">
        <v>3617314536</v>
      </c>
      <c r="M1927">
        <v>0</v>
      </c>
      <c r="N1927" s="16" t="s">
        <v>6198</v>
      </c>
      <c r="O1927" s="16" t="s">
        <v>6201</v>
      </c>
      <c r="P1927" s="1">
        <v>44483</v>
      </c>
      <c r="Q1927">
        <v>200281.0331</v>
      </c>
      <c r="R1927">
        <v>200281.0331</v>
      </c>
      <c r="S1927" s="16" t="s">
        <v>6226</v>
      </c>
      <c r="T1927" s="16" t="s">
        <v>6240</v>
      </c>
      <c r="U1927">
        <v>2021</v>
      </c>
    </row>
    <row r="1928" spans="1:21" x14ac:dyDescent="0.35">
      <c r="A1928" s="16" t="s">
        <v>4024</v>
      </c>
      <c r="B1928">
        <v>980286712</v>
      </c>
      <c r="C1928">
        <v>73</v>
      </c>
      <c r="D1928" s="1">
        <v>18042.75</v>
      </c>
      <c r="E1928" s="16" t="s">
        <v>11</v>
      </c>
      <c r="F1928" s="16" t="s">
        <v>641</v>
      </c>
      <c r="G1928" s="16" t="s">
        <v>2759</v>
      </c>
      <c r="H1928">
        <v>156466.45430000001</v>
      </c>
      <c r="I1928">
        <v>55322.067799999997</v>
      </c>
      <c r="J1928" s="16" t="s">
        <v>4025</v>
      </c>
      <c r="K1928" s="16" t="s">
        <v>6135</v>
      </c>
      <c r="L1928">
        <v>632510424</v>
      </c>
      <c r="M1928">
        <v>0</v>
      </c>
      <c r="N1928" s="16" t="s">
        <v>6189</v>
      </c>
      <c r="O1928" s="16" t="s">
        <v>6190</v>
      </c>
      <c r="P1928" s="1">
        <v>44248</v>
      </c>
      <c r="Q1928">
        <v>101144.38650000002</v>
      </c>
      <c r="R1928">
        <v>101144.38650000002</v>
      </c>
      <c r="S1928" s="16" t="s">
        <v>6218</v>
      </c>
      <c r="T1928" s="16" t="s">
        <v>6241</v>
      </c>
      <c r="U1928">
        <v>2021</v>
      </c>
    </row>
    <row r="1929" spans="1:21" x14ac:dyDescent="0.35">
      <c r="A1929" s="16" t="s">
        <v>4026</v>
      </c>
      <c r="B1929">
        <v>687564363</v>
      </c>
      <c r="C1929">
        <v>36</v>
      </c>
      <c r="D1929" s="1">
        <v>31557</v>
      </c>
      <c r="E1929" s="16" t="s">
        <v>11</v>
      </c>
      <c r="F1929" s="16" t="s">
        <v>1017</v>
      </c>
      <c r="G1929" s="16" t="s">
        <v>2759</v>
      </c>
      <c r="H1929">
        <v>302394.06849999999</v>
      </c>
      <c r="I1929">
        <v>69685.633100000006</v>
      </c>
      <c r="J1929" s="16" t="s">
        <v>4027</v>
      </c>
      <c r="K1929" s="16" t="s">
        <v>6131</v>
      </c>
      <c r="L1929">
        <v>1521248256</v>
      </c>
      <c r="M1929">
        <v>0</v>
      </c>
      <c r="N1929" s="16" t="s">
        <v>6198</v>
      </c>
      <c r="O1929" s="16" t="s">
        <v>6191</v>
      </c>
      <c r="P1929" s="1">
        <v>44235</v>
      </c>
      <c r="Q1929">
        <v>232708.43539999999</v>
      </c>
      <c r="R1929">
        <v>232708.43539999999</v>
      </c>
      <c r="S1929" s="16" t="s">
        <v>6218</v>
      </c>
      <c r="T1929" s="16" t="s">
        <v>6237</v>
      </c>
      <c r="U1929">
        <v>2021</v>
      </c>
    </row>
    <row r="1930" spans="1:21" x14ac:dyDescent="0.35">
      <c r="A1930" s="16" t="s">
        <v>4028</v>
      </c>
      <c r="B1930">
        <v>940266572</v>
      </c>
      <c r="C1930">
        <v>17</v>
      </c>
      <c r="D1930" s="1">
        <v>38496.75</v>
      </c>
      <c r="E1930" s="16" t="s">
        <v>11</v>
      </c>
      <c r="F1930" s="16" t="s">
        <v>240</v>
      </c>
      <c r="G1930" s="16" t="s">
        <v>2771</v>
      </c>
      <c r="H1930">
        <v>910625.49690000003</v>
      </c>
      <c r="I1930">
        <v>504298.12</v>
      </c>
      <c r="J1930" s="16" t="s">
        <v>4029</v>
      </c>
      <c r="K1930" s="16" t="s">
        <v>6129</v>
      </c>
      <c r="L1930">
        <v>1913780763</v>
      </c>
      <c r="M1930">
        <v>0</v>
      </c>
      <c r="N1930" s="16" t="s">
        <v>6196</v>
      </c>
      <c r="O1930" s="16" t="s">
        <v>6199</v>
      </c>
      <c r="P1930" s="1">
        <v>44418</v>
      </c>
      <c r="Q1930">
        <v>406327.37690000003</v>
      </c>
      <c r="R1930">
        <v>406327.37690000003</v>
      </c>
      <c r="S1930" s="16" t="s">
        <v>6224</v>
      </c>
      <c r="T1930" s="16" t="s">
        <v>6242</v>
      </c>
      <c r="U1930">
        <v>2021</v>
      </c>
    </row>
    <row r="1931" spans="1:21" x14ac:dyDescent="0.35">
      <c r="A1931" s="16" t="s">
        <v>4030</v>
      </c>
      <c r="B1931">
        <v>192781810</v>
      </c>
      <c r="C1931">
        <v>79</v>
      </c>
      <c r="D1931" s="1">
        <v>15851.25</v>
      </c>
      <c r="E1931" s="16" t="s">
        <v>11</v>
      </c>
      <c r="F1931" s="16" t="s">
        <v>550</v>
      </c>
      <c r="G1931" s="16" t="s">
        <v>2740</v>
      </c>
      <c r="H1931">
        <v>914426.93149999995</v>
      </c>
      <c r="I1931">
        <v>245879.24160000001</v>
      </c>
      <c r="J1931" s="16" t="s">
        <v>4031</v>
      </c>
      <c r="K1931" s="16" t="s">
        <v>6131</v>
      </c>
      <c r="L1931">
        <v>2109398829</v>
      </c>
      <c r="M1931">
        <v>806505549</v>
      </c>
      <c r="N1931" s="16" t="s">
        <v>6192</v>
      </c>
      <c r="O1931" s="16" t="s">
        <v>6193</v>
      </c>
      <c r="P1931" s="1">
        <v>44440</v>
      </c>
      <c r="Q1931">
        <v>668547.68989999988</v>
      </c>
      <c r="R1931">
        <v>681918.64369799988</v>
      </c>
      <c r="S1931" s="16" t="s">
        <v>6225</v>
      </c>
      <c r="T1931" s="16" t="s">
        <v>6241</v>
      </c>
      <c r="U1931">
        <v>2021</v>
      </c>
    </row>
    <row r="1932" spans="1:21" x14ac:dyDescent="0.35">
      <c r="A1932" s="16" t="s">
        <v>4032</v>
      </c>
      <c r="B1932">
        <v>151570772</v>
      </c>
      <c r="C1932">
        <v>38</v>
      </c>
      <c r="D1932" s="1">
        <v>30826.5</v>
      </c>
      <c r="E1932" s="16" t="s">
        <v>11</v>
      </c>
      <c r="F1932" s="16" t="s">
        <v>574</v>
      </c>
      <c r="G1932" s="16" t="s">
        <v>2771</v>
      </c>
      <c r="H1932">
        <v>873130.82129999995</v>
      </c>
      <c r="I1932">
        <v>576086.31510000001</v>
      </c>
      <c r="J1932" s="16" t="s">
        <v>4033</v>
      </c>
      <c r="K1932" s="16" t="s">
        <v>6135</v>
      </c>
      <c r="L1932">
        <v>552357</v>
      </c>
      <c r="M1932">
        <v>0</v>
      </c>
      <c r="N1932" s="16" t="s">
        <v>6195</v>
      </c>
      <c r="O1932" s="16" t="s">
        <v>6190</v>
      </c>
      <c r="P1932" s="1">
        <v>44281</v>
      </c>
      <c r="Q1932">
        <v>297044.50619999995</v>
      </c>
      <c r="R1932">
        <v>297044.50619999995</v>
      </c>
      <c r="S1932" s="16" t="s">
        <v>6219</v>
      </c>
      <c r="T1932" s="16" t="s">
        <v>6237</v>
      </c>
      <c r="U1932">
        <v>2021</v>
      </c>
    </row>
    <row r="1933" spans="1:21" x14ac:dyDescent="0.35">
      <c r="A1933" s="16" t="s">
        <v>4034</v>
      </c>
      <c r="B1933">
        <v>335718706</v>
      </c>
      <c r="C1933">
        <v>72</v>
      </c>
      <c r="D1933" s="1">
        <v>18408</v>
      </c>
      <c r="E1933" s="16" t="s">
        <v>11</v>
      </c>
      <c r="F1933" s="16" t="s">
        <v>293</v>
      </c>
      <c r="G1933" s="16" t="s">
        <v>2776</v>
      </c>
      <c r="H1933">
        <v>361620.06800000003</v>
      </c>
      <c r="I1933">
        <v>139046.4614</v>
      </c>
      <c r="J1933" s="16" t="s">
        <v>4035</v>
      </c>
      <c r="K1933" s="16" t="s">
        <v>6127</v>
      </c>
      <c r="L1933">
        <v>4558598875</v>
      </c>
      <c r="M1933">
        <v>0</v>
      </c>
      <c r="N1933" s="16" t="s">
        <v>6195</v>
      </c>
      <c r="O1933" s="16" t="s">
        <v>6190</v>
      </c>
      <c r="P1933" s="1">
        <v>44629</v>
      </c>
      <c r="Q1933">
        <v>222573.60660000003</v>
      </c>
      <c r="R1933">
        <v>222573.60660000003</v>
      </c>
      <c r="S1933" s="16" t="s">
        <v>6219</v>
      </c>
      <c r="T1933" s="16" t="s">
        <v>6241</v>
      </c>
      <c r="U1933">
        <v>2022</v>
      </c>
    </row>
    <row r="1934" spans="1:21" x14ac:dyDescent="0.35">
      <c r="A1934" s="16" t="s">
        <v>4036</v>
      </c>
      <c r="B1934">
        <v>967386430</v>
      </c>
      <c r="C1934">
        <v>35</v>
      </c>
      <c r="D1934" s="1">
        <v>31922.25</v>
      </c>
      <c r="E1934" s="16" t="s">
        <v>11</v>
      </c>
      <c r="F1934" s="16" t="s">
        <v>253</v>
      </c>
      <c r="G1934" s="16" t="s">
        <v>2743</v>
      </c>
      <c r="H1934">
        <v>49923.510300000002</v>
      </c>
      <c r="I1934">
        <v>13814.7714</v>
      </c>
      <c r="J1934" s="16" t="s">
        <v>4037</v>
      </c>
      <c r="K1934" s="16" t="s">
        <v>6135</v>
      </c>
      <c r="L1934">
        <v>59368365</v>
      </c>
      <c r="M1934">
        <v>0</v>
      </c>
      <c r="N1934" s="16" t="s">
        <v>6187</v>
      </c>
      <c r="O1934" s="16" t="s">
        <v>6200</v>
      </c>
      <c r="P1934" s="1">
        <v>44369</v>
      </c>
      <c r="Q1934">
        <v>36108.738900000004</v>
      </c>
      <c r="R1934">
        <v>36108.738900000004</v>
      </c>
      <c r="S1934" s="16" t="s">
        <v>6222</v>
      </c>
      <c r="T1934" s="16" t="s">
        <v>6237</v>
      </c>
      <c r="U1934">
        <v>2021</v>
      </c>
    </row>
    <row r="1935" spans="1:21" x14ac:dyDescent="0.35">
      <c r="A1935" s="16" t="s">
        <v>4038</v>
      </c>
      <c r="B1935">
        <v>11295299</v>
      </c>
      <c r="C1935">
        <v>78</v>
      </c>
      <c r="D1935" s="1">
        <v>16216.5</v>
      </c>
      <c r="E1935" s="16" t="s">
        <v>11</v>
      </c>
      <c r="F1935" s="16" t="s">
        <v>290</v>
      </c>
      <c r="G1935" s="16" t="s">
        <v>2767</v>
      </c>
      <c r="H1935">
        <v>765153.58990000002</v>
      </c>
      <c r="I1935">
        <v>308192.24339999998</v>
      </c>
      <c r="J1935" s="16" t="s">
        <v>4039</v>
      </c>
      <c r="K1935" s="16" t="s">
        <v>6135</v>
      </c>
      <c r="L1935">
        <v>632463</v>
      </c>
      <c r="M1935">
        <v>0</v>
      </c>
      <c r="N1935" s="16" t="s">
        <v>6187</v>
      </c>
      <c r="O1935" s="16" t="s">
        <v>6190</v>
      </c>
      <c r="P1935" s="1">
        <v>44316</v>
      </c>
      <c r="Q1935">
        <v>456961.34650000004</v>
      </c>
      <c r="R1935">
        <v>456961.34650000004</v>
      </c>
      <c r="S1935" s="16" t="s">
        <v>6220</v>
      </c>
      <c r="T1935" s="16" t="s">
        <v>6241</v>
      </c>
      <c r="U1935">
        <v>2021</v>
      </c>
    </row>
    <row r="1936" spans="1:21" x14ac:dyDescent="0.35">
      <c r="A1936" s="16" t="s">
        <v>4040</v>
      </c>
      <c r="B1936">
        <v>700058501</v>
      </c>
      <c r="C1936">
        <v>44</v>
      </c>
      <c r="D1936" s="1">
        <v>28635</v>
      </c>
      <c r="E1936" s="16" t="s">
        <v>11</v>
      </c>
      <c r="F1936" s="16" t="s">
        <v>401</v>
      </c>
      <c r="G1936" s="16" t="s">
        <v>2734</v>
      </c>
      <c r="H1936">
        <v>126048.4863</v>
      </c>
      <c r="I1936">
        <v>17286.649600000001</v>
      </c>
      <c r="J1936" s="16" t="s">
        <v>4041</v>
      </c>
      <c r="K1936" s="16" t="s">
        <v>6140</v>
      </c>
      <c r="L1936">
        <v>275146875</v>
      </c>
      <c r="M1936">
        <v>0</v>
      </c>
      <c r="N1936" s="16" t="s">
        <v>6198</v>
      </c>
      <c r="O1936" s="16" t="s">
        <v>6190</v>
      </c>
      <c r="P1936" s="1">
        <v>44379</v>
      </c>
      <c r="Q1936">
        <v>108761.8367</v>
      </c>
      <c r="R1936">
        <v>108761.8367</v>
      </c>
      <c r="S1936" s="16" t="s">
        <v>6223</v>
      </c>
      <c r="T1936" s="16" t="s">
        <v>6238</v>
      </c>
      <c r="U1936">
        <v>2021</v>
      </c>
    </row>
    <row r="1937" spans="1:21" x14ac:dyDescent="0.35">
      <c r="A1937" s="16" t="s">
        <v>4042</v>
      </c>
      <c r="B1937">
        <v>629836594</v>
      </c>
      <c r="C1937">
        <v>63</v>
      </c>
      <c r="D1937" s="1">
        <v>21695.25</v>
      </c>
      <c r="E1937" s="16" t="s">
        <v>11</v>
      </c>
      <c r="F1937" s="16" t="s">
        <v>285</v>
      </c>
      <c r="G1937" s="16" t="s">
        <v>2756</v>
      </c>
      <c r="H1937">
        <v>636679.18720000004</v>
      </c>
      <c r="I1937">
        <v>216815.07459999999</v>
      </c>
      <c r="J1937" s="16" t="s">
        <v>4043</v>
      </c>
      <c r="K1937" s="16" t="s">
        <v>6127</v>
      </c>
      <c r="L1937">
        <v>956993466</v>
      </c>
      <c r="M1937">
        <v>113185116</v>
      </c>
      <c r="N1937" s="16" t="s">
        <v>6192</v>
      </c>
      <c r="O1937" s="16" t="s">
        <v>6197</v>
      </c>
      <c r="P1937" s="1">
        <v>44218</v>
      </c>
      <c r="Q1937">
        <v>419864.11260000005</v>
      </c>
      <c r="R1937">
        <v>419864.11260000005</v>
      </c>
      <c r="S1937" s="16" t="s">
        <v>6217</v>
      </c>
      <c r="T1937" s="16" t="s">
        <v>6240</v>
      </c>
      <c r="U1937">
        <v>2021</v>
      </c>
    </row>
    <row r="1938" spans="1:21" x14ac:dyDescent="0.35">
      <c r="A1938" s="16" t="s">
        <v>4044</v>
      </c>
      <c r="B1938">
        <v>933059110</v>
      </c>
      <c r="C1938">
        <v>25</v>
      </c>
      <c r="D1938" s="1">
        <v>35574.75</v>
      </c>
      <c r="E1938" s="16" t="s">
        <v>11</v>
      </c>
      <c r="F1938" s="16" t="s">
        <v>847</v>
      </c>
      <c r="G1938" s="16" t="s">
        <v>2767</v>
      </c>
      <c r="H1938">
        <v>556226.55689999997</v>
      </c>
      <c r="I1938">
        <v>316391.23499999999</v>
      </c>
      <c r="J1938" s="16" t="s">
        <v>4045</v>
      </c>
      <c r="K1938" s="16" t="s">
        <v>6133</v>
      </c>
      <c r="L1938">
        <v>100901295</v>
      </c>
      <c r="M1938">
        <v>0</v>
      </c>
      <c r="N1938" s="16" t="s">
        <v>6187</v>
      </c>
      <c r="O1938" s="16" t="s">
        <v>6188</v>
      </c>
      <c r="P1938" s="1">
        <v>44458</v>
      </c>
      <c r="Q1938">
        <v>239835.32189999998</v>
      </c>
      <c r="R1938">
        <v>239835.32189999998</v>
      </c>
      <c r="S1938" s="16" t="s">
        <v>6225</v>
      </c>
      <c r="T1938" s="16" t="s">
        <v>6236</v>
      </c>
      <c r="U1938">
        <v>2021</v>
      </c>
    </row>
    <row r="1939" spans="1:21" x14ac:dyDescent="0.35">
      <c r="A1939" s="16" t="s">
        <v>4046</v>
      </c>
      <c r="B1939">
        <v>120457380</v>
      </c>
      <c r="C1939">
        <v>64</v>
      </c>
      <c r="D1939" s="1">
        <v>21330</v>
      </c>
      <c r="E1939" s="16" t="s">
        <v>11</v>
      </c>
      <c r="F1939" s="16" t="s">
        <v>290</v>
      </c>
      <c r="G1939" s="16" t="s">
        <v>2740</v>
      </c>
      <c r="H1939">
        <v>61904.566500000001</v>
      </c>
      <c r="I1939">
        <v>14615.5172</v>
      </c>
      <c r="J1939" s="16" t="s">
        <v>4047</v>
      </c>
      <c r="K1939" s="16" t="s">
        <v>6135</v>
      </c>
      <c r="L1939">
        <v>1283085041</v>
      </c>
      <c r="M1939">
        <v>0</v>
      </c>
      <c r="N1939" s="16" t="s">
        <v>6196</v>
      </c>
      <c r="O1939" s="16" t="s">
        <v>6188</v>
      </c>
      <c r="P1939" s="1">
        <v>44502</v>
      </c>
      <c r="Q1939">
        <v>47289.049299999999</v>
      </c>
      <c r="R1939">
        <v>47289.049299999999</v>
      </c>
      <c r="S1939" s="16" t="s">
        <v>6227</v>
      </c>
      <c r="T1939" s="16" t="s">
        <v>6240</v>
      </c>
      <c r="U1939">
        <v>2021</v>
      </c>
    </row>
    <row r="1940" spans="1:21" x14ac:dyDescent="0.35">
      <c r="A1940" s="16" t="s">
        <v>4048</v>
      </c>
      <c r="B1940">
        <v>826973742</v>
      </c>
      <c r="C1940">
        <v>71</v>
      </c>
      <c r="D1940" s="1">
        <v>18773.25</v>
      </c>
      <c r="E1940" s="16" t="s">
        <v>11</v>
      </c>
      <c r="F1940" s="16" t="s">
        <v>644</v>
      </c>
      <c r="G1940" s="16" t="s">
        <v>2740</v>
      </c>
      <c r="H1940">
        <v>175234.70600000001</v>
      </c>
      <c r="I1940">
        <v>86609.153300000005</v>
      </c>
      <c r="J1940" s="16" t="s">
        <v>4049</v>
      </c>
      <c r="K1940" s="16" t="s">
        <v>6129</v>
      </c>
      <c r="L1940">
        <v>958289381</v>
      </c>
      <c r="M1940">
        <v>0</v>
      </c>
      <c r="N1940" s="16" t="s">
        <v>6198</v>
      </c>
      <c r="O1940" s="16" t="s">
        <v>6191</v>
      </c>
      <c r="P1940" s="1">
        <v>44316</v>
      </c>
      <c r="Q1940">
        <v>88625.5527</v>
      </c>
      <c r="R1940">
        <v>88625.5527</v>
      </c>
      <c r="S1940" s="16" t="s">
        <v>6220</v>
      </c>
      <c r="T1940" s="16" t="s">
        <v>6241</v>
      </c>
      <c r="U1940">
        <v>2021</v>
      </c>
    </row>
    <row r="1941" spans="1:21" x14ac:dyDescent="0.35">
      <c r="A1941" s="16" t="s">
        <v>4050</v>
      </c>
      <c r="B1941">
        <v>482543741</v>
      </c>
      <c r="C1941">
        <v>25</v>
      </c>
      <c r="D1941" s="1">
        <v>35574.75</v>
      </c>
      <c r="E1941" s="16" t="s">
        <v>11</v>
      </c>
      <c r="F1941" s="16" t="s">
        <v>307</v>
      </c>
      <c r="G1941" s="16" t="s">
        <v>2734</v>
      </c>
      <c r="H1941">
        <v>888080.40919999999</v>
      </c>
      <c r="I1941">
        <v>160488.8168</v>
      </c>
      <c r="J1941" s="16" t="s">
        <v>4051</v>
      </c>
      <c r="K1941" s="16" t="s">
        <v>6135</v>
      </c>
      <c r="L1941">
        <v>54632704</v>
      </c>
      <c r="M1941">
        <v>0</v>
      </c>
      <c r="N1941" s="16" t="s">
        <v>6195</v>
      </c>
      <c r="O1941" s="16" t="s">
        <v>6191</v>
      </c>
      <c r="P1941" s="1">
        <v>44401</v>
      </c>
      <c r="Q1941">
        <v>727591.59239999996</v>
      </c>
      <c r="R1941">
        <v>727591.59239999996</v>
      </c>
      <c r="S1941" s="16" t="s">
        <v>6223</v>
      </c>
      <c r="T1941" s="16" t="s">
        <v>6236</v>
      </c>
      <c r="U1941">
        <v>2021</v>
      </c>
    </row>
    <row r="1942" spans="1:21" x14ac:dyDescent="0.35">
      <c r="A1942" s="16" t="s">
        <v>479</v>
      </c>
      <c r="B1942">
        <v>176222762</v>
      </c>
      <c r="C1942">
        <v>31</v>
      </c>
      <c r="D1942" s="1">
        <v>33383.25</v>
      </c>
      <c r="E1942" s="16" t="s">
        <v>11</v>
      </c>
      <c r="F1942" s="16" t="s">
        <v>1250</v>
      </c>
      <c r="G1942" s="16" t="s">
        <v>2776</v>
      </c>
      <c r="H1942">
        <v>787720.56519999995</v>
      </c>
      <c r="I1942">
        <v>269920.76250000001</v>
      </c>
      <c r="J1942" s="16" t="s">
        <v>4052</v>
      </c>
      <c r="K1942" s="16" t="s">
        <v>6127</v>
      </c>
      <c r="L1942">
        <v>1355071446</v>
      </c>
      <c r="M1942">
        <v>1444612728</v>
      </c>
      <c r="N1942" s="16" t="s">
        <v>6195</v>
      </c>
      <c r="O1942" s="16" t="s">
        <v>6190</v>
      </c>
      <c r="P1942" s="1">
        <v>44321</v>
      </c>
      <c r="Q1942">
        <v>517799.80269999994</v>
      </c>
      <c r="R1942">
        <v>517799.80269999994</v>
      </c>
      <c r="S1942" s="16" t="s">
        <v>6221</v>
      </c>
      <c r="T1942" s="16" t="s">
        <v>6237</v>
      </c>
      <c r="U1942">
        <v>2021</v>
      </c>
    </row>
    <row r="1943" spans="1:21" x14ac:dyDescent="0.35">
      <c r="A1943" s="16" t="s">
        <v>4053</v>
      </c>
      <c r="B1943">
        <v>718232501</v>
      </c>
      <c r="C1943">
        <v>82</v>
      </c>
      <c r="D1943" s="1">
        <v>14755.5</v>
      </c>
      <c r="E1943" s="16" t="s">
        <v>11</v>
      </c>
      <c r="F1943" s="16" t="s">
        <v>166</v>
      </c>
      <c r="G1943" s="16" t="s">
        <v>2764</v>
      </c>
      <c r="H1943">
        <v>150388.35</v>
      </c>
      <c r="I1943">
        <v>96334.480200000005</v>
      </c>
      <c r="J1943" s="16" t="s">
        <v>4054</v>
      </c>
      <c r="K1943" s="16" t="s">
        <v>6127</v>
      </c>
      <c r="L1943">
        <v>84773475</v>
      </c>
      <c r="M1943">
        <v>0</v>
      </c>
      <c r="N1943" s="16" t="s">
        <v>6187</v>
      </c>
      <c r="O1943" s="16" t="s">
        <v>6188</v>
      </c>
      <c r="P1943" s="1">
        <v>44644</v>
      </c>
      <c r="Q1943">
        <v>54053.8698</v>
      </c>
      <c r="R1943">
        <v>54053.8698</v>
      </c>
      <c r="S1943" s="16" t="s">
        <v>6219</v>
      </c>
      <c r="T1943" s="16" t="s">
        <v>6241</v>
      </c>
      <c r="U1943">
        <v>2022</v>
      </c>
    </row>
    <row r="1944" spans="1:21" x14ac:dyDescent="0.35">
      <c r="A1944" s="16" t="s">
        <v>4055</v>
      </c>
      <c r="B1944">
        <v>598377998</v>
      </c>
      <c r="C1944">
        <v>28</v>
      </c>
      <c r="D1944" s="1">
        <v>34479</v>
      </c>
      <c r="E1944" s="16" t="s">
        <v>11</v>
      </c>
      <c r="F1944" s="16" t="s">
        <v>886</v>
      </c>
      <c r="G1944" s="16" t="s">
        <v>2756</v>
      </c>
      <c r="H1944">
        <v>630755.22380000004</v>
      </c>
      <c r="I1944">
        <v>632353.13699999999</v>
      </c>
      <c r="J1944" s="16" t="s">
        <v>4056</v>
      </c>
      <c r="K1944" s="16" t="s">
        <v>6135</v>
      </c>
      <c r="L1944">
        <v>1042511248</v>
      </c>
      <c r="M1944">
        <v>0</v>
      </c>
      <c r="N1944" s="16" t="s">
        <v>6195</v>
      </c>
      <c r="O1944" s="16" t="s">
        <v>6190</v>
      </c>
      <c r="P1944" s="1">
        <v>44300</v>
      </c>
      <c r="Q1944">
        <v>-1597.9131999999518</v>
      </c>
      <c r="R1944">
        <v>-1597.9131999999518</v>
      </c>
      <c r="S1944" s="16" t="s">
        <v>6220</v>
      </c>
      <c r="T1944" s="16" t="s">
        <v>6236</v>
      </c>
      <c r="U1944">
        <v>2021</v>
      </c>
    </row>
    <row r="1945" spans="1:21" x14ac:dyDescent="0.35">
      <c r="A1945" s="16" t="s">
        <v>4057</v>
      </c>
      <c r="B1945">
        <v>718767902</v>
      </c>
      <c r="C1945">
        <v>32</v>
      </c>
      <c r="D1945" s="1">
        <v>33018</v>
      </c>
      <c r="E1945" s="16" t="s">
        <v>11</v>
      </c>
      <c r="F1945" s="16" t="s">
        <v>19</v>
      </c>
      <c r="G1945" s="16" t="s">
        <v>2771</v>
      </c>
      <c r="H1945">
        <v>368369.8125</v>
      </c>
      <c r="I1945">
        <v>76738.799299999999</v>
      </c>
      <c r="J1945" s="16" t="s">
        <v>4058</v>
      </c>
      <c r="K1945" s="16" t="s">
        <v>6131</v>
      </c>
      <c r="L1945">
        <v>939552768</v>
      </c>
      <c r="M1945">
        <v>0</v>
      </c>
      <c r="N1945" s="16" t="s">
        <v>6196</v>
      </c>
      <c r="O1945" s="16" t="s">
        <v>6188</v>
      </c>
      <c r="P1945" s="1">
        <v>44382</v>
      </c>
      <c r="Q1945">
        <v>291631.01319999999</v>
      </c>
      <c r="R1945">
        <v>291631.01319999999</v>
      </c>
      <c r="S1945" s="16" t="s">
        <v>6223</v>
      </c>
      <c r="T1945" s="16" t="s">
        <v>6237</v>
      </c>
      <c r="U1945">
        <v>2021</v>
      </c>
    </row>
    <row r="1946" spans="1:21" x14ac:dyDescent="0.35">
      <c r="A1946" s="16" t="s">
        <v>4059</v>
      </c>
      <c r="B1946">
        <v>104490023</v>
      </c>
      <c r="C1946">
        <v>24</v>
      </c>
      <c r="D1946" s="1">
        <v>35940</v>
      </c>
      <c r="E1946" s="16" t="s">
        <v>11</v>
      </c>
      <c r="F1946" s="16" t="s">
        <v>489</v>
      </c>
      <c r="G1946" s="16" t="s">
        <v>2746</v>
      </c>
      <c r="H1946">
        <v>357947.95990000002</v>
      </c>
      <c r="I1946">
        <v>91734.570200000002</v>
      </c>
      <c r="J1946" s="16" t="s">
        <v>4060</v>
      </c>
      <c r="K1946" s="16" t="s">
        <v>6131</v>
      </c>
      <c r="L1946">
        <v>3739976772</v>
      </c>
      <c r="M1946">
        <v>0</v>
      </c>
      <c r="N1946" s="16" t="s">
        <v>6198</v>
      </c>
      <c r="O1946" s="16" t="s">
        <v>6191</v>
      </c>
      <c r="P1946" s="1">
        <v>44653</v>
      </c>
      <c r="Q1946">
        <v>266213.3897</v>
      </c>
      <c r="R1946">
        <v>266213.3897</v>
      </c>
      <c r="S1946" s="16" t="s">
        <v>6220</v>
      </c>
      <c r="T1946" s="16" t="s">
        <v>6236</v>
      </c>
      <c r="U1946">
        <v>2022</v>
      </c>
    </row>
    <row r="1947" spans="1:21" x14ac:dyDescent="0.35">
      <c r="A1947" s="16" t="s">
        <v>4061</v>
      </c>
      <c r="B1947">
        <v>931903128</v>
      </c>
      <c r="C1947">
        <v>42</v>
      </c>
      <c r="D1947" s="1">
        <v>29365.5</v>
      </c>
      <c r="E1947" s="16" t="s">
        <v>11</v>
      </c>
      <c r="F1947" s="16" t="s">
        <v>28</v>
      </c>
      <c r="G1947" s="16" t="s">
        <v>2767</v>
      </c>
      <c r="H1947">
        <v>681478.10959999997</v>
      </c>
      <c r="I1947">
        <v>382298.0477</v>
      </c>
      <c r="J1947" s="16" t="s">
        <v>4062</v>
      </c>
      <c r="K1947" s="16" t="s">
        <v>6135</v>
      </c>
      <c r="L1947">
        <v>4724446986</v>
      </c>
      <c r="M1947">
        <v>0</v>
      </c>
      <c r="N1947" s="16" t="s">
        <v>6189</v>
      </c>
      <c r="O1947" s="16" t="s">
        <v>6194</v>
      </c>
      <c r="P1947" s="1">
        <v>44652</v>
      </c>
      <c r="Q1947">
        <v>299180.06189999997</v>
      </c>
      <c r="R1947">
        <v>299180.06189999997</v>
      </c>
      <c r="S1947" s="16" t="s">
        <v>6220</v>
      </c>
      <c r="T1947" s="16" t="s">
        <v>6238</v>
      </c>
      <c r="U1947">
        <v>2022</v>
      </c>
    </row>
    <row r="1948" spans="1:21" x14ac:dyDescent="0.35">
      <c r="A1948" s="16" t="s">
        <v>4063</v>
      </c>
      <c r="B1948">
        <v>569079122</v>
      </c>
      <c r="C1948">
        <v>76</v>
      </c>
      <c r="D1948" s="1">
        <v>16947</v>
      </c>
      <c r="E1948" s="16" t="s">
        <v>11</v>
      </c>
      <c r="F1948" s="16" t="s">
        <v>115</v>
      </c>
      <c r="G1948" s="16" t="s">
        <v>2800</v>
      </c>
      <c r="H1948">
        <v>255292.90919999999</v>
      </c>
      <c r="I1948">
        <v>97011.305500000002</v>
      </c>
      <c r="J1948" s="16" t="s">
        <v>4064</v>
      </c>
      <c r="K1948" s="16" t="s">
        <v>6131</v>
      </c>
      <c r="L1948">
        <v>2361873012</v>
      </c>
      <c r="M1948">
        <v>0</v>
      </c>
      <c r="N1948" s="16" t="s">
        <v>6187</v>
      </c>
      <c r="O1948" s="16" t="s">
        <v>6190</v>
      </c>
      <c r="P1948" s="1">
        <v>44658</v>
      </c>
      <c r="Q1948">
        <v>158281.60369999998</v>
      </c>
      <c r="R1948">
        <v>158281.60369999998</v>
      </c>
      <c r="S1948" s="16" t="s">
        <v>6220</v>
      </c>
      <c r="T1948" s="16" t="s">
        <v>6241</v>
      </c>
      <c r="U1948">
        <v>2022</v>
      </c>
    </row>
    <row r="1949" spans="1:21" x14ac:dyDescent="0.35">
      <c r="A1949" s="16" t="s">
        <v>4065</v>
      </c>
      <c r="B1949">
        <v>743682227</v>
      </c>
      <c r="C1949">
        <v>78</v>
      </c>
      <c r="D1949" s="1">
        <v>16216.5</v>
      </c>
      <c r="E1949" s="16" t="s">
        <v>11</v>
      </c>
      <c r="F1949" s="16" t="s">
        <v>533</v>
      </c>
      <c r="G1949" s="16" t="s">
        <v>2771</v>
      </c>
      <c r="H1949">
        <v>349744.28159999999</v>
      </c>
      <c r="I1949">
        <v>72397.066300000006</v>
      </c>
      <c r="J1949" s="16" t="s">
        <v>4066</v>
      </c>
      <c r="K1949" s="16" t="s">
        <v>6127</v>
      </c>
      <c r="L1949">
        <v>4326774036</v>
      </c>
      <c r="M1949">
        <v>0</v>
      </c>
      <c r="N1949" s="16" t="s">
        <v>6196</v>
      </c>
      <c r="O1949" s="16" t="s">
        <v>6188</v>
      </c>
      <c r="P1949" s="1">
        <v>44232</v>
      </c>
      <c r="Q1949">
        <v>277347.21529999998</v>
      </c>
      <c r="R1949">
        <v>277347.21529999998</v>
      </c>
      <c r="S1949" s="16" t="s">
        <v>6218</v>
      </c>
      <c r="T1949" s="16" t="s">
        <v>6241</v>
      </c>
      <c r="U1949">
        <v>2021</v>
      </c>
    </row>
    <row r="1950" spans="1:21" x14ac:dyDescent="0.35">
      <c r="A1950" s="16" t="s">
        <v>4067</v>
      </c>
      <c r="B1950">
        <v>744373219</v>
      </c>
      <c r="C1950">
        <v>42</v>
      </c>
      <c r="D1950" s="1">
        <v>29365.5</v>
      </c>
      <c r="E1950" s="16" t="s">
        <v>11</v>
      </c>
      <c r="F1950" s="16" t="s">
        <v>28</v>
      </c>
      <c r="G1950" s="16" t="s">
        <v>2781</v>
      </c>
      <c r="H1950">
        <v>48977.7039</v>
      </c>
      <c r="I1950">
        <v>10674.258400000001</v>
      </c>
      <c r="J1950" s="16" t="s">
        <v>4068</v>
      </c>
      <c r="K1950" s="16" t="s">
        <v>6131</v>
      </c>
      <c r="L1950">
        <v>25387285</v>
      </c>
      <c r="M1950">
        <v>0</v>
      </c>
      <c r="N1950" s="16" t="s">
        <v>6198</v>
      </c>
      <c r="O1950" s="16" t="s">
        <v>6191</v>
      </c>
      <c r="P1950" s="1">
        <v>44493</v>
      </c>
      <c r="Q1950">
        <v>38303.445500000002</v>
      </c>
      <c r="R1950">
        <v>38303.445500000002</v>
      </c>
      <c r="S1950" s="16" t="s">
        <v>6226</v>
      </c>
      <c r="T1950" s="16" t="s">
        <v>6238</v>
      </c>
      <c r="U1950">
        <v>2021</v>
      </c>
    </row>
    <row r="1951" spans="1:21" x14ac:dyDescent="0.35">
      <c r="A1951" s="16" t="s">
        <v>4069</v>
      </c>
      <c r="B1951">
        <v>294503809</v>
      </c>
      <c r="C1951">
        <v>21</v>
      </c>
      <c r="D1951" s="1">
        <v>37035.75</v>
      </c>
      <c r="E1951" s="16" t="s">
        <v>11</v>
      </c>
      <c r="F1951" s="16" t="s">
        <v>139</v>
      </c>
      <c r="G1951" s="16" t="s">
        <v>2749</v>
      </c>
      <c r="H1951">
        <v>953947.78520000004</v>
      </c>
      <c r="I1951">
        <v>550957.84299999999</v>
      </c>
      <c r="J1951" s="16" t="s">
        <v>4070</v>
      </c>
      <c r="K1951" s="16" t="s">
        <v>6133</v>
      </c>
      <c r="L1951">
        <v>2751226374</v>
      </c>
      <c r="M1951">
        <v>0</v>
      </c>
      <c r="N1951" s="16" t="s">
        <v>6198</v>
      </c>
      <c r="O1951" s="16" t="s">
        <v>6190</v>
      </c>
      <c r="P1951" s="1">
        <v>44306</v>
      </c>
      <c r="Q1951">
        <v>402989.94220000005</v>
      </c>
      <c r="R1951">
        <v>402989.94220000005</v>
      </c>
      <c r="S1951" s="16" t="s">
        <v>6220</v>
      </c>
      <c r="T1951" s="16" t="s">
        <v>6236</v>
      </c>
      <c r="U1951">
        <v>2021</v>
      </c>
    </row>
    <row r="1952" spans="1:21" x14ac:dyDescent="0.35">
      <c r="A1952" s="16" t="s">
        <v>4071</v>
      </c>
      <c r="B1952">
        <v>109266025</v>
      </c>
      <c r="C1952">
        <v>25</v>
      </c>
      <c r="D1952" s="1">
        <v>35574.75</v>
      </c>
      <c r="E1952" s="16" t="s">
        <v>11</v>
      </c>
      <c r="F1952" s="16" t="s">
        <v>57</v>
      </c>
      <c r="G1952" s="16" t="s">
        <v>2759</v>
      </c>
      <c r="H1952">
        <v>982426.13600000006</v>
      </c>
      <c r="I1952">
        <v>311937.71710000001</v>
      </c>
      <c r="J1952" s="16" t="s">
        <v>4072</v>
      </c>
      <c r="K1952" s="16" t="s">
        <v>6131</v>
      </c>
      <c r="L1952">
        <v>2740991211</v>
      </c>
      <c r="M1952">
        <v>0</v>
      </c>
      <c r="N1952" s="16" t="s">
        <v>6195</v>
      </c>
      <c r="O1952" s="16" t="s">
        <v>6190</v>
      </c>
      <c r="P1952" s="1">
        <v>44301</v>
      </c>
      <c r="Q1952">
        <v>670488.41890000005</v>
      </c>
      <c r="R1952">
        <v>683898.18727800006</v>
      </c>
      <c r="S1952" s="16" t="s">
        <v>6220</v>
      </c>
      <c r="T1952" s="16" t="s">
        <v>6236</v>
      </c>
      <c r="U1952">
        <v>2021</v>
      </c>
    </row>
    <row r="1953" spans="1:21" x14ac:dyDescent="0.35">
      <c r="A1953" s="16" t="s">
        <v>4073</v>
      </c>
      <c r="B1953">
        <v>662989220</v>
      </c>
      <c r="C1953">
        <v>32</v>
      </c>
      <c r="D1953" s="1">
        <v>33018</v>
      </c>
      <c r="E1953" s="16" t="s">
        <v>11</v>
      </c>
      <c r="F1953" s="16" t="s">
        <v>1544</v>
      </c>
      <c r="G1953" s="16" t="s">
        <v>2776</v>
      </c>
      <c r="H1953">
        <v>161232.6243</v>
      </c>
      <c r="I1953">
        <v>49307.568899999998</v>
      </c>
      <c r="J1953" s="16" t="s">
        <v>4074</v>
      </c>
      <c r="K1953" s="16" t="s">
        <v>6131</v>
      </c>
      <c r="L1953">
        <v>3619042014</v>
      </c>
      <c r="M1953">
        <v>1375931229</v>
      </c>
      <c r="N1953" s="16" t="s">
        <v>6192</v>
      </c>
      <c r="O1953" s="16" t="s">
        <v>6197</v>
      </c>
      <c r="P1953" s="1">
        <v>44407</v>
      </c>
      <c r="Q1953">
        <v>111925.0554</v>
      </c>
      <c r="R1953">
        <v>111925.0554</v>
      </c>
      <c r="S1953" s="16" t="s">
        <v>6223</v>
      </c>
      <c r="T1953" s="16" t="s">
        <v>6237</v>
      </c>
      <c r="U1953">
        <v>2021</v>
      </c>
    </row>
    <row r="1954" spans="1:21" x14ac:dyDescent="0.35">
      <c r="A1954" s="16" t="s">
        <v>4075</v>
      </c>
      <c r="B1954">
        <v>664315003</v>
      </c>
      <c r="C1954">
        <v>23</v>
      </c>
      <c r="D1954" s="1">
        <v>36305.25</v>
      </c>
      <c r="E1954" s="16" t="s">
        <v>11</v>
      </c>
      <c r="F1954" s="16" t="s">
        <v>178</v>
      </c>
      <c r="G1954" s="16" t="s">
        <v>2743</v>
      </c>
      <c r="H1954">
        <v>329098.50219999999</v>
      </c>
      <c r="I1954">
        <v>252054.8107</v>
      </c>
      <c r="J1954" s="16" t="s">
        <v>4076</v>
      </c>
      <c r="K1954" s="16" t="s">
        <v>6140</v>
      </c>
      <c r="L1954">
        <v>1080752832</v>
      </c>
      <c r="M1954">
        <v>0</v>
      </c>
      <c r="N1954" s="16" t="s">
        <v>6187</v>
      </c>
      <c r="O1954" s="16" t="s">
        <v>6188</v>
      </c>
      <c r="P1954" s="1">
        <v>44237</v>
      </c>
      <c r="Q1954">
        <v>77043.691499999986</v>
      </c>
      <c r="R1954">
        <v>77043.691499999986</v>
      </c>
      <c r="S1954" s="16" t="s">
        <v>6218</v>
      </c>
      <c r="T1954" s="16" t="s">
        <v>6236</v>
      </c>
      <c r="U1954">
        <v>2021</v>
      </c>
    </row>
    <row r="1955" spans="1:21" x14ac:dyDescent="0.35">
      <c r="A1955" s="16" t="s">
        <v>4077</v>
      </c>
      <c r="B1955">
        <v>129506302</v>
      </c>
      <c r="C1955">
        <v>47</v>
      </c>
      <c r="D1955" s="1">
        <v>27539.25</v>
      </c>
      <c r="E1955" s="16" t="s">
        <v>11</v>
      </c>
      <c r="F1955" s="16" t="s">
        <v>293</v>
      </c>
      <c r="G1955" s="16" t="s">
        <v>2740</v>
      </c>
      <c r="H1955">
        <v>463032.45870000002</v>
      </c>
      <c r="I1955">
        <v>105835.9906</v>
      </c>
      <c r="J1955" s="16" t="s">
        <v>4078</v>
      </c>
      <c r="K1955" s="16" t="s">
        <v>6133</v>
      </c>
      <c r="L1955">
        <v>2424692436</v>
      </c>
      <c r="M1955">
        <v>0</v>
      </c>
      <c r="N1955" s="16" t="s">
        <v>6196</v>
      </c>
      <c r="O1955" s="16" t="s">
        <v>6199</v>
      </c>
      <c r="P1955" s="1">
        <v>44666</v>
      </c>
      <c r="Q1955">
        <v>357196.4681</v>
      </c>
      <c r="R1955">
        <v>357196.4681</v>
      </c>
      <c r="S1955" s="16" t="s">
        <v>6220</v>
      </c>
      <c r="T1955" s="16" t="s">
        <v>6238</v>
      </c>
      <c r="U1955">
        <v>2022</v>
      </c>
    </row>
    <row r="1956" spans="1:21" x14ac:dyDescent="0.35">
      <c r="A1956" s="16" t="s">
        <v>4079</v>
      </c>
      <c r="B1956">
        <v>924040912</v>
      </c>
      <c r="C1956">
        <v>45</v>
      </c>
      <c r="D1956" s="1">
        <v>28269.75</v>
      </c>
      <c r="E1956" s="16" t="s">
        <v>11</v>
      </c>
      <c r="F1956" s="16" t="s">
        <v>95</v>
      </c>
      <c r="G1956" s="16" t="s">
        <v>2771</v>
      </c>
      <c r="H1956">
        <v>506131.9999</v>
      </c>
      <c r="I1956">
        <v>182808.86489999999</v>
      </c>
      <c r="J1956" s="16" t="s">
        <v>4080</v>
      </c>
      <c r="K1956" s="16" t="s">
        <v>6133</v>
      </c>
      <c r="L1956">
        <v>1531183134</v>
      </c>
      <c r="M1956">
        <v>0</v>
      </c>
      <c r="N1956" s="16" t="s">
        <v>6195</v>
      </c>
      <c r="O1956" s="16" t="s">
        <v>6190</v>
      </c>
      <c r="P1956" s="1">
        <v>44386</v>
      </c>
      <c r="Q1956">
        <v>323323.13500000001</v>
      </c>
      <c r="R1956">
        <v>323323.13500000001</v>
      </c>
      <c r="S1956" s="16" t="s">
        <v>6223</v>
      </c>
      <c r="T1956" s="16" t="s">
        <v>6238</v>
      </c>
      <c r="U1956">
        <v>2021</v>
      </c>
    </row>
    <row r="1957" spans="1:21" x14ac:dyDescent="0.35">
      <c r="A1957" s="16" t="s">
        <v>4081</v>
      </c>
      <c r="B1957">
        <v>46797863</v>
      </c>
      <c r="C1957">
        <v>63</v>
      </c>
      <c r="D1957" s="1">
        <v>21695.25</v>
      </c>
      <c r="E1957" s="16" t="s">
        <v>11</v>
      </c>
      <c r="F1957" s="16" t="s">
        <v>250</v>
      </c>
      <c r="G1957" s="16" t="s">
        <v>2746</v>
      </c>
      <c r="H1957">
        <v>516071.88620000001</v>
      </c>
      <c r="I1957">
        <v>167366.08249999999</v>
      </c>
      <c r="J1957" s="16" t="s">
        <v>4082</v>
      </c>
      <c r="K1957" s="16" t="s">
        <v>6127</v>
      </c>
      <c r="L1957">
        <v>136105536</v>
      </c>
      <c r="M1957">
        <v>0</v>
      </c>
      <c r="N1957" s="16" t="s">
        <v>6195</v>
      </c>
      <c r="O1957" s="16" t="s">
        <v>6190</v>
      </c>
      <c r="P1957" s="1">
        <v>44682</v>
      </c>
      <c r="Q1957">
        <v>348705.80370000005</v>
      </c>
      <c r="R1957">
        <v>348705.80370000005</v>
      </c>
      <c r="S1957" s="16" t="s">
        <v>6221</v>
      </c>
      <c r="T1957" s="16" t="s">
        <v>6240</v>
      </c>
      <c r="U1957">
        <v>2022</v>
      </c>
    </row>
    <row r="1958" spans="1:21" x14ac:dyDescent="0.35">
      <c r="A1958" s="16" t="s">
        <v>4083</v>
      </c>
      <c r="B1958">
        <v>170123523</v>
      </c>
      <c r="C1958">
        <v>37</v>
      </c>
      <c r="D1958" s="1">
        <v>31191.75</v>
      </c>
      <c r="E1958" s="16" t="s">
        <v>11</v>
      </c>
      <c r="F1958" s="16" t="s">
        <v>668</v>
      </c>
      <c r="G1958" s="16" t="s">
        <v>2767</v>
      </c>
      <c r="H1958">
        <v>1626699.6481000001</v>
      </c>
      <c r="I1958">
        <v>667856.89749999996</v>
      </c>
      <c r="J1958" s="16" t="s">
        <v>4084</v>
      </c>
      <c r="K1958" s="16" t="s">
        <v>6140</v>
      </c>
      <c r="L1958">
        <v>48321546</v>
      </c>
      <c r="M1958">
        <v>0</v>
      </c>
      <c r="N1958" s="16" t="s">
        <v>6187</v>
      </c>
      <c r="O1958" s="16" t="s">
        <v>6190</v>
      </c>
      <c r="P1958" s="1">
        <v>44280</v>
      </c>
      <c r="Q1958">
        <v>958842.75060000014</v>
      </c>
      <c r="R1958">
        <v>958842.75060000014</v>
      </c>
      <c r="S1958" s="16" t="s">
        <v>6219</v>
      </c>
      <c r="T1958" s="16" t="s">
        <v>6237</v>
      </c>
      <c r="U1958">
        <v>2021</v>
      </c>
    </row>
    <row r="1959" spans="1:21" x14ac:dyDescent="0.35">
      <c r="A1959" s="16" t="s">
        <v>4085</v>
      </c>
      <c r="B1959">
        <v>948438365</v>
      </c>
      <c r="C1959">
        <v>36</v>
      </c>
      <c r="D1959" s="1">
        <v>31557</v>
      </c>
      <c r="E1959" s="16" t="s">
        <v>11</v>
      </c>
      <c r="F1959" s="16" t="s">
        <v>398</v>
      </c>
      <c r="G1959" s="16" t="s">
        <v>2756</v>
      </c>
      <c r="H1959">
        <v>1374639.7334</v>
      </c>
      <c r="I1959">
        <v>291940.81469999999</v>
      </c>
      <c r="J1959" s="16" t="s">
        <v>4086</v>
      </c>
      <c r="K1959" s="16" t="s">
        <v>6135</v>
      </c>
      <c r="L1959">
        <v>815578624</v>
      </c>
      <c r="M1959">
        <v>0</v>
      </c>
      <c r="N1959" s="16" t="s">
        <v>6198</v>
      </c>
      <c r="O1959" s="16" t="s">
        <v>6201</v>
      </c>
      <c r="P1959" s="1">
        <v>44416</v>
      </c>
      <c r="Q1959">
        <v>1082698.9187</v>
      </c>
      <c r="R1959">
        <v>1082698.9187</v>
      </c>
      <c r="S1959" s="16" t="s">
        <v>6224</v>
      </c>
      <c r="T1959" s="16" t="s">
        <v>6237</v>
      </c>
      <c r="U1959">
        <v>2021</v>
      </c>
    </row>
    <row r="1960" spans="1:21" x14ac:dyDescent="0.35">
      <c r="A1960" s="16" t="s">
        <v>4087</v>
      </c>
      <c r="B1960">
        <v>404150613</v>
      </c>
      <c r="C1960">
        <v>77</v>
      </c>
      <c r="D1960" s="1">
        <v>16581.75</v>
      </c>
      <c r="E1960" s="16" t="s">
        <v>11</v>
      </c>
      <c r="F1960" s="16" t="s">
        <v>189</v>
      </c>
      <c r="G1960" s="16" t="s">
        <v>2800</v>
      </c>
      <c r="H1960">
        <v>1052953.5126</v>
      </c>
      <c r="I1960">
        <v>85225.633300000001</v>
      </c>
      <c r="J1960" s="16" t="s">
        <v>4088</v>
      </c>
      <c r="K1960" s="16" t="s">
        <v>6131</v>
      </c>
      <c r="L1960">
        <v>267774039</v>
      </c>
      <c r="M1960">
        <v>0</v>
      </c>
      <c r="N1960" s="16" t="s">
        <v>6187</v>
      </c>
      <c r="O1960" s="16" t="s">
        <v>6190</v>
      </c>
      <c r="P1960" s="1">
        <v>44600</v>
      </c>
      <c r="Q1960">
        <v>967727.87930000003</v>
      </c>
      <c r="R1960">
        <v>987082.4368860001</v>
      </c>
      <c r="S1960" s="16" t="s">
        <v>6218</v>
      </c>
      <c r="T1960" s="16" t="s">
        <v>6241</v>
      </c>
      <c r="U1960">
        <v>2022</v>
      </c>
    </row>
    <row r="1961" spans="1:21" x14ac:dyDescent="0.35">
      <c r="A1961" s="16" t="s">
        <v>4089</v>
      </c>
      <c r="B1961">
        <v>34130226</v>
      </c>
      <c r="C1961">
        <v>72</v>
      </c>
      <c r="D1961" s="1">
        <v>18408</v>
      </c>
      <c r="E1961" s="16" t="s">
        <v>11</v>
      </c>
      <c r="F1961" s="16" t="s">
        <v>2945</v>
      </c>
      <c r="G1961" s="16" t="s">
        <v>2800</v>
      </c>
      <c r="H1961">
        <v>1700635.8473</v>
      </c>
      <c r="I1961">
        <v>639806.78359999997</v>
      </c>
      <c r="J1961" s="16" t="s">
        <v>4090</v>
      </c>
      <c r="K1961" s="16" t="s">
        <v>6135</v>
      </c>
      <c r="L1961">
        <v>1457334375</v>
      </c>
      <c r="M1961">
        <v>0</v>
      </c>
      <c r="N1961" s="16" t="s">
        <v>6196</v>
      </c>
      <c r="O1961" s="16" t="s">
        <v>6200</v>
      </c>
      <c r="P1961" s="1">
        <v>44319</v>
      </c>
      <c r="Q1961">
        <v>1060829.0637000001</v>
      </c>
      <c r="R1961">
        <v>1060829.0637000001</v>
      </c>
      <c r="S1961" s="16" t="s">
        <v>6221</v>
      </c>
      <c r="T1961" s="16" t="s">
        <v>6241</v>
      </c>
      <c r="U1961">
        <v>2021</v>
      </c>
    </row>
    <row r="1962" spans="1:21" x14ac:dyDescent="0.35">
      <c r="A1962" s="16" t="s">
        <v>4091</v>
      </c>
      <c r="B1962">
        <v>778341652</v>
      </c>
      <c r="C1962">
        <v>83</v>
      </c>
      <c r="D1962" s="1">
        <v>14390.25</v>
      </c>
      <c r="E1962" s="16" t="s">
        <v>11</v>
      </c>
      <c r="F1962" s="16" t="s">
        <v>175</v>
      </c>
      <c r="G1962" s="16" t="s">
        <v>2740</v>
      </c>
      <c r="H1962">
        <v>331476.75550000003</v>
      </c>
      <c r="I1962">
        <v>186396.48269999999</v>
      </c>
      <c r="J1962" s="16" t="s">
        <v>363</v>
      </c>
      <c r="K1962" s="16" t="s">
        <v>6131</v>
      </c>
      <c r="L1962">
        <v>629992704</v>
      </c>
      <c r="M1962">
        <v>0</v>
      </c>
      <c r="N1962" s="16" t="s">
        <v>6198</v>
      </c>
      <c r="O1962" s="16" t="s">
        <v>6190</v>
      </c>
      <c r="P1962" s="1">
        <v>44354</v>
      </c>
      <c r="Q1962">
        <v>145080.27280000004</v>
      </c>
      <c r="R1962">
        <v>145080.27280000004</v>
      </c>
      <c r="S1962" s="16" t="s">
        <v>6222</v>
      </c>
      <c r="T1962" s="16" t="s">
        <v>6241</v>
      </c>
      <c r="U1962">
        <v>2021</v>
      </c>
    </row>
    <row r="1963" spans="1:21" x14ac:dyDescent="0.35">
      <c r="A1963" s="16" t="s">
        <v>4092</v>
      </c>
      <c r="B1963">
        <v>986967108</v>
      </c>
      <c r="C1963">
        <v>42</v>
      </c>
      <c r="D1963" s="1">
        <v>29365.5</v>
      </c>
      <c r="E1963" s="16" t="s">
        <v>11</v>
      </c>
      <c r="F1963" s="16" t="s">
        <v>205</v>
      </c>
      <c r="G1963" s="16" t="s">
        <v>2740</v>
      </c>
      <c r="H1963">
        <v>375760.72289999999</v>
      </c>
      <c r="I1963">
        <v>276331.90240000002</v>
      </c>
      <c r="J1963" s="16" t="s">
        <v>4093</v>
      </c>
      <c r="K1963" s="16" t="s">
        <v>6127</v>
      </c>
      <c r="L1963">
        <v>423851616</v>
      </c>
      <c r="M1963">
        <v>0</v>
      </c>
      <c r="N1963" s="16" t="s">
        <v>6187</v>
      </c>
      <c r="O1963" s="16" t="s">
        <v>6188</v>
      </c>
      <c r="P1963" s="1">
        <v>44249</v>
      </c>
      <c r="Q1963">
        <v>99428.820499999973</v>
      </c>
      <c r="R1963">
        <v>99428.820499999973</v>
      </c>
      <c r="S1963" s="16" t="s">
        <v>6218</v>
      </c>
      <c r="T1963" s="16" t="s">
        <v>6238</v>
      </c>
      <c r="U1963">
        <v>2021</v>
      </c>
    </row>
    <row r="1964" spans="1:21" x14ac:dyDescent="0.35">
      <c r="A1964" s="16" t="s">
        <v>4094</v>
      </c>
      <c r="B1964">
        <v>366358420</v>
      </c>
      <c r="C1964">
        <v>24</v>
      </c>
      <c r="D1964" s="1">
        <v>35940</v>
      </c>
      <c r="E1964" s="16" t="s">
        <v>11</v>
      </c>
      <c r="F1964" s="16" t="s">
        <v>1030</v>
      </c>
      <c r="G1964" s="16" t="s">
        <v>2759</v>
      </c>
      <c r="H1964">
        <v>2261814.3300999999</v>
      </c>
      <c r="I1964">
        <v>431974.68050000002</v>
      </c>
      <c r="J1964" s="16" t="s">
        <v>2488</v>
      </c>
      <c r="K1964" s="16" t="s">
        <v>6127</v>
      </c>
      <c r="L1964">
        <v>11832696</v>
      </c>
      <c r="M1964">
        <v>0</v>
      </c>
      <c r="N1964" s="16" t="s">
        <v>6195</v>
      </c>
      <c r="O1964" s="16" t="s">
        <v>6190</v>
      </c>
      <c r="P1964" s="1">
        <v>44227</v>
      </c>
      <c r="Q1964">
        <v>1829839.6495999999</v>
      </c>
      <c r="R1964">
        <v>1829839.6495999999</v>
      </c>
      <c r="S1964" s="16" t="s">
        <v>6217</v>
      </c>
      <c r="T1964" s="16" t="s">
        <v>6236</v>
      </c>
      <c r="U1964">
        <v>2021</v>
      </c>
    </row>
    <row r="1965" spans="1:21" x14ac:dyDescent="0.35">
      <c r="A1965" s="16" t="s">
        <v>4095</v>
      </c>
      <c r="B1965">
        <v>420739976</v>
      </c>
      <c r="C1965">
        <v>47</v>
      </c>
      <c r="D1965" s="1">
        <v>27539.25</v>
      </c>
      <c r="E1965" s="16" t="s">
        <v>11</v>
      </c>
      <c r="F1965" s="16" t="s">
        <v>341</v>
      </c>
      <c r="G1965" s="16" t="s">
        <v>2767</v>
      </c>
      <c r="H1965">
        <v>106873.10159999999</v>
      </c>
      <c r="I1965">
        <v>17150.108100000001</v>
      </c>
      <c r="J1965" s="16" t="s">
        <v>4096</v>
      </c>
      <c r="K1965" s="16" t="s">
        <v>6135</v>
      </c>
      <c r="L1965">
        <v>3848578125</v>
      </c>
      <c r="M1965">
        <v>0</v>
      </c>
      <c r="N1965" s="16" t="s">
        <v>6196</v>
      </c>
      <c r="O1965" s="16" t="s">
        <v>6188</v>
      </c>
      <c r="P1965" s="1">
        <v>44251</v>
      </c>
      <c r="Q1965">
        <v>89722.993499999997</v>
      </c>
      <c r="R1965">
        <v>89722.993499999997</v>
      </c>
      <c r="S1965" s="16" t="s">
        <v>6218</v>
      </c>
      <c r="T1965" s="16" t="s">
        <v>6238</v>
      </c>
      <c r="U1965">
        <v>2021</v>
      </c>
    </row>
    <row r="1966" spans="1:21" x14ac:dyDescent="0.35">
      <c r="A1966" s="16" t="s">
        <v>4097</v>
      </c>
      <c r="B1966">
        <v>889085010</v>
      </c>
      <c r="C1966">
        <v>59</v>
      </c>
      <c r="D1966" s="1">
        <v>23156.25</v>
      </c>
      <c r="E1966" s="16" t="s">
        <v>11</v>
      </c>
      <c r="F1966" s="16" t="s">
        <v>51</v>
      </c>
      <c r="G1966" s="16" t="s">
        <v>2746</v>
      </c>
      <c r="H1966">
        <v>1016581.356</v>
      </c>
      <c r="I1966">
        <v>306506.24170000001</v>
      </c>
      <c r="J1966" s="16" t="s">
        <v>4098</v>
      </c>
      <c r="K1966" s="16" t="s">
        <v>6140</v>
      </c>
      <c r="L1966">
        <v>646911096</v>
      </c>
      <c r="M1966">
        <v>0</v>
      </c>
      <c r="N1966" s="16" t="s">
        <v>6195</v>
      </c>
      <c r="O1966" s="16" t="s">
        <v>6190</v>
      </c>
      <c r="P1966" s="1">
        <v>44244</v>
      </c>
      <c r="Q1966">
        <v>710075.11430000002</v>
      </c>
      <c r="R1966">
        <v>710075.11430000002</v>
      </c>
      <c r="S1966" s="16" t="s">
        <v>6218</v>
      </c>
      <c r="T1966" s="16" t="s">
        <v>6239</v>
      </c>
      <c r="U1966">
        <v>2021</v>
      </c>
    </row>
    <row r="1967" spans="1:21" x14ac:dyDescent="0.35">
      <c r="A1967" s="16" t="s">
        <v>4099</v>
      </c>
      <c r="B1967">
        <v>451138029</v>
      </c>
      <c r="C1967">
        <v>30</v>
      </c>
      <c r="D1967" s="1">
        <v>33748.5</v>
      </c>
      <c r="E1967" s="16" t="s">
        <v>11</v>
      </c>
      <c r="F1967" s="16" t="s">
        <v>1762</v>
      </c>
      <c r="G1967" s="16" t="s">
        <v>2781</v>
      </c>
      <c r="H1967">
        <v>357419.79</v>
      </c>
      <c r="I1967">
        <v>240571.01250000001</v>
      </c>
      <c r="J1967" s="16" t="s">
        <v>4100</v>
      </c>
      <c r="K1967" s="16" t="s">
        <v>6133</v>
      </c>
      <c r="L1967">
        <v>138843117</v>
      </c>
      <c r="M1967">
        <v>0</v>
      </c>
      <c r="N1967" s="16" t="s">
        <v>6196</v>
      </c>
      <c r="O1967" s="16" t="s">
        <v>6188</v>
      </c>
      <c r="P1967" s="1">
        <v>44530</v>
      </c>
      <c r="Q1967">
        <v>116848.77749999997</v>
      </c>
      <c r="R1967">
        <v>116848.77749999997</v>
      </c>
      <c r="S1967" s="16" t="s">
        <v>6227</v>
      </c>
      <c r="T1967" s="16" t="s">
        <v>6237</v>
      </c>
      <c r="U1967">
        <v>2021</v>
      </c>
    </row>
    <row r="1968" spans="1:21" x14ac:dyDescent="0.35">
      <c r="A1968" s="16" t="s">
        <v>4101</v>
      </c>
      <c r="B1968">
        <v>392368542</v>
      </c>
      <c r="C1968">
        <v>31</v>
      </c>
      <c r="D1968" s="1">
        <v>33383.25</v>
      </c>
      <c r="E1968" s="16" t="s">
        <v>11</v>
      </c>
      <c r="F1968" s="16" t="s">
        <v>519</v>
      </c>
      <c r="G1968" s="16" t="s">
        <v>2749</v>
      </c>
      <c r="H1968">
        <v>816992.11399999994</v>
      </c>
      <c r="I1968">
        <v>348296.63809999998</v>
      </c>
      <c r="J1968" s="16" t="s">
        <v>4102</v>
      </c>
      <c r="K1968" s="16" t="s">
        <v>6135</v>
      </c>
      <c r="L1968">
        <v>272202645</v>
      </c>
      <c r="M1968">
        <v>0</v>
      </c>
      <c r="N1968" s="16" t="s">
        <v>6196</v>
      </c>
      <c r="O1968" s="16" t="s">
        <v>6199</v>
      </c>
      <c r="P1968" s="1">
        <v>44399</v>
      </c>
      <c r="Q1968">
        <v>468695.47589999996</v>
      </c>
      <c r="R1968">
        <v>468695.47589999996</v>
      </c>
      <c r="S1968" s="16" t="s">
        <v>6223</v>
      </c>
      <c r="T1968" s="16" t="s">
        <v>6237</v>
      </c>
      <c r="U1968">
        <v>2021</v>
      </c>
    </row>
    <row r="1969" spans="1:21" x14ac:dyDescent="0.35">
      <c r="A1969" s="16" t="s">
        <v>4103</v>
      </c>
      <c r="B1969">
        <v>621510549</v>
      </c>
      <c r="C1969">
        <v>20</v>
      </c>
      <c r="D1969" s="1">
        <v>37401</v>
      </c>
      <c r="E1969" s="16" t="s">
        <v>11</v>
      </c>
      <c r="F1969" s="16" t="s">
        <v>738</v>
      </c>
      <c r="G1969" s="16" t="s">
        <v>2759</v>
      </c>
      <c r="H1969">
        <v>1927415.8574999999</v>
      </c>
      <c r="I1969">
        <v>317638.13329999999</v>
      </c>
      <c r="J1969" s="16" t="s">
        <v>4104</v>
      </c>
      <c r="K1969" s="16" t="s">
        <v>6135</v>
      </c>
      <c r="L1969">
        <v>2201801616</v>
      </c>
      <c r="M1969">
        <v>0</v>
      </c>
      <c r="N1969" s="16" t="s">
        <v>6187</v>
      </c>
      <c r="O1969" s="16" t="s">
        <v>6200</v>
      </c>
      <c r="P1969" s="1">
        <v>44648</v>
      </c>
      <c r="Q1969">
        <v>1609777.7242000001</v>
      </c>
      <c r="R1969">
        <v>1609777.7242000001</v>
      </c>
      <c r="S1969" s="16" t="s">
        <v>6219</v>
      </c>
      <c r="T1969" s="16" t="s">
        <v>6236</v>
      </c>
      <c r="U1969">
        <v>2022</v>
      </c>
    </row>
    <row r="1970" spans="1:21" x14ac:dyDescent="0.35">
      <c r="A1970" s="16" t="s">
        <v>4105</v>
      </c>
      <c r="B1970">
        <v>268405505</v>
      </c>
      <c r="C1970">
        <v>52</v>
      </c>
      <c r="D1970" s="1">
        <v>25713</v>
      </c>
      <c r="E1970" s="16" t="s">
        <v>11</v>
      </c>
      <c r="F1970" s="16" t="s">
        <v>533</v>
      </c>
      <c r="G1970" s="16" t="s">
        <v>2756</v>
      </c>
      <c r="H1970">
        <v>743620.88329999999</v>
      </c>
      <c r="I1970">
        <v>221825.89060000001</v>
      </c>
      <c r="J1970" s="16" t="s">
        <v>4106</v>
      </c>
      <c r="K1970" s="16" t="s">
        <v>6133</v>
      </c>
      <c r="L1970">
        <v>2912407188</v>
      </c>
      <c r="M1970">
        <v>101637258</v>
      </c>
      <c r="N1970" s="16" t="s">
        <v>6192</v>
      </c>
      <c r="O1970" s="16" t="s">
        <v>6197</v>
      </c>
      <c r="P1970" s="1">
        <v>44617</v>
      </c>
      <c r="Q1970">
        <v>521794.99269999994</v>
      </c>
      <c r="R1970">
        <v>521794.99269999994</v>
      </c>
      <c r="S1970" s="16" t="s">
        <v>6218</v>
      </c>
      <c r="T1970" s="16" t="s">
        <v>6239</v>
      </c>
      <c r="U1970">
        <v>2022</v>
      </c>
    </row>
    <row r="1971" spans="1:21" x14ac:dyDescent="0.35">
      <c r="A1971" s="16" t="s">
        <v>4107</v>
      </c>
      <c r="B1971">
        <v>17072561</v>
      </c>
      <c r="C1971">
        <v>49</v>
      </c>
      <c r="D1971" s="1">
        <v>26808.75</v>
      </c>
      <c r="E1971" s="16" t="s">
        <v>11</v>
      </c>
      <c r="F1971" s="16" t="s">
        <v>550</v>
      </c>
      <c r="G1971" s="16" t="s">
        <v>2759</v>
      </c>
      <c r="H1971">
        <v>605732.44519999996</v>
      </c>
      <c r="I1971">
        <v>209987.24770000001</v>
      </c>
      <c r="J1971" s="16" t="s">
        <v>4108</v>
      </c>
      <c r="K1971" s="16" t="s">
        <v>6135</v>
      </c>
      <c r="L1971">
        <v>1310763924</v>
      </c>
      <c r="M1971">
        <v>0</v>
      </c>
      <c r="N1971" s="16" t="s">
        <v>6187</v>
      </c>
      <c r="O1971" s="16" t="s">
        <v>6188</v>
      </c>
      <c r="P1971" s="1">
        <v>44324</v>
      </c>
      <c r="Q1971">
        <v>395745.19749999995</v>
      </c>
      <c r="R1971">
        <v>395745.19749999995</v>
      </c>
      <c r="S1971" s="16" t="s">
        <v>6221</v>
      </c>
      <c r="T1971" s="16" t="s">
        <v>6238</v>
      </c>
      <c r="U1971">
        <v>2021</v>
      </c>
    </row>
    <row r="1972" spans="1:21" x14ac:dyDescent="0.35">
      <c r="A1972" s="16" t="s">
        <v>4109</v>
      </c>
      <c r="B1972">
        <v>809614065</v>
      </c>
      <c r="C1972">
        <v>81</v>
      </c>
      <c r="D1972" s="1">
        <v>15120.75</v>
      </c>
      <c r="E1972" s="16" t="s">
        <v>11</v>
      </c>
      <c r="F1972" s="16" t="s">
        <v>390</v>
      </c>
      <c r="G1972" s="16" t="s">
        <v>2776</v>
      </c>
      <c r="H1972">
        <v>606812.22589999996</v>
      </c>
      <c r="I1972">
        <v>118885.6606</v>
      </c>
      <c r="J1972" s="16" t="s">
        <v>4110</v>
      </c>
      <c r="K1972" s="16" t="s">
        <v>6133</v>
      </c>
      <c r="L1972">
        <v>1719443752</v>
      </c>
      <c r="M1972">
        <v>1449724224</v>
      </c>
      <c r="N1972" s="16" t="s">
        <v>6192</v>
      </c>
      <c r="O1972" s="16" t="s">
        <v>6193</v>
      </c>
      <c r="P1972" s="1">
        <v>44381</v>
      </c>
      <c r="Q1972">
        <v>487926.56529999996</v>
      </c>
      <c r="R1972">
        <v>487926.56529999996</v>
      </c>
      <c r="S1972" s="16" t="s">
        <v>6223</v>
      </c>
      <c r="T1972" s="16" t="s">
        <v>6241</v>
      </c>
      <c r="U1972">
        <v>2021</v>
      </c>
    </row>
    <row r="1973" spans="1:21" x14ac:dyDescent="0.35">
      <c r="A1973" s="16" t="s">
        <v>4111</v>
      </c>
      <c r="B1973">
        <v>355247230</v>
      </c>
      <c r="C1973">
        <v>43</v>
      </c>
      <c r="D1973" s="1">
        <v>29000.25</v>
      </c>
      <c r="E1973" s="16" t="s">
        <v>11</v>
      </c>
      <c r="F1973" s="16" t="s">
        <v>1017</v>
      </c>
      <c r="G1973" s="16" t="s">
        <v>2749</v>
      </c>
      <c r="H1973">
        <v>74733.111999999994</v>
      </c>
      <c r="I1973">
        <v>29965.276699999999</v>
      </c>
      <c r="J1973" s="16" t="s">
        <v>4112</v>
      </c>
      <c r="K1973" s="16" t="s">
        <v>6135</v>
      </c>
      <c r="L1973">
        <v>912430464</v>
      </c>
      <c r="M1973">
        <v>0</v>
      </c>
      <c r="N1973" s="16" t="s">
        <v>6189</v>
      </c>
      <c r="O1973" s="16" t="s">
        <v>6194</v>
      </c>
      <c r="P1973" s="1">
        <v>44351</v>
      </c>
      <c r="Q1973">
        <v>44767.835299999992</v>
      </c>
      <c r="R1973">
        <v>44767.835299999992</v>
      </c>
      <c r="S1973" s="16" t="s">
        <v>6222</v>
      </c>
      <c r="T1973" s="16" t="s">
        <v>6238</v>
      </c>
      <c r="U1973">
        <v>2021</v>
      </c>
    </row>
    <row r="1974" spans="1:21" x14ac:dyDescent="0.35">
      <c r="A1974" s="16" t="s">
        <v>4113</v>
      </c>
      <c r="B1974">
        <v>970179932</v>
      </c>
      <c r="C1974">
        <v>70</v>
      </c>
      <c r="D1974" s="1">
        <v>19138.5</v>
      </c>
      <c r="E1974" s="16" t="s">
        <v>11</v>
      </c>
      <c r="F1974" s="16" t="s">
        <v>25</v>
      </c>
      <c r="G1974" s="16" t="s">
        <v>2749</v>
      </c>
      <c r="H1974">
        <v>228896.07699999999</v>
      </c>
      <c r="I1974">
        <v>134164.82930000001</v>
      </c>
      <c r="J1974" s="16" t="s">
        <v>4114</v>
      </c>
      <c r="K1974" s="16" t="s">
        <v>6131</v>
      </c>
      <c r="L1974">
        <v>397535351</v>
      </c>
      <c r="M1974">
        <v>0</v>
      </c>
      <c r="N1974" s="16" t="s">
        <v>6198</v>
      </c>
      <c r="O1974" s="16" t="s">
        <v>6201</v>
      </c>
      <c r="P1974" s="1">
        <v>44358</v>
      </c>
      <c r="Q1974">
        <v>94731.247699999978</v>
      </c>
      <c r="R1974">
        <v>94731.247699999978</v>
      </c>
      <c r="S1974" s="16" t="s">
        <v>6222</v>
      </c>
      <c r="T1974" s="16" t="s">
        <v>6241</v>
      </c>
      <c r="U1974">
        <v>2021</v>
      </c>
    </row>
    <row r="1975" spans="1:21" x14ac:dyDescent="0.35">
      <c r="A1975" s="16" t="s">
        <v>4115</v>
      </c>
      <c r="B1975">
        <v>143782117</v>
      </c>
      <c r="C1975">
        <v>59</v>
      </c>
      <c r="D1975" s="1">
        <v>23156.25</v>
      </c>
      <c r="E1975" s="16" t="s">
        <v>11</v>
      </c>
      <c r="F1975" s="16" t="s">
        <v>547</v>
      </c>
      <c r="G1975" s="16" t="s">
        <v>2767</v>
      </c>
      <c r="H1975">
        <v>384271.0477</v>
      </c>
      <c r="I1975">
        <v>124336.4143</v>
      </c>
      <c r="J1975" s="16" t="s">
        <v>4116</v>
      </c>
      <c r="K1975" s="16" t="s">
        <v>6140</v>
      </c>
      <c r="L1975">
        <v>1055099904</v>
      </c>
      <c r="M1975">
        <v>0</v>
      </c>
      <c r="N1975" s="16" t="s">
        <v>6187</v>
      </c>
      <c r="O1975" s="16" t="s">
        <v>6200</v>
      </c>
      <c r="P1975" s="1">
        <v>44339</v>
      </c>
      <c r="Q1975">
        <v>259934.63339999999</v>
      </c>
      <c r="R1975">
        <v>259934.63339999999</v>
      </c>
      <c r="S1975" s="16" t="s">
        <v>6221</v>
      </c>
      <c r="T1975" s="16" t="s">
        <v>6239</v>
      </c>
      <c r="U1975">
        <v>2021</v>
      </c>
    </row>
    <row r="1976" spans="1:21" x14ac:dyDescent="0.35">
      <c r="A1976" s="16" t="s">
        <v>4117</v>
      </c>
      <c r="B1976">
        <v>399531461</v>
      </c>
      <c r="C1976">
        <v>66</v>
      </c>
      <c r="D1976" s="1">
        <v>20599.5</v>
      </c>
      <c r="E1976" s="16" t="s">
        <v>11</v>
      </c>
      <c r="F1976" s="16" t="s">
        <v>1169</v>
      </c>
      <c r="G1976" s="16" t="s">
        <v>2771</v>
      </c>
      <c r="H1976">
        <v>757522.01470000006</v>
      </c>
      <c r="I1976">
        <v>231388.54269999999</v>
      </c>
      <c r="J1976" s="16" t="s">
        <v>4118</v>
      </c>
      <c r="K1976" s="16" t="s">
        <v>6135</v>
      </c>
      <c r="L1976">
        <v>2366801184</v>
      </c>
      <c r="M1976">
        <v>0</v>
      </c>
      <c r="N1976" s="16" t="s">
        <v>6195</v>
      </c>
      <c r="O1976" s="16" t="s">
        <v>6190</v>
      </c>
      <c r="P1976" s="1">
        <v>44636</v>
      </c>
      <c r="Q1976">
        <v>526133.47200000007</v>
      </c>
      <c r="R1976">
        <v>526133.47200000007</v>
      </c>
      <c r="S1976" s="16" t="s">
        <v>6219</v>
      </c>
      <c r="T1976" s="16" t="s">
        <v>6240</v>
      </c>
      <c r="U1976">
        <v>2022</v>
      </c>
    </row>
    <row r="1977" spans="1:21" x14ac:dyDescent="0.35">
      <c r="A1977" s="16" t="s">
        <v>4119</v>
      </c>
      <c r="B1977">
        <v>552405583</v>
      </c>
      <c r="C1977">
        <v>48</v>
      </c>
      <c r="D1977" s="1">
        <v>27174</v>
      </c>
      <c r="E1977" s="16" t="s">
        <v>11</v>
      </c>
      <c r="F1977" s="16" t="s">
        <v>163</v>
      </c>
      <c r="G1977" s="16" t="s">
        <v>2746</v>
      </c>
      <c r="H1977">
        <v>959454.45310000004</v>
      </c>
      <c r="I1977">
        <v>73686.101999999999</v>
      </c>
      <c r="J1977" s="16" t="s">
        <v>4120</v>
      </c>
      <c r="K1977" s="16" t="s">
        <v>6127</v>
      </c>
      <c r="L1977">
        <v>642122208</v>
      </c>
      <c r="M1977">
        <v>6653772216</v>
      </c>
      <c r="N1977" s="16" t="s">
        <v>6192</v>
      </c>
      <c r="O1977" s="16" t="s">
        <v>6197</v>
      </c>
      <c r="P1977" s="1">
        <v>44657</v>
      </c>
      <c r="Q1977">
        <v>885768.35110000009</v>
      </c>
      <c r="R1977">
        <v>885768.35110000009</v>
      </c>
      <c r="S1977" s="16" t="s">
        <v>6220</v>
      </c>
      <c r="T1977" s="16" t="s">
        <v>6238</v>
      </c>
      <c r="U1977">
        <v>2022</v>
      </c>
    </row>
    <row r="1978" spans="1:21" x14ac:dyDescent="0.35">
      <c r="A1978" s="16" t="s">
        <v>4121</v>
      </c>
      <c r="B1978">
        <v>908046732</v>
      </c>
      <c r="C1978">
        <v>60</v>
      </c>
      <c r="D1978" s="1">
        <v>22791</v>
      </c>
      <c r="E1978" s="16" t="s">
        <v>11</v>
      </c>
      <c r="F1978" s="16" t="s">
        <v>338</v>
      </c>
      <c r="G1978" s="16" t="s">
        <v>2756</v>
      </c>
      <c r="H1978">
        <v>590538.46950000001</v>
      </c>
      <c r="I1978">
        <v>267598.2893</v>
      </c>
      <c r="J1978" s="16" t="s">
        <v>4122</v>
      </c>
      <c r="K1978" s="16" t="s">
        <v>6135</v>
      </c>
      <c r="L1978">
        <v>2963772</v>
      </c>
      <c r="M1978">
        <v>0</v>
      </c>
      <c r="N1978" s="16" t="s">
        <v>6195</v>
      </c>
      <c r="O1978" s="16" t="s">
        <v>6190</v>
      </c>
      <c r="P1978" s="1">
        <v>44526</v>
      </c>
      <c r="Q1978">
        <v>322940.1802</v>
      </c>
      <c r="R1978">
        <v>322940.1802</v>
      </c>
      <c r="S1978" s="16" t="s">
        <v>6227</v>
      </c>
      <c r="T1978" s="16" t="s">
        <v>6240</v>
      </c>
      <c r="U1978">
        <v>2021</v>
      </c>
    </row>
    <row r="1979" spans="1:21" x14ac:dyDescent="0.35">
      <c r="A1979" s="16" t="s">
        <v>4123</v>
      </c>
      <c r="B1979">
        <v>66714376</v>
      </c>
      <c r="C1979">
        <v>37</v>
      </c>
      <c r="D1979" s="1">
        <v>31191.75</v>
      </c>
      <c r="E1979" s="16" t="s">
        <v>11</v>
      </c>
      <c r="F1979" s="16" t="s">
        <v>112</v>
      </c>
      <c r="G1979" s="16" t="s">
        <v>2759</v>
      </c>
      <c r="H1979">
        <v>817932.09510000004</v>
      </c>
      <c r="I1979">
        <v>268068.84080000001</v>
      </c>
      <c r="J1979" s="16" t="s">
        <v>4124</v>
      </c>
      <c r="K1979" s="16" t="s">
        <v>6131</v>
      </c>
      <c r="L1979">
        <v>1500983736</v>
      </c>
      <c r="M1979">
        <v>95652144</v>
      </c>
      <c r="N1979" s="16" t="s">
        <v>6192</v>
      </c>
      <c r="O1979" s="16" t="s">
        <v>6193</v>
      </c>
      <c r="P1979" s="1">
        <v>44489</v>
      </c>
      <c r="Q1979">
        <v>549863.25430000003</v>
      </c>
      <c r="R1979">
        <v>560860.519386</v>
      </c>
      <c r="S1979" s="16" t="s">
        <v>6226</v>
      </c>
      <c r="T1979" s="16" t="s">
        <v>6237</v>
      </c>
      <c r="U1979">
        <v>2021</v>
      </c>
    </row>
    <row r="1980" spans="1:21" x14ac:dyDescent="0.35">
      <c r="A1980" s="16" t="s">
        <v>4125</v>
      </c>
      <c r="B1980">
        <v>596923341</v>
      </c>
      <c r="C1980">
        <v>85</v>
      </c>
      <c r="D1980" s="1">
        <v>13659.75</v>
      </c>
      <c r="E1980" s="16" t="s">
        <v>11</v>
      </c>
      <c r="F1980" s="16" t="s">
        <v>172</v>
      </c>
      <c r="G1980" s="16" t="s">
        <v>2749</v>
      </c>
      <c r="H1980">
        <v>578676.44039999996</v>
      </c>
      <c r="I1980">
        <v>248593.05710000001</v>
      </c>
      <c r="J1980" s="16" t="s">
        <v>4126</v>
      </c>
      <c r="K1980" s="16" t="s">
        <v>6135</v>
      </c>
      <c r="L1980">
        <v>9431448</v>
      </c>
      <c r="M1980">
        <v>0</v>
      </c>
      <c r="N1980" s="16" t="s">
        <v>6187</v>
      </c>
      <c r="O1980" s="16" t="s">
        <v>6200</v>
      </c>
      <c r="P1980" s="1">
        <v>44368</v>
      </c>
      <c r="Q1980">
        <v>330083.38329999999</v>
      </c>
      <c r="R1980">
        <v>330083.38329999999</v>
      </c>
      <c r="S1980" s="16" t="s">
        <v>6222</v>
      </c>
      <c r="T1980" s="16" t="s">
        <v>6241</v>
      </c>
      <c r="U1980">
        <v>2021</v>
      </c>
    </row>
    <row r="1981" spans="1:21" x14ac:dyDescent="0.35">
      <c r="A1981" s="16" t="s">
        <v>4127</v>
      </c>
      <c r="B1981">
        <v>960449597</v>
      </c>
      <c r="C1981">
        <v>85</v>
      </c>
      <c r="D1981" s="1">
        <v>13659.75</v>
      </c>
      <c r="E1981" s="16" t="s">
        <v>11</v>
      </c>
      <c r="F1981" s="16" t="s">
        <v>708</v>
      </c>
      <c r="G1981" s="16" t="s">
        <v>2759</v>
      </c>
      <c r="H1981">
        <v>390039.91580000002</v>
      </c>
      <c r="I1981">
        <v>70959.893400000001</v>
      </c>
      <c r="J1981" s="16" t="s">
        <v>4128</v>
      </c>
      <c r="K1981" s="16" t="s">
        <v>6140</v>
      </c>
      <c r="L1981">
        <v>2572686336</v>
      </c>
      <c r="M1981">
        <v>0</v>
      </c>
      <c r="N1981" s="16" t="s">
        <v>6196</v>
      </c>
      <c r="O1981" s="16" t="s">
        <v>6188</v>
      </c>
      <c r="P1981" s="1">
        <v>44474</v>
      </c>
      <c r="Q1981">
        <v>319080.02240000002</v>
      </c>
      <c r="R1981">
        <v>319080.02240000002</v>
      </c>
      <c r="S1981" s="16" t="s">
        <v>6226</v>
      </c>
      <c r="T1981" s="16" t="s">
        <v>6241</v>
      </c>
      <c r="U1981">
        <v>2021</v>
      </c>
    </row>
    <row r="1982" spans="1:21" x14ac:dyDescent="0.35">
      <c r="A1982" s="16" t="s">
        <v>4129</v>
      </c>
      <c r="B1982">
        <v>189081306</v>
      </c>
      <c r="C1982">
        <v>31</v>
      </c>
      <c r="D1982" s="1">
        <v>33383.25</v>
      </c>
      <c r="E1982" s="16" t="s">
        <v>11</v>
      </c>
      <c r="F1982" s="16" t="s">
        <v>1093</v>
      </c>
      <c r="G1982" s="16" t="s">
        <v>2746</v>
      </c>
      <c r="H1982">
        <v>1251565.5793000001</v>
      </c>
      <c r="I1982">
        <v>428967.96720000001</v>
      </c>
      <c r="J1982" s="16" t="s">
        <v>4130</v>
      </c>
      <c r="K1982" s="16" t="s">
        <v>6129</v>
      </c>
      <c r="L1982">
        <v>587155044</v>
      </c>
      <c r="M1982">
        <v>0</v>
      </c>
      <c r="N1982" s="16" t="s">
        <v>6189</v>
      </c>
      <c r="O1982" s="16" t="s">
        <v>6194</v>
      </c>
      <c r="P1982" s="1">
        <v>44213</v>
      </c>
      <c r="Q1982">
        <v>822597.61210000003</v>
      </c>
      <c r="R1982">
        <v>822597.61210000003</v>
      </c>
      <c r="S1982" s="16" t="s">
        <v>6217</v>
      </c>
      <c r="T1982" s="16" t="s">
        <v>6237</v>
      </c>
      <c r="U1982">
        <v>2021</v>
      </c>
    </row>
    <row r="1983" spans="1:21" x14ac:dyDescent="0.35">
      <c r="A1983" s="16" t="s">
        <v>4131</v>
      </c>
      <c r="B1983">
        <v>903481280</v>
      </c>
      <c r="C1983">
        <v>83</v>
      </c>
      <c r="D1983" s="1">
        <v>14390.25</v>
      </c>
      <c r="E1983" s="16" t="s">
        <v>11</v>
      </c>
      <c r="F1983" s="16" t="s">
        <v>467</v>
      </c>
      <c r="G1983" s="16" t="s">
        <v>2771</v>
      </c>
      <c r="H1983">
        <v>99553.881699999998</v>
      </c>
      <c r="I1983">
        <v>14100.990100000001</v>
      </c>
      <c r="J1983" s="16" t="s">
        <v>4132</v>
      </c>
      <c r="K1983" s="16" t="s">
        <v>6133</v>
      </c>
      <c r="L1983">
        <v>8505625</v>
      </c>
      <c r="M1983">
        <v>0</v>
      </c>
      <c r="N1983" s="16" t="s">
        <v>6198</v>
      </c>
      <c r="O1983" s="16" t="s">
        <v>6191</v>
      </c>
      <c r="P1983" s="1">
        <v>44510</v>
      </c>
      <c r="Q1983">
        <v>85452.891600000003</v>
      </c>
      <c r="R1983">
        <v>85452.891600000003</v>
      </c>
      <c r="S1983" s="16" t="s">
        <v>6227</v>
      </c>
      <c r="T1983" s="16" t="s">
        <v>6241</v>
      </c>
      <c r="U1983">
        <v>2021</v>
      </c>
    </row>
    <row r="1984" spans="1:21" x14ac:dyDescent="0.35">
      <c r="A1984" s="16" t="s">
        <v>4133</v>
      </c>
      <c r="B1984">
        <v>890318492</v>
      </c>
      <c r="C1984">
        <v>77</v>
      </c>
      <c r="D1984" s="1">
        <v>16581.75</v>
      </c>
      <c r="E1984" s="16" t="s">
        <v>11</v>
      </c>
      <c r="F1984" s="16" t="s">
        <v>63</v>
      </c>
      <c r="G1984" s="16" t="s">
        <v>2743</v>
      </c>
      <c r="H1984">
        <v>1646094.2061000001</v>
      </c>
      <c r="I1984">
        <v>206699.42439999999</v>
      </c>
      <c r="J1984" s="16" t="s">
        <v>4134</v>
      </c>
      <c r="K1984" s="16" t="s">
        <v>6135</v>
      </c>
      <c r="L1984">
        <v>2621099457</v>
      </c>
      <c r="M1984">
        <v>0</v>
      </c>
      <c r="N1984" s="16" t="s">
        <v>6198</v>
      </c>
      <c r="O1984" s="16" t="s">
        <v>6191</v>
      </c>
      <c r="P1984" s="1">
        <v>44212</v>
      </c>
      <c r="Q1984">
        <v>1439394.7817000002</v>
      </c>
      <c r="R1984">
        <v>1439394.7817000002</v>
      </c>
      <c r="S1984" s="16" t="s">
        <v>6217</v>
      </c>
      <c r="T1984" s="16" t="s">
        <v>6241</v>
      </c>
      <c r="U1984">
        <v>2021</v>
      </c>
    </row>
    <row r="1985" spans="1:21" x14ac:dyDescent="0.35">
      <c r="A1985" s="16" t="s">
        <v>4135</v>
      </c>
      <c r="B1985">
        <v>41784538</v>
      </c>
      <c r="C1985">
        <v>62</v>
      </c>
      <c r="D1985" s="1">
        <v>22060.5</v>
      </c>
      <c r="E1985" s="16" t="s">
        <v>11</v>
      </c>
      <c r="F1985" s="16" t="s">
        <v>533</v>
      </c>
      <c r="G1985" s="16" t="s">
        <v>2749</v>
      </c>
      <c r="H1985">
        <v>1238231.25</v>
      </c>
      <c r="I1985">
        <v>255967.16399999999</v>
      </c>
      <c r="J1985" s="16" t="s">
        <v>4136</v>
      </c>
      <c r="K1985" s="16" t="s">
        <v>6127</v>
      </c>
      <c r="L1985">
        <v>1423929408</v>
      </c>
      <c r="M1985">
        <v>0</v>
      </c>
      <c r="N1985" s="16" t="s">
        <v>6189</v>
      </c>
      <c r="O1985" s="16" t="s">
        <v>6194</v>
      </c>
      <c r="P1985" s="1">
        <v>44439</v>
      </c>
      <c r="Q1985">
        <v>982264.08600000001</v>
      </c>
      <c r="R1985">
        <v>982264.08600000001</v>
      </c>
      <c r="S1985" s="16" t="s">
        <v>6224</v>
      </c>
      <c r="T1985" s="16" t="s">
        <v>6240</v>
      </c>
      <c r="U1985">
        <v>2021</v>
      </c>
    </row>
    <row r="1986" spans="1:21" x14ac:dyDescent="0.35">
      <c r="A1986" s="16" t="s">
        <v>4137</v>
      </c>
      <c r="B1986">
        <v>736928880</v>
      </c>
      <c r="C1986">
        <v>32</v>
      </c>
      <c r="D1986" s="1">
        <v>33018</v>
      </c>
      <c r="E1986" s="16" t="s">
        <v>11</v>
      </c>
      <c r="F1986" s="16" t="s">
        <v>588</v>
      </c>
      <c r="G1986" s="16" t="s">
        <v>2746</v>
      </c>
      <c r="H1986">
        <v>473972.24249999999</v>
      </c>
      <c r="I1986">
        <v>149675.44500000001</v>
      </c>
      <c r="J1986" s="16" t="s">
        <v>4138</v>
      </c>
      <c r="K1986" s="16" t="s">
        <v>6127</v>
      </c>
      <c r="L1986">
        <v>941004336</v>
      </c>
      <c r="M1986">
        <v>0</v>
      </c>
      <c r="N1986" s="16" t="s">
        <v>6196</v>
      </c>
      <c r="O1986" s="16" t="s">
        <v>6199</v>
      </c>
      <c r="P1986" s="1">
        <v>44616</v>
      </c>
      <c r="Q1986">
        <v>324296.79749999999</v>
      </c>
      <c r="R1986">
        <v>324296.79749999999</v>
      </c>
      <c r="S1986" s="16" t="s">
        <v>6218</v>
      </c>
      <c r="T1986" s="16" t="s">
        <v>6237</v>
      </c>
      <c r="U1986">
        <v>2022</v>
      </c>
    </row>
    <row r="1987" spans="1:21" x14ac:dyDescent="0.35">
      <c r="A1987" s="16" t="s">
        <v>4139</v>
      </c>
      <c r="B1987">
        <v>883329390</v>
      </c>
      <c r="C1987">
        <v>60</v>
      </c>
      <c r="D1987" s="1">
        <v>22791</v>
      </c>
      <c r="E1987" s="16" t="s">
        <v>11</v>
      </c>
      <c r="F1987" s="16" t="s">
        <v>250</v>
      </c>
      <c r="G1987" s="16" t="s">
        <v>2743</v>
      </c>
      <c r="H1987">
        <v>679740.5588</v>
      </c>
      <c r="I1987">
        <v>239268.67670000001</v>
      </c>
      <c r="J1987" s="16" t="s">
        <v>4140</v>
      </c>
      <c r="K1987" s="16" t="s">
        <v>6133</v>
      </c>
      <c r="L1987">
        <v>3196112256</v>
      </c>
      <c r="M1987">
        <v>0</v>
      </c>
      <c r="N1987" s="16" t="s">
        <v>6196</v>
      </c>
      <c r="O1987" s="16" t="s">
        <v>6188</v>
      </c>
      <c r="P1987" s="1">
        <v>44269</v>
      </c>
      <c r="Q1987">
        <v>440471.88209999999</v>
      </c>
      <c r="R1987">
        <v>440471.88209999999</v>
      </c>
      <c r="S1987" s="16" t="s">
        <v>6219</v>
      </c>
      <c r="T1987" s="16" t="s">
        <v>6240</v>
      </c>
      <c r="U1987">
        <v>2021</v>
      </c>
    </row>
    <row r="1988" spans="1:21" x14ac:dyDescent="0.35">
      <c r="A1988" s="16" t="s">
        <v>4141</v>
      </c>
      <c r="B1988">
        <v>68950602</v>
      </c>
      <c r="C1988">
        <v>44</v>
      </c>
      <c r="D1988" s="1">
        <v>28635</v>
      </c>
      <c r="E1988" s="16" t="s">
        <v>11</v>
      </c>
      <c r="F1988" s="16" t="s">
        <v>54</v>
      </c>
      <c r="G1988" s="16" t="s">
        <v>2749</v>
      </c>
      <c r="H1988">
        <v>67339.034599999999</v>
      </c>
      <c r="I1988">
        <v>20280.932799999999</v>
      </c>
      <c r="J1988" s="16" t="s">
        <v>4142</v>
      </c>
      <c r="K1988" s="16" t="s">
        <v>6135</v>
      </c>
      <c r="L1988">
        <v>1208612097</v>
      </c>
      <c r="M1988">
        <v>0</v>
      </c>
      <c r="N1988" s="16" t="s">
        <v>6189</v>
      </c>
      <c r="O1988" s="16" t="s">
        <v>6194</v>
      </c>
      <c r="P1988" s="1">
        <v>44353</v>
      </c>
      <c r="Q1988">
        <v>47058.101800000004</v>
      </c>
      <c r="R1988">
        <v>47058.101800000004</v>
      </c>
      <c r="S1988" s="16" t="s">
        <v>6222</v>
      </c>
      <c r="T1988" s="16" t="s">
        <v>6238</v>
      </c>
      <c r="U1988">
        <v>2021</v>
      </c>
    </row>
    <row r="1989" spans="1:21" x14ac:dyDescent="0.35">
      <c r="A1989" s="16" t="s">
        <v>4143</v>
      </c>
      <c r="B1989">
        <v>198363891</v>
      </c>
      <c r="C1989">
        <v>39</v>
      </c>
      <c r="D1989" s="1">
        <v>30461.25</v>
      </c>
      <c r="E1989" s="16" t="s">
        <v>11</v>
      </c>
      <c r="F1989" s="16" t="s">
        <v>25</v>
      </c>
      <c r="G1989" s="16" t="s">
        <v>2781</v>
      </c>
      <c r="H1989">
        <v>390933.73330000002</v>
      </c>
      <c r="I1989">
        <v>203705.5528</v>
      </c>
      <c r="J1989" s="16" t="s">
        <v>4144</v>
      </c>
      <c r="K1989" s="16" t="s">
        <v>6129</v>
      </c>
      <c r="L1989">
        <v>1495172393</v>
      </c>
      <c r="M1989">
        <v>0</v>
      </c>
      <c r="N1989" s="16" t="s">
        <v>6189</v>
      </c>
      <c r="O1989" s="16" t="s">
        <v>6194</v>
      </c>
      <c r="P1989" s="1">
        <v>44658</v>
      </c>
      <c r="Q1989">
        <v>187228.18050000002</v>
      </c>
      <c r="R1989">
        <v>187228.18050000002</v>
      </c>
      <c r="S1989" s="16" t="s">
        <v>6220</v>
      </c>
      <c r="T1989" s="16" t="s">
        <v>6237</v>
      </c>
      <c r="U1989">
        <v>2022</v>
      </c>
    </row>
    <row r="1990" spans="1:21" x14ac:dyDescent="0.35">
      <c r="A1990" s="16" t="s">
        <v>4145</v>
      </c>
      <c r="B1990">
        <v>969541331</v>
      </c>
      <c r="C1990">
        <v>78</v>
      </c>
      <c r="D1990" s="1">
        <v>16216.5</v>
      </c>
      <c r="E1990" s="16" t="s">
        <v>11</v>
      </c>
      <c r="F1990" s="16" t="s">
        <v>157</v>
      </c>
      <c r="G1990" s="16" t="s">
        <v>2767</v>
      </c>
      <c r="H1990">
        <v>711169.73670000001</v>
      </c>
      <c r="I1990">
        <v>115946.06600000001</v>
      </c>
      <c r="J1990" s="16" t="s">
        <v>4146</v>
      </c>
      <c r="K1990" s="16" t="s">
        <v>6133</v>
      </c>
      <c r="L1990">
        <v>466629632</v>
      </c>
      <c r="M1990">
        <v>0</v>
      </c>
      <c r="N1990" s="16" t="s">
        <v>6187</v>
      </c>
      <c r="O1990" s="16" t="s">
        <v>6200</v>
      </c>
      <c r="P1990" s="1">
        <v>44298</v>
      </c>
      <c r="Q1990">
        <v>595223.67070000002</v>
      </c>
      <c r="R1990">
        <v>595223.67070000002</v>
      </c>
      <c r="S1990" s="16" t="s">
        <v>6220</v>
      </c>
      <c r="T1990" s="16" t="s">
        <v>6241</v>
      </c>
      <c r="U1990">
        <v>2021</v>
      </c>
    </row>
    <row r="1991" spans="1:21" x14ac:dyDescent="0.35">
      <c r="A1991" s="16" t="s">
        <v>4147</v>
      </c>
      <c r="B1991">
        <v>919654415</v>
      </c>
      <c r="C1991">
        <v>25</v>
      </c>
      <c r="D1991" s="1">
        <v>35574.75</v>
      </c>
      <c r="E1991" s="16" t="s">
        <v>11</v>
      </c>
      <c r="F1991" s="16" t="s">
        <v>157</v>
      </c>
      <c r="G1991" s="16" t="s">
        <v>2771</v>
      </c>
      <c r="H1991">
        <v>224955.85339999999</v>
      </c>
      <c r="I1991">
        <v>41152.250099999997</v>
      </c>
      <c r="J1991" s="16" t="s">
        <v>4148</v>
      </c>
      <c r="K1991" s="16" t="s">
        <v>6133</v>
      </c>
      <c r="L1991">
        <v>44664006</v>
      </c>
      <c r="M1991">
        <v>0</v>
      </c>
      <c r="N1991" s="16" t="s">
        <v>6198</v>
      </c>
      <c r="O1991" s="16" t="s">
        <v>6191</v>
      </c>
      <c r="P1991" s="1">
        <v>44576</v>
      </c>
      <c r="Q1991">
        <v>183803.60329999999</v>
      </c>
      <c r="R1991">
        <v>183803.60329999999</v>
      </c>
      <c r="S1991" s="16" t="s">
        <v>6217</v>
      </c>
      <c r="T1991" s="16" t="s">
        <v>6236</v>
      </c>
      <c r="U1991">
        <v>2022</v>
      </c>
    </row>
    <row r="1992" spans="1:21" x14ac:dyDescent="0.35">
      <c r="A1992" s="16" t="s">
        <v>4149</v>
      </c>
      <c r="B1992">
        <v>580242247</v>
      </c>
      <c r="C1992">
        <v>85</v>
      </c>
      <c r="D1992" s="1">
        <v>13659.75</v>
      </c>
      <c r="E1992" s="16" t="s">
        <v>11</v>
      </c>
      <c r="F1992" s="16" t="s">
        <v>1093</v>
      </c>
      <c r="G1992" s="16" t="s">
        <v>2734</v>
      </c>
      <c r="H1992">
        <v>550490.74750000006</v>
      </c>
      <c r="I1992">
        <v>185976.60389999999</v>
      </c>
      <c r="J1992" s="16" t="s">
        <v>4150</v>
      </c>
      <c r="K1992" s="16" t="s">
        <v>6129</v>
      </c>
      <c r="L1992">
        <v>222977355</v>
      </c>
      <c r="M1992">
        <v>0</v>
      </c>
      <c r="N1992" s="16" t="s">
        <v>6195</v>
      </c>
      <c r="O1992" s="16" t="s">
        <v>6190</v>
      </c>
      <c r="P1992" s="1">
        <v>44352</v>
      </c>
      <c r="Q1992">
        <v>364514.14360000007</v>
      </c>
      <c r="R1992">
        <v>364514.14360000007</v>
      </c>
      <c r="S1992" s="16" t="s">
        <v>6222</v>
      </c>
      <c r="T1992" s="16" t="s">
        <v>6241</v>
      </c>
      <c r="U1992">
        <v>2021</v>
      </c>
    </row>
    <row r="1993" spans="1:21" x14ac:dyDescent="0.35">
      <c r="A1993" s="16" t="s">
        <v>4151</v>
      </c>
      <c r="B1993">
        <v>354728422</v>
      </c>
      <c r="C1993">
        <v>84</v>
      </c>
      <c r="D1993" s="1">
        <v>14025</v>
      </c>
      <c r="E1993" s="16" t="s">
        <v>11</v>
      </c>
      <c r="F1993" s="16" t="s">
        <v>90</v>
      </c>
      <c r="G1993" s="16" t="s">
        <v>2771</v>
      </c>
      <c r="H1993">
        <v>1079135.784</v>
      </c>
      <c r="I1993">
        <v>299280.32410000003</v>
      </c>
      <c r="J1993" s="16" t="s">
        <v>4152</v>
      </c>
      <c r="K1993" s="16" t="s">
        <v>6135</v>
      </c>
      <c r="L1993">
        <v>3746604436</v>
      </c>
      <c r="M1993">
        <v>5921858812</v>
      </c>
      <c r="N1993" s="16" t="s">
        <v>6192</v>
      </c>
      <c r="O1993" s="16" t="s">
        <v>6193</v>
      </c>
      <c r="P1993" s="1">
        <v>44415</v>
      </c>
      <c r="Q1993">
        <v>779855.4598999999</v>
      </c>
      <c r="R1993">
        <v>779855.4598999999</v>
      </c>
      <c r="S1993" s="16" t="s">
        <v>6224</v>
      </c>
      <c r="T1993" s="16" t="s">
        <v>6241</v>
      </c>
      <c r="U1993">
        <v>2021</v>
      </c>
    </row>
    <row r="1994" spans="1:21" x14ac:dyDescent="0.35">
      <c r="A1994" s="16" t="s">
        <v>4153</v>
      </c>
      <c r="B1994">
        <v>676319363</v>
      </c>
      <c r="C1994">
        <v>26</v>
      </c>
      <c r="D1994" s="1">
        <v>35209.5</v>
      </c>
      <c r="E1994" s="16" t="s">
        <v>11</v>
      </c>
      <c r="F1994" s="16" t="s">
        <v>451</v>
      </c>
      <c r="G1994" s="16" t="s">
        <v>2740</v>
      </c>
      <c r="H1994">
        <v>267004.58519999997</v>
      </c>
      <c r="I1994">
        <v>224363.15979999999</v>
      </c>
      <c r="J1994" s="16" t="s">
        <v>4154</v>
      </c>
      <c r="K1994" s="16" t="s">
        <v>6140</v>
      </c>
      <c r="L1994">
        <v>984580608</v>
      </c>
      <c r="M1994">
        <v>0</v>
      </c>
      <c r="N1994" s="16" t="s">
        <v>6196</v>
      </c>
      <c r="O1994" s="16" t="s">
        <v>6188</v>
      </c>
      <c r="P1994" s="1">
        <v>44644</v>
      </c>
      <c r="Q1994">
        <v>42641.425399999978</v>
      </c>
      <c r="R1994">
        <v>42641.425399999978</v>
      </c>
      <c r="S1994" s="16" t="s">
        <v>6219</v>
      </c>
      <c r="T1994" s="16" t="s">
        <v>6236</v>
      </c>
      <c r="U1994">
        <v>2022</v>
      </c>
    </row>
    <row r="1995" spans="1:21" x14ac:dyDescent="0.35">
      <c r="A1995" s="16" t="s">
        <v>4155</v>
      </c>
      <c r="B1995">
        <v>961831981</v>
      </c>
      <c r="C1995">
        <v>67</v>
      </c>
      <c r="D1995" s="1">
        <v>20234.25</v>
      </c>
      <c r="E1995" s="16" t="s">
        <v>11</v>
      </c>
      <c r="F1995" s="16" t="s">
        <v>1308</v>
      </c>
      <c r="G1995" s="16" t="s">
        <v>2781</v>
      </c>
      <c r="H1995">
        <v>563604.78819999995</v>
      </c>
      <c r="I1995">
        <v>433715.56160000002</v>
      </c>
      <c r="J1995" s="16" t="s">
        <v>4156</v>
      </c>
      <c r="K1995" s="16" t="s">
        <v>6127</v>
      </c>
      <c r="L1995">
        <v>616362075</v>
      </c>
      <c r="M1995">
        <v>2874487</v>
      </c>
      <c r="N1995" s="16" t="s">
        <v>6192</v>
      </c>
      <c r="O1995" s="16" t="s">
        <v>6197</v>
      </c>
      <c r="P1995" s="1">
        <v>44530</v>
      </c>
      <c r="Q1995">
        <v>129889.22659999994</v>
      </c>
      <c r="R1995">
        <v>129889.22659999994</v>
      </c>
      <c r="S1995" s="16" t="s">
        <v>6227</v>
      </c>
      <c r="T1995" s="16" t="s">
        <v>6240</v>
      </c>
      <c r="U1995">
        <v>2021</v>
      </c>
    </row>
    <row r="1996" spans="1:21" x14ac:dyDescent="0.35">
      <c r="A1996" s="16" t="s">
        <v>4157</v>
      </c>
      <c r="B1996">
        <v>100264433</v>
      </c>
      <c r="C1996">
        <v>74</v>
      </c>
      <c r="D1996" s="1">
        <v>17677.5</v>
      </c>
      <c r="E1996" s="16" t="s">
        <v>11</v>
      </c>
      <c r="F1996" s="16" t="s">
        <v>1233</v>
      </c>
      <c r="G1996" s="16" t="s">
        <v>2746</v>
      </c>
      <c r="H1996">
        <v>1446402.9513999999</v>
      </c>
      <c r="I1996">
        <v>341511.80800000002</v>
      </c>
      <c r="J1996" s="16" t="s">
        <v>4158</v>
      </c>
      <c r="K1996" s="16" t="s">
        <v>6131</v>
      </c>
      <c r="L1996">
        <v>2330858838</v>
      </c>
      <c r="M1996">
        <v>0</v>
      </c>
      <c r="N1996" s="16" t="s">
        <v>6196</v>
      </c>
      <c r="O1996" s="16" t="s">
        <v>6200</v>
      </c>
      <c r="P1996" s="1">
        <v>44483</v>
      </c>
      <c r="Q1996">
        <v>1104891.1433999999</v>
      </c>
      <c r="R1996">
        <v>1126988.966268</v>
      </c>
      <c r="S1996" s="16" t="s">
        <v>6226</v>
      </c>
      <c r="T1996" s="16" t="s">
        <v>6241</v>
      </c>
      <c r="U1996">
        <v>2021</v>
      </c>
    </row>
    <row r="1997" spans="1:21" x14ac:dyDescent="0.35">
      <c r="A1997" s="16" t="s">
        <v>4159</v>
      </c>
      <c r="B1997">
        <v>555522499</v>
      </c>
      <c r="C1997">
        <v>45</v>
      </c>
      <c r="D1997" s="1">
        <v>28269.75</v>
      </c>
      <c r="E1997" s="16" t="s">
        <v>11</v>
      </c>
      <c r="F1997" s="16" t="s">
        <v>250</v>
      </c>
      <c r="G1997" s="16" t="s">
        <v>2749</v>
      </c>
      <c r="H1997">
        <v>470005.07809999998</v>
      </c>
      <c r="I1997">
        <v>177661.91949999999</v>
      </c>
      <c r="J1997" s="16" t="s">
        <v>4160</v>
      </c>
      <c r="K1997" s="16" t="s">
        <v>6133</v>
      </c>
      <c r="L1997">
        <v>140323205</v>
      </c>
      <c r="M1997">
        <v>0</v>
      </c>
      <c r="N1997" s="16" t="s">
        <v>6187</v>
      </c>
      <c r="O1997" s="16" t="s">
        <v>6188</v>
      </c>
      <c r="P1997" s="1">
        <v>44513</v>
      </c>
      <c r="Q1997">
        <v>292343.15859999997</v>
      </c>
      <c r="R1997">
        <v>292343.15859999997</v>
      </c>
      <c r="S1997" s="16" t="s">
        <v>6227</v>
      </c>
      <c r="T1997" s="16" t="s">
        <v>6238</v>
      </c>
      <c r="U1997">
        <v>2021</v>
      </c>
    </row>
    <row r="1998" spans="1:21" x14ac:dyDescent="0.35">
      <c r="A1998" s="16" t="s">
        <v>4161</v>
      </c>
      <c r="B1998">
        <v>443973508</v>
      </c>
      <c r="C1998">
        <v>28</v>
      </c>
      <c r="D1998" s="1">
        <v>34479</v>
      </c>
      <c r="E1998" s="16" t="s">
        <v>11</v>
      </c>
      <c r="F1998" s="16" t="s">
        <v>16</v>
      </c>
      <c r="G1998" s="16" t="s">
        <v>2740</v>
      </c>
      <c r="H1998">
        <v>1227071.6461</v>
      </c>
      <c r="I1998">
        <v>396252.32</v>
      </c>
      <c r="J1998" s="16" t="s">
        <v>4162</v>
      </c>
      <c r="K1998" s="16" t="s">
        <v>6135</v>
      </c>
      <c r="L1998">
        <v>2884408065</v>
      </c>
      <c r="M1998">
        <v>0</v>
      </c>
      <c r="N1998" s="16" t="s">
        <v>6195</v>
      </c>
      <c r="O1998" s="16" t="s">
        <v>6190</v>
      </c>
      <c r="P1998" s="1">
        <v>44245</v>
      </c>
      <c r="Q1998">
        <v>830819.32609999995</v>
      </c>
      <c r="R1998">
        <v>830819.32609999995</v>
      </c>
      <c r="S1998" s="16" t="s">
        <v>6218</v>
      </c>
      <c r="T1998" s="16" t="s">
        <v>6236</v>
      </c>
      <c r="U1998">
        <v>2021</v>
      </c>
    </row>
    <row r="1999" spans="1:21" x14ac:dyDescent="0.35">
      <c r="A1999" s="16" t="s">
        <v>4163</v>
      </c>
      <c r="B1999">
        <v>562586427</v>
      </c>
      <c r="C1999">
        <v>49</v>
      </c>
      <c r="D1999" s="1">
        <v>26808.75</v>
      </c>
      <c r="E1999" s="16" t="s">
        <v>11</v>
      </c>
      <c r="F1999" s="16" t="s">
        <v>1492</v>
      </c>
      <c r="G1999" s="16" t="s">
        <v>2759</v>
      </c>
      <c r="H1999">
        <v>272517.77279999998</v>
      </c>
      <c r="I1999">
        <v>53287.705999999998</v>
      </c>
      <c r="J1999" s="16" t="s">
        <v>4164</v>
      </c>
      <c r="K1999" s="16" t="s">
        <v>6135</v>
      </c>
      <c r="L1999">
        <v>412557607</v>
      </c>
      <c r="M1999">
        <v>0</v>
      </c>
      <c r="N1999" s="16" t="s">
        <v>6195</v>
      </c>
      <c r="O1999" s="16" t="s">
        <v>6190</v>
      </c>
      <c r="P1999" s="1">
        <v>44682</v>
      </c>
      <c r="Q1999">
        <v>219230.06679999997</v>
      </c>
      <c r="R1999">
        <v>219230.06679999997</v>
      </c>
      <c r="S1999" s="16" t="s">
        <v>6221</v>
      </c>
      <c r="T1999" s="16" t="s">
        <v>6238</v>
      </c>
      <c r="U1999">
        <v>2022</v>
      </c>
    </row>
    <row r="2000" spans="1:21" x14ac:dyDescent="0.35">
      <c r="A2000" s="16" t="s">
        <v>4165</v>
      </c>
      <c r="B2000">
        <v>845277611</v>
      </c>
      <c r="C2000">
        <v>46</v>
      </c>
      <c r="D2000" s="1">
        <v>27904.5</v>
      </c>
      <c r="E2000" s="16" t="s">
        <v>11</v>
      </c>
      <c r="F2000" s="16" t="s">
        <v>293</v>
      </c>
      <c r="G2000" s="16" t="s">
        <v>2740</v>
      </c>
      <c r="H2000">
        <v>487782.53399999999</v>
      </c>
      <c r="I2000">
        <v>128351.4523</v>
      </c>
      <c r="J2000" s="16" t="s">
        <v>4166</v>
      </c>
      <c r="K2000" s="16" t="s">
        <v>6135</v>
      </c>
      <c r="L2000">
        <v>478098159</v>
      </c>
      <c r="M2000">
        <v>0</v>
      </c>
      <c r="N2000" s="16" t="s">
        <v>6196</v>
      </c>
      <c r="O2000" s="16" t="s">
        <v>6188</v>
      </c>
      <c r="P2000" s="1">
        <v>44407</v>
      </c>
      <c r="Q2000">
        <v>359431.08169999998</v>
      </c>
      <c r="R2000">
        <v>359431.08169999998</v>
      </c>
      <c r="S2000" s="16" t="s">
        <v>6223</v>
      </c>
      <c r="T2000" s="16" t="s">
        <v>6238</v>
      </c>
      <c r="U2000">
        <v>2021</v>
      </c>
    </row>
    <row r="2001" spans="1:21" x14ac:dyDescent="0.35">
      <c r="A2001" s="16" t="s">
        <v>4167</v>
      </c>
      <c r="B2001">
        <v>539641487</v>
      </c>
      <c r="C2001">
        <v>21</v>
      </c>
      <c r="D2001" s="1">
        <v>37035.75</v>
      </c>
      <c r="E2001" s="16" t="s">
        <v>11</v>
      </c>
      <c r="F2001" s="16" t="s">
        <v>106</v>
      </c>
      <c r="G2001" s="16" t="s">
        <v>2756</v>
      </c>
      <c r="H2001">
        <v>280450.10920000001</v>
      </c>
      <c r="I2001">
        <v>55180.4539</v>
      </c>
      <c r="J2001" s="16" t="s">
        <v>4168</v>
      </c>
      <c r="K2001" s="16" t="s">
        <v>6129</v>
      </c>
      <c r="L2001">
        <v>660919617</v>
      </c>
      <c r="M2001">
        <v>0</v>
      </c>
      <c r="N2001" s="16" t="s">
        <v>6189</v>
      </c>
      <c r="O2001" s="16" t="s">
        <v>6190</v>
      </c>
      <c r="P2001" s="1">
        <v>44391</v>
      </c>
      <c r="Q2001">
        <v>225269.65530000001</v>
      </c>
      <c r="R2001">
        <v>225269.65530000001</v>
      </c>
      <c r="S2001" s="16" t="s">
        <v>6223</v>
      </c>
      <c r="T2001" s="16" t="s">
        <v>6236</v>
      </c>
      <c r="U2001">
        <v>2021</v>
      </c>
    </row>
    <row r="2002" spans="1:21" x14ac:dyDescent="0.35">
      <c r="A2002" s="16" t="s">
        <v>4169</v>
      </c>
      <c r="B2002">
        <v>513815732</v>
      </c>
      <c r="C2002">
        <v>79</v>
      </c>
      <c r="D2002" s="1">
        <v>15851.25</v>
      </c>
      <c r="E2002" s="16" t="s">
        <v>11</v>
      </c>
      <c r="F2002" s="16" t="s">
        <v>596</v>
      </c>
      <c r="G2002" s="16" t="s">
        <v>2771</v>
      </c>
      <c r="H2002">
        <v>65617.663199999995</v>
      </c>
      <c r="I2002">
        <v>32371.380499999999</v>
      </c>
      <c r="J2002" s="16" t="s">
        <v>4170</v>
      </c>
      <c r="K2002" s="16" t="s">
        <v>6131</v>
      </c>
      <c r="L2002">
        <v>7312368</v>
      </c>
      <c r="M2002">
        <v>0</v>
      </c>
      <c r="N2002" s="16" t="s">
        <v>6187</v>
      </c>
      <c r="O2002" s="16" t="s">
        <v>6188</v>
      </c>
      <c r="P2002" s="1">
        <v>44364</v>
      </c>
      <c r="Q2002">
        <v>33246.282699999996</v>
      </c>
      <c r="R2002">
        <v>33246.282699999996</v>
      </c>
      <c r="S2002" s="16" t="s">
        <v>6222</v>
      </c>
      <c r="T2002" s="16" t="s">
        <v>6241</v>
      </c>
      <c r="U2002">
        <v>2021</v>
      </c>
    </row>
    <row r="2003" spans="1:21" x14ac:dyDescent="0.35">
      <c r="A2003" s="16" t="s">
        <v>4171</v>
      </c>
      <c r="B2003">
        <v>478604151</v>
      </c>
      <c r="C2003">
        <v>60</v>
      </c>
      <c r="D2003" s="1">
        <v>22791</v>
      </c>
      <c r="E2003" s="16" t="s">
        <v>11</v>
      </c>
      <c r="F2003" s="16" t="s">
        <v>33</v>
      </c>
      <c r="G2003" s="16" t="s">
        <v>2756</v>
      </c>
      <c r="H2003">
        <v>892214.74600000004</v>
      </c>
      <c r="I2003">
        <v>108443.4541</v>
      </c>
      <c r="J2003" s="16" t="s">
        <v>4172</v>
      </c>
      <c r="K2003" s="16" t="s">
        <v>6133</v>
      </c>
      <c r="L2003">
        <v>3914525124</v>
      </c>
      <c r="M2003">
        <v>0</v>
      </c>
      <c r="N2003" s="16" t="s">
        <v>6187</v>
      </c>
      <c r="O2003" s="16" t="s">
        <v>6188</v>
      </c>
      <c r="P2003" s="1">
        <v>44594</v>
      </c>
      <c r="Q2003">
        <v>783771.29190000007</v>
      </c>
      <c r="R2003">
        <v>783771.29190000007</v>
      </c>
      <c r="S2003" s="16" t="s">
        <v>6218</v>
      </c>
      <c r="T2003" s="16" t="s">
        <v>6240</v>
      </c>
      <c r="U2003">
        <v>2022</v>
      </c>
    </row>
    <row r="2004" spans="1:21" x14ac:dyDescent="0.35">
      <c r="A2004" s="16" t="s">
        <v>4173</v>
      </c>
      <c r="B2004">
        <v>33594751</v>
      </c>
      <c r="C2004">
        <v>65</v>
      </c>
      <c r="D2004" s="1">
        <v>20964.75</v>
      </c>
      <c r="E2004" s="16" t="s">
        <v>11</v>
      </c>
      <c r="F2004" s="16" t="s">
        <v>444</v>
      </c>
      <c r="G2004" s="16" t="s">
        <v>2740</v>
      </c>
      <c r="H2004">
        <v>791771.11040000001</v>
      </c>
      <c r="I2004">
        <v>164193.53400000001</v>
      </c>
      <c r="J2004" s="16" t="s">
        <v>4174</v>
      </c>
      <c r="K2004" s="16" t="s">
        <v>6135</v>
      </c>
      <c r="L2004">
        <v>3558081891</v>
      </c>
      <c r="M2004">
        <v>5162925768</v>
      </c>
      <c r="N2004" s="16" t="s">
        <v>6192</v>
      </c>
      <c r="O2004" s="16" t="s">
        <v>6193</v>
      </c>
      <c r="P2004" s="1">
        <v>44395</v>
      </c>
      <c r="Q2004">
        <v>627577.57640000002</v>
      </c>
      <c r="R2004">
        <v>627577.57640000002</v>
      </c>
      <c r="S2004" s="16" t="s">
        <v>6223</v>
      </c>
      <c r="T2004" s="16" t="s">
        <v>6240</v>
      </c>
      <c r="U2004">
        <v>2021</v>
      </c>
    </row>
    <row r="2005" spans="1:21" x14ac:dyDescent="0.35">
      <c r="A2005" s="16" t="s">
        <v>4175</v>
      </c>
      <c r="B2005">
        <v>738174825</v>
      </c>
      <c r="C2005">
        <v>42</v>
      </c>
      <c r="D2005" s="1">
        <v>29365.5</v>
      </c>
      <c r="E2005" s="16" t="s">
        <v>11</v>
      </c>
      <c r="F2005" s="16" t="s">
        <v>293</v>
      </c>
      <c r="G2005" s="16" t="s">
        <v>2734</v>
      </c>
      <c r="H2005">
        <v>599402.15379999997</v>
      </c>
      <c r="I2005">
        <v>401919.73420000001</v>
      </c>
      <c r="J2005" s="16" t="s">
        <v>4176</v>
      </c>
      <c r="K2005" s="16" t="s">
        <v>6131</v>
      </c>
      <c r="L2005">
        <v>87964254</v>
      </c>
      <c r="M2005">
        <v>0</v>
      </c>
      <c r="N2005" s="16" t="s">
        <v>6187</v>
      </c>
      <c r="O2005" s="16" t="s">
        <v>6188</v>
      </c>
      <c r="P2005" s="1">
        <v>44319</v>
      </c>
      <c r="Q2005">
        <v>197482.41959999996</v>
      </c>
      <c r="R2005">
        <v>197482.41959999996</v>
      </c>
      <c r="S2005" s="16" t="s">
        <v>6221</v>
      </c>
      <c r="T2005" s="16" t="s">
        <v>6238</v>
      </c>
      <c r="U2005">
        <v>2021</v>
      </c>
    </row>
    <row r="2006" spans="1:21" x14ac:dyDescent="0.35">
      <c r="A2006" s="16" t="s">
        <v>4177</v>
      </c>
      <c r="B2006">
        <v>795311765</v>
      </c>
      <c r="C2006">
        <v>66</v>
      </c>
      <c r="D2006" s="1">
        <v>20599.5</v>
      </c>
      <c r="E2006" s="16" t="s">
        <v>11</v>
      </c>
      <c r="F2006" s="16" t="s">
        <v>1156</v>
      </c>
      <c r="G2006" s="16" t="s">
        <v>2800</v>
      </c>
      <c r="H2006">
        <v>548877.96640000003</v>
      </c>
      <c r="I2006">
        <v>183277.5123</v>
      </c>
      <c r="J2006" s="16" t="s">
        <v>4178</v>
      </c>
      <c r="K2006" s="16" t="s">
        <v>6131</v>
      </c>
      <c r="L2006">
        <v>506515625</v>
      </c>
      <c r="M2006">
        <v>0</v>
      </c>
      <c r="N2006" s="16" t="s">
        <v>6187</v>
      </c>
      <c r="O2006" s="16" t="s">
        <v>6188</v>
      </c>
      <c r="P2006" s="1">
        <v>44651</v>
      </c>
      <c r="Q2006">
        <v>365600.45410000003</v>
      </c>
      <c r="R2006">
        <v>365600.45410000003</v>
      </c>
      <c r="S2006" s="16" t="s">
        <v>6219</v>
      </c>
      <c r="T2006" s="16" t="s">
        <v>6240</v>
      </c>
      <c r="U2006">
        <v>2022</v>
      </c>
    </row>
    <row r="2007" spans="1:21" x14ac:dyDescent="0.35">
      <c r="A2007" s="16" t="s">
        <v>4179</v>
      </c>
      <c r="B2007">
        <v>276008559</v>
      </c>
      <c r="C2007">
        <v>25</v>
      </c>
      <c r="D2007" s="1">
        <v>35574.75</v>
      </c>
      <c r="E2007" s="16" t="s">
        <v>11</v>
      </c>
      <c r="F2007" s="16" t="s">
        <v>84</v>
      </c>
      <c r="G2007" s="16" t="s">
        <v>2734</v>
      </c>
      <c r="H2007">
        <v>2918088.5487000002</v>
      </c>
      <c r="I2007">
        <v>534799.37300000002</v>
      </c>
      <c r="J2007" s="16" t="s">
        <v>4180</v>
      </c>
      <c r="K2007" s="16" t="s">
        <v>6131</v>
      </c>
      <c r="L2007">
        <v>172704565</v>
      </c>
      <c r="M2007">
        <v>0</v>
      </c>
      <c r="N2007" s="16" t="s">
        <v>6195</v>
      </c>
      <c r="O2007" s="16" t="s">
        <v>6190</v>
      </c>
      <c r="P2007" s="1">
        <v>44638</v>
      </c>
      <c r="Q2007">
        <v>2383289.1757</v>
      </c>
      <c r="R2007">
        <v>2430954.959214</v>
      </c>
      <c r="S2007" s="16" t="s">
        <v>6219</v>
      </c>
      <c r="T2007" s="16" t="s">
        <v>6236</v>
      </c>
      <c r="U2007">
        <v>2022</v>
      </c>
    </row>
    <row r="2008" spans="1:21" x14ac:dyDescent="0.35">
      <c r="A2008" s="16" t="s">
        <v>4181</v>
      </c>
      <c r="B2008">
        <v>825010322</v>
      </c>
      <c r="C2008">
        <v>36</v>
      </c>
      <c r="D2008" s="1">
        <v>31557</v>
      </c>
      <c r="E2008" s="16" t="s">
        <v>11</v>
      </c>
      <c r="F2008" s="16" t="s">
        <v>1186</v>
      </c>
      <c r="G2008" s="16" t="s">
        <v>2743</v>
      </c>
      <c r="H2008">
        <v>60731.764600000002</v>
      </c>
      <c r="I2008">
        <v>42338.715900000003</v>
      </c>
      <c r="J2008" s="16" t="s">
        <v>4182</v>
      </c>
      <c r="K2008" s="16" t="s">
        <v>6135</v>
      </c>
      <c r="L2008">
        <v>192479868</v>
      </c>
      <c r="M2008">
        <v>0</v>
      </c>
      <c r="N2008" s="16" t="s">
        <v>6198</v>
      </c>
      <c r="O2008" s="16" t="s">
        <v>6191</v>
      </c>
      <c r="P2008" s="1">
        <v>44319</v>
      </c>
      <c r="Q2008">
        <v>18393.048699999999</v>
      </c>
      <c r="R2008">
        <v>18393.048699999999</v>
      </c>
      <c r="S2008" s="16" t="s">
        <v>6221</v>
      </c>
      <c r="T2008" s="16" t="s">
        <v>6237</v>
      </c>
      <c r="U2008">
        <v>2021</v>
      </c>
    </row>
    <row r="2009" spans="1:21" x14ac:dyDescent="0.35">
      <c r="A2009" s="16" t="s">
        <v>4183</v>
      </c>
      <c r="B2009">
        <v>467841414</v>
      </c>
      <c r="C2009">
        <v>39</v>
      </c>
      <c r="D2009" s="1">
        <v>30461.25</v>
      </c>
      <c r="E2009" s="16" t="s">
        <v>11</v>
      </c>
      <c r="F2009" s="16" t="s">
        <v>519</v>
      </c>
      <c r="G2009" s="16" t="s">
        <v>2759</v>
      </c>
      <c r="H2009">
        <v>342515.24939999997</v>
      </c>
      <c r="I2009">
        <v>317213.31640000001</v>
      </c>
      <c r="J2009" s="16" t="s">
        <v>4184</v>
      </c>
      <c r="K2009" s="16" t="s">
        <v>6135</v>
      </c>
      <c r="L2009">
        <v>210595728</v>
      </c>
      <c r="M2009">
        <v>0</v>
      </c>
      <c r="N2009" s="16" t="s">
        <v>6198</v>
      </c>
      <c r="O2009" s="16" t="s">
        <v>6201</v>
      </c>
      <c r="P2009" s="1">
        <v>44406</v>
      </c>
      <c r="Q2009">
        <v>25301.932999999961</v>
      </c>
      <c r="R2009">
        <v>25301.932999999961</v>
      </c>
      <c r="S2009" s="16" t="s">
        <v>6223</v>
      </c>
      <c r="T2009" s="16" t="s">
        <v>6237</v>
      </c>
      <c r="U2009">
        <v>2021</v>
      </c>
    </row>
    <row r="2010" spans="1:21" x14ac:dyDescent="0.35">
      <c r="A2010" s="16" t="s">
        <v>4185</v>
      </c>
      <c r="B2010">
        <v>819479045</v>
      </c>
      <c r="C2010">
        <v>43</v>
      </c>
      <c r="D2010" s="1">
        <v>29000.25</v>
      </c>
      <c r="E2010" s="16" t="s">
        <v>11</v>
      </c>
      <c r="F2010" s="16" t="s">
        <v>3035</v>
      </c>
      <c r="G2010" s="16" t="s">
        <v>2746</v>
      </c>
      <c r="H2010">
        <v>47812.3776</v>
      </c>
      <c r="I2010">
        <v>34317.334000000003</v>
      </c>
      <c r="J2010" s="16" t="s">
        <v>4186</v>
      </c>
      <c r="K2010" s="16" t="s">
        <v>6135</v>
      </c>
      <c r="L2010">
        <v>729899199</v>
      </c>
      <c r="M2010">
        <v>0</v>
      </c>
      <c r="N2010" s="16" t="s">
        <v>6187</v>
      </c>
      <c r="O2010" s="16" t="s">
        <v>6188</v>
      </c>
      <c r="P2010" s="1">
        <v>44570</v>
      </c>
      <c r="Q2010">
        <v>13495.043599999997</v>
      </c>
      <c r="R2010">
        <v>13495.043599999997</v>
      </c>
      <c r="S2010" s="16" t="s">
        <v>6217</v>
      </c>
      <c r="T2010" s="16" t="s">
        <v>6238</v>
      </c>
      <c r="U2010">
        <v>2022</v>
      </c>
    </row>
    <row r="2011" spans="1:21" x14ac:dyDescent="0.35">
      <c r="A2011" s="16" t="s">
        <v>4187</v>
      </c>
      <c r="B2011">
        <v>965644948</v>
      </c>
      <c r="C2011">
        <v>36</v>
      </c>
      <c r="D2011" s="1">
        <v>31557</v>
      </c>
      <c r="E2011" s="16" t="s">
        <v>11</v>
      </c>
      <c r="F2011" s="16" t="s">
        <v>1169</v>
      </c>
      <c r="G2011" s="16" t="s">
        <v>2776</v>
      </c>
      <c r="H2011">
        <v>127377.0576</v>
      </c>
      <c r="I2011">
        <v>29860.121800000001</v>
      </c>
      <c r="J2011" s="16" t="s">
        <v>4188</v>
      </c>
      <c r="K2011" s="16" t="s">
        <v>6129</v>
      </c>
      <c r="L2011">
        <v>1730520596</v>
      </c>
      <c r="M2011">
        <v>0</v>
      </c>
      <c r="N2011" s="16" t="s">
        <v>6195</v>
      </c>
      <c r="O2011" s="16" t="s">
        <v>6190</v>
      </c>
      <c r="P2011" s="1">
        <v>44295</v>
      </c>
      <c r="Q2011">
        <v>97516.935800000007</v>
      </c>
      <c r="R2011">
        <v>97516.935800000007</v>
      </c>
      <c r="S2011" s="16" t="s">
        <v>6220</v>
      </c>
      <c r="T2011" s="16" t="s">
        <v>6237</v>
      </c>
      <c r="U2011">
        <v>2021</v>
      </c>
    </row>
    <row r="2012" spans="1:21" x14ac:dyDescent="0.35">
      <c r="A2012" s="16" t="s">
        <v>4189</v>
      </c>
      <c r="B2012">
        <v>144352360</v>
      </c>
      <c r="C2012">
        <v>83</v>
      </c>
      <c r="D2012" s="1">
        <v>14390.25</v>
      </c>
      <c r="E2012" s="16" t="s">
        <v>11</v>
      </c>
      <c r="F2012" s="16" t="s">
        <v>186</v>
      </c>
      <c r="G2012" s="16" t="s">
        <v>2743</v>
      </c>
      <c r="H2012">
        <v>211848.57079999999</v>
      </c>
      <c r="I2012">
        <v>65815.876199999999</v>
      </c>
      <c r="J2012" s="16" t="s">
        <v>4190</v>
      </c>
      <c r="K2012" s="16" t="s">
        <v>6127</v>
      </c>
      <c r="L2012">
        <v>8518104</v>
      </c>
      <c r="M2012">
        <v>57099328</v>
      </c>
      <c r="N2012" s="16" t="s">
        <v>6192</v>
      </c>
      <c r="O2012" s="16" t="s">
        <v>6193</v>
      </c>
      <c r="P2012" s="1">
        <v>44481</v>
      </c>
      <c r="Q2012">
        <v>146032.69459999999</v>
      </c>
      <c r="R2012">
        <v>146032.69459999999</v>
      </c>
      <c r="S2012" s="16" t="s">
        <v>6226</v>
      </c>
      <c r="T2012" s="16" t="s">
        <v>6241</v>
      </c>
      <c r="U2012">
        <v>2021</v>
      </c>
    </row>
    <row r="2013" spans="1:21" x14ac:dyDescent="0.35">
      <c r="A2013" s="16" t="s">
        <v>4191</v>
      </c>
      <c r="B2013">
        <v>27988702</v>
      </c>
      <c r="C2013">
        <v>24</v>
      </c>
      <c r="D2013" s="1">
        <v>35940</v>
      </c>
      <c r="E2013" s="16" t="s">
        <v>11</v>
      </c>
      <c r="F2013" s="16" t="s">
        <v>282</v>
      </c>
      <c r="G2013" s="16" t="s">
        <v>2743</v>
      </c>
      <c r="H2013">
        <v>1654622.9069999999</v>
      </c>
      <c r="I2013">
        <v>279191.43479999999</v>
      </c>
      <c r="J2013" s="16" t="s">
        <v>4192</v>
      </c>
      <c r="K2013" s="16" t="s">
        <v>6131</v>
      </c>
      <c r="L2013">
        <v>329832747</v>
      </c>
      <c r="M2013">
        <v>0</v>
      </c>
      <c r="N2013" s="16" t="s">
        <v>6198</v>
      </c>
      <c r="O2013" s="16" t="s">
        <v>6201</v>
      </c>
      <c r="P2013" s="1">
        <v>44599</v>
      </c>
      <c r="Q2013">
        <v>1375431.4722</v>
      </c>
      <c r="R2013">
        <v>1402940.101644</v>
      </c>
      <c r="S2013" s="16" t="s">
        <v>6218</v>
      </c>
      <c r="T2013" s="16" t="s">
        <v>6236</v>
      </c>
      <c r="U2013">
        <v>2022</v>
      </c>
    </row>
    <row r="2014" spans="1:21" x14ac:dyDescent="0.35">
      <c r="A2014" s="16" t="s">
        <v>4193</v>
      </c>
      <c r="B2014">
        <v>262911549</v>
      </c>
      <c r="C2014">
        <v>84</v>
      </c>
      <c r="D2014" s="1">
        <v>14025</v>
      </c>
      <c r="E2014" s="16" t="s">
        <v>11</v>
      </c>
      <c r="F2014" s="16" t="s">
        <v>19</v>
      </c>
      <c r="G2014" s="16" t="s">
        <v>2764</v>
      </c>
      <c r="H2014">
        <v>385805.4253</v>
      </c>
      <c r="I2014">
        <v>64701.467199999999</v>
      </c>
      <c r="J2014" s="16" t="s">
        <v>4194</v>
      </c>
      <c r="K2014" s="16" t="s">
        <v>6129</v>
      </c>
      <c r="L2014">
        <v>246327375</v>
      </c>
      <c r="M2014">
        <v>0</v>
      </c>
      <c r="N2014" s="16" t="s">
        <v>6198</v>
      </c>
      <c r="O2014" s="16" t="s">
        <v>6191</v>
      </c>
      <c r="P2014" s="1">
        <v>44616</v>
      </c>
      <c r="Q2014">
        <v>321103.95809999999</v>
      </c>
      <c r="R2014">
        <v>321103.95809999999</v>
      </c>
      <c r="S2014" s="16" t="s">
        <v>6218</v>
      </c>
      <c r="T2014" s="16" t="s">
        <v>6241</v>
      </c>
      <c r="U2014">
        <v>2022</v>
      </c>
    </row>
    <row r="2015" spans="1:21" x14ac:dyDescent="0.35">
      <c r="A2015" s="16" t="s">
        <v>4195</v>
      </c>
      <c r="B2015">
        <v>545673047</v>
      </c>
      <c r="C2015">
        <v>70</v>
      </c>
      <c r="D2015" s="1">
        <v>19138.5</v>
      </c>
      <c r="E2015" s="16" t="s">
        <v>11</v>
      </c>
      <c r="F2015" s="16" t="s">
        <v>984</v>
      </c>
      <c r="G2015" s="16" t="s">
        <v>2771</v>
      </c>
      <c r="H2015">
        <v>153422.33439999999</v>
      </c>
      <c r="I2015">
        <v>46202.040099999998</v>
      </c>
      <c r="J2015" s="16" t="s">
        <v>4196</v>
      </c>
      <c r="K2015" s="16" t="s">
        <v>6131</v>
      </c>
      <c r="L2015">
        <v>894643017</v>
      </c>
      <c r="M2015">
        <v>0</v>
      </c>
      <c r="N2015" s="16" t="s">
        <v>6196</v>
      </c>
      <c r="O2015" s="16" t="s">
        <v>6188</v>
      </c>
      <c r="P2015" s="1">
        <v>44274</v>
      </c>
      <c r="Q2015">
        <v>107220.29429999999</v>
      </c>
      <c r="R2015">
        <v>107220.29429999999</v>
      </c>
      <c r="S2015" s="16" t="s">
        <v>6219</v>
      </c>
      <c r="T2015" s="16" t="s">
        <v>6241</v>
      </c>
      <c r="U2015">
        <v>2021</v>
      </c>
    </row>
    <row r="2016" spans="1:21" x14ac:dyDescent="0.35">
      <c r="A2016" s="16" t="s">
        <v>4197</v>
      </c>
      <c r="B2016">
        <v>217568986</v>
      </c>
      <c r="C2016">
        <v>81</v>
      </c>
      <c r="D2016" s="1">
        <v>15120.75</v>
      </c>
      <c r="E2016" s="16" t="s">
        <v>11</v>
      </c>
      <c r="F2016" s="16" t="s">
        <v>175</v>
      </c>
      <c r="G2016" s="16" t="s">
        <v>2764</v>
      </c>
      <c r="H2016">
        <v>82393.982799999998</v>
      </c>
      <c r="I2016">
        <v>51358.9159</v>
      </c>
      <c r="J2016" s="16" t="s">
        <v>4198</v>
      </c>
      <c r="K2016" s="16" t="s">
        <v>6129</v>
      </c>
      <c r="L2016">
        <v>1423198532</v>
      </c>
      <c r="M2016">
        <v>0</v>
      </c>
      <c r="N2016" s="16" t="s">
        <v>6198</v>
      </c>
      <c r="O2016" s="16" t="s">
        <v>6201</v>
      </c>
      <c r="P2016" s="1">
        <v>44349</v>
      </c>
      <c r="Q2016">
        <v>31035.066899999998</v>
      </c>
      <c r="R2016">
        <v>31035.066899999998</v>
      </c>
      <c r="S2016" s="16" t="s">
        <v>6222</v>
      </c>
      <c r="T2016" s="16" t="s">
        <v>6241</v>
      </c>
      <c r="U2016">
        <v>2021</v>
      </c>
    </row>
    <row r="2017" spans="1:21" x14ac:dyDescent="0.35">
      <c r="A2017" s="16" t="s">
        <v>4199</v>
      </c>
      <c r="B2017">
        <v>67107368</v>
      </c>
      <c r="C2017">
        <v>47</v>
      </c>
      <c r="D2017" s="1">
        <v>27539.25</v>
      </c>
      <c r="E2017" s="16" t="s">
        <v>11</v>
      </c>
      <c r="F2017" s="16" t="s">
        <v>75</v>
      </c>
      <c r="G2017" s="16" t="s">
        <v>2749</v>
      </c>
      <c r="H2017">
        <v>447985.60519999999</v>
      </c>
      <c r="I2017">
        <v>172133.59940000001</v>
      </c>
      <c r="J2017" s="16" t="s">
        <v>4200</v>
      </c>
      <c r="K2017" s="16" t="s">
        <v>6129</v>
      </c>
      <c r="L2017">
        <v>146037504</v>
      </c>
      <c r="M2017">
        <v>0</v>
      </c>
      <c r="N2017" s="16" t="s">
        <v>6195</v>
      </c>
      <c r="O2017" s="16" t="s">
        <v>6190</v>
      </c>
      <c r="P2017" s="1">
        <v>44640</v>
      </c>
      <c r="Q2017">
        <v>275852.00579999998</v>
      </c>
      <c r="R2017">
        <v>275852.00579999998</v>
      </c>
      <c r="S2017" s="16" t="s">
        <v>6219</v>
      </c>
      <c r="T2017" s="16" t="s">
        <v>6238</v>
      </c>
      <c r="U2017">
        <v>2022</v>
      </c>
    </row>
    <row r="2018" spans="1:21" x14ac:dyDescent="0.35">
      <c r="A2018" s="16" t="s">
        <v>2317</v>
      </c>
      <c r="B2018">
        <v>393858976</v>
      </c>
      <c r="C2018">
        <v>38</v>
      </c>
      <c r="D2018" s="1">
        <v>30826.5</v>
      </c>
      <c r="E2018" s="16" t="s">
        <v>11</v>
      </c>
      <c r="F2018" s="16" t="s">
        <v>406</v>
      </c>
      <c r="G2018" s="16" t="s">
        <v>2781</v>
      </c>
      <c r="H2018">
        <v>32052.294999999998</v>
      </c>
      <c r="I2018">
        <v>40997.799099999997</v>
      </c>
      <c r="J2018" s="16" t="s">
        <v>4201</v>
      </c>
      <c r="K2018" s="16" t="s">
        <v>6127</v>
      </c>
      <c r="L2018">
        <v>450195681</v>
      </c>
      <c r="M2018">
        <v>610026255</v>
      </c>
      <c r="N2018" s="16" t="s">
        <v>6196</v>
      </c>
      <c r="O2018" s="16" t="s">
        <v>6200</v>
      </c>
      <c r="P2018" s="1">
        <v>44657</v>
      </c>
      <c r="Q2018">
        <v>-8945.5040999999983</v>
      </c>
      <c r="R2018">
        <v>-8945.5040999999983</v>
      </c>
      <c r="S2018" s="16" t="s">
        <v>6220</v>
      </c>
      <c r="T2018" s="16" t="s">
        <v>6237</v>
      </c>
      <c r="U2018">
        <v>2022</v>
      </c>
    </row>
    <row r="2019" spans="1:21" x14ac:dyDescent="0.35">
      <c r="A2019" s="16" t="s">
        <v>4202</v>
      </c>
      <c r="B2019">
        <v>198335679</v>
      </c>
      <c r="C2019">
        <v>75</v>
      </c>
      <c r="D2019" s="1">
        <v>17312.25</v>
      </c>
      <c r="E2019" s="16" t="s">
        <v>11</v>
      </c>
      <c r="F2019" s="16" t="s">
        <v>220</v>
      </c>
      <c r="G2019" s="16" t="s">
        <v>2771</v>
      </c>
      <c r="H2019">
        <v>541414.86089999997</v>
      </c>
      <c r="I2019">
        <v>215114.72930000001</v>
      </c>
      <c r="J2019" s="16" t="s">
        <v>4203</v>
      </c>
      <c r="K2019" s="16" t="s">
        <v>6133</v>
      </c>
      <c r="L2019">
        <v>3420683712</v>
      </c>
      <c r="M2019">
        <v>834035832</v>
      </c>
      <c r="N2019" s="16" t="s">
        <v>6192</v>
      </c>
      <c r="O2019" s="16" t="s">
        <v>6197</v>
      </c>
      <c r="P2019" s="1">
        <v>44643</v>
      </c>
      <c r="Q2019">
        <v>326300.13159999996</v>
      </c>
      <c r="R2019">
        <v>326300.13159999996</v>
      </c>
      <c r="S2019" s="16" t="s">
        <v>6219</v>
      </c>
      <c r="T2019" s="16" t="s">
        <v>6241</v>
      </c>
      <c r="U2019">
        <v>2022</v>
      </c>
    </row>
    <row r="2020" spans="1:21" x14ac:dyDescent="0.35">
      <c r="A2020" s="16" t="s">
        <v>4204</v>
      </c>
      <c r="B2020">
        <v>90601850</v>
      </c>
      <c r="C2020">
        <v>44</v>
      </c>
      <c r="D2020" s="1">
        <v>28635</v>
      </c>
      <c r="E2020" s="16" t="s">
        <v>11</v>
      </c>
      <c r="F2020" s="16" t="s">
        <v>1602</v>
      </c>
      <c r="G2020" s="16" t="s">
        <v>2759</v>
      </c>
      <c r="H2020">
        <v>39388.071499999998</v>
      </c>
      <c r="I2020">
        <v>9392.5401000000002</v>
      </c>
      <c r="J2020" s="16" t="s">
        <v>4205</v>
      </c>
      <c r="K2020" s="16" t="s">
        <v>6133</v>
      </c>
      <c r="L2020">
        <v>692719104</v>
      </c>
      <c r="M2020">
        <v>0</v>
      </c>
      <c r="N2020" s="16" t="s">
        <v>6195</v>
      </c>
      <c r="O2020" s="16" t="s">
        <v>6190</v>
      </c>
      <c r="P2020" s="1">
        <v>44312</v>
      </c>
      <c r="Q2020">
        <v>29995.5314</v>
      </c>
      <c r="R2020">
        <v>29995.5314</v>
      </c>
      <c r="S2020" s="16" t="s">
        <v>6220</v>
      </c>
      <c r="T2020" s="16" t="s">
        <v>6238</v>
      </c>
      <c r="U2020">
        <v>2021</v>
      </c>
    </row>
    <row r="2021" spans="1:21" x14ac:dyDescent="0.35">
      <c r="A2021" s="16" t="s">
        <v>4206</v>
      </c>
      <c r="B2021">
        <v>658326980</v>
      </c>
      <c r="C2021">
        <v>33</v>
      </c>
      <c r="D2021" s="1">
        <v>32652.75</v>
      </c>
      <c r="E2021" s="16" t="s">
        <v>11</v>
      </c>
      <c r="F2021" s="16" t="s">
        <v>344</v>
      </c>
      <c r="G2021" s="16" t="s">
        <v>2756</v>
      </c>
      <c r="H2021">
        <v>617153.90399999998</v>
      </c>
      <c r="I2021">
        <v>248861.5974</v>
      </c>
      <c r="J2021" s="16" t="s">
        <v>4207</v>
      </c>
      <c r="K2021" s="16" t="s">
        <v>6133</v>
      </c>
      <c r="L2021">
        <v>675439308</v>
      </c>
      <c r="M2021">
        <v>0</v>
      </c>
      <c r="N2021" s="16" t="s">
        <v>6198</v>
      </c>
      <c r="O2021" s="16" t="s">
        <v>6190</v>
      </c>
      <c r="P2021" s="1">
        <v>44337</v>
      </c>
      <c r="Q2021">
        <v>368292.30660000001</v>
      </c>
      <c r="R2021">
        <v>368292.30660000001</v>
      </c>
      <c r="S2021" s="16" t="s">
        <v>6221</v>
      </c>
      <c r="T2021" s="16" t="s">
        <v>6237</v>
      </c>
      <c r="U2021">
        <v>2021</v>
      </c>
    </row>
    <row r="2022" spans="1:21" x14ac:dyDescent="0.35">
      <c r="A2022" s="16" t="s">
        <v>4208</v>
      </c>
      <c r="B2022">
        <v>537521887</v>
      </c>
      <c r="C2022">
        <v>28</v>
      </c>
      <c r="D2022" s="1">
        <v>34479</v>
      </c>
      <c r="E2022" s="16" t="s">
        <v>11</v>
      </c>
      <c r="F2022" s="16" t="s">
        <v>115</v>
      </c>
      <c r="G2022" s="16" t="s">
        <v>2756</v>
      </c>
      <c r="H2022">
        <v>644225.20279999997</v>
      </c>
      <c r="I2022">
        <v>258560.6557</v>
      </c>
      <c r="J2022" s="16" t="s">
        <v>4209</v>
      </c>
      <c r="K2022" s="16" t="s">
        <v>6127</v>
      </c>
      <c r="L2022">
        <v>1238951808</v>
      </c>
      <c r="M2022">
        <v>0</v>
      </c>
      <c r="N2022" s="16" t="s">
        <v>6187</v>
      </c>
      <c r="O2022" s="16" t="s">
        <v>6188</v>
      </c>
      <c r="P2022" s="1">
        <v>44356</v>
      </c>
      <c r="Q2022">
        <v>385664.54709999997</v>
      </c>
      <c r="R2022">
        <v>385664.54709999997</v>
      </c>
      <c r="S2022" s="16" t="s">
        <v>6222</v>
      </c>
      <c r="T2022" s="16" t="s">
        <v>6236</v>
      </c>
      <c r="U2022">
        <v>2021</v>
      </c>
    </row>
    <row r="2023" spans="1:21" x14ac:dyDescent="0.35">
      <c r="A2023" s="16" t="s">
        <v>4210</v>
      </c>
      <c r="B2023">
        <v>927583432</v>
      </c>
      <c r="C2023">
        <v>53</v>
      </c>
      <c r="D2023" s="1">
        <v>25347.75</v>
      </c>
      <c r="E2023" s="16" t="s">
        <v>11</v>
      </c>
      <c r="F2023" s="16" t="s">
        <v>390</v>
      </c>
      <c r="G2023" s="16" t="s">
        <v>2756</v>
      </c>
      <c r="H2023">
        <v>875102.81869999995</v>
      </c>
      <c r="I2023">
        <v>536633.29870000004</v>
      </c>
      <c r="J2023" s="16" t="s">
        <v>4211</v>
      </c>
      <c r="K2023" s="16" t="s">
        <v>6135</v>
      </c>
      <c r="L2023">
        <v>843767694</v>
      </c>
      <c r="M2023">
        <v>0</v>
      </c>
      <c r="N2023" s="16" t="s">
        <v>6195</v>
      </c>
      <c r="O2023" s="16" t="s">
        <v>6190</v>
      </c>
      <c r="P2023" s="1">
        <v>44519</v>
      </c>
      <c r="Q2023">
        <v>338469.5199999999</v>
      </c>
      <c r="R2023">
        <v>338469.5199999999</v>
      </c>
      <c r="S2023" s="16" t="s">
        <v>6227</v>
      </c>
      <c r="T2023" s="16" t="s">
        <v>6239</v>
      </c>
      <c r="U2023">
        <v>2021</v>
      </c>
    </row>
    <row r="2024" spans="1:21" x14ac:dyDescent="0.35">
      <c r="A2024" s="16" t="s">
        <v>4212</v>
      </c>
      <c r="B2024">
        <v>374895648</v>
      </c>
      <c r="C2024">
        <v>68</v>
      </c>
      <c r="D2024" s="1">
        <v>19869</v>
      </c>
      <c r="E2024" s="16" t="s">
        <v>11</v>
      </c>
      <c r="F2024" s="16" t="s">
        <v>585</v>
      </c>
      <c r="G2024" s="16" t="s">
        <v>2771</v>
      </c>
      <c r="H2024">
        <v>924637.87329999998</v>
      </c>
      <c r="I2024">
        <v>787734.85759999999</v>
      </c>
      <c r="J2024" s="16" t="s">
        <v>4213</v>
      </c>
      <c r="K2024" s="16" t="s">
        <v>6135</v>
      </c>
      <c r="L2024">
        <v>4087246436</v>
      </c>
      <c r="M2024">
        <v>0</v>
      </c>
      <c r="N2024" s="16" t="s">
        <v>6196</v>
      </c>
      <c r="O2024" s="16" t="s">
        <v>6199</v>
      </c>
      <c r="P2024" s="1">
        <v>44358</v>
      </c>
      <c r="Q2024">
        <v>136903.01569999999</v>
      </c>
      <c r="R2024">
        <v>136903.01569999999</v>
      </c>
      <c r="S2024" s="16" t="s">
        <v>6222</v>
      </c>
      <c r="T2024" s="16" t="s">
        <v>6240</v>
      </c>
      <c r="U2024">
        <v>2021</v>
      </c>
    </row>
    <row r="2025" spans="1:21" x14ac:dyDescent="0.35">
      <c r="A2025" s="16" t="s">
        <v>4214</v>
      </c>
      <c r="B2025">
        <v>925159799</v>
      </c>
      <c r="C2025">
        <v>49</v>
      </c>
      <c r="D2025" s="1">
        <v>26808.75</v>
      </c>
      <c r="E2025" s="16" t="s">
        <v>11</v>
      </c>
      <c r="F2025" s="16" t="s">
        <v>95</v>
      </c>
      <c r="G2025" s="16" t="s">
        <v>2743</v>
      </c>
      <c r="H2025">
        <v>77375.926699999996</v>
      </c>
      <c r="I2025">
        <v>23627.2919</v>
      </c>
      <c r="J2025" s="16" t="s">
        <v>4215</v>
      </c>
      <c r="K2025" s="16" t="s">
        <v>6131</v>
      </c>
      <c r="L2025">
        <v>1695413655</v>
      </c>
      <c r="M2025">
        <v>0</v>
      </c>
      <c r="N2025" s="16" t="s">
        <v>6196</v>
      </c>
      <c r="O2025" s="16" t="s">
        <v>6200</v>
      </c>
      <c r="P2025" s="1">
        <v>44276</v>
      </c>
      <c r="Q2025">
        <v>53748.6348</v>
      </c>
      <c r="R2025">
        <v>53748.6348</v>
      </c>
      <c r="S2025" s="16" t="s">
        <v>6219</v>
      </c>
      <c r="T2025" s="16" t="s">
        <v>6238</v>
      </c>
      <c r="U2025">
        <v>2021</v>
      </c>
    </row>
    <row r="2026" spans="1:21" x14ac:dyDescent="0.35">
      <c r="A2026" s="16" t="s">
        <v>4216</v>
      </c>
      <c r="B2026">
        <v>271461401</v>
      </c>
      <c r="C2026">
        <v>49</v>
      </c>
      <c r="D2026" s="1">
        <v>26808.75</v>
      </c>
      <c r="E2026" s="16" t="s">
        <v>11</v>
      </c>
      <c r="F2026" s="16" t="s">
        <v>87</v>
      </c>
      <c r="G2026" s="16" t="s">
        <v>2767</v>
      </c>
      <c r="H2026">
        <v>188879.37640000001</v>
      </c>
      <c r="I2026">
        <v>51039.0962</v>
      </c>
      <c r="J2026" s="16" t="s">
        <v>4217</v>
      </c>
      <c r="K2026" s="16" t="s">
        <v>6133</v>
      </c>
      <c r="L2026">
        <v>972263454</v>
      </c>
      <c r="M2026">
        <v>0</v>
      </c>
      <c r="N2026" s="16" t="s">
        <v>6189</v>
      </c>
      <c r="O2026" s="16" t="s">
        <v>6194</v>
      </c>
      <c r="P2026" s="1">
        <v>44555</v>
      </c>
      <c r="Q2026">
        <v>137840.28020000001</v>
      </c>
      <c r="R2026">
        <v>137840.28020000001</v>
      </c>
      <c r="S2026" s="16" t="s">
        <v>6228</v>
      </c>
      <c r="T2026" s="16" t="s">
        <v>6238</v>
      </c>
      <c r="U2026">
        <v>2021</v>
      </c>
    </row>
    <row r="2027" spans="1:21" x14ac:dyDescent="0.35">
      <c r="A2027" s="16" t="s">
        <v>4218</v>
      </c>
      <c r="B2027">
        <v>799719608</v>
      </c>
      <c r="C2027">
        <v>62</v>
      </c>
      <c r="D2027" s="1">
        <v>22060.5</v>
      </c>
      <c r="E2027" s="16" t="s">
        <v>11</v>
      </c>
      <c r="F2027" s="16" t="s">
        <v>109</v>
      </c>
      <c r="G2027" s="16" t="s">
        <v>2776</v>
      </c>
      <c r="H2027">
        <v>17503.971799999999</v>
      </c>
      <c r="I2027">
        <v>15276.193600000001</v>
      </c>
      <c r="J2027" s="16" t="s">
        <v>4219</v>
      </c>
      <c r="K2027" s="16" t="s">
        <v>6127</v>
      </c>
      <c r="L2027">
        <v>934213644</v>
      </c>
      <c r="M2027">
        <v>0</v>
      </c>
      <c r="N2027" s="16" t="s">
        <v>6195</v>
      </c>
      <c r="O2027" s="16" t="s">
        <v>6191</v>
      </c>
      <c r="P2027" s="1">
        <v>44450</v>
      </c>
      <c r="Q2027">
        <v>2227.7781999999988</v>
      </c>
      <c r="R2027">
        <v>2227.7781999999988</v>
      </c>
      <c r="S2027" s="16" t="s">
        <v>6225</v>
      </c>
      <c r="T2027" s="16" t="s">
        <v>6240</v>
      </c>
      <c r="U2027">
        <v>2021</v>
      </c>
    </row>
    <row r="2028" spans="1:21" x14ac:dyDescent="0.35">
      <c r="A2028" s="16" t="s">
        <v>4220</v>
      </c>
      <c r="B2028">
        <v>41035589</v>
      </c>
      <c r="C2028">
        <v>85</v>
      </c>
      <c r="D2028" s="1">
        <v>13659.75</v>
      </c>
      <c r="E2028" s="16" t="s">
        <v>11</v>
      </c>
      <c r="F2028" s="16" t="s">
        <v>172</v>
      </c>
      <c r="G2028" s="16" t="s">
        <v>2771</v>
      </c>
      <c r="H2028">
        <v>532664.37840000005</v>
      </c>
      <c r="I2028">
        <v>155537.99849999999</v>
      </c>
      <c r="J2028" s="16" t="s">
        <v>4221</v>
      </c>
      <c r="K2028" s="16" t="s">
        <v>6135</v>
      </c>
      <c r="L2028">
        <v>47139</v>
      </c>
      <c r="M2028">
        <v>0</v>
      </c>
      <c r="N2028" s="16" t="s">
        <v>6196</v>
      </c>
      <c r="O2028" s="16" t="s">
        <v>6200</v>
      </c>
      <c r="P2028" s="1">
        <v>44479</v>
      </c>
      <c r="Q2028">
        <v>377126.37990000006</v>
      </c>
      <c r="R2028">
        <v>377126.37990000006</v>
      </c>
      <c r="S2028" s="16" t="s">
        <v>6226</v>
      </c>
      <c r="T2028" s="16" t="s">
        <v>6241</v>
      </c>
      <c r="U2028">
        <v>2021</v>
      </c>
    </row>
    <row r="2029" spans="1:21" x14ac:dyDescent="0.35">
      <c r="A2029" s="16" t="s">
        <v>4222</v>
      </c>
      <c r="B2029">
        <v>838153424</v>
      </c>
      <c r="C2029">
        <v>36</v>
      </c>
      <c r="D2029" s="1">
        <v>31557</v>
      </c>
      <c r="E2029" s="16" t="s">
        <v>11</v>
      </c>
      <c r="F2029" s="16" t="s">
        <v>45</v>
      </c>
      <c r="G2029" s="16" t="s">
        <v>2800</v>
      </c>
      <c r="H2029">
        <v>45080.56</v>
      </c>
      <c r="I2029">
        <v>15511.5905</v>
      </c>
      <c r="J2029" s="16" t="s">
        <v>4223</v>
      </c>
      <c r="K2029" s="16" t="s">
        <v>6127</v>
      </c>
      <c r="L2029">
        <v>1353108825</v>
      </c>
      <c r="M2029">
        <v>0</v>
      </c>
      <c r="N2029" s="16" t="s">
        <v>6187</v>
      </c>
      <c r="O2029" s="16" t="s">
        <v>6200</v>
      </c>
      <c r="P2029" s="1">
        <v>44463</v>
      </c>
      <c r="Q2029">
        <v>29568.969499999999</v>
      </c>
      <c r="R2029">
        <v>29568.969499999999</v>
      </c>
      <c r="S2029" s="16" t="s">
        <v>6225</v>
      </c>
      <c r="T2029" s="16" t="s">
        <v>6237</v>
      </c>
      <c r="U2029">
        <v>2021</v>
      </c>
    </row>
    <row r="2030" spans="1:21" x14ac:dyDescent="0.35">
      <c r="A2030" s="16" t="s">
        <v>4224</v>
      </c>
      <c r="B2030">
        <v>953439153</v>
      </c>
      <c r="C2030">
        <v>39</v>
      </c>
      <c r="D2030" s="1">
        <v>30461.25</v>
      </c>
      <c r="E2030" s="16" t="s">
        <v>11</v>
      </c>
      <c r="F2030" s="16" t="s">
        <v>373</v>
      </c>
      <c r="G2030" s="16" t="s">
        <v>2749</v>
      </c>
      <c r="H2030">
        <v>782751.8737</v>
      </c>
      <c r="I2030">
        <v>136712.6937</v>
      </c>
      <c r="J2030" s="16" t="s">
        <v>4225</v>
      </c>
      <c r="K2030" s="16" t="s">
        <v>6129</v>
      </c>
      <c r="L2030">
        <v>1808740608</v>
      </c>
      <c r="M2030">
        <v>0</v>
      </c>
      <c r="N2030" s="16" t="s">
        <v>6198</v>
      </c>
      <c r="O2030" s="16" t="s">
        <v>6190</v>
      </c>
      <c r="P2030" s="1">
        <v>44522</v>
      </c>
      <c r="Q2030">
        <v>646039.17999999993</v>
      </c>
      <c r="R2030">
        <v>646039.17999999993</v>
      </c>
      <c r="S2030" s="16" t="s">
        <v>6227</v>
      </c>
      <c r="T2030" s="16" t="s">
        <v>6237</v>
      </c>
      <c r="U2030">
        <v>2021</v>
      </c>
    </row>
    <row r="2031" spans="1:21" x14ac:dyDescent="0.35">
      <c r="A2031" s="16" t="s">
        <v>4226</v>
      </c>
      <c r="B2031">
        <v>721822203</v>
      </c>
      <c r="C2031">
        <v>85</v>
      </c>
      <c r="D2031" s="1">
        <v>13659.75</v>
      </c>
      <c r="E2031" s="16" t="s">
        <v>11</v>
      </c>
      <c r="F2031" s="16" t="s">
        <v>199</v>
      </c>
      <c r="G2031" s="16" t="s">
        <v>2771</v>
      </c>
      <c r="H2031">
        <v>348671.71860000002</v>
      </c>
      <c r="I2031">
        <v>76028.948199999999</v>
      </c>
      <c r="J2031" s="16" t="s">
        <v>4227</v>
      </c>
      <c r="K2031" s="16" t="s">
        <v>6135</v>
      </c>
      <c r="L2031">
        <v>5031385344</v>
      </c>
      <c r="M2031">
        <v>0</v>
      </c>
      <c r="N2031" s="16" t="s">
        <v>6187</v>
      </c>
      <c r="O2031" s="16" t="s">
        <v>6190</v>
      </c>
      <c r="P2031" s="1">
        <v>44226</v>
      </c>
      <c r="Q2031">
        <v>272642.77040000004</v>
      </c>
      <c r="R2031">
        <v>272642.77040000004</v>
      </c>
      <c r="S2031" s="16" t="s">
        <v>6217</v>
      </c>
      <c r="T2031" s="16" t="s">
        <v>6241</v>
      </c>
      <c r="U2031">
        <v>2021</v>
      </c>
    </row>
    <row r="2032" spans="1:21" x14ac:dyDescent="0.35">
      <c r="A2032" s="16" t="s">
        <v>4228</v>
      </c>
      <c r="B2032">
        <v>748608391</v>
      </c>
      <c r="C2032">
        <v>81</v>
      </c>
      <c r="D2032" s="1">
        <v>15120.75</v>
      </c>
      <c r="E2032" s="16" t="s">
        <v>11</v>
      </c>
      <c r="F2032" s="16" t="s">
        <v>840</v>
      </c>
      <c r="G2032" s="16" t="s">
        <v>2759</v>
      </c>
      <c r="H2032">
        <v>725666.60120000003</v>
      </c>
      <c r="I2032">
        <v>506302.24790000002</v>
      </c>
      <c r="J2032" s="16" t="s">
        <v>4229</v>
      </c>
      <c r="K2032" s="16" t="s">
        <v>6131</v>
      </c>
      <c r="L2032">
        <v>22531392</v>
      </c>
      <c r="M2032">
        <v>0</v>
      </c>
      <c r="N2032" s="16" t="s">
        <v>6189</v>
      </c>
      <c r="O2032" s="16" t="s">
        <v>6194</v>
      </c>
      <c r="P2032" s="1">
        <v>44461</v>
      </c>
      <c r="Q2032">
        <v>219364.35330000002</v>
      </c>
      <c r="R2032">
        <v>219364.35330000002</v>
      </c>
      <c r="S2032" s="16" t="s">
        <v>6225</v>
      </c>
      <c r="T2032" s="16" t="s">
        <v>6241</v>
      </c>
      <c r="U2032">
        <v>2021</v>
      </c>
    </row>
    <row r="2033" spans="1:21" x14ac:dyDescent="0.35">
      <c r="A2033" s="16" t="s">
        <v>4230</v>
      </c>
      <c r="B2033">
        <v>494672186</v>
      </c>
      <c r="C2033">
        <v>42</v>
      </c>
      <c r="D2033" s="1">
        <v>29365.5</v>
      </c>
      <c r="E2033" s="16" t="s">
        <v>11</v>
      </c>
      <c r="F2033" s="16" t="s">
        <v>282</v>
      </c>
      <c r="G2033" s="16" t="s">
        <v>2743</v>
      </c>
      <c r="H2033">
        <v>2182842.9807000002</v>
      </c>
      <c r="I2033">
        <v>719634.04070000001</v>
      </c>
      <c r="J2033" s="16" t="s">
        <v>4231</v>
      </c>
      <c r="K2033" s="16" t="s">
        <v>6129</v>
      </c>
      <c r="L2033">
        <v>14436123</v>
      </c>
      <c r="M2033">
        <v>0</v>
      </c>
      <c r="N2033" s="16" t="s">
        <v>6196</v>
      </c>
      <c r="O2033" s="16" t="s">
        <v>6188</v>
      </c>
      <c r="P2033" s="1">
        <v>44347</v>
      </c>
      <c r="Q2033">
        <v>1463208.9400000002</v>
      </c>
      <c r="R2033">
        <v>1463208.9400000002</v>
      </c>
      <c r="S2033" s="16" t="s">
        <v>6221</v>
      </c>
      <c r="T2033" s="16" t="s">
        <v>6238</v>
      </c>
      <c r="U2033">
        <v>2021</v>
      </c>
    </row>
    <row r="2034" spans="1:21" x14ac:dyDescent="0.35">
      <c r="A2034" s="16" t="s">
        <v>4232</v>
      </c>
      <c r="B2034">
        <v>547380411</v>
      </c>
      <c r="C2034">
        <v>58</v>
      </c>
      <c r="D2034" s="1">
        <v>23521.5</v>
      </c>
      <c r="E2034" s="16" t="s">
        <v>11</v>
      </c>
      <c r="F2034" s="16" t="s">
        <v>665</v>
      </c>
      <c r="G2034" s="16" t="s">
        <v>2800</v>
      </c>
      <c r="H2034">
        <v>185133.66709999999</v>
      </c>
      <c r="I2034">
        <v>56465.768499999998</v>
      </c>
      <c r="J2034" s="16" t="s">
        <v>4233</v>
      </c>
      <c r="K2034" s="16" t="s">
        <v>6140</v>
      </c>
      <c r="L2034">
        <v>59875578</v>
      </c>
      <c r="M2034">
        <v>0</v>
      </c>
      <c r="N2034" s="16" t="s">
        <v>6198</v>
      </c>
      <c r="O2034" s="16" t="s">
        <v>6201</v>
      </c>
      <c r="P2034" s="1">
        <v>44612</v>
      </c>
      <c r="Q2034">
        <v>128667.89859999999</v>
      </c>
      <c r="R2034">
        <v>128667.89859999999</v>
      </c>
      <c r="S2034" s="16" t="s">
        <v>6218</v>
      </c>
      <c r="T2034" s="16" t="s">
        <v>6239</v>
      </c>
      <c r="U2034">
        <v>2022</v>
      </c>
    </row>
    <row r="2035" spans="1:21" x14ac:dyDescent="0.35">
      <c r="A2035" s="16" t="s">
        <v>4234</v>
      </c>
      <c r="B2035">
        <v>142605776</v>
      </c>
      <c r="C2035">
        <v>32</v>
      </c>
      <c r="D2035" s="1">
        <v>33018</v>
      </c>
      <c r="E2035" s="16" t="s">
        <v>11</v>
      </c>
      <c r="F2035" s="16" t="s">
        <v>130</v>
      </c>
      <c r="G2035" s="16" t="s">
        <v>2749</v>
      </c>
      <c r="H2035">
        <v>378083.17099999997</v>
      </c>
      <c r="I2035">
        <v>69349.776199999993</v>
      </c>
      <c r="J2035" s="16" t="s">
        <v>4235</v>
      </c>
      <c r="K2035" s="16" t="s">
        <v>6131</v>
      </c>
      <c r="L2035">
        <v>2919258496</v>
      </c>
      <c r="M2035">
        <v>0</v>
      </c>
      <c r="N2035" s="16" t="s">
        <v>6187</v>
      </c>
      <c r="O2035" s="16" t="s">
        <v>6188</v>
      </c>
      <c r="P2035" s="1">
        <v>44672</v>
      </c>
      <c r="Q2035">
        <v>308733.39480000001</v>
      </c>
      <c r="R2035">
        <v>308733.39480000001</v>
      </c>
      <c r="S2035" s="16" t="s">
        <v>6220</v>
      </c>
      <c r="T2035" s="16" t="s">
        <v>6237</v>
      </c>
      <c r="U2035">
        <v>2022</v>
      </c>
    </row>
    <row r="2036" spans="1:21" x14ac:dyDescent="0.35">
      <c r="A2036" s="16" t="s">
        <v>328</v>
      </c>
      <c r="B2036">
        <v>25972264</v>
      </c>
      <c r="C2036">
        <v>38</v>
      </c>
      <c r="D2036" s="1">
        <v>30826.5</v>
      </c>
      <c r="E2036" s="16" t="s">
        <v>11</v>
      </c>
      <c r="F2036" s="16" t="s">
        <v>211</v>
      </c>
      <c r="G2036" s="16" t="s">
        <v>2756</v>
      </c>
      <c r="H2036">
        <v>712489.37329999998</v>
      </c>
      <c r="I2036">
        <v>74735.587499999994</v>
      </c>
      <c r="J2036" s="16" t="s">
        <v>4236</v>
      </c>
      <c r="K2036" s="16" t="s">
        <v>6135</v>
      </c>
      <c r="L2036">
        <v>1080607644</v>
      </c>
      <c r="M2036">
        <v>4093709004</v>
      </c>
      <c r="N2036" s="16" t="s">
        <v>6192</v>
      </c>
      <c r="O2036" s="16" t="s">
        <v>6193</v>
      </c>
      <c r="P2036" s="1">
        <v>44536</v>
      </c>
      <c r="Q2036">
        <v>637753.78579999995</v>
      </c>
      <c r="R2036">
        <v>637753.78579999995</v>
      </c>
      <c r="S2036" s="16" t="s">
        <v>6228</v>
      </c>
      <c r="T2036" s="16" t="s">
        <v>6237</v>
      </c>
      <c r="U2036">
        <v>2021</v>
      </c>
    </row>
    <row r="2037" spans="1:21" x14ac:dyDescent="0.35">
      <c r="A2037" s="16" t="s">
        <v>4237</v>
      </c>
      <c r="B2037">
        <v>399588315</v>
      </c>
      <c r="C2037">
        <v>35</v>
      </c>
      <c r="D2037" s="1">
        <v>31922.25</v>
      </c>
      <c r="E2037" s="16" t="s">
        <v>11</v>
      </c>
      <c r="F2037" s="16" t="s">
        <v>482</v>
      </c>
      <c r="G2037" s="16" t="s">
        <v>2743</v>
      </c>
      <c r="H2037">
        <v>203555.76500000001</v>
      </c>
      <c r="I2037">
        <v>103732.0178</v>
      </c>
      <c r="J2037" s="16" t="s">
        <v>4238</v>
      </c>
      <c r="K2037" s="16" t="s">
        <v>6131</v>
      </c>
      <c r="L2037">
        <v>13722852</v>
      </c>
      <c r="M2037">
        <v>0</v>
      </c>
      <c r="N2037" s="16" t="s">
        <v>6187</v>
      </c>
      <c r="O2037" s="16" t="s">
        <v>6188</v>
      </c>
      <c r="P2037" s="1">
        <v>44402</v>
      </c>
      <c r="Q2037">
        <v>99823.747200000013</v>
      </c>
      <c r="R2037">
        <v>99823.747200000013</v>
      </c>
      <c r="S2037" s="16" t="s">
        <v>6223</v>
      </c>
      <c r="T2037" s="16" t="s">
        <v>6237</v>
      </c>
      <c r="U2037">
        <v>2021</v>
      </c>
    </row>
    <row r="2038" spans="1:21" x14ac:dyDescent="0.35">
      <c r="A2038" s="16" t="s">
        <v>4239</v>
      </c>
      <c r="B2038">
        <v>383229683</v>
      </c>
      <c r="C2038">
        <v>21</v>
      </c>
      <c r="D2038" s="1">
        <v>37035.75</v>
      </c>
      <c r="E2038" s="16" t="s">
        <v>11</v>
      </c>
      <c r="F2038" s="16" t="s">
        <v>373</v>
      </c>
      <c r="G2038" s="16" t="s">
        <v>2771</v>
      </c>
      <c r="H2038">
        <v>39450.1348</v>
      </c>
      <c r="I2038">
        <v>13352.353300000001</v>
      </c>
      <c r="J2038" s="16" t="s">
        <v>4240</v>
      </c>
      <c r="K2038" s="16" t="s">
        <v>6129</v>
      </c>
      <c r="L2038">
        <v>52826778</v>
      </c>
      <c r="M2038">
        <v>0</v>
      </c>
      <c r="N2038" s="16" t="s">
        <v>6187</v>
      </c>
      <c r="O2038" s="16" t="s">
        <v>6188</v>
      </c>
      <c r="P2038" s="1">
        <v>44457</v>
      </c>
      <c r="Q2038">
        <v>26097.781499999997</v>
      </c>
      <c r="R2038">
        <v>26097.781499999997</v>
      </c>
      <c r="S2038" s="16" t="s">
        <v>6225</v>
      </c>
      <c r="T2038" s="16" t="s">
        <v>6236</v>
      </c>
      <c r="U2038">
        <v>2021</v>
      </c>
    </row>
    <row r="2039" spans="1:21" x14ac:dyDescent="0.35">
      <c r="A2039" s="16" t="s">
        <v>4241</v>
      </c>
      <c r="B2039">
        <v>74614025</v>
      </c>
      <c r="C2039">
        <v>28</v>
      </c>
      <c r="D2039" s="1">
        <v>34479</v>
      </c>
      <c r="E2039" s="16" t="s">
        <v>11</v>
      </c>
      <c r="F2039" s="16" t="s">
        <v>106</v>
      </c>
      <c r="G2039" s="16" t="s">
        <v>2743</v>
      </c>
      <c r="H2039">
        <v>540406.21759999997</v>
      </c>
      <c r="I2039">
        <v>78123.942299999995</v>
      </c>
      <c r="J2039" s="16" t="s">
        <v>4242</v>
      </c>
      <c r="K2039" s="16" t="s">
        <v>6135</v>
      </c>
      <c r="L2039">
        <v>33764283</v>
      </c>
      <c r="M2039">
        <v>0</v>
      </c>
      <c r="N2039" s="16" t="s">
        <v>6195</v>
      </c>
      <c r="O2039" s="16" t="s">
        <v>6190</v>
      </c>
      <c r="P2039" s="1">
        <v>44410</v>
      </c>
      <c r="Q2039">
        <v>462282.27529999998</v>
      </c>
      <c r="R2039">
        <v>462282.27529999998</v>
      </c>
      <c r="S2039" s="16" t="s">
        <v>6224</v>
      </c>
      <c r="T2039" s="16" t="s">
        <v>6236</v>
      </c>
      <c r="U2039">
        <v>2021</v>
      </c>
    </row>
    <row r="2040" spans="1:21" x14ac:dyDescent="0.35">
      <c r="A2040" s="16" t="s">
        <v>4243</v>
      </c>
      <c r="B2040">
        <v>327328790</v>
      </c>
      <c r="C2040">
        <v>63</v>
      </c>
      <c r="D2040" s="1">
        <v>21695.25</v>
      </c>
      <c r="E2040" s="16" t="s">
        <v>11</v>
      </c>
      <c r="F2040" s="16" t="s">
        <v>596</v>
      </c>
      <c r="G2040" s="16" t="s">
        <v>2743</v>
      </c>
      <c r="H2040">
        <v>2905686.9289000002</v>
      </c>
      <c r="I2040">
        <v>820908.81799999997</v>
      </c>
      <c r="J2040" s="16" t="s">
        <v>4244</v>
      </c>
      <c r="K2040" s="16" t="s">
        <v>6131</v>
      </c>
      <c r="L2040">
        <v>1652485824</v>
      </c>
      <c r="M2040">
        <v>0</v>
      </c>
      <c r="N2040" s="16" t="s">
        <v>6187</v>
      </c>
      <c r="O2040" s="16" t="s">
        <v>6191</v>
      </c>
      <c r="P2040" s="1">
        <v>44442</v>
      </c>
      <c r="Q2040">
        <v>2084778.1109000002</v>
      </c>
      <c r="R2040">
        <v>2126473.6731180004</v>
      </c>
      <c r="S2040" s="16" t="s">
        <v>6225</v>
      </c>
      <c r="T2040" s="16" t="s">
        <v>6240</v>
      </c>
      <c r="U2040">
        <v>2021</v>
      </c>
    </row>
    <row r="2041" spans="1:21" x14ac:dyDescent="0.35">
      <c r="A2041" s="16" t="s">
        <v>4245</v>
      </c>
      <c r="B2041">
        <v>746872224</v>
      </c>
      <c r="C2041">
        <v>48</v>
      </c>
      <c r="D2041" s="1">
        <v>27174</v>
      </c>
      <c r="E2041" s="16" t="s">
        <v>11</v>
      </c>
      <c r="F2041" s="16" t="s">
        <v>320</v>
      </c>
      <c r="G2041" s="16" t="s">
        <v>2756</v>
      </c>
      <c r="H2041">
        <v>30069.1456</v>
      </c>
      <c r="I2041">
        <v>14274.931200000001</v>
      </c>
      <c r="J2041" s="16" t="s">
        <v>4246</v>
      </c>
      <c r="K2041" s="16" t="s">
        <v>6133</v>
      </c>
      <c r="L2041">
        <v>23531046</v>
      </c>
      <c r="M2041">
        <v>0</v>
      </c>
      <c r="N2041" s="16" t="s">
        <v>6195</v>
      </c>
      <c r="O2041" s="16" t="s">
        <v>6191</v>
      </c>
      <c r="P2041" s="1">
        <v>44557</v>
      </c>
      <c r="Q2041">
        <v>15794.214399999999</v>
      </c>
      <c r="R2041">
        <v>15794.214399999999</v>
      </c>
      <c r="S2041" s="16" t="s">
        <v>6228</v>
      </c>
      <c r="T2041" s="16" t="s">
        <v>6238</v>
      </c>
      <c r="U2041">
        <v>2021</v>
      </c>
    </row>
    <row r="2042" spans="1:21" x14ac:dyDescent="0.35">
      <c r="A2042" s="16" t="s">
        <v>4247</v>
      </c>
      <c r="B2042">
        <v>64456357</v>
      </c>
      <c r="C2042">
        <v>60</v>
      </c>
      <c r="D2042" s="1">
        <v>22791</v>
      </c>
      <c r="E2042" s="16" t="s">
        <v>11</v>
      </c>
      <c r="F2042" s="16" t="s">
        <v>163</v>
      </c>
      <c r="G2042" s="16" t="s">
        <v>2743</v>
      </c>
      <c r="H2042">
        <v>2340901.8368000002</v>
      </c>
      <c r="I2042">
        <v>578202.7537</v>
      </c>
      <c r="J2042" s="16" t="s">
        <v>4248</v>
      </c>
      <c r="K2042" s="16" t="s">
        <v>6131</v>
      </c>
      <c r="L2042">
        <v>1388444094</v>
      </c>
      <c r="M2042">
        <v>0</v>
      </c>
      <c r="N2042" s="16" t="s">
        <v>6189</v>
      </c>
      <c r="O2042" s="16" t="s">
        <v>6194</v>
      </c>
      <c r="P2042" s="1">
        <v>44215</v>
      </c>
      <c r="Q2042">
        <v>1762699.0831000002</v>
      </c>
      <c r="R2042">
        <v>1797953.0647620002</v>
      </c>
      <c r="S2042" s="16" t="s">
        <v>6217</v>
      </c>
      <c r="T2042" s="16" t="s">
        <v>6240</v>
      </c>
      <c r="U2042">
        <v>2021</v>
      </c>
    </row>
    <row r="2043" spans="1:21" x14ac:dyDescent="0.35">
      <c r="A2043" s="16" t="s">
        <v>4249</v>
      </c>
      <c r="B2043">
        <v>81498368</v>
      </c>
      <c r="C2043">
        <v>84</v>
      </c>
      <c r="D2043" s="1">
        <v>14025</v>
      </c>
      <c r="E2043" s="16" t="s">
        <v>11</v>
      </c>
      <c r="F2043" s="16" t="s">
        <v>1169</v>
      </c>
      <c r="G2043" s="16" t="s">
        <v>2756</v>
      </c>
      <c r="H2043">
        <v>499893.16249999998</v>
      </c>
      <c r="I2043">
        <v>124924.7573</v>
      </c>
      <c r="J2043" s="16" t="s">
        <v>4250</v>
      </c>
      <c r="K2043" s="16" t="s">
        <v>6135</v>
      </c>
      <c r="L2043">
        <v>3334802688</v>
      </c>
      <c r="M2043">
        <v>900474156</v>
      </c>
      <c r="N2043" s="16" t="s">
        <v>6192</v>
      </c>
      <c r="O2043" s="16" t="s">
        <v>6197</v>
      </c>
      <c r="P2043" s="1">
        <v>44533</v>
      </c>
      <c r="Q2043">
        <v>374968.40519999998</v>
      </c>
      <c r="R2043">
        <v>374968.40519999998</v>
      </c>
      <c r="S2043" s="16" t="s">
        <v>6228</v>
      </c>
      <c r="T2043" s="16" t="s">
        <v>6241</v>
      </c>
      <c r="U2043">
        <v>2021</v>
      </c>
    </row>
    <row r="2044" spans="1:21" x14ac:dyDescent="0.35">
      <c r="A2044" s="16" t="s">
        <v>4251</v>
      </c>
      <c r="B2044">
        <v>392190501</v>
      </c>
      <c r="C2044">
        <v>35</v>
      </c>
      <c r="D2044" s="1">
        <v>31922.25</v>
      </c>
      <c r="E2044" s="16" t="s">
        <v>11</v>
      </c>
      <c r="F2044" s="16" t="s">
        <v>163</v>
      </c>
      <c r="G2044" s="16" t="s">
        <v>2781</v>
      </c>
      <c r="H2044">
        <v>165852.29209999999</v>
      </c>
      <c r="I2044">
        <v>62269.996899999998</v>
      </c>
      <c r="J2044" s="16" t="s">
        <v>4252</v>
      </c>
      <c r="K2044" s="16" t="s">
        <v>6131</v>
      </c>
      <c r="L2044">
        <v>1617782706</v>
      </c>
      <c r="M2044">
        <v>0</v>
      </c>
      <c r="N2044" s="16" t="s">
        <v>6198</v>
      </c>
      <c r="O2044" s="16" t="s">
        <v>6191</v>
      </c>
      <c r="P2044" s="1">
        <v>44480</v>
      </c>
      <c r="Q2044">
        <v>103582.29519999999</v>
      </c>
      <c r="R2044">
        <v>103582.29519999999</v>
      </c>
      <c r="S2044" s="16" t="s">
        <v>6226</v>
      </c>
      <c r="T2044" s="16" t="s">
        <v>6237</v>
      </c>
      <c r="U2044">
        <v>2021</v>
      </c>
    </row>
    <row r="2045" spans="1:21" x14ac:dyDescent="0.35">
      <c r="A2045" s="16" t="s">
        <v>4253</v>
      </c>
      <c r="B2045">
        <v>457123899</v>
      </c>
      <c r="C2045">
        <v>64</v>
      </c>
      <c r="D2045" s="1">
        <v>21330</v>
      </c>
      <c r="E2045" s="16" t="s">
        <v>11</v>
      </c>
      <c r="F2045" s="16" t="s">
        <v>183</v>
      </c>
      <c r="G2045" s="16" t="s">
        <v>2746</v>
      </c>
      <c r="H2045">
        <v>651093.05160000001</v>
      </c>
      <c r="I2045">
        <v>388083.6115</v>
      </c>
      <c r="J2045" s="16" t="s">
        <v>4254</v>
      </c>
      <c r="K2045" s="16" t="s">
        <v>6131</v>
      </c>
      <c r="L2045">
        <v>812911632</v>
      </c>
      <c r="M2045">
        <v>0</v>
      </c>
      <c r="N2045" s="16" t="s">
        <v>6198</v>
      </c>
      <c r="O2045" s="16" t="s">
        <v>6191</v>
      </c>
      <c r="P2045" s="1">
        <v>44494</v>
      </c>
      <c r="Q2045">
        <v>263009.44010000001</v>
      </c>
      <c r="R2045">
        <v>263009.44010000001</v>
      </c>
      <c r="S2045" s="16" t="s">
        <v>6226</v>
      </c>
      <c r="T2045" s="16" t="s">
        <v>6240</v>
      </c>
      <c r="U2045">
        <v>2021</v>
      </c>
    </row>
    <row r="2046" spans="1:21" x14ac:dyDescent="0.35">
      <c r="A2046" s="16" t="s">
        <v>4255</v>
      </c>
      <c r="B2046">
        <v>550594586</v>
      </c>
      <c r="C2046">
        <v>27</v>
      </c>
      <c r="D2046" s="1">
        <v>34844.25</v>
      </c>
      <c r="E2046" s="16" t="s">
        <v>11</v>
      </c>
      <c r="F2046" s="16" t="s">
        <v>997</v>
      </c>
      <c r="G2046" s="16" t="s">
        <v>2781</v>
      </c>
      <c r="H2046">
        <v>209303.4216</v>
      </c>
      <c r="I2046">
        <v>102887.58199999999</v>
      </c>
      <c r="J2046" s="16" t="s">
        <v>4256</v>
      </c>
      <c r="K2046" s="16" t="s">
        <v>6135</v>
      </c>
      <c r="L2046">
        <v>588470523</v>
      </c>
      <c r="M2046">
        <v>0</v>
      </c>
      <c r="N2046" s="16" t="s">
        <v>6198</v>
      </c>
      <c r="O2046" s="16" t="s">
        <v>6201</v>
      </c>
      <c r="P2046" s="1">
        <v>44478</v>
      </c>
      <c r="Q2046">
        <v>106415.83960000001</v>
      </c>
      <c r="R2046">
        <v>106415.83960000001</v>
      </c>
      <c r="S2046" s="16" t="s">
        <v>6226</v>
      </c>
      <c r="T2046" s="16" t="s">
        <v>6236</v>
      </c>
      <c r="U2046">
        <v>2021</v>
      </c>
    </row>
    <row r="2047" spans="1:21" x14ac:dyDescent="0.35">
      <c r="A2047" s="16" t="s">
        <v>4257</v>
      </c>
      <c r="B2047">
        <v>348591655</v>
      </c>
      <c r="C2047">
        <v>79</v>
      </c>
      <c r="D2047" s="1">
        <v>15851.25</v>
      </c>
      <c r="E2047" s="16" t="s">
        <v>11</v>
      </c>
      <c r="F2047" s="16" t="s">
        <v>124</v>
      </c>
      <c r="G2047" s="16" t="s">
        <v>2746</v>
      </c>
      <c r="H2047">
        <v>114149.55379999999</v>
      </c>
      <c r="I2047">
        <v>27335.814200000001</v>
      </c>
      <c r="J2047" s="16" t="s">
        <v>61</v>
      </c>
      <c r="K2047" s="16" t="s">
        <v>6127</v>
      </c>
      <c r="L2047">
        <v>1069925625</v>
      </c>
      <c r="M2047">
        <v>0</v>
      </c>
      <c r="N2047" s="16" t="s">
        <v>6187</v>
      </c>
      <c r="O2047" s="16" t="s">
        <v>6188</v>
      </c>
      <c r="P2047" s="1">
        <v>44559</v>
      </c>
      <c r="Q2047">
        <v>86813.739600000001</v>
      </c>
      <c r="R2047">
        <v>86813.739600000001</v>
      </c>
      <c r="S2047" s="16" t="s">
        <v>6228</v>
      </c>
      <c r="T2047" s="16" t="s">
        <v>6241</v>
      </c>
      <c r="U2047">
        <v>2021</v>
      </c>
    </row>
    <row r="2048" spans="1:21" x14ac:dyDescent="0.35">
      <c r="A2048" s="16" t="s">
        <v>4258</v>
      </c>
      <c r="B2048">
        <v>23985999</v>
      </c>
      <c r="C2048">
        <v>51</v>
      </c>
      <c r="D2048" s="1">
        <v>26078.25</v>
      </c>
      <c r="E2048" s="16" t="s">
        <v>11</v>
      </c>
      <c r="F2048" s="16" t="s">
        <v>1475</v>
      </c>
      <c r="G2048" s="16" t="s">
        <v>2776</v>
      </c>
      <c r="H2048">
        <v>432786.09710000001</v>
      </c>
      <c r="I2048">
        <v>160195.4509</v>
      </c>
      <c r="J2048" s="16" t="s">
        <v>4259</v>
      </c>
      <c r="K2048" s="16" t="s">
        <v>6131</v>
      </c>
      <c r="L2048">
        <v>6880896</v>
      </c>
      <c r="M2048">
        <v>0</v>
      </c>
      <c r="N2048" s="16" t="s">
        <v>6198</v>
      </c>
      <c r="O2048" s="16" t="s">
        <v>6191</v>
      </c>
      <c r="P2048" s="1">
        <v>44282</v>
      </c>
      <c r="Q2048">
        <v>272590.64620000002</v>
      </c>
      <c r="R2048">
        <v>272590.64620000002</v>
      </c>
      <c r="S2048" s="16" t="s">
        <v>6219</v>
      </c>
      <c r="T2048" s="16" t="s">
        <v>6239</v>
      </c>
      <c r="U2048">
        <v>2021</v>
      </c>
    </row>
    <row r="2049" spans="1:21" x14ac:dyDescent="0.35">
      <c r="A2049" s="16" t="s">
        <v>4260</v>
      </c>
      <c r="B2049">
        <v>892875281</v>
      </c>
      <c r="C2049">
        <v>27</v>
      </c>
      <c r="D2049" s="1">
        <v>34844.25</v>
      </c>
      <c r="E2049" s="16" t="s">
        <v>11</v>
      </c>
      <c r="F2049" s="16" t="s">
        <v>51</v>
      </c>
      <c r="G2049" s="16" t="s">
        <v>2776</v>
      </c>
      <c r="H2049">
        <v>2140826.2514999998</v>
      </c>
      <c r="I2049">
        <v>396254.82130000001</v>
      </c>
      <c r="J2049" s="16" t="s">
        <v>4261</v>
      </c>
      <c r="K2049" s="16" t="s">
        <v>6129</v>
      </c>
      <c r="L2049">
        <v>3862445496</v>
      </c>
      <c r="M2049">
        <v>3736592496</v>
      </c>
      <c r="N2049" s="16" t="s">
        <v>6192</v>
      </c>
      <c r="O2049" s="16" t="s">
        <v>6197</v>
      </c>
      <c r="P2049" s="1">
        <v>44428</v>
      </c>
      <c r="Q2049">
        <v>1744571.4301999998</v>
      </c>
      <c r="R2049">
        <v>1744571.4301999998</v>
      </c>
      <c r="S2049" s="16" t="s">
        <v>6224</v>
      </c>
      <c r="T2049" s="16" t="s">
        <v>6236</v>
      </c>
      <c r="U2049">
        <v>2021</v>
      </c>
    </row>
    <row r="2050" spans="1:21" x14ac:dyDescent="0.35">
      <c r="A2050" s="16" t="s">
        <v>4262</v>
      </c>
      <c r="B2050">
        <v>935714648</v>
      </c>
      <c r="C2050">
        <v>19</v>
      </c>
      <c r="D2050" s="1">
        <v>37766.25</v>
      </c>
      <c r="E2050" s="16" t="s">
        <v>11</v>
      </c>
      <c r="F2050" s="16" t="s">
        <v>1186</v>
      </c>
      <c r="G2050" s="16" t="s">
        <v>2771</v>
      </c>
      <c r="H2050">
        <v>31912.553400000001</v>
      </c>
      <c r="I2050">
        <v>12012.796899999999</v>
      </c>
      <c r="J2050" s="16" t="s">
        <v>4263</v>
      </c>
      <c r="K2050" s="16" t="s">
        <v>6135</v>
      </c>
      <c r="L2050">
        <v>1936909314</v>
      </c>
      <c r="M2050">
        <v>0</v>
      </c>
      <c r="N2050" s="16" t="s">
        <v>6187</v>
      </c>
      <c r="O2050" s="16" t="s">
        <v>6190</v>
      </c>
      <c r="P2050" s="1">
        <v>44217</v>
      </c>
      <c r="Q2050">
        <v>19899.756500000003</v>
      </c>
      <c r="R2050">
        <v>19899.756500000003</v>
      </c>
      <c r="S2050" s="16" t="s">
        <v>6217</v>
      </c>
      <c r="T2050" s="16" t="s">
        <v>6242</v>
      </c>
      <c r="U2050">
        <v>2021</v>
      </c>
    </row>
    <row r="2051" spans="1:21" x14ac:dyDescent="0.35">
      <c r="A2051" s="16" t="s">
        <v>4264</v>
      </c>
      <c r="B2051">
        <v>305303485</v>
      </c>
      <c r="C2051">
        <v>61</v>
      </c>
      <c r="D2051" s="1">
        <v>22425.75</v>
      </c>
      <c r="E2051" s="16" t="s">
        <v>11</v>
      </c>
      <c r="F2051" s="16" t="s">
        <v>558</v>
      </c>
      <c r="G2051" s="16" t="s">
        <v>2740</v>
      </c>
      <c r="H2051">
        <v>257730.5436</v>
      </c>
      <c r="I2051">
        <v>82634.855500000005</v>
      </c>
      <c r="J2051" s="16" t="s">
        <v>4265</v>
      </c>
      <c r="K2051" s="16" t="s">
        <v>6127</v>
      </c>
      <c r="L2051">
        <v>3510008128</v>
      </c>
      <c r="M2051">
        <v>0</v>
      </c>
      <c r="N2051" s="16" t="s">
        <v>6198</v>
      </c>
      <c r="O2051" s="16" t="s">
        <v>6190</v>
      </c>
      <c r="P2051" s="1">
        <v>44553</v>
      </c>
      <c r="Q2051">
        <v>175095.6881</v>
      </c>
      <c r="R2051">
        <v>175095.6881</v>
      </c>
      <c r="S2051" s="16" t="s">
        <v>6228</v>
      </c>
      <c r="T2051" s="16" t="s">
        <v>6240</v>
      </c>
      <c r="U2051">
        <v>2021</v>
      </c>
    </row>
    <row r="2052" spans="1:21" x14ac:dyDescent="0.35">
      <c r="A2052" s="16" t="s">
        <v>4266</v>
      </c>
      <c r="B2052">
        <v>833296386</v>
      </c>
      <c r="C2052">
        <v>27</v>
      </c>
      <c r="D2052" s="1">
        <v>34844.25</v>
      </c>
      <c r="E2052" s="16" t="s">
        <v>11</v>
      </c>
      <c r="F2052" s="16" t="s">
        <v>69</v>
      </c>
      <c r="G2052" s="16" t="s">
        <v>2746</v>
      </c>
      <c r="H2052">
        <v>496839.1213</v>
      </c>
      <c r="I2052">
        <v>174113.53279999999</v>
      </c>
      <c r="J2052" s="16" t="s">
        <v>4267</v>
      </c>
      <c r="K2052" s="16" t="s">
        <v>6135</v>
      </c>
      <c r="L2052">
        <v>917334728</v>
      </c>
      <c r="M2052">
        <v>0</v>
      </c>
      <c r="N2052" s="16" t="s">
        <v>6198</v>
      </c>
      <c r="O2052" s="16" t="s">
        <v>6191</v>
      </c>
      <c r="P2052" s="1">
        <v>44679</v>
      </c>
      <c r="Q2052">
        <v>322725.58850000001</v>
      </c>
      <c r="R2052">
        <v>322725.58850000001</v>
      </c>
      <c r="S2052" s="16" t="s">
        <v>6220</v>
      </c>
      <c r="T2052" s="16" t="s">
        <v>6236</v>
      </c>
      <c r="U2052">
        <v>2022</v>
      </c>
    </row>
    <row r="2053" spans="1:21" x14ac:dyDescent="0.35">
      <c r="A2053" s="16" t="s">
        <v>4268</v>
      </c>
      <c r="B2053">
        <v>158304189</v>
      </c>
      <c r="C2053">
        <v>71</v>
      </c>
      <c r="D2053" s="1">
        <v>18773.25</v>
      </c>
      <c r="E2053" s="16" t="s">
        <v>11</v>
      </c>
      <c r="F2053" s="16" t="s">
        <v>668</v>
      </c>
      <c r="G2053" s="16" t="s">
        <v>2764</v>
      </c>
      <c r="H2053">
        <v>834989.68519999995</v>
      </c>
      <c r="I2053">
        <v>256364.40059999999</v>
      </c>
      <c r="J2053" s="16" t="s">
        <v>4269</v>
      </c>
      <c r="K2053" s="16" t="s">
        <v>6131</v>
      </c>
      <c r="L2053">
        <v>4011448584</v>
      </c>
      <c r="M2053">
        <v>0</v>
      </c>
      <c r="N2053" s="16" t="s">
        <v>6198</v>
      </c>
      <c r="O2053" s="16" t="s">
        <v>6190</v>
      </c>
      <c r="P2053" s="1">
        <v>44512</v>
      </c>
      <c r="Q2053">
        <v>578625.2845999999</v>
      </c>
      <c r="R2053">
        <v>590197.79029199993</v>
      </c>
      <c r="S2053" s="16" t="s">
        <v>6227</v>
      </c>
      <c r="T2053" s="16" t="s">
        <v>6241</v>
      </c>
      <c r="U2053">
        <v>2021</v>
      </c>
    </row>
    <row r="2054" spans="1:21" x14ac:dyDescent="0.35">
      <c r="A2054" s="16" t="s">
        <v>4270</v>
      </c>
      <c r="B2054">
        <v>802088876</v>
      </c>
      <c r="C2054">
        <v>59</v>
      </c>
      <c r="D2054" s="1">
        <v>23156.25</v>
      </c>
      <c r="E2054" s="16" t="s">
        <v>11</v>
      </c>
      <c r="F2054" s="16" t="s">
        <v>840</v>
      </c>
      <c r="G2054" s="16" t="s">
        <v>2776</v>
      </c>
      <c r="H2054">
        <v>1260515.5758</v>
      </c>
      <c r="I2054">
        <v>384457.25060000003</v>
      </c>
      <c r="J2054" s="16" t="s">
        <v>4271</v>
      </c>
      <c r="K2054" s="16" t="s">
        <v>6131</v>
      </c>
      <c r="L2054">
        <v>944832456</v>
      </c>
      <c r="M2054">
        <v>0</v>
      </c>
      <c r="N2054" s="16" t="s">
        <v>6195</v>
      </c>
      <c r="O2054" s="16" t="s">
        <v>6191</v>
      </c>
      <c r="P2054" s="1">
        <v>44286</v>
      </c>
      <c r="Q2054">
        <v>876058.32519999996</v>
      </c>
      <c r="R2054">
        <v>893579.49170399993</v>
      </c>
      <c r="S2054" s="16" t="s">
        <v>6219</v>
      </c>
      <c r="T2054" s="16" t="s">
        <v>6239</v>
      </c>
      <c r="U2054">
        <v>2021</v>
      </c>
    </row>
    <row r="2055" spans="1:21" x14ac:dyDescent="0.35">
      <c r="A2055" s="16" t="s">
        <v>4272</v>
      </c>
      <c r="B2055">
        <v>903001679</v>
      </c>
      <c r="C2055">
        <v>37</v>
      </c>
      <c r="D2055" s="1">
        <v>31191.75</v>
      </c>
      <c r="E2055" s="16" t="s">
        <v>11</v>
      </c>
      <c r="F2055" s="16" t="s">
        <v>48</v>
      </c>
      <c r="G2055" s="16" t="s">
        <v>2749</v>
      </c>
      <c r="H2055">
        <v>972403.54</v>
      </c>
      <c r="I2055">
        <v>328186.19469999999</v>
      </c>
      <c r="J2055" s="16" t="s">
        <v>4273</v>
      </c>
      <c r="K2055" s="16" t="s">
        <v>6133</v>
      </c>
      <c r="L2055">
        <v>1537445769</v>
      </c>
      <c r="M2055">
        <v>0</v>
      </c>
      <c r="N2055" s="16" t="s">
        <v>6187</v>
      </c>
      <c r="O2055" s="16" t="s">
        <v>6188</v>
      </c>
      <c r="P2055" s="1">
        <v>44493</v>
      </c>
      <c r="Q2055">
        <v>644217.34530000004</v>
      </c>
      <c r="R2055">
        <v>644217.34530000004</v>
      </c>
      <c r="S2055" s="16" t="s">
        <v>6226</v>
      </c>
      <c r="T2055" s="16" t="s">
        <v>6237</v>
      </c>
      <c r="U2055">
        <v>2021</v>
      </c>
    </row>
    <row r="2056" spans="1:21" x14ac:dyDescent="0.35">
      <c r="A2056" s="16" t="s">
        <v>4274</v>
      </c>
      <c r="B2056">
        <v>382278715</v>
      </c>
      <c r="C2056">
        <v>28</v>
      </c>
      <c r="D2056" s="1">
        <v>34479</v>
      </c>
      <c r="E2056" s="16" t="s">
        <v>11</v>
      </c>
      <c r="F2056" s="16" t="s">
        <v>106</v>
      </c>
      <c r="G2056" s="16" t="s">
        <v>2767</v>
      </c>
      <c r="H2056">
        <v>357572.12650000001</v>
      </c>
      <c r="I2056">
        <v>99832.860700000005</v>
      </c>
      <c r="J2056" s="16" t="s">
        <v>4275</v>
      </c>
      <c r="K2056" s="16" t="s">
        <v>6131</v>
      </c>
      <c r="L2056">
        <v>1596583438</v>
      </c>
      <c r="M2056">
        <v>0</v>
      </c>
      <c r="N2056" s="16" t="s">
        <v>6187</v>
      </c>
      <c r="O2056" s="16" t="s">
        <v>6188</v>
      </c>
      <c r="P2056" s="1">
        <v>44242</v>
      </c>
      <c r="Q2056">
        <v>257739.26579999999</v>
      </c>
      <c r="R2056">
        <v>257739.26579999999</v>
      </c>
      <c r="S2056" s="16" t="s">
        <v>6218</v>
      </c>
      <c r="T2056" s="16" t="s">
        <v>6236</v>
      </c>
      <c r="U2056">
        <v>2021</v>
      </c>
    </row>
    <row r="2057" spans="1:21" x14ac:dyDescent="0.35">
      <c r="A2057" s="16" t="s">
        <v>4276</v>
      </c>
      <c r="B2057">
        <v>111392645</v>
      </c>
      <c r="C2057">
        <v>32</v>
      </c>
      <c r="D2057" s="1">
        <v>33018</v>
      </c>
      <c r="E2057" s="16" t="s">
        <v>11</v>
      </c>
      <c r="F2057" s="16" t="s">
        <v>169</v>
      </c>
      <c r="G2057" s="16" t="s">
        <v>2771</v>
      </c>
      <c r="H2057">
        <v>202534.1894</v>
      </c>
      <c r="I2057">
        <v>89353.318899999998</v>
      </c>
      <c r="J2057" s="16" t="s">
        <v>4277</v>
      </c>
      <c r="K2057" s="16" t="s">
        <v>6135</v>
      </c>
      <c r="L2057">
        <v>69441372</v>
      </c>
      <c r="M2057">
        <v>0</v>
      </c>
      <c r="N2057" s="16" t="s">
        <v>6196</v>
      </c>
      <c r="O2057" s="16" t="s">
        <v>6200</v>
      </c>
      <c r="P2057" s="1">
        <v>44519</v>
      </c>
      <c r="Q2057">
        <v>113180.8705</v>
      </c>
      <c r="R2057">
        <v>113180.8705</v>
      </c>
      <c r="S2057" s="16" t="s">
        <v>6227</v>
      </c>
      <c r="T2057" s="16" t="s">
        <v>6237</v>
      </c>
      <c r="U2057">
        <v>2021</v>
      </c>
    </row>
    <row r="2058" spans="1:21" x14ac:dyDescent="0.35">
      <c r="A2058" s="16" t="s">
        <v>4278</v>
      </c>
      <c r="B2058">
        <v>932589685</v>
      </c>
      <c r="C2058">
        <v>76</v>
      </c>
      <c r="D2058" s="1">
        <v>16947</v>
      </c>
      <c r="E2058" s="16" t="s">
        <v>11</v>
      </c>
      <c r="F2058" s="16" t="s">
        <v>708</v>
      </c>
      <c r="G2058" s="16" t="s">
        <v>2740</v>
      </c>
      <c r="H2058">
        <v>446980.03899999999</v>
      </c>
      <c r="I2058">
        <v>112541.9509</v>
      </c>
      <c r="J2058" s="16" t="s">
        <v>4279</v>
      </c>
      <c r="K2058" s="16" t="s">
        <v>6135</v>
      </c>
      <c r="L2058">
        <v>299904747</v>
      </c>
      <c r="M2058">
        <v>0</v>
      </c>
      <c r="N2058" s="16" t="s">
        <v>6187</v>
      </c>
      <c r="O2058" s="16" t="s">
        <v>6188</v>
      </c>
      <c r="P2058" s="1">
        <v>44215</v>
      </c>
      <c r="Q2058">
        <v>334438.08809999999</v>
      </c>
      <c r="R2058">
        <v>334438.08809999999</v>
      </c>
      <c r="S2058" s="16" t="s">
        <v>6217</v>
      </c>
      <c r="T2058" s="16" t="s">
        <v>6241</v>
      </c>
      <c r="U2058">
        <v>2021</v>
      </c>
    </row>
    <row r="2059" spans="1:21" x14ac:dyDescent="0.35">
      <c r="A2059" s="16" t="s">
        <v>4280</v>
      </c>
      <c r="B2059">
        <v>972428622</v>
      </c>
      <c r="C2059">
        <v>33</v>
      </c>
      <c r="D2059" s="1">
        <v>32652.75</v>
      </c>
      <c r="E2059" s="16" t="s">
        <v>11</v>
      </c>
      <c r="F2059" s="16" t="s">
        <v>671</v>
      </c>
      <c r="G2059" s="16" t="s">
        <v>2749</v>
      </c>
      <c r="H2059">
        <v>39702.855000000003</v>
      </c>
      <c r="I2059">
        <v>9541.6317999999992</v>
      </c>
      <c r="J2059" s="16" t="s">
        <v>4281</v>
      </c>
      <c r="K2059" s="16" t="s">
        <v>6129</v>
      </c>
      <c r="L2059">
        <v>451405458</v>
      </c>
      <c r="M2059">
        <v>0</v>
      </c>
      <c r="N2059" s="16" t="s">
        <v>6187</v>
      </c>
      <c r="O2059" s="16" t="s">
        <v>6188</v>
      </c>
      <c r="P2059" s="1">
        <v>44266</v>
      </c>
      <c r="Q2059">
        <v>30161.223200000004</v>
      </c>
      <c r="R2059">
        <v>30161.223200000004</v>
      </c>
      <c r="S2059" s="16" t="s">
        <v>6219</v>
      </c>
      <c r="T2059" s="16" t="s">
        <v>6237</v>
      </c>
      <c r="U2059">
        <v>2021</v>
      </c>
    </row>
    <row r="2060" spans="1:21" x14ac:dyDescent="0.35">
      <c r="A2060" s="16" t="s">
        <v>3342</v>
      </c>
      <c r="B2060">
        <v>784328008</v>
      </c>
      <c r="C2060">
        <v>34</v>
      </c>
      <c r="D2060" s="1">
        <v>32287.5</v>
      </c>
      <c r="E2060" s="16" t="s">
        <v>11</v>
      </c>
      <c r="F2060" s="16" t="s">
        <v>260</v>
      </c>
      <c r="G2060" s="16" t="s">
        <v>2743</v>
      </c>
      <c r="H2060">
        <v>98856.3364</v>
      </c>
      <c r="I2060">
        <v>13573.7354</v>
      </c>
      <c r="J2060" s="16" t="s">
        <v>3084</v>
      </c>
      <c r="K2060" s="16" t="s">
        <v>6133</v>
      </c>
      <c r="L2060">
        <v>656598272</v>
      </c>
      <c r="M2060">
        <v>0</v>
      </c>
      <c r="N2060" s="16" t="s">
        <v>6196</v>
      </c>
      <c r="O2060" s="16" t="s">
        <v>6200</v>
      </c>
      <c r="P2060" s="1">
        <v>44395</v>
      </c>
      <c r="Q2060">
        <v>85282.600999999995</v>
      </c>
      <c r="R2060">
        <v>85282.600999999995</v>
      </c>
      <c r="S2060" s="16" t="s">
        <v>6223</v>
      </c>
      <c r="T2060" s="16" t="s">
        <v>6237</v>
      </c>
      <c r="U2060">
        <v>2021</v>
      </c>
    </row>
    <row r="2061" spans="1:21" x14ac:dyDescent="0.35">
      <c r="A2061" s="16" t="s">
        <v>4282</v>
      </c>
      <c r="B2061">
        <v>257586339</v>
      </c>
      <c r="C2061">
        <v>77</v>
      </c>
      <c r="D2061" s="1">
        <v>16581.75</v>
      </c>
      <c r="E2061" s="16" t="s">
        <v>11</v>
      </c>
      <c r="F2061" s="16" t="s">
        <v>390</v>
      </c>
      <c r="G2061" s="16" t="s">
        <v>2771</v>
      </c>
      <c r="H2061">
        <v>2894745.6971999998</v>
      </c>
      <c r="I2061">
        <v>463159.31160000002</v>
      </c>
      <c r="J2061" s="16" t="s">
        <v>4283</v>
      </c>
      <c r="K2061" s="16" t="s">
        <v>6127</v>
      </c>
      <c r="L2061">
        <v>9829131</v>
      </c>
      <c r="M2061">
        <v>0</v>
      </c>
      <c r="N2061" s="16" t="s">
        <v>6187</v>
      </c>
      <c r="O2061" s="16" t="s">
        <v>6188</v>
      </c>
      <c r="P2061" s="1">
        <v>44588</v>
      </c>
      <c r="Q2061">
        <v>2431586.3855999997</v>
      </c>
      <c r="R2061">
        <v>2431586.3855999997</v>
      </c>
      <c r="S2061" s="16" t="s">
        <v>6217</v>
      </c>
      <c r="T2061" s="16" t="s">
        <v>6241</v>
      </c>
      <c r="U2061">
        <v>2022</v>
      </c>
    </row>
    <row r="2062" spans="1:21" x14ac:dyDescent="0.35">
      <c r="A2062" s="16" t="s">
        <v>4284</v>
      </c>
      <c r="B2062">
        <v>96104372</v>
      </c>
      <c r="C2062">
        <v>27</v>
      </c>
      <c r="D2062" s="1">
        <v>34844.25</v>
      </c>
      <c r="E2062" s="16" t="s">
        <v>11</v>
      </c>
      <c r="F2062" s="16" t="s">
        <v>160</v>
      </c>
      <c r="G2062" s="16" t="s">
        <v>2759</v>
      </c>
      <c r="H2062">
        <v>188774.56280000001</v>
      </c>
      <c r="I2062">
        <v>47567.256999999998</v>
      </c>
      <c r="J2062" s="16" t="s">
        <v>4285</v>
      </c>
      <c r="K2062" s="16" t="s">
        <v>6127</v>
      </c>
      <c r="L2062">
        <v>32397945</v>
      </c>
      <c r="M2062">
        <v>0</v>
      </c>
      <c r="N2062" s="16" t="s">
        <v>6189</v>
      </c>
      <c r="O2062" s="16" t="s">
        <v>6190</v>
      </c>
      <c r="P2062" s="1">
        <v>44624</v>
      </c>
      <c r="Q2062">
        <v>141207.30580000003</v>
      </c>
      <c r="R2062">
        <v>141207.30580000003</v>
      </c>
      <c r="S2062" s="16" t="s">
        <v>6219</v>
      </c>
      <c r="T2062" s="16" t="s">
        <v>6236</v>
      </c>
      <c r="U2062">
        <v>2022</v>
      </c>
    </row>
    <row r="2063" spans="1:21" x14ac:dyDescent="0.35">
      <c r="A2063" s="16" t="s">
        <v>4286</v>
      </c>
      <c r="B2063">
        <v>795714810</v>
      </c>
      <c r="C2063">
        <v>83</v>
      </c>
      <c r="D2063" s="1">
        <v>14390.25</v>
      </c>
      <c r="E2063" s="16" t="s">
        <v>11</v>
      </c>
      <c r="F2063" s="16" t="s">
        <v>75</v>
      </c>
      <c r="G2063" s="16" t="s">
        <v>2746</v>
      </c>
      <c r="H2063">
        <v>1415618.5279999999</v>
      </c>
      <c r="I2063">
        <v>167777.01070000001</v>
      </c>
      <c r="J2063" s="16" t="s">
        <v>4287</v>
      </c>
      <c r="K2063" s="16" t="s">
        <v>6131</v>
      </c>
      <c r="L2063">
        <v>1244719872</v>
      </c>
      <c r="M2063">
        <v>0</v>
      </c>
      <c r="N2063" s="16" t="s">
        <v>6196</v>
      </c>
      <c r="O2063" s="16" t="s">
        <v>6199</v>
      </c>
      <c r="P2063" s="1">
        <v>44639</v>
      </c>
      <c r="Q2063">
        <v>1247841.5172999999</v>
      </c>
      <c r="R2063">
        <v>1272798.3476459999</v>
      </c>
      <c r="S2063" s="16" t="s">
        <v>6219</v>
      </c>
      <c r="T2063" s="16" t="s">
        <v>6241</v>
      </c>
      <c r="U2063">
        <v>2022</v>
      </c>
    </row>
    <row r="2064" spans="1:21" x14ac:dyDescent="0.35">
      <c r="A2064" s="16" t="s">
        <v>4288</v>
      </c>
      <c r="B2064">
        <v>290011943</v>
      </c>
      <c r="C2064">
        <v>18</v>
      </c>
      <c r="D2064" s="1">
        <v>38131.5</v>
      </c>
      <c r="E2064" s="16" t="s">
        <v>11</v>
      </c>
      <c r="F2064" s="16" t="s">
        <v>211</v>
      </c>
      <c r="G2064" s="16" t="s">
        <v>2740</v>
      </c>
      <c r="H2064">
        <v>761183.70319999999</v>
      </c>
      <c r="I2064">
        <v>446450.78940000001</v>
      </c>
      <c r="J2064" s="16" t="s">
        <v>4289</v>
      </c>
      <c r="K2064" s="16" t="s">
        <v>6133</v>
      </c>
      <c r="L2064">
        <v>3081829292</v>
      </c>
      <c r="M2064">
        <v>0</v>
      </c>
      <c r="N2064" s="16" t="s">
        <v>6187</v>
      </c>
      <c r="O2064" s="16" t="s">
        <v>6200</v>
      </c>
      <c r="P2064" s="1">
        <v>44561</v>
      </c>
      <c r="Q2064">
        <v>314732.91379999998</v>
      </c>
      <c r="R2064">
        <v>314732.91379999998</v>
      </c>
      <c r="S2064" s="16" t="s">
        <v>6228</v>
      </c>
      <c r="T2064" s="16" t="s">
        <v>6242</v>
      </c>
      <c r="U2064">
        <v>2021</v>
      </c>
    </row>
    <row r="2065" spans="1:21" x14ac:dyDescent="0.35">
      <c r="A2065" s="16" t="s">
        <v>4290</v>
      </c>
      <c r="B2065">
        <v>386788742</v>
      </c>
      <c r="C2065">
        <v>44</v>
      </c>
      <c r="D2065" s="1">
        <v>28635</v>
      </c>
      <c r="E2065" s="16" t="s">
        <v>11</v>
      </c>
      <c r="F2065" s="16" t="s">
        <v>205</v>
      </c>
      <c r="G2065" s="16" t="s">
        <v>2749</v>
      </c>
      <c r="H2065">
        <v>482275.02350000001</v>
      </c>
      <c r="I2065">
        <v>513622.9</v>
      </c>
      <c r="J2065" s="16" t="s">
        <v>4291</v>
      </c>
      <c r="K2065" s="16" t="s">
        <v>6133</v>
      </c>
      <c r="L2065">
        <v>75930855</v>
      </c>
      <c r="M2065">
        <v>0</v>
      </c>
      <c r="N2065" s="16" t="s">
        <v>6198</v>
      </c>
      <c r="O2065" s="16" t="s">
        <v>6191</v>
      </c>
      <c r="P2065" s="1">
        <v>44542</v>
      </c>
      <c r="Q2065">
        <v>-31347.876500000013</v>
      </c>
      <c r="R2065">
        <v>-31347.876500000013</v>
      </c>
      <c r="S2065" s="16" t="s">
        <v>6228</v>
      </c>
      <c r="T2065" s="16" t="s">
        <v>6238</v>
      </c>
      <c r="U2065">
        <v>2021</v>
      </c>
    </row>
    <row r="2066" spans="1:21" x14ac:dyDescent="0.35">
      <c r="A2066" s="16" t="s">
        <v>4292</v>
      </c>
      <c r="B2066">
        <v>80149207</v>
      </c>
      <c r="C2066">
        <v>77</v>
      </c>
      <c r="D2066" s="1">
        <v>16581.75</v>
      </c>
      <c r="E2066" s="16" t="s">
        <v>11</v>
      </c>
      <c r="F2066" s="16" t="s">
        <v>300</v>
      </c>
      <c r="G2066" s="16" t="s">
        <v>2771</v>
      </c>
      <c r="H2066">
        <v>533783.80550000002</v>
      </c>
      <c r="I2066">
        <v>88599.361199999999</v>
      </c>
      <c r="J2066" s="16" t="s">
        <v>4293</v>
      </c>
      <c r="K2066" s="16" t="s">
        <v>6135</v>
      </c>
      <c r="L2066">
        <v>422290479</v>
      </c>
      <c r="M2066">
        <v>0</v>
      </c>
      <c r="N2066" s="16" t="s">
        <v>6198</v>
      </c>
      <c r="O2066" s="16" t="s">
        <v>6191</v>
      </c>
      <c r="P2066" s="1">
        <v>44395</v>
      </c>
      <c r="Q2066">
        <v>445184.44430000003</v>
      </c>
      <c r="R2066">
        <v>445184.44430000003</v>
      </c>
      <c r="S2066" s="16" t="s">
        <v>6223</v>
      </c>
      <c r="T2066" s="16" t="s">
        <v>6241</v>
      </c>
      <c r="U2066">
        <v>2021</v>
      </c>
    </row>
    <row r="2067" spans="1:21" x14ac:dyDescent="0.35">
      <c r="A2067" s="16" t="s">
        <v>4294</v>
      </c>
      <c r="B2067">
        <v>731411413</v>
      </c>
      <c r="C2067">
        <v>47</v>
      </c>
      <c r="D2067" s="1">
        <v>27539.25</v>
      </c>
      <c r="E2067" s="16" t="s">
        <v>11</v>
      </c>
      <c r="F2067" s="16" t="s">
        <v>1602</v>
      </c>
      <c r="G2067" s="16" t="s">
        <v>2756</v>
      </c>
      <c r="H2067">
        <v>336806.30479999998</v>
      </c>
      <c r="I2067">
        <v>100059.53969999999</v>
      </c>
      <c r="J2067" s="16" t="s">
        <v>4295</v>
      </c>
      <c r="K2067" s="16" t="s">
        <v>6127</v>
      </c>
      <c r="L2067">
        <v>2045855616</v>
      </c>
      <c r="M2067">
        <v>0</v>
      </c>
      <c r="N2067" s="16" t="s">
        <v>6196</v>
      </c>
      <c r="O2067" s="16" t="s">
        <v>6188</v>
      </c>
      <c r="P2067" s="1">
        <v>44440</v>
      </c>
      <c r="Q2067">
        <v>236746.76509999999</v>
      </c>
      <c r="R2067">
        <v>236746.76509999999</v>
      </c>
      <c r="S2067" s="16" t="s">
        <v>6225</v>
      </c>
      <c r="T2067" s="16" t="s">
        <v>6238</v>
      </c>
      <c r="U2067">
        <v>2021</v>
      </c>
    </row>
    <row r="2068" spans="1:21" x14ac:dyDescent="0.35">
      <c r="A2068" s="16" t="s">
        <v>4296</v>
      </c>
      <c r="B2068">
        <v>80429347</v>
      </c>
      <c r="C2068">
        <v>25</v>
      </c>
      <c r="D2068" s="1">
        <v>35574.75</v>
      </c>
      <c r="E2068" s="16" t="s">
        <v>11</v>
      </c>
      <c r="F2068" s="16" t="s">
        <v>90</v>
      </c>
      <c r="G2068" s="16" t="s">
        <v>2746</v>
      </c>
      <c r="H2068">
        <v>673120.45629999996</v>
      </c>
      <c r="I2068">
        <v>272419.61540000001</v>
      </c>
      <c r="J2068" s="16" t="s">
        <v>4297</v>
      </c>
      <c r="K2068" s="16" t="s">
        <v>6131</v>
      </c>
      <c r="L2068">
        <v>687853125</v>
      </c>
      <c r="M2068">
        <v>0</v>
      </c>
      <c r="N2068" s="16" t="s">
        <v>6198</v>
      </c>
      <c r="O2068" s="16" t="s">
        <v>6201</v>
      </c>
      <c r="P2068" s="1">
        <v>44628</v>
      </c>
      <c r="Q2068">
        <v>400700.84089999995</v>
      </c>
      <c r="R2068">
        <v>400700.84089999995</v>
      </c>
      <c r="S2068" s="16" t="s">
        <v>6219</v>
      </c>
      <c r="T2068" s="16" t="s">
        <v>6236</v>
      </c>
      <c r="U2068">
        <v>2022</v>
      </c>
    </row>
    <row r="2069" spans="1:21" x14ac:dyDescent="0.35">
      <c r="A2069" s="16" t="s">
        <v>4298</v>
      </c>
      <c r="B2069">
        <v>760130291</v>
      </c>
      <c r="C2069">
        <v>67</v>
      </c>
      <c r="D2069" s="1">
        <v>20234.25</v>
      </c>
      <c r="E2069" s="16" t="s">
        <v>11</v>
      </c>
      <c r="F2069" s="16" t="s">
        <v>183</v>
      </c>
      <c r="G2069" s="16" t="s">
        <v>2756</v>
      </c>
      <c r="H2069">
        <v>1748132.8252999999</v>
      </c>
      <c r="I2069">
        <v>753084.52190000005</v>
      </c>
      <c r="J2069" s="16" t="s">
        <v>4299</v>
      </c>
      <c r="K2069" s="16" t="s">
        <v>6135</v>
      </c>
      <c r="L2069">
        <v>3126788852</v>
      </c>
      <c r="M2069">
        <v>0</v>
      </c>
      <c r="N2069" s="16" t="s">
        <v>6187</v>
      </c>
      <c r="O2069" s="16" t="s">
        <v>6188</v>
      </c>
      <c r="P2069" s="1">
        <v>44296</v>
      </c>
      <c r="Q2069">
        <v>995048.30339999986</v>
      </c>
      <c r="R2069">
        <v>995048.30339999986</v>
      </c>
      <c r="S2069" s="16" t="s">
        <v>6220</v>
      </c>
      <c r="T2069" s="16" t="s">
        <v>6240</v>
      </c>
      <c r="U2069">
        <v>2021</v>
      </c>
    </row>
    <row r="2070" spans="1:21" x14ac:dyDescent="0.35">
      <c r="A2070" s="16" t="s">
        <v>4300</v>
      </c>
      <c r="B2070">
        <v>510835677</v>
      </c>
      <c r="C2070">
        <v>26</v>
      </c>
      <c r="D2070" s="1">
        <v>35209.5</v>
      </c>
      <c r="E2070" s="16" t="s">
        <v>11</v>
      </c>
      <c r="F2070" s="16" t="s">
        <v>293</v>
      </c>
      <c r="G2070" s="16" t="s">
        <v>2800</v>
      </c>
      <c r="H2070">
        <v>430087.04129999998</v>
      </c>
      <c r="I2070">
        <v>64096.842900000003</v>
      </c>
      <c r="J2070" s="16" t="s">
        <v>4301</v>
      </c>
      <c r="K2070" s="16" t="s">
        <v>6135</v>
      </c>
      <c r="L2070">
        <v>99158688</v>
      </c>
      <c r="M2070">
        <v>0</v>
      </c>
      <c r="N2070" s="16" t="s">
        <v>6195</v>
      </c>
      <c r="O2070" s="16" t="s">
        <v>6190</v>
      </c>
      <c r="P2070" s="1">
        <v>44403</v>
      </c>
      <c r="Q2070">
        <v>365990.19839999999</v>
      </c>
      <c r="R2070">
        <v>365990.19839999999</v>
      </c>
      <c r="S2070" s="16" t="s">
        <v>6223</v>
      </c>
      <c r="T2070" s="16" t="s">
        <v>6236</v>
      </c>
      <c r="U2070">
        <v>2021</v>
      </c>
    </row>
    <row r="2071" spans="1:21" x14ac:dyDescent="0.35">
      <c r="A2071" s="16" t="s">
        <v>4302</v>
      </c>
      <c r="B2071">
        <v>461675878</v>
      </c>
      <c r="C2071">
        <v>29</v>
      </c>
      <c r="D2071" s="1">
        <v>34113.75</v>
      </c>
      <c r="E2071" s="16" t="s">
        <v>11</v>
      </c>
      <c r="F2071" s="16" t="s">
        <v>585</v>
      </c>
      <c r="G2071" s="16" t="s">
        <v>2756</v>
      </c>
      <c r="H2071">
        <v>976566.95030000003</v>
      </c>
      <c r="I2071">
        <v>176792.29269999999</v>
      </c>
      <c r="J2071" s="16" t="s">
        <v>4303</v>
      </c>
      <c r="K2071" s="16" t="s">
        <v>6133</v>
      </c>
      <c r="L2071">
        <v>119065265</v>
      </c>
      <c r="M2071">
        <v>0</v>
      </c>
      <c r="N2071" s="16" t="s">
        <v>6195</v>
      </c>
      <c r="O2071" s="16" t="s">
        <v>6190</v>
      </c>
      <c r="P2071" s="1">
        <v>44370</v>
      </c>
      <c r="Q2071">
        <v>799774.65760000004</v>
      </c>
      <c r="R2071">
        <v>799774.65760000004</v>
      </c>
      <c r="S2071" s="16" t="s">
        <v>6222</v>
      </c>
      <c r="T2071" s="16" t="s">
        <v>6236</v>
      </c>
      <c r="U2071">
        <v>2021</v>
      </c>
    </row>
    <row r="2072" spans="1:21" x14ac:dyDescent="0.35">
      <c r="A2072" s="16" t="s">
        <v>4304</v>
      </c>
      <c r="B2072">
        <v>174625296</v>
      </c>
      <c r="C2072">
        <v>25</v>
      </c>
      <c r="D2072" s="1">
        <v>35574.75</v>
      </c>
      <c r="E2072" s="16" t="s">
        <v>11</v>
      </c>
      <c r="F2072" s="16" t="s">
        <v>596</v>
      </c>
      <c r="G2072" s="16" t="s">
        <v>2771</v>
      </c>
      <c r="H2072">
        <v>1972356.3862999999</v>
      </c>
      <c r="I2072">
        <v>326126.83500000002</v>
      </c>
      <c r="J2072" s="16" t="s">
        <v>4305</v>
      </c>
      <c r="K2072" s="16" t="s">
        <v>6127</v>
      </c>
      <c r="L2072">
        <v>69438852</v>
      </c>
      <c r="M2072">
        <v>0</v>
      </c>
      <c r="N2072" s="16" t="s">
        <v>6195</v>
      </c>
      <c r="O2072" s="16" t="s">
        <v>6190</v>
      </c>
      <c r="P2072" s="1">
        <v>44598</v>
      </c>
      <c r="Q2072">
        <v>1646229.5512999999</v>
      </c>
      <c r="R2072">
        <v>1646229.5512999999</v>
      </c>
      <c r="S2072" s="16" t="s">
        <v>6218</v>
      </c>
      <c r="T2072" s="16" t="s">
        <v>6236</v>
      </c>
      <c r="U2072">
        <v>2022</v>
      </c>
    </row>
    <row r="2073" spans="1:21" x14ac:dyDescent="0.35">
      <c r="A2073" s="16" t="s">
        <v>4306</v>
      </c>
      <c r="B2073">
        <v>262785749</v>
      </c>
      <c r="C2073">
        <v>44</v>
      </c>
      <c r="D2073" s="1">
        <v>28635</v>
      </c>
      <c r="E2073" s="16" t="s">
        <v>11</v>
      </c>
      <c r="F2073" s="16" t="s">
        <v>48</v>
      </c>
      <c r="G2073" s="16" t="s">
        <v>2740</v>
      </c>
      <c r="H2073">
        <v>129506.13310000001</v>
      </c>
      <c r="I2073">
        <v>155033.7844</v>
      </c>
      <c r="J2073" s="16" t="s">
        <v>4307</v>
      </c>
      <c r="K2073" s="16" t="s">
        <v>6127</v>
      </c>
      <c r="L2073">
        <v>1085617592</v>
      </c>
      <c r="M2073">
        <v>0</v>
      </c>
      <c r="N2073" s="16" t="s">
        <v>6196</v>
      </c>
      <c r="O2073" s="16" t="s">
        <v>6200</v>
      </c>
      <c r="P2073" s="1">
        <v>44365</v>
      </c>
      <c r="Q2073">
        <v>-25527.651299999998</v>
      </c>
      <c r="R2073">
        <v>-25527.651299999998</v>
      </c>
      <c r="S2073" s="16" t="s">
        <v>6222</v>
      </c>
      <c r="T2073" s="16" t="s">
        <v>6238</v>
      </c>
      <c r="U2073">
        <v>2021</v>
      </c>
    </row>
    <row r="2074" spans="1:21" x14ac:dyDescent="0.35">
      <c r="A2074" s="16" t="s">
        <v>4308</v>
      </c>
      <c r="B2074">
        <v>62724933</v>
      </c>
      <c r="C2074">
        <v>47</v>
      </c>
      <c r="D2074" s="1">
        <v>27539.25</v>
      </c>
      <c r="E2074" s="16" t="s">
        <v>11</v>
      </c>
      <c r="F2074" s="16" t="s">
        <v>588</v>
      </c>
      <c r="G2074" s="16" t="s">
        <v>2746</v>
      </c>
      <c r="H2074">
        <v>976553.20900000003</v>
      </c>
      <c r="I2074">
        <v>471515.90409999999</v>
      </c>
      <c r="J2074" s="16" t="s">
        <v>4309</v>
      </c>
      <c r="K2074" s="16" t="s">
        <v>6135</v>
      </c>
      <c r="L2074">
        <v>646087728</v>
      </c>
      <c r="M2074">
        <v>0</v>
      </c>
      <c r="N2074" s="16" t="s">
        <v>6189</v>
      </c>
      <c r="O2074" s="16" t="s">
        <v>6190</v>
      </c>
      <c r="P2074" s="1">
        <v>44667</v>
      </c>
      <c r="Q2074">
        <v>505037.30490000005</v>
      </c>
      <c r="R2074">
        <v>505037.30490000005</v>
      </c>
      <c r="S2074" s="16" t="s">
        <v>6220</v>
      </c>
      <c r="T2074" s="16" t="s">
        <v>6238</v>
      </c>
      <c r="U2074">
        <v>2022</v>
      </c>
    </row>
    <row r="2075" spans="1:21" x14ac:dyDescent="0.35">
      <c r="A2075" s="16" t="s">
        <v>4310</v>
      </c>
      <c r="B2075">
        <v>823998849</v>
      </c>
      <c r="C2075">
        <v>17</v>
      </c>
      <c r="D2075" s="1">
        <v>38496.75</v>
      </c>
      <c r="E2075" s="16" t="s">
        <v>11</v>
      </c>
      <c r="F2075" s="16" t="s">
        <v>127</v>
      </c>
      <c r="G2075" s="16" t="s">
        <v>2767</v>
      </c>
      <c r="H2075">
        <v>543892.25</v>
      </c>
      <c r="I2075">
        <v>162036.37909999999</v>
      </c>
      <c r="J2075" s="16" t="s">
        <v>4311</v>
      </c>
      <c r="K2075" s="16" t="s">
        <v>6135</v>
      </c>
      <c r="L2075">
        <v>409052</v>
      </c>
      <c r="M2075">
        <v>0</v>
      </c>
      <c r="N2075" s="16" t="s">
        <v>6198</v>
      </c>
      <c r="O2075" s="16" t="s">
        <v>6201</v>
      </c>
      <c r="P2075" s="1">
        <v>44353</v>
      </c>
      <c r="Q2075">
        <v>381855.87089999998</v>
      </c>
      <c r="R2075">
        <v>381855.87089999998</v>
      </c>
      <c r="S2075" s="16" t="s">
        <v>6222</v>
      </c>
      <c r="T2075" s="16" t="s">
        <v>6242</v>
      </c>
      <c r="U2075">
        <v>2021</v>
      </c>
    </row>
    <row r="2076" spans="1:21" x14ac:dyDescent="0.35">
      <c r="A2076" s="16" t="s">
        <v>4312</v>
      </c>
      <c r="B2076">
        <v>682734380</v>
      </c>
      <c r="C2076">
        <v>40</v>
      </c>
      <c r="D2076" s="1">
        <v>30096</v>
      </c>
      <c r="E2076" s="16" t="s">
        <v>11</v>
      </c>
      <c r="F2076" s="16" t="s">
        <v>886</v>
      </c>
      <c r="G2076" s="16" t="s">
        <v>2756</v>
      </c>
      <c r="H2076">
        <v>448672.114</v>
      </c>
      <c r="I2076">
        <v>101359.1094</v>
      </c>
      <c r="J2076" s="16" t="s">
        <v>4313</v>
      </c>
      <c r="K2076" s="16" t="s">
        <v>6135</v>
      </c>
      <c r="L2076">
        <v>854352495</v>
      </c>
      <c r="M2076">
        <v>0</v>
      </c>
      <c r="N2076" s="16" t="s">
        <v>6198</v>
      </c>
      <c r="O2076" s="16" t="s">
        <v>6191</v>
      </c>
      <c r="P2076" s="1">
        <v>44374</v>
      </c>
      <c r="Q2076">
        <v>347313.00459999999</v>
      </c>
      <c r="R2076">
        <v>347313.00459999999</v>
      </c>
      <c r="S2076" s="16" t="s">
        <v>6222</v>
      </c>
      <c r="T2076" s="16" t="s">
        <v>6238</v>
      </c>
      <c r="U2076">
        <v>2021</v>
      </c>
    </row>
    <row r="2077" spans="1:21" x14ac:dyDescent="0.35">
      <c r="A2077" s="16" t="s">
        <v>4314</v>
      </c>
      <c r="B2077">
        <v>752352306</v>
      </c>
      <c r="C2077">
        <v>46</v>
      </c>
      <c r="D2077" s="1">
        <v>27904.5</v>
      </c>
      <c r="E2077" s="16" t="s">
        <v>11</v>
      </c>
      <c r="F2077" s="16" t="s">
        <v>172</v>
      </c>
      <c r="G2077" s="16" t="s">
        <v>2743</v>
      </c>
      <c r="H2077">
        <v>524154.78470000002</v>
      </c>
      <c r="I2077">
        <v>130297.4672</v>
      </c>
      <c r="J2077" s="16" t="s">
        <v>4315</v>
      </c>
      <c r="K2077" s="16" t="s">
        <v>6133</v>
      </c>
      <c r="L2077">
        <v>1771025256</v>
      </c>
      <c r="M2077">
        <v>0</v>
      </c>
      <c r="N2077" s="16" t="s">
        <v>6196</v>
      </c>
      <c r="O2077" s="16" t="s">
        <v>6200</v>
      </c>
      <c r="P2077" s="1">
        <v>44232</v>
      </c>
      <c r="Q2077">
        <v>393857.3175</v>
      </c>
      <c r="R2077">
        <v>393857.3175</v>
      </c>
      <c r="S2077" s="16" t="s">
        <v>6218</v>
      </c>
      <c r="T2077" s="16" t="s">
        <v>6238</v>
      </c>
      <c r="U2077">
        <v>2021</v>
      </c>
    </row>
    <row r="2078" spans="1:21" x14ac:dyDescent="0.35">
      <c r="A2078" s="16" t="s">
        <v>4316</v>
      </c>
      <c r="B2078">
        <v>528747128</v>
      </c>
      <c r="C2078">
        <v>24</v>
      </c>
      <c r="D2078" s="1">
        <v>35940</v>
      </c>
      <c r="E2078" s="16" t="s">
        <v>11</v>
      </c>
      <c r="F2078" s="16" t="s">
        <v>112</v>
      </c>
      <c r="G2078" s="16" t="s">
        <v>2764</v>
      </c>
      <c r="H2078">
        <v>1433363.9357</v>
      </c>
      <c r="I2078">
        <v>375018.48879999999</v>
      </c>
      <c r="J2078" s="16" t="s">
        <v>4317</v>
      </c>
      <c r="K2078" s="16" t="s">
        <v>6135</v>
      </c>
      <c r="L2078">
        <v>71863743</v>
      </c>
      <c r="M2078">
        <v>0</v>
      </c>
      <c r="N2078" s="16" t="s">
        <v>6198</v>
      </c>
      <c r="O2078" s="16" t="s">
        <v>6201</v>
      </c>
      <c r="P2078" s="1">
        <v>44465</v>
      </c>
      <c r="Q2078">
        <v>1058345.4469000001</v>
      </c>
      <c r="R2078">
        <v>1058345.4469000001</v>
      </c>
      <c r="S2078" s="16" t="s">
        <v>6225</v>
      </c>
      <c r="T2078" s="16" t="s">
        <v>6236</v>
      </c>
      <c r="U2078">
        <v>2021</v>
      </c>
    </row>
    <row r="2079" spans="1:21" x14ac:dyDescent="0.35">
      <c r="A2079" s="16" t="s">
        <v>4318</v>
      </c>
      <c r="B2079">
        <v>721154580</v>
      </c>
      <c r="C2079">
        <v>21</v>
      </c>
      <c r="D2079" s="1">
        <v>37035.75</v>
      </c>
      <c r="E2079" s="16" t="s">
        <v>11</v>
      </c>
      <c r="F2079" s="16" t="s">
        <v>183</v>
      </c>
      <c r="G2079" s="16" t="s">
        <v>2767</v>
      </c>
      <c r="H2079">
        <v>268103.61040000001</v>
      </c>
      <c r="I2079">
        <v>140838.1778</v>
      </c>
      <c r="J2079" s="16" t="s">
        <v>4319</v>
      </c>
      <c r="K2079" s="16" t="s">
        <v>6135</v>
      </c>
      <c r="L2079">
        <v>1306871566</v>
      </c>
      <c r="M2079">
        <v>0</v>
      </c>
      <c r="N2079" s="16" t="s">
        <v>6198</v>
      </c>
      <c r="O2079" s="16" t="s">
        <v>6201</v>
      </c>
      <c r="P2079" s="1">
        <v>44397</v>
      </c>
      <c r="Q2079">
        <v>127265.4326</v>
      </c>
      <c r="R2079">
        <v>127265.4326</v>
      </c>
      <c r="S2079" s="16" t="s">
        <v>6223</v>
      </c>
      <c r="T2079" s="16" t="s">
        <v>6236</v>
      </c>
      <c r="U2079">
        <v>2021</v>
      </c>
    </row>
    <row r="2080" spans="1:21" x14ac:dyDescent="0.35">
      <c r="A2080" s="16" t="s">
        <v>4320</v>
      </c>
      <c r="B2080">
        <v>828471777</v>
      </c>
      <c r="C2080">
        <v>66</v>
      </c>
      <c r="D2080" s="1">
        <v>20599.5</v>
      </c>
      <c r="E2080" s="16" t="s">
        <v>11</v>
      </c>
      <c r="F2080" s="16" t="s">
        <v>424</v>
      </c>
      <c r="G2080" s="16" t="s">
        <v>2771</v>
      </c>
      <c r="H2080">
        <v>696871.50490000006</v>
      </c>
      <c r="I2080">
        <v>300767.39909999998</v>
      </c>
      <c r="J2080" s="16" t="s">
        <v>4321</v>
      </c>
      <c r="K2080" s="16" t="s">
        <v>6135</v>
      </c>
      <c r="L2080">
        <v>92159489</v>
      </c>
      <c r="M2080">
        <v>0</v>
      </c>
      <c r="N2080" s="16" t="s">
        <v>6196</v>
      </c>
      <c r="O2080" s="16" t="s">
        <v>6199</v>
      </c>
      <c r="P2080" s="1">
        <v>44614</v>
      </c>
      <c r="Q2080">
        <v>396104.10580000008</v>
      </c>
      <c r="R2080">
        <v>396104.10580000008</v>
      </c>
      <c r="S2080" s="16" t="s">
        <v>6218</v>
      </c>
      <c r="T2080" s="16" t="s">
        <v>6240</v>
      </c>
      <c r="U2080">
        <v>2022</v>
      </c>
    </row>
    <row r="2081" spans="1:21" x14ac:dyDescent="0.35">
      <c r="A2081" s="16" t="s">
        <v>4322</v>
      </c>
      <c r="B2081">
        <v>818088800</v>
      </c>
      <c r="C2081">
        <v>71</v>
      </c>
      <c r="D2081" s="1">
        <v>18773.25</v>
      </c>
      <c r="E2081" s="16" t="s">
        <v>11</v>
      </c>
      <c r="F2081" s="16" t="s">
        <v>738</v>
      </c>
      <c r="G2081" s="16" t="s">
        <v>2781</v>
      </c>
      <c r="H2081">
        <v>480600.22730000003</v>
      </c>
      <c r="I2081">
        <v>365148.1727</v>
      </c>
      <c r="J2081" s="16" t="s">
        <v>4323</v>
      </c>
      <c r="K2081" s="16" t="s">
        <v>6129</v>
      </c>
      <c r="L2081">
        <v>2171529152</v>
      </c>
      <c r="M2081">
        <v>0</v>
      </c>
      <c r="N2081" s="16" t="s">
        <v>6198</v>
      </c>
      <c r="O2081" s="16" t="s">
        <v>6191</v>
      </c>
      <c r="P2081" s="1">
        <v>44308</v>
      </c>
      <c r="Q2081">
        <v>115452.05460000003</v>
      </c>
      <c r="R2081">
        <v>115452.05460000003</v>
      </c>
      <c r="S2081" s="16" t="s">
        <v>6220</v>
      </c>
      <c r="T2081" s="16" t="s">
        <v>6241</v>
      </c>
      <c r="U2081">
        <v>2021</v>
      </c>
    </row>
    <row r="2082" spans="1:21" x14ac:dyDescent="0.35">
      <c r="A2082" s="16" t="s">
        <v>4324</v>
      </c>
      <c r="B2082">
        <v>411380326</v>
      </c>
      <c r="C2082">
        <v>22</v>
      </c>
      <c r="D2082" s="1">
        <v>36670.5</v>
      </c>
      <c r="E2082" s="16" t="s">
        <v>11</v>
      </c>
      <c r="F2082" s="16" t="s">
        <v>2538</v>
      </c>
      <c r="G2082" s="16" t="s">
        <v>2781</v>
      </c>
      <c r="H2082">
        <v>64848.760699999999</v>
      </c>
      <c r="I2082">
        <v>39140.859100000001</v>
      </c>
      <c r="J2082" s="16" t="s">
        <v>4325</v>
      </c>
      <c r="K2082" s="16" t="s">
        <v>6135</v>
      </c>
      <c r="L2082">
        <v>1117932354</v>
      </c>
      <c r="M2082">
        <v>0</v>
      </c>
      <c r="N2082" s="16" t="s">
        <v>6195</v>
      </c>
      <c r="O2082" s="16" t="s">
        <v>6190</v>
      </c>
      <c r="P2082" s="1">
        <v>44355</v>
      </c>
      <c r="Q2082">
        <v>25707.901599999997</v>
      </c>
      <c r="R2082">
        <v>25707.901599999997</v>
      </c>
      <c r="S2082" s="16" t="s">
        <v>6222</v>
      </c>
      <c r="T2082" s="16" t="s">
        <v>6236</v>
      </c>
      <c r="U2082">
        <v>2021</v>
      </c>
    </row>
    <row r="2083" spans="1:21" x14ac:dyDescent="0.35">
      <c r="A2083" s="16" t="s">
        <v>4326</v>
      </c>
      <c r="B2083">
        <v>795560326</v>
      </c>
      <c r="C2083">
        <v>63</v>
      </c>
      <c r="D2083" s="1">
        <v>21695.25</v>
      </c>
      <c r="E2083" s="16" t="s">
        <v>11</v>
      </c>
      <c r="F2083" s="16" t="s">
        <v>1004</v>
      </c>
      <c r="G2083" s="16" t="s">
        <v>2759</v>
      </c>
      <c r="H2083">
        <v>2217834.3679999998</v>
      </c>
      <c r="I2083">
        <v>838895.84970000002</v>
      </c>
      <c r="J2083" s="16" t="s">
        <v>4327</v>
      </c>
      <c r="K2083" s="16" t="s">
        <v>6140</v>
      </c>
      <c r="L2083">
        <v>237555666</v>
      </c>
      <c r="M2083">
        <v>0</v>
      </c>
      <c r="N2083" s="16" t="s">
        <v>6195</v>
      </c>
      <c r="O2083" s="16" t="s">
        <v>6190</v>
      </c>
      <c r="P2083" s="1">
        <v>44432</v>
      </c>
      <c r="Q2083">
        <v>1378938.5182999996</v>
      </c>
      <c r="R2083">
        <v>1378938.5182999996</v>
      </c>
      <c r="S2083" s="16" t="s">
        <v>6224</v>
      </c>
      <c r="T2083" s="16" t="s">
        <v>6240</v>
      </c>
      <c r="U2083">
        <v>2021</v>
      </c>
    </row>
    <row r="2084" spans="1:21" x14ac:dyDescent="0.35">
      <c r="A2084" s="16" t="s">
        <v>4328</v>
      </c>
      <c r="B2084">
        <v>986854271</v>
      </c>
      <c r="C2084">
        <v>23</v>
      </c>
      <c r="D2084" s="1">
        <v>36305.25</v>
      </c>
      <c r="E2084" s="16" t="s">
        <v>11</v>
      </c>
      <c r="F2084" s="16" t="s">
        <v>229</v>
      </c>
      <c r="G2084" s="16" t="s">
        <v>2759</v>
      </c>
      <c r="H2084">
        <v>296190.68</v>
      </c>
      <c r="I2084">
        <v>42785.352299999999</v>
      </c>
      <c r="J2084" s="16" t="s">
        <v>1109</v>
      </c>
      <c r="K2084" s="16" t="s">
        <v>6135</v>
      </c>
      <c r="L2084">
        <v>3478737626</v>
      </c>
      <c r="M2084">
        <v>5833559368</v>
      </c>
      <c r="N2084" s="16" t="s">
        <v>6192</v>
      </c>
      <c r="O2084" s="16" t="s">
        <v>6193</v>
      </c>
      <c r="P2084" s="1">
        <v>44216</v>
      </c>
      <c r="Q2084">
        <v>253405.32769999999</v>
      </c>
      <c r="R2084">
        <v>253405.32769999999</v>
      </c>
      <c r="S2084" s="16" t="s">
        <v>6217</v>
      </c>
      <c r="T2084" s="16" t="s">
        <v>6236</v>
      </c>
      <c r="U2084">
        <v>2021</v>
      </c>
    </row>
    <row r="2085" spans="1:21" x14ac:dyDescent="0.35">
      <c r="A2085" s="16" t="s">
        <v>4329</v>
      </c>
      <c r="B2085">
        <v>499816917</v>
      </c>
      <c r="C2085">
        <v>82</v>
      </c>
      <c r="D2085" s="1">
        <v>14755.5</v>
      </c>
      <c r="E2085" s="16" t="s">
        <v>11</v>
      </c>
      <c r="F2085" s="16" t="s">
        <v>1093</v>
      </c>
      <c r="G2085" s="16" t="s">
        <v>2740</v>
      </c>
      <c r="H2085">
        <v>123840.32520000001</v>
      </c>
      <c r="I2085">
        <v>62824.393600000003</v>
      </c>
      <c r="J2085" s="16" t="s">
        <v>4330</v>
      </c>
      <c r="K2085" s="16" t="s">
        <v>6135</v>
      </c>
      <c r="L2085">
        <v>2029806891</v>
      </c>
      <c r="M2085">
        <v>0</v>
      </c>
      <c r="N2085" s="16" t="s">
        <v>6187</v>
      </c>
      <c r="O2085" s="16" t="s">
        <v>6188</v>
      </c>
      <c r="P2085" s="1">
        <v>44508</v>
      </c>
      <c r="Q2085">
        <v>61015.931600000004</v>
      </c>
      <c r="R2085">
        <v>61015.931600000004</v>
      </c>
      <c r="S2085" s="16" t="s">
        <v>6227</v>
      </c>
      <c r="T2085" s="16" t="s">
        <v>6241</v>
      </c>
      <c r="U2085">
        <v>2021</v>
      </c>
    </row>
    <row r="2086" spans="1:21" x14ac:dyDescent="0.35">
      <c r="A2086" s="16" t="s">
        <v>4331</v>
      </c>
      <c r="B2086">
        <v>625651230</v>
      </c>
      <c r="C2086">
        <v>55</v>
      </c>
      <c r="D2086" s="1">
        <v>24617.25</v>
      </c>
      <c r="E2086" s="16" t="s">
        <v>11</v>
      </c>
      <c r="F2086" s="16" t="s">
        <v>1169</v>
      </c>
      <c r="G2086" s="16" t="s">
        <v>2781</v>
      </c>
      <c r="H2086">
        <v>185375.785</v>
      </c>
      <c r="I2086">
        <v>103607.6848</v>
      </c>
      <c r="J2086" s="16" t="s">
        <v>4332</v>
      </c>
      <c r="K2086" s="16" t="s">
        <v>6133</v>
      </c>
      <c r="L2086">
        <v>1805106699</v>
      </c>
      <c r="M2086">
        <v>73509156</v>
      </c>
      <c r="N2086" s="16" t="s">
        <v>6192</v>
      </c>
      <c r="O2086" s="16" t="s">
        <v>6193</v>
      </c>
      <c r="P2086" s="1">
        <v>44631</v>
      </c>
      <c r="Q2086">
        <v>81768.100200000001</v>
      </c>
      <c r="R2086">
        <v>81768.100200000001</v>
      </c>
      <c r="S2086" s="16" t="s">
        <v>6219</v>
      </c>
      <c r="T2086" s="16" t="s">
        <v>6239</v>
      </c>
      <c r="U2086">
        <v>2022</v>
      </c>
    </row>
    <row r="2087" spans="1:21" x14ac:dyDescent="0.35">
      <c r="A2087" s="16" t="s">
        <v>4333</v>
      </c>
      <c r="B2087">
        <v>54043829</v>
      </c>
      <c r="C2087">
        <v>63</v>
      </c>
      <c r="D2087" s="1">
        <v>21695.25</v>
      </c>
      <c r="E2087" s="16" t="s">
        <v>11</v>
      </c>
      <c r="F2087" s="16" t="s">
        <v>593</v>
      </c>
      <c r="G2087" s="16" t="s">
        <v>2746</v>
      </c>
      <c r="H2087">
        <v>963526.30480000004</v>
      </c>
      <c r="I2087">
        <v>854483.32779999997</v>
      </c>
      <c r="J2087" s="16" t="s">
        <v>4334</v>
      </c>
      <c r="K2087" s="16" t="s">
        <v>6135</v>
      </c>
      <c r="L2087">
        <v>3317598438</v>
      </c>
      <c r="M2087">
        <v>10009549935</v>
      </c>
      <c r="N2087" s="16" t="s">
        <v>6192</v>
      </c>
      <c r="O2087" s="16" t="s">
        <v>6188</v>
      </c>
      <c r="P2087" s="1">
        <v>44359</v>
      </c>
      <c r="Q2087">
        <v>109042.97700000007</v>
      </c>
      <c r="R2087">
        <v>109042.97700000007</v>
      </c>
      <c r="S2087" s="16" t="s">
        <v>6222</v>
      </c>
      <c r="T2087" s="16" t="s">
        <v>6240</v>
      </c>
      <c r="U2087">
        <v>2021</v>
      </c>
    </row>
    <row r="2088" spans="1:21" x14ac:dyDescent="0.35">
      <c r="A2088" s="16" t="s">
        <v>4335</v>
      </c>
      <c r="B2088">
        <v>394386302</v>
      </c>
      <c r="C2088">
        <v>41</v>
      </c>
      <c r="D2088" s="1">
        <v>29730.75</v>
      </c>
      <c r="E2088" s="16" t="s">
        <v>11</v>
      </c>
      <c r="F2088" s="16" t="s">
        <v>1544</v>
      </c>
      <c r="G2088" s="16" t="s">
        <v>2771</v>
      </c>
      <c r="H2088">
        <v>117015.7806</v>
      </c>
      <c r="I2088">
        <v>23554.144199999999</v>
      </c>
      <c r="J2088" s="16" t="s">
        <v>4336</v>
      </c>
      <c r="K2088" s="16" t="s">
        <v>6140</v>
      </c>
      <c r="L2088">
        <v>1787423104</v>
      </c>
      <c r="M2088">
        <v>0</v>
      </c>
      <c r="N2088" s="16" t="s">
        <v>6187</v>
      </c>
      <c r="O2088" s="16" t="s">
        <v>6191</v>
      </c>
      <c r="P2088" s="1">
        <v>44579</v>
      </c>
      <c r="Q2088">
        <v>93461.636400000003</v>
      </c>
      <c r="R2088">
        <v>93461.636400000003</v>
      </c>
      <c r="S2088" s="16" t="s">
        <v>6217</v>
      </c>
      <c r="T2088" s="16" t="s">
        <v>6238</v>
      </c>
      <c r="U2088">
        <v>2022</v>
      </c>
    </row>
    <row r="2089" spans="1:21" x14ac:dyDescent="0.35">
      <c r="A2089" s="16" t="s">
        <v>4337</v>
      </c>
      <c r="B2089">
        <v>189397842</v>
      </c>
      <c r="C2089">
        <v>76</v>
      </c>
      <c r="D2089" s="1">
        <v>16947</v>
      </c>
      <c r="E2089" s="16" t="s">
        <v>11</v>
      </c>
      <c r="F2089" s="16" t="s">
        <v>307</v>
      </c>
      <c r="G2089" s="16" t="s">
        <v>2756</v>
      </c>
      <c r="H2089">
        <v>329499.38319999998</v>
      </c>
      <c r="I2089">
        <v>97608.223100000003</v>
      </c>
      <c r="J2089" s="16" t="s">
        <v>4338</v>
      </c>
      <c r="K2089" s="16" t="s">
        <v>6131</v>
      </c>
      <c r="L2089">
        <v>16280739</v>
      </c>
      <c r="M2089">
        <v>0</v>
      </c>
      <c r="N2089" s="16" t="s">
        <v>6187</v>
      </c>
      <c r="O2089" s="16" t="s">
        <v>6191</v>
      </c>
      <c r="P2089" s="1">
        <v>44274</v>
      </c>
      <c r="Q2089">
        <v>231891.16009999998</v>
      </c>
      <c r="R2089">
        <v>231891.16009999998</v>
      </c>
      <c r="S2089" s="16" t="s">
        <v>6219</v>
      </c>
      <c r="T2089" s="16" t="s">
        <v>6241</v>
      </c>
      <c r="U2089">
        <v>2021</v>
      </c>
    </row>
    <row r="2090" spans="1:21" x14ac:dyDescent="0.35">
      <c r="A2090" s="16" t="s">
        <v>4339</v>
      </c>
      <c r="B2090">
        <v>652428018</v>
      </c>
      <c r="C2090">
        <v>41</v>
      </c>
      <c r="D2090" s="1">
        <v>29730.75</v>
      </c>
      <c r="E2090" s="16" t="s">
        <v>11</v>
      </c>
      <c r="F2090" s="16" t="s">
        <v>864</v>
      </c>
      <c r="G2090" s="16" t="s">
        <v>2776</v>
      </c>
      <c r="H2090">
        <v>38234.015399999997</v>
      </c>
      <c r="I2090">
        <v>7799.7390999999998</v>
      </c>
      <c r="J2090" s="16" t="s">
        <v>4340</v>
      </c>
      <c r="K2090" s="16" t="s">
        <v>6129</v>
      </c>
      <c r="L2090">
        <v>1897427686</v>
      </c>
      <c r="M2090">
        <v>1936000094</v>
      </c>
      <c r="N2090" s="16" t="s">
        <v>6192</v>
      </c>
      <c r="O2090" s="16" t="s">
        <v>6193</v>
      </c>
      <c r="P2090" s="1">
        <v>44500</v>
      </c>
      <c r="Q2090">
        <v>30434.276299999998</v>
      </c>
      <c r="R2090">
        <v>30434.276299999998</v>
      </c>
      <c r="S2090" s="16" t="s">
        <v>6226</v>
      </c>
      <c r="T2090" s="16" t="s">
        <v>6238</v>
      </c>
      <c r="U2090">
        <v>2021</v>
      </c>
    </row>
    <row r="2091" spans="1:21" x14ac:dyDescent="0.35">
      <c r="A2091" s="16" t="s">
        <v>4341</v>
      </c>
      <c r="B2091">
        <v>800047910</v>
      </c>
      <c r="C2091">
        <v>43</v>
      </c>
      <c r="D2091" s="1">
        <v>29000.25</v>
      </c>
      <c r="E2091" s="16" t="s">
        <v>11</v>
      </c>
      <c r="F2091" s="16" t="s">
        <v>300</v>
      </c>
      <c r="G2091" s="16" t="s">
        <v>2767</v>
      </c>
      <c r="H2091">
        <v>46348.6394</v>
      </c>
      <c r="I2091">
        <v>32536.744900000002</v>
      </c>
      <c r="J2091" s="16" t="s">
        <v>4342</v>
      </c>
      <c r="K2091" s="16" t="s">
        <v>6133</v>
      </c>
      <c r="L2091">
        <v>1012803968</v>
      </c>
      <c r="M2091">
        <v>0</v>
      </c>
      <c r="N2091" s="16" t="s">
        <v>6187</v>
      </c>
      <c r="O2091" s="16" t="s">
        <v>6188</v>
      </c>
      <c r="P2091" s="1">
        <v>44508</v>
      </c>
      <c r="Q2091">
        <v>13811.894499999999</v>
      </c>
      <c r="R2091">
        <v>13811.894499999999</v>
      </c>
      <c r="S2091" s="16" t="s">
        <v>6227</v>
      </c>
      <c r="T2091" s="16" t="s">
        <v>6238</v>
      </c>
      <c r="U2091">
        <v>2021</v>
      </c>
    </row>
    <row r="2092" spans="1:21" x14ac:dyDescent="0.35">
      <c r="A2092" s="16" t="s">
        <v>4343</v>
      </c>
      <c r="B2092">
        <v>483024768</v>
      </c>
      <c r="C2092">
        <v>48</v>
      </c>
      <c r="D2092" s="1">
        <v>27174</v>
      </c>
      <c r="E2092" s="16" t="s">
        <v>11</v>
      </c>
      <c r="F2092" s="16" t="s">
        <v>169</v>
      </c>
      <c r="G2092" s="16" t="s">
        <v>2771</v>
      </c>
      <c r="H2092">
        <v>176184.2371</v>
      </c>
      <c r="I2092">
        <v>66149.172600000005</v>
      </c>
      <c r="J2092" s="16" t="s">
        <v>4344</v>
      </c>
      <c r="K2092" s="16" t="s">
        <v>6135</v>
      </c>
      <c r="L2092">
        <v>13750926</v>
      </c>
      <c r="M2092">
        <v>0</v>
      </c>
      <c r="N2092" s="16" t="s">
        <v>6198</v>
      </c>
      <c r="O2092" s="16" t="s">
        <v>6201</v>
      </c>
      <c r="P2092" s="1">
        <v>44220</v>
      </c>
      <c r="Q2092">
        <v>110035.06449999999</v>
      </c>
      <c r="R2092">
        <v>110035.06449999999</v>
      </c>
      <c r="S2092" s="16" t="s">
        <v>6217</v>
      </c>
      <c r="T2092" s="16" t="s">
        <v>6238</v>
      </c>
      <c r="U2092">
        <v>2021</v>
      </c>
    </row>
    <row r="2093" spans="1:21" x14ac:dyDescent="0.35">
      <c r="A2093" s="16" t="s">
        <v>4345</v>
      </c>
      <c r="B2093">
        <v>903375773</v>
      </c>
      <c r="C2093">
        <v>58</v>
      </c>
      <c r="D2093" s="1">
        <v>23521.5</v>
      </c>
      <c r="E2093" s="16" t="s">
        <v>11</v>
      </c>
      <c r="F2093" s="16" t="s">
        <v>166</v>
      </c>
      <c r="G2093" s="16" t="s">
        <v>2756</v>
      </c>
      <c r="H2093">
        <v>592417.13670000003</v>
      </c>
      <c r="I2093">
        <v>305050.6152</v>
      </c>
      <c r="J2093" s="16" t="s">
        <v>4346</v>
      </c>
      <c r="K2093" s="16" t="s">
        <v>6135</v>
      </c>
      <c r="L2093">
        <v>2114397824</v>
      </c>
      <c r="M2093">
        <v>0</v>
      </c>
      <c r="N2093" s="16" t="s">
        <v>6198</v>
      </c>
      <c r="O2093" s="16" t="s">
        <v>6190</v>
      </c>
      <c r="P2093" s="1">
        <v>44235</v>
      </c>
      <c r="Q2093">
        <v>287366.52150000003</v>
      </c>
      <c r="R2093">
        <v>287366.52150000003</v>
      </c>
      <c r="S2093" s="16" t="s">
        <v>6218</v>
      </c>
      <c r="T2093" s="16" t="s">
        <v>6239</v>
      </c>
      <c r="U2093">
        <v>2021</v>
      </c>
    </row>
    <row r="2094" spans="1:21" x14ac:dyDescent="0.35">
      <c r="A2094" s="16" t="s">
        <v>4347</v>
      </c>
      <c r="B2094">
        <v>556345845</v>
      </c>
      <c r="C2094">
        <v>69</v>
      </c>
      <c r="D2094" s="1">
        <v>19503.75</v>
      </c>
      <c r="E2094" s="16" t="s">
        <v>11</v>
      </c>
      <c r="F2094" s="16" t="s">
        <v>66</v>
      </c>
      <c r="G2094" s="16" t="s">
        <v>2800</v>
      </c>
      <c r="H2094">
        <v>105668.6603</v>
      </c>
      <c r="I2094">
        <v>34195.071400000001</v>
      </c>
      <c r="J2094" s="16" t="s">
        <v>4348</v>
      </c>
      <c r="K2094" s="16" t="s">
        <v>6140</v>
      </c>
      <c r="L2094">
        <v>2731974375</v>
      </c>
      <c r="M2094">
        <v>2895792375</v>
      </c>
      <c r="N2094" s="16" t="s">
        <v>6192</v>
      </c>
      <c r="O2094" s="16" t="s">
        <v>6193</v>
      </c>
      <c r="P2094" s="1">
        <v>44386</v>
      </c>
      <c r="Q2094">
        <v>71473.588900000002</v>
      </c>
      <c r="R2094">
        <v>71473.588900000002</v>
      </c>
      <c r="S2094" s="16" t="s">
        <v>6223</v>
      </c>
      <c r="T2094" s="16" t="s">
        <v>6240</v>
      </c>
      <c r="U2094">
        <v>2021</v>
      </c>
    </row>
    <row r="2095" spans="1:21" x14ac:dyDescent="0.35">
      <c r="A2095" s="16" t="s">
        <v>4349</v>
      </c>
      <c r="B2095">
        <v>413993051</v>
      </c>
      <c r="C2095">
        <v>41</v>
      </c>
      <c r="D2095" s="1">
        <v>29730.75</v>
      </c>
      <c r="E2095" s="16" t="s">
        <v>11</v>
      </c>
      <c r="F2095" s="16" t="s">
        <v>555</v>
      </c>
      <c r="G2095" s="16" t="s">
        <v>2743</v>
      </c>
      <c r="H2095">
        <v>437621.19050000003</v>
      </c>
      <c r="I2095">
        <v>125699.7037</v>
      </c>
      <c r="J2095" s="16" t="s">
        <v>4350</v>
      </c>
      <c r="K2095" s="16" t="s">
        <v>6135</v>
      </c>
      <c r="L2095">
        <v>3258666642</v>
      </c>
      <c r="M2095">
        <v>1364888448</v>
      </c>
      <c r="N2095" s="16" t="s">
        <v>6192</v>
      </c>
      <c r="O2095" s="16" t="s">
        <v>6197</v>
      </c>
      <c r="P2095" s="1">
        <v>44417</v>
      </c>
      <c r="Q2095">
        <v>311921.48680000001</v>
      </c>
      <c r="R2095">
        <v>311921.48680000001</v>
      </c>
      <c r="S2095" s="16" t="s">
        <v>6224</v>
      </c>
      <c r="T2095" s="16" t="s">
        <v>6238</v>
      </c>
      <c r="U2095">
        <v>2021</v>
      </c>
    </row>
    <row r="2096" spans="1:21" x14ac:dyDescent="0.35">
      <c r="A2096" s="16" t="s">
        <v>4351</v>
      </c>
      <c r="B2096">
        <v>81563994</v>
      </c>
      <c r="C2096">
        <v>73</v>
      </c>
      <c r="D2096" s="1">
        <v>18042.75</v>
      </c>
      <c r="E2096" s="16" t="s">
        <v>11</v>
      </c>
      <c r="F2096" s="16" t="s">
        <v>90</v>
      </c>
      <c r="G2096" s="16" t="s">
        <v>2756</v>
      </c>
      <c r="H2096">
        <v>2737514.2274000002</v>
      </c>
      <c r="I2096">
        <v>809926.62309999997</v>
      </c>
      <c r="J2096" s="16" t="s">
        <v>4352</v>
      </c>
      <c r="K2096" s="16" t="s">
        <v>6135</v>
      </c>
      <c r="L2096">
        <v>3636740625</v>
      </c>
      <c r="M2096">
        <v>0</v>
      </c>
      <c r="N2096" s="16" t="s">
        <v>6198</v>
      </c>
      <c r="O2096" s="16" t="s">
        <v>6191</v>
      </c>
      <c r="P2096" s="1">
        <v>44268</v>
      </c>
      <c r="Q2096">
        <v>1927587.6043000002</v>
      </c>
      <c r="R2096">
        <v>1927587.6043000002</v>
      </c>
      <c r="S2096" s="16" t="s">
        <v>6219</v>
      </c>
      <c r="T2096" s="16" t="s">
        <v>6241</v>
      </c>
      <c r="U2096">
        <v>2021</v>
      </c>
    </row>
    <row r="2097" spans="1:21" x14ac:dyDescent="0.35">
      <c r="A2097" s="16" t="s">
        <v>4353</v>
      </c>
      <c r="B2097">
        <v>656387474</v>
      </c>
      <c r="C2097">
        <v>20</v>
      </c>
      <c r="D2097" s="1">
        <v>37401</v>
      </c>
      <c r="E2097" s="16" t="s">
        <v>11</v>
      </c>
      <c r="F2097" s="16" t="s">
        <v>160</v>
      </c>
      <c r="G2097" s="16" t="s">
        <v>2749</v>
      </c>
      <c r="H2097">
        <v>255753.3677</v>
      </c>
      <c r="I2097">
        <v>169395.0877</v>
      </c>
      <c r="J2097" s="16" t="s">
        <v>4354</v>
      </c>
      <c r="K2097" s="16" t="s">
        <v>6135</v>
      </c>
      <c r="L2097">
        <v>1401116556</v>
      </c>
      <c r="M2097">
        <v>0</v>
      </c>
      <c r="N2097" s="16" t="s">
        <v>6187</v>
      </c>
      <c r="O2097" s="16" t="s">
        <v>6188</v>
      </c>
      <c r="P2097" s="1">
        <v>44394</v>
      </c>
      <c r="Q2097">
        <v>86358.28</v>
      </c>
      <c r="R2097">
        <v>86358.28</v>
      </c>
      <c r="S2097" s="16" t="s">
        <v>6223</v>
      </c>
      <c r="T2097" s="16" t="s">
        <v>6236</v>
      </c>
      <c r="U2097">
        <v>2021</v>
      </c>
    </row>
    <row r="2098" spans="1:21" x14ac:dyDescent="0.35">
      <c r="A2098" s="16" t="s">
        <v>4355</v>
      </c>
      <c r="B2098">
        <v>131682984</v>
      </c>
      <c r="C2098">
        <v>24</v>
      </c>
      <c r="D2098" s="1">
        <v>35940</v>
      </c>
      <c r="E2098" s="16" t="s">
        <v>11</v>
      </c>
      <c r="F2098" s="16" t="s">
        <v>1694</v>
      </c>
      <c r="G2098" s="16" t="s">
        <v>2800</v>
      </c>
      <c r="H2098">
        <v>2326151.8251</v>
      </c>
      <c r="I2098">
        <v>785451.42669999995</v>
      </c>
      <c r="J2098" s="16" t="s">
        <v>4356</v>
      </c>
      <c r="K2098" s="16" t="s">
        <v>6129</v>
      </c>
      <c r="L2098">
        <v>1786658786</v>
      </c>
      <c r="M2098">
        <v>0</v>
      </c>
      <c r="N2098" s="16" t="s">
        <v>6187</v>
      </c>
      <c r="O2098" s="16" t="s">
        <v>6188</v>
      </c>
      <c r="P2098" s="1">
        <v>44618</v>
      </c>
      <c r="Q2098">
        <v>1540700.3984000001</v>
      </c>
      <c r="R2098">
        <v>1540700.3984000001</v>
      </c>
      <c r="S2098" s="16" t="s">
        <v>6218</v>
      </c>
      <c r="T2098" s="16" t="s">
        <v>6236</v>
      </c>
      <c r="U2098">
        <v>2022</v>
      </c>
    </row>
    <row r="2099" spans="1:21" x14ac:dyDescent="0.35">
      <c r="A2099" s="16" t="s">
        <v>4357</v>
      </c>
      <c r="B2099">
        <v>363651535</v>
      </c>
      <c r="C2099">
        <v>79</v>
      </c>
      <c r="D2099" s="1">
        <v>15851.25</v>
      </c>
      <c r="E2099" s="16" t="s">
        <v>11</v>
      </c>
      <c r="F2099" s="16" t="s">
        <v>378</v>
      </c>
      <c r="G2099" s="16" t="s">
        <v>2800</v>
      </c>
      <c r="H2099">
        <v>904884.79460000002</v>
      </c>
      <c r="I2099">
        <v>210404.1067</v>
      </c>
      <c r="J2099" s="16" t="s">
        <v>4358</v>
      </c>
      <c r="K2099" s="16" t="s">
        <v>6129</v>
      </c>
      <c r="L2099">
        <v>1145089575</v>
      </c>
      <c r="M2099">
        <v>0</v>
      </c>
      <c r="N2099" s="16" t="s">
        <v>6196</v>
      </c>
      <c r="O2099" s="16" t="s">
        <v>6199</v>
      </c>
      <c r="P2099" s="1">
        <v>44209</v>
      </c>
      <c r="Q2099">
        <v>694480.68790000002</v>
      </c>
      <c r="R2099">
        <v>694480.68790000002</v>
      </c>
      <c r="S2099" s="16" t="s">
        <v>6217</v>
      </c>
      <c r="T2099" s="16" t="s">
        <v>6241</v>
      </c>
      <c r="U2099">
        <v>2021</v>
      </c>
    </row>
    <row r="2100" spans="1:21" x14ac:dyDescent="0.35">
      <c r="A2100" s="16" t="s">
        <v>4359</v>
      </c>
      <c r="B2100">
        <v>174453542</v>
      </c>
      <c r="C2100">
        <v>41</v>
      </c>
      <c r="D2100" s="1">
        <v>29730.75</v>
      </c>
      <c r="E2100" s="16" t="s">
        <v>11</v>
      </c>
      <c r="F2100" s="16" t="s">
        <v>250</v>
      </c>
      <c r="G2100" s="16" t="s">
        <v>2756</v>
      </c>
      <c r="H2100">
        <v>333106.93930000003</v>
      </c>
      <c r="I2100">
        <v>302426.03700000001</v>
      </c>
      <c r="J2100" s="16" t="s">
        <v>4360</v>
      </c>
      <c r="K2100" s="16" t="s">
        <v>6131</v>
      </c>
      <c r="L2100">
        <v>34363719</v>
      </c>
      <c r="M2100">
        <v>6084897</v>
      </c>
      <c r="N2100" s="16" t="s">
        <v>6192</v>
      </c>
      <c r="O2100" s="16" t="s">
        <v>6193</v>
      </c>
      <c r="P2100" s="1">
        <v>44412</v>
      </c>
      <c r="Q2100">
        <v>30680.902300000016</v>
      </c>
      <c r="R2100">
        <v>30680.902300000016</v>
      </c>
      <c r="S2100" s="16" t="s">
        <v>6224</v>
      </c>
      <c r="T2100" s="16" t="s">
        <v>6238</v>
      </c>
      <c r="U2100">
        <v>2021</v>
      </c>
    </row>
    <row r="2101" spans="1:21" x14ac:dyDescent="0.35">
      <c r="A2101" s="16" t="s">
        <v>4361</v>
      </c>
      <c r="B2101">
        <v>660681947</v>
      </c>
      <c r="C2101">
        <v>32</v>
      </c>
      <c r="D2101" s="1">
        <v>33018</v>
      </c>
      <c r="E2101" s="16" t="s">
        <v>11</v>
      </c>
      <c r="F2101" s="16" t="s">
        <v>1694</v>
      </c>
      <c r="G2101" s="16" t="s">
        <v>2749</v>
      </c>
      <c r="H2101">
        <v>504571.63829999999</v>
      </c>
      <c r="I2101">
        <v>173423.1409</v>
      </c>
      <c r="J2101" s="16" t="s">
        <v>4362</v>
      </c>
      <c r="K2101" s="16" t="s">
        <v>6131</v>
      </c>
      <c r="L2101">
        <v>282673044</v>
      </c>
      <c r="M2101">
        <v>0</v>
      </c>
      <c r="N2101" s="16" t="s">
        <v>6195</v>
      </c>
      <c r="O2101" s="16" t="s">
        <v>6191</v>
      </c>
      <c r="P2101" s="1">
        <v>44451</v>
      </c>
      <c r="Q2101">
        <v>331148.49739999999</v>
      </c>
      <c r="R2101">
        <v>331148.49739999999</v>
      </c>
      <c r="S2101" s="16" t="s">
        <v>6225</v>
      </c>
      <c r="T2101" s="16" t="s">
        <v>6237</v>
      </c>
      <c r="U2101">
        <v>2021</v>
      </c>
    </row>
    <row r="2102" spans="1:21" x14ac:dyDescent="0.35">
      <c r="A2102" s="16" t="s">
        <v>4363</v>
      </c>
      <c r="B2102">
        <v>400996340</v>
      </c>
      <c r="C2102">
        <v>54</v>
      </c>
      <c r="D2102" s="1">
        <v>24982.5</v>
      </c>
      <c r="E2102" s="16" t="s">
        <v>11</v>
      </c>
      <c r="F2102" s="16" t="s">
        <v>90</v>
      </c>
      <c r="G2102" s="16" t="s">
        <v>2771</v>
      </c>
      <c r="H2102">
        <v>450061.72519999999</v>
      </c>
      <c r="I2102">
        <v>223579.05059999999</v>
      </c>
      <c r="J2102" s="16" t="s">
        <v>4364</v>
      </c>
      <c r="K2102" s="16" t="s">
        <v>6135</v>
      </c>
      <c r="L2102">
        <v>149870898</v>
      </c>
      <c r="M2102">
        <v>0</v>
      </c>
      <c r="N2102" s="16" t="s">
        <v>6195</v>
      </c>
      <c r="O2102" s="16" t="s">
        <v>6190</v>
      </c>
      <c r="P2102" s="1">
        <v>44424</v>
      </c>
      <c r="Q2102">
        <v>226482.6746</v>
      </c>
      <c r="R2102">
        <v>226482.6746</v>
      </c>
      <c r="S2102" s="16" t="s">
        <v>6224</v>
      </c>
      <c r="T2102" s="16" t="s">
        <v>6239</v>
      </c>
      <c r="U2102">
        <v>2021</v>
      </c>
    </row>
    <row r="2103" spans="1:21" x14ac:dyDescent="0.35">
      <c r="A2103" s="16" t="s">
        <v>4365</v>
      </c>
      <c r="B2103">
        <v>880548397</v>
      </c>
      <c r="C2103">
        <v>66</v>
      </c>
      <c r="D2103" s="1">
        <v>20599.5</v>
      </c>
      <c r="E2103" s="16" t="s">
        <v>11</v>
      </c>
      <c r="F2103" s="16" t="s">
        <v>381</v>
      </c>
      <c r="G2103" s="16" t="s">
        <v>2759</v>
      </c>
      <c r="H2103">
        <v>411362.39669999998</v>
      </c>
      <c r="I2103">
        <v>223841.3432</v>
      </c>
      <c r="J2103" s="16" t="s">
        <v>2829</v>
      </c>
      <c r="K2103" s="16" t="s">
        <v>6131</v>
      </c>
      <c r="L2103">
        <v>928978688</v>
      </c>
      <c r="M2103">
        <v>0</v>
      </c>
      <c r="N2103" s="16" t="s">
        <v>6187</v>
      </c>
      <c r="O2103" s="16" t="s">
        <v>6190</v>
      </c>
      <c r="P2103" s="1">
        <v>44576</v>
      </c>
      <c r="Q2103">
        <v>187521.05349999998</v>
      </c>
      <c r="R2103">
        <v>187521.05349999998</v>
      </c>
      <c r="S2103" s="16" t="s">
        <v>6217</v>
      </c>
      <c r="T2103" s="16" t="s">
        <v>6240</v>
      </c>
      <c r="U2103">
        <v>2022</v>
      </c>
    </row>
    <row r="2104" spans="1:21" x14ac:dyDescent="0.35">
      <c r="A2104" s="16" t="s">
        <v>4366</v>
      </c>
      <c r="B2104">
        <v>692934406</v>
      </c>
      <c r="C2104">
        <v>49</v>
      </c>
      <c r="D2104" s="1">
        <v>26808.75</v>
      </c>
      <c r="E2104" s="16" t="s">
        <v>11</v>
      </c>
      <c r="F2104" s="16" t="s">
        <v>1169</v>
      </c>
      <c r="G2104" s="16" t="s">
        <v>2740</v>
      </c>
      <c r="H2104">
        <v>1184493.5155</v>
      </c>
      <c r="I2104">
        <v>134911.80379999999</v>
      </c>
      <c r="J2104" s="16" t="s">
        <v>4367</v>
      </c>
      <c r="K2104" s="16" t="s">
        <v>6140</v>
      </c>
      <c r="L2104">
        <v>2081333232</v>
      </c>
      <c r="M2104">
        <v>0</v>
      </c>
      <c r="N2104" s="16" t="s">
        <v>6195</v>
      </c>
      <c r="O2104" s="16" t="s">
        <v>6190</v>
      </c>
      <c r="P2104" s="1">
        <v>44253</v>
      </c>
      <c r="Q2104">
        <v>1049581.7116999999</v>
      </c>
      <c r="R2104">
        <v>1049581.7116999999</v>
      </c>
      <c r="S2104" s="16" t="s">
        <v>6218</v>
      </c>
      <c r="T2104" s="16" t="s">
        <v>6238</v>
      </c>
      <c r="U2104">
        <v>2021</v>
      </c>
    </row>
    <row r="2105" spans="1:21" x14ac:dyDescent="0.35">
      <c r="A2105" s="16" t="s">
        <v>4368</v>
      </c>
      <c r="B2105">
        <v>172161705</v>
      </c>
      <c r="C2105">
        <v>51</v>
      </c>
      <c r="D2105" s="1">
        <v>26078.25</v>
      </c>
      <c r="E2105" s="16" t="s">
        <v>11</v>
      </c>
      <c r="F2105" s="16" t="s">
        <v>147</v>
      </c>
      <c r="G2105" s="16" t="s">
        <v>2734</v>
      </c>
      <c r="H2105">
        <v>1980580.4461999999</v>
      </c>
      <c r="I2105">
        <v>1199179.567</v>
      </c>
      <c r="J2105" s="16" t="s">
        <v>4369</v>
      </c>
      <c r="K2105" s="16" t="s">
        <v>6131</v>
      </c>
      <c r="L2105">
        <v>860878408</v>
      </c>
      <c r="M2105">
        <v>0</v>
      </c>
      <c r="N2105" s="16" t="s">
        <v>6198</v>
      </c>
      <c r="O2105" s="16" t="s">
        <v>6201</v>
      </c>
      <c r="P2105" s="1">
        <v>44460</v>
      </c>
      <c r="Q2105">
        <v>781400.87919999985</v>
      </c>
      <c r="R2105">
        <v>797028.89678399987</v>
      </c>
      <c r="S2105" s="16" t="s">
        <v>6225</v>
      </c>
      <c r="T2105" s="16" t="s">
        <v>6239</v>
      </c>
      <c r="U2105">
        <v>2021</v>
      </c>
    </row>
    <row r="2106" spans="1:21" x14ac:dyDescent="0.35">
      <c r="A2106" s="16" t="s">
        <v>4370</v>
      </c>
      <c r="B2106">
        <v>666033769</v>
      </c>
      <c r="C2106">
        <v>72</v>
      </c>
      <c r="D2106" s="1">
        <v>18408</v>
      </c>
      <c r="E2106" s="16" t="s">
        <v>11</v>
      </c>
      <c r="F2106" s="16" t="s">
        <v>45</v>
      </c>
      <c r="G2106" s="16" t="s">
        <v>2740</v>
      </c>
      <c r="H2106">
        <v>1217834.1943999999</v>
      </c>
      <c r="I2106">
        <v>839167.43130000005</v>
      </c>
      <c r="J2106" s="16" t="s">
        <v>4371</v>
      </c>
      <c r="K2106" s="16" t="s">
        <v>6131</v>
      </c>
      <c r="L2106">
        <v>16202628</v>
      </c>
      <c r="M2106">
        <v>0</v>
      </c>
      <c r="N2106" s="16" t="s">
        <v>6195</v>
      </c>
      <c r="O2106" s="16" t="s">
        <v>6190</v>
      </c>
      <c r="P2106" s="1">
        <v>44594</v>
      </c>
      <c r="Q2106">
        <v>378666.76309999987</v>
      </c>
      <c r="R2106">
        <v>378666.76309999987</v>
      </c>
      <c r="S2106" s="16" t="s">
        <v>6218</v>
      </c>
      <c r="T2106" s="16" t="s">
        <v>6241</v>
      </c>
      <c r="U2106">
        <v>2022</v>
      </c>
    </row>
    <row r="2107" spans="1:21" x14ac:dyDescent="0.35">
      <c r="A2107" s="16" t="s">
        <v>4372</v>
      </c>
      <c r="B2107">
        <v>360093656</v>
      </c>
      <c r="C2107">
        <v>65</v>
      </c>
      <c r="D2107" s="1">
        <v>20964.75</v>
      </c>
      <c r="E2107" s="16" t="s">
        <v>11</v>
      </c>
      <c r="F2107" s="16" t="s">
        <v>676</v>
      </c>
      <c r="G2107" s="16" t="s">
        <v>2756</v>
      </c>
      <c r="H2107">
        <v>537259.31909999996</v>
      </c>
      <c r="I2107">
        <v>233017.04180000001</v>
      </c>
      <c r="J2107" s="16" t="s">
        <v>4373</v>
      </c>
      <c r="K2107" s="16" t="s">
        <v>6135</v>
      </c>
      <c r="L2107">
        <v>3463057017</v>
      </c>
      <c r="M2107">
        <v>0</v>
      </c>
      <c r="N2107" s="16" t="s">
        <v>6187</v>
      </c>
      <c r="O2107" s="16" t="s">
        <v>6188</v>
      </c>
      <c r="P2107" s="1">
        <v>44271</v>
      </c>
      <c r="Q2107">
        <v>304242.27729999996</v>
      </c>
      <c r="R2107">
        <v>304242.27729999996</v>
      </c>
      <c r="S2107" s="16" t="s">
        <v>6219</v>
      </c>
      <c r="T2107" s="16" t="s">
        <v>6240</v>
      </c>
      <c r="U2107">
        <v>2021</v>
      </c>
    </row>
    <row r="2108" spans="1:21" x14ac:dyDescent="0.35">
      <c r="A2108" s="16" t="s">
        <v>4374</v>
      </c>
      <c r="B2108">
        <v>411531900</v>
      </c>
      <c r="C2108">
        <v>57</v>
      </c>
      <c r="D2108" s="1">
        <v>23886.75</v>
      </c>
      <c r="E2108" s="16" t="s">
        <v>11</v>
      </c>
      <c r="F2108" s="16" t="s">
        <v>1475</v>
      </c>
      <c r="G2108" s="16" t="s">
        <v>2771</v>
      </c>
      <c r="H2108">
        <v>75741.152600000001</v>
      </c>
      <c r="I2108">
        <v>87806.585300000006</v>
      </c>
      <c r="J2108" s="16" t="s">
        <v>4375</v>
      </c>
      <c r="K2108" s="16" t="s">
        <v>6127</v>
      </c>
      <c r="L2108">
        <v>1834424768</v>
      </c>
      <c r="M2108">
        <v>0</v>
      </c>
      <c r="N2108" s="16" t="s">
        <v>6195</v>
      </c>
      <c r="O2108" s="16" t="s">
        <v>6190</v>
      </c>
      <c r="P2108" s="1">
        <v>44332</v>
      </c>
      <c r="Q2108">
        <v>-12065.432700000005</v>
      </c>
      <c r="R2108">
        <v>-12065.432700000005</v>
      </c>
      <c r="S2108" s="16" t="s">
        <v>6221</v>
      </c>
      <c r="T2108" s="16" t="s">
        <v>6239</v>
      </c>
      <c r="U2108">
        <v>2021</v>
      </c>
    </row>
    <row r="2109" spans="1:21" x14ac:dyDescent="0.35">
      <c r="A2109" s="16" t="s">
        <v>4376</v>
      </c>
      <c r="B2109">
        <v>48323194</v>
      </c>
      <c r="C2109">
        <v>43</v>
      </c>
      <c r="D2109" s="1">
        <v>29000.25</v>
      </c>
      <c r="E2109" s="16" t="s">
        <v>11</v>
      </c>
      <c r="F2109" s="16" t="s">
        <v>558</v>
      </c>
      <c r="G2109" s="16" t="s">
        <v>2776</v>
      </c>
      <c r="H2109">
        <v>1059510.1573000001</v>
      </c>
      <c r="I2109">
        <v>266864.12089999998</v>
      </c>
      <c r="J2109" s="16" t="s">
        <v>4377</v>
      </c>
      <c r="K2109" s="16" t="s">
        <v>6133</v>
      </c>
      <c r="L2109">
        <v>1025835</v>
      </c>
      <c r="M2109">
        <v>0</v>
      </c>
      <c r="N2109" s="16" t="s">
        <v>6187</v>
      </c>
      <c r="O2109" s="16" t="s">
        <v>6188</v>
      </c>
      <c r="P2109" s="1">
        <v>44221</v>
      </c>
      <c r="Q2109">
        <v>792646.0364000001</v>
      </c>
      <c r="R2109">
        <v>792646.0364000001</v>
      </c>
      <c r="S2109" s="16" t="s">
        <v>6217</v>
      </c>
      <c r="T2109" s="16" t="s">
        <v>6238</v>
      </c>
      <c r="U2109">
        <v>2021</v>
      </c>
    </row>
    <row r="2110" spans="1:21" x14ac:dyDescent="0.35">
      <c r="A2110" s="16" t="s">
        <v>4378</v>
      </c>
      <c r="B2110">
        <v>840316438</v>
      </c>
      <c r="C2110">
        <v>65</v>
      </c>
      <c r="D2110" s="1">
        <v>20964.75</v>
      </c>
      <c r="E2110" s="16" t="s">
        <v>11</v>
      </c>
      <c r="F2110" s="16" t="s">
        <v>1475</v>
      </c>
      <c r="G2110" s="16" t="s">
        <v>2740</v>
      </c>
      <c r="H2110">
        <v>3368735.5392</v>
      </c>
      <c r="I2110">
        <v>188649.19020000001</v>
      </c>
      <c r="J2110" s="16" t="s">
        <v>4379</v>
      </c>
      <c r="K2110" s="16" t="s">
        <v>6135</v>
      </c>
      <c r="L2110">
        <v>3798075</v>
      </c>
      <c r="M2110">
        <v>0</v>
      </c>
      <c r="N2110" s="16" t="s">
        <v>6187</v>
      </c>
      <c r="O2110" s="16" t="s">
        <v>6188</v>
      </c>
      <c r="P2110" s="1">
        <v>44590</v>
      </c>
      <c r="Q2110">
        <v>3180086.3489999999</v>
      </c>
      <c r="R2110">
        <v>3180086.3489999999</v>
      </c>
      <c r="S2110" s="16" t="s">
        <v>6217</v>
      </c>
      <c r="T2110" s="16" t="s">
        <v>6240</v>
      </c>
      <c r="U2110">
        <v>2022</v>
      </c>
    </row>
    <row r="2111" spans="1:21" x14ac:dyDescent="0.35">
      <c r="A2111" s="16" t="s">
        <v>4380</v>
      </c>
      <c r="B2111">
        <v>457250107</v>
      </c>
      <c r="C2111">
        <v>76</v>
      </c>
      <c r="D2111" s="1">
        <v>16947</v>
      </c>
      <c r="E2111" s="16" t="s">
        <v>11</v>
      </c>
      <c r="F2111" s="16" t="s">
        <v>28</v>
      </c>
      <c r="G2111" s="16" t="s">
        <v>2734</v>
      </c>
      <c r="H2111">
        <v>2109610.0907000001</v>
      </c>
      <c r="I2111">
        <v>1112372.3714999999</v>
      </c>
      <c r="J2111" s="16" t="s">
        <v>4381</v>
      </c>
      <c r="K2111" s="16" t="s">
        <v>6135</v>
      </c>
      <c r="L2111">
        <v>180555765</v>
      </c>
      <c r="M2111">
        <v>4969026015</v>
      </c>
      <c r="N2111" s="16" t="s">
        <v>6192</v>
      </c>
      <c r="O2111" s="16" t="s">
        <v>6193</v>
      </c>
      <c r="P2111" s="1">
        <v>44535</v>
      </c>
      <c r="Q2111">
        <v>997237.71920000017</v>
      </c>
      <c r="R2111">
        <v>997237.71920000017</v>
      </c>
      <c r="S2111" s="16" t="s">
        <v>6228</v>
      </c>
      <c r="T2111" s="16" t="s">
        <v>6241</v>
      </c>
      <c r="U2111">
        <v>2021</v>
      </c>
    </row>
    <row r="2112" spans="1:21" x14ac:dyDescent="0.35">
      <c r="A2112" s="16" t="s">
        <v>4382</v>
      </c>
      <c r="B2112">
        <v>787970771</v>
      </c>
      <c r="C2112">
        <v>84</v>
      </c>
      <c r="D2112" s="1">
        <v>14025</v>
      </c>
      <c r="E2112" s="16" t="s">
        <v>11</v>
      </c>
      <c r="F2112" s="16" t="s">
        <v>665</v>
      </c>
      <c r="G2112" s="16" t="s">
        <v>2781</v>
      </c>
      <c r="H2112">
        <v>1589656.9421999999</v>
      </c>
      <c r="I2112">
        <v>976377.38699999999</v>
      </c>
      <c r="J2112" s="16" t="s">
        <v>4383</v>
      </c>
      <c r="K2112" s="16" t="s">
        <v>6135</v>
      </c>
      <c r="L2112">
        <v>572411392</v>
      </c>
      <c r="M2112">
        <v>0</v>
      </c>
      <c r="N2112" s="16" t="s">
        <v>6187</v>
      </c>
      <c r="O2112" s="16" t="s">
        <v>6200</v>
      </c>
      <c r="P2112" s="1">
        <v>44314</v>
      </c>
      <c r="Q2112">
        <v>613279.55519999994</v>
      </c>
      <c r="R2112">
        <v>613279.55519999994</v>
      </c>
      <c r="S2112" s="16" t="s">
        <v>6220</v>
      </c>
      <c r="T2112" s="16" t="s">
        <v>6241</v>
      </c>
      <c r="U2112">
        <v>2021</v>
      </c>
    </row>
    <row r="2113" spans="1:21" x14ac:dyDescent="0.35">
      <c r="A2113" s="16" t="s">
        <v>4384</v>
      </c>
      <c r="B2113">
        <v>704149278</v>
      </c>
      <c r="C2113">
        <v>47</v>
      </c>
      <c r="D2113" s="1">
        <v>27539.25</v>
      </c>
      <c r="E2113" s="16" t="s">
        <v>11</v>
      </c>
      <c r="F2113" s="16" t="s">
        <v>220</v>
      </c>
      <c r="G2113" s="16" t="s">
        <v>2746</v>
      </c>
      <c r="H2113">
        <v>189929.59330000001</v>
      </c>
      <c r="I2113">
        <v>107263.208</v>
      </c>
      <c r="J2113" s="16" t="s">
        <v>4385</v>
      </c>
      <c r="K2113" s="16" t="s">
        <v>6135</v>
      </c>
      <c r="L2113">
        <v>21540105</v>
      </c>
      <c r="M2113">
        <v>363645436</v>
      </c>
      <c r="N2113" s="16" t="s">
        <v>6192</v>
      </c>
      <c r="O2113" s="16" t="s">
        <v>6197</v>
      </c>
      <c r="P2113" s="1">
        <v>44246</v>
      </c>
      <c r="Q2113">
        <v>82666.385300000009</v>
      </c>
      <c r="R2113">
        <v>82666.385300000009</v>
      </c>
      <c r="S2113" s="16" t="s">
        <v>6218</v>
      </c>
      <c r="T2113" s="16" t="s">
        <v>6238</v>
      </c>
      <c r="U2113">
        <v>2021</v>
      </c>
    </row>
    <row r="2114" spans="1:21" x14ac:dyDescent="0.35">
      <c r="A2114" s="16" t="s">
        <v>4386</v>
      </c>
      <c r="B2114">
        <v>146068290</v>
      </c>
      <c r="C2114">
        <v>30</v>
      </c>
      <c r="D2114" s="1">
        <v>33748.5</v>
      </c>
      <c r="E2114" s="16" t="s">
        <v>11</v>
      </c>
      <c r="F2114" s="16" t="s">
        <v>150</v>
      </c>
      <c r="G2114" s="16" t="s">
        <v>2771</v>
      </c>
      <c r="H2114">
        <v>631578.06610000005</v>
      </c>
      <c r="I2114">
        <v>482477.67450000002</v>
      </c>
      <c r="J2114" s="16" t="s">
        <v>4387</v>
      </c>
      <c r="K2114" s="16" t="s">
        <v>6131</v>
      </c>
      <c r="L2114">
        <v>3775807812</v>
      </c>
      <c r="M2114">
        <v>0</v>
      </c>
      <c r="N2114" s="16" t="s">
        <v>6198</v>
      </c>
      <c r="O2114" s="16" t="s">
        <v>6190</v>
      </c>
      <c r="P2114" s="1">
        <v>44313</v>
      </c>
      <c r="Q2114">
        <v>149100.39160000003</v>
      </c>
      <c r="R2114">
        <v>149100.39160000003</v>
      </c>
      <c r="S2114" s="16" t="s">
        <v>6220</v>
      </c>
      <c r="T2114" s="16" t="s">
        <v>6237</v>
      </c>
      <c r="U2114">
        <v>2021</v>
      </c>
    </row>
    <row r="2115" spans="1:21" x14ac:dyDescent="0.35">
      <c r="A2115" s="16" t="s">
        <v>4388</v>
      </c>
      <c r="B2115">
        <v>245309141</v>
      </c>
      <c r="C2115">
        <v>58</v>
      </c>
      <c r="D2115" s="1">
        <v>23521.5</v>
      </c>
      <c r="E2115" s="16" t="s">
        <v>11</v>
      </c>
      <c r="F2115" s="16" t="s">
        <v>16</v>
      </c>
      <c r="G2115" s="16" t="s">
        <v>2746</v>
      </c>
      <c r="H2115">
        <v>817895.51500000001</v>
      </c>
      <c r="I2115">
        <v>280915.6519</v>
      </c>
      <c r="J2115" s="16" t="s">
        <v>4389</v>
      </c>
      <c r="K2115" s="16" t="s">
        <v>6135</v>
      </c>
      <c r="L2115">
        <v>821281125</v>
      </c>
      <c r="M2115">
        <v>0</v>
      </c>
      <c r="N2115" s="16" t="s">
        <v>6196</v>
      </c>
      <c r="O2115" s="16" t="s">
        <v>6199</v>
      </c>
      <c r="P2115" s="1">
        <v>44602</v>
      </c>
      <c r="Q2115">
        <v>536979.86309999996</v>
      </c>
      <c r="R2115">
        <v>536979.86309999996</v>
      </c>
      <c r="S2115" s="16" t="s">
        <v>6218</v>
      </c>
      <c r="T2115" s="16" t="s">
        <v>6239</v>
      </c>
      <c r="U2115">
        <v>2022</v>
      </c>
    </row>
    <row r="2116" spans="1:21" x14ac:dyDescent="0.35">
      <c r="A2116" s="16" t="s">
        <v>4390</v>
      </c>
      <c r="B2116">
        <v>112752941</v>
      </c>
      <c r="C2116">
        <v>33</v>
      </c>
      <c r="D2116" s="1">
        <v>32652.75</v>
      </c>
      <c r="E2116" s="16" t="s">
        <v>11</v>
      </c>
      <c r="F2116" s="16" t="s">
        <v>1364</v>
      </c>
      <c r="G2116" s="16" t="s">
        <v>2749</v>
      </c>
      <c r="H2116">
        <v>67947.491200000004</v>
      </c>
      <c r="I2116">
        <v>28701.0203</v>
      </c>
      <c r="J2116" s="16" t="s">
        <v>4391</v>
      </c>
      <c r="K2116" s="16" t="s">
        <v>6129</v>
      </c>
      <c r="L2116">
        <v>8655808</v>
      </c>
      <c r="M2116">
        <v>0</v>
      </c>
      <c r="N2116" s="16" t="s">
        <v>6198</v>
      </c>
      <c r="O2116" s="16" t="s">
        <v>6191</v>
      </c>
      <c r="P2116" s="1">
        <v>44206</v>
      </c>
      <c r="Q2116">
        <v>39246.4709</v>
      </c>
      <c r="R2116">
        <v>39246.4709</v>
      </c>
      <c r="S2116" s="16" t="s">
        <v>6217</v>
      </c>
      <c r="T2116" s="16" t="s">
        <v>6237</v>
      </c>
      <c r="U2116">
        <v>2021</v>
      </c>
    </row>
    <row r="2117" spans="1:21" x14ac:dyDescent="0.35">
      <c r="A2117" s="16" t="s">
        <v>4392</v>
      </c>
      <c r="B2117">
        <v>691955540</v>
      </c>
      <c r="C2117">
        <v>47</v>
      </c>
      <c r="D2117" s="1">
        <v>27539.25</v>
      </c>
      <c r="E2117" s="16" t="s">
        <v>11</v>
      </c>
      <c r="F2117" s="16" t="s">
        <v>1432</v>
      </c>
      <c r="G2117" s="16" t="s">
        <v>2734</v>
      </c>
      <c r="H2117">
        <v>324926.87</v>
      </c>
      <c r="I2117">
        <v>40940.785600000003</v>
      </c>
      <c r="J2117" s="16" t="s">
        <v>4393</v>
      </c>
      <c r="K2117" s="16" t="s">
        <v>6129</v>
      </c>
      <c r="L2117">
        <v>1532359728</v>
      </c>
      <c r="M2117">
        <v>645026554</v>
      </c>
      <c r="N2117" s="16" t="s">
        <v>6192</v>
      </c>
      <c r="O2117" s="16" t="s">
        <v>6193</v>
      </c>
      <c r="P2117" s="1">
        <v>44447</v>
      </c>
      <c r="Q2117">
        <v>283986.08439999999</v>
      </c>
      <c r="R2117">
        <v>283986.08439999999</v>
      </c>
      <c r="S2117" s="16" t="s">
        <v>6225</v>
      </c>
      <c r="T2117" s="16" t="s">
        <v>6238</v>
      </c>
      <c r="U2117">
        <v>2021</v>
      </c>
    </row>
    <row r="2118" spans="1:21" x14ac:dyDescent="0.35">
      <c r="A2118" s="16" t="s">
        <v>4394</v>
      </c>
      <c r="B2118">
        <v>29289013</v>
      </c>
      <c r="C2118">
        <v>35</v>
      </c>
      <c r="D2118" s="1">
        <v>31922.25</v>
      </c>
      <c r="E2118" s="16" t="s">
        <v>11</v>
      </c>
      <c r="F2118" s="16" t="s">
        <v>290</v>
      </c>
      <c r="G2118" s="16" t="s">
        <v>2746</v>
      </c>
      <c r="H2118">
        <v>22559.040000000001</v>
      </c>
      <c r="I2118">
        <v>18114.909100000001</v>
      </c>
      <c r="J2118" s="16" t="s">
        <v>4395</v>
      </c>
      <c r="K2118" s="16" t="s">
        <v>6129</v>
      </c>
      <c r="L2118">
        <v>173672184</v>
      </c>
      <c r="M2118">
        <v>0</v>
      </c>
      <c r="N2118" s="16" t="s">
        <v>6195</v>
      </c>
      <c r="O2118" s="16" t="s">
        <v>6190</v>
      </c>
      <c r="P2118" s="1">
        <v>44393</v>
      </c>
      <c r="Q2118">
        <v>4444.1309000000001</v>
      </c>
      <c r="R2118">
        <v>4444.1309000000001</v>
      </c>
      <c r="S2118" s="16" t="s">
        <v>6223</v>
      </c>
      <c r="T2118" s="16" t="s">
        <v>6237</v>
      </c>
      <c r="U2118">
        <v>2021</v>
      </c>
    </row>
    <row r="2119" spans="1:21" x14ac:dyDescent="0.35">
      <c r="A2119" s="16" t="s">
        <v>4396</v>
      </c>
      <c r="B2119">
        <v>919570593</v>
      </c>
      <c r="C2119">
        <v>46</v>
      </c>
      <c r="D2119" s="1">
        <v>27904.5</v>
      </c>
      <c r="E2119" s="16" t="s">
        <v>11</v>
      </c>
      <c r="F2119" s="16" t="s">
        <v>550</v>
      </c>
      <c r="G2119" s="16" t="s">
        <v>2746</v>
      </c>
      <c r="H2119">
        <v>744622.59400000004</v>
      </c>
      <c r="I2119">
        <v>202606.6128</v>
      </c>
      <c r="J2119" s="16" t="s">
        <v>3906</v>
      </c>
      <c r="K2119" s="16" t="s">
        <v>6131</v>
      </c>
      <c r="L2119">
        <v>1092858624</v>
      </c>
      <c r="M2119">
        <v>0</v>
      </c>
      <c r="N2119" s="16" t="s">
        <v>6198</v>
      </c>
      <c r="O2119" s="16" t="s">
        <v>6190</v>
      </c>
      <c r="P2119" s="1">
        <v>44608</v>
      </c>
      <c r="Q2119">
        <v>542015.98120000004</v>
      </c>
      <c r="R2119">
        <v>552856.30082400003</v>
      </c>
      <c r="S2119" s="16" t="s">
        <v>6218</v>
      </c>
      <c r="T2119" s="16" t="s">
        <v>6238</v>
      </c>
      <c r="U2119">
        <v>2022</v>
      </c>
    </row>
    <row r="2120" spans="1:21" x14ac:dyDescent="0.35">
      <c r="A2120" s="16" t="s">
        <v>4397</v>
      </c>
      <c r="B2120">
        <v>508139626</v>
      </c>
      <c r="C2120">
        <v>56</v>
      </c>
      <c r="D2120" s="1">
        <v>24252</v>
      </c>
      <c r="E2120" s="16" t="s">
        <v>11</v>
      </c>
      <c r="F2120" s="16" t="s">
        <v>1093</v>
      </c>
      <c r="G2120" s="16" t="s">
        <v>2734</v>
      </c>
      <c r="H2120">
        <v>699992.06400000001</v>
      </c>
      <c r="I2120">
        <v>208160.14</v>
      </c>
      <c r="J2120" s="16" t="s">
        <v>4398</v>
      </c>
      <c r="K2120" s="16" t="s">
        <v>6131</v>
      </c>
      <c r="L2120">
        <v>1016423499</v>
      </c>
      <c r="M2120">
        <v>0</v>
      </c>
      <c r="N2120" s="16" t="s">
        <v>6187</v>
      </c>
      <c r="O2120" s="16" t="s">
        <v>6188</v>
      </c>
      <c r="P2120" s="1">
        <v>44619</v>
      </c>
      <c r="Q2120">
        <v>491831.924</v>
      </c>
      <c r="R2120">
        <v>491831.924</v>
      </c>
      <c r="S2120" s="16" t="s">
        <v>6218</v>
      </c>
      <c r="T2120" s="16" t="s">
        <v>6239</v>
      </c>
      <c r="U2120">
        <v>2022</v>
      </c>
    </row>
    <row r="2121" spans="1:21" x14ac:dyDescent="0.35">
      <c r="A2121" s="16" t="s">
        <v>4399</v>
      </c>
      <c r="B2121">
        <v>22939715</v>
      </c>
      <c r="C2121">
        <v>32</v>
      </c>
      <c r="D2121" s="1">
        <v>33018</v>
      </c>
      <c r="E2121" s="16" t="s">
        <v>11</v>
      </c>
      <c r="F2121" s="16" t="s">
        <v>45</v>
      </c>
      <c r="G2121" s="16" t="s">
        <v>2756</v>
      </c>
      <c r="H2121">
        <v>1066417.1032</v>
      </c>
      <c r="I2121">
        <v>182791.79089999999</v>
      </c>
      <c r="J2121" s="16" t="s">
        <v>4400</v>
      </c>
      <c r="K2121" s="16" t="s">
        <v>6135</v>
      </c>
      <c r="L2121">
        <v>3432637974</v>
      </c>
      <c r="M2121">
        <v>0</v>
      </c>
      <c r="N2121" s="16" t="s">
        <v>6198</v>
      </c>
      <c r="O2121" s="16" t="s">
        <v>6191</v>
      </c>
      <c r="P2121" s="1">
        <v>44549</v>
      </c>
      <c r="Q2121">
        <v>883625.31229999999</v>
      </c>
      <c r="R2121">
        <v>883625.31229999999</v>
      </c>
      <c r="S2121" s="16" t="s">
        <v>6228</v>
      </c>
      <c r="T2121" s="16" t="s">
        <v>6237</v>
      </c>
      <c r="U2121">
        <v>2021</v>
      </c>
    </row>
    <row r="2122" spans="1:21" x14ac:dyDescent="0.35">
      <c r="A2122" s="16" t="s">
        <v>4401</v>
      </c>
      <c r="B2122">
        <v>258831671</v>
      </c>
      <c r="C2122">
        <v>30</v>
      </c>
      <c r="D2122" s="1">
        <v>33748.5</v>
      </c>
      <c r="E2122" s="16" t="s">
        <v>11</v>
      </c>
      <c r="F2122" s="16" t="s">
        <v>883</v>
      </c>
      <c r="G2122" s="16" t="s">
        <v>2771</v>
      </c>
      <c r="H2122">
        <v>36372.038399999998</v>
      </c>
      <c r="I2122">
        <v>24082.1181</v>
      </c>
      <c r="J2122" s="16" t="s">
        <v>4402</v>
      </c>
      <c r="K2122" s="16" t="s">
        <v>6131</v>
      </c>
      <c r="L2122">
        <v>145503585</v>
      </c>
      <c r="M2122">
        <v>0</v>
      </c>
      <c r="N2122" s="16" t="s">
        <v>6195</v>
      </c>
      <c r="O2122" s="16" t="s">
        <v>6190</v>
      </c>
      <c r="P2122" s="1">
        <v>44595</v>
      </c>
      <c r="Q2122">
        <v>12289.920299999998</v>
      </c>
      <c r="R2122">
        <v>12289.920299999998</v>
      </c>
      <c r="S2122" s="16" t="s">
        <v>6218</v>
      </c>
      <c r="T2122" s="16" t="s">
        <v>6237</v>
      </c>
      <c r="U2122">
        <v>2022</v>
      </c>
    </row>
    <row r="2123" spans="1:21" x14ac:dyDescent="0.35">
      <c r="A2123" s="16" t="s">
        <v>4403</v>
      </c>
      <c r="B2123">
        <v>486687485</v>
      </c>
      <c r="C2123">
        <v>81</v>
      </c>
      <c r="D2123" s="1">
        <v>15120.75</v>
      </c>
      <c r="E2123" s="16" t="s">
        <v>11</v>
      </c>
      <c r="F2123" s="16" t="s">
        <v>738</v>
      </c>
      <c r="G2123" s="16" t="s">
        <v>2734</v>
      </c>
      <c r="H2123">
        <v>544795.89119999995</v>
      </c>
      <c r="I2123">
        <v>189588.97010000001</v>
      </c>
      <c r="J2123" s="16" t="s">
        <v>4404</v>
      </c>
      <c r="K2123" s="16" t="s">
        <v>6133</v>
      </c>
      <c r="L2123">
        <v>959268618</v>
      </c>
      <c r="M2123">
        <v>0</v>
      </c>
      <c r="N2123" s="16" t="s">
        <v>6195</v>
      </c>
      <c r="O2123" s="16" t="s">
        <v>6191</v>
      </c>
      <c r="P2123" s="1">
        <v>44404</v>
      </c>
      <c r="Q2123">
        <v>355206.92109999992</v>
      </c>
      <c r="R2123">
        <v>355206.92109999992</v>
      </c>
      <c r="S2123" s="16" t="s">
        <v>6223</v>
      </c>
      <c r="T2123" s="16" t="s">
        <v>6241</v>
      </c>
      <c r="U2123">
        <v>2021</v>
      </c>
    </row>
    <row r="2124" spans="1:21" x14ac:dyDescent="0.35">
      <c r="A2124" s="16" t="s">
        <v>4405</v>
      </c>
      <c r="B2124">
        <v>359412416</v>
      </c>
      <c r="C2124">
        <v>65</v>
      </c>
      <c r="D2124" s="1">
        <v>20964.75</v>
      </c>
      <c r="E2124" s="16" t="s">
        <v>11</v>
      </c>
      <c r="F2124" s="16" t="s">
        <v>708</v>
      </c>
      <c r="G2124" s="16" t="s">
        <v>2743</v>
      </c>
      <c r="H2124">
        <v>950183.95979999995</v>
      </c>
      <c r="I2124">
        <v>270691.94199999998</v>
      </c>
      <c r="J2124" s="16" t="s">
        <v>4406</v>
      </c>
      <c r="K2124" s="16" t="s">
        <v>6133</v>
      </c>
      <c r="L2124">
        <v>1565455125</v>
      </c>
      <c r="M2124">
        <v>0</v>
      </c>
      <c r="N2124" s="16" t="s">
        <v>6196</v>
      </c>
      <c r="O2124" s="16" t="s">
        <v>6188</v>
      </c>
      <c r="P2124" s="1">
        <v>44263</v>
      </c>
      <c r="Q2124">
        <v>679492.01780000003</v>
      </c>
      <c r="R2124">
        <v>679492.01780000003</v>
      </c>
      <c r="S2124" s="16" t="s">
        <v>6219</v>
      </c>
      <c r="T2124" s="16" t="s">
        <v>6240</v>
      </c>
      <c r="U2124">
        <v>2021</v>
      </c>
    </row>
    <row r="2125" spans="1:21" x14ac:dyDescent="0.35">
      <c r="A2125" s="16" t="s">
        <v>4407</v>
      </c>
      <c r="B2125">
        <v>527005460</v>
      </c>
      <c r="C2125">
        <v>48</v>
      </c>
      <c r="D2125" s="1">
        <v>27174</v>
      </c>
      <c r="E2125" s="16" t="s">
        <v>11</v>
      </c>
      <c r="F2125" s="16" t="s">
        <v>130</v>
      </c>
      <c r="G2125" s="16" t="s">
        <v>2756</v>
      </c>
      <c r="H2125">
        <v>612080.09770000004</v>
      </c>
      <c r="I2125">
        <v>509153.99709999998</v>
      </c>
      <c r="J2125" s="16" t="s">
        <v>556</v>
      </c>
      <c r="K2125" s="16" t="s">
        <v>6133</v>
      </c>
      <c r="L2125">
        <v>18306432</v>
      </c>
      <c r="M2125">
        <v>444775056</v>
      </c>
      <c r="N2125" s="16" t="s">
        <v>6192</v>
      </c>
      <c r="O2125" s="16" t="s">
        <v>6193</v>
      </c>
      <c r="P2125" s="1">
        <v>44203</v>
      </c>
      <c r="Q2125">
        <v>102926.10060000006</v>
      </c>
      <c r="R2125">
        <v>102926.10060000006</v>
      </c>
      <c r="S2125" s="16" t="s">
        <v>6217</v>
      </c>
      <c r="T2125" s="16" t="s">
        <v>6238</v>
      </c>
      <c r="U2125">
        <v>2021</v>
      </c>
    </row>
    <row r="2126" spans="1:21" x14ac:dyDescent="0.35">
      <c r="A2126" s="16" t="s">
        <v>4408</v>
      </c>
      <c r="B2126">
        <v>802815139</v>
      </c>
      <c r="C2126">
        <v>40</v>
      </c>
      <c r="D2126" s="1">
        <v>30096</v>
      </c>
      <c r="E2126" s="16" t="s">
        <v>11</v>
      </c>
      <c r="F2126" s="16" t="s">
        <v>1567</v>
      </c>
      <c r="G2126" s="16" t="s">
        <v>2800</v>
      </c>
      <c r="H2126">
        <v>46784.322</v>
      </c>
      <c r="I2126">
        <v>26755.792399999998</v>
      </c>
      <c r="J2126" s="16" t="s">
        <v>4409</v>
      </c>
      <c r="K2126" s="16" t="s">
        <v>6127</v>
      </c>
      <c r="L2126">
        <v>775677952</v>
      </c>
      <c r="M2126">
        <v>0</v>
      </c>
      <c r="N2126" s="16" t="s">
        <v>6198</v>
      </c>
      <c r="O2126" s="16" t="s">
        <v>6201</v>
      </c>
      <c r="P2126" s="1">
        <v>44433</v>
      </c>
      <c r="Q2126">
        <v>20028.529600000002</v>
      </c>
      <c r="R2126">
        <v>20028.529600000002</v>
      </c>
      <c r="S2126" s="16" t="s">
        <v>6224</v>
      </c>
      <c r="T2126" s="16" t="s">
        <v>6238</v>
      </c>
      <c r="U2126">
        <v>2021</v>
      </c>
    </row>
    <row r="2127" spans="1:21" x14ac:dyDescent="0.35">
      <c r="A2127" s="16" t="s">
        <v>4410</v>
      </c>
      <c r="B2127">
        <v>779440324</v>
      </c>
      <c r="C2127">
        <v>62</v>
      </c>
      <c r="D2127" s="1">
        <v>22060.5</v>
      </c>
      <c r="E2127" s="16" t="s">
        <v>11</v>
      </c>
      <c r="F2127" s="16" t="s">
        <v>558</v>
      </c>
      <c r="G2127" s="16" t="s">
        <v>2767</v>
      </c>
      <c r="H2127">
        <v>505043.45280000003</v>
      </c>
      <c r="I2127">
        <v>81215.443499999994</v>
      </c>
      <c r="J2127" s="16" t="s">
        <v>4411</v>
      </c>
      <c r="K2127" s="16" t="s">
        <v>6131</v>
      </c>
      <c r="L2127">
        <v>8977199</v>
      </c>
      <c r="M2127">
        <v>0</v>
      </c>
      <c r="N2127" s="16" t="s">
        <v>6196</v>
      </c>
      <c r="O2127" s="16" t="s">
        <v>6200</v>
      </c>
      <c r="P2127" s="1">
        <v>44503</v>
      </c>
      <c r="Q2127">
        <v>423828.00930000003</v>
      </c>
      <c r="R2127">
        <v>423828.00930000003</v>
      </c>
      <c r="S2127" s="16" t="s">
        <v>6227</v>
      </c>
      <c r="T2127" s="16" t="s">
        <v>6240</v>
      </c>
      <c r="U2127">
        <v>2021</v>
      </c>
    </row>
    <row r="2128" spans="1:21" x14ac:dyDescent="0.35">
      <c r="A2128" s="16" t="s">
        <v>4412</v>
      </c>
      <c r="B2128">
        <v>258758482</v>
      </c>
      <c r="C2128">
        <v>63</v>
      </c>
      <c r="D2128" s="1">
        <v>21695.25</v>
      </c>
      <c r="E2128" s="16" t="s">
        <v>11</v>
      </c>
      <c r="F2128" s="16" t="s">
        <v>250</v>
      </c>
      <c r="G2128" s="16" t="s">
        <v>2749</v>
      </c>
      <c r="H2128">
        <v>160252.62909999999</v>
      </c>
      <c r="I2128">
        <v>139241.72889999999</v>
      </c>
      <c r="J2128" s="16" t="s">
        <v>4413</v>
      </c>
      <c r="K2128" s="16" t="s">
        <v>6133</v>
      </c>
      <c r="L2128">
        <v>1013485935</v>
      </c>
      <c r="M2128">
        <v>0</v>
      </c>
      <c r="N2128" s="16" t="s">
        <v>6196</v>
      </c>
      <c r="O2128" s="16" t="s">
        <v>6188</v>
      </c>
      <c r="P2128" s="1">
        <v>44408</v>
      </c>
      <c r="Q2128">
        <v>21010.900200000004</v>
      </c>
      <c r="R2128">
        <v>21010.900200000004</v>
      </c>
      <c r="S2128" s="16" t="s">
        <v>6223</v>
      </c>
      <c r="T2128" s="16" t="s">
        <v>6240</v>
      </c>
      <c r="U2128">
        <v>2021</v>
      </c>
    </row>
    <row r="2129" spans="1:21" x14ac:dyDescent="0.35">
      <c r="A2129" s="16" t="s">
        <v>4414</v>
      </c>
      <c r="B2129">
        <v>180113498</v>
      </c>
      <c r="C2129">
        <v>76</v>
      </c>
      <c r="D2129" s="1">
        <v>16947</v>
      </c>
      <c r="E2129" s="16" t="s">
        <v>11</v>
      </c>
      <c r="F2129" s="16" t="s">
        <v>217</v>
      </c>
      <c r="G2129" s="16" t="s">
        <v>2764</v>
      </c>
      <c r="H2129">
        <v>3760505.4471999998</v>
      </c>
      <c r="I2129">
        <v>471906.56589999999</v>
      </c>
      <c r="J2129" s="16" t="s">
        <v>4415</v>
      </c>
      <c r="K2129" s="16" t="s">
        <v>6135</v>
      </c>
      <c r="L2129">
        <v>1395965526</v>
      </c>
      <c r="M2129">
        <v>0</v>
      </c>
      <c r="N2129" s="16" t="s">
        <v>6189</v>
      </c>
      <c r="O2129" s="16" t="s">
        <v>6194</v>
      </c>
      <c r="P2129" s="1">
        <v>44258</v>
      </c>
      <c r="Q2129">
        <v>3288598.8813</v>
      </c>
      <c r="R2129">
        <v>3288598.8813</v>
      </c>
      <c r="S2129" s="16" t="s">
        <v>6219</v>
      </c>
      <c r="T2129" s="16" t="s">
        <v>6241</v>
      </c>
      <c r="U2129">
        <v>2021</v>
      </c>
    </row>
    <row r="2130" spans="1:21" x14ac:dyDescent="0.35">
      <c r="A2130" s="16" t="s">
        <v>4416</v>
      </c>
      <c r="B2130">
        <v>293263284</v>
      </c>
      <c r="C2130">
        <v>38</v>
      </c>
      <c r="D2130" s="1">
        <v>30826.5</v>
      </c>
      <c r="E2130" s="16" t="s">
        <v>11</v>
      </c>
      <c r="F2130" s="16" t="s">
        <v>75</v>
      </c>
      <c r="G2130" s="16" t="s">
        <v>2771</v>
      </c>
      <c r="H2130">
        <v>461512.76370000001</v>
      </c>
      <c r="I2130">
        <v>265160.06060000003</v>
      </c>
      <c r="J2130" s="16" t="s">
        <v>4417</v>
      </c>
      <c r="K2130" s="16" t="s">
        <v>6131</v>
      </c>
      <c r="L2130">
        <v>924658788</v>
      </c>
      <c r="M2130">
        <v>0</v>
      </c>
      <c r="N2130" s="16" t="s">
        <v>6195</v>
      </c>
      <c r="O2130" s="16" t="s">
        <v>6190</v>
      </c>
      <c r="P2130" s="1">
        <v>44261</v>
      </c>
      <c r="Q2130">
        <v>196352.70309999998</v>
      </c>
      <c r="R2130">
        <v>196352.70309999998</v>
      </c>
      <c r="S2130" s="16" t="s">
        <v>6219</v>
      </c>
      <c r="T2130" s="16" t="s">
        <v>6237</v>
      </c>
      <c r="U2130">
        <v>2021</v>
      </c>
    </row>
    <row r="2131" spans="1:21" x14ac:dyDescent="0.35">
      <c r="A2131" s="16" t="s">
        <v>4418</v>
      </c>
      <c r="B2131">
        <v>77112347</v>
      </c>
      <c r="C2131">
        <v>25</v>
      </c>
      <c r="D2131" s="1">
        <v>35574.75</v>
      </c>
      <c r="E2131" s="16" t="s">
        <v>11</v>
      </c>
      <c r="F2131" s="16" t="s">
        <v>1215</v>
      </c>
      <c r="G2131" s="16" t="s">
        <v>2764</v>
      </c>
      <c r="H2131">
        <v>37664.3128</v>
      </c>
      <c r="I2131">
        <v>22403.772300000001</v>
      </c>
      <c r="J2131" s="16" t="s">
        <v>4419</v>
      </c>
      <c r="K2131" s="16" t="s">
        <v>6135</v>
      </c>
      <c r="L2131">
        <v>1088474742</v>
      </c>
      <c r="M2131">
        <v>0</v>
      </c>
      <c r="N2131" s="16" t="s">
        <v>6187</v>
      </c>
      <c r="O2131" s="16" t="s">
        <v>6191</v>
      </c>
      <c r="P2131" s="1">
        <v>44423</v>
      </c>
      <c r="Q2131">
        <v>15260.540499999999</v>
      </c>
      <c r="R2131">
        <v>15260.540499999999</v>
      </c>
      <c r="S2131" s="16" t="s">
        <v>6224</v>
      </c>
      <c r="T2131" s="16" t="s">
        <v>6236</v>
      </c>
      <c r="U2131">
        <v>2021</v>
      </c>
    </row>
    <row r="2132" spans="1:21" x14ac:dyDescent="0.35">
      <c r="A2132" s="16" t="s">
        <v>4420</v>
      </c>
      <c r="B2132">
        <v>853402528</v>
      </c>
      <c r="C2132">
        <v>64</v>
      </c>
      <c r="D2132" s="1">
        <v>21330</v>
      </c>
      <c r="E2132" s="16" t="s">
        <v>11</v>
      </c>
      <c r="F2132" s="16" t="s">
        <v>157</v>
      </c>
      <c r="G2132" s="16" t="s">
        <v>2781</v>
      </c>
      <c r="H2132">
        <v>578948.64489999996</v>
      </c>
      <c r="I2132">
        <v>110458.40330000001</v>
      </c>
      <c r="J2132" s="16" t="s">
        <v>4421</v>
      </c>
      <c r="K2132" s="16" t="s">
        <v>6129</v>
      </c>
      <c r="L2132">
        <v>1820336145</v>
      </c>
      <c r="M2132">
        <v>0</v>
      </c>
      <c r="N2132" s="16" t="s">
        <v>6196</v>
      </c>
      <c r="O2132" s="16" t="s">
        <v>6200</v>
      </c>
      <c r="P2132" s="1">
        <v>44207</v>
      </c>
      <c r="Q2132">
        <v>468490.24159999995</v>
      </c>
      <c r="R2132">
        <v>468490.24159999995</v>
      </c>
      <c r="S2132" s="16" t="s">
        <v>6217</v>
      </c>
      <c r="T2132" s="16" t="s">
        <v>6240</v>
      </c>
      <c r="U2132">
        <v>2021</v>
      </c>
    </row>
    <row r="2133" spans="1:21" x14ac:dyDescent="0.35">
      <c r="A2133" s="16" t="s">
        <v>4422</v>
      </c>
      <c r="B2133">
        <v>418330740</v>
      </c>
      <c r="C2133">
        <v>83</v>
      </c>
      <c r="D2133" s="1">
        <v>14390.25</v>
      </c>
      <c r="E2133" s="16" t="s">
        <v>11</v>
      </c>
      <c r="F2133" s="16" t="s">
        <v>223</v>
      </c>
      <c r="G2133" s="16" t="s">
        <v>2749</v>
      </c>
      <c r="H2133">
        <v>880756.76159999997</v>
      </c>
      <c r="I2133">
        <v>550252.7868</v>
      </c>
      <c r="J2133" s="16" t="s">
        <v>4423</v>
      </c>
      <c r="K2133" s="16" t="s">
        <v>6131</v>
      </c>
      <c r="L2133">
        <v>848322644</v>
      </c>
      <c r="M2133">
        <v>0</v>
      </c>
      <c r="N2133" s="16" t="s">
        <v>6187</v>
      </c>
      <c r="O2133" s="16" t="s">
        <v>6188</v>
      </c>
      <c r="P2133" s="1">
        <v>44525</v>
      </c>
      <c r="Q2133">
        <v>330503.97479999997</v>
      </c>
      <c r="R2133">
        <v>330503.97479999997</v>
      </c>
      <c r="S2133" s="16" t="s">
        <v>6227</v>
      </c>
      <c r="T2133" s="16" t="s">
        <v>6241</v>
      </c>
      <c r="U2133">
        <v>2021</v>
      </c>
    </row>
    <row r="2134" spans="1:21" x14ac:dyDescent="0.35">
      <c r="A2134" s="16" t="s">
        <v>4424</v>
      </c>
      <c r="B2134">
        <v>273442631</v>
      </c>
      <c r="C2134">
        <v>19</v>
      </c>
      <c r="D2134" s="1">
        <v>37766.25</v>
      </c>
      <c r="E2134" s="16" t="s">
        <v>11</v>
      </c>
      <c r="F2134" s="16" t="s">
        <v>208</v>
      </c>
      <c r="G2134" s="16" t="s">
        <v>2743</v>
      </c>
      <c r="H2134">
        <v>1838008.1189999999</v>
      </c>
      <c r="I2134">
        <v>362031.90220000001</v>
      </c>
      <c r="J2134" s="16" t="s">
        <v>4425</v>
      </c>
      <c r="K2134" s="16" t="s">
        <v>6140</v>
      </c>
      <c r="L2134">
        <v>567725301</v>
      </c>
      <c r="M2134">
        <v>0</v>
      </c>
      <c r="N2134" s="16" t="s">
        <v>6189</v>
      </c>
      <c r="O2134" s="16" t="s">
        <v>6194</v>
      </c>
      <c r="P2134" s="1">
        <v>44588</v>
      </c>
      <c r="Q2134">
        <v>1475976.2168000001</v>
      </c>
      <c r="R2134">
        <v>1475976.2168000001</v>
      </c>
      <c r="S2134" s="16" t="s">
        <v>6217</v>
      </c>
      <c r="T2134" s="16" t="s">
        <v>6242</v>
      </c>
      <c r="U2134">
        <v>2022</v>
      </c>
    </row>
    <row r="2135" spans="1:21" x14ac:dyDescent="0.35">
      <c r="A2135" s="16" t="s">
        <v>4426</v>
      </c>
      <c r="B2135">
        <v>325802789</v>
      </c>
      <c r="C2135">
        <v>69</v>
      </c>
      <c r="D2135" s="1">
        <v>19503.75</v>
      </c>
      <c r="E2135" s="16" t="s">
        <v>11</v>
      </c>
      <c r="F2135" s="16" t="s">
        <v>144</v>
      </c>
      <c r="G2135" s="16" t="s">
        <v>2781</v>
      </c>
      <c r="H2135">
        <v>1156977.9648</v>
      </c>
      <c r="I2135">
        <v>115945.7203</v>
      </c>
      <c r="J2135" s="16" t="s">
        <v>4427</v>
      </c>
      <c r="K2135" s="16" t="s">
        <v>6133</v>
      </c>
      <c r="L2135">
        <v>761675</v>
      </c>
      <c r="M2135">
        <v>319085725</v>
      </c>
      <c r="N2135" s="16" t="s">
        <v>6192</v>
      </c>
      <c r="O2135" s="16" t="s">
        <v>6193</v>
      </c>
      <c r="P2135" s="1">
        <v>44277</v>
      </c>
      <c r="Q2135">
        <v>1041032.2444999999</v>
      </c>
      <c r="R2135">
        <v>1041032.2444999999</v>
      </c>
      <c r="S2135" s="16" t="s">
        <v>6219</v>
      </c>
      <c r="T2135" s="16" t="s">
        <v>6240</v>
      </c>
      <c r="U2135">
        <v>2021</v>
      </c>
    </row>
    <row r="2136" spans="1:21" x14ac:dyDescent="0.35">
      <c r="A2136" s="16" t="s">
        <v>4428</v>
      </c>
      <c r="B2136">
        <v>844252745</v>
      </c>
      <c r="C2136">
        <v>26</v>
      </c>
      <c r="D2136" s="1">
        <v>35209.5</v>
      </c>
      <c r="E2136" s="16" t="s">
        <v>11</v>
      </c>
      <c r="F2136" s="16" t="s">
        <v>169</v>
      </c>
      <c r="G2136" s="16" t="s">
        <v>2767</v>
      </c>
      <c r="H2136">
        <v>81313.251099999994</v>
      </c>
      <c r="I2136">
        <v>36534.232799999998</v>
      </c>
      <c r="J2136" s="16" t="s">
        <v>4429</v>
      </c>
      <c r="K2136" s="16" t="s">
        <v>6133</v>
      </c>
      <c r="L2136">
        <v>2182278304</v>
      </c>
      <c r="M2136">
        <v>0</v>
      </c>
      <c r="N2136" s="16" t="s">
        <v>6196</v>
      </c>
      <c r="O2136" s="16" t="s">
        <v>6199</v>
      </c>
      <c r="P2136" s="1">
        <v>44582</v>
      </c>
      <c r="Q2136">
        <v>44779.018299999996</v>
      </c>
      <c r="R2136">
        <v>44779.018299999996</v>
      </c>
      <c r="S2136" s="16" t="s">
        <v>6217</v>
      </c>
      <c r="T2136" s="16" t="s">
        <v>6236</v>
      </c>
      <c r="U2136">
        <v>2022</v>
      </c>
    </row>
    <row r="2137" spans="1:21" x14ac:dyDescent="0.35">
      <c r="A2137" s="16" t="s">
        <v>4430</v>
      </c>
      <c r="B2137">
        <v>303021938</v>
      </c>
      <c r="C2137">
        <v>47</v>
      </c>
      <c r="D2137" s="1">
        <v>27539.25</v>
      </c>
      <c r="E2137" s="16" t="s">
        <v>11</v>
      </c>
      <c r="F2137" s="16" t="s">
        <v>118</v>
      </c>
      <c r="G2137" s="16" t="s">
        <v>2746</v>
      </c>
      <c r="H2137">
        <v>113852.1566</v>
      </c>
      <c r="I2137">
        <v>110734.3591</v>
      </c>
      <c r="J2137" s="16" t="s">
        <v>4431</v>
      </c>
      <c r="K2137" s="16" t="s">
        <v>6135</v>
      </c>
      <c r="L2137">
        <v>5388264</v>
      </c>
      <c r="M2137">
        <v>0</v>
      </c>
      <c r="N2137" s="16" t="s">
        <v>6198</v>
      </c>
      <c r="O2137" s="16" t="s">
        <v>6191</v>
      </c>
      <c r="P2137" s="1">
        <v>44342</v>
      </c>
      <c r="Q2137">
        <v>3117.7975000000006</v>
      </c>
      <c r="R2137">
        <v>3117.7975000000006</v>
      </c>
      <c r="S2137" s="16" t="s">
        <v>6221</v>
      </c>
      <c r="T2137" s="16" t="s">
        <v>6238</v>
      </c>
      <c r="U2137">
        <v>2021</v>
      </c>
    </row>
    <row r="2138" spans="1:21" x14ac:dyDescent="0.35">
      <c r="A2138" s="16" t="s">
        <v>4432</v>
      </c>
      <c r="B2138">
        <v>72496093</v>
      </c>
      <c r="C2138">
        <v>36</v>
      </c>
      <c r="D2138" s="1">
        <v>31557</v>
      </c>
      <c r="E2138" s="16" t="s">
        <v>11</v>
      </c>
      <c r="F2138" s="16" t="s">
        <v>16</v>
      </c>
      <c r="G2138" s="16" t="s">
        <v>2800</v>
      </c>
      <c r="H2138">
        <v>811860.8702</v>
      </c>
      <c r="I2138">
        <v>332664.94199999998</v>
      </c>
      <c r="J2138" s="16" t="s">
        <v>4433</v>
      </c>
      <c r="K2138" s="16" t="s">
        <v>6129</v>
      </c>
      <c r="L2138">
        <v>779599808</v>
      </c>
      <c r="M2138">
        <v>0</v>
      </c>
      <c r="N2138" s="16" t="s">
        <v>6195</v>
      </c>
      <c r="O2138" s="16" t="s">
        <v>6191</v>
      </c>
      <c r="P2138" s="1">
        <v>44611</v>
      </c>
      <c r="Q2138">
        <v>479195.92820000002</v>
      </c>
      <c r="R2138">
        <v>479195.92820000002</v>
      </c>
      <c r="S2138" s="16" t="s">
        <v>6218</v>
      </c>
      <c r="T2138" s="16" t="s">
        <v>6237</v>
      </c>
      <c r="U2138">
        <v>2022</v>
      </c>
    </row>
    <row r="2139" spans="1:21" x14ac:dyDescent="0.35">
      <c r="A2139" s="16" t="s">
        <v>4434</v>
      </c>
      <c r="B2139">
        <v>302995517</v>
      </c>
      <c r="C2139">
        <v>75</v>
      </c>
      <c r="D2139" s="1">
        <v>17312.25</v>
      </c>
      <c r="E2139" s="16" t="s">
        <v>11</v>
      </c>
      <c r="F2139" s="16" t="s">
        <v>997</v>
      </c>
      <c r="G2139" s="16" t="s">
        <v>2740</v>
      </c>
      <c r="H2139">
        <v>1015453.7567</v>
      </c>
      <c r="I2139">
        <v>469209.66690000001</v>
      </c>
      <c r="J2139" s="16" t="s">
        <v>4435</v>
      </c>
      <c r="K2139" s="16" t="s">
        <v>6129</v>
      </c>
      <c r="L2139">
        <v>2428086928</v>
      </c>
      <c r="M2139">
        <v>0</v>
      </c>
      <c r="N2139" s="16" t="s">
        <v>6195</v>
      </c>
      <c r="O2139" s="16" t="s">
        <v>6191</v>
      </c>
      <c r="P2139" s="1">
        <v>44451</v>
      </c>
      <c r="Q2139">
        <v>546244.08979999996</v>
      </c>
      <c r="R2139">
        <v>546244.08979999996</v>
      </c>
      <c r="S2139" s="16" t="s">
        <v>6225</v>
      </c>
      <c r="T2139" s="16" t="s">
        <v>6241</v>
      </c>
      <c r="U2139">
        <v>2021</v>
      </c>
    </row>
    <row r="2140" spans="1:21" x14ac:dyDescent="0.35">
      <c r="A2140" s="16" t="s">
        <v>4436</v>
      </c>
      <c r="B2140">
        <v>79104040</v>
      </c>
      <c r="C2140">
        <v>54</v>
      </c>
      <c r="D2140" s="1">
        <v>24982.5</v>
      </c>
      <c r="E2140" s="16" t="s">
        <v>11</v>
      </c>
      <c r="F2140" s="16" t="s">
        <v>60</v>
      </c>
      <c r="G2140" s="16" t="s">
        <v>2746</v>
      </c>
      <c r="H2140">
        <v>1559826.7252</v>
      </c>
      <c r="I2140">
        <v>428352.41609999997</v>
      </c>
      <c r="J2140" s="16" t="s">
        <v>4437</v>
      </c>
      <c r="K2140" s="16" t="s">
        <v>6133</v>
      </c>
      <c r="L2140">
        <v>740592348</v>
      </c>
      <c r="M2140">
        <v>0</v>
      </c>
      <c r="N2140" s="16" t="s">
        <v>6187</v>
      </c>
      <c r="O2140" s="16" t="s">
        <v>6188</v>
      </c>
      <c r="P2140" s="1">
        <v>44530</v>
      </c>
      <c r="Q2140">
        <v>1131474.3091</v>
      </c>
      <c r="R2140">
        <v>1131474.3091</v>
      </c>
      <c r="S2140" s="16" t="s">
        <v>6227</v>
      </c>
      <c r="T2140" s="16" t="s">
        <v>6239</v>
      </c>
      <c r="U2140">
        <v>2021</v>
      </c>
    </row>
    <row r="2141" spans="1:21" x14ac:dyDescent="0.35">
      <c r="A2141" s="16" t="s">
        <v>4438</v>
      </c>
      <c r="B2141">
        <v>885948947</v>
      </c>
      <c r="C2141">
        <v>39</v>
      </c>
      <c r="D2141" s="1">
        <v>30461.25</v>
      </c>
      <c r="E2141" s="16" t="s">
        <v>11</v>
      </c>
      <c r="F2141" s="16" t="s">
        <v>344</v>
      </c>
      <c r="G2141" s="16" t="s">
        <v>2756</v>
      </c>
      <c r="H2141">
        <v>1418385.1359000001</v>
      </c>
      <c r="I2141">
        <v>563747.99049999996</v>
      </c>
      <c r="J2141" s="16" t="s">
        <v>4439</v>
      </c>
      <c r="K2141" s="16" t="s">
        <v>6129</v>
      </c>
      <c r="L2141">
        <v>1022088724</v>
      </c>
      <c r="M2141">
        <v>0</v>
      </c>
      <c r="N2141" s="16" t="s">
        <v>6187</v>
      </c>
      <c r="O2141" s="16" t="s">
        <v>6200</v>
      </c>
      <c r="P2141" s="1">
        <v>44582</v>
      </c>
      <c r="Q2141">
        <v>854637.14540000015</v>
      </c>
      <c r="R2141">
        <v>854637.14540000015</v>
      </c>
      <c r="S2141" s="16" t="s">
        <v>6217</v>
      </c>
      <c r="T2141" s="16" t="s">
        <v>6237</v>
      </c>
      <c r="U2141">
        <v>2022</v>
      </c>
    </row>
    <row r="2142" spans="1:21" x14ac:dyDescent="0.35">
      <c r="A2142" s="16" t="s">
        <v>4440</v>
      </c>
      <c r="B2142">
        <v>321800259</v>
      </c>
      <c r="C2142">
        <v>29</v>
      </c>
      <c r="D2142" s="1">
        <v>34113.75</v>
      </c>
      <c r="E2142" s="16" t="s">
        <v>11</v>
      </c>
      <c r="F2142" s="16" t="s">
        <v>341</v>
      </c>
      <c r="G2142" s="16" t="s">
        <v>2767</v>
      </c>
      <c r="H2142">
        <v>2683281.65</v>
      </c>
      <c r="I2142">
        <v>453282.93589999998</v>
      </c>
      <c r="J2142" s="16" t="s">
        <v>4441</v>
      </c>
      <c r="K2142" s="16" t="s">
        <v>6127</v>
      </c>
      <c r="L2142">
        <v>1073656155</v>
      </c>
      <c r="M2142">
        <v>0</v>
      </c>
      <c r="N2142" s="16" t="s">
        <v>6189</v>
      </c>
      <c r="O2142" s="16" t="s">
        <v>6194</v>
      </c>
      <c r="P2142" s="1">
        <v>44561</v>
      </c>
      <c r="Q2142">
        <v>2229998.7141</v>
      </c>
      <c r="R2142">
        <v>2229998.7141</v>
      </c>
      <c r="S2142" s="16" t="s">
        <v>6228</v>
      </c>
      <c r="T2142" s="16" t="s">
        <v>6236</v>
      </c>
      <c r="U2142">
        <v>2021</v>
      </c>
    </row>
    <row r="2143" spans="1:21" x14ac:dyDescent="0.35">
      <c r="A2143" s="16" t="s">
        <v>4442</v>
      </c>
      <c r="B2143">
        <v>229770404</v>
      </c>
      <c r="C2143">
        <v>44</v>
      </c>
      <c r="D2143" s="1">
        <v>28635</v>
      </c>
      <c r="E2143" s="16" t="s">
        <v>11</v>
      </c>
      <c r="F2143" s="16" t="s">
        <v>941</v>
      </c>
      <c r="G2143" s="16" t="s">
        <v>2764</v>
      </c>
      <c r="H2143">
        <v>493046.84820000001</v>
      </c>
      <c r="I2143">
        <v>250145.80910000001</v>
      </c>
      <c r="J2143" s="16" t="s">
        <v>4443</v>
      </c>
      <c r="K2143" s="16" t="s">
        <v>6140</v>
      </c>
      <c r="L2143">
        <v>1302962688</v>
      </c>
      <c r="M2143">
        <v>0</v>
      </c>
      <c r="N2143" s="16" t="s">
        <v>6198</v>
      </c>
      <c r="O2143" s="16" t="s">
        <v>6201</v>
      </c>
      <c r="P2143" s="1">
        <v>44652</v>
      </c>
      <c r="Q2143">
        <v>242901.03909999999</v>
      </c>
      <c r="R2143">
        <v>242901.03909999999</v>
      </c>
      <c r="S2143" s="16" t="s">
        <v>6220</v>
      </c>
      <c r="T2143" s="16" t="s">
        <v>6238</v>
      </c>
      <c r="U2143">
        <v>2022</v>
      </c>
    </row>
    <row r="2144" spans="1:21" x14ac:dyDescent="0.35">
      <c r="A2144" s="16" t="s">
        <v>4444</v>
      </c>
      <c r="B2144">
        <v>672710860</v>
      </c>
      <c r="C2144">
        <v>53</v>
      </c>
      <c r="D2144" s="1">
        <v>25347.75</v>
      </c>
      <c r="E2144" s="16" t="s">
        <v>11</v>
      </c>
      <c r="F2144" s="16" t="s">
        <v>87</v>
      </c>
      <c r="G2144" s="16" t="s">
        <v>2764</v>
      </c>
      <c r="H2144">
        <v>103189.393</v>
      </c>
      <c r="I2144">
        <v>14446.514999999999</v>
      </c>
      <c r="J2144" s="16" t="s">
        <v>4445</v>
      </c>
      <c r="K2144" s="16" t="s">
        <v>6131</v>
      </c>
      <c r="L2144">
        <v>2168338491</v>
      </c>
      <c r="M2144">
        <v>530725888</v>
      </c>
      <c r="N2144" s="16" t="s">
        <v>6192</v>
      </c>
      <c r="O2144" s="16" t="s">
        <v>6193</v>
      </c>
      <c r="P2144" s="1">
        <v>44515</v>
      </c>
      <c r="Q2144">
        <v>88742.877999999997</v>
      </c>
      <c r="R2144">
        <v>88742.877999999997</v>
      </c>
      <c r="S2144" s="16" t="s">
        <v>6227</v>
      </c>
      <c r="T2144" s="16" t="s">
        <v>6239</v>
      </c>
      <c r="U2144">
        <v>2021</v>
      </c>
    </row>
    <row r="2145" spans="1:21" x14ac:dyDescent="0.35">
      <c r="A2145" s="16" t="s">
        <v>4446</v>
      </c>
      <c r="B2145">
        <v>746114879</v>
      </c>
      <c r="C2145">
        <v>81</v>
      </c>
      <c r="D2145" s="1">
        <v>15120.75</v>
      </c>
      <c r="E2145" s="16" t="s">
        <v>11</v>
      </c>
      <c r="F2145" s="16" t="s">
        <v>687</v>
      </c>
      <c r="G2145" s="16" t="s">
        <v>2764</v>
      </c>
      <c r="H2145">
        <v>1506304.1902000001</v>
      </c>
      <c r="I2145">
        <v>129405.2236</v>
      </c>
      <c r="J2145" s="16" t="s">
        <v>4447</v>
      </c>
      <c r="K2145" s="16" t="s">
        <v>6131</v>
      </c>
      <c r="L2145">
        <v>6231625</v>
      </c>
      <c r="M2145">
        <v>273325675</v>
      </c>
      <c r="N2145" s="16" t="s">
        <v>6192</v>
      </c>
      <c r="O2145" s="16" t="s">
        <v>6193</v>
      </c>
      <c r="P2145" s="1">
        <v>44227</v>
      </c>
      <c r="Q2145">
        <v>1376898.9666000002</v>
      </c>
      <c r="R2145">
        <v>1404436.9459320002</v>
      </c>
      <c r="S2145" s="16" t="s">
        <v>6217</v>
      </c>
      <c r="T2145" s="16" t="s">
        <v>6241</v>
      </c>
      <c r="U2145">
        <v>2021</v>
      </c>
    </row>
    <row r="2146" spans="1:21" x14ac:dyDescent="0.35">
      <c r="A2146" s="16" t="s">
        <v>4448</v>
      </c>
      <c r="B2146">
        <v>627584820</v>
      </c>
      <c r="C2146">
        <v>61</v>
      </c>
      <c r="D2146" s="1">
        <v>22425.75</v>
      </c>
      <c r="E2146" s="16" t="s">
        <v>11</v>
      </c>
      <c r="F2146" s="16" t="s">
        <v>482</v>
      </c>
      <c r="G2146" s="16" t="s">
        <v>2781</v>
      </c>
      <c r="H2146">
        <v>270551.97560000001</v>
      </c>
      <c r="I2146">
        <v>197156.08069999999</v>
      </c>
      <c r="J2146" s="16" t="s">
        <v>4449</v>
      </c>
      <c r="K2146" s="16" t="s">
        <v>6129</v>
      </c>
      <c r="L2146">
        <v>2294930313</v>
      </c>
      <c r="M2146">
        <v>0</v>
      </c>
      <c r="N2146" s="16" t="s">
        <v>6195</v>
      </c>
      <c r="O2146" s="16" t="s">
        <v>6190</v>
      </c>
      <c r="P2146" s="1">
        <v>44301</v>
      </c>
      <c r="Q2146">
        <v>73395.894900000014</v>
      </c>
      <c r="R2146">
        <v>73395.894900000014</v>
      </c>
      <c r="S2146" s="16" t="s">
        <v>6220</v>
      </c>
      <c r="T2146" s="16" t="s">
        <v>6240</v>
      </c>
      <c r="U2146">
        <v>2021</v>
      </c>
    </row>
    <row r="2147" spans="1:21" x14ac:dyDescent="0.35">
      <c r="A2147" s="16" t="s">
        <v>4450</v>
      </c>
      <c r="B2147">
        <v>705446342</v>
      </c>
      <c r="C2147">
        <v>56</v>
      </c>
      <c r="D2147" s="1">
        <v>24252</v>
      </c>
      <c r="E2147" s="16" t="s">
        <v>11</v>
      </c>
      <c r="F2147" s="16" t="s">
        <v>1602</v>
      </c>
      <c r="G2147" s="16" t="s">
        <v>2771</v>
      </c>
      <c r="H2147">
        <v>122739.52</v>
      </c>
      <c r="I2147">
        <v>45953.676299999999</v>
      </c>
      <c r="J2147" s="16" t="s">
        <v>4451</v>
      </c>
      <c r="K2147" s="16" t="s">
        <v>6135</v>
      </c>
      <c r="L2147">
        <v>663911376</v>
      </c>
      <c r="M2147">
        <v>0</v>
      </c>
      <c r="N2147" s="16" t="s">
        <v>6187</v>
      </c>
      <c r="O2147" s="16" t="s">
        <v>6188</v>
      </c>
      <c r="P2147" s="1">
        <v>44379</v>
      </c>
      <c r="Q2147">
        <v>76785.843699999998</v>
      </c>
      <c r="R2147">
        <v>76785.843699999998</v>
      </c>
      <c r="S2147" s="16" t="s">
        <v>6223</v>
      </c>
      <c r="T2147" s="16" t="s">
        <v>6239</v>
      </c>
      <c r="U2147">
        <v>2021</v>
      </c>
    </row>
    <row r="2148" spans="1:21" x14ac:dyDescent="0.35">
      <c r="A2148" s="16" t="s">
        <v>4452</v>
      </c>
      <c r="B2148">
        <v>130741238</v>
      </c>
      <c r="C2148">
        <v>37</v>
      </c>
      <c r="D2148" s="1">
        <v>31191.75</v>
      </c>
      <c r="E2148" s="16" t="s">
        <v>11</v>
      </c>
      <c r="F2148" s="16" t="s">
        <v>121</v>
      </c>
      <c r="G2148" s="16" t="s">
        <v>2781</v>
      </c>
      <c r="H2148">
        <v>49633.476199999997</v>
      </c>
      <c r="I2148">
        <v>15755.743</v>
      </c>
      <c r="J2148" s="16" t="s">
        <v>2028</v>
      </c>
      <c r="K2148" s="16" t="s">
        <v>6127</v>
      </c>
      <c r="L2148">
        <v>2871193488</v>
      </c>
      <c r="M2148">
        <v>0</v>
      </c>
      <c r="N2148" s="16" t="s">
        <v>6187</v>
      </c>
      <c r="O2148" s="16" t="s">
        <v>6188</v>
      </c>
      <c r="P2148" s="1">
        <v>44526</v>
      </c>
      <c r="Q2148">
        <v>33877.733199999995</v>
      </c>
      <c r="R2148">
        <v>33877.733199999995</v>
      </c>
      <c r="S2148" s="16" t="s">
        <v>6227</v>
      </c>
      <c r="T2148" s="16" t="s">
        <v>6237</v>
      </c>
      <c r="U2148">
        <v>2021</v>
      </c>
    </row>
    <row r="2149" spans="1:21" x14ac:dyDescent="0.35">
      <c r="A2149" s="16" t="s">
        <v>4453</v>
      </c>
      <c r="B2149">
        <v>894921</v>
      </c>
      <c r="C2149">
        <v>69</v>
      </c>
      <c r="D2149" s="1">
        <v>19503.75</v>
      </c>
      <c r="E2149" s="16" t="s">
        <v>11</v>
      </c>
      <c r="F2149" s="16" t="s">
        <v>883</v>
      </c>
      <c r="G2149" s="16" t="s">
        <v>2771</v>
      </c>
      <c r="H2149">
        <v>106324.3409</v>
      </c>
      <c r="I2149">
        <v>78330.084099999993</v>
      </c>
      <c r="J2149" s="16" t="s">
        <v>4454</v>
      </c>
      <c r="K2149" s="16" t="s">
        <v>6129</v>
      </c>
      <c r="L2149">
        <v>441239833</v>
      </c>
      <c r="M2149">
        <v>0</v>
      </c>
      <c r="N2149" s="16" t="s">
        <v>6187</v>
      </c>
      <c r="O2149" s="16" t="s">
        <v>6188</v>
      </c>
      <c r="P2149" s="1">
        <v>44245</v>
      </c>
      <c r="Q2149">
        <v>27994.256800000003</v>
      </c>
      <c r="R2149">
        <v>27994.256800000003</v>
      </c>
      <c r="S2149" s="16" t="s">
        <v>6218</v>
      </c>
      <c r="T2149" s="16" t="s">
        <v>6240</v>
      </c>
      <c r="U2149">
        <v>2021</v>
      </c>
    </row>
    <row r="2150" spans="1:21" x14ac:dyDescent="0.35">
      <c r="A2150" s="16" t="s">
        <v>4455</v>
      </c>
      <c r="B2150">
        <v>139612789</v>
      </c>
      <c r="C2150">
        <v>37</v>
      </c>
      <c r="D2150" s="1">
        <v>31191.75</v>
      </c>
      <c r="E2150" s="16" t="s">
        <v>11</v>
      </c>
      <c r="F2150" s="16" t="s">
        <v>864</v>
      </c>
      <c r="G2150" s="16" t="s">
        <v>2749</v>
      </c>
      <c r="H2150">
        <v>352507.06079999998</v>
      </c>
      <c r="I2150">
        <v>44944.650199999996</v>
      </c>
      <c r="J2150" s="16" t="s">
        <v>4456</v>
      </c>
      <c r="K2150" s="16" t="s">
        <v>6131</v>
      </c>
      <c r="L2150">
        <v>1114965</v>
      </c>
      <c r="M2150">
        <v>0</v>
      </c>
      <c r="N2150" s="16" t="s">
        <v>6195</v>
      </c>
      <c r="O2150" s="16" t="s">
        <v>6191</v>
      </c>
      <c r="P2150" s="1">
        <v>44380</v>
      </c>
      <c r="Q2150">
        <v>307562.4106</v>
      </c>
      <c r="R2150">
        <v>307562.4106</v>
      </c>
      <c r="S2150" s="16" t="s">
        <v>6223</v>
      </c>
      <c r="T2150" s="16" t="s">
        <v>6237</v>
      </c>
      <c r="U2150">
        <v>2021</v>
      </c>
    </row>
    <row r="2151" spans="1:21" x14ac:dyDescent="0.35">
      <c r="A2151" s="16" t="s">
        <v>4457</v>
      </c>
      <c r="B2151">
        <v>728217456</v>
      </c>
      <c r="C2151">
        <v>36</v>
      </c>
      <c r="D2151" s="1">
        <v>31557</v>
      </c>
      <c r="E2151" s="16" t="s">
        <v>11</v>
      </c>
      <c r="F2151" s="16" t="s">
        <v>840</v>
      </c>
      <c r="G2151" s="16" t="s">
        <v>2743</v>
      </c>
      <c r="H2151">
        <v>472148.79509999999</v>
      </c>
      <c r="I2151">
        <v>109569.7369</v>
      </c>
      <c r="J2151" s="16" t="s">
        <v>4458</v>
      </c>
      <c r="K2151" s="16" t="s">
        <v>6135</v>
      </c>
      <c r="L2151">
        <v>336482496</v>
      </c>
      <c r="M2151">
        <v>0</v>
      </c>
      <c r="N2151" s="16" t="s">
        <v>6196</v>
      </c>
      <c r="O2151" s="16" t="s">
        <v>6188</v>
      </c>
      <c r="P2151" s="1">
        <v>44489</v>
      </c>
      <c r="Q2151">
        <v>362579.05819999997</v>
      </c>
      <c r="R2151">
        <v>362579.05819999997</v>
      </c>
      <c r="S2151" s="16" t="s">
        <v>6226</v>
      </c>
      <c r="T2151" s="16" t="s">
        <v>6237</v>
      </c>
      <c r="U2151">
        <v>2021</v>
      </c>
    </row>
    <row r="2152" spans="1:21" x14ac:dyDescent="0.35">
      <c r="A2152" s="16" t="s">
        <v>4459</v>
      </c>
      <c r="B2152">
        <v>857034108</v>
      </c>
      <c r="C2152">
        <v>17</v>
      </c>
      <c r="D2152" s="1">
        <v>38496.75</v>
      </c>
      <c r="E2152" s="16" t="s">
        <v>11</v>
      </c>
      <c r="F2152" s="16" t="s">
        <v>183</v>
      </c>
      <c r="G2152" s="16" t="s">
        <v>2756</v>
      </c>
      <c r="H2152">
        <v>507901.82400000002</v>
      </c>
      <c r="I2152">
        <v>134086.0815</v>
      </c>
      <c r="J2152" s="16" t="s">
        <v>4460</v>
      </c>
      <c r="K2152" s="16" t="s">
        <v>6129</v>
      </c>
      <c r="L2152">
        <v>3087720192</v>
      </c>
      <c r="M2152">
        <v>0</v>
      </c>
      <c r="N2152" s="16" t="s">
        <v>6198</v>
      </c>
      <c r="O2152" s="16" t="s">
        <v>6201</v>
      </c>
      <c r="P2152" s="1">
        <v>44476</v>
      </c>
      <c r="Q2152">
        <v>373815.74250000005</v>
      </c>
      <c r="R2152">
        <v>373815.74250000005</v>
      </c>
      <c r="S2152" s="16" t="s">
        <v>6226</v>
      </c>
      <c r="T2152" s="16" t="s">
        <v>6242</v>
      </c>
      <c r="U2152">
        <v>2021</v>
      </c>
    </row>
    <row r="2153" spans="1:21" x14ac:dyDescent="0.35">
      <c r="A2153" s="16" t="s">
        <v>4461</v>
      </c>
      <c r="B2153">
        <v>590212625</v>
      </c>
      <c r="C2153">
        <v>53</v>
      </c>
      <c r="D2153" s="1">
        <v>25347.75</v>
      </c>
      <c r="E2153" s="16" t="s">
        <v>11</v>
      </c>
      <c r="F2153" s="16" t="s">
        <v>1070</v>
      </c>
      <c r="G2153" s="16" t="s">
        <v>2781</v>
      </c>
      <c r="H2153">
        <v>248082.59820000001</v>
      </c>
      <c r="I2153">
        <v>59827.455600000001</v>
      </c>
      <c r="J2153" s="16" t="s">
        <v>4462</v>
      </c>
      <c r="K2153" s="16" t="s">
        <v>6129</v>
      </c>
      <c r="L2153">
        <v>1255181625</v>
      </c>
      <c r="M2153">
        <v>0</v>
      </c>
      <c r="N2153" s="16" t="s">
        <v>6196</v>
      </c>
      <c r="O2153" s="16" t="s">
        <v>6200</v>
      </c>
      <c r="P2153" s="1">
        <v>44445</v>
      </c>
      <c r="Q2153">
        <v>188255.14260000002</v>
      </c>
      <c r="R2153">
        <v>188255.14260000002</v>
      </c>
      <c r="S2153" s="16" t="s">
        <v>6225</v>
      </c>
      <c r="T2153" s="16" t="s">
        <v>6239</v>
      </c>
      <c r="U2153">
        <v>2021</v>
      </c>
    </row>
    <row r="2154" spans="1:21" x14ac:dyDescent="0.35">
      <c r="A2154" s="16" t="s">
        <v>4463</v>
      </c>
      <c r="B2154">
        <v>742082111</v>
      </c>
      <c r="C2154">
        <v>76</v>
      </c>
      <c r="D2154" s="1">
        <v>16947</v>
      </c>
      <c r="E2154" s="16" t="s">
        <v>11</v>
      </c>
      <c r="F2154" s="16" t="s">
        <v>51</v>
      </c>
      <c r="G2154" s="16" t="s">
        <v>2743</v>
      </c>
      <c r="H2154">
        <v>855843.87719999999</v>
      </c>
      <c r="I2154">
        <v>185162.13519999999</v>
      </c>
      <c r="J2154" s="16" t="s">
        <v>4464</v>
      </c>
      <c r="K2154" s="16" t="s">
        <v>6127</v>
      </c>
      <c r="L2154">
        <v>1297524484</v>
      </c>
      <c r="M2154">
        <v>0</v>
      </c>
      <c r="N2154" s="16" t="s">
        <v>6195</v>
      </c>
      <c r="O2154" s="16" t="s">
        <v>6190</v>
      </c>
      <c r="P2154" s="1">
        <v>44510</v>
      </c>
      <c r="Q2154">
        <v>670681.74199999997</v>
      </c>
      <c r="R2154">
        <v>670681.74199999997</v>
      </c>
      <c r="S2154" s="16" t="s">
        <v>6227</v>
      </c>
      <c r="T2154" s="16" t="s">
        <v>6241</v>
      </c>
      <c r="U2154">
        <v>2021</v>
      </c>
    </row>
    <row r="2155" spans="1:21" x14ac:dyDescent="0.35">
      <c r="A2155" s="16" t="s">
        <v>4465</v>
      </c>
      <c r="B2155">
        <v>984535903</v>
      </c>
      <c r="C2155">
        <v>43</v>
      </c>
      <c r="D2155" s="1">
        <v>29000.25</v>
      </c>
      <c r="E2155" s="16" t="s">
        <v>11</v>
      </c>
      <c r="F2155" s="16" t="s">
        <v>54</v>
      </c>
      <c r="G2155" s="16" t="s">
        <v>2776</v>
      </c>
      <c r="H2155">
        <v>1675743.2943</v>
      </c>
      <c r="I2155">
        <v>237955.5478</v>
      </c>
      <c r="J2155" s="16" t="s">
        <v>4466</v>
      </c>
      <c r="K2155" s="16" t="s">
        <v>6133</v>
      </c>
      <c r="L2155">
        <v>9049326</v>
      </c>
      <c r="M2155">
        <v>0</v>
      </c>
      <c r="N2155" s="16" t="s">
        <v>6187</v>
      </c>
      <c r="O2155" s="16" t="s">
        <v>6191</v>
      </c>
      <c r="P2155" s="1">
        <v>44468</v>
      </c>
      <c r="Q2155">
        <v>1437787.7464999999</v>
      </c>
      <c r="R2155">
        <v>1437787.7464999999</v>
      </c>
      <c r="S2155" s="16" t="s">
        <v>6225</v>
      </c>
      <c r="T2155" s="16" t="s">
        <v>6238</v>
      </c>
      <c r="U2155">
        <v>2021</v>
      </c>
    </row>
    <row r="2156" spans="1:21" x14ac:dyDescent="0.35">
      <c r="A2156" s="16" t="s">
        <v>1029</v>
      </c>
      <c r="B2156">
        <v>22150365</v>
      </c>
      <c r="C2156">
        <v>78</v>
      </c>
      <c r="D2156" s="1">
        <v>16216.5</v>
      </c>
      <c r="E2156" s="16" t="s">
        <v>11</v>
      </c>
      <c r="F2156" s="16" t="s">
        <v>266</v>
      </c>
      <c r="G2156" s="16" t="s">
        <v>2771</v>
      </c>
      <c r="H2156">
        <v>226275.7978</v>
      </c>
      <c r="I2156">
        <v>152815.0969</v>
      </c>
      <c r="J2156" s="16" t="s">
        <v>4467</v>
      </c>
      <c r="K2156" s="16" t="s">
        <v>6135</v>
      </c>
      <c r="L2156">
        <v>2453018034</v>
      </c>
      <c r="M2156">
        <v>0</v>
      </c>
      <c r="N2156" s="16" t="s">
        <v>6189</v>
      </c>
      <c r="O2156" s="16" t="s">
        <v>6194</v>
      </c>
      <c r="P2156" s="1">
        <v>44355</v>
      </c>
      <c r="Q2156">
        <v>73460.700899999996</v>
      </c>
      <c r="R2156">
        <v>73460.700899999996</v>
      </c>
      <c r="S2156" s="16" t="s">
        <v>6222</v>
      </c>
      <c r="T2156" s="16" t="s">
        <v>6241</v>
      </c>
      <c r="U2156">
        <v>2021</v>
      </c>
    </row>
    <row r="2157" spans="1:21" x14ac:dyDescent="0.35">
      <c r="A2157" s="16" t="s">
        <v>4468</v>
      </c>
      <c r="B2157">
        <v>862357043</v>
      </c>
      <c r="C2157">
        <v>30</v>
      </c>
      <c r="D2157" s="1">
        <v>33748.5</v>
      </c>
      <c r="E2157" s="16" t="s">
        <v>11</v>
      </c>
      <c r="F2157" s="16" t="s">
        <v>150</v>
      </c>
      <c r="G2157" s="16" t="s">
        <v>2740</v>
      </c>
      <c r="H2157">
        <v>219305.24040000001</v>
      </c>
      <c r="I2157">
        <v>92108.201000000001</v>
      </c>
      <c r="J2157" s="16" t="s">
        <v>3999</v>
      </c>
      <c r="K2157" s="16" t="s">
        <v>6131</v>
      </c>
      <c r="L2157">
        <v>16519104</v>
      </c>
      <c r="M2157">
        <v>0</v>
      </c>
      <c r="N2157" s="16" t="s">
        <v>6198</v>
      </c>
      <c r="O2157" s="16" t="s">
        <v>6191</v>
      </c>
      <c r="P2157" s="1">
        <v>44601</v>
      </c>
      <c r="Q2157">
        <v>127197.03940000001</v>
      </c>
      <c r="R2157">
        <v>127197.03940000001</v>
      </c>
      <c r="S2157" s="16" t="s">
        <v>6218</v>
      </c>
      <c r="T2157" s="16" t="s">
        <v>6237</v>
      </c>
      <c r="U2157">
        <v>2022</v>
      </c>
    </row>
    <row r="2158" spans="1:21" x14ac:dyDescent="0.35">
      <c r="A2158" s="16" t="s">
        <v>4469</v>
      </c>
      <c r="B2158">
        <v>544798090</v>
      </c>
      <c r="C2158">
        <v>25</v>
      </c>
      <c r="D2158" s="1">
        <v>35574.75</v>
      </c>
      <c r="E2158" s="16" t="s">
        <v>11</v>
      </c>
      <c r="F2158" s="16" t="s">
        <v>1308</v>
      </c>
      <c r="G2158" s="16" t="s">
        <v>2771</v>
      </c>
      <c r="H2158">
        <v>871947.69779999997</v>
      </c>
      <c r="I2158">
        <v>275820.19010000001</v>
      </c>
      <c r="J2158" s="16" t="s">
        <v>4470</v>
      </c>
      <c r="K2158" s="16" t="s">
        <v>6135</v>
      </c>
      <c r="L2158">
        <v>2207708064</v>
      </c>
      <c r="M2158">
        <v>0</v>
      </c>
      <c r="N2158" s="16" t="s">
        <v>6187</v>
      </c>
      <c r="O2158" s="16" t="s">
        <v>6188</v>
      </c>
      <c r="P2158" s="1">
        <v>44379</v>
      </c>
      <c r="Q2158">
        <v>596127.50769999996</v>
      </c>
      <c r="R2158">
        <v>596127.50769999996</v>
      </c>
      <c r="S2158" s="16" t="s">
        <v>6223</v>
      </c>
      <c r="T2158" s="16" t="s">
        <v>6236</v>
      </c>
      <c r="U2158">
        <v>2021</v>
      </c>
    </row>
    <row r="2159" spans="1:21" x14ac:dyDescent="0.35">
      <c r="A2159" s="16" t="s">
        <v>4471</v>
      </c>
      <c r="B2159">
        <v>536399691</v>
      </c>
      <c r="C2159">
        <v>26</v>
      </c>
      <c r="D2159" s="1">
        <v>35209.5</v>
      </c>
      <c r="E2159" s="16" t="s">
        <v>11</v>
      </c>
      <c r="F2159" s="16" t="s">
        <v>33</v>
      </c>
      <c r="G2159" s="16" t="s">
        <v>2756</v>
      </c>
      <c r="H2159">
        <v>89287.596799999999</v>
      </c>
      <c r="I2159">
        <v>19377.622200000002</v>
      </c>
      <c r="J2159" s="16" t="s">
        <v>4472</v>
      </c>
      <c r="K2159" s="16" t="s">
        <v>6129</v>
      </c>
      <c r="L2159">
        <v>1198340352</v>
      </c>
      <c r="M2159">
        <v>0</v>
      </c>
      <c r="N2159" s="16" t="s">
        <v>6198</v>
      </c>
      <c r="O2159" s="16" t="s">
        <v>6191</v>
      </c>
      <c r="P2159" s="1">
        <v>44294</v>
      </c>
      <c r="Q2159">
        <v>69909.974600000001</v>
      </c>
      <c r="R2159">
        <v>69909.974600000001</v>
      </c>
      <c r="S2159" s="16" t="s">
        <v>6220</v>
      </c>
      <c r="T2159" s="16" t="s">
        <v>6236</v>
      </c>
      <c r="U2159">
        <v>2021</v>
      </c>
    </row>
    <row r="2160" spans="1:21" x14ac:dyDescent="0.35">
      <c r="A2160" s="16" t="s">
        <v>4473</v>
      </c>
      <c r="B2160">
        <v>20851629</v>
      </c>
      <c r="C2160">
        <v>80</v>
      </c>
      <c r="D2160" s="1">
        <v>15486</v>
      </c>
      <c r="E2160" s="16" t="s">
        <v>11</v>
      </c>
      <c r="F2160" s="16" t="s">
        <v>941</v>
      </c>
      <c r="G2160" s="16" t="s">
        <v>2756</v>
      </c>
      <c r="H2160">
        <v>322644.27100000001</v>
      </c>
      <c r="I2160">
        <v>368275.38939999999</v>
      </c>
      <c r="J2160" s="16" t="s">
        <v>4474</v>
      </c>
      <c r="K2160" s="16" t="s">
        <v>6133</v>
      </c>
      <c r="L2160">
        <v>947116104</v>
      </c>
      <c r="M2160">
        <v>0</v>
      </c>
      <c r="N2160" s="16" t="s">
        <v>6189</v>
      </c>
      <c r="O2160" s="16" t="s">
        <v>6194</v>
      </c>
      <c r="P2160" s="1">
        <v>44602</v>
      </c>
      <c r="Q2160">
        <v>-45631.118399999978</v>
      </c>
      <c r="R2160">
        <v>-45631.118399999978</v>
      </c>
      <c r="S2160" s="16" t="s">
        <v>6218</v>
      </c>
      <c r="T2160" s="16" t="s">
        <v>6241</v>
      </c>
      <c r="U2160">
        <v>2022</v>
      </c>
    </row>
    <row r="2161" spans="1:21" x14ac:dyDescent="0.35">
      <c r="A2161" s="16" t="s">
        <v>4475</v>
      </c>
      <c r="B2161">
        <v>437316053</v>
      </c>
      <c r="C2161">
        <v>38</v>
      </c>
      <c r="D2161" s="1">
        <v>30826.5</v>
      </c>
      <c r="E2161" s="16" t="s">
        <v>11</v>
      </c>
      <c r="F2161" s="16" t="s">
        <v>612</v>
      </c>
      <c r="G2161" s="16" t="s">
        <v>2756</v>
      </c>
      <c r="H2161">
        <v>156565.3426</v>
      </c>
      <c r="I2161">
        <v>104514.7513</v>
      </c>
      <c r="J2161" s="16" t="s">
        <v>4476</v>
      </c>
      <c r="K2161" s="16" t="s">
        <v>6129</v>
      </c>
      <c r="L2161">
        <v>3020219442</v>
      </c>
      <c r="M2161">
        <v>0</v>
      </c>
      <c r="N2161" s="16" t="s">
        <v>6187</v>
      </c>
      <c r="O2161" s="16" t="s">
        <v>6188</v>
      </c>
      <c r="P2161" s="1">
        <v>44671</v>
      </c>
      <c r="Q2161">
        <v>52050.5913</v>
      </c>
      <c r="R2161">
        <v>52050.5913</v>
      </c>
      <c r="S2161" s="16" t="s">
        <v>6220</v>
      </c>
      <c r="T2161" s="16" t="s">
        <v>6237</v>
      </c>
      <c r="U2161">
        <v>2022</v>
      </c>
    </row>
    <row r="2162" spans="1:21" x14ac:dyDescent="0.35">
      <c r="A2162" s="16" t="s">
        <v>4477</v>
      </c>
      <c r="B2162">
        <v>147858758</v>
      </c>
      <c r="C2162">
        <v>27</v>
      </c>
      <c r="D2162" s="1">
        <v>34844.25</v>
      </c>
      <c r="E2162" s="16" t="s">
        <v>11</v>
      </c>
      <c r="F2162" s="16" t="s">
        <v>214</v>
      </c>
      <c r="G2162" s="16" t="s">
        <v>2767</v>
      </c>
      <c r="H2162">
        <v>478960.24329999997</v>
      </c>
      <c r="I2162">
        <v>236227.92249999999</v>
      </c>
      <c r="J2162" s="16" t="s">
        <v>4478</v>
      </c>
      <c r="K2162" s="16" t="s">
        <v>6129</v>
      </c>
      <c r="L2162">
        <v>964882461</v>
      </c>
      <c r="M2162">
        <v>0</v>
      </c>
      <c r="N2162" s="16" t="s">
        <v>6187</v>
      </c>
      <c r="O2162" s="16" t="s">
        <v>6190</v>
      </c>
      <c r="P2162" s="1">
        <v>44352</v>
      </c>
      <c r="Q2162">
        <v>242732.32079999999</v>
      </c>
      <c r="R2162">
        <v>242732.32079999999</v>
      </c>
      <c r="S2162" s="16" t="s">
        <v>6222</v>
      </c>
      <c r="T2162" s="16" t="s">
        <v>6236</v>
      </c>
      <c r="U2162">
        <v>2021</v>
      </c>
    </row>
    <row r="2163" spans="1:21" x14ac:dyDescent="0.35">
      <c r="A2163" s="16" t="s">
        <v>4479</v>
      </c>
      <c r="B2163">
        <v>281654787</v>
      </c>
      <c r="C2163">
        <v>65</v>
      </c>
      <c r="D2163" s="1">
        <v>20964.75</v>
      </c>
      <c r="E2163" s="16" t="s">
        <v>11</v>
      </c>
      <c r="F2163" s="16" t="s">
        <v>175</v>
      </c>
      <c r="G2163" s="16" t="s">
        <v>2749</v>
      </c>
      <c r="H2163">
        <v>216390.40470000001</v>
      </c>
      <c r="I2163">
        <v>18547.749</v>
      </c>
      <c r="J2163" s="16" t="s">
        <v>4480</v>
      </c>
      <c r="K2163" s="16" t="s">
        <v>6129</v>
      </c>
      <c r="L2163">
        <v>470106304</v>
      </c>
      <c r="M2163">
        <v>0</v>
      </c>
      <c r="N2163" s="16" t="s">
        <v>6187</v>
      </c>
      <c r="O2163" s="16" t="s">
        <v>6190</v>
      </c>
      <c r="P2163" s="1">
        <v>44528</v>
      </c>
      <c r="Q2163">
        <v>197842.6557</v>
      </c>
      <c r="R2163">
        <v>197842.6557</v>
      </c>
      <c r="S2163" s="16" t="s">
        <v>6227</v>
      </c>
      <c r="T2163" s="16" t="s">
        <v>6240</v>
      </c>
      <c r="U2163">
        <v>2021</v>
      </c>
    </row>
    <row r="2164" spans="1:21" x14ac:dyDescent="0.35">
      <c r="A2164" s="16" t="s">
        <v>4481</v>
      </c>
      <c r="B2164">
        <v>900493888</v>
      </c>
      <c r="C2164">
        <v>27</v>
      </c>
      <c r="D2164" s="1">
        <v>34844.25</v>
      </c>
      <c r="E2164" s="16" t="s">
        <v>11</v>
      </c>
      <c r="F2164" s="16" t="s">
        <v>136</v>
      </c>
      <c r="G2164" s="16" t="s">
        <v>2740</v>
      </c>
      <c r="H2164">
        <v>2674642.6856999998</v>
      </c>
      <c r="I2164">
        <v>1166950.2677</v>
      </c>
      <c r="J2164" s="16" t="s">
        <v>4482</v>
      </c>
      <c r="K2164" s="16" t="s">
        <v>6135</v>
      </c>
      <c r="L2164">
        <v>4529243904</v>
      </c>
      <c r="M2164">
        <v>0</v>
      </c>
      <c r="N2164" s="16" t="s">
        <v>6198</v>
      </c>
      <c r="O2164" s="16" t="s">
        <v>6201</v>
      </c>
      <c r="P2164" s="1">
        <v>44382</v>
      </c>
      <c r="Q2164">
        <v>1507692.4179999998</v>
      </c>
      <c r="R2164">
        <v>1507692.4179999998</v>
      </c>
      <c r="S2164" s="16" t="s">
        <v>6223</v>
      </c>
      <c r="T2164" s="16" t="s">
        <v>6236</v>
      </c>
      <c r="U2164">
        <v>2021</v>
      </c>
    </row>
    <row r="2165" spans="1:21" x14ac:dyDescent="0.35">
      <c r="A2165" s="16" t="s">
        <v>4483</v>
      </c>
      <c r="B2165">
        <v>545977137</v>
      </c>
      <c r="C2165">
        <v>53</v>
      </c>
      <c r="D2165" s="1">
        <v>25347.75</v>
      </c>
      <c r="E2165" s="16" t="s">
        <v>11</v>
      </c>
      <c r="F2165" s="16" t="s">
        <v>1499</v>
      </c>
      <c r="G2165" s="16" t="s">
        <v>2746</v>
      </c>
      <c r="H2165">
        <v>2262231.9007000001</v>
      </c>
      <c r="I2165">
        <v>385691.99619999999</v>
      </c>
      <c r="J2165" s="16" t="s">
        <v>4484</v>
      </c>
      <c r="K2165" s="16" t="s">
        <v>6131</v>
      </c>
      <c r="L2165">
        <v>5197125</v>
      </c>
      <c r="M2165">
        <v>0</v>
      </c>
      <c r="N2165" s="16" t="s">
        <v>6196</v>
      </c>
      <c r="O2165" s="16" t="s">
        <v>6188</v>
      </c>
      <c r="P2165" s="1">
        <v>44217</v>
      </c>
      <c r="Q2165">
        <v>1876539.9045000002</v>
      </c>
      <c r="R2165">
        <v>1914070.7025900001</v>
      </c>
      <c r="S2165" s="16" t="s">
        <v>6217</v>
      </c>
      <c r="T2165" s="16" t="s">
        <v>6239</v>
      </c>
      <c r="U2165">
        <v>2021</v>
      </c>
    </row>
    <row r="2166" spans="1:21" x14ac:dyDescent="0.35">
      <c r="A2166" s="16" t="s">
        <v>4485</v>
      </c>
      <c r="B2166">
        <v>759196811</v>
      </c>
      <c r="C2166">
        <v>20</v>
      </c>
      <c r="D2166" s="1">
        <v>37401</v>
      </c>
      <c r="E2166" s="16" t="s">
        <v>11</v>
      </c>
      <c r="F2166" s="16" t="s">
        <v>950</v>
      </c>
      <c r="G2166" s="16" t="s">
        <v>2756</v>
      </c>
      <c r="H2166">
        <v>54859.2402</v>
      </c>
      <c r="I2166">
        <v>57497.708400000003</v>
      </c>
      <c r="J2166" s="16" t="s">
        <v>4486</v>
      </c>
      <c r="K2166" s="16" t="s">
        <v>6131</v>
      </c>
      <c r="L2166">
        <v>3416269068</v>
      </c>
      <c r="M2166">
        <v>23485920633</v>
      </c>
      <c r="N2166" s="16" t="s">
        <v>6192</v>
      </c>
      <c r="O2166" s="16" t="s">
        <v>6188</v>
      </c>
      <c r="P2166" s="1">
        <v>44492</v>
      </c>
      <c r="Q2166">
        <v>-2638.468200000003</v>
      </c>
      <c r="R2166">
        <v>-2638.468200000003</v>
      </c>
      <c r="S2166" s="16" t="s">
        <v>6226</v>
      </c>
      <c r="T2166" s="16" t="s">
        <v>6236</v>
      </c>
      <c r="U2166">
        <v>2021</v>
      </c>
    </row>
    <row r="2167" spans="1:21" x14ac:dyDescent="0.35">
      <c r="A2167" s="16" t="s">
        <v>4487</v>
      </c>
      <c r="B2167">
        <v>202717733</v>
      </c>
      <c r="C2167">
        <v>49</v>
      </c>
      <c r="D2167" s="1">
        <v>26808.75</v>
      </c>
      <c r="E2167" s="16" t="s">
        <v>11</v>
      </c>
      <c r="F2167" s="16" t="s">
        <v>1475</v>
      </c>
      <c r="G2167" s="16" t="s">
        <v>2781</v>
      </c>
      <c r="H2167">
        <v>859290.27520000003</v>
      </c>
      <c r="I2167">
        <v>266305.26439999999</v>
      </c>
      <c r="J2167" s="16" t="s">
        <v>4488</v>
      </c>
      <c r="K2167" s="16" t="s">
        <v>6131</v>
      </c>
      <c r="L2167">
        <v>69280848</v>
      </c>
      <c r="M2167">
        <v>0</v>
      </c>
      <c r="N2167" s="16" t="s">
        <v>6198</v>
      </c>
      <c r="O2167" s="16" t="s">
        <v>6201</v>
      </c>
      <c r="P2167" s="1">
        <v>44513</v>
      </c>
      <c r="Q2167">
        <v>592985.01080000005</v>
      </c>
      <c r="R2167">
        <v>604844.71101600002</v>
      </c>
      <c r="S2167" s="16" t="s">
        <v>6227</v>
      </c>
      <c r="T2167" s="16" t="s">
        <v>6238</v>
      </c>
      <c r="U2167">
        <v>2021</v>
      </c>
    </row>
    <row r="2168" spans="1:21" x14ac:dyDescent="0.35">
      <c r="A2168" s="16" t="s">
        <v>4489</v>
      </c>
      <c r="B2168">
        <v>931693559</v>
      </c>
      <c r="C2168">
        <v>17</v>
      </c>
      <c r="D2168" s="1">
        <v>38496.75</v>
      </c>
      <c r="E2168" s="16" t="s">
        <v>11</v>
      </c>
      <c r="F2168" s="16" t="s">
        <v>393</v>
      </c>
      <c r="G2168" s="16" t="s">
        <v>2756</v>
      </c>
      <c r="H2168">
        <v>796059.42760000005</v>
      </c>
      <c r="I2168">
        <v>299355.37079999998</v>
      </c>
      <c r="J2168" s="16" t="s">
        <v>4490</v>
      </c>
      <c r="K2168" s="16" t="s">
        <v>6131</v>
      </c>
      <c r="L2168">
        <v>59266748</v>
      </c>
      <c r="M2168">
        <v>0</v>
      </c>
      <c r="N2168" s="16" t="s">
        <v>6187</v>
      </c>
      <c r="O2168" s="16" t="s">
        <v>6188</v>
      </c>
      <c r="P2168" s="1">
        <v>44350</v>
      </c>
      <c r="Q2168">
        <v>496704.05680000008</v>
      </c>
      <c r="R2168">
        <v>496704.05680000008</v>
      </c>
      <c r="S2168" s="16" t="s">
        <v>6222</v>
      </c>
      <c r="T2168" s="16" t="s">
        <v>6242</v>
      </c>
      <c r="U2168">
        <v>2021</v>
      </c>
    </row>
    <row r="2169" spans="1:21" x14ac:dyDescent="0.35">
      <c r="A2169" s="16" t="s">
        <v>4491</v>
      </c>
      <c r="B2169">
        <v>563666327</v>
      </c>
      <c r="C2169">
        <v>20</v>
      </c>
      <c r="D2169" s="1">
        <v>37401</v>
      </c>
      <c r="E2169" s="16" t="s">
        <v>11</v>
      </c>
      <c r="F2169" s="16" t="s">
        <v>323</v>
      </c>
      <c r="G2169" s="16" t="s">
        <v>2800</v>
      </c>
      <c r="H2169">
        <v>781027.69389999995</v>
      </c>
      <c r="I2169">
        <v>567065.48529999994</v>
      </c>
      <c r="J2169" s="16" t="s">
        <v>4492</v>
      </c>
      <c r="K2169" s="16" t="s">
        <v>6131</v>
      </c>
      <c r="L2169">
        <v>79425624</v>
      </c>
      <c r="M2169">
        <v>0</v>
      </c>
      <c r="N2169" s="16" t="s">
        <v>6189</v>
      </c>
      <c r="O2169" s="16" t="s">
        <v>6190</v>
      </c>
      <c r="P2169" s="1">
        <v>44378</v>
      </c>
      <c r="Q2169">
        <v>213962.20860000001</v>
      </c>
      <c r="R2169">
        <v>213962.20860000001</v>
      </c>
      <c r="S2169" s="16" t="s">
        <v>6223</v>
      </c>
      <c r="T2169" s="16" t="s">
        <v>6236</v>
      </c>
      <c r="U2169">
        <v>2021</v>
      </c>
    </row>
    <row r="2170" spans="1:21" x14ac:dyDescent="0.35">
      <c r="A2170" s="16" t="s">
        <v>1130</v>
      </c>
      <c r="B2170">
        <v>394162382</v>
      </c>
      <c r="C2170">
        <v>70</v>
      </c>
      <c r="D2170" s="1">
        <v>19138.5</v>
      </c>
      <c r="E2170" s="16" t="s">
        <v>11</v>
      </c>
      <c r="F2170" s="16" t="s">
        <v>406</v>
      </c>
      <c r="G2170" s="16" t="s">
        <v>2756</v>
      </c>
      <c r="H2170">
        <v>599215.26029999997</v>
      </c>
      <c r="I2170">
        <v>97707.861499999999</v>
      </c>
      <c r="J2170" s="16" t="s">
        <v>4493</v>
      </c>
      <c r="K2170" s="16" t="s">
        <v>6135</v>
      </c>
      <c r="L2170">
        <v>1155670464</v>
      </c>
      <c r="M2170">
        <v>0</v>
      </c>
      <c r="N2170" s="16" t="s">
        <v>6196</v>
      </c>
      <c r="O2170" s="16" t="s">
        <v>6188</v>
      </c>
      <c r="P2170" s="1">
        <v>44541</v>
      </c>
      <c r="Q2170">
        <v>501507.39879999997</v>
      </c>
      <c r="R2170">
        <v>501507.39879999997</v>
      </c>
      <c r="S2170" s="16" t="s">
        <v>6228</v>
      </c>
      <c r="T2170" s="16" t="s">
        <v>6241</v>
      </c>
      <c r="U2170">
        <v>2021</v>
      </c>
    </row>
    <row r="2171" spans="1:21" x14ac:dyDescent="0.35">
      <c r="A2171" s="16" t="s">
        <v>4494</v>
      </c>
      <c r="B2171">
        <v>942656359</v>
      </c>
      <c r="C2171">
        <v>27</v>
      </c>
      <c r="D2171" s="1">
        <v>34844.25</v>
      </c>
      <c r="E2171" s="16" t="s">
        <v>11</v>
      </c>
      <c r="F2171" s="16" t="s">
        <v>300</v>
      </c>
      <c r="G2171" s="16" t="s">
        <v>2743</v>
      </c>
      <c r="H2171">
        <v>502316.837</v>
      </c>
      <c r="I2171">
        <v>121007.5616</v>
      </c>
      <c r="J2171" s="16" t="s">
        <v>4495</v>
      </c>
      <c r="K2171" s="16" t="s">
        <v>6135</v>
      </c>
      <c r="L2171">
        <v>242779896</v>
      </c>
      <c r="M2171">
        <v>0</v>
      </c>
      <c r="N2171" s="16" t="s">
        <v>6195</v>
      </c>
      <c r="O2171" s="16" t="s">
        <v>6191</v>
      </c>
      <c r="P2171" s="1">
        <v>44261</v>
      </c>
      <c r="Q2171">
        <v>381309.27539999998</v>
      </c>
      <c r="R2171">
        <v>381309.27539999998</v>
      </c>
      <c r="S2171" s="16" t="s">
        <v>6219</v>
      </c>
      <c r="T2171" s="16" t="s">
        <v>6236</v>
      </c>
      <c r="U2171">
        <v>2021</v>
      </c>
    </row>
    <row r="2172" spans="1:21" x14ac:dyDescent="0.35">
      <c r="A2172" s="16" t="s">
        <v>4496</v>
      </c>
      <c r="B2172">
        <v>935754456</v>
      </c>
      <c r="C2172">
        <v>38</v>
      </c>
      <c r="D2172" s="1">
        <v>30826.5</v>
      </c>
      <c r="E2172" s="16" t="s">
        <v>11</v>
      </c>
      <c r="F2172" s="16" t="s">
        <v>237</v>
      </c>
      <c r="G2172" s="16" t="s">
        <v>2740</v>
      </c>
      <c r="H2172">
        <v>309391.56689999998</v>
      </c>
      <c r="I2172">
        <v>182541.0245</v>
      </c>
      <c r="J2172" s="16" t="s">
        <v>4497</v>
      </c>
      <c r="K2172" s="16" t="s">
        <v>6135</v>
      </c>
      <c r="L2172">
        <v>3888755416</v>
      </c>
      <c r="M2172">
        <v>0</v>
      </c>
      <c r="N2172" s="16" t="s">
        <v>6187</v>
      </c>
      <c r="O2172" s="16" t="s">
        <v>6190</v>
      </c>
      <c r="P2172" s="1">
        <v>44483</v>
      </c>
      <c r="Q2172">
        <v>126850.54239999998</v>
      </c>
      <c r="R2172">
        <v>126850.54239999998</v>
      </c>
      <c r="S2172" s="16" t="s">
        <v>6226</v>
      </c>
      <c r="T2172" s="16" t="s">
        <v>6237</v>
      </c>
      <c r="U2172">
        <v>2021</v>
      </c>
    </row>
    <row r="2173" spans="1:21" x14ac:dyDescent="0.35">
      <c r="A2173" s="16" t="s">
        <v>4498</v>
      </c>
      <c r="B2173">
        <v>475711203</v>
      </c>
      <c r="C2173">
        <v>62</v>
      </c>
      <c r="D2173" s="1">
        <v>22060.5</v>
      </c>
      <c r="E2173" s="16" t="s">
        <v>11</v>
      </c>
      <c r="F2173" s="16" t="s">
        <v>175</v>
      </c>
      <c r="G2173" s="16" t="s">
        <v>2800</v>
      </c>
      <c r="H2173">
        <v>837308.1496</v>
      </c>
      <c r="I2173">
        <v>319541.59899999999</v>
      </c>
      <c r="J2173" s="16" t="s">
        <v>4499</v>
      </c>
      <c r="K2173" s="16" t="s">
        <v>6127</v>
      </c>
      <c r="L2173">
        <v>1608976551</v>
      </c>
      <c r="M2173">
        <v>7255922401</v>
      </c>
      <c r="N2173" s="16" t="s">
        <v>6192</v>
      </c>
      <c r="O2173" s="16" t="s">
        <v>6188</v>
      </c>
      <c r="P2173" s="1">
        <v>44586</v>
      </c>
      <c r="Q2173">
        <v>517766.55060000002</v>
      </c>
      <c r="R2173">
        <v>517766.55060000002</v>
      </c>
      <c r="S2173" s="16" t="s">
        <v>6217</v>
      </c>
      <c r="T2173" s="16" t="s">
        <v>6240</v>
      </c>
      <c r="U2173">
        <v>2022</v>
      </c>
    </row>
    <row r="2174" spans="1:21" x14ac:dyDescent="0.35">
      <c r="A2174" s="16" t="s">
        <v>4500</v>
      </c>
      <c r="B2174">
        <v>952383149</v>
      </c>
      <c r="C2174">
        <v>39</v>
      </c>
      <c r="D2174" s="1">
        <v>30461.25</v>
      </c>
      <c r="E2174" s="16" t="s">
        <v>11</v>
      </c>
      <c r="F2174" s="16" t="s">
        <v>186</v>
      </c>
      <c r="G2174" s="16" t="s">
        <v>2800</v>
      </c>
      <c r="H2174">
        <v>827644.32180000003</v>
      </c>
      <c r="I2174">
        <v>253758.87220000001</v>
      </c>
      <c r="J2174" s="16" t="s">
        <v>4501</v>
      </c>
      <c r="K2174" s="16" t="s">
        <v>6135</v>
      </c>
      <c r="L2174">
        <v>258076568</v>
      </c>
      <c r="M2174">
        <v>0</v>
      </c>
      <c r="N2174" s="16" t="s">
        <v>6195</v>
      </c>
      <c r="O2174" s="16" t="s">
        <v>6190</v>
      </c>
      <c r="P2174" s="1">
        <v>44302</v>
      </c>
      <c r="Q2174">
        <v>573885.44960000005</v>
      </c>
      <c r="R2174">
        <v>573885.44960000005</v>
      </c>
      <c r="S2174" s="16" t="s">
        <v>6220</v>
      </c>
      <c r="T2174" s="16" t="s">
        <v>6237</v>
      </c>
      <c r="U2174">
        <v>2021</v>
      </c>
    </row>
    <row r="2175" spans="1:21" x14ac:dyDescent="0.35">
      <c r="A2175" s="16" t="s">
        <v>4502</v>
      </c>
      <c r="B2175">
        <v>133928758</v>
      </c>
      <c r="C2175">
        <v>49</v>
      </c>
      <c r="D2175" s="1">
        <v>26808.75</v>
      </c>
      <c r="E2175" s="16" t="s">
        <v>11</v>
      </c>
      <c r="F2175" s="16" t="s">
        <v>293</v>
      </c>
      <c r="G2175" s="16" t="s">
        <v>2756</v>
      </c>
      <c r="H2175">
        <v>193940.5692</v>
      </c>
      <c r="I2175">
        <v>131879.5871</v>
      </c>
      <c r="J2175" s="16" t="s">
        <v>4503</v>
      </c>
      <c r="K2175" s="16" t="s">
        <v>6131</v>
      </c>
      <c r="L2175">
        <v>9729496</v>
      </c>
      <c r="M2175">
        <v>0</v>
      </c>
      <c r="N2175" s="16" t="s">
        <v>6196</v>
      </c>
      <c r="O2175" s="16" t="s">
        <v>6200</v>
      </c>
      <c r="P2175" s="1">
        <v>44380</v>
      </c>
      <c r="Q2175">
        <v>62060.982099999994</v>
      </c>
      <c r="R2175">
        <v>62060.982099999994</v>
      </c>
      <c r="S2175" s="16" t="s">
        <v>6223</v>
      </c>
      <c r="T2175" s="16" t="s">
        <v>6238</v>
      </c>
      <c r="U2175">
        <v>2021</v>
      </c>
    </row>
    <row r="2176" spans="1:21" x14ac:dyDescent="0.35">
      <c r="A2176" s="16" t="s">
        <v>4504</v>
      </c>
      <c r="B2176">
        <v>536584783</v>
      </c>
      <c r="C2176">
        <v>18</v>
      </c>
      <c r="D2176" s="1">
        <v>38131.5</v>
      </c>
      <c r="E2176" s="16" t="s">
        <v>11</v>
      </c>
      <c r="F2176" s="16" t="s">
        <v>883</v>
      </c>
      <c r="G2176" s="16" t="s">
        <v>2771</v>
      </c>
      <c r="H2176">
        <v>1531869.0895</v>
      </c>
      <c r="I2176">
        <v>283495.2536</v>
      </c>
      <c r="J2176" s="16" t="s">
        <v>4505</v>
      </c>
      <c r="K2176" s="16" t="s">
        <v>6135</v>
      </c>
      <c r="L2176">
        <v>280608596</v>
      </c>
      <c r="M2176">
        <v>0</v>
      </c>
      <c r="N2176" s="16" t="s">
        <v>6198</v>
      </c>
      <c r="O2176" s="16" t="s">
        <v>6201</v>
      </c>
      <c r="P2176" s="1">
        <v>44270</v>
      </c>
      <c r="Q2176">
        <v>1248373.8359000001</v>
      </c>
      <c r="R2176">
        <v>1248373.8359000001</v>
      </c>
      <c r="S2176" s="16" t="s">
        <v>6219</v>
      </c>
      <c r="T2176" s="16" t="s">
        <v>6242</v>
      </c>
      <c r="U2176">
        <v>2021</v>
      </c>
    </row>
    <row r="2177" spans="1:21" x14ac:dyDescent="0.35">
      <c r="A2177" s="16" t="s">
        <v>4506</v>
      </c>
      <c r="B2177">
        <v>336150608</v>
      </c>
      <c r="C2177">
        <v>63</v>
      </c>
      <c r="D2177" s="1">
        <v>21695.25</v>
      </c>
      <c r="E2177" s="16" t="s">
        <v>11</v>
      </c>
      <c r="F2177" s="16" t="s">
        <v>2538</v>
      </c>
      <c r="G2177" s="16" t="s">
        <v>2749</v>
      </c>
      <c r="H2177">
        <v>807585.35129999998</v>
      </c>
      <c r="I2177">
        <v>306661.17719999998</v>
      </c>
      <c r="J2177" s="16" t="s">
        <v>4507</v>
      </c>
      <c r="K2177" s="16" t="s">
        <v>6135</v>
      </c>
      <c r="L2177">
        <v>312704964</v>
      </c>
      <c r="M2177">
        <v>0</v>
      </c>
      <c r="N2177" s="16" t="s">
        <v>6189</v>
      </c>
      <c r="O2177" s="16" t="s">
        <v>6194</v>
      </c>
      <c r="P2177" s="1">
        <v>44460</v>
      </c>
      <c r="Q2177">
        <v>500924.1741</v>
      </c>
      <c r="R2177">
        <v>500924.1741</v>
      </c>
      <c r="S2177" s="16" t="s">
        <v>6225</v>
      </c>
      <c r="T2177" s="16" t="s">
        <v>6240</v>
      </c>
      <c r="U2177">
        <v>2021</v>
      </c>
    </row>
    <row r="2178" spans="1:21" x14ac:dyDescent="0.35">
      <c r="A2178" s="16" t="s">
        <v>4508</v>
      </c>
      <c r="B2178">
        <v>652999055</v>
      </c>
      <c r="C2178">
        <v>27</v>
      </c>
      <c r="D2178" s="1">
        <v>34844.25</v>
      </c>
      <c r="E2178" s="16" t="s">
        <v>11</v>
      </c>
      <c r="F2178" s="16" t="s">
        <v>121</v>
      </c>
      <c r="G2178" s="16" t="s">
        <v>2771</v>
      </c>
      <c r="H2178">
        <v>1616824.9007000001</v>
      </c>
      <c r="I2178">
        <v>404752.4498</v>
      </c>
      <c r="J2178" s="16" t="s">
        <v>4509</v>
      </c>
      <c r="K2178" s="16" t="s">
        <v>6135</v>
      </c>
      <c r="L2178">
        <v>1129756224</v>
      </c>
      <c r="M2178">
        <v>0</v>
      </c>
      <c r="N2178" s="16" t="s">
        <v>6189</v>
      </c>
      <c r="O2178" s="16" t="s">
        <v>6194</v>
      </c>
      <c r="P2178" s="1">
        <v>44404</v>
      </c>
      <c r="Q2178">
        <v>1212072.4509000001</v>
      </c>
      <c r="R2178">
        <v>1212072.4509000001</v>
      </c>
      <c r="S2178" s="16" t="s">
        <v>6223</v>
      </c>
      <c r="T2178" s="16" t="s">
        <v>6236</v>
      </c>
      <c r="U2178">
        <v>2021</v>
      </c>
    </row>
    <row r="2179" spans="1:21" x14ac:dyDescent="0.35">
      <c r="A2179" s="16" t="s">
        <v>4510</v>
      </c>
      <c r="B2179">
        <v>716576434</v>
      </c>
      <c r="C2179">
        <v>81</v>
      </c>
      <c r="D2179" s="1">
        <v>15120.75</v>
      </c>
      <c r="E2179" s="16" t="s">
        <v>11</v>
      </c>
      <c r="F2179" s="16" t="s">
        <v>157</v>
      </c>
      <c r="G2179" s="16" t="s">
        <v>2746</v>
      </c>
      <c r="H2179">
        <v>186137.93590000001</v>
      </c>
      <c r="I2179">
        <v>122414.7769</v>
      </c>
      <c r="J2179" s="16" t="s">
        <v>4511</v>
      </c>
      <c r="K2179" s="16" t="s">
        <v>6135</v>
      </c>
      <c r="L2179">
        <v>3612576704</v>
      </c>
      <c r="M2179">
        <v>7048275568</v>
      </c>
      <c r="N2179" s="16" t="s">
        <v>6192</v>
      </c>
      <c r="O2179" s="16" t="s">
        <v>6193</v>
      </c>
      <c r="P2179" s="1">
        <v>44451</v>
      </c>
      <c r="Q2179">
        <v>63723.159000000014</v>
      </c>
      <c r="R2179">
        <v>63723.159000000014</v>
      </c>
      <c r="S2179" s="16" t="s">
        <v>6225</v>
      </c>
      <c r="T2179" s="16" t="s">
        <v>6241</v>
      </c>
      <c r="U2179">
        <v>2021</v>
      </c>
    </row>
    <row r="2180" spans="1:21" x14ac:dyDescent="0.35">
      <c r="A2180" s="16" t="s">
        <v>4512</v>
      </c>
      <c r="B2180">
        <v>15447086</v>
      </c>
      <c r="C2180">
        <v>55</v>
      </c>
      <c r="D2180" s="1">
        <v>24617.25</v>
      </c>
      <c r="E2180" s="16" t="s">
        <v>11</v>
      </c>
      <c r="F2180" s="16" t="s">
        <v>199</v>
      </c>
      <c r="G2180" s="16" t="s">
        <v>2749</v>
      </c>
      <c r="H2180">
        <v>729409.64399999997</v>
      </c>
      <c r="I2180">
        <v>178782.9596</v>
      </c>
      <c r="J2180" s="16" t="s">
        <v>4513</v>
      </c>
      <c r="K2180" s="16" t="s">
        <v>6133</v>
      </c>
      <c r="L2180">
        <v>3019737897</v>
      </c>
      <c r="M2180">
        <v>0</v>
      </c>
      <c r="N2180" s="16" t="s">
        <v>6196</v>
      </c>
      <c r="O2180" s="16" t="s">
        <v>6199</v>
      </c>
      <c r="P2180" s="1">
        <v>44472</v>
      </c>
      <c r="Q2180">
        <v>550626.68439999991</v>
      </c>
      <c r="R2180">
        <v>550626.68439999991</v>
      </c>
      <c r="S2180" s="16" t="s">
        <v>6226</v>
      </c>
      <c r="T2180" s="16" t="s">
        <v>6239</v>
      </c>
      <c r="U2180">
        <v>2021</v>
      </c>
    </row>
    <row r="2181" spans="1:21" x14ac:dyDescent="0.35">
      <c r="A2181" s="16" t="s">
        <v>4514</v>
      </c>
      <c r="B2181">
        <v>113298775</v>
      </c>
      <c r="C2181">
        <v>85</v>
      </c>
      <c r="D2181" s="1">
        <v>13659.75</v>
      </c>
      <c r="E2181" s="16" t="s">
        <v>11</v>
      </c>
      <c r="F2181" s="16" t="s">
        <v>1475</v>
      </c>
      <c r="G2181" s="16" t="s">
        <v>2734</v>
      </c>
      <c r="H2181">
        <v>599816.80160000001</v>
      </c>
      <c r="I2181">
        <v>206879.48920000001</v>
      </c>
      <c r="J2181" s="16" t="s">
        <v>4515</v>
      </c>
      <c r="K2181" s="16" t="s">
        <v>6133</v>
      </c>
      <c r="L2181">
        <v>161123826</v>
      </c>
      <c r="M2181">
        <v>0</v>
      </c>
      <c r="N2181" s="16" t="s">
        <v>6195</v>
      </c>
      <c r="O2181" s="16" t="s">
        <v>6190</v>
      </c>
      <c r="P2181" s="1">
        <v>44310</v>
      </c>
      <c r="Q2181">
        <v>392937.3124</v>
      </c>
      <c r="R2181">
        <v>392937.3124</v>
      </c>
      <c r="S2181" s="16" t="s">
        <v>6220</v>
      </c>
      <c r="T2181" s="16" t="s">
        <v>6241</v>
      </c>
      <c r="U2181">
        <v>2021</v>
      </c>
    </row>
    <row r="2182" spans="1:21" x14ac:dyDescent="0.35">
      <c r="A2182" s="16" t="s">
        <v>4516</v>
      </c>
      <c r="B2182">
        <v>43919263</v>
      </c>
      <c r="C2182">
        <v>51</v>
      </c>
      <c r="D2182" s="1">
        <v>26078.25</v>
      </c>
      <c r="E2182" s="16" t="s">
        <v>11</v>
      </c>
      <c r="F2182" s="16" t="s">
        <v>150</v>
      </c>
      <c r="G2182" s="16" t="s">
        <v>2743</v>
      </c>
      <c r="H2182">
        <v>489611.49119999999</v>
      </c>
      <c r="I2182">
        <v>172063.4669</v>
      </c>
      <c r="J2182" s="16" t="s">
        <v>4517</v>
      </c>
      <c r="K2182" s="16" t="s">
        <v>6135</v>
      </c>
      <c r="L2182">
        <v>2821214592</v>
      </c>
      <c r="M2182">
        <v>0</v>
      </c>
      <c r="N2182" s="16" t="s">
        <v>6198</v>
      </c>
      <c r="O2182" s="16" t="s">
        <v>6191</v>
      </c>
      <c r="P2182" s="1">
        <v>44358</v>
      </c>
      <c r="Q2182">
        <v>317548.02429999999</v>
      </c>
      <c r="R2182">
        <v>317548.02429999999</v>
      </c>
      <c r="S2182" s="16" t="s">
        <v>6222</v>
      </c>
      <c r="T2182" s="16" t="s">
        <v>6239</v>
      </c>
      <c r="U2182">
        <v>2021</v>
      </c>
    </row>
    <row r="2183" spans="1:21" x14ac:dyDescent="0.35">
      <c r="A2183" s="16" t="s">
        <v>4518</v>
      </c>
      <c r="B2183">
        <v>488680309</v>
      </c>
      <c r="C2183">
        <v>44</v>
      </c>
      <c r="D2183" s="1">
        <v>28635</v>
      </c>
      <c r="E2183" s="16" t="s">
        <v>11</v>
      </c>
      <c r="F2183" s="16" t="s">
        <v>514</v>
      </c>
      <c r="G2183" s="16" t="s">
        <v>2764</v>
      </c>
      <c r="H2183">
        <v>1763179.743</v>
      </c>
      <c r="I2183">
        <v>195798.2666</v>
      </c>
      <c r="J2183" s="16" t="s">
        <v>4519</v>
      </c>
      <c r="K2183" s="16" t="s">
        <v>6131</v>
      </c>
      <c r="L2183">
        <v>3164205312</v>
      </c>
      <c r="M2183">
        <v>7954946704</v>
      </c>
      <c r="N2183" s="16" t="s">
        <v>6192</v>
      </c>
      <c r="O2183" s="16" t="s">
        <v>6197</v>
      </c>
      <c r="P2183" s="1">
        <v>44324</v>
      </c>
      <c r="Q2183">
        <v>1567381.4764</v>
      </c>
      <c r="R2183">
        <v>1598729.1059280001</v>
      </c>
      <c r="S2183" s="16" t="s">
        <v>6221</v>
      </c>
      <c r="T2183" s="16" t="s">
        <v>6238</v>
      </c>
      <c r="U2183">
        <v>2021</v>
      </c>
    </row>
    <row r="2184" spans="1:21" x14ac:dyDescent="0.35">
      <c r="A2184" s="16" t="s">
        <v>4520</v>
      </c>
      <c r="B2184">
        <v>674880736</v>
      </c>
      <c r="C2184">
        <v>59</v>
      </c>
      <c r="D2184" s="1">
        <v>23156.25</v>
      </c>
      <c r="E2184" s="16" t="s">
        <v>11</v>
      </c>
      <c r="F2184" s="16" t="s">
        <v>393</v>
      </c>
      <c r="G2184" s="16" t="s">
        <v>2756</v>
      </c>
      <c r="H2184">
        <v>97270.637799999997</v>
      </c>
      <c r="I2184">
        <v>16587.2035</v>
      </c>
      <c r="J2184" s="16" t="s">
        <v>4521</v>
      </c>
      <c r="K2184" s="16" t="s">
        <v>6131</v>
      </c>
      <c r="L2184">
        <v>1631811456</v>
      </c>
      <c r="M2184">
        <v>0</v>
      </c>
      <c r="N2184" s="16" t="s">
        <v>6195</v>
      </c>
      <c r="O2184" s="16" t="s">
        <v>6190</v>
      </c>
      <c r="P2184" s="1">
        <v>44406</v>
      </c>
      <c r="Q2184">
        <v>80683.434299999994</v>
      </c>
      <c r="R2184">
        <v>80683.434299999994</v>
      </c>
      <c r="S2184" s="16" t="s">
        <v>6223</v>
      </c>
      <c r="T2184" s="16" t="s">
        <v>6239</v>
      </c>
      <c r="U2184">
        <v>2021</v>
      </c>
    </row>
    <row r="2185" spans="1:21" x14ac:dyDescent="0.35">
      <c r="A2185" s="16" t="s">
        <v>4522</v>
      </c>
      <c r="B2185">
        <v>801227547</v>
      </c>
      <c r="C2185">
        <v>66</v>
      </c>
      <c r="D2185" s="1">
        <v>20599.5</v>
      </c>
      <c r="E2185" s="16" t="s">
        <v>11</v>
      </c>
      <c r="F2185" s="16" t="s">
        <v>424</v>
      </c>
      <c r="G2185" s="16" t="s">
        <v>2749</v>
      </c>
      <c r="H2185">
        <v>752092.2</v>
      </c>
      <c r="I2185">
        <v>526163.70310000004</v>
      </c>
      <c r="J2185" s="16" t="s">
        <v>4523</v>
      </c>
      <c r="K2185" s="16" t="s">
        <v>6133</v>
      </c>
      <c r="L2185">
        <v>91216944</v>
      </c>
      <c r="M2185">
        <v>0</v>
      </c>
      <c r="N2185" s="16" t="s">
        <v>6195</v>
      </c>
      <c r="O2185" s="16" t="s">
        <v>6191</v>
      </c>
      <c r="P2185" s="1">
        <v>44359</v>
      </c>
      <c r="Q2185">
        <v>225928.49689999991</v>
      </c>
      <c r="R2185">
        <v>225928.49689999991</v>
      </c>
      <c r="S2185" s="16" t="s">
        <v>6222</v>
      </c>
      <c r="T2185" s="16" t="s">
        <v>6240</v>
      </c>
      <c r="U2185">
        <v>2021</v>
      </c>
    </row>
    <row r="2186" spans="1:21" x14ac:dyDescent="0.35">
      <c r="A2186" s="16" t="s">
        <v>4524</v>
      </c>
      <c r="B2186">
        <v>376180406</v>
      </c>
      <c r="C2186">
        <v>47</v>
      </c>
      <c r="D2186" s="1">
        <v>27539.25</v>
      </c>
      <c r="E2186" s="16" t="s">
        <v>11</v>
      </c>
      <c r="F2186" s="16" t="s">
        <v>571</v>
      </c>
      <c r="G2186" s="16" t="s">
        <v>2771</v>
      </c>
      <c r="H2186">
        <v>227354.43410000001</v>
      </c>
      <c r="I2186">
        <v>48114.542999999998</v>
      </c>
      <c r="J2186" s="16" t="s">
        <v>4525</v>
      </c>
      <c r="K2186" s="16" t="s">
        <v>6135</v>
      </c>
      <c r="L2186">
        <v>336627375</v>
      </c>
      <c r="M2186">
        <v>0</v>
      </c>
      <c r="N2186" s="16" t="s">
        <v>6195</v>
      </c>
      <c r="O2186" s="16" t="s">
        <v>6190</v>
      </c>
      <c r="P2186" s="1">
        <v>44506</v>
      </c>
      <c r="Q2186">
        <v>179239.89110000001</v>
      </c>
      <c r="R2186">
        <v>179239.89110000001</v>
      </c>
      <c r="S2186" s="16" t="s">
        <v>6227</v>
      </c>
      <c r="T2186" s="16" t="s">
        <v>6238</v>
      </c>
      <c r="U2186">
        <v>2021</v>
      </c>
    </row>
    <row r="2187" spans="1:21" x14ac:dyDescent="0.35">
      <c r="A2187" s="16" t="s">
        <v>4526</v>
      </c>
      <c r="B2187">
        <v>309528570</v>
      </c>
      <c r="C2187">
        <v>80</v>
      </c>
      <c r="D2187" s="1">
        <v>15486</v>
      </c>
      <c r="E2187" s="16" t="s">
        <v>11</v>
      </c>
      <c r="F2187" s="16" t="s">
        <v>285</v>
      </c>
      <c r="G2187" s="16" t="s">
        <v>2756</v>
      </c>
      <c r="H2187">
        <v>1755886.4545</v>
      </c>
      <c r="I2187">
        <v>531125.37860000005</v>
      </c>
      <c r="J2187" s="16" t="s">
        <v>1530</v>
      </c>
      <c r="K2187" s="16" t="s">
        <v>6131</v>
      </c>
      <c r="L2187">
        <v>3255534204</v>
      </c>
      <c r="M2187">
        <v>0</v>
      </c>
      <c r="N2187" s="16" t="s">
        <v>6198</v>
      </c>
      <c r="O2187" s="16" t="s">
        <v>6191</v>
      </c>
      <c r="P2187" s="1">
        <v>44515</v>
      </c>
      <c r="Q2187">
        <v>1224761.0759000001</v>
      </c>
      <c r="R2187">
        <v>1249256.2974180002</v>
      </c>
      <c r="S2187" s="16" t="s">
        <v>6227</v>
      </c>
      <c r="T2187" s="16" t="s">
        <v>6241</v>
      </c>
      <c r="U2187">
        <v>2021</v>
      </c>
    </row>
    <row r="2188" spans="1:21" x14ac:dyDescent="0.35">
      <c r="A2188" s="16" t="s">
        <v>4527</v>
      </c>
      <c r="B2188">
        <v>57782975</v>
      </c>
      <c r="C2188">
        <v>51</v>
      </c>
      <c r="D2188" s="1">
        <v>26078.25</v>
      </c>
      <c r="E2188" s="16" t="s">
        <v>11</v>
      </c>
      <c r="F2188" s="16" t="s">
        <v>547</v>
      </c>
      <c r="G2188" s="16" t="s">
        <v>2756</v>
      </c>
      <c r="H2188">
        <v>476989.0404</v>
      </c>
      <c r="I2188">
        <v>149745.65030000001</v>
      </c>
      <c r="J2188" s="16" t="s">
        <v>4528</v>
      </c>
      <c r="K2188" s="16" t="s">
        <v>6133</v>
      </c>
      <c r="L2188">
        <v>270186794</v>
      </c>
      <c r="M2188">
        <v>0</v>
      </c>
      <c r="N2188" s="16" t="s">
        <v>6187</v>
      </c>
      <c r="O2188" s="16" t="s">
        <v>6188</v>
      </c>
      <c r="P2188" s="1">
        <v>44574</v>
      </c>
      <c r="Q2188">
        <v>327243.39009999996</v>
      </c>
      <c r="R2188">
        <v>327243.39009999996</v>
      </c>
      <c r="S2188" s="16" t="s">
        <v>6217</v>
      </c>
      <c r="T2188" s="16" t="s">
        <v>6239</v>
      </c>
      <c r="U2188">
        <v>2022</v>
      </c>
    </row>
    <row r="2189" spans="1:21" x14ac:dyDescent="0.35">
      <c r="A2189" s="16" t="s">
        <v>4529</v>
      </c>
      <c r="B2189">
        <v>672546494</v>
      </c>
      <c r="C2189">
        <v>63</v>
      </c>
      <c r="D2189" s="1">
        <v>21695.25</v>
      </c>
      <c r="E2189" s="16" t="s">
        <v>11</v>
      </c>
      <c r="F2189" s="16" t="s">
        <v>660</v>
      </c>
      <c r="G2189" s="16" t="s">
        <v>2746</v>
      </c>
      <c r="H2189">
        <v>2263283.5414</v>
      </c>
      <c r="I2189">
        <v>283939.20789999998</v>
      </c>
      <c r="J2189" s="16" t="s">
        <v>1582</v>
      </c>
      <c r="K2189" s="16" t="s">
        <v>6129</v>
      </c>
      <c r="L2189">
        <v>200034648</v>
      </c>
      <c r="M2189">
        <v>0</v>
      </c>
      <c r="N2189" s="16" t="s">
        <v>6195</v>
      </c>
      <c r="O2189" s="16" t="s">
        <v>6190</v>
      </c>
      <c r="P2189" s="1">
        <v>44339</v>
      </c>
      <c r="Q2189">
        <v>1979344.3334999999</v>
      </c>
      <c r="R2189">
        <v>1979344.3334999999</v>
      </c>
      <c r="S2189" s="16" t="s">
        <v>6221</v>
      </c>
      <c r="T2189" s="16" t="s">
        <v>6240</v>
      </c>
      <c r="U2189">
        <v>2021</v>
      </c>
    </row>
    <row r="2190" spans="1:21" x14ac:dyDescent="0.35">
      <c r="A2190" s="16" t="s">
        <v>3028</v>
      </c>
      <c r="B2190">
        <v>805761085</v>
      </c>
      <c r="C2190">
        <v>54</v>
      </c>
      <c r="D2190" s="1">
        <v>24982.5</v>
      </c>
      <c r="E2190" s="16" t="s">
        <v>11</v>
      </c>
      <c r="F2190" s="16" t="s">
        <v>1070</v>
      </c>
      <c r="G2190" s="16" t="s">
        <v>2759</v>
      </c>
      <c r="H2190">
        <v>194535.84940000001</v>
      </c>
      <c r="I2190">
        <v>67931.918600000005</v>
      </c>
      <c r="J2190" s="16" t="s">
        <v>4530</v>
      </c>
      <c r="K2190" s="16" t="s">
        <v>6133</v>
      </c>
      <c r="L2190">
        <v>855008506</v>
      </c>
      <c r="M2190">
        <v>0</v>
      </c>
      <c r="N2190" s="16" t="s">
        <v>6195</v>
      </c>
      <c r="O2190" s="16" t="s">
        <v>6190</v>
      </c>
      <c r="P2190" s="1">
        <v>44418</v>
      </c>
      <c r="Q2190">
        <v>126603.9308</v>
      </c>
      <c r="R2190">
        <v>126603.9308</v>
      </c>
      <c r="S2190" s="16" t="s">
        <v>6224</v>
      </c>
      <c r="T2190" s="16" t="s">
        <v>6239</v>
      </c>
      <c r="U2190">
        <v>2021</v>
      </c>
    </row>
    <row r="2191" spans="1:21" x14ac:dyDescent="0.35">
      <c r="A2191" s="16" t="s">
        <v>4531</v>
      </c>
      <c r="B2191">
        <v>380427813</v>
      </c>
      <c r="C2191">
        <v>74</v>
      </c>
      <c r="D2191" s="1">
        <v>17677.5</v>
      </c>
      <c r="E2191" s="16" t="s">
        <v>11</v>
      </c>
      <c r="F2191" s="16" t="s">
        <v>250</v>
      </c>
      <c r="G2191" s="16" t="s">
        <v>2764</v>
      </c>
      <c r="H2191">
        <v>3144472.5855</v>
      </c>
      <c r="I2191">
        <v>1277139.6347000001</v>
      </c>
      <c r="J2191" s="16" t="s">
        <v>4532</v>
      </c>
      <c r="K2191" s="16" t="s">
        <v>6129</v>
      </c>
      <c r="L2191">
        <v>675973792</v>
      </c>
      <c r="M2191">
        <v>0</v>
      </c>
      <c r="N2191" s="16" t="s">
        <v>6195</v>
      </c>
      <c r="O2191" s="16" t="s">
        <v>6190</v>
      </c>
      <c r="P2191" s="1">
        <v>44288</v>
      </c>
      <c r="Q2191">
        <v>1867332.9508</v>
      </c>
      <c r="R2191">
        <v>1867332.9508</v>
      </c>
      <c r="S2191" s="16" t="s">
        <v>6220</v>
      </c>
      <c r="T2191" s="16" t="s">
        <v>6241</v>
      </c>
      <c r="U2191">
        <v>2021</v>
      </c>
    </row>
    <row r="2192" spans="1:21" x14ac:dyDescent="0.35">
      <c r="A2192" s="16" t="s">
        <v>4533</v>
      </c>
      <c r="B2192">
        <v>329720299</v>
      </c>
      <c r="C2192">
        <v>65</v>
      </c>
      <c r="D2192" s="1">
        <v>20964.75</v>
      </c>
      <c r="E2192" s="16" t="s">
        <v>11</v>
      </c>
      <c r="F2192" s="16" t="s">
        <v>81</v>
      </c>
      <c r="G2192" s="16" t="s">
        <v>2781</v>
      </c>
      <c r="H2192">
        <v>1827640.0682000001</v>
      </c>
      <c r="I2192">
        <v>649827.57979999995</v>
      </c>
      <c r="J2192" s="16" t="s">
        <v>4534</v>
      </c>
      <c r="K2192" s="16" t="s">
        <v>6135</v>
      </c>
      <c r="L2192">
        <v>3999765504</v>
      </c>
      <c r="M2192">
        <v>0</v>
      </c>
      <c r="N2192" s="16" t="s">
        <v>6187</v>
      </c>
      <c r="O2192" s="16" t="s">
        <v>6200</v>
      </c>
      <c r="P2192" s="1">
        <v>44591</v>
      </c>
      <c r="Q2192">
        <v>1177812.4884000001</v>
      </c>
      <c r="R2192">
        <v>1177812.4884000001</v>
      </c>
      <c r="S2192" s="16" t="s">
        <v>6217</v>
      </c>
      <c r="T2192" s="16" t="s">
        <v>6240</v>
      </c>
      <c r="U2192">
        <v>2022</v>
      </c>
    </row>
    <row r="2193" spans="1:21" x14ac:dyDescent="0.35">
      <c r="A2193" s="16" t="s">
        <v>4535</v>
      </c>
      <c r="B2193">
        <v>243587919</v>
      </c>
      <c r="C2193">
        <v>73</v>
      </c>
      <c r="D2193" s="1">
        <v>18042.75</v>
      </c>
      <c r="E2193" s="16" t="s">
        <v>11</v>
      </c>
      <c r="F2193" s="16" t="s">
        <v>263</v>
      </c>
      <c r="G2193" s="16" t="s">
        <v>2767</v>
      </c>
      <c r="H2193">
        <v>93146.241699999999</v>
      </c>
      <c r="I2193">
        <v>12284.504300000001</v>
      </c>
      <c r="J2193" s="16" t="s">
        <v>4536</v>
      </c>
      <c r="K2193" s="16" t="s">
        <v>6135</v>
      </c>
      <c r="L2193">
        <v>814046875</v>
      </c>
      <c r="M2193">
        <v>0</v>
      </c>
      <c r="N2193" s="16" t="s">
        <v>6195</v>
      </c>
      <c r="O2193" s="16" t="s">
        <v>6190</v>
      </c>
      <c r="P2193" s="1">
        <v>44629</v>
      </c>
      <c r="Q2193">
        <v>80861.737399999998</v>
      </c>
      <c r="R2193">
        <v>80861.737399999998</v>
      </c>
      <c r="S2193" s="16" t="s">
        <v>6219</v>
      </c>
      <c r="T2193" s="16" t="s">
        <v>6241</v>
      </c>
      <c r="U2193">
        <v>2022</v>
      </c>
    </row>
    <row r="2194" spans="1:21" x14ac:dyDescent="0.35">
      <c r="A2194" s="16" t="s">
        <v>4537</v>
      </c>
      <c r="B2194">
        <v>514246525</v>
      </c>
      <c r="C2194">
        <v>42</v>
      </c>
      <c r="D2194" s="1">
        <v>29365.5</v>
      </c>
      <c r="E2194" s="16" t="s">
        <v>11</v>
      </c>
      <c r="F2194" s="16" t="s">
        <v>326</v>
      </c>
      <c r="G2194" s="16" t="s">
        <v>2743</v>
      </c>
      <c r="H2194">
        <v>565013.46100000001</v>
      </c>
      <c r="I2194">
        <v>275176.82610000001</v>
      </c>
      <c r="J2194" s="16" t="s">
        <v>4538</v>
      </c>
      <c r="K2194" s="16" t="s">
        <v>6135</v>
      </c>
      <c r="L2194">
        <v>2562845376</v>
      </c>
      <c r="M2194">
        <v>0</v>
      </c>
      <c r="N2194" s="16" t="s">
        <v>6198</v>
      </c>
      <c r="O2194" s="16" t="s">
        <v>6191</v>
      </c>
      <c r="P2194" s="1">
        <v>44294</v>
      </c>
      <c r="Q2194">
        <v>289836.6349</v>
      </c>
      <c r="R2194">
        <v>289836.6349</v>
      </c>
      <c r="S2194" s="16" t="s">
        <v>6220</v>
      </c>
      <c r="T2194" s="16" t="s">
        <v>6238</v>
      </c>
      <c r="U2194">
        <v>2021</v>
      </c>
    </row>
    <row r="2195" spans="1:21" x14ac:dyDescent="0.35">
      <c r="A2195" s="16" t="s">
        <v>4539</v>
      </c>
      <c r="B2195">
        <v>421773020</v>
      </c>
      <c r="C2195">
        <v>18</v>
      </c>
      <c r="D2195" s="1">
        <v>38131.5</v>
      </c>
      <c r="E2195" s="16" t="s">
        <v>11</v>
      </c>
      <c r="F2195" s="16" t="s">
        <v>398</v>
      </c>
      <c r="G2195" s="16" t="s">
        <v>2759</v>
      </c>
      <c r="H2195">
        <v>230628.4026</v>
      </c>
      <c r="I2195">
        <v>102766.726</v>
      </c>
      <c r="J2195" s="16" t="s">
        <v>4540</v>
      </c>
      <c r="K2195" s="16" t="s">
        <v>6129</v>
      </c>
      <c r="L2195">
        <v>1881255537</v>
      </c>
      <c r="M2195">
        <v>0</v>
      </c>
      <c r="N2195" s="16" t="s">
        <v>6187</v>
      </c>
      <c r="O2195" s="16" t="s">
        <v>6190</v>
      </c>
      <c r="P2195" s="1">
        <v>44669</v>
      </c>
      <c r="Q2195">
        <v>127861.67660000001</v>
      </c>
      <c r="R2195">
        <v>127861.67660000001</v>
      </c>
      <c r="S2195" s="16" t="s">
        <v>6220</v>
      </c>
      <c r="T2195" s="16" t="s">
        <v>6242</v>
      </c>
      <c r="U2195">
        <v>2022</v>
      </c>
    </row>
    <row r="2196" spans="1:21" x14ac:dyDescent="0.35">
      <c r="A2196" s="16" t="s">
        <v>4541</v>
      </c>
      <c r="B2196">
        <v>409206828</v>
      </c>
      <c r="C2196">
        <v>42</v>
      </c>
      <c r="D2196" s="1">
        <v>29365.5</v>
      </c>
      <c r="E2196" s="16" t="s">
        <v>11</v>
      </c>
      <c r="F2196" s="16" t="s">
        <v>42</v>
      </c>
      <c r="G2196" s="16" t="s">
        <v>2743</v>
      </c>
      <c r="H2196">
        <v>217684.77619999999</v>
      </c>
      <c r="I2196">
        <v>253034.18470000001</v>
      </c>
      <c r="J2196" s="16" t="s">
        <v>711</v>
      </c>
      <c r="K2196" s="16" t="s">
        <v>6127</v>
      </c>
      <c r="L2196">
        <v>1553308875</v>
      </c>
      <c r="M2196">
        <v>0</v>
      </c>
      <c r="N2196" s="16" t="s">
        <v>6198</v>
      </c>
      <c r="O2196" s="16" t="s">
        <v>6191</v>
      </c>
      <c r="P2196" s="1">
        <v>44654</v>
      </c>
      <c r="Q2196">
        <v>-35349.40850000002</v>
      </c>
      <c r="R2196">
        <v>-35349.40850000002</v>
      </c>
      <c r="S2196" s="16" t="s">
        <v>6220</v>
      </c>
      <c r="T2196" s="16" t="s">
        <v>6238</v>
      </c>
      <c r="U2196">
        <v>2022</v>
      </c>
    </row>
    <row r="2197" spans="1:21" x14ac:dyDescent="0.35">
      <c r="A2197" s="16" t="s">
        <v>4542</v>
      </c>
      <c r="B2197">
        <v>787613810</v>
      </c>
      <c r="C2197">
        <v>40</v>
      </c>
      <c r="D2197" s="1">
        <v>30096</v>
      </c>
      <c r="E2197" s="16" t="s">
        <v>11</v>
      </c>
      <c r="F2197" s="16" t="s">
        <v>728</v>
      </c>
      <c r="G2197" s="16" t="s">
        <v>2743</v>
      </c>
      <c r="H2197">
        <v>2426964.8895999999</v>
      </c>
      <c r="I2197">
        <v>807724.25230000005</v>
      </c>
      <c r="J2197" s="16" t="s">
        <v>4543</v>
      </c>
      <c r="K2197" s="16" t="s">
        <v>6131</v>
      </c>
      <c r="L2197">
        <v>1615867572</v>
      </c>
      <c r="M2197">
        <v>0</v>
      </c>
      <c r="N2197" s="16" t="s">
        <v>6189</v>
      </c>
      <c r="O2197" s="16" t="s">
        <v>6194</v>
      </c>
      <c r="P2197" s="1">
        <v>44336</v>
      </c>
      <c r="Q2197">
        <v>1619240.6372999998</v>
      </c>
      <c r="R2197">
        <v>1651625.4500459998</v>
      </c>
      <c r="S2197" s="16" t="s">
        <v>6221</v>
      </c>
      <c r="T2197" s="16" t="s">
        <v>6238</v>
      </c>
      <c r="U2197">
        <v>2021</v>
      </c>
    </row>
    <row r="2198" spans="1:21" x14ac:dyDescent="0.35">
      <c r="A2198" s="16" t="s">
        <v>4544</v>
      </c>
      <c r="B2198">
        <v>215038643</v>
      </c>
      <c r="C2198">
        <v>36</v>
      </c>
      <c r="D2198" s="1">
        <v>31557</v>
      </c>
      <c r="E2198" s="16" t="s">
        <v>11</v>
      </c>
      <c r="F2198" s="16" t="s">
        <v>905</v>
      </c>
      <c r="G2198" s="16" t="s">
        <v>2781</v>
      </c>
      <c r="H2198">
        <v>436763.03360000002</v>
      </c>
      <c r="I2198">
        <v>352549.66119999997</v>
      </c>
      <c r="J2198" s="16" t="s">
        <v>4545</v>
      </c>
      <c r="K2198" s="16" t="s">
        <v>6135</v>
      </c>
      <c r="L2198">
        <v>3372851016</v>
      </c>
      <c r="M2198">
        <v>0</v>
      </c>
      <c r="N2198" s="16" t="s">
        <v>6196</v>
      </c>
      <c r="O2198" s="16" t="s">
        <v>6188</v>
      </c>
      <c r="P2198" s="1">
        <v>44476</v>
      </c>
      <c r="Q2198">
        <v>84213.372400000051</v>
      </c>
      <c r="R2198">
        <v>84213.372400000051</v>
      </c>
      <c r="S2198" s="16" t="s">
        <v>6226</v>
      </c>
      <c r="T2198" s="16" t="s">
        <v>6237</v>
      </c>
      <c r="U2198">
        <v>2021</v>
      </c>
    </row>
    <row r="2199" spans="1:21" x14ac:dyDescent="0.35">
      <c r="A2199" s="16" t="s">
        <v>4546</v>
      </c>
      <c r="B2199">
        <v>194747626</v>
      </c>
      <c r="C2199">
        <v>60</v>
      </c>
      <c r="D2199" s="1">
        <v>22791</v>
      </c>
      <c r="E2199" s="16" t="s">
        <v>11</v>
      </c>
      <c r="F2199" s="16" t="s">
        <v>728</v>
      </c>
      <c r="G2199" s="16" t="s">
        <v>2767</v>
      </c>
      <c r="H2199">
        <v>816157.07010000001</v>
      </c>
      <c r="I2199">
        <v>343339.29629999999</v>
      </c>
      <c r="J2199" s="16" t="s">
        <v>4547</v>
      </c>
      <c r="K2199" s="16" t="s">
        <v>6131</v>
      </c>
      <c r="L2199">
        <v>1582714716</v>
      </c>
      <c r="M2199">
        <v>0</v>
      </c>
      <c r="N2199" s="16" t="s">
        <v>6198</v>
      </c>
      <c r="O2199" s="16" t="s">
        <v>6190</v>
      </c>
      <c r="P2199" s="1">
        <v>44218</v>
      </c>
      <c r="Q2199">
        <v>472817.77380000002</v>
      </c>
      <c r="R2199">
        <v>472817.77380000002</v>
      </c>
      <c r="S2199" s="16" t="s">
        <v>6217</v>
      </c>
      <c r="T2199" s="16" t="s">
        <v>6240</v>
      </c>
      <c r="U2199">
        <v>2021</v>
      </c>
    </row>
    <row r="2200" spans="1:21" x14ac:dyDescent="0.35">
      <c r="A2200" s="16" t="s">
        <v>4548</v>
      </c>
      <c r="B2200">
        <v>790370097</v>
      </c>
      <c r="C2200">
        <v>48</v>
      </c>
      <c r="D2200" s="1">
        <v>27174</v>
      </c>
      <c r="E2200" s="16" t="s">
        <v>11</v>
      </c>
      <c r="F2200" s="16" t="s">
        <v>2945</v>
      </c>
      <c r="G2200" s="16" t="s">
        <v>2746</v>
      </c>
      <c r="H2200">
        <v>243942.31690000001</v>
      </c>
      <c r="I2200">
        <v>180559.37349999999</v>
      </c>
      <c r="J2200" s="16" t="s">
        <v>4549</v>
      </c>
      <c r="K2200" s="16" t="s">
        <v>6131</v>
      </c>
      <c r="L2200">
        <v>734751488</v>
      </c>
      <c r="M2200">
        <v>0</v>
      </c>
      <c r="N2200" s="16" t="s">
        <v>6196</v>
      </c>
      <c r="O2200" s="16" t="s">
        <v>6188</v>
      </c>
      <c r="P2200" s="1">
        <v>44501</v>
      </c>
      <c r="Q2200">
        <v>63382.943400000018</v>
      </c>
      <c r="R2200">
        <v>63382.943400000018</v>
      </c>
      <c r="S2200" s="16" t="s">
        <v>6227</v>
      </c>
      <c r="T2200" s="16" t="s">
        <v>6238</v>
      </c>
      <c r="U2200">
        <v>2021</v>
      </c>
    </row>
    <row r="2201" spans="1:21" x14ac:dyDescent="0.35">
      <c r="A2201" s="16" t="s">
        <v>4550</v>
      </c>
      <c r="B2201">
        <v>866951616</v>
      </c>
      <c r="C2201">
        <v>48</v>
      </c>
      <c r="D2201" s="1">
        <v>27174</v>
      </c>
      <c r="E2201" s="16" t="s">
        <v>11</v>
      </c>
      <c r="F2201" s="16" t="s">
        <v>326</v>
      </c>
      <c r="G2201" s="16" t="s">
        <v>2756</v>
      </c>
      <c r="H2201">
        <v>633403.8996</v>
      </c>
      <c r="I2201">
        <v>342304.24190000002</v>
      </c>
      <c r="J2201" s="16" t="s">
        <v>4551</v>
      </c>
      <c r="K2201" s="16" t="s">
        <v>6131</v>
      </c>
      <c r="L2201">
        <v>382167072</v>
      </c>
      <c r="M2201">
        <v>0</v>
      </c>
      <c r="N2201" s="16" t="s">
        <v>6195</v>
      </c>
      <c r="O2201" s="16" t="s">
        <v>6190</v>
      </c>
      <c r="P2201" s="1">
        <v>44605</v>
      </c>
      <c r="Q2201">
        <v>291099.65769999998</v>
      </c>
      <c r="R2201">
        <v>291099.65769999998</v>
      </c>
      <c r="S2201" s="16" t="s">
        <v>6218</v>
      </c>
      <c r="T2201" s="16" t="s">
        <v>6238</v>
      </c>
      <c r="U2201">
        <v>2022</v>
      </c>
    </row>
    <row r="2202" spans="1:21" x14ac:dyDescent="0.35">
      <c r="A2202" s="16" t="s">
        <v>4552</v>
      </c>
      <c r="B2202">
        <v>916577954</v>
      </c>
      <c r="C2202">
        <v>28</v>
      </c>
      <c r="D2202" s="1">
        <v>34479</v>
      </c>
      <c r="E2202" s="16" t="s">
        <v>11</v>
      </c>
      <c r="F2202" s="16" t="s">
        <v>260</v>
      </c>
      <c r="G2202" s="16" t="s">
        <v>2743</v>
      </c>
      <c r="H2202">
        <v>413381.56790000002</v>
      </c>
      <c r="I2202">
        <v>41854.883699999998</v>
      </c>
      <c r="J2202" s="16" t="s">
        <v>4553</v>
      </c>
      <c r="K2202" s="16" t="s">
        <v>6135</v>
      </c>
      <c r="L2202">
        <v>1217520576</v>
      </c>
      <c r="M2202">
        <v>0</v>
      </c>
      <c r="N2202" s="16" t="s">
        <v>6196</v>
      </c>
      <c r="O2202" s="16" t="s">
        <v>6188</v>
      </c>
      <c r="P2202" s="1">
        <v>44390</v>
      </c>
      <c r="Q2202">
        <v>371526.68420000002</v>
      </c>
      <c r="R2202">
        <v>371526.68420000002</v>
      </c>
      <c r="S2202" s="16" t="s">
        <v>6223</v>
      </c>
      <c r="T2202" s="16" t="s">
        <v>6236</v>
      </c>
      <c r="U2202">
        <v>2021</v>
      </c>
    </row>
    <row r="2203" spans="1:21" x14ac:dyDescent="0.35">
      <c r="A2203" s="16" t="s">
        <v>4554</v>
      </c>
      <c r="B2203">
        <v>406538868</v>
      </c>
      <c r="C2203">
        <v>42</v>
      </c>
      <c r="D2203" s="1">
        <v>29365.5</v>
      </c>
      <c r="E2203" s="16" t="s">
        <v>11</v>
      </c>
      <c r="F2203" s="16" t="s">
        <v>574</v>
      </c>
      <c r="G2203" s="16" t="s">
        <v>2749</v>
      </c>
      <c r="H2203">
        <v>42186.425300000003</v>
      </c>
      <c r="I2203">
        <v>8193.0478999999996</v>
      </c>
      <c r="J2203" s="16" t="s">
        <v>4555</v>
      </c>
      <c r="K2203" s="16" t="s">
        <v>6129</v>
      </c>
      <c r="L2203">
        <v>146613192</v>
      </c>
      <c r="M2203">
        <v>0</v>
      </c>
      <c r="N2203" s="16" t="s">
        <v>6196</v>
      </c>
      <c r="O2203" s="16" t="s">
        <v>6188</v>
      </c>
      <c r="P2203" s="1">
        <v>44405</v>
      </c>
      <c r="Q2203">
        <v>33993.377400000005</v>
      </c>
      <c r="R2203">
        <v>33993.377400000005</v>
      </c>
      <c r="S2203" s="16" t="s">
        <v>6223</v>
      </c>
      <c r="T2203" s="16" t="s">
        <v>6238</v>
      </c>
      <c r="U2203">
        <v>2021</v>
      </c>
    </row>
    <row r="2204" spans="1:21" x14ac:dyDescent="0.35">
      <c r="A2204" s="16" t="s">
        <v>4556</v>
      </c>
      <c r="B2204">
        <v>209733115</v>
      </c>
      <c r="C2204">
        <v>19</v>
      </c>
      <c r="D2204" s="1">
        <v>37766.25</v>
      </c>
      <c r="E2204" s="16" t="s">
        <v>11</v>
      </c>
      <c r="F2204" s="16" t="s">
        <v>968</v>
      </c>
      <c r="G2204" s="16" t="s">
        <v>2756</v>
      </c>
      <c r="H2204">
        <v>213097.67290000001</v>
      </c>
      <c r="I2204">
        <v>180641.25810000001</v>
      </c>
      <c r="J2204" s="16" t="s">
        <v>4557</v>
      </c>
      <c r="K2204" s="16" t="s">
        <v>6135</v>
      </c>
      <c r="L2204">
        <v>2742908025</v>
      </c>
      <c r="M2204">
        <v>0</v>
      </c>
      <c r="N2204" s="16" t="s">
        <v>6187</v>
      </c>
      <c r="O2204" s="16" t="s">
        <v>6191</v>
      </c>
      <c r="P2204" s="1">
        <v>44549</v>
      </c>
      <c r="Q2204">
        <v>32456.414799999999</v>
      </c>
      <c r="R2204">
        <v>32456.414799999999</v>
      </c>
      <c r="S2204" s="16" t="s">
        <v>6228</v>
      </c>
      <c r="T2204" s="16" t="s">
        <v>6242</v>
      </c>
      <c r="U2204">
        <v>2021</v>
      </c>
    </row>
    <row r="2205" spans="1:21" x14ac:dyDescent="0.35">
      <c r="A2205" s="16" t="s">
        <v>4558</v>
      </c>
      <c r="B2205">
        <v>212433491</v>
      </c>
      <c r="C2205">
        <v>40</v>
      </c>
      <c r="D2205" s="1">
        <v>30096</v>
      </c>
      <c r="E2205" s="16" t="s">
        <v>11</v>
      </c>
      <c r="F2205" s="16" t="s">
        <v>220</v>
      </c>
      <c r="G2205" s="16" t="s">
        <v>2759</v>
      </c>
      <c r="H2205">
        <v>2796610.6575000002</v>
      </c>
      <c r="I2205">
        <v>1042762.8938</v>
      </c>
      <c r="J2205" s="16" t="s">
        <v>4559</v>
      </c>
      <c r="K2205" s="16" t="s">
        <v>6133</v>
      </c>
      <c r="L2205">
        <v>13172985</v>
      </c>
      <c r="M2205">
        <v>0</v>
      </c>
      <c r="N2205" s="16" t="s">
        <v>6198</v>
      </c>
      <c r="O2205" s="16" t="s">
        <v>6201</v>
      </c>
      <c r="P2205" s="1">
        <v>44576</v>
      </c>
      <c r="Q2205">
        <v>1753847.7637000002</v>
      </c>
      <c r="R2205">
        <v>1753847.7637000002</v>
      </c>
      <c r="S2205" s="16" t="s">
        <v>6217</v>
      </c>
      <c r="T2205" s="16" t="s">
        <v>6238</v>
      </c>
      <c r="U2205">
        <v>2022</v>
      </c>
    </row>
    <row r="2206" spans="1:21" x14ac:dyDescent="0.35">
      <c r="A2206" s="16" t="s">
        <v>4560</v>
      </c>
      <c r="B2206">
        <v>687320422</v>
      </c>
      <c r="C2206">
        <v>37</v>
      </c>
      <c r="D2206" s="1">
        <v>31191.75</v>
      </c>
      <c r="E2206" s="16" t="s">
        <v>11</v>
      </c>
      <c r="F2206" s="16" t="s">
        <v>127</v>
      </c>
      <c r="G2206" s="16" t="s">
        <v>2756</v>
      </c>
      <c r="H2206">
        <v>296880.201</v>
      </c>
      <c r="I2206">
        <v>80097.4758</v>
      </c>
      <c r="J2206" s="16" t="s">
        <v>4561</v>
      </c>
      <c r="K2206" s="16" t="s">
        <v>6135</v>
      </c>
      <c r="L2206">
        <v>3174796812</v>
      </c>
      <c r="M2206">
        <v>0</v>
      </c>
      <c r="N2206" s="16" t="s">
        <v>6195</v>
      </c>
      <c r="O2206" s="16" t="s">
        <v>6190</v>
      </c>
      <c r="P2206" s="1">
        <v>44218</v>
      </c>
      <c r="Q2206">
        <v>216782.72519999999</v>
      </c>
      <c r="R2206">
        <v>216782.72519999999</v>
      </c>
      <c r="S2206" s="16" t="s">
        <v>6217</v>
      </c>
      <c r="T2206" s="16" t="s">
        <v>6237</v>
      </c>
      <c r="U2206">
        <v>2021</v>
      </c>
    </row>
    <row r="2207" spans="1:21" x14ac:dyDescent="0.35">
      <c r="A2207" s="16" t="s">
        <v>4562</v>
      </c>
      <c r="B2207">
        <v>946043399</v>
      </c>
      <c r="C2207">
        <v>30</v>
      </c>
      <c r="D2207" s="1">
        <v>33748.5</v>
      </c>
      <c r="E2207" s="16" t="s">
        <v>11</v>
      </c>
      <c r="F2207" s="16" t="s">
        <v>279</v>
      </c>
      <c r="G2207" s="16" t="s">
        <v>2800</v>
      </c>
      <c r="H2207">
        <v>1502607.2527000001</v>
      </c>
      <c r="I2207">
        <v>551212.84860000003</v>
      </c>
      <c r="J2207" s="16" t="s">
        <v>4563</v>
      </c>
      <c r="K2207" s="16" t="s">
        <v>6131</v>
      </c>
      <c r="L2207">
        <v>4386200832</v>
      </c>
      <c r="M2207">
        <v>0</v>
      </c>
      <c r="N2207" s="16" t="s">
        <v>6187</v>
      </c>
      <c r="O2207" s="16" t="s">
        <v>6191</v>
      </c>
      <c r="P2207" s="1">
        <v>44425</v>
      </c>
      <c r="Q2207">
        <v>951394.40410000004</v>
      </c>
      <c r="R2207">
        <v>970422.292182</v>
      </c>
      <c r="S2207" s="16" t="s">
        <v>6224</v>
      </c>
      <c r="T2207" s="16" t="s">
        <v>6237</v>
      </c>
      <c r="U2207">
        <v>2021</v>
      </c>
    </row>
    <row r="2208" spans="1:21" x14ac:dyDescent="0.35">
      <c r="A2208" s="16" t="s">
        <v>4564</v>
      </c>
      <c r="B2208">
        <v>561127028</v>
      </c>
      <c r="C2208">
        <v>34</v>
      </c>
      <c r="D2208" s="1">
        <v>32287.5</v>
      </c>
      <c r="E2208" s="16" t="s">
        <v>11</v>
      </c>
      <c r="F2208" s="16" t="s">
        <v>312</v>
      </c>
      <c r="G2208" s="16" t="s">
        <v>2767</v>
      </c>
      <c r="H2208">
        <v>66858.130900000004</v>
      </c>
      <c r="I2208">
        <v>62765.9522</v>
      </c>
      <c r="J2208" s="16" t="s">
        <v>4565</v>
      </c>
      <c r="K2208" s="16" t="s">
        <v>6135</v>
      </c>
      <c r="L2208">
        <v>1120505568</v>
      </c>
      <c r="M2208">
        <v>0</v>
      </c>
      <c r="N2208" s="16" t="s">
        <v>6187</v>
      </c>
      <c r="O2208" s="16" t="s">
        <v>6188</v>
      </c>
      <c r="P2208" s="1">
        <v>44559</v>
      </c>
      <c r="Q2208">
        <v>4092.178700000004</v>
      </c>
      <c r="R2208">
        <v>4092.178700000004</v>
      </c>
      <c r="S2208" s="16" t="s">
        <v>6228</v>
      </c>
      <c r="T2208" s="16" t="s">
        <v>6237</v>
      </c>
      <c r="U2208">
        <v>2021</v>
      </c>
    </row>
    <row r="2209" spans="1:21" x14ac:dyDescent="0.35">
      <c r="A2209" s="16" t="s">
        <v>4566</v>
      </c>
      <c r="B2209">
        <v>509871127</v>
      </c>
      <c r="C2209">
        <v>22</v>
      </c>
      <c r="D2209" s="1">
        <v>36670.5</v>
      </c>
      <c r="E2209" s="16" t="s">
        <v>11</v>
      </c>
      <c r="F2209" s="16" t="s">
        <v>840</v>
      </c>
      <c r="G2209" s="16" t="s">
        <v>2767</v>
      </c>
      <c r="H2209">
        <v>1045776.75</v>
      </c>
      <c r="I2209">
        <v>679754.88749999995</v>
      </c>
      <c r="J2209" s="16" t="s">
        <v>4567</v>
      </c>
      <c r="K2209" s="16" t="s">
        <v>6127</v>
      </c>
      <c r="L2209">
        <v>863319868</v>
      </c>
      <c r="M2209">
        <v>0</v>
      </c>
      <c r="N2209" s="16" t="s">
        <v>6187</v>
      </c>
      <c r="O2209" s="16" t="s">
        <v>6188</v>
      </c>
      <c r="P2209" s="1">
        <v>44577</v>
      </c>
      <c r="Q2209">
        <v>366021.86250000005</v>
      </c>
      <c r="R2209">
        <v>366021.86250000005</v>
      </c>
      <c r="S2209" s="16" t="s">
        <v>6217</v>
      </c>
      <c r="T2209" s="16" t="s">
        <v>6236</v>
      </c>
      <c r="U2209">
        <v>2022</v>
      </c>
    </row>
    <row r="2210" spans="1:21" x14ac:dyDescent="0.35">
      <c r="A2210" s="16" t="s">
        <v>4568</v>
      </c>
      <c r="B2210">
        <v>8006740</v>
      </c>
      <c r="C2210">
        <v>33</v>
      </c>
      <c r="D2210" s="1">
        <v>32652.75</v>
      </c>
      <c r="E2210" s="16" t="s">
        <v>11</v>
      </c>
      <c r="F2210" s="16" t="s">
        <v>22</v>
      </c>
      <c r="G2210" s="16" t="s">
        <v>2749</v>
      </c>
      <c r="H2210">
        <v>1246002.3314</v>
      </c>
      <c r="I2210">
        <v>582506.08990000002</v>
      </c>
      <c r="J2210" s="16" t="s">
        <v>4569</v>
      </c>
      <c r="K2210" s="16" t="s">
        <v>6135</v>
      </c>
      <c r="L2210">
        <v>576049152</v>
      </c>
      <c r="M2210">
        <v>0</v>
      </c>
      <c r="N2210" s="16" t="s">
        <v>6189</v>
      </c>
      <c r="O2210" s="16" t="s">
        <v>6194</v>
      </c>
      <c r="P2210" s="1">
        <v>44630</v>
      </c>
      <c r="Q2210">
        <v>663496.2415</v>
      </c>
      <c r="R2210">
        <v>663496.2415</v>
      </c>
      <c r="S2210" s="16" t="s">
        <v>6219</v>
      </c>
      <c r="T2210" s="16" t="s">
        <v>6237</v>
      </c>
      <c r="U2210">
        <v>2022</v>
      </c>
    </row>
    <row r="2211" spans="1:21" x14ac:dyDescent="0.35">
      <c r="A2211" s="16" t="s">
        <v>4274</v>
      </c>
      <c r="B2211">
        <v>737780045</v>
      </c>
      <c r="C2211">
        <v>63</v>
      </c>
      <c r="D2211" s="1">
        <v>21695.25</v>
      </c>
      <c r="E2211" s="16" t="s">
        <v>11</v>
      </c>
      <c r="F2211" s="16" t="s">
        <v>136</v>
      </c>
      <c r="G2211" s="16" t="s">
        <v>2800</v>
      </c>
      <c r="H2211">
        <v>1032771.0723</v>
      </c>
      <c r="I2211">
        <v>232169.65489999999</v>
      </c>
      <c r="J2211" s="16" t="s">
        <v>4570</v>
      </c>
      <c r="K2211" s="16" t="s">
        <v>6131</v>
      </c>
      <c r="L2211">
        <v>1596583438</v>
      </c>
      <c r="M2211">
        <v>0</v>
      </c>
      <c r="N2211" s="16" t="s">
        <v>6195</v>
      </c>
      <c r="O2211" s="16" t="s">
        <v>6190</v>
      </c>
      <c r="P2211" s="1">
        <v>44499</v>
      </c>
      <c r="Q2211">
        <v>800601.41740000003</v>
      </c>
      <c r="R2211">
        <v>816613.44574800006</v>
      </c>
      <c r="S2211" s="16" t="s">
        <v>6226</v>
      </c>
      <c r="T2211" s="16" t="s">
        <v>6240</v>
      </c>
      <c r="U2211">
        <v>2021</v>
      </c>
    </row>
    <row r="2212" spans="1:21" x14ac:dyDescent="0.35">
      <c r="A2212" s="16" t="s">
        <v>335</v>
      </c>
      <c r="B2212">
        <v>655541829</v>
      </c>
      <c r="C2212">
        <v>30</v>
      </c>
      <c r="D2212" s="1">
        <v>33748.5</v>
      </c>
      <c r="E2212" s="16" t="s">
        <v>11</v>
      </c>
      <c r="F2212" s="16" t="s">
        <v>25</v>
      </c>
      <c r="G2212" s="16" t="s">
        <v>2771</v>
      </c>
      <c r="H2212">
        <v>1114463.8093999999</v>
      </c>
      <c r="I2212">
        <v>478033.8382</v>
      </c>
      <c r="J2212" s="16" t="s">
        <v>4571</v>
      </c>
      <c r="K2212" s="16" t="s">
        <v>6135</v>
      </c>
      <c r="L2212">
        <v>3191953812</v>
      </c>
      <c r="M2212">
        <v>0</v>
      </c>
      <c r="N2212" s="16" t="s">
        <v>6187</v>
      </c>
      <c r="O2212" s="16" t="s">
        <v>6188</v>
      </c>
      <c r="P2212" s="1">
        <v>44506</v>
      </c>
      <c r="Q2212">
        <v>636429.97119999991</v>
      </c>
      <c r="R2212">
        <v>636429.97119999991</v>
      </c>
      <c r="S2212" s="16" t="s">
        <v>6227</v>
      </c>
      <c r="T2212" s="16" t="s">
        <v>6237</v>
      </c>
      <c r="U2212">
        <v>2021</v>
      </c>
    </row>
    <row r="2213" spans="1:21" x14ac:dyDescent="0.35">
      <c r="A2213" s="16" t="s">
        <v>4572</v>
      </c>
      <c r="B2213">
        <v>225303584</v>
      </c>
      <c r="C2213">
        <v>78</v>
      </c>
      <c r="D2213" s="1">
        <v>16216.5</v>
      </c>
      <c r="E2213" s="16" t="s">
        <v>11</v>
      </c>
      <c r="F2213" s="16" t="s">
        <v>424</v>
      </c>
      <c r="G2213" s="16" t="s">
        <v>2776</v>
      </c>
      <c r="H2213">
        <v>311496.33600000001</v>
      </c>
      <c r="I2213">
        <v>306512.3946</v>
      </c>
      <c r="J2213" s="16" t="s">
        <v>4573</v>
      </c>
      <c r="K2213" s="16" t="s">
        <v>6135</v>
      </c>
      <c r="L2213">
        <v>1412968543</v>
      </c>
      <c r="M2213">
        <v>3237896011</v>
      </c>
      <c r="N2213" s="16" t="s">
        <v>6192</v>
      </c>
      <c r="O2213" s="16" t="s">
        <v>6188</v>
      </c>
      <c r="P2213" s="1">
        <v>44460</v>
      </c>
      <c r="Q2213">
        <v>4983.9414000000106</v>
      </c>
      <c r="R2213">
        <v>4983.9414000000106</v>
      </c>
      <c r="S2213" s="16" t="s">
        <v>6225</v>
      </c>
      <c r="T2213" s="16" t="s">
        <v>6241</v>
      </c>
      <c r="U2213">
        <v>2021</v>
      </c>
    </row>
    <row r="2214" spans="1:21" x14ac:dyDescent="0.35">
      <c r="A2214" s="16" t="s">
        <v>4574</v>
      </c>
      <c r="B2214">
        <v>139849807</v>
      </c>
      <c r="C2214">
        <v>79</v>
      </c>
      <c r="D2214" s="1">
        <v>15851.25</v>
      </c>
      <c r="E2214" s="16" t="s">
        <v>11</v>
      </c>
      <c r="F2214" s="16" t="s">
        <v>300</v>
      </c>
      <c r="G2214" s="16" t="s">
        <v>2734</v>
      </c>
      <c r="H2214">
        <v>667288.86780000001</v>
      </c>
      <c r="I2214">
        <v>499155.90490000002</v>
      </c>
      <c r="J2214" s="16" t="s">
        <v>4575</v>
      </c>
      <c r="K2214" s="16" t="s">
        <v>6131</v>
      </c>
      <c r="L2214">
        <v>3298407138</v>
      </c>
      <c r="M2214">
        <v>0</v>
      </c>
      <c r="N2214" s="16" t="s">
        <v>6198</v>
      </c>
      <c r="O2214" s="16" t="s">
        <v>6191</v>
      </c>
      <c r="P2214" s="1">
        <v>44528</v>
      </c>
      <c r="Q2214">
        <v>168132.96289999998</v>
      </c>
      <c r="R2214">
        <v>168132.96289999998</v>
      </c>
      <c r="S2214" s="16" t="s">
        <v>6227</v>
      </c>
      <c r="T2214" s="16" t="s">
        <v>6241</v>
      </c>
      <c r="U2214">
        <v>2021</v>
      </c>
    </row>
    <row r="2215" spans="1:21" x14ac:dyDescent="0.35">
      <c r="A2215" s="16" t="s">
        <v>4576</v>
      </c>
      <c r="B2215">
        <v>638882000</v>
      </c>
      <c r="C2215">
        <v>27</v>
      </c>
      <c r="D2215" s="1">
        <v>34844.25</v>
      </c>
      <c r="E2215" s="16" t="s">
        <v>11</v>
      </c>
      <c r="F2215" s="16" t="s">
        <v>1156</v>
      </c>
      <c r="G2215" s="16" t="s">
        <v>2759</v>
      </c>
      <c r="H2215">
        <v>173259.1507</v>
      </c>
      <c r="I2215">
        <v>102197.7889</v>
      </c>
      <c r="J2215" s="16" t="s">
        <v>4577</v>
      </c>
      <c r="K2215" s="16" t="s">
        <v>6127</v>
      </c>
      <c r="L2215">
        <v>35515728</v>
      </c>
      <c r="M2215">
        <v>0</v>
      </c>
      <c r="N2215" s="16" t="s">
        <v>6196</v>
      </c>
      <c r="O2215" s="16" t="s">
        <v>6188</v>
      </c>
      <c r="P2215" s="1">
        <v>44267</v>
      </c>
      <c r="Q2215">
        <v>71061.361799999999</v>
      </c>
      <c r="R2215">
        <v>71061.361799999999</v>
      </c>
      <c r="S2215" s="16" t="s">
        <v>6219</v>
      </c>
      <c r="T2215" s="16" t="s">
        <v>6236</v>
      </c>
      <c r="U2215">
        <v>2021</v>
      </c>
    </row>
    <row r="2216" spans="1:21" x14ac:dyDescent="0.35">
      <c r="A2216" s="16" t="s">
        <v>4578</v>
      </c>
      <c r="B2216">
        <v>255312649</v>
      </c>
      <c r="C2216">
        <v>28</v>
      </c>
      <c r="D2216" s="1">
        <v>34479</v>
      </c>
      <c r="E2216" s="16" t="s">
        <v>11</v>
      </c>
      <c r="F2216" s="16" t="s">
        <v>390</v>
      </c>
      <c r="G2216" s="16" t="s">
        <v>2776</v>
      </c>
      <c r="H2216">
        <v>368643.57500000001</v>
      </c>
      <c r="I2216">
        <v>213538.75169999999</v>
      </c>
      <c r="J2216" s="16" t="s">
        <v>4579</v>
      </c>
      <c r="K2216" s="16" t="s">
        <v>6131</v>
      </c>
      <c r="L2216">
        <v>1220896512</v>
      </c>
      <c r="M2216">
        <v>0</v>
      </c>
      <c r="N2216" s="16" t="s">
        <v>6195</v>
      </c>
      <c r="O2216" s="16" t="s">
        <v>6190</v>
      </c>
      <c r="P2216" s="1">
        <v>44640</v>
      </c>
      <c r="Q2216">
        <v>155104.82330000002</v>
      </c>
      <c r="R2216">
        <v>155104.82330000002</v>
      </c>
      <c r="S2216" s="16" t="s">
        <v>6219</v>
      </c>
      <c r="T2216" s="16" t="s">
        <v>6236</v>
      </c>
      <c r="U2216">
        <v>2022</v>
      </c>
    </row>
    <row r="2217" spans="1:21" x14ac:dyDescent="0.35">
      <c r="A2217" s="16" t="s">
        <v>4580</v>
      </c>
      <c r="B2217">
        <v>575849950</v>
      </c>
      <c r="C2217">
        <v>28</v>
      </c>
      <c r="D2217" s="1">
        <v>34479</v>
      </c>
      <c r="E2217" s="16" t="s">
        <v>11</v>
      </c>
      <c r="F2217" s="16" t="s">
        <v>160</v>
      </c>
      <c r="G2217" s="16" t="s">
        <v>2800</v>
      </c>
      <c r="H2217">
        <v>242511.71299999999</v>
      </c>
      <c r="I2217">
        <v>79712.545700000002</v>
      </c>
      <c r="J2217" s="16" t="s">
        <v>4581</v>
      </c>
      <c r="K2217" s="16" t="s">
        <v>6133</v>
      </c>
      <c r="L2217">
        <v>155541456</v>
      </c>
      <c r="M2217">
        <v>0</v>
      </c>
      <c r="N2217" s="16" t="s">
        <v>6198</v>
      </c>
      <c r="O2217" s="16" t="s">
        <v>6201</v>
      </c>
      <c r="P2217" s="1">
        <v>44271</v>
      </c>
      <c r="Q2217">
        <v>162799.16729999997</v>
      </c>
      <c r="R2217">
        <v>162799.16729999997</v>
      </c>
      <c r="S2217" s="16" t="s">
        <v>6219</v>
      </c>
      <c r="T2217" s="16" t="s">
        <v>6236</v>
      </c>
      <c r="U2217">
        <v>2021</v>
      </c>
    </row>
    <row r="2218" spans="1:21" x14ac:dyDescent="0.35">
      <c r="A2218" s="16" t="s">
        <v>4372</v>
      </c>
      <c r="B2218">
        <v>540418090</v>
      </c>
      <c r="C2218">
        <v>43</v>
      </c>
      <c r="D2218" s="1">
        <v>29000.25</v>
      </c>
      <c r="E2218" s="16" t="s">
        <v>11</v>
      </c>
      <c r="F2218" s="16" t="s">
        <v>671</v>
      </c>
      <c r="G2218" s="16" t="s">
        <v>2767</v>
      </c>
      <c r="H2218">
        <v>335672.99570000003</v>
      </c>
      <c r="I2218">
        <v>293349.00929999998</v>
      </c>
      <c r="J2218" s="16" t="s">
        <v>4582</v>
      </c>
      <c r="K2218" s="16" t="s">
        <v>6135</v>
      </c>
      <c r="L2218">
        <v>3463057017</v>
      </c>
      <c r="M2218">
        <v>0</v>
      </c>
      <c r="N2218" s="16" t="s">
        <v>6187</v>
      </c>
      <c r="O2218" s="16" t="s">
        <v>6188</v>
      </c>
      <c r="P2218" s="1">
        <v>44207</v>
      </c>
      <c r="Q2218">
        <v>42323.986400000053</v>
      </c>
      <c r="R2218">
        <v>42323.986400000053</v>
      </c>
      <c r="S2218" s="16" t="s">
        <v>6217</v>
      </c>
      <c r="T2218" s="16" t="s">
        <v>6238</v>
      </c>
      <c r="U2218">
        <v>2021</v>
      </c>
    </row>
    <row r="2219" spans="1:21" x14ac:dyDescent="0.35">
      <c r="A2219" s="16" t="s">
        <v>4583</v>
      </c>
      <c r="B2219">
        <v>410094830</v>
      </c>
      <c r="C2219">
        <v>56</v>
      </c>
      <c r="D2219" s="1">
        <v>24252</v>
      </c>
      <c r="E2219" s="16" t="s">
        <v>11</v>
      </c>
      <c r="F2219" s="16" t="s">
        <v>968</v>
      </c>
      <c r="G2219" s="16" t="s">
        <v>2771</v>
      </c>
      <c r="H2219">
        <v>1152844.4717999999</v>
      </c>
      <c r="I2219">
        <v>366557.48719999997</v>
      </c>
      <c r="J2219" s="16" t="s">
        <v>4584</v>
      </c>
      <c r="K2219" s="16" t="s">
        <v>6127</v>
      </c>
      <c r="L2219">
        <v>2313443268</v>
      </c>
      <c r="M2219">
        <v>0</v>
      </c>
      <c r="N2219" s="16" t="s">
        <v>6187</v>
      </c>
      <c r="O2219" s="16" t="s">
        <v>6188</v>
      </c>
      <c r="P2219" s="1">
        <v>44533</v>
      </c>
      <c r="Q2219">
        <v>786286.98459999997</v>
      </c>
      <c r="R2219">
        <v>786286.98459999997</v>
      </c>
      <c r="S2219" s="16" t="s">
        <v>6228</v>
      </c>
      <c r="T2219" s="16" t="s">
        <v>6239</v>
      </c>
      <c r="U2219">
        <v>2021</v>
      </c>
    </row>
    <row r="2220" spans="1:21" x14ac:dyDescent="0.35">
      <c r="A2220" s="16" t="s">
        <v>4585</v>
      </c>
      <c r="B2220">
        <v>553390567</v>
      </c>
      <c r="C2220">
        <v>30</v>
      </c>
      <c r="D2220" s="1">
        <v>33748.5</v>
      </c>
      <c r="E2220" s="16" t="s">
        <v>11</v>
      </c>
      <c r="F2220" s="16" t="s">
        <v>588</v>
      </c>
      <c r="G2220" s="16" t="s">
        <v>2740</v>
      </c>
      <c r="H2220">
        <v>1247148.9284000001</v>
      </c>
      <c r="I2220">
        <v>285394.08029999997</v>
      </c>
      <c r="J2220" s="16" t="s">
        <v>4586</v>
      </c>
      <c r="K2220" s="16" t="s">
        <v>6131</v>
      </c>
      <c r="L2220">
        <v>2623636863</v>
      </c>
      <c r="M2220">
        <v>0</v>
      </c>
      <c r="N2220" s="16" t="s">
        <v>6198</v>
      </c>
      <c r="O2220" s="16" t="s">
        <v>6191</v>
      </c>
      <c r="P2220" s="1">
        <v>44575</v>
      </c>
      <c r="Q2220">
        <v>961754.84810000006</v>
      </c>
      <c r="R2220">
        <v>980989.94506200007</v>
      </c>
      <c r="S2220" s="16" t="s">
        <v>6217</v>
      </c>
      <c r="T2220" s="16" t="s">
        <v>6237</v>
      </c>
      <c r="U2220">
        <v>2022</v>
      </c>
    </row>
    <row r="2221" spans="1:21" x14ac:dyDescent="0.35">
      <c r="A2221" s="16" t="s">
        <v>4587</v>
      </c>
      <c r="B2221">
        <v>602536003</v>
      </c>
      <c r="C2221">
        <v>20</v>
      </c>
      <c r="D2221" s="1">
        <v>37401</v>
      </c>
      <c r="E2221" s="16" t="s">
        <v>11</v>
      </c>
      <c r="F2221" s="16" t="s">
        <v>307</v>
      </c>
      <c r="G2221" s="16" t="s">
        <v>2759</v>
      </c>
      <c r="H2221">
        <v>286708.1727</v>
      </c>
      <c r="I2221">
        <v>106821.916</v>
      </c>
      <c r="J2221" s="16" t="s">
        <v>4588</v>
      </c>
      <c r="K2221" s="16" t="s">
        <v>6135</v>
      </c>
      <c r="L2221">
        <v>91074645</v>
      </c>
      <c r="M2221">
        <v>0</v>
      </c>
      <c r="N2221" s="16" t="s">
        <v>6196</v>
      </c>
      <c r="O2221" s="16" t="s">
        <v>6199</v>
      </c>
      <c r="P2221" s="1">
        <v>44450</v>
      </c>
      <c r="Q2221">
        <v>179886.2567</v>
      </c>
      <c r="R2221">
        <v>179886.2567</v>
      </c>
      <c r="S2221" s="16" t="s">
        <v>6225</v>
      </c>
      <c r="T2221" s="16" t="s">
        <v>6236</v>
      </c>
      <c r="U2221">
        <v>2021</v>
      </c>
    </row>
    <row r="2222" spans="1:21" x14ac:dyDescent="0.35">
      <c r="A2222" s="16" t="s">
        <v>4589</v>
      </c>
      <c r="B2222">
        <v>346081022</v>
      </c>
      <c r="C2222">
        <v>66</v>
      </c>
      <c r="D2222" s="1">
        <v>20599.5</v>
      </c>
      <c r="E2222" s="16" t="s">
        <v>11</v>
      </c>
      <c r="F2222" s="16" t="s">
        <v>1567</v>
      </c>
      <c r="G2222" s="16" t="s">
        <v>2756</v>
      </c>
      <c r="H2222">
        <v>448356.3737</v>
      </c>
      <c r="I2222">
        <v>378131.88140000001</v>
      </c>
      <c r="J2222" s="16" t="s">
        <v>4590</v>
      </c>
      <c r="K2222" s="16" t="s">
        <v>6127</v>
      </c>
      <c r="L2222">
        <v>3735283188</v>
      </c>
      <c r="M2222">
        <v>0</v>
      </c>
      <c r="N2222" s="16" t="s">
        <v>6198</v>
      </c>
      <c r="O2222" s="16" t="s">
        <v>6201</v>
      </c>
      <c r="P2222" s="1">
        <v>44593</v>
      </c>
      <c r="Q2222">
        <v>70224.492299999984</v>
      </c>
      <c r="R2222">
        <v>70224.492299999984</v>
      </c>
      <c r="S2222" s="16" t="s">
        <v>6218</v>
      </c>
      <c r="T2222" s="16" t="s">
        <v>6240</v>
      </c>
      <c r="U2222">
        <v>2022</v>
      </c>
    </row>
    <row r="2223" spans="1:21" x14ac:dyDescent="0.35">
      <c r="A2223" s="16" t="s">
        <v>835</v>
      </c>
      <c r="B2223">
        <v>207787763</v>
      </c>
      <c r="C2223">
        <v>77</v>
      </c>
      <c r="D2223" s="1">
        <v>16581.75</v>
      </c>
      <c r="E2223" s="16" t="s">
        <v>11</v>
      </c>
      <c r="F2223" s="16" t="s">
        <v>323</v>
      </c>
      <c r="G2223" s="16" t="s">
        <v>2749</v>
      </c>
      <c r="H2223">
        <v>73199.447100000005</v>
      </c>
      <c r="I2223">
        <v>19210.599099999999</v>
      </c>
      <c r="J2223" s="16" t="s">
        <v>2276</v>
      </c>
      <c r="K2223" s="16" t="s">
        <v>6135</v>
      </c>
      <c r="L2223">
        <v>1461740544</v>
      </c>
      <c r="M2223">
        <v>0</v>
      </c>
      <c r="N2223" s="16" t="s">
        <v>6195</v>
      </c>
      <c r="O2223" s="16" t="s">
        <v>6190</v>
      </c>
      <c r="P2223" s="1">
        <v>44682</v>
      </c>
      <c r="Q2223">
        <v>53988.848000000005</v>
      </c>
      <c r="R2223">
        <v>53988.848000000005</v>
      </c>
      <c r="S2223" s="16" t="s">
        <v>6221</v>
      </c>
      <c r="T2223" s="16" t="s">
        <v>6241</v>
      </c>
      <c r="U2223">
        <v>2022</v>
      </c>
    </row>
    <row r="2224" spans="1:21" x14ac:dyDescent="0.35">
      <c r="A2224" s="16" t="s">
        <v>4591</v>
      </c>
      <c r="B2224">
        <v>511686088</v>
      </c>
      <c r="C2224">
        <v>72</v>
      </c>
      <c r="D2224" s="1">
        <v>18408</v>
      </c>
      <c r="E2224" s="16" t="s">
        <v>11</v>
      </c>
      <c r="F2224" s="16" t="s">
        <v>502</v>
      </c>
      <c r="G2224" s="16" t="s">
        <v>2756</v>
      </c>
      <c r="H2224">
        <v>272225.31599999999</v>
      </c>
      <c r="I2224">
        <v>239459.28709999999</v>
      </c>
      <c r="J2224" s="16" t="s">
        <v>4592</v>
      </c>
      <c r="K2224" s="16" t="s">
        <v>6131</v>
      </c>
      <c r="L2224">
        <v>3900582735</v>
      </c>
      <c r="M2224">
        <v>0</v>
      </c>
      <c r="N2224" s="16" t="s">
        <v>6195</v>
      </c>
      <c r="O2224" s="16" t="s">
        <v>6190</v>
      </c>
      <c r="P2224" s="1">
        <v>44498</v>
      </c>
      <c r="Q2224">
        <v>32766.028900000005</v>
      </c>
      <c r="R2224">
        <v>32766.028900000005</v>
      </c>
      <c r="S2224" s="16" t="s">
        <v>6226</v>
      </c>
      <c r="T2224" s="16" t="s">
        <v>6241</v>
      </c>
      <c r="U2224">
        <v>2021</v>
      </c>
    </row>
    <row r="2225" spans="1:21" x14ac:dyDescent="0.35">
      <c r="A2225" s="16" t="s">
        <v>4593</v>
      </c>
      <c r="B2225">
        <v>643745187</v>
      </c>
      <c r="C2225">
        <v>60</v>
      </c>
      <c r="D2225" s="1">
        <v>22791</v>
      </c>
      <c r="E2225" s="16" t="s">
        <v>11</v>
      </c>
      <c r="F2225" s="16" t="s">
        <v>676</v>
      </c>
      <c r="G2225" s="16" t="s">
        <v>2800</v>
      </c>
      <c r="H2225">
        <v>295042.59769999998</v>
      </c>
      <c r="I2225">
        <v>139843.48579999999</v>
      </c>
      <c r="J2225" s="16" t="s">
        <v>2070</v>
      </c>
      <c r="K2225" s="16" t="s">
        <v>6131</v>
      </c>
      <c r="L2225">
        <v>963974616</v>
      </c>
      <c r="M2225">
        <v>0</v>
      </c>
      <c r="N2225" s="16" t="s">
        <v>6196</v>
      </c>
      <c r="O2225" s="16" t="s">
        <v>6188</v>
      </c>
      <c r="P2225" s="1">
        <v>44510</v>
      </c>
      <c r="Q2225">
        <v>155199.11189999999</v>
      </c>
      <c r="R2225">
        <v>155199.11189999999</v>
      </c>
      <c r="S2225" s="16" t="s">
        <v>6227</v>
      </c>
      <c r="T2225" s="16" t="s">
        <v>6240</v>
      </c>
      <c r="U2225">
        <v>2021</v>
      </c>
    </row>
    <row r="2226" spans="1:21" x14ac:dyDescent="0.35">
      <c r="A2226" s="16" t="s">
        <v>4594</v>
      </c>
      <c r="B2226">
        <v>900114788</v>
      </c>
      <c r="C2226">
        <v>81</v>
      </c>
      <c r="D2226" s="1">
        <v>15120.75</v>
      </c>
      <c r="E2226" s="16" t="s">
        <v>11</v>
      </c>
      <c r="F2226" s="16" t="s">
        <v>1499</v>
      </c>
      <c r="G2226" s="16" t="s">
        <v>2756</v>
      </c>
      <c r="H2226">
        <v>128237.95419999999</v>
      </c>
      <c r="I2226">
        <v>97061.415500000003</v>
      </c>
      <c r="J2226" s="16" t="s">
        <v>4595</v>
      </c>
      <c r="K2226" s="16" t="s">
        <v>6127</v>
      </c>
      <c r="L2226">
        <v>804082464</v>
      </c>
      <c r="M2226">
        <v>0</v>
      </c>
      <c r="N2226" s="16" t="s">
        <v>6196</v>
      </c>
      <c r="O2226" s="16" t="s">
        <v>6199</v>
      </c>
      <c r="P2226" s="1">
        <v>44257</v>
      </c>
      <c r="Q2226">
        <v>31176.53869999999</v>
      </c>
      <c r="R2226">
        <v>31176.53869999999</v>
      </c>
      <c r="S2226" s="16" t="s">
        <v>6219</v>
      </c>
      <c r="T2226" s="16" t="s">
        <v>6241</v>
      </c>
      <c r="U2226">
        <v>2021</v>
      </c>
    </row>
    <row r="2227" spans="1:21" x14ac:dyDescent="0.35">
      <c r="A2227" s="16" t="s">
        <v>4596</v>
      </c>
      <c r="B2227">
        <v>516035467</v>
      </c>
      <c r="C2227">
        <v>76</v>
      </c>
      <c r="D2227" s="1">
        <v>16947</v>
      </c>
      <c r="E2227" s="16" t="s">
        <v>11</v>
      </c>
      <c r="F2227" s="16" t="s">
        <v>467</v>
      </c>
      <c r="G2227" s="16" t="s">
        <v>2776</v>
      </c>
      <c r="H2227">
        <v>594754.6679</v>
      </c>
      <c r="I2227">
        <v>301806.35810000001</v>
      </c>
      <c r="J2227" s="16" t="s">
        <v>4597</v>
      </c>
      <c r="K2227" s="16" t="s">
        <v>6131</v>
      </c>
      <c r="L2227">
        <v>1849159287</v>
      </c>
      <c r="M2227">
        <v>0</v>
      </c>
      <c r="N2227" s="16" t="s">
        <v>6196</v>
      </c>
      <c r="O2227" s="16" t="s">
        <v>6200</v>
      </c>
      <c r="P2227" s="1">
        <v>44255</v>
      </c>
      <c r="Q2227">
        <v>292948.30979999999</v>
      </c>
      <c r="R2227">
        <v>292948.30979999999</v>
      </c>
      <c r="S2227" s="16" t="s">
        <v>6218</v>
      </c>
      <c r="T2227" s="16" t="s">
        <v>6241</v>
      </c>
      <c r="U2227">
        <v>2021</v>
      </c>
    </row>
    <row r="2228" spans="1:21" x14ac:dyDescent="0.35">
      <c r="A2228" s="16" t="s">
        <v>4598</v>
      </c>
      <c r="B2228">
        <v>195572040</v>
      </c>
      <c r="C2228">
        <v>34</v>
      </c>
      <c r="D2228" s="1">
        <v>32287.5</v>
      </c>
      <c r="E2228" s="16" t="s">
        <v>11</v>
      </c>
      <c r="F2228" s="16" t="s">
        <v>679</v>
      </c>
      <c r="G2228" s="16" t="s">
        <v>2749</v>
      </c>
      <c r="H2228">
        <v>117544.1299</v>
      </c>
      <c r="I2228">
        <v>91143.099700000006</v>
      </c>
      <c r="J2228" s="16" t="s">
        <v>4599</v>
      </c>
      <c r="K2228" s="16" t="s">
        <v>6135</v>
      </c>
      <c r="L2228">
        <v>2345569407</v>
      </c>
      <c r="M2228">
        <v>0</v>
      </c>
      <c r="N2228" s="16" t="s">
        <v>6196</v>
      </c>
      <c r="O2228" s="16" t="s">
        <v>6188</v>
      </c>
      <c r="P2228" s="1">
        <v>44312</v>
      </c>
      <c r="Q2228">
        <v>26401.030199999994</v>
      </c>
      <c r="R2228">
        <v>26401.030199999994</v>
      </c>
      <c r="S2228" s="16" t="s">
        <v>6220</v>
      </c>
      <c r="T2228" s="16" t="s">
        <v>6237</v>
      </c>
      <c r="U2228">
        <v>2021</v>
      </c>
    </row>
    <row r="2229" spans="1:21" x14ac:dyDescent="0.35">
      <c r="A2229" s="16" t="s">
        <v>4600</v>
      </c>
      <c r="B2229">
        <v>118038711</v>
      </c>
      <c r="C2229">
        <v>75</v>
      </c>
      <c r="D2229" s="1">
        <v>17312.25</v>
      </c>
      <c r="E2229" s="16" t="s">
        <v>11</v>
      </c>
      <c r="F2229" s="16" t="s">
        <v>1762</v>
      </c>
      <c r="G2229" s="16" t="s">
        <v>2771</v>
      </c>
      <c r="H2229">
        <v>1146228.6828000001</v>
      </c>
      <c r="I2229">
        <v>253284.6992</v>
      </c>
      <c r="J2229" s="16" t="s">
        <v>4601</v>
      </c>
      <c r="K2229" s="16" t="s">
        <v>6133</v>
      </c>
      <c r="L2229">
        <v>975025795</v>
      </c>
      <c r="M2229">
        <v>0</v>
      </c>
      <c r="N2229" s="16" t="s">
        <v>6189</v>
      </c>
      <c r="O2229" s="16" t="s">
        <v>6194</v>
      </c>
      <c r="P2229" s="1">
        <v>44197</v>
      </c>
      <c r="Q2229">
        <v>892943.98360000004</v>
      </c>
      <c r="R2229">
        <v>892943.98360000004</v>
      </c>
      <c r="S2229" s="16" t="s">
        <v>6217</v>
      </c>
      <c r="T2229" s="16" t="s">
        <v>6241</v>
      </c>
      <c r="U2229">
        <v>2021</v>
      </c>
    </row>
    <row r="2230" spans="1:21" x14ac:dyDescent="0.35">
      <c r="A2230" s="16" t="s">
        <v>4602</v>
      </c>
      <c r="B2230">
        <v>359480447</v>
      </c>
      <c r="C2230">
        <v>38</v>
      </c>
      <c r="D2230" s="1">
        <v>30826.5</v>
      </c>
      <c r="E2230" s="16" t="s">
        <v>11</v>
      </c>
      <c r="F2230" s="16" t="s">
        <v>130</v>
      </c>
      <c r="G2230" s="16" t="s">
        <v>2776</v>
      </c>
      <c r="H2230">
        <v>2603230.6253</v>
      </c>
      <c r="I2230">
        <v>547232.31019999995</v>
      </c>
      <c r="J2230" s="16" t="s">
        <v>4603</v>
      </c>
      <c r="K2230" s="16" t="s">
        <v>6135</v>
      </c>
      <c r="L2230">
        <v>11287008</v>
      </c>
      <c r="M2230">
        <v>0</v>
      </c>
      <c r="N2230" s="16" t="s">
        <v>6196</v>
      </c>
      <c r="O2230" s="16" t="s">
        <v>6188</v>
      </c>
      <c r="P2230" s="1">
        <v>44626</v>
      </c>
      <c r="Q2230">
        <v>2055998.3151</v>
      </c>
      <c r="R2230">
        <v>2055998.3151</v>
      </c>
      <c r="S2230" s="16" t="s">
        <v>6219</v>
      </c>
      <c r="T2230" s="16" t="s">
        <v>6237</v>
      </c>
      <c r="U2230">
        <v>2022</v>
      </c>
    </row>
    <row r="2231" spans="1:21" x14ac:dyDescent="0.35">
      <c r="A2231" s="16" t="s">
        <v>4604</v>
      </c>
      <c r="B2231">
        <v>332550519</v>
      </c>
      <c r="C2231">
        <v>72</v>
      </c>
      <c r="D2231" s="1">
        <v>18408</v>
      </c>
      <c r="E2231" s="16" t="s">
        <v>11</v>
      </c>
      <c r="F2231" s="16" t="s">
        <v>208</v>
      </c>
      <c r="G2231" s="16" t="s">
        <v>2743</v>
      </c>
      <c r="H2231">
        <v>483072.14970000001</v>
      </c>
      <c r="I2231">
        <v>130429.4804</v>
      </c>
      <c r="J2231" s="16" t="s">
        <v>4605</v>
      </c>
      <c r="K2231" s="16" t="s">
        <v>6133</v>
      </c>
      <c r="L2231">
        <v>2481909045</v>
      </c>
      <c r="M2231">
        <v>0</v>
      </c>
      <c r="N2231" s="16" t="s">
        <v>6196</v>
      </c>
      <c r="O2231" s="16" t="s">
        <v>6200</v>
      </c>
      <c r="P2231" s="1">
        <v>44476</v>
      </c>
      <c r="Q2231">
        <v>352642.66930000001</v>
      </c>
      <c r="R2231">
        <v>352642.66930000001</v>
      </c>
      <c r="S2231" s="16" t="s">
        <v>6226</v>
      </c>
      <c r="T2231" s="16" t="s">
        <v>6241</v>
      </c>
      <c r="U2231">
        <v>2021</v>
      </c>
    </row>
    <row r="2232" spans="1:21" x14ac:dyDescent="0.35">
      <c r="A2232" s="16" t="s">
        <v>4606</v>
      </c>
      <c r="B2232">
        <v>75345218</v>
      </c>
      <c r="C2232">
        <v>49</v>
      </c>
      <c r="D2232" s="1">
        <v>26808.75</v>
      </c>
      <c r="E2232" s="16" t="s">
        <v>11</v>
      </c>
      <c r="F2232" s="16" t="s">
        <v>489</v>
      </c>
      <c r="G2232" s="16" t="s">
        <v>2740</v>
      </c>
      <c r="H2232">
        <v>180778.1722</v>
      </c>
      <c r="I2232">
        <v>123690.32829999999</v>
      </c>
      <c r="J2232" s="16" t="s">
        <v>4607</v>
      </c>
      <c r="K2232" s="16" t="s">
        <v>6135</v>
      </c>
      <c r="L2232">
        <v>44804418</v>
      </c>
      <c r="M2232">
        <v>0</v>
      </c>
      <c r="N2232" s="16" t="s">
        <v>6189</v>
      </c>
      <c r="O2232" s="16" t="s">
        <v>6194</v>
      </c>
      <c r="P2232" s="1">
        <v>44458</v>
      </c>
      <c r="Q2232">
        <v>57087.843900000007</v>
      </c>
      <c r="R2232">
        <v>57087.843900000007</v>
      </c>
      <c r="S2232" s="16" t="s">
        <v>6225</v>
      </c>
      <c r="T2232" s="16" t="s">
        <v>6238</v>
      </c>
      <c r="U2232">
        <v>2021</v>
      </c>
    </row>
    <row r="2233" spans="1:21" x14ac:dyDescent="0.35">
      <c r="A2233" s="16" t="s">
        <v>4608</v>
      </c>
      <c r="B2233">
        <v>92871480</v>
      </c>
      <c r="C2233">
        <v>78</v>
      </c>
      <c r="D2233" s="1">
        <v>16216.5</v>
      </c>
      <c r="E2233" s="16" t="s">
        <v>11</v>
      </c>
      <c r="F2233" s="16" t="s">
        <v>588</v>
      </c>
      <c r="G2233" s="16" t="s">
        <v>2771</v>
      </c>
      <c r="H2233">
        <v>752220.14709999994</v>
      </c>
      <c r="I2233">
        <v>398767.30690000003</v>
      </c>
      <c r="J2233" s="16" t="s">
        <v>4609</v>
      </c>
      <c r="K2233" s="16" t="s">
        <v>6131</v>
      </c>
      <c r="L2233">
        <v>1617665418</v>
      </c>
      <c r="M2233">
        <v>0</v>
      </c>
      <c r="N2233" s="16" t="s">
        <v>6195</v>
      </c>
      <c r="O2233" s="16" t="s">
        <v>6190</v>
      </c>
      <c r="P2233" s="1">
        <v>44649</v>
      </c>
      <c r="Q2233">
        <v>353452.84019999992</v>
      </c>
      <c r="R2233">
        <v>353452.84019999992</v>
      </c>
      <c r="S2233" s="16" t="s">
        <v>6219</v>
      </c>
      <c r="T2233" s="16" t="s">
        <v>6241</v>
      </c>
      <c r="U2233">
        <v>2022</v>
      </c>
    </row>
    <row r="2234" spans="1:21" x14ac:dyDescent="0.35">
      <c r="A2234" s="16" t="s">
        <v>4610</v>
      </c>
      <c r="B2234">
        <v>887422629</v>
      </c>
      <c r="C2234">
        <v>72</v>
      </c>
      <c r="D2234" s="1">
        <v>18408</v>
      </c>
      <c r="E2234" s="16" t="s">
        <v>11</v>
      </c>
      <c r="F2234" s="16" t="s">
        <v>175</v>
      </c>
      <c r="G2234" s="16" t="s">
        <v>2743</v>
      </c>
      <c r="H2234">
        <v>2640689.2311999998</v>
      </c>
      <c r="I2234">
        <v>762865.77789999999</v>
      </c>
      <c r="J2234" s="16" t="s">
        <v>4611</v>
      </c>
      <c r="K2234" s="16" t="s">
        <v>6131</v>
      </c>
      <c r="L2234">
        <v>1684189188</v>
      </c>
      <c r="M2234">
        <v>0</v>
      </c>
      <c r="N2234" s="16" t="s">
        <v>6195</v>
      </c>
      <c r="O2234" s="16" t="s">
        <v>6190</v>
      </c>
      <c r="P2234" s="1">
        <v>44240</v>
      </c>
      <c r="Q2234">
        <v>1877823.4532999997</v>
      </c>
      <c r="R2234">
        <v>1915379.9223659998</v>
      </c>
      <c r="S2234" s="16" t="s">
        <v>6218</v>
      </c>
      <c r="T2234" s="16" t="s">
        <v>6241</v>
      </c>
      <c r="U2234">
        <v>2021</v>
      </c>
    </row>
    <row r="2235" spans="1:21" x14ac:dyDescent="0.35">
      <c r="A2235" s="16" t="s">
        <v>4612</v>
      </c>
      <c r="B2235">
        <v>178262536</v>
      </c>
      <c r="C2235">
        <v>60</v>
      </c>
      <c r="D2235" s="1">
        <v>22791</v>
      </c>
      <c r="E2235" s="16" t="s">
        <v>11</v>
      </c>
      <c r="F2235" s="16" t="s">
        <v>641</v>
      </c>
      <c r="G2235" s="16" t="s">
        <v>2756</v>
      </c>
      <c r="H2235">
        <v>530295.82530000003</v>
      </c>
      <c r="I2235">
        <v>196918.7683</v>
      </c>
      <c r="J2235" s="16" t="s">
        <v>4613</v>
      </c>
      <c r="K2235" s="16" t="s">
        <v>6135</v>
      </c>
      <c r="L2235">
        <v>4487291904</v>
      </c>
      <c r="M2235">
        <v>0</v>
      </c>
      <c r="N2235" s="16" t="s">
        <v>6198</v>
      </c>
      <c r="O2235" s="16" t="s">
        <v>6201</v>
      </c>
      <c r="P2235" s="1">
        <v>44319</v>
      </c>
      <c r="Q2235">
        <v>333377.05700000003</v>
      </c>
      <c r="R2235">
        <v>333377.05700000003</v>
      </c>
      <c r="S2235" s="16" t="s">
        <v>6221</v>
      </c>
      <c r="T2235" s="16" t="s">
        <v>6240</v>
      </c>
      <c r="U2235">
        <v>2021</v>
      </c>
    </row>
    <row r="2236" spans="1:21" x14ac:dyDescent="0.35">
      <c r="A2236" s="16" t="s">
        <v>4614</v>
      </c>
      <c r="B2236">
        <v>234392725</v>
      </c>
      <c r="C2236">
        <v>80</v>
      </c>
      <c r="D2236" s="1">
        <v>15486</v>
      </c>
      <c r="E2236" s="16" t="s">
        <v>11</v>
      </c>
      <c r="F2236" s="16" t="s">
        <v>810</v>
      </c>
      <c r="G2236" s="16" t="s">
        <v>2764</v>
      </c>
      <c r="H2236">
        <v>561513.28639999998</v>
      </c>
      <c r="I2236">
        <v>427984.19280000002</v>
      </c>
      <c r="J2236" s="16" t="s">
        <v>4615</v>
      </c>
      <c r="K2236" s="16" t="s">
        <v>6131</v>
      </c>
      <c r="L2236">
        <v>711531216</v>
      </c>
      <c r="M2236">
        <v>0</v>
      </c>
      <c r="N2236" s="16" t="s">
        <v>6187</v>
      </c>
      <c r="O2236" s="16" t="s">
        <v>6188</v>
      </c>
      <c r="P2236" s="1">
        <v>44391</v>
      </c>
      <c r="Q2236">
        <v>133529.09359999996</v>
      </c>
      <c r="R2236">
        <v>133529.09359999996</v>
      </c>
      <c r="S2236" s="16" t="s">
        <v>6223</v>
      </c>
      <c r="T2236" s="16" t="s">
        <v>6241</v>
      </c>
      <c r="U2236">
        <v>2021</v>
      </c>
    </row>
    <row r="2237" spans="1:21" x14ac:dyDescent="0.35">
      <c r="A2237" s="16" t="s">
        <v>4616</v>
      </c>
      <c r="B2237">
        <v>319128070</v>
      </c>
      <c r="C2237">
        <v>67</v>
      </c>
      <c r="D2237" s="1">
        <v>20234.25</v>
      </c>
      <c r="E2237" s="16" t="s">
        <v>11</v>
      </c>
      <c r="F2237" s="16" t="s">
        <v>950</v>
      </c>
      <c r="G2237" s="16" t="s">
        <v>2759</v>
      </c>
      <c r="H2237">
        <v>727295.43839999998</v>
      </c>
      <c r="I2237">
        <v>234789.94039999999</v>
      </c>
      <c r="J2237" s="16" t="s">
        <v>4617</v>
      </c>
      <c r="K2237" s="16" t="s">
        <v>6129</v>
      </c>
      <c r="L2237">
        <v>1406144817</v>
      </c>
      <c r="M2237">
        <v>6295182894</v>
      </c>
      <c r="N2237" s="16" t="s">
        <v>6192</v>
      </c>
      <c r="O2237" s="16" t="s">
        <v>6193</v>
      </c>
      <c r="P2237" s="1">
        <v>44289</v>
      </c>
      <c r="Q2237">
        <v>492505.49800000002</v>
      </c>
      <c r="R2237">
        <v>492505.49800000002</v>
      </c>
      <c r="S2237" s="16" t="s">
        <v>6220</v>
      </c>
      <c r="T2237" s="16" t="s">
        <v>6240</v>
      </c>
      <c r="U2237">
        <v>2021</v>
      </c>
    </row>
    <row r="2238" spans="1:21" x14ac:dyDescent="0.35">
      <c r="A2238" s="16" t="s">
        <v>4618</v>
      </c>
      <c r="B2238">
        <v>725128885</v>
      </c>
      <c r="C2238">
        <v>79</v>
      </c>
      <c r="D2238" s="1">
        <v>15851.25</v>
      </c>
      <c r="E2238" s="16" t="s">
        <v>11</v>
      </c>
      <c r="F2238" s="16" t="s">
        <v>338</v>
      </c>
      <c r="G2238" s="16" t="s">
        <v>2740</v>
      </c>
      <c r="H2238">
        <v>770258.34100000001</v>
      </c>
      <c r="I2238">
        <v>279828.03019999998</v>
      </c>
      <c r="J2238" s="16" t="s">
        <v>4619</v>
      </c>
      <c r="K2238" s="16" t="s">
        <v>6127</v>
      </c>
      <c r="L2238">
        <v>22472241</v>
      </c>
      <c r="M2238">
        <v>0</v>
      </c>
      <c r="N2238" s="16" t="s">
        <v>6187</v>
      </c>
      <c r="O2238" s="16" t="s">
        <v>6188</v>
      </c>
      <c r="P2238" s="1">
        <v>44521</v>
      </c>
      <c r="Q2238">
        <v>490430.31080000004</v>
      </c>
      <c r="R2238">
        <v>490430.31080000004</v>
      </c>
      <c r="S2238" s="16" t="s">
        <v>6227</v>
      </c>
      <c r="T2238" s="16" t="s">
        <v>6241</v>
      </c>
      <c r="U2238">
        <v>2021</v>
      </c>
    </row>
    <row r="2239" spans="1:21" x14ac:dyDescent="0.35">
      <c r="A2239" s="16" t="s">
        <v>4620</v>
      </c>
      <c r="B2239">
        <v>635529670</v>
      </c>
      <c r="C2239">
        <v>31</v>
      </c>
      <c r="D2239" s="1">
        <v>33383.25</v>
      </c>
      <c r="E2239" s="16" t="s">
        <v>11</v>
      </c>
      <c r="F2239" s="16" t="s">
        <v>738</v>
      </c>
      <c r="G2239" s="16" t="s">
        <v>2734</v>
      </c>
      <c r="H2239">
        <v>206388.47690000001</v>
      </c>
      <c r="I2239">
        <v>60325.6319</v>
      </c>
      <c r="J2239" s="16" t="s">
        <v>4621</v>
      </c>
      <c r="K2239" s="16" t="s">
        <v>6135</v>
      </c>
      <c r="L2239">
        <v>930278087</v>
      </c>
      <c r="M2239">
        <v>0</v>
      </c>
      <c r="N2239" s="16" t="s">
        <v>6196</v>
      </c>
      <c r="O2239" s="16" t="s">
        <v>6200</v>
      </c>
      <c r="P2239" s="1">
        <v>44307</v>
      </c>
      <c r="Q2239">
        <v>146062.845</v>
      </c>
      <c r="R2239">
        <v>146062.845</v>
      </c>
      <c r="S2239" s="16" t="s">
        <v>6220</v>
      </c>
      <c r="T2239" s="16" t="s">
        <v>6237</v>
      </c>
      <c r="U2239">
        <v>2021</v>
      </c>
    </row>
    <row r="2240" spans="1:21" x14ac:dyDescent="0.35">
      <c r="A2240" s="16" t="s">
        <v>4622</v>
      </c>
      <c r="B2240">
        <v>143114804</v>
      </c>
      <c r="C2240">
        <v>73</v>
      </c>
      <c r="D2240" s="1">
        <v>18042.75</v>
      </c>
      <c r="E2240" s="16" t="s">
        <v>11</v>
      </c>
      <c r="F2240" s="16" t="s">
        <v>315</v>
      </c>
      <c r="G2240" s="16" t="s">
        <v>2771</v>
      </c>
      <c r="H2240">
        <v>211125.7733</v>
      </c>
      <c r="I2240">
        <v>56231.547400000003</v>
      </c>
      <c r="J2240" s="16" t="s">
        <v>4623</v>
      </c>
      <c r="K2240" s="16" t="s">
        <v>6135</v>
      </c>
      <c r="L2240">
        <v>1279368948</v>
      </c>
      <c r="M2240">
        <v>0</v>
      </c>
      <c r="N2240" s="16" t="s">
        <v>6196</v>
      </c>
      <c r="O2240" s="16" t="s">
        <v>6200</v>
      </c>
      <c r="P2240" s="1">
        <v>44586</v>
      </c>
      <c r="Q2240">
        <v>154894.22589999999</v>
      </c>
      <c r="R2240">
        <v>154894.22589999999</v>
      </c>
      <c r="S2240" s="16" t="s">
        <v>6217</v>
      </c>
      <c r="T2240" s="16" t="s">
        <v>6241</v>
      </c>
      <c r="U2240">
        <v>2022</v>
      </c>
    </row>
    <row r="2241" spans="1:21" x14ac:dyDescent="0.35">
      <c r="A2241" s="16" t="s">
        <v>4624</v>
      </c>
      <c r="B2241">
        <v>600726742</v>
      </c>
      <c r="C2241">
        <v>54</v>
      </c>
      <c r="D2241" s="1">
        <v>24982.5</v>
      </c>
      <c r="E2241" s="16" t="s">
        <v>11</v>
      </c>
      <c r="F2241" s="16" t="s">
        <v>130</v>
      </c>
      <c r="G2241" s="16" t="s">
        <v>2759</v>
      </c>
      <c r="H2241">
        <v>188233.40040000001</v>
      </c>
      <c r="I2241">
        <v>83504.230899999995</v>
      </c>
      <c r="J2241" s="16" t="s">
        <v>4625</v>
      </c>
      <c r="K2241" s="16" t="s">
        <v>6127</v>
      </c>
      <c r="L2241">
        <v>873890937</v>
      </c>
      <c r="M2241">
        <v>0</v>
      </c>
      <c r="N2241" s="16" t="s">
        <v>6195</v>
      </c>
      <c r="O2241" s="16" t="s">
        <v>6190</v>
      </c>
      <c r="P2241" s="1">
        <v>44350</v>
      </c>
      <c r="Q2241">
        <v>104729.16950000002</v>
      </c>
      <c r="R2241">
        <v>104729.16950000002</v>
      </c>
      <c r="S2241" s="16" t="s">
        <v>6222</v>
      </c>
      <c r="T2241" s="16" t="s">
        <v>6239</v>
      </c>
      <c r="U2241">
        <v>2021</v>
      </c>
    </row>
    <row r="2242" spans="1:21" x14ac:dyDescent="0.35">
      <c r="A2242" s="16" t="s">
        <v>4626</v>
      </c>
      <c r="B2242">
        <v>499740854</v>
      </c>
      <c r="C2242">
        <v>36</v>
      </c>
      <c r="D2242" s="1">
        <v>31557</v>
      </c>
      <c r="E2242" s="16" t="s">
        <v>11</v>
      </c>
      <c r="F2242" s="16" t="s">
        <v>312</v>
      </c>
      <c r="G2242" s="16" t="s">
        <v>2749</v>
      </c>
      <c r="H2242">
        <v>131688.69620000001</v>
      </c>
      <c r="I2242">
        <v>38355.815699999999</v>
      </c>
      <c r="J2242" s="16" t="s">
        <v>4627</v>
      </c>
      <c r="K2242" s="16" t="s">
        <v>6127</v>
      </c>
      <c r="L2242">
        <v>811628928</v>
      </c>
      <c r="M2242">
        <v>4157745312</v>
      </c>
      <c r="N2242" s="16" t="s">
        <v>6192</v>
      </c>
      <c r="O2242" s="16" t="s">
        <v>6193</v>
      </c>
      <c r="P2242" s="1">
        <v>44600</v>
      </c>
      <c r="Q2242">
        <v>93332.880499999999</v>
      </c>
      <c r="R2242">
        <v>93332.880499999999</v>
      </c>
      <c r="S2242" s="16" t="s">
        <v>6218</v>
      </c>
      <c r="T2242" s="16" t="s">
        <v>6237</v>
      </c>
      <c r="U2242">
        <v>2022</v>
      </c>
    </row>
    <row r="2243" spans="1:21" x14ac:dyDescent="0.35">
      <c r="A2243" s="16" t="s">
        <v>4628</v>
      </c>
      <c r="B2243">
        <v>342831656</v>
      </c>
      <c r="C2243">
        <v>82</v>
      </c>
      <c r="D2243" s="1">
        <v>14755.5</v>
      </c>
      <c r="E2243" s="16" t="s">
        <v>11</v>
      </c>
      <c r="F2243" s="16" t="s">
        <v>555</v>
      </c>
      <c r="G2243" s="16" t="s">
        <v>2771</v>
      </c>
      <c r="H2243">
        <v>163700.5796</v>
      </c>
      <c r="I2243">
        <v>128132.90820000001</v>
      </c>
      <c r="J2243" s="16" t="s">
        <v>4629</v>
      </c>
      <c r="K2243" s="16" t="s">
        <v>6129</v>
      </c>
      <c r="L2243">
        <v>815645376</v>
      </c>
      <c r="M2243">
        <v>0</v>
      </c>
      <c r="N2243" s="16" t="s">
        <v>6189</v>
      </c>
      <c r="O2243" s="16" t="s">
        <v>6194</v>
      </c>
      <c r="P2243" s="1">
        <v>44447</v>
      </c>
      <c r="Q2243">
        <v>35567.671399999992</v>
      </c>
      <c r="R2243">
        <v>35567.671399999992</v>
      </c>
      <c r="S2243" s="16" t="s">
        <v>6225</v>
      </c>
      <c r="T2243" s="16" t="s">
        <v>6241</v>
      </c>
      <c r="U2243">
        <v>2021</v>
      </c>
    </row>
    <row r="2244" spans="1:21" x14ac:dyDescent="0.35">
      <c r="A2244" s="16" t="s">
        <v>4630</v>
      </c>
      <c r="B2244">
        <v>922881556</v>
      </c>
      <c r="C2244">
        <v>30</v>
      </c>
      <c r="D2244" s="1">
        <v>33748.5</v>
      </c>
      <c r="E2244" s="16" t="s">
        <v>11</v>
      </c>
      <c r="F2244" s="16" t="s">
        <v>633</v>
      </c>
      <c r="G2244" s="16" t="s">
        <v>2740</v>
      </c>
      <c r="H2244">
        <v>81825.794999999998</v>
      </c>
      <c r="I2244">
        <v>45424.178099999997</v>
      </c>
      <c r="J2244" s="16" t="s">
        <v>4631</v>
      </c>
      <c r="K2244" s="16" t="s">
        <v>6133</v>
      </c>
      <c r="L2244">
        <v>1848879183</v>
      </c>
      <c r="M2244">
        <v>0</v>
      </c>
      <c r="N2244" s="16" t="s">
        <v>6187</v>
      </c>
      <c r="O2244" s="16" t="s">
        <v>6188</v>
      </c>
      <c r="P2244" s="1">
        <v>44308</v>
      </c>
      <c r="Q2244">
        <v>36401.616900000001</v>
      </c>
      <c r="R2244">
        <v>36401.616900000001</v>
      </c>
      <c r="S2244" s="16" t="s">
        <v>6220</v>
      </c>
      <c r="T2244" s="16" t="s">
        <v>6237</v>
      </c>
      <c r="U2244">
        <v>2021</v>
      </c>
    </row>
    <row r="2245" spans="1:21" x14ac:dyDescent="0.35">
      <c r="A2245" s="16" t="s">
        <v>4632</v>
      </c>
      <c r="B2245">
        <v>768030363</v>
      </c>
      <c r="C2245">
        <v>25</v>
      </c>
      <c r="D2245" s="1">
        <v>35574.75</v>
      </c>
      <c r="E2245" s="16" t="s">
        <v>11</v>
      </c>
      <c r="F2245" s="16" t="s">
        <v>444</v>
      </c>
      <c r="G2245" s="16" t="s">
        <v>2759</v>
      </c>
      <c r="H2245">
        <v>637259.94839999999</v>
      </c>
      <c r="I2245">
        <v>227480.90779999999</v>
      </c>
      <c r="J2245" s="16" t="s">
        <v>4633</v>
      </c>
      <c r="K2245" s="16" t="s">
        <v>6129</v>
      </c>
      <c r="L2245">
        <v>62305625</v>
      </c>
      <c r="M2245">
        <v>0</v>
      </c>
      <c r="N2245" s="16" t="s">
        <v>6187</v>
      </c>
      <c r="O2245" s="16" t="s">
        <v>6200</v>
      </c>
      <c r="P2245" s="1">
        <v>44369</v>
      </c>
      <c r="Q2245">
        <v>409779.04060000001</v>
      </c>
      <c r="R2245">
        <v>409779.04060000001</v>
      </c>
      <c r="S2245" s="16" t="s">
        <v>6222</v>
      </c>
      <c r="T2245" s="16" t="s">
        <v>6236</v>
      </c>
      <c r="U2245">
        <v>2021</v>
      </c>
    </row>
    <row r="2246" spans="1:21" x14ac:dyDescent="0.35">
      <c r="A2246" s="16" t="s">
        <v>4634</v>
      </c>
      <c r="B2246">
        <v>405009779</v>
      </c>
      <c r="C2246">
        <v>74</v>
      </c>
      <c r="D2246" s="1">
        <v>17677.5</v>
      </c>
      <c r="E2246" s="16" t="s">
        <v>11</v>
      </c>
      <c r="F2246" s="16" t="s">
        <v>208</v>
      </c>
      <c r="G2246" s="16" t="s">
        <v>2776</v>
      </c>
      <c r="H2246">
        <v>91304.236799999999</v>
      </c>
      <c r="I2246">
        <v>55999.931900000003</v>
      </c>
      <c r="J2246" s="16" t="s">
        <v>4635</v>
      </c>
      <c r="K2246" s="16" t="s">
        <v>6133</v>
      </c>
      <c r="L2246">
        <v>401375631</v>
      </c>
      <c r="M2246">
        <v>0</v>
      </c>
      <c r="N2246" s="16" t="s">
        <v>6198</v>
      </c>
      <c r="O2246" s="16" t="s">
        <v>6201</v>
      </c>
      <c r="P2246" s="1">
        <v>44379</v>
      </c>
      <c r="Q2246">
        <v>35304.304899999996</v>
      </c>
      <c r="R2246">
        <v>35304.304899999996</v>
      </c>
      <c r="S2246" s="16" t="s">
        <v>6223</v>
      </c>
      <c r="T2246" s="16" t="s">
        <v>6241</v>
      </c>
      <c r="U2246">
        <v>2021</v>
      </c>
    </row>
    <row r="2247" spans="1:21" x14ac:dyDescent="0.35">
      <c r="A2247" s="16" t="s">
        <v>4636</v>
      </c>
      <c r="B2247">
        <v>504422027</v>
      </c>
      <c r="C2247">
        <v>73</v>
      </c>
      <c r="D2247" s="1">
        <v>18042.75</v>
      </c>
      <c r="E2247" s="16" t="s">
        <v>11</v>
      </c>
      <c r="F2247" s="16" t="s">
        <v>127</v>
      </c>
      <c r="G2247" s="16" t="s">
        <v>2776</v>
      </c>
      <c r="H2247">
        <v>1012079.5347</v>
      </c>
      <c r="I2247">
        <v>551194.08510000003</v>
      </c>
      <c r="J2247" s="16" t="s">
        <v>4637</v>
      </c>
      <c r="K2247" s="16" t="s">
        <v>6131</v>
      </c>
      <c r="L2247">
        <v>2136245696</v>
      </c>
      <c r="M2247">
        <v>0</v>
      </c>
      <c r="N2247" s="16" t="s">
        <v>6198</v>
      </c>
      <c r="O2247" s="16" t="s">
        <v>6201</v>
      </c>
      <c r="P2247" s="1">
        <v>44348</v>
      </c>
      <c r="Q2247">
        <v>460885.44959999993</v>
      </c>
      <c r="R2247">
        <v>460885.44959999993</v>
      </c>
      <c r="S2247" s="16" t="s">
        <v>6222</v>
      </c>
      <c r="T2247" s="16" t="s">
        <v>6241</v>
      </c>
      <c r="U2247">
        <v>2021</v>
      </c>
    </row>
    <row r="2248" spans="1:21" x14ac:dyDescent="0.35">
      <c r="A2248" s="16" t="s">
        <v>4638</v>
      </c>
      <c r="B2248">
        <v>128086960</v>
      </c>
      <c r="C2248">
        <v>71</v>
      </c>
      <c r="D2248" s="1">
        <v>18773.25</v>
      </c>
      <c r="E2248" s="16" t="s">
        <v>11</v>
      </c>
      <c r="F2248" s="16" t="s">
        <v>78</v>
      </c>
      <c r="G2248" s="16" t="s">
        <v>2749</v>
      </c>
      <c r="H2248">
        <v>1863378.0588</v>
      </c>
      <c r="I2248">
        <v>543041.60569999996</v>
      </c>
      <c r="J2248" s="16" t="s">
        <v>4639</v>
      </c>
      <c r="K2248" s="16" t="s">
        <v>6135</v>
      </c>
      <c r="L2248">
        <v>5653144</v>
      </c>
      <c r="M2248">
        <v>0</v>
      </c>
      <c r="N2248" s="16" t="s">
        <v>6187</v>
      </c>
      <c r="O2248" s="16" t="s">
        <v>6188</v>
      </c>
      <c r="P2248" s="1">
        <v>44255</v>
      </c>
      <c r="Q2248">
        <v>1320336.4531</v>
      </c>
      <c r="R2248">
        <v>1320336.4531</v>
      </c>
      <c r="S2248" s="16" t="s">
        <v>6218</v>
      </c>
      <c r="T2248" s="16" t="s">
        <v>6241</v>
      </c>
      <c r="U2248">
        <v>2021</v>
      </c>
    </row>
    <row r="2249" spans="1:21" x14ac:dyDescent="0.35">
      <c r="A2249" s="16" t="s">
        <v>4640</v>
      </c>
      <c r="B2249">
        <v>722161480</v>
      </c>
      <c r="C2249">
        <v>20</v>
      </c>
      <c r="D2249" s="1">
        <v>37401</v>
      </c>
      <c r="E2249" s="16" t="s">
        <v>11</v>
      </c>
      <c r="F2249" s="16" t="s">
        <v>886</v>
      </c>
      <c r="G2249" s="16" t="s">
        <v>2776</v>
      </c>
      <c r="H2249">
        <v>1104737.108</v>
      </c>
      <c r="I2249">
        <v>234756.6354</v>
      </c>
      <c r="J2249" s="16" t="s">
        <v>4641</v>
      </c>
      <c r="K2249" s="16" t="s">
        <v>6135</v>
      </c>
      <c r="L2249">
        <v>2032985355</v>
      </c>
      <c r="M2249">
        <v>0</v>
      </c>
      <c r="N2249" s="16" t="s">
        <v>6198</v>
      </c>
      <c r="O2249" s="16" t="s">
        <v>6191</v>
      </c>
      <c r="P2249" s="1">
        <v>44661</v>
      </c>
      <c r="Q2249">
        <v>869980.47259999998</v>
      </c>
      <c r="R2249">
        <v>869980.47259999998</v>
      </c>
      <c r="S2249" s="16" t="s">
        <v>6220</v>
      </c>
      <c r="T2249" s="16" t="s">
        <v>6236</v>
      </c>
      <c r="U2249">
        <v>2022</v>
      </c>
    </row>
    <row r="2250" spans="1:21" x14ac:dyDescent="0.35">
      <c r="A2250" s="16" t="s">
        <v>4642</v>
      </c>
      <c r="B2250">
        <v>840052836</v>
      </c>
      <c r="C2250">
        <v>27</v>
      </c>
      <c r="D2250" s="1">
        <v>34844.25</v>
      </c>
      <c r="E2250" s="16" t="s">
        <v>11</v>
      </c>
      <c r="F2250" s="16" t="s">
        <v>847</v>
      </c>
      <c r="G2250" s="16" t="s">
        <v>2764</v>
      </c>
      <c r="H2250">
        <v>0</v>
      </c>
      <c r="I2250">
        <v>0</v>
      </c>
      <c r="J2250" s="16" t="s">
        <v>4643</v>
      </c>
      <c r="K2250" s="16" t="s">
        <v>6133</v>
      </c>
      <c r="L2250">
        <v>765959616</v>
      </c>
      <c r="M2250">
        <v>0</v>
      </c>
      <c r="N2250" s="16" t="s">
        <v>6198</v>
      </c>
      <c r="O2250" s="16" t="s">
        <v>6201</v>
      </c>
      <c r="P2250" s="1">
        <v>44653</v>
      </c>
      <c r="Q2250">
        <v>0</v>
      </c>
      <c r="R2250">
        <v>0</v>
      </c>
      <c r="S2250" s="16" t="s">
        <v>6220</v>
      </c>
      <c r="T2250" s="16" t="s">
        <v>6236</v>
      </c>
      <c r="U2250">
        <v>2022</v>
      </c>
    </row>
    <row r="2251" spans="1:21" x14ac:dyDescent="0.35">
      <c r="A2251" s="16" t="s">
        <v>4644</v>
      </c>
      <c r="B2251">
        <v>926617488</v>
      </c>
      <c r="C2251">
        <v>78</v>
      </c>
      <c r="D2251" s="1">
        <v>16216.5</v>
      </c>
      <c r="E2251" s="16" t="s">
        <v>11</v>
      </c>
      <c r="F2251" s="16" t="s">
        <v>733</v>
      </c>
      <c r="G2251" s="16" t="s">
        <v>2743</v>
      </c>
      <c r="H2251">
        <v>140517.63879999999</v>
      </c>
      <c r="I2251">
        <v>134896.9332</v>
      </c>
      <c r="J2251" s="16" t="s">
        <v>4645</v>
      </c>
      <c r="K2251" s="16" t="s">
        <v>6135</v>
      </c>
      <c r="L2251">
        <v>2290599675</v>
      </c>
      <c r="M2251">
        <v>0</v>
      </c>
      <c r="N2251" s="16" t="s">
        <v>6187</v>
      </c>
      <c r="O2251" s="16" t="s">
        <v>6191</v>
      </c>
      <c r="P2251" s="1">
        <v>44533</v>
      </c>
      <c r="Q2251">
        <v>5620.7055999999866</v>
      </c>
      <c r="R2251">
        <v>5620.7055999999866</v>
      </c>
      <c r="S2251" s="16" t="s">
        <v>6228</v>
      </c>
      <c r="T2251" s="16" t="s">
        <v>6241</v>
      </c>
      <c r="U2251">
        <v>2021</v>
      </c>
    </row>
    <row r="2252" spans="1:21" x14ac:dyDescent="0.35">
      <c r="A2252" s="16" t="s">
        <v>4646</v>
      </c>
      <c r="B2252">
        <v>213343518</v>
      </c>
      <c r="C2252">
        <v>55</v>
      </c>
      <c r="D2252" s="1">
        <v>24617.25</v>
      </c>
      <c r="E2252" s="16" t="s">
        <v>11</v>
      </c>
      <c r="F2252" s="16" t="s">
        <v>398</v>
      </c>
      <c r="G2252" s="16" t="s">
        <v>2749</v>
      </c>
      <c r="H2252">
        <v>1084086.6952</v>
      </c>
      <c r="I2252">
        <v>140931.27040000001</v>
      </c>
      <c r="J2252" s="16" t="s">
        <v>4647</v>
      </c>
      <c r="K2252" s="16" t="s">
        <v>6131</v>
      </c>
      <c r="L2252">
        <v>4390254</v>
      </c>
      <c r="M2252">
        <v>0</v>
      </c>
      <c r="N2252" s="16" t="s">
        <v>6187</v>
      </c>
      <c r="O2252" s="16" t="s">
        <v>6188</v>
      </c>
      <c r="P2252" s="1">
        <v>44609</v>
      </c>
      <c r="Q2252">
        <v>943155.42479999992</v>
      </c>
      <c r="R2252">
        <v>962018.53329599998</v>
      </c>
      <c r="S2252" s="16" t="s">
        <v>6218</v>
      </c>
      <c r="T2252" s="16" t="s">
        <v>6239</v>
      </c>
      <c r="U2252">
        <v>2022</v>
      </c>
    </row>
    <row r="2253" spans="1:21" x14ac:dyDescent="0.35">
      <c r="A2253" s="16" t="s">
        <v>4648</v>
      </c>
      <c r="B2253">
        <v>9052794</v>
      </c>
      <c r="C2253">
        <v>26</v>
      </c>
      <c r="D2253" s="1">
        <v>35209.5</v>
      </c>
      <c r="E2253" s="16" t="s">
        <v>11</v>
      </c>
      <c r="F2253" s="16" t="s">
        <v>968</v>
      </c>
      <c r="G2253" s="16" t="s">
        <v>2759</v>
      </c>
      <c r="H2253">
        <v>581228.13600000006</v>
      </c>
      <c r="I2253">
        <v>224547.80319999999</v>
      </c>
      <c r="J2253" s="16" t="s">
        <v>4649</v>
      </c>
      <c r="K2253" s="16" t="s">
        <v>6127</v>
      </c>
      <c r="L2253">
        <v>2613705644</v>
      </c>
      <c r="M2253">
        <v>0</v>
      </c>
      <c r="N2253" s="16" t="s">
        <v>6195</v>
      </c>
      <c r="O2253" s="16" t="s">
        <v>6190</v>
      </c>
      <c r="P2253" s="1">
        <v>44295</v>
      </c>
      <c r="Q2253">
        <v>356680.33280000009</v>
      </c>
      <c r="R2253">
        <v>356680.33280000009</v>
      </c>
      <c r="S2253" s="16" t="s">
        <v>6220</v>
      </c>
      <c r="T2253" s="16" t="s">
        <v>6236</v>
      </c>
      <c r="U2253">
        <v>2021</v>
      </c>
    </row>
    <row r="2254" spans="1:21" x14ac:dyDescent="0.35">
      <c r="A2254" s="16" t="s">
        <v>4650</v>
      </c>
      <c r="B2254">
        <v>3708695</v>
      </c>
      <c r="C2254">
        <v>68</v>
      </c>
      <c r="D2254" s="1">
        <v>19869</v>
      </c>
      <c r="E2254" s="16" t="s">
        <v>11</v>
      </c>
      <c r="F2254" s="16" t="s">
        <v>601</v>
      </c>
      <c r="G2254" s="16" t="s">
        <v>2740</v>
      </c>
      <c r="H2254">
        <v>569570.55900000001</v>
      </c>
      <c r="I2254">
        <v>251867.4516</v>
      </c>
      <c r="J2254" s="16" t="s">
        <v>4651</v>
      </c>
      <c r="K2254" s="16" t="s">
        <v>6131</v>
      </c>
      <c r="L2254">
        <v>220825605</v>
      </c>
      <c r="M2254">
        <v>0</v>
      </c>
      <c r="N2254" s="16" t="s">
        <v>6195</v>
      </c>
      <c r="O2254" s="16" t="s">
        <v>6190</v>
      </c>
      <c r="P2254" s="1">
        <v>44616</v>
      </c>
      <c r="Q2254">
        <v>317703.10739999998</v>
      </c>
      <c r="R2254">
        <v>317703.10739999998</v>
      </c>
      <c r="S2254" s="16" t="s">
        <v>6218</v>
      </c>
      <c r="T2254" s="16" t="s">
        <v>6240</v>
      </c>
      <c r="U2254">
        <v>2022</v>
      </c>
    </row>
    <row r="2255" spans="1:21" x14ac:dyDescent="0.35">
      <c r="A2255" s="16" t="s">
        <v>4652</v>
      </c>
      <c r="B2255">
        <v>956960667</v>
      </c>
      <c r="C2255">
        <v>43</v>
      </c>
      <c r="D2255" s="1">
        <v>29000.25</v>
      </c>
      <c r="E2255" s="16" t="s">
        <v>11</v>
      </c>
      <c r="F2255" s="16" t="s">
        <v>75</v>
      </c>
      <c r="G2255" s="16" t="s">
        <v>2734</v>
      </c>
      <c r="H2255">
        <v>1146381.8051</v>
      </c>
      <c r="I2255">
        <v>668070.30720000004</v>
      </c>
      <c r="J2255" s="16" t="s">
        <v>4653</v>
      </c>
      <c r="K2255" s="16" t="s">
        <v>6127</v>
      </c>
      <c r="L2255">
        <v>1388249472</v>
      </c>
      <c r="M2255">
        <v>230104896</v>
      </c>
      <c r="N2255" s="16" t="s">
        <v>6192</v>
      </c>
      <c r="O2255" s="16" t="s">
        <v>6193</v>
      </c>
      <c r="P2255" s="1">
        <v>44552</v>
      </c>
      <c r="Q2255">
        <v>478311.49789999996</v>
      </c>
      <c r="R2255">
        <v>478311.49789999996</v>
      </c>
      <c r="S2255" s="16" t="s">
        <v>6228</v>
      </c>
      <c r="T2255" s="16" t="s">
        <v>6238</v>
      </c>
      <c r="U2255">
        <v>2021</v>
      </c>
    </row>
    <row r="2256" spans="1:21" x14ac:dyDescent="0.35">
      <c r="A2256" s="16" t="s">
        <v>4654</v>
      </c>
      <c r="B2256">
        <v>311674771</v>
      </c>
      <c r="C2256">
        <v>59</v>
      </c>
      <c r="D2256" s="1">
        <v>23156.25</v>
      </c>
      <c r="E2256" s="16" t="s">
        <v>11</v>
      </c>
      <c r="F2256" s="16" t="s">
        <v>1093</v>
      </c>
      <c r="G2256" s="16" t="s">
        <v>2746</v>
      </c>
      <c r="H2256">
        <v>2323735.3777999999</v>
      </c>
      <c r="I2256">
        <v>784850.04319999996</v>
      </c>
      <c r="J2256" s="16" t="s">
        <v>4655</v>
      </c>
      <c r="K2256" s="16" t="s">
        <v>6129</v>
      </c>
      <c r="L2256">
        <v>1241271045</v>
      </c>
      <c r="M2256">
        <v>0</v>
      </c>
      <c r="N2256" s="16" t="s">
        <v>6195</v>
      </c>
      <c r="O2256" s="16" t="s">
        <v>6190</v>
      </c>
      <c r="P2256" s="1">
        <v>44547</v>
      </c>
      <c r="Q2256">
        <v>1538885.3345999999</v>
      </c>
      <c r="R2256">
        <v>1538885.3345999999</v>
      </c>
      <c r="S2256" s="16" t="s">
        <v>6228</v>
      </c>
      <c r="T2256" s="16" t="s">
        <v>6239</v>
      </c>
      <c r="U2256">
        <v>2021</v>
      </c>
    </row>
    <row r="2257" spans="1:21" x14ac:dyDescent="0.35">
      <c r="A2257" s="16" t="s">
        <v>4656</v>
      </c>
      <c r="B2257">
        <v>462697928</v>
      </c>
      <c r="C2257">
        <v>43</v>
      </c>
      <c r="D2257" s="1">
        <v>29000.25</v>
      </c>
      <c r="E2257" s="16" t="s">
        <v>11</v>
      </c>
      <c r="F2257" s="16" t="s">
        <v>373</v>
      </c>
      <c r="G2257" s="16" t="s">
        <v>2749</v>
      </c>
      <c r="H2257">
        <v>153846.13260000001</v>
      </c>
      <c r="I2257">
        <v>56208.7834</v>
      </c>
      <c r="J2257" s="16" t="s">
        <v>4657</v>
      </c>
      <c r="K2257" s="16" t="s">
        <v>6127</v>
      </c>
      <c r="L2257">
        <v>33534696</v>
      </c>
      <c r="M2257">
        <v>0</v>
      </c>
      <c r="N2257" s="16" t="s">
        <v>6187</v>
      </c>
      <c r="O2257" s="16" t="s">
        <v>6191</v>
      </c>
      <c r="P2257" s="1">
        <v>44450</v>
      </c>
      <c r="Q2257">
        <v>97637.349200000011</v>
      </c>
      <c r="R2257">
        <v>97637.349200000011</v>
      </c>
      <c r="S2257" s="16" t="s">
        <v>6225</v>
      </c>
      <c r="T2257" s="16" t="s">
        <v>6238</v>
      </c>
      <c r="U2257">
        <v>2021</v>
      </c>
    </row>
    <row r="2258" spans="1:21" x14ac:dyDescent="0.35">
      <c r="A2258" s="16" t="s">
        <v>4658</v>
      </c>
      <c r="B2258">
        <v>212687695</v>
      </c>
      <c r="C2258">
        <v>82</v>
      </c>
      <c r="D2258" s="1">
        <v>14755.5</v>
      </c>
      <c r="E2258" s="16" t="s">
        <v>11</v>
      </c>
      <c r="F2258" s="16" t="s">
        <v>263</v>
      </c>
      <c r="G2258" s="16" t="s">
        <v>2776</v>
      </c>
      <c r="H2258">
        <v>219285.1415</v>
      </c>
      <c r="I2258">
        <v>99416.292499999996</v>
      </c>
      <c r="J2258" s="16" t="s">
        <v>4659</v>
      </c>
      <c r="K2258" s="16" t="s">
        <v>6135</v>
      </c>
      <c r="L2258">
        <v>142413</v>
      </c>
      <c r="M2258">
        <v>57183065</v>
      </c>
      <c r="N2258" s="16" t="s">
        <v>6192</v>
      </c>
      <c r="O2258" s="16" t="s">
        <v>6197</v>
      </c>
      <c r="P2258" s="1">
        <v>44488</v>
      </c>
      <c r="Q2258">
        <v>119868.849</v>
      </c>
      <c r="R2258">
        <v>119868.849</v>
      </c>
      <c r="S2258" s="16" t="s">
        <v>6226</v>
      </c>
      <c r="T2258" s="16" t="s">
        <v>6241</v>
      </c>
      <c r="U2258">
        <v>2021</v>
      </c>
    </row>
    <row r="2259" spans="1:21" x14ac:dyDescent="0.35">
      <c r="A2259" s="16" t="s">
        <v>4660</v>
      </c>
      <c r="B2259">
        <v>543908956</v>
      </c>
      <c r="C2259">
        <v>73</v>
      </c>
      <c r="D2259" s="1">
        <v>18042.75</v>
      </c>
      <c r="E2259" s="16" t="s">
        <v>11</v>
      </c>
      <c r="F2259" s="16" t="s">
        <v>451</v>
      </c>
      <c r="G2259" s="16" t="s">
        <v>2767</v>
      </c>
      <c r="H2259">
        <v>137641.65950000001</v>
      </c>
      <c r="I2259">
        <v>75465.599499999997</v>
      </c>
      <c r="J2259" s="16" t="s">
        <v>4661</v>
      </c>
      <c r="K2259" s="16" t="s">
        <v>6127</v>
      </c>
      <c r="L2259">
        <v>1484771808</v>
      </c>
      <c r="M2259">
        <v>0</v>
      </c>
      <c r="N2259" s="16" t="s">
        <v>6187</v>
      </c>
      <c r="O2259" s="16" t="s">
        <v>6190</v>
      </c>
      <c r="P2259" s="1">
        <v>44626</v>
      </c>
      <c r="Q2259">
        <v>62176.060000000012</v>
      </c>
      <c r="R2259">
        <v>62176.060000000012</v>
      </c>
      <c r="S2259" s="16" t="s">
        <v>6219</v>
      </c>
      <c r="T2259" s="16" t="s">
        <v>6241</v>
      </c>
      <c r="U2259">
        <v>2022</v>
      </c>
    </row>
    <row r="2260" spans="1:21" x14ac:dyDescent="0.35">
      <c r="A2260" s="16" t="s">
        <v>4662</v>
      </c>
      <c r="B2260">
        <v>637700595</v>
      </c>
      <c r="C2260">
        <v>27</v>
      </c>
      <c r="D2260" s="1">
        <v>34844.25</v>
      </c>
      <c r="E2260" s="16" t="s">
        <v>11</v>
      </c>
      <c r="F2260" s="16" t="s">
        <v>112</v>
      </c>
      <c r="G2260" s="16" t="s">
        <v>2771</v>
      </c>
      <c r="H2260">
        <v>153984.33549999999</v>
      </c>
      <c r="I2260">
        <v>32359.693200000002</v>
      </c>
      <c r="J2260" s="16" t="s">
        <v>4663</v>
      </c>
      <c r="K2260" s="16" t="s">
        <v>6135</v>
      </c>
      <c r="L2260">
        <v>132381821</v>
      </c>
      <c r="M2260">
        <v>0</v>
      </c>
      <c r="N2260" s="16" t="s">
        <v>6198</v>
      </c>
      <c r="O2260" s="16" t="s">
        <v>6191</v>
      </c>
      <c r="P2260" s="1">
        <v>44356</v>
      </c>
      <c r="Q2260">
        <v>121624.64229999998</v>
      </c>
      <c r="R2260">
        <v>121624.64229999998</v>
      </c>
      <c r="S2260" s="16" t="s">
        <v>6222</v>
      </c>
      <c r="T2260" s="16" t="s">
        <v>6236</v>
      </c>
      <c r="U2260">
        <v>2021</v>
      </c>
    </row>
    <row r="2261" spans="1:21" x14ac:dyDescent="0.35">
      <c r="A2261" s="16" t="s">
        <v>4664</v>
      </c>
      <c r="B2261">
        <v>574674638</v>
      </c>
      <c r="C2261">
        <v>56</v>
      </c>
      <c r="D2261" s="1">
        <v>24252</v>
      </c>
      <c r="E2261" s="16" t="s">
        <v>11</v>
      </c>
      <c r="F2261" s="16" t="s">
        <v>232</v>
      </c>
      <c r="G2261" s="16" t="s">
        <v>2749</v>
      </c>
      <c r="H2261">
        <v>307856.44919999997</v>
      </c>
      <c r="I2261">
        <v>147315.01199999999</v>
      </c>
      <c r="J2261" s="16" t="s">
        <v>4665</v>
      </c>
      <c r="K2261" s="16" t="s">
        <v>6135</v>
      </c>
      <c r="L2261">
        <v>1128232</v>
      </c>
      <c r="M2261">
        <v>0</v>
      </c>
      <c r="N2261" s="16" t="s">
        <v>6195</v>
      </c>
      <c r="O2261" s="16" t="s">
        <v>6190</v>
      </c>
      <c r="P2261" s="1">
        <v>44596</v>
      </c>
      <c r="Q2261">
        <v>160541.43719999999</v>
      </c>
      <c r="R2261">
        <v>160541.43719999999</v>
      </c>
      <c r="S2261" s="16" t="s">
        <v>6218</v>
      </c>
      <c r="T2261" s="16" t="s">
        <v>6239</v>
      </c>
      <c r="U2261">
        <v>2022</v>
      </c>
    </row>
    <row r="2262" spans="1:21" x14ac:dyDescent="0.35">
      <c r="A2262" s="16" t="s">
        <v>4666</v>
      </c>
      <c r="B2262">
        <v>904896985</v>
      </c>
      <c r="C2262">
        <v>31</v>
      </c>
      <c r="D2262" s="1">
        <v>33383.25</v>
      </c>
      <c r="E2262" s="16" t="s">
        <v>11</v>
      </c>
      <c r="F2262" s="16" t="s">
        <v>178</v>
      </c>
      <c r="G2262" s="16" t="s">
        <v>2740</v>
      </c>
      <c r="H2262">
        <v>287835.90779999999</v>
      </c>
      <c r="I2262">
        <v>251025.3438</v>
      </c>
      <c r="J2262" s="16" t="s">
        <v>4667</v>
      </c>
      <c r="K2262" s="16" t="s">
        <v>6135</v>
      </c>
      <c r="L2262">
        <v>890410752</v>
      </c>
      <c r="M2262">
        <v>0</v>
      </c>
      <c r="N2262" s="16" t="s">
        <v>6198</v>
      </c>
      <c r="O2262" s="16" t="s">
        <v>6190</v>
      </c>
      <c r="P2262" s="1">
        <v>44621</v>
      </c>
      <c r="Q2262">
        <v>36810.563999999984</v>
      </c>
      <c r="R2262">
        <v>36810.563999999984</v>
      </c>
      <c r="S2262" s="16" t="s">
        <v>6219</v>
      </c>
      <c r="T2262" s="16" t="s">
        <v>6237</v>
      </c>
      <c r="U2262">
        <v>2022</v>
      </c>
    </row>
    <row r="2263" spans="1:21" x14ac:dyDescent="0.35">
      <c r="A2263" s="16" t="s">
        <v>4668</v>
      </c>
      <c r="B2263">
        <v>66249050</v>
      </c>
      <c r="C2263">
        <v>61</v>
      </c>
      <c r="D2263" s="1">
        <v>22425.75</v>
      </c>
      <c r="E2263" s="16" t="s">
        <v>11</v>
      </c>
      <c r="F2263" s="16" t="s">
        <v>266</v>
      </c>
      <c r="G2263" s="16" t="s">
        <v>2771</v>
      </c>
      <c r="H2263">
        <v>455464.40759999998</v>
      </c>
      <c r="I2263">
        <v>66291.908599999995</v>
      </c>
      <c r="J2263" s="16" t="s">
        <v>4669</v>
      </c>
      <c r="K2263" s="16" t="s">
        <v>6135</v>
      </c>
      <c r="L2263">
        <v>506434375</v>
      </c>
      <c r="M2263">
        <v>0</v>
      </c>
      <c r="N2263" s="16" t="s">
        <v>6189</v>
      </c>
      <c r="O2263" s="16" t="s">
        <v>6194</v>
      </c>
      <c r="P2263" s="1">
        <v>44518</v>
      </c>
      <c r="Q2263">
        <v>389172.49899999995</v>
      </c>
      <c r="R2263">
        <v>389172.49899999995</v>
      </c>
      <c r="S2263" s="16" t="s">
        <v>6227</v>
      </c>
      <c r="T2263" s="16" t="s">
        <v>6240</v>
      </c>
      <c r="U2263">
        <v>2021</v>
      </c>
    </row>
    <row r="2264" spans="1:21" x14ac:dyDescent="0.35">
      <c r="A2264" s="16" t="s">
        <v>4670</v>
      </c>
      <c r="B2264">
        <v>972458752</v>
      </c>
      <c r="C2264">
        <v>76</v>
      </c>
      <c r="D2264" s="1">
        <v>16947</v>
      </c>
      <c r="E2264" s="16" t="s">
        <v>11</v>
      </c>
      <c r="F2264" s="16" t="s">
        <v>45</v>
      </c>
      <c r="G2264" s="16" t="s">
        <v>2749</v>
      </c>
      <c r="H2264">
        <v>570860.32460000005</v>
      </c>
      <c r="I2264">
        <v>124992.2933</v>
      </c>
      <c r="J2264" s="16" t="s">
        <v>4671</v>
      </c>
      <c r="K2264" s="16" t="s">
        <v>6135</v>
      </c>
      <c r="L2264">
        <v>902999899</v>
      </c>
      <c r="M2264">
        <v>0</v>
      </c>
      <c r="N2264" s="16" t="s">
        <v>6195</v>
      </c>
      <c r="O2264" s="16" t="s">
        <v>6191</v>
      </c>
      <c r="P2264" s="1">
        <v>44444</v>
      </c>
      <c r="Q2264">
        <v>445868.03130000003</v>
      </c>
      <c r="R2264">
        <v>445868.03130000003</v>
      </c>
      <c r="S2264" s="16" t="s">
        <v>6225</v>
      </c>
      <c r="T2264" s="16" t="s">
        <v>6241</v>
      </c>
      <c r="U2264">
        <v>2021</v>
      </c>
    </row>
    <row r="2265" spans="1:21" x14ac:dyDescent="0.35">
      <c r="A2265" s="16" t="s">
        <v>4672</v>
      </c>
      <c r="B2265">
        <v>238684493</v>
      </c>
      <c r="C2265">
        <v>49</v>
      </c>
      <c r="D2265" s="1">
        <v>26808.75</v>
      </c>
      <c r="E2265" s="16" t="s">
        <v>11</v>
      </c>
      <c r="F2265" s="16" t="s">
        <v>373</v>
      </c>
      <c r="G2265" s="16" t="s">
        <v>2740</v>
      </c>
      <c r="H2265">
        <v>855645.41280000005</v>
      </c>
      <c r="I2265">
        <v>259436.07709999999</v>
      </c>
      <c r="J2265" s="16" t="s">
        <v>4673</v>
      </c>
      <c r="K2265" s="16" t="s">
        <v>6140</v>
      </c>
      <c r="L2265">
        <v>2699424</v>
      </c>
      <c r="M2265">
        <v>299906154</v>
      </c>
      <c r="N2265" s="16" t="s">
        <v>6192</v>
      </c>
      <c r="O2265" s="16" t="s">
        <v>6188</v>
      </c>
      <c r="P2265" s="1">
        <v>44413</v>
      </c>
      <c r="Q2265">
        <v>596209.33570000005</v>
      </c>
      <c r="R2265">
        <v>596209.33570000005</v>
      </c>
      <c r="S2265" s="16" t="s">
        <v>6224</v>
      </c>
      <c r="T2265" s="16" t="s">
        <v>6238</v>
      </c>
      <c r="U2265">
        <v>2021</v>
      </c>
    </row>
    <row r="2266" spans="1:21" x14ac:dyDescent="0.35">
      <c r="A2266" s="16" t="s">
        <v>4674</v>
      </c>
      <c r="B2266">
        <v>44775441</v>
      </c>
      <c r="C2266">
        <v>23</v>
      </c>
      <c r="D2266" s="1">
        <v>36305.25</v>
      </c>
      <c r="E2266" s="16" t="s">
        <v>11</v>
      </c>
      <c r="F2266" s="16" t="s">
        <v>285</v>
      </c>
      <c r="G2266" s="16" t="s">
        <v>2756</v>
      </c>
      <c r="H2266">
        <v>1119286.5142000001</v>
      </c>
      <c r="I2266">
        <v>401483.20620000002</v>
      </c>
      <c r="J2266" s="16" t="s">
        <v>4675</v>
      </c>
      <c r="K2266" s="16" t="s">
        <v>6129</v>
      </c>
      <c r="L2266">
        <v>3452129202</v>
      </c>
      <c r="M2266">
        <v>0</v>
      </c>
      <c r="N2266" s="16" t="s">
        <v>6187</v>
      </c>
      <c r="O2266" s="16" t="s">
        <v>6200</v>
      </c>
      <c r="P2266" s="1">
        <v>44593</v>
      </c>
      <c r="Q2266">
        <v>717803.30800000008</v>
      </c>
      <c r="R2266">
        <v>717803.30800000008</v>
      </c>
      <c r="S2266" s="16" t="s">
        <v>6218</v>
      </c>
      <c r="T2266" s="16" t="s">
        <v>6236</v>
      </c>
      <c r="U2266">
        <v>2022</v>
      </c>
    </row>
    <row r="2267" spans="1:21" x14ac:dyDescent="0.35">
      <c r="A2267" s="16" t="s">
        <v>4676</v>
      </c>
      <c r="B2267">
        <v>298970874</v>
      </c>
      <c r="C2267">
        <v>20</v>
      </c>
      <c r="D2267" s="1">
        <v>37401</v>
      </c>
      <c r="E2267" s="16" t="s">
        <v>11</v>
      </c>
      <c r="F2267" s="16" t="s">
        <v>1030</v>
      </c>
      <c r="G2267" s="16" t="s">
        <v>2771</v>
      </c>
      <c r="J2267" s="16" t="s">
        <v>4677</v>
      </c>
      <c r="K2267" s="16" t="s">
        <v>6127</v>
      </c>
      <c r="L2267">
        <v>23751045</v>
      </c>
      <c r="M2267">
        <v>0</v>
      </c>
      <c r="N2267" s="16" t="s">
        <v>6198</v>
      </c>
      <c r="O2267" s="16" t="s">
        <v>6201</v>
      </c>
      <c r="P2267" s="1">
        <v>44680</v>
      </c>
      <c r="Q2267">
        <v>0</v>
      </c>
      <c r="R2267">
        <v>0</v>
      </c>
      <c r="S2267" s="16" t="s">
        <v>6220</v>
      </c>
      <c r="T2267" s="16" t="s">
        <v>6236</v>
      </c>
      <c r="U2267">
        <v>2022</v>
      </c>
    </row>
    <row r="2268" spans="1:21" x14ac:dyDescent="0.35">
      <c r="A2268" s="16" t="s">
        <v>4678</v>
      </c>
      <c r="B2268">
        <v>235255097</v>
      </c>
      <c r="C2268">
        <v>65</v>
      </c>
      <c r="D2268" s="1">
        <v>20964.75</v>
      </c>
      <c r="E2268" s="16" t="s">
        <v>11</v>
      </c>
      <c r="F2268" s="16" t="s">
        <v>413</v>
      </c>
      <c r="G2268" s="16" t="s">
        <v>2749</v>
      </c>
      <c r="H2268">
        <v>657037.30500000005</v>
      </c>
      <c r="I2268">
        <v>229963.05679999999</v>
      </c>
      <c r="J2268" s="16" t="s">
        <v>4679</v>
      </c>
      <c r="K2268" s="16" t="s">
        <v>6129</v>
      </c>
      <c r="L2268">
        <v>316685824</v>
      </c>
      <c r="M2268">
        <v>0</v>
      </c>
      <c r="N2268" s="16" t="s">
        <v>6196</v>
      </c>
      <c r="O2268" s="16" t="s">
        <v>6200</v>
      </c>
      <c r="P2268" s="1">
        <v>44361</v>
      </c>
      <c r="Q2268">
        <v>427074.24820000003</v>
      </c>
      <c r="R2268">
        <v>427074.24820000003</v>
      </c>
      <c r="S2268" s="16" t="s">
        <v>6222</v>
      </c>
      <c r="T2268" s="16" t="s">
        <v>6240</v>
      </c>
      <c r="U2268">
        <v>2021</v>
      </c>
    </row>
    <row r="2269" spans="1:21" x14ac:dyDescent="0.35">
      <c r="A2269" s="16" t="s">
        <v>4680</v>
      </c>
      <c r="B2269">
        <v>79144862</v>
      </c>
      <c r="C2269">
        <v>26</v>
      </c>
      <c r="D2269" s="1">
        <v>35209.5</v>
      </c>
      <c r="E2269" s="16" t="s">
        <v>11</v>
      </c>
      <c r="F2269" s="16" t="s">
        <v>1070</v>
      </c>
      <c r="G2269" s="16" t="s">
        <v>2767</v>
      </c>
      <c r="H2269">
        <v>63120.436399999999</v>
      </c>
      <c r="I2269">
        <v>41290.602299999999</v>
      </c>
      <c r="J2269" s="16" t="s">
        <v>4681</v>
      </c>
      <c r="K2269" s="16" t="s">
        <v>6131</v>
      </c>
      <c r="L2269">
        <v>1235454195</v>
      </c>
      <c r="M2269">
        <v>0</v>
      </c>
      <c r="N2269" s="16" t="s">
        <v>6195</v>
      </c>
      <c r="O2269" s="16" t="s">
        <v>6190</v>
      </c>
      <c r="P2269" s="1">
        <v>44545</v>
      </c>
      <c r="Q2269">
        <v>21829.8341</v>
      </c>
      <c r="R2269">
        <v>21829.8341</v>
      </c>
      <c r="S2269" s="16" t="s">
        <v>6228</v>
      </c>
      <c r="T2269" s="16" t="s">
        <v>6236</v>
      </c>
      <c r="U2269">
        <v>2021</v>
      </c>
    </row>
    <row r="2270" spans="1:21" x14ac:dyDescent="0.35">
      <c r="A2270" s="16" t="s">
        <v>4682</v>
      </c>
      <c r="B2270">
        <v>942865004</v>
      </c>
      <c r="C2270">
        <v>77</v>
      </c>
      <c r="D2270" s="1">
        <v>16581.75</v>
      </c>
      <c r="E2270" s="16" t="s">
        <v>11</v>
      </c>
      <c r="F2270" s="16" t="s">
        <v>127</v>
      </c>
      <c r="G2270" s="16" t="s">
        <v>2771</v>
      </c>
      <c r="H2270">
        <v>310034.07789999997</v>
      </c>
      <c r="I2270">
        <v>170075.837</v>
      </c>
      <c r="J2270" s="16" t="s">
        <v>4683</v>
      </c>
      <c r="K2270" s="16" t="s">
        <v>6135</v>
      </c>
      <c r="L2270">
        <v>1206176745</v>
      </c>
      <c r="M2270">
        <v>0</v>
      </c>
      <c r="N2270" s="16" t="s">
        <v>6195</v>
      </c>
      <c r="O2270" s="16" t="s">
        <v>6190</v>
      </c>
      <c r="P2270" s="1">
        <v>44294</v>
      </c>
      <c r="Q2270">
        <v>139958.24089999998</v>
      </c>
      <c r="R2270">
        <v>139958.24089999998</v>
      </c>
      <c r="S2270" s="16" t="s">
        <v>6220</v>
      </c>
      <c r="T2270" s="16" t="s">
        <v>6241</v>
      </c>
      <c r="U2270">
        <v>2021</v>
      </c>
    </row>
    <row r="2271" spans="1:21" x14ac:dyDescent="0.35">
      <c r="A2271" s="16" t="s">
        <v>3600</v>
      </c>
      <c r="B2271">
        <v>684982134</v>
      </c>
      <c r="C2271">
        <v>46</v>
      </c>
      <c r="D2271" s="1">
        <v>27904.5</v>
      </c>
      <c r="E2271" s="16" t="s">
        <v>11</v>
      </c>
      <c r="F2271" s="16" t="s">
        <v>733</v>
      </c>
      <c r="G2271" s="16" t="s">
        <v>2800</v>
      </c>
      <c r="H2271">
        <v>190655.68840000001</v>
      </c>
      <c r="I2271">
        <v>51554.854500000001</v>
      </c>
      <c r="J2271" s="16" t="s">
        <v>4684</v>
      </c>
      <c r="K2271" s="16" t="s">
        <v>6129</v>
      </c>
      <c r="L2271">
        <v>2601840444</v>
      </c>
      <c r="M2271">
        <v>0</v>
      </c>
      <c r="N2271" s="16" t="s">
        <v>6198</v>
      </c>
      <c r="O2271" s="16" t="s">
        <v>6191</v>
      </c>
      <c r="P2271" s="1">
        <v>44531</v>
      </c>
      <c r="Q2271">
        <v>139100.83390000003</v>
      </c>
      <c r="R2271">
        <v>139100.83390000003</v>
      </c>
      <c r="S2271" s="16" t="s">
        <v>6228</v>
      </c>
      <c r="T2271" s="16" t="s">
        <v>6238</v>
      </c>
      <c r="U2271">
        <v>2021</v>
      </c>
    </row>
    <row r="2272" spans="1:21" x14ac:dyDescent="0.35">
      <c r="A2272" s="16" t="s">
        <v>4685</v>
      </c>
      <c r="B2272">
        <v>395746493</v>
      </c>
      <c r="C2272">
        <v>37</v>
      </c>
      <c r="D2272" s="1">
        <v>31191.75</v>
      </c>
      <c r="E2272" s="16" t="s">
        <v>11</v>
      </c>
      <c r="F2272" s="16" t="s">
        <v>166</v>
      </c>
      <c r="G2272" s="16" t="s">
        <v>2743</v>
      </c>
      <c r="H2272">
        <v>1204591.4694000001</v>
      </c>
      <c r="I2272">
        <v>622445.26470000006</v>
      </c>
      <c r="J2272" s="16" t="s">
        <v>4686</v>
      </c>
      <c r="K2272" s="16" t="s">
        <v>6133</v>
      </c>
      <c r="L2272">
        <v>123963048</v>
      </c>
      <c r="M2272">
        <v>0</v>
      </c>
      <c r="N2272" s="16" t="s">
        <v>6187</v>
      </c>
      <c r="O2272" s="16" t="s">
        <v>6200</v>
      </c>
      <c r="P2272" s="1">
        <v>44271</v>
      </c>
      <c r="Q2272">
        <v>582146.2047</v>
      </c>
      <c r="R2272">
        <v>582146.2047</v>
      </c>
      <c r="S2272" s="16" t="s">
        <v>6219</v>
      </c>
      <c r="T2272" s="16" t="s">
        <v>6237</v>
      </c>
      <c r="U2272">
        <v>2021</v>
      </c>
    </row>
    <row r="2273" spans="1:21" x14ac:dyDescent="0.35">
      <c r="A2273" s="16" t="s">
        <v>4687</v>
      </c>
      <c r="B2273">
        <v>271740031</v>
      </c>
      <c r="C2273">
        <v>57</v>
      </c>
      <c r="D2273" s="1">
        <v>23886.75</v>
      </c>
      <c r="E2273" s="16" t="s">
        <v>11</v>
      </c>
      <c r="F2273" s="16" t="s">
        <v>240</v>
      </c>
      <c r="G2273" s="16" t="s">
        <v>2800</v>
      </c>
      <c r="H2273">
        <v>96495.5671</v>
      </c>
      <c r="I2273">
        <v>88817.876300000004</v>
      </c>
      <c r="J2273" s="16" t="s">
        <v>4688</v>
      </c>
      <c r="K2273" s="16" t="s">
        <v>6131</v>
      </c>
      <c r="L2273">
        <v>4410824844</v>
      </c>
      <c r="M2273">
        <v>0</v>
      </c>
      <c r="N2273" s="16" t="s">
        <v>6195</v>
      </c>
      <c r="O2273" s="16" t="s">
        <v>6190</v>
      </c>
      <c r="P2273" s="1">
        <v>44570</v>
      </c>
      <c r="Q2273">
        <v>7677.6907999999967</v>
      </c>
      <c r="R2273">
        <v>7677.6907999999967</v>
      </c>
      <c r="S2273" s="16" t="s">
        <v>6217</v>
      </c>
      <c r="T2273" s="16" t="s">
        <v>6239</v>
      </c>
      <c r="U2273">
        <v>2022</v>
      </c>
    </row>
    <row r="2274" spans="1:21" x14ac:dyDescent="0.35">
      <c r="A2274" s="16" t="s">
        <v>4689</v>
      </c>
      <c r="B2274">
        <v>809037906</v>
      </c>
      <c r="C2274">
        <v>84</v>
      </c>
      <c r="D2274" s="1">
        <v>14025</v>
      </c>
      <c r="E2274" s="16" t="s">
        <v>11</v>
      </c>
      <c r="F2274" s="16" t="s">
        <v>1762</v>
      </c>
      <c r="G2274" s="16" t="s">
        <v>2776</v>
      </c>
      <c r="H2274">
        <v>51426.537799999998</v>
      </c>
      <c r="I2274">
        <v>7181.982</v>
      </c>
      <c r="J2274" s="16" t="s">
        <v>3040</v>
      </c>
      <c r="K2274" s="16" t="s">
        <v>6131</v>
      </c>
      <c r="L2274">
        <v>844067475</v>
      </c>
      <c r="M2274">
        <v>0</v>
      </c>
      <c r="N2274" s="16" t="s">
        <v>6198</v>
      </c>
      <c r="O2274" s="16" t="s">
        <v>6191</v>
      </c>
      <c r="P2274" s="1">
        <v>44217</v>
      </c>
      <c r="Q2274">
        <v>44244.555800000002</v>
      </c>
      <c r="R2274">
        <v>44244.555800000002</v>
      </c>
      <c r="S2274" s="16" t="s">
        <v>6217</v>
      </c>
      <c r="T2274" s="16" t="s">
        <v>6241</v>
      </c>
      <c r="U2274">
        <v>2021</v>
      </c>
    </row>
    <row r="2275" spans="1:21" x14ac:dyDescent="0.35">
      <c r="A2275" s="16" t="s">
        <v>4690</v>
      </c>
      <c r="B2275">
        <v>675986961</v>
      </c>
      <c r="C2275">
        <v>27</v>
      </c>
      <c r="D2275" s="1">
        <v>34844.25</v>
      </c>
      <c r="E2275" s="16" t="s">
        <v>11</v>
      </c>
      <c r="F2275" s="16" t="s">
        <v>883</v>
      </c>
      <c r="G2275" s="16" t="s">
        <v>2759</v>
      </c>
      <c r="H2275">
        <v>439503.75559999997</v>
      </c>
      <c r="I2275">
        <v>151974.1201</v>
      </c>
      <c r="J2275" s="16" t="s">
        <v>4691</v>
      </c>
      <c r="K2275" s="16" t="s">
        <v>6135</v>
      </c>
      <c r="L2275">
        <v>363577725</v>
      </c>
      <c r="M2275">
        <v>0</v>
      </c>
      <c r="N2275" s="16" t="s">
        <v>6198</v>
      </c>
      <c r="O2275" s="16" t="s">
        <v>6191</v>
      </c>
      <c r="P2275" s="1">
        <v>44242</v>
      </c>
      <c r="Q2275">
        <v>287529.63549999997</v>
      </c>
      <c r="R2275">
        <v>287529.63549999997</v>
      </c>
      <c r="S2275" s="16" t="s">
        <v>6218</v>
      </c>
      <c r="T2275" s="16" t="s">
        <v>6236</v>
      </c>
      <c r="U2275">
        <v>2021</v>
      </c>
    </row>
    <row r="2276" spans="1:21" x14ac:dyDescent="0.35">
      <c r="A2276" s="16" t="s">
        <v>4692</v>
      </c>
      <c r="B2276">
        <v>810104163</v>
      </c>
      <c r="C2276">
        <v>70</v>
      </c>
      <c r="D2276" s="1">
        <v>19138.5</v>
      </c>
      <c r="E2276" s="16" t="s">
        <v>11</v>
      </c>
      <c r="F2276" s="16" t="s">
        <v>237</v>
      </c>
      <c r="G2276" s="16" t="s">
        <v>2756</v>
      </c>
      <c r="H2276">
        <v>89360.506999999998</v>
      </c>
      <c r="I2276">
        <v>16649.880300000001</v>
      </c>
      <c r="J2276" s="16" t="s">
        <v>4693</v>
      </c>
      <c r="K2276" s="16" t="s">
        <v>6135</v>
      </c>
      <c r="L2276">
        <v>185133564</v>
      </c>
      <c r="M2276">
        <v>0</v>
      </c>
      <c r="N2276" s="16" t="s">
        <v>6195</v>
      </c>
      <c r="O2276" s="16" t="s">
        <v>6190</v>
      </c>
      <c r="P2276" s="1">
        <v>44531</v>
      </c>
      <c r="Q2276">
        <v>72710.626699999993</v>
      </c>
      <c r="R2276">
        <v>72710.626699999993</v>
      </c>
      <c r="S2276" s="16" t="s">
        <v>6228</v>
      </c>
      <c r="T2276" s="16" t="s">
        <v>6241</v>
      </c>
      <c r="U2276">
        <v>2021</v>
      </c>
    </row>
    <row r="2277" spans="1:21" x14ac:dyDescent="0.35">
      <c r="A2277" s="16" t="s">
        <v>4694</v>
      </c>
      <c r="B2277">
        <v>65374783</v>
      </c>
      <c r="C2277">
        <v>42</v>
      </c>
      <c r="D2277" s="1">
        <v>29365.5</v>
      </c>
      <c r="E2277" s="16" t="s">
        <v>11</v>
      </c>
      <c r="F2277" s="16" t="s">
        <v>315</v>
      </c>
      <c r="G2277" s="16" t="s">
        <v>2740</v>
      </c>
      <c r="H2277">
        <v>45415.827400000002</v>
      </c>
      <c r="I2277">
        <v>26353.131399999998</v>
      </c>
      <c r="J2277" s="16" t="s">
        <v>4695</v>
      </c>
      <c r="K2277" s="16" t="s">
        <v>6127</v>
      </c>
      <c r="L2277">
        <v>1026623125</v>
      </c>
      <c r="M2277">
        <v>0</v>
      </c>
      <c r="N2277" s="16" t="s">
        <v>6187</v>
      </c>
      <c r="O2277" s="16" t="s">
        <v>6200</v>
      </c>
      <c r="P2277" s="1">
        <v>44579</v>
      </c>
      <c r="Q2277">
        <v>19062.696000000004</v>
      </c>
      <c r="R2277">
        <v>19062.696000000004</v>
      </c>
      <c r="S2277" s="16" t="s">
        <v>6217</v>
      </c>
      <c r="T2277" s="16" t="s">
        <v>6238</v>
      </c>
      <c r="U2277">
        <v>2022</v>
      </c>
    </row>
    <row r="2278" spans="1:21" x14ac:dyDescent="0.35">
      <c r="A2278" s="16" t="s">
        <v>4696</v>
      </c>
      <c r="B2278">
        <v>656807258</v>
      </c>
      <c r="C2278">
        <v>65</v>
      </c>
      <c r="D2278" s="1">
        <v>20964.75</v>
      </c>
      <c r="E2278" s="16" t="s">
        <v>11</v>
      </c>
      <c r="F2278" s="16" t="s">
        <v>282</v>
      </c>
      <c r="G2278" s="16" t="s">
        <v>2771</v>
      </c>
      <c r="H2278">
        <v>605981.98459999997</v>
      </c>
      <c r="I2278">
        <v>369649.01059999998</v>
      </c>
      <c r="J2278" s="16" t="s">
        <v>4697</v>
      </c>
      <c r="K2278" s="16" t="s">
        <v>6135</v>
      </c>
      <c r="L2278">
        <v>966500864</v>
      </c>
      <c r="M2278">
        <v>0</v>
      </c>
      <c r="N2278" s="16" t="s">
        <v>6198</v>
      </c>
      <c r="O2278" s="16" t="s">
        <v>6191</v>
      </c>
      <c r="P2278" s="1">
        <v>44589</v>
      </c>
      <c r="Q2278">
        <v>236332.97399999999</v>
      </c>
      <c r="R2278">
        <v>236332.97399999999</v>
      </c>
      <c r="S2278" s="16" t="s">
        <v>6217</v>
      </c>
      <c r="T2278" s="16" t="s">
        <v>6240</v>
      </c>
      <c r="U2278">
        <v>2022</v>
      </c>
    </row>
    <row r="2279" spans="1:21" x14ac:dyDescent="0.35">
      <c r="A2279" s="16" t="s">
        <v>4698</v>
      </c>
      <c r="B2279">
        <v>834142460</v>
      </c>
      <c r="C2279">
        <v>82</v>
      </c>
      <c r="D2279" s="1">
        <v>14755.5</v>
      </c>
      <c r="E2279" s="16" t="s">
        <v>11</v>
      </c>
      <c r="F2279" s="16" t="s">
        <v>451</v>
      </c>
      <c r="G2279" s="16" t="s">
        <v>2734</v>
      </c>
      <c r="H2279">
        <v>537205.51509999996</v>
      </c>
      <c r="I2279">
        <v>93209.869200000001</v>
      </c>
      <c r="J2279" s="16" t="s">
        <v>4699</v>
      </c>
      <c r="K2279" s="16" t="s">
        <v>6135</v>
      </c>
      <c r="L2279">
        <v>2921038209</v>
      </c>
      <c r="M2279">
        <v>0</v>
      </c>
      <c r="N2279" s="16" t="s">
        <v>6198</v>
      </c>
      <c r="O2279" s="16" t="s">
        <v>6191</v>
      </c>
      <c r="P2279" s="1">
        <v>44567</v>
      </c>
      <c r="Q2279">
        <v>443995.64589999994</v>
      </c>
      <c r="R2279">
        <v>443995.64589999994</v>
      </c>
      <c r="S2279" s="16" t="s">
        <v>6217</v>
      </c>
      <c r="T2279" s="16" t="s">
        <v>6241</v>
      </c>
      <c r="U2279">
        <v>2022</v>
      </c>
    </row>
    <row r="2280" spans="1:21" x14ac:dyDescent="0.35">
      <c r="A2280" s="16" t="s">
        <v>4700</v>
      </c>
      <c r="B2280">
        <v>43798322</v>
      </c>
      <c r="C2280">
        <v>80</v>
      </c>
      <c r="D2280" s="1">
        <v>15486</v>
      </c>
      <c r="E2280" s="16" t="s">
        <v>11</v>
      </c>
      <c r="F2280" s="16" t="s">
        <v>381</v>
      </c>
      <c r="G2280" s="16" t="s">
        <v>2743</v>
      </c>
      <c r="H2280">
        <v>370664.47840000002</v>
      </c>
      <c r="I2280">
        <v>195013.12330000001</v>
      </c>
      <c r="J2280" s="16" t="s">
        <v>4701</v>
      </c>
      <c r="K2280" s="16" t="s">
        <v>6140</v>
      </c>
      <c r="L2280">
        <v>1049697684</v>
      </c>
      <c r="M2280">
        <v>0</v>
      </c>
      <c r="N2280" s="16" t="s">
        <v>6195</v>
      </c>
      <c r="O2280" s="16" t="s">
        <v>6190</v>
      </c>
      <c r="P2280" s="1">
        <v>44620</v>
      </c>
      <c r="Q2280">
        <v>175651.35510000002</v>
      </c>
      <c r="R2280">
        <v>175651.35510000002</v>
      </c>
      <c r="S2280" s="16" t="s">
        <v>6218</v>
      </c>
      <c r="T2280" s="16" t="s">
        <v>6241</v>
      </c>
      <c r="U2280">
        <v>2022</v>
      </c>
    </row>
    <row r="2281" spans="1:21" x14ac:dyDescent="0.35">
      <c r="A2281" s="16" t="s">
        <v>4702</v>
      </c>
      <c r="B2281">
        <v>513611430</v>
      </c>
      <c r="C2281">
        <v>48</v>
      </c>
      <c r="D2281" s="1">
        <v>27174</v>
      </c>
      <c r="E2281" s="16" t="s">
        <v>11</v>
      </c>
      <c r="F2281" s="16" t="s">
        <v>633</v>
      </c>
      <c r="G2281" s="16" t="s">
        <v>2764</v>
      </c>
      <c r="H2281">
        <v>118109.8061</v>
      </c>
      <c r="I2281">
        <v>51538.824500000002</v>
      </c>
      <c r="J2281" s="16" t="s">
        <v>4703</v>
      </c>
      <c r="K2281" s="16" t="s">
        <v>6131</v>
      </c>
      <c r="L2281">
        <v>1299813132</v>
      </c>
      <c r="M2281">
        <v>0</v>
      </c>
      <c r="N2281" s="16" t="s">
        <v>6196</v>
      </c>
      <c r="O2281" s="16" t="s">
        <v>6200</v>
      </c>
      <c r="P2281" s="1">
        <v>44463</v>
      </c>
      <c r="Q2281">
        <v>66570.981599999999</v>
      </c>
      <c r="R2281">
        <v>66570.981599999999</v>
      </c>
      <c r="S2281" s="16" t="s">
        <v>6225</v>
      </c>
      <c r="T2281" s="16" t="s">
        <v>6238</v>
      </c>
      <c r="U2281">
        <v>2021</v>
      </c>
    </row>
    <row r="2282" spans="1:21" x14ac:dyDescent="0.35">
      <c r="A2282" s="16" t="s">
        <v>4704</v>
      </c>
      <c r="B2282">
        <v>639381444</v>
      </c>
      <c r="C2282">
        <v>61</v>
      </c>
      <c r="D2282" s="1">
        <v>22425.75</v>
      </c>
      <c r="E2282" s="16" t="s">
        <v>11</v>
      </c>
      <c r="F2282" s="16" t="s">
        <v>28</v>
      </c>
      <c r="G2282" s="16" t="s">
        <v>2743</v>
      </c>
      <c r="H2282">
        <v>58388.0478</v>
      </c>
      <c r="I2282">
        <v>64460.404799999997</v>
      </c>
      <c r="J2282" s="16" t="s">
        <v>4705</v>
      </c>
      <c r="K2282" s="16" t="s">
        <v>6127</v>
      </c>
      <c r="L2282">
        <v>3040908922</v>
      </c>
      <c r="M2282">
        <v>0</v>
      </c>
      <c r="N2282" s="16" t="s">
        <v>6198</v>
      </c>
      <c r="O2282" s="16" t="s">
        <v>6190</v>
      </c>
      <c r="P2282" s="1">
        <v>44402</v>
      </c>
      <c r="Q2282">
        <v>-6072.3569999999963</v>
      </c>
      <c r="R2282">
        <v>-6072.3569999999963</v>
      </c>
      <c r="S2282" s="16" t="s">
        <v>6223</v>
      </c>
      <c r="T2282" s="16" t="s">
        <v>6240</v>
      </c>
      <c r="U2282">
        <v>2021</v>
      </c>
    </row>
    <row r="2283" spans="1:21" x14ac:dyDescent="0.35">
      <c r="A2283" s="16" t="s">
        <v>4706</v>
      </c>
      <c r="B2283">
        <v>218272075</v>
      </c>
      <c r="C2283">
        <v>40</v>
      </c>
      <c r="D2283" s="1">
        <v>30096</v>
      </c>
      <c r="E2283" s="16" t="s">
        <v>11</v>
      </c>
      <c r="F2283" s="16" t="s">
        <v>326</v>
      </c>
      <c r="G2283" s="16" t="s">
        <v>2759</v>
      </c>
      <c r="H2283">
        <v>322387.40419999999</v>
      </c>
      <c r="I2283">
        <v>284272.8934</v>
      </c>
      <c r="J2283" s="16" t="s">
        <v>4707</v>
      </c>
      <c r="K2283" s="16" t="s">
        <v>6129</v>
      </c>
      <c r="L2283">
        <v>1445815488</v>
      </c>
      <c r="M2283">
        <v>0</v>
      </c>
      <c r="N2283" s="16" t="s">
        <v>6187</v>
      </c>
      <c r="O2283" s="16" t="s">
        <v>6188</v>
      </c>
      <c r="P2283" s="1">
        <v>44413</v>
      </c>
      <c r="Q2283">
        <v>38114.510799999989</v>
      </c>
      <c r="R2283">
        <v>38114.510799999989</v>
      </c>
      <c r="S2283" s="16" t="s">
        <v>6224</v>
      </c>
      <c r="T2283" s="16" t="s">
        <v>6238</v>
      </c>
      <c r="U2283">
        <v>2021</v>
      </c>
    </row>
    <row r="2284" spans="1:21" x14ac:dyDescent="0.35">
      <c r="A2284" s="16" t="s">
        <v>4708</v>
      </c>
      <c r="B2284">
        <v>859136057</v>
      </c>
      <c r="C2284">
        <v>75</v>
      </c>
      <c r="D2284" s="1">
        <v>17312.25</v>
      </c>
      <c r="E2284" s="16" t="s">
        <v>11</v>
      </c>
      <c r="F2284" s="16" t="s">
        <v>370</v>
      </c>
      <c r="G2284" s="16" t="s">
        <v>2771</v>
      </c>
      <c r="H2284">
        <v>816460.50650000002</v>
      </c>
      <c r="I2284">
        <v>303904.74410000001</v>
      </c>
      <c r="J2284" s="16" t="s">
        <v>4709</v>
      </c>
      <c r="K2284" s="16" t="s">
        <v>6135</v>
      </c>
      <c r="L2284">
        <v>1184293632</v>
      </c>
      <c r="M2284">
        <v>0</v>
      </c>
      <c r="N2284" s="16" t="s">
        <v>6196</v>
      </c>
      <c r="O2284" s="16" t="s">
        <v>6200</v>
      </c>
      <c r="P2284" s="1">
        <v>44295</v>
      </c>
      <c r="Q2284">
        <v>512555.76240000001</v>
      </c>
      <c r="R2284">
        <v>512555.76240000001</v>
      </c>
      <c r="S2284" s="16" t="s">
        <v>6220</v>
      </c>
      <c r="T2284" s="16" t="s">
        <v>6241</v>
      </c>
      <c r="U2284">
        <v>2021</v>
      </c>
    </row>
    <row r="2285" spans="1:21" x14ac:dyDescent="0.35">
      <c r="A2285" s="16" t="s">
        <v>4710</v>
      </c>
      <c r="B2285">
        <v>807990242</v>
      </c>
      <c r="C2285">
        <v>82</v>
      </c>
      <c r="D2285" s="1">
        <v>14755.5</v>
      </c>
      <c r="E2285" s="16" t="s">
        <v>11</v>
      </c>
      <c r="F2285" s="16" t="s">
        <v>347</v>
      </c>
      <c r="G2285" s="16" t="s">
        <v>2749</v>
      </c>
      <c r="H2285">
        <v>302759.34980000003</v>
      </c>
      <c r="I2285">
        <v>221230.58199999999</v>
      </c>
      <c r="J2285" s="16" t="s">
        <v>4711</v>
      </c>
      <c r="K2285" s="16" t="s">
        <v>6127</v>
      </c>
      <c r="L2285">
        <v>11768274</v>
      </c>
      <c r="M2285">
        <v>0</v>
      </c>
      <c r="N2285" s="16" t="s">
        <v>6198</v>
      </c>
      <c r="O2285" s="16" t="s">
        <v>6201</v>
      </c>
      <c r="P2285" s="1">
        <v>44298</v>
      </c>
      <c r="Q2285">
        <v>81528.767800000031</v>
      </c>
      <c r="R2285">
        <v>81528.767800000031</v>
      </c>
      <c r="S2285" s="16" t="s">
        <v>6220</v>
      </c>
      <c r="T2285" s="16" t="s">
        <v>6241</v>
      </c>
      <c r="U2285">
        <v>2021</v>
      </c>
    </row>
    <row r="2286" spans="1:21" x14ac:dyDescent="0.35">
      <c r="A2286" s="16" t="s">
        <v>4712</v>
      </c>
      <c r="B2286">
        <v>131050069</v>
      </c>
      <c r="C2286">
        <v>78</v>
      </c>
      <c r="D2286" s="1">
        <v>16216.5</v>
      </c>
      <c r="E2286" s="16" t="s">
        <v>11</v>
      </c>
      <c r="F2286" s="16" t="s">
        <v>36</v>
      </c>
      <c r="G2286" s="16" t="s">
        <v>2743</v>
      </c>
      <c r="H2286">
        <v>156983.1311</v>
      </c>
      <c r="I2286">
        <v>46813.775500000003</v>
      </c>
      <c r="J2286" s="16" t="s">
        <v>4713</v>
      </c>
      <c r="K2286" s="16" t="s">
        <v>6135</v>
      </c>
      <c r="L2286">
        <v>268515982</v>
      </c>
      <c r="M2286">
        <v>0</v>
      </c>
      <c r="N2286" s="16" t="s">
        <v>6198</v>
      </c>
      <c r="O2286" s="16" t="s">
        <v>6201</v>
      </c>
      <c r="P2286" s="1">
        <v>44663</v>
      </c>
      <c r="Q2286">
        <v>110169.3556</v>
      </c>
      <c r="R2286">
        <v>110169.3556</v>
      </c>
      <c r="S2286" s="16" t="s">
        <v>6220</v>
      </c>
      <c r="T2286" s="16" t="s">
        <v>6241</v>
      </c>
      <c r="U2286">
        <v>2022</v>
      </c>
    </row>
    <row r="2287" spans="1:21" x14ac:dyDescent="0.35">
      <c r="A2287" s="16" t="s">
        <v>4714</v>
      </c>
      <c r="B2287">
        <v>358586957</v>
      </c>
      <c r="C2287">
        <v>45</v>
      </c>
      <c r="D2287" s="1">
        <v>28269.75</v>
      </c>
      <c r="E2287" s="16" t="s">
        <v>11</v>
      </c>
      <c r="F2287" s="16" t="s">
        <v>323</v>
      </c>
      <c r="G2287" s="16" t="s">
        <v>2771</v>
      </c>
      <c r="H2287">
        <v>1303676.9828000001</v>
      </c>
      <c r="I2287">
        <v>441091.21870000003</v>
      </c>
      <c r="J2287" s="16" t="s">
        <v>4715</v>
      </c>
      <c r="K2287" s="16" t="s">
        <v>6131</v>
      </c>
      <c r="L2287">
        <v>4287794688</v>
      </c>
      <c r="M2287">
        <v>0</v>
      </c>
      <c r="N2287" s="16" t="s">
        <v>6195</v>
      </c>
      <c r="O2287" s="16" t="s">
        <v>6190</v>
      </c>
      <c r="P2287" s="1">
        <v>44256</v>
      </c>
      <c r="Q2287">
        <v>862585.76410000003</v>
      </c>
      <c r="R2287">
        <v>879837.47938200005</v>
      </c>
      <c r="S2287" s="16" t="s">
        <v>6219</v>
      </c>
      <c r="T2287" s="16" t="s">
        <v>6238</v>
      </c>
      <c r="U2287">
        <v>2021</v>
      </c>
    </row>
    <row r="2288" spans="1:21" x14ac:dyDescent="0.35">
      <c r="A2288" s="16" t="s">
        <v>4716</v>
      </c>
      <c r="B2288">
        <v>695281</v>
      </c>
      <c r="C2288">
        <v>20</v>
      </c>
      <c r="D2288" s="1">
        <v>37401</v>
      </c>
      <c r="E2288" s="16" t="s">
        <v>11</v>
      </c>
      <c r="F2288" s="16" t="s">
        <v>106</v>
      </c>
      <c r="G2288" s="16" t="s">
        <v>2771</v>
      </c>
      <c r="H2288">
        <v>225096.12100000001</v>
      </c>
      <c r="I2288">
        <v>51117.758600000001</v>
      </c>
      <c r="J2288" s="16" t="s">
        <v>4717</v>
      </c>
      <c r="K2288" s="16" t="s">
        <v>6131</v>
      </c>
      <c r="L2288">
        <v>1084660032</v>
      </c>
      <c r="M2288">
        <v>0</v>
      </c>
      <c r="N2288" s="16" t="s">
        <v>6198</v>
      </c>
      <c r="O2288" s="16" t="s">
        <v>6191</v>
      </c>
      <c r="P2288" s="1">
        <v>44549</v>
      </c>
      <c r="Q2288">
        <v>173978.36240000001</v>
      </c>
      <c r="R2288">
        <v>173978.36240000001</v>
      </c>
      <c r="S2288" s="16" t="s">
        <v>6228</v>
      </c>
      <c r="T2288" s="16" t="s">
        <v>6236</v>
      </c>
      <c r="U2288">
        <v>2021</v>
      </c>
    </row>
    <row r="2289" spans="1:21" x14ac:dyDescent="0.35">
      <c r="A2289" s="16" t="s">
        <v>4718</v>
      </c>
      <c r="B2289">
        <v>960074632</v>
      </c>
      <c r="C2289">
        <v>23</v>
      </c>
      <c r="D2289" s="1">
        <v>36305.25</v>
      </c>
      <c r="E2289" s="16" t="s">
        <v>11</v>
      </c>
      <c r="F2289" s="16" t="s">
        <v>2538</v>
      </c>
      <c r="G2289" s="16" t="s">
        <v>2771</v>
      </c>
      <c r="H2289">
        <v>1721388.6495999999</v>
      </c>
      <c r="I2289">
        <v>388016.15850000002</v>
      </c>
      <c r="J2289" s="16" t="s">
        <v>4719</v>
      </c>
      <c r="K2289" s="16" t="s">
        <v>6140</v>
      </c>
      <c r="L2289">
        <v>532410368</v>
      </c>
      <c r="M2289">
        <v>0</v>
      </c>
      <c r="N2289" s="16" t="s">
        <v>6187</v>
      </c>
      <c r="O2289" s="16" t="s">
        <v>6188</v>
      </c>
      <c r="P2289" s="1">
        <v>44497</v>
      </c>
      <c r="Q2289">
        <v>1333372.4910999998</v>
      </c>
      <c r="R2289">
        <v>1333372.4910999998</v>
      </c>
      <c r="S2289" s="16" t="s">
        <v>6226</v>
      </c>
      <c r="T2289" s="16" t="s">
        <v>6236</v>
      </c>
      <c r="U2289">
        <v>2021</v>
      </c>
    </row>
    <row r="2290" spans="1:21" x14ac:dyDescent="0.35">
      <c r="A2290" s="16" t="s">
        <v>4720</v>
      </c>
      <c r="B2290">
        <v>26099667</v>
      </c>
      <c r="C2290">
        <v>73</v>
      </c>
      <c r="D2290" s="1">
        <v>18042.75</v>
      </c>
      <c r="E2290" s="16" t="s">
        <v>11</v>
      </c>
      <c r="F2290" s="16" t="s">
        <v>373</v>
      </c>
      <c r="G2290" s="16" t="s">
        <v>2756</v>
      </c>
      <c r="H2290">
        <v>250220.1917</v>
      </c>
      <c r="I2290">
        <v>122177.82799999999</v>
      </c>
      <c r="J2290" s="16" t="s">
        <v>4721</v>
      </c>
      <c r="K2290" s="16" t="s">
        <v>6129</v>
      </c>
      <c r="L2290">
        <v>2046947112</v>
      </c>
      <c r="M2290">
        <v>0</v>
      </c>
      <c r="N2290" s="16" t="s">
        <v>6187</v>
      </c>
      <c r="O2290" s="16" t="s">
        <v>6190</v>
      </c>
      <c r="P2290" s="1">
        <v>44206</v>
      </c>
      <c r="Q2290">
        <v>128042.3637</v>
      </c>
      <c r="R2290">
        <v>128042.3637</v>
      </c>
      <c r="S2290" s="16" t="s">
        <v>6217</v>
      </c>
      <c r="T2290" s="16" t="s">
        <v>6241</v>
      </c>
      <c r="U2290">
        <v>2021</v>
      </c>
    </row>
    <row r="2291" spans="1:21" x14ac:dyDescent="0.35">
      <c r="A2291" s="16" t="s">
        <v>4722</v>
      </c>
      <c r="B2291">
        <v>346107344</v>
      </c>
      <c r="C2291">
        <v>58</v>
      </c>
      <c r="D2291" s="1">
        <v>23521.5</v>
      </c>
      <c r="E2291" s="16" t="s">
        <v>11</v>
      </c>
      <c r="F2291" s="16" t="s">
        <v>437</v>
      </c>
      <c r="G2291" s="16" t="s">
        <v>2759</v>
      </c>
      <c r="H2291">
        <v>672823.00800000003</v>
      </c>
      <c r="I2291">
        <v>136734.99840000001</v>
      </c>
      <c r="J2291" s="16" t="s">
        <v>4723</v>
      </c>
      <c r="K2291" s="16" t="s">
        <v>6133</v>
      </c>
      <c r="L2291">
        <v>761662542</v>
      </c>
      <c r="M2291">
        <v>0</v>
      </c>
      <c r="N2291" s="16" t="s">
        <v>6187</v>
      </c>
      <c r="O2291" s="16" t="s">
        <v>6188</v>
      </c>
      <c r="P2291" s="1">
        <v>44636</v>
      </c>
      <c r="Q2291">
        <v>536088.00959999999</v>
      </c>
      <c r="R2291">
        <v>536088.00959999999</v>
      </c>
      <c r="S2291" s="16" t="s">
        <v>6219</v>
      </c>
      <c r="T2291" s="16" t="s">
        <v>6239</v>
      </c>
      <c r="U2291">
        <v>2022</v>
      </c>
    </row>
    <row r="2292" spans="1:21" x14ac:dyDescent="0.35">
      <c r="A2292" s="16" t="s">
        <v>4724</v>
      </c>
      <c r="B2292">
        <v>128075328</v>
      </c>
      <c r="C2292">
        <v>39</v>
      </c>
      <c r="D2292" s="1">
        <v>30461.25</v>
      </c>
      <c r="E2292" s="16" t="s">
        <v>11</v>
      </c>
      <c r="F2292" s="16" t="s">
        <v>511</v>
      </c>
      <c r="G2292" s="16" t="s">
        <v>2743</v>
      </c>
      <c r="H2292">
        <v>1231355.5563000001</v>
      </c>
      <c r="I2292">
        <v>560845.62049999996</v>
      </c>
      <c r="J2292" s="16" t="s">
        <v>4725</v>
      </c>
      <c r="K2292" s="16" t="s">
        <v>6131</v>
      </c>
      <c r="L2292">
        <v>4368298368</v>
      </c>
      <c r="M2292">
        <v>0</v>
      </c>
      <c r="N2292" s="16" t="s">
        <v>6189</v>
      </c>
      <c r="O2292" s="16" t="s">
        <v>6194</v>
      </c>
      <c r="P2292" s="1">
        <v>44574</v>
      </c>
      <c r="Q2292">
        <v>670509.93580000009</v>
      </c>
      <c r="R2292">
        <v>683920.13451600017</v>
      </c>
      <c r="S2292" s="16" t="s">
        <v>6217</v>
      </c>
      <c r="T2292" s="16" t="s">
        <v>6237</v>
      </c>
      <c r="U2292">
        <v>2022</v>
      </c>
    </row>
    <row r="2293" spans="1:21" x14ac:dyDescent="0.35">
      <c r="A2293" s="16" t="s">
        <v>4726</v>
      </c>
      <c r="B2293">
        <v>590936947</v>
      </c>
      <c r="C2293">
        <v>20</v>
      </c>
      <c r="D2293" s="1">
        <v>37401</v>
      </c>
      <c r="E2293" s="16" t="s">
        <v>11</v>
      </c>
      <c r="F2293" s="16" t="s">
        <v>596</v>
      </c>
      <c r="G2293" s="16" t="s">
        <v>2749</v>
      </c>
      <c r="H2293">
        <v>1184816.6979</v>
      </c>
      <c r="I2293">
        <v>538822.321</v>
      </c>
      <c r="J2293" s="16" t="s">
        <v>4727</v>
      </c>
      <c r="K2293" s="16" t="s">
        <v>6133</v>
      </c>
      <c r="L2293">
        <v>96229965</v>
      </c>
      <c r="M2293">
        <v>0</v>
      </c>
      <c r="N2293" s="16" t="s">
        <v>6196</v>
      </c>
      <c r="O2293" s="16" t="s">
        <v>6200</v>
      </c>
      <c r="P2293" s="1">
        <v>44299</v>
      </c>
      <c r="Q2293">
        <v>645994.37690000003</v>
      </c>
      <c r="R2293">
        <v>645994.37690000003</v>
      </c>
      <c r="S2293" s="16" t="s">
        <v>6220</v>
      </c>
      <c r="T2293" s="16" t="s">
        <v>6236</v>
      </c>
      <c r="U2293">
        <v>2021</v>
      </c>
    </row>
    <row r="2294" spans="1:21" x14ac:dyDescent="0.35">
      <c r="A2294" s="16" t="s">
        <v>4728</v>
      </c>
      <c r="B2294">
        <v>44860599</v>
      </c>
      <c r="C2294">
        <v>40</v>
      </c>
      <c r="D2294" s="1">
        <v>30096</v>
      </c>
      <c r="E2294" s="16" t="s">
        <v>11</v>
      </c>
      <c r="F2294" s="16" t="s">
        <v>106</v>
      </c>
      <c r="G2294" s="16" t="s">
        <v>2800</v>
      </c>
      <c r="H2294">
        <v>1746173.8382000001</v>
      </c>
      <c r="I2294">
        <v>852998.19350000005</v>
      </c>
      <c r="J2294" s="16" t="s">
        <v>4729</v>
      </c>
      <c r="K2294" s="16" t="s">
        <v>6131</v>
      </c>
      <c r="L2294">
        <v>376968375</v>
      </c>
      <c r="M2294">
        <v>0</v>
      </c>
      <c r="N2294" s="16" t="s">
        <v>6187</v>
      </c>
      <c r="O2294" s="16" t="s">
        <v>6188</v>
      </c>
      <c r="P2294" s="1">
        <v>44356</v>
      </c>
      <c r="Q2294">
        <v>893175.64470000006</v>
      </c>
      <c r="R2294">
        <v>911039.15759400011</v>
      </c>
      <c r="S2294" s="16" t="s">
        <v>6222</v>
      </c>
      <c r="T2294" s="16" t="s">
        <v>6238</v>
      </c>
      <c r="U2294">
        <v>2021</v>
      </c>
    </row>
    <row r="2295" spans="1:21" x14ac:dyDescent="0.35">
      <c r="A2295" s="16" t="s">
        <v>4730</v>
      </c>
      <c r="B2295">
        <v>91789554</v>
      </c>
      <c r="C2295">
        <v>80</v>
      </c>
      <c r="D2295" s="1">
        <v>15486</v>
      </c>
      <c r="E2295" s="16" t="s">
        <v>11</v>
      </c>
      <c r="F2295" s="16" t="s">
        <v>300</v>
      </c>
      <c r="G2295" s="16" t="s">
        <v>2756</v>
      </c>
      <c r="H2295">
        <v>1020870.6159</v>
      </c>
      <c r="I2295">
        <v>225295.58420000001</v>
      </c>
      <c r="J2295" s="16" t="s">
        <v>4731</v>
      </c>
      <c r="K2295" s="16" t="s">
        <v>6135</v>
      </c>
      <c r="L2295">
        <v>3785646132</v>
      </c>
      <c r="M2295">
        <v>0</v>
      </c>
      <c r="N2295" s="16" t="s">
        <v>6187</v>
      </c>
      <c r="O2295" s="16" t="s">
        <v>6200</v>
      </c>
      <c r="P2295" s="1">
        <v>44558</v>
      </c>
      <c r="Q2295">
        <v>795575.03169999993</v>
      </c>
      <c r="R2295">
        <v>795575.03169999993</v>
      </c>
      <c r="S2295" s="16" t="s">
        <v>6228</v>
      </c>
      <c r="T2295" s="16" t="s">
        <v>6241</v>
      </c>
      <c r="U2295">
        <v>2021</v>
      </c>
    </row>
    <row r="2296" spans="1:21" x14ac:dyDescent="0.35">
      <c r="A2296" s="16" t="s">
        <v>4732</v>
      </c>
      <c r="B2296">
        <v>331061325</v>
      </c>
      <c r="C2296">
        <v>58</v>
      </c>
      <c r="D2296" s="1">
        <v>23521.5</v>
      </c>
      <c r="E2296" s="16" t="s">
        <v>11</v>
      </c>
      <c r="F2296" s="16" t="s">
        <v>514</v>
      </c>
      <c r="G2296" s="16" t="s">
        <v>2743</v>
      </c>
      <c r="H2296">
        <v>322882.28710000002</v>
      </c>
      <c r="I2296">
        <v>298979.35960000003</v>
      </c>
      <c r="J2296" s="16" t="s">
        <v>4733</v>
      </c>
      <c r="K2296" s="16" t="s">
        <v>6131</v>
      </c>
      <c r="L2296">
        <v>874755</v>
      </c>
      <c r="M2296">
        <v>25484228</v>
      </c>
      <c r="N2296" s="16" t="s">
        <v>6192</v>
      </c>
      <c r="O2296" s="16" t="s">
        <v>6197</v>
      </c>
      <c r="P2296" s="1">
        <v>44306</v>
      </c>
      <c r="Q2296">
        <v>23902.927499999991</v>
      </c>
      <c r="R2296">
        <v>23902.927499999991</v>
      </c>
      <c r="S2296" s="16" t="s">
        <v>6220</v>
      </c>
      <c r="T2296" s="16" t="s">
        <v>6239</v>
      </c>
      <c r="U2296">
        <v>2021</v>
      </c>
    </row>
    <row r="2297" spans="1:21" x14ac:dyDescent="0.35">
      <c r="A2297" s="16" t="s">
        <v>4734</v>
      </c>
      <c r="B2297">
        <v>282048392</v>
      </c>
      <c r="C2297">
        <v>35</v>
      </c>
      <c r="D2297" s="1">
        <v>31922.25</v>
      </c>
      <c r="E2297" s="16" t="s">
        <v>11</v>
      </c>
      <c r="F2297" s="16" t="s">
        <v>81</v>
      </c>
      <c r="G2297" s="16" t="s">
        <v>2771</v>
      </c>
      <c r="H2297">
        <v>224891.61869999999</v>
      </c>
      <c r="I2297">
        <v>56944.255100000002</v>
      </c>
      <c r="J2297" s="16" t="s">
        <v>4735</v>
      </c>
      <c r="K2297" s="16" t="s">
        <v>6133</v>
      </c>
      <c r="L2297">
        <v>2341620372</v>
      </c>
      <c r="M2297">
        <v>0</v>
      </c>
      <c r="N2297" s="16" t="s">
        <v>6195</v>
      </c>
      <c r="O2297" s="16" t="s">
        <v>6190</v>
      </c>
      <c r="P2297" s="1">
        <v>44391</v>
      </c>
      <c r="Q2297">
        <v>167947.36359999998</v>
      </c>
      <c r="R2297">
        <v>167947.36359999998</v>
      </c>
      <c r="S2297" s="16" t="s">
        <v>6223</v>
      </c>
      <c r="T2297" s="16" t="s">
        <v>6237</v>
      </c>
      <c r="U2297">
        <v>2021</v>
      </c>
    </row>
    <row r="2298" spans="1:21" x14ac:dyDescent="0.35">
      <c r="A2298" s="16" t="s">
        <v>4736</v>
      </c>
      <c r="B2298">
        <v>717201617</v>
      </c>
      <c r="C2298">
        <v>20</v>
      </c>
      <c r="D2298" s="1">
        <v>37401</v>
      </c>
      <c r="E2298" s="16" t="s">
        <v>11</v>
      </c>
      <c r="F2298" s="16" t="s">
        <v>519</v>
      </c>
      <c r="G2298" s="16" t="s">
        <v>2756</v>
      </c>
      <c r="H2298">
        <v>558792.33900000004</v>
      </c>
      <c r="I2298">
        <v>156853.98989999999</v>
      </c>
      <c r="J2298" s="16" t="s">
        <v>4737</v>
      </c>
      <c r="K2298" s="16" t="s">
        <v>6135</v>
      </c>
      <c r="L2298">
        <v>261029196</v>
      </c>
      <c r="M2298">
        <v>0</v>
      </c>
      <c r="N2298" s="16" t="s">
        <v>6198</v>
      </c>
      <c r="O2298" s="16" t="s">
        <v>6201</v>
      </c>
      <c r="P2298" s="1">
        <v>44212</v>
      </c>
      <c r="Q2298">
        <v>401938.34910000005</v>
      </c>
      <c r="R2298">
        <v>401938.34910000005</v>
      </c>
      <c r="S2298" s="16" t="s">
        <v>6217</v>
      </c>
      <c r="T2298" s="16" t="s">
        <v>6236</v>
      </c>
      <c r="U2298">
        <v>2021</v>
      </c>
    </row>
    <row r="2299" spans="1:21" x14ac:dyDescent="0.35">
      <c r="A2299" s="16" t="s">
        <v>4738</v>
      </c>
      <c r="B2299">
        <v>244498758</v>
      </c>
      <c r="C2299">
        <v>61</v>
      </c>
      <c r="D2299" s="1">
        <v>22425.75</v>
      </c>
      <c r="E2299" s="16" t="s">
        <v>11</v>
      </c>
      <c r="F2299" s="16" t="s">
        <v>127</v>
      </c>
      <c r="G2299" s="16" t="s">
        <v>2771</v>
      </c>
      <c r="H2299">
        <v>1139558.3888000001</v>
      </c>
      <c r="I2299">
        <v>656109.37540000002</v>
      </c>
      <c r="J2299" s="16" t="s">
        <v>4739</v>
      </c>
      <c r="K2299" s="16" t="s">
        <v>6135</v>
      </c>
      <c r="L2299">
        <v>9966675</v>
      </c>
      <c r="M2299">
        <v>0</v>
      </c>
      <c r="N2299" s="16" t="s">
        <v>6189</v>
      </c>
      <c r="O2299" s="16" t="s">
        <v>6194</v>
      </c>
      <c r="P2299" s="1">
        <v>44281</v>
      </c>
      <c r="Q2299">
        <v>483449.01340000005</v>
      </c>
      <c r="R2299">
        <v>483449.01340000005</v>
      </c>
      <c r="S2299" s="16" t="s">
        <v>6219</v>
      </c>
      <c r="T2299" s="16" t="s">
        <v>6240</v>
      </c>
      <c r="U2299">
        <v>2021</v>
      </c>
    </row>
    <row r="2300" spans="1:21" x14ac:dyDescent="0.35">
      <c r="A2300" s="16" t="s">
        <v>4740</v>
      </c>
      <c r="B2300">
        <v>808714603</v>
      </c>
      <c r="C2300">
        <v>19</v>
      </c>
      <c r="D2300" s="1">
        <v>37766.25</v>
      </c>
      <c r="E2300" s="16" t="s">
        <v>11</v>
      </c>
      <c r="F2300" s="16" t="s">
        <v>968</v>
      </c>
      <c r="G2300" s="16" t="s">
        <v>2749</v>
      </c>
      <c r="H2300">
        <v>246249.978</v>
      </c>
      <c r="I2300">
        <v>56363.883800000003</v>
      </c>
      <c r="J2300" s="16" t="s">
        <v>4741</v>
      </c>
      <c r="K2300" s="16" t="s">
        <v>6133</v>
      </c>
      <c r="L2300">
        <v>919247307</v>
      </c>
      <c r="M2300">
        <v>0</v>
      </c>
      <c r="N2300" s="16" t="s">
        <v>6196</v>
      </c>
      <c r="O2300" s="16" t="s">
        <v>6199</v>
      </c>
      <c r="P2300" s="1">
        <v>44551</v>
      </c>
      <c r="Q2300">
        <v>189886.09419999999</v>
      </c>
      <c r="R2300">
        <v>189886.09419999999</v>
      </c>
      <c r="S2300" s="16" t="s">
        <v>6228</v>
      </c>
      <c r="T2300" s="16" t="s">
        <v>6242</v>
      </c>
      <c r="U2300">
        <v>2021</v>
      </c>
    </row>
    <row r="2301" spans="1:21" x14ac:dyDescent="0.35">
      <c r="A2301" s="16" t="s">
        <v>4742</v>
      </c>
      <c r="B2301">
        <v>779868318</v>
      </c>
      <c r="C2301">
        <v>62</v>
      </c>
      <c r="D2301" s="1">
        <v>22060.5</v>
      </c>
      <c r="E2301" s="16" t="s">
        <v>11</v>
      </c>
      <c r="F2301" s="16" t="s">
        <v>424</v>
      </c>
      <c r="G2301" s="16" t="s">
        <v>2800</v>
      </c>
      <c r="H2301">
        <v>171005.23439999999</v>
      </c>
      <c r="I2301">
        <v>79828.352599999998</v>
      </c>
      <c r="J2301" s="16" t="s">
        <v>4743</v>
      </c>
      <c r="K2301" s="16" t="s">
        <v>6131</v>
      </c>
      <c r="L2301">
        <v>1884764853</v>
      </c>
      <c r="M2301">
        <v>0</v>
      </c>
      <c r="N2301" s="16" t="s">
        <v>6198</v>
      </c>
      <c r="O2301" s="16" t="s">
        <v>6191</v>
      </c>
      <c r="P2301" s="1">
        <v>44206</v>
      </c>
      <c r="Q2301">
        <v>91176.881799999988</v>
      </c>
      <c r="R2301">
        <v>91176.881799999988</v>
      </c>
      <c r="S2301" s="16" t="s">
        <v>6217</v>
      </c>
      <c r="T2301" s="16" t="s">
        <v>6240</v>
      </c>
      <c r="U2301">
        <v>2021</v>
      </c>
    </row>
    <row r="2302" spans="1:21" x14ac:dyDescent="0.35">
      <c r="A2302" s="16" t="s">
        <v>4744</v>
      </c>
      <c r="B2302">
        <v>672898421</v>
      </c>
      <c r="C2302">
        <v>50</v>
      </c>
      <c r="D2302" s="1">
        <v>26443.5</v>
      </c>
      <c r="E2302" s="16" t="s">
        <v>11</v>
      </c>
      <c r="F2302" s="16" t="s">
        <v>115</v>
      </c>
      <c r="G2302" s="16" t="s">
        <v>2749</v>
      </c>
      <c r="H2302">
        <v>358570.11959999998</v>
      </c>
      <c r="I2302">
        <v>85658.417499999996</v>
      </c>
      <c r="J2302" s="16" t="s">
        <v>4745</v>
      </c>
      <c r="K2302" s="16" t="s">
        <v>6133</v>
      </c>
      <c r="L2302">
        <v>1299323025</v>
      </c>
      <c r="M2302">
        <v>0</v>
      </c>
      <c r="N2302" s="16" t="s">
        <v>6187</v>
      </c>
      <c r="O2302" s="16" t="s">
        <v>6200</v>
      </c>
      <c r="P2302" s="1">
        <v>44546</v>
      </c>
      <c r="Q2302">
        <v>272911.70209999999</v>
      </c>
      <c r="R2302">
        <v>272911.70209999999</v>
      </c>
      <c r="S2302" s="16" t="s">
        <v>6228</v>
      </c>
      <c r="T2302" s="16" t="s">
        <v>6239</v>
      </c>
      <c r="U2302">
        <v>2021</v>
      </c>
    </row>
    <row r="2303" spans="1:21" x14ac:dyDescent="0.35">
      <c r="A2303" s="16" t="s">
        <v>4746</v>
      </c>
      <c r="B2303">
        <v>304859900</v>
      </c>
      <c r="C2303">
        <v>67</v>
      </c>
      <c r="D2303" s="1">
        <v>20234.25</v>
      </c>
      <c r="E2303" s="16" t="s">
        <v>11</v>
      </c>
      <c r="F2303" s="16" t="s">
        <v>406</v>
      </c>
      <c r="G2303" s="16" t="s">
        <v>2749</v>
      </c>
      <c r="H2303">
        <v>420518.01189999998</v>
      </c>
      <c r="I2303">
        <v>140172.67060000001</v>
      </c>
      <c r="J2303" s="16" t="s">
        <v>4747</v>
      </c>
      <c r="K2303" s="16" t="s">
        <v>6131</v>
      </c>
      <c r="L2303">
        <v>2609924044</v>
      </c>
      <c r="M2303">
        <v>0</v>
      </c>
      <c r="N2303" s="16" t="s">
        <v>6196</v>
      </c>
      <c r="O2303" s="16" t="s">
        <v>6188</v>
      </c>
      <c r="P2303" s="1">
        <v>44233</v>
      </c>
      <c r="Q2303">
        <v>280345.34129999997</v>
      </c>
      <c r="R2303">
        <v>280345.34129999997</v>
      </c>
      <c r="S2303" s="16" t="s">
        <v>6218</v>
      </c>
      <c r="T2303" s="16" t="s">
        <v>6240</v>
      </c>
      <c r="U2303">
        <v>2021</v>
      </c>
    </row>
    <row r="2304" spans="1:21" x14ac:dyDescent="0.35">
      <c r="A2304" s="16" t="s">
        <v>4748</v>
      </c>
      <c r="B2304">
        <v>618755065</v>
      </c>
      <c r="C2304">
        <v>29</v>
      </c>
      <c r="D2304" s="1">
        <v>34113.75</v>
      </c>
      <c r="E2304" s="16" t="s">
        <v>11</v>
      </c>
      <c r="F2304" s="16" t="s">
        <v>39</v>
      </c>
      <c r="G2304" s="16" t="s">
        <v>2767</v>
      </c>
      <c r="H2304">
        <v>1098831.5252</v>
      </c>
      <c r="I2304">
        <v>171672.51939999999</v>
      </c>
      <c r="J2304" s="16" t="s">
        <v>4749</v>
      </c>
      <c r="K2304" s="16" t="s">
        <v>6135</v>
      </c>
      <c r="L2304">
        <v>276078131</v>
      </c>
      <c r="M2304">
        <v>0</v>
      </c>
      <c r="N2304" s="16" t="s">
        <v>6198</v>
      </c>
      <c r="O2304" s="16" t="s">
        <v>6190</v>
      </c>
      <c r="P2304" s="1">
        <v>44349</v>
      </c>
      <c r="Q2304">
        <v>927159.00580000004</v>
      </c>
      <c r="R2304">
        <v>927159.00580000004</v>
      </c>
      <c r="S2304" s="16" t="s">
        <v>6222</v>
      </c>
      <c r="T2304" s="16" t="s">
        <v>6236</v>
      </c>
      <c r="U2304">
        <v>2021</v>
      </c>
    </row>
    <row r="2305" spans="1:21" x14ac:dyDescent="0.35">
      <c r="A2305" s="16" t="s">
        <v>4750</v>
      </c>
      <c r="B2305">
        <v>400089203</v>
      </c>
      <c r="C2305">
        <v>40</v>
      </c>
      <c r="D2305" s="1">
        <v>30096</v>
      </c>
      <c r="E2305" s="16" t="s">
        <v>11</v>
      </c>
      <c r="F2305" s="16" t="s">
        <v>166</v>
      </c>
      <c r="G2305" s="16" t="s">
        <v>2800</v>
      </c>
      <c r="H2305">
        <v>381602.52799999999</v>
      </c>
      <c r="I2305">
        <v>193079.48809999999</v>
      </c>
      <c r="J2305" s="16" t="s">
        <v>4751</v>
      </c>
      <c r="K2305" s="16" t="s">
        <v>6129</v>
      </c>
      <c r="L2305">
        <v>3385927272</v>
      </c>
      <c r="M2305">
        <v>0</v>
      </c>
      <c r="N2305" s="16" t="s">
        <v>6187</v>
      </c>
      <c r="O2305" s="16" t="s">
        <v>6190</v>
      </c>
      <c r="P2305" s="1">
        <v>44679</v>
      </c>
      <c r="Q2305">
        <v>188523.0399</v>
      </c>
      <c r="R2305">
        <v>188523.0399</v>
      </c>
      <c r="S2305" s="16" t="s">
        <v>6220</v>
      </c>
      <c r="T2305" s="16" t="s">
        <v>6238</v>
      </c>
      <c r="U2305">
        <v>2022</v>
      </c>
    </row>
    <row r="2306" spans="1:21" x14ac:dyDescent="0.35">
      <c r="A2306" s="16" t="s">
        <v>4752</v>
      </c>
      <c r="B2306">
        <v>76432755</v>
      </c>
      <c r="C2306">
        <v>41</v>
      </c>
      <c r="D2306" s="1">
        <v>29730.75</v>
      </c>
      <c r="E2306" s="16" t="s">
        <v>11</v>
      </c>
      <c r="F2306" s="16" t="s">
        <v>205</v>
      </c>
      <c r="G2306" s="16" t="s">
        <v>2743</v>
      </c>
      <c r="H2306">
        <v>899355.70050000004</v>
      </c>
      <c r="I2306">
        <v>357650.75530000002</v>
      </c>
      <c r="J2306" s="16" t="s">
        <v>4753</v>
      </c>
      <c r="K2306" s="16" t="s">
        <v>6135</v>
      </c>
      <c r="L2306">
        <v>1912459563</v>
      </c>
      <c r="M2306">
        <v>0</v>
      </c>
      <c r="N2306" s="16" t="s">
        <v>6187</v>
      </c>
      <c r="O2306" s="16" t="s">
        <v>6188</v>
      </c>
      <c r="P2306" s="1">
        <v>44202</v>
      </c>
      <c r="Q2306">
        <v>541704.94519999996</v>
      </c>
      <c r="R2306">
        <v>541704.94519999996</v>
      </c>
      <c r="S2306" s="16" t="s">
        <v>6217</v>
      </c>
      <c r="T2306" s="16" t="s">
        <v>6238</v>
      </c>
      <c r="U2306">
        <v>2021</v>
      </c>
    </row>
    <row r="2307" spans="1:21" x14ac:dyDescent="0.35">
      <c r="A2307" s="16" t="s">
        <v>4754</v>
      </c>
      <c r="B2307">
        <v>391021354</v>
      </c>
      <c r="C2307">
        <v>51</v>
      </c>
      <c r="D2307" s="1">
        <v>26078.25</v>
      </c>
      <c r="E2307" s="16" t="s">
        <v>11</v>
      </c>
      <c r="F2307" s="16" t="s">
        <v>519</v>
      </c>
      <c r="G2307" s="16" t="s">
        <v>2734</v>
      </c>
      <c r="H2307">
        <v>540636.91590000002</v>
      </c>
      <c r="I2307">
        <v>429863.8627</v>
      </c>
      <c r="J2307" s="16" t="s">
        <v>4755</v>
      </c>
      <c r="K2307" s="16" t="s">
        <v>6135</v>
      </c>
      <c r="L2307">
        <v>1306407168</v>
      </c>
      <c r="M2307">
        <v>0</v>
      </c>
      <c r="N2307" s="16" t="s">
        <v>6187</v>
      </c>
      <c r="O2307" s="16" t="s">
        <v>6188</v>
      </c>
      <c r="P2307" s="1">
        <v>44281</v>
      </c>
      <c r="Q2307">
        <v>110773.05320000002</v>
      </c>
      <c r="R2307">
        <v>110773.05320000002</v>
      </c>
      <c r="S2307" s="16" t="s">
        <v>6219</v>
      </c>
      <c r="T2307" s="16" t="s">
        <v>6239</v>
      </c>
      <c r="U2307">
        <v>2021</v>
      </c>
    </row>
    <row r="2308" spans="1:21" x14ac:dyDescent="0.35">
      <c r="A2308" s="16" t="s">
        <v>4756</v>
      </c>
      <c r="B2308">
        <v>468434243</v>
      </c>
      <c r="C2308">
        <v>32</v>
      </c>
      <c r="D2308" s="1">
        <v>33018</v>
      </c>
      <c r="E2308" s="16" t="s">
        <v>11</v>
      </c>
      <c r="F2308" s="16" t="s">
        <v>54</v>
      </c>
      <c r="G2308" s="16" t="s">
        <v>2734</v>
      </c>
      <c r="H2308">
        <v>323213.56150000001</v>
      </c>
      <c r="I2308">
        <v>180814.1441</v>
      </c>
      <c r="J2308" s="16" t="s">
        <v>4757</v>
      </c>
      <c r="K2308" s="16" t="s">
        <v>6127</v>
      </c>
      <c r="L2308">
        <v>1723754175</v>
      </c>
      <c r="M2308">
        <v>0</v>
      </c>
      <c r="N2308" s="16" t="s">
        <v>6195</v>
      </c>
      <c r="O2308" s="16" t="s">
        <v>6190</v>
      </c>
      <c r="P2308" s="1">
        <v>44594</v>
      </c>
      <c r="Q2308">
        <v>142399.41740000001</v>
      </c>
      <c r="R2308">
        <v>142399.41740000001</v>
      </c>
      <c r="S2308" s="16" t="s">
        <v>6218</v>
      </c>
      <c r="T2308" s="16" t="s">
        <v>6237</v>
      </c>
      <c r="U2308">
        <v>2022</v>
      </c>
    </row>
    <row r="2309" spans="1:21" x14ac:dyDescent="0.35">
      <c r="A2309" s="16" t="s">
        <v>4758</v>
      </c>
      <c r="B2309">
        <v>666910689</v>
      </c>
      <c r="C2309">
        <v>39</v>
      </c>
      <c r="D2309" s="1">
        <v>30461.25</v>
      </c>
      <c r="E2309" s="16" t="s">
        <v>11</v>
      </c>
      <c r="F2309" s="16" t="s">
        <v>157</v>
      </c>
      <c r="G2309" s="16" t="s">
        <v>2743</v>
      </c>
      <c r="H2309">
        <v>640243.85530000005</v>
      </c>
      <c r="I2309">
        <v>96529.073600000003</v>
      </c>
      <c r="J2309" s="16" t="s">
        <v>4759</v>
      </c>
      <c r="K2309" s="16" t="s">
        <v>6140</v>
      </c>
      <c r="L2309">
        <v>2307340728</v>
      </c>
      <c r="M2309">
        <v>6876172944</v>
      </c>
      <c r="N2309" s="16" t="s">
        <v>6192</v>
      </c>
      <c r="O2309" s="16" t="s">
        <v>6193</v>
      </c>
      <c r="P2309" s="1">
        <v>44237</v>
      </c>
      <c r="Q2309">
        <v>543714.78170000005</v>
      </c>
      <c r="R2309">
        <v>543714.78170000005</v>
      </c>
      <c r="S2309" s="16" t="s">
        <v>6218</v>
      </c>
      <c r="T2309" s="16" t="s">
        <v>6237</v>
      </c>
      <c r="U2309">
        <v>2021</v>
      </c>
    </row>
    <row r="2310" spans="1:21" x14ac:dyDescent="0.35">
      <c r="A2310" s="16" t="s">
        <v>4760</v>
      </c>
      <c r="B2310">
        <v>880033530</v>
      </c>
      <c r="C2310">
        <v>23</v>
      </c>
      <c r="D2310" s="1">
        <v>36305.25</v>
      </c>
      <c r="E2310" s="16" t="s">
        <v>11</v>
      </c>
      <c r="F2310" s="16" t="s">
        <v>370</v>
      </c>
      <c r="G2310" s="16" t="s">
        <v>2743</v>
      </c>
      <c r="H2310">
        <v>211212.82870000001</v>
      </c>
      <c r="I2310">
        <v>161577.81390000001</v>
      </c>
      <c r="J2310" s="16" t="s">
        <v>4761</v>
      </c>
      <c r="K2310" s="16" t="s">
        <v>6140</v>
      </c>
      <c r="L2310">
        <v>12667072</v>
      </c>
      <c r="M2310">
        <v>0</v>
      </c>
      <c r="N2310" s="16" t="s">
        <v>6195</v>
      </c>
      <c r="O2310" s="16" t="s">
        <v>6191</v>
      </c>
      <c r="P2310" s="1">
        <v>44382</v>
      </c>
      <c r="Q2310">
        <v>49635.014800000004</v>
      </c>
      <c r="R2310">
        <v>49635.014800000004</v>
      </c>
      <c r="S2310" s="16" t="s">
        <v>6223</v>
      </c>
      <c r="T2310" s="16" t="s">
        <v>6236</v>
      </c>
      <c r="U2310">
        <v>2021</v>
      </c>
    </row>
    <row r="2311" spans="1:21" x14ac:dyDescent="0.35">
      <c r="A2311" s="16" t="s">
        <v>4762</v>
      </c>
      <c r="B2311">
        <v>295447004</v>
      </c>
      <c r="C2311">
        <v>48</v>
      </c>
      <c r="D2311" s="1">
        <v>27174</v>
      </c>
      <c r="E2311" s="16" t="s">
        <v>11</v>
      </c>
      <c r="F2311" s="16" t="s">
        <v>95</v>
      </c>
      <c r="G2311" s="16" t="s">
        <v>2771</v>
      </c>
      <c r="H2311">
        <v>962053.56689999998</v>
      </c>
      <c r="I2311">
        <v>127803.84020000001</v>
      </c>
      <c r="J2311" s="16" t="s">
        <v>4763</v>
      </c>
      <c r="K2311" s="16" t="s">
        <v>6129</v>
      </c>
      <c r="L2311">
        <v>617303125</v>
      </c>
      <c r="M2311">
        <v>0</v>
      </c>
      <c r="N2311" s="16" t="s">
        <v>6198</v>
      </c>
      <c r="O2311" s="16" t="s">
        <v>6191</v>
      </c>
      <c r="P2311" s="1">
        <v>44274</v>
      </c>
      <c r="Q2311">
        <v>834249.7267</v>
      </c>
      <c r="R2311">
        <v>834249.7267</v>
      </c>
      <c r="S2311" s="16" t="s">
        <v>6219</v>
      </c>
      <c r="T2311" s="16" t="s">
        <v>6238</v>
      </c>
      <c r="U2311">
        <v>2021</v>
      </c>
    </row>
    <row r="2312" spans="1:21" x14ac:dyDescent="0.35">
      <c r="A2312" s="16" t="s">
        <v>4764</v>
      </c>
      <c r="B2312">
        <v>591739608</v>
      </c>
      <c r="C2312">
        <v>83</v>
      </c>
      <c r="D2312" s="1">
        <v>14390.25</v>
      </c>
      <c r="E2312" s="16" t="s">
        <v>11</v>
      </c>
      <c r="F2312" s="16" t="s">
        <v>169</v>
      </c>
      <c r="G2312" s="16" t="s">
        <v>2740</v>
      </c>
      <c r="H2312">
        <v>570531.33499999996</v>
      </c>
      <c r="I2312">
        <v>168442.5846</v>
      </c>
      <c r="J2312" s="16" t="s">
        <v>4765</v>
      </c>
      <c r="K2312" s="16" t="s">
        <v>6135</v>
      </c>
      <c r="L2312">
        <v>1074969585</v>
      </c>
      <c r="M2312">
        <v>0</v>
      </c>
      <c r="N2312" s="16" t="s">
        <v>6198</v>
      </c>
      <c r="O2312" s="16" t="s">
        <v>6191</v>
      </c>
      <c r="P2312" s="1">
        <v>44639</v>
      </c>
      <c r="Q2312">
        <v>402088.75039999996</v>
      </c>
      <c r="R2312">
        <v>402088.75039999996</v>
      </c>
      <c r="S2312" s="16" t="s">
        <v>6219</v>
      </c>
      <c r="T2312" s="16" t="s">
        <v>6241</v>
      </c>
      <c r="U2312">
        <v>2022</v>
      </c>
    </row>
    <row r="2313" spans="1:21" x14ac:dyDescent="0.35">
      <c r="A2313" s="16" t="s">
        <v>4766</v>
      </c>
      <c r="B2313">
        <v>760091027</v>
      </c>
      <c r="C2313">
        <v>79</v>
      </c>
      <c r="D2313" s="1">
        <v>15851.25</v>
      </c>
      <c r="E2313" s="16" t="s">
        <v>11</v>
      </c>
      <c r="F2313" s="16" t="s">
        <v>237</v>
      </c>
      <c r="G2313" s="16" t="s">
        <v>2743</v>
      </c>
      <c r="H2313">
        <v>223869.04240000001</v>
      </c>
      <c r="I2313">
        <v>168088.3394</v>
      </c>
      <c r="J2313" s="16" t="s">
        <v>4767</v>
      </c>
      <c r="K2313" s="16" t="s">
        <v>6127</v>
      </c>
      <c r="L2313">
        <v>2102479101</v>
      </c>
      <c r="M2313">
        <v>0</v>
      </c>
      <c r="N2313" s="16" t="s">
        <v>6196</v>
      </c>
      <c r="O2313" s="16" t="s">
        <v>6200</v>
      </c>
      <c r="P2313" s="1">
        <v>44266</v>
      </c>
      <c r="Q2313">
        <v>55780.703000000009</v>
      </c>
      <c r="R2313">
        <v>55780.703000000009</v>
      </c>
      <c r="S2313" s="16" t="s">
        <v>6219</v>
      </c>
      <c r="T2313" s="16" t="s">
        <v>6241</v>
      </c>
      <c r="U2313">
        <v>2021</v>
      </c>
    </row>
    <row r="2314" spans="1:21" x14ac:dyDescent="0.35">
      <c r="A2314" s="16" t="s">
        <v>4768</v>
      </c>
      <c r="B2314">
        <v>303261455</v>
      </c>
      <c r="C2314">
        <v>39</v>
      </c>
      <c r="D2314" s="1">
        <v>30461.25</v>
      </c>
      <c r="E2314" s="16" t="s">
        <v>11</v>
      </c>
      <c r="F2314" s="16" t="s">
        <v>1151</v>
      </c>
      <c r="G2314" s="16" t="s">
        <v>2781</v>
      </c>
      <c r="H2314">
        <v>1848506.2708000001</v>
      </c>
      <c r="I2314">
        <v>326332.45319999999</v>
      </c>
      <c r="J2314" s="16" t="s">
        <v>4769</v>
      </c>
      <c r="K2314" s="16" t="s">
        <v>6131</v>
      </c>
      <c r="L2314">
        <v>597486105</v>
      </c>
      <c r="M2314">
        <v>0</v>
      </c>
      <c r="N2314" s="16" t="s">
        <v>6187</v>
      </c>
      <c r="O2314" s="16" t="s">
        <v>6191</v>
      </c>
      <c r="P2314" s="1">
        <v>44402</v>
      </c>
      <c r="Q2314">
        <v>1522173.8176000002</v>
      </c>
      <c r="R2314">
        <v>1552617.2939520003</v>
      </c>
      <c r="S2314" s="16" t="s">
        <v>6223</v>
      </c>
      <c r="T2314" s="16" t="s">
        <v>6237</v>
      </c>
      <c r="U2314">
        <v>2021</v>
      </c>
    </row>
    <row r="2315" spans="1:21" x14ac:dyDescent="0.35">
      <c r="A2315" s="16" t="s">
        <v>4770</v>
      </c>
      <c r="B2315">
        <v>939622054</v>
      </c>
      <c r="C2315">
        <v>27</v>
      </c>
      <c r="D2315" s="1">
        <v>34844.25</v>
      </c>
      <c r="E2315" s="16" t="s">
        <v>11</v>
      </c>
      <c r="F2315" s="16" t="s">
        <v>290</v>
      </c>
      <c r="G2315" s="16" t="s">
        <v>2764</v>
      </c>
      <c r="H2315">
        <v>348199.4204</v>
      </c>
      <c r="I2315">
        <v>98433.297699999996</v>
      </c>
      <c r="J2315" s="16" t="s">
        <v>4771</v>
      </c>
      <c r="K2315" s="16" t="s">
        <v>6127</v>
      </c>
      <c r="L2315">
        <v>1447293354</v>
      </c>
      <c r="M2315">
        <v>0</v>
      </c>
      <c r="N2315" s="16" t="s">
        <v>6187</v>
      </c>
      <c r="O2315" s="16" t="s">
        <v>6191</v>
      </c>
      <c r="P2315" s="1">
        <v>44564</v>
      </c>
      <c r="Q2315">
        <v>249766.12270000001</v>
      </c>
      <c r="R2315">
        <v>249766.12270000001</v>
      </c>
      <c r="S2315" s="16" t="s">
        <v>6217</v>
      </c>
      <c r="T2315" s="16" t="s">
        <v>6236</v>
      </c>
      <c r="U2315">
        <v>2022</v>
      </c>
    </row>
    <row r="2316" spans="1:21" x14ac:dyDescent="0.35">
      <c r="A2316" s="16" t="s">
        <v>4772</v>
      </c>
      <c r="B2316">
        <v>525236190</v>
      </c>
      <c r="C2316">
        <v>58</v>
      </c>
      <c r="D2316" s="1">
        <v>23521.5</v>
      </c>
      <c r="E2316" s="16" t="s">
        <v>11</v>
      </c>
      <c r="F2316" s="16" t="s">
        <v>22</v>
      </c>
      <c r="G2316" s="16" t="s">
        <v>2781</v>
      </c>
      <c r="H2316">
        <v>641428.50199999998</v>
      </c>
      <c r="I2316">
        <v>485736.31109999999</v>
      </c>
      <c r="J2316" s="16" t="s">
        <v>4773</v>
      </c>
      <c r="K2316" s="16" t="s">
        <v>6129</v>
      </c>
      <c r="L2316">
        <v>7393815</v>
      </c>
      <c r="M2316">
        <v>0</v>
      </c>
      <c r="N2316" s="16" t="s">
        <v>6198</v>
      </c>
      <c r="O2316" s="16" t="s">
        <v>6191</v>
      </c>
      <c r="P2316" s="1">
        <v>44284</v>
      </c>
      <c r="Q2316">
        <v>155692.19089999999</v>
      </c>
      <c r="R2316">
        <v>155692.19089999999</v>
      </c>
      <c r="S2316" s="16" t="s">
        <v>6219</v>
      </c>
      <c r="T2316" s="16" t="s">
        <v>6239</v>
      </c>
      <c r="U2316">
        <v>2021</v>
      </c>
    </row>
    <row r="2317" spans="1:21" x14ac:dyDescent="0.35">
      <c r="A2317" s="16" t="s">
        <v>4774</v>
      </c>
      <c r="B2317">
        <v>907339020</v>
      </c>
      <c r="C2317">
        <v>44</v>
      </c>
      <c r="D2317" s="1">
        <v>28635</v>
      </c>
      <c r="E2317" s="16" t="s">
        <v>11</v>
      </c>
      <c r="F2317" s="16" t="s">
        <v>341</v>
      </c>
      <c r="G2317" s="16" t="s">
        <v>2771</v>
      </c>
      <c r="H2317">
        <v>96693.035999999993</v>
      </c>
      <c r="I2317">
        <v>64450.303599999999</v>
      </c>
      <c r="J2317" s="16" t="s">
        <v>4775</v>
      </c>
      <c r="K2317" s="16" t="s">
        <v>6135</v>
      </c>
      <c r="L2317">
        <v>4831673361</v>
      </c>
      <c r="M2317">
        <v>0</v>
      </c>
      <c r="N2317" s="16" t="s">
        <v>6198</v>
      </c>
      <c r="O2317" s="16" t="s">
        <v>6201</v>
      </c>
      <c r="P2317" s="1">
        <v>44550</v>
      </c>
      <c r="Q2317">
        <v>32242.732399999994</v>
      </c>
      <c r="R2317">
        <v>32242.732399999994</v>
      </c>
      <c r="S2317" s="16" t="s">
        <v>6228</v>
      </c>
      <c r="T2317" s="16" t="s">
        <v>6238</v>
      </c>
      <c r="U2317">
        <v>2021</v>
      </c>
    </row>
    <row r="2318" spans="1:21" x14ac:dyDescent="0.35">
      <c r="A2318" s="16" t="s">
        <v>3481</v>
      </c>
      <c r="B2318">
        <v>165962259</v>
      </c>
      <c r="C2318">
        <v>37</v>
      </c>
      <c r="D2318" s="1">
        <v>31191.75</v>
      </c>
      <c r="E2318" s="16" t="s">
        <v>11</v>
      </c>
      <c r="F2318" s="16" t="s">
        <v>883</v>
      </c>
      <c r="G2318" s="16" t="s">
        <v>2743</v>
      </c>
      <c r="H2318">
        <v>1394833.0375999999</v>
      </c>
      <c r="I2318">
        <v>365212.00910000002</v>
      </c>
      <c r="J2318" s="16" t="s">
        <v>4776</v>
      </c>
      <c r="K2318" s="16" t="s">
        <v>6127</v>
      </c>
      <c r="L2318">
        <v>171662004</v>
      </c>
      <c r="M2318">
        <v>0</v>
      </c>
      <c r="N2318" s="16" t="s">
        <v>6195</v>
      </c>
      <c r="O2318" s="16" t="s">
        <v>6190</v>
      </c>
      <c r="P2318" s="1">
        <v>44572</v>
      </c>
      <c r="Q2318">
        <v>1029621.0284999999</v>
      </c>
      <c r="R2318">
        <v>1029621.0284999999</v>
      </c>
      <c r="S2318" s="16" t="s">
        <v>6217</v>
      </c>
      <c r="T2318" s="16" t="s">
        <v>6237</v>
      </c>
      <c r="U2318">
        <v>2022</v>
      </c>
    </row>
    <row r="2319" spans="1:21" x14ac:dyDescent="0.35">
      <c r="A2319" s="16" t="s">
        <v>4777</v>
      </c>
      <c r="B2319">
        <v>979458478</v>
      </c>
      <c r="C2319">
        <v>64</v>
      </c>
      <c r="D2319" s="1">
        <v>21330</v>
      </c>
      <c r="E2319" s="16" t="s">
        <v>11</v>
      </c>
      <c r="F2319" s="16" t="s">
        <v>347</v>
      </c>
      <c r="G2319" s="16" t="s">
        <v>2771</v>
      </c>
      <c r="H2319">
        <v>55301.514900000002</v>
      </c>
      <c r="I2319">
        <v>71552.398700000005</v>
      </c>
      <c r="J2319" s="16" t="s">
        <v>4778</v>
      </c>
      <c r="K2319" s="16" t="s">
        <v>6133</v>
      </c>
      <c r="L2319">
        <v>1353420969</v>
      </c>
      <c r="M2319">
        <v>0</v>
      </c>
      <c r="N2319" s="16" t="s">
        <v>6195</v>
      </c>
      <c r="O2319" s="16" t="s">
        <v>6191</v>
      </c>
      <c r="P2319" s="1">
        <v>44617</v>
      </c>
      <c r="Q2319">
        <v>-16250.883800000003</v>
      </c>
      <c r="R2319">
        <v>-16250.883800000003</v>
      </c>
      <c r="S2319" s="16" t="s">
        <v>6218</v>
      </c>
      <c r="T2319" s="16" t="s">
        <v>6240</v>
      </c>
      <c r="U2319">
        <v>2022</v>
      </c>
    </row>
    <row r="2320" spans="1:21" x14ac:dyDescent="0.35">
      <c r="A2320" s="16" t="s">
        <v>4779</v>
      </c>
      <c r="B2320">
        <v>284354138</v>
      </c>
      <c r="C2320">
        <v>18</v>
      </c>
      <c r="D2320" s="1">
        <v>38131.5</v>
      </c>
      <c r="E2320" s="16" t="s">
        <v>11</v>
      </c>
      <c r="F2320" s="16" t="s">
        <v>1694</v>
      </c>
      <c r="G2320" s="16" t="s">
        <v>2776</v>
      </c>
      <c r="H2320">
        <v>976104.22950000002</v>
      </c>
      <c r="I2320">
        <v>397786.63449999999</v>
      </c>
      <c r="J2320" s="16" t="s">
        <v>4780</v>
      </c>
      <c r="K2320" s="16" t="s">
        <v>6135</v>
      </c>
      <c r="L2320">
        <v>442113945</v>
      </c>
      <c r="M2320">
        <v>0</v>
      </c>
      <c r="N2320" s="16" t="s">
        <v>6187</v>
      </c>
      <c r="O2320" s="16" t="s">
        <v>6188</v>
      </c>
      <c r="P2320" s="1">
        <v>44674</v>
      </c>
      <c r="Q2320">
        <v>578317.59499999997</v>
      </c>
      <c r="R2320">
        <v>578317.59499999997</v>
      </c>
      <c r="S2320" s="16" t="s">
        <v>6220</v>
      </c>
      <c r="T2320" s="16" t="s">
        <v>6242</v>
      </c>
      <c r="U2320">
        <v>2022</v>
      </c>
    </row>
    <row r="2321" spans="1:21" x14ac:dyDescent="0.35">
      <c r="A2321" s="16" t="s">
        <v>4781</v>
      </c>
      <c r="B2321">
        <v>870730567</v>
      </c>
      <c r="C2321">
        <v>42</v>
      </c>
      <c r="D2321" s="1">
        <v>29365.5</v>
      </c>
      <c r="E2321" s="16" t="s">
        <v>11</v>
      </c>
      <c r="F2321" s="16" t="s">
        <v>733</v>
      </c>
      <c r="G2321" s="16" t="s">
        <v>2746</v>
      </c>
      <c r="H2321">
        <v>562292.52709999995</v>
      </c>
      <c r="I2321">
        <v>206173.92660000001</v>
      </c>
      <c r="J2321" s="16" t="s">
        <v>4782</v>
      </c>
      <c r="K2321" s="16" t="s">
        <v>6133</v>
      </c>
      <c r="L2321">
        <v>4278386</v>
      </c>
      <c r="M2321">
        <v>0</v>
      </c>
      <c r="N2321" s="16" t="s">
        <v>6187</v>
      </c>
      <c r="O2321" s="16" t="s">
        <v>6190</v>
      </c>
      <c r="P2321" s="1">
        <v>44375</v>
      </c>
      <c r="Q2321">
        <v>356118.60049999994</v>
      </c>
      <c r="R2321">
        <v>356118.60049999994</v>
      </c>
      <c r="S2321" s="16" t="s">
        <v>6222</v>
      </c>
      <c r="T2321" s="16" t="s">
        <v>6238</v>
      </c>
      <c r="U2321">
        <v>2021</v>
      </c>
    </row>
    <row r="2322" spans="1:21" x14ac:dyDescent="0.35">
      <c r="A2322" s="16" t="s">
        <v>4783</v>
      </c>
      <c r="B2322">
        <v>307023024</v>
      </c>
      <c r="C2322">
        <v>32</v>
      </c>
      <c r="D2322" s="1">
        <v>33018</v>
      </c>
      <c r="E2322" s="16" t="s">
        <v>11</v>
      </c>
      <c r="F2322" s="16" t="s">
        <v>1499</v>
      </c>
      <c r="G2322" s="16" t="s">
        <v>2749</v>
      </c>
      <c r="H2322">
        <v>1568405.3218</v>
      </c>
      <c r="I2322">
        <v>478805.42749999999</v>
      </c>
      <c r="J2322" s="16" t="s">
        <v>4784</v>
      </c>
      <c r="K2322" s="16" t="s">
        <v>6129</v>
      </c>
      <c r="L2322">
        <v>75068868</v>
      </c>
      <c r="M2322">
        <v>4982534508</v>
      </c>
      <c r="N2322" s="16" t="s">
        <v>6192</v>
      </c>
      <c r="O2322" s="16" t="s">
        <v>6188</v>
      </c>
      <c r="P2322" s="1">
        <v>44516</v>
      </c>
      <c r="Q2322">
        <v>1089599.8943</v>
      </c>
      <c r="R2322">
        <v>1089599.8943</v>
      </c>
      <c r="S2322" s="16" t="s">
        <v>6227</v>
      </c>
      <c r="T2322" s="16" t="s">
        <v>6237</v>
      </c>
      <c r="U2322">
        <v>2021</v>
      </c>
    </row>
    <row r="2323" spans="1:21" x14ac:dyDescent="0.35">
      <c r="A2323" s="16" t="s">
        <v>4785</v>
      </c>
      <c r="B2323">
        <v>484833124</v>
      </c>
      <c r="C2323">
        <v>35</v>
      </c>
      <c r="D2323" s="1">
        <v>31922.25</v>
      </c>
      <c r="E2323" s="16" t="s">
        <v>11</v>
      </c>
      <c r="F2323" s="16" t="s">
        <v>574</v>
      </c>
      <c r="G2323" s="16" t="s">
        <v>2781</v>
      </c>
      <c r="H2323">
        <v>831504.76289999997</v>
      </c>
      <c r="I2323">
        <v>138214.56950000001</v>
      </c>
      <c r="J2323" s="16" t="s">
        <v>4786</v>
      </c>
      <c r="K2323" s="16" t="s">
        <v>6129</v>
      </c>
      <c r="L2323">
        <v>208965848</v>
      </c>
      <c r="M2323">
        <v>0</v>
      </c>
      <c r="N2323" s="16" t="s">
        <v>6187</v>
      </c>
      <c r="O2323" s="16" t="s">
        <v>6188</v>
      </c>
      <c r="P2323" s="1">
        <v>44423</v>
      </c>
      <c r="Q2323">
        <v>693290.19339999999</v>
      </c>
      <c r="R2323">
        <v>693290.19339999999</v>
      </c>
      <c r="S2323" s="16" t="s">
        <v>6224</v>
      </c>
      <c r="T2323" s="16" t="s">
        <v>6237</v>
      </c>
      <c r="U2323">
        <v>2021</v>
      </c>
    </row>
    <row r="2324" spans="1:21" x14ac:dyDescent="0.35">
      <c r="A2324" s="16" t="s">
        <v>4787</v>
      </c>
      <c r="B2324">
        <v>381449213</v>
      </c>
      <c r="C2324">
        <v>54</v>
      </c>
      <c r="D2324" s="1">
        <v>24982.5</v>
      </c>
      <c r="E2324" s="16" t="s">
        <v>11</v>
      </c>
      <c r="F2324" s="16" t="s">
        <v>593</v>
      </c>
      <c r="G2324" s="16" t="s">
        <v>2781</v>
      </c>
      <c r="H2324">
        <v>242133.59169999999</v>
      </c>
      <c r="I2324">
        <v>26689.7255</v>
      </c>
      <c r="J2324" s="16" t="s">
        <v>4788</v>
      </c>
      <c r="K2324" s="16" t="s">
        <v>6131</v>
      </c>
      <c r="L2324">
        <v>1810401666</v>
      </c>
      <c r="M2324">
        <v>0</v>
      </c>
      <c r="N2324" s="16" t="s">
        <v>6195</v>
      </c>
      <c r="O2324" s="16" t="s">
        <v>6191</v>
      </c>
      <c r="P2324" s="1">
        <v>44659</v>
      </c>
      <c r="Q2324">
        <v>215443.86619999999</v>
      </c>
      <c r="R2324">
        <v>215443.86619999999</v>
      </c>
      <c r="S2324" s="16" t="s">
        <v>6220</v>
      </c>
      <c r="T2324" s="16" t="s">
        <v>6239</v>
      </c>
      <c r="U2324">
        <v>2022</v>
      </c>
    </row>
    <row r="2325" spans="1:21" x14ac:dyDescent="0.35">
      <c r="A2325" s="16" t="s">
        <v>4789</v>
      </c>
      <c r="B2325">
        <v>685989646</v>
      </c>
      <c r="C2325">
        <v>64</v>
      </c>
      <c r="D2325" s="1">
        <v>21330</v>
      </c>
      <c r="E2325" s="16" t="s">
        <v>11</v>
      </c>
      <c r="F2325" s="16" t="s">
        <v>641</v>
      </c>
      <c r="G2325" s="16" t="s">
        <v>2743</v>
      </c>
      <c r="H2325">
        <v>231597.84770000001</v>
      </c>
      <c r="I2325">
        <v>175825.30480000001</v>
      </c>
      <c r="J2325" s="16" t="s">
        <v>4790</v>
      </c>
      <c r="K2325" s="16" t="s">
        <v>6135</v>
      </c>
      <c r="L2325">
        <v>12418224</v>
      </c>
      <c r="M2325">
        <v>0</v>
      </c>
      <c r="N2325" s="16" t="s">
        <v>6189</v>
      </c>
      <c r="O2325" s="16" t="s">
        <v>6194</v>
      </c>
      <c r="P2325" s="1">
        <v>44284</v>
      </c>
      <c r="Q2325">
        <v>55772.5429</v>
      </c>
      <c r="R2325">
        <v>55772.5429</v>
      </c>
      <c r="S2325" s="16" t="s">
        <v>6219</v>
      </c>
      <c r="T2325" s="16" t="s">
        <v>6240</v>
      </c>
      <c r="U2325">
        <v>2021</v>
      </c>
    </row>
    <row r="2326" spans="1:21" x14ac:dyDescent="0.35">
      <c r="A2326" s="16" t="s">
        <v>4791</v>
      </c>
      <c r="B2326">
        <v>884029303</v>
      </c>
      <c r="C2326">
        <v>47</v>
      </c>
      <c r="D2326" s="1">
        <v>27539.25</v>
      </c>
      <c r="E2326" s="16" t="s">
        <v>11</v>
      </c>
      <c r="F2326" s="16" t="s">
        <v>555</v>
      </c>
      <c r="G2326" s="16" t="s">
        <v>2771</v>
      </c>
      <c r="H2326">
        <v>972009.24710000004</v>
      </c>
      <c r="I2326">
        <v>328123.8983</v>
      </c>
      <c r="J2326" s="16" t="s">
        <v>4792</v>
      </c>
      <c r="K2326" s="16" t="s">
        <v>6135</v>
      </c>
      <c r="L2326">
        <v>395150336</v>
      </c>
      <c r="M2326">
        <v>0</v>
      </c>
      <c r="N2326" s="16" t="s">
        <v>6196</v>
      </c>
      <c r="O2326" s="16" t="s">
        <v>6200</v>
      </c>
      <c r="P2326" s="1">
        <v>44448</v>
      </c>
      <c r="Q2326">
        <v>643885.34880000004</v>
      </c>
      <c r="R2326">
        <v>643885.34880000004</v>
      </c>
      <c r="S2326" s="16" t="s">
        <v>6225</v>
      </c>
      <c r="T2326" s="16" t="s">
        <v>6238</v>
      </c>
      <c r="U2326">
        <v>2021</v>
      </c>
    </row>
    <row r="2327" spans="1:21" x14ac:dyDescent="0.35">
      <c r="A2327" s="16" t="s">
        <v>4793</v>
      </c>
      <c r="B2327">
        <v>601202545</v>
      </c>
      <c r="C2327">
        <v>50</v>
      </c>
      <c r="D2327" s="1">
        <v>26443.5</v>
      </c>
      <c r="E2327" s="16" t="s">
        <v>11</v>
      </c>
      <c r="F2327" s="16" t="s">
        <v>124</v>
      </c>
      <c r="G2327" s="16" t="s">
        <v>2759</v>
      </c>
      <c r="H2327">
        <v>474054.30699999997</v>
      </c>
      <c r="I2327">
        <v>134802.8897</v>
      </c>
      <c r="J2327" s="16" t="s">
        <v>4794</v>
      </c>
      <c r="K2327" s="16" t="s">
        <v>6135</v>
      </c>
      <c r="L2327">
        <v>1281547872</v>
      </c>
      <c r="M2327">
        <v>0</v>
      </c>
      <c r="N2327" s="16" t="s">
        <v>6187</v>
      </c>
      <c r="O2327" s="16" t="s">
        <v>6188</v>
      </c>
      <c r="P2327" s="1">
        <v>44607</v>
      </c>
      <c r="Q2327">
        <v>339251.41729999997</v>
      </c>
      <c r="R2327">
        <v>339251.41729999997</v>
      </c>
      <c r="S2327" s="16" t="s">
        <v>6218</v>
      </c>
      <c r="T2327" s="16" t="s">
        <v>6239</v>
      </c>
      <c r="U2327">
        <v>2022</v>
      </c>
    </row>
    <row r="2328" spans="1:21" x14ac:dyDescent="0.35">
      <c r="A2328" s="16" t="s">
        <v>4795</v>
      </c>
      <c r="B2328">
        <v>802850130</v>
      </c>
      <c r="C2328">
        <v>50</v>
      </c>
      <c r="D2328" s="1">
        <v>26443.5</v>
      </c>
      <c r="E2328" s="16" t="s">
        <v>11</v>
      </c>
      <c r="F2328" s="16" t="s">
        <v>511</v>
      </c>
      <c r="G2328" s="16" t="s">
        <v>2764</v>
      </c>
      <c r="H2328">
        <v>344791.35129999998</v>
      </c>
      <c r="I2328">
        <v>129655.91439999999</v>
      </c>
      <c r="J2328" s="16" t="s">
        <v>4796</v>
      </c>
      <c r="K2328" s="16" t="s">
        <v>6127</v>
      </c>
      <c r="L2328">
        <v>3542963328</v>
      </c>
      <c r="M2328">
        <v>0</v>
      </c>
      <c r="N2328" s="16" t="s">
        <v>6189</v>
      </c>
      <c r="O2328" s="16" t="s">
        <v>6194</v>
      </c>
      <c r="P2328" s="1">
        <v>44344</v>
      </c>
      <c r="Q2328">
        <v>215135.43689999997</v>
      </c>
      <c r="R2328">
        <v>215135.43689999997</v>
      </c>
      <c r="S2328" s="16" t="s">
        <v>6221</v>
      </c>
      <c r="T2328" s="16" t="s">
        <v>6239</v>
      </c>
      <c r="U2328">
        <v>2021</v>
      </c>
    </row>
    <row r="2329" spans="1:21" x14ac:dyDescent="0.35">
      <c r="A2329" s="16" t="s">
        <v>4797</v>
      </c>
      <c r="B2329">
        <v>254941473</v>
      </c>
      <c r="C2329">
        <v>48</v>
      </c>
      <c r="D2329" s="1">
        <v>27174</v>
      </c>
      <c r="E2329" s="16" t="s">
        <v>11</v>
      </c>
      <c r="F2329" s="16" t="s">
        <v>139</v>
      </c>
      <c r="G2329" s="16" t="s">
        <v>2749</v>
      </c>
      <c r="H2329">
        <v>1290644.5824</v>
      </c>
      <c r="I2329">
        <v>265066.1311</v>
      </c>
      <c r="J2329" s="16" t="s">
        <v>4798</v>
      </c>
      <c r="K2329" s="16" t="s">
        <v>6133</v>
      </c>
      <c r="L2329">
        <v>366336189</v>
      </c>
      <c r="M2329">
        <v>0</v>
      </c>
      <c r="N2329" s="16" t="s">
        <v>6196</v>
      </c>
      <c r="O2329" s="16" t="s">
        <v>6200</v>
      </c>
      <c r="P2329" s="1">
        <v>44639</v>
      </c>
      <c r="Q2329">
        <v>1025578.4513</v>
      </c>
      <c r="R2329">
        <v>1025578.4513</v>
      </c>
      <c r="S2329" s="16" t="s">
        <v>6219</v>
      </c>
      <c r="T2329" s="16" t="s">
        <v>6238</v>
      </c>
      <c r="U2329">
        <v>2022</v>
      </c>
    </row>
    <row r="2330" spans="1:21" x14ac:dyDescent="0.35">
      <c r="A2330" s="16" t="s">
        <v>4799</v>
      </c>
      <c r="B2330">
        <v>450183935</v>
      </c>
      <c r="C2330">
        <v>83</v>
      </c>
      <c r="D2330" s="1">
        <v>14390.25</v>
      </c>
      <c r="E2330" s="16" t="s">
        <v>11</v>
      </c>
      <c r="F2330" s="16" t="s">
        <v>331</v>
      </c>
      <c r="G2330" s="16" t="s">
        <v>2767</v>
      </c>
      <c r="H2330">
        <v>424237.26510000002</v>
      </c>
      <c r="I2330">
        <v>67492.292199999996</v>
      </c>
      <c r="J2330" s="16" t="s">
        <v>4800</v>
      </c>
      <c r="K2330" s="16" t="s">
        <v>6133</v>
      </c>
      <c r="L2330">
        <v>1034535</v>
      </c>
      <c r="M2330">
        <v>0</v>
      </c>
      <c r="N2330" s="16" t="s">
        <v>6196</v>
      </c>
      <c r="O2330" s="16" t="s">
        <v>6200</v>
      </c>
      <c r="P2330" s="1">
        <v>44351</v>
      </c>
      <c r="Q2330">
        <v>356744.97290000005</v>
      </c>
      <c r="R2330">
        <v>356744.97290000005</v>
      </c>
      <c r="S2330" s="16" t="s">
        <v>6222</v>
      </c>
      <c r="T2330" s="16" t="s">
        <v>6241</v>
      </c>
      <c r="U2330">
        <v>2021</v>
      </c>
    </row>
    <row r="2331" spans="1:21" x14ac:dyDescent="0.35">
      <c r="A2331" s="16" t="s">
        <v>4801</v>
      </c>
      <c r="B2331">
        <v>876279636</v>
      </c>
      <c r="C2331">
        <v>54</v>
      </c>
      <c r="D2331" s="1">
        <v>24982.5</v>
      </c>
      <c r="E2331" s="16" t="s">
        <v>11</v>
      </c>
      <c r="F2331" s="16" t="s">
        <v>612</v>
      </c>
      <c r="G2331" s="16" t="s">
        <v>2743</v>
      </c>
      <c r="H2331">
        <v>459765.96509999997</v>
      </c>
      <c r="I2331">
        <v>108492.82580000001</v>
      </c>
      <c r="J2331" s="16" t="s">
        <v>4802</v>
      </c>
      <c r="K2331" s="16" t="s">
        <v>6131</v>
      </c>
      <c r="L2331">
        <v>190836096</v>
      </c>
      <c r="M2331">
        <v>0</v>
      </c>
      <c r="N2331" s="16" t="s">
        <v>6189</v>
      </c>
      <c r="O2331" s="16" t="s">
        <v>6194</v>
      </c>
      <c r="P2331" s="1">
        <v>44216</v>
      </c>
      <c r="Q2331">
        <v>351273.13929999998</v>
      </c>
      <c r="R2331">
        <v>351273.13929999998</v>
      </c>
      <c r="S2331" s="16" t="s">
        <v>6217</v>
      </c>
      <c r="T2331" s="16" t="s">
        <v>6239</v>
      </c>
      <c r="U2331">
        <v>2021</v>
      </c>
    </row>
    <row r="2332" spans="1:21" x14ac:dyDescent="0.35">
      <c r="A2332" s="16" t="s">
        <v>4803</v>
      </c>
      <c r="B2332">
        <v>284644944</v>
      </c>
      <c r="C2332">
        <v>38</v>
      </c>
      <c r="D2332" s="1">
        <v>30826.5</v>
      </c>
      <c r="E2332" s="16" t="s">
        <v>11</v>
      </c>
      <c r="F2332" s="16" t="s">
        <v>250</v>
      </c>
      <c r="G2332" s="16" t="s">
        <v>2776</v>
      </c>
      <c r="H2332">
        <v>727382.03419999999</v>
      </c>
      <c r="I2332">
        <v>280225.23690000002</v>
      </c>
      <c r="J2332" s="16" t="s">
        <v>4804</v>
      </c>
      <c r="K2332" s="16" t="s">
        <v>6129</v>
      </c>
      <c r="L2332">
        <v>1748894784</v>
      </c>
      <c r="M2332">
        <v>0</v>
      </c>
      <c r="N2332" s="16" t="s">
        <v>6189</v>
      </c>
      <c r="O2332" s="16" t="s">
        <v>6190</v>
      </c>
      <c r="P2332" s="1">
        <v>44516</v>
      </c>
      <c r="Q2332">
        <v>447156.79729999998</v>
      </c>
      <c r="R2332">
        <v>447156.79729999998</v>
      </c>
      <c r="S2332" s="16" t="s">
        <v>6227</v>
      </c>
      <c r="T2332" s="16" t="s">
        <v>6237</v>
      </c>
      <c r="U2332">
        <v>2021</v>
      </c>
    </row>
    <row r="2333" spans="1:21" x14ac:dyDescent="0.35">
      <c r="A2333" s="16" t="s">
        <v>4805</v>
      </c>
      <c r="B2333">
        <v>348362013</v>
      </c>
      <c r="C2333">
        <v>40</v>
      </c>
      <c r="D2333" s="1">
        <v>30096</v>
      </c>
      <c r="E2333" s="16" t="s">
        <v>11</v>
      </c>
      <c r="F2333" s="16" t="s">
        <v>75</v>
      </c>
      <c r="G2333" s="16" t="s">
        <v>2776</v>
      </c>
      <c r="H2333">
        <v>2178798.9454999999</v>
      </c>
      <c r="I2333">
        <v>563747.09820000001</v>
      </c>
      <c r="J2333" s="16" t="s">
        <v>4806</v>
      </c>
      <c r="K2333" s="16" t="s">
        <v>6131</v>
      </c>
      <c r="L2333">
        <v>31141586</v>
      </c>
      <c r="M2333">
        <v>0</v>
      </c>
      <c r="N2333" s="16" t="s">
        <v>6187</v>
      </c>
      <c r="O2333" s="16" t="s">
        <v>6200</v>
      </c>
      <c r="P2333" s="1">
        <v>44469</v>
      </c>
      <c r="Q2333">
        <v>1615051.8473</v>
      </c>
      <c r="R2333">
        <v>1647352.8842460001</v>
      </c>
      <c r="S2333" s="16" t="s">
        <v>6225</v>
      </c>
      <c r="T2333" s="16" t="s">
        <v>6238</v>
      </c>
      <c r="U2333">
        <v>2021</v>
      </c>
    </row>
    <row r="2334" spans="1:21" x14ac:dyDescent="0.35">
      <c r="A2334" s="16" t="s">
        <v>4807</v>
      </c>
      <c r="B2334">
        <v>537928168</v>
      </c>
      <c r="C2334">
        <v>54</v>
      </c>
      <c r="D2334" s="1">
        <v>24982.5</v>
      </c>
      <c r="E2334" s="16" t="s">
        <v>11</v>
      </c>
      <c r="F2334" s="16" t="s">
        <v>263</v>
      </c>
      <c r="G2334" s="16" t="s">
        <v>2776</v>
      </c>
      <c r="H2334">
        <v>1128622.5569</v>
      </c>
      <c r="I2334">
        <v>225394.9865</v>
      </c>
      <c r="J2334" s="16" t="s">
        <v>4808</v>
      </c>
      <c r="K2334" s="16" t="s">
        <v>6127</v>
      </c>
      <c r="L2334">
        <v>32087952</v>
      </c>
      <c r="M2334">
        <v>0</v>
      </c>
      <c r="N2334" s="16" t="s">
        <v>6198</v>
      </c>
      <c r="O2334" s="16" t="s">
        <v>6201</v>
      </c>
      <c r="P2334" s="1">
        <v>44362</v>
      </c>
      <c r="Q2334">
        <v>903227.57039999997</v>
      </c>
      <c r="R2334">
        <v>903227.57039999997</v>
      </c>
      <c r="S2334" s="16" t="s">
        <v>6222</v>
      </c>
      <c r="T2334" s="16" t="s">
        <v>6239</v>
      </c>
      <c r="U2334">
        <v>2021</v>
      </c>
    </row>
    <row r="2335" spans="1:21" x14ac:dyDescent="0.35">
      <c r="A2335" s="16" t="s">
        <v>4809</v>
      </c>
      <c r="B2335">
        <v>996934429</v>
      </c>
      <c r="C2335">
        <v>82</v>
      </c>
      <c r="D2335" s="1">
        <v>14755.5</v>
      </c>
      <c r="E2335" s="16" t="s">
        <v>11</v>
      </c>
      <c r="F2335" s="16" t="s">
        <v>341</v>
      </c>
      <c r="G2335" s="16" t="s">
        <v>2781</v>
      </c>
      <c r="H2335">
        <v>276912.36290000001</v>
      </c>
      <c r="I2335">
        <v>184869.10140000001</v>
      </c>
      <c r="J2335" s="16" t="s">
        <v>4810</v>
      </c>
      <c r="K2335" s="16" t="s">
        <v>6133</v>
      </c>
      <c r="L2335">
        <v>577448396</v>
      </c>
      <c r="M2335">
        <v>0</v>
      </c>
      <c r="N2335" s="16" t="s">
        <v>6195</v>
      </c>
      <c r="O2335" s="16" t="s">
        <v>6190</v>
      </c>
      <c r="P2335" s="1">
        <v>44222</v>
      </c>
      <c r="Q2335">
        <v>92043.261499999993</v>
      </c>
      <c r="R2335">
        <v>92043.261499999993</v>
      </c>
      <c r="S2335" s="16" t="s">
        <v>6217</v>
      </c>
      <c r="T2335" s="16" t="s">
        <v>6241</v>
      </c>
      <c r="U2335">
        <v>2021</v>
      </c>
    </row>
    <row r="2336" spans="1:21" x14ac:dyDescent="0.35">
      <c r="A2336" s="16" t="s">
        <v>4811</v>
      </c>
      <c r="B2336">
        <v>898850646</v>
      </c>
      <c r="C2336">
        <v>79</v>
      </c>
      <c r="D2336" s="1">
        <v>15851.25</v>
      </c>
      <c r="E2336" s="16" t="s">
        <v>11</v>
      </c>
      <c r="F2336" s="16" t="s">
        <v>220</v>
      </c>
      <c r="G2336" s="16" t="s">
        <v>2746</v>
      </c>
      <c r="H2336">
        <v>410919.00599999999</v>
      </c>
      <c r="I2336">
        <v>203562.95370000001</v>
      </c>
      <c r="J2336" s="16" t="s">
        <v>4812</v>
      </c>
      <c r="K2336" s="16" t="s">
        <v>6131</v>
      </c>
      <c r="L2336">
        <v>1217163519</v>
      </c>
      <c r="M2336">
        <v>0</v>
      </c>
      <c r="N2336" s="16" t="s">
        <v>6195</v>
      </c>
      <c r="O2336" s="16" t="s">
        <v>6190</v>
      </c>
      <c r="P2336" s="1">
        <v>44422</v>
      </c>
      <c r="Q2336">
        <v>207356.05229999998</v>
      </c>
      <c r="R2336">
        <v>207356.05229999998</v>
      </c>
      <c r="S2336" s="16" t="s">
        <v>6224</v>
      </c>
      <c r="T2336" s="16" t="s">
        <v>6241</v>
      </c>
      <c r="U2336">
        <v>2021</v>
      </c>
    </row>
    <row r="2337" spans="1:21" x14ac:dyDescent="0.35">
      <c r="A2337" s="16" t="s">
        <v>4813</v>
      </c>
      <c r="B2337">
        <v>60142149</v>
      </c>
      <c r="C2337">
        <v>72</v>
      </c>
      <c r="D2337" s="1">
        <v>18408</v>
      </c>
      <c r="E2337" s="16" t="s">
        <v>11</v>
      </c>
      <c r="F2337" s="16" t="s">
        <v>279</v>
      </c>
      <c r="G2337" s="16" t="s">
        <v>2734</v>
      </c>
      <c r="H2337">
        <v>603246.71680000005</v>
      </c>
      <c r="I2337">
        <v>227377.60860000001</v>
      </c>
      <c r="J2337" s="16" t="s">
        <v>4814</v>
      </c>
      <c r="K2337" s="16" t="s">
        <v>6129</v>
      </c>
      <c r="L2337">
        <v>74221728</v>
      </c>
      <c r="M2337">
        <v>0</v>
      </c>
      <c r="N2337" s="16" t="s">
        <v>6187</v>
      </c>
      <c r="O2337" s="16" t="s">
        <v>6200</v>
      </c>
      <c r="P2337" s="1">
        <v>44413</v>
      </c>
      <c r="Q2337">
        <v>375869.10820000002</v>
      </c>
      <c r="R2337">
        <v>375869.10820000002</v>
      </c>
      <c r="S2337" s="16" t="s">
        <v>6224</v>
      </c>
      <c r="T2337" s="16" t="s">
        <v>6241</v>
      </c>
      <c r="U2337">
        <v>2021</v>
      </c>
    </row>
    <row r="2338" spans="1:21" x14ac:dyDescent="0.35">
      <c r="A2338" s="16" t="s">
        <v>4815</v>
      </c>
      <c r="B2338">
        <v>68152684</v>
      </c>
      <c r="C2338">
        <v>73</v>
      </c>
      <c r="D2338" s="1">
        <v>18042.75</v>
      </c>
      <c r="E2338" s="16" t="s">
        <v>11</v>
      </c>
      <c r="F2338" s="16" t="s">
        <v>1030</v>
      </c>
      <c r="G2338" s="16" t="s">
        <v>2771</v>
      </c>
      <c r="H2338">
        <v>206647.943</v>
      </c>
      <c r="I2338">
        <v>161400.09469999999</v>
      </c>
      <c r="J2338" s="16" t="s">
        <v>4816</v>
      </c>
      <c r="K2338" s="16" t="s">
        <v>6129</v>
      </c>
      <c r="L2338">
        <v>409671262</v>
      </c>
      <c r="M2338">
        <v>0</v>
      </c>
      <c r="N2338" s="16" t="s">
        <v>6195</v>
      </c>
      <c r="O2338" s="16" t="s">
        <v>6190</v>
      </c>
      <c r="P2338" s="1">
        <v>44319</v>
      </c>
      <c r="Q2338">
        <v>45247.848300000012</v>
      </c>
      <c r="R2338">
        <v>45247.848300000012</v>
      </c>
      <c r="S2338" s="16" t="s">
        <v>6221</v>
      </c>
      <c r="T2338" s="16" t="s">
        <v>6241</v>
      </c>
      <c r="U2338">
        <v>2021</v>
      </c>
    </row>
    <row r="2339" spans="1:21" x14ac:dyDescent="0.35">
      <c r="A2339" s="16" t="s">
        <v>4817</v>
      </c>
      <c r="B2339">
        <v>736860096</v>
      </c>
      <c r="C2339">
        <v>63</v>
      </c>
      <c r="D2339" s="1">
        <v>21695.25</v>
      </c>
      <c r="E2339" s="16" t="s">
        <v>11</v>
      </c>
      <c r="F2339" s="16" t="s">
        <v>1762</v>
      </c>
      <c r="G2339" s="16" t="s">
        <v>2764</v>
      </c>
      <c r="H2339">
        <v>1112826.2709999999</v>
      </c>
      <c r="I2339">
        <v>267854.69549999997</v>
      </c>
      <c r="J2339" s="16" t="s">
        <v>4818</v>
      </c>
      <c r="K2339" s="16" t="s">
        <v>6131</v>
      </c>
      <c r="L2339">
        <v>1212903328</v>
      </c>
      <c r="M2339">
        <v>0</v>
      </c>
      <c r="N2339" s="16" t="s">
        <v>6198</v>
      </c>
      <c r="O2339" s="16" t="s">
        <v>6201</v>
      </c>
      <c r="P2339" s="1">
        <v>44585</v>
      </c>
      <c r="Q2339">
        <v>844971.57550000004</v>
      </c>
      <c r="R2339">
        <v>861871.00701000006</v>
      </c>
      <c r="S2339" s="16" t="s">
        <v>6217</v>
      </c>
      <c r="T2339" s="16" t="s">
        <v>6240</v>
      </c>
      <c r="U2339">
        <v>2022</v>
      </c>
    </row>
    <row r="2340" spans="1:21" x14ac:dyDescent="0.35">
      <c r="A2340" s="16" t="s">
        <v>4819</v>
      </c>
      <c r="B2340">
        <v>371228698</v>
      </c>
      <c r="C2340">
        <v>29</v>
      </c>
      <c r="D2340" s="1">
        <v>34113.75</v>
      </c>
      <c r="E2340" s="16" t="s">
        <v>11</v>
      </c>
      <c r="F2340" s="16" t="s">
        <v>139</v>
      </c>
      <c r="G2340" s="16" t="s">
        <v>2781</v>
      </c>
      <c r="H2340">
        <v>886280.20649999997</v>
      </c>
      <c r="I2340">
        <v>360051.33390000003</v>
      </c>
      <c r="J2340" s="16" t="s">
        <v>4820</v>
      </c>
      <c r="K2340" s="16" t="s">
        <v>6135</v>
      </c>
      <c r="L2340">
        <v>1832395635</v>
      </c>
      <c r="M2340">
        <v>0</v>
      </c>
      <c r="N2340" s="16" t="s">
        <v>6187</v>
      </c>
      <c r="O2340" s="16" t="s">
        <v>6190</v>
      </c>
      <c r="P2340" s="1">
        <v>44608</v>
      </c>
      <c r="Q2340">
        <v>526228.87259999989</v>
      </c>
      <c r="R2340">
        <v>526228.87259999989</v>
      </c>
      <c r="S2340" s="16" t="s">
        <v>6218</v>
      </c>
      <c r="T2340" s="16" t="s">
        <v>6236</v>
      </c>
      <c r="U2340">
        <v>2022</v>
      </c>
    </row>
    <row r="2341" spans="1:21" x14ac:dyDescent="0.35">
      <c r="A2341" s="16" t="s">
        <v>4821</v>
      </c>
      <c r="B2341">
        <v>941967865</v>
      </c>
      <c r="C2341">
        <v>44</v>
      </c>
      <c r="D2341" s="1">
        <v>28635</v>
      </c>
      <c r="E2341" s="16" t="s">
        <v>11</v>
      </c>
      <c r="F2341" s="16" t="s">
        <v>708</v>
      </c>
      <c r="G2341" s="16" t="s">
        <v>2776</v>
      </c>
      <c r="H2341">
        <v>270776.16310000001</v>
      </c>
      <c r="I2341">
        <v>123131.8973</v>
      </c>
      <c r="J2341" s="16" t="s">
        <v>4822</v>
      </c>
      <c r="K2341" s="16" t="s">
        <v>6133</v>
      </c>
      <c r="L2341">
        <v>1235190828</v>
      </c>
      <c r="M2341">
        <v>0</v>
      </c>
      <c r="N2341" s="16" t="s">
        <v>6198</v>
      </c>
      <c r="O2341" s="16" t="s">
        <v>6201</v>
      </c>
      <c r="P2341" s="1">
        <v>44645</v>
      </c>
      <c r="Q2341">
        <v>147644.26579999999</v>
      </c>
      <c r="R2341">
        <v>147644.26579999999</v>
      </c>
      <c r="S2341" s="16" t="s">
        <v>6219</v>
      </c>
      <c r="T2341" s="16" t="s">
        <v>6238</v>
      </c>
      <c r="U2341">
        <v>2022</v>
      </c>
    </row>
    <row r="2342" spans="1:21" x14ac:dyDescent="0.35">
      <c r="A2342" s="16" t="s">
        <v>4823</v>
      </c>
      <c r="B2342">
        <v>718436887</v>
      </c>
      <c r="C2342">
        <v>31</v>
      </c>
      <c r="D2342" s="1">
        <v>33383.25</v>
      </c>
      <c r="E2342" s="16" t="s">
        <v>11</v>
      </c>
      <c r="F2342" s="16" t="s">
        <v>526</v>
      </c>
      <c r="G2342" s="16" t="s">
        <v>2746</v>
      </c>
      <c r="H2342">
        <v>563684.96640000003</v>
      </c>
      <c r="I2342">
        <v>78915.895300000004</v>
      </c>
      <c r="J2342" s="16" t="s">
        <v>4824</v>
      </c>
      <c r="K2342" s="16" t="s">
        <v>6135</v>
      </c>
      <c r="L2342">
        <v>154578814</v>
      </c>
      <c r="M2342">
        <v>0</v>
      </c>
      <c r="N2342" s="16" t="s">
        <v>6196</v>
      </c>
      <c r="O2342" s="16" t="s">
        <v>6188</v>
      </c>
      <c r="P2342" s="1">
        <v>44446</v>
      </c>
      <c r="Q2342">
        <v>484769.07110000006</v>
      </c>
      <c r="R2342">
        <v>484769.07110000006</v>
      </c>
      <c r="S2342" s="16" t="s">
        <v>6225</v>
      </c>
      <c r="T2342" s="16" t="s">
        <v>6237</v>
      </c>
      <c r="U2342">
        <v>2021</v>
      </c>
    </row>
    <row r="2343" spans="1:21" x14ac:dyDescent="0.35">
      <c r="A2343" s="16" t="s">
        <v>4825</v>
      </c>
      <c r="B2343">
        <v>899944761</v>
      </c>
      <c r="C2343">
        <v>22</v>
      </c>
      <c r="D2343" s="1">
        <v>36670.5</v>
      </c>
      <c r="E2343" s="16" t="s">
        <v>11</v>
      </c>
      <c r="F2343" s="16" t="s">
        <v>984</v>
      </c>
      <c r="G2343" s="16" t="s">
        <v>2771</v>
      </c>
      <c r="H2343">
        <v>958605.57</v>
      </c>
      <c r="I2343">
        <v>222460.39929999999</v>
      </c>
      <c r="J2343" s="16" t="s">
        <v>4826</v>
      </c>
      <c r="K2343" s="16" t="s">
        <v>6127</v>
      </c>
      <c r="L2343">
        <v>579924384</v>
      </c>
      <c r="M2343">
        <v>0</v>
      </c>
      <c r="N2343" s="16" t="s">
        <v>6196</v>
      </c>
      <c r="O2343" s="16" t="s">
        <v>6199</v>
      </c>
      <c r="P2343" s="1">
        <v>44247</v>
      </c>
      <c r="Q2343">
        <v>736145.1706999999</v>
      </c>
      <c r="R2343">
        <v>736145.1706999999</v>
      </c>
      <c r="S2343" s="16" t="s">
        <v>6218</v>
      </c>
      <c r="T2343" s="16" t="s">
        <v>6236</v>
      </c>
      <c r="U2343">
        <v>2021</v>
      </c>
    </row>
    <row r="2344" spans="1:21" x14ac:dyDescent="0.35">
      <c r="A2344" s="16" t="s">
        <v>4827</v>
      </c>
      <c r="B2344">
        <v>279393774</v>
      </c>
      <c r="C2344">
        <v>20</v>
      </c>
      <c r="D2344" s="1">
        <v>37401</v>
      </c>
      <c r="E2344" s="16" t="s">
        <v>11</v>
      </c>
      <c r="F2344" s="16" t="s">
        <v>127</v>
      </c>
      <c r="G2344" s="16" t="s">
        <v>2767</v>
      </c>
      <c r="H2344">
        <v>348631.4436</v>
      </c>
      <c r="I2344">
        <v>401623.42300000001</v>
      </c>
      <c r="J2344" s="16" t="s">
        <v>4828</v>
      </c>
      <c r="K2344" s="16" t="s">
        <v>6133</v>
      </c>
      <c r="L2344">
        <v>2041366901</v>
      </c>
      <c r="M2344">
        <v>0</v>
      </c>
      <c r="N2344" s="16" t="s">
        <v>6198</v>
      </c>
      <c r="O2344" s="16" t="s">
        <v>6190</v>
      </c>
      <c r="P2344" s="1">
        <v>44308</v>
      </c>
      <c r="Q2344">
        <v>-52991.979400000011</v>
      </c>
      <c r="R2344">
        <v>-52991.979400000011</v>
      </c>
      <c r="S2344" s="16" t="s">
        <v>6220</v>
      </c>
      <c r="T2344" s="16" t="s">
        <v>6236</v>
      </c>
      <c r="U2344">
        <v>2021</v>
      </c>
    </row>
    <row r="2345" spans="1:21" x14ac:dyDescent="0.35">
      <c r="A2345" s="16" t="s">
        <v>4829</v>
      </c>
      <c r="B2345">
        <v>368129271</v>
      </c>
      <c r="C2345">
        <v>57</v>
      </c>
      <c r="D2345" s="1">
        <v>23886.75</v>
      </c>
      <c r="E2345" s="16" t="s">
        <v>11</v>
      </c>
      <c r="F2345" s="16" t="s">
        <v>1222</v>
      </c>
      <c r="G2345" s="16" t="s">
        <v>2771</v>
      </c>
      <c r="H2345">
        <v>591197.2659</v>
      </c>
      <c r="I2345">
        <v>132236.9179</v>
      </c>
      <c r="J2345" s="16" t="s">
        <v>4830</v>
      </c>
      <c r="K2345" s="16" t="s">
        <v>6135</v>
      </c>
      <c r="L2345">
        <v>318803125</v>
      </c>
      <c r="M2345">
        <v>0</v>
      </c>
      <c r="N2345" s="16" t="s">
        <v>6195</v>
      </c>
      <c r="O2345" s="16" t="s">
        <v>6190</v>
      </c>
      <c r="P2345" s="1">
        <v>44294</v>
      </c>
      <c r="Q2345">
        <v>458960.348</v>
      </c>
      <c r="R2345">
        <v>458960.348</v>
      </c>
      <c r="S2345" s="16" t="s">
        <v>6220</v>
      </c>
      <c r="T2345" s="16" t="s">
        <v>6239</v>
      </c>
      <c r="U2345">
        <v>2021</v>
      </c>
    </row>
    <row r="2346" spans="1:21" x14ac:dyDescent="0.35">
      <c r="A2346" s="16" t="s">
        <v>4831</v>
      </c>
      <c r="B2346">
        <v>109729048</v>
      </c>
      <c r="C2346">
        <v>48</v>
      </c>
      <c r="D2346" s="1">
        <v>27174</v>
      </c>
      <c r="E2346" s="16" t="s">
        <v>11</v>
      </c>
      <c r="F2346" s="16" t="s">
        <v>864</v>
      </c>
      <c r="G2346" s="16" t="s">
        <v>2800</v>
      </c>
      <c r="H2346">
        <v>334496.43440000003</v>
      </c>
      <c r="I2346">
        <v>246379.0901</v>
      </c>
      <c r="J2346" s="16" t="s">
        <v>4832</v>
      </c>
      <c r="K2346" s="16" t="s">
        <v>6131</v>
      </c>
      <c r="L2346">
        <v>3537170343</v>
      </c>
      <c r="M2346">
        <v>0</v>
      </c>
      <c r="N2346" s="16" t="s">
        <v>6198</v>
      </c>
      <c r="O2346" s="16" t="s">
        <v>6201</v>
      </c>
      <c r="P2346" s="1">
        <v>44460</v>
      </c>
      <c r="Q2346">
        <v>88117.344300000026</v>
      </c>
      <c r="R2346">
        <v>88117.344300000026</v>
      </c>
      <c r="S2346" s="16" t="s">
        <v>6225</v>
      </c>
      <c r="T2346" s="16" t="s">
        <v>6238</v>
      </c>
      <c r="U2346">
        <v>2021</v>
      </c>
    </row>
    <row r="2347" spans="1:21" x14ac:dyDescent="0.35">
      <c r="A2347" s="16" t="s">
        <v>4833</v>
      </c>
      <c r="B2347">
        <v>233708883</v>
      </c>
      <c r="C2347">
        <v>57</v>
      </c>
      <c r="D2347" s="1">
        <v>23886.75</v>
      </c>
      <c r="E2347" s="16" t="s">
        <v>11</v>
      </c>
      <c r="F2347" s="16" t="s">
        <v>1694</v>
      </c>
      <c r="G2347" s="16" t="s">
        <v>2800</v>
      </c>
      <c r="H2347">
        <v>405753.40399999998</v>
      </c>
      <c r="I2347">
        <v>428694.0772</v>
      </c>
      <c r="J2347" s="16" t="s">
        <v>4834</v>
      </c>
      <c r="K2347" s="16" t="s">
        <v>6131</v>
      </c>
      <c r="L2347">
        <v>4243943301</v>
      </c>
      <c r="M2347">
        <v>0</v>
      </c>
      <c r="N2347" s="16" t="s">
        <v>6187</v>
      </c>
      <c r="O2347" s="16" t="s">
        <v>6188</v>
      </c>
      <c r="P2347" s="1">
        <v>44324</v>
      </c>
      <c r="Q2347">
        <v>-22940.673200000019</v>
      </c>
      <c r="R2347">
        <v>-22940.673200000019</v>
      </c>
      <c r="S2347" s="16" t="s">
        <v>6221</v>
      </c>
      <c r="T2347" s="16" t="s">
        <v>6239</v>
      </c>
      <c r="U2347">
        <v>2021</v>
      </c>
    </row>
    <row r="2348" spans="1:21" x14ac:dyDescent="0.35">
      <c r="A2348" s="16" t="s">
        <v>4835</v>
      </c>
      <c r="B2348">
        <v>453980175</v>
      </c>
      <c r="C2348">
        <v>70</v>
      </c>
      <c r="D2348" s="1">
        <v>19138.5</v>
      </c>
      <c r="E2348" s="16" t="s">
        <v>11</v>
      </c>
      <c r="F2348" s="16" t="s">
        <v>285</v>
      </c>
      <c r="G2348" s="16" t="s">
        <v>2737</v>
      </c>
      <c r="H2348">
        <v>468512.75109999999</v>
      </c>
      <c r="I2348">
        <v>194846.18530000001</v>
      </c>
      <c r="J2348" s="16" t="s">
        <v>4836</v>
      </c>
      <c r="K2348" s="16" t="s">
        <v>6133</v>
      </c>
      <c r="L2348">
        <v>35709928</v>
      </c>
      <c r="M2348">
        <v>0</v>
      </c>
      <c r="N2348" s="16" t="s">
        <v>6195</v>
      </c>
      <c r="O2348" s="16" t="s">
        <v>6190</v>
      </c>
      <c r="P2348" s="1">
        <v>44327</v>
      </c>
      <c r="Q2348">
        <v>273666.56579999998</v>
      </c>
      <c r="R2348">
        <v>273666.56579999998</v>
      </c>
      <c r="S2348" s="16" t="s">
        <v>6221</v>
      </c>
      <c r="T2348" s="16" t="s">
        <v>6241</v>
      </c>
      <c r="U2348">
        <v>2021</v>
      </c>
    </row>
    <row r="2349" spans="1:21" x14ac:dyDescent="0.35">
      <c r="A2349" s="16" t="s">
        <v>4837</v>
      </c>
      <c r="B2349">
        <v>696046635</v>
      </c>
      <c r="C2349">
        <v>84</v>
      </c>
      <c r="D2349" s="1">
        <v>14025</v>
      </c>
      <c r="E2349" s="16" t="s">
        <v>11</v>
      </c>
      <c r="F2349" s="16" t="s">
        <v>232</v>
      </c>
      <c r="G2349" s="16" t="s">
        <v>2737</v>
      </c>
      <c r="H2349">
        <v>445914.24479999999</v>
      </c>
      <c r="I2349">
        <v>373280.7905</v>
      </c>
      <c r="J2349" s="16" t="s">
        <v>4838</v>
      </c>
      <c r="K2349" s="16" t="s">
        <v>6127</v>
      </c>
      <c r="L2349">
        <v>32726268</v>
      </c>
      <c r="M2349">
        <v>0</v>
      </c>
      <c r="N2349" s="16" t="s">
        <v>6195</v>
      </c>
      <c r="O2349" s="16" t="s">
        <v>6190</v>
      </c>
      <c r="P2349" s="1">
        <v>44527</v>
      </c>
      <c r="Q2349">
        <v>72633.454299999983</v>
      </c>
      <c r="R2349">
        <v>72633.454299999983</v>
      </c>
      <c r="S2349" s="16" t="s">
        <v>6227</v>
      </c>
      <c r="T2349" s="16" t="s">
        <v>6241</v>
      </c>
      <c r="U2349">
        <v>2021</v>
      </c>
    </row>
    <row r="2350" spans="1:21" x14ac:dyDescent="0.35">
      <c r="A2350" s="16" t="s">
        <v>4839</v>
      </c>
      <c r="B2350">
        <v>24866329</v>
      </c>
      <c r="C2350">
        <v>43</v>
      </c>
      <c r="D2350" s="1">
        <v>29000.25</v>
      </c>
      <c r="E2350" s="16" t="s">
        <v>11</v>
      </c>
      <c r="F2350" s="16" t="s">
        <v>172</v>
      </c>
      <c r="G2350" s="16" t="s">
        <v>2737</v>
      </c>
      <c r="H2350">
        <v>276215.84779999999</v>
      </c>
      <c r="I2350">
        <v>44684.595999999998</v>
      </c>
      <c r="J2350" s="16" t="s">
        <v>4840</v>
      </c>
      <c r="K2350" s="16" t="s">
        <v>6131</v>
      </c>
      <c r="L2350">
        <v>775961472</v>
      </c>
      <c r="M2350">
        <v>0</v>
      </c>
      <c r="N2350" s="16" t="s">
        <v>6195</v>
      </c>
      <c r="O2350" s="16" t="s">
        <v>6190</v>
      </c>
      <c r="P2350" s="1">
        <v>44637</v>
      </c>
      <c r="Q2350">
        <v>231531.2518</v>
      </c>
      <c r="R2350">
        <v>231531.2518</v>
      </c>
      <c r="S2350" s="16" t="s">
        <v>6219</v>
      </c>
      <c r="T2350" s="16" t="s">
        <v>6238</v>
      </c>
      <c r="U2350">
        <v>2022</v>
      </c>
    </row>
    <row r="2351" spans="1:21" x14ac:dyDescent="0.35">
      <c r="A2351" s="16" t="s">
        <v>4841</v>
      </c>
      <c r="B2351">
        <v>274125874</v>
      </c>
      <c r="C2351">
        <v>29</v>
      </c>
      <c r="D2351" s="1">
        <v>34113.75</v>
      </c>
      <c r="E2351" s="16" t="s">
        <v>11</v>
      </c>
      <c r="F2351" s="16" t="s">
        <v>519</v>
      </c>
      <c r="G2351" s="16" t="s">
        <v>2737</v>
      </c>
      <c r="H2351">
        <v>1380431.1129000001</v>
      </c>
      <c r="I2351">
        <v>353390.36489999999</v>
      </c>
      <c r="J2351" s="16" t="s">
        <v>4842</v>
      </c>
      <c r="K2351" s="16" t="s">
        <v>6131</v>
      </c>
      <c r="L2351">
        <v>415084375</v>
      </c>
      <c r="M2351">
        <v>0</v>
      </c>
      <c r="N2351" s="16" t="s">
        <v>6196</v>
      </c>
      <c r="O2351" s="16" t="s">
        <v>6199</v>
      </c>
      <c r="P2351" s="1">
        <v>44390</v>
      </c>
      <c r="Q2351">
        <v>1027040.7480000001</v>
      </c>
      <c r="R2351">
        <v>1047581.5629600001</v>
      </c>
      <c r="S2351" s="16" t="s">
        <v>6223</v>
      </c>
      <c r="T2351" s="16" t="s">
        <v>6236</v>
      </c>
      <c r="U2351">
        <v>2021</v>
      </c>
    </row>
    <row r="2352" spans="1:21" x14ac:dyDescent="0.35">
      <c r="A2352" s="16" t="s">
        <v>4843</v>
      </c>
      <c r="B2352">
        <v>9739453</v>
      </c>
      <c r="C2352">
        <v>34</v>
      </c>
      <c r="D2352" s="1">
        <v>32287.5</v>
      </c>
      <c r="E2352" s="16" t="s">
        <v>11</v>
      </c>
      <c r="F2352" s="16" t="s">
        <v>905</v>
      </c>
      <c r="G2352" s="16" t="s">
        <v>2737</v>
      </c>
      <c r="H2352">
        <v>130522.5788</v>
      </c>
      <c r="I2352">
        <v>95585.439199999993</v>
      </c>
      <c r="J2352" s="16" t="s">
        <v>4844</v>
      </c>
      <c r="K2352" s="16" t="s">
        <v>6131</v>
      </c>
      <c r="L2352">
        <v>1995228987</v>
      </c>
      <c r="M2352">
        <v>0</v>
      </c>
      <c r="N2352" s="16" t="s">
        <v>6196</v>
      </c>
      <c r="O2352" s="16" t="s">
        <v>6188</v>
      </c>
      <c r="P2352" s="1">
        <v>44235</v>
      </c>
      <c r="Q2352">
        <v>34937.13960000001</v>
      </c>
      <c r="R2352">
        <v>34937.13960000001</v>
      </c>
      <c r="S2352" s="16" t="s">
        <v>6218</v>
      </c>
      <c r="T2352" s="16" t="s">
        <v>6237</v>
      </c>
      <c r="U2352">
        <v>2021</v>
      </c>
    </row>
    <row r="2353" spans="1:21" x14ac:dyDescent="0.35">
      <c r="A2353" s="16" t="s">
        <v>4845</v>
      </c>
      <c r="B2353">
        <v>969849461</v>
      </c>
      <c r="C2353">
        <v>24</v>
      </c>
      <c r="D2353" s="1">
        <v>35940</v>
      </c>
      <c r="E2353" s="16" t="s">
        <v>11</v>
      </c>
      <c r="F2353" s="16" t="s">
        <v>263</v>
      </c>
      <c r="G2353" s="16" t="s">
        <v>2737</v>
      </c>
      <c r="H2353">
        <v>287273.49369999999</v>
      </c>
      <c r="I2353">
        <v>181568.0043</v>
      </c>
      <c r="J2353" s="16" t="s">
        <v>4846</v>
      </c>
      <c r="K2353" s="16" t="s">
        <v>6129</v>
      </c>
      <c r="L2353">
        <v>1059639252</v>
      </c>
      <c r="M2353">
        <v>0</v>
      </c>
      <c r="N2353" s="16" t="s">
        <v>6195</v>
      </c>
      <c r="O2353" s="16" t="s">
        <v>6190</v>
      </c>
      <c r="P2353" s="1">
        <v>44254</v>
      </c>
      <c r="Q2353">
        <v>105705.48939999999</v>
      </c>
      <c r="R2353">
        <v>105705.48939999999</v>
      </c>
      <c r="S2353" s="16" t="s">
        <v>6218</v>
      </c>
      <c r="T2353" s="16" t="s">
        <v>6236</v>
      </c>
      <c r="U2353">
        <v>2021</v>
      </c>
    </row>
    <row r="2354" spans="1:21" x14ac:dyDescent="0.35">
      <c r="A2354" s="16" t="s">
        <v>4847</v>
      </c>
      <c r="B2354">
        <v>782237332</v>
      </c>
      <c r="C2354">
        <v>70</v>
      </c>
      <c r="D2354" s="1">
        <v>19138.5</v>
      </c>
      <c r="E2354" s="16" t="s">
        <v>11</v>
      </c>
      <c r="F2354" s="16" t="s">
        <v>984</v>
      </c>
      <c r="G2354" s="16" t="s">
        <v>2737</v>
      </c>
      <c r="H2354">
        <v>214860.89199999999</v>
      </c>
      <c r="I2354">
        <v>35539.152999999998</v>
      </c>
      <c r="J2354" s="16" t="s">
        <v>4848</v>
      </c>
      <c r="K2354" s="16" t="s">
        <v>6135</v>
      </c>
      <c r="L2354">
        <v>2318963319</v>
      </c>
      <c r="M2354">
        <v>0</v>
      </c>
      <c r="N2354" s="16" t="s">
        <v>6195</v>
      </c>
      <c r="O2354" s="16" t="s">
        <v>6190</v>
      </c>
      <c r="P2354" s="1">
        <v>44452</v>
      </c>
      <c r="Q2354">
        <v>179321.739</v>
      </c>
      <c r="R2354">
        <v>179321.739</v>
      </c>
      <c r="S2354" s="16" t="s">
        <v>6225</v>
      </c>
      <c r="T2354" s="16" t="s">
        <v>6241</v>
      </c>
      <c r="U2354">
        <v>2021</v>
      </c>
    </row>
    <row r="2355" spans="1:21" x14ac:dyDescent="0.35">
      <c r="A2355" s="16" t="s">
        <v>4849</v>
      </c>
      <c r="B2355">
        <v>403325723</v>
      </c>
      <c r="C2355">
        <v>66</v>
      </c>
      <c r="D2355" s="1">
        <v>20599.5</v>
      </c>
      <c r="E2355" s="16" t="s">
        <v>11</v>
      </c>
      <c r="F2355" s="16" t="s">
        <v>39</v>
      </c>
      <c r="G2355" s="16" t="s">
        <v>2737</v>
      </c>
      <c r="H2355">
        <v>615712.77989999996</v>
      </c>
      <c r="I2355">
        <v>54827.757100000003</v>
      </c>
      <c r="J2355" s="16" t="s">
        <v>4850</v>
      </c>
      <c r="K2355" s="16" t="s">
        <v>6129</v>
      </c>
      <c r="L2355">
        <v>732020163</v>
      </c>
      <c r="M2355">
        <v>0</v>
      </c>
      <c r="N2355" s="16" t="s">
        <v>6195</v>
      </c>
      <c r="O2355" s="16" t="s">
        <v>6190</v>
      </c>
      <c r="P2355" s="1">
        <v>44652</v>
      </c>
      <c r="Q2355">
        <v>560885.02279999992</v>
      </c>
      <c r="R2355">
        <v>560885.02279999992</v>
      </c>
      <c r="S2355" s="16" t="s">
        <v>6220</v>
      </c>
      <c r="T2355" s="16" t="s">
        <v>6240</v>
      </c>
      <c r="U2355">
        <v>2022</v>
      </c>
    </row>
    <row r="2356" spans="1:21" x14ac:dyDescent="0.35">
      <c r="A2356" s="16" t="s">
        <v>4851</v>
      </c>
      <c r="B2356">
        <v>220684499</v>
      </c>
      <c r="C2356">
        <v>27</v>
      </c>
      <c r="D2356" s="1">
        <v>34844.25</v>
      </c>
      <c r="E2356" s="16" t="s">
        <v>11</v>
      </c>
      <c r="F2356" s="16" t="s">
        <v>1694</v>
      </c>
      <c r="G2356" s="16" t="s">
        <v>2737</v>
      </c>
      <c r="H2356">
        <v>217030.905</v>
      </c>
      <c r="I2356">
        <v>209796.54149999999</v>
      </c>
      <c r="J2356" s="16" t="s">
        <v>4555</v>
      </c>
      <c r="K2356" s="16" t="s">
        <v>6131</v>
      </c>
      <c r="L2356">
        <v>823853025</v>
      </c>
      <c r="M2356">
        <v>0</v>
      </c>
      <c r="N2356" s="16" t="s">
        <v>6198</v>
      </c>
      <c r="O2356" s="16" t="s">
        <v>6191</v>
      </c>
      <c r="P2356" s="1">
        <v>44628</v>
      </c>
      <c r="Q2356">
        <v>7234.3635000000068</v>
      </c>
      <c r="R2356">
        <v>7234.3635000000068</v>
      </c>
      <c r="S2356" s="16" t="s">
        <v>6219</v>
      </c>
      <c r="T2356" s="16" t="s">
        <v>6236</v>
      </c>
      <c r="U2356">
        <v>2022</v>
      </c>
    </row>
    <row r="2357" spans="1:21" x14ac:dyDescent="0.35">
      <c r="A2357" s="16" t="s">
        <v>4852</v>
      </c>
      <c r="B2357">
        <v>867314711</v>
      </c>
      <c r="C2357">
        <v>63</v>
      </c>
      <c r="D2357" s="1">
        <v>21695.25</v>
      </c>
      <c r="E2357" s="16" t="s">
        <v>11</v>
      </c>
      <c r="F2357" s="16" t="s">
        <v>72</v>
      </c>
      <c r="G2357" s="16" t="s">
        <v>2737</v>
      </c>
      <c r="H2357">
        <v>576677.74049999996</v>
      </c>
      <c r="I2357">
        <v>121470.41770000001</v>
      </c>
      <c r="J2357" s="16" t="s">
        <v>4853</v>
      </c>
      <c r="K2357" s="16" t="s">
        <v>6135</v>
      </c>
      <c r="L2357">
        <v>1212938752</v>
      </c>
      <c r="M2357">
        <v>0</v>
      </c>
      <c r="N2357" s="16" t="s">
        <v>6187</v>
      </c>
      <c r="O2357" s="16" t="s">
        <v>6188</v>
      </c>
      <c r="P2357" s="1">
        <v>44351</v>
      </c>
      <c r="Q2357">
        <v>455207.32279999997</v>
      </c>
      <c r="R2357">
        <v>455207.32279999997</v>
      </c>
      <c r="S2357" s="16" t="s">
        <v>6222</v>
      </c>
      <c r="T2357" s="16" t="s">
        <v>6240</v>
      </c>
      <c r="U2357">
        <v>2021</v>
      </c>
    </row>
    <row r="2358" spans="1:21" x14ac:dyDescent="0.35">
      <c r="A2358" s="16" t="s">
        <v>4854</v>
      </c>
      <c r="B2358">
        <v>853947202</v>
      </c>
      <c r="C2358">
        <v>27</v>
      </c>
      <c r="D2358" s="1">
        <v>34844.25</v>
      </c>
      <c r="E2358" s="16" t="s">
        <v>11</v>
      </c>
      <c r="F2358" s="16" t="s">
        <v>199</v>
      </c>
      <c r="G2358" s="16" t="s">
        <v>2737</v>
      </c>
      <c r="H2358">
        <v>539509.1581</v>
      </c>
      <c r="I2358">
        <v>182798.3971</v>
      </c>
      <c r="J2358" s="16" t="s">
        <v>4855</v>
      </c>
      <c r="K2358" s="16" t="s">
        <v>6135</v>
      </c>
      <c r="L2358">
        <v>3462353076</v>
      </c>
      <c r="M2358">
        <v>0</v>
      </c>
      <c r="N2358" s="16" t="s">
        <v>6189</v>
      </c>
      <c r="O2358" s="16" t="s">
        <v>6194</v>
      </c>
      <c r="P2358" s="1">
        <v>44561</v>
      </c>
      <c r="Q2358">
        <v>356710.761</v>
      </c>
      <c r="R2358">
        <v>356710.761</v>
      </c>
      <c r="S2358" s="16" t="s">
        <v>6228</v>
      </c>
      <c r="T2358" s="16" t="s">
        <v>6236</v>
      </c>
      <c r="U2358">
        <v>2021</v>
      </c>
    </row>
    <row r="2359" spans="1:21" x14ac:dyDescent="0.35">
      <c r="A2359" s="16" t="s">
        <v>4856</v>
      </c>
      <c r="B2359">
        <v>454422255</v>
      </c>
      <c r="C2359">
        <v>46</v>
      </c>
      <c r="D2359" s="1">
        <v>27904.5</v>
      </c>
      <c r="E2359" s="16" t="s">
        <v>11</v>
      </c>
      <c r="F2359" s="16" t="s">
        <v>526</v>
      </c>
      <c r="G2359" s="16" t="s">
        <v>2737</v>
      </c>
      <c r="H2359">
        <v>983146.69949999999</v>
      </c>
      <c r="I2359">
        <v>180854.9712</v>
      </c>
      <c r="J2359" s="16" t="s">
        <v>4857</v>
      </c>
      <c r="K2359" s="16" t="s">
        <v>6131</v>
      </c>
      <c r="L2359">
        <v>1257063462</v>
      </c>
      <c r="M2359">
        <v>16177442391</v>
      </c>
      <c r="N2359" s="16" t="s">
        <v>6192</v>
      </c>
      <c r="O2359" s="16" t="s">
        <v>6193</v>
      </c>
      <c r="P2359" s="1">
        <v>44605</v>
      </c>
      <c r="Q2359">
        <v>802291.72829999996</v>
      </c>
      <c r="R2359">
        <v>818337.56286599999</v>
      </c>
      <c r="S2359" s="16" t="s">
        <v>6218</v>
      </c>
      <c r="T2359" s="16" t="s">
        <v>6238</v>
      </c>
      <c r="U2359">
        <v>2022</v>
      </c>
    </row>
    <row r="2360" spans="1:21" x14ac:dyDescent="0.35">
      <c r="A2360" s="16" t="s">
        <v>4858</v>
      </c>
      <c r="B2360">
        <v>763596924</v>
      </c>
      <c r="C2360">
        <v>53</v>
      </c>
      <c r="D2360" s="1">
        <v>25347.75</v>
      </c>
      <c r="E2360" s="16" t="s">
        <v>11</v>
      </c>
      <c r="F2360" s="16" t="s">
        <v>226</v>
      </c>
      <c r="G2360" s="16" t="s">
        <v>2737</v>
      </c>
      <c r="H2360">
        <v>544267.99639999995</v>
      </c>
      <c r="I2360">
        <v>498667.1642</v>
      </c>
      <c r="J2360" s="16" t="s">
        <v>4859</v>
      </c>
      <c r="K2360" s="16" t="s">
        <v>6135</v>
      </c>
      <c r="L2360">
        <v>3676024764</v>
      </c>
      <c r="M2360">
        <v>0</v>
      </c>
      <c r="N2360" s="16" t="s">
        <v>6195</v>
      </c>
      <c r="O2360" s="16" t="s">
        <v>6190</v>
      </c>
      <c r="P2360" s="1">
        <v>44502</v>
      </c>
      <c r="Q2360">
        <v>45600.832199999946</v>
      </c>
      <c r="R2360">
        <v>45600.832199999946</v>
      </c>
      <c r="S2360" s="16" t="s">
        <v>6227</v>
      </c>
      <c r="T2360" s="16" t="s">
        <v>6239</v>
      </c>
      <c r="U2360">
        <v>2021</v>
      </c>
    </row>
    <row r="2361" spans="1:21" x14ac:dyDescent="0.35">
      <c r="A2361" s="16" t="s">
        <v>4860</v>
      </c>
      <c r="B2361">
        <v>986502521</v>
      </c>
      <c r="C2361">
        <v>78</v>
      </c>
      <c r="D2361" s="1">
        <v>16216.5</v>
      </c>
      <c r="E2361" s="16" t="s">
        <v>11</v>
      </c>
      <c r="F2361" s="16" t="s">
        <v>101</v>
      </c>
      <c r="G2361" s="16" t="s">
        <v>2737</v>
      </c>
      <c r="H2361">
        <v>378215.14240000001</v>
      </c>
      <c r="I2361">
        <v>113862.6639</v>
      </c>
      <c r="J2361" s="16" t="s">
        <v>4861</v>
      </c>
      <c r="K2361" s="16" t="s">
        <v>6127</v>
      </c>
      <c r="L2361">
        <v>344957584</v>
      </c>
      <c r="M2361">
        <v>0</v>
      </c>
      <c r="N2361" s="16" t="s">
        <v>6187</v>
      </c>
      <c r="O2361" s="16" t="s">
        <v>6188</v>
      </c>
      <c r="P2361" s="1">
        <v>44245</v>
      </c>
      <c r="Q2361">
        <v>264352.47850000003</v>
      </c>
      <c r="R2361">
        <v>264352.47850000003</v>
      </c>
      <c r="S2361" s="16" t="s">
        <v>6218</v>
      </c>
      <c r="T2361" s="16" t="s">
        <v>6241</v>
      </c>
      <c r="U2361">
        <v>2021</v>
      </c>
    </row>
    <row r="2362" spans="1:21" x14ac:dyDescent="0.35">
      <c r="A2362" s="16" t="s">
        <v>4862</v>
      </c>
      <c r="B2362">
        <v>108897724</v>
      </c>
      <c r="C2362">
        <v>76</v>
      </c>
      <c r="D2362" s="1">
        <v>16947</v>
      </c>
      <c r="E2362" s="16" t="s">
        <v>11</v>
      </c>
      <c r="F2362" s="16" t="s">
        <v>886</v>
      </c>
      <c r="G2362" s="16" t="s">
        <v>2737</v>
      </c>
      <c r="H2362">
        <v>451924.44660000002</v>
      </c>
      <c r="I2362">
        <v>127682.95759999999</v>
      </c>
      <c r="J2362" s="16" t="s">
        <v>4863</v>
      </c>
      <c r="K2362" s="16" t="s">
        <v>6129</v>
      </c>
      <c r="L2362">
        <v>2897441792</v>
      </c>
      <c r="M2362">
        <v>0</v>
      </c>
      <c r="N2362" s="16" t="s">
        <v>6189</v>
      </c>
      <c r="O2362" s="16" t="s">
        <v>6194</v>
      </c>
      <c r="P2362" s="1">
        <v>44223</v>
      </c>
      <c r="Q2362">
        <v>324241.48900000006</v>
      </c>
      <c r="R2362">
        <v>324241.48900000006</v>
      </c>
      <c r="S2362" s="16" t="s">
        <v>6217</v>
      </c>
      <c r="T2362" s="16" t="s">
        <v>6241</v>
      </c>
      <c r="U2362">
        <v>2021</v>
      </c>
    </row>
    <row r="2363" spans="1:21" x14ac:dyDescent="0.35">
      <c r="A2363" s="16" t="s">
        <v>4864</v>
      </c>
      <c r="B2363">
        <v>961508732</v>
      </c>
      <c r="C2363">
        <v>69</v>
      </c>
      <c r="D2363" s="1">
        <v>19503.75</v>
      </c>
      <c r="E2363" s="16" t="s">
        <v>11</v>
      </c>
      <c r="F2363" s="16" t="s">
        <v>1762</v>
      </c>
      <c r="G2363" s="16" t="s">
        <v>2737</v>
      </c>
      <c r="H2363">
        <v>1209300.2024000001</v>
      </c>
      <c r="I2363">
        <v>552041.12890000001</v>
      </c>
      <c r="J2363" s="16" t="s">
        <v>4865</v>
      </c>
      <c r="K2363" s="16" t="s">
        <v>6131</v>
      </c>
      <c r="L2363">
        <v>859189095</v>
      </c>
      <c r="M2363">
        <v>0</v>
      </c>
      <c r="N2363" s="16" t="s">
        <v>6195</v>
      </c>
      <c r="O2363" s="16" t="s">
        <v>6190</v>
      </c>
      <c r="P2363" s="1">
        <v>44333</v>
      </c>
      <c r="Q2363">
        <v>657259.07350000006</v>
      </c>
      <c r="R2363">
        <v>670404.25497000013</v>
      </c>
      <c r="S2363" s="16" t="s">
        <v>6221</v>
      </c>
      <c r="T2363" s="16" t="s">
        <v>6240</v>
      </c>
      <c r="U2363">
        <v>2021</v>
      </c>
    </row>
    <row r="2364" spans="1:21" x14ac:dyDescent="0.35">
      <c r="A2364" s="16" t="s">
        <v>4866</v>
      </c>
      <c r="B2364">
        <v>684094273</v>
      </c>
      <c r="C2364">
        <v>54</v>
      </c>
      <c r="D2364" s="1">
        <v>24982.5</v>
      </c>
      <c r="E2364" s="16" t="s">
        <v>11</v>
      </c>
      <c r="F2364" s="16" t="s">
        <v>612</v>
      </c>
      <c r="G2364" s="16" t="s">
        <v>2737</v>
      </c>
      <c r="H2364">
        <v>531819.13829999999</v>
      </c>
      <c r="I2364">
        <v>111913.2448</v>
      </c>
      <c r="J2364" s="16" t="s">
        <v>4867</v>
      </c>
      <c r="K2364" s="16" t="s">
        <v>6133</v>
      </c>
      <c r="L2364">
        <v>748995072</v>
      </c>
      <c r="M2364">
        <v>0</v>
      </c>
      <c r="N2364" s="16" t="s">
        <v>6195</v>
      </c>
      <c r="O2364" s="16" t="s">
        <v>6190</v>
      </c>
      <c r="P2364" s="1">
        <v>44608</v>
      </c>
      <c r="Q2364">
        <v>419905.89350000001</v>
      </c>
      <c r="R2364">
        <v>419905.89350000001</v>
      </c>
      <c r="S2364" s="16" t="s">
        <v>6218</v>
      </c>
      <c r="T2364" s="16" t="s">
        <v>6239</v>
      </c>
      <c r="U2364">
        <v>2022</v>
      </c>
    </row>
    <row r="2365" spans="1:21" x14ac:dyDescent="0.35">
      <c r="A2365" s="16" t="s">
        <v>4868</v>
      </c>
      <c r="B2365">
        <v>408791530</v>
      </c>
      <c r="C2365">
        <v>65</v>
      </c>
      <c r="D2365" s="1">
        <v>20964.75</v>
      </c>
      <c r="E2365" s="16" t="s">
        <v>11</v>
      </c>
      <c r="F2365" s="16" t="s">
        <v>526</v>
      </c>
      <c r="G2365" s="16" t="s">
        <v>2737</v>
      </c>
      <c r="H2365">
        <v>131201.57939999999</v>
      </c>
      <c r="I2365">
        <v>79890.070600000006</v>
      </c>
      <c r="J2365" s="16" t="s">
        <v>4869</v>
      </c>
      <c r="K2365" s="16" t="s">
        <v>6127</v>
      </c>
      <c r="L2365">
        <v>426936096</v>
      </c>
      <c r="M2365">
        <v>0</v>
      </c>
      <c r="N2365" s="16" t="s">
        <v>6198</v>
      </c>
      <c r="O2365" s="16" t="s">
        <v>6191</v>
      </c>
      <c r="P2365" s="1">
        <v>44392</v>
      </c>
      <c r="Q2365">
        <v>51311.508799999981</v>
      </c>
      <c r="R2365">
        <v>51311.508799999981</v>
      </c>
      <c r="S2365" s="16" t="s">
        <v>6223</v>
      </c>
      <c r="T2365" s="16" t="s">
        <v>6240</v>
      </c>
      <c r="U2365">
        <v>2021</v>
      </c>
    </row>
    <row r="2366" spans="1:21" x14ac:dyDescent="0.35">
      <c r="A2366" s="16" t="s">
        <v>4870</v>
      </c>
      <c r="B2366">
        <v>821536877</v>
      </c>
      <c r="C2366">
        <v>22</v>
      </c>
      <c r="D2366" s="1">
        <v>36670.5</v>
      </c>
      <c r="E2366" s="16" t="s">
        <v>11</v>
      </c>
      <c r="F2366" s="16" t="s">
        <v>378</v>
      </c>
      <c r="G2366" s="16" t="s">
        <v>2737</v>
      </c>
      <c r="H2366">
        <v>655907.81129999994</v>
      </c>
      <c r="I2366">
        <v>162415.26759999999</v>
      </c>
      <c r="J2366" s="16" t="s">
        <v>4871</v>
      </c>
      <c r="K2366" s="16" t="s">
        <v>6131</v>
      </c>
      <c r="L2366">
        <v>271874743</v>
      </c>
      <c r="M2366">
        <v>0</v>
      </c>
      <c r="N2366" s="16" t="s">
        <v>6189</v>
      </c>
      <c r="O2366" s="16" t="s">
        <v>6194</v>
      </c>
      <c r="P2366" s="1">
        <v>44547</v>
      </c>
      <c r="Q2366">
        <v>493492.54369999992</v>
      </c>
      <c r="R2366">
        <v>493492.54369999992</v>
      </c>
      <c r="S2366" s="16" t="s">
        <v>6228</v>
      </c>
      <c r="T2366" s="16" t="s">
        <v>6236</v>
      </c>
      <c r="U2366">
        <v>2021</v>
      </c>
    </row>
    <row r="2367" spans="1:21" x14ac:dyDescent="0.35">
      <c r="A2367" s="16" t="s">
        <v>4872</v>
      </c>
      <c r="B2367">
        <v>502707354</v>
      </c>
      <c r="C2367">
        <v>68</v>
      </c>
      <c r="D2367" s="1">
        <v>19869</v>
      </c>
      <c r="E2367" s="16" t="s">
        <v>11</v>
      </c>
      <c r="F2367" s="16" t="s">
        <v>202</v>
      </c>
      <c r="G2367" s="16" t="s">
        <v>2737</v>
      </c>
      <c r="H2367">
        <v>1457664.192</v>
      </c>
      <c r="I2367">
        <v>301736.4877</v>
      </c>
      <c r="J2367" s="16" t="s">
        <v>4873</v>
      </c>
      <c r="K2367" s="16" t="s">
        <v>6131</v>
      </c>
      <c r="L2367">
        <v>44506683</v>
      </c>
      <c r="M2367">
        <v>0</v>
      </c>
      <c r="N2367" s="16" t="s">
        <v>6198</v>
      </c>
      <c r="O2367" s="16" t="s">
        <v>6201</v>
      </c>
      <c r="P2367" s="1">
        <v>44348</v>
      </c>
      <c r="Q2367">
        <v>1155927.7043000001</v>
      </c>
      <c r="R2367">
        <v>1179046.2583860001</v>
      </c>
      <c r="S2367" s="16" t="s">
        <v>6222</v>
      </c>
      <c r="T2367" s="16" t="s">
        <v>6240</v>
      </c>
      <c r="U2367">
        <v>2021</v>
      </c>
    </row>
    <row r="2368" spans="1:21" x14ac:dyDescent="0.35">
      <c r="A2368" s="16" t="s">
        <v>4874</v>
      </c>
      <c r="B2368">
        <v>866388847</v>
      </c>
      <c r="C2368">
        <v>74</v>
      </c>
      <c r="D2368" s="1">
        <v>17677.5</v>
      </c>
      <c r="E2368" s="16" t="s">
        <v>11</v>
      </c>
      <c r="F2368" s="16" t="s">
        <v>1017</v>
      </c>
      <c r="G2368" s="16" t="s">
        <v>2737</v>
      </c>
      <c r="H2368">
        <v>682831.25650000002</v>
      </c>
      <c r="I2368">
        <v>554874.61670000001</v>
      </c>
      <c r="J2368" s="16" t="s">
        <v>4875</v>
      </c>
      <c r="K2368" s="16" t="s">
        <v>6133</v>
      </c>
      <c r="L2368">
        <v>467978868</v>
      </c>
      <c r="M2368">
        <v>0</v>
      </c>
      <c r="N2368" s="16" t="s">
        <v>6187</v>
      </c>
      <c r="O2368" s="16" t="s">
        <v>6200</v>
      </c>
      <c r="P2368" s="1">
        <v>44630</v>
      </c>
      <c r="Q2368">
        <v>127956.6398</v>
      </c>
      <c r="R2368">
        <v>127956.6398</v>
      </c>
      <c r="S2368" s="16" t="s">
        <v>6219</v>
      </c>
      <c r="T2368" s="16" t="s">
        <v>6241</v>
      </c>
      <c r="U2368">
        <v>2022</v>
      </c>
    </row>
    <row r="2369" spans="1:21" x14ac:dyDescent="0.35">
      <c r="A2369" s="16" t="s">
        <v>4876</v>
      </c>
      <c r="B2369">
        <v>858506489</v>
      </c>
      <c r="C2369">
        <v>22</v>
      </c>
      <c r="D2369" s="1">
        <v>36670.5</v>
      </c>
      <c r="E2369" s="16" t="s">
        <v>11</v>
      </c>
      <c r="F2369" s="16" t="s">
        <v>444</v>
      </c>
      <c r="G2369" s="16" t="s">
        <v>2737</v>
      </c>
      <c r="H2369">
        <v>592604.24010000005</v>
      </c>
      <c r="I2369">
        <v>103965.6562</v>
      </c>
      <c r="J2369" s="16" t="s">
        <v>4877</v>
      </c>
      <c r="K2369" s="16" t="s">
        <v>6135</v>
      </c>
      <c r="L2369">
        <v>3210860712</v>
      </c>
      <c r="M2369">
        <v>0</v>
      </c>
      <c r="N2369" s="16" t="s">
        <v>6198</v>
      </c>
      <c r="O2369" s="16" t="s">
        <v>6191</v>
      </c>
      <c r="P2369" s="1">
        <v>44424</v>
      </c>
      <c r="Q2369">
        <v>488638.58390000009</v>
      </c>
      <c r="R2369">
        <v>488638.58390000009</v>
      </c>
      <c r="S2369" s="16" t="s">
        <v>6224</v>
      </c>
      <c r="T2369" s="16" t="s">
        <v>6236</v>
      </c>
      <c r="U2369">
        <v>2021</v>
      </c>
    </row>
    <row r="2370" spans="1:21" x14ac:dyDescent="0.35">
      <c r="A2370" s="16" t="s">
        <v>4878</v>
      </c>
      <c r="B2370">
        <v>2674446</v>
      </c>
      <c r="C2370">
        <v>79</v>
      </c>
      <c r="D2370" s="1">
        <v>15851.25</v>
      </c>
      <c r="E2370" s="16" t="s">
        <v>11</v>
      </c>
      <c r="F2370" s="16" t="s">
        <v>95</v>
      </c>
      <c r="G2370" s="16" t="s">
        <v>2737</v>
      </c>
      <c r="H2370">
        <v>548418.29410000006</v>
      </c>
      <c r="I2370">
        <v>148927.61730000001</v>
      </c>
      <c r="J2370" s="16" t="s">
        <v>4879</v>
      </c>
      <c r="K2370" s="16" t="s">
        <v>6131</v>
      </c>
      <c r="L2370">
        <v>751619064</v>
      </c>
      <c r="M2370">
        <v>0</v>
      </c>
      <c r="N2370" s="16" t="s">
        <v>6187</v>
      </c>
      <c r="O2370" s="16" t="s">
        <v>6188</v>
      </c>
      <c r="P2370" s="1">
        <v>44604</v>
      </c>
      <c r="Q2370">
        <v>399490.67680000002</v>
      </c>
      <c r="R2370">
        <v>399490.67680000002</v>
      </c>
      <c r="S2370" s="16" t="s">
        <v>6218</v>
      </c>
      <c r="T2370" s="16" t="s">
        <v>6241</v>
      </c>
      <c r="U2370">
        <v>2022</v>
      </c>
    </row>
    <row r="2371" spans="1:21" x14ac:dyDescent="0.35">
      <c r="A2371" s="16" t="s">
        <v>4880</v>
      </c>
      <c r="B2371">
        <v>554865630</v>
      </c>
      <c r="C2371">
        <v>41</v>
      </c>
      <c r="D2371" s="1">
        <v>29730.75</v>
      </c>
      <c r="E2371" s="16" t="s">
        <v>11</v>
      </c>
      <c r="F2371" s="16" t="s">
        <v>424</v>
      </c>
      <c r="G2371" s="16" t="s">
        <v>2737</v>
      </c>
      <c r="H2371">
        <v>542700.29740000004</v>
      </c>
      <c r="I2371">
        <v>364055.25429999997</v>
      </c>
      <c r="J2371" s="16" t="s">
        <v>4881</v>
      </c>
      <c r="K2371" s="16" t="s">
        <v>6129</v>
      </c>
      <c r="L2371">
        <v>18615765</v>
      </c>
      <c r="M2371">
        <v>0</v>
      </c>
      <c r="N2371" s="16" t="s">
        <v>6187</v>
      </c>
      <c r="O2371" s="16" t="s">
        <v>6200</v>
      </c>
      <c r="P2371" s="1">
        <v>44669</v>
      </c>
      <c r="Q2371">
        <v>178645.04310000007</v>
      </c>
      <c r="R2371">
        <v>178645.04310000007</v>
      </c>
      <c r="S2371" s="16" t="s">
        <v>6220</v>
      </c>
      <c r="T2371" s="16" t="s">
        <v>6238</v>
      </c>
      <c r="U2371">
        <v>2022</v>
      </c>
    </row>
    <row r="2372" spans="1:21" x14ac:dyDescent="0.35">
      <c r="A2372" s="16" t="s">
        <v>4882</v>
      </c>
      <c r="B2372">
        <v>251901445</v>
      </c>
      <c r="C2372">
        <v>72</v>
      </c>
      <c r="D2372" s="1">
        <v>18408</v>
      </c>
      <c r="E2372" s="16" t="s">
        <v>11</v>
      </c>
      <c r="F2372" s="16" t="s">
        <v>968</v>
      </c>
      <c r="G2372" s="16" t="s">
        <v>2737</v>
      </c>
      <c r="H2372">
        <v>250162.34179999999</v>
      </c>
      <c r="I2372">
        <v>120757.977</v>
      </c>
      <c r="J2372" s="16" t="s">
        <v>4883</v>
      </c>
      <c r="K2372" s="16" t="s">
        <v>6135</v>
      </c>
      <c r="L2372">
        <v>20636256</v>
      </c>
      <c r="M2372">
        <v>0</v>
      </c>
      <c r="N2372" s="16" t="s">
        <v>6198</v>
      </c>
      <c r="O2372" s="16" t="s">
        <v>6201</v>
      </c>
      <c r="P2372" s="1">
        <v>44331</v>
      </c>
      <c r="Q2372">
        <v>129404.3648</v>
      </c>
      <c r="R2372">
        <v>129404.3648</v>
      </c>
      <c r="S2372" s="16" t="s">
        <v>6221</v>
      </c>
      <c r="T2372" s="16" t="s">
        <v>6241</v>
      </c>
      <c r="U2372">
        <v>2021</v>
      </c>
    </row>
    <row r="2373" spans="1:21" x14ac:dyDescent="0.35">
      <c r="A2373" s="16" t="s">
        <v>4884</v>
      </c>
      <c r="B2373">
        <v>626603303</v>
      </c>
      <c r="C2373">
        <v>18</v>
      </c>
      <c r="D2373" s="1">
        <v>38131.5</v>
      </c>
      <c r="E2373" s="16" t="s">
        <v>11</v>
      </c>
      <c r="F2373" s="16" t="s">
        <v>864</v>
      </c>
      <c r="G2373" s="16" t="s">
        <v>2737</v>
      </c>
      <c r="H2373">
        <v>1883360.0796999999</v>
      </c>
      <c r="I2373">
        <v>398672.3284</v>
      </c>
      <c r="J2373" s="16" t="s">
        <v>2690</v>
      </c>
      <c r="K2373" s="16" t="s">
        <v>6135</v>
      </c>
      <c r="L2373">
        <v>4479280644</v>
      </c>
      <c r="M2373">
        <v>0</v>
      </c>
      <c r="N2373" s="16" t="s">
        <v>6198</v>
      </c>
      <c r="O2373" s="16" t="s">
        <v>6190</v>
      </c>
      <c r="P2373" s="1">
        <v>44542</v>
      </c>
      <c r="Q2373">
        <v>1484687.7512999999</v>
      </c>
      <c r="R2373">
        <v>1484687.7512999999</v>
      </c>
      <c r="S2373" s="16" t="s">
        <v>6228</v>
      </c>
      <c r="T2373" s="16" t="s">
        <v>6242</v>
      </c>
      <c r="U2373">
        <v>2021</v>
      </c>
    </row>
    <row r="2374" spans="1:21" x14ac:dyDescent="0.35">
      <c r="A2374" s="16" t="s">
        <v>4885</v>
      </c>
      <c r="B2374">
        <v>219258652</v>
      </c>
      <c r="C2374">
        <v>69</v>
      </c>
      <c r="D2374" s="1">
        <v>19503.75</v>
      </c>
      <c r="E2374" s="16" t="s">
        <v>11</v>
      </c>
      <c r="F2374" s="16" t="s">
        <v>728</v>
      </c>
      <c r="G2374" s="16" t="s">
        <v>2737</v>
      </c>
      <c r="H2374">
        <v>147842.92249999999</v>
      </c>
      <c r="I2374">
        <v>73435.691600000006</v>
      </c>
      <c r="J2374" s="16" t="s">
        <v>4886</v>
      </c>
      <c r="K2374" s="16" t="s">
        <v>6133</v>
      </c>
      <c r="L2374">
        <v>4080547608</v>
      </c>
      <c r="M2374">
        <v>0</v>
      </c>
      <c r="N2374" s="16" t="s">
        <v>6187</v>
      </c>
      <c r="O2374" s="16" t="s">
        <v>6188</v>
      </c>
      <c r="P2374" s="1">
        <v>44426</v>
      </c>
      <c r="Q2374">
        <v>74407.23089999998</v>
      </c>
      <c r="R2374">
        <v>74407.23089999998</v>
      </c>
      <c r="S2374" s="16" t="s">
        <v>6224</v>
      </c>
      <c r="T2374" s="16" t="s">
        <v>6240</v>
      </c>
      <c r="U2374">
        <v>2021</v>
      </c>
    </row>
    <row r="2375" spans="1:21" x14ac:dyDescent="0.35">
      <c r="A2375" s="16" t="s">
        <v>2627</v>
      </c>
      <c r="B2375">
        <v>463217730</v>
      </c>
      <c r="C2375">
        <v>85</v>
      </c>
      <c r="D2375" s="1">
        <v>13659.75</v>
      </c>
      <c r="E2375" s="16" t="s">
        <v>11</v>
      </c>
      <c r="F2375" s="16" t="s">
        <v>28</v>
      </c>
      <c r="G2375" s="16" t="s">
        <v>2737</v>
      </c>
      <c r="H2375">
        <v>240122.72320000001</v>
      </c>
      <c r="I2375">
        <v>57926.512600000002</v>
      </c>
      <c r="J2375" s="16" t="s">
        <v>4887</v>
      </c>
      <c r="K2375" s="16" t="s">
        <v>6127</v>
      </c>
      <c r="L2375">
        <v>13818123</v>
      </c>
      <c r="M2375">
        <v>0</v>
      </c>
      <c r="N2375" s="16" t="s">
        <v>6196</v>
      </c>
      <c r="O2375" s="16" t="s">
        <v>6199</v>
      </c>
      <c r="P2375" s="1">
        <v>44264</v>
      </c>
      <c r="Q2375">
        <v>182196.21059999999</v>
      </c>
      <c r="R2375">
        <v>182196.21059999999</v>
      </c>
      <c r="S2375" s="16" t="s">
        <v>6219</v>
      </c>
      <c r="T2375" s="16" t="s">
        <v>6241</v>
      </c>
      <c r="U2375">
        <v>2021</v>
      </c>
    </row>
    <row r="2376" spans="1:21" x14ac:dyDescent="0.35">
      <c r="A2376" s="16" t="s">
        <v>4888</v>
      </c>
      <c r="B2376">
        <v>523211313</v>
      </c>
      <c r="C2376">
        <v>31</v>
      </c>
      <c r="D2376" s="1">
        <v>33383.25</v>
      </c>
      <c r="E2376" s="16" t="s">
        <v>11</v>
      </c>
      <c r="F2376" s="16" t="s">
        <v>1186</v>
      </c>
      <c r="G2376" s="16" t="s">
        <v>2737</v>
      </c>
      <c r="H2376">
        <v>410132.13050000003</v>
      </c>
      <c r="I2376">
        <v>122461.9883</v>
      </c>
      <c r="J2376" s="16" t="s">
        <v>4889</v>
      </c>
      <c r="K2376" s="16" t="s">
        <v>6127</v>
      </c>
      <c r="L2376">
        <v>1016454387</v>
      </c>
      <c r="M2376">
        <v>0</v>
      </c>
      <c r="N2376" s="16" t="s">
        <v>6196</v>
      </c>
      <c r="O2376" s="16" t="s">
        <v>6200</v>
      </c>
      <c r="P2376" s="1">
        <v>44232</v>
      </c>
      <c r="Q2376">
        <v>287670.1422</v>
      </c>
      <c r="R2376">
        <v>287670.1422</v>
      </c>
      <c r="S2376" s="16" t="s">
        <v>6218</v>
      </c>
      <c r="T2376" s="16" t="s">
        <v>6237</v>
      </c>
      <c r="U2376">
        <v>2021</v>
      </c>
    </row>
    <row r="2377" spans="1:21" x14ac:dyDescent="0.35">
      <c r="A2377" s="16" t="s">
        <v>4890</v>
      </c>
      <c r="B2377">
        <v>917124406</v>
      </c>
      <c r="C2377">
        <v>25</v>
      </c>
      <c r="D2377" s="1">
        <v>35574.75</v>
      </c>
      <c r="E2377" s="16" t="s">
        <v>11</v>
      </c>
      <c r="F2377" s="16" t="s">
        <v>189</v>
      </c>
      <c r="G2377" s="16" t="s">
        <v>2737</v>
      </c>
      <c r="H2377">
        <v>1874804.3801</v>
      </c>
      <c r="I2377">
        <v>579249.90500000003</v>
      </c>
      <c r="J2377" s="16" t="s">
        <v>4891</v>
      </c>
      <c r="K2377" s="16" t="s">
        <v>6131</v>
      </c>
      <c r="L2377">
        <v>1683532389</v>
      </c>
      <c r="M2377">
        <v>0</v>
      </c>
      <c r="N2377" s="16" t="s">
        <v>6187</v>
      </c>
      <c r="O2377" s="16" t="s">
        <v>6188</v>
      </c>
      <c r="P2377" s="1">
        <v>44485</v>
      </c>
      <c r="Q2377">
        <v>1295554.4750999999</v>
      </c>
      <c r="R2377">
        <v>1321465.5646019999</v>
      </c>
      <c r="S2377" s="16" t="s">
        <v>6226</v>
      </c>
      <c r="T2377" s="16" t="s">
        <v>6236</v>
      </c>
      <c r="U2377">
        <v>2021</v>
      </c>
    </row>
    <row r="2378" spans="1:21" x14ac:dyDescent="0.35">
      <c r="A2378" s="16" t="s">
        <v>2665</v>
      </c>
      <c r="B2378">
        <v>261085420</v>
      </c>
      <c r="C2378">
        <v>73</v>
      </c>
      <c r="D2378" s="1">
        <v>18042.75</v>
      </c>
      <c r="E2378" s="16" t="s">
        <v>11</v>
      </c>
      <c r="F2378" s="16" t="s">
        <v>519</v>
      </c>
      <c r="G2378" s="16" t="s">
        <v>2737</v>
      </c>
      <c r="H2378">
        <v>677674.91330000001</v>
      </c>
      <c r="I2378">
        <v>477418.1692</v>
      </c>
      <c r="J2378" s="16" t="s">
        <v>4892</v>
      </c>
      <c r="K2378" s="16" t="s">
        <v>6127</v>
      </c>
      <c r="L2378">
        <v>334310168</v>
      </c>
      <c r="M2378">
        <v>1385634776</v>
      </c>
      <c r="N2378" s="16" t="s">
        <v>6195</v>
      </c>
      <c r="O2378" s="16" t="s">
        <v>6190</v>
      </c>
      <c r="P2378" s="1">
        <v>44322</v>
      </c>
      <c r="Q2378">
        <v>200256.74410000001</v>
      </c>
      <c r="R2378">
        <v>200256.74410000001</v>
      </c>
      <c r="S2378" s="16" t="s">
        <v>6221</v>
      </c>
      <c r="T2378" s="16" t="s">
        <v>6241</v>
      </c>
      <c r="U2378">
        <v>2021</v>
      </c>
    </row>
    <row r="2379" spans="1:21" x14ac:dyDescent="0.35">
      <c r="A2379" s="16" t="s">
        <v>4893</v>
      </c>
      <c r="B2379">
        <v>118170353</v>
      </c>
      <c r="C2379">
        <v>36</v>
      </c>
      <c r="D2379" s="1">
        <v>31557</v>
      </c>
      <c r="E2379" s="16" t="s">
        <v>11</v>
      </c>
      <c r="F2379" s="16" t="s">
        <v>390</v>
      </c>
      <c r="G2379" s="16" t="s">
        <v>2737</v>
      </c>
      <c r="H2379">
        <v>1743380.7948</v>
      </c>
      <c r="I2379">
        <v>243826.0232</v>
      </c>
      <c r="J2379" s="16" t="s">
        <v>4894</v>
      </c>
      <c r="K2379" s="16" t="s">
        <v>6127</v>
      </c>
      <c r="L2379">
        <v>3167137536</v>
      </c>
      <c r="M2379">
        <v>0</v>
      </c>
      <c r="N2379" s="16" t="s">
        <v>6198</v>
      </c>
      <c r="O2379" s="16" t="s">
        <v>6191</v>
      </c>
      <c r="P2379" s="1">
        <v>44440</v>
      </c>
      <c r="Q2379">
        <v>1499554.7716000001</v>
      </c>
      <c r="R2379">
        <v>1499554.7716000001</v>
      </c>
      <c r="S2379" s="16" t="s">
        <v>6225</v>
      </c>
      <c r="T2379" s="16" t="s">
        <v>6237</v>
      </c>
      <c r="U2379">
        <v>2021</v>
      </c>
    </row>
    <row r="2380" spans="1:21" x14ac:dyDescent="0.35">
      <c r="A2380" s="16" t="s">
        <v>4895</v>
      </c>
      <c r="B2380">
        <v>279845393</v>
      </c>
      <c r="C2380">
        <v>25</v>
      </c>
      <c r="D2380" s="1">
        <v>35574.75</v>
      </c>
      <c r="E2380" s="16" t="s">
        <v>11</v>
      </c>
      <c r="F2380" s="16" t="s">
        <v>1694</v>
      </c>
      <c r="G2380" s="16" t="s">
        <v>2737</v>
      </c>
      <c r="H2380">
        <v>99660.189899999998</v>
      </c>
      <c r="I2380">
        <v>18633.832900000001</v>
      </c>
      <c r="J2380" s="16" t="s">
        <v>4896</v>
      </c>
      <c r="K2380" s="16" t="s">
        <v>6131</v>
      </c>
      <c r="L2380">
        <v>1140411987</v>
      </c>
      <c r="M2380">
        <v>7777457945</v>
      </c>
      <c r="N2380" s="16" t="s">
        <v>6192</v>
      </c>
      <c r="O2380" s="16" t="s">
        <v>6188</v>
      </c>
      <c r="P2380" s="1">
        <v>44406</v>
      </c>
      <c r="Q2380">
        <v>81026.356999999989</v>
      </c>
      <c r="R2380">
        <v>81026.356999999989</v>
      </c>
      <c r="S2380" s="16" t="s">
        <v>6223</v>
      </c>
      <c r="T2380" s="16" t="s">
        <v>6236</v>
      </c>
      <c r="U2380">
        <v>2021</v>
      </c>
    </row>
    <row r="2381" spans="1:21" x14ac:dyDescent="0.35">
      <c r="A2381" s="16" t="s">
        <v>4897</v>
      </c>
      <c r="B2381">
        <v>100254813</v>
      </c>
      <c r="C2381">
        <v>58</v>
      </c>
      <c r="D2381" s="1">
        <v>23521.5</v>
      </c>
      <c r="E2381" s="16" t="s">
        <v>11</v>
      </c>
      <c r="F2381" s="16" t="s">
        <v>226</v>
      </c>
      <c r="G2381" s="16" t="s">
        <v>2737</v>
      </c>
      <c r="H2381">
        <v>1056468.6558999999</v>
      </c>
      <c r="I2381">
        <v>251540.1562</v>
      </c>
      <c r="J2381" s="16" t="s">
        <v>4898</v>
      </c>
      <c r="K2381" s="16" t="s">
        <v>6140</v>
      </c>
      <c r="L2381">
        <v>674161488</v>
      </c>
      <c r="M2381">
        <v>0</v>
      </c>
      <c r="N2381" s="16" t="s">
        <v>6187</v>
      </c>
      <c r="O2381" s="16" t="s">
        <v>6188</v>
      </c>
      <c r="P2381" s="1">
        <v>44429</v>
      </c>
      <c r="Q2381">
        <v>804928.49969999993</v>
      </c>
      <c r="R2381">
        <v>804928.49969999993</v>
      </c>
      <c r="S2381" s="16" t="s">
        <v>6224</v>
      </c>
      <c r="T2381" s="16" t="s">
        <v>6239</v>
      </c>
      <c r="U2381">
        <v>2021</v>
      </c>
    </row>
    <row r="2382" spans="1:21" x14ac:dyDescent="0.35">
      <c r="A2382" s="16" t="s">
        <v>4899</v>
      </c>
      <c r="B2382">
        <v>729426477</v>
      </c>
      <c r="C2382">
        <v>41</v>
      </c>
      <c r="D2382" s="1">
        <v>29730.75</v>
      </c>
      <c r="E2382" s="16" t="s">
        <v>11</v>
      </c>
      <c r="F2382" s="16" t="s">
        <v>1004</v>
      </c>
      <c r="G2382" s="16" t="s">
        <v>2737</v>
      </c>
      <c r="H2382">
        <v>132960.519</v>
      </c>
      <c r="I2382">
        <v>22381.687399999999</v>
      </c>
      <c r="J2382" s="16" t="s">
        <v>4900</v>
      </c>
      <c r="K2382" s="16" t="s">
        <v>6131</v>
      </c>
      <c r="L2382">
        <v>441878085</v>
      </c>
      <c r="M2382">
        <v>0</v>
      </c>
      <c r="N2382" s="16" t="s">
        <v>6196</v>
      </c>
      <c r="O2382" s="16" t="s">
        <v>6200</v>
      </c>
      <c r="P2382" s="1">
        <v>44317</v>
      </c>
      <c r="Q2382">
        <v>110578.8316</v>
      </c>
      <c r="R2382">
        <v>110578.8316</v>
      </c>
      <c r="S2382" s="16" t="s">
        <v>6221</v>
      </c>
      <c r="T2382" s="16" t="s">
        <v>6238</v>
      </c>
      <c r="U2382">
        <v>2021</v>
      </c>
    </row>
    <row r="2383" spans="1:21" x14ac:dyDescent="0.35">
      <c r="A2383" s="16" t="s">
        <v>4901</v>
      </c>
      <c r="B2383">
        <v>486620474</v>
      </c>
      <c r="C2383">
        <v>20</v>
      </c>
      <c r="D2383" s="1">
        <v>37401</v>
      </c>
      <c r="E2383" s="16" t="s">
        <v>11</v>
      </c>
      <c r="F2383" s="16" t="s">
        <v>19</v>
      </c>
      <c r="G2383" s="16" t="s">
        <v>2737</v>
      </c>
      <c r="H2383">
        <v>817822.44499999995</v>
      </c>
      <c r="I2383">
        <v>410835.51059999998</v>
      </c>
      <c r="J2383" s="16" t="s">
        <v>4902</v>
      </c>
      <c r="K2383" s="16" t="s">
        <v>6133</v>
      </c>
      <c r="L2383">
        <v>1583304228</v>
      </c>
      <c r="M2383">
        <v>0</v>
      </c>
      <c r="N2383" s="16" t="s">
        <v>6195</v>
      </c>
      <c r="O2383" s="16" t="s">
        <v>6190</v>
      </c>
      <c r="P2383" s="1">
        <v>44308</v>
      </c>
      <c r="Q2383">
        <v>406986.93439999997</v>
      </c>
      <c r="R2383">
        <v>406986.93439999997</v>
      </c>
      <c r="S2383" s="16" t="s">
        <v>6220</v>
      </c>
      <c r="T2383" s="16" t="s">
        <v>6236</v>
      </c>
      <c r="U2383">
        <v>2021</v>
      </c>
    </row>
    <row r="2384" spans="1:21" x14ac:dyDescent="0.35">
      <c r="A2384" s="16" t="s">
        <v>4903</v>
      </c>
      <c r="B2384">
        <v>268873052</v>
      </c>
      <c r="C2384">
        <v>78</v>
      </c>
      <c r="D2384" s="1">
        <v>16216.5</v>
      </c>
      <c r="E2384" s="16" t="s">
        <v>11</v>
      </c>
      <c r="F2384" s="16" t="s">
        <v>12</v>
      </c>
      <c r="G2384" s="16" t="s">
        <v>2737</v>
      </c>
      <c r="H2384">
        <v>101502.37119999999</v>
      </c>
      <c r="I2384">
        <v>99141.850900000005</v>
      </c>
      <c r="J2384" s="16" t="s">
        <v>4904</v>
      </c>
      <c r="K2384" s="16" t="s">
        <v>6127</v>
      </c>
      <c r="L2384">
        <v>1303037952</v>
      </c>
      <c r="M2384">
        <v>0</v>
      </c>
      <c r="N2384" s="16" t="s">
        <v>6196</v>
      </c>
      <c r="O2384" s="16" t="s">
        <v>6199</v>
      </c>
      <c r="P2384" s="1">
        <v>44262</v>
      </c>
      <c r="Q2384">
        <v>2360.5202999999892</v>
      </c>
      <c r="R2384">
        <v>2360.5202999999892</v>
      </c>
      <c r="S2384" s="16" t="s">
        <v>6219</v>
      </c>
      <c r="T2384" s="16" t="s">
        <v>6241</v>
      </c>
      <c r="U2384">
        <v>2021</v>
      </c>
    </row>
    <row r="2385" spans="1:21" x14ac:dyDescent="0.35">
      <c r="A2385" s="16" t="s">
        <v>4905</v>
      </c>
      <c r="B2385">
        <v>292368079</v>
      </c>
      <c r="C2385">
        <v>27</v>
      </c>
      <c r="D2385" s="1">
        <v>34844.25</v>
      </c>
      <c r="E2385" s="16" t="s">
        <v>11</v>
      </c>
      <c r="F2385" s="16" t="s">
        <v>968</v>
      </c>
      <c r="G2385" s="16" t="s">
        <v>2737</v>
      </c>
      <c r="H2385">
        <v>283273.74129999999</v>
      </c>
      <c r="I2385">
        <v>101488.2654</v>
      </c>
      <c r="J2385" s="16" t="s">
        <v>4906</v>
      </c>
      <c r="K2385" s="16" t="s">
        <v>6135</v>
      </c>
      <c r="L2385">
        <v>238002975</v>
      </c>
      <c r="M2385">
        <v>0</v>
      </c>
      <c r="N2385" s="16" t="s">
        <v>6198</v>
      </c>
      <c r="O2385" s="16" t="s">
        <v>6201</v>
      </c>
      <c r="P2385" s="1">
        <v>44290</v>
      </c>
      <c r="Q2385">
        <v>181785.47589999999</v>
      </c>
      <c r="R2385">
        <v>181785.47589999999</v>
      </c>
      <c r="S2385" s="16" t="s">
        <v>6220</v>
      </c>
      <c r="T2385" s="16" t="s">
        <v>6236</v>
      </c>
      <c r="U2385">
        <v>2021</v>
      </c>
    </row>
    <row r="2386" spans="1:21" x14ac:dyDescent="0.35">
      <c r="A2386" s="16" t="s">
        <v>4907</v>
      </c>
      <c r="B2386">
        <v>844864530</v>
      </c>
      <c r="C2386">
        <v>26</v>
      </c>
      <c r="D2386" s="1">
        <v>35209.5</v>
      </c>
      <c r="E2386" s="16" t="s">
        <v>11</v>
      </c>
      <c r="F2386" s="16" t="s">
        <v>33</v>
      </c>
      <c r="G2386" s="16" t="s">
        <v>2737</v>
      </c>
      <c r="H2386">
        <v>823333.50210000004</v>
      </c>
      <c r="I2386">
        <v>87412.355599999995</v>
      </c>
      <c r="J2386" s="16" t="s">
        <v>4908</v>
      </c>
      <c r="K2386" s="16" t="s">
        <v>6133</v>
      </c>
      <c r="L2386">
        <v>3489950772</v>
      </c>
      <c r="M2386">
        <v>0</v>
      </c>
      <c r="N2386" s="16" t="s">
        <v>6187</v>
      </c>
      <c r="O2386" s="16" t="s">
        <v>6190</v>
      </c>
      <c r="P2386" s="1">
        <v>44451</v>
      </c>
      <c r="Q2386">
        <v>735921.14650000003</v>
      </c>
      <c r="R2386">
        <v>735921.14650000003</v>
      </c>
      <c r="S2386" s="16" t="s">
        <v>6225</v>
      </c>
      <c r="T2386" s="16" t="s">
        <v>6236</v>
      </c>
      <c r="U2386">
        <v>2021</v>
      </c>
    </row>
    <row r="2387" spans="1:21" x14ac:dyDescent="0.35">
      <c r="A2387" s="16" t="s">
        <v>4909</v>
      </c>
      <c r="B2387">
        <v>663215913</v>
      </c>
      <c r="C2387">
        <v>68</v>
      </c>
      <c r="D2387" s="1">
        <v>19869</v>
      </c>
      <c r="E2387" s="16" t="s">
        <v>11</v>
      </c>
      <c r="F2387" s="16" t="s">
        <v>930</v>
      </c>
      <c r="G2387" s="16" t="s">
        <v>2737</v>
      </c>
      <c r="H2387">
        <v>501310.5552</v>
      </c>
      <c r="I2387">
        <v>336945.6778</v>
      </c>
      <c r="J2387" s="16" t="s">
        <v>4910</v>
      </c>
      <c r="K2387" s="16" t="s">
        <v>6135</v>
      </c>
      <c r="L2387">
        <v>1117894349</v>
      </c>
      <c r="M2387">
        <v>0</v>
      </c>
      <c r="N2387" s="16" t="s">
        <v>6196</v>
      </c>
      <c r="O2387" s="16" t="s">
        <v>6188</v>
      </c>
      <c r="P2387" s="1">
        <v>44479</v>
      </c>
      <c r="Q2387">
        <v>164364.8774</v>
      </c>
      <c r="R2387">
        <v>164364.8774</v>
      </c>
      <c r="S2387" s="16" t="s">
        <v>6226</v>
      </c>
      <c r="T2387" s="16" t="s">
        <v>6240</v>
      </c>
      <c r="U2387">
        <v>2021</v>
      </c>
    </row>
    <row r="2388" spans="1:21" x14ac:dyDescent="0.35">
      <c r="A2388" s="16" t="s">
        <v>4911</v>
      </c>
      <c r="B2388">
        <v>984213296</v>
      </c>
      <c r="C2388">
        <v>60</v>
      </c>
      <c r="D2388" s="1">
        <v>22791</v>
      </c>
      <c r="E2388" s="16" t="s">
        <v>11</v>
      </c>
      <c r="F2388" s="16" t="s">
        <v>406</v>
      </c>
      <c r="G2388" s="16" t="s">
        <v>2737</v>
      </c>
      <c r="H2388">
        <v>166878.16329999999</v>
      </c>
      <c r="I2388">
        <v>76303.601599999995</v>
      </c>
      <c r="J2388" s="16" t="s">
        <v>4912</v>
      </c>
      <c r="K2388" s="16" t="s">
        <v>6127</v>
      </c>
      <c r="L2388">
        <v>3899986816</v>
      </c>
      <c r="M2388">
        <v>5568184384</v>
      </c>
      <c r="N2388" s="16" t="s">
        <v>6192</v>
      </c>
      <c r="O2388" s="16" t="s">
        <v>6197</v>
      </c>
      <c r="P2388" s="1">
        <v>44617</v>
      </c>
      <c r="Q2388">
        <v>90574.561699999991</v>
      </c>
      <c r="R2388">
        <v>90574.561699999991</v>
      </c>
      <c r="S2388" s="16" t="s">
        <v>6218</v>
      </c>
      <c r="T2388" s="16" t="s">
        <v>6240</v>
      </c>
      <c r="U2388">
        <v>2022</v>
      </c>
    </row>
    <row r="2389" spans="1:21" x14ac:dyDescent="0.35">
      <c r="A2389" s="16" t="s">
        <v>4913</v>
      </c>
      <c r="B2389">
        <v>559254783</v>
      </c>
      <c r="C2389">
        <v>84</v>
      </c>
      <c r="D2389" s="1">
        <v>14025</v>
      </c>
      <c r="E2389" s="16" t="s">
        <v>11</v>
      </c>
      <c r="F2389" s="16" t="s">
        <v>229</v>
      </c>
      <c r="G2389" s="16" t="s">
        <v>2737</v>
      </c>
      <c r="H2389">
        <v>1600437.1394</v>
      </c>
      <c r="I2389">
        <v>196231.9423</v>
      </c>
      <c r="J2389" s="16" t="s">
        <v>4914</v>
      </c>
      <c r="K2389" s="16" t="s">
        <v>6127</v>
      </c>
      <c r="L2389">
        <v>2876127345</v>
      </c>
      <c r="M2389">
        <v>10927485288</v>
      </c>
      <c r="N2389" s="16" t="s">
        <v>6192</v>
      </c>
      <c r="O2389" s="16" t="s">
        <v>6188</v>
      </c>
      <c r="P2389" s="1">
        <v>44401</v>
      </c>
      <c r="Q2389">
        <v>1404205.1971</v>
      </c>
      <c r="R2389">
        <v>1404205.1971</v>
      </c>
      <c r="S2389" s="16" t="s">
        <v>6223</v>
      </c>
      <c r="T2389" s="16" t="s">
        <v>6241</v>
      </c>
      <c r="U2389">
        <v>2021</v>
      </c>
    </row>
    <row r="2390" spans="1:21" x14ac:dyDescent="0.35">
      <c r="A2390" s="16" t="s">
        <v>4915</v>
      </c>
      <c r="B2390">
        <v>603644277</v>
      </c>
      <c r="C2390">
        <v>29</v>
      </c>
      <c r="D2390" s="1">
        <v>34113.75</v>
      </c>
      <c r="E2390" s="16" t="s">
        <v>11</v>
      </c>
      <c r="F2390" s="16" t="s">
        <v>381</v>
      </c>
      <c r="G2390" s="16" t="s">
        <v>2737</v>
      </c>
      <c r="H2390">
        <v>254032.81200000001</v>
      </c>
      <c r="I2390">
        <v>50565.899700000002</v>
      </c>
      <c r="J2390" s="16" t="s">
        <v>1584</v>
      </c>
      <c r="K2390" s="16" t="s">
        <v>6129</v>
      </c>
      <c r="L2390">
        <v>2357121921</v>
      </c>
      <c r="M2390">
        <v>0</v>
      </c>
      <c r="N2390" s="16" t="s">
        <v>6189</v>
      </c>
      <c r="O2390" s="16" t="s">
        <v>6194</v>
      </c>
      <c r="P2390" s="1">
        <v>44383</v>
      </c>
      <c r="Q2390">
        <v>203466.9123</v>
      </c>
      <c r="R2390">
        <v>203466.9123</v>
      </c>
      <c r="S2390" s="16" t="s">
        <v>6223</v>
      </c>
      <c r="T2390" s="16" t="s">
        <v>6236</v>
      </c>
      <c r="U2390">
        <v>2021</v>
      </c>
    </row>
    <row r="2391" spans="1:21" x14ac:dyDescent="0.35">
      <c r="A2391" s="16" t="s">
        <v>4916</v>
      </c>
      <c r="B2391">
        <v>714271057</v>
      </c>
      <c r="C2391">
        <v>63</v>
      </c>
      <c r="D2391" s="1">
        <v>21695.25</v>
      </c>
      <c r="E2391" s="16" t="s">
        <v>11</v>
      </c>
      <c r="F2391" s="16" t="s">
        <v>776</v>
      </c>
      <c r="G2391" s="16" t="s">
        <v>2737</v>
      </c>
      <c r="H2391">
        <v>3359892.4997999999</v>
      </c>
      <c r="I2391">
        <v>452480.2597</v>
      </c>
      <c r="J2391" s="16" t="s">
        <v>4917</v>
      </c>
      <c r="K2391" s="16" t="s">
        <v>6127</v>
      </c>
      <c r="L2391">
        <v>139134528</v>
      </c>
      <c r="M2391">
        <v>327201138</v>
      </c>
      <c r="N2391" s="16" t="s">
        <v>6192</v>
      </c>
      <c r="O2391" s="16" t="s">
        <v>6197</v>
      </c>
      <c r="P2391" s="1">
        <v>44418</v>
      </c>
      <c r="Q2391">
        <v>2907412.2401000001</v>
      </c>
      <c r="R2391">
        <v>2907412.2401000001</v>
      </c>
      <c r="S2391" s="16" t="s">
        <v>6224</v>
      </c>
      <c r="T2391" s="16" t="s">
        <v>6240</v>
      </c>
      <c r="U2391">
        <v>2021</v>
      </c>
    </row>
    <row r="2392" spans="1:21" x14ac:dyDescent="0.35">
      <c r="A2392" s="16" t="s">
        <v>4918</v>
      </c>
      <c r="B2392">
        <v>610013610</v>
      </c>
      <c r="C2392">
        <v>53</v>
      </c>
      <c r="D2392" s="1">
        <v>25347.75</v>
      </c>
      <c r="E2392" s="16" t="s">
        <v>11</v>
      </c>
      <c r="F2392" s="16" t="s">
        <v>42</v>
      </c>
      <c r="G2392" s="16" t="s">
        <v>2737</v>
      </c>
      <c r="H2392">
        <v>375968.35200000001</v>
      </c>
      <c r="I2392">
        <v>144510.13440000001</v>
      </c>
      <c r="J2392" s="16" t="s">
        <v>4303</v>
      </c>
      <c r="K2392" s="16" t="s">
        <v>6127</v>
      </c>
      <c r="L2392">
        <v>231058464</v>
      </c>
      <c r="M2392">
        <v>0</v>
      </c>
      <c r="N2392" s="16" t="s">
        <v>6198</v>
      </c>
      <c r="O2392" s="16" t="s">
        <v>6191</v>
      </c>
      <c r="P2392" s="1">
        <v>44606</v>
      </c>
      <c r="Q2392">
        <v>231458.2176</v>
      </c>
      <c r="R2392">
        <v>231458.2176</v>
      </c>
      <c r="S2392" s="16" t="s">
        <v>6218</v>
      </c>
      <c r="T2392" s="16" t="s">
        <v>6239</v>
      </c>
      <c r="U2392">
        <v>2022</v>
      </c>
    </row>
    <row r="2393" spans="1:21" x14ac:dyDescent="0.35">
      <c r="A2393" s="16" t="s">
        <v>4919</v>
      </c>
      <c r="B2393">
        <v>588258139</v>
      </c>
      <c r="C2393">
        <v>56</v>
      </c>
      <c r="D2393" s="1">
        <v>24252</v>
      </c>
      <c r="E2393" s="16" t="s">
        <v>11</v>
      </c>
      <c r="F2393" s="16" t="s">
        <v>467</v>
      </c>
      <c r="G2393" s="16" t="s">
        <v>2737</v>
      </c>
      <c r="H2393">
        <v>784410.93359999999</v>
      </c>
      <c r="I2393">
        <v>168818.87479999999</v>
      </c>
      <c r="J2393" s="16" t="s">
        <v>4920</v>
      </c>
      <c r="K2393" s="16" t="s">
        <v>6135</v>
      </c>
      <c r="L2393">
        <v>88221815</v>
      </c>
      <c r="M2393">
        <v>0</v>
      </c>
      <c r="N2393" s="16" t="s">
        <v>6195</v>
      </c>
      <c r="O2393" s="16" t="s">
        <v>6190</v>
      </c>
      <c r="P2393" s="1">
        <v>44449</v>
      </c>
      <c r="Q2393">
        <v>615592.0588</v>
      </c>
      <c r="R2393">
        <v>615592.0588</v>
      </c>
      <c r="S2393" s="16" t="s">
        <v>6225</v>
      </c>
      <c r="T2393" s="16" t="s">
        <v>6239</v>
      </c>
      <c r="U2393">
        <v>2021</v>
      </c>
    </row>
    <row r="2394" spans="1:21" x14ac:dyDescent="0.35">
      <c r="A2394" s="16" t="s">
        <v>4921</v>
      </c>
      <c r="B2394">
        <v>260136851</v>
      </c>
      <c r="C2394">
        <v>22</v>
      </c>
      <c r="D2394" s="1">
        <v>36670.5</v>
      </c>
      <c r="E2394" s="16" t="s">
        <v>11</v>
      </c>
      <c r="F2394" s="16" t="s">
        <v>542</v>
      </c>
      <c r="G2394" s="16" t="s">
        <v>2737</v>
      </c>
      <c r="H2394">
        <v>557684.65560000006</v>
      </c>
      <c r="I2394">
        <v>459139.24200000003</v>
      </c>
      <c r="J2394" s="16" t="s">
        <v>4922</v>
      </c>
      <c r="K2394" s="16" t="s">
        <v>6127</v>
      </c>
      <c r="L2394">
        <v>1995465303</v>
      </c>
      <c r="M2394">
        <v>0</v>
      </c>
      <c r="N2394" s="16" t="s">
        <v>6195</v>
      </c>
      <c r="O2394" s="16" t="s">
        <v>6191</v>
      </c>
      <c r="P2394" s="1">
        <v>44450</v>
      </c>
      <c r="Q2394">
        <v>98545.413600000029</v>
      </c>
      <c r="R2394">
        <v>98545.413600000029</v>
      </c>
      <c r="S2394" s="16" t="s">
        <v>6225</v>
      </c>
      <c r="T2394" s="16" t="s">
        <v>6236</v>
      </c>
      <c r="U2394">
        <v>2021</v>
      </c>
    </row>
    <row r="2395" spans="1:21" x14ac:dyDescent="0.35">
      <c r="A2395" s="16" t="s">
        <v>4923</v>
      </c>
      <c r="B2395">
        <v>367977355</v>
      </c>
      <c r="C2395">
        <v>41</v>
      </c>
      <c r="D2395" s="1">
        <v>29730.75</v>
      </c>
      <c r="E2395" s="16" t="s">
        <v>11</v>
      </c>
      <c r="F2395" s="16" t="s">
        <v>555</v>
      </c>
      <c r="G2395" s="16" t="s">
        <v>2737</v>
      </c>
      <c r="H2395">
        <v>1252548.1994</v>
      </c>
      <c r="I2395">
        <v>379901.3162</v>
      </c>
      <c r="J2395" s="16" t="s">
        <v>4924</v>
      </c>
      <c r="K2395" s="16" t="s">
        <v>6135</v>
      </c>
      <c r="L2395">
        <v>1169269416</v>
      </c>
      <c r="M2395">
        <v>0</v>
      </c>
      <c r="N2395" s="16" t="s">
        <v>6198</v>
      </c>
      <c r="O2395" s="16" t="s">
        <v>6190</v>
      </c>
      <c r="P2395" s="1">
        <v>44431</v>
      </c>
      <c r="Q2395">
        <v>872646.88320000004</v>
      </c>
      <c r="R2395">
        <v>872646.88320000004</v>
      </c>
      <c r="S2395" s="16" t="s">
        <v>6224</v>
      </c>
      <c r="T2395" s="16" t="s">
        <v>6238</v>
      </c>
      <c r="U2395">
        <v>2021</v>
      </c>
    </row>
    <row r="2396" spans="1:21" x14ac:dyDescent="0.35">
      <c r="A2396" s="16" t="s">
        <v>4925</v>
      </c>
      <c r="B2396">
        <v>529389770</v>
      </c>
      <c r="C2396">
        <v>62</v>
      </c>
      <c r="D2396" s="1">
        <v>22060.5</v>
      </c>
      <c r="E2396" s="16" t="s">
        <v>11</v>
      </c>
      <c r="F2396" s="16" t="s">
        <v>451</v>
      </c>
      <c r="G2396" s="16" t="s">
        <v>2737</v>
      </c>
      <c r="H2396">
        <v>499909.49040000001</v>
      </c>
      <c r="I2396">
        <v>365131.26069999998</v>
      </c>
      <c r="J2396" s="16" t="s">
        <v>4926</v>
      </c>
      <c r="K2396" s="16" t="s">
        <v>6131</v>
      </c>
      <c r="L2396">
        <v>3213749084</v>
      </c>
      <c r="M2396">
        <v>0</v>
      </c>
      <c r="N2396" s="16" t="s">
        <v>6196</v>
      </c>
      <c r="O2396" s="16" t="s">
        <v>6200</v>
      </c>
      <c r="P2396" s="1">
        <v>44516</v>
      </c>
      <c r="Q2396">
        <v>134778.22970000003</v>
      </c>
      <c r="R2396">
        <v>134778.22970000003</v>
      </c>
      <c r="S2396" s="16" t="s">
        <v>6227</v>
      </c>
      <c r="T2396" s="16" t="s">
        <v>6240</v>
      </c>
      <c r="U2396">
        <v>2021</v>
      </c>
    </row>
    <row r="2397" spans="1:21" x14ac:dyDescent="0.35">
      <c r="A2397" s="16" t="s">
        <v>4927</v>
      </c>
      <c r="B2397">
        <v>680580260</v>
      </c>
      <c r="C2397">
        <v>47</v>
      </c>
      <c r="D2397" s="1">
        <v>27539.25</v>
      </c>
      <c r="E2397" s="16" t="s">
        <v>11</v>
      </c>
      <c r="F2397" s="16" t="s">
        <v>243</v>
      </c>
      <c r="G2397" s="16" t="s">
        <v>2737</v>
      </c>
      <c r="H2397">
        <v>1259138.5603</v>
      </c>
      <c r="I2397">
        <v>160052.4719</v>
      </c>
      <c r="J2397" s="16" t="s">
        <v>4928</v>
      </c>
      <c r="K2397" s="16" t="s">
        <v>6133</v>
      </c>
      <c r="L2397">
        <v>1578344782</v>
      </c>
      <c r="M2397">
        <v>0</v>
      </c>
      <c r="N2397" s="16" t="s">
        <v>6195</v>
      </c>
      <c r="O2397" s="16" t="s">
        <v>6190</v>
      </c>
      <c r="P2397" s="1">
        <v>44550</v>
      </c>
      <c r="Q2397">
        <v>1099086.0884</v>
      </c>
      <c r="R2397">
        <v>1099086.0884</v>
      </c>
      <c r="S2397" s="16" t="s">
        <v>6228</v>
      </c>
      <c r="T2397" s="16" t="s">
        <v>6238</v>
      </c>
      <c r="U2397">
        <v>2021</v>
      </c>
    </row>
    <row r="2398" spans="1:21" x14ac:dyDescent="0.35">
      <c r="A2398" s="16" t="s">
        <v>4929</v>
      </c>
      <c r="B2398">
        <v>161914403</v>
      </c>
      <c r="C2398">
        <v>45</v>
      </c>
      <c r="D2398" s="1">
        <v>28269.75</v>
      </c>
      <c r="E2398" s="16" t="s">
        <v>11</v>
      </c>
      <c r="F2398" s="16" t="s">
        <v>48</v>
      </c>
      <c r="G2398" s="16" t="s">
        <v>2737</v>
      </c>
      <c r="H2398">
        <v>616330.92879999999</v>
      </c>
      <c r="I2398">
        <v>138738.21739999999</v>
      </c>
      <c r="J2398" s="16" t="s">
        <v>4930</v>
      </c>
      <c r="K2398" s="16" t="s">
        <v>6127</v>
      </c>
      <c r="L2398">
        <v>2518794144</v>
      </c>
      <c r="M2398">
        <v>0</v>
      </c>
      <c r="N2398" s="16" t="s">
        <v>6196</v>
      </c>
      <c r="O2398" s="16" t="s">
        <v>6188</v>
      </c>
      <c r="P2398" s="1">
        <v>44382</v>
      </c>
      <c r="Q2398">
        <v>477592.71140000003</v>
      </c>
      <c r="R2398">
        <v>477592.71140000003</v>
      </c>
      <c r="S2398" s="16" t="s">
        <v>6223</v>
      </c>
      <c r="T2398" s="16" t="s">
        <v>6238</v>
      </c>
      <c r="U2398">
        <v>2021</v>
      </c>
    </row>
    <row r="2399" spans="1:21" x14ac:dyDescent="0.35">
      <c r="A2399" s="16" t="s">
        <v>4931</v>
      </c>
      <c r="B2399">
        <v>354583177</v>
      </c>
      <c r="C2399">
        <v>45</v>
      </c>
      <c r="D2399" s="1">
        <v>28269.75</v>
      </c>
      <c r="E2399" s="16" t="s">
        <v>11</v>
      </c>
      <c r="F2399" s="16" t="s">
        <v>1215</v>
      </c>
      <c r="G2399" s="16" t="s">
        <v>2737</v>
      </c>
      <c r="H2399">
        <v>3085020.8911000001</v>
      </c>
      <c r="I2399">
        <v>1371926.9375</v>
      </c>
      <c r="J2399" s="16" t="s">
        <v>4932</v>
      </c>
      <c r="K2399" s="16" t="s">
        <v>6133</v>
      </c>
      <c r="L2399">
        <v>3705151632</v>
      </c>
      <c r="M2399">
        <v>0</v>
      </c>
      <c r="N2399" s="16" t="s">
        <v>6196</v>
      </c>
      <c r="O2399" s="16" t="s">
        <v>6199</v>
      </c>
      <c r="P2399" s="1">
        <v>44556</v>
      </c>
      <c r="Q2399">
        <v>1713093.9536000001</v>
      </c>
      <c r="R2399">
        <v>1713093.9536000001</v>
      </c>
      <c r="S2399" s="16" t="s">
        <v>6228</v>
      </c>
      <c r="T2399" s="16" t="s">
        <v>6238</v>
      </c>
      <c r="U2399">
        <v>2021</v>
      </c>
    </row>
    <row r="2400" spans="1:21" x14ac:dyDescent="0.35">
      <c r="A2400" s="16" t="s">
        <v>4933</v>
      </c>
      <c r="B2400">
        <v>868132016</v>
      </c>
      <c r="C2400">
        <v>74</v>
      </c>
      <c r="D2400" s="1">
        <v>17677.5</v>
      </c>
      <c r="E2400" s="16" t="s">
        <v>11</v>
      </c>
      <c r="F2400" s="16" t="s">
        <v>243</v>
      </c>
      <c r="G2400" s="16" t="s">
        <v>2737</v>
      </c>
      <c r="H2400">
        <v>753986.84820000001</v>
      </c>
      <c r="I2400">
        <v>123003.3447</v>
      </c>
      <c r="J2400" s="16" t="s">
        <v>4934</v>
      </c>
      <c r="K2400" s="16" t="s">
        <v>6129</v>
      </c>
      <c r="L2400">
        <v>1419634704</v>
      </c>
      <c r="M2400">
        <v>0</v>
      </c>
      <c r="N2400" s="16" t="s">
        <v>6196</v>
      </c>
      <c r="O2400" s="16" t="s">
        <v>6199</v>
      </c>
      <c r="P2400" s="1">
        <v>44349</v>
      </c>
      <c r="Q2400">
        <v>630983.50349999999</v>
      </c>
      <c r="R2400">
        <v>630983.50349999999</v>
      </c>
      <c r="S2400" s="16" t="s">
        <v>6222</v>
      </c>
      <c r="T2400" s="16" t="s">
        <v>6241</v>
      </c>
      <c r="U2400">
        <v>2021</v>
      </c>
    </row>
    <row r="2401" spans="1:21" x14ac:dyDescent="0.35">
      <c r="A2401" s="16" t="s">
        <v>4935</v>
      </c>
      <c r="B2401">
        <v>607336538</v>
      </c>
      <c r="C2401">
        <v>40</v>
      </c>
      <c r="D2401" s="1">
        <v>30096</v>
      </c>
      <c r="E2401" s="16" t="s">
        <v>11</v>
      </c>
      <c r="F2401" s="16" t="s">
        <v>42</v>
      </c>
      <c r="G2401" s="16" t="s">
        <v>2737</v>
      </c>
      <c r="H2401">
        <v>92897.495200000005</v>
      </c>
      <c r="I2401">
        <v>84624.359800000006</v>
      </c>
      <c r="J2401" s="16" t="s">
        <v>4936</v>
      </c>
      <c r="K2401" s="16" t="s">
        <v>6133</v>
      </c>
      <c r="L2401">
        <v>1409287437</v>
      </c>
      <c r="M2401">
        <v>0</v>
      </c>
      <c r="N2401" s="16" t="s">
        <v>6198</v>
      </c>
      <c r="O2401" s="16" t="s">
        <v>6201</v>
      </c>
      <c r="P2401" s="1">
        <v>44473</v>
      </c>
      <c r="Q2401">
        <v>8273.1353999999992</v>
      </c>
      <c r="R2401">
        <v>8273.1353999999992</v>
      </c>
      <c r="S2401" s="16" t="s">
        <v>6226</v>
      </c>
      <c r="T2401" s="16" t="s">
        <v>6238</v>
      </c>
      <c r="U2401">
        <v>2021</v>
      </c>
    </row>
    <row r="2402" spans="1:21" x14ac:dyDescent="0.35">
      <c r="A2402" s="16" t="s">
        <v>4937</v>
      </c>
      <c r="B2402">
        <v>181075374</v>
      </c>
      <c r="C2402">
        <v>27</v>
      </c>
      <c r="D2402" s="1">
        <v>34844.25</v>
      </c>
      <c r="E2402" s="16" t="s">
        <v>11</v>
      </c>
      <c r="F2402" s="16" t="s">
        <v>738</v>
      </c>
      <c r="G2402" s="16" t="s">
        <v>2737</v>
      </c>
      <c r="H2402">
        <v>1221003.76</v>
      </c>
      <c r="I2402">
        <v>742858.68759999995</v>
      </c>
      <c r="J2402" s="16" t="s">
        <v>4938</v>
      </c>
      <c r="K2402" s="16" t="s">
        <v>6135</v>
      </c>
      <c r="L2402">
        <v>140915205</v>
      </c>
      <c r="M2402">
        <v>0</v>
      </c>
      <c r="N2402" s="16" t="s">
        <v>6198</v>
      </c>
      <c r="O2402" s="16" t="s">
        <v>6191</v>
      </c>
      <c r="P2402" s="1">
        <v>44395</v>
      </c>
      <c r="Q2402">
        <v>478145.07240000006</v>
      </c>
      <c r="R2402">
        <v>478145.07240000006</v>
      </c>
      <c r="S2402" s="16" t="s">
        <v>6223</v>
      </c>
      <c r="T2402" s="16" t="s">
        <v>6236</v>
      </c>
      <c r="U2402">
        <v>2021</v>
      </c>
    </row>
    <row r="2403" spans="1:21" x14ac:dyDescent="0.35">
      <c r="A2403" s="16" t="s">
        <v>4939</v>
      </c>
      <c r="B2403">
        <v>299668063</v>
      </c>
      <c r="C2403">
        <v>45</v>
      </c>
      <c r="D2403" s="1">
        <v>28269.75</v>
      </c>
      <c r="E2403" s="16" t="s">
        <v>11</v>
      </c>
      <c r="F2403" s="16" t="s">
        <v>211</v>
      </c>
      <c r="G2403" s="16" t="s">
        <v>2737</v>
      </c>
      <c r="H2403">
        <v>90491.874100000001</v>
      </c>
      <c r="I2403">
        <v>33473.691400000003</v>
      </c>
      <c r="J2403" s="16" t="s">
        <v>4940</v>
      </c>
      <c r="K2403" s="16" t="s">
        <v>6135</v>
      </c>
      <c r="L2403">
        <v>5679744</v>
      </c>
      <c r="M2403">
        <v>0</v>
      </c>
      <c r="N2403" s="16" t="s">
        <v>6195</v>
      </c>
      <c r="O2403" s="16" t="s">
        <v>6190</v>
      </c>
      <c r="P2403" s="1">
        <v>44265</v>
      </c>
      <c r="Q2403">
        <v>57018.182699999998</v>
      </c>
      <c r="R2403">
        <v>57018.182699999998</v>
      </c>
      <c r="S2403" s="16" t="s">
        <v>6219</v>
      </c>
      <c r="T2403" s="16" t="s">
        <v>6238</v>
      </c>
      <c r="U2403">
        <v>2021</v>
      </c>
    </row>
    <row r="2404" spans="1:21" x14ac:dyDescent="0.35">
      <c r="A2404" s="16" t="s">
        <v>4941</v>
      </c>
      <c r="B2404">
        <v>192118373</v>
      </c>
      <c r="C2404">
        <v>78</v>
      </c>
      <c r="D2404" s="1">
        <v>16216.5</v>
      </c>
      <c r="E2404" s="16" t="s">
        <v>11</v>
      </c>
      <c r="F2404" s="16" t="s">
        <v>269</v>
      </c>
      <c r="G2404" s="16" t="s">
        <v>2737</v>
      </c>
      <c r="H2404">
        <v>408648.56170000002</v>
      </c>
      <c r="I2404">
        <v>188218.7199</v>
      </c>
      <c r="J2404" s="16" t="s">
        <v>4942</v>
      </c>
      <c r="K2404" s="16" t="s">
        <v>6127</v>
      </c>
      <c r="L2404">
        <v>30371537</v>
      </c>
      <c r="M2404">
        <v>0</v>
      </c>
      <c r="N2404" s="16" t="s">
        <v>6189</v>
      </c>
      <c r="O2404" s="16" t="s">
        <v>6194</v>
      </c>
      <c r="P2404" s="1">
        <v>44265</v>
      </c>
      <c r="Q2404">
        <v>220429.84180000002</v>
      </c>
      <c r="R2404">
        <v>220429.84180000002</v>
      </c>
      <c r="S2404" s="16" t="s">
        <v>6219</v>
      </c>
      <c r="T2404" s="16" t="s">
        <v>6241</v>
      </c>
      <c r="U2404">
        <v>2021</v>
      </c>
    </row>
    <row r="2405" spans="1:21" x14ac:dyDescent="0.35">
      <c r="A2405" s="16" t="s">
        <v>4943</v>
      </c>
      <c r="B2405">
        <v>782301506</v>
      </c>
      <c r="C2405">
        <v>17</v>
      </c>
      <c r="D2405" s="1">
        <v>38496.75</v>
      </c>
      <c r="E2405" s="16" t="s">
        <v>11</v>
      </c>
      <c r="F2405" s="16" t="s">
        <v>1233</v>
      </c>
      <c r="G2405" s="16" t="s">
        <v>2737</v>
      </c>
      <c r="H2405">
        <v>347282.57949999999</v>
      </c>
      <c r="I2405">
        <v>121311.038</v>
      </c>
      <c r="J2405" s="16" t="s">
        <v>4944</v>
      </c>
      <c r="K2405" s="16" t="s">
        <v>6131</v>
      </c>
      <c r="L2405">
        <v>798401175</v>
      </c>
      <c r="M2405">
        <v>0</v>
      </c>
      <c r="N2405" s="16" t="s">
        <v>6196</v>
      </c>
      <c r="O2405" s="16" t="s">
        <v>6188</v>
      </c>
      <c r="P2405" s="1">
        <v>44655</v>
      </c>
      <c r="Q2405">
        <v>225971.54149999999</v>
      </c>
      <c r="R2405">
        <v>225971.54149999999</v>
      </c>
      <c r="S2405" s="16" t="s">
        <v>6220</v>
      </c>
      <c r="T2405" s="16" t="s">
        <v>6242</v>
      </c>
      <c r="U2405">
        <v>2022</v>
      </c>
    </row>
    <row r="2406" spans="1:21" x14ac:dyDescent="0.35">
      <c r="A2406" s="16" t="s">
        <v>3218</v>
      </c>
      <c r="B2406">
        <v>168980799</v>
      </c>
      <c r="C2406">
        <v>72</v>
      </c>
      <c r="D2406" s="1">
        <v>18408</v>
      </c>
      <c r="E2406" s="16" t="s">
        <v>11</v>
      </c>
      <c r="F2406" s="16" t="s">
        <v>558</v>
      </c>
      <c r="G2406" s="16" t="s">
        <v>2737</v>
      </c>
      <c r="H2406">
        <v>851935.54429999995</v>
      </c>
      <c r="I2406">
        <v>218308.48319999999</v>
      </c>
      <c r="J2406" s="16" t="s">
        <v>989</v>
      </c>
      <c r="K2406" s="16" t="s">
        <v>6135</v>
      </c>
      <c r="L2406">
        <v>11389152</v>
      </c>
      <c r="M2406">
        <v>4664507904</v>
      </c>
      <c r="N2406" s="16" t="s">
        <v>6192</v>
      </c>
      <c r="O2406" s="16" t="s">
        <v>6188</v>
      </c>
      <c r="P2406" s="1">
        <v>44386</v>
      </c>
      <c r="Q2406">
        <v>633627.06109999993</v>
      </c>
      <c r="R2406">
        <v>633627.06109999993</v>
      </c>
      <c r="S2406" s="16" t="s">
        <v>6223</v>
      </c>
      <c r="T2406" s="16" t="s">
        <v>6241</v>
      </c>
      <c r="U2406">
        <v>2021</v>
      </c>
    </row>
    <row r="2407" spans="1:21" x14ac:dyDescent="0.35">
      <c r="A2407" s="16" t="s">
        <v>4945</v>
      </c>
      <c r="B2407">
        <v>396197673</v>
      </c>
      <c r="C2407">
        <v>31</v>
      </c>
      <c r="D2407" s="1">
        <v>33383.25</v>
      </c>
      <c r="E2407" s="16" t="s">
        <v>11</v>
      </c>
      <c r="F2407" s="16" t="s">
        <v>60</v>
      </c>
      <c r="G2407" s="16" t="s">
        <v>2737</v>
      </c>
      <c r="H2407">
        <v>252327.87</v>
      </c>
      <c r="I2407">
        <v>133397.3339</v>
      </c>
      <c r="J2407" s="16" t="s">
        <v>4946</v>
      </c>
      <c r="K2407" s="16" t="s">
        <v>6135</v>
      </c>
      <c r="L2407">
        <v>269961138</v>
      </c>
      <c r="M2407">
        <v>0</v>
      </c>
      <c r="N2407" s="16" t="s">
        <v>6198</v>
      </c>
      <c r="O2407" s="16" t="s">
        <v>6201</v>
      </c>
      <c r="P2407" s="1">
        <v>44391</v>
      </c>
      <c r="Q2407">
        <v>118930.5361</v>
      </c>
      <c r="R2407">
        <v>118930.5361</v>
      </c>
      <c r="S2407" s="16" t="s">
        <v>6223</v>
      </c>
      <c r="T2407" s="16" t="s">
        <v>6237</v>
      </c>
      <c r="U2407">
        <v>2021</v>
      </c>
    </row>
    <row r="2408" spans="1:21" x14ac:dyDescent="0.35">
      <c r="A2408" s="16" t="s">
        <v>4947</v>
      </c>
      <c r="B2408">
        <v>549592626</v>
      </c>
      <c r="C2408">
        <v>79</v>
      </c>
      <c r="D2408" s="1">
        <v>15851.25</v>
      </c>
      <c r="E2408" s="16" t="s">
        <v>11</v>
      </c>
      <c r="F2408" s="16" t="s">
        <v>665</v>
      </c>
      <c r="G2408" s="16" t="s">
        <v>2737</v>
      </c>
      <c r="H2408">
        <v>152112.114</v>
      </c>
      <c r="I2408">
        <v>78678.679699999993</v>
      </c>
      <c r="J2408" s="16" t="s">
        <v>4948</v>
      </c>
      <c r="K2408" s="16" t="s">
        <v>6135</v>
      </c>
      <c r="L2408">
        <v>3592896034</v>
      </c>
      <c r="M2408">
        <v>0</v>
      </c>
      <c r="N2408" s="16" t="s">
        <v>6198</v>
      </c>
      <c r="O2408" s="16" t="s">
        <v>6191</v>
      </c>
      <c r="P2408" s="1">
        <v>44673</v>
      </c>
      <c r="Q2408">
        <v>73433.434300000008</v>
      </c>
      <c r="R2408">
        <v>73433.434300000008</v>
      </c>
      <c r="S2408" s="16" t="s">
        <v>6220</v>
      </c>
      <c r="T2408" s="16" t="s">
        <v>6241</v>
      </c>
      <c r="U2408">
        <v>2022</v>
      </c>
    </row>
    <row r="2409" spans="1:21" x14ac:dyDescent="0.35">
      <c r="A2409" s="16" t="s">
        <v>4949</v>
      </c>
      <c r="B2409">
        <v>506585312</v>
      </c>
      <c r="C2409">
        <v>68</v>
      </c>
      <c r="D2409" s="1">
        <v>19869</v>
      </c>
      <c r="E2409" s="16" t="s">
        <v>11</v>
      </c>
      <c r="F2409" s="16" t="s">
        <v>312</v>
      </c>
      <c r="G2409" s="16" t="s">
        <v>2737</v>
      </c>
      <c r="H2409">
        <v>315419.82439999998</v>
      </c>
      <c r="I2409">
        <v>57205.686300000001</v>
      </c>
      <c r="J2409" s="16" t="s">
        <v>4950</v>
      </c>
      <c r="K2409" s="16" t="s">
        <v>6135</v>
      </c>
      <c r="L2409">
        <v>19183293</v>
      </c>
      <c r="M2409">
        <v>0</v>
      </c>
      <c r="N2409" s="16" t="s">
        <v>6195</v>
      </c>
      <c r="O2409" s="16" t="s">
        <v>6190</v>
      </c>
      <c r="P2409" s="1">
        <v>44460</v>
      </c>
      <c r="Q2409">
        <v>258214.13809999998</v>
      </c>
      <c r="R2409">
        <v>258214.13809999998</v>
      </c>
      <c r="S2409" s="16" t="s">
        <v>6225</v>
      </c>
      <c r="T2409" s="16" t="s">
        <v>6240</v>
      </c>
      <c r="U2409">
        <v>2021</v>
      </c>
    </row>
    <row r="2410" spans="1:21" x14ac:dyDescent="0.35">
      <c r="A2410" s="16" t="s">
        <v>4951</v>
      </c>
      <c r="B2410">
        <v>706239371</v>
      </c>
      <c r="C2410">
        <v>58</v>
      </c>
      <c r="D2410" s="1">
        <v>23521.5</v>
      </c>
      <c r="E2410" s="16" t="s">
        <v>11</v>
      </c>
      <c r="F2410" s="16" t="s">
        <v>157</v>
      </c>
      <c r="G2410" s="16" t="s">
        <v>2737</v>
      </c>
      <c r="H2410">
        <v>572521.48289999994</v>
      </c>
      <c r="I2410">
        <v>330127.17619999999</v>
      </c>
      <c r="J2410" s="16" t="s">
        <v>4952</v>
      </c>
      <c r="K2410" s="16" t="s">
        <v>6135</v>
      </c>
      <c r="L2410">
        <v>31464855</v>
      </c>
      <c r="M2410">
        <v>0</v>
      </c>
      <c r="N2410" s="16" t="s">
        <v>6195</v>
      </c>
      <c r="O2410" s="16" t="s">
        <v>6190</v>
      </c>
      <c r="P2410" s="1">
        <v>44639</v>
      </c>
      <c r="Q2410">
        <v>242394.30669999996</v>
      </c>
      <c r="R2410">
        <v>242394.30669999996</v>
      </c>
      <c r="S2410" s="16" t="s">
        <v>6219</v>
      </c>
      <c r="T2410" s="16" t="s">
        <v>6239</v>
      </c>
      <c r="U2410">
        <v>2022</v>
      </c>
    </row>
    <row r="2411" spans="1:21" x14ac:dyDescent="0.35">
      <c r="A2411" s="16" t="s">
        <v>4953</v>
      </c>
      <c r="B2411">
        <v>961710120</v>
      </c>
      <c r="C2411">
        <v>28</v>
      </c>
      <c r="D2411" s="1">
        <v>34479</v>
      </c>
      <c r="E2411" s="16" t="s">
        <v>11</v>
      </c>
      <c r="F2411" s="16" t="s">
        <v>208</v>
      </c>
      <c r="G2411" s="16" t="s">
        <v>2737</v>
      </c>
      <c r="H2411">
        <v>370924.28240000003</v>
      </c>
      <c r="I2411">
        <v>366623.71100000001</v>
      </c>
      <c r="J2411" s="16" t="s">
        <v>4954</v>
      </c>
      <c r="K2411" s="16" t="s">
        <v>6127</v>
      </c>
      <c r="L2411">
        <v>286833792</v>
      </c>
      <c r="M2411">
        <v>689264796</v>
      </c>
      <c r="N2411" s="16" t="s">
        <v>6192</v>
      </c>
      <c r="O2411" s="16" t="s">
        <v>6197</v>
      </c>
      <c r="P2411" s="1">
        <v>44482</v>
      </c>
      <c r="Q2411">
        <v>4300.5714000000153</v>
      </c>
      <c r="R2411">
        <v>4300.5714000000153</v>
      </c>
      <c r="S2411" s="16" t="s">
        <v>6226</v>
      </c>
      <c r="T2411" s="16" t="s">
        <v>6236</v>
      </c>
      <c r="U2411">
        <v>2021</v>
      </c>
    </row>
    <row r="2412" spans="1:21" x14ac:dyDescent="0.35">
      <c r="A2412" s="16" t="s">
        <v>4955</v>
      </c>
      <c r="B2412">
        <v>827014686</v>
      </c>
      <c r="C2412">
        <v>31</v>
      </c>
      <c r="D2412" s="1">
        <v>33383.25</v>
      </c>
      <c r="E2412" s="16" t="s">
        <v>11</v>
      </c>
      <c r="F2412" s="16" t="s">
        <v>326</v>
      </c>
      <c r="G2412" s="16" t="s">
        <v>2737</v>
      </c>
      <c r="H2412">
        <v>237591.71669999999</v>
      </c>
      <c r="I2412">
        <v>121171.7755</v>
      </c>
      <c r="J2412" s="16" t="s">
        <v>4956</v>
      </c>
      <c r="K2412" s="16" t="s">
        <v>6131</v>
      </c>
      <c r="L2412">
        <v>2187107936</v>
      </c>
      <c r="M2412">
        <v>0</v>
      </c>
      <c r="N2412" s="16" t="s">
        <v>6187</v>
      </c>
      <c r="O2412" s="16" t="s">
        <v>6200</v>
      </c>
      <c r="P2412" s="1">
        <v>44632</v>
      </c>
      <c r="Q2412">
        <v>116419.94119999999</v>
      </c>
      <c r="R2412">
        <v>116419.94119999999</v>
      </c>
      <c r="S2412" s="16" t="s">
        <v>6219</v>
      </c>
      <c r="T2412" s="16" t="s">
        <v>6237</v>
      </c>
      <c r="U2412">
        <v>2022</v>
      </c>
    </row>
    <row r="2413" spans="1:21" x14ac:dyDescent="0.35">
      <c r="A2413" s="16" t="s">
        <v>4957</v>
      </c>
      <c r="B2413">
        <v>643055435</v>
      </c>
      <c r="C2413">
        <v>31</v>
      </c>
      <c r="D2413" s="1">
        <v>33383.25</v>
      </c>
      <c r="E2413" s="16" t="s">
        <v>11</v>
      </c>
      <c r="F2413" s="16" t="s">
        <v>1004</v>
      </c>
      <c r="G2413" s="16" t="s">
        <v>2737</v>
      </c>
      <c r="H2413">
        <v>1702162.8393000001</v>
      </c>
      <c r="I2413">
        <v>396576.48729999998</v>
      </c>
      <c r="J2413" s="16" t="s">
        <v>4958</v>
      </c>
      <c r="K2413" s="16" t="s">
        <v>6133</v>
      </c>
      <c r="L2413">
        <v>640259136</v>
      </c>
      <c r="M2413">
        <v>2484743976</v>
      </c>
      <c r="N2413" s="16" t="s">
        <v>6192</v>
      </c>
      <c r="O2413" s="16" t="s">
        <v>6193</v>
      </c>
      <c r="P2413" s="1">
        <v>44480</v>
      </c>
      <c r="Q2413">
        <v>1305586.3520000002</v>
      </c>
      <c r="R2413">
        <v>1305586.3520000002</v>
      </c>
      <c r="S2413" s="16" t="s">
        <v>6226</v>
      </c>
      <c r="T2413" s="16" t="s">
        <v>6237</v>
      </c>
      <c r="U2413">
        <v>2021</v>
      </c>
    </row>
    <row r="2414" spans="1:21" x14ac:dyDescent="0.35">
      <c r="A2414" s="16" t="s">
        <v>4959</v>
      </c>
      <c r="B2414">
        <v>192166510</v>
      </c>
      <c r="C2414">
        <v>67</v>
      </c>
      <c r="D2414" s="1">
        <v>20234.25</v>
      </c>
      <c r="E2414" s="16" t="s">
        <v>11</v>
      </c>
      <c r="F2414" s="16" t="s">
        <v>451</v>
      </c>
      <c r="G2414" s="16" t="s">
        <v>2737</v>
      </c>
      <c r="H2414">
        <v>1242347.2152</v>
      </c>
      <c r="I2414">
        <v>279528.12339999998</v>
      </c>
      <c r="J2414" s="16" t="s">
        <v>4960</v>
      </c>
      <c r="K2414" s="16" t="s">
        <v>6135</v>
      </c>
      <c r="L2414">
        <v>1299961908</v>
      </c>
      <c r="M2414">
        <v>0</v>
      </c>
      <c r="N2414" s="16" t="s">
        <v>6195</v>
      </c>
      <c r="O2414" s="16" t="s">
        <v>6190</v>
      </c>
      <c r="P2414" s="1">
        <v>44665</v>
      </c>
      <c r="Q2414">
        <v>962819.09180000005</v>
      </c>
      <c r="R2414">
        <v>962819.09180000005</v>
      </c>
      <c r="S2414" s="16" t="s">
        <v>6220</v>
      </c>
      <c r="T2414" s="16" t="s">
        <v>6240</v>
      </c>
      <c r="U2414">
        <v>2022</v>
      </c>
    </row>
    <row r="2415" spans="1:21" x14ac:dyDescent="0.35">
      <c r="A2415" s="16" t="s">
        <v>4961</v>
      </c>
      <c r="B2415">
        <v>169708434</v>
      </c>
      <c r="C2415">
        <v>28</v>
      </c>
      <c r="D2415" s="1">
        <v>34479</v>
      </c>
      <c r="E2415" s="16" t="s">
        <v>11</v>
      </c>
      <c r="F2415" s="16" t="s">
        <v>482</v>
      </c>
      <c r="G2415" s="16" t="s">
        <v>2737</v>
      </c>
      <c r="H2415">
        <v>339201.75</v>
      </c>
      <c r="I2415">
        <v>236084.41800000001</v>
      </c>
      <c r="J2415" s="16" t="s">
        <v>4962</v>
      </c>
      <c r="K2415" s="16" t="s">
        <v>6131</v>
      </c>
      <c r="L2415">
        <v>574501536</v>
      </c>
      <c r="M2415">
        <v>0</v>
      </c>
      <c r="N2415" s="16" t="s">
        <v>6189</v>
      </c>
      <c r="O2415" s="16" t="s">
        <v>6194</v>
      </c>
      <c r="P2415" s="1">
        <v>44536</v>
      </c>
      <c r="Q2415">
        <v>103117.33199999999</v>
      </c>
      <c r="R2415">
        <v>103117.33199999999</v>
      </c>
      <c r="S2415" s="16" t="s">
        <v>6228</v>
      </c>
      <c r="T2415" s="16" t="s">
        <v>6236</v>
      </c>
      <c r="U2415">
        <v>2021</v>
      </c>
    </row>
    <row r="2416" spans="1:21" x14ac:dyDescent="0.35">
      <c r="A2416" s="16" t="s">
        <v>4963</v>
      </c>
      <c r="B2416">
        <v>204290788</v>
      </c>
      <c r="C2416">
        <v>17</v>
      </c>
      <c r="D2416" s="1">
        <v>38496.75</v>
      </c>
      <c r="E2416" s="16" t="s">
        <v>11</v>
      </c>
      <c r="F2416" s="16" t="s">
        <v>12</v>
      </c>
      <c r="G2416" s="16" t="s">
        <v>2848</v>
      </c>
      <c r="H2416">
        <v>75106.640799999994</v>
      </c>
      <c r="I2416">
        <v>37222.341999999997</v>
      </c>
      <c r="J2416" s="16" t="s">
        <v>4964</v>
      </c>
      <c r="K2416" s="16" t="s">
        <v>6127</v>
      </c>
      <c r="L2416">
        <v>18446064</v>
      </c>
      <c r="M2416">
        <v>0</v>
      </c>
      <c r="N2416" s="16" t="s">
        <v>6196</v>
      </c>
      <c r="O2416" s="16" t="s">
        <v>6188</v>
      </c>
      <c r="P2416" s="1">
        <v>44600</v>
      </c>
      <c r="Q2416">
        <v>37884.298799999997</v>
      </c>
      <c r="R2416">
        <v>37884.298799999997</v>
      </c>
      <c r="S2416" s="16" t="s">
        <v>6218</v>
      </c>
      <c r="T2416" s="16" t="s">
        <v>6242</v>
      </c>
      <c r="U2416">
        <v>2022</v>
      </c>
    </row>
    <row r="2417" spans="1:21" x14ac:dyDescent="0.35">
      <c r="A2417" s="16" t="s">
        <v>4965</v>
      </c>
      <c r="B2417">
        <v>806999634</v>
      </c>
      <c r="C2417">
        <v>27</v>
      </c>
      <c r="D2417" s="1">
        <v>34844.25</v>
      </c>
      <c r="E2417" s="16" t="s">
        <v>11</v>
      </c>
      <c r="F2417" s="16" t="s">
        <v>968</v>
      </c>
      <c r="G2417" s="16" t="s">
        <v>2848</v>
      </c>
      <c r="H2417">
        <v>189500.5368</v>
      </c>
      <c r="I2417">
        <v>186134.11550000001</v>
      </c>
      <c r="J2417" s="16" t="s">
        <v>4966</v>
      </c>
      <c r="K2417" s="16" t="s">
        <v>6135</v>
      </c>
      <c r="L2417">
        <v>180332334</v>
      </c>
      <c r="M2417">
        <v>2226593538</v>
      </c>
      <c r="N2417" s="16" t="s">
        <v>6192</v>
      </c>
      <c r="O2417" s="16" t="s">
        <v>6193</v>
      </c>
      <c r="P2417" s="1">
        <v>44591</v>
      </c>
      <c r="Q2417">
        <v>3366.4212999999872</v>
      </c>
      <c r="R2417">
        <v>3366.4212999999872</v>
      </c>
      <c r="S2417" s="16" t="s">
        <v>6217</v>
      </c>
      <c r="T2417" s="16" t="s">
        <v>6236</v>
      </c>
      <c r="U2417">
        <v>2022</v>
      </c>
    </row>
    <row r="2418" spans="1:21" x14ac:dyDescent="0.35">
      <c r="A2418" s="16" t="s">
        <v>4967</v>
      </c>
      <c r="B2418">
        <v>177401884</v>
      </c>
      <c r="C2418">
        <v>44</v>
      </c>
      <c r="D2418" s="1">
        <v>28635</v>
      </c>
      <c r="E2418" s="16" t="s">
        <v>11</v>
      </c>
      <c r="F2418" s="16" t="s">
        <v>69</v>
      </c>
      <c r="G2418" s="16" t="s">
        <v>2848</v>
      </c>
      <c r="H2418">
        <v>177800.71119999999</v>
      </c>
      <c r="I2418">
        <v>96817.5193</v>
      </c>
      <c r="J2418" s="16" t="s">
        <v>4968</v>
      </c>
      <c r="K2418" s="16" t="s">
        <v>6129</v>
      </c>
      <c r="L2418">
        <v>4701708462</v>
      </c>
      <c r="M2418">
        <v>0</v>
      </c>
      <c r="N2418" s="16" t="s">
        <v>6189</v>
      </c>
      <c r="O2418" s="16" t="s">
        <v>6194</v>
      </c>
      <c r="P2418" s="1">
        <v>44285</v>
      </c>
      <c r="Q2418">
        <v>80983.191899999991</v>
      </c>
      <c r="R2418">
        <v>80983.191899999991</v>
      </c>
      <c r="S2418" s="16" t="s">
        <v>6219</v>
      </c>
      <c r="T2418" s="16" t="s">
        <v>6238</v>
      </c>
      <c r="U2418">
        <v>2021</v>
      </c>
    </row>
    <row r="2419" spans="1:21" x14ac:dyDescent="0.35">
      <c r="A2419" s="16" t="s">
        <v>4969</v>
      </c>
      <c r="B2419">
        <v>438195116</v>
      </c>
      <c r="C2419">
        <v>83</v>
      </c>
      <c r="D2419" s="1">
        <v>14390.25</v>
      </c>
      <c r="E2419" s="16" t="s">
        <v>11</v>
      </c>
      <c r="F2419" s="16" t="s">
        <v>1030</v>
      </c>
      <c r="G2419" s="16" t="s">
        <v>2848</v>
      </c>
      <c r="H2419">
        <v>1211730.4657999999</v>
      </c>
      <c r="I2419">
        <v>113996.7788</v>
      </c>
      <c r="J2419" s="16" t="s">
        <v>4970</v>
      </c>
      <c r="K2419" s="16" t="s">
        <v>6135</v>
      </c>
      <c r="L2419">
        <v>344490496</v>
      </c>
      <c r="M2419">
        <v>1914982944</v>
      </c>
      <c r="N2419" s="16" t="s">
        <v>6192</v>
      </c>
      <c r="O2419" s="16" t="s">
        <v>6193</v>
      </c>
      <c r="P2419" s="1">
        <v>44247</v>
      </c>
      <c r="Q2419">
        <v>1097733.6869999999</v>
      </c>
      <c r="R2419">
        <v>1097733.6869999999</v>
      </c>
      <c r="S2419" s="16" t="s">
        <v>6218</v>
      </c>
      <c r="T2419" s="16" t="s">
        <v>6241</v>
      </c>
      <c r="U2419">
        <v>2021</v>
      </c>
    </row>
    <row r="2420" spans="1:21" x14ac:dyDescent="0.35">
      <c r="A2420" s="16" t="s">
        <v>4971</v>
      </c>
      <c r="B2420">
        <v>824571393</v>
      </c>
      <c r="C2420">
        <v>69</v>
      </c>
      <c r="D2420" s="1">
        <v>19503.75</v>
      </c>
      <c r="E2420" s="16" t="s">
        <v>11</v>
      </c>
      <c r="F2420" s="16" t="s">
        <v>378</v>
      </c>
      <c r="G2420" s="16" t="s">
        <v>2848</v>
      </c>
      <c r="H2420">
        <v>936383.1226</v>
      </c>
      <c r="I2420">
        <v>170069.58420000001</v>
      </c>
      <c r="J2420" s="16" t="s">
        <v>4972</v>
      </c>
      <c r="K2420" s="16" t="s">
        <v>6129</v>
      </c>
      <c r="L2420">
        <v>19850633</v>
      </c>
      <c r="M2420">
        <v>0</v>
      </c>
      <c r="N2420" s="16" t="s">
        <v>6189</v>
      </c>
      <c r="O2420" s="16" t="s">
        <v>6194</v>
      </c>
      <c r="P2420" s="1">
        <v>44648</v>
      </c>
      <c r="Q2420">
        <v>766313.53839999996</v>
      </c>
      <c r="R2420">
        <v>766313.53839999996</v>
      </c>
      <c r="S2420" s="16" t="s">
        <v>6219</v>
      </c>
      <c r="T2420" s="16" t="s">
        <v>6240</v>
      </c>
      <c r="U2420">
        <v>2022</v>
      </c>
    </row>
    <row r="2421" spans="1:21" x14ac:dyDescent="0.35">
      <c r="A2421" s="16" t="s">
        <v>4973</v>
      </c>
      <c r="B2421">
        <v>83944774</v>
      </c>
      <c r="C2421">
        <v>43</v>
      </c>
      <c r="D2421" s="1">
        <v>29000.25</v>
      </c>
      <c r="E2421" s="16" t="s">
        <v>11</v>
      </c>
      <c r="F2421" s="16" t="s">
        <v>398</v>
      </c>
      <c r="G2421" s="16" t="s">
        <v>2848</v>
      </c>
      <c r="H2421">
        <v>226948.5588</v>
      </c>
      <c r="I2421">
        <v>127718.2877</v>
      </c>
      <c r="J2421" s="16" t="s">
        <v>4974</v>
      </c>
      <c r="K2421" s="16" t="s">
        <v>6131</v>
      </c>
      <c r="L2421">
        <v>3418851429</v>
      </c>
      <c r="M2421">
        <v>0</v>
      </c>
      <c r="N2421" s="16" t="s">
        <v>6198</v>
      </c>
      <c r="O2421" s="16" t="s">
        <v>6201</v>
      </c>
      <c r="P2421" s="1">
        <v>44571</v>
      </c>
      <c r="Q2421">
        <v>99230.271099999998</v>
      </c>
      <c r="R2421">
        <v>99230.271099999998</v>
      </c>
      <c r="S2421" s="16" t="s">
        <v>6217</v>
      </c>
      <c r="T2421" s="16" t="s">
        <v>6238</v>
      </c>
      <c r="U2421">
        <v>2022</v>
      </c>
    </row>
    <row r="2422" spans="1:21" x14ac:dyDescent="0.35">
      <c r="A2422" s="16" t="s">
        <v>4975</v>
      </c>
      <c r="B2422">
        <v>277038324</v>
      </c>
      <c r="C2422">
        <v>69</v>
      </c>
      <c r="D2422" s="1">
        <v>19503.75</v>
      </c>
      <c r="E2422" s="16" t="s">
        <v>11</v>
      </c>
      <c r="F2422" s="16" t="s">
        <v>202</v>
      </c>
      <c r="G2422" s="16" t="s">
        <v>2848</v>
      </c>
      <c r="H2422">
        <v>54158.914400000001</v>
      </c>
      <c r="I2422">
        <v>23452.744200000001</v>
      </c>
      <c r="J2422" s="16" t="s">
        <v>4976</v>
      </c>
      <c r="K2422" s="16" t="s">
        <v>6131</v>
      </c>
      <c r="L2422">
        <v>749665125</v>
      </c>
      <c r="M2422">
        <v>0</v>
      </c>
      <c r="N2422" s="16" t="s">
        <v>6196</v>
      </c>
      <c r="O2422" s="16" t="s">
        <v>6199</v>
      </c>
      <c r="P2422" s="1">
        <v>44494</v>
      </c>
      <c r="Q2422">
        <v>30706.1702</v>
      </c>
      <c r="R2422">
        <v>30706.1702</v>
      </c>
      <c r="S2422" s="16" t="s">
        <v>6226</v>
      </c>
      <c r="T2422" s="16" t="s">
        <v>6240</v>
      </c>
      <c r="U2422">
        <v>2021</v>
      </c>
    </row>
    <row r="2423" spans="1:21" x14ac:dyDescent="0.35">
      <c r="A2423" s="16" t="s">
        <v>4977</v>
      </c>
      <c r="B2423">
        <v>825936254</v>
      </c>
      <c r="C2423">
        <v>65</v>
      </c>
      <c r="D2423" s="1">
        <v>20964.75</v>
      </c>
      <c r="E2423" s="16" t="s">
        <v>11</v>
      </c>
      <c r="F2423" s="16" t="s">
        <v>660</v>
      </c>
      <c r="G2423" s="16" t="s">
        <v>2848</v>
      </c>
      <c r="H2423">
        <v>130679.2932</v>
      </c>
      <c r="I2423">
        <v>30989.661</v>
      </c>
      <c r="J2423" s="16" t="s">
        <v>4978</v>
      </c>
      <c r="K2423" s="16" t="s">
        <v>6133</v>
      </c>
      <c r="L2423">
        <v>867748992</v>
      </c>
      <c r="M2423">
        <v>0</v>
      </c>
      <c r="N2423" s="16" t="s">
        <v>6187</v>
      </c>
      <c r="O2423" s="16" t="s">
        <v>6200</v>
      </c>
      <c r="P2423" s="1">
        <v>44590</v>
      </c>
      <c r="Q2423">
        <v>99689.632199999993</v>
      </c>
      <c r="R2423">
        <v>99689.632199999993</v>
      </c>
      <c r="S2423" s="16" t="s">
        <v>6217</v>
      </c>
      <c r="T2423" s="16" t="s">
        <v>6240</v>
      </c>
      <c r="U2423">
        <v>2022</v>
      </c>
    </row>
    <row r="2424" spans="1:21" x14ac:dyDescent="0.35">
      <c r="A2424" s="16" t="s">
        <v>4979</v>
      </c>
      <c r="B2424">
        <v>794705385</v>
      </c>
      <c r="C2424">
        <v>76</v>
      </c>
      <c r="D2424" s="1">
        <v>16947</v>
      </c>
      <c r="E2424" s="16" t="s">
        <v>11</v>
      </c>
      <c r="F2424" s="16" t="s">
        <v>1250</v>
      </c>
      <c r="G2424" s="16" t="s">
        <v>2848</v>
      </c>
      <c r="H2424">
        <v>533504.8284</v>
      </c>
      <c r="I2424">
        <v>184674.74830000001</v>
      </c>
      <c r="J2424" s="16" t="s">
        <v>4980</v>
      </c>
      <c r="K2424" s="16" t="s">
        <v>6133</v>
      </c>
      <c r="L2424">
        <v>2652064986</v>
      </c>
      <c r="M2424">
        <v>0</v>
      </c>
      <c r="N2424" s="16" t="s">
        <v>6196</v>
      </c>
      <c r="O2424" s="16" t="s">
        <v>6200</v>
      </c>
      <c r="P2424" s="1">
        <v>44271</v>
      </c>
      <c r="Q2424">
        <v>348830.08010000002</v>
      </c>
      <c r="R2424">
        <v>348830.08010000002</v>
      </c>
      <c r="S2424" s="16" t="s">
        <v>6219</v>
      </c>
      <c r="T2424" s="16" t="s">
        <v>6241</v>
      </c>
      <c r="U2424">
        <v>2021</v>
      </c>
    </row>
    <row r="2425" spans="1:21" x14ac:dyDescent="0.35">
      <c r="A2425" s="16" t="s">
        <v>4981</v>
      </c>
      <c r="B2425">
        <v>912361340</v>
      </c>
      <c r="C2425">
        <v>36</v>
      </c>
      <c r="D2425" s="1">
        <v>31557</v>
      </c>
      <c r="E2425" s="16" t="s">
        <v>11</v>
      </c>
      <c r="F2425" s="16" t="s">
        <v>424</v>
      </c>
      <c r="G2425" s="16" t="s">
        <v>2848</v>
      </c>
      <c r="H2425">
        <v>192758.58900000001</v>
      </c>
      <c r="I2425">
        <v>39899.460800000001</v>
      </c>
      <c r="J2425" s="16" t="s">
        <v>4982</v>
      </c>
      <c r="K2425" s="16" t="s">
        <v>6135</v>
      </c>
      <c r="L2425">
        <v>2272508928</v>
      </c>
      <c r="M2425">
        <v>0</v>
      </c>
      <c r="N2425" s="16" t="s">
        <v>6195</v>
      </c>
      <c r="O2425" s="16" t="s">
        <v>6190</v>
      </c>
      <c r="P2425" s="1">
        <v>44257</v>
      </c>
      <c r="Q2425">
        <v>152859.12820000001</v>
      </c>
      <c r="R2425">
        <v>152859.12820000001</v>
      </c>
      <c r="S2425" s="16" t="s">
        <v>6219</v>
      </c>
      <c r="T2425" s="16" t="s">
        <v>6237</v>
      </c>
      <c r="U2425">
        <v>2021</v>
      </c>
    </row>
    <row r="2426" spans="1:21" x14ac:dyDescent="0.35">
      <c r="A2426" s="16" t="s">
        <v>4983</v>
      </c>
      <c r="B2426">
        <v>277557948</v>
      </c>
      <c r="C2426">
        <v>45</v>
      </c>
      <c r="D2426" s="1">
        <v>28269.75</v>
      </c>
      <c r="E2426" s="16" t="s">
        <v>11</v>
      </c>
      <c r="F2426" s="16" t="s">
        <v>398</v>
      </c>
      <c r="G2426" s="16" t="s">
        <v>2848</v>
      </c>
      <c r="H2426">
        <v>1783850.9893</v>
      </c>
      <c r="I2426">
        <v>243830.84220000001</v>
      </c>
      <c r="J2426" s="16" t="s">
        <v>4984</v>
      </c>
      <c r="K2426" s="16" t="s">
        <v>6135</v>
      </c>
      <c r="L2426">
        <v>4184349</v>
      </c>
      <c r="M2426">
        <v>0</v>
      </c>
      <c r="N2426" s="16" t="s">
        <v>6187</v>
      </c>
      <c r="O2426" s="16" t="s">
        <v>6190</v>
      </c>
      <c r="P2426" s="1">
        <v>44355</v>
      </c>
      <c r="Q2426">
        <v>1540020.1470999999</v>
      </c>
      <c r="R2426">
        <v>1540020.1470999999</v>
      </c>
      <c r="S2426" s="16" t="s">
        <v>6222</v>
      </c>
      <c r="T2426" s="16" t="s">
        <v>6238</v>
      </c>
      <c r="U2426">
        <v>2021</v>
      </c>
    </row>
    <row r="2427" spans="1:21" x14ac:dyDescent="0.35">
      <c r="A2427" s="16" t="s">
        <v>4985</v>
      </c>
      <c r="B2427">
        <v>829392885</v>
      </c>
      <c r="C2427">
        <v>69</v>
      </c>
      <c r="D2427" s="1">
        <v>19503.75</v>
      </c>
      <c r="E2427" s="16" t="s">
        <v>11</v>
      </c>
      <c r="F2427" s="16" t="s">
        <v>968</v>
      </c>
      <c r="G2427" s="16" t="s">
        <v>2848</v>
      </c>
      <c r="H2427">
        <v>1324552.5179999999</v>
      </c>
      <c r="I2427">
        <v>411757.52799999999</v>
      </c>
      <c r="J2427" s="16" t="s">
        <v>4986</v>
      </c>
      <c r="K2427" s="16" t="s">
        <v>6135</v>
      </c>
      <c r="L2427">
        <v>1148613099</v>
      </c>
      <c r="M2427">
        <v>0</v>
      </c>
      <c r="N2427" s="16" t="s">
        <v>6195</v>
      </c>
      <c r="O2427" s="16" t="s">
        <v>6190</v>
      </c>
      <c r="P2427" s="1">
        <v>44582</v>
      </c>
      <c r="Q2427">
        <v>912794.99</v>
      </c>
      <c r="R2427">
        <v>912794.99</v>
      </c>
      <c r="S2427" s="16" t="s">
        <v>6217</v>
      </c>
      <c r="T2427" s="16" t="s">
        <v>6240</v>
      </c>
      <c r="U2427">
        <v>2022</v>
      </c>
    </row>
    <row r="2428" spans="1:21" x14ac:dyDescent="0.35">
      <c r="A2428" s="16" t="s">
        <v>4987</v>
      </c>
      <c r="B2428">
        <v>452295452</v>
      </c>
      <c r="C2428">
        <v>85</v>
      </c>
      <c r="D2428" s="1">
        <v>13659.75</v>
      </c>
      <c r="E2428" s="16" t="s">
        <v>11</v>
      </c>
      <c r="F2428" s="16" t="s">
        <v>350</v>
      </c>
      <c r="G2428" s="16" t="s">
        <v>2848</v>
      </c>
      <c r="H2428">
        <v>1248443.5349999999</v>
      </c>
      <c r="I2428">
        <v>231548.92910000001</v>
      </c>
      <c r="J2428" s="16" t="s">
        <v>4988</v>
      </c>
      <c r="K2428" s="16" t="s">
        <v>6127</v>
      </c>
      <c r="L2428">
        <v>1188361867</v>
      </c>
      <c r="M2428">
        <v>0</v>
      </c>
      <c r="N2428" s="16" t="s">
        <v>6198</v>
      </c>
      <c r="O2428" s="16" t="s">
        <v>6191</v>
      </c>
      <c r="P2428" s="1">
        <v>44232</v>
      </c>
      <c r="Q2428">
        <v>1016894.6058999998</v>
      </c>
      <c r="R2428">
        <v>1016894.6058999998</v>
      </c>
      <c r="S2428" s="16" t="s">
        <v>6218</v>
      </c>
      <c r="T2428" s="16" t="s">
        <v>6241</v>
      </c>
      <c r="U2428">
        <v>2021</v>
      </c>
    </row>
    <row r="2429" spans="1:21" x14ac:dyDescent="0.35">
      <c r="A2429" s="16" t="s">
        <v>4989</v>
      </c>
      <c r="B2429">
        <v>435481821</v>
      </c>
      <c r="C2429">
        <v>55</v>
      </c>
      <c r="D2429" s="1">
        <v>24617.25</v>
      </c>
      <c r="E2429" s="16" t="s">
        <v>11</v>
      </c>
      <c r="F2429" s="16" t="s">
        <v>112</v>
      </c>
      <c r="G2429" s="16" t="s">
        <v>2848</v>
      </c>
      <c r="H2429">
        <v>82808.378700000001</v>
      </c>
      <c r="I2429">
        <v>55338.840700000001</v>
      </c>
      <c r="J2429" s="16" t="s">
        <v>4990</v>
      </c>
      <c r="K2429" s="16" t="s">
        <v>6131</v>
      </c>
      <c r="L2429">
        <v>1568451642</v>
      </c>
      <c r="M2429">
        <v>0</v>
      </c>
      <c r="N2429" s="16" t="s">
        <v>6195</v>
      </c>
      <c r="O2429" s="16" t="s">
        <v>6190</v>
      </c>
      <c r="P2429" s="1">
        <v>44382</v>
      </c>
      <c r="Q2429">
        <v>27469.538</v>
      </c>
      <c r="R2429">
        <v>27469.538</v>
      </c>
      <c r="S2429" s="16" t="s">
        <v>6223</v>
      </c>
      <c r="T2429" s="16" t="s">
        <v>6239</v>
      </c>
      <c r="U2429">
        <v>2021</v>
      </c>
    </row>
    <row r="2430" spans="1:21" x14ac:dyDescent="0.35">
      <c r="A2430" s="16" t="s">
        <v>4991</v>
      </c>
      <c r="B2430">
        <v>998295516</v>
      </c>
      <c r="C2430">
        <v>47</v>
      </c>
      <c r="D2430" s="1">
        <v>27539.25</v>
      </c>
      <c r="E2430" s="16" t="s">
        <v>11</v>
      </c>
      <c r="F2430" s="16" t="s">
        <v>121</v>
      </c>
      <c r="G2430" s="16" t="s">
        <v>2848</v>
      </c>
      <c r="H2430">
        <v>1050537.3458</v>
      </c>
      <c r="I2430">
        <v>237200.27439999999</v>
      </c>
      <c r="J2430" s="16" t="s">
        <v>4992</v>
      </c>
      <c r="K2430" s="16" t="s">
        <v>6135</v>
      </c>
      <c r="L2430">
        <v>1965880884</v>
      </c>
      <c r="M2430">
        <v>0</v>
      </c>
      <c r="N2430" s="16" t="s">
        <v>6198</v>
      </c>
      <c r="O2430" s="16" t="s">
        <v>6191</v>
      </c>
      <c r="P2430" s="1">
        <v>44533</v>
      </c>
      <c r="Q2430">
        <v>813337.07140000002</v>
      </c>
      <c r="R2430">
        <v>813337.07140000002</v>
      </c>
      <c r="S2430" s="16" t="s">
        <v>6228</v>
      </c>
      <c r="T2430" s="16" t="s">
        <v>6238</v>
      </c>
      <c r="U2430">
        <v>2021</v>
      </c>
    </row>
    <row r="2431" spans="1:21" x14ac:dyDescent="0.35">
      <c r="A2431" s="16" t="s">
        <v>4993</v>
      </c>
      <c r="B2431">
        <v>33289021</v>
      </c>
      <c r="C2431">
        <v>79</v>
      </c>
      <c r="D2431" s="1">
        <v>15851.25</v>
      </c>
      <c r="E2431" s="16" t="s">
        <v>11</v>
      </c>
      <c r="F2431" s="16" t="s">
        <v>1093</v>
      </c>
      <c r="G2431" s="16" t="s">
        <v>2848</v>
      </c>
      <c r="H2431">
        <v>397287.48210000002</v>
      </c>
      <c r="I2431">
        <v>84832.562399999995</v>
      </c>
      <c r="J2431" s="16" t="s">
        <v>4994</v>
      </c>
      <c r="K2431" s="16" t="s">
        <v>6135</v>
      </c>
      <c r="L2431">
        <v>15383192</v>
      </c>
      <c r="M2431">
        <v>0</v>
      </c>
      <c r="N2431" s="16" t="s">
        <v>6195</v>
      </c>
      <c r="O2431" s="16" t="s">
        <v>6190</v>
      </c>
      <c r="P2431" s="1">
        <v>44406</v>
      </c>
      <c r="Q2431">
        <v>312454.91970000003</v>
      </c>
      <c r="R2431">
        <v>312454.91970000003</v>
      </c>
      <c r="S2431" s="16" t="s">
        <v>6223</v>
      </c>
      <c r="T2431" s="16" t="s">
        <v>6241</v>
      </c>
      <c r="U2431">
        <v>2021</v>
      </c>
    </row>
    <row r="2432" spans="1:21" x14ac:dyDescent="0.35">
      <c r="A2432" s="16" t="s">
        <v>4995</v>
      </c>
      <c r="B2432">
        <v>919464811</v>
      </c>
      <c r="C2432">
        <v>38</v>
      </c>
      <c r="D2432" s="1">
        <v>30826.5</v>
      </c>
      <c r="E2432" s="16" t="s">
        <v>11</v>
      </c>
      <c r="F2432" s="16" t="s">
        <v>728</v>
      </c>
      <c r="G2432" s="16" t="s">
        <v>2848</v>
      </c>
      <c r="H2432">
        <v>511243.39030000003</v>
      </c>
      <c r="I2432">
        <v>114718.8716</v>
      </c>
      <c r="J2432" s="16" t="s">
        <v>4996</v>
      </c>
      <c r="K2432" s="16" t="s">
        <v>6131</v>
      </c>
      <c r="L2432">
        <v>42836355</v>
      </c>
      <c r="M2432">
        <v>0</v>
      </c>
      <c r="N2432" s="16" t="s">
        <v>6187</v>
      </c>
      <c r="O2432" s="16" t="s">
        <v>6188</v>
      </c>
      <c r="P2432" s="1">
        <v>44555</v>
      </c>
      <c r="Q2432">
        <v>396524.51870000002</v>
      </c>
      <c r="R2432">
        <v>396524.51870000002</v>
      </c>
      <c r="S2432" s="16" t="s">
        <v>6228</v>
      </c>
      <c r="T2432" s="16" t="s">
        <v>6237</v>
      </c>
      <c r="U2432">
        <v>2021</v>
      </c>
    </row>
    <row r="2433" spans="1:21" x14ac:dyDescent="0.35">
      <c r="A2433" s="16" t="s">
        <v>4997</v>
      </c>
      <c r="B2433">
        <v>963425424</v>
      </c>
      <c r="C2433">
        <v>62</v>
      </c>
      <c r="D2433" s="1">
        <v>22060.5</v>
      </c>
      <c r="E2433" s="16" t="s">
        <v>11</v>
      </c>
      <c r="F2433" s="16" t="s">
        <v>118</v>
      </c>
      <c r="G2433" s="16" t="s">
        <v>2848</v>
      </c>
      <c r="H2433">
        <v>97468.621700000003</v>
      </c>
      <c r="I2433">
        <v>13862.204</v>
      </c>
      <c r="J2433" s="16" t="s">
        <v>4998</v>
      </c>
      <c r="K2433" s="16" t="s">
        <v>6131</v>
      </c>
      <c r="L2433">
        <v>162116955</v>
      </c>
      <c r="M2433">
        <v>0</v>
      </c>
      <c r="N2433" s="16" t="s">
        <v>6187</v>
      </c>
      <c r="O2433" s="16" t="s">
        <v>6191</v>
      </c>
      <c r="P2433" s="1">
        <v>44328</v>
      </c>
      <c r="Q2433">
        <v>83606.417700000005</v>
      </c>
      <c r="R2433">
        <v>83606.417700000005</v>
      </c>
      <c r="S2433" s="16" t="s">
        <v>6221</v>
      </c>
      <c r="T2433" s="16" t="s">
        <v>6240</v>
      </c>
      <c r="U2433">
        <v>2021</v>
      </c>
    </row>
    <row r="2434" spans="1:21" x14ac:dyDescent="0.35">
      <c r="A2434" s="16" t="s">
        <v>4999</v>
      </c>
      <c r="B2434">
        <v>399333778</v>
      </c>
      <c r="C2434">
        <v>58</v>
      </c>
      <c r="D2434" s="1">
        <v>23521.5</v>
      </c>
      <c r="E2434" s="16" t="s">
        <v>11</v>
      </c>
      <c r="F2434" s="16" t="s">
        <v>1308</v>
      </c>
      <c r="G2434" s="16" t="s">
        <v>2848</v>
      </c>
      <c r="H2434">
        <v>3863355.4955000002</v>
      </c>
      <c r="I2434">
        <v>1385917.655</v>
      </c>
      <c r="J2434" s="16" t="s">
        <v>5000</v>
      </c>
      <c r="K2434" s="16" t="s">
        <v>6135</v>
      </c>
      <c r="L2434">
        <v>75751936</v>
      </c>
      <c r="M2434">
        <v>0</v>
      </c>
      <c r="N2434" s="16" t="s">
        <v>6196</v>
      </c>
      <c r="O2434" s="16" t="s">
        <v>6188</v>
      </c>
      <c r="P2434" s="1">
        <v>44579</v>
      </c>
      <c r="Q2434">
        <v>2477437.8404999999</v>
      </c>
      <c r="R2434">
        <v>2477437.8404999999</v>
      </c>
      <c r="S2434" s="16" t="s">
        <v>6217</v>
      </c>
      <c r="T2434" s="16" t="s">
        <v>6239</v>
      </c>
      <c r="U2434">
        <v>2022</v>
      </c>
    </row>
    <row r="2435" spans="1:21" x14ac:dyDescent="0.35">
      <c r="A2435" s="16" t="s">
        <v>5001</v>
      </c>
      <c r="B2435">
        <v>860881991</v>
      </c>
      <c r="C2435">
        <v>56</v>
      </c>
      <c r="D2435" s="1">
        <v>24252</v>
      </c>
      <c r="E2435" s="16" t="s">
        <v>11</v>
      </c>
      <c r="F2435" s="16" t="s">
        <v>338</v>
      </c>
      <c r="G2435" s="16" t="s">
        <v>2848</v>
      </c>
      <c r="H2435">
        <v>1517817.4696</v>
      </c>
      <c r="I2435">
        <v>181891.29680000001</v>
      </c>
      <c r="J2435" s="16" t="s">
        <v>5002</v>
      </c>
      <c r="K2435" s="16" t="s">
        <v>6131</v>
      </c>
      <c r="L2435">
        <v>2772530475</v>
      </c>
      <c r="M2435">
        <v>0</v>
      </c>
      <c r="N2435" s="16" t="s">
        <v>6187</v>
      </c>
      <c r="O2435" s="16" t="s">
        <v>6191</v>
      </c>
      <c r="P2435" s="1">
        <v>44548</v>
      </c>
      <c r="Q2435">
        <v>1335926.1727999998</v>
      </c>
      <c r="R2435">
        <v>1362644.6962559999</v>
      </c>
      <c r="S2435" s="16" t="s">
        <v>6228</v>
      </c>
      <c r="T2435" s="16" t="s">
        <v>6239</v>
      </c>
      <c r="U2435">
        <v>2021</v>
      </c>
    </row>
    <row r="2436" spans="1:21" x14ac:dyDescent="0.35">
      <c r="A2436" s="16" t="s">
        <v>5003</v>
      </c>
      <c r="B2436">
        <v>457442184</v>
      </c>
      <c r="C2436">
        <v>49</v>
      </c>
      <c r="D2436" s="1">
        <v>26808.75</v>
      </c>
      <c r="E2436" s="16" t="s">
        <v>11</v>
      </c>
      <c r="F2436" s="16" t="s">
        <v>883</v>
      </c>
      <c r="G2436" s="16" t="s">
        <v>2848</v>
      </c>
      <c r="H2436">
        <v>522543.96389999997</v>
      </c>
      <c r="I2436">
        <v>60404.164599999996</v>
      </c>
      <c r="J2436" s="16" t="s">
        <v>5004</v>
      </c>
      <c r="K2436" s="16" t="s">
        <v>6129</v>
      </c>
      <c r="L2436">
        <v>561291115</v>
      </c>
      <c r="M2436">
        <v>0</v>
      </c>
      <c r="N2436" s="16" t="s">
        <v>6198</v>
      </c>
      <c r="O2436" s="16" t="s">
        <v>6201</v>
      </c>
      <c r="P2436" s="1">
        <v>44549</v>
      </c>
      <c r="Q2436">
        <v>462139.79929999996</v>
      </c>
      <c r="R2436">
        <v>462139.79929999996</v>
      </c>
      <c r="S2436" s="16" t="s">
        <v>6228</v>
      </c>
      <c r="T2436" s="16" t="s">
        <v>6238</v>
      </c>
      <c r="U2436">
        <v>2021</v>
      </c>
    </row>
    <row r="2437" spans="1:21" x14ac:dyDescent="0.35">
      <c r="A2437" s="16" t="s">
        <v>5005</v>
      </c>
      <c r="B2437">
        <v>104892798</v>
      </c>
      <c r="C2437">
        <v>44</v>
      </c>
      <c r="D2437" s="1">
        <v>28635</v>
      </c>
      <c r="E2437" s="16" t="s">
        <v>11</v>
      </c>
      <c r="F2437" s="16" t="s">
        <v>1151</v>
      </c>
      <c r="G2437" s="16" t="s">
        <v>2848</v>
      </c>
      <c r="H2437">
        <v>505169.74890000001</v>
      </c>
      <c r="I2437">
        <v>98362.379000000001</v>
      </c>
      <c r="J2437" s="16" t="s">
        <v>5006</v>
      </c>
      <c r="K2437" s="16" t="s">
        <v>6135</v>
      </c>
      <c r="L2437">
        <v>1600464726</v>
      </c>
      <c r="M2437">
        <v>0</v>
      </c>
      <c r="N2437" s="16" t="s">
        <v>6198</v>
      </c>
      <c r="O2437" s="16" t="s">
        <v>6191</v>
      </c>
      <c r="P2437" s="1">
        <v>44329</v>
      </c>
      <c r="Q2437">
        <v>406807.36989999999</v>
      </c>
      <c r="R2437">
        <v>406807.36989999999</v>
      </c>
      <c r="S2437" s="16" t="s">
        <v>6221</v>
      </c>
      <c r="T2437" s="16" t="s">
        <v>6238</v>
      </c>
      <c r="U2437">
        <v>2021</v>
      </c>
    </row>
    <row r="2438" spans="1:21" x14ac:dyDescent="0.35">
      <c r="A2438" s="16" t="s">
        <v>5007</v>
      </c>
      <c r="B2438">
        <v>660647388</v>
      </c>
      <c r="C2438">
        <v>22</v>
      </c>
      <c r="D2438" s="1">
        <v>36670.5</v>
      </c>
      <c r="E2438" s="16" t="s">
        <v>11</v>
      </c>
      <c r="F2438" s="16" t="s">
        <v>847</v>
      </c>
      <c r="G2438" s="16" t="s">
        <v>2848</v>
      </c>
      <c r="H2438">
        <v>98975.527300000002</v>
      </c>
      <c r="I2438">
        <v>20460.630499999999</v>
      </c>
      <c r="J2438" s="16" t="s">
        <v>5008</v>
      </c>
      <c r="K2438" s="16" t="s">
        <v>6127</v>
      </c>
      <c r="L2438">
        <v>1498829475</v>
      </c>
      <c r="M2438">
        <v>0</v>
      </c>
      <c r="N2438" s="16" t="s">
        <v>6198</v>
      </c>
      <c r="O2438" s="16" t="s">
        <v>6191</v>
      </c>
      <c r="P2438" s="1">
        <v>44527</v>
      </c>
      <c r="Q2438">
        <v>78514.896800000002</v>
      </c>
      <c r="R2438">
        <v>78514.896800000002</v>
      </c>
      <c r="S2438" s="16" t="s">
        <v>6227</v>
      </c>
      <c r="T2438" s="16" t="s">
        <v>6236</v>
      </c>
      <c r="U2438">
        <v>2021</v>
      </c>
    </row>
    <row r="2439" spans="1:21" x14ac:dyDescent="0.35">
      <c r="A2439" s="16" t="s">
        <v>5009</v>
      </c>
      <c r="B2439">
        <v>693757324</v>
      </c>
      <c r="C2439">
        <v>60</v>
      </c>
      <c r="D2439" s="1">
        <v>22791</v>
      </c>
      <c r="E2439" s="16" t="s">
        <v>11</v>
      </c>
      <c r="F2439" s="16" t="s">
        <v>57</v>
      </c>
      <c r="G2439" s="16" t="s">
        <v>2848</v>
      </c>
      <c r="H2439">
        <v>97662.156000000003</v>
      </c>
      <c r="I2439">
        <v>48728.275699999998</v>
      </c>
      <c r="J2439" s="16" t="s">
        <v>5010</v>
      </c>
      <c r="K2439" s="16" t="s">
        <v>6135</v>
      </c>
      <c r="L2439">
        <v>1100749824</v>
      </c>
      <c r="M2439">
        <v>0</v>
      </c>
      <c r="N2439" s="16" t="s">
        <v>6195</v>
      </c>
      <c r="O2439" s="16" t="s">
        <v>6190</v>
      </c>
      <c r="P2439" s="1">
        <v>44243</v>
      </c>
      <c r="Q2439">
        <v>48933.880300000004</v>
      </c>
      <c r="R2439">
        <v>48933.880300000004</v>
      </c>
      <c r="S2439" s="16" t="s">
        <v>6218</v>
      </c>
      <c r="T2439" s="16" t="s">
        <v>6240</v>
      </c>
      <c r="U2439">
        <v>2021</v>
      </c>
    </row>
    <row r="2440" spans="1:21" x14ac:dyDescent="0.35">
      <c r="A2440" s="16" t="s">
        <v>5011</v>
      </c>
      <c r="B2440">
        <v>177031782</v>
      </c>
      <c r="C2440">
        <v>57</v>
      </c>
      <c r="D2440" s="1">
        <v>23886.75</v>
      </c>
      <c r="E2440" s="16" t="s">
        <v>11</v>
      </c>
      <c r="F2440" s="16" t="s">
        <v>338</v>
      </c>
      <c r="G2440" s="16" t="s">
        <v>2848</v>
      </c>
      <c r="H2440">
        <v>1635153.7601000001</v>
      </c>
      <c r="I2440">
        <v>540876.39269999997</v>
      </c>
      <c r="J2440" s="16" t="s">
        <v>5012</v>
      </c>
      <c r="K2440" s="16" t="s">
        <v>6133</v>
      </c>
      <c r="L2440">
        <v>9061374</v>
      </c>
      <c r="M2440">
        <v>0</v>
      </c>
      <c r="N2440" s="16" t="s">
        <v>6189</v>
      </c>
      <c r="O2440" s="16" t="s">
        <v>6194</v>
      </c>
      <c r="P2440" s="1">
        <v>44531</v>
      </c>
      <c r="Q2440">
        <v>1094277.3674000001</v>
      </c>
      <c r="R2440">
        <v>1094277.3674000001</v>
      </c>
      <c r="S2440" s="16" t="s">
        <v>6228</v>
      </c>
      <c r="T2440" s="16" t="s">
        <v>6239</v>
      </c>
      <c r="U2440">
        <v>2021</v>
      </c>
    </row>
    <row r="2441" spans="1:21" x14ac:dyDescent="0.35">
      <c r="A2441" s="16" t="s">
        <v>5013</v>
      </c>
      <c r="B2441">
        <v>684228489</v>
      </c>
      <c r="C2441">
        <v>59</v>
      </c>
      <c r="D2441" s="1">
        <v>23156.25</v>
      </c>
      <c r="E2441" s="16" t="s">
        <v>11</v>
      </c>
      <c r="F2441" s="16" t="s">
        <v>526</v>
      </c>
      <c r="G2441" s="16" t="s">
        <v>2848</v>
      </c>
      <c r="H2441">
        <v>283228.40350000001</v>
      </c>
      <c r="I2441">
        <v>152025.83739999999</v>
      </c>
      <c r="J2441" s="16" t="s">
        <v>5014</v>
      </c>
      <c r="K2441" s="16" t="s">
        <v>6135</v>
      </c>
      <c r="L2441">
        <v>1366042404</v>
      </c>
      <c r="M2441">
        <v>0</v>
      </c>
      <c r="N2441" s="16" t="s">
        <v>6195</v>
      </c>
      <c r="O2441" s="16" t="s">
        <v>6190</v>
      </c>
      <c r="P2441" s="1">
        <v>44276</v>
      </c>
      <c r="Q2441">
        <v>131202.56610000003</v>
      </c>
      <c r="R2441">
        <v>131202.56610000003</v>
      </c>
      <c r="S2441" s="16" t="s">
        <v>6219</v>
      </c>
      <c r="T2441" s="16" t="s">
        <v>6239</v>
      </c>
      <c r="U2441">
        <v>2021</v>
      </c>
    </row>
    <row r="2442" spans="1:21" x14ac:dyDescent="0.35">
      <c r="A2442" s="16" t="s">
        <v>5015</v>
      </c>
      <c r="B2442">
        <v>731806882</v>
      </c>
      <c r="C2442">
        <v>79</v>
      </c>
      <c r="D2442" s="1">
        <v>15851.25</v>
      </c>
      <c r="E2442" s="16" t="s">
        <v>11</v>
      </c>
      <c r="F2442" s="16" t="s">
        <v>930</v>
      </c>
      <c r="G2442" s="16" t="s">
        <v>2848</v>
      </c>
      <c r="H2442">
        <v>880569.58550000004</v>
      </c>
      <c r="I2442">
        <v>185658.15520000001</v>
      </c>
      <c r="J2442" s="16" t="s">
        <v>5016</v>
      </c>
      <c r="K2442" s="16" t="s">
        <v>6129</v>
      </c>
      <c r="L2442">
        <v>265947342</v>
      </c>
      <c r="M2442">
        <v>0</v>
      </c>
      <c r="N2442" s="16" t="s">
        <v>6195</v>
      </c>
      <c r="O2442" s="16" t="s">
        <v>6190</v>
      </c>
      <c r="P2442" s="1">
        <v>44632</v>
      </c>
      <c r="Q2442">
        <v>694911.43030000001</v>
      </c>
      <c r="R2442">
        <v>694911.43030000001</v>
      </c>
      <c r="S2442" s="16" t="s">
        <v>6219</v>
      </c>
      <c r="T2442" s="16" t="s">
        <v>6241</v>
      </c>
      <c r="U2442">
        <v>2022</v>
      </c>
    </row>
    <row r="2443" spans="1:21" x14ac:dyDescent="0.35">
      <c r="A2443" s="16" t="s">
        <v>5017</v>
      </c>
      <c r="B2443">
        <v>182801487</v>
      </c>
      <c r="C2443">
        <v>47</v>
      </c>
      <c r="D2443" s="1">
        <v>27539.25</v>
      </c>
      <c r="E2443" s="16" t="s">
        <v>11</v>
      </c>
      <c r="F2443" s="16" t="s">
        <v>186</v>
      </c>
      <c r="G2443" s="16" t="s">
        <v>2848</v>
      </c>
      <c r="H2443">
        <v>308029.90600000002</v>
      </c>
      <c r="I2443">
        <v>122358.0181</v>
      </c>
      <c r="J2443" s="16" t="s">
        <v>5018</v>
      </c>
      <c r="K2443" s="16" t="s">
        <v>6127</v>
      </c>
      <c r="L2443">
        <v>3389802</v>
      </c>
      <c r="M2443">
        <v>0</v>
      </c>
      <c r="N2443" s="16" t="s">
        <v>6198</v>
      </c>
      <c r="O2443" s="16" t="s">
        <v>6191</v>
      </c>
      <c r="P2443" s="1">
        <v>44312</v>
      </c>
      <c r="Q2443">
        <v>185671.88790000003</v>
      </c>
      <c r="R2443">
        <v>185671.88790000003</v>
      </c>
      <c r="S2443" s="16" t="s">
        <v>6220</v>
      </c>
      <c r="T2443" s="16" t="s">
        <v>6238</v>
      </c>
      <c r="U2443">
        <v>2021</v>
      </c>
    </row>
    <row r="2444" spans="1:21" x14ac:dyDescent="0.35">
      <c r="A2444" s="16" t="s">
        <v>5019</v>
      </c>
      <c r="B2444">
        <v>373125639</v>
      </c>
      <c r="C2444">
        <v>32</v>
      </c>
      <c r="D2444" s="1">
        <v>33018</v>
      </c>
      <c r="E2444" s="16" t="s">
        <v>11</v>
      </c>
      <c r="F2444" s="16" t="s">
        <v>378</v>
      </c>
      <c r="G2444" s="16" t="s">
        <v>2848</v>
      </c>
      <c r="H2444">
        <v>383668.25</v>
      </c>
      <c r="I2444">
        <v>162982.2726</v>
      </c>
      <c r="J2444" s="16" t="s">
        <v>3663</v>
      </c>
      <c r="K2444" s="16" t="s">
        <v>6135</v>
      </c>
      <c r="L2444">
        <v>3353063</v>
      </c>
      <c r="M2444">
        <v>0</v>
      </c>
      <c r="N2444" s="16" t="s">
        <v>6187</v>
      </c>
      <c r="O2444" s="16" t="s">
        <v>6188</v>
      </c>
      <c r="P2444" s="1">
        <v>44524</v>
      </c>
      <c r="Q2444">
        <v>220685.9774</v>
      </c>
      <c r="R2444">
        <v>220685.9774</v>
      </c>
      <c r="S2444" s="16" t="s">
        <v>6227</v>
      </c>
      <c r="T2444" s="16" t="s">
        <v>6237</v>
      </c>
      <c r="U2444">
        <v>2021</v>
      </c>
    </row>
    <row r="2445" spans="1:21" x14ac:dyDescent="0.35">
      <c r="A2445" s="16" t="s">
        <v>5020</v>
      </c>
      <c r="B2445">
        <v>468039144</v>
      </c>
      <c r="C2445">
        <v>41</v>
      </c>
      <c r="D2445" s="1">
        <v>29730.75</v>
      </c>
      <c r="E2445" s="16" t="s">
        <v>11</v>
      </c>
      <c r="F2445" s="16" t="s">
        <v>1043</v>
      </c>
      <c r="G2445" s="16" t="s">
        <v>2848</v>
      </c>
      <c r="H2445">
        <v>850010.84840000002</v>
      </c>
      <c r="I2445">
        <v>194096.96539999999</v>
      </c>
      <c r="J2445" s="16" t="s">
        <v>5021</v>
      </c>
      <c r="K2445" s="16" t="s">
        <v>6133</v>
      </c>
      <c r="L2445">
        <v>559386486</v>
      </c>
      <c r="M2445">
        <v>214211088</v>
      </c>
      <c r="N2445" s="16" t="s">
        <v>6192</v>
      </c>
      <c r="O2445" s="16" t="s">
        <v>6197</v>
      </c>
      <c r="P2445" s="1">
        <v>44572</v>
      </c>
      <c r="Q2445">
        <v>655913.88300000003</v>
      </c>
      <c r="R2445">
        <v>655913.88300000003</v>
      </c>
      <c r="S2445" s="16" t="s">
        <v>6217</v>
      </c>
      <c r="T2445" s="16" t="s">
        <v>6238</v>
      </c>
      <c r="U2445">
        <v>2022</v>
      </c>
    </row>
    <row r="2446" spans="1:21" x14ac:dyDescent="0.35">
      <c r="A2446" s="16" t="s">
        <v>5022</v>
      </c>
      <c r="B2446">
        <v>669755589</v>
      </c>
      <c r="C2446">
        <v>85</v>
      </c>
      <c r="D2446" s="1">
        <v>13659.75</v>
      </c>
      <c r="E2446" s="16" t="s">
        <v>11</v>
      </c>
      <c r="F2446" s="16" t="s">
        <v>1004</v>
      </c>
      <c r="G2446" s="16" t="s">
        <v>2848</v>
      </c>
      <c r="H2446">
        <v>33627.168799999999</v>
      </c>
      <c r="I2446">
        <v>20523.081399999999</v>
      </c>
      <c r="J2446" s="16" t="s">
        <v>5023</v>
      </c>
      <c r="K2446" s="16" t="s">
        <v>6131</v>
      </c>
      <c r="L2446">
        <v>2898125076</v>
      </c>
      <c r="M2446">
        <v>0</v>
      </c>
      <c r="N2446" s="16" t="s">
        <v>6187</v>
      </c>
      <c r="O2446" s="16" t="s">
        <v>6190</v>
      </c>
      <c r="P2446" s="1">
        <v>44632</v>
      </c>
      <c r="Q2446">
        <v>13104.0874</v>
      </c>
      <c r="R2446">
        <v>13104.0874</v>
      </c>
      <c r="S2446" s="16" t="s">
        <v>6219</v>
      </c>
      <c r="T2446" s="16" t="s">
        <v>6241</v>
      </c>
      <c r="U2446">
        <v>2022</v>
      </c>
    </row>
    <row r="2447" spans="1:21" x14ac:dyDescent="0.35">
      <c r="A2447" s="16" t="s">
        <v>5024</v>
      </c>
      <c r="B2447">
        <v>363781303</v>
      </c>
      <c r="C2447">
        <v>30</v>
      </c>
      <c r="D2447" s="1">
        <v>33748.5</v>
      </c>
      <c r="E2447" s="16" t="s">
        <v>11</v>
      </c>
      <c r="F2447" s="16" t="s">
        <v>112</v>
      </c>
      <c r="G2447" s="16" t="s">
        <v>2848</v>
      </c>
      <c r="H2447">
        <v>474980.56559999997</v>
      </c>
      <c r="I2447">
        <v>94996.113100000002</v>
      </c>
      <c r="J2447" s="16" t="s">
        <v>5025</v>
      </c>
      <c r="K2447" s="16" t="s">
        <v>6133</v>
      </c>
      <c r="L2447">
        <v>103961088</v>
      </c>
      <c r="M2447">
        <v>0</v>
      </c>
      <c r="N2447" s="16" t="s">
        <v>6198</v>
      </c>
      <c r="O2447" s="16" t="s">
        <v>6191</v>
      </c>
      <c r="P2447" s="1">
        <v>44632</v>
      </c>
      <c r="Q2447">
        <v>379984.45249999996</v>
      </c>
      <c r="R2447">
        <v>379984.45249999996</v>
      </c>
      <c r="S2447" s="16" t="s">
        <v>6219</v>
      </c>
      <c r="T2447" s="16" t="s">
        <v>6237</v>
      </c>
      <c r="U2447">
        <v>2022</v>
      </c>
    </row>
    <row r="2448" spans="1:21" x14ac:dyDescent="0.35">
      <c r="A2448" s="16" t="s">
        <v>5026</v>
      </c>
      <c r="B2448">
        <v>961259213</v>
      </c>
      <c r="C2448">
        <v>36</v>
      </c>
      <c r="D2448" s="1">
        <v>31557</v>
      </c>
      <c r="E2448" s="16" t="s">
        <v>11</v>
      </c>
      <c r="F2448" s="16" t="s">
        <v>341</v>
      </c>
      <c r="G2448" s="16" t="s">
        <v>2848</v>
      </c>
      <c r="H2448">
        <v>1699245.6081000001</v>
      </c>
      <c r="I2448">
        <v>131881.7487</v>
      </c>
      <c r="J2448" s="16" t="s">
        <v>5027</v>
      </c>
      <c r="K2448" s="16" t="s">
        <v>6135</v>
      </c>
      <c r="L2448">
        <v>1406685</v>
      </c>
      <c r="M2448">
        <v>0</v>
      </c>
      <c r="N2448" s="16" t="s">
        <v>6195</v>
      </c>
      <c r="O2448" s="16" t="s">
        <v>6190</v>
      </c>
      <c r="P2448" s="1">
        <v>44645</v>
      </c>
      <c r="Q2448">
        <v>1567363.8594</v>
      </c>
      <c r="R2448">
        <v>1567363.8594</v>
      </c>
      <c r="S2448" s="16" t="s">
        <v>6219</v>
      </c>
      <c r="T2448" s="16" t="s">
        <v>6237</v>
      </c>
      <c r="U2448">
        <v>2022</v>
      </c>
    </row>
    <row r="2449" spans="1:21" x14ac:dyDescent="0.35">
      <c r="A2449" s="16" t="s">
        <v>5028</v>
      </c>
      <c r="B2449">
        <v>223010951</v>
      </c>
      <c r="C2449">
        <v>81</v>
      </c>
      <c r="D2449" s="1">
        <v>15120.75</v>
      </c>
      <c r="E2449" s="16" t="s">
        <v>11</v>
      </c>
      <c r="F2449" s="16" t="s">
        <v>668</v>
      </c>
      <c r="G2449" s="16" t="s">
        <v>2848</v>
      </c>
      <c r="H2449">
        <v>365564.09210000001</v>
      </c>
      <c r="I2449">
        <v>170325.78810000001</v>
      </c>
      <c r="J2449" s="16" t="s">
        <v>5029</v>
      </c>
      <c r="K2449" s="16" t="s">
        <v>6129</v>
      </c>
      <c r="L2449">
        <v>1493328636</v>
      </c>
      <c r="M2449">
        <v>0</v>
      </c>
      <c r="N2449" s="16" t="s">
        <v>6196</v>
      </c>
      <c r="O2449" s="16" t="s">
        <v>6188</v>
      </c>
      <c r="P2449" s="1">
        <v>44624</v>
      </c>
      <c r="Q2449">
        <v>195238.304</v>
      </c>
      <c r="R2449">
        <v>195238.304</v>
      </c>
      <c r="S2449" s="16" t="s">
        <v>6219</v>
      </c>
      <c r="T2449" s="16" t="s">
        <v>6241</v>
      </c>
      <c r="U2449">
        <v>2022</v>
      </c>
    </row>
    <row r="2450" spans="1:21" x14ac:dyDescent="0.35">
      <c r="A2450" s="16" t="s">
        <v>5030</v>
      </c>
      <c r="B2450">
        <v>73292961</v>
      </c>
      <c r="C2450">
        <v>43</v>
      </c>
      <c r="D2450" s="1">
        <v>29000.25</v>
      </c>
      <c r="E2450" s="16" t="s">
        <v>11</v>
      </c>
      <c r="F2450" s="16" t="s">
        <v>269</v>
      </c>
      <c r="G2450" s="16" t="s">
        <v>2848</v>
      </c>
      <c r="H2450">
        <v>410349.821</v>
      </c>
      <c r="I2450">
        <v>125879.14230000001</v>
      </c>
      <c r="J2450" s="16" t="s">
        <v>5031</v>
      </c>
      <c r="K2450" s="16" t="s">
        <v>6131</v>
      </c>
      <c r="L2450">
        <v>873325972</v>
      </c>
      <c r="M2450">
        <v>0</v>
      </c>
      <c r="N2450" s="16" t="s">
        <v>6196</v>
      </c>
      <c r="O2450" s="16" t="s">
        <v>6188</v>
      </c>
      <c r="P2450" s="1">
        <v>44506</v>
      </c>
      <c r="Q2450">
        <v>284470.67869999999</v>
      </c>
      <c r="R2450">
        <v>284470.67869999999</v>
      </c>
      <c r="S2450" s="16" t="s">
        <v>6227</v>
      </c>
      <c r="T2450" s="16" t="s">
        <v>6238</v>
      </c>
      <c r="U2450">
        <v>2021</v>
      </c>
    </row>
    <row r="2451" spans="1:21" x14ac:dyDescent="0.35">
      <c r="A2451" s="16" t="s">
        <v>2432</v>
      </c>
      <c r="B2451">
        <v>934537140</v>
      </c>
      <c r="C2451">
        <v>70</v>
      </c>
      <c r="D2451" s="1">
        <v>19138.5</v>
      </c>
      <c r="E2451" s="16" t="s">
        <v>11</v>
      </c>
      <c r="F2451" s="16" t="s">
        <v>60</v>
      </c>
      <c r="G2451" s="16" t="s">
        <v>2848</v>
      </c>
      <c r="H2451">
        <v>2156888.4909999999</v>
      </c>
      <c r="I2451">
        <v>1108161.3758</v>
      </c>
      <c r="J2451" s="16" t="s">
        <v>5032</v>
      </c>
      <c r="K2451" s="16" t="s">
        <v>6127</v>
      </c>
      <c r="L2451">
        <v>5223302592</v>
      </c>
      <c r="M2451">
        <v>0</v>
      </c>
      <c r="N2451" s="16" t="s">
        <v>6189</v>
      </c>
      <c r="O2451" s="16" t="s">
        <v>6194</v>
      </c>
      <c r="P2451" s="1">
        <v>44364</v>
      </c>
      <c r="Q2451">
        <v>1048727.1151999999</v>
      </c>
      <c r="R2451">
        <v>1048727.1151999999</v>
      </c>
      <c r="S2451" s="16" t="s">
        <v>6222</v>
      </c>
      <c r="T2451" s="16" t="s">
        <v>6241</v>
      </c>
      <c r="U2451">
        <v>2021</v>
      </c>
    </row>
    <row r="2452" spans="1:21" x14ac:dyDescent="0.35">
      <c r="A2452" s="16" t="s">
        <v>5033</v>
      </c>
      <c r="B2452">
        <v>516336426</v>
      </c>
      <c r="C2452">
        <v>24</v>
      </c>
      <c r="D2452" s="1">
        <v>35940</v>
      </c>
      <c r="E2452" s="16" t="s">
        <v>11</v>
      </c>
      <c r="F2452" s="16" t="s">
        <v>1432</v>
      </c>
      <c r="G2452" s="16" t="s">
        <v>2848</v>
      </c>
      <c r="H2452">
        <v>63866.9516</v>
      </c>
      <c r="I2452">
        <v>68713.326100000006</v>
      </c>
      <c r="J2452" s="16" t="s">
        <v>5034</v>
      </c>
      <c r="K2452" s="16" t="s">
        <v>6127</v>
      </c>
      <c r="L2452">
        <v>10021575</v>
      </c>
      <c r="M2452">
        <v>0</v>
      </c>
      <c r="N2452" s="16" t="s">
        <v>6195</v>
      </c>
      <c r="O2452" s="16" t="s">
        <v>6190</v>
      </c>
      <c r="P2452" s="1">
        <v>44420</v>
      </c>
      <c r="Q2452">
        <v>-4846.3745000000054</v>
      </c>
      <c r="R2452">
        <v>-4846.3745000000054</v>
      </c>
      <c r="S2452" s="16" t="s">
        <v>6224</v>
      </c>
      <c r="T2452" s="16" t="s">
        <v>6236</v>
      </c>
      <c r="U2452">
        <v>2021</v>
      </c>
    </row>
    <row r="2453" spans="1:21" x14ac:dyDescent="0.35">
      <c r="A2453" s="16" t="s">
        <v>5035</v>
      </c>
      <c r="B2453">
        <v>630758120</v>
      </c>
      <c r="C2453">
        <v>62</v>
      </c>
      <c r="D2453" s="1">
        <v>22060.5</v>
      </c>
      <c r="E2453" s="16" t="s">
        <v>11</v>
      </c>
      <c r="F2453" s="16" t="s">
        <v>178</v>
      </c>
      <c r="G2453" s="16" t="s">
        <v>2848</v>
      </c>
      <c r="H2453">
        <v>594355.55039999995</v>
      </c>
      <c r="I2453">
        <v>295779.2916</v>
      </c>
      <c r="J2453" s="16" t="s">
        <v>5036</v>
      </c>
      <c r="K2453" s="16" t="s">
        <v>6131</v>
      </c>
      <c r="L2453">
        <v>24965129</v>
      </c>
      <c r="M2453">
        <v>0</v>
      </c>
      <c r="N2453" s="16" t="s">
        <v>6198</v>
      </c>
      <c r="O2453" s="16" t="s">
        <v>6191</v>
      </c>
      <c r="P2453" s="1">
        <v>44318</v>
      </c>
      <c r="Q2453">
        <v>298576.25879999995</v>
      </c>
      <c r="R2453">
        <v>298576.25879999995</v>
      </c>
      <c r="S2453" s="16" t="s">
        <v>6221</v>
      </c>
      <c r="T2453" s="16" t="s">
        <v>6240</v>
      </c>
      <c r="U2453">
        <v>2021</v>
      </c>
    </row>
    <row r="2454" spans="1:21" x14ac:dyDescent="0.35">
      <c r="A2454" s="16" t="s">
        <v>5037</v>
      </c>
      <c r="B2454">
        <v>513691723</v>
      </c>
      <c r="C2454">
        <v>18</v>
      </c>
      <c r="D2454" s="1">
        <v>38131.5</v>
      </c>
      <c r="E2454" s="16" t="s">
        <v>11</v>
      </c>
      <c r="F2454" s="16" t="s">
        <v>1030</v>
      </c>
      <c r="G2454" s="16" t="s">
        <v>2848</v>
      </c>
      <c r="H2454">
        <v>161814.0919</v>
      </c>
      <c r="I2454">
        <v>79679.4908</v>
      </c>
      <c r="J2454" s="16" t="s">
        <v>5038</v>
      </c>
      <c r="K2454" s="16" t="s">
        <v>6131</v>
      </c>
      <c r="L2454">
        <v>262339074</v>
      </c>
      <c r="M2454">
        <v>0</v>
      </c>
      <c r="N2454" s="16" t="s">
        <v>6196</v>
      </c>
      <c r="O2454" s="16" t="s">
        <v>6188</v>
      </c>
      <c r="P2454" s="1">
        <v>44530</v>
      </c>
      <c r="Q2454">
        <v>82134.6011</v>
      </c>
      <c r="R2454">
        <v>82134.6011</v>
      </c>
      <c r="S2454" s="16" t="s">
        <v>6227</v>
      </c>
      <c r="T2454" s="16" t="s">
        <v>6242</v>
      </c>
      <c r="U2454">
        <v>2021</v>
      </c>
    </row>
    <row r="2455" spans="1:21" x14ac:dyDescent="0.35">
      <c r="A2455" s="16" t="s">
        <v>5039</v>
      </c>
      <c r="B2455">
        <v>225676645</v>
      </c>
      <c r="C2455">
        <v>25</v>
      </c>
      <c r="D2455" s="1">
        <v>35574.75</v>
      </c>
      <c r="E2455" s="16" t="s">
        <v>11</v>
      </c>
      <c r="F2455" s="16" t="s">
        <v>612</v>
      </c>
      <c r="G2455" s="16" t="s">
        <v>2848</v>
      </c>
      <c r="H2455">
        <v>285012.15220000001</v>
      </c>
      <c r="I2455">
        <v>157836.2752</v>
      </c>
      <c r="J2455" s="16" t="s">
        <v>5040</v>
      </c>
      <c r="K2455" s="16" t="s">
        <v>6135</v>
      </c>
      <c r="L2455">
        <v>1369453932</v>
      </c>
      <c r="M2455">
        <v>0</v>
      </c>
      <c r="N2455" s="16" t="s">
        <v>6198</v>
      </c>
      <c r="O2455" s="16" t="s">
        <v>6191</v>
      </c>
      <c r="P2455" s="1">
        <v>44326</v>
      </c>
      <c r="Q2455">
        <v>127175.87700000001</v>
      </c>
      <c r="R2455">
        <v>127175.87700000001</v>
      </c>
      <c r="S2455" s="16" t="s">
        <v>6221</v>
      </c>
      <c r="T2455" s="16" t="s">
        <v>6236</v>
      </c>
      <c r="U2455">
        <v>2021</v>
      </c>
    </row>
    <row r="2456" spans="1:21" x14ac:dyDescent="0.35">
      <c r="A2456" s="16" t="s">
        <v>5041</v>
      </c>
      <c r="B2456">
        <v>244003102</v>
      </c>
      <c r="C2456">
        <v>76</v>
      </c>
      <c r="D2456" s="1">
        <v>16947</v>
      </c>
      <c r="E2456" s="16" t="s">
        <v>11</v>
      </c>
      <c r="F2456" s="16" t="s">
        <v>232</v>
      </c>
      <c r="G2456" s="16" t="s">
        <v>2848</v>
      </c>
      <c r="H2456">
        <v>163502.976</v>
      </c>
      <c r="I2456">
        <v>34029.056900000003</v>
      </c>
      <c r="J2456" s="16" t="s">
        <v>5042</v>
      </c>
      <c r="K2456" s="16" t="s">
        <v>6133</v>
      </c>
      <c r="L2456">
        <v>4467708063</v>
      </c>
      <c r="M2456">
        <v>0</v>
      </c>
      <c r="N2456" s="16" t="s">
        <v>6195</v>
      </c>
      <c r="O2456" s="16" t="s">
        <v>6190</v>
      </c>
      <c r="P2456" s="1">
        <v>44548</v>
      </c>
      <c r="Q2456">
        <v>129473.9191</v>
      </c>
      <c r="R2456">
        <v>129473.9191</v>
      </c>
      <c r="S2456" s="16" t="s">
        <v>6228</v>
      </c>
      <c r="T2456" s="16" t="s">
        <v>6241</v>
      </c>
      <c r="U2456">
        <v>2021</v>
      </c>
    </row>
    <row r="2457" spans="1:21" x14ac:dyDescent="0.35">
      <c r="A2457" s="16" t="s">
        <v>5043</v>
      </c>
      <c r="B2457">
        <v>453758837</v>
      </c>
      <c r="C2457">
        <v>75</v>
      </c>
      <c r="D2457" s="1">
        <v>17312.25</v>
      </c>
      <c r="E2457" s="16" t="s">
        <v>11</v>
      </c>
      <c r="F2457" s="16" t="s">
        <v>19</v>
      </c>
      <c r="G2457" s="16" t="s">
        <v>2848</v>
      </c>
      <c r="H2457">
        <v>1769697.6703000001</v>
      </c>
      <c r="I2457">
        <v>321053.81359999999</v>
      </c>
      <c r="J2457" s="16" t="s">
        <v>5044</v>
      </c>
      <c r="K2457" s="16" t="s">
        <v>6135</v>
      </c>
      <c r="L2457">
        <v>3144473475</v>
      </c>
      <c r="M2457">
        <v>0</v>
      </c>
      <c r="N2457" s="16" t="s">
        <v>6195</v>
      </c>
      <c r="O2457" s="16" t="s">
        <v>6190</v>
      </c>
      <c r="P2457" s="1">
        <v>44290</v>
      </c>
      <c r="Q2457">
        <v>1448643.8567000001</v>
      </c>
      <c r="R2457">
        <v>1448643.8567000001</v>
      </c>
      <c r="S2457" s="16" t="s">
        <v>6220</v>
      </c>
      <c r="T2457" s="16" t="s">
        <v>6241</v>
      </c>
      <c r="U2457">
        <v>2021</v>
      </c>
    </row>
    <row r="2458" spans="1:21" x14ac:dyDescent="0.35">
      <c r="A2458" s="16" t="s">
        <v>5045</v>
      </c>
      <c r="B2458">
        <v>125201103</v>
      </c>
      <c r="C2458">
        <v>26</v>
      </c>
      <c r="D2458" s="1">
        <v>35209.5</v>
      </c>
      <c r="E2458" s="16" t="s">
        <v>11</v>
      </c>
      <c r="F2458" s="16" t="s">
        <v>393</v>
      </c>
      <c r="G2458" s="16" t="s">
        <v>2848</v>
      </c>
      <c r="H2458">
        <v>65425.864099999999</v>
      </c>
      <c r="I2458">
        <v>17939.3498</v>
      </c>
      <c r="J2458" s="16" t="s">
        <v>5046</v>
      </c>
      <c r="K2458" s="16" t="s">
        <v>6127</v>
      </c>
      <c r="L2458">
        <v>726488534</v>
      </c>
      <c r="M2458">
        <v>0</v>
      </c>
      <c r="N2458" s="16" t="s">
        <v>6187</v>
      </c>
      <c r="O2458" s="16" t="s">
        <v>6190</v>
      </c>
      <c r="P2458" s="1">
        <v>44281</v>
      </c>
      <c r="Q2458">
        <v>47486.514299999995</v>
      </c>
      <c r="R2458">
        <v>47486.514299999995</v>
      </c>
      <c r="S2458" s="16" t="s">
        <v>6219</v>
      </c>
      <c r="T2458" s="16" t="s">
        <v>6236</v>
      </c>
      <c r="U2458">
        <v>2021</v>
      </c>
    </row>
    <row r="2459" spans="1:21" x14ac:dyDescent="0.35">
      <c r="A2459" s="16" t="s">
        <v>5047</v>
      </c>
      <c r="B2459">
        <v>679878638</v>
      </c>
      <c r="C2459">
        <v>76</v>
      </c>
      <c r="D2459" s="1">
        <v>16947</v>
      </c>
      <c r="E2459" s="16" t="s">
        <v>11</v>
      </c>
      <c r="F2459" s="16" t="s">
        <v>571</v>
      </c>
      <c r="G2459" s="16" t="s">
        <v>2848</v>
      </c>
      <c r="H2459">
        <v>211625.76</v>
      </c>
      <c r="I2459">
        <v>160835.57759999999</v>
      </c>
      <c r="J2459" s="16" t="s">
        <v>3192</v>
      </c>
      <c r="K2459" s="16" t="s">
        <v>6131</v>
      </c>
      <c r="L2459">
        <v>1425266009</v>
      </c>
      <c r="M2459">
        <v>6445881261</v>
      </c>
      <c r="N2459" s="16" t="s">
        <v>6192</v>
      </c>
      <c r="O2459" s="16" t="s">
        <v>6193</v>
      </c>
      <c r="P2459" s="1">
        <v>44395</v>
      </c>
      <c r="Q2459">
        <v>50790.18240000002</v>
      </c>
      <c r="R2459">
        <v>50790.18240000002</v>
      </c>
      <c r="S2459" s="16" t="s">
        <v>6223</v>
      </c>
      <c r="T2459" s="16" t="s">
        <v>6241</v>
      </c>
      <c r="U2459">
        <v>2021</v>
      </c>
    </row>
    <row r="2460" spans="1:21" x14ac:dyDescent="0.35">
      <c r="A2460" s="16" t="s">
        <v>5048</v>
      </c>
      <c r="B2460">
        <v>298370602</v>
      </c>
      <c r="C2460">
        <v>68</v>
      </c>
      <c r="D2460" s="1">
        <v>19869</v>
      </c>
      <c r="E2460" s="16" t="s">
        <v>11</v>
      </c>
      <c r="F2460" s="16" t="s">
        <v>953</v>
      </c>
      <c r="G2460" s="16" t="s">
        <v>2848</v>
      </c>
      <c r="H2460">
        <v>147432.65179999999</v>
      </c>
      <c r="I2460">
        <v>60838.020799999998</v>
      </c>
      <c r="J2460" s="16" t="s">
        <v>5049</v>
      </c>
      <c r="K2460" s="16" t="s">
        <v>6129</v>
      </c>
      <c r="L2460">
        <v>1436414592</v>
      </c>
      <c r="M2460">
        <v>5663541888</v>
      </c>
      <c r="N2460" s="16" t="s">
        <v>6192</v>
      </c>
      <c r="O2460" s="16" t="s">
        <v>6197</v>
      </c>
      <c r="P2460" s="1">
        <v>44378</v>
      </c>
      <c r="Q2460">
        <v>86594.630999999994</v>
      </c>
      <c r="R2460">
        <v>86594.630999999994</v>
      </c>
      <c r="S2460" s="16" t="s">
        <v>6223</v>
      </c>
      <c r="T2460" s="16" t="s">
        <v>6240</v>
      </c>
      <c r="U2460">
        <v>2021</v>
      </c>
    </row>
    <row r="2461" spans="1:21" x14ac:dyDescent="0.35">
      <c r="A2461" s="16" t="s">
        <v>5050</v>
      </c>
      <c r="B2461">
        <v>15770503</v>
      </c>
      <c r="C2461">
        <v>46</v>
      </c>
      <c r="D2461" s="1">
        <v>27904.5</v>
      </c>
      <c r="E2461" s="16" t="s">
        <v>11</v>
      </c>
      <c r="F2461" s="16" t="s">
        <v>237</v>
      </c>
      <c r="G2461" s="16" t="s">
        <v>2848</v>
      </c>
      <c r="H2461">
        <v>573794.83510000003</v>
      </c>
      <c r="I2461">
        <v>137859.79800000001</v>
      </c>
      <c r="J2461" s="16" t="s">
        <v>5051</v>
      </c>
      <c r="K2461" s="16" t="s">
        <v>6127</v>
      </c>
      <c r="L2461">
        <v>1062750294</v>
      </c>
      <c r="M2461">
        <v>0</v>
      </c>
      <c r="N2461" s="16" t="s">
        <v>6198</v>
      </c>
      <c r="O2461" s="16" t="s">
        <v>6191</v>
      </c>
      <c r="P2461" s="1">
        <v>44324</v>
      </c>
      <c r="Q2461">
        <v>435935.03710000002</v>
      </c>
      <c r="R2461">
        <v>435935.03710000002</v>
      </c>
      <c r="S2461" s="16" t="s">
        <v>6221</v>
      </c>
      <c r="T2461" s="16" t="s">
        <v>6238</v>
      </c>
      <c r="U2461">
        <v>2021</v>
      </c>
    </row>
    <row r="2462" spans="1:21" x14ac:dyDescent="0.35">
      <c r="A2462" s="16" t="s">
        <v>5052</v>
      </c>
      <c r="B2462">
        <v>48126440</v>
      </c>
      <c r="C2462">
        <v>68</v>
      </c>
      <c r="D2462" s="1">
        <v>19869</v>
      </c>
      <c r="E2462" s="16" t="s">
        <v>11</v>
      </c>
      <c r="F2462" s="16" t="s">
        <v>144</v>
      </c>
      <c r="G2462" s="16" t="s">
        <v>2848</v>
      </c>
      <c r="H2462">
        <v>720211.85329999996</v>
      </c>
      <c r="I2462">
        <v>279467.92090000003</v>
      </c>
      <c r="J2462" s="16" t="s">
        <v>5053</v>
      </c>
      <c r="K2462" s="16" t="s">
        <v>6131</v>
      </c>
      <c r="L2462">
        <v>2536498125</v>
      </c>
      <c r="M2462">
        <v>0</v>
      </c>
      <c r="N2462" s="16" t="s">
        <v>6195</v>
      </c>
      <c r="O2462" s="16" t="s">
        <v>6190</v>
      </c>
      <c r="P2462" s="1">
        <v>44303</v>
      </c>
      <c r="Q2462">
        <v>440743.93239999993</v>
      </c>
      <c r="R2462">
        <v>440743.93239999993</v>
      </c>
      <c r="S2462" s="16" t="s">
        <v>6220</v>
      </c>
      <c r="T2462" s="16" t="s">
        <v>6240</v>
      </c>
      <c r="U2462">
        <v>2021</v>
      </c>
    </row>
    <row r="2463" spans="1:21" x14ac:dyDescent="0.35">
      <c r="A2463" s="16" t="s">
        <v>5054</v>
      </c>
      <c r="B2463">
        <v>723294343</v>
      </c>
      <c r="C2463">
        <v>51</v>
      </c>
      <c r="D2463" s="1">
        <v>26078.25</v>
      </c>
      <c r="E2463" s="16" t="s">
        <v>11</v>
      </c>
      <c r="F2463" s="16" t="s">
        <v>1156</v>
      </c>
      <c r="G2463" s="16" t="s">
        <v>2848</v>
      </c>
      <c r="H2463">
        <v>1568622.8733999999</v>
      </c>
      <c r="I2463">
        <v>171268.00760000001</v>
      </c>
      <c r="J2463" s="16" t="s">
        <v>5055</v>
      </c>
      <c r="K2463" s="16" t="s">
        <v>6127</v>
      </c>
      <c r="L2463">
        <v>351927093</v>
      </c>
      <c r="M2463">
        <v>0</v>
      </c>
      <c r="N2463" s="16" t="s">
        <v>6198</v>
      </c>
      <c r="O2463" s="16" t="s">
        <v>6190</v>
      </c>
      <c r="P2463" s="1">
        <v>44481</v>
      </c>
      <c r="Q2463">
        <v>1397354.8657999998</v>
      </c>
      <c r="R2463">
        <v>1397354.8657999998</v>
      </c>
      <c r="S2463" s="16" t="s">
        <v>6226</v>
      </c>
      <c r="T2463" s="16" t="s">
        <v>6239</v>
      </c>
      <c r="U2463">
        <v>2021</v>
      </c>
    </row>
    <row r="2464" spans="1:21" x14ac:dyDescent="0.35">
      <c r="A2464" s="16" t="s">
        <v>5056</v>
      </c>
      <c r="B2464">
        <v>761581783</v>
      </c>
      <c r="C2464">
        <v>23</v>
      </c>
      <c r="D2464" s="1">
        <v>36305.25</v>
      </c>
      <c r="E2464" s="16" t="s">
        <v>11</v>
      </c>
      <c r="F2464" s="16" t="s">
        <v>2945</v>
      </c>
      <c r="G2464" s="16" t="s">
        <v>2848</v>
      </c>
      <c r="H2464">
        <v>203097.3413</v>
      </c>
      <c r="I2464">
        <v>55589.020499999999</v>
      </c>
      <c r="J2464" s="16" t="s">
        <v>5057</v>
      </c>
      <c r="K2464" s="16" t="s">
        <v>6129</v>
      </c>
      <c r="L2464">
        <v>972728028</v>
      </c>
      <c r="M2464">
        <v>0</v>
      </c>
      <c r="N2464" s="16" t="s">
        <v>6198</v>
      </c>
      <c r="O2464" s="16" t="s">
        <v>6190</v>
      </c>
      <c r="P2464" s="1">
        <v>44498</v>
      </c>
      <c r="Q2464">
        <v>147508.32079999999</v>
      </c>
      <c r="R2464">
        <v>147508.32079999999</v>
      </c>
      <c r="S2464" s="16" t="s">
        <v>6226</v>
      </c>
      <c r="T2464" s="16" t="s">
        <v>6236</v>
      </c>
      <c r="U2464">
        <v>2021</v>
      </c>
    </row>
    <row r="2465" spans="1:21" x14ac:dyDescent="0.35">
      <c r="A2465" s="16" t="s">
        <v>5058</v>
      </c>
      <c r="B2465">
        <v>873447667</v>
      </c>
      <c r="C2465">
        <v>26</v>
      </c>
      <c r="D2465" s="1">
        <v>35209.5</v>
      </c>
      <c r="E2465" s="16" t="s">
        <v>11</v>
      </c>
      <c r="F2465" s="16" t="s">
        <v>1070</v>
      </c>
      <c r="G2465" s="16" t="s">
        <v>2848</v>
      </c>
      <c r="H2465">
        <v>853648.4216</v>
      </c>
      <c r="I2465">
        <v>549815.88630000001</v>
      </c>
      <c r="J2465" s="16" t="s">
        <v>5059</v>
      </c>
      <c r="K2465" s="16" t="s">
        <v>6131</v>
      </c>
      <c r="L2465">
        <v>921168875</v>
      </c>
      <c r="M2465">
        <v>0</v>
      </c>
      <c r="N2465" s="16" t="s">
        <v>6195</v>
      </c>
      <c r="O2465" s="16" t="s">
        <v>6190</v>
      </c>
      <c r="P2465" s="1">
        <v>44284</v>
      </c>
      <c r="Q2465">
        <v>303832.53529999999</v>
      </c>
      <c r="R2465">
        <v>303832.53529999999</v>
      </c>
      <c r="S2465" s="16" t="s">
        <v>6219</v>
      </c>
      <c r="T2465" s="16" t="s">
        <v>6236</v>
      </c>
      <c r="U2465">
        <v>2021</v>
      </c>
    </row>
    <row r="2466" spans="1:21" x14ac:dyDescent="0.35">
      <c r="A2466" s="16" t="s">
        <v>5060</v>
      </c>
      <c r="B2466">
        <v>796584522</v>
      </c>
      <c r="C2466">
        <v>55</v>
      </c>
      <c r="D2466" s="1">
        <v>24617.25</v>
      </c>
      <c r="E2466" s="16" t="s">
        <v>11</v>
      </c>
      <c r="F2466" s="16" t="s">
        <v>864</v>
      </c>
      <c r="G2466" s="16" t="s">
        <v>2848</v>
      </c>
      <c r="H2466">
        <v>405882</v>
      </c>
      <c r="I2466">
        <v>118842.2496</v>
      </c>
      <c r="J2466" s="16" t="s">
        <v>5061</v>
      </c>
      <c r="K2466" s="16" t="s">
        <v>6133</v>
      </c>
      <c r="L2466">
        <v>3439103913</v>
      </c>
      <c r="M2466">
        <v>0</v>
      </c>
      <c r="N2466" s="16" t="s">
        <v>6198</v>
      </c>
      <c r="O2466" s="16" t="s">
        <v>6191</v>
      </c>
      <c r="P2466" s="1">
        <v>44244</v>
      </c>
      <c r="Q2466">
        <v>287039.75040000002</v>
      </c>
      <c r="R2466">
        <v>287039.75040000002</v>
      </c>
      <c r="S2466" s="16" t="s">
        <v>6218</v>
      </c>
      <c r="T2466" s="16" t="s">
        <v>6239</v>
      </c>
      <c r="U2466">
        <v>2021</v>
      </c>
    </row>
    <row r="2467" spans="1:21" x14ac:dyDescent="0.35">
      <c r="A2467" s="16" t="s">
        <v>5062</v>
      </c>
      <c r="B2467">
        <v>537270977</v>
      </c>
      <c r="C2467">
        <v>75</v>
      </c>
      <c r="D2467" s="1">
        <v>17312.25</v>
      </c>
      <c r="E2467" s="16" t="s">
        <v>11</v>
      </c>
      <c r="F2467" s="16" t="s">
        <v>144</v>
      </c>
      <c r="G2467" s="16" t="s">
        <v>2848</v>
      </c>
      <c r="H2467">
        <v>1100759.2109000001</v>
      </c>
      <c r="I2467">
        <v>525118.59279999998</v>
      </c>
      <c r="J2467" s="16" t="s">
        <v>5063</v>
      </c>
      <c r="K2467" s="16" t="s">
        <v>6131</v>
      </c>
      <c r="L2467">
        <v>2175682761</v>
      </c>
      <c r="M2467">
        <v>0</v>
      </c>
      <c r="N2467" s="16" t="s">
        <v>6195</v>
      </c>
      <c r="O2467" s="16" t="s">
        <v>6190</v>
      </c>
      <c r="P2467" s="1">
        <v>44406</v>
      </c>
      <c r="Q2467">
        <v>575640.61810000008</v>
      </c>
      <c r="R2467">
        <v>587153.43046200008</v>
      </c>
      <c r="S2467" s="16" t="s">
        <v>6223</v>
      </c>
      <c r="T2467" s="16" t="s">
        <v>6241</v>
      </c>
      <c r="U2467">
        <v>2021</v>
      </c>
    </row>
    <row r="2468" spans="1:21" x14ac:dyDescent="0.35">
      <c r="A2468" s="16" t="s">
        <v>5064</v>
      </c>
      <c r="B2468">
        <v>18161339</v>
      </c>
      <c r="C2468">
        <v>55</v>
      </c>
      <c r="D2468" s="1">
        <v>24617.25</v>
      </c>
      <c r="E2468" s="16" t="s">
        <v>11</v>
      </c>
      <c r="F2468" s="16" t="s">
        <v>341</v>
      </c>
      <c r="G2468" s="16" t="s">
        <v>2848</v>
      </c>
      <c r="H2468">
        <v>144968.6035</v>
      </c>
      <c r="I2468">
        <v>32683.830600000001</v>
      </c>
      <c r="J2468" s="16" t="s">
        <v>5065</v>
      </c>
      <c r="K2468" s="16" t="s">
        <v>6131</v>
      </c>
      <c r="L2468">
        <v>1131185748</v>
      </c>
      <c r="M2468">
        <v>0</v>
      </c>
      <c r="N2468" s="16" t="s">
        <v>6187</v>
      </c>
      <c r="O2468" s="16" t="s">
        <v>6190</v>
      </c>
      <c r="P2468" s="1">
        <v>44502</v>
      </c>
      <c r="Q2468">
        <v>112284.7729</v>
      </c>
      <c r="R2468">
        <v>112284.7729</v>
      </c>
      <c r="S2468" s="16" t="s">
        <v>6227</v>
      </c>
      <c r="T2468" s="16" t="s">
        <v>6239</v>
      </c>
      <c r="U2468">
        <v>2021</v>
      </c>
    </row>
    <row r="2469" spans="1:21" x14ac:dyDescent="0.35">
      <c r="A2469" s="16" t="s">
        <v>5066</v>
      </c>
      <c r="B2469">
        <v>760954225</v>
      </c>
      <c r="C2469">
        <v>64</v>
      </c>
      <c r="D2469" s="1">
        <v>21330</v>
      </c>
      <c r="E2469" s="16" t="s">
        <v>11</v>
      </c>
      <c r="F2469" s="16" t="s">
        <v>51</v>
      </c>
      <c r="G2469" s="16" t="s">
        <v>2848</v>
      </c>
      <c r="H2469">
        <v>196999.42850000001</v>
      </c>
      <c r="I2469">
        <v>54451.527399999999</v>
      </c>
      <c r="J2469" s="16" t="s">
        <v>5067</v>
      </c>
      <c r="K2469" s="16" t="s">
        <v>6135</v>
      </c>
      <c r="L2469">
        <v>2032604028</v>
      </c>
      <c r="M2469">
        <v>0</v>
      </c>
      <c r="N2469" s="16" t="s">
        <v>6198</v>
      </c>
      <c r="O2469" s="16" t="s">
        <v>6201</v>
      </c>
      <c r="P2469" s="1">
        <v>44368</v>
      </c>
      <c r="Q2469">
        <v>142547.90110000002</v>
      </c>
      <c r="R2469">
        <v>142547.90110000002</v>
      </c>
      <c r="S2469" s="16" t="s">
        <v>6222</v>
      </c>
      <c r="T2469" s="16" t="s">
        <v>6240</v>
      </c>
      <c r="U2469">
        <v>2021</v>
      </c>
    </row>
    <row r="2470" spans="1:21" x14ac:dyDescent="0.35">
      <c r="A2470" s="16" t="s">
        <v>5068</v>
      </c>
      <c r="B2470">
        <v>924740704</v>
      </c>
      <c r="C2470">
        <v>71</v>
      </c>
      <c r="D2470" s="1">
        <v>18773.25</v>
      </c>
      <c r="E2470" s="16" t="s">
        <v>11</v>
      </c>
      <c r="F2470" s="16" t="s">
        <v>519</v>
      </c>
      <c r="G2470" s="16" t="s">
        <v>2848</v>
      </c>
      <c r="H2470">
        <v>92083.785699999993</v>
      </c>
      <c r="I2470">
        <v>57091.947099999998</v>
      </c>
      <c r="J2470" s="16" t="s">
        <v>5069</v>
      </c>
      <c r="K2470" s="16" t="s">
        <v>6140</v>
      </c>
      <c r="L2470">
        <v>146380608</v>
      </c>
      <c r="M2470">
        <v>0</v>
      </c>
      <c r="N2470" s="16" t="s">
        <v>6198</v>
      </c>
      <c r="O2470" s="16" t="s">
        <v>6191</v>
      </c>
      <c r="P2470" s="1">
        <v>44254</v>
      </c>
      <c r="Q2470">
        <v>34991.838599999995</v>
      </c>
      <c r="R2470">
        <v>34991.838599999995</v>
      </c>
      <c r="S2470" s="16" t="s">
        <v>6218</v>
      </c>
      <c r="T2470" s="16" t="s">
        <v>6241</v>
      </c>
      <c r="U2470">
        <v>2021</v>
      </c>
    </row>
    <row r="2471" spans="1:21" x14ac:dyDescent="0.35">
      <c r="A2471" s="16" t="s">
        <v>5070</v>
      </c>
      <c r="B2471">
        <v>678550692</v>
      </c>
      <c r="C2471">
        <v>52</v>
      </c>
      <c r="D2471" s="1">
        <v>25713</v>
      </c>
      <c r="E2471" s="16" t="s">
        <v>11</v>
      </c>
      <c r="F2471" s="16" t="s">
        <v>208</v>
      </c>
      <c r="G2471" s="16" t="s">
        <v>2848</v>
      </c>
      <c r="H2471">
        <v>681186.57140000002</v>
      </c>
      <c r="I2471">
        <v>154455.09469999999</v>
      </c>
      <c r="J2471" s="16" t="s">
        <v>5071</v>
      </c>
      <c r="K2471" s="16" t="s">
        <v>6131</v>
      </c>
      <c r="L2471">
        <v>2306277597</v>
      </c>
      <c r="M2471">
        <v>0</v>
      </c>
      <c r="N2471" s="16" t="s">
        <v>6195</v>
      </c>
      <c r="O2471" s="16" t="s">
        <v>6190</v>
      </c>
      <c r="P2471" s="1">
        <v>44568</v>
      </c>
      <c r="Q2471">
        <v>526731.4767</v>
      </c>
      <c r="R2471">
        <v>537266.10623400006</v>
      </c>
      <c r="S2471" s="16" t="s">
        <v>6217</v>
      </c>
      <c r="T2471" s="16" t="s">
        <v>6239</v>
      </c>
      <c r="U2471">
        <v>2022</v>
      </c>
    </row>
    <row r="2472" spans="1:21" x14ac:dyDescent="0.35">
      <c r="A2472" s="16" t="s">
        <v>5072</v>
      </c>
      <c r="B2472">
        <v>724574296</v>
      </c>
      <c r="C2472">
        <v>70</v>
      </c>
      <c r="D2472" s="1">
        <v>19138.5</v>
      </c>
      <c r="E2472" s="16" t="s">
        <v>11</v>
      </c>
      <c r="F2472" s="16" t="s">
        <v>451</v>
      </c>
      <c r="G2472" s="16" t="s">
        <v>2848</v>
      </c>
      <c r="H2472">
        <v>630729.90280000004</v>
      </c>
      <c r="I2472">
        <v>357177.38309999998</v>
      </c>
      <c r="J2472" s="16" t="s">
        <v>5073</v>
      </c>
      <c r="K2472" s="16" t="s">
        <v>6127</v>
      </c>
      <c r="L2472">
        <v>219709746</v>
      </c>
      <c r="M2472">
        <v>0</v>
      </c>
      <c r="N2472" s="16" t="s">
        <v>6198</v>
      </c>
      <c r="O2472" s="16" t="s">
        <v>6191</v>
      </c>
      <c r="P2472" s="1">
        <v>44398</v>
      </c>
      <c r="Q2472">
        <v>273552.51970000006</v>
      </c>
      <c r="R2472">
        <v>273552.51970000006</v>
      </c>
      <c r="S2472" s="16" t="s">
        <v>6223</v>
      </c>
      <c r="T2472" s="16" t="s">
        <v>6241</v>
      </c>
      <c r="U2472">
        <v>2021</v>
      </c>
    </row>
    <row r="2473" spans="1:21" x14ac:dyDescent="0.35">
      <c r="A2473" s="16" t="s">
        <v>5074</v>
      </c>
      <c r="B2473">
        <v>143602533</v>
      </c>
      <c r="C2473">
        <v>55</v>
      </c>
      <c r="D2473" s="1">
        <v>24617.25</v>
      </c>
      <c r="E2473" s="16" t="s">
        <v>11</v>
      </c>
      <c r="F2473" s="16" t="s">
        <v>1070</v>
      </c>
      <c r="G2473" s="16" t="s">
        <v>2848</v>
      </c>
      <c r="H2473">
        <v>334083.20309999998</v>
      </c>
      <c r="I2473">
        <v>145958.2427</v>
      </c>
      <c r="J2473" s="16" t="s">
        <v>5075</v>
      </c>
      <c r="K2473" s="16" t="s">
        <v>6135</v>
      </c>
      <c r="L2473">
        <v>534345525</v>
      </c>
      <c r="M2473">
        <v>0</v>
      </c>
      <c r="N2473" s="16" t="s">
        <v>6195</v>
      </c>
      <c r="O2473" s="16" t="s">
        <v>6190</v>
      </c>
      <c r="P2473" s="1">
        <v>44364</v>
      </c>
      <c r="Q2473">
        <v>188124.96039999998</v>
      </c>
      <c r="R2473">
        <v>188124.96039999998</v>
      </c>
      <c r="S2473" s="16" t="s">
        <v>6222</v>
      </c>
      <c r="T2473" s="16" t="s">
        <v>6239</v>
      </c>
      <c r="U2473">
        <v>2021</v>
      </c>
    </row>
    <row r="2474" spans="1:21" x14ac:dyDescent="0.35">
      <c r="A2474" s="16" t="s">
        <v>5076</v>
      </c>
      <c r="B2474">
        <v>823906903</v>
      </c>
      <c r="C2474">
        <v>19</v>
      </c>
      <c r="D2474" s="1">
        <v>37766.25</v>
      </c>
      <c r="E2474" s="16" t="s">
        <v>11</v>
      </c>
      <c r="F2474" s="16" t="s">
        <v>708</v>
      </c>
      <c r="G2474" s="16" t="s">
        <v>2848</v>
      </c>
      <c r="H2474">
        <v>646434.22329999995</v>
      </c>
      <c r="I2474">
        <v>94171.8992</v>
      </c>
      <c r="J2474" s="16" t="s">
        <v>5077</v>
      </c>
      <c r="K2474" s="16" t="s">
        <v>6133</v>
      </c>
      <c r="L2474">
        <v>2634522624</v>
      </c>
      <c r="M2474">
        <v>0</v>
      </c>
      <c r="N2474" s="16" t="s">
        <v>6192</v>
      </c>
      <c r="O2474" s="16" t="s">
        <v>6197</v>
      </c>
      <c r="P2474" s="1">
        <v>44212</v>
      </c>
      <c r="Q2474">
        <v>552262.32409999997</v>
      </c>
      <c r="R2474">
        <v>552262.32409999997</v>
      </c>
      <c r="S2474" s="16" t="s">
        <v>6217</v>
      </c>
      <c r="T2474" s="16" t="s">
        <v>6242</v>
      </c>
      <c r="U2474">
        <v>2021</v>
      </c>
    </row>
    <row r="2475" spans="1:21" x14ac:dyDescent="0.35">
      <c r="A2475" s="16" t="s">
        <v>5078</v>
      </c>
      <c r="B2475">
        <v>212690234</v>
      </c>
      <c r="C2475">
        <v>41</v>
      </c>
      <c r="D2475" s="1">
        <v>29730.75</v>
      </c>
      <c r="E2475" s="16" t="s">
        <v>11</v>
      </c>
      <c r="F2475" s="16" t="s">
        <v>601</v>
      </c>
      <c r="G2475" s="16" t="s">
        <v>2848</v>
      </c>
      <c r="H2475">
        <v>756310.00049999997</v>
      </c>
      <c r="I2475">
        <v>518244.239</v>
      </c>
      <c r="J2475" s="16" t="s">
        <v>5079</v>
      </c>
      <c r="K2475" s="16" t="s">
        <v>6129</v>
      </c>
      <c r="L2475">
        <v>1382885504</v>
      </c>
      <c r="M2475">
        <v>0</v>
      </c>
      <c r="N2475" s="16" t="s">
        <v>6195</v>
      </c>
      <c r="O2475" s="16" t="s">
        <v>6191</v>
      </c>
      <c r="P2475" s="1">
        <v>44370</v>
      </c>
      <c r="Q2475">
        <v>238065.76149999996</v>
      </c>
      <c r="R2475">
        <v>238065.76149999996</v>
      </c>
      <c r="S2475" s="16" t="s">
        <v>6222</v>
      </c>
      <c r="T2475" s="16" t="s">
        <v>6238</v>
      </c>
      <c r="U2475">
        <v>2021</v>
      </c>
    </row>
    <row r="2476" spans="1:21" x14ac:dyDescent="0.35">
      <c r="A2476" s="16" t="s">
        <v>5080</v>
      </c>
      <c r="B2476">
        <v>437676621</v>
      </c>
      <c r="C2476">
        <v>74</v>
      </c>
      <c r="D2476" s="1">
        <v>17677.5</v>
      </c>
      <c r="E2476" s="16" t="s">
        <v>11</v>
      </c>
      <c r="F2476" s="16" t="s">
        <v>886</v>
      </c>
      <c r="G2476" s="16" t="s">
        <v>2848</v>
      </c>
      <c r="H2476">
        <v>2677607.1</v>
      </c>
      <c r="I2476">
        <v>696177.84600000002</v>
      </c>
      <c r="J2476" s="16" t="s">
        <v>5081</v>
      </c>
      <c r="K2476" s="16" t="s">
        <v>6129</v>
      </c>
      <c r="L2476">
        <v>43133832</v>
      </c>
      <c r="M2476">
        <v>0</v>
      </c>
      <c r="N2476" s="16" t="s">
        <v>6187</v>
      </c>
      <c r="O2476" s="16" t="s">
        <v>6200</v>
      </c>
      <c r="P2476" s="1">
        <v>44608</v>
      </c>
      <c r="Q2476">
        <v>1981429.2540000002</v>
      </c>
      <c r="R2476">
        <v>1981429.2540000002</v>
      </c>
      <c r="S2476" s="16" t="s">
        <v>6218</v>
      </c>
      <c r="T2476" s="16" t="s">
        <v>6241</v>
      </c>
      <c r="U2476">
        <v>2022</v>
      </c>
    </row>
    <row r="2477" spans="1:21" x14ac:dyDescent="0.35">
      <c r="A2477" s="16" t="s">
        <v>5082</v>
      </c>
      <c r="B2477">
        <v>871526576</v>
      </c>
      <c r="C2477">
        <v>63</v>
      </c>
      <c r="D2477" s="1">
        <v>21695.25</v>
      </c>
      <c r="E2477" s="16" t="s">
        <v>11</v>
      </c>
      <c r="F2477" s="16" t="s">
        <v>588</v>
      </c>
      <c r="G2477" s="16" t="s">
        <v>2848</v>
      </c>
      <c r="H2477">
        <v>283112.88870000001</v>
      </c>
      <c r="I2477">
        <v>365739.90950000001</v>
      </c>
      <c r="J2477" s="16" t="s">
        <v>5083</v>
      </c>
      <c r="K2477" s="16" t="s">
        <v>6135</v>
      </c>
      <c r="L2477">
        <v>1112588928</v>
      </c>
      <c r="M2477">
        <v>0</v>
      </c>
      <c r="N2477" s="16" t="s">
        <v>6187</v>
      </c>
      <c r="O2477" s="16" t="s">
        <v>6188</v>
      </c>
      <c r="P2477" s="1">
        <v>44464</v>
      </c>
      <c r="Q2477">
        <v>-82627.020799999998</v>
      </c>
      <c r="R2477">
        <v>-82627.020799999998</v>
      </c>
      <c r="S2477" s="16" t="s">
        <v>6225</v>
      </c>
      <c r="T2477" s="16" t="s">
        <v>6240</v>
      </c>
      <c r="U2477">
        <v>2021</v>
      </c>
    </row>
    <row r="2478" spans="1:21" x14ac:dyDescent="0.35">
      <c r="A2478" s="16" t="s">
        <v>5084</v>
      </c>
      <c r="B2478">
        <v>935043681</v>
      </c>
      <c r="C2478">
        <v>19</v>
      </c>
      <c r="D2478" s="1">
        <v>37766.25</v>
      </c>
      <c r="E2478" s="16" t="s">
        <v>11</v>
      </c>
      <c r="F2478" s="16" t="s">
        <v>229</v>
      </c>
      <c r="G2478" s="16" t="s">
        <v>2848</v>
      </c>
      <c r="H2478">
        <v>686288.94709999999</v>
      </c>
      <c r="I2478">
        <v>334493.77250000002</v>
      </c>
      <c r="J2478" s="16" t="s">
        <v>5085</v>
      </c>
      <c r="K2478" s="16" t="s">
        <v>6135</v>
      </c>
      <c r="L2478">
        <v>1325011968</v>
      </c>
      <c r="M2478">
        <v>0</v>
      </c>
      <c r="N2478" s="16" t="s">
        <v>6187</v>
      </c>
      <c r="O2478" s="16" t="s">
        <v>6191</v>
      </c>
      <c r="P2478" s="1">
        <v>44604</v>
      </c>
      <c r="Q2478">
        <v>351795.17459999997</v>
      </c>
      <c r="R2478">
        <v>351795.17459999997</v>
      </c>
      <c r="S2478" s="16" t="s">
        <v>6218</v>
      </c>
      <c r="T2478" s="16" t="s">
        <v>6242</v>
      </c>
      <c r="U2478">
        <v>2022</v>
      </c>
    </row>
    <row r="2479" spans="1:21" x14ac:dyDescent="0.35">
      <c r="A2479" s="16" t="s">
        <v>5086</v>
      </c>
      <c r="B2479">
        <v>44195802</v>
      </c>
      <c r="C2479">
        <v>58</v>
      </c>
      <c r="D2479" s="1">
        <v>23521.5</v>
      </c>
      <c r="E2479" s="16" t="s">
        <v>11</v>
      </c>
      <c r="F2479" s="16" t="s">
        <v>1308</v>
      </c>
      <c r="G2479" s="16" t="s">
        <v>2848</v>
      </c>
      <c r="H2479">
        <v>279314.42229999998</v>
      </c>
      <c r="I2479">
        <v>150224.0459</v>
      </c>
      <c r="J2479" s="16" t="s">
        <v>5087</v>
      </c>
      <c r="K2479" s="16" t="s">
        <v>6135</v>
      </c>
      <c r="L2479">
        <v>233686908</v>
      </c>
      <c r="M2479">
        <v>0</v>
      </c>
      <c r="N2479" s="16" t="s">
        <v>6196</v>
      </c>
      <c r="O2479" s="16" t="s">
        <v>6188</v>
      </c>
      <c r="P2479" s="1">
        <v>44478</v>
      </c>
      <c r="Q2479">
        <v>129090.37639999998</v>
      </c>
      <c r="R2479">
        <v>129090.37639999998</v>
      </c>
      <c r="S2479" s="16" t="s">
        <v>6226</v>
      </c>
      <c r="T2479" s="16" t="s">
        <v>6239</v>
      </c>
      <c r="U2479">
        <v>2021</v>
      </c>
    </row>
    <row r="2480" spans="1:21" x14ac:dyDescent="0.35">
      <c r="A2480" s="16" t="s">
        <v>5088</v>
      </c>
      <c r="B2480">
        <v>181194873</v>
      </c>
      <c r="C2480">
        <v>44</v>
      </c>
      <c r="D2480" s="1">
        <v>28635</v>
      </c>
      <c r="E2480" s="16" t="s">
        <v>11</v>
      </c>
      <c r="F2480" s="16" t="s">
        <v>482</v>
      </c>
      <c r="G2480" s="16" t="s">
        <v>2848</v>
      </c>
      <c r="H2480">
        <v>802862.96920000005</v>
      </c>
      <c r="I2480">
        <v>174051.31520000001</v>
      </c>
      <c r="J2480" s="16" t="s">
        <v>5089</v>
      </c>
      <c r="K2480" s="16" t="s">
        <v>6133</v>
      </c>
      <c r="L2480">
        <v>16294768</v>
      </c>
      <c r="M2480">
        <v>0</v>
      </c>
      <c r="N2480" s="16" t="s">
        <v>6198</v>
      </c>
      <c r="O2480" s="16" t="s">
        <v>6190</v>
      </c>
      <c r="P2480" s="1">
        <v>44579</v>
      </c>
      <c r="Q2480">
        <v>628811.6540000001</v>
      </c>
      <c r="R2480">
        <v>628811.6540000001</v>
      </c>
      <c r="S2480" s="16" t="s">
        <v>6217</v>
      </c>
      <c r="T2480" s="16" t="s">
        <v>6238</v>
      </c>
      <c r="U2480">
        <v>2022</v>
      </c>
    </row>
    <row r="2481" spans="1:21" x14ac:dyDescent="0.35">
      <c r="A2481" s="16" t="s">
        <v>5090</v>
      </c>
      <c r="B2481">
        <v>223397010</v>
      </c>
      <c r="C2481">
        <v>25</v>
      </c>
      <c r="D2481" s="1">
        <v>35574.75</v>
      </c>
      <c r="E2481" s="16" t="s">
        <v>11</v>
      </c>
      <c r="F2481" s="16" t="s">
        <v>905</v>
      </c>
      <c r="G2481" s="16" t="s">
        <v>2848</v>
      </c>
      <c r="H2481">
        <v>563246.33389999997</v>
      </c>
      <c r="I2481">
        <v>207411.65669999999</v>
      </c>
      <c r="J2481" s="16" t="s">
        <v>5091</v>
      </c>
      <c r="K2481" s="16" t="s">
        <v>6135</v>
      </c>
      <c r="L2481">
        <v>1178047218</v>
      </c>
      <c r="M2481">
        <v>0</v>
      </c>
      <c r="N2481" s="16" t="s">
        <v>6196</v>
      </c>
      <c r="O2481" s="16" t="s">
        <v>6200</v>
      </c>
      <c r="P2481" s="1">
        <v>44260</v>
      </c>
      <c r="Q2481">
        <v>355834.67719999998</v>
      </c>
      <c r="R2481">
        <v>355834.67719999998</v>
      </c>
      <c r="S2481" s="16" t="s">
        <v>6219</v>
      </c>
      <c r="T2481" s="16" t="s">
        <v>6236</v>
      </c>
      <c r="U2481">
        <v>2021</v>
      </c>
    </row>
    <row r="2482" spans="1:21" x14ac:dyDescent="0.35">
      <c r="A2482" s="16" t="s">
        <v>5092</v>
      </c>
      <c r="B2482">
        <v>194508086</v>
      </c>
      <c r="C2482">
        <v>52</v>
      </c>
      <c r="D2482" s="1">
        <v>25713</v>
      </c>
      <c r="E2482" s="16" t="s">
        <v>11</v>
      </c>
      <c r="F2482" s="16" t="s">
        <v>542</v>
      </c>
      <c r="G2482" s="16" t="s">
        <v>2848</v>
      </c>
      <c r="H2482">
        <v>838261.60259999998</v>
      </c>
      <c r="I2482">
        <v>83057.112899999993</v>
      </c>
      <c r="J2482" s="16" t="s">
        <v>5093</v>
      </c>
      <c r="K2482" s="16" t="s">
        <v>6135</v>
      </c>
      <c r="L2482">
        <v>1156262625</v>
      </c>
      <c r="M2482">
        <v>0</v>
      </c>
      <c r="N2482" s="16" t="s">
        <v>6196</v>
      </c>
      <c r="O2482" s="16" t="s">
        <v>6199</v>
      </c>
      <c r="P2482" s="1">
        <v>44428</v>
      </c>
      <c r="Q2482">
        <v>755204.48970000003</v>
      </c>
      <c r="R2482">
        <v>755204.48970000003</v>
      </c>
      <c r="S2482" s="16" t="s">
        <v>6224</v>
      </c>
      <c r="T2482" s="16" t="s">
        <v>6239</v>
      </c>
      <c r="U2482">
        <v>2021</v>
      </c>
    </row>
    <row r="2483" spans="1:21" x14ac:dyDescent="0.35">
      <c r="A2483" s="16" t="s">
        <v>5094</v>
      </c>
      <c r="B2483">
        <v>486466506</v>
      </c>
      <c r="C2483">
        <v>37</v>
      </c>
      <c r="D2483" s="1">
        <v>31191.75</v>
      </c>
      <c r="E2483" s="16" t="s">
        <v>11</v>
      </c>
      <c r="F2483" s="16" t="s">
        <v>1104</v>
      </c>
      <c r="G2483" s="16" t="s">
        <v>2848</v>
      </c>
      <c r="H2483">
        <v>1364674.7209999999</v>
      </c>
      <c r="I2483">
        <v>383050.07689999999</v>
      </c>
      <c r="J2483" s="16" t="s">
        <v>5095</v>
      </c>
      <c r="K2483" s="16" t="s">
        <v>6135</v>
      </c>
      <c r="L2483">
        <v>1427628091</v>
      </c>
      <c r="M2483">
        <v>0</v>
      </c>
      <c r="N2483" s="16" t="s">
        <v>6196</v>
      </c>
      <c r="O2483" s="16" t="s">
        <v>6200</v>
      </c>
      <c r="P2483" s="1">
        <v>44372</v>
      </c>
      <c r="Q2483">
        <v>981624.64409999992</v>
      </c>
      <c r="R2483">
        <v>981624.64409999992</v>
      </c>
      <c r="S2483" s="16" t="s">
        <v>6222</v>
      </c>
      <c r="T2483" s="16" t="s">
        <v>6237</v>
      </c>
      <c r="U2483">
        <v>2021</v>
      </c>
    </row>
    <row r="2484" spans="1:21" x14ac:dyDescent="0.35">
      <c r="A2484" s="16" t="s">
        <v>5096</v>
      </c>
      <c r="B2484">
        <v>59809840</v>
      </c>
      <c r="C2484">
        <v>35</v>
      </c>
      <c r="D2484" s="1">
        <v>31922.25</v>
      </c>
      <c r="E2484" s="16" t="s">
        <v>11</v>
      </c>
      <c r="F2484" s="16" t="s">
        <v>596</v>
      </c>
      <c r="G2484" s="16" t="s">
        <v>2848</v>
      </c>
      <c r="H2484">
        <v>325915.33980000002</v>
      </c>
      <c r="I2484">
        <v>159730.78529999999</v>
      </c>
      <c r="J2484" s="16" t="s">
        <v>5097</v>
      </c>
      <c r="K2484" s="16" t="s">
        <v>6131</v>
      </c>
      <c r="L2484">
        <v>3389017824</v>
      </c>
      <c r="M2484">
        <v>0</v>
      </c>
      <c r="N2484" s="16" t="s">
        <v>6189</v>
      </c>
      <c r="O2484" s="16" t="s">
        <v>6194</v>
      </c>
      <c r="P2484" s="1">
        <v>44199</v>
      </c>
      <c r="Q2484">
        <v>166184.55450000003</v>
      </c>
      <c r="R2484">
        <v>166184.55450000003</v>
      </c>
      <c r="S2484" s="16" t="s">
        <v>6217</v>
      </c>
      <c r="T2484" s="16" t="s">
        <v>6237</v>
      </c>
      <c r="U2484">
        <v>2021</v>
      </c>
    </row>
    <row r="2485" spans="1:21" x14ac:dyDescent="0.35">
      <c r="A2485" s="16" t="s">
        <v>5098</v>
      </c>
      <c r="B2485">
        <v>667580901</v>
      </c>
      <c r="C2485">
        <v>26</v>
      </c>
      <c r="D2485" s="1">
        <v>35209.5</v>
      </c>
      <c r="E2485" s="16" t="s">
        <v>11</v>
      </c>
      <c r="F2485" s="16" t="s">
        <v>60</v>
      </c>
      <c r="G2485" s="16" t="s">
        <v>2848</v>
      </c>
      <c r="H2485">
        <v>92513.188899999994</v>
      </c>
      <c r="I2485">
        <v>63260.284399999997</v>
      </c>
      <c r="J2485" s="16" t="s">
        <v>5099</v>
      </c>
      <c r="K2485" s="16" t="s">
        <v>6133</v>
      </c>
      <c r="L2485">
        <v>2954824576</v>
      </c>
      <c r="M2485">
        <v>0</v>
      </c>
      <c r="N2485" s="16" t="s">
        <v>6196</v>
      </c>
      <c r="O2485" s="16" t="s">
        <v>6200</v>
      </c>
      <c r="P2485" s="1">
        <v>44566</v>
      </c>
      <c r="Q2485">
        <v>29252.904499999997</v>
      </c>
      <c r="R2485">
        <v>29252.904499999997</v>
      </c>
      <c r="S2485" s="16" t="s">
        <v>6217</v>
      </c>
      <c r="T2485" s="16" t="s">
        <v>6236</v>
      </c>
      <c r="U2485">
        <v>2022</v>
      </c>
    </row>
    <row r="2486" spans="1:21" x14ac:dyDescent="0.35">
      <c r="A2486" s="16" t="s">
        <v>5100</v>
      </c>
      <c r="B2486">
        <v>199698392</v>
      </c>
      <c r="C2486">
        <v>37</v>
      </c>
      <c r="D2486" s="1">
        <v>31191.75</v>
      </c>
      <c r="E2486" s="16" t="s">
        <v>11</v>
      </c>
      <c r="F2486" s="16" t="s">
        <v>186</v>
      </c>
      <c r="G2486" s="16" t="s">
        <v>2848</v>
      </c>
      <c r="H2486">
        <v>49719.3249</v>
      </c>
      <c r="I2486">
        <v>17195.065399999999</v>
      </c>
      <c r="J2486" s="16" t="s">
        <v>5101</v>
      </c>
      <c r="K2486" s="16" t="s">
        <v>6129</v>
      </c>
      <c r="L2486">
        <v>1648150889</v>
      </c>
      <c r="M2486">
        <v>0</v>
      </c>
      <c r="N2486" s="16" t="s">
        <v>6187</v>
      </c>
      <c r="O2486" s="16" t="s">
        <v>6188</v>
      </c>
      <c r="P2486" s="1">
        <v>44409</v>
      </c>
      <c r="Q2486">
        <v>32524.2595</v>
      </c>
      <c r="R2486">
        <v>32524.2595</v>
      </c>
      <c r="S2486" s="16" t="s">
        <v>6224</v>
      </c>
      <c r="T2486" s="16" t="s">
        <v>6237</v>
      </c>
      <c r="U2486">
        <v>2021</v>
      </c>
    </row>
    <row r="2487" spans="1:21" x14ac:dyDescent="0.35">
      <c r="A2487" s="16" t="s">
        <v>5102</v>
      </c>
      <c r="B2487">
        <v>518446998</v>
      </c>
      <c r="C2487">
        <v>31</v>
      </c>
      <c r="D2487" s="1">
        <v>33383.25</v>
      </c>
      <c r="E2487" s="16" t="s">
        <v>11</v>
      </c>
      <c r="F2487" s="16" t="s">
        <v>25</v>
      </c>
      <c r="G2487" s="16" t="s">
        <v>2848</v>
      </c>
      <c r="H2487">
        <v>1072739.0338999999</v>
      </c>
      <c r="I2487">
        <v>130261.1684</v>
      </c>
      <c r="J2487" s="16" t="s">
        <v>5103</v>
      </c>
      <c r="K2487" s="16" t="s">
        <v>6131</v>
      </c>
      <c r="L2487">
        <v>1970522316</v>
      </c>
      <c r="M2487">
        <v>0</v>
      </c>
      <c r="N2487" s="16" t="s">
        <v>6195</v>
      </c>
      <c r="O2487" s="16" t="s">
        <v>6191</v>
      </c>
      <c r="P2487" s="1">
        <v>44553</v>
      </c>
      <c r="Q2487">
        <v>942477.86549999996</v>
      </c>
      <c r="R2487">
        <v>961327.42281000002</v>
      </c>
      <c r="S2487" s="16" t="s">
        <v>6228</v>
      </c>
      <c r="T2487" s="16" t="s">
        <v>6237</v>
      </c>
      <c r="U2487">
        <v>2021</v>
      </c>
    </row>
    <row r="2488" spans="1:21" x14ac:dyDescent="0.35">
      <c r="A2488" s="16" t="s">
        <v>5088</v>
      </c>
      <c r="B2488">
        <v>155463503</v>
      </c>
      <c r="C2488">
        <v>75</v>
      </c>
      <c r="D2488" s="1">
        <v>17312.25</v>
      </c>
      <c r="E2488" s="16" t="s">
        <v>11</v>
      </c>
      <c r="F2488" s="16" t="s">
        <v>585</v>
      </c>
      <c r="G2488" s="16" t="s">
        <v>2848</v>
      </c>
      <c r="H2488">
        <v>469912.37439999997</v>
      </c>
      <c r="I2488">
        <v>265362.28200000001</v>
      </c>
      <c r="J2488" s="16" t="s">
        <v>5104</v>
      </c>
      <c r="K2488" s="16" t="s">
        <v>6133</v>
      </c>
      <c r="L2488">
        <v>16294768</v>
      </c>
      <c r="M2488">
        <v>0</v>
      </c>
      <c r="N2488" s="16" t="s">
        <v>6198</v>
      </c>
      <c r="O2488" s="16" t="s">
        <v>6191</v>
      </c>
      <c r="P2488" s="1">
        <v>44253</v>
      </c>
      <c r="Q2488">
        <v>204550.09239999996</v>
      </c>
      <c r="R2488">
        <v>204550.09239999996</v>
      </c>
      <c r="S2488" s="16" t="s">
        <v>6218</v>
      </c>
      <c r="T2488" s="16" t="s">
        <v>6241</v>
      </c>
      <c r="U2488">
        <v>2021</v>
      </c>
    </row>
    <row r="2489" spans="1:21" x14ac:dyDescent="0.35">
      <c r="A2489" s="16" t="s">
        <v>5105</v>
      </c>
      <c r="B2489">
        <v>966574974</v>
      </c>
      <c r="C2489">
        <v>77</v>
      </c>
      <c r="D2489" s="1">
        <v>16581.75</v>
      </c>
      <c r="E2489" s="16" t="s">
        <v>11</v>
      </c>
      <c r="F2489" s="16" t="s">
        <v>48</v>
      </c>
      <c r="G2489" s="16" t="s">
        <v>2065</v>
      </c>
      <c r="H2489">
        <v>380343.23119999998</v>
      </c>
      <c r="I2489">
        <v>151405.86319999999</v>
      </c>
      <c r="J2489" s="16" t="s">
        <v>5106</v>
      </c>
      <c r="K2489" s="16" t="s">
        <v>6135</v>
      </c>
      <c r="L2489">
        <v>137731776</v>
      </c>
      <c r="M2489">
        <v>0</v>
      </c>
      <c r="N2489" s="16" t="s">
        <v>6187</v>
      </c>
      <c r="O2489" s="16" t="s">
        <v>6188</v>
      </c>
      <c r="P2489" s="1">
        <v>44617</v>
      </c>
      <c r="Q2489">
        <v>228937.36799999999</v>
      </c>
      <c r="R2489">
        <v>228937.36799999999</v>
      </c>
      <c r="S2489" s="16" t="s">
        <v>6218</v>
      </c>
      <c r="T2489" s="16" t="s">
        <v>6241</v>
      </c>
      <c r="U2489">
        <v>2022</v>
      </c>
    </row>
    <row r="2490" spans="1:21" x14ac:dyDescent="0.35">
      <c r="A2490" s="16" t="s">
        <v>5107</v>
      </c>
      <c r="B2490">
        <v>616885669</v>
      </c>
      <c r="C2490">
        <v>32</v>
      </c>
      <c r="D2490" s="1">
        <v>33018</v>
      </c>
      <c r="E2490" s="16" t="s">
        <v>11</v>
      </c>
      <c r="F2490" s="16" t="s">
        <v>307</v>
      </c>
      <c r="G2490" s="16" t="s">
        <v>2065</v>
      </c>
      <c r="H2490">
        <v>891713.77370000002</v>
      </c>
      <c r="I2490">
        <v>88823.956399999995</v>
      </c>
      <c r="J2490" s="16" t="s">
        <v>5108</v>
      </c>
      <c r="K2490" s="16" t="s">
        <v>6135</v>
      </c>
      <c r="L2490">
        <v>684889128</v>
      </c>
      <c r="M2490">
        <v>0</v>
      </c>
      <c r="N2490" s="16" t="s">
        <v>6195</v>
      </c>
      <c r="O2490" s="16" t="s">
        <v>6190</v>
      </c>
      <c r="P2490" s="1">
        <v>44607</v>
      </c>
      <c r="Q2490">
        <v>802889.8173</v>
      </c>
      <c r="R2490">
        <v>802889.8173</v>
      </c>
      <c r="S2490" s="16" t="s">
        <v>6218</v>
      </c>
      <c r="T2490" s="16" t="s">
        <v>6237</v>
      </c>
      <c r="U2490">
        <v>2022</v>
      </c>
    </row>
    <row r="2491" spans="1:21" x14ac:dyDescent="0.35">
      <c r="A2491" s="16" t="s">
        <v>5109</v>
      </c>
      <c r="B2491">
        <v>433268013</v>
      </c>
      <c r="C2491">
        <v>56</v>
      </c>
      <c r="D2491" s="1">
        <v>24252</v>
      </c>
      <c r="E2491" s="16" t="s">
        <v>11</v>
      </c>
      <c r="F2491" s="16" t="s">
        <v>2538</v>
      </c>
      <c r="G2491" s="16" t="s">
        <v>2065</v>
      </c>
      <c r="H2491">
        <v>260533.73699999999</v>
      </c>
      <c r="I2491">
        <v>52270.863100000002</v>
      </c>
      <c r="J2491" s="16" t="s">
        <v>5110</v>
      </c>
      <c r="K2491" s="16" t="s">
        <v>6129</v>
      </c>
      <c r="L2491">
        <v>3837804288</v>
      </c>
      <c r="M2491">
        <v>0</v>
      </c>
      <c r="N2491" s="16" t="s">
        <v>6189</v>
      </c>
      <c r="O2491" s="16" t="s">
        <v>6190</v>
      </c>
      <c r="P2491" s="1">
        <v>44342</v>
      </c>
      <c r="Q2491">
        <v>208262.87390000001</v>
      </c>
      <c r="R2491">
        <v>208262.87390000001</v>
      </c>
      <c r="S2491" s="16" t="s">
        <v>6221</v>
      </c>
      <c r="T2491" s="16" t="s">
        <v>6239</v>
      </c>
      <c r="U2491">
        <v>2021</v>
      </c>
    </row>
    <row r="2492" spans="1:21" x14ac:dyDescent="0.35">
      <c r="A2492" s="16" t="s">
        <v>5111</v>
      </c>
      <c r="B2492">
        <v>378208954</v>
      </c>
      <c r="C2492">
        <v>43</v>
      </c>
      <c r="D2492" s="1">
        <v>29000.25</v>
      </c>
      <c r="E2492" s="16" t="s">
        <v>11</v>
      </c>
      <c r="F2492" s="16" t="s">
        <v>687</v>
      </c>
      <c r="G2492" s="16" t="s">
        <v>2065</v>
      </c>
      <c r="H2492">
        <v>71187.934999999998</v>
      </c>
      <c r="I2492">
        <v>56978.823199999999</v>
      </c>
      <c r="J2492" s="16" t="s">
        <v>5112</v>
      </c>
      <c r="K2492" s="16" t="s">
        <v>6129</v>
      </c>
      <c r="L2492">
        <v>853396219</v>
      </c>
      <c r="M2492">
        <v>0</v>
      </c>
      <c r="N2492" s="16" t="s">
        <v>6198</v>
      </c>
      <c r="O2492" s="16" t="s">
        <v>6191</v>
      </c>
      <c r="P2492" s="1">
        <v>44248</v>
      </c>
      <c r="Q2492">
        <v>14209.111799999999</v>
      </c>
      <c r="R2492">
        <v>14209.111799999999</v>
      </c>
      <c r="S2492" s="16" t="s">
        <v>6218</v>
      </c>
      <c r="T2492" s="16" t="s">
        <v>6238</v>
      </c>
      <c r="U2492">
        <v>2021</v>
      </c>
    </row>
    <row r="2493" spans="1:21" x14ac:dyDescent="0.35">
      <c r="A2493" s="16" t="s">
        <v>5113</v>
      </c>
      <c r="B2493">
        <v>233314261</v>
      </c>
      <c r="C2493">
        <v>52</v>
      </c>
      <c r="D2493" s="1">
        <v>25713</v>
      </c>
      <c r="E2493" s="16" t="s">
        <v>11</v>
      </c>
      <c r="F2493" s="16" t="s">
        <v>1499</v>
      </c>
      <c r="G2493" s="16" t="s">
        <v>2065</v>
      </c>
      <c r="H2493">
        <v>1500152.0682000001</v>
      </c>
      <c r="I2493">
        <v>234298.55970000001</v>
      </c>
      <c r="J2493" s="16" t="s">
        <v>5114</v>
      </c>
      <c r="K2493" s="16" t="s">
        <v>6135</v>
      </c>
      <c r="L2493">
        <v>2976038793</v>
      </c>
      <c r="M2493">
        <v>0</v>
      </c>
      <c r="N2493" s="16" t="s">
        <v>6198</v>
      </c>
      <c r="O2493" s="16" t="s">
        <v>6190</v>
      </c>
      <c r="P2493" s="1">
        <v>44614</v>
      </c>
      <c r="Q2493">
        <v>1265853.5085</v>
      </c>
      <c r="R2493">
        <v>1265853.5085</v>
      </c>
      <c r="S2493" s="16" t="s">
        <v>6218</v>
      </c>
      <c r="T2493" s="16" t="s">
        <v>6239</v>
      </c>
      <c r="U2493">
        <v>2022</v>
      </c>
    </row>
    <row r="2494" spans="1:21" x14ac:dyDescent="0.35">
      <c r="A2494" s="16" t="s">
        <v>5115</v>
      </c>
      <c r="B2494">
        <v>903181593</v>
      </c>
      <c r="C2494">
        <v>44</v>
      </c>
      <c r="D2494" s="1">
        <v>28635</v>
      </c>
      <c r="E2494" s="16" t="s">
        <v>11</v>
      </c>
      <c r="F2494" s="16" t="s">
        <v>202</v>
      </c>
      <c r="G2494" s="16" t="s">
        <v>2065</v>
      </c>
      <c r="H2494">
        <v>446067.70980000001</v>
      </c>
      <c r="I2494">
        <v>157381.83809999999</v>
      </c>
      <c r="J2494" s="16" t="s">
        <v>5116</v>
      </c>
      <c r="K2494" s="16" t="s">
        <v>6140</v>
      </c>
      <c r="L2494">
        <v>1393103199</v>
      </c>
      <c r="M2494">
        <v>0</v>
      </c>
      <c r="N2494" s="16" t="s">
        <v>6187</v>
      </c>
      <c r="O2494" s="16" t="s">
        <v>6188</v>
      </c>
      <c r="P2494" s="1">
        <v>44345</v>
      </c>
      <c r="Q2494">
        <v>288685.87170000002</v>
      </c>
      <c r="R2494">
        <v>288685.87170000002</v>
      </c>
      <c r="S2494" s="16" t="s">
        <v>6221</v>
      </c>
      <c r="T2494" s="16" t="s">
        <v>6238</v>
      </c>
      <c r="U2494">
        <v>2021</v>
      </c>
    </row>
    <row r="2495" spans="1:21" x14ac:dyDescent="0.35">
      <c r="A2495" s="16" t="s">
        <v>5117</v>
      </c>
      <c r="B2495">
        <v>679057272</v>
      </c>
      <c r="C2495">
        <v>62</v>
      </c>
      <c r="D2495" s="1">
        <v>22060.5</v>
      </c>
      <c r="E2495" s="16" t="s">
        <v>11</v>
      </c>
      <c r="F2495" s="16" t="s">
        <v>588</v>
      </c>
      <c r="G2495" s="16" t="s">
        <v>2065</v>
      </c>
      <c r="H2495">
        <v>157233.09</v>
      </c>
      <c r="I2495">
        <v>46603.887900000002</v>
      </c>
      <c r="J2495" s="16" t="s">
        <v>5118</v>
      </c>
      <c r="K2495" s="16" t="s">
        <v>6129</v>
      </c>
      <c r="L2495">
        <v>14386059</v>
      </c>
      <c r="M2495">
        <v>0</v>
      </c>
      <c r="N2495" s="16" t="s">
        <v>6195</v>
      </c>
      <c r="O2495" s="16" t="s">
        <v>6190</v>
      </c>
      <c r="P2495" s="1">
        <v>44218</v>
      </c>
      <c r="Q2495">
        <v>110629.20209999999</v>
      </c>
      <c r="R2495">
        <v>110629.20209999999</v>
      </c>
      <c r="S2495" s="16" t="s">
        <v>6217</v>
      </c>
      <c r="T2495" s="16" t="s">
        <v>6240</v>
      </c>
      <c r="U2495">
        <v>2021</v>
      </c>
    </row>
    <row r="2496" spans="1:21" x14ac:dyDescent="0.35">
      <c r="A2496" s="16" t="s">
        <v>5119</v>
      </c>
      <c r="B2496">
        <v>121677066</v>
      </c>
      <c r="C2496">
        <v>50</v>
      </c>
      <c r="D2496" s="1">
        <v>26443.5</v>
      </c>
      <c r="E2496" s="16" t="s">
        <v>11</v>
      </c>
      <c r="F2496" s="16" t="s">
        <v>57</v>
      </c>
      <c r="G2496" s="16" t="s">
        <v>2065</v>
      </c>
      <c r="H2496">
        <v>506969.44199999998</v>
      </c>
      <c r="I2496">
        <v>297929.04210000002</v>
      </c>
      <c r="J2496" s="16" t="s">
        <v>5120</v>
      </c>
      <c r="K2496" s="16" t="s">
        <v>6129</v>
      </c>
      <c r="L2496">
        <v>271347455</v>
      </c>
      <c r="M2496">
        <v>0</v>
      </c>
      <c r="N2496" s="16" t="s">
        <v>6196</v>
      </c>
      <c r="O2496" s="16" t="s">
        <v>6188</v>
      </c>
      <c r="P2496" s="1">
        <v>44497</v>
      </c>
      <c r="Q2496">
        <v>209040.39989999996</v>
      </c>
      <c r="R2496">
        <v>209040.39989999996</v>
      </c>
      <c r="S2496" s="16" t="s">
        <v>6226</v>
      </c>
      <c r="T2496" s="16" t="s">
        <v>6239</v>
      </c>
      <c r="U2496">
        <v>2021</v>
      </c>
    </row>
    <row r="2497" spans="1:21" x14ac:dyDescent="0.35">
      <c r="A2497" s="16" t="s">
        <v>4355</v>
      </c>
      <c r="B2497">
        <v>809582129</v>
      </c>
      <c r="C2497">
        <v>49</v>
      </c>
      <c r="D2497" s="1">
        <v>26808.75</v>
      </c>
      <c r="E2497" s="16" t="s">
        <v>11</v>
      </c>
      <c r="F2497" s="16" t="s">
        <v>63</v>
      </c>
      <c r="G2497" s="16" t="s">
        <v>2065</v>
      </c>
      <c r="H2497">
        <v>1716590.6758000001</v>
      </c>
      <c r="I2497">
        <v>476431.93939999997</v>
      </c>
      <c r="J2497" s="16" t="s">
        <v>4369</v>
      </c>
      <c r="K2497" s="16" t="s">
        <v>6129</v>
      </c>
      <c r="L2497">
        <v>1786658786</v>
      </c>
      <c r="M2497">
        <v>0</v>
      </c>
      <c r="N2497" s="16" t="s">
        <v>6187</v>
      </c>
      <c r="O2497" s="16" t="s">
        <v>6190</v>
      </c>
      <c r="P2497" s="1">
        <v>44421</v>
      </c>
      <c r="Q2497">
        <v>1240158.7364000001</v>
      </c>
      <c r="R2497">
        <v>1240158.7364000001</v>
      </c>
      <c r="S2497" s="16" t="s">
        <v>6224</v>
      </c>
      <c r="T2497" s="16" t="s">
        <v>6238</v>
      </c>
      <c r="U2497">
        <v>2021</v>
      </c>
    </row>
    <row r="2498" spans="1:21" x14ac:dyDescent="0.35">
      <c r="A2498" s="16" t="s">
        <v>5121</v>
      </c>
      <c r="B2498">
        <v>600526441</v>
      </c>
      <c r="C2498">
        <v>61</v>
      </c>
      <c r="D2498" s="1">
        <v>22425.75</v>
      </c>
      <c r="E2498" s="16" t="s">
        <v>11</v>
      </c>
      <c r="F2498" s="16" t="s">
        <v>175</v>
      </c>
      <c r="G2498" s="16" t="s">
        <v>2065</v>
      </c>
      <c r="H2498">
        <v>836097.32250000001</v>
      </c>
      <c r="I2498">
        <v>305175.52269999997</v>
      </c>
      <c r="J2498" s="16" t="s">
        <v>5122</v>
      </c>
      <c r="K2498" s="16" t="s">
        <v>6135</v>
      </c>
      <c r="L2498">
        <v>466313139</v>
      </c>
      <c r="M2498">
        <v>1518839397</v>
      </c>
      <c r="N2498" s="16" t="s">
        <v>6192</v>
      </c>
      <c r="O2498" s="16" t="s">
        <v>6193</v>
      </c>
      <c r="P2498" s="1">
        <v>44476</v>
      </c>
      <c r="Q2498">
        <v>530921.79980000004</v>
      </c>
      <c r="R2498">
        <v>530921.79980000004</v>
      </c>
      <c r="S2498" s="16" t="s">
        <v>6226</v>
      </c>
      <c r="T2498" s="16" t="s">
        <v>6240</v>
      </c>
      <c r="U2498">
        <v>2021</v>
      </c>
    </row>
    <row r="2499" spans="1:21" x14ac:dyDescent="0.35">
      <c r="A2499" s="16" t="s">
        <v>5123</v>
      </c>
      <c r="B2499">
        <v>698738485</v>
      </c>
      <c r="C2499">
        <v>68</v>
      </c>
      <c r="D2499" s="1">
        <v>19869</v>
      </c>
      <c r="E2499" s="16" t="s">
        <v>11</v>
      </c>
      <c r="F2499" s="16" t="s">
        <v>1499</v>
      </c>
      <c r="G2499" s="16" t="s">
        <v>2065</v>
      </c>
      <c r="H2499">
        <v>166642.0644</v>
      </c>
      <c r="I2499">
        <v>54675.472300000001</v>
      </c>
      <c r="J2499" s="16" t="s">
        <v>5124</v>
      </c>
      <c r="K2499" s="16" t="s">
        <v>6140</v>
      </c>
      <c r="L2499">
        <v>939638976</v>
      </c>
      <c r="M2499">
        <v>0</v>
      </c>
      <c r="N2499" s="16" t="s">
        <v>6196</v>
      </c>
      <c r="O2499" s="16" t="s">
        <v>6188</v>
      </c>
      <c r="P2499" s="1">
        <v>44651</v>
      </c>
      <c r="Q2499">
        <v>111966.59210000001</v>
      </c>
      <c r="R2499">
        <v>111966.59210000001</v>
      </c>
      <c r="S2499" s="16" t="s">
        <v>6219</v>
      </c>
      <c r="T2499" s="16" t="s">
        <v>6240</v>
      </c>
      <c r="U2499">
        <v>2022</v>
      </c>
    </row>
    <row r="2500" spans="1:21" x14ac:dyDescent="0.35">
      <c r="A2500" s="16" t="s">
        <v>5125</v>
      </c>
      <c r="B2500">
        <v>621698501</v>
      </c>
      <c r="C2500">
        <v>22</v>
      </c>
      <c r="D2500" s="1">
        <v>36670.5</v>
      </c>
      <c r="E2500" s="16" t="s">
        <v>11</v>
      </c>
      <c r="F2500" s="16" t="s">
        <v>57</v>
      </c>
      <c r="G2500" s="16" t="s">
        <v>2065</v>
      </c>
      <c r="H2500">
        <v>891613.21</v>
      </c>
      <c r="I2500">
        <v>426904.40490000002</v>
      </c>
      <c r="J2500" s="16" t="s">
        <v>5126</v>
      </c>
      <c r="K2500" s="16" t="s">
        <v>6127</v>
      </c>
      <c r="L2500">
        <v>2340745185</v>
      </c>
      <c r="M2500">
        <v>0</v>
      </c>
      <c r="N2500" s="16" t="s">
        <v>6195</v>
      </c>
      <c r="O2500" s="16" t="s">
        <v>6190</v>
      </c>
      <c r="P2500" s="1">
        <v>44609</v>
      </c>
      <c r="Q2500">
        <v>464708.80509999994</v>
      </c>
      <c r="R2500">
        <v>464708.80509999994</v>
      </c>
      <c r="S2500" s="16" t="s">
        <v>6218</v>
      </c>
      <c r="T2500" s="16" t="s">
        <v>6236</v>
      </c>
      <c r="U2500">
        <v>2022</v>
      </c>
    </row>
    <row r="2501" spans="1:21" x14ac:dyDescent="0.35">
      <c r="A2501" s="16" t="s">
        <v>5127</v>
      </c>
      <c r="B2501">
        <v>748875665</v>
      </c>
      <c r="C2501">
        <v>84</v>
      </c>
      <c r="D2501" s="1">
        <v>14025</v>
      </c>
      <c r="E2501" s="16" t="s">
        <v>11</v>
      </c>
      <c r="F2501" s="16" t="s">
        <v>1233</v>
      </c>
      <c r="G2501" s="16" t="s">
        <v>2065</v>
      </c>
      <c r="H2501">
        <v>811897.15509999997</v>
      </c>
      <c r="I2501">
        <v>215679.5496</v>
      </c>
      <c r="J2501" s="16" t="s">
        <v>5128</v>
      </c>
      <c r="K2501" s="16" t="s">
        <v>6135</v>
      </c>
      <c r="L2501">
        <v>390391587</v>
      </c>
      <c r="M2501">
        <v>0</v>
      </c>
      <c r="N2501" s="16" t="s">
        <v>6187</v>
      </c>
      <c r="O2501" s="16" t="s">
        <v>6200</v>
      </c>
      <c r="P2501" s="1">
        <v>44501</v>
      </c>
      <c r="Q2501">
        <v>596217.60549999995</v>
      </c>
      <c r="R2501">
        <v>596217.60549999995</v>
      </c>
      <c r="S2501" s="16" t="s">
        <v>6227</v>
      </c>
      <c r="T2501" s="16" t="s">
        <v>6241</v>
      </c>
      <c r="U2501">
        <v>2021</v>
      </c>
    </row>
    <row r="2502" spans="1:21" x14ac:dyDescent="0.35">
      <c r="A2502" s="16" t="s">
        <v>5129</v>
      </c>
      <c r="B2502">
        <v>738684930</v>
      </c>
      <c r="C2502">
        <v>31</v>
      </c>
      <c r="D2502" s="1">
        <v>33383.25</v>
      </c>
      <c r="E2502" s="16" t="s">
        <v>11</v>
      </c>
      <c r="F2502" s="16" t="s">
        <v>229</v>
      </c>
      <c r="G2502" s="16" t="s">
        <v>2065</v>
      </c>
      <c r="H2502">
        <v>1076630.496</v>
      </c>
      <c r="I2502">
        <v>728744.26699999999</v>
      </c>
      <c r="J2502" s="16" t="s">
        <v>5130</v>
      </c>
      <c r="K2502" s="16" t="s">
        <v>6131</v>
      </c>
      <c r="L2502">
        <v>116049969</v>
      </c>
      <c r="M2502">
        <v>0</v>
      </c>
      <c r="N2502" s="16" t="s">
        <v>6198</v>
      </c>
      <c r="O2502" s="16" t="s">
        <v>6201</v>
      </c>
      <c r="P2502" s="1">
        <v>44646</v>
      </c>
      <c r="Q2502">
        <v>347886.22900000005</v>
      </c>
      <c r="R2502">
        <v>347886.22900000005</v>
      </c>
      <c r="S2502" s="16" t="s">
        <v>6219</v>
      </c>
      <c r="T2502" s="16" t="s">
        <v>6237</v>
      </c>
      <c r="U2502">
        <v>2022</v>
      </c>
    </row>
    <row r="2503" spans="1:21" x14ac:dyDescent="0.35">
      <c r="A2503" s="16" t="s">
        <v>5131</v>
      </c>
      <c r="B2503">
        <v>593863928</v>
      </c>
      <c r="C2503">
        <v>20</v>
      </c>
      <c r="D2503" s="1">
        <v>37401</v>
      </c>
      <c r="E2503" s="16" t="s">
        <v>11</v>
      </c>
      <c r="F2503" s="16" t="s">
        <v>282</v>
      </c>
      <c r="G2503" s="16" t="s">
        <v>2065</v>
      </c>
      <c r="H2503">
        <v>530450.17520000006</v>
      </c>
      <c r="I2503">
        <v>198079.4958</v>
      </c>
      <c r="J2503" s="16" t="s">
        <v>5132</v>
      </c>
      <c r="K2503" s="16" t="s">
        <v>6127</v>
      </c>
      <c r="L2503">
        <v>513175</v>
      </c>
      <c r="M2503">
        <v>0</v>
      </c>
      <c r="N2503" s="16" t="s">
        <v>6195</v>
      </c>
      <c r="O2503" s="16" t="s">
        <v>6190</v>
      </c>
      <c r="P2503" s="1">
        <v>44380</v>
      </c>
      <c r="Q2503">
        <v>332370.67940000002</v>
      </c>
      <c r="R2503">
        <v>332370.67940000002</v>
      </c>
      <c r="S2503" s="16" t="s">
        <v>6223</v>
      </c>
      <c r="T2503" s="16" t="s">
        <v>6236</v>
      </c>
      <c r="U2503">
        <v>2021</v>
      </c>
    </row>
    <row r="2504" spans="1:21" x14ac:dyDescent="0.35">
      <c r="A2504" s="16" t="s">
        <v>5133</v>
      </c>
      <c r="B2504">
        <v>767080281</v>
      </c>
      <c r="C2504">
        <v>80</v>
      </c>
      <c r="D2504" s="1">
        <v>15486</v>
      </c>
      <c r="E2504" s="16" t="s">
        <v>11</v>
      </c>
      <c r="F2504" s="16" t="s">
        <v>638</v>
      </c>
      <c r="G2504" s="16" t="s">
        <v>2065</v>
      </c>
      <c r="H2504">
        <v>1802267.662</v>
      </c>
      <c r="I2504">
        <v>695274.81359999999</v>
      </c>
      <c r="J2504" s="16" t="s">
        <v>5134</v>
      </c>
      <c r="K2504" s="16" t="s">
        <v>6135</v>
      </c>
      <c r="L2504">
        <v>139498464</v>
      </c>
      <c r="M2504">
        <v>0</v>
      </c>
      <c r="N2504" s="16" t="s">
        <v>6195</v>
      </c>
      <c r="O2504" s="16" t="s">
        <v>6190</v>
      </c>
      <c r="P2504" s="1">
        <v>44358</v>
      </c>
      <c r="Q2504">
        <v>1106992.8484</v>
      </c>
      <c r="R2504">
        <v>1106992.8484</v>
      </c>
      <c r="S2504" s="16" t="s">
        <v>6222</v>
      </c>
      <c r="T2504" s="16" t="s">
        <v>6241</v>
      </c>
      <c r="U2504">
        <v>2021</v>
      </c>
    </row>
    <row r="2505" spans="1:21" x14ac:dyDescent="0.35">
      <c r="A2505" s="16" t="s">
        <v>5135</v>
      </c>
      <c r="B2505">
        <v>105291696</v>
      </c>
      <c r="C2505">
        <v>71</v>
      </c>
      <c r="D2505" s="1">
        <v>18773.25</v>
      </c>
      <c r="E2505" s="16" t="s">
        <v>11</v>
      </c>
      <c r="F2505" s="16" t="s">
        <v>166</v>
      </c>
      <c r="G2505" s="16" t="s">
        <v>2065</v>
      </c>
      <c r="H2505">
        <v>441638.95270000002</v>
      </c>
      <c r="I2505">
        <v>257073.42019999999</v>
      </c>
      <c r="J2505" s="16" t="s">
        <v>5136</v>
      </c>
      <c r="K2505" s="16" t="s">
        <v>6135</v>
      </c>
      <c r="L2505">
        <v>954254013</v>
      </c>
      <c r="M2505">
        <v>0</v>
      </c>
      <c r="N2505" s="16" t="s">
        <v>6187</v>
      </c>
      <c r="O2505" s="16" t="s">
        <v>6200</v>
      </c>
      <c r="P2505" s="1">
        <v>44459</v>
      </c>
      <c r="Q2505">
        <v>184565.53250000003</v>
      </c>
      <c r="R2505">
        <v>184565.53250000003</v>
      </c>
      <c r="S2505" s="16" t="s">
        <v>6225</v>
      </c>
      <c r="T2505" s="16" t="s">
        <v>6241</v>
      </c>
      <c r="U2505">
        <v>2021</v>
      </c>
    </row>
    <row r="2506" spans="1:21" x14ac:dyDescent="0.35">
      <c r="A2506" s="16" t="s">
        <v>5133</v>
      </c>
      <c r="B2506">
        <v>692032721</v>
      </c>
      <c r="C2506">
        <v>63</v>
      </c>
      <c r="D2506" s="1">
        <v>21695.25</v>
      </c>
      <c r="E2506" s="16" t="s">
        <v>11</v>
      </c>
      <c r="F2506" s="16" t="s">
        <v>1308</v>
      </c>
      <c r="G2506" s="16" t="s">
        <v>2065</v>
      </c>
      <c r="H2506">
        <v>324112.5736</v>
      </c>
      <c r="I2506">
        <v>87369.4764</v>
      </c>
      <c r="J2506" s="16" t="s">
        <v>5137</v>
      </c>
      <c r="K2506" s="16" t="s">
        <v>6135</v>
      </c>
      <c r="L2506">
        <v>139498464</v>
      </c>
      <c r="M2506">
        <v>0</v>
      </c>
      <c r="N2506" s="16" t="s">
        <v>6198</v>
      </c>
      <c r="O2506" s="16" t="s">
        <v>6190</v>
      </c>
      <c r="P2506" s="1">
        <v>44445</v>
      </c>
      <c r="Q2506">
        <v>236743.09720000002</v>
      </c>
      <c r="R2506">
        <v>236743.09720000002</v>
      </c>
      <c r="S2506" s="16" t="s">
        <v>6225</v>
      </c>
      <c r="T2506" s="16" t="s">
        <v>6240</v>
      </c>
      <c r="U2506">
        <v>2021</v>
      </c>
    </row>
    <row r="2507" spans="1:21" x14ac:dyDescent="0.35">
      <c r="A2507" s="16" t="s">
        <v>5138</v>
      </c>
      <c r="B2507">
        <v>9638448</v>
      </c>
      <c r="C2507">
        <v>34</v>
      </c>
      <c r="D2507" s="1">
        <v>32287.5</v>
      </c>
      <c r="E2507" s="16" t="s">
        <v>11</v>
      </c>
      <c r="F2507" s="16" t="s">
        <v>208</v>
      </c>
      <c r="G2507" s="16" t="s">
        <v>2065</v>
      </c>
      <c r="H2507">
        <v>1052128.7278</v>
      </c>
      <c r="I2507">
        <v>143074.14739999999</v>
      </c>
      <c r="J2507" s="16" t="s">
        <v>5139</v>
      </c>
      <c r="K2507" s="16" t="s">
        <v>6135</v>
      </c>
      <c r="L2507">
        <v>709080064</v>
      </c>
      <c r="M2507">
        <v>0</v>
      </c>
      <c r="N2507" s="16" t="s">
        <v>6187</v>
      </c>
      <c r="O2507" s="16" t="s">
        <v>6188</v>
      </c>
      <c r="P2507" s="1">
        <v>44506</v>
      </c>
      <c r="Q2507">
        <v>909054.58039999998</v>
      </c>
      <c r="R2507">
        <v>909054.58039999998</v>
      </c>
      <c r="S2507" s="16" t="s">
        <v>6227</v>
      </c>
      <c r="T2507" s="16" t="s">
        <v>6237</v>
      </c>
      <c r="U2507">
        <v>2021</v>
      </c>
    </row>
    <row r="2508" spans="1:21" x14ac:dyDescent="0.35">
      <c r="A2508" s="16" t="s">
        <v>5140</v>
      </c>
      <c r="B2508">
        <v>720496155</v>
      </c>
      <c r="C2508">
        <v>27</v>
      </c>
      <c r="D2508" s="1">
        <v>34844.25</v>
      </c>
      <c r="E2508" s="16" t="s">
        <v>11</v>
      </c>
      <c r="F2508" s="16" t="s">
        <v>641</v>
      </c>
      <c r="G2508" s="16" t="s">
        <v>2065</v>
      </c>
      <c r="H2508">
        <v>323812.22389999998</v>
      </c>
      <c r="I2508">
        <v>143250.66140000001</v>
      </c>
      <c r="J2508" s="16" t="s">
        <v>5141</v>
      </c>
      <c r="K2508" s="16" t="s">
        <v>6131</v>
      </c>
      <c r="L2508">
        <v>3586171741</v>
      </c>
      <c r="M2508">
        <v>0</v>
      </c>
      <c r="N2508" s="16" t="s">
        <v>6195</v>
      </c>
      <c r="O2508" s="16" t="s">
        <v>6190</v>
      </c>
      <c r="P2508" s="1">
        <v>44278</v>
      </c>
      <c r="Q2508">
        <v>180561.56249999997</v>
      </c>
      <c r="R2508">
        <v>180561.56249999997</v>
      </c>
      <c r="S2508" s="16" t="s">
        <v>6219</v>
      </c>
      <c r="T2508" s="16" t="s">
        <v>6236</v>
      </c>
      <c r="U2508">
        <v>2021</v>
      </c>
    </row>
    <row r="2509" spans="1:21" x14ac:dyDescent="0.35">
      <c r="A2509" s="16" t="s">
        <v>5142</v>
      </c>
      <c r="B2509">
        <v>453340583</v>
      </c>
      <c r="C2509">
        <v>51</v>
      </c>
      <c r="D2509" s="1">
        <v>26078.25</v>
      </c>
      <c r="E2509" s="16" t="s">
        <v>11</v>
      </c>
      <c r="F2509" s="16" t="s">
        <v>160</v>
      </c>
      <c r="G2509" s="16" t="s">
        <v>2065</v>
      </c>
      <c r="H2509">
        <v>615891.10400000005</v>
      </c>
      <c r="I2509">
        <v>227763.50260000001</v>
      </c>
      <c r="J2509" s="16" t="s">
        <v>5143</v>
      </c>
      <c r="K2509" s="16" t="s">
        <v>6129</v>
      </c>
      <c r="L2509">
        <v>11623809</v>
      </c>
      <c r="M2509">
        <v>0</v>
      </c>
      <c r="N2509" s="16" t="s">
        <v>6187</v>
      </c>
      <c r="O2509" s="16" t="s">
        <v>6188</v>
      </c>
      <c r="P2509" s="1">
        <v>44639</v>
      </c>
      <c r="Q2509">
        <v>388127.60140000004</v>
      </c>
      <c r="R2509">
        <v>388127.60140000004</v>
      </c>
      <c r="S2509" s="16" t="s">
        <v>6219</v>
      </c>
      <c r="T2509" s="16" t="s">
        <v>6239</v>
      </c>
      <c r="U2509">
        <v>2022</v>
      </c>
    </row>
    <row r="2510" spans="1:21" x14ac:dyDescent="0.35">
      <c r="A2510" s="16" t="s">
        <v>5144</v>
      </c>
      <c r="B2510">
        <v>999205699</v>
      </c>
      <c r="C2510">
        <v>43</v>
      </c>
      <c r="D2510" s="1">
        <v>29000.25</v>
      </c>
      <c r="E2510" s="16" t="s">
        <v>11</v>
      </c>
      <c r="F2510" s="16" t="s">
        <v>550</v>
      </c>
      <c r="G2510" s="16" t="s">
        <v>2065</v>
      </c>
      <c r="H2510">
        <v>282111.05379999999</v>
      </c>
      <c r="I2510">
        <v>84458.814400000003</v>
      </c>
      <c r="J2510" s="16" t="s">
        <v>5145</v>
      </c>
      <c r="K2510" s="16" t="s">
        <v>6127</v>
      </c>
      <c r="L2510">
        <v>1001791296</v>
      </c>
      <c r="M2510">
        <v>0</v>
      </c>
      <c r="N2510" s="16" t="s">
        <v>6187</v>
      </c>
      <c r="O2510" s="16" t="s">
        <v>6188</v>
      </c>
      <c r="P2510" s="1">
        <v>44496</v>
      </c>
      <c r="Q2510">
        <v>197652.23939999999</v>
      </c>
      <c r="R2510">
        <v>197652.23939999999</v>
      </c>
      <c r="S2510" s="16" t="s">
        <v>6226</v>
      </c>
      <c r="T2510" s="16" t="s">
        <v>6238</v>
      </c>
      <c r="U2510">
        <v>2021</v>
      </c>
    </row>
    <row r="2511" spans="1:21" x14ac:dyDescent="0.35">
      <c r="A2511" s="16" t="s">
        <v>5146</v>
      </c>
      <c r="B2511">
        <v>922739901</v>
      </c>
      <c r="C2511">
        <v>54</v>
      </c>
      <c r="D2511" s="1">
        <v>24982.5</v>
      </c>
      <c r="E2511" s="16" t="s">
        <v>11</v>
      </c>
      <c r="F2511" s="16" t="s">
        <v>378</v>
      </c>
      <c r="G2511" s="16" t="s">
        <v>2065</v>
      </c>
      <c r="H2511">
        <v>284337.90000000002</v>
      </c>
      <c r="I2511">
        <v>168017.85</v>
      </c>
      <c r="J2511" s="16" t="s">
        <v>5147</v>
      </c>
      <c r="K2511" s="16" t="s">
        <v>6133</v>
      </c>
      <c r="L2511">
        <v>2367259964</v>
      </c>
      <c r="M2511">
        <v>0</v>
      </c>
      <c r="N2511" s="16" t="s">
        <v>6195</v>
      </c>
      <c r="O2511" s="16" t="s">
        <v>6190</v>
      </c>
      <c r="P2511" s="1">
        <v>44624</v>
      </c>
      <c r="Q2511">
        <v>116320.05000000002</v>
      </c>
      <c r="R2511">
        <v>116320.05000000002</v>
      </c>
      <c r="S2511" s="16" t="s">
        <v>6219</v>
      </c>
      <c r="T2511" s="16" t="s">
        <v>6239</v>
      </c>
      <c r="U2511">
        <v>2022</v>
      </c>
    </row>
    <row r="2512" spans="1:21" x14ac:dyDescent="0.35">
      <c r="A2512" s="16" t="s">
        <v>3220</v>
      </c>
      <c r="B2512">
        <v>699468373</v>
      </c>
      <c r="C2512">
        <v>53</v>
      </c>
      <c r="D2512" s="1">
        <v>25347.75</v>
      </c>
      <c r="E2512" s="16" t="s">
        <v>11</v>
      </c>
      <c r="F2512" s="16" t="s">
        <v>347</v>
      </c>
      <c r="G2512" s="16" t="s">
        <v>2065</v>
      </c>
      <c r="H2512">
        <v>43408.435299999997</v>
      </c>
      <c r="I2512">
        <v>15960.0329</v>
      </c>
      <c r="J2512" s="16" t="s">
        <v>5148</v>
      </c>
      <c r="K2512" s="16" t="s">
        <v>6135</v>
      </c>
      <c r="L2512">
        <v>674544423</v>
      </c>
      <c r="M2512">
        <v>0</v>
      </c>
      <c r="N2512" s="16" t="s">
        <v>6195</v>
      </c>
      <c r="O2512" s="16" t="s">
        <v>6190</v>
      </c>
      <c r="P2512" s="1">
        <v>44337</v>
      </c>
      <c r="Q2512">
        <v>27448.402399999999</v>
      </c>
      <c r="R2512">
        <v>27448.402399999999</v>
      </c>
      <c r="S2512" s="16" t="s">
        <v>6221</v>
      </c>
      <c r="T2512" s="16" t="s">
        <v>6239</v>
      </c>
      <c r="U2512">
        <v>2021</v>
      </c>
    </row>
    <row r="2513" spans="1:21" x14ac:dyDescent="0.35">
      <c r="A2513" s="16" t="s">
        <v>5149</v>
      </c>
      <c r="B2513">
        <v>369513925</v>
      </c>
      <c r="C2513">
        <v>17</v>
      </c>
      <c r="D2513" s="1">
        <v>38496.75</v>
      </c>
      <c r="E2513" s="16" t="s">
        <v>11</v>
      </c>
      <c r="F2513" s="16" t="s">
        <v>1544</v>
      </c>
      <c r="G2513" s="16" t="s">
        <v>2065</v>
      </c>
      <c r="H2513">
        <v>184556.23389999999</v>
      </c>
      <c r="I2513">
        <v>86162.0092</v>
      </c>
      <c r="J2513" s="16" t="s">
        <v>3742</v>
      </c>
      <c r="K2513" s="16" t="s">
        <v>6129</v>
      </c>
      <c r="L2513">
        <v>14096736</v>
      </c>
      <c r="M2513">
        <v>0</v>
      </c>
      <c r="N2513" s="16" t="s">
        <v>6198</v>
      </c>
      <c r="O2513" s="16" t="s">
        <v>6191</v>
      </c>
      <c r="P2513" s="1">
        <v>44318</v>
      </c>
      <c r="Q2513">
        <v>98394.224699999992</v>
      </c>
      <c r="R2513">
        <v>98394.224699999992</v>
      </c>
      <c r="S2513" s="16" t="s">
        <v>6221</v>
      </c>
      <c r="T2513" s="16" t="s">
        <v>6242</v>
      </c>
      <c r="U2513">
        <v>2021</v>
      </c>
    </row>
    <row r="2514" spans="1:21" x14ac:dyDescent="0.35">
      <c r="A2514" s="16" t="s">
        <v>5150</v>
      </c>
      <c r="B2514">
        <v>151915052</v>
      </c>
      <c r="C2514">
        <v>31</v>
      </c>
      <c r="D2514" s="1">
        <v>33383.25</v>
      </c>
      <c r="E2514" s="16" t="s">
        <v>11</v>
      </c>
      <c r="F2514" s="16" t="s">
        <v>2538</v>
      </c>
      <c r="G2514" s="16" t="s">
        <v>2065</v>
      </c>
      <c r="H2514">
        <v>315219.34080000001</v>
      </c>
      <c r="I2514">
        <v>55769.575700000001</v>
      </c>
      <c r="J2514" s="16" t="s">
        <v>5151</v>
      </c>
      <c r="K2514" s="16" t="s">
        <v>6131</v>
      </c>
      <c r="L2514">
        <v>1430554356</v>
      </c>
      <c r="M2514">
        <v>0</v>
      </c>
      <c r="N2514" s="16" t="s">
        <v>6187</v>
      </c>
      <c r="O2514" s="16" t="s">
        <v>6191</v>
      </c>
      <c r="P2514" s="1">
        <v>44511</v>
      </c>
      <c r="Q2514">
        <v>259449.76510000002</v>
      </c>
      <c r="R2514">
        <v>259449.76510000002</v>
      </c>
      <c r="S2514" s="16" t="s">
        <v>6227</v>
      </c>
      <c r="T2514" s="16" t="s">
        <v>6237</v>
      </c>
      <c r="U2514">
        <v>2021</v>
      </c>
    </row>
    <row r="2515" spans="1:21" x14ac:dyDescent="0.35">
      <c r="A2515" s="16" t="s">
        <v>5152</v>
      </c>
      <c r="B2515">
        <v>355795565</v>
      </c>
      <c r="C2515">
        <v>84</v>
      </c>
      <c r="D2515" s="1">
        <v>14025</v>
      </c>
      <c r="E2515" s="16" t="s">
        <v>11</v>
      </c>
      <c r="F2515" s="16" t="s">
        <v>243</v>
      </c>
      <c r="G2515" s="16" t="s">
        <v>2065</v>
      </c>
      <c r="H2515">
        <v>454769.73320000002</v>
      </c>
      <c r="I2515">
        <v>155562.6122</v>
      </c>
      <c r="J2515" s="16" t="s">
        <v>5153</v>
      </c>
      <c r="K2515" s="16" t="s">
        <v>6127</v>
      </c>
      <c r="L2515">
        <v>330149927</v>
      </c>
      <c r="M2515">
        <v>0</v>
      </c>
      <c r="N2515" s="16" t="s">
        <v>6195</v>
      </c>
      <c r="O2515" s="16" t="s">
        <v>6191</v>
      </c>
      <c r="P2515" s="1">
        <v>44466</v>
      </c>
      <c r="Q2515">
        <v>299207.12100000004</v>
      </c>
      <c r="R2515">
        <v>299207.12100000004</v>
      </c>
      <c r="S2515" s="16" t="s">
        <v>6225</v>
      </c>
      <c r="T2515" s="16" t="s">
        <v>6241</v>
      </c>
      <c r="U2515">
        <v>2021</v>
      </c>
    </row>
    <row r="2516" spans="1:21" x14ac:dyDescent="0.35">
      <c r="A2516" s="16" t="s">
        <v>5154</v>
      </c>
      <c r="B2516">
        <v>582167795</v>
      </c>
      <c r="C2516">
        <v>56</v>
      </c>
      <c r="D2516" s="1">
        <v>24252</v>
      </c>
      <c r="E2516" s="16" t="s">
        <v>11</v>
      </c>
      <c r="F2516" s="16" t="s">
        <v>229</v>
      </c>
      <c r="G2516" s="16" t="s">
        <v>2065</v>
      </c>
      <c r="H2516">
        <v>677419.0808</v>
      </c>
      <c r="I2516">
        <v>143665.63099999999</v>
      </c>
      <c r="J2516" s="16" t="s">
        <v>5155</v>
      </c>
      <c r="K2516" s="16" t="s">
        <v>6135</v>
      </c>
      <c r="L2516">
        <v>3578369184</v>
      </c>
      <c r="M2516">
        <v>0</v>
      </c>
      <c r="N2516" s="16" t="s">
        <v>6187</v>
      </c>
      <c r="O2516" s="16" t="s">
        <v>6191</v>
      </c>
      <c r="P2516" s="1">
        <v>44225</v>
      </c>
      <c r="Q2516">
        <v>533753.44980000006</v>
      </c>
      <c r="R2516">
        <v>533753.44980000006</v>
      </c>
      <c r="S2516" s="16" t="s">
        <v>6217</v>
      </c>
      <c r="T2516" s="16" t="s">
        <v>6239</v>
      </c>
      <c r="U2516">
        <v>2021</v>
      </c>
    </row>
    <row r="2517" spans="1:21" x14ac:dyDescent="0.35">
      <c r="A2517" s="16" t="s">
        <v>5156</v>
      </c>
      <c r="B2517">
        <v>672830363</v>
      </c>
      <c r="C2517">
        <v>50</v>
      </c>
      <c r="D2517" s="1">
        <v>26443.5</v>
      </c>
      <c r="E2517" s="16" t="s">
        <v>11</v>
      </c>
      <c r="F2517" s="16" t="s">
        <v>679</v>
      </c>
      <c r="G2517" s="16" t="s">
        <v>2065</v>
      </c>
      <c r="H2517">
        <v>520918.03249999997</v>
      </c>
      <c r="I2517">
        <v>347071.3578</v>
      </c>
      <c r="J2517" s="16" t="s">
        <v>5157</v>
      </c>
      <c r="K2517" s="16" t="s">
        <v>6129</v>
      </c>
      <c r="L2517">
        <v>34993314</v>
      </c>
      <c r="M2517">
        <v>0</v>
      </c>
      <c r="N2517" s="16" t="s">
        <v>6195</v>
      </c>
      <c r="O2517" s="16" t="s">
        <v>6190</v>
      </c>
      <c r="P2517" s="1">
        <v>44283</v>
      </c>
      <c r="Q2517">
        <v>173846.67469999997</v>
      </c>
      <c r="R2517">
        <v>173846.67469999997</v>
      </c>
      <c r="S2517" s="16" t="s">
        <v>6219</v>
      </c>
      <c r="T2517" s="16" t="s">
        <v>6239</v>
      </c>
      <c r="U2517">
        <v>2021</v>
      </c>
    </row>
    <row r="2518" spans="1:21" x14ac:dyDescent="0.35">
      <c r="A2518" s="16" t="s">
        <v>5158</v>
      </c>
      <c r="B2518">
        <v>677528342</v>
      </c>
      <c r="C2518">
        <v>37</v>
      </c>
      <c r="D2518" s="1">
        <v>31191.75</v>
      </c>
      <c r="E2518" s="16" t="s">
        <v>11</v>
      </c>
      <c r="F2518" s="16" t="s">
        <v>186</v>
      </c>
      <c r="G2518" s="16" t="s">
        <v>2065</v>
      </c>
      <c r="H2518">
        <v>1353471.6592999999</v>
      </c>
      <c r="I2518">
        <v>782164.1483</v>
      </c>
      <c r="J2518" s="16" t="s">
        <v>5159</v>
      </c>
      <c r="K2518" s="16" t="s">
        <v>6127</v>
      </c>
      <c r="L2518">
        <v>705232352</v>
      </c>
      <c r="M2518">
        <v>15950335</v>
      </c>
      <c r="N2518" s="16" t="s">
        <v>6192</v>
      </c>
      <c r="O2518" s="16" t="s">
        <v>6188</v>
      </c>
      <c r="P2518" s="1">
        <v>44475</v>
      </c>
      <c r="Q2518">
        <v>571307.51099999994</v>
      </c>
      <c r="R2518">
        <v>571307.51099999994</v>
      </c>
      <c r="S2518" s="16" t="s">
        <v>6226</v>
      </c>
      <c r="T2518" s="16" t="s">
        <v>6237</v>
      </c>
      <c r="U2518">
        <v>2021</v>
      </c>
    </row>
    <row r="2519" spans="1:21" x14ac:dyDescent="0.35">
      <c r="A2519" s="16" t="s">
        <v>1581</v>
      </c>
      <c r="B2519">
        <v>218163207</v>
      </c>
      <c r="C2519">
        <v>85</v>
      </c>
      <c r="D2519" s="1">
        <v>13659.75</v>
      </c>
      <c r="E2519" s="16" t="s">
        <v>11</v>
      </c>
      <c r="F2519" s="16" t="s">
        <v>101</v>
      </c>
      <c r="G2519" s="16" t="s">
        <v>2065</v>
      </c>
      <c r="H2519">
        <v>197108.9149</v>
      </c>
      <c r="I2519">
        <v>83559.442800000004</v>
      </c>
      <c r="J2519" s="16" t="s">
        <v>5160</v>
      </c>
      <c r="K2519" s="16" t="s">
        <v>6140</v>
      </c>
      <c r="L2519">
        <v>11367837</v>
      </c>
      <c r="M2519">
        <v>0</v>
      </c>
      <c r="N2519" s="16" t="s">
        <v>6195</v>
      </c>
      <c r="O2519" s="16" t="s">
        <v>6191</v>
      </c>
      <c r="P2519" s="1">
        <v>44247</v>
      </c>
      <c r="Q2519">
        <v>113549.4721</v>
      </c>
      <c r="R2519">
        <v>113549.4721</v>
      </c>
      <c r="S2519" s="16" t="s">
        <v>6218</v>
      </c>
      <c r="T2519" s="16" t="s">
        <v>6241</v>
      </c>
      <c r="U2519">
        <v>2021</v>
      </c>
    </row>
    <row r="2520" spans="1:21" x14ac:dyDescent="0.35">
      <c r="A2520" s="16" t="s">
        <v>5161</v>
      </c>
      <c r="B2520">
        <v>817959591</v>
      </c>
      <c r="C2520">
        <v>50</v>
      </c>
      <c r="D2520" s="1">
        <v>26443.5</v>
      </c>
      <c r="E2520" s="16" t="s">
        <v>11</v>
      </c>
      <c r="F2520" s="16" t="s">
        <v>651</v>
      </c>
      <c r="G2520" s="16" t="s">
        <v>2065</v>
      </c>
      <c r="H2520">
        <v>1932621.557</v>
      </c>
      <c r="I2520">
        <v>224774.96580000001</v>
      </c>
      <c r="J2520" s="16" t="s">
        <v>5162</v>
      </c>
      <c r="K2520" s="16" t="s">
        <v>6133</v>
      </c>
      <c r="L2520">
        <v>570397815</v>
      </c>
      <c r="M2520">
        <v>0</v>
      </c>
      <c r="N2520" s="16" t="s">
        <v>6187</v>
      </c>
      <c r="O2520" s="16" t="s">
        <v>6190</v>
      </c>
      <c r="P2520" s="1">
        <v>44472</v>
      </c>
      <c r="Q2520">
        <v>1707846.5912000001</v>
      </c>
      <c r="R2520">
        <v>1707846.5912000001</v>
      </c>
      <c r="S2520" s="16" t="s">
        <v>6226</v>
      </c>
      <c r="T2520" s="16" t="s">
        <v>6239</v>
      </c>
      <c r="U2520">
        <v>2021</v>
      </c>
    </row>
    <row r="2521" spans="1:21" x14ac:dyDescent="0.35">
      <c r="A2521" s="16" t="s">
        <v>5163</v>
      </c>
      <c r="B2521">
        <v>684928177</v>
      </c>
      <c r="C2521">
        <v>66</v>
      </c>
      <c r="D2521" s="1">
        <v>20599.5</v>
      </c>
      <c r="E2521" s="16" t="s">
        <v>11</v>
      </c>
      <c r="F2521" s="16" t="s">
        <v>886</v>
      </c>
      <c r="G2521" s="16" t="s">
        <v>2065</v>
      </c>
      <c r="H2521">
        <v>791795.41460000002</v>
      </c>
      <c r="I2521">
        <v>326869.38909999997</v>
      </c>
      <c r="J2521" s="16" t="s">
        <v>5164</v>
      </c>
      <c r="K2521" s="16" t="s">
        <v>6129</v>
      </c>
      <c r="L2521">
        <v>2387811309</v>
      </c>
      <c r="M2521">
        <v>0</v>
      </c>
      <c r="N2521" s="16" t="s">
        <v>6187</v>
      </c>
      <c r="O2521" s="16" t="s">
        <v>6188</v>
      </c>
      <c r="P2521" s="1">
        <v>44375</v>
      </c>
      <c r="Q2521">
        <v>464926.02550000005</v>
      </c>
      <c r="R2521">
        <v>464926.02550000005</v>
      </c>
      <c r="S2521" s="16" t="s">
        <v>6222</v>
      </c>
      <c r="T2521" s="16" t="s">
        <v>6240</v>
      </c>
      <c r="U2521">
        <v>2021</v>
      </c>
    </row>
    <row r="2522" spans="1:21" x14ac:dyDescent="0.35">
      <c r="A2522" s="16" t="s">
        <v>5165</v>
      </c>
      <c r="B2522">
        <v>997371033</v>
      </c>
      <c r="C2522">
        <v>85</v>
      </c>
      <c r="D2522" s="1">
        <v>13659.75</v>
      </c>
      <c r="E2522" s="16" t="s">
        <v>11</v>
      </c>
      <c r="F2522" s="16" t="s">
        <v>533</v>
      </c>
      <c r="G2522" s="16" t="s">
        <v>2065</v>
      </c>
      <c r="H2522">
        <v>1425990.3107</v>
      </c>
      <c r="I2522">
        <v>556405.27590000001</v>
      </c>
      <c r="J2522" s="16" t="s">
        <v>5166</v>
      </c>
      <c r="K2522" s="16" t="s">
        <v>6135</v>
      </c>
      <c r="L2522">
        <v>969705</v>
      </c>
      <c r="M2522">
        <v>0</v>
      </c>
      <c r="N2522" s="16" t="s">
        <v>6195</v>
      </c>
      <c r="O2522" s="16" t="s">
        <v>6190</v>
      </c>
      <c r="P2522" s="1">
        <v>44546</v>
      </c>
      <c r="Q2522">
        <v>869585.03480000002</v>
      </c>
      <c r="R2522">
        <v>869585.03480000002</v>
      </c>
      <c r="S2522" s="16" t="s">
        <v>6228</v>
      </c>
      <c r="T2522" s="16" t="s">
        <v>6241</v>
      </c>
      <c r="U2522">
        <v>2021</v>
      </c>
    </row>
    <row r="2523" spans="1:21" x14ac:dyDescent="0.35">
      <c r="A2523" s="16" t="s">
        <v>5167</v>
      </c>
      <c r="B2523">
        <v>521061950</v>
      </c>
      <c r="C2523">
        <v>60</v>
      </c>
      <c r="D2523" s="1">
        <v>22791</v>
      </c>
      <c r="E2523" s="16" t="s">
        <v>11</v>
      </c>
      <c r="F2523" s="16" t="s">
        <v>87</v>
      </c>
      <c r="G2523" s="16" t="s">
        <v>2065</v>
      </c>
      <c r="H2523">
        <v>1206135.0038999999</v>
      </c>
      <c r="I2523">
        <v>316865.97560000001</v>
      </c>
      <c r="J2523" s="16" t="s">
        <v>5168</v>
      </c>
      <c r="K2523" s="16" t="s">
        <v>6127</v>
      </c>
      <c r="L2523">
        <v>291468645</v>
      </c>
      <c r="M2523">
        <v>0</v>
      </c>
      <c r="N2523" s="16" t="s">
        <v>6187</v>
      </c>
      <c r="O2523" s="16" t="s">
        <v>6190</v>
      </c>
      <c r="P2523" s="1">
        <v>44352</v>
      </c>
      <c r="Q2523">
        <v>889269.02829999989</v>
      </c>
      <c r="R2523">
        <v>889269.02829999989</v>
      </c>
      <c r="S2523" s="16" t="s">
        <v>6222</v>
      </c>
      <c r="T2523" s="16" t="s">
        <v>6240</v>
      </c>
      <c r="U2523">
        <v>2021</v>
      </c>
    </row>
    <row r="2524" spans="1:21" x14ac:dyDescent="0.35">
      <c r="A2524" s="16" t="s">
        <v>5169</v>
      </c>
      <c r="B2524">
        <v>301691876</v>
      </c>
      <c r="C2524">
        <v>45</v>
      </c>
      <c r="D2524" s="1">
        <v>28269.75</v>
      </c>
      <c r="E2524" s="16" t="s">
        <v>11</v>
      </c>
      <c r="F2524" s="16" t="s">
        <v>338</v>
      </c>
      <c r="G2524" s="16" t="s">
        <v>2065</v>
      </c>
      <c r="H2524">
        <v>1551055.9975999999</v>
      </c>
      <c r="I2524">
        <v>840893.9301</v>
      </c>
      <c r="J2524" s="16" t="s">
        <v>5170</v>
      </c>
      <c r="K2524" s="16" t="s">
        <v>6135</v>
      </c>
      <c r="L2524">
        <v>898353405</v>
      </c>
      <c r="M2524">
        <v>0</v>
      </c>
      <c r="N2524" s="16" t="s">
        <v>6196</v>
      </c>
      <c r="O2524" s="16" t="s">
        <v>6188</v>
      </c>
      <c r="P2524" s="1">
        <v>44494</v>
      </c>
      <c r="Q2524">
        <v>710162.06749999989</v>
      </c>
      <c r="R2524">
        <v>710162.06749999989</v>
      </c>
      <c r="S2524" s="16" t="s">
        <v>6226</v>
      </c>
      <c r="T2524" s="16" t="s">
        <v>6238</v>
      </c>
      <c r="U2524">
        <v>2021</v>
      </c>
    </row>
    <row r="2525" spans="1:21" x14ac:dyDescent="0.35">
      <c r="A2525" s="16" t="s">
        <v>4046</v>
      </c>
      <c r="B2525">
        <v>554023905</v>
      </c>
      <c r="C2525">
        <v>73</v>
      </c>
      <c r="D2525" s="1">
        <v>18042.75</v>
      </c>
      <c r="E2525" s="16" t="s">
        <v>11</v>
      </c>
      <c r="F2525" s="16" t="s">
        <v>220</v>
      </c>
      <c r="G2525" s="16" t="s">
        <v>2065</v>
      </c>
      <c r="H2525">
        <v>299302.24449999997</v>
      </c>
      <c r="I2525">
        <v>125706.9427</v>
      </c>
      <c r="J2525" s="16" t="s">
        <v>5171</v>
      </c>
      <c r="K2525" s="16" t="s">
        <v>6135</v>
      </c>
      <c r="L2525">
        <v>1283085041</v>
      </c>
      <c r="M2525">
        <v>0</v>
      </c>
      <c r="N2525" s="16" t="s">
        <v>6198</v>
      </c>
      <c r="O2525" s="16" t="s">
        <v>6191</v>
      </c>
      <c r="P2525" s="1">
        <v>44626</v>
      </c>
      <c r="Q2525">
        <v>173595.30179999996</v>
      </c>
      <c r="R2525">
        <v>173595.30179999996</v>
      </c>
      <c r="S2525" s="16" t="s">
        <v>6219</v>
      </c>
      <c r="T2525" s="16" t="s">
        <v>6241</v>
      </c>
      <c r="U2525">
        <v>2022</v>
      </c>
    </row>
    <row r="2526" spans="1:21" x14ac:dyDescent="0.35">
      <c r="A2526" s="16" t="s">
        <v>5172</v>
      </c>
      <c r="B2526">
        <v>271603947</v>
      </c>
      <c r="C2526">
        <v>69</v>
      </c>
      <c r="D2526" s="1">
        <v>19503.75</v>
      </c>
      <c r="E2526" s="16" t="s">
        <v>11</v>
      </c>
      <c r="F2526" s="16" t="s">
        <v>1017</v>
      </c>
      <c r="G2526" s="16" t="s">
        <v>2065</v>
      </c>
      <c r="H2526">
        <v>243023.25940000001</v>
      </c>
      <c r="I2526">
        <v>80100.4663</v>
      </c>
      <c r="J2526" s="16" t="s">
        <v>5173</v>
      </c>
      <c r="K2526" s="16" t="s">
        <v>6127</v>
      </c>
      <c r="L2526">
        <v>1473398622</v>
      </c>
      <c r="M2526">
        <v>0</v>
      </c>
      <c r="N2526" s="16" t="s">
        <v>6189</v>
      </c>
      <c r="O2526" s="16" t="s">
        <v>6194</v>
      </c>
      <c r="P2526" s="1">
        <v>44529</v>
      </c>
      <c r="Q2526">
        <v>162922.79310000001</v>
      </c>
      <c r="R2526">
        <v>162922.79310000001</v>
      </c>
      <c r="S2526" s="16" t="s">
        <v>6227</v>
      </c>
      <c r="T2526" s="16" t="s">
        <v>6240</v>
      </c>
      <c r="U2526">
        <v>2021</v>
      </c>
    </row>
    <row r="2527" spans="1:21" x14ac:dyDescent="0.35">
      <c r="A2527" s="16" t="s">
        <v>5174</v>
      </c>
      <c r="B2527">
        <v>562212047</v>
      </c>
      <c r="C2527">
        <v>76</v>
      </c>
      <c r="D2527" s="1">
        <v>16947</v>
      </c>
      <c r="E2527" s="16" t="s">
        <v>11</v>
      </c>
      <c r="F2527" s="16" t="s">
        <v>984</v>
      </c>
      <c r="G2527" s="16" t="s">
        <v>2065</v>
      </c>
      <c r="H2527">
        <v>25563.149799999999</v>
      </c>
      <c r="I2527">
        <v>11901.727000000001</v>
      </c>
      <c r="J2527" s="16" t="s">
        <v>5175</v>
      </c>
      <c r="K2527" s="16" t="s">
        <v>6140</v>
      </c>
      <c r="L2527">
        <v>1106668224</v>
      </c>
      <c r="M2527">
        <v>0</v>
      </c>
      <c r="N2527" s="16" t="s">
        <v>6198</v>
      </c>
      <c r="O2527" s="16" t="s">
        <v>6190</v>
      </c>
      <c r="P2527" s="1">
        <v>44211</v>
      </c>
      <c r="Q2527">
        <v>13661.422799999998</v>
      </c>
      <c r="R2527">
        <v>13661.422799999998</v>
      </c>
      <c r="S2527" s="16" t="s">
        <v>6217</v>
      </c>
      <c r="T2527" s="16" t="s">
        <v>6241</v>
      </c>
      <c r="U2527">
        <v>2021</v>
      </c>
    </row>
    <row r="2528" spans="1:21" x14ac:dyDescent="0.35">
      <c r="A2528" s="16" t="s">
        <v>5176</v>
      </c>
      <c r="B2528">
        <v>154030779</v>
      </c>
      <c r="C2528">
        <v>77</v>
      </c>
      <c r="D2528" s="1">
        <v>16581.75</v>
      </c>
      <c r="E2528" s="16" t="s">
        <v>11</v>
      </c>
      <c r="F2528" s="16" t="s">
        <v>365</v>
      </c>
      <c r="G2528" s="16" t="s">
        <v>2065</v>
      </c>
      <c r="H2528">
        <v>11363.748</v>
      </c>
      <c r="I2528">
        <v>4470.9827999999998</v>
      </c>
      <c r="J2528" s="16" t="s">
        <v>5177</v>
      </c>
      <c r="K2528" s="16" t="s">
        <v>6127</v>
      </c>
      <c r="L2528">
        <v>3947207719</v>
      </c>
      <c r="M2528">
        <v>0</v>
      </c>
      <c r="N2528" s="16" t="s">
        <v>6198</v>
      </c>
      <c r="O2528" s="16" t="s">
        <v>6201</v>
      </c>
      <c r="P2528" s="1">
        <v>44387</v>
      </c>
      <c r="Q2528">
        <v>6892.7651999999998</v>
      </c>
      <c r="R2528">
        <v>6892.7651999999998</v>
      </c>
      <c r="S2528" s="16" t="s">
        <v>6223</v>
      </c>
      <c r="T2528" s="16" t="s">
        <v>6241</v>
      </c>
      <c r="U2528">
        <v>2021</v>
      </c>
    </row>
    <row r="2529" spans="1:21" x14ac:dyDescent="0.35">
      <c r="A2529" s="16" t="s">
        <v>5178</v>
      </c>
      <c r="B2529">
        <v>571443392</v>
      </c>
      <c r="C2529">
        <v>37</v>
      </c>
      <c r="D2529" s="1">
        <v>31191.75</v>
      </c>
      <c r="E2529" s="16" t="s">
        <v>11</v>
      </c>
      <c r="F2529" s="16" t="s">
        <v>293</v>
      </c>
      <c r="G2529" s="16" t="s">
        <v>2065</v>
      </c>
      <c r="H2529">
        <v>34504.451699999998</v>
      </c>
      <c r="I2529">
        <v>8748.9254000000001</v>
      </c>
      <c r="J2529" s="16" t="s">
        <v>5179</v>
      </c>
      <c r="K2529" s="16" t="s">
        <v>6131</v>
      </c>
      <c r="L2529">
        <v>890516385</v>
      </c>
      <c r="M2529">
        <v>0</v>
      </c>
      <c r="N2529" s="16" t="s">
        <v>6196</v>
      </c>
      <c r="O2529" s="16" t="s">
        <v>6200</v>
      </c>
      <c r="P2529" s="1">
        <v>44663</v>
      </c>
      <c r="Q2529">
        <v>25755.526299999998</v>
      </c>
      <c r="R2529">
        <v>25755.526299999998</v>
      </c>
      <c r="S2529" s="16" t="s">
        <v>6220</v>
      </c>
      <c r="T2529" s="16" t="s">
        <v>6237</v>
      </c>
      <c r="U2529">
        <v>2022</v>
      </c>
    </row>
    <row r="2530" spans="1:21" x14ac:dyDescent="0.35">
      <c r="A2530" s="16" t="s">
        <v>5180</v>
      </c>
      <c r="B2530">
        <v>906291581</v>
      </c>
      <c r="C2530">
        <v>53</v>
      </c>
      <c r="D2530" s="1">
        <v>25347.75</v>
      </c>
      <c r="E2530" s="16" t="s">
        <v>11</v>
      </c>
      <c r="F2530" s="16" t="s">
        <v>223</v>
      </c>
      <c r="G2530" s="16" t="s">
        <v>2065</v>
      </c>
      <c r="H2530">
        <v>58017.849099999999</v>
      </c>
      <c r="I2530">
        <v>20257.316500000001</v>
      </c>
      <c r="J2530" s="16" t="s">
        <v>5181</v>
      </c>
      <c r="K2530" s="16" t="s">
        <v>6140</v>
      </c>
      <c r="L2530">
        <v>842083584</v>
      </c>
      <c r="M2530">
        <v>0</v>
      </c>
      <c r="N2530" s="16" t="s">
        <v>6187</v>
      </c>
      <c r="O2530" s="16" t="s">
        <v>6188</v>
      </c>
      <c r="P2530" s="1">
        <v>44299</v>
      </c>
      <c r="Q2530">
        <v>37760.532599999999</v>
      </c>
      <c r="R2530">
        <v>37760.532599999999</v>
      </c>
      <c r="S2530" s="16" t="s">
        <v>6220</v>
      </c>
      <c r="T2530" s="16" t="s">
        <v>6239</v>
      </c>
      <c r="U2530">
        <v>2021</v>
      </c>
    </row>
    <row r="2531" spans="1:21" x14ac:dyDescent="0.35">
      <c r="A2531" s="16" t="s">
        <v>5182</v>
      </c>
      <c r="B2531">
        <v>504825236</v>
      </c>
      <c r="C2531">
        <v>49</v>
      </c>
      <c r="D2531" s="1">
        <v>26808.75</v>
      </c>
      <c r="E2531" s="16" t="s">
        <v>11</v>
      </c>
      <c r="F2531" s="16" t="s">
        <v>370</v>
      </c>
      <c r="G2531" s="16" t="s">
        <v>2065</v>
      </c>
      <c r="H2531">
        <v>388086.429</v>
      </c>
      <c r="I2531">
        <v>124644.22960000001</v>
      </c>
      <c r="J2531" s="16" t="s">
        <v>5183</v>
      </c>
      <c r="K2531" s="16" t="s">
        <v>6135</v>
      </c>
      <c r="L2531">
        <v>294392384</v>
      </c>
      <c r="M2531">
        <v>0</v>
      </c>
      <c r="N2531" s="16" t="s">
        <v>6187</v>
      </c>
      <c r="O2531" s="16" t="s">
        <v>6188</v>
      </c>
      <c r="P2531" s="1">
        <v>44551</v>
      </c>
      <c r="Q2531">
        <v>263442.19939999998</v>
      </c>
      <c r="R2531">
        <v>263442.19939999998</v>
      </c>
      <c r="S2531" s="16" t="s">
        <v>6228</v>
      </c>
      <c r="T2531" s="16" t="s">
        <v>6238</v>
      </c>
      <c r="U2531">
        <v>2021</v>
      </c>
    </row>
    <row r="2532" spans="1:21" x14ac:dyDescent="0.35">
      <c r="A2532" s="16" t="s">
        <v>5184</v>
      </c>
      <c r="B2532">
        <v>669645088</v>
      </c>
      <c r="C2532">
        <v>80</v>
      </c>
      <c r="D2532" s="1">
        <v>15486</v>
      </c>
      <c r="E2532" s="16" t="s">
        <v>11</v>
      </c>
      <c r="F2532" s="16" t="s">
        <v>886</v>
      </c>
      <c r="G2532" s="16" t="s">
        <v>2065</v>
      </c>
      <c r="H2532">
        <v>934865.44270000001</v>
      </c>
      <c r="I2532">
        <v>326893.3468</v>
      </c>
      <c r="J2532" s="16" t="s">
        <v>5185</v>
      </c>
      <c r="K2532" s="16" t="s">
        <v>6129</v>
      </c>
      <c r="L2532">
        <v>1136845567</v>
      </c>
      <c r="M2532">
        <v>0</v>
      </c>
      <c r="N2532" s="16" t="s">
        <v>6198</v>
      </c>
      <c r="O2532" s="16" t="s">
        <v>6191</v>
      </c>
      <c r="P2532" s="1">
        <v>44542</v>
      </c>
      <c r="Q2532">
        <v>607972.09590000007</v>
      </c>
      <c r="R2532">
        <v>607972.09590000007</v>
      </c>
      <c r="S2532" s="16" t="s">
        <v>6228</v>
      </c>
      <c r="T2532" s="16" t="s">
        <v>6241</v>
      </c>
      <c r="U2532">
        <v>2021</v>
      </c>
    </row>
    <row r="2533" spans="1:21" x14ac:dyDescent="0.35">
      <c r="A2533" s="16" t="s">
        <v>5186</v>
      </c>
      <c r="B2533">
        <v>965241292</v>
      </c>
      <c r="C2533">
        <v>61</v>
      </c>
      <c r="D2533" s="1">
        <v>22425.75</v>
      </c>
      <c r="E2533" s="16" t="s">
        <v>11</v>
      </c>
      <c r="F2533" s="16" t="s">
        <v>1364</v>
      </c>
      <c r="G2533" s="16" t="s">
        <v>2065</v>
      </c>
      <c r="H2533">
        <v>65048.480000000003</v>
      </c>
      <c r="I2533">
        <v>38980.301599999999</v>
      </c>
      <c r="J2533" s="16" t="s">
        <v>5187</v>
      </c>
      <c r="K2533" s="16" t="s">
        <v>6131</v>
      </c>
      <c r="L2533">
        <v>1796273244</v>
      </c>
      <c r="M2533">
        <v>0</v>
      </c>
      <c r="N2533" s="16" t="s">
        <v>6189</v>
      </c>
      <c r="O2533" s="16" t="s">
        <v>6190</v>
      </c>
      <c r="P2533" s="1">
        <v>44583</v>
      </c>
      <c r="Q2533">
        <v>26068.178400000004</v>
      </c>
      <c r="R2533">
        <v>26068.178400000004</v>
      </c>
      <c r="S2533" s="16" t="s">
        <v>6217</v>
      </c>
      <c r="T2533" s="16" t="s">
        <v>6240</v>
      </c>
      <c r="U2533">
        <v>2022</v>
      </c>
    </row>
    <row r="2534" spans="1:21" x14ac:dyDescent="0.35">
      <c r="A2534" s="16" t="s">
        <v>5188</v>
      </c>
      <c r="B2534">
        <v>896934867</v>
      </c>
      <c r="C2534">
        <v>53</v>
      </c>
      <c r="D2534" s="1">
        <v>25347.75</v>
      </c>
      <c r="E2534" s="16" t="s">
        <v>11</v>
      </c>
      <c r="F2534" s="16" t="s">
        <v>1694</v>
      </c>
      <c r="G2534" s="16" t="s">
        <v>2065</v>
      </c>
      <c r="H2534">
        <v>291710.70429999998</v>
      </c>
      <c r="I2534">
        <v>362474.07520000002</v>
      </c>
      <c r="J2534" s="16" t="s">
        <v>5189</v>
      </c>
      <c r="K2534" s="16" t="s">
        <v>6131</v>
      </c>
      <c r="L2534">
        <v>1926755496</v>
      </c>
      <c r="M2534">
        <v>0</v>
      </c>
      <c r="N2534" s="16" t="s">
        <v>6196</v>
      </c>
      <c r="O2534" s="16" t="s">
        <v>6188</v>
      </c>
      <c r="P2534" s="1">
        <v>44240</v>
      </c>
      <c r="Q2534">
        <v>-70763.370900000038</v>
      </c>
      <c r="R2534">
        <v>-70763.370900000038</v>
      </c>
      <c r="S2534" s="16" t="s">
        <v>6218</v>
      </c>
      <c r="T2534" s="16" t="s">
        <v>6239</v>
      </c>
      <c r="U2534">
        <v>2021</v>
      </c>
    </row>
    <row r="2535" spans="1:21" x14ac:dyDescent="0.35">
      <c r="A2535" s="16" t="s">
        <v>5190</v>
      </c>
      <c r="B2535">
        <v>429876463</v>
      </c>
      <c r="C2535">
        <v>82</v>
      </c>
      <c r="D2535" s="1">
        <v>14755.5</v>
      </c>
      <c r="E2535" s="16" t="s">
        <v>11</v>
      </c>
      <c r="F2535" s="16" t="s">
        <v>1308</v>
      </c>
      <c r="G2535" s="16" t="s">
        <v>2065</v>
      </c>
      <c r="H2535">
        <v>44965.237999999998</v>
      </c>
      <c r="I2535">
        <v>18599.968499999999</v>
      </c>
      <c r="J2535" s="16" t="s">
        <v>5191</v>
      </c>
      <c r="K2535" s="16" t="s">
        <v>6135</v>
      </c>
      <c r="L2535">
        <v>2739434516</v>
      </c>
      <c r="M2535">
        <v>0</v>
      </c>
      <c r="N2535" s="16" t="s">
        <v>6187</v>
      </c>
      <c r="O2535" s="16" t="s">
        <v>6188</v>
      </c>
      <c r="P2535" s="1">
        <v>44211</v>
      </c>
      <c r="Q2535">
        <v>26365.269499999999</v>
      </c>
      <c r="R2535">
        <v>26365.269499999999</v>
      </c>
      <c r="S2535" s="16" t="s">
        <v>6217</v>
      </c>
      <c r="T2535" s="16" t="s">
        <v>6241</v>
      </c>
      <c r="U2535">
        <v>2021</v>
      </c>
    </row>
    <row r="2536" spans="1:21" x14ac:dyDescent="0.35">
      <c r="A2536" s="16" t="s">
        <v>5192</v>
      </c>
      <c r="B2536">
        <v>386721027</v>
      </c>
      <c r="C2536">
        <v>74</v>
      </c>
      <c r="D2536" s="1">
        <v>17677.5</v>
      </c>
      <c r="E2536" s="16" t="s">
        <v>11</v>
      </c>
      <c r="F2536" s="16" t="s">
        <v>1250</v>
      </c>
      <c r="G2536" s="16" t="s">
        <v>2065</v>
      </c>
      <c r="H2536">
        <v>117928.07709999999</v>
      </c>
      <c r="I2536">
        <v>40485.469700000001</v>
      </c>
      <c r="J2536" s="16" t="s">
        <v>5193</v>
      </c>
      <c r="K2536" s="16" t="s">
        <v>6131</v>
      </c>
      <c r="L2536">
        <v>362819625</v>
      </c>
      <c r="M2536">
        <v>0</v>
      </c>
      <c r="N2536" s="16" t="s">
        <v>6187</v>
      </c>
      <c r="O2536" s="16" t="s">
        <v>6200</v>
      </c>
      <c r="P2536" s="1">
        <v>44326</v>
      </c>
      <c r="Q2536">
        <v>77442.607399999994</v>
      </c>
      <c r="R2536">
        <v>77442.607399999994</v>
      </c>
      <c r="S2536" s="16" t="s">
        <v>6221</v>
      </c>
      <c r="T2536" s="16" t="s">
        <v>6241</v>
      </c>
      <c r="U2536">
        <v>2021</v>
      </c>
    </row>
    <row r="2537" spans="1:21" x14ac:dyDescent="0.35">
      <c r="A2537" s="16" t="s">
        <v>5194</v>
      </c>
      <c r="B2537">
        <v>49382283</v>
      </c>
      <c r="C2537">
        <v>75</v>
      </c>
      <c r="D2537" s="1">
        <v>17312.25</v>
      </c>
      <c r="E2537" s="16" t="s">
        <v>11</v>
      </c>
      <c r="F2537" s="16" t="s">
        <v>276</v>
      </c>
      <c r="G2537" s="16" t="s">
        <v>2065</v>
      </c>
      <c r="H2537">
        <v>1209702.5622</v>
      </c>
      <c r="I2537">
        <v>332242.25300000003</v>
      </c>
      <c r="J2537" s="16" t="s">
        <v>5195</v>
      </c>
      <c r="K2537" s="16" t="s">
        <v>6131</v>
      </c>
      <c r="L2537">
        <v>2944012544</v>
      </c>
      <c r="M2537">
        <v>0</v>
      </c>
      <c r="N2537" s="16" t="s">
        <v>6198</v>
      </c>
      <c r="O2537" s="16" t="s">
        <v>6191</v>
      </c>
      <c r="P2537" s="1">
        <v>44511</v>
      </c>
      <c r="Q2537">
        <v>877460.30920000002</v>
      </c>
      <c r="R2537">
        <v>895009.51538400003</v>
      </c>
      <c r="S2537" s="16" t="s">
        <v>6227</v>
      </c>
      <c r="T2537" s="16" t="s">
        <v>6241</v>
      </c>
      <c r="U2537">
        <v>2021</v>
      </c>
    </row>
    <row r="2538" spans="1:21" x14ac:dyDescent="0.35">
      <c r="A2538" s="16" t="s">
        <v>5196</v>
      </c>
      <c r="B2538">
        <v>747753075</v>
      </c>
      <c r="C2538">
        <v>42</v>
      </c>
      <c r="D2538" s="1">
        <v>29365.5</v>
      </c>
      <c r="E2538" s="16" t="s">
        <v>11</v>
      </c>
      <c r="F2538" s="16" t="s">
        <v>66</v>
      </c>
      <c r="G2538" s="16" t="s">
        <v>2065</v>
      </c>
      <c r="H2538">
        <v>54706.1492</v>
      </c>
      <c r="I2538">
        <v>35709.2886</v>
      </c>
      <c r="J2538" s="16" t="s">
        <v>5197</v>
      </c>
      <c r="K2538" s="16" t="s">
        <v>6133</v>
      </c>
      <c r="L2538">
        <v>1281487053</v>
      </c>
      <c r="M2538">
        <v>0</v>
      </c>
      <c r="N2538" s="16" t="s">
        <v>6187</v>
      </c>
      <c r="O2538" s="16" t="s">
        <v>6200</v>
      </c>
      <c r="P2538" s="1">
        <v>44200</v>
      </c>
      <c r="Q2538">
        <v>18996.8606</v>
      </c>
      <c r="R2538">
        <v>18996.8606</v>
      </c>
      <c r="S2538" s="16" t="s">
        <v>6217</v>
      </c>
      <c r="T2538" s="16" t="s">
        <v>6238</v>
      </c>
      <c r="U2538">
        <v>2021</v>
      </c>
    </row>
    <row r="2539" spans="1:21" x14ac:dyDescent="0.35">
      <c r="A2539" s="16" t="s">
        <v>5198</v>
      </c>
      <c r="B2539">
        <v>409899373</v>
      </c>
      <c r="C2539">
        <v>27</v>
      </c>
      <c r="D2539" s="1">
        <v>34844.25</v>
      </c>
      <c r="E2539" s="16" t="s">
        <v>11</v>
      </c>
      <c r="F2539" s="16" t="s">
        <v>413</v>
      </c>
      <c r="G2539" s="16" t="s">
        <v>2065</v>
      </c>
      <c r="H2539">
        <v>721232.97479999997</v>
      </c>
      <c r="I2539">
        <v>176301.39379999999</v>
      </c>
      <c r="J2539" s="16" t="s">
        <v>5199</v>
      </c>
      <c r="K2539" s="16" t="s">
        <v>6129</v>
      </c>
      <c r="L2539">
        <v>1853347932</v>
      </c>
      <c r="M2539">
        <v>0</v>
      </c>
      <c r="N2539" s="16" t="s">
        <v>6195</v>
      </c>
      <c r="O2539" s="16" t="s">
        <v>6190</v>
      </c>
      <c r="P2539" s="1">
        <v>44519</v>
      </c>
      <c r="Q2539">
        <v>544931.58100000001</v>
      </c>
      <c r="R2539">
        <v>544931.58100000001</v>
      </c>
      <c r="S2539" s="16" t="s">
        <v>6227</v>
      </c>
      <c r="T2539" s="16" t="s">
        <v>6236</v>
      </c>
      <c r="U2539">
        <v>2021</v>
      </c>
    </row>
    <row r="2540" spans="1:21" x14ac:dyDescent="0.35">
      <c r="A2540" s="16" t="s">
        <v>5200</v>
      </c>
      <c r="B2540">
        <v>687970690</v>
      </c>
      <c r="C2540">
        <v>56</v>
      </c>
      <c r="D2540" s="1">
        <v>24252</v>
      </c>
      <c r="E2540" s="16" t="s">
        <v>11</v>
      </c>
      <c r="F2540" s="16" t="s">
        <v>1499</v>
      </c>
      <c r="G2540" s="16" t="s">
        <v>2065</v>
      </c>
      <c r="H2540">
        <v>55118.866000000002</v>
      </c>
      <c r="I2540">
        <v>64095.366999999998</v>
      </c>
      <c r="J2540" s="16" t="s">
        <v>5201</v>
      </c>
      <c r="K2540" s="16" t="s">
        <v>6131</v>
      </c>
      <c r="L2540">
        <v>62681875</v>
      </c>
      <c r="M2540">
        <v>0</v>
      </c>
      <c r="N2540" s="16" t="s">
        <v>6196</v>
      </c>
      <c r="O2540" s="16" t="s">
        <v>6200</v>
      </c>
      <c r="P2540" s="1">
        <v>44311</v>
      </c>
      <c r="Q2540">
        <v>-8976.5009999999966</v>
      </c>
      <c r="R2540">
        <v>-8976.5009999999966</v>
      </c>
      <c r="S2540" s="16" t="s">
        <v>6220</v>
      </c>
      <c r="T2540" s="16" t="s">
        <v>6239</v>
      </c>
      <c r="U2540">
        <v>2021</v>
      </c>
    </row>
    <row r="2541" spans="1:21" x14ac:dyDescent="0.35">
      <c r="A2541" s="16" t="s">
        <v>5202</v>
      </c>
      <c r="B2541">
        <v>357002076</v>
      </c>
      <c r="C2541">
        <v>78</v>
      </c>
      <c r="D2541" s="1">
        <v>16216.5</v>
      </c>
      <c r="E2541" s="16" t="s">
        <v>11</v>
      </c>
      <c r="F2541" s="16" t="s">
        <v>1432</v>
      </c>
      <c r="G2541" s="16" t="s">
        <v>2065</v>
      </c>
      <c r="H2541">
        <v>529821.65260000003</v>
      </c>
      <c r="I2541">
        <v>44730.075799999999</v>
      </c>
      <c r="J2541" s="16" t="s">
        <v>5203</v>
      </c>
      <c r="K2541" s="16" t="s">
        <v>6135</v>
      </c>
      <c r="L2541">
        <v>1279572321</v>
      </c>
      <c r="M2541">
        <v>0</v>
      </c>
      <c r="N2541" s="16" t="s">
        <v>6187</v>
      </c>
      <c r="O2541" s="16" t="s">
        <v>6188</v>
      </c>
      <c r="P2541" s="1">
        <v>44277</v>
      </c>
      <c r="Q2541">
        <v>485091.57680000004</v>
      </c>
      <c r="R2541">
        <v>485091.57680000004</v>
      </c>
      <c r="S2541" s="16" t="s">
        <v>6219</v>
      </c>
      <c r="T2541" s="16" t="s">
        <v>6241</v>
      </c>
      <c r="U2541">
        <v>2021</v>
      </c>
    </row>
    <row r="2542" spans="1:21" x14ac:dyDescent="0.35">
      <c r="A2542" s="16" t="s">
        <v>5204</v>
      </c>
      <c r="B2542">
        <v>328792999</v>
      </c>
      <c r="C2542">
        <v>27</v>
      </c>
      <c r="D2542" s="1">
        <v>34844.25</v>
      </c>
      <c r="E2542" s="16" t="s">
        <v>11</v>
      </c>
      <c r="F2542" s="16" t="s">
        <v>381</v>
      </c>
      <c r="G2542" s="16" t="s">
        <v>2065</v>
      </c>
      <c r="H2542">
        <v>1993409.7812999999</v>
      </c>
      <c r="I2542">
        <v>367673.35969999997</v>
      </c>
      <c r="J2542" s="16" t="s">
        <v>5205</v>
      </c>
      <c r="K2542" s="16" t="s">
        <v>6127</v>
      </c>
      <c r="L2542">
        <v>13369725</v>
      </c>
      <c r="M2542">
        <v>0</v>
      </c>
      <c r="N2542" s="16" t="s">
        <v>6196</v>
      </c>
      <c r="O2542" s="16" t="s">
        <v>6200</v>
      </c>
      <c r="P2542" s="1">
        <v>44346</v>
      </c>
      <c r="Q2542">
        <v>1625736.4216</v>
      </c>
      <c r="R2542">
        <v>1625736.4216</v>
      </c>
      <c r="S2542" s="16" t="s">
        <v>6221</v>
      </c>
      <c r="T2542" s="16" t="s">
        <v>6236</v>
      </c>
      <c r="U2542">
        <v>2021</v>
      </c>
    </row>
    <row r="2543" spans="1:21" x14ac:dyDescent="0.35">
      <c r="A2543" s="16" t="s">
        <v>5206</v>
      </c>
      <c r="B2543">
        <v>43105506</v>
      </c>
      <c r="C2543">
        <v>32</v>
      </c>
      <c r="D2543" s="1">
        <v>33018</v>
      </c>
      <c r="E2543" s="16" t="s">
        <v>11</v>
      </c>
      <c r="F2543" s="16" t="s">
        <v>424</v>
      </c>
      <c r="G2543" s="16" t="s">
        <v>2065</v>
      </c>
      <c r="H2543">
        <v>336606.8284</v>
      </c>
      <c r="I2543">
        <v>128306.60279999999</v>
      </c>
      <c r="J2543" s="16" t="s">
        <v>5207</v>
      </c>
      <c r="K2543" s="16" t="s">
        <v>6135</v>
      </c>
      <c r="L2543">
        <v>301319447</v>
      </c>
      <c r="M2543">
        <v>0</v>
      </c>
      <c r="N2543" s="16" t="s">
        <v>6195</v>
      </c>
      <c r="O2543" s="16" t="s">
        <v>6190</v>
      </c>
      <c r="P2543" s="1">
        <v>44635</v>
      </c>
      <c r="Q2543">
        <v>208300.22560000001</v>
      </c>
      <c r="R2543">
        <v>208300.22560000001</v>
      </c>
      <c r="S2543" s="16" t="s">
        <v>6219</v>
      </c>
      <c r="T2543" s="16" t="s">
        <v>6237</v>
      </c>
      <c r="U2543">
        <v>2022</v>
      </c>
    </row>
    <row r="2544" spans="1:21" x14ac:dyDescent="0.35">
      <c r="A2544" s="16" t="s">
        <v>5208</v>
      </c>
      <c r="B2544">
        <v>482319919</v>
      </c>
      <c r="C2544">
        <v>81</v>
      </c>
      <c r="D2544" s="1">
        <v>15120.75</v>
      </c>
      <c r="E2544" s="16" t="s">
        <v>11</v>
      </c>
      <c r="F2544" s="16" t="s">
        <v>687</v>
      </c>
      <c r="G2544" s="16" t="s">
        <v>2065</v>
      </c>
      <c r="H2544">
        <v>295731.26760000002</v>
      </c>
      <c r="I2544">
        <v>157464.77989999999</v>
      </c>
      <c r="J2544" s="16" t="s">
        <v>5209</v>
      </c>
      <c r="K2544" s="16" t="s">
        <v>6129</v>
      </c>
      <c r="L2544">
        <v>2747324682</v>
      </c>
      <c r="M2544">
        <v>0</v>
      </c>
      <c r="N2544" s="16" t="s">
        <v>6189</v>
      </c>
      <c r="O2544" s="16" t="s">
        <v>6194</v>
      </c>
      <c r="P2544" s="1">
        <v>44531</v>
      </c>
      <c r="Q2544">
        <v>138266.48770000003</v>
      </c>
      <c r="R2544">
        <v>138266.48770000003</v>
      </c>
      <c r="S2544" s="16" t="s">
        <v>6228</v>
      </c>
      <c r="T2544" s="16" t="s">
        <v>6241</v>
      </c>
      <c r="U2544">
        <v>2021</v>
      </c>
    </row>
    <row r="2545" spans="1:21" x14ac:dyDescent="0.35">
      <c r="A2545" s="16" t="s">
        <v>5210</v>
      </c>
      <c r="B2545">
        <v>751352918</v>
      </c>
      <c r="C2545">
        <v>72</v>
      </c>
      <c r="D2545" s="1">
        <v>18408</v>
      </c>
      <c r="E2545" s="16" t="s">
        <v>11</v>
      </c>
      <c r="F2545" s="16" t="s">
        <v>1492</v>
      </c>
      <c r="G2545" s="16" t="s">
        <v>2065</v>
      </c>
      <c r="H2545">
        <v>1491077.3991</v>
      </c>
      <c r="I2545">
        <v>226551.2947</v>
      </c>
      <c r="J2545" s="16" t="s">
        <v>5211</v>
      </c>
      <c r="K2545" s="16" t="s">
        <v>6135</v>
      </c>
      <c r="L2545">
        <v>1573874452</v>
      </c>
      <c r="M2545">
        <v>0</v>
      </c>
      <c r="N2545" s="16" t="s">
        <v>6196</v>
      </c>
      <c r="O2545" s="16" t="s">
        <v>6200</v>
      </c>
      <c r="P2545" s="1">
        <v>44547</v>
      </c>
      <c r="Q2545">
        <v>1264526.1044000001</v>
      </c>
      <c r="R2545">
        <v>1264526.1044000001</v>
      </c>
      <c r="S2545" s="16" t="s">
        <v>6228</v>
      </c>
      <c r="T2545" s="16" t="s">
        <v>6241</v>
      </c>
      <c r="U2545">
        <v>2021</v>
      </c>
    </row>
    <row r="2546" spans="1:21" x14ac:dyDescent="0.35">
      <c r="A2546" s="16" t="s">
        <v>5212</v>
      </c>
      <c r="B2546">
        <v>314606855</v>
      </c>
      <c r="C2546">
        <v>67</v>
      </c>
      <c r="D2546" s="1">
        <v>20234.25</v>
      </c>
      <c r="E2546" s="16" t="s">
        <v>11</v>
      </c>
      <c r="F2546" s="16" t="s">
        <v>847</v>
      </c>
      <c r="G2546" s="16" t="s">
        <v>2065</v>
      </c>
      <c r="H2546">
        <v>840866.84640000004</v>
      </c>
      <c r="I2546">
        <v>169434.66949999999</v>
      </c>
      <c r="J2546" s="16" t="s">
        <v>5213</v>
      </c>
      <c r="K2546" s="16" t="s">
        <v>6135</v>
      </c>
      <c r="L2546">
        <v>1295580608</v>
      </c>
      <c r="M2546">
        <v>0</v>
      </c>
      <c r="N2546" s="16" t="s">
        <v>6195</v>
      </c>
      <c r="O2546" s="16" t="s">
        <v>6190</v>
      </c>
      <c r="P2546" s="1">
        <v>44409</v>
      </c>
      <c r="Q2546">
        <v>671432.17690000008</v>
      </c>
      <c r="R2546">
        <v>671432.17690000008</v>
      </c>
      <c r="S2546" s="16" t="s">
        <v>6224</v>
      </c>
      <c r="T2546" s="16" t="s">
        <v>6240</v>
      </c>
      <c r="U2546">
        <v>2021</v>
      </c>
    </row>
    <row r="2547" spans="1:21" x14ac:dyDescent="0.35">
      <c r="A2547" s="16" t="s">
        <v>5214</v>
      </c>
      <c r="B2547">
        <v>159650876</v>
      </c>
      <c r="C2547">
        <v>68</v>
      </c>
      <c r="D2547" s="1">
        <v>19869</v>
      </c>
      <c r="E2547" s="16" t="s">
        <v>11</v>
      </c>
      <c r="F2547" s="16" t="s">
        <v>456</v>
      </c>
      <c r="G2547" s="16" t="s">
        <v>2065</v>
      </c>
      <c r="H2547">
        <v>619282.97129999998</v>
      </c>
      <c r="I2547">
        <v>301532.8885</v>
      </c>
      <c r="J2547" s="16" t="s">
        <v>5215</v>
      </c>
      <c r="K2547" s="16" t="s">
        <v>6131</v>
      </c>
      <c r="L2547">
        <v>948917457</v>
      </c>
      <c r="M2547">
        <v>0</v>
      </c>
      <c r="N2547" s="16" t="s">
        <v>6198</v>
      </c>
      <c r="O2547" s="16" t="s">
        <v>6190</v>
      </c>
      <c r="P2547" s="1">
        <v>44441</v>
      </c>
      <c r="Q2547">
        <v>317750.08279999997</v>
      </c>
      <c r="R2547">
        <v>317750.08279999997</v>
      </c>
      <c r="S2547" s="16" t="s">
        <v>6225</v>
      </c>
      <c r="T2547" s="16" t="s">
        <v>6240</v>
      </c>
      <c r="U2547">
        <v>2021</v>
      </c>
    </row>
    <row r="2548" spans="1:21" x14ac:dyDescent="0.35">
      <c r="A2548" s="16" t="s">
        <v>5216</v>
      </c>
      <c r="B2548">
        <v>871591571</v>
      </c>
      <c r="C2548">
        <v>58</v>
      </c>
      <c r="D2548" s="1">
        <v>23521.5</v>
      </c>
      <c r="E2548" s="16" t="s">
        <v>11</v>
      </c>
      <c r="F2548" s="16" t="s">
        <v>365</v>
      </c>
      <c r="G2548" s="16" t="s">
        <v>2065</v>
      </c>
      <c r="H2548">
        <v>151071.076</v>
      </c>
      <c r="I2548">
        <v>93293.015400000004</v>
      </c>
      <c r="J2548" s="16" t="s">
        <v>5217</v>
      </c>
      <c r="K2548" s="16" t="s">
        <v>6135</v>
      </c>
      <c r="L2548">
        <v>3113526</v>
      </c>
      <c r="M2548">
        <v>0</v>
      </c>
      <c r="N2548" s="16" t="s">
        <v>6196</v>
      </c>
      <c r="O2548" s="16" t="s">
        <v>6200</v>
      </c>
      <c r="P2548" s="1">
        <v>44647</v>
      </c>
      <c r="Q2548">
        <v>57778.060599999997</v>
      </c>
      <c r="R2548">
        <v>57778.060599999997</v>
      </c>
      <c r="S2548" s="16" t="s">
        <v>6219</v>
      </c>
      <c r="T2548" s="16" t="s">
        <v>6239</v>
      </c>
      <c r="U2548">
        <v>2022</v>
      </c>
    </row>
    <row r="2549" spans="1:21" x14ac:dyDescent="0.35">
      <c r="A2549" s="16" t="s">
        <v>5218</v>
      </c>
      <c r="B2549">
        <v>464445114</v>
      </c>
      <c r="C2549">
        <v>76</v>
      </c>
      <c r="D2549" s="1">
        <v>16947</v>
      </c>
      <c r="E2549" s="16" t="s">
        <v>11</v>
      </c>
      <c r="F2549" s="16" t="s">
        <v>1186</v>
      </c>
      <c r="G2549" s="16" t="s">
        <v>2065</v>
      </c>
      <c r="H2549">
        <v>70903.5625</v>
      </c>
      <c r="I2549">
        <v>35990.648300000001</v>
      </c>
      <c r="J2549" s="16" t="s">
        <v>5219</v>
      </c>
      <c r="K2549" s="16" t="s">
        <v>6135</v>
      </c>
      <c r="L2549">
        <v>315981666</v>
      </c>
      <c r="M2549">
        <v>0</v>
      </c>
      <c r="N2549" s="16" t="s">
        <v>6189</v>
      </c>
      <c r="O2549" s="16" t="s">
        <v>6194</v>
      </c>
      <c r="P2549" s="1">
        <v>44469</v>
      </c>
      <c r="Q2549">
        <v>34912.914199999999</v>
      </c>
      <c r="R2549">
        <v>34912.914199999999</v>
      </c>
      <c r="S2549" s="16" t="s">
        <v>6225</v>
      </c>
      <c r="T2549" s="16" t="s">
        <v>6241</v>
      </c>
      <c r="U2549">
        <v>2021</v>
      </c>
    </row>
    <row r="2550" spans="1:21" x14ac:dyDescent="0.35">
      <c r="A2550" s="16" t="s">
        <v>5220</v>
      </c>
      <c r="B2550">
        <v>994039561</v>
      </c>
      <c r="C2550">
        <v>84</v>
      </c>
      <c r="D2550" s="1">
        <v>14025</v>
      </c>
      <c r="E2550" s="16" t="s">
        <v>11</v>
      </c>
      <c r="F2550" s="16" t="s">
        <v>1492</v>
      </c>
      <c r="G2550" s="16" t="s">
        <v>2065</v>
      </c>
      <c r="H2550">
        <v>776817.50600000005</v>
      </c>
      <c r="I2550">
        <v>249264.5184</v>
      </c>
      <c r="J2550" s="16" t="s">
        <v>5221</v>
      </c>
      <c r="K2550" s="16" t="s">
        <v>6131</v>
      </c>
      <c r="L2550">
        <v>304744125</v>
      </c>
      <c r="M2550">
        <v>0</v>
      </c>
      <c r="N2550" s="16" t="s">
        <v>6187</v>
      </c>
      <c r="O2550" s="16" t="s">
        <v>6188</v>
      </c>
      <c r="P2550" s="1">
        <v>44657</v>
      </c>
      <c r="Q2550">
        <v>527552.98760000011</v>
      </c>
      <c r="R2550">
        <v>538104.04735200014</v>
      </c>
      <c r="S2550" s="16" t="s">
        <v>6220</v>
      </c>
      <c r="T2550" s="16" t="s">
        <v>6241</v>
      </c>
      <c r="U2550">
        <v>2022</v>
      </c>
    </row>
    <row r="2551" spans="1:21" x14ac:dyDescent="0.35">
      <c r="A2551" s="16" t="s">
        <v>5222</v>
      </c>
      <c r="B2551">
        <v>722550554</v>
      </c>
      <c r="C2551">
        <v>75</v>
      </c>
      <c r="D2551" s="1">
        <v>17312.25</v>
      </c>
      <c r="E2551" s="16" t="s">
        <v>11</v>
      </c>
      <c r="F2551" s="16" t="s">
        <v>728</v>
      </c>
      <c r="G2551" s="16" t="s">
        <v>2065</v>
      </c>
      <c r="H2551">
        <v>311802.69900000002</v>
      </c>
      <c r="I2551">
        <v>30640.139200000001</v>
      </c>
      <c r="J2551" s="16" t="s">
        <v>5223</v>
      </c>
      <c r="K2551" s="16" t="s">
        <v>6135</v>
      </c>
      <c r="L2551">
        <v>426763392</v>
      </c>
      <c r="M2551">
        <v>0</v>
      </c>
      <c r="N2551" s="16" t="s">
        <v>6195</v>
      </c>
      <c r="O2551" s="16" t="s">
        <v>6190</v>
      </c>
      <c r="P2551" s="1">
        <v>44605</v>
      </c>
      <c r="Q2551">
        <v>281162.55980000005</v>
      </c>
      <c r="R2551">
        <v>281162.55980000005</v>
      </c>
      <c r="S2551" s="16" t="s">
        <v>6218</v>
      </c>
      <c r="T2551" s="16" t="s">
        <v>6241</v>
      </c>
      <c r="U2551">
        <v>2022</v>
      </c>
    </row>
    <row r="2552" spans="1:21" x14ac:dyDescent="0.35">
      <c r="A2552" s="16" t="s">
        <v>5224</v>
      </c>
      <c r="B2552">
        <v>345084481</v>
      </c>
      <c r="C2552">
        <v>18</v>
      </c>
      <c r="D2552" s="1">
        <v>38131.5</v>
      </c>
      <c r="E2552" s="16" t="s">
        <v>11</v>
      </c>
      <c r="F2552" s="16" t="s">
        <v>456</v>
      </c>
      <c r="G2552" s="16" t="s">
        <v>2065</v>
      </c>
      <c r="H2552">
        <v>613385.92819999997</v>
      </c>
      <c r="I2552">
        <v>124239.9523</v>
      </c>
      <c r="J2552" s="16" t="s">
        <v>700</v>
      </c>
      <c r="K2552" s="16" t="s">
        <v>6127</v>
      </c>
      <c r="L2552">
        <v>53692155</v>
      </c>
      <c r="M2552">
        <v>492002973</v>
      </c>
      <c r="N2552" s="16" t="s">
        <v>6192</v>
      </c>
      <c r="O2552" s="16" t="s">
        <v>6193</v>
      </c>
      <c r="P2552" s="1">
        <v>44657</v>
      </c>
      <c r="Q2552">
        <v>489145.97589999996</v>
      </c>
      <c r="R2552">
        <v>489145.97589999996</v>
      </c>
      <c r="S2552" s="16" t="s">
        <v>6220</v>
      </c>
      <c r="T2552" s="16" t="s">
        <v>6242</v>
      </c>
      <c r="U2552">
        <v>2022</v>
      </c>
    </row>
    <row r="2553" spans="1:21" x14ac:dyDescent="0.35">
      <c r="A2553" s="16" t="s">
        <v>5225</v>
      </c>
      <c r="B2553">
        <v>132227571</v>
      </c>
      <c r="C2553">
        <v>34</v>
      </c>
      <c r="D2553" s="1">
        <v>32287.5</v>
      </c>
      <c r="E2553" s="16" t="s">
        <v>11</v>
      </c>
      <c r="F2553" s="16" t="s">
        <v>323</v>
      </c>
      <c r="G2553" s="16" t="s">
        <v>2065</v>
      </c>
      <c r="H2553">
        <v>149999.4681</v>
      </c>
      <c r="I2553">
        <v>101664.11320000001</v>
      </c>
      <c r="J2553" s="16" t="s">
        <v>5226</v>
      </c>
      <c r="K2553" s="16" t="s">
        <v>6133</v>
      </c>
      <c r="L2553">
        <v>2915867136</v>
      </c>
      <c r="M2553">
        <v>0</v>
      </c>
      <c r="N2553" s="16" t="s">
        <v>6187</v>
      </c>
      <c r="O2553" s="16" t="s">
        <v>6188</v>
      </c>
      <c r="P2553" s="1">
        <v>44355</v>
      </c>
      <c r="Q2553">
        <v>48335.354899999991</v>
      </c>
      <c r="R2553">
        <v>48335.354899999991</v>
      </c>
      <c r="S2553" s="16" t="s">
        <v>6222</v>
      </c>
      <c r="T2553" s="16" t="s">
        <v>6237</v>
      </c>
      <c r="U2553">
        <v>2021</v>
      </c>
    </row>
    <row r="2554" spans="1:21" x14ac:dyDescent="0.35">
      <c r="A2554" s="16" t="s">
        <v>5227</v>
      </c>
      <c r="B2554">
        <v>692595387</v>
      </c>
      <c r="C2554">
        <v>53</v>
      </c>
      <c r="D2554" s="1">
        <v>25347.75</v>
      </c>
      <c r="E2554" s="16" t="s">
        <v>11</v>
      </c>
      <c r="F2554" s="16" t="s">
        <v>1222</v>
      </c>
      <c r="G2554" s="16" t="s">
        <v>2065</v>
      </c>
      <c r="H2554">
        <v>282744.03629999998</v>
      </c>
      <c r="I2554">
        <v>98597.920400000003</v>
      </c>
      <c r="J2554" s="16" t="s">
        <v>5228</v>
      </c>
      <c r="K2554" s="16" t="s">
        <v>6135</v>
      </c>
      <c r="L2554">
        <v>2193727536</v>
      </c>
      <c r="M2554">
        <v>0</v>
      </c>
      <c r="N2554" s="16" t="s">
        <v>6187</v>
      </c>
      <c r="O2554" s="16" t="s">
        <v>6188</v>
      </c>
      <c r="P2554" s="1">
        <v>44669</v>
      </c>
      <c r="Q2554">
        <v>184146.11589999998</v>
      </c>
      <c r="R2554">
        <v>184146.11589999998</v>
      </c>
      <c r="S2554" s="16" t="s">
        <v>6220</v>
      </c>
      <c r="T2554" s="16" t="s">
        <v>6239</v>
      </c>
      <c r="U2554">
        <v>2022</v>
      </c>
    </row>
    <row r="2555" spans="1:21" x14ac:dyDescent="0.35">
      <c r="A2555" s="16" t="s">
        <v>5229</v>
      </c>
      <c r="B2555">
        <v>587755693</v>
      </c>
      <c r="C2555">
        <v>31</v>
      </c>
      <c r="D2555" s="1">
        <v>33383.25</v>
      </c>
      <c r="E2555" s="16" t="s">
        <v>11</v>
      </c>
      <c r="F2555" s="16" t="s">
        <v>172</v>
      </c>
      <c r="G2555" s="16" t="s">
        <v>2065</v>
      </c>
      <c r="H2555">
        <v>354346.83510000003</v>
      </c>
      <c r="I2555">
        <v>69316.065799999997</v>
      </c>
      <c r="J2555" s="16" t="s">
        <v>5230</v>
      </c>
      <c r="K2555" s="16" t="s">
        <v>6135</v>
      </c>
      <c r="L2555">
        <v>2980696544</v>
      </c>
      <c r="M2555">
        <v>0</v>
      </c>
      <c r="N2555" s="16" t="s">
        <v>6196</v>
      </c>
      <c r="O2555" s="16" t="s">
        <v>6188</v>
      </c>
      <c r="P2555" s="1">
        <v>44219</v>
      </c>
      <c r="Q2555">
        <v>285030.76930000004</v>
      </c>
      <c r="R2555">
        <v>285030.76930000004</v>
      </c>
      <c r="S2555" s="16" t="s">
        <v>6217</v>
      </c>
      <c r="T2555" s="16" t="s">
        <v>6237</v>
      </c>
      <c r="U2555">
        <v>2021</v>
      </c>
    </row>
    <row r="2556" spans="1:21" x14ac:dyDescent="0.35">
      <c r="A2556" s="16" t="s">
        <v>5231</v>
      </c>
      <c r="B2556">
        <v>379935005</v>
      </c>
      <c r="C2556">
        <v>46</v>
      </c>
      <c r="D2556" s="1">
        <v>27904.5</v>
      </c>
      <c r="E2556" s="16" t="s">
        <v>11</v>
      </c>
      <c r="F2556" s="16" t="s">
        <v>290</v>
      </c>
      <c r="G2556" s="16" t="s">
        <v>2065</v>
      </c>
      <c r="H2556">
        <v>1084092.5652999999</v>
      </c>
      <c r="I2556">
        <v>423069.40110000002</v>
      </c>
      <c r="J2556" s="16" t="s">
        <v>5232</v>
      </c>
      <c r="K2556" s="16" t="s">
        <v>6127</v>
      </c>
      <c r="L2556">
        <v>1902457675</v>
      </c>
      <c r="M2556">
        <v>0</v>
      </c>
      <c r="N2556" s="16" t="s">
        <v>6187</v>
      </c>
      <c r="O2556" s="16" t="s">
        <v>6200</v>
      </c>
      <c r="P2556" s="1">
        <v>44585</v>
      </c>
      <c r="Q2556">
        <v>661023.16419999988</v>
      </c>
      <c r="R2556">
        <v>661023.16419999988</v>
      </c>
      <c r="S2556" s="16" t="s">
        <v>6217</v>
      </c>
      <c r="T2556" s="16" t="s">
        <v>6238</v>
      </c>
      <c r="U2556">
        <v>2022</v>
      </c>
    </row>
    <row r="2557" spans="1:21" x14ac:dyDescent="0.35">
      <c r="A2557" s="16" t="s">
        <v>5233</v>
      </c>
      <c r="B2557">
        <v>669511197</v>
      </c>
      <c r="C2557">
        <v>38</v>
      </c>
      <c r="D2557" s="1">
        <v>30826.5</v>
      </c>
      <c r="E2557" s="16" t="s">
        <v>11</v>
      </c>
      <c r="F2557" s="16" t="s">
        <v>1475</v>
      </c>
      <c r="G2557" s="16" t="s">
        <v>2065</v>
      </c>
      <c r="H2557">
        <v>2504280.5685000001</v>
      </c>
      <c r="I2557">
        <v>874221.58030000003</v>
      </c>
      <c r="J2557" s="16" t="s">
        <v>5234</v>
      </c>
      <c r="K2557" s="16" t="s">
        <v>6140</v>
      </c>
      <c r="L2557">
        <v>3726410625</v>
      </c>
      <c r="M2557">
        <v>0</v>
      </c>
      <c r="N2557" s="16" t="s">
        <v>6187</v>
      </c>
      <c r="O2557" s="16" t="s">
        <v>6188</v>
      </c>
      <c r="P2557" s="1">
        <v>44540</v>
      </c>
      <c r="Q2557">
        <v>1630058.9882</v>
      </c>
      <c r="R2557">
        <v>1630058.9882</v>
      </c>
      <c r="S2557" s="16" t="s">
        <v>6228</v>
      </c>
      <c r="T2557" s="16" t="s">
        <v>6237</v>
      </c>
      <c r="U2557">
        <v>2021</v>
      </c>
    </row>
    <row r="2558" spans="1:21" x14ac:dyDescent="0.35">
      <c r="A2558" s="16" t="s">
        <v>5235</v>
      </c>
      <c r="B2558">
        <v>822211095</v>
      </c>
      <c r="C2558">
        <v>43</v>
      </c>
      <c r="D2558" s="1">
        <v>29000.25</v>
      </c>
      <c r="E2558" s="16" t="s">
        <v>11</v>
      </c>
      <c r="F2558" s="16" t="s">
        <v>75</v>
      </c>
      <c r="G2558" s="16" t="s">
        <v>2065</v>
      </c>
      <c r="H2558">
        <v>231683.18299999999</v>
      </c>
      <c r="I2558">
        <v>170659.48749999999</v>
      </c>
      <c r="J2558" s="16" t="s">
        <v>5236</v>
      </c>
      <c r="K2558" s="16" t="s">
        <v>6127</v>
      </c>
      <c r="L2558">
        <v>1937970139</v>
      </c>
      <c r="M2558">
        <v>0</v>
      </c>
      <c r="N2558" s="16" t="s">
        <v>6195</v>
      </c>
      <c r="O2558" s="16" t="s">
        <v>6191</v>
      </c>
      <c r="P2558" s="1">
        <v>44576</v>
      </c>
      <c r="Q2558">
        <v>61023.695500000002</v>
      </c>
      <c r="R2558">
        <v>61023.695500000002</v>
      </c>
      <c r="S2558" s="16" t="s">
        <v>6217</v>
      </c>
      <c r="T2558" s="16" t="s">
        <v>6238</v>
      </c>
      <c r="U2558">
        <v>2022</v>
      </c>
    </row>
    <row r="2559" spans="1:21" x14ac:dyDescent="0.35">
      <c r="A2559" s="16" t="s">
        <v>5237</v>
      </c>
      <c r="B2559">
        <v>541861569</v>
      </c>
      <c r="C2559">
        <v>48</v>
      </c>
      <c r="D2559" s="1">
        <v>27174</v>
      </c>
      <c r="E2559" s="16" t="s">
        <v>11</v>
      </c>
      <c r="F2559" s="16" t="s">
        <v>502</v>
      </c>
      <c r="G2559" s="16" t="s">
        <v>2065</v>
      </c>
      <c r="H2559">
        <v>1599882.9805999999</v>
      </c>
      <c r="I2559">
        <v>759995.36750000005</v>
      </c>
      <c r="J2559" s="16" t="s">
        <v>5238</v>
      </c>
      <c r="K2559" s="16" t="s">
        <v>6127</v>
      </c>
      <c r="L2559">
        <v>93309597</v>
      </c>
      <c r="M2559">
        <v>0</v>
      </c>
      <c r="N2559" s="16" t="s">
        <v>6195</v>
      </c>
      <c r="O2559" s="16" t="s">
        <v>6190</v>
      </c>
      <c r="P2559" s="1">
        <v>44339</v>
      </c>
      <c r="Q2559">
        <v>839887.61309999984</v>
      </c>
      <c r="R2559">
        <v>839887.61309999984</v>
      </c>
      <c r="S2559" s="16" t="s">
        <v>6221</v>
      </c>
      <c r="T2559" s="16" t="s">
        <v>6238</v>
      </c>
      <c r="U2559">
        <v>2021</v>
      </c>
    </row>
    <row r="2560" spans="1:21" x14ac:dyDescent="0.35">
      <c r="A2560" s="16" t="s">
        <v>5239</v>
      </c>
      <c r="B2560">
        <v>33418679</v>
      </c>
      <c r="C2560">
        <v>81</v>
      </c>
      <c r="D2560" s="1">
        <v>15120.75</v>
      </c>
      <c r="E2560" s="16" t="s">
        <v>11</v>
      </c>
      <c r="F2560" s="16" t="s">
        <v>312</v>
      </c>
      <c r="G2560" s="16" t="s">
        <v>2065</v>
      </c>
      <c r="H2560">
        <v>1487333.2515</v>
      </c>
      <c r="I2560">
        <v>550313.30310000002</v>
      </c>
      <c r="J2560" s="16" t="s">
        <v>5240</v>
      </c>
      <c r="K2560" s="16" t="s">
        <v>6140</v>
      </c>
      <c r="L2560">
        <v>2896390224</v>
      </c>
      <c r="M2560">
        <v>0</v>
      </c>
      <c r="N2560" s="16" t="s">
        <v>6198</v>
      </c>
      <c r="O2560" s="16" t="s">
        <v>6190</v>
      </c>
      <c r="P2560" s="1">
        <v>44624</v>
      </c>
      <c r="Q2560">
        <v>937019.94839999999</v>
      </c>
      <c r="R2560">
        <v>937019.94839999999</v>
      </c>
      <c r="S2560" s="16" t="s">
        <v>6219</v>
      </c>
      <c r="T2560" s="16" t="s">
        <v>6241</v>
      </c>
      <c r="U2560">
        <v>2022</v>
      </c>
    </row>
    <row r="2561" spans="1:21" x14ac:dyDescent="0.35">
      <c r="A2561" s="16" t="s">
        <v>5241</v>
      </c>
      <c r="B2561">
        <v>138796033</v>
      </c>
      <c r="C2561">
        <v>18</v>
      </c>
      <c r="D2561" s="1">
        <v>38131.5</v>
      </c>
      <c r="E2561" s="16" t="s">
        <v>11</v>
      </c>
      <c r="F2561" s="16" t="s">
        <v>220</v>
      </c>
      <c r="G2561" s="16" t="s">
        <v>2065</v>
      </c>
      <c r="H2561">
        <v>379297.07559999998</v>
      </c>
      <c r="I2561">
        <v>109926.5561</v>
      </c>
      <c r="J2561" s="16" t="s">
        <v>5242</v>
      </c>
      <c r="K2561" s="16" t="s">
        <v>6135</v>
      </c>
      <c r="L2561">
        <v>2428432508</v>
      </c>
      <c r="M2561">
        <v>0</v>
      </c>
      <c r="N2561" s="16" t="s">
        <v>6187</v>
      </c>
      <c r="O2561" s="16" t="s">
        <v>6188</v>
      </c>
      <c r="P2561" s="1">
        <v>44412</v>
      </c>
      <c r="Q2561">
        <v>269370.51949999999</v>
      </c>
      <c r="R2561">
        <v>269370.51949999999</v>
      </c>
      <c r="S2561" s="16" t="s">
        <v>6224</v>
      </c>
      <c r="T2561" s="16" t="s">
        <v>6242</v>
      </c>
      <c r="U2561">
        <v>2021</v>
      </c>
    </row>
    <row r="2562" spans="1:21" x14ac:dyDescent="0.35">
      <c r="A2562" s="16" t="s">
        <v>5243</v>
      </c>
      <c r="B2562">
        <v>925970293</v>
      </c>
      <c r="C2562">
        <v>72</v>
      </c>
      <c r="D2562" s="1">
        <v>18408</v>
      </c>
      <c r="E2562" s="16" t="s">
        <v>11</v>
      </c>
      <c r="F2562" s="16" t="s">
        <v>997</v>
      </c>
      <c r="G2562" s="16" t="s">
        <v>2065</v>
      </c>
      <c r="H2562">
        <v>449640.35840000003</v>
      </c>
      <c r="I2562">
        <v>435532.8922</v>
      </c>
      <c r="J2562" s="16" t="s">
        <v>5244</v>
      </c>
      <c r="K2562" s="16" t="s">
        <v>6131</v>
      </c>
      <c r="L2562">
        <v>3109329888</v>
      </c>
      <c r="M2562">
        <v>0</v>
      </c>
      <c r="N2562" s="16" t="s">
        <v>6187</v>
      </c>
      <c r="O2562" s="16" t="s">
        <v>6190</v>
      </c>
      <c r="P2562" s="1">
        <v>44233</v>
      </c>
      <c r="Q2562">
        <v>14107.466200000024</v>
      </c>
      <c r="R2562">
        <v>14107.466200000024</v>
      </c>
      <c r="S2562" s="16" t="s">
        <v>6218</v>
      </c>
      <c r="T2562" s="16" t="s">
        <v>6241</v>
      </c>
      <c r="U2562">
        <v>2021</v>
      </c>
    </row>
    <row r="2563" spans="1:21" x14ac:dyDescent="0.35">
      <c r="A2563" s="16" t="s">
        <v>5245</v>
      </c>
      <c r="B2563">
        <v>695715836</v>
      </c>
      <c r="C2563">
        <v>22</v>
      </c>
      <c r="D2563" s="1">
        <v>36670.5</v>
      </c>
      <c r="E2563" s="16" t="s">
        <v>11</v>
      </c>
      <c r="F2563" s="16" t="s">
        <v>390</v>
      </c>
      <c r="G2563" s="16" t="s">
        <v>2065</v>
      </c>
      <c r="H2563">
        <v>198246.62460000001</v>
      </c>
      <c r="I2563">
        <v>63213.639600000002</v>
      </c>
      <c r="J2563" s="16" t="s">
        <v>5246</v>
      </c>
      <c r="K2563" s="16" t="s">
        <v>6129</v>
      </c>
      <c r="L2563">
        <v>81361422</v>
      </c>
      <c r="M2563">
        <v>0</v>
      </c>
      <c r="N2563" s="16" t="s">
        <v>6195</v>
      </c>
      <c r="O2563" s="16" t="s">
        <v>6190</v>
      </c>
      <c r="P2563" s="1">
        <v>44337</v>
      </c>
      <c r="Q2563">
        <v>135032.98500000002</v>
      </c>
      <c r="R2563">
        <v>135032.98500000002</v>
      </c>
      <c r="S2563" s="16" t="s">
        <v>6221</v>
      </c>
      <c r="T2563" s="16" t="s">
        <v>6236</v>
      </c>
      <c r="U2563">
        <v>2021</v>
      </c>
    </row>
    <row r="2564" spans="1:21" x14ac:dyDescent="0.35">
      <c r="A2564" s="16" t="s">
        <v>5247</v>
      </c>
      <c r="B2564">
        <v>192167762</v>
      </c>
      <c r="C2564">
        <v>51</v>
      </c>
      <c r="D2564" s="1">
        <v>26078.25</v>
      </c>
      <c r="E2564" s="16" t="s">
        <v>11</v>
      </c>
      <c r="F2564" s="16" t="s">
        <v>276</v>
      </c>
      <c r="G2564" s="16" t="s">
        <v>2065</v>
      </c>
      <c r="H2564">
        <v>933331.00950000004</v>
      </c>
      <c r="I2564">
        <v>165406.99559999999</v>
      </c>
      <c r="J2564" s="16" t="s">
        <v>5248</v>
      </c>
      <c r="K2564" s="16" t="s">
        <v>6135</v>
      </c>
      <c r="L2564">
        <v>28227552</v>
      </c>
      <c r="M2564">
        <v>0</v>
      </c>
      <c r="N2564" s="16" t="s">
        <v>6198</v>
      </c>
      <c r="O2564" s="16" t="s">
        <v>6191</v>
      </c>
      <c r="P2564" s="1">
        <v>44562</v>
      </c>
      <c r="Q2564">
        <v>767924.01390000002</v>
      </c>
      <c r="R2564">
        <v>767924.01390000002</v>
      </c>
      <c r="S2564" s="16" t="s">
        <v>6217</v>
      </c>
      <c r="T2564" s="16" t="s">
        <v>6239</v>
      </c>
      <c r="U2564">
        <v>2022</v>
      </c>
    </row>
    <row r="2565" spans="1:21" x14ac:dyDescent="0.35">
      <c r="A2565" s="16" t="s">
        <v>5249</v>
      </c>
      <c r="B2565">
        <v>401915086</v>
      </c>
      <c r="C2565">
        <v>42</v>
      </c>
      <c r="D2565" s="1">
        <v>29365.5</v>
      </c>
      <c r="E2565" s="16" t="s">
        <v>11</v>
      </c>
      <c r="F2565" s="16" t="s">
        <v>229</v>
      </c>
      <c r="G2565" s="16" t="s">
        <v>2065</v>
      </c>
      <c r="H2565">
        <v>227109.6911</v>
      </c>
      <c r="I2565">
        <v>48093.816899999998</v>
      </c>
      <c r="J2565" s="16" t="s">
        <v>5250</v>
      </c>
      <c r="K2565" s="16" t="s">
        <v>6140</v>
      </c>
      <c r="L2565">
        <v>2401046544</v>
      </c>
      <c r="M2565">
        <v>0</v>
      </c>
      <c r="N2565" s="16" t="s">
        <v>6196</v>
      </c>
      <c r="O2565" s="16" t="s">
        <v>6200</v>
      </c>
      <c r="P2565" s="1">
        <v>44452</v>
      </c>
      <c r="Q2565">
        <v>179015.87419999999</v>
      </c>
      <c r="R2565">
        <v>179015.87419999999</v>
      </c>
      <c r="S2565" s="16" t="s">
        <v>6225</v>
      </c>
      <c r="T2565" s="16" t="s">
        <v>6238</v>
      </c>
      <c r="U2565">
        <v>2021</v>
      </c>
    </row>
    <row r="2566" spans="1:21" x14ac:dyDescent="0.35">
      <c r="A2566" s="16" t="s">
        <v>5251</v>
      </c>
      <c r="B2566">
        <v>278484880</v>
      </c>
      <c r="C2566">
        <v>23</v>
      </c>
      <c r="D2566" s="1">
        <v>36305.25</v>
      </c>
      <c r="E2566" s="16" t="s">
        <v>11</v>
      </c>
      <c r="F2566" s="16" t="s">
        <v>109</v>
      </c>
      <c r="G2566" s="16" t="s">
        <v>2065</v>
      </c>
      <c r="H2566">
        <v>1127561.3626000001</v>
      </c>
      <c r="I2566">
        <v>260927.228</v>
      </c>
      <c r="J2566" s="16" t="s">
        <v>5252</v>
      </c>
      <c r="K2566" s="16" t="s">
        <v>6133</v>
      </c>
      <c r="L2566">
        <v>186875037</v>
      </c>
      <c r="M2566">
        <v>0</v>
      </c>
      <c r="N2566" s="16" t="s">
        <v>6187</v>
      </c>
      <c r="O2566" s="16" t="s">
        <v>6188</v>
      </c>
      <c r="P2566" s="1">
        <v>44644</v>
      </c>
      <c r="Q2566">
        <v>866634.13460000011</v>
      </c>
      <c r="R2566">
        <v>866634.13460000011</v>
      </c>
      <c r="S2566" s="16" t="s">
        <v>6219</v>
      </c>
      <c r="T2566" s="16" t="s">
        <v>6236</v>
      </c>
      <c r="U2566">
        <v>2022</v>
      </c>
    </row>
    <row r="2567" spans="1:21" x14ac:dyDescent="0.35">
      <c r="A2567" s="16" t="s">
        <v>5253</v>
      </c>
      <c r="B2567">
        <v>186633227</v>
      </c>
      <c r="C2567">
        <v>62</v>
      </c>
      <c r="D2567" s="1">
        <v>22060.5</v>
      </c>
      <c r="E2567" s="16" t="s">
        <v>11</v>
      </c>
      <c r="F2567" s="16" t="s">
        <v>169</v>
      </c>
      <c r="G2567" s="16" t="s">
        <v>2416</v>
      </c>
      <c r="H2567">
        <v>94786.285600000003</v>
      </c>
      <c r="I2567">
        <v>38070.412700000001</v>
      </c>
      <c r="J2567" s="16" t="s">
        <v>5254</v>
      </c>
      <c r="K2567" s="16" t="s">
        <v>6135</v>
      </c>
      <c r="L2567">
        <v>1269561292</v>
      </c>
      <c r="M2567">
        <v>0</v>
      </c>
      <c r="N2567" s="16" t="s">
        <v>6196</v>
      </c>
      <c r="O2567" s="16" t="s">
        <v>6199</v>
      </c>
      <c r="P2567" s="1">
        <v>44329</v>
      </c>
      <c r="Q2567">
        <v>56715.872900000002</v>
      </c>
      <c r="R2567">
        <v>56715.872900000002</v>
      </c>
      <c r="S2567" s="16" t="s">
        <v>6221</v>
      </c>
      <c r="T2567" s="16" t="s">
        <v>6240</v>
      </c>
      <c r="U2567">
        <v>2021</v>
      </c>
    </row>
    <row r="2568" spans="1:21" x14ac:dyDescent="0.35">
      <c r="A2568" s="16" t="s">
        <v>5255</v>
      </c>
      <c r="B2568">
        <v>531175706</v>
      </c>
      <c r="C2568">
        <v>80</v>
      </c>
      <c r="D2568" s="1">
        <v>15486</v>
      </c>
      <c r="E2568" s="16" t="s">
        <v>11</v>
      </c>
      <c r="F2568" s="16" t="s">
        <v>547</v>
      </c>
      <c r="G2568" s="16" t="s">
        <v>2416</v>
      </c>
      <c r="H2568">
        <v>165722.24969999999</v>
      </c>
      <c r="I2568">
        <v>140532.46770000001</v>
      </c>
      <c r="J2568" s="16" t="s">
        <v>5256</v>
      </c>
      <c r="K2568" s="16" t="s">
        <v>6133</v>
      </c>
      <c r="L2568">
        <v>3328534356</v>
      </c>
      <c r="M2568">
        <v>0</v>
      </c>
      <c r="N2568" s="16" t="s">
        <v>6187</v>
      </c>
      <c r="O2568" s="16" t="s">
        <v>6188</v>
      </c>
      <c r="P2568" s="1">
        <v>44510</v>
      </c>
      <c r="Q2568">
        <v>25189.781999999977</v>
      </c>
      <c r="R2568">
        <v>25189.781999999977</v>
      </c>
      <c r="S2568" s="16" t="s">
        <v>6227</v>
      </c>
      <c r="T2568" s="16" t="s">
        <v>6241</v>
      </c>
      <c r="U2568">
        <v>2021</v>
      </c>
    </row>
    <row r="2569" spans="1:21" x14ac:dyDescent="0.35">
      <c r="A2569" s="16" t="s">
        <v>5257</v>
      </c>
      <c r="B2569">
        <v>1432805</v>
      </c>
      <c r="C2569">
        <v>58</v>
      </c>
      <c r="D2569" s="1">
        <v>23521.5</v>
      </c>
      <c r="E2569" s="16" t="s">
        <v>11</v>
      </c>
      <c r="F2569" s="16" t="s">
        <v>3035</v>
      </c>
      <c r="G2569" s="16" t="s">
        <v>2416</v>
      </c>
      <c r="H2569">
        <v>470476.3222</v>
      </c>
      <c r="I2569">
        <v>61487.994599999998</v>
      </c>
      <c r="J2569" s="16" t="s">
        <v>5258</v>
      </c>
      <c r="K2569" s="16" t="s">
        <v>6135</v>
      </c>
      <c r="L2569">
        <v>662834532</v>
      </c>
      <c r="M2569">
        <v>0</v>
      </c>
      <c r="N2569" s="16" t="s">
        <v>6198</v>
      </c>
      <c r="O2569" s="16" t="s">
        <v>6190</v>
      </c>
      <c r="P2569" s="1">
        <v>44231</v>
      </c>
      <c r="Q2569">
        <v>408988.32760000002</v>
      </c>
      <c r="R2569">
        <v>408988.32760000002</v>
      </c>
      <c r="S2569" s="16" t="s">
        <v>6218</v>
      </c>
      <c r="T2569" s="16" t="s">
        <v>6239</v>
      </c>
      <c r="U2569">
        <v>2021</v>
      </c>
    </row>
    <row r="2570" spans="1:21" x14ac:dyDescent="0.35">
      <c r="A2570" s="16" t="s">
        <v>5259</v>
      </c>
      <c r="B2570">
        <v>911853927</v>
      </c>
      <c r="C2570">
        <v>39</v>
      </c>
      <c r="D2570" s="1">
        <v>30461.25</v>
      </c>
      <c r="E2570" s="16" t="s">
        <v>11</v>
      </c>
      <c r="F2570" s="16" t="s">
        <v>112</v>
      </c>
      <c r="G2570" s="16" t="s">
        <v>2416</v>
      </c>
      <c r="H2570">
        <v>247721.86610000001</v>
      </c>
      <c r="I2570">
        <v>62844.876100000001</v>
      </c>
      <c r="J2570" s="16" t="s">
        <v>5260</v>
      </c>
      <c r="K2570" s="16" t="s">
        <v>6131</v>
      </c>
      <c r="L2570">
        <v>731547936</v>
      </c>
      <c r="M2570">
        <v>0</v>
      </c>
      <c r="N2570" s="16" t="s">
        <v>6196</v>
      </c>
      <c r="O2570" s="16" t="s">
        <v>6188</v>
      </c>
      <c r="P2570" s="1">
        <v>44553</v>
      </c>
      <c r="Q2570">
        <v>184876.99000000002</v>
      </c>
      <c r="R2570">
        <v>184876.99000000002</v>
      </c>
      <c r="S2570" s="16" t="s">
        <v>6228</v>
      </c>
      <c r="T2570" s="16" t="s">
        <v>6237</v>
      </c>
      <c r="U2570">
        <v>2021</v>
      </c>
    </row>
    <row r="2571" spans="1:21" x14ac:dyDescent="0.35">
      <c r="A2571" s="16" t="s">
        <v>5261</v>
      </c>
      <c r="B2571">
        <v>858831444</v>
      </c>
      <c r="C2571">
        <v>61</v>
      </c>
      <c r="D2571" s="1">
        <v>22425.75</v>
      </c>
      <c r="E2571" s="16" t="s">
        <v>11</v>
      </c>
      <c r="F2571" s="16" t="s">
        <v>437</v>
      </c>
      <c r="G2571" s="16" t="s">
        <v>2416</v>
      </c>
      <c r="H2571">
        <v>101813.10679999999</v>
      </c>
      <c r="I2571">
        <v>43426.118199999997</v>
      </c>
      <c r="J2571" s="16" t="s">
        <v>5262</v>
      </c>
      <c r="K2571" s="16" t="s">
        <v>6135</v>
      </c>
      <c r="L2571">
        <v>12647824</v>
      </c>
      <c r="M2571">
        <v>0</v>
      </c>
      <c r="N2571" s="16" t="s">
        <v>6198</v>
      </c>
      <c r="O2571" s="16" t="s">
        <v>6191</v>
      </c>
      <c r="P2571" s="1">
        <v>44536</v>
      </c>
      <c r="Q2571">
        <v>58386.988599999997</v>
      </c>
      <c r="R2571">
        <v>58386.988599999997</v>
      </c>
      <c r="S2571" s="16" t="s">
        <v>6228</v>
      </c>
      <c r="T2571" s="16" t="s">
        <v>6240</v>
      </c>
      <c r="U2571">
        <v>2021</v>
      </c>
    </row>
    <row r="2572" spans="1:21" x14ac:dyDescent="0.35">
      <c r="A2572" s="16" t="s">
        <v>5263</v>
      </c>
      <c r="B2572">
        <v>776827984</v>
      </c>
      <c r="C2572">
        <v>32</v>
      </c>
      <c r="D2572" s="1">
        <v>33018</v>
      </c>
      <c r="E2572" s="16" t="s">
        <v>11</v>
      </c>
      <c r="F2572" s="16" t="s">
        <v>87</v>
      </c>
      <c r="G2572" s="16" t="s">
        <v>2416</v>
      </c>
      <c r="H2572">
        <v>939245.75919999997</v>
      </c>
      <c r="I2572">
        <v>315602.49449999997</v>
      </c>
      <c r="J2572" s="16" t="s">
        <v>5264</v>
      </c>
      <c r="K2572" s="16" t="s">
        <v>6129</v>
      </c>
      <c r="L2572">
        <v>2893698816</v>
      </c>
      <c r="M2572">
        <v>2489959944</v>
      </c>
      <c r="N2572" s="16" t="s">
        <v>6192</v>
      </c>
      <c r="O2572" s="16" t="s">
        <v>6193</v>
      </c>
      <c r="P2572" s="1">
        <v>44316</v>
      </c>
      <c r="Q2572">
        <v>623643.26469999994</v>
      </c>
      <c r="R2572">
        <v>623643.26469999994</v>
      </c>
      <c r="S2572" s="16" t="s">
        <v>6220</v>
      </c>
      <c r="T2572" s="16" t="s">
        <v>6237</v>
      </c>
      <c r="U2572">
        <v>2021</v>
      </c>
    </row>
    <row r="2573" spans="1:21" x14ac:dyDescent="0.35">
      <c r="A2573" s="16" t="s">
        <v>5265</v>
      </c>
      <c r="B2573">
        <v>992015771</v>
      </c>
      <c r="C2573">
        <v>73</v>
      </c>
      <c r="D2573" s="1">
        <v>18042.75</v>
      </c>
      <c r="E2573" s="16" t="s">
        <v>11</v>
      </c>
      <c r="F2573" s="16" t="s">
        <v>121</v>
      </c>
      <c r="G2573" s="16" t="s">
        <v>2416</v>
      </c>
      <c r="H2573">
        <v>452590.99780000001</v>
      </c>
      <c r="I2573">
        <v>178041.31159999999</v>
      </c>
      <c r="J2573" s="16" t="s">
        <v>5266</v>
      </c>
      <c r="K2573" s="16" t="s">
        <v>6129</v>
      </c>
      <c r="L2573">
        <v>3811033044</v>
      </c>
      <c r="M2573">
        <v>0</v>
      </c>
      <c r="N2573" s="16" t="s">
        <v>6198</v>
      </c>
      <c r="O2573" s="16" t="s">
        <v>6191</v>
      </c>
      <c r="P2573" s="1">
        <v>44274</v>
      </c>
      <c r="Q2573">
        <v>274549.6862</v>
      </c>
      <c r="R2573">
        <v>274549.6862</v>
      </c>
      <c r="S2573" s="16" t="s">
        <v>6219</v>
      </c>
      <c r="T2573" s="16" t="s">
        <v>6241</v>
      </c>
      <c r="U2573">
        <v>2021</v>
      </c>
    </row>
    <row r="2574" spans="1:21" x14ac:dyDescent="0.35">
      <c r="A2574" s="16" t="s">
        <v>5267</v>
      </c>
      <c r="B2574">
        <v>483146030</v>
      </c>
      <c r="C2574">
        <v>34</v>
      </c>
      <c r="D2574" s="1">
        <v>32287.5</v>
      </c>
      <c r="E2574" s="16" t="s">
        <v>11</v>
      </c>
      <c r="F2574" s="16" t="s">
        <v>124</v>
      </c>
      <c r="G2574" s="16" t="s">
        <v>2416</v>
      </c>
      <c r="H2574">
        <v>901622.65619999997</v>
      </c>
      <c r="I2574">
        <v>365193.24070000002</v>
      </c>
      <c r="J2574" s="16" t="s">
        <v>5268</v>
      </c>
      <c r="K2574" s="16" t="s">
        <v>6129</v>
      </c>
      <c r="L2574">
        <v>8480004</v>
      </c>
      <c r="M2574">
        <v>0</v>
      </c>
      <c r="N2574" s="16" t="s">
        <v>6196</v>
      </c>
      <c r="O2574" s="16" t="s">
        <v>6188</v>
      </c>
      <c r="P2574" s="1">
        <v>44508</v>
      </c>
      <c r="Q2574">
        <v>536429.41549999989</v>
      </c>
      <c r="R2574">
        <v>536429.41549999989</v>
      </c>
      <c r="S2574" s="16" t="s">
        <v>6227</v>
      </c>
      <c r="T2574" s="16" t="s">
        <v>6237</v>
      </c>
      <c r="U2574">
        <v>2021</v>
      </c>
    </row>
    <row r="2575" spans="1:21" x14ac:dyDescent="0.35">
      <c r="A2575" s="16" t="s">
        <v>5269</v>
      </c>
      <c r="B2575">
        <v>169486428</v>
      </c>
      <c r="C2575">
        <v>71</v>
      </c>
      <c r="D2575" s="1">
        <v>18773.25</v>
      </c>
      <c r="E2575" s="16" t="s">
        <v>11</v>
      </c>
      <c r="F2575" s="16" t="s">
        <v>1602</v>
      </c>
      <c r="G2575" s="16" t="s">
        <v>2416</v>
      </c>
      <c r="H2575">
        <v>1334851.7516999999</v>
      </c>
      <c r="I2575">
        <v>447821.2328</v>
      </c>
      <c r="J2575" s="16" t="s">
        <v>5270</v>
      </c>
      <c r="K2575" s="16" t="s">
        <v>6131</v>
      </c>
      <c r="L2575">
        <v>2002693404</v>
      </c>
      <c r="M2575">
        <v>918056579</v>
      </c>
      <c r="N2575" s="16" t="s">
        <v>6192</v>
      </c>
      <c r="O2575" s="16" t="s">
        <v>6188</v>
      </c>
      <c r="P2575" s="1">
        <v>44437</v>
      </c>
      <c r="Q2575">
        <v>887030.51889999991</v>
      </c>
      <c r="R2575">
        <v>904771.12927799998</v>
      </c>
      <c r="S2575" s="16" t="s">
        <v>6224</v>
      </c>
      <c r="T2575" s="16" t="s">
        <v>6241</v>
      </c>
      <c r="U2575">
        <v>2021</v>
      </c>
    </row>
    <row r="2576" spans="1:21" x14ac:dyDescent="0.35">
      <c r="A2576" s="16" t="s">
        <v>5271</v>
      </c>
      <c r="B2576">
        <v>189387888</v>
      </c>
      <c r="C2576">
        <v>36</v>
      </c>
      <c r="D2576" s="1">
        <v>31557</v>
      </c>
      <c r="E2576" s="16" t="s">
        <v>11</v>
      </c>
      <c r="F2576" s="16" t="s">
        <v>211</v>
      </c>
      <c r="G2576" s="16" t="s">
        <v>2416</v>
      </c>
      <c r="H2576">
        <v>0</v>
      </c>
      <c r="I2576">
        <v>0</v>
      </c>
      <c r="J2576" s="16" t="s">
        <v>5272</v>
      </c>
      <c r="K2576" s="16" t="s">
        <v>6133</v>
      </c>
      <c r="L2576">
        <v>1658473257</v>
      </c>
      <c r="M2576">
        <v>0</v>
      </c>
      <c r="N2576" s="16" t="s">
        <v>6196</v>
      </c>
      <c r="O2576" s="16" t="s">
        <v>6199</v>
      </c>
      <c r="P2576" s="1">
        <v>44405</v>
      </c>
      <c r="Q2576">
        <v>0</v>
      </c>
      <c r="R2576">
        <v>0</v>
      </c>
      <c r="S2576" s="16" t="s">
        <v>6223</v>
      </c>
      <c r="T2576" s="16" t="s">
        <v>6237</v>
      </c>
      <c r="U2576">
        <v>2021</v>
      </c>
    </row>
    <row r="2577" spans="1:21" x14ac:dyDescent="0.35">
      <c r="A2577" s="16" t="s">
        <v>5273</v>
      </c>
      <c r="B2577">
        <v>854835571</v>
      </c>
      <c r="C2577">
        <v>83</v>
      </c>
      <c r="D2577" s="1">
        <v>14390.25</v>
      </c>
      <c r="E2577" s="16" t="s">
        <v>11</v>
      </c>
      <c r="F2577" s="16" t="s">
        <v>612</v>
      </c>
      <c r="G2577" s="16" t="s">
        <v>2416</v>
      </c>
      <c r="H2577">
        <v>224823.62880000001</v>
      </c>
      <c r="I2577">
        <v>95325.218599999993</v>
      </c>
      <c r="J2577" s="16" t="s">
        <v>5274</v>
      </c>
      <c r="K2577" s="16" t="s">
        <v>6127</v>
      </c>
      <c r="L2577">
        <v>1054228284</v>
      </c>
      <c r="M2577">
        <v>0</v>
      </c>
      <c r="N2577" s="16" t="s">
        <v>6187</v>
      </c>
      <c r="O2577" s="16" t="s">
        <v>6190</v>
      </c>
      <c r="P2577" s="1">
        <v>44612</v>
      </c>
      <c r="Q2577">
        <v>129498.41020000001</v>
      </c>
      <c r="R2577">
        <v>129498.41020000001</v>
      </c>
      <c r="S2577" s="16" t="s">
        <v>6218</v>
      </c>
      <c r="T2577" s="16" t="s">
        <v>6241</v>
      </c>
      <c r="U2577">
        <v>2022</v>
      </c>
    </row>
    <row r="2578" spans="1:21" x14ac:dyDescent="0.35">
      <c r="A2578" s="16" t="s">
        <v>5275</v>
      </c>
      <c r="B2578">
        <v>479441115</v>
      </c>
      <c r="C2578">
        <v>24</v>
      </c>
      <c r="D2578" s="1">
        <v>35940</v>
      </c>
      <c r="E2578" s="16" t="s">
        <v>11</v>
      </c>
      <c r="F2578" s="16" t="s">
        <v>178</v>
      </c>
      <c r="G2578" s="16" t="s">
        <v>2416</v>
      </c>
      <c r="H2578">
        <v>624747.13710000005</v>
      </c>
      <c r="I2578">
        <v>120569.0165</v>
      </c>
      <c r="J2578" s="16" t="s">
        <v>5276</v>
      </c>
      <c r="K2578" s="16" t="s">
        <v>6135</v>
      </c>
      <c r="L2578">
        <v>566746992</v>
      </c>
      <c r="M2578">
        <v>0</v>
      </c>
      <c r="N2578" s="16" t="s">
        <v>6196</v>
      </c>
      <c r="O2578" s="16" t="s">
        <v>6199</v>
      </c>
      <c r="P2578" s="1">
        <v>44651</v>
      </c>
      <c r="Q2578">
        <v>504178.12060000002</v>
      </c>
      <c r="R2578">
        <v>504178.12060000002</v>
      </c>
      <c r="S2578" s="16" t="s">
        <v>6219</v>
      </c>
      <c r="T2578" s="16" t="s">
        <v>6236</v>
      </c>
      <c r="U2578">
        <v>2022</v>
      </c>
    </row>
    <row r="2579" spans="1:21" x14ac:dyDescent="0.35">
      <c r="A2579" s="16" t="s">
        <v>5277</v>
      </c>
      <c r="B2579">
        <v>772851714</v>
      </c>
      <c r="C2579">
        <v>81</v>
      </c>
      <c r="D2579" s="1">
        <v>15120.75</v>
      </c>
      <c r="E2579" s="16" t="s">
        <v>11</v>
      </c>
      <c r="F2579" s="16" t="s">
        <v>547</v>
      </c>
      <c r="G2579" s="16" t="s">
        <v>2416</v>
      </c>
      <c r="H2579">
        <v>81534.8318</v>
      </c>
      <c r="I2579">
        <v>38213.683400000002</v>
      </c>
      <c r="J2579" s="16" t="s">
        <v>3284</v>
      </c>
      <c r="K2579" s="16" t="s">
        <v>6135</v>
      </c>
      <c r="L2579">
        <v>2274272964</v>
      </c>
      <c r="M2579">
        <v>0</v>
      </c>
      <c r="N2579" s="16" t="s">
        <v>6198</v>
      </c>
      <c r="O2579" s="16" t="s">
        <v>6190</v>
      </c>
      <c r="P2579" s="1">
        <v>44496</v>
      </c>
      <c r="Q2579">
        <v>43321.148399999998</v>
      </c>
      <c r="R2579">
        <v>43321.148399999998</v>
      </c>
      <c r="S2579" s="16" t="s">
        <v>6226</v>
      </c>
      <c r="T2579" s="16" t="s">
        <v>6241</v>
      </c>
      <c r="U2579">
        <v>2021</v>
      </c>
    </row>
    <row r="2580" spans="1:21" x14ac:dyDescent="0.35">
      <c r="A2580" s="16" t="s">
        <v>5278</v>
      </c>
      <c r="B2580">
        <v>355200717</v>
      </c>
      <c r="C2580">
        <v>19</v>
      </c>
      <c r="D2580" s="1">
        <v>37766.25</v>
      </c>
      <c r="E2580" s="16" t="s">
        <v>11</v>
      </c>
      <c r="F2580" s="16" t="s">
        <v>1475</v>
      </c>
      <c r="G2580" s="16" t="s">
        <v>2416</v>
      </c>
      <c r="H2580">
        <v>61914.635300000002</v>
      </c>
      <c r="I2580">
        <v>19924.5291</v>
      </c>
      <c r="J2580" s="16" t="s">
        <v>5279</v>
      </c>
      <c r="K2580" s="16" t="s">
        <v>6133</v>
      </c>
      <c r="L2580">
        <v>3727893</v>
      </c>
      <c r="M2580">
        <v>0</v>
      </c>
      <c r="N2580" s="16" t="s">
        <v>6187</v>
      </c>
      <c r="O2580" s="16" t="s">
        <v>6188</v>
      </c>
      <c r="P2580" s="1">
        <v>44581</v>
      </c>
      <c r="Q2580">
        <v>41990.106200000002</v>
      </c>
      <c r="R2580">
        <v>41990.106200000002</v>
      </c>
      <c r="S2580" s="16" t="s">
        <v>6217</v>
      </c>
      <c r="T2580" s="16" t="s">
        <v>6242</v>
      </c>
      <c r="U2580">
        <v>2022</v>
      </c>
    </row>
    <row r="2581" spans="1:21" x14ac:dyDescent="0.35">
      <c r="A2581" s="16" t="s">
        <v>5280</v>
      </c>
      <c r="B2581">
        <v>990925853</v>
      </c>
      <c r="C2581">
        <v>30</v>
      </c>
      <c r="D2581" s="1">
        <v>33748.5</v>
      </c>
      <c r="E2581" s="16" t="s">
        <v>11</v>
      </c>
      <c r="F2581" s="16" t="s">
        <v>78</v>
      </c>
      <c r="G2581" s="16" t="s">
        <v>2416</v>
      </c>
      <c r="H2581">
        <v>638053.50730000006</v>
      </c>
      <c r="I2581">
        <v>214811.3474</v>
      </c>
      <c r="J2581" s="16" t="s">
        <v>5281</v>
      </c>
      <c r="K2581" s="16" t="s">
        <v>6135</v>
      </c>
      <c r="L2581">
        <v>741227112</v>
      </c>
      <c r="M2581">
        <v>0</v>
      </c>
      <c r="N2581" s="16" t="s">
        <v>6195</v>
      </c>
      <c r="O2581" s="16" t="s">
        <v>6191</v>
      </c>
      <c r="P2581" s="1">
        <v>44425</v>
      </c>
      <c r="Q2581">
        <v>423242.15990000009</v>
      </c>
      <c r="R2581">
        <v>423242.15990000009</v>
      </c>
      <c r="S2581" s="16" t="s">
        <v>6224</v>
      </c>
      <c r="T2581" s="16" t="s">
        <v>6237</v>
      </c>
      <c r="U2581">
        <v>2021</v>
      </c>
    </row>
    <row r="2582" spans="1:21" x14ac:dyDescent="0.35">
      <c r="A2582" s="16" t="s">
        <v>5282</v>
      </c>
      <c r="B2582">
        <v>80484276</v>
      </c>
      <c r="C2582">
        <v>39</v>
      </c>
      <c r="D2582" s="1">
        <v>30461.25</v>
      </c>
      <c r="E2582" s="16" t="s">
        <v>11</v>
      </c>
      <c r="F2582" s="16" t="s">
        <v>150</v>
      </c>
      <c r="G2582" s="16" t="s">
        <v>2416</v>
      </c>
      <c r="H2582">
        <v>1548129.7485</v>
      </c>
      <c r="I2582">
        <v>266490.02679999999</v>
      </c>
      <c r="J2582" s="16" t="s">
        <v>5283</v>
      </c>
      <c r="K2582" s="16" t="s">
        <v>6133</v>
      </c>
      <c r="L2582">
        <v>99114157</v>
      </c>
      <c r="M2582">
        <v>0</v>
      </c>
      <c r="N2582" s="16" t="s">
        <v>6196</v>
      </c>
      <c r="O2582" s="16" t="s">
        <v>6188</v>
      </c>
      <c r="P2582" s="1">
        <v>44404</v>
      </c>
      <c r="Q2582">
        <v>1281639.7217000001</v>
      </c>
      <c r="R2582">
        <v>1281639.7217000001</v>
      </c>
      <c r="S2582" s="16" t="s">
        <v>6223</v>
      </c>
      <c r="T2582" s="16" t="s">
        <v>6237</v>
      </c>
      <c r="U2582">
        <v>2021</v>
      </c>
    </row>
    <row r="2583" spans="1:21" x14ac:dyDescent="0.35">
      <c r="A2583" s="16" t="s">
        <v>5284</v>
      </c>
      <c r="B2583">
        <v>624616768</v>
      </c>
      <c r="C2583">
        <v>72</v>
      </c>
      <c r="D2583" s="1">
        <v>18408</v>
      </c>
      <c r="E2583" s="16" t="s">
        <v>11</v>
      </c>
      <c r="F2583" s="16" t="s">
        <v>307</v>
      </c>
      <c r="G2583" s="16" t="s">
        <v>2416</v>
      </c>
      <c r="H2583">
        <v>98999.733200000002</v>
      </c>
      <c r="I2583">
        <v>68500.868000000002</v>
      </c>
      <c r="J2583" s="16" t="s">
        <v>1613</v>
      </c>
      <c r="K2583" s="16" t="s">
        <v>6127</v>
      </c>
      <c r="L2583">
        <v>1264953833</v>
      </c>
      <c r="M2583">
        <v>2984164009</v>
      </c>
      <c r="N2583" s="16" t="s">
        <v>6192</v>
      </c>
      <c r="O2583" s="16" t="s">
        <v>6197</v>
      </c>
      <c r="P2583" s="1">
        <v>44276</v>
      </c>
      <c r="Q2583">
        <v>30498.8652</v>
      </c>
      <c r="R2583">
        <v>30498.8652</v>
      </c>
      <c r="S2583" s="16" t="s">
        <v>6219</v>
      </c>
      <c r="T2583" s="16" t="s">
        <v>6241</v>
      </c>
      <c r="U2583">
        <v>2021</v>
      </c>
    </row>
    <row r="2584" spans="1:21" x14ac:dyDescent="0.35">
      <c r="A2584" s="16" t="s">
        <v>5285</v>
      </c>
      <c r="B2584">
        <v>645106187</v>
      </c>
      <c r="C2584">
        <v>74</v>
      </c>
      <c r="D2584" s="1">
        <v>17677.5</v>
      </c>
      <c r="E2584" s="16" t="s">
        <v>11</v>
      </c>
      <c r="F2584" s="16" t="s">
        <v>42</v>
      </c>
      <c r="G2584" s="16" t="s">
        <v>2416</v>
      </c>
      <c r="H2584">
        <v>641260.15240000002</v>
      </c>
      <c r="I2584">
        <v>396615.01209999999</v>
      </c>
      <c r="J2584" s="16" t="s">
        <v>5286</v>
      </c>
      <c r="K2584" s="16" t="s">
        <v>6127</v>
      </c>
      <c r="L2584">
        <v>289056276</v>
      </c>
      <c r="M2584">
        <v>0</v>
      </c>
      <c r="N2584" s="16" t="s">
        <v>6187</v>
      </c>
      <c r="O2584" s="16" t="s">
        <v>6188</v>
      </c>
      <c r="P2584" s="1">
        <v>44639</v>
      </c>
      <c r="Q2584">
        <v>244645.14030000003</v>
      </c>
      <c r="R2584">
        <v>244645.14030000003</v>
      </c>
      <c r="S2584" s="16" t="s">
        <v>6219</v>
      </c>
      <c r="T2584" s="16" t="s">
        <v>6241</v>
      </c>
      <c r="U2584">
        <v>2022</v>
      </c>
    </row>
    <row r="2585" spans="1:21" x14ac:dyDescent="0.35">
      <c r="A2585" s="16" t="s">
        <v>5287</v>
      </c>
      <c r="B2585">
        <v>844402774</v>
      </c>
      <c r="C2585">
        <v>83</v>
      </c>
      <c r="D2585" s="1">
        <v>14390.25</v>
      </c>
      <c r="E2585" s="16" t="s">
        <v>11</v>
      </c>
      <c r="F2585" s="16" t="s">
        <v>679</v>
      </c>
      <c r="G2585" s="16" t="s">
        <v>2416</v>
      </c>
      <c r="H2585">
        <v>419185.54129999998</v>
      </c>
      <c r="I2585">
        <v>109531.62940000001</v>
      </c>
      <c r="J2585" s="16" t="s">
        <v>2108</v>
      </c>
      <c r="K2585" s="16" t="s">
        <v>6135</v>
      </c>
      <c r="L2585">
        <v>759288348</v>
      </c>
      <c r="M2585">
        <v>6203259972</v>
      </c>
      <c r="N2585" s="16" t="s">
        <v>6192</v>
      </c>
      <c r="O2585" s="16" t="s">
        <v>6197</v>
      </c>
      <c r="P2585" s="1">
        <v>44230</v>
      </c>
      <c r="Q2585">
        <v>309653.91189999995</v>
      </c>
      <c r="R2585">
        <v>309653.91189999995</v>
      </c>
      <c r="S2585" s="16" t="s">
        <v>6218</v>
      </c>
      <c r="T2585" s="16" t="s">
        <v>6241</v>
      </c>
      <c r="U2585">
        <v>2021</v>
      </c>
    </row>
    <row r="2586" spans="1:21" x14ac:dyDescent="0.35">
      <c r="A2586" s="16" t="s">
        <v>5288</v>
      </c>
      <c r="B2586">
        <v>216744635</v>
      </c>
      <c r="C2586">
        <v>76</v>
      </c>
      <c r="D2586" s="1">
        <v>16947</v>
      </c>
      <c r="E2586" s="16" t="s">
        <v>11</v>
      </c>
      <c r="F2586" s="16" t="s">
        <v>189</v>
      </c>
      <c r="G2586" s="16" t="s">
        <v>2416</v>
      </c>
      <c r="H2586">
        <v>235281.4785</v>
      </c>
      <c r="I2586">
        <v>162622.84299999999</v>
      </c>
      <c r="J2586" s="16" t="s">
        <v>1758</v>
      </c>
      <c r="K2586" s="16" t="s">
        <v>6135</v>
      </c>
      <c r="L2586">
        <v>1917154008</v>
      </c>
      <c r="M2586">
        <v>0</v>
      </c>
      <c r="N2586" s="16" t="s">
        <v>6195</v>
      </c>
      <c r="O2586" s="16" t="s">
        <v>6190</v>
      </c>
      <c r="P2586" s="1">
        <v>44304</v>
      </c>
      <c r="Q2586">
        <v>72658.635500000004</v>
      </c>
      <c r="R2586">
        <v>72658.635500000004</v>
      </c>
      <c r="S2586" s="16" t="s">
        <v>6220</v>
      </c>
      <c r="T2586" s="16" t="s">
        <v>6241</v>
      </c>
      <c r="U2586">
        <v>2021</v>
      </c>
    </row>
    <row r="2587" spans="1:21" x14ac:dyDescent="0.35">
      <c r="A2587" s="16" t="s">
        <v>5289</v>
      </c>
      <c r="B2587">
        <v>901289387</v>
      </c>
      <c r="C2587">
        <v>39</v>
      </c>
      <c r="D2587" s="1">
        <v>30461.25</v>
      </c>
      <c r="E2587" s="16" t="s">
        <v>11</v>
      </c>
      <c r="F2587" s="16" t="s">
        <v>240</v>
      </c>
      <c r="G2587" s="16" t="s">
        <v>2416</v>
      </c>
      <c r="H2587">
        <v>1680247.9604</v>
      </c>
      <c r="I2587">
        <v>424089.98180000001</v>
      </c>
      <c r="J2587" s="16" t="s">
        <v>5290</v>
      </c>
      <c r="K2587" s="16" t="s">
        <v>6131</v>
      </c>
      <c r="L2587">
        <v>1295336172</v>
      </c>
      <c r="M2587">
        <v>0</v>
      </c>
      <c r="N2587" s="16" t="s">
        <v>6187</v>
      </c>
      <c r="O2587" s="16" t="s">
        <v>6191</v>
      </c>
      <c r="P2587" s="1">
        <v>44210</v>
      </c>
      <c r="Q2587">
        <v>1256157.9786</v>
      </c>
      <c r="R2587">
        <v>1281281.1381719999</v>
      </c>
      <c r="S2587" s="16" t="s">
        <v>6217</v>
      </c>
      <c r="T2587" s="16" t="s">
        <v>6237</v>
      </c>
      <c r="U2587">
        <v>2021</v>
      </c>
    </row>
    <row r="2588" spans="1:21" x14ac:dyDescent="0.35">
      <c r="A2588" s="16" t="s">
        <v>5291</v>
      </c>
      <c r="B2588">
        <v>442469731</v>
      </c>
      <c r="C2588">
        <v>69</v>
      </c>
      <c r="D2588" s="1">
        <v>19503.75</v>
      </c>
      <c r="E2588" s="16" t="s">
        <v>11</v>
      </c>
      <c r="F2588" s="16" t="s">
        <v>199</v>
      </c>
      <c r="G2588" s="16" t="s">
        <v>2416</v>
      </c>
      <c r="H2588">
        <v>571028.48439999996</v>
      </c>
      <c r="I2588">
        <v>73548.468800000002</v>
      </c>
      <c r="J2588" s="16" t="s">
        <v>5292</v>
      </c>
      <c r="K2588" s="16" t="s">
        <v>6135</v>
      </c>
      <c r="L2588">
        <v>82414375</v>
      </c>
      <c r="M2588">
        <v>0</v>
      </c>
      <c r="N2588" s="16" t="s">
        <v>6196</v>
      </c>
      <c r="O2588" s="16" t="s">
        <v>6188</v>
      </c>
      <c r="P2588" s="1">
        <v>44231</v>
      </c>
      <c r="Q2588">
        <v>497480.01559999993</v>
      </c>
      <c r="R2588">
        <v>497480.01559999993</v>
      </c>
      <c r="S2588" s="16" t="s">
        <v>6218</v>
      </c>
      <c r="T2588" s="16" t="s">
        <v>6240</v>
      </c>
      <c r="U2588">
        <v>2021</v>
      </c>
    </row>
    <row r="2589" spans="1:21" x14ac:dyDescent="0.35">
      <c r="A2589" s="16" t="s">
        <v>5293</v>
      </c>
      <c r="B2589">
        <v>68251891</v>
      </c>
      <c r="C2589">
        <v>31</v>
      </c>
      <c r="D2589" s="1">
        <v>33383.25</v>
      </c>
      <c r="E2589" s="16" t="s">
        <v>11</v>
      </c>
      <c r="F2589" s="16" t="s">
        <v>950</v>
      </c>
      <c r="G2589" s="16" t="s">
        <v>2416</v>
      </c>
      <c r="H2589">
        <v>1747703.6882</v>
      </c>
      <c r="I2589">
        <v>325214.59169999999</v>
      </c>
      <c r="J2589" s="16" t="s">
        <v>5294</v>
      </c>
      <c r="K2589" s="16" t="s">
        <v>6131</v>
      </c>
      <c r="L2589">
        <v>975269455</v>
      </c>
      <c r="M2589">
        <v>0</v>
      </c>
      <c r="N2589" s="16" t="s">
        <v>6198</v>
      </c>
      <c r="O2589" s="16" t="s">
        <v>6191</v>
      </c>
      <c r="P2589" s="1">
        <v>44420</v>
      </c>
      <c r="Q2589">
        <v>1422489.0965</v>
      </c>
      <c r="R2589">
        <v>1450938.87843</v>
      </c>
      <c r="S2589" s="16" t="s">
        <v>6224</v>
      </c>
      <c r="T2589" s="16" t="s">
        <v>6237</v>
      </c>
      <c r="U2589">
        <v>2021</v>
      </c>
    </row>
    <row r="2590" spans="1:21" x14ac:dyDescent="0.35">
      <c r="A2590" s="16" t="s">
        <v>5295</v>
      </c>
      <c r="B2590">
        <v>110966953</v>
      </c>
      <c r="C2590">
        <v>46</v>
      </c>
      <c r="D2590" s="1">
        <v>27904.5</v>
      </c>
      <c r="E2590" s="16" t="s">
        <v>11</v>
      </c>
      <c r="F2590" s="16" t="s">
        <v>172</v>
      </c>
      <c r="G2590" s="16" t="s">
        <v>2416</v>
      </c>
      <c r="H2590">
        <v>302004.93</v>
      </c>
      <c r="I2590">
        <v>166560.2947</v>
      </c>
      <c r="J2590" s="16" t="s">
        <v>5296</v>
      </c>
      <c r="K2590" s="16" t="s">
        <v>6131</v>
      </c>
      <c r="L2590">
        <v>1698311316</v>
      </c>
      <c r="M2590">
        <v>0</v>
      </c>
      <c r="N2590" s="16" t="s">
        <v>6195</v>
      </c>
      <c r="O2590" s="16" t="s">
        <v>6190</v>
      </c>
      <c r="P2590" s="1">
        <v>44402</v>
      </c>
      <c r="Q2590">
        <v>135444.63529999999</v>
      </c>
      <c r="R2590">
        <v>135444.63529999999</v>
      </c>
      <c r="S2590" s="16" t="s">
        <v>6223</v>
      </c>
      <c r="T2590" s="16" t="s">
        <v>6238</v>
      </c>
      <c r="U2590">
        <v>2021</v>
      </c>
    </row>
    <row r="2591" spans="1:21" x14ac:dyDescent="0.35">
      <c r="A2591" s="16" t="s">
        <v>5297</v>
      </c>
      <c r="B2591">
        <v>362534601</v>
      </c>
      <c r="C2591">
        <v>82</v>
      </c>
      <c r="D2591" s="1">
        <v>14755.5</v>
      </c>
      <c r="E2591" s="16" t="s">
        <v>11</v>
      </c>
      <c r="F2591" s="16" t="s">
        <v>133</v>
      </c>
      <c r="G2591" s="16" t="s">
        <v>2416</v>
      </c>
      <c r="H2591">
        <v>1489199.09</v>
      </c>
      <c r="I2591">
        <v>285013.1397</v>
      </c>
      <c r="J2591" s="16" t="s">
        <v>5298</v>
      </c>
      <c r="K2591" s="16" t="s">
        <v>6133</v>
      </c>
      <c r="L2591">
        <v>1592641248</v>
      </c>
      <c r="M2591">
        <v>0</v>
      </c>
      <c r="N2591" s="16" t="s">
        <v>6187</v>
      </c>
      <c r="O2591" s="16" t="s">
        <v>6191</v>
      </c>
      <c r="P2591" s="1">
        <v>44556</v>
      </c>
      <c r="Q2591">
        <v>1204185.9503000001</v>
      </c>
      <c r="R2591">
        <v>1204185.9503000001</v>
      </c>
      <c r="S2591" s="16" t="s">
        <v>6228</v>
      </c>
      <c r="T2591" s="16" t="s">
        <v>6241</v>
      </c>
      <c r="U2591">
        <v>2021</v>
      </c>
    </row>
    <row r="2592" spans="1:21" x14ac:dyDescent="0.35">
      <c r="A2592" s="16" t="s">
        <v>5299</v>
      </c>
      <c r="B2592">
        <v>817684721</v>
      </c>
      <c r="C2592">
        <v>50</v>
      </c>
      <c r="D2592" s="1">
        <v>26443.5</v>
      </c>
      <c r="E2592" s="16" t="s">
        <v>11</v>
      </c>
      <c r="F2592" s="16" t="s">
        <v>78</v>
      </c>
      <c r="G2592" s="16" t="s">
        <v>2416</v>
      </c>
      <c r="H2592">
        <v>295854.26089999999</v>
      </c>
      <c r="I2592">
        <v>122943.8818</v>
      </c>
      <c r="J2592" s="16" t="s">
        <v>5300</v>
      </c>
      <c r="K2592" s="16" t="s">
        <v>6135</v>
      </c>
      <c r="L2592">
        <v>1679438772</v>
      </c>
      <c r="M2592">
        <v>0</v>
      </c>
      <c r="N2592" s="16" t="s">
        <v>6195</v>
      </c>
      <c r="O2592" s="16" t="s">
        <v>6191</v>
      </c>
      <c r="P2592" s="1">
        <v>44481</v>
      </c>
      <c r="Q2592">
        <v>172910.37909999999</v>
      </c>
      <c r="R2592">
        <v>172910.37909999999</v>
      </c>
      <c r="S2592" s="16" t="s">
        <v>6226</v>
      </c>
      <c r="T2592" s="16" t="s">
        <v>6239</v>
      </c>
      <c r="U2592">
        <v>2021</v>
      </c>
    </row>
    <row r="2593" spans="1:21" x14ac:dyDescent="0.35">
      <c r="A2593" s="16" t="s">
        <v>5301</v>
      </c>
      <c r="B2593">
        <v>442062698</v>
      </c>
      <c r="C2593">
        <v>42</v>
      </c>
      <c r="D2593" s="1">
        <v>29365.5</v>
      </c>
      <c r="E2593" s="16" t="s">
        <v>11</v>
      </c>
      <c r="F2593" s="16" t="s">
        <v>930</v>
      </c>
      <c r="G2593" s="16" t="s">
        <v>2416</v>
      </c>
      <c r="H2593">
        <v>286374.43890000001</v>
      </c>
      <c r="I2593">
        <v>72316.777499999997</v>
      </c>
      <c r="J2593" s="16" t="s">
        <v>5302</v>
      </c>
      <c r="K2593" s="16" t="s">
        <v>6133</v>
      </c>
      <c r="L2593">
        <v>1026569544</v>
      </c>
      <c r="M2593">
        <v>0</v>
      </c>
      <c r="N2593" s="16" t="s">
        <v>6195</v>
      </c>
      <c r="O2593" s="16" t="s">
        <v>6190</v>
      </c>
      <c r="P2593" s="1">
        <v>44375</v>
      </c>
      <c r="Q2593">
        <v>214057.66140000001</v>
      </c>
      <c r="R2593">
        <v>214057.66140000001</v>
      </c>
      <c r="S2593" s="16" t="s">
        <v>6222</v>
      </c>
      <c r="T2593" s="16" t="s">
        <v>6238</v>
      </c>
      <c r="U2593">
        <v>2021</v>
      </c>
    </row>
    <row r="2594" spans="1:21" x14ac:dyDescent="0.35">
      <c r="A2594" s="16" t="s">
        <v>5303</v>
      </c>
      <c r="B2594">
        <v>198183633</v>
      </c>
      <c r="C2594">
        <v>53</v>
      </c>
      <c r="D2594" s="1">
        <v>25347.75</v>
      </c>
      <c r="E2594" s="16" t="s">
        <v>11</v>
      </c>
      <c r="F2594" s="16" t="s">
        <v>847</v>
      </c>
      <c r="G2594" s="16" t="s">
        <v>2416</v>
      </c>
      <c r="H2594">
        <v>102083.14939999999</v>
      </c>
      <c r="I2594">
        <v>56021.2405</v>
      </c>
      <c r="J2594" s="16" t="s">
        <v>5304</v>
      </c>
      <c r="K2594" s="16" t="s">
        <v>6135</v>
      </c>
      <c r="L2594">
        <v>1562436</v>
      </c>
      <c r="M2594">
        <v>0</v>
      </c>
      <c r="N2594" s="16" t="s">
        <v>6195</v>
      </c>
      <c r="O2594" s="16" t="s">
        <v>6191</v>
      </c>
      <c r="P2594" s="1">
        <v>44201</v>
      </c>
      <c r="Q2594">
        <v>46061.908899999995</v>
      </c>
      <c r="R2594">
        <v>46061.908899999995</v>
      </c>
      <c r="S2594" s="16" t="s">
        <v>6217</v>
      </c>
      <c r="T2594" s="16" t="s">
        <v>6239</v>
      </c>
      <c r="U2594">
        <v>2021</v>
      </c>
    </row>
    <row r="2595" spans="1:21" x14ac:dyDescent="0.35">
      <c r="A2595" s="16" t="s">
        <v>5305</v>
      </c>
      <c r="B2595">
        <v>341472312</v>
      </c>
      <c r="C2595">
        <v>57</v>
      </c>
      <c r="D2595" s="1">
        <v>23886.75</v>
      </c>
      <c r="E2595" s="16" t="s">
        <v>11</v>
      </c>
      <c r="F2595" s="16" t="s">
        <v>1694</v>
      </c>
      <c r="G2595" s="16" t="s">
        <v>2416</v>
      </c>
      <c r="H2595">
        <v>39461.178200000002</v>
      </c>
      <c r="I2595">
        <v>27539.119200000001</v>
      </c>
      <c r="J2595" s="16" t="s">
        <v>5306</v>
      </c>
      <c r="K2595" s="16" t="s">
        <v>6135</v>
      </c>
      <c r="L2595">
        <v>891075654</v>
      </c>
      <c r="M2595">
        <v>0</v>
      </c>
      <c r="N2595" s="16" t="s">
        <v>6195</v>
      </c>
      <c r="O2595" s="16" t="s">
        <v>6191</v>
      </c>
      <c r="P2595" s="1">
        <v>44213</v>
      </c>
      <c r="Q2595">
        <v>11922.059000000001</v>
      </c>
      <c r="R2595">
        <v>11922.059000000001</v>
      </c>
      <c r="S2595" s="16" t="s">
        <v>6217</v>
      </c>
      <c r="T2595" s="16" t="s">
        <v>6239</v>
      </c>
      <c r="U2595">
        <v>2021</v>
      </c>
    </row>
    <row r="2596" spans="1:21" x14ac:dyDescent="0.35">
      <c r="A2596" s="16" t="s">
        <v>5307</v>
      </c>
      <c r="B2596">
        <v>445339957</v>
      </c>
      <c r="C2596">
        <v>22</v>
      </c>
      <c r="D2596" s="1">
        <v>36670.5</v>
      </c>
      <c r="E2596" s="16" t="s">
        <v>11</v>
      </c>
      <c r="F2596" s="16" t="s">
        <v>315</v>
      </c>
      <c r="G2596" s="16" t="s">
        <v>2416</v>
      </c>
      <c r="H2596">
        <v>348716.03230000002</v>
      </c>
      <c r="I2596">
        <v>107467.9409</v>
      </c>
      <c r="J2596" s="16" t="s">
        <v>4505</v>
      </c>
      <c r="K2596" s="16" t="s">
        <v>6131</v>
      </c>
      <c r="L2596">
        <v>8344512</v>
      </c>
      <c r="M2596">
        <v>0</v>
      </c>
      <c r="N2596" s="16" t="s">
        <v>6187</v>
      </c>
      <c r="O2596" s="16" t="s">
        <v>6188</v>
      </c>
      <c r="P2596" s="1">
        <v>44498</v>
      </c>
      <c r="Q2596">
        <v>241248.09140000003</v>
      </c>
      <c r="R2596">
        <v>241248.09140000003</v>
      </c>
      <c r="S2596" s="16" t="s">
        <v>6226</v>
      </c>
      <c r="T2596" s="16" t="s">
        <v>6236</v>
      </c>
      <c r="U2596">
        <v>2021</v>
      </c>
    </row>
    <row r="2597" spans="1:21" x14ac:dyDescent="0.35">
      <c r="A2597" s="16" t="s">
        <v>5308</v>
      </c>
      <c r="B2597">
        <v>664809064</v>
      </c>
      <c r="C2597">
        <v>52</v>
      </c>
      <c r="D2597" s="1">
        <v>25713</v>
      </c>
      <c r="E2597" s="16" t="s">
        <v>11</v>
      </c>
      <c r="F2597" s="16" t="s">
        <v>638</v>
      </c>
      <c r="G2597" s="16" t="s">
        <v>2416</v>
      </c>
      <c r="H2597">
        <v>1120243.7760999999</v>
      </c>
      <c r="I2597">
        <v>546244.24129999999</v>
      </c>
      <c r="J2597" s="16" t="s">
        <v>5309</v>
      </c>
      <c r="K2597" s="16" t="s">
        <v>6135</v>
      </c>
      <c r="L2597">
        <v>1242342681</v>
      </c>
      <c r="M2597">
        <v>0</v>
      </c>
      <c r="N2597" s="16" t="s">
        <v>6196</v>
      </c>
      <c r="O2597" s="16" t="s">
        <v>6188</v>
      </c>
      <c r="P2597" s="1">
        <v>44678</v>
      </c>
      <c r="Q2597">
        <v>573999.53479999991</v>
      </c>
      <c r="R2597">
        <v>573999.53479999991</v>
      </c>
      <c r="S2597" s="16" t="s">
        <v>6220</v>
      </c>
      <c r="T2597" s="16" t="s">
        <v>6239</v>
      </c>
      <c r="U2597">
        <v>2022</v>
      </c>
    </row>
    <row r="2598" spans="1:21" x14ac:dyDescent="0.35">
      <c r="A2598" s="16" t="s">
        <v>5310</v>
      </c>
      <c r="B2598">
        <v>765890343</v>
      </c>
      <c r="C2598">
        <v>31</v>
      </c>
      <c r="D2598" s="1">
        <v>33383.25</v>
      </c>
      <c r="E2598" s="16" t="s">
        <v>11</v>
      </c>
      <c r="F2598" s="16" t="s">
        <v>115</v>
      </c>
      <c r="G2598" s="16" t="s">
        <v>2416</v>
      </c>
      <c r="H2598">
        <v>423507.0551</v>
      </c>
      <c r="I2598">
        <v>117180.66529999999</v>
      </c>
      <c r="J2598" s="16" t="s">
        <v>5311</v>
      </c>
      <c r="K2598" s="16" t="s">
        <v>6135</v>
      </c>
      <c r="L2598">
        <v>2991184</v>
      </c>
      <c r="M2598">
        <v>0</v>
      </c>
      <c r="N2598" s="16" t="s">
        <v>6189</v>
      </c>
      <c r="O2598" s="16" t="s">
        <v>6194</v>
      </c>
      <c r="P2598" s="1">
        <v>44637</v>
      </c>
      <c r="Q2598">
        <v>306326.3898</v>
      </c>
      <c r="R2598">
        <v>306326.3898</v>
      </c>
      <c r="S2598" s="16" t="s">
        <v>6219</v>
      </c>
      <c r="T2598" s="16" t="s">
        <v>6237</v>
      </c>
      <c r="U2598">
        <v>2022</v>
      </c>
    </row>
    <row r="2599" spans="1:21" x14ac:dyDescent="0.35">
      <c r="A2599" s="16" t="s">
        <v>5312</v>
      </c>
      <c r="B2599">
        <v>937803141</v>
      </c>
      <c r="C2599">
        <v>17</v>
      </c>
      <c r="D2599" s="1">
        <v>38496.75</v>
      </c>
      <c r="E2599" s="16" t="s">
        <v>11</v>
      </c>
      <c r="F2599" s="16" t="s">
        <v>223</v>
      </c>
      <c r="G2599" s="16" t="s">
        <v>2416</v>
      </c>
      <c r="H2599">
        <v>247346.4325</v>
      </c>
      <c r="I2599">
        <v>162184.1165</v>
      </c>
      <c r="J2599" s="16" t="s">
        <v>5313</v>
      </c>
      <c r="K2599" s="16" t="s">
        <v>6131</v>
      </c>
      <c r="L2599">
        <v>26379504</v>
      </c>
      <c r="M2599">
        <v>0</v>
      </c>
      <c r="N2599" s="16" t="s">
        <v>6198</v>
      </c>
      <c r="O2599" s="16" t="s">
        <v>6191</v>
      </c>
      <c r="P2599" s="1">
        <v>44606</v>
      </c>
      <c r="Q2599">
        <v>85162.315999999992</v>
      </c>
      <c r="R2599">
        <v>85162.315999999992</v>
      </c>
      <c r="S2599" s="16" t="s">
        <v>6218</v>
      </c>
      <c r="T2599" s="16" t="s">
        <v>6242</v>
      </c>
      <c r="U2599">
        <v>2022</v>
      </c>
    </row>
    <row r="2600" spans="1:21" x14ac:dyDescent="0.35">
      <c r="A2600" s="16" t="s">
        <v>5314</v>
      </c>
      <c r="B2600">
        <v>898907904</v>
      </c>
      <c r="C2600">
        <v>85</v>
      </c>
      <c r="D2600" s="1">
        <v>13659.75</v>
      </c>
      <c r="E2600" s="16" t="s">
        <v>11</v>
      </c>
      <c r="F2600" s="16" t="s">
        <v>641</v>
      </c>
      <c r="G2600" s="16" t="s">
        <v>2416</v>
      </c>
      <c r="H2600">
        <v>49529.075199999999</v>
      </c>
      <c r="I2600">
        <v>64558.898200000003</v>
      </c>
      <c r="J2600" s="16" t="s">
        <v>5315</v>
      </c>
      <c r="K2600" s="16" t="s">
        <v>6127</v>
      </c>
      <c r="L2600">
        <v>1143264825</v>
      </c>
      <c r="M2600">
        <v>418199085</v>
      </c>
      <c r="N2600" s="16" t="s">
        <v>6192</v>
      </c>
      <c r="O2600" s="16" t="s">
        <v>6197</v>
      </c>
      <c r="P2600" s="1">
        <v>44301</v>
      </c>
      <c r="Q2600">
        <v>-15029.823000000004</v>
      </c>
      <c r="R2600">
        <v>-15029.823000000004</v>
      </c>
      <c r="S2600" s="16" t="s">
        <v>6220</v>
      </c>
      <c r="T2600" s="16" t="s">
        <v>6241</v>
      </c>
      <c r="U2600">
        <v>2021</v>
      </c>
    </row>
    <row r="2601" spans="1:21" x14ac:dyDescent="0.35">
      <c r="A2601" s="16" t="s">
        <v>5316</v>
      </c>
      <c r="B2601">
        <v>399705834</v>
      </c>
      <c r="C2601">
        <v>20</v>
      </c>
      <c r="D2601" s="1">
        <v>37401</v>
      </c>
      <c r="E2601" s="16" t="s">
        <v>11</v>
      </c>
      <c r="F2601" s="16" t="s">
        <v>905</v>
      </c>
      <c r="G2601" s="16" t="s">
        <v>2416</v>
      </c>
      <c r="H2601">
        <v>126186.0621</v>
      </c>
      <c r="I2601">
        <v>24976.1378</v>
      </c>
      <c r="J2601" s="16" t="s">
        <v>5317</v>
      </c>
      <c r="K2601" s="16" t="s">
        <v>6131</v>
      </c>
      <c r="L2601">
        <v>87229375</v>
      </c>
      <c r="M2601">
        <v>0</v>
      </c>
      <c r="N2601" s="16" t="s">
        <v>6198</v>
      </c>
      <c r="O2601" s="16" t="s">
        <v>6190</v>
      </c>
      <c r="P2601" s="1">
        <v>44281</v>
      </c>
      <c r="Q2601">
        <v>101209.9243</v>
      </c>
      <c r="R2601">
        <v>101209.9243</v>
      </c>
      <c r="S2601" s="16" t="s">
        <v>6219</v>
      </c>
      <c r="T2601" s="16" t="s">
        <v>6236</v>
      </c>
      <c r="U2601">
        <v>2021</v>
      </c>
    </row>
    <row r="2602" spans="1:21" x14ac:dyDescent="0.35">
      <c r="A2602" s="16" t="s">
        <v>5318</v>
      </c>
      <c r="B2602">
        <v>306676532</v>
      </c>
      <c r="C2602">
        <v>20</v>
      </c>
      <c r="D2602" s="1">
        <v>37401</v>
      </c>
      <c r="E2602" s="16" t="s">
        <v>11</v>
      </c>
      <c r="F2602" s="16" t="s">
        <v>413</v>
      </c>
      <c r="G2602" s="16" t="s">
        <v>2416</v>
      </c>
      <c r="H2602">
        <v>62216.392699999997</v>
      </c>
      <c r="I2602">
        <v>38636.3799</v>
      </c>
      <c r="J2602" s="16" t="s">
        <v>5319</v>
      </c>
      <c r="K2602" s="16" t="s">
        <v>6133</v>
      </c>
      <c r="L2602">
        <v>2317310775</v>
      </c>
      <c r="M2602">
        <v>0</v>
      </c>
      <c r="N2602" s="16" t="s">
        <v>6189</v>
      </c>
      <c r="O2602" s="16" t="s">
        <v>6194</v>
      </c>
      <c r="P2602" s="1">
        <v>44245</v>
      </c>
      <c r="Q2602">
        <v>23580.012799999997</v>
      </c>
      <c r="R2602">
        <v>23580.012799999997</v>
      </c>
      <c r="S2602" s="16" t="s">
        <v>6218</v>
      </c>
      <c r="T2602" s="16" t="s">
        <v>6236</v>
      </c>
      <c r="U2602">
        <v>2021</v>
      </c>
    </row>
    <row r="2603" spans="1:21" x14ac:dyDescent="0.35">
      <c r="A2603" s="16" t="s">
        <v>5320</v>
      </c>
      <c r="B2603">
        <v>259747071</v>
      </c>
      <c r="C2603">
        <v>18</v>
      </c>
      <c r="D2603" s="1">
        <v>38131.5</v>
      </c>
      <c r="E2603" s="16" t="s">
        <v>11</v>
      </c>
      <c r="F2603" s="16" t="s">
        <v>511</v>
      </c>
      <c r="G2603" s="16" t="s">
        <v>2416</v>
      </c>
      <c r="H2603">
        <v>245247.33689999999</v>
      </c>
      <c r="I2603">
        <v>168948.1654</v>
      </c>
      <c r="J2603" s="16" t="s">
        <v>5321</v>
      </c>
      <c r="K2603" s="16" t="s">
        <v>6131</v>
      </c>
      <c r="L2603">
        <v>968225664</v>
      </c>
      <c r="M2603">
        <v>0</v>
      </c>
      <c r="N2603" s="16" t="s">
        <v>6195</v>
      </c>
      <c r="O2603" s="16" t="s">
        <v>6190</v>
      </c>
      <c r="P2603" s="1">
        <v>44202</v>
      </c>
      <c r="Q2603">
        <v>76299.171499999997</v>
      </c>
      <c r="R2603">
        <v>76299.171499999997</v>
      </c>
      <c r="S2603" s="16" t="s">
        <v>6217</v>
      </c>
      <c r="T2603" s="16" t="s">
        <v>6242</v>
      </c>
      <c r="U2603">
        <v>2021</v>
      </c>
    </row>
    <row r="2604" spans="1:21" x14ac:dyDescent="0.35">
      <c r="A2604" s="16" t="s">
        <v>5322</v>
      </c>
      <c r="B2604">
        <v>172315859</v>
      </c>
      <c r="C2604">
        <v>18</v>
      </c>
      <c r="D2604" s="1">
        <v>38131.5</v>
      </c>
      <c r="E2604" s="16" t="s">
        <v>11</v>
      </c>
      <c r="F2604" s="16" t="s">
        <v>401</v>
      </c>
      <c r="G2604" s="16" t="s">
        <v>2416</v>
      </c>
      <c r="H2604">
        <v>115188.9547</v>
      </c>
      <c r="I2604">
        <v>171290.24179999999</v>
      </c>
      <c r="J2604" s="16" t="s">
        <v>5323</v>
      </c>
      <c r="K2604" s="16" t="s">
        <v>6135</v>
      </c>
      <c r="L2604">
        <v>931574952</v>
      </c>
      <c r="M2604">
        <v>0</v>
      </c>
      <c r="N2604" s="16" t="s">
        <v>6187</v>
      </c>
      <c r="O2604" s="16" t="s">
        <v>6188</v>
      </c>
      <c r="P2604" s="1">
        <v>44365</v>
      </c>
      <c r="Q2604">
        <v>-56101.287099999987</v>
      </c>
      <c r="R2604">
        <v>-56101.287099999987</v>
      </c>
      <c r="S2604" s="16" t="s">
        <v>6222</v>
      </c>
      <c r="T2604" s="16" t="s">
        <v>6242</v>
      </c>
      <c r="U2604">
        <v>2021</v>
      </c>
    </row>
    <row r="2605" spans="1:21" x14ac:dyDescent="0.35">
      <c r="A2605" s="16" t="s">
        <v>5324</v>
      </c>
      <c r="B2605">
        <v>549122786</v>
      </c>
      <c r="C2605">
        <v>46</v>
      </c>
      <c r="D2605" s="1">
        <v>27904.5</v>
      </c>
      <c r="E2605" s="16" t="s">
        <v>11</v>
      </c>
      <c r="F2605" s="16" t="s">
        <v>202</v>
      </c>
      <c r="G2605" s="16" t="s">
        <v>2416</v>
      </c>
      <c r="H2605">
        <v>763217.78529999999</v>
      </c>
      <c r="I2605">
        <v>110708.51390000001</v>
      </c>
      <c r="J2605" s="16" t="s">
        <v>5325</v>
      </c>
      <c r="K2605" s="16" t="s">
        <v>6131</v>
      </c>
      <c r="L2605">
        <v>5908695</v>
      </c>
      <c r="M2605">
        <v>0</v>
      </c>
      <c r="N2605" s="16" t="s">
        <v>6195</v>
      </c>
      <c r="O2605" s="16" t="s">
        <v>6190</v>
      </c>
      <c r="P2605" s="1">
        <v>44578</v>
      </c>
      <c r="Q2605">
        <v>652509.27139999997</v>
      </c>
      <c r="R2605">
        <v>665559.45682800002</v>
      </c>
      <c r="S2605" s="16" t="s">
        <v>6217</v>
      </c>
      <c r="T2605" s="16" t="s">
        <v>6238</v>
      </c>
      <c r="U2605">
        <v>2022</v>
      </c>
    </row>
    <row r="2606" spans="1:21" x14ac:dyDescent="0.35">
      <c r="A2606" s="16" t="s">
        <v>5326</v>
      </c>
      <c r="B2606">
        <v>473170824</v>
      </c>
      <c r="C2606">
        <v>80</v>
      </c>
      <c r="D2606" s="1">
        <v>15486</v>
      </c>
      <c r="E2606" s="16" t="s">
        <v>11</v>
      </c>
      <c r="F2606" s="16" t="s">
        <v>269</v>
      </c>
      <c r="G2606" s="16" t="s">
        <v>2416</v>
      </c>
      <c r="H2606">
        <v>172082.8437</v>
      </c>
      <c r="I2606">
        <v>182025.408</v>
      </c>
      <c r="J2606" s="16" t="s">
        <v>5327</v>
      </c>
      <c r="K2606" s="16" t="s">
        <v>6129</v>
      </c>
      <c r="L2606">
        <v>1261280097</v>
      </c>
      <c r="M2606">
        <v>0</v>
      </c>
      <c r="N2606" s="16" t="s">
        <v>6195</v>
      </c>
      <c r="O2606" s="16" t="s">
        <v>6191</v>
      </c>
      <c r="P2606" s="1">
        <v>44350</v>
      </c>
      <c r="Q2606">
        <v>-9942.5642999999982</v>
      </c>
      <c r="R2606">
        <v>-9942.5642999999982</v>
      </c>
      <c r="S2606" s="16" t="s">
        <v>6222</v>
      </c>
      <c r="T2606" s="16" t="s">
        <v>6241</v>
      </c>
      <c r="U2606">
        <v>2021</v>
      </c>
    </row>
    <row r="2607" spans="1:21" x14ac:dyDescent="0.35">
      <c r="A2607" s="16" t="s">
        <v>5328</v>
      </c>
      <c r="B2607">
        <v>641162583</v>
      </c>
      <c r="C2607">
        <v>55</v>
      </c>
      <c r="D2607" s="1">
        <v>24617.25</v>
      </c>
      <c r="E2607" s="16" t="s">
        <v>11</v>
      </c>
      <c r="F2607" s="16" t="s">
        <v>984</v>
      </c>
      <c r="G2607" s="16" t="s">
        <v>2416</v>
      </c>
      <c r="H2607">
        <v>1317356.9691999999</v>
      </c>
      <c r="I2607">
        <v>475821.47240000003</v>
      </c>
      <c r="J2607" s="16" t="s">
        <v>5329</v>
      </c>
      <c r="K2607" s="16" t="s">
        <v>6127</v>
      </c>
      <c r="L2607">
        <v>2476181232</v>
      </c>
      <c r="M2607">
        <v>0</v>
      </c>
      <c r="N2607" s="16" t="s">
        <v>6195</v>
      </c>
      <c r="O2607" s="16" t="s">
        <v>6190</v>
      </c>
      <c r="P2607" s="1">
        <v>44505</v>
      </c>
      <c r="Q2607">
        <v>841535.49679999985</v>
      </c>
      <c r="R2607">
        <v>841535.49679999985</v>
      </c>
      <c r="S2607" s="16" t="s">
        <v>6227</v>
      </c>
      <c r="T2607" s="16" t="s">
        <v>6239</v>
      </c>
      <c r="U2607">
        <v>2021</v>
      </c>
    </row>
    <row r="2608" spans="1:21" x14ac:dyDescent="0.35">
      <c r="A2608" s="16" t="s">
        <v>5330</v>
      </c>
      <c r="B2608">
        <v>528561396</v>
      </c>
      <c r="C2608">
        <v>62</v>
      </c>
      <c r="D2608" s="1">
        <v>22060.5</v>
      </c>
      <c r="E2608" s="16" t="s">
        <v>11</v>
      </c>
      <c r="F2608" s="16" t="s">
        <v>1567</v>
      </c>
      <c r="G2608" s="16" t="s">
        <v>2416</v>
      </c>
      <c r="H2608">
        <v>391283.91460000002</v>
      </c>
      <c r="I2608">
        <v>191832.0876</v>
      </c>
      <c r="J2608" s="16" t="s">
        <v>4695</v>
      </c>
      <c r="K2608" s="16" t="s">
        <v>6135</v>
      </c>
      <c r="L2608">
        <v>1563607584</v>
      </c>
      <c r="M2608">
        <v>0</v>
      </c>
      <c r="N2608" s="16" t="s">
        <v>6198</v>
      </c>
      <c r="O2608" s="16" t="s">
        <v>6191</v>
      </c>
      <c r="P2608" s="1">
        <v>44568</v>
      </c>
      <c r="Q2608">
        <v>199451.82700000002</v>
      </c>
      <c r="R2608">
        <v>199451.82700000002</v>
      </c>
      <c r="S2608" s="16" t="s">
        <v>6217</v>
      </c>
      <c r="T2608" s="16" t="s">
        <v>6240</v>
      </c>
      <c r="U2608">
        <v>2022</v>
      </c>
    </row>
    <row r="2609" spans="1:21" x14ac:dyDescent="0.35">
      <c r="A2609" s="16" t="s">
        <v>1593</v>
      </c>
      <c r="B2609">
        <v>576374245</v>
      </c>
      <c r="C2609">
        <v>36</v>
      </c>
      <c r="D2609" s="1">
        <v>31557</v>
      </c>
      <c r="E2609" s="16" t="s">
        <v>11</v>
      </c>
      <c r="F2609" s="16" t="s">
        <v>253</v>
      </c>
      <c r="G2609" s="16" t="s">
        <v>2416</v>
      </c>
      <c r="H2609">
        <v>1170583.6623</v>
      </c>
      <c r="I2609">
        <v>366055.3995</v>
      </c>
      <c r="J2609" s="16" t="s">
        <v>5331</v>
      </c>
      <c r="K2609" s="16" t="s">
        <v>6133</v>
      </c>
      <c r="L2609">
        <v>1064689821</v>
      </c>
      <c r="M2609">
        <v>0</v>
      </c>
      <c r="N2609" s="16" t="s">
        <v>6198</v>
      </c>
      <c r="O2609" s="16" t="s">
        <v>6201</v>
      </c>
      <c r="P2609" s="1">
        <v>44573</v>
      </c>
      <c r="Q2609">
        <v>804528.26279999991</v>
      </c>
      <c r="R2609">
        <v>804528.26279999991</v>
      </c>
      <c r="S2609" s="16" t="s">
        <v>6217</v>
      </c>
      <c r="T2609" s="16" t="s">
        <v>6237</v>
      </c>
      <c r="U2609">
        <v>2022</v>
      </c>
    </row>
    <row r="2610" spans="1:21" x14ac:dyDescent="0.35">
      <c r="A2610" s="16" t="s">
        <v>5332</v>
      </c>
      <c r="B2610">
        <v>478667502</v>
      </c>
      <c r="C2610">
        <v>47</v>
      </c>
      <c r="D2610" s="1">
        <v>27539.25</v>
      </c>
      <c r="E2610" s="16" t="s">
        <v>11</v>
      </c>
      <c r="F2610" s="16" t="s">
        <v>150</v>
      </c>
      <c r="G2610" s="16" t="s">
        <v>2416</v>
      </c>
      <c r="H2610">
        <v>194305.07060000001</v>
      </c>
      <c r="I2610">
        <v>71289.860400000005</v>
      </c>
      <c r="J2610" s="16" t="s">
        <v>5333</v>
      </c>
      <c r="K2610" s="16" t="s">
        <v>6133</v>
      </c>
      <c r="L2610">
        <v>3526185</v>
      </c>
      <c r="M2610">
        <v>0</v>
      </c>
      <c r="N2610" s="16" t="s">
        <v>6198</v>
      </c>
      <c r="O2610" s="16" t="s">
        <v>6191</v>
      </c>
      <c r="P2610" s="1">
        <v>44429</v>
      </c>
      <c r="Q2610">
        <v>123015.2102</v>
      </c>
      <c r="R2610">
        <v>123015.2102</v>
      </c>
      <c r="S2610" s="16" t="s">
        <v>6224</v>
      </c>
      <c r="T2610" s="16" t="s">
        <v>6238</v>
      </c>
      <c r="U2610">
        <v>2021</v>
      </c>
    </row>
    <row r="2611" spans="1:21" x14ac:dyDescent="0.35">
      <c r="A2611" s="16" t="s">
        <v>5334</v>
      </c>
      <c r="B2611">
        <v>914960771</v>
      </c>
      <c r="C2611">
        <v>53</v>
      </c>
      <c r="D2611" s="1">
        <v>25347.75</v>
      </c>
      <c r="E2611" s="16" t="s">
        <v>11</v>
      </c>
      <c r="F2611" s="16" t="s">
        <v>344</v>
      </c>
      <c r="G2611" s="16" t="s">
        <v>2416</v>
      </c>
      <c r="H2611">
        <v>568679.98210000002</v>
      </c>
      <c r="I2611">
        <v>159627.14850000001</v>
      </c>
      <c r="J2611" s="16" t="s">
        <v>5335</v>
      </c>
      <c r="K2611" s="16" t="s">
        <v>6135</v>
      </c>
      <c r="L2611">
        <v>1206996375</v>
      </c>
      <c r="M2611">
        <v>0</v>
      </c>
      <c r="N2611" s="16" t="s">
        <v>6198</v>
      </c>
      <c r="O2611" s="16" t="s">
        <v>6201</v>
      </c>
      <c r="P2611" s="1">
        <v>44291</v>
      </c>
      <c r="Q2611">
        <v>409052.83360000001</v>
      </c>
      <c r="R2611">
        <v>409052.83360000001</v>
      </c>
      <c r="S2611" s="16" t="s">
        <v>6220</v>
      </c>
      <c r="T2611" s="16" t="s">
        <v>6239</v>
      </c>
      <c r="U2611">
        <v>2021</v>
      </c>
    </row>
    <row r="2612" spans="1:21" x14ac:dyDescent="0.35">
      <c r="A2612" s="16" t="s">
        <v>335</v>
      </c>
      <c r="B2612">
        <v>38027314</v>
      </c>
      <c r="C2612">
        <v>78</v>
      </c>
      <c r="D2612" s="1">
        <v>16216.5</v>
      </c>
      <c r="E2612" s="16" t="s">
        <v>11</v>
      </c>
      <c r="F2612" s="16" t="s">
        <v>232</v>
      </c>
      <c r="G2612" s="16" t="s">
        <v>2416</v>
      </c>
      <c r="H2612">
        <v>323351.54100000003</v>
      </c>
      <c r="I2612">
        <v>127340.9424</v>
      </c>
      <c r="J2612" s="16" t="s">
        <v>5336</v>
      </c>
      <c r="K2612" s="16" t="s">
        <v>6135</v>
      </c>
      <c r="L2612">
        <v>3191953812</v>
      </c>
      <c r="M2612">
        <v>0</v>
      </c>
      <c r="N2612" s="16" t="s">
        <v>6196</v>
      </c>
      <c r="O2612" s="16" t="s">
        <v>6199</v>
      </c>
      <c r="P2612" s="1">
        <v>44457</v>
      </c>
      <c r="Q2612">
        <v>196010.59860000003</v>
      </c>
      <c r="R2612">
        <v>196010.59860000003</v>
      </c>
      <c r="S2612" s="16" t="s">
        <v>6225</v>
      </c>
      <c r="T2612" s="16" t="s">
        <v>6241</v>
      </c>
      <c r="U2612">
        <v>2021</v>
      </c>
    </row>
    <row r="2613" spans="1:21" x14ac:dyDescent="0.35">
      <c r="A2613" s="16" t="s">
        <v>5337</v>
      </c>
      <c r="B2613">
        <v>285245288</v>
      </c>
      <c r="C2613">
        <v>18</v>
      </c>
      <c r="D2613" s="1">
        <v>38131.5</v>
      </c>
      <c r="E2613" s="16" t="s">
        <v>11</v>
      </c>
      <c r="F2613" s="16" t="s">
        <v>840</v>
      </c>
      <c r="G2613" s="16" t="s">
        <v>2416</v>
      </c>
      <c r="H2613">
        <v>79482.761700000003</v>
      </c>
      <c r="I2613">
        <v>26055.6515</v>
      </c>
      <c r="J2613" s="16" t="s">
        <v>5338</v>
      </c>
      <c r="K2613" s="16" t="s">
        <v>6129</v>
      </c>
      <c r="L2613">
        <v>1271871458</v>
      </c>
      <c r="M2613">
        <v>0</v>
      </c>
      <c r="N2613" s="16" t="s">
        <v>6196</v>
      </c>
      <c r="O2613" s="16" t="s">
        <v>6200</v>
      </c>
      <c r="P2613" s="1">
        <v>44430</v>
      </c>
      <c r="Q2613">
        <v>53427.110200000003</v>
      </c>
      <c r="R2613">
        <v>53427.110200000003</v>
      </c>
      <c r="S2613" s="16" t="s">
        <v>6224</v>
      </c>
      <c r="T2613" s="16" t="s">
        <v>6242</v>
      </c>
      <c r="U2613">
        <v>2021</v>
      </c>
    </row>
    <row r="2614" spans="1:21" x14ac:dyDescent="0.35">
      <c r="A2614" s="16" t="s">
        <v>5339</v>
      </c>
      <c r="B2614">
        <v>815158945</v>
      </c>
      <c r="C2614">
        <v>75</v>
      </c>
      <c r="D2614" s="1">
        <v>17312.25</v>
      </c>
      <c r="E2614" s="16" t="s">
        <v>11</v>
      </c>
      <c r="F2614" s="16" t="s">
        <v>121</v>
      </c>
      <c r="G2614" s="16" t="s">
        <v>2416</v>
      </c>
      <c r="H2614">
        <v>247129.87349999999</v>
      </c>
      <c r="I2614">
        <v>188999.02559999999</v>
      </c>
      <c r="J2614" s="16" t="s">
        <v>5340</v>
      </c>
      <c r="K2614" s="16" t="s">
        <v>6129</v>
      </c>
      <c r="L2614">
        <v>494218788</v>
      </c>
      <c r="M2614">
        <v>0</v>
      </c>
      <c r="N2614" s="16" t="s">
        <v>6187</v>
      </c>
      <c r="O2614" s="16" t="s">
        <v>6188</v>
      </c>
      <c r="P2614" s="1">
        <v>44407</v>
      </c>
      <c r="Q2614">
        <v>58130.847899999993</v>
      </c>
      <c r="R2614">
        <v>58130.847899999993</v>
      </c>
      <c r="S2614" s="16" t="s">
        <v>6223</v>
      </c>
      <c r="T2614" s="16" t="s">
        <v>6241</v>
      </c>
      <c r="U2614">
        <v>2021</v>
      </c>
    </row>
    <row r="2615" spans="1:21" x14ac:dyDescent="0.35">
      <c r="A2615" s="16" t="s">
        <v>5341</v>
      </c>
      <c r="B2615">
        <v>432751448</v>
      </c>
      <c r="C2615">
        <v>54</v>
      </c>
      <c r="D2615" s="1">
        <v>24982.5</v>
      </c>
      <c r="E2615" s="16" t="s">
        <v>11</v>
      </c>
      <c r="F2615" s="16" t="s">
        <v>3035</v>
      </c>
      <c r="G2615" s="16" t="s">
        <v>2416</v>
      </c>
      <c r="H2615">
        <v>97304.564199999993</v>
      </c>
      <c r="I2615">
        <v>29191.369299999998</v>
      </c>
      <c r="J2615" s="16" t="s">
        <v>5342</v>
      </c>
      <c r="K2615" s="16" t="s">
        <v>6140</v>
      </c>
      <c r="L2615">
        <v>205230681</v>
      </c>
      <c r="M2615">
        <v>2147754934</v>
      </c>
      <c r="N2615" s="16" t="s">
        <v>6192</v>
      </c>
      <c r="O2615" s="16" t="s">
        <v>6197</v>
      </c>
      <c r="P2615" s="1">
        <v>44266</v>
      </c>
      <c r="Q2615">
        <v>68113.194900000002</v>
      </c>
      <c r="R2615">
        <v>68113.194900000002</v>
      </c>
      <c r="S2615" s="16" t="s">
        <v>6219</v>
      </c>
      <c r="T2615" s="16" t="s">
        <v>6239</v>
      </c>
      <c r="U2615">
        <v>2021</v>
      </c>
    </row>
    <row r="2616" spans="1:21" x14ac:dyDescent="0.35">
      <c r="A2616" s="16" t="s">
        <v>5343</v>
      </c>
      <c r="B2616">
        <v>296660773</v>
      </c>
      <c r="C2616">
        <v>37</v>
      </c>
      <c r="D2616" s="1">
        <v>31191.75</v>
      </c>
      <c r="E2616" s="16" t="s">
        <v>11</v>
      </c>
      <c r="F2616" s="16" t="s">
        <v>208</v>
      </c>
      <c r="G2616" s="16" t="s">
        <v>2416</v>
      </c>
      <c r="H2616">
        <v>399816.79399999999</v>
      </c>
      <c r="I2616">
        <v>214645.44579999999</v>
      </c>
      <c r="J2616" s="16" t="s">
        <v>5344</v>
      </c>
      <c r="K2616" s="16" t="s">
        <v>6129</v>
      </c>
      <c r="L2616">
        <v>1855994511</v>
      </c>
      <c r="M2616">
        <v>0</v>
      </c>
      <c r="N2616" s="16" t="s">
        <v>6196</v>
      </c>
      <c r="O2616" s="16" t="s">
        <v>6188</v>
      </c>
      <c r="P2616" s="1">
        <v>44661</v>
      </c>
      <c r="Q2616">
        <v>185171.34820000001</v>
      </c>
      <c r="R2616">
        <v>185171.34820000001</v>
      </c>
      <c r="S2616" s="16" t="s">
        <v>6220</v>
      </c>
      <c r="T2616" s="16" t="s">
        <v>6237</v>
      </c>
      <c r="U2616">
        <v>2022</v>
      </c>
    </row>
    <row r="2617" spans="1:21" x14ac:dyDescent="0.35">
      <c r="A2617" s="16" t="s">
        <v>5345</v>
      </c>
      <c r="B2617">
        <v>287647957</v>
      </c>
      <c r="C2617">
        <v>28</v>
      </c>
      <c r="D2617" s="1">
        <v>34479</v>
      </c>
      <c r="E2617" s="16" t="s">
        <v>11</v>
      </c>
      <c r="F2617" s="16" t="s">
        <v>243</v>
      </c>
      <c r="G2617" s="16" t="s">
        <v>2416</v>
      </c>
      <c r="H2617">
        <v>142186.31280000001</v>
      </c>
      <c r="I2617">
        <v>98664.937099999996</v>
      </c>
      <c r="J2617" s="16" t="s">
        <v>5346</v>
      </c>
      <c r="K2617" s="16" t="s">
        <v>6129</v>
      </c>
      <c r="L2617">
        <v>3489275904</v>
      </c>
      <c r="M2617">
        <v>0</v>
      </c>
      <c r="N2617" s="16" t="s">
        <v>6196</v>
      </c>
      <c r="O2617" s="16" t="s">
        <v>6199</v>
      </c>
      <c r="P2617" s="1">
        <v>44342</v>
      </c>
      <c r="Q2617">
        <v>43521.375700000019</v>
      </c>
      <c r="R2617">
        <v>43521.375700000019</v>
      </c>
      <c r="S2617" s="16" t="s">
        <v>6221</v>
      </c>
      <c r="T2617" s="16" t="s">
        <v>6236</v>
      </c>
      <c r="U2617">
        <v>2021</v>
      </c>
    </row>
    <row r="2618" spans="1:21" x14ac:dyDescent="0.35">
      <c r="A2618" s="16" t="s">
        <v>5347</v>
      </c>
      <c r="B2618">
        <v>130397149</v>
      </c>
      <c r="C2618">
        <v>24</v>
      </c>
      <c r="D2618" s="1">
        <v>35940</v>
      </c>
      <c r="E2618" s="16" t="s">
        <v>11</v>
      </c>
      <c r="F2618" s="16" t="s">
        <v>984</v>
      </c>
      <c r="G2618" s="16" t="s">
        <v>2416</v>
      </c>
      <c r="H2618">
        <v>274261.1863</v>
      </c>
      <c r="I2618">
        <v>83681.5527</v>
      </c>
      <c r="J2618" s="16" t="s">
        <v>5348</v>
      </c>
      <c r="K2618" s="16" t="s">
        <v>6135</v>
      </c>
      <c r="L2618">
        <v>2548791414</v>
      </c>
      <c r="M2618">
        <v>0</v>
      </c>
      <c r="N2618" s="16" t="s">
        <v>6195</v>
      </c>
      <c r="O2618" s="16" t="s">
        <v>6190</v>
      </c>
      <c r="P2618" s="1">
        <v>44467</v>
      </c>
      <c r="Q2618">
        <v>190579.6336</v>
      </c>
      <c r="R2618">
        <v>190579.6336</v>
      </c>
      <c r="S2618" s="16" t="s">
        <v>6225</v>
      </c>
      <c r="T2618" s="16" t="s">
        <v>6236</v>
      </c>
      <c r="U2618">
        <v>2021</v>
      </c>
    </row>
    <row r="2619" spans="1:21" x14ac:dyDescent="0.35">
      <c r="A2619" s="16" t="s">
        <v>5349</v>
      </c>
      <c r="B2619">
        <v>609838793</v>
      </c>
      <c r="C2619">
        <v>57</v>
      </c>
      <c r="D2619" s="1">
        <v>23886.75</v>
      </c>
      <c r="E2619" s="16" t="s">
        <v>11</v>
      </c>
      <c r="F2619" s="16" t="s">
        <v>347</v>
      </c>
      <c r="G2619" s="16" t="s">
        <v>2416</v>
      </c>
      <c r="H2619">
        <v>1756146.0922000001</v>
      </c>
      <c r="I2619">
        <v>183123.6477</v>
      </c>
      <c r="J2619" s="16" t="s">
        <v>5350</v>
      </c>
      <c r="K2619" s="16" t="s">
        <v>6135</v>
      </c>
      <c r="L2619">
        <v>25684542</v>
      </c>
      <c r="M2619">
        <v>0</v>
      </c>
      <c r="N2619" s="16" t="s">
        <v>6198</v>
      </c>
      <c r="O2619" s="16" t="s">
        <v>6191</v>
      </c>
      <c r="P2619" s="1">
        <v>44539</v>
      </c>
      <c r="Q2619">
        <v>1573022.4445</v>
      </c>
      <c r="R2619">
        <v>1573022.4445</v>
      </c>
      <c r="S2619" s="16" t="s">
        <v>6228</v>
      </c>
      <c r="T2619" s="16" t="s">
        <v>6239</v>
      </c>
      <c r="U2619">
        <v>2021</v>
      </c>
    </row>
    <row r="2620" spans="1:21" x14ac:dyDescent="0.35">
      <c r="A2620" s="16" t="s">
        <v>5351</v>
      </c>
      <c r="B2620">
        <v>255952093</v>
      </c>
      <c r="C2620">
        <v>47</v>
      </c>
      <c r="D2620" s="1">
        <v>27539.25</v>
      </c>
      <c r="E2620" s="16" t="s">
        <v>11</v>
      </c>
      <c r="F2620" s="16" t="s">
        <v>1492</v>
      </c>
      <c r="G2620" s="16" t="s">
        <v>2416</v>
      </c>
      <c r="H2620">
        <v>1047262.446</v>
      </c>
      <c r="I2620">
        <v>367705.48100000003</v>
      </c>
      <c r="J2620" s="16" t="s">
        <v>5352</v>
      </c>
      <c r="K2620" s="16" t="s">
        <v>6135</v>
      </c>
      <c r="L2620">
        <v>909640875</v>
      </c>
      <c r="M2620">
        <v>0</v>
      </c>
      <c r="N2620" s="16" t="s">
        <v>6187</v>
      </c>
      <c r="O2620" s="16" t="s">
        <v>6188</v>
      </c>
      <c r="P2620" s="1">
        <v>44198</v>
      </c>
      <c r="Q2620">
        <v>679556.96499999997</v>
      </c>
      <c r="R2620">
        <v>679556.96499999997</v>
      </c>
      <c r="S2620" s="16" t="s">
        <v>6217</v>
      </c>
      <c r="T2620" s="16" t="s">
        <v>6238</v>
      </c>
      <c r="U2620">
        <v>2021</v>
      </c>
    </row>
    <row r="2621" spans="1:21" x14ac:dyDescent="0.35">
      <c r="A2621" s="16" t="s">
        <v>5353</v>
      </c>
      <c r="B2621">
        <v>597989944</v>
      </c>
      <c r="C2621">
        <v>79</v>
      </c>
      <c r="D2621" s="1">
        <v>15851.25</v>
      </c>
      <c r="E2621" s="16" t="s">
        <v>11</v>
      </c>
      <c r="F2621" s="16" t="s">
        <v>1222</v>
      </c>
      <c r="G2621" s="16" t="s">
        <v>2416</v>
      </c>
      <c r="H2621">
        <v>780884.11199999996</v>
      </c>
      <c r="I2621">
        <v>269405.01860000001</v>
      </c>
      <c r="J2621" s="16" t="s">
        <v>5354</v>
      </c>
      <c r="K2621" s="16" t="s">
        <v>6135</v>
      </c>
      <c r="L2621">
        <v>50620608</v>
      </c>
      <c r="M2621">
        <v>0</v>
      </c>
      <c r="N2621" s="16" t="s">
        <v>6187</v>
      </c>
      <c r="O2621" s="16" t="s">
        <v>6190</v>
      </c>
      <c r="P2621" s="1">
        <v>44410</v>
      </c>
      <c r="Q2621">
        <v>511479.09339999995</v>
      </c>
      <c r="R2621">
        <v>511479.09339999995</v>
      </c>
      <c r="S2621" s="16" t="s">
        <v>6224</v>
      </c>
      <c r="T2621" s="16" t="s">
        <v>6241</v>
      </c>
      <c r="U2621">
        <v>2021</v>
      </c>
    </row>
    <row r="2622" spans="1:21" x14ac:dyDescent="0.35">
      <c r="A2622" s="16" t="s">
        <v>5355</v>
      </c>
      <c r="B2622">
        <v>542178048</v>
      </c>
      <c r="C2622">
        <v>31</v>
      </c>
      <c r="D2622" s="1">
        <v>33383.25</v>
      </c>
      <c r="E2622" s="16" t="s">
        <v>11</v>
      </c>
      <c r="F2622" s="16" t="s">
        <v>950</v>
      </c>
      <c r="G2622" s="16" t="s">
        <v>2416</v>
      </c>
      <c r="H2622">
        <v>116082.8901</v>
      </c>
      <c r="I2622">
        <v>40560.727500000001</v>
      </c>
      <c r="J2622" s="16" t="s">
        <v>5356</v>
      </c>
      <c r="K2622" s="16" t="s">
        <v>6131</v>
      </c>
      <c r="L2622">
        <v>3049606706</v>
      </c>
      <c r="M2622">
        <v>0</v>
      </c>
      <c r="N2622" s="16" t="s">
        <v>6195</v>
      </c>
      <c r="O2622" s="16" t="s">
        <v>6190</v>
      </c>
      <c r="P2622" s="1">
        <v>44339</v>
      </c>
      <c r="Q2622">
        <v>75522.162600000011</v>
      </c>
      <c r="R2622">
        <v>75522.162600000011</v>
      </c>
      <c r="S2622" s="16" t="s">
        <v>6221</v>
      </c>
      <c r="T2622" s="16" t="s">
        <v>6237</v>
      </c>
      <c r="U2622">
        <v>2021</v>
      </c>
    </row>
    <row r="2623" spans="1:21" x14ac:dyDescent="0.35">
      <c r="A2623" s="16" t="s">
        <v>5357</v>
      </c>
      <c r="B2623">
        <v>840048564</v>
      </c>
      <c r="C2623">
        <v>79</v>
      </c>
      <c r="D2623" s="1">
        <v>15851.25</v>
      </c>
      <c r="E2623" s="16" t="s">
        <v>11</v>
      </c>
      <c r="F2623" s="16" t="s">
        <v>338</v>
      </c>
      <c r="G2623" s="16" t="s">
        <v>2416</v>
      </c>
      <c r="H2623">
        <v>96740.842799999999</v>
      </c>
      <c r="I2623">
        <v>41222.347999999998</v>
      </c>
      <c r="J2623" s="16" t="s">
        <v>5358</v>
      </c>
      <c r="K2623" s="16" t="s">
        <v>6129</v>
      </c>
      <c r="L2623">
        <v>824571264</v>
      </c>
      <c r="M2623">
        <v>0</v>
      </c>
      <c r="N2623" s="16" t="s">
        <v>6187</v>
      </c>
      <c r="O2623" s="16" t="s">
        <v>6188</v>
      </c>
      <c r="P2623" s="1">
        <v>44469</v>
      </c>
      <c r="Q2623">
        <v>55518.4948</v>
      </c>
      <c r="R2623">
        <v>55518.4948</v>
      </c>
      <c r="S2623" s="16" t="s">
        <v>6225</v>
      </c>
      <c r="T2623" s="16" t="s">
        <v>6241</v>
      </c>
      <c r="U2623">
        <v>2021</v>
      </c>
    </row>
    <row r="2624" spans="1:21" x14ac:dyDescent="0.35">
      <c r="A2624" s="16" t="s">
        <v>5359</v>
      </c>
      <c r="B2624">
        <v>959471211</v>
      </c>
      <c r="C2624">
        <v>64</v>
      </c>
      <c r="D2624" s="1">
        <v>21330</v>
      </c>
      <c r="E2624" s="16" t="s">
        <v>11</v>
      </c>
      <c r="F2624" s="16" t="s">
        <v>81</v>
      </c>
      <c r="G2624" s="16" t="s">
        <v>2416</v>
      </c>
      <c r="H2624">
        <v>489242.88</v>
      </c>
      <c r="I2624">
        <v>104306.58199999999</v>
      </c>
      <c r="J2624" s="16" t="s">
        <v>5360</v>
      </c>
      <c r="K2624" s="16" t="s">
        <v>6131</v>
      </c>
      <c r="L2624">
        <v>298812481</v>
      </c>
      <c r="M2624">
        <v>0</v>
      </c>
      <c r="N2624" s="16" t="s">
        <v>6195</v>
      </c>
      <c r="O2624" s="16" t="s">
        <v>6190</v>
      </c>
      <c r="P2624" s="1">
        <v>44593</v>
      </c>
      <c r="Q2624">
        <v>384936.29800000001</v>
      </c>
      <c r="R2624">
        <v>384936.29800000001</v>
      </c>
      <c r="S2624" s="16" t="s">
        <v>6218</v>
      </c>
      <c r="T2624" s="16" t="s">
        <v>6240</v>
      </c>
      <c r="U2624">
        <v>2022</v>
      </c>
    </row>
    <row r="2625" spans="1:21" x14ac:dyDescent="0.35">
      <c r="A2625" s="16" t="s">
        <v>5361</v>
      </c>
      <c r="B2625">
        <v>974992850</v>
      </c>
      <c r="C2625">
        <v>59</v>
      </c>
      <c r="D2625" s="1">
        <v>23156.25</v>
      </c>
      <c r="E2625" s="16" t="s">
        <v>11</v>
      </c>
      <c r="F2625" s="16" t="s">
        <v>953</v>
      </c>
      <c r="G2625" s="16" t="s">
        <v>2416</v>
      </c>
      <c r="H2625">
        <v>974941.35750000004</v>
      </c>
      <c r="I2625">
        <v>168469.86660000001</v>
      </c>
      <c r="J2625" s="16" t="s">
        <v>5362</v>
      </c>
      <c r="K2625" s="16" t="s">
        <v>6133</v>
      </c>
      <c r="L2625">
        <v>2747365632</v>
      </c>
      <c r="M2625">
        <v>0</v>
      </c>
      <c r="N2625" s="16" t="s">
        <v>6195</v>
      </c>
      <c r="O2625" s="16" t="s">
        <v>6190</v>
      </c>
      <c r="P2625" s="1">
        <v>44213</v>
      </c>
      <c r="Q2625">
        <v>806471.49090000009</v>
      </c>
      <c r="R2625">
        <v>806471.49090000009</v>
      </c>
      <c r="S2625" s="16" t="s">
        <v>6217</v>
      </c>
      <c r="T2625" s="16" t="s">
        <v>6239</v>
      </c>
      <c r="U2625">
        <v>2021</v>
      </c>
    </row>
    <row r="2626" spans="1:21" x14ac:dyDescent="0.35">
      <c r="A2626" s="16" t="s">
        <v>5363</v>
      </c>
      <c r="B2626">
        <v>436095405</v>
      </c>
      <c r="C2626">
        <v>34</v>
      </c>
      <c r="D2626" s="1">
        <v>32287.5</v>
      </c>
      <c r="E2626" s="16" t="s">
        <v>11</v>
      </c>
      <c r="F2626" s="16" t="s">
        <v>307</v>
      </c>
      <c r="G2626" s="16" t="s">
        <v>2416</v>
      </c>
      <c r="H2626">
        <v>809741.08380000002</v>
      </c>
      <c r="I2626">
        <v>447070.5099</v>
      </c>
      <c r="J2626" s="16" t="s">
        <v>5364</v>
      </c>
      <c r="K2626" s="16" t="s">
        <v>6127</v>
      </c>
      <c r="L2626">
        <v>4835099808</v>
      </c>
      <c r="M2626">
        <v>0</v>
      </c>
      <c r="N2626" s="16" t="s">
        <v>6195</v>
      </c>
      <c r="O2626" s="16" t="s">
        <v>6190</v>
      </c>
      <c r="P2626" s="1">
        <v>44359</v>
      </c>
      <c r="Q2626">
        <v>362670.57390000002</v>
      </c>
      <c r="R2626">
        <v>362670.57390000002</v>
      </c>
      <c r="S2626" s="16" t="s">
        <v>6222</v>
      </c>
      <c r="T2626" s="16" t="s">
        <v>6237</v>
      </c>
      <c r="U2626">
        <v>2021</v>
      </c>
    </row>
    <row r="2627" spans="1:21" x14ac:dyDescent="0.35">
      <c r="A2627" s="16" t="s">
        <v>5365</v>
      </c>
      <c r="B2627">
        <v>955633879</v>
      </c>
      <c r="C2627">
        <v>76</v>
      </c>
      <c r="D2627" s="1">
        <v>16947</v>
      </c>
      <c r="E2627" s="16" t="s">
        <v>11</v>
      </c>
      <c r="F2627" s="16" t="s">
        <v>444</v>
      </c>
      <c r="G2627" s="16" t="s">
        <v>2416</v>
      </c>
      <c r="H2627">
        <v>980906.30980000005</v>
      </c>
      <c r="I2627">
        <v>456684.24910000002</v>
      </c>
      <c r="J2627" s="16" t="s">
        <v>5366</v>
      </c>
      <c r="K2627" s="16" t="s">
        <v>6129</v>
      </c>
      <c r="L2627">
        <v>527540968</v>
      </c>
      <c r="M2627">
        <v>0</v>
      </c>
      <c r="N2627" s="16" t="s">
        <v>6198</v>
      </c>
      <c r="O2627" s="16" t="s">
        <v>6201</v>
      </c>
      <c r="P2627" s="1">
        <v>44406</v>
      </c>
      <c r="Q2627">
        <v>524222.06070000003</v>
      </c>
      <c r="R2627">
        <v>524222.06070000003</v>
      </c>
      <c r="S2627" s="16" t="s">
        <v>6223</v>
      </c>
      <c r="T2627" s="16" t="s">
        <v>6241</v>
      </c>
      <c r="U2627">
        <v>2021</v>
      </c>
    </row>
    <row r="2628" spans="1:21" x14ac:dyDescent="0.35">
      <c r="A2628" s="16" t="s">
        <v>5367</v>
      </c>
      <c r="B2628">
        <v>935027587</v>
      </c>
      <c r="C2628">
        <v>50</v>
      </c>
      <c r="D2628" s="1">
        <v>26443.5</v>
      </c>
      <c r="E2628" s="16" t="s">
        <v>11</v>
      </c>
      <c r="F2628" s="16" t="s">
        <v>378</v>
      </c>
      <c r="G2628" s="16" t="s">
        <v>2416</v>
      </c>
      <c r="H2628">
        <v>606081.49509999994</v>
      </c>
      <c r="I2628">
        <v>65488.286200000002</v>
      </c>
      <c r="J2628" s="16" t="s">
        <v>5368</v>
      </c>
      <c r="K2628" s="16" t="s">
        <v>6127</v>
      </c>
      <c r="L2628">
        <v>685405728</v>
      </c>
      <c r="M2628">
        <v>2087280468</v>
      </c>
      <c r="N2628" s="16" t="s">
        <v>6192</v>
      </c>
      <c r="O2628" s="16" t="s">
        <v>6193</v>
      </c>
      <c r="P2628" s="1">
        <v>44371</v>
      </c>
      <c r="Q2628">
        <v>540593.20889999997</v>
      </c>
      <c r="R2628">
        <v>540593.20889999997</v>
      </c>
      <c r="S2628" s="16" t="s">
        <v>6222</v>
      </c>
      <c r="T2628" s="16" t="s">
        <v>6239</v>
      </c>
      <c r="U2628">
        <v>2021</v>
      </c>
    </row>
    <row r="2629" spans="1:21" x14ac:dyDescent="0.35">
      <c r="A2629" s="16" t="s">
        <v>5369</v>
      </c>
      <c r="B2629">
        <v>516644526</v>
      </c>
      <c r="C2629">
        <v>22</v>
      </c>
      <c r="D2629" s="1">
        <v>36670.5</v>
      </c>
      <c r="E2629" s="16" t="s">
        <v>11</v>
      </c>
      <c r="F2629" s="16" t="s">
        <v>39</v>
      </c>
      <c r="G2629" s="16" t="s">
        <v>2416</v>
      </c>
      <c r="H2629">
        <v>257681.31140000001</v>
      </c>
      <c r="I2629">
        <v>294010.15210000001</v>
      </c>
      <c r="J2629" s="16" t="s">
        <v>5370</v>
      </c>
      <c r="K2629" s="16" t="s">
        <v>6135</v>
      </c>
      <c r="L2629">
        <v>1513720164</v>
      </c>
      <c r="M2629">
        <v>0</v>
      </c>
      <c r="N2629" s="16" t="s">
        <v>6187</v>
      </c>
      <c r="O2629" s="16" t="s">
        <v>6188</v>
      </c>
      <c r="P2629" s="1">
        <v>44474</v>
      </c>
      <c r="Q2629">
        <v>-36328.840700000001</v>
      </c>
      <c r="R2629">
        <v>-36328.840700000001</v>
      </c>
      <c r="S2629" s="16" t="s">
        <v>6226</v>
      </c>
      <c r="T2629" s="16" t="s">
        <v>6236</v>
      </c>
      <c r="U2629">
        <v>2021</v>
      </c>
    </row>
    <row r="2630" spans="1:21" x14ac:dyDescent="0.35">
      <c r="A2630" s="16" t="s">
        <v>5371</v>
      </c>
      <c r="B2630">
        <v>329863838</v>
      </c>
      <c r="C2630">
        <v>22</v>
      </c>
      <c r="D2630" s="1">
        <v>36670.5</v>
      </c>
      <c r="E2630" s="16" t="s">
        <v>11</v>
      </c>
      <c r="F2630" s="16" t="s">
        <v>950</v>
      </c>
      <c r="G2630" s="16" t="s">
        <v>2416</v>
      </c>
      <c r="H2630">
        <v>1159374.7339000001</v>
      </c>
      <c r="I2630">
        <v>326746.65700000001</v>
      </c>
      <c r="J2630" s="16" t="s">
        <v>5372</v>
      </c>
      <c r="K2630" s="16" t="s">
        <v>6133</v>
      </c>
      <c r="L2630">
        <v>2558127936</v>
      </c>
      <c r="M2630">
        <v>5146602048</v>
      </c>
      <c r="N2630" s="16" t="s">
        <v>6192</v>
      </c>
      <c r="O2630" s="16" t="s">
        <v>6193</v>
      </c>
      <c r="P2630" s="1">
        <v>44315</v>
      </c>
      <c r="Q2630">
        <v>832628.0769000001</v>
      </c>
      <c r="R2630">
        <v>832628.0769000001</v>
      </c>
      <c r="S2630" s="16" t="s">
        <v>6220</v>
      </c>
      <c r="T2630" s="16" t="s">
        <v>6236</v>
      </c>
      <c r="U2630">
        <v>2021</v>
      </c>
    </row>
    <row r="2631" spans="1:21" x14ac:dyDescent="0.35">
      <c r="A2631" s="16" t="s">
        <v>5373</v>
      </c>
      <c r="B2631">
        <v>50359721</v>
      </c>
      <c r="C2631">
        <v>29</v>
      </c>
      <c r="D2631" s="1">
        <v>34113.75</v>
      </c>
      <c r="E2631" s="16" t="s">
        <v>11</v>
      </c>
      <c r="F2631" s="16" t="s">
        <v>293</v>
      </c>
      <c r="G2631" s="16" t="s">
        <v>2416</v>
      </c>
      <c r="H2631">
        <v>1144704.0115</v>
      </c>
      <c r="I2631">
        <v>570935.87710000004</v>
      </c>
      <c r="J2631" s="16" t="s">
        <v>5374</v>
      </c>
      <c r="K2631" s="16" t="s">
        <v>6135</v>
      </c>
      <c r="L2631">
        <v>665435692</v>
      </c>
      <c r="M2631">
        <v>0</v>
      </c>
      <c r="N2631" s="16" t="s">
        <v>6196</v>
      </c>
      <c r="O2631" s="16" t="s">
        <v>6188</v>
      </c>
      <c r="P2631" s="1">
        <v>44448</v>
      </c>
      <c r="Q2631">
        <v>573768.13439999998</v>
      </c>
      <c r="R2631">
        <v>573768.13439999998</v>
      </c>
      <c r="S2631" s="16" t="s">
        <v>6225</v>
      </c>
      <c r="T2631" s="16" t="s">
        <v>6236</v>
      </c>
      <c r="U2631">
        <v>2021</v>
      </c>
    </row>
    <row r="2632" spans="1:21" x14ac:dyDescent="0.35">
      <c r="A2632" s="16" t="s">
        <v>5375</v>
      </c>
      <c r="B2632">
        <v>44786017</v>
      </c>
      <c r="C2632">
        <v>74</v>
      </c>
      <c r="D2632" s="1">
        <v>17677.5</v>
      </c>
      <c r="E2632" s="16" t="s">
        <v>11</v>
      </c>
      <c r="F2632" s="16" t="s">
        <v>451</v>
      </c>
      <c r="G2632" s="16" t="s">
        <v>2416</v>
      </c>
      <c r="H2632">
        <v>954905.24430000002</v>
      </c>
      <c r="I2632">
        <v>288225.48090000002</v>
      </c>
      <c r="J2632" s="16" t="s">
        <v>5376</v>
      </c>
      <c r="K2632" s="16" t="s">
        <v>6135</v>
      </c>
      <c r="L2632">
        <v>7522375</v>
      </c>
      <c r="M2632">
        <v>741729275</v>
      </c>
      <c r="N2632" s="16" t="s">
        <v>6192</v>
      </c>
      <c r="O2632" s="16" t="s">
        <v>6188</v>
      </c>
      <c r="P2632" s="1">
        <v>44569</v>
      </c>
      <c r="Q2632">
        <v>666679.76340000005</v>
      </c>
      <c r="R2632">
        <v>666679.76340000005</v>
      </c>
      <c r="S2632" s="16" t="s">
        <v>6217</v>
      </c>
      <c r="T2632" s="16" t="s">
        <v>6241</v>
      </c>
      <c r="U2632">
        <v>2022</v>
      </c>
    </row>
    <row r="2633" spans="1:21" x14ac:dyDescent="0.35">
      <c r="A2633" s="16" t="s">
        <v>5377</v>
      </c>
      <c r="B2633">
        <v>530898822</v>
      </c>
      <c r="C2633">
        <v>40</v>
      </c>
      <c r="D2633" s="1">
        <v>30096</v>
      </c>
      <c r="E2633" s="16" t="s">
        <v>11</v>
      </c>
      <c r="F2633" s="16" t="s">
        <v>519</v>
      </c>
      <c r="G2633" s="16" t="s">
        <v>2416</v>
      </c>
      <c r="H2633">
        <v>1528492.2912000001</v>
      </c>
      <c r="I2633">
        <v>567070.64</v>
      </c>
      <c r="J2633" s="16" t="s">
        <v>3152</v>
      </c>
      <c r="K2633" s="16" t="s">
        <v>6135</v>
      </c>
      <c r="L2633">
        <v>669598632</v>
      </c>
      <c r="M2633">
        <v>0</v>
      </c>
      <c r="N2633" s="16" t="s">
        <v>6187</v>
      </c>
      <c r="O2633" s="16" t="s">
        <v>6188</v>
      </c>
      <c r="P2633" s="1">
        <v>44223</v>
      </c>
      <c r="Q2633">
        <v>961421.65120000008</v>
      </c>
      <c r="R2633">
        <v>961421.65120000008</v>
      </c>
      <c r="S2633" s="16" t="s">
        <v>6217</v>
      </c>
      <c r="T2633" s="16" t="s">
        <v>6238</v>
      </c>
      <c r="U2633">
        <v>2021</v>
      </c>
    </row>
    <row r="2634" spans="1:21" x14ac:dyDescent="0.35">
      <c r="A2634" s="16" t="s">
        <v>5378</v>
      </c>
      <c r="B2634">
        <v>828002445</v>
      </c>
      <c r="C2634">
        <v>65</v>
      </c>
      <c r="D2634" s="1">
        <v>20964.75</v>
      </c>
      <c r="E2634" s="16" t="s">
        <v>11</v>
      </c>
      <c r="F2634" s="16" t="s">
        <v>350</v>
      </c>
      <c r="G2634" s="16" t="s">
        <v>2416</v>
      </c>
      <c r="H2634">
        <v>1192095.1296000001</v>
      </c>
      <c r="I2634">
        <v>424731.9583</v>
      </c>
      <c r="J2634" s="16" t="s">
        <v>4848</v>
      </c>
      <c r="K2634" s="16" t="s">
        <v>6135</v>
      </c>
      <c r="L2634">
        <v>4191455488</v>
      </c>
      <c r="M2634">
        <v>0</v>
      </c>
      <c r="N2634" s="16" t="s">
        <v>6187</v>
      </c>
      <c r="O2634" s="16" t="s">
        <v>6188</v>
      </c>
      <c r="P2634" s="1">
        <v>44345</v>
      </c>
      <c r="Q2634">
        <v>767363.17130000005</v>
      </c>
      <c r="R2634">
        <v>767363.17130000005</v>
      </c>
      <c r="S2634" s="16" t="s">
        <v>6221</v>
      </c>
      <c r="T2634" s="16" t="s">
        <v>6240</v>
      </c>
      <c r="U2634">
        <v>2021</v>
      </c>
    </row>
    <row r="2635" spans="1:21" x14ac:dyDescent="0.35">
      <c r="A2635" s="16" t="s">
        <v>5379</v>
      </c>
      <c r="B2635">
        <v>228702655</v>
      </c>
      <c r="C2635">
        <v>28</v>
      </c>
      <c r="D2635" s="1">
        <v>34479</v>
      </c>
      <c r="E2635" s="16" t="s">
        <v>11</v>
      </c>
      <c r="F2635" s="16" t="s">
        <v>1233</v>
      </c>
      <c r="G2635" s="16" t="s">
        <v>2416</v>
      </c>
      <c r="H2635">
        <v>224557.8186</v>
      </c>
      <c r="I2635">
        <v>98728.006500000003</v>
      </c>
      <c r="J2635" s="16" t="s">
        <v>5380</v>
      </c>
      <c r="K2635" s="16" t="s">
        <v>6131</v>
      </c>
      <c r="L2635">
        <v>1813944132</v>
      </c>
      <c r="M2635">
        <v>7557332076</v>
      </c>
      <c r="N2635" s="16" t="s">
        <v>6192</v>
      </c>
      <c r="O2635" s="16" t="s">
        <v>6188</v>
      </c>
      <c r="P2635" s="1">
        <v>44539</v>
      </c>
      <c r="Q2635">
        <v>125829.8121</v>
      </c>
      <c r="R2635">
        <v>125829.8121</v>
      </c>
      <c r="S2635" s="16" t="s">
        <v>6228</v>
      </c>
      <c r="T2635" s="16" t="s">
        <v>6236</v>
      </c>
      <c r="U2635">
        <v>2021</v>
      </c>
    </row>
    <row r="2636" spans="1:21" x14ac:dyDescent="0.35">
      <c r="A2636" s="16" t="s">
        <v>5381</v>
      </c>
      <c r="B2636">
        <v>235521377</v>
      </c>
      <c r="C2636">
        <v>57</v>
      </c>
      <c r="D2636" s="1">
        <v>23886.75</v>
      </c>
      <c r="E2636" s="16" t="s">
        <v>11</v>
      </c>
      <c r="F2636" s="16" t="s">
        <v>250</v>
      </c>
      <c r="G2636" s="16" t="s">
        <v>2416</v>
      </c>
      <c r="H2636">
        <v>1280099.9887999999</v>
      </c>
      <c r="I2636">
        <v>203034.9895</v>
      </c>
      <c r="J2636" s="16" t="s">
        <v>5382</v>
      </c>
      <c r="K2636" s="16" t="s">
        <v>6129</v>
      </c>
      <c r="L2636">
        <v>1207047744</v>
      </c>
      <c r="M2636">
        <v>5799787104</v>
      </c>
      <c r="N2636" s="16" t="s">
        <v>6192</v>
      </c>
      <c r="O2636" s="16" t="s">
        <v>6188</v>
      </c>
      <c r="P2636" s="1">
        <v>44230</v>
      </c>
      <c r="Q2636">
        <v>1077064.9993</v>
      </c>
      <c r="R2636">
        <v>1077064.9993</v>
      </c>
      <c r="S2636" s="16" t="s">
        <v>6218</v>
      </c>
      <c r="T2636" s="16" t="s">
        <v>6239</v>
      </c>
      <c r="U2636">
        <v>2021</v>
      </c>
    </row>
    <row r="2637" spans="1:21" x14ac:dyDescent="0.35">
      <c r="A2637" s="16" t="s">
        <v>5383</v>
      </c>
      <c r="B2637">
        <v>819755157</v>
      </c>
      <c r="C2637">
        <v>34</v>
      </c>
      <c r="D2637" s="1">
        <v>32287.5</v>
      </c>
      <c r="E2637" s="16" t="s">
        <v>11</v>
      </c>
      <c r="F2637" s="16" t="s">
        <v>54</v>
      </c>
      <c r="G2637" s="16" t="s">
        <v>2416</v>
      </c>
      <c r="H2637">
        <v>559642.34849999996</v>
      </c>
      <c r="I2637">
        <v>75617.816500000001</v>
      </c>
      <c r="J2637" s="16" t="s">
        <v>5384</v>
      </c>
      <c r="K2637" s="16" t="s">
        <v>6129</v>
      </c>
      <c r="L2637">
        <v>4179317856</v>
      </c>
      <c r="M2637">
        <v>0</v>
      </c>
      <c r="N2637" s="16" t="s">
        <v>6195</v>
      </c>
      <c r="O2637" s="16" t="s">
        <v>6191</v>
      </c>
      <c r="P2637" s="1">
        <v>44250</v>
      </c>
      <c r="Q2637">
        <v>484024.53199999995</v>
      </c>
      <c r="R2637">
        <v>484024.53199999995</v>
      </c>
      <c r="S2637" s="16" t="s">
        <v>6218</v>
      </c>
      <c r="T2637" s="16" t="s">
        <v>6237</v>
      </c>
      <c r="U2637">
        <v>2021</v>
      </c>
    </row>
    <row r="2638" spans="1:21" x14ac:dyDescent="0.35">
      <c r="A2638" s="16" t="s">
        <v>5385</v>
      </c>
      <c r="B2638">
        <v>407267787</v>
      </c>
      <c r="C2638">
        <v>50</v>
      </c>
      <c r="D2638" s="1">
        <v>26443.5</v>
      </c>
      <c r="E2638" s="16" t="s">
        <v>11</v>
      </c>
      <c r="F2638" s="16" t="s">
        <v>19</v>
      </c>
      <c r="G2638" s="16" t="s">
        <v>2416</v>
      </c>
      <c r="H2638">
        <v>628956.63269999996</v>
      </c>
      <c r="I2638">
        <v>309282.58760000003</v>
      </c>
      <c r="J2638" s="16" t="s">
        <v>5386</v>
      </c>
      <c r="K2638" s="16" t="s">
        <v>6131</v>
      </c>
      <c r="L2638">
        <v>958848705</v>
      </c>
      <c r="M2638">
        <v>491536416</v>
      </c>
      <c r="N2638" s="16" t="s">
        <v>6192</v>
      </c>
      <c r="O2638" s="16" t="s">
        <v>6188</v>
      </c>
      <c r="P2638" s="1">
        <v>44345</v>
      </c>
      <c r="Q2638">
        <v>319674.04509999993</v>
      </c>
      <c r="R2638">
        <v>319674.04509999993</v>
      </c>
      <c r="S2638" s="16" t="s">
        <v>6221</v>
      </c>
      <c r="T2638" s="16" t="s">
        <v>6239</v>
      </c>
      <c r="U2638">
        <v>2021</v>
      </c>
    </row>
    <row r="2639" spans="1:21" x14ac:dyDescent="0.35">
      <c r="A2639" s="16" t="s">
        <v>5387</v>
      </c>
      <c r="B2639">
        <v>4969041</v>
      </c>
      <c r="C2639">
        <v>81</v>
      </c>
      <c r="D2639" s="1">
        <v>15120.75</v>
      </c>
      <c r="E2639" s="16" t="s">
        <v>11</v>
      </c>
      <c r="F2639" s="16" t="s">
        <v>547</v>
      </c>
      <c r="G2639" s="16" t="s">
        <v>2416</v>
      </c>
      <c r="H2639">
        <v>182272.43770000001</v>
      </c>
      <c r="I2639">
        <v>143481.78229999999</v>
      </c>
      <c r="J2639" s="16" t="s">
        <v>5388</v>
      </c>
      <c r="K2639" s="16" t="s">
        <v>6135</v>
      </c>
      <c r="L2639">
        <v>951444789</v>
      </c>
      <c r="M2639">
        <v>0</v>
      </c>
      <c r="N2639" s="16" t="s">
        <v>6187</v>
      </c>
      <c r="O2639" s="16" t="s">
        <v>6191</v>
      </c>
      <c r="P2639" s="1">
        <v>44566</v>
      </c>
      <c r="Q2639">
        <v>38790.655400000018</v>
      </c>
      <c r="R2639">
        <v>38790.655400000018</v>
      </c>
      <c r="S2639" s="16" t="s">
        <v>6217</v>
      </c>
      <c r="T2639" s="16" t="s">
        <v>6241</v>
      </c>
      <c r="U2639">
        <v>2022</v>
      </c>
    </row>
    <row r="2640" spans="1:21" x14ac:dyDescent="0.35">
      <c r="A2640" s="16" t="s">
        <v>5389</v>
      </c>
      <c r="B2640">
        <v>29584324</v>
      </c>
      <c r="C2640">
        <v>46</v>
      </c>
      <c r="D2640" s="1">
        <v>27904.5</v>
      </c>
      <c r="E2640" s="16" t="s">
        <v>11</v>
      </c>
      <c r="F2640" s="16" t="s">
        <v>51</v>
      </c>
      <c r="G2640" s="16" t="s">
        <v>2416</v>
      </c>
      <c r="H2640">
        <v>1120446.3522000001</v>
      </c>
      <c r="I2640">
        <v>437538.3309</v>
      </c>
      <c r="J2640" s="16" t="s">
        <v>5390</v>
      </c>
      <c r="K2640" s="16" t="s">
        <v>6135</v>
      </c>
      <c r="L2640">
        <v>423137735</v>
      </c>
      <c r="M2640">
        <v>0</v>
      </c>
      <c r="N2640" s="16" t="s">
        <v>6196</v>
      </c>
      <c r="O2640" s="16" t="s">
        <v>6199</v>
      </c>
      <c r="P2640" s="1">
        <v>44478</v>
      </c>
      <c r="Q2640">
        <v>682908.02130000014</v>
      </c>
      <c r="R2640">
        <v>682908.02130000014</v>
      </c>
      <c r="S2640" s="16" t="s">
        <v>6226</v>
      </c>
      <c r="T2640" s="16" t="s">
        <v>6238</v>
      </c>
      <c r="U2640">
        <v>2021</v>
      </c>
    </row>
    <row r="2641" spans="1:21" x14ac:dyDescent="0.35">
      <c r="A2641" s="16" t="s">
        <v>5391</v>
      </c>
      <c r="B2641">
        <v>401166509</v>
      </c>
      <c r="C2641">
        <v>55</v>
      </c>
      <c r="D2641" s="1">
        <v>24617.25</v>
      </c>
      <c r="E2641" s="16" t="s">
        <v>11</v>
      </c>
      <c r="F2641" s="16" t="s">
        <v>847</v>
      </c>
      <c r="G2641" s="16" t="s">
        <v>2416</v>
      </c>
      <c r="H2641">
        <v>161117.14300000001</v>
      </c>
      <c r="I2641">
        <v>43199.534</v>
      </c>
      <c r="J2641" s="16" t="s">
        <v>5392</v>
      </c>
      <c r="K2641" s="16" t="s">
        <v>6131</v>
      </c>
      <c r="L2641">
        <v>1045002465</v>
      </c>
      <c r="M2641">
        <v>0</v>
      </c>
      <c r="N2641" s="16" t="s">
        <v>6195</v>
      </c>
      <c r="O2641" s="16" t="s">
        <v>6190</v>
      </c>
      <c r="P2641" s="1">
        <v>44230</v>
      </c>
      <c r="Q2641">
        <v>117917.60900000001</v>
      </c>
      <c r="R2641">
        <v>117917.60900000001</v>
      </c>
      <c r="S2641" s="16" t="s">
        <v>6218</v>
      </c>
      <c r="T2641" s="16" t="s">
        <v>6239</v>
      </c>
      <c r="U2641">
        <v>2021</v>
      </c>
    </row>
    <row r="2642" spans="1:21" x14ac:dyDescent="0.35">
      <c r="A2642" s="16" t="s">
        <v>5393</v>
      </c>
      <c r="B2642">
        <v>76772744</v>
      </c>
      <c r="C2642">
        <v>37</v>
      </c>
      <c r="D2642" s="1">
        <v>31191.75</v>
      </c>
      <c r="E2642" s="16" t="s">
        <v>11</v>
      </c>
      <c r="F2642" s="16" t="s">
        <v>101</v>
      </c>
      <c r="G2642" s="16" t="s">
        <v>2416</v>
      </c>
      <c r="H2642">
        <v>166278.845</v>
      </c>
      <c r="I2642">
        <v>96907.310899999997</v>
      </c>
      <c r="J2642" s="16" t="s">
        <v>5394</v>
      </c>
      <c r="K2642" s="16" t="s">
        <v>6131</v>
      </c>
      <c r="L2642">
        <v>908782966</v>
      </c>
      <c r="M2642">
        <v>0</v>
      </c>
      <c r="N2642" s="16" t="s">
        <v>6187</v>
      </c>
      <c r="O2642" s="16" t="s">
        <v>6188</v>
      </c>
      <c r="P2642" s="1">
        <v>44241</v>
      </c>
      <c r="Q2642">
        <v>69371.534100000004</v>
      </c>
      <c r="R2642">
        <v>69371.534100000004</v>
      </c>
      <c r="S2642" s="16" t="s">
        <v>6218</v>
      </c>
      <c r="T2642" s="16" t="s">
        <v>6237</v>
      </c>
      <c r="U2642">
        <v>2021</v>
      </c>
    </row>
    <row r="2643" spans="1:21" x14ac:dyDescent="0.35">
      <c r="A2643" s="16" t="s">
        <v>5395</v>
      </c>
      <c r="B2643">
        <v>373419298</v>
      </c>
      <c r="C2643">
        <v>45</v>
      </c>
      <c r="D2643" s="1">
        <v>28269.75</v>
      </c>
      <c r="E2643" s="16" t="s">
        <v>11</v>
      </c>
      <c r="F2643" s="16" t="s">
        <v>101</v>
      </c>
      <c r="G2643" s="16" t="s">
        <v>2416</v>
      </c>
      <c r="H2643">
        <v>619039.87479999999</v>
      </c>
      <c r="I2643">
        <v>261765.43280000001</v>
      </c>
      <c r="J2643" s="16" t="s">
        <v>5396</v>
      </c>
      <c r="K2643" s="16" t="s">
        <v>6140</v>
      </c>
      <c r="L2643">
        <v>526731264</v>
      </c>
      <c r="M2643">
        <v>0</v>
      </c>
      <c r="N2643" s="16" t="s">
        <v>6195</v>
      </c>
      <c r="O2643" s="16" t="s">
        <v>6191</v>
      </c>
      <c r="P2643" s="1">
        <v>44499</v>
      </c>
      <c r="Q2643">
        <v>357274.44199999998</v>
      </c>
      <c r="R2643">
        <v>357274.44199999998</v>
      </c>
      <c r="S2643" s="16" t="s">
        <v>6226</v>
      </c>
      <c r="T2643" s="16" t="s">
        <v>6238</v>
      </c>
      <c r="U2643">
        <v>2021</v>
      </c>
    </row>
    <row r="2644" spans="1:21" x14ac:dyDescent="0.35">
      <c r="A2644" s="16" t="s">
        <v>5397</v>
      </c>
      <c r="B2644">
        <v>158052066</v>
      </c>
      <c r="C2644">
        <v>77</v>
      </c>
      <c r="D2644" s="1">
        <v>16581.75</v>
      </c>
      <c r="E2644" s="16" t="s">
        <v>11</v>
      </c>
      <c r="F2644" s="16" t="s">
        <v>350</v>
      </c>
      <c r="G2644" s="16" t="s">
        <v>2416</v>
      </c>
      <c r="H2644">
        <v>225281.6715</v>
      </c>
      <c r="I2644">
        <v>114977.0901</v>
      </c>
      <c r="J2644" s="16" t="s">
        <v>5398</v>
      </c>
      <c r="K2644" s="16" t="s">
        <v>6135</v>
      </c>
      <c r="L2644">
        <v>2097128619</v>
      </c>
      <c r="M2644">
        <v>0</v>
      </c>
      <c r="N2644" s="16" t="s">
        <v>6189</v>
      </c>
      <c r="O2644" s="16" t="s">
        <v>6194</v>
      </c>
      <c r="P2644" s="1">
        <v>44375</v>
      </c>
      <c r="Q2644">
        <v>110304.5814</v>
      </c>
      <c r="R2644">
        <v>110304.5814</v>
      </c>
      <c r="S2644" s="16" t="s">
        <v>6222</v>
      </c>
      <c r="T2644" s="16" t="s">
        <v>6241</v>
      </c>
      <c r="U2644">
        <v>2021</v>
      </c>
    </row>
    <row r="2645" spans="1:21" x14ac:dyDescent="0.35">
      <c r="A2645" s="16" t="s">
        <v>5399</v>
      </c>
      <c r="B2645">
        <v>851102681</v>
      </c>
      <c r="C2645">
        <v>63</v>
      </c>
      <c r="D2645" s="1">
        <v>21695.25</v>
      </c>
      <c r="E2645" s="16" t="s">
        <v>11</v>
      </c>
      <c r="F2645" s="16" t="s">
        <v>323</v>
      </c>
      <c r="G2645" s="16" t="s">
        <v>2416</v>
      </c>
      <c r="H2645">
        <v>895244.83030000003</v>
      </c>
      <c r="I2645">
        <v>178073.3787</v>
      </c>
      <c r="J2645" s="16" t="s">
        <v>5400</v>
      </c>
      <c r="K2645" s="16" t="s">
        <v>6127</v>
      </c>
      <c r="L2645">
        <v>923890188</v>
      </c>
      <c r="M2645">
        <v>0</v>
      </c>
      <c r="N2645" s="16" t="s">
        <v>6187</v>
      </c>
      <c r="O2645" s="16" t="s">
        <v>6190</v>
      </c>
      <c r="P2645" s="1">
        <v>44544</v>
      </c>
      <c r="Q2645">
        <v>717171.45160000003</v>
      </c>
      <c r="R2645">
        <v>717171.45160000003</v>
      </c>
      <c r="S2645" s="16" t="s">
        <v>6228</v>
      </c>
      <c r="T2645" s="16" t="s">
        <v>6240</v>
      </c>
      <c r="U2645">
        <v>2021</v>
      </c>
    </row>
    <row r="2646" spans="1:21" x14ac:dyDescent="0.35">
      <c r="A2646" s="16" t="s">
        <v>5401</v>
      </c>
      <c r="B2646">
        <v>935732733</v>
      </c>
      <c r="C2646">
        <v>49</v>
      </c>
      <c r="D2646" s="1">
        <v>26808.75</v>
      </c>
      <c r="E2646" s="16" t="s">
        <v>11</v>
      </c>
      <c r="F2646" s="16" t="s">
        <v>1151</v>
      </c>
      <c r="G2646" s="16" t="s">
        <v>2416</v>
      </c>
      <c r="H2646">
        <v>573777.99239999999</v>
      </c>
      <c r="I2646">
        <v>125427.1382</v>
      </c>
      <c r="J2646" s="16" t="s">
        <v>5402</v>
      </c>
      <c r="K2646" s="16" t="s">
        <v>6129</v>
      </c>
      <c r="L2646">
        <v>1613496</v>
      </c>
      <c r="M2646">
        <v>0</v>
      </c>
      <c r="N2646" s="16" t="s">
        <v>6195</v>
      </c>
      <c r="O2646" s="16" t="s">
        <v>6190</v>
      </c>
      <c r="P2646" s="1">
        <v>44447</v>
      </c>
      <c r="Q2646">
        <v>448350.8542</v>
      </c>
      <c r="R2646">
        <v>448350.8542</v>
      </c>
      <c r="S2646" s="16" t="s">
        <v>6225</v>
      </c>
      <c r="T2646" s="16" t="s">
        <v>6238</v>
      </c>
      <c r="U2646">
        <v>2021</v>
      </c>
    </row>
    <row r="2647" spans="1:21" x14ac:dyDescent="0.35">
      <c r="A2647" s="16" t="s">
        <v>5403</v>
      </c>
      <c r="B2647">
        <v>171010784</v>
      </c>
      <c r="C2647">
        <v>65</v>
      </c>
      <c r="D2647" s="1">
        <v>20964.75</v>
      </c>
      <c r="E2647" s="16" t="s">
        <v>11</v>
      </c>
      <c r="F2647" s="16" t="s">
        <v>217</v>
      </c>
      <c r="G2647" s="16" t="s">
        <v>2416</v>
      </c>
      <c r="H2647">
        <v>482897.72759999998</v>
      </c>
      <c r="I2647">
        <v>83147.953099999999</v>
      </c>
      <c r="J2647" s="16" t="s">
        <v>5404</v>
      </c>
      <c r="K2647" s="16" t="s">
        <v>6127</v>
      </c>
      <c r="L2647">
        <v>2259361728</v>
      </c>
      <c r="M2647">
        <v>0</v>
      </c>
      <c r="N2647" s="16" t="s">
        <v>6198</v>
      </c>
      <c r="O2647" s="16" t="s">
        <v>6191</v>
      </c>
      <c r="P2647" s="1">
        <v>44663</v>
      </c>
      <c r="Q2647">
        <v>399749.7745</v>
      </c>
      <c r="R2647">
        <v>399749.7745</v>
      </c>
      <c r="S2647" s="16" t="s">
        <v>6220</v>
      </c>
      <c r="T2647" s="16" t="s">
        <v>6240</v>
      </c>
      <c r="U2647">
        <v>2022</v>
      </c>
    </row>
    <row r="2648" spans="1:21" x14ac:dyDescent="0.35">
      <c r="A2648" s="16" t="s">
        <v>5405</v>
      </c>
      <c r="B2648">
        <v>451149977</v>
      </c>
      <c r="C2648">
        <v>80</v>
      </c>
      <c r="D2648" s="1">
        <v>15486</v>
      </c>
      <c r="E2648" s="16" t="s">
        <v>11</v>
      </c>
      <c r="F2648" s="16" t="s">
        <v>668</v>
      </c>
      <c r="G2648" s="16" t="s">
        <v>2416</v>
      </c>
      <c r="H2648">
        <v>3515972.5597999999</v>
      </c>
      <c r="I2648">
        <v>1173793.9161</v>
      </c>
      <c r="J2648" s="16" t="s">
        <v>5406</v>
      </c>
      <c r="K2648" s="16" t="s">
        <v>6133</v>
      </c>
      <c r="L2648">
        <v>5668377</v>
      </c>
      <c r="M2648">
        <v>0</v>
      </c>
      <c r="N2648" s="16" t="s">
        <v>6187</v>
      </c>
      <c r="O2648" s="16" t="s">
        <v>6188</v>
      </c>
      <c r="P2648" s="1">
        <v>44549</v>
      </c>
      <c r="Q2648">
        <v>2342178.6436999999</v>
      </c>
      <c r="R2648">
        <v>2342178.6436999999</v>
      </c>
      <c r="S2648" s="16" t="s">
        <v>6228</v>
      </c>
      <c r="T2648" s="16" t="s">
        <v>6241</v>
      </c>
      <c r="U2648">
        <v>2021</v>
      </c>
    </row>
    <row r="2649" spans="1:21" x14ac:dyDescent="0.35">
      <c r="A2649" s="16" t="s">
        <v>5407</v>
      </c>
      <c r="B2649">
        <v>962644542</v>
      </c>
      <c r="C2649">
        <v>70</v>
      </c>
      <c r="D2649" s="1">
        <v>19138.5</v>
      </c>
      <c r="E2649" s="16" t="s">
        <v>11</v>
      </c>
      <c r="F2649" s="16" t="s">
        <v>229</v>
      </c>
      <c r="G2649" s="16" t="s">
        <v>2416</v>
      </c>
      <c r="H2649">
        <v>1058173.9025000001</v>
      </c>
      <c r="I2649">
        <v>249583.08600000001</v>
      </c>
      <c r="J2649" s="16" t="s">
        <v>5408</v>
      </c>
      <c r="K2649" s="16" t="s">
        <v>6135</v>
      </c>
      <c r="L2649">
        <v>404760252</v>
      </c>
      <c r="M2649">
        <v>1022752848</v>
      </c>
      <c r="N2649" s="16" t="s">
        <v>6192</v>
      </c>
      <c r="O2649" s="16" t="s">
        <v>6193</v>
      </c>
      <c r="P2649" s="1">
        <v>44249</v>
      </c>
      <c r="Q2649">
        <v>808590.81650000007</v>
      </c>
      <c r="R2649">
        <v>808590.81650000007</v>
      </c>
      <c r="S2649" s="16" t="s">
        <v>6218</v>
      </c>
      <c r="T2649" s="16" t="s">
        <v>6241</v>
      </c>
      <c r="U2649">
        <v>2021</v>
      </c>
    </row>
    <row r="2650" spans="1:21" x14ac:dyDescent="0.35">
      <c r="A2650" s="16" t="s">
        <v>5409</v>
      </c>
      <c r="B2650">
        <v>629323798</v>
      </c>
      <c r="C2650">
        <v>72</v>
      </c>
      <c r="D2650" s="1">
        <v>18408</v>
      </c>
      <c r="E2650" s="16" t="s">
        <v>11</v>
      </c>
      <c r="F2650" s="16" t="s">
        <v>905</v>
      </c>
      <c r="G2650" s="16" t="s">
        <v>2247</v>
      </c>
      <c r="H2650">
        <v>52569.960599999999</v>
      </c>
      <c r="I2650">
        <v>11574.0093</v>
      </c>
      <c r="J2650" s="16" t="s">
        <v>5410</v>
      </c>
      <c r="K2650" s="16" t="s">
        <v>6135</v>
      </c>
      <c r="L2650">
        <v>235953245</v>
      </c>
      <c r="M2650">
        <v>0</v>
      </c>
      <c r="N2650" s="16" t="s">
        <v>6196</v>
      </c>
      <c r="O2650" s="16" t="s">
        <v>6188</v>
      </c>
      <c r="P2650" s="1">
        <v>44204</v>
      </c>
      <c r="Q2650">
        <v>40995.951300000001</v>
      </c>
      <c r="R2650">
        <v>40995.951300000001</v>
      </c>
      <c r="S2650" s="16" t="s">
        <v>6217</v>
      </c>
      <c r="T2650" s="16" t="s">
        <v>6241</v>
      </c>
      <c r="U2650">
        <v>2021</v>
      </c>
    </row>
    <row r="2651" spans="1:21" x14ac:dyDescent="0.35">
      <c r="A2651" s="16" t="s">
        <v>5411</v>
      </c>
      <c r="B2651">
        <v>468197885</v>
      </c>
      <c r="C2651">
        <v>54</v>
      </c>
      <c r="D2651" s="1">
        <v>24982.5</v>
      </c>
      <c r="E2651" s="16" t="s">
        <v>11</v>
      </c>
      <c r="F2651" s="16" t="s">
        <v>514</v>
      </c>
      <c r="G2651" s="16" t="s">
        <v>2247</v>
      </c>
      <c r="H2651">
        <v>1291352.7411</v>
      </c>
      <c r="I2651">
        <v>431733.98849999998</v>
      </c>
      <c r="J2651" s="16" t="s">
        <v>5412</v>
      </c>
      <c r="K2651" s="16" t="s">
        <v>6133</v>
      </c>
      <c r="L2651">
        <v>616415744</v>
      </c>
      <c r="M2651">
        <v>0</v>
      </c>
      <c r="N2651" s="16" t="s">
        <v>6195</v>
      </c>
      <c r="O2651" s="16" t="s">
        <v>6190</v>
      </c>
      <c r="P2651" s="1">
        <v>44507</v>
      </c>
      <c r="Q2651">
        <v>859618.75260000001</v>
      </c>
      <c r="R2651">
        <v>859618.75260000001</v>
      </c>
      <c r="S2651" s="16" t="s">
        <v>6227</v>
      </c>
      <c r="T2651" s="16" t="s">
        <v>6239</v>
      </c>
      <c r="U2651">
        <v>2021</v>
      </c>
    </row>
    <row r="2652" spans="1:21" x14ac:dyDescent="0.35">
      <c r="A2652" s="16" t="s">
        <v>5413</v>
      </c>
      <c r="B2652">
        <v>126955197</v>
      </c>
      <c r="C2652">
        <v>70</v>
      </c>
      <c r="D2652" s="1">
        <v>19138.5</v>
      </c>
      <c r="E2652" s="16" t="s">
        <v>11</v>
      </c>
      <c r="F2652" s="16" t="s">
        <v>1017</v>
      </c>
      <c r="G2652" s="16" t="s">
        <v>2247</v>
      </c>
      <c r="H2652">
        <v>672708.90269999998</v>
      </c>
      <c r="I2652">
        <v>92280.4712</v>
      </c>
      <c r="J2652" s="16" t="s">
        <v>5414</v>
      </c>
      <c r="K2652" s="16" t="s">
        <v>6129</v>
      </c>
      <c r="L2652">
        <v>1981445376</v>
      </c>
      <c r="M2652">
        <v>0</v>
      </c>
      <c r="N2652" s="16" t="s">
        <v>6195</v>
      </c>
      <c r="O2652" s="16" t="s">
        <v>6191</v>
      </c>
      <c r="P2652" s="1">
        <v>44482</v>
      </c>
      <c r="Q2652">
        <v>580428.43149999995</v>
      </c>
      <c r="R2652">
        <v>580428.43149999995</v>
      </c>
      <c r="S2652" s="16" t="s">
        <v>6226</v>
      </c>
      <c r="T2652" s="16" t="s">
        <v>6241</v>
      </c>
      <c r="U2652">
        <v>2021</v>
      </c>
    </row>
    <row r="2653" spans="1:21" x14ac:dyDescent="0.35">
      <c r="A2653" s="16" t="s">
        <v>5415</v>
      </c>
      <c r="B2653">
        <v>804272743</v>
      </c>
      <c r="C2653">
        <v>64</v>
      </c>
      <c r="D2653" s="1">
        <v>21330</v>
      </c>
      <c r="E2653" s="16" t="s">
        <v>11</v>
      </c>
      <c r="F2653" s="16" t="s">
        <v>1432</v>
      </c>
      <c r="G2653" s="16" t="s">
        <v>2247</v>
      </c>
      <c r="H2653">
        <v>676238.74159999995</v>
      </c>
      <c r="I2653">
        <v>333242.64909999998</v>
      </c>
      <c r="J2653" s="16" t="s">
        <v>5416</v>
      </c>
      <c r="K2653" s="16" t="s">
        <v>6135</v>
      </c>
      <c r="L2653">
        <v>1463324544</v>
      </c>
      <c r="M2653">
        <v>0</v>
      </c>
      <c r="N2653" s="16" t="s">
        <v>6187</v>
      </c>
      <c r="O2653" s="16" t="s">
        <v>6190</v>
      </c>
      <c r="P2653" s="1">
        <v>44538</v>
      </c>
      <c r="Q2653">
        <v>342996.09249999997</v>
      </c>
      <c r="R2653">
        <v>342996.09249999997</v>
      </c>
      <c r="S2653" s="16" t="s">
        <v>6228</v>
      </c>
      <c r="T2653" s="16" t="s">
        <v>6240</v>
      </c>
      <c r="U2653">
        <v>2021</v>
      </c>
    </row>
    <row r="2654" spans="1:21" x14ac:dyDescent="0.35">
      <c r="A2654" s="16" t="s">
        <v>5417</v>
      </c>
      <c r="B2654">
        <v>646448345</v>
      </c>
      <c r="C2654">
        <v>50</v>
      </c>
      <c r="D2654" s="1">
        <v>26443.5</v>
      </c>
      <c r="E2654" s="16" t="s">
        <v>11</v>
      </c>
      <c r="F2654" s="16" t="s">
        <v>115</v>
      </c>
      <c r="G2654" s="16" t="s">
        <v>2247</v>
      </c>
      <c r="H2654">
        <v>1453804.3149000001</v>
      </c>
      <c r="I2654">
        <v>378382.04200000002</v>
      </c>
      <c r="J2654" s="16" t="s">
        <v>5418</v>
      </c>
      <c r="K2654" s="16" t="s">
        <v>6140</v>
      </c>
      <c r="L2654">
        <v>25059615</v>
      </c>
      <c r="M2654">
        <v>0</v>
      </c>
      <c r="N2654" s="16" t="s">
        <v>6189</v>
      </c>
      <c r="O2654" s="16" t="s">
        <v>6190</v>
      </c>
      <c r="P2654" s="1">
        <v>44461</v>
      </c>
      <c r="Q2654">
        <v>1075422.2729000002</v>
      </c>
      <c r="R2654">
        <v>1075422.2729000002</v>
      </c>
      <c r="S2654" s="16" t="s">
        <v>6225</v>
      </c>
      <c r="T2654" s="16" t="s">
        <v>6239</v>
      </c>
      <c r="U2654">
        <v>2021</v>
      </c>
    </row>
    <row r="2655" spans="1:21" x14ac:dyDescent="0.35">
      <c r="A2655" s="16" t="s">
        <v>5419</v>
      </c>
      <c r="B2655">
        <v>467206461</v>
      </c>
      <c r="C2655">
        <v>48</v>
      </c>
      <c r="D2655" s="1">
        <v>27174</v>
      </c>
      <c r="E2655" s="16" t="s">
        <v>11</v>
      </c>
      <c r="F2655" s="16" t="s">
        <v>406</v>
      </c>
      <c r="G2655" s="16" t="s">
        <v>2247</v>
      </c>
      <c r="H2655">
        <v>1599208.3126000001</v>
      </c>
      <c r="I2655">
        <v>351435.77799999999</v>
      </c>
      <c r="J2655" s="16" t="s">
        <v>5420</v>
      </c>
      <c r="K2655" s="16" t="s">
        <v>6131</v>
      </c>
      <c r="L2655">
        <v>507566468</v>
      </c>
      <c r="M2655">
        <v>0</v>
      </c>
      <c r="N2655" s="16" t="s">
        <v>6196</v>
      </c>
      <c r="O2655" s="16" t="s">
        <v>6188</v>
      </c>
      <c r="P2655" s="1">
        <v>44615</v>
      </c>
      <c r="Q2655">
        <v>1247772.5346000001</v>
      </c>
      <c r="R2655">
        <v>1272727.9852920002</v>
      </c>
      <c r="S2655" s="16" t="s">
        <v>6218</v>
      </c>
      <c r="T2655" s="16" t="s">
        <v>6238</v>
      </c>
      <c r="U2655">
        <v>2022</v>
      </c>
    </row>
    <row r="2656" spans="1:21" x14ac:dyDescent="0.35">
      <c r="A2656" s="16" t="s">
        <v>5421</v>
      </c>
      <c r="B2656">
        <v>873700581</v>
      </c>
      <c r="C2656">
        <v>30</v>
      </c>
      <c r="D2656" s="1">
        <v>33748.5</v>
      </c>
      <c r="E2656" s="16" t="s">
        <v>11</v>
      </c>
      <c r="F2656" s="16" t="s">
        <v>482</v>
      </c>
      <c r="G2656" s="16" t="s">
        <v>2247</v>
      </c>
      <c r="H2656">
        <v>370769.9424</v>
      </c>
      <c r="I2656">
        <v>287852.30070000002</v>
      </c>
      <c r="J2656" s="16" t="s">
        <v>5422</v>
      </c>
      <c r="K2656" s="16" t="s">
        <v>6133</v>
      </c>
      <c r="L2656">
        <v>3905432496</v>
      </c>
      <c r="M2656">
        <v>0</v>
      </c>
      <c r="N2656" s="16" t="s">
        <v>6195</v>
      </c>
      <c r="O2656" s="16" t="s">
        <v>6190</v>
      </c>
      <c r="P2656" s="1">
        <v>44612</v>
      </c>
      <c r="Q2656">
        <v>82917.641699999978</v>
      </c>
      <c r="R2656">
        <v>82917.641699999978</v>
      </c>
      <c r="S2656" s="16" t="s">
        <v>6218</v>
      </c>
      <c r="T2656" s="16" t="s">
        <v>6237</v>
      </c>
      <c r="U2656">
        <v>2022</v>
      </c>
    </row>
    <row r="2657" spans="1:21" x14ac:dyDescent="0.35">
      <c r="A2657" s="16" t="s">
        <v>5423</v>
      </c>
      <c r="B2657">
        <v>683793376</v>
      </c>
      <c r="C2657">
        <v>56</v>
      </c>
      <c r="D2657" s="1">
        <v>24252</v>
      </c>
      <c r="E2657" s="16" t="s">
        <v>11</v>
      </c>
      <c r="F2657" s="16" t="s">
        <v>390</v>
      </c>
      <c r="G2657" s="16" t="s">
        <v>2247</v>
      </c>
      <c r="H2657">
        <v>199877.04180000001</v>
      </c>
      <c r="I2657">
        <v>91210.556700000001</v>
      </c>
      <c r="J2657" s="16" t="s">
        <v>5424</v>
      </c>
      <c r="K2657" s="16" t="s">
        <v>6135</v>
      </c>
      <c r="L2657">
        <v>2236564512</v>
      </c>
      <c r="M2657">
        <v>0</v>
      </c>
      <c r="N2657" s="16" t="s">
        <v>6196</v>
      </c>
      <c r="O2657" s="16" t="s">
        <v>6199</v>
      </c>
      <c r="P2657" s="1">
        <v>44282</v>
      </c>
      <c r="Q2657">
        <v>108666.48510000001</v>
      </c>
      <c r="R2657">
        <v>108666.48510000001</v>
      </c>
      <c r="S2657" s="16" t="s">
        <v>6219</v>
      </c>
      <c r="T2657" s="16" t="s">
        <v>6239</v>
      </c>
      <c r="U2657">
        <v>2021</v>
      </c>
    </row>
    <row r="2658" spans="1:21" x14ac:dyDescent="0.35">
      <c r="A2658" s="16" t="s">
        <v>5425</v>
      </c>
      <c r="B2658">
        <v>20886327</v>
      </c>
      <c r="C2658">
        <v>76</v>
      </c>
      <c r="D2658" s="1">
        <v>16947</v>
      </c>
      <c r="E2658" s="16" t="s">
        <v>11</v>
      </c>
      <c r="F2658" s="16" t="s">
        <v>16</v>
      </c>
      <c r="G2658" s="16" t="s">
        <v>2247</v>
      </c>
      <c r="H2658">
        <v>814077.78359999997</v>
      </c>
      <c r="I2658">
        <v>115318.7006</v>
      </c>
      <c r="J2658" s="16" t="s">
        <v>5426</v>
      </c>
      <c r="K2658" s="16" t="s">
        <v>6127</v>
      </c>
      <c r="L2658">
        <v>214416</v>
      </c>
      <c r="M2658">
        <v>1622899728</v>
      </c>
      <c r="N2658" s="16" t="s">
        <v>6192</v>
      </c>
      <c r="O2658" s="16" t="s">
        <v>6193</v>
      </c>
      <c r="P2658" s="1">
        <v>44322</v>
      </c>
      <c r="Q2658">
        <v>698759.08299999998</v>
      </c>
      <c r="R2658">
        <v>698759.08299999998</v>
      </c>
      <c r="S2658" s="16" t="s">
        <v>6221</v>
      </c>
      <c r="T2658" s="16" t="s">
        <v>6241</v>
      </c>
      <c r="U2658">
        <v>2021</v>
      </c>
    </row>
    <row r="2659" spans="1:21" x14ac:dyDescent="0.35">
      <c r="A2659" s="16" t="s">
        <v>5427</v>
      </c>
      <c r="B2659">
        <v>578101395</v>
      </c>
      <c r="C2659">
        <v>28</v>
      </c>
      <c r="D2659" s="1">
        <v>34479</v>
      </c>
      <c r="E2659" s="16" t="s">
        <v>11</v>
      </c>
      <c r="F2659" s="16" t="s">
        <v>350</v>
      </c>
      <c r="G2659" s="16" t="s">
        <v>2247</v>
      </c>
      <c r="H2659">
        <v>60424.783799999997</v>
      </c>
      <c r="I2659">
        <v>13030.736000000001</v>
      </c>
      <c r="J2659" s="16" t="s">
        <v>5428</v>
      </c>
      <c r="K2659" s="16" t="s">
        <v>6135</v>
      </c>
      <c r="L2659">
        <v>1595799675</v>
      </c>
      <c r="M2659">
        <v>0</v>
      </c>
      <c r="N2659" s="16" t="s">
        <v>6196</v>
      </c>
      <c r="O2659" s="16" t="s">
        <v>6199</v>
      </c>
      <c r="P2659" s="1">
        <v>44407</v>
      </c>
      <c r="Q2659">
        <v>47394.0478</v>
      </c>
      <c r="R2659">
        <v>47394.0478</v>
      </c>
      <c r="S2659" s="16" t="s">
        <v>6223</v>
      </c>
      <c r="T2659" s="16" t="s">
        <v>6236</v>
      </c>
      <c r="U2659">
        <v>2021</v>
      </c>
    </row>
    <row r="2660" spans="1:21" x14ac:dyDescent="0.35">
      <c r="A2660" s="16" t="s">
        <v>5429</v>
      </c>
      <c r="B2660">
        <v>282505659</v>
      </c>
      <c r="C2660">
        <v>18</v>
      </c>
      <c r="D2660" s="1">
        <v>38131.5</v>
      </c>
      <c r="E2660" s="16" t="s">
        <v>11</v>
      </c>
      <c r="F2660" s="16" t="s">
        <v>22</v>
      </c>
      <c r="G2660" s="16" t="s">
        <v>2247</v>
      </c>
      <c r="H2660">
        <v>659353.32310000004</v>
      </c>
      <c r="I2660">
        <v>84035.227499999994</v>
      </c>
      <c r="J2660" s="16" t="s">
        <v>5430</v>
      </c>
      <c r="K2660" s="16" t="s">
        <v>6135</v>
      </c>
      <c r="L2660">
        <v>52253838</v>
      </c>
      <c r="M2660">
        <v>0</v>
      </c>
      <c r="N2660" s="16" t="s">
        <v>6198</v>
      </c>
      <c r="O2660" s="16" t="s">
        <v>6201</v>
      </c>
      <c r="P2660" s="1">
        <v>44663</v>
      </c>
      <c r="Q2660">
        <v>575318.0956</v>
      </c>
      <c r="R2660">
        <v>575318.0956</v>
      </c>
      <c r="S2660" s="16" t="s">
        <v>6220</v>
      </c>
      <c r="T2660" s="16" t="s">
        <v>6242</v>
      </c>
      <c r="U2660">
        <v>2022</v>
      </c>
    </row>
    <row r="2661" spans="1:21" x14ac:dyDescent="0.35">
      <c r="A2661" s="16" t="s">
        <v>5431</v>
      </c>
      <c r="B2661">
        <v>48927497</v>
      </c>
      <c r="C2661">
        <v>30</v>
      </c>
      <c r="D2661" s="1">
        <v>33748.5</v>
      </c>
      <c r="E2661" s="16" t="s">
        <v>11</v>
      </c>
      <c r="F2661" s="16" t="s">
        <v>373</v>
      </c>
      <c r="G2661" s="16" t="s">
        <v>2247</v>
      </c>
      <c r="H2661">
        <v>386551.7536</v>
      </c>
      <c r="I2661">
        <v>190855.0477</v>
      </c>
      <c r="J2661" s="16" t="s">
        <v>5432</v>
      </c>
      <c r="K2661" s="16" t="s">
        <v>6129</v>
      </c>
      <c r="L2661">
        <v>1502244879</v>
      </c>
      <c r="M2661">
        <v>0</v>
      </c>
      <c r="N2661" s="16" t="s">
        <v>6195</v>
      </c>
      <c r="O2661" s="16" t="s">
        <v>6190</v>
      </c>
      <c r="P2661" s="1">
        <v>44645</v>
      </c>
      <c r="Q2661">
        <v>195696.7059</v>
      </c>
      <c r="R2661">
        <v>195696.7059</v>
      </c>
      <c r="S2661" s="16" t="s">
        <v>6219</v>
      </c>
      <c r="T2661" s="16" t="s">
        <v>6237</v>
      </c>
      <c r="U2661">
        <v>2022</v>
      </c>
    </row>
    <row r="2662" spans="1:21" x14ac:dyDescent="0.35">
      <c r="A2662" s="16" t="s">
        <v>5433</v>
      </c>
      <c r="B2662">
        <v>448953982</v>
      </c>
      <c r="C2662">
        <v>35</v>
      </c>
      <c r="D2662" s="1">
        <v>31922.25</v>
      </c>
      <c r="E2662" s="16" t="s">
        <v>11</v>
      </c>
      <c r="F2662" s="16" t="s">
        <v>1186</v>
      </c>
      <c r="G2662" s="16" t="s">
        <v>2247</v>
      </c>
      <c r="H2662">
        <v>469038.875</v>
      </c>
      <c r="I2662">
        <v>98288.146299999993</v>
      </c>
      <c r="J2662" s="16" t="s">
        <v>5434</v>
      </c>
      <c r="K2662" s="16" t="s">
        <v>6135</v>
      </c>
      <c r="L2662">
        <v>834413176</v>
      </c>
      <c r="M2662">
        <v>0</v>
      </c>
      <c r="N2662" s="16" t="s">
        <v>6196</v>
      </c>
      <c r="O2662" s="16" t="s">
        <v>6200</v>
      </c>
      <c r="P2662" s="1">
        <v>44401</v>
      </c>
      <c r="Q2662">
        <v>370750.72869999998</v>
      </c>
      <c r="R2662">
        <v>370750.72869999998</v>
      </c>
      <c r="S2662" s="16" t="s">
        <v>6223</v>
      </c>
      <c r="T2662" s="16" t="s">
        <v>6237</v>
      </c>
      <c r="U2662">
        <v>2021</v>
      </c>
    </row>
    <row r="2663" spans="1:21" x14ac:dyDescent="0.35">
      <c r="A2663" s="16" t="s">
        <v>5435</v>
      </c>
      <c r="B2663">
        <v>313980008</v>
      </c>
      <c r="C2663">
        <v>24</v>
      </c>
      <c r="D2663" s="1">
        <v>35940</v>
      </c>
      <c r="E2663" s="16" t="s">
        <v>11</v>
      </c>
      <c r="F2663" s="16" t="s">
        <v>810</v>
      </c>
      <c r="G2663" s="16" t="s">
        <v>2247</v>
      </c>
      <c r="H2663">
        <v>47024.477800000001</v>
      </c>
      <c r="I2663">
        <v>24784.6659</v>
      </c>
      <c r="J2663" s="16" t="s">
        <v>5436</v>
      </c>
      <c r="K2663" s="16" t="s">
        <v>6135</v>
      </c>
      <c r="L2663">
        <v>993077928</v>
      </c>
      <c r="M2663">
        <v>0</v>
      </c>
      <c r="N2663" s="16" t="s">
        <v>6195</v>
      </c>
      <c r="O2663" s="16" t="s">
        <v>6190</v>
      </c>
      <c r="P2663" s="1">
        <v>44579</v>
      </c>
      <c r="Q2663">
        <v>22239.811900000001</v>
      </c>
      <c r="R2663">
        <v>22239.811900000001</v>
      </c>
      <c r="S2663" s="16" t="s">
        <v>6217</v>
      </c>
      <c r="T2663" s="16" t="s">
        <v>6236</v>
      </c>
      <c r="U2663">
        <v>2022</v>
      </c>
    </row>
    <row r="2664" spans="1:21" x14ac:dyDescent="0.35">
      <c r="A2664" s="16" t="s">
        <v>5437</v>
      </c>
      <c r="B2664">
        <v>765691385</v>
      </c>
      <c r="C2664">
        <v>47</v>
      </c>
      <c r="D2664" s="1">
        <v>27539.25</v>
      </c>
      <c r="E2664" s="16" t="s">
        <v>11</v>
      </c>
      <c r="F2664" s="16" t="s">
        <v>253</v>
      </c>
      <c r="G2664" s="16" t="s">
        <v>2247</v>
      </c>
      <c r="H2664">
        <v>481590.33</v>
      </c>
      <c r="I2664">
        <v>161043.8064</v>
      </c>
      <c r="J2664" s="16" t="s">
        <v>5438</v>
      </c>
      <c r="K2664" s="16" t="s">
        <v>6133</v>
      </c>
      <c r="L2664">
        <v>1339569024</v>
      </c>
      <c r="M2664">
        <v>0</v>
      </c>
      <c r="N2664" s="16" t="s">
        <v>6198</v>
      </c>
      <c r="O2664" s="16" t="s">
        <v>6190</v>
      </c>
      <c r="P2664" s="1">
        <v>44420</v>
      </c>
      <c r="Q2664">
        <v>320546.52360000001</v>
      </c>
      <c r="R2664">
        <v>320546.52360000001</v>
      </c>
      <c r="S2664" s="16" t="s">
        <v>6224</v>
      </c>
      <c r="T2664" s="16" t="s">
        <v>6238</v>
      </c>
      <c r="U2664">
        <v>2021</v>
      </c>
    </row>
    <row r="2665" spans="1:21" x14ac:dyDescent="0.35">
      <c r="A2665" s="16" t="s">
        <v>3430</v>
      </c>
      <c r="B2665">
        <v>296436568</v>
      </c>
      <c r="C2665">
        <v>46</v>
      </c>
      <c r="D2665" s="1">
        <v>27904.5</v>
      </c>
      <c r="E2665" s="16" t="s">
        <v>11</v>
      </c>
      <c r="F2665" s="16" t="s">
        <v>968</v>
      </c>
      <c r="G2665" s="16" t="s">
        <v>2247</v>
      </c>
      <c r="H2665">
        <v>41200.183299999997</v>
      </c>
      <c r="I2665">
        <v>24639.3253</v>
      </c>
      <c r="J2665" s="16" t="s">
        <v>5439</v>
      </c>
      <c r="K2665" s="16" t="s">
        <v>6127</v>
      </c>
      <c r="L2665">
        <v>2355895311</v>
      </c>
      <c r="M2665">
        <v>0</v>
      </c>
      <c r="N2665" s="16" t="s">
        <v>6196</v>
      </c>
      <c r="O2665" s="16" t="s">
        <v>6188</v>
      </c>
      <c r="P2665" s="1">
        <v>44439</v>
      </c>
      <c r="Q2665">
        <v>16560.857999999997</v>
      </c>
      <c r="R2665">
        <v>16560.857999999997</v>
      </c>
      <c r="S2665" s="16" t="s">
        <v>6224</v>
      </c>
      <c r="T2665" s="16" t="s">
        <v>6238</v>
      </c>
      <c r="U2665">
        <v>2021</v>
      </c>
    </row>
    <row r="2666" spans="1:21" x14ac:dyDescent="0.35">
      <c r="A2666" s="16" t="s">
        <v>5440</v>
      </c>
      <c r="B2666">
        <v>710014359</v>
      </c>
      <c r="C2666">
        <v>40</v>
      </c>
      <c r="D2666" s="1">
        <v>30096</v>
      </c>
      <c r="E2666" s="16" t="s">
        <v>11</v>
      </c>
      <c r="F2666" s="16" t="s">
        <v>175</v>
      </c>
      <c r="G2666" s="16" t="s">
        <v>2247</v>
      </c>
      <c r="H2666">
        <v>113708.6482</v>
      </c>
      <c r="I2666">
        <v>47228.754800000002</v>
      </c>
      <c r="J2666" s="16" t="s">
        <v>5441</v>
      </c>
      <c r="K2666" s="16" t="s">
        <v>6135</v>
      </c>
      <c r="L2666">
        <v>1551356928</v>
      </c>
      <c r="M2666">
        <v>0</v>
      </c>
      <c r="N2666" s="16" t="s">
        <v>6187</v>
      </c>
      <c r="O2666" s="16" t="s">
        <v>6200</v>
      </c>
      <c r="P2666" s="1">
        <v>44662</v>
      </c>
      <c r="Q2666">
        <v>66479.893400000001</v>
      </c>
      <c r="R2666">
        <v>66479.893400000001</v>
      </c>
      <c r="S2666" s="16" t="s">
        <v>6220</v>
      </c>
      <c r="T2666" s="16" t="s">
        <v>6238</v>
      </c>
      <c r="U2666">
        <v>2022</v>
      </c>
    </row>
    <row r="2667" spans="1:21" x14ac:dyDescent="0.35">
      <c r="A2667" s="16" t="s">
        <v>5442</v>
      </c>
      <c r="B2667">
        <v>920922693</v>
      </c>
      <c r="C2667">
        <v>67</v>
      </c>
      <c r="D2667" s="1">
        <v>20234.25</v>
      </c>
      <c r="E2667" s="16" t="s">
        <v>11</v>
      </c>
      <c r="F2667" s="16" t="s">
        <v>95</v>
      </c>
      <c r="G2667" s="16" t="s">
        <v>2247</v>
      </c>
      <c r="H2667">
        <v>434860.50349999999</v>
      </c>
      <c r="I2667">
        <v>85768.713099999994</v>
      </c>
      <c r="J2667" s="16" t="s">
        <v>5443</v>
      </c>
      <c r="K2667" s="16" t="s">
        <v>6127</v>
      </c>
      <c r="L2667">
        <v>220066392</v>
      </c>
      <c r="M2667">
        <v>0</v>
      </c>
      <c r="N2667" s="16" t="s">
        <v>6196</v>
      </c>
      <c r="O2667" s="16" t="s">
        <v>6188</v>
      </c>
      <c r="P2667" s="1">
        <v>44549</v>
      </c>
      <c r="Q2667">
        <v>349091.7904</v>
      </c>
      <c r="R2667">
        <v>349091.7904</v>
      </c>
      <c r="S2667" s="16" t="s">
        <v>6228</v>
      </c>
      <c r="T2667" s="16" t="s">
        <v>6240</v>
      </c>
      <c r="U2667">
        <v>2021</v>
      </c>
    </row>
    <row r="2668" spans="1:21" x14ac:dyDescent="0.35">
      <c r="A2668" s="16" t="s">
        <v>5444</v>
      </c>
      <c r="B2668">
        <v>730137715</v>
      </c>
      <c r="C2668">
        <v>52</v>
      </c>
      <c r="D2668" s="1">
        <v>25713</v>
      </c>
      <c r="E2668" s="16" t="s">
        <v>11</v>
      </c>
      <c r="F2668" s="16" t="s">
        <v>263</v>
      </c>
      <c r="G2668" s="16" t="s">
        <v>2247</v>
      </c>
      <c r="H2668">
        <v>3386869.4081000001</v>
      </c>
      <c r="I2668">
        <v>741795.45360000001</v>
      </c>
      <c r="J2668" s="16" t="s">
        <v>5445</v>
      </c>
      <c r="K2668" s="16" t="s">
        <v>6135</v>
      </c>
      <c r="L2668">
        <v>1133451693</v>
      </c>
      <c r="M2668">
        <v>0</v>
      </c>
      <c r="N2668" s="16" t="s">
        <v>6196</v>
      </c>
      <c r="O2668" s="16" t="s">
        <v>6200</v>
      </c>
      <c r="P2668" s="1">
        <v>44281</v>
      </c>
      <c r="Q2668">
        <v>2645073.9545</v>
      </c>
      <c r="R2668">
        <v>2645073.9545</v>
      </c>
      <c r="S2668" s="16" t="s">
        <v>6219</v>
      </c>
      <c r="T2668" s="16" t="s">
        <v>6239</v>
      </c>
      <c r="U2668">
        <v>2021</v>
      </c>
    </row>
    <row r="2669" spans="1:21" x14ac:dyDescent="0.35">
      <c r="A2669" s="16" t="s">
        <v>5446</v>
      </c>
      <c r="B2669">
        <v>376006012</v>
      </c>
      <c r="C2669">
        <v>53</v>
      </c>
      <c r="D2669" s="1">
        <v>25347.75</v>
      </c>
      <c r="E2669" s="16" t="s">
        <v>11</v>
      </c>
      <c r="F2669" s="16" t="s">
        <v>344</v>
      </c>
      <c r="G2669" s="16" t="s">
        <v>2247</v>
      </c>
      <c r="H2669">
        <v>254964.46280000001</v>
      </c>
      <c r="I2669">
        <v>127643.2616</v>
      </c>
      <c r="J2669" s="16" t="s">
        <v>5447</v>
      </c>
      <c r="K2669" s="16" t="s">
        <v>6133</v>
      </c>
      <c r="L2669">
        <v>1102745664</v>
      </c>
      <c r="M2669">
        <v>0</v>
      </c>
      <c r="N2669" s="16" t="s">
        <v>6198</v>
      </c>
      <c r="O2669" s="16" t="s">
        <v>6201</v>
      </c>
      <c r="P2669" s="1">
        <v>44632</v>
      </c>
      <c r="Q2669">
        <v>127321.20120000001</v>
      </c>
      <c r="R2669">
        <v>127321.20120000001</v>
      </c>
      <c r="S2669" s="16" t="s">
        <v>6219</v>
      </c>
      <c r="T2669" s="16" t="s">
        <v>6239</v>
      </c>
      <c r="U2669">
        <v>2022</v>
      </c>
    </row>
    <row r="2670" spans="1:21" x14ac:dyDescent="0.35">
      <c r="A2670" s="16" t="s">
        <v>5448</v>
      </c>
      <c r="B2670">
        <v>870702609</v>
      </c>
      <c r="C2670">
        <v>25</v>
      </c>
      <c r="D2670" s="1">
        <v>35574.75</v>
      </c>
      <c r="E2670" s="16" t="s">
        <v>11</v>
      </c>
      <c r="F2670" s="16" t="s">
        <v>338</v>
      </c>
      <c r="G2670" s="16" t="s">
        <v>2247</v>
      </c>
      <c r="H2670">
        <v>188758.85010000001</v>
      </c>
      <c r="I2670">
        <v>105704.95600000001</v>
      </c>
      <c r="J2670" s="16" t="s">
        <v>5449</v>
      </c>
      <c r="K2670" s="16" t="s">
        <v>6131</v>
      </c>
      <c r="L2670">
        <v>1838000568</v>
      </c>
      <c r="M2670">
        <v>0</v>
      </c>
      <c r="N2670" s="16" t="s">
        <v>6196</v>
      </c>
      <c r="O2670" s="16" t="s">
        <v>6199</v>
      </c>
      <c r="P2670" s="1">
        <v>44663</v>
      </c>
      <c r="Q2670">
        <v>83053.894100000005</v>
      </c>
      <c r="R2670">
        <v>83053.894100000005</v>
      </c>
      <c r="S2670" s="16" t="s">
        <v>6220</v>
      </c>
      <c r="T2670" s="16" t="s">
        <v>6236</v>
      </c>
      <c r="U2670">
        <v>2022</v>
      </c>
    </row>
    <row r="2671" spans="1:21" x14ac:dyDescent="0.35">
      <c r="A2671" s="16" t="s">
        <v>1566</v>
      </c>
      <c r="B2671">
        <v>255923617</v>
      </c>
      <c r="C2671">
        <v>78</v>
      </c>
      <c r="D2671" s="1">
        <v>16216.5</v>
      </c>
      <c r="E2671" s="16" t="s">
        <v>11</v>
      </c>
      <c r="F2671" s="16" t="s">
        <v>250</v>
      </c>
      <c r="G2671" s="16" t="s">
        <v>2247</v>
      </c>
      <c r="H2671">
        <v>1579332.6655999999</v>
      </c>
      <c r="I2671">
        <v>136808.43470000001</v>
      </c>
      <c r="J2671" s="16" t="s">
        <v>5450</v>
      </c>
      <c r="K2671" s="16" t="s">
        <v>6133</v>
      </c>
      <c r="L2671">
        <v>2042122752</v>
      </c>
      <c r="M2671">
        <v>0</v>
      </c>
      <c r="N2671" s="16" t="s">
        <v>6195</v>
      </c>
      <c r="O2671" s="16" t="s">
        <v>6190</v>
      </c>
      <c r="P2671" s="1">
        <v>44351</v>
      </c>
      <c r="Q2671">
        <v>1442524.2308999998</v>
      </c>
      <c r="R2671">
        <v>1442524.2308999998</v>
      </c>
      <c r="S2671" s="16" t="s">
        <v>6222</v>
      </c>
      <c r="T2671" s="16" t="s">
        <v>6241</v>
      </c>
      <c r="U2671">
        <v>2021</v>
      </c>
    </row>
    <row r="2672" spans="1:21" x14ac:dyDescent="0.35">
      <c r="A2672" s="16" t="s">
        <v>5451</v>
      </c>
      <c r="B2672">
        <v>381009187</v>
      </c>
      <c r="C2672">
        <v>62</v>
      </c>
      <c r="D2672" s="1">
        <v>22060.5</v>
      </c>
      <c r="E2672" s="16" t="s">
        <v>11</v>
      </c>
      <c r="F2672" s="16" t="s">
        <v>133</v>
      </c>
      <c r="G2672" s="16" t="s">
        <v>2247</v>
      </c>
      <c r="H2672">
        <v>2500209.6905999999</v>
      </c>
      <c r="I2672">
        <v>755271.67740000004</v>
      </c>
      <c r="J2672" s="16" t="s">
        <v>316</v>
      </c>
      <c r="K2672" s="16" t="s">
        <v>6140</v>
      </c>
      <c r="L2672">
        <v>3525632325</v>
      </c>
      <c r="M2672">
        <v>0</v>
      </c>
      <c r="N2672" s="16" t="s">
        <v>6189</v>
      </c>
      <c r="O2672" s="16" t="s">
        <v>6194</v>
      </c>
      <c r="P2672" s="1">
        <v>44372</v>
      </c>
      <c r="Q2672">
        <v>1744938.0131999999</v>
      </c>
      <c r="R2672">
        <v>1744938.0131999999</v>
      </c>
      <c r="S2672" s="16" t="s">
        <v>6222</v>
      </c>
      <c r="T2672" s="16" t="s">
        <v>6240</v>
      </c>
      <c r="U2672">
        <v>2021</v>
      </c>
    </row>
    <row r="2673" spans="1:21" x14ac:dyDescent="0.35">
      <c r="A2673" s="16" t="s">
        <v>5452</v>
      </c>
      <c r="B2673">
        <v>187814829</v>
      </c>
      <c r="C2673">
        <v>28</v>
      </c>
      <c r="D2673" s="1">
        <v>34479</v>
      </c>
      <c r="E2673" s="16" t="s">
        <v>11</v>
      </c>
      <c r="F2673" s="16" t="s">
        <v>456</v>
      </c>
      <c r="G2673" s="16" t="s">
        <v>2247</v>
      </c>
      <c r="H2673">
        <v>758957.49600000004</v>
      </c>
      <c r="I2673">
        <v>205332.5007</v>
      </c>
      <c r="J2673" s="16" t="s">
        <v>5453</v>
      </c>
      <c r="K2673" s="16" t="s">
        <v>6131</v>
      </c>
      <c r="L2673">
        <v>3333785952</v>
      </c>
      <c r="M2673">
        <v>0</v>
      </c>
      <c r="N2673" s="16" t="s">
        <v>6196</v>
      </c>
      <c r="O2673" s="16" t="s">
        <v>6200</v>
      </c>
      <c r="P2673" s="1">
        <v>44314</v>
      </c>
      <c r="Q2673">
        <v>553624.99530000007</v>
      </c>
      <c r="R2673">
        <v>564697.49520600005</v>
      </c>
      <c r="S2673" s="16" t="s">
        <v>6220</v>
      </c>
      <c r="T2673" s="16" t="s">
        <v>6236</v>
      </c>
      <c r="U2673">
        <v>2021</v>
      </c>
    </row>
    <row r="2674" spans="1:21" x14ac:dyDescent="0.35">
      <c r="A2674" s="16" t="s">
        <v>5454</v>
      </c>
      <c r="B2674">
        <v>838077984</v>
      </c>
      <c r="C2674">
        <v>32</v>
      </c>
      <c r="D2674" s="1">
        <v>33018</v>
      </c>
      <c r="E2674" s="16" t="s">
        <v>11</v>
      </c>
      <c r="F2674" s="16" t="s">
        <v>147</v>
      </c>
      <c r="G2674" s="16" t="s">
        <v>2247</v>
      </c>
      <c r="H2674">
        <v>66767.019199999995</v>
      </c>
      <c r="I2674">
        <v>26633.868900000001</v>
      </c>
      <c r="J2674" s="16" t="s">
        <v>5455</v>
      </c>
      <c r="K2674" s="16" t="s">
        <v>6129</v>
      </c>
      <c r="L2674">
        <v>138457242</v>
      </c>
      <c r="M2674">
        <v>0</v>
      </c>
      <c r="N2674" s="16" t="s">
        <v>6198</v>
      </c>
      <c r="O2674" s="16" t="s">
        <v>6191</v>
      </c>
      <c r="P2674" s="1">
        <v>44417</v>
      </c>
      <c r="Q2674">
        <v>40133.150299999994</v>
      </c>
      <c r="R2674">
        <v>40133.150299999994</v>
      </c>
      <c r="S2674" s="16" t="s">
        <v>6224</v>
      </c>
      <c r="T2674" s="16" t="s">
        <v>6237</v>
      </c>
      <c r="U2674">
        <v>2021</v>
      </c>
    </row>
    <row r="2675" spans="1:21" x14ac:dyDescent="0.35">
      <c r="A2675" s="16" t="s">
        <v>5456</v>
      </c>
      <c r="B2675">
        <v>657148323</v>
      </c>
      <c r="C2675">
        <v>37</v>
      </c>
      <c r="D2675" s="1">
        <v>31191.75</v>
      </c>
      <c r="E2675" s="16" t="s">
        <v>11</v>
      </c>
      <c r="F2675" s="16" t="s">
        <v>36</v>
      </c>
      <c r="G2675" s="16" t="s">
        <v>2247</v>
      </c>
      <c r="H2675">
        <v>107267.6076</v>
      </c>
      <c r="I2675">
        <v>108934.0865</v>
      </c>
      <c r="J2675" s="16" t="s">
        <v>5457</v>
      </c>
      <c r="K2675" s="16" t="s">
        <v>6127</v>
      </c>
      <c r="L2675">
        <v>10526775</v>
      </c>
      <c r="M2675">
        <v>0</v>
      </c>
      <c r="N2675" s="16" t="s">
        <v>6187</v>
      </c>
      <c r="O2675" s="16" t="s">
        <v>6188</v>
      </c>
      <c r="P2675" s="1">
        <v>44301</v>
      </c>
      <c r="Q2675">
        <v>-1666.4789000000019</v>
      </c>
      <c r="R2675">
        <v>-1666.4789000000019</v>
      </c>
      <c r="S2675" s="16" t="s">
        <v>6220</v>
      </c>
      <c r="T2675" s="16" t="s">
        <v>6237</v>
      </c>
      <c r="U2675">
        <v>2021</v>
      </c>
    </row>
    <row r="2676" spans="1:21" x14ac:dyDescent="0.35">
      <c r="A2676" s="16" t="s">
        <v>5458</v>
      </c>
      <c r="B2676">
        <v>311948849</v>
      </c>
      <c r="C2676">
        <v>81</v>
      </c>
      <c r="D2676" s="1">
        <v>15120.75</v>
      </c>
      <c r="E2676" s="16" t="s">
        <v>11</v>
      </c>
      <c r="F2676" s="16" t="s">
        <v>87</v>
      </c>
      <c r="G2676" s="16" t="s">
        <v>2247</v>
      </c>
      <c r="H2676">
        <v>945239.65989999997</v>
      </c>
      <c r="I2676">
        <v>110143.8838</v>
      </c>
      <c r="J2676" s="16" t="s">
        <v>5459</v>
      </c>
      <c r="K2676" s="16" t="s">
        <v>6129</v>
      </c>
      <c r="L2676">
        <v>1479567936</v>
      </c>
      <c r="M2676">
        <v>0</v>
      </c>
      <c r="N2676" s="16" t="s">
        <v>6187</v>
      </c>
      <c r="O2676" s="16" t="s">
        <v>6191</v>
      </c>
      <c r="P2676" s="1">
        <v>44524</v>
      </c>
      <c r="Q2676">
        <v>835095.77610000002</v>
      </c>
      <c r="R2676">
        <v>835095.77610000002</v>
      </c>
      <c r="S2676" s="16" t="s">
        <v>6227</v>
      </c>
      <c r="T2676" s="16" t="s">
        <v>6241</v>
      </c>
      <c r="U2676">
        <v>2021</v>
      </c>
    </row>
    <row r="2677" spans="1:21" x14ac:dyDescent="0.35">
      <c r="A2677" s="16" t="s">
        <v>5460</v>
      </c>
      <c r="B2677">
        <v>612985364</v>
      </c>
      <c r="C2677">
        <v>20</v>
      </c>
      <c r="D2677" s="1">
        <v>37401</v>
      </c>
      <c r="E2677" s="16" t="s">
        <v>11</v>
      </c>
      <c r="F2677" s="16" t="s">
        <v>1233</v>
      </c>
      <c r="G2677" s="16" t="s">
        <v>2247</v>
      </c>
      <c r="H2677">
        <v>132877.0165</v>
      </c>
      <c r="I2677">
        <v>106041.07</v>
      </c>
      <c r="J2677" s="16" t="s">
        <v>5461</v>
      </c>
      <c r="K2677" s="16" t="s">
        <v>6129</v>
      </c>
      <c r="L2677">
        <v>2343134628</v>
      </c>
      <c r="M2677">
        <v>0</v>
      </c>
      <c r="N2677" s="16" t="s">
        <v>6198</v>
      </c>
      <c r="O2677" s="16" t="s">
        <v>6201</v>
      </c>
      <c r="P2677" s="1">
        <v>44387</v>
      </c>
      <c r="Q2677">
        <v>26835.946499999991</v>
      </c>
      <c r="R2677">
        <v>26835.946499999991</v>
      </c>
      <c r="S2677" s="16" t="s">
        <v>6223</v>
      </c>
      <c r="T2677" s="16" t="s">
        <v>6236</v>
      </c>
      <c r="U2677">
        <v>2021</v>
      </c>
    </row>
    <row r="2678" spans="1:21" x14ac:dyDescent="0.35">
      <c r="A2678" s="16" t="s">
        <v>5462</v>
      </c>
      <c r="B2678">
        <v>33068496</v>
      </c>
      <c r="C2678">
        <v>26</v>
      </c>
      <c r="D2678" s="1">
        <v>35209.5</v>
      </c>
      <c r="E2678" s="16" t="s">
        <v>11</v>
      </c>
      <c r="F2678" s="16" t="s">
        <v>593</v>
      </c>
      <c r="G2678" s="16" t="s">
        <v>2247</v>
      </c>
      <c r="H2678">
        <v>105060.5484</v>
      </c>
      <c r="I2678">
        <v>24374.047200000001</v>
      </c>
      <c r="J2678" s="16" t="s">
        <v>5463</v>
      </c>
      <c r="K2678" s="16" t="s">
        <v>6135</v>
      </c>
      <c r="L2678">
        <v>529890136</v>
      </c>
      <c r="M2678">
        <v>0</v>
      </c>
      <c r="N2678" s="16" t="s">
        <v>6187</v>
      </c>
      <c r="O2678" s="16" t="s">
        <v>6190</v>
      </c>
      <c r="P2678" s="1">
        <v>44354</v>
      </c>
      <c r="Q2678">
        <v>80686.501199999999</v>
      </c>
      <c r="R2678">
        <v>80686.501199999999</v>
      </c>
      <c r="S2678" s="16" t="s">
        <v>6222</v>
      </c>
      <c r="T2678" s="16" t="s">
        <v>6236</v>
      </c>
      <c r="U2678">
        <v>2021</v>
      </c>
    </row>
    <row r="2679" spans="1:21" x14ac:dyDescent="0.35">
      <c r="A2679" s="16" t="s">
        <v>5464</v>
      </c>
      <c r="B2679">
        <v>109535553</v>
      </c>
      <c r="C2679">
        <v>17</v>
      </c>
      <c r="D2679" s="1">
        <v>38496.75</v>
      </c>
      <c r="E2679" s="16" t="s">
        <v>11</v>
      </c>
      <c r="F2679" s="16" t="s">
        <v>160</v>
      </c>
      <c r="G2679" s="16" t="s">
        <v>2247</v>
      </c>
      <c r="H2679">
        <v>1102563.1655999999</v>
      </c>
      <c r="I2679">
        <v>239807.48850000001</v>
      </c>
      <c r="J2679" s="16" t="s">
        <v>5465</v>
      </c>
      <c r="K2679" s="16" t="s">
        <v>6127</v>
      </c>
      <c r="L2679">
        <v>2394513134</v>
      </c>
      <c r="M2679">
        <v>0</v>
      </c>
      <c r="N2679" s="16" t="s">
        <v>6189</v>
      </c>
      <c r="O2679" s="16" t="s">
        <v>6194</v>
      </c>
      <c r="P2679" s="1">
        <v>44534</v>
      </c>
      <c r="Q2679">
        <v>862755.67709999997</v>
      </c>
      <c r="R2679">
        <v>862755.67709999997</v>
      </c>
      <c r="S2679" s="16" t="s">
        <v>6228</v>
      </c>
      <c r="T2679" s="16" t="s">
        <v>6242</v>
      </c>
      <c r="U2679">
        <v>2021</v>
      </c>
    </row>
    <row r="2680" spans="1:21" x14ac:dyDescent="0.35">
      <c r="A2680" s="16" t="s">
        <v>5466</v>
      </c>
      <c r="B2680">
        <v>335764779</v>
      </c>
      <c r="C2680">
        <v>79</v>
      </c>
      <c r="D2680" s="1">
        <v>15851.25</v>
      </c>
      <c r="E2680" s="16" t="s">
        <v>11</v>
      </c>
      <c r="F2680" s="16" t="s">
        <v>1030</v>
      </c>
      <c r="G2680" s="16" t="s">
        <v>2247</v>
      </c>
      <c r="H2680">
        <v>390386.42810000002</v>
      </c>
      <c r="I2680">
        <v>181221.48929999999</v>
      </c>
      <c r="J2680" s="16" t="s">
        <v>5467</v>
      </c>
      <c r="K2680" s="16" t="s">
        <v>6133</v>
      </c>
      <c r="L2680">
        <v>1722103069</v>
      </c>
      <c r="M2680">
        <v>0</v>
      </c>
      <c r="N2680" s="16" t="s">
        <v>6198</v>
      </c>
      <c r="O2680" s="16" t="s">
        <v>6191</v>
      </c>
      <c r="P2680" s="1">
        <v>44343</v>
      </c>
      <c r="Q2680">
        <v>209164.93880000003</v>
      </c>
      <c r="R2680">
        <v>209164.93880000003</v>
      </c>
      <c r="S2680" s="16" t="s">
        <v>6221</v>
      </c>
      <c r="T2680" s="16" t="s">
        <v>6241</v>
      </c>
      <c r="U2680">
        <v>2021</v>
      </c>
    </row>
    <row r="2681" spans="1:21" x14ac:dyDescent="0.35">
      <c r="A2681" s="16" t="s">
        <v>5468</v>
      </c>
      <c r="B2681">
        <v>167132802</v>
      </c>
      <c r="C2681">
        <v>56</v>
      </c>
      <c r="D2681" s="1">
        <v>24252</v>
      </c>
      <c r="E2681" s="16" t="s">
        <v>11</v>
      </c>
      <c r="F2681" s="16" t="s">
        <v>87</v>
      </c>
      <c r="G2681" s="16" t="s">
        <v>2247</v>
      </c>
      <c r="H2681">
        <v>396706.91840000002</v>
      </c>
      <c r="I2681">
        <v>55588.556900000003</v>
      </c>
      <c r="J2681" s="16" t="s">
        <v>5469</v>
      </c>
      <c r="K2681" s="16" t="s">
        <v>6135</v>
      </c>
      <c r="L2681">
        <v>73812596</v>
      </c>
      <c r="M2681">
        <v>0</v>
      </c>
      <c r="N2681" s="16" t="s">
        <v>6198</v>
      </c>
      <c r="O2681" s="16" t="s">
        <v>6191</v>
      </c>
      <c r="P2681" s="1">
        <v>44457</v>
      </c>
      <c r="Q2681">
        <v>341118.3615</v>
      </c>
      <c r="R2681">
        <v>341118.3615</v>
      </c>
      <c r="S2681" s="16" t="s">
        <v>6225</v>
      </c>
      <c r="T2681" s="16" t="s">
        <v>6239</v>
      </c>
      <c r="U2681">
        <v>2021</v>
      </c>
    </row>
    <row r="2682" spans="1:21" x14ac:dyDescent="0.35">
      <c r="A2682" s="16" t="s">
        <v>5470</v>
      </c>
      <c r="B2682">
        <v>782587147</v>
      </c>
      <c r="C2682">
        <v>20</v>
      </c>
      <c r="D2682" s="1">
        <v>37401</v>
      </c>
      <c r="E2682" s="16" t="s">
        <v>11</v>
      </c>
      <c r="F2682" s="16" t="s">
        <v>676</v>
      </c>
      <c r="G2682" s="16" t="s">
        <v>2247</v>
      </c>
      <c r="H2682">
        <v>504109.23879999999</v>
      </c>
      <c r="I2682">
        <v>287822.3702</v>
      </c>
      <c r="J2682" s="16" t="s">
        <v>301</v>
      </c>
      <c r="K2682" s="16" t="s">
        <v>6140</v>
      </c>
      <c r="L2682">
        <v>2777663609</v>
      </c>
      <c r="M2682">
        <v>0</v>
      </c>
      <c r="N2682" s="16" t="s">
        <v>6198</v>
      </c>
      <c r="O2682" s="16" t="s">
        <v>6201</v>
      </c>
      <c r="P2682" s="1">
        <v>44374</v>
      </c>
      <c r="Q2682">
        <v>216286.86859999999</v>
      </c>
      <c r="R2682">
        <v>216286.86859999999</v>
      </c>
      <c r="S2682" s="16" t="s">
        <v>6222</v>
      </c>
      <c r="T2682" s="16" t="s">
        <v>6236</v>
      </c>
      <c r="U2682">
        <v>2021</v>
      </c>
    </row>
    <row r="2683" spans="1:21" x14ac:dyDescent="0.35">
      <c r="A2683" s="16" t="s">
        <v>5471</v>
      </c>
      <c r="B2683">
        <v>559812951</v>
      </c>
      <c r="C2683">
        <v>29</v>
      </c>
      <c r="D2683" s="1">
        <v>34113.75</v>
      </c>
      <c r="E2683" s="16" t="s">
        <v>11</v>
      </c>
      <c r="F2683" s="16" t="s">
        <v>514</v>
      </c>
      <c r="G2683" s="16" t="s">
        <v>2247</v>
      </c>
      <c r="H2683">
        <v>1003245.9456</v>
      </c>
      <c r="I2683">
        <v>189291.68780000001</v>
      </c>
      <c r="J2683" s="16" t="s">
        <v>5472</v>
      </c>
      <c r="K2683" s="16" t="s">
        <v>6131</v>
      </c>
      <c r="L2683">
        <v>35372288</v>
      </c>
      <c r="M2683">
        <v>0</v>
      </c>
      <c r="N2683" s="16" t="s">
        <v>6187</v>
      </c>
      <c r="O2683" s="16" t="s">
        <v>6191</v>
      </c>
      <c r="P2683" s="1">
        <v>44678</v>
      </c>
      <c r="Q2683">
        <v>813954.25780000002</v>
      </c>
      <c r="R2683">
        <v>830233.34295600001</v>
      </c>
      <c r="S2683" s="16" t="s">
        <v>6220</v>
      </c>
      <c r="T2683" s="16" t="s">
        <v>6236</v>
      </c>
      <c r="U2683">
        <v>2022</v>
      </c>
    </row>
    <row r="2684" spans="1:21" x14ac:dyDescent="0.35">
      <c r="A2684" s="16" t="s">
        <v>5343</v>
      </c>
      <c r="B2684">
        <v>994337960</v>
      </c>
      <c r="C2684">
        <v>38</v>
      </c>
      <c r="D2684" s="1">
        <v>30826.5</v>
      </c>
      <c r="E2684" s="16" t="s">
        <v>11</v>
      </c>
      <c r="F2684" s="16" t="s">
        <v>331</v>
      </c>
      <c r="G2684" s="16" t="s">
        <v>2247</v>
      </c>
      <c r="H2684">
        <v>163906.2328</v>
      </c>
      <c r="I2684">
        <v>61999.314200000001</v>
      </c>
      <c r="J2684" s="16" t="s">
        <v>5473</v>
      </c>
      <c r="K2684" s="16" t="s">
        <v>6129</v>
      </c>
      <c r="L2684">
        <v>1855994511</v>
      </c>
      <c r="M2684">
        <v>0</v>
      </c>
      <c r="N2684" s="16" t="s">
        <v>6189</v>
      </c>
      <c r="O2684" s="16" t="s">
        <v>6190</v>
      </c>
      <c r="P2684" s="1">
        <v>44386</v>
      </c>
      <c r="Q2684">
        <v>101906.9186</v>
      </c>
      <c r="R2684">
        <v>101906.9186</v>
      </c>
      <c r="S2684" s="16" t="s">
        <v>6223</v>
      </c>
      <c r="T2684" s="16" t="s">
        <v>6237</v>
      </c>
      <c r="U2684">
        <v>2021</v>
      </c>
    </row>
    <row r="2685" spans="1:21" x14ac:dyDescent="0.35">
      <c r="A2685" s="16" t="s">
        <v>5474</v>
      </c>
      <c r="B2685">
        <v>646242159</v>
      </c>
      <c r="C2685">
        <v>70</v>
      </c>
      <c r="D2685" s="1">
        <v>19138.5</v>
      </c>
      <c r="E2685" s="16" t="s">
        <v>11</v>
      </c>
      <c r="F2685" s="16" t="s">
        <v>953</v>
      </c>
      <c r="G2685" s="16" t="s">
        <v>2247</v>
      </c>
      <c r="H2685">
        <v>802754.77469999995</v>
      </c>
      <c r="I2685">
        <v>378828.09590000001</v>
      </c>
      <c r="J2685" s="16" t="s">
        <v>5475</v>
      </c>
      <c r="K2685" s="16" t="s">
        <v>6131</v>
      </c>
      <c r="L2685">
        <v>6112316</v>
      </c>
      <c r="M2685">
        <v>0</v>
      </c>
      <c r="N2685" s="16" t="s">
        <v>6195</v>
      </c>
      <c r="O2685" s="16" t="s">
        <v>6190</v>
      </c>
      <c r="P2685" s="1">
        <v>44485</v>
      </c>
      <c r="Q2685">
        <v>423926.67879999994</v>
      </c>
      <c r="R2685">
        <v>423926.67879999994</v>
      </c>
      <c r="S2685" s="16" t="s">
        <v>6226</v>
      </c>
      <c r="T2685" s="16" t="s">
        <v>6241</v>
      </c>
      <c r="U2685">
        <v>2021</v>
      </c>
    </row>
    <row r="2686" spans="1:21" x14ac:dyDescent="0.35">
      <c r="A2686" s="16" t="s">
        <v>5476</v>
      </c>
      <c r="B2686">
        <v>330193537</v>
      </c>
      <c r="C2686">
        <v>22</v>
      </c>
      <c r="D2686" s="1">
        <v>36670.5</v>
      </c>
      <c r="E2686" s="16" t="s">
        <v>11</v>
      </c>
      <c r="F2686" s="16" t="s">
        <v>214</v>
      </c>
      <c r="G2686" s="16" t="s">
        <v>2247</v>
      </c>
      <c r="H2686">
        <v>1035073.8355</v>
      </c>
      <c r="I2686">
        <v>299398.96909999999</v>
      </c>
      <c r="J2686" s="16" t="s">
        <v>3294</v>
      </c>
      <c r="K2686" s="16" t="s">
        <v>6133</v>
      </c>
      <c r="L2686">
        <v>1483237184</v>
      </c>
      <c r="M2686">
        <v>0</v>
      </c>
      <c r="N2686" s="16" t="s">
        <v>6196</v>
      </c>
      <c r="O2686" s="16" t="s">
        <v>6200</v>
      </c>
      <c r="P2686" s="1">
        <v>44680</v>
      </c>
      <c r="Q2686">
        <v>735674.86640000006</v>
      </c>
      <c r="R2686">
        <v>735674.86640000006</v>
      </c>
      <c r="S2686" s="16" t="s">
        <v>6220</v>
      </c>
      <c r="T2686" s="16" t="s">
        <v>6236</v>
      </c>
      <c r="U2686">
        <v>2022</v>
      </c>
    </row>
    <row r="2687" spans="1:21" x14ac:dyDescent="0.35">
      <c r="A2687" s="16" t="s">
        <v>5477</v>
      </c>
      <c r="B2687">
        <v>929633638</v>
      </c>
      <c r="C2687">
        <v>49</v>
      </c>
      <c r="D2687" s="1">
        <v>26808.75</v>
      </c>
      <c r="E2687" s="16" t="s">
        <v>11</v>
      </c>
      <c r="F2687" s="16" t="s">
        <v>290</v>
      </c>
      <c r="G2687" s="16" t="s">
        <v>2247</v>
      </c>
      <c r="H2687">
        <v>684295.04879999999</v>
      </c>
      <c r="I2687">
        <v>534461.09400000004</v>
      </c>
      <c r="J2687" s="16" t="s">
        <v>5478</v>
      </c>
      <c r="K2687" s="16" t="s">
        <v>6135</v>
      </c>
      <c r="L2687">
        <v>563332224</v>
      </c>
      <c r="M2687">
        <v>0</v>
      </c>
      <c r="N2687" s="16" t="s">
        <v>6187</v>
      </c>
      <c r="O2687" s="16" t="s">
        <v>6188</v>
      </c>
      <c r="P2687" s="1">
        <v>44220</v>
      </c>
      <c r="Q2687">
        <v>149833.95479999995</v>
      </c>
      <c r="R2687">
        <v>149833.95479999995</v>
      </c>
      <c r="S2687" s="16" t="s">
        <v>6217</v>
      </c>
      <c r="T2687" s="16" t="s">
        <v>6238</v>
      </c>
      <c r="U2687">
        <v>2021</v>
      </c>
    </row>
    <row r="2688" spans="1:21" x14ac:dyDescent="0.35">
      <c r="A2688" s="16" t="s">
        <v>5479</v>
      </c>
      <c r="B2688">
        <v>872154878</v>
      </c>
      <c r="C2688">
        <v>77</v>
      </c>
      <c r="D2688" s="1">
        <v>16581.75</v>
      </c>
      <c r="E2688" s="16" t="s">
        <v>11</v>
      </c>
      <c r="F2688" s="16" t="s">
        <v>326</v>
      </c>
      <c r="G2688" s="16" t="s">
        <v>2247</v>
      </c>
      <c r="H2688">
        <v>238663.82750000001</v>
      </c>
      <c r="I2688">
        <v>128275.2506</v>
      </c>
      <c r="J2688" s="16" t="s">
        <v>5480</v>
      </c>
      <c r="K2688" s="16" t="s">
        <v>6131</v>
      </c>
      <c r="L2688">
        <v>13881582</v>
      </c>
      <c r="M2688">
        <v>0</v>
      </c>
      <c r="N2688" s="16" t="s">
        <v>6189</v>
      </c>
      <c r="O2688" s="16" t="s">
        <v>6190</v>
      </c>
      <c r="P2688" s="1">
        <v>44608</v>
      </c>
      <c r="Q2688">
        <v>110388.57690000001</v>
      </c>
      <c r="R2688">
        <v>110388.57690000001</v>
      </c>
      <c r="S2688" s="16" t="s">
        <v>6218</v>
      </c>
      <c r="T2688" s="16" t="s">
        <v>6241</v>
      </c>
      <c r="U2688">
        <v>2022</v>
      </c>
    </row>
    <row r="2689" spans="1:21" x14ac:dyDescent="0.35">
      <c r="A2689" s="16" t="s">
        <v>5481</v>
      </c>
      <c r="B2689">
        <v>946827741</v>
      </c>
      <c r="C2689">
        <v>56</v>
      </c>
      <c r="D2689" s="1">
        <v>24252</v>
      </c>
      <c r="E2689" s="16" t="s">
        <v>11</v>
      </c>
      <c r="F2689" s="16" t="s">
        <v>78</v>
      </c>
      <c r="G2689" s="16" t="s">
        <v>2247</v>
      </c>
      <c r="H2689">
        <v>175002.72200000001</v>
      </c>
      <c r="I2689">
        <v>69377.166100000002</v>
      </c>
      <c r="J2689" s="16" t="s">
        <v>5482</v>
      </c>
      <c r="K2689" s="16" t="s">
        <v>6129</v>
      </c>
      <c r="L2689">
        <v>4130151204</v>
      </c>
      <c r="M2689">
        <v>0</v>
      </c>
      <c r="N2689" s="16" t="s">
        <v>6187</v>
      </c>
      <c r="O2689" s="16" t="s">
        <v>6188</v>
      </c>
      <c r="P2689" s="1">
        <v>44495</v>
      </c>
      <c r="Q2689">
        <v>105625.55590000001</v>
      </c>
      <c r="R2689">
        <v>105625.55590000001</v>
      </c>
      <c r="S2689" s="16" t="s">
        <v>6226</v>
      </c>
      <c r="T2689" s="16" t="s">
        <v>6239</v>
      </c>
      <c r="U2689">
        <v>2021</v>
      </c>
    </row>
    <row r="2690" spans="1:21" x14ac:dyDescent="0.35">
      <c r="A2690" s="16" t="s">
        <v>5483</v>
      </c>
      <c r="B2690">
        <v>692276307</v>
      </c>
      <c r="C2690">
        <v>64</v>
      </c>
      <c r="D2690" s="1">
        <v>21330</v>
      </c>
      <c r="E2690" s="16" t="s">
        <v>11</v>
      </c>
      <c r="F2690" s="16" t="s">
        <v>1104</v>
      </c>
      <c r="G2690" s="16" t="s">
        <v>2247</v>
      </c>
      <c r="H2690">
        <v>1553374.7797999999</v>
      </c>
      <c r="I2690">
        <v>354627.0331</v>
      </c>
      <c r="J2690" s="16" t="s">
        <v>5484</v>
      </c>
      <c r="K2690" s="16" t="s">
        <v>6135</v>
      </c>
      <c r="L2690">
        <v>4706060544</v>
      </c>
      <c r="M2690">
        <v>0</v>
      </c>
      <c r="N2690" s="16" t="s">
        <v>6196</v>
      </c>
      <c r="O2690" s="16" t="s">
        <v>6188</v>
      </c>
      <c r="P2690" s="1">
        <v>44353</v>
      </c>
      <c r="Q2690">
        <v>1198747.7467</v>
      </c>
      <c r="R2690">
        <v>1198747.7467</v>
      </c>
      <c r="S2690" s="16" t="s">
        <v>6222</v>
      </c>
      <c r="T2690" s="16" t="s">
        <v>6240</v>
      </c>
      <c r="U2690">
        <v>2021</v>
      </c>
    </row>
    <row r="2691" spans="1:21" x14ac:dyDescent="0.35">
      <c r="A2691" s="16" t="s">
        <v>5485</v>
      </c>
      <c r="B2691">
        <v>531403976</v>
      </c>
      <c r="C2691">
        <v>83</v>
      </c>
      <c r="D2691" s="1">
        <v>14390.25</v>
      </c>
      <c r="E2691" s="16" t="s">
        <v>11</v>
      </c>
      <c r="F2691" s="16" t="s">
        <v>651</v>
      </c>
      <c r="G2691" s="16" t="s">
        <v>2247</v>
      </c>
      <c r="H2691">
        <v>197430.3824</v>
      </c>
      <c r="I2691">
        <v>43028.209799999997</v>
      </c>
      <c r="J2691" s="16" t="s">
        <v>5486</v>
      </c>
      <c r="K2691" s="16" t="s">
        <v>6140</v>
      </c>
      <c r="L2691">
        <v>46499904</v>
      </c>
      <c r="M2691">
        <v>0</v>
      </c>
      <c r="N2691" s="16" t="s">
        <v>6198</v>
      </c>
      <c r="O2691" s="16" t="s">
        <v>6191</v>
      </c>
      <c r="P2691" s="1">
        <v>44248</v>
      </c>
      <c r="Q2691">
        <v>154402.17259999999</v>
      </c>
      <c r="R2691">
        <v>154402.17259999999</v>
      </c>
      <c r="S2691" s="16" t="s">
        <v>6218</v>
      </c>
      <c r="T2691" s="16" t="s">
        <v>6241</v>
      </c>
      <c r="U2691">
        <v>2021</v>
      </c>
    </row>
    <row r="2692" spans="1:21" x14ac:dyDescent="0.35">
      <c r="A2692" s="16" t="s">
        <v>5487</v>
      </c>
      <c r="B2692">
        <v>227761274</v>
      </c>
      <c r="C2692">
        <v>41</v>
      </c>
      <c r="D2692" s="1">
        <v>29730.75</v>
      </c>
      <c r="E2692" s="16" t="s">
        <v>11</v>
      </c>
      <c r="F2692" s="16" t="s">
        <v>315</v>
      </c>
      <c r="G2692" s="16" t="s">
        <v>2247</v>
      </c>
      <c r="H2692">
        <v>1070891.8248000001</v>
      </c>
      <c r="I2692">
        <v>571703.24990000005</v>
      </c>
      <c r="J2692" s="16" t="s">
        <v>5488</v>
      </c>
      <c r="K2692" s="16" t="s">
        <v>6135</v>
      </c>
      <c r="L2692">
        <v>37071936</v>
      </c>
      <c r="M2692">
        <v>0</v>
      </c>
      <c r="N2692" s="16" t="s">
        <v>6189</v>
      </c>
      <c r="O2692" s="16" t="s">
        <v>6194</v>
      </c>
      <c r="P2692" s="1">
        <v>44222</v>
      </c>
      <c r="Q2692">
        <v>499188.57490000001</v>
      </c>
      <c r="R2692">
        <v>499188.57490000001</v>
      </c>
      <c r="S2692" s="16" t="s">
        <v>6217</v>
      </c>
      <c r="T2692" s="16" t="s">
        <v>6238</v>
      </c>
      <c r="U2692">
        <v>2021</v>
      </c>
    </row>
    <row r="2693" spans="1:21" x14ac:dyDescent="0.35">
      <c r="A2693" s="16" t="s">
        <v>5489</v>
      </c>
      <c r="B2693">
        <v>704257334</v>
      </c>
      <c r="C2693">
        <v>75</v>
      </c>
      <c r="D2693" s="1">
        <v>17312.25</v>
      </c>
      <c r="E2693" s="16" t="s">
        <v>11</v>
      </c>
      <c r="F2693" s="16" t="s">
        <v>733</v>
      </c>
      <c r="G2693" s="16" t="s">
        <v>2247</v>
      </c>
      <c r="H2693">
        <v>1070053.5824</v>
      </c>
      <c r="I2693">
        <v>173348.68030000001</v>
      </c>
      <c r="J2693" s="16" t="s">
        <v>5490</v>
      </c>
      <c r="K2693" s="16" t="s">
        <v>6131</v>
      </c>
      <c r="L2693">
        <v>1571795785</v>
      </c>
      <c r="M2693">
        <v>0</v>
      </c>
      <c r="N2693" s="16" t="s">
        <v>6195</v>
      </c>
      <c r="O2693" s="16" t="s">
        <v>6190</v>
      </c>
      <c r="P2693" s="1">
        <v>44446</v>
      </c>
      <c r="Q2693">
        <v>896704.90209999995</v>
      </c>
      <c r="R2693">
        <v>914639.00014199992</v>
      </c>
      <c r="S2693" s="16" t="s">
        <v>6225</v>
      </c>
      <c r="T2693" s="16" t="s">
        <v>6241</v>
      </c>
      <c r="U2693">
        <v>2021</v>
      </c>
    </row>
    <row r="2694" spans="1:21" x14ac:dyDescent="0.35">
      <c r="A2694" s="16" t="s">
        <v>5491</v>
      </c>
      <c r="B2694">
        <v>783794493</v>
      </c>
      <c r="C2694">
        <v>73</v>
      </c>
      <c r="D2694" s="1">
        <v>18042.75</v>
      </c>
      <c r="E2694" s="16" t="s">
        <v>11</v>
      </c>
      <c r="F2694" s="16" t="s">
        <v>150</v>
      </c>
      <c r="G2694" s="16" t="s">
        <v>2247</v>
      </c>
      <c r="H2694">
        <v>981961.69149999996</v>
      </c>
      <c r="I2694">
        <v>341623.64730000001</v>
      </c>
      <c r="J2694" s="16" t="s">
        <v>5492</v>
      </c>
      <c r="K2694" s="16" t="s">
        <v>6127</v>
      </c>
      <c r="L2694">
        <v>1695165884</v>
      </c>
      <c r="M2694">
        <v>0</v>
      </c>
      <c r="N2694" s="16" t="s">
        <v>6198</v>
      </c>
      <c r="O2694" s="16" t="s">
        <v>6191</v>
      </c>
      <c r="P2694" s="1">
        <v>44548</v>
      </c>
      <c r="Q2694">
        <v>640338.04419999989</v>
      </c>
      <c r="R2694">
        <v>640338.04419999989</v>
      </c>
      <c r="S2694" s="16" t="s">
        <v>6228</v>
      </c>
      <c r="T2694" s="16" t="s">
        <v>6241</v>
      </c>
      <c r="U2694">
        <v>2021</v>
      </c>
    </row>
    <row r="2695" spans="1:21" x14ac:dyDescent="0.35">
      <c r="A2695" s="16" t="s">
        <v>5493</v>
      </c>
      <c r="B2695">
        <v>543703287</v>
      </c>
      <c r="C2695">
        <v>49</v>
      </c>
      <c r="D2695" s="1">
        <v>26808.75</v>
      </c>
      <c r="E2695" s="16" t="s">
        <v>11</v>
      </c>
      <c r="F2695" s="16" t="s">
        <v>1017</v>
      </c>
      <c r="G2695" s="16" t="s">
        <v>2247</v>
      </c>
      <c r="H2695">
        <v>1029891.9638</v>
      </c>
      <c r="I2695">
        <v>368131.5956</v>
      </c>
      <c r="J2695" s="16" t="s">
        <v>5494</v>
      </c>
      <c r="K2695" s="16" t="s">
        <v>6127</v>
      </c>
      <c r="L2695">
        <v>2054531749</v>
      </c>
      <c r="M2695">
        <v>0</v>
      </c>
      <c r="N2695" s="16" t="s">
        <v>6195</v>
      </c>
      <c r="O2695" s="16" t="s">
        <v>6191</v>
      </c>
      <c r="P2695" s="1">
        <v>44539</v>
      </c>
      <c r="Q2695">
        <v>661760.36820000003</v>
      </c>
      <c r="R2695">
        <v>661760.36820000003</v>
      </c>
      <c r="S2695" s="16" t="s">
        <v>6228</v>
      </c>
      <c r="T2695" s="16" t="s">
        <v>6238</v>
      </c>
      <c r="U2695">
        <v>2021</v>
      </c>
    </row>
    <row r="2696" spans="1:21" x14ac:dyDescent="0.35">
      <c r="A2696" s="16" t="s">
        <v>5495</v>
      </c>
      <c r="B2696">
        <v>622899729</v>
      </c>
      <c r="C2696">
        <v>21</v>
      </c>
      <c r="D2696" s="1">
        <v>37035.75</v>
      </c>
      <c r="E2696" s="16" t="s">
        <v>11</v>
      </c>
      <c r="F2696" s="16" t="s">
        <v>612</v>
      </c>
      <c r="G2696" s="16" t="s">
        <v>2247</v>
      </c>
      <c r="H2696">
        <v>0</v>
      </c>
      <c r="I2696">
        <v>0</v>
      </c>
      <c r="J2696" s="16" t="s">
        <v>5496</v>
      </c>
      <c r="K2696" s="16" t="s">
        <v>6135</v>
      </c>
      <c r="L2696">
        <v>2593706832</v>
      </c>
      <c r="M2696">
        <v>0</v>
      </c>
      <c r="N2696" s="16" t="s">
        <v>6189</v>
      </c>
      <c r="O2696" s="16" t="s">
        <v>6194</v>
      </c>
      <c r="P2696" s="1">
        <v>44341</v>
      </c>
      <c r="Q2696">
        <v>0</v>
      </c>
      <c r="R2696">
        <v>0</v>
      </c>
      <c r="S2696" s="16" t="s">
        <v>6221</v>
      </c>
      <c r="T2696" s="16" t="s">
        <v>6236</v>
      </c>
      <c r="U2696">
        <v>2021</v>
      </c>
    </row>
    <row r="2697" spans="1:21" x14ac:dyDescent="0.35">
      <c r="A2697" s="16" t="s">
        <v>5497</v>
      </c>
      <c r="B2697">
        <v>88247400</v>
      </c>
      <c r="C2697">
        <v>52</v>
      </c>
      <c r="D2697" s="1">
        <v>25713</v>
      </c>
      <c r="E2697" s="16" t="s">
        <v>11</v>
      </c>
      <c r="F2697" s="16" t="s">
        <v>293</v>
      </c>
      <c r="G2697" s="16" t="s">
        <v>2247</v>
      </c>
      <c r="H2697">
        <v>27367.891199999998</v>
      </c>
      <c r="I2697">
        <v>6393.8235999999997</v>
      </c>
      <c r="J2697" s="16" t="s">
        <v>5498</v>
      </c>
      <c r="K2697" s="16" t="s">
        <v>6133</v>
      </c>
      <c r="L2697">
        <v>645216</v>
      </c>
      <c r="M2697">
        <v>0</v>
      </c>
      <c r="N2697" s="16" t="s">
        <v>6195</v>
      </c>
      <c r="O2697" s="16" t="s">
        <v>6191</v>
      </c>
      <c r="P2697" s="1">
        <v>44290</v>
      </c>
      <c r="Q2697">
        <v>20974.067599999998</v>
      </c>
      <c r="R2697">
        <v>20974.067599999998</v>
      </c>
      <c r="S2697" s="16" t="s">
        <v>6220</v>
      </c>
      <c r="T2697" s="16" t="s">
        <v>6239</v>
      </c>
      <c r="U2697">
        <v>2021</v>
      </c>
    </row>
    <row r="2698" spans="1:21" x14ac:dyDescent="0.35">
      <c r="A2698" s="16" t="s">
        <v>5499</v>
      </c>
      <c r="B2698">
        <v>26995934</v>
      </c>
      <c r="C2698">
        <v>61</v>
      </c>
      <c r="D2698" s="1">
        <v>22425.75</v>
      </c>
      <c r="E2698" s="16" t="s">
        <v>11</v>
      </c>
      <c r="F2698" s="16" t="s">
        <v>1308</v>
      </c>
      <c r="G2698" s="16" t="s">
        <v>2247</v>
      </c>
      <c r="H2698">
        <v>404394.21240000002</v>
      </c>
      <c r="I2698">
        <v>310470.39529999997</v>
      </c>
      <c r="J2698" s="16" t="s">
        <v>5500</v>
      </c>
      <c r="K2698" s="16" t="s">
        <v>6129</v>
      </c>
      <c r="L2698">
        <v>2144627037</v>
      </c>
      <c r="M2698">
        <v>0</v>
      </c>
      <c r="N2698" s="16" t="s">
        <v>6198</v>
      </c>
      <c r="O2698" s="16" t="s">
        <v>6191</v>
      </c>
      <c r="P2698" s="1">
        <v>44234</v>
      </c>
      <c r="Q2698">
        <v>93923.817100000044</v>
      </c>
      <c r="R2698">
        <v>93923.817100000044</v>
      </c>
      <c r="S2698" s="16" t="s">
        <v>6218</v>
      </c>
      <c r="T2698" s="16" t="s">
        <v>6240</v>
      </c>
      <c r="U2698">
        <v>2021</v>
      </c>
    </row>
    <row r="2699" spans="1:21" x14ac:dyDescent="0.35">
      <c r="A2699" s="16" t="s">
        <v>5501</v>
      </c>
      <c r="B2699">
        <v>222094673</v>
      </c>
      <c r="C2699">
        <v>60</v>
      </c>
      <c r="D2699" s="1">
        <v>22791</v>
      </c>
      <c r="E2699" s="16" t="s">
        <v>11</v>
      </c>
      <c r="F2699" s="16" t="s">
        <v>713</v>
      </c>
      <c r="G2699" s="16" t="s">
        <v>2247</v>
      </c>
      <c r="H2699">
        <v>314269.04889999999</v>
      </c>
      <c r="I2699">
        <v>27220.1538</v>
      </c>
      <c r="J2699" s="16" t="s">
        <v>5502</v>
      </c>
      <c r="K2699" s="16" t="s">
        <v>6135</v>
      </c>
      <c r="L2699">
        <v>8076588</v>
      </c>
      <c r="M2699">
        <v>0</v>
      </c>
      <c r="N2699" s="16" t="s">
        <v>6198</v>
      </c>
      <c r="O2699" s="16" t="s">
        <v>6201</v>
      </c>
      <c r="P2699" s="1">
        <v>44515</v>
      </c>
      <c r="Q2699">
        <v>287048.89509999997</v>
      </c>
      <c r="R2699">
        <v>287048.89509999997</v>
      </c>
      <c r="S2699" s="16" t="s">
        <v>6227</v>
      </c>
      <c r="T2699" s="16" t="s">
        <v>6240</v>
      </c>
      <c r="U2699">
        <v>2021</v>
      </c>
    </row>
    <row r="2700" spans="1:21" x14ac:dyDescent="0.35">
      <c r="A2700" s="16" t="s">
        <v>5503</v>
      </c>
      <c r="B2700">
        <v>534435443</v>
      </c>
      <c r="C2700">
        <v>41</v>
      </c>
      <c r="D2700" s="1">
        <v>29730.75</v>
      </c>
      <c r="E2700" s="16" t="s">
        <v>11</v>
      </c>
      <c r="F2700" s="16" t="s">
        <v>57</v>
      </c>
      <c r="G2700" s="16" t="s">
        <v>2247</v>
      </c>
      <c r="H2700">
        <v>413171.42450000002</v>
      </c>
      <c r="I2700">
        <v>338505.44569999998</v>
      </c>
      <c r="J2700" s="16" t="s">
        <v>5504</v>
      </c>
      <c r="K2700" s="16" t="s">
        <v>6129</v>
      </c>
      <c r="L2700">
        <v>13370024</v>
      </c>
      <c r="M2700">
        <v>0</v>
      </c>
      <c r="N2700" s="16" t="s">
        <v>6187</v>
      </c>
      <c r="O2700" s="16" t="s">
        <v>6188</v>
      </c>
      <c r="P2700" s="1">
        <v>44566</v>
      </c>
      <c r="Q2700">
        <v>74665.978800000041</v>
      </c>
      <c r="R2700">
        <v>74665.978800000041</v>
      </c>
      <c r="S2700" s="16" t="s">
        <v>6217</v>
      </c>
      <c r="T2700" s="16" t="s">
        <v>6238</v>
      </c>
      <c r="U2700">
        <v>2022</v>
      </c>
    </row>
    <row r="2701" spans="1:21" x14ac:dyDescent="0.35">
      <c r="A2701" s="16" t="s">
        <v>5505</v>
      </c>
      <c r="B2701">
        <v>476009290</v>
      </c>
      <c r="C2701">
        <v>78</v>
      </c>
      <c r="D2701" s="1">
        <v>16216.5</v>
      </c>
      <c r="E2701" s="16" t="s">
        <v>11</v>
      </c>
      <c r="F2701" s="16" t="s">
        <v>260</v>
      </c>
      <c r="G2701" s="16" t="s">
        <v>2247</v>
      </c>
      <c r="H2701">
        <v>186712.06400000001</v>
      </c>
      <c r="I2701">
        <v>47751.610399999998</v>
      </c>
      <c r="J2701" s="16" t="s">
        <v>5506</v>
      </c>
      <c r="K2701" s="16" t="s">
        <v>6129</v>
      </c>
      <c r="L2701">
        <v>713682819</v>
      </c>
      <c r="M2701">
        <v>0</v>
      </c>
      <c r="N2701" s="16" t="s">
        <v>6196</v>
      </c>
      <c r="O2701" s="16" t="s">
        <v>6188</v>
      </c>
      <c r="P2701" s="1">
        <v>44613</v>
      </c>
      <c r="Q2701">
        <v>138960.45360000001</v>
      </c>
      <c r="R2701">
        <v>138960.45360000001</v>
      </c>
      <c r="S2701" s="16" t="s">
        <v>6218</v>
      </c>
      <c r="T2701" s="16" t="s">
        <v>6241</v>
      </c>
      <c r="U2701">
        <v>2022</v>
      </c>
    </row>
    <row r="2702" spans="1:21" x14ac:dyDescent="0.35">
      <c r="A2702" s="16" t="s">
        <v>5507</v>
      </c>
      <c r="B2702">
        <v>932967565</v>
      </c>
      <c r="C2702">
        <v>69</v>
      </c>
      <c r="D2702" s="1">
        <v>19503.75</v>
      </c>
      <c r="E2702" s="16" t="s">
        <v>11</v>
      </c>
      <c r="F2702" s="16" t="s">
        <v>467</v>
      </c>
      <c r="G2702" s="16" t="s">
        <v>2247</v>
      </c>
      <c r="H2702">
        <v>143853.26079999999</v>
      </c>
      <c r="I2702">
        <v>12802.940199999999</v>
      </c>
      <c r="J2702" s="16" t="s">
        <v>5508</v>
      </c>
      <c r="K2702" s="16" t="s">
        <v>6135</v>
      </c>
      <c r="L2702">
        <v>584192364</v>
      </c>
      <c r="M2702">
        <v>0</v>
      </c>
      <c r="N2702" s="16" t="s">
        <v>6187</v>
      </c>
      <c r="O2702" s="16" t="s">
        <v>6190</v>
      </c>
      <c r="P2702" s="1">
        <v>44610</v>
      </c>
      <c r="Q2702">
        <v>131050.32059999999</v>
      </c>
      <c r="R2702">
        <v>131050.32059999999</v>
      </c>
      <c r="S2702" s="16" t="s">
        <v>6218</v>
      </c>
      <c r="T2702" s="16" t="s">
        <v>6240</v>
      </c>
      <c r="U2702">
        <v>2022</v>
      </c>
    </row>
    <row r="2703" spans="1:21" x14ac:dyDescent="0.35">
      <c r="A2703" s="16" t="s">
        <v>5509</v>
      </c>
      <c r="B2703">
        <v>488315193</v>
      </c>
      <c r="C2703">
        <v>66</v>
      </c>
      <c r="D2703" s="1">
        <v>20599.5</v>
      </c>
      <c r="E2703" s="16" t="s">
        <v>11</v>
      </c>
      <c r="F2703" s="16" t="s">
        <v>776</v>
      </c>
      <c r="G2703" s="16" t="s">
        <v>2247</v>
      </c>
      <c r="H2703">
        <v>1508181.3896000001</v>
      </c>
      <c r="I2703">
        <v>657136.17689999996</v>
      </c>
      <c r="J2703" s="16" t="s">
        <v>4639</v>
      </c>
      <c r="K2703" s="16" t="s">
        <v>6131</v>
      </c>
      <c r="L2703">
        <v>124157088</v>
      </c>
      <c r="M2703">
        <v>0</v>
      </c>
      <c r="N2703" s="16" t="s">
        <v>6187</v>
      </c>
      <c r="O2703" s="16" t="s">
        <v>6188</v>
      </c>
      <c r="P2703" s="1">
        <v>44463</v>
      </c>
      <c r="Q2703">
        <v>851045.21270000015</v>
      </c>
      <c r="R2703">
        <v>868066.1169540002</v>
      </c>
      <c r="S2703" s="16" t="s">
        <v>6225</v>
      </c>
      <c r="T2703" s="16" t="s">
        <v>6240</v>
      </c>
      <c r="U2703">
        <v>2021</v>
      </c>
    </row>
    <row r="2704" spans="1:21" x14ac:dyDescent="0.35">
      <c r="A2704" s="16" t="s">
        <v>5510</v>
      </c>
      <c r="B2704">
        <v>608437004</v>
      </c>
      <c r="C2704">
        <v>53</v>
      </c>
      <c r="D2704" s="1">
        <v>25347.75</v>
      </c>
      <c r="E2704" s="16" t="s">
        <v>11</v>
      </c>
      <c r="F2704" s="16" t="s">
        <v>467</v>
      </c>
      <c r="G2704" s="16" t="s">
        <v>2247</v>
      </c>
      <c r="H2704">
        <v>302827.01209999999</v>
      </c>
      <c r="I2704">
        <v>72267.87</v>
      </c>
      <c r="J2704" s="16" t="s">
        <v>5511</v>
      </c>
      <c r="K2704" s="16" t="s">
        <v>6135</v>
      </c>
      <c r="L2704">
        <v>3840401474</v>
      </c>
      <c r="M2704">
        <v>0</v>
      </c>
      <c r="N2704" s="16" t="s">
        <v>6189</v>
      </c>
      <c r="O2704" s="16" t="s">
        <v>6194</v>
      </c>
      <c r="P2704" s="1">
        <v>44376</v>
      </c>
      <c r="Q2704">
        <v>230559.1421</v>
      </c>
      <c r="R2704">
        <v>230559.1421</v>
      </c>
      <c r="S2704" s="16" t="s">
        <v>6222</v>
      </c>
      <c r="T2704" s="16" t="s">
        <v>6239</v>
      </c>
      <c r="U2704">
        <v>2021</v>
      </c>
    </row>
    <row r="2705" spans="1:21" x14ac:dyDescent="0.35">
      <c r="A2705" s="16" t="s">
        <v>5512</v>
      </c>
      <c r="B2705">
        <v>651511456</v>
      </c>
      <c r="C2705">
        <v>50</v>
      </c>
      <c r="D2705" s="1">
        <v>26443.5</v>
      </c>
      <c r="E2705" s="16" t="s">
        <v>11</v>
      </c>
      <c r="F2705" s="16" t="s">
        <v>189</v>
      </c>
      <c r="G2705" s="16" t="s">
        <v>2247</v>
      </c>
      <c r="H2705">
        <v>985148.61100000003</v>
      </c>
      <c r="I2705">
        <v>415800.65509999997</v>
      </c>
      <c r="J2705" s="16" t="s">
        <v>5513</v>
      </c>
      <c r="K2705" s="16" t="s">
        <v>6131</v>
      </c>
      <c r="L2705">
        <v>1114850457</v>
      </c>
      <c r="M2705">
        <v>0</v>
      </c>
      <c r="N2705" s="16" t="s">
        <v>6195</v>
      </c>
      <c r="O2705" s="16" t="s">
        <v>6190</v>
      </c>
      <c r="P2705" s="1">
        <v>44370</v>
      </c>
      <c r="Q2705">
        <v>569347.95590000006</v>
      </c>
      <c r="R2705">
        <v>580734.91501800006</v>
      </c>
      <c r="S2705" s="16" t="s">
        <v>6222</v>
      </c>
      <c r="T2705" s="16" t="s">
        <v>6239</v>
      </c>
      <c r="U2705">
        <v>2021</v>
      </c>
    </row>
    <row r="2706" spans="1:21" x14ac:dyDescent="0.35">
      <c r="A2706" s="16" t="s">
        <v>1839</v>
      </c>
      <c r="B2706">
        <v>61928532</v>
      </c>
      <c r="C2706">
        <v>36</v>
      </c>
      <c r="D2706" s="1">
        <v>31557</v>
      </c>
      <c r="E2706" s="16" t="s">
        <v>11</v>
      </c>
      <c r="F2706" s="16" t="s">
        <v>526</v>
      </c>
      <c r="G2706" s="16" t="s">
        <v>2247</v>
      </c>
      <c r="H2706">
        <v>101161.4201</v>
      </c>
      <c r="I2706">
        <v>42541.6057</v>
      </c>
      <c r="J2706" s="16" t="s">
        <v>5514</v>
      </c>
      <c r="K2706" s="16" t="s">
        <v>6133</v>
      </c>
      <c r="L2706">
        <v>1781504307</v>
      </c>
      <c r="M2706">
        <v>0</v>
      </c>
      <c r="N2706" s="16" t="s">
        <v>6196</v>
      </c>
      <c r="O2706" s="16" t="s">
        <v>6188</v>
      </c>
      <c r="P2706" s="1">
        <v>44377</v>
      </c>
      <c r="Q2706">
        <v>58619.814400000003</v>
      </c>
      <c r="R2706">
        <v>58619.814400000003</v>
      </c>
      <c r="S2706" s="16" t="s">
        <v>6222</v>
      </c>
      <c r="T2706" s="16" t="s">
        <v>6237</v>
      </c>
      <c r="U2706">
        <v>2021</v>
      </c>
    </row>
    <row r="2707" spans="1:21" x14ac:dyDescent="0.35">
      <c r="A2707" s="16" t="s">
        <v>5515</v>
      </c>
      <c r="B2707">
        <v>482795531</v>
      </c>
      <c r="C2707">
        <v>18</v>
      </c>
      <c r="D2707" s="1">
        <v>38131.5</v>
      </c>
      <c r="E2707" s="16" t="s">
        <v>11</v>
      </c>
      <c r="F2707" s="16" t="s">
        <v>106</v>
      </c>
      <c r="G2707" s="16" t="s">
        <v>2247</v>
      </c>
      <c r="H2707">
        <v>1651345.5924</v>
      </c>
      <c r="I2707">
        <v>542709.14170000004</v>
      </c>
      <c r="J2707" s="16" t="s">
        <v>5516</v>
      </c>
      <c r="K2707" s="16" t="s">
        <v>6129</v>
      </c>
      <c r="L2707">
        <v>36152649</v>
      </c>
      <c r="M2707">
        <v>615293549</v>
      </c>
      <c r="N2707" s="16" t="s">
        <v>6192</v>
      </c>
      <c r="O2707" s="16" t="s">
        <v>6193</v>
      </c>
      <c r="P2707" s="1">
        <v>44277</v>
      </c>
      <c r="Q2707">
        <v>1108636.4506999999</v>
      </c>
      <c r="R2707">
        <v>1108636.4506999999</v>
      </c>
      <c r="S2707" s="16" t="s">
        <v>6219</v>
      </c>
      <c r="T2707" s="16" t="s">
        <v>6242</v>
      </c>
      <c r="U2707">
        <v>2021</v>
      </c>
    </row>
    <row r="2708" spans="1:21" x14ac:dyDescent="0.35">
      <c r="A2708" s="16" t="s">
        <v>5517</v>
      </c>
      <c r="B2708">
        <v>585592113</v>
      </c>
      <c r="C2708">
        <v>65</v>
      </c>
      <c r="D2708" s="1">
        <v>20964.75</v>
      </c>
      <c r="E2708" s="16" t="s">
        <v>11</v>
      </c>
      <c r="F2708" s="16" t="s">
        <v>341</v>
      </c>
      <c r="G2708" s="16" t="s">
        <v>2247</v>
      </c>
      <c r="H2708">
        <v>1247794.6856</v>
      </c>
      <c r="I2708">
        <v>108429.0554</v>
      </c>
      <c r="J2708" s="16" t="s">
        <v>5518</v>
      </c>
      <c r="K2708" s="16" t="s">
        <v>6131</v>
      </c>
      <c r="L2708">
        <v>41393514</v>
      </c>
      <c r="M2708">
        <v>0</v>
      </c>
      <c r="N2708" s="16" t="s">
        <v>6198</v>
      </c>
      <c r="O2708" s="16" t="s">
        <v>6191</v>
      </c>
      <c r="P2708" s="1">
        <v>44400</v>
      </c>
      <c r="Q2708">
        <v>1139365.6302</v>
      </c>
      <c r="R2708">
        <v>1162152.9428040001</v>
      </c>
      <c r="S2708" s="16" t="s">
        <v>6223</v>
      </c>
      <c r="T2708" s="16" t="s">
        <v>6240</v>
      </c>
      <c r="U2708">
        <v>2021</v>
      </c>
    </row>
    <row r="2709" spans="1:21" x14ac:dyDescent="0.35">
      <c r="A2709" s="16" t="s">
        <v>5519</v>
      </c>
      <c r="B2709">
        <v>742981884</v>
      </c>
      <c r="C2709">
        <v>78</v>
      </c>
      <c r="D2709" s="1">
        <v>16216.5</v>
      </c>
      <c r="E2709" s="16" t="s">
        <v>11</v>
      </c>
      <c r="F2709" s="16" t="s">
        <v>183</v>
      </c>
      <c r="G2709" s="16" t="s">
        <v>2247</v>
      </c>
      <c r="H2709">
        <v>294577.43040000001</v>
      </c>
      <c r="I2709">
        <v>95148.51</v>
      </c>
      <c r="J2709" s="16" t="s">
        <v>5520</v>
      </c>
      <c r="K2709" s="16" t="s">
        <v>6133</v>
      </c>
      <c r="L2709">
        <v>2129628528</v>
      </c>
      <c r="M2709">
        <v>0</v>
      </c>
      <c r="N2709" s="16" t="s">
        <v>6189</v>
      </c>
      <c r="O2709" s="16" t="s">
        <v>6194</v>
      </c>
      <c r="P2709" s="1">
        <v>44662</v>
      </c>
      <c r="Q2709">
        <v>199428.9204</v>
      </c>
      <c r="R2709">
        <v>199428.9204</v>
      </c>
      <c r="S2709" s="16" t="s">
        <v>6220</v>
      </c>
      <c r="T2709" s="16" t="s">
        <v>6241</v>
      </c>
      <c r="U2709">
        <v>2022</v>
      </c>
    </row>
    <row r="2710" spans="1:21" x14ac:dyDescent="0.35">
      <c r="A2710" s="16" t="s">
        <v>5521</v>
      </c>
      <c r="B2710">
        <v>279824385</v>
      </c>
      <c r="C2710">
        <v>35</v>
      </c>
      <c r="D2710" s="1">
        <v>31922.25</v>
      </c>
      <c r="E2710" s="16" t="s">
        <v>11</v>
      </c>
      <c r="F2710" s="16" t="s">
        <v>1070</v>
      </c>
      <c r="G2710" s="16" t="s">
        <v>2247</v>
      </c>
      <c r="H2710">
        <v>609456.52980000002</v>
      </c>
      <c r="I2710">
        <v>240914.58119999999</v>
      </c>
      <c r="J2710" s="16" t="s">
        <v>5522</v>
      </c>
      <c r="K2710" s="16" t="s">
        <v>6135</v>
      </c>
      <c r="L2710">
        <v>12506112</v>
      </c>
      <c r="M2710">
        <v>0</v>
      </c>
      <c r="N2710" s="16" t="s">
        <v>6196</v>
      </c>
      <c r="O2710" s="16" t="s">
        <v>6200</v>
      </c>
      <c r="P2710" s="1">
        <v>44677</v>
      </c>
      <c r="Q2710">
        <v>368541.9486</v>
      </c>
      <c r="R2710">
        <v>368541.9486</v>
      </c>
      <c r="S2710" s="16" t="s">
        <v>6220</v>
      </c>
      <c r="T2710" s="16" t="s">
        <v>6237</v>
      </c>
      <c r="U2710">
        <v>2022</v>
      </c>
    </row>
    <row r="2711" spans="1:21" x14ac:dyDescent="0.35">
      <c r="A2711" s="16" t="s">
        <v>3287</v>
      </c>
      <c r="B2711">
        <v>265615429</v>
      </c>
      <c r="C2711">
        <v>27</v>
      </c>
      <c r="D2711" s="1">
        <v>34844.25</v>
      </c>
      <c r="E2711" s="16" t="s">
        <v>11</v>
      </c>
      <c r="F2711" s="16" t="s">
        <v>112</v>
      </c>
      <c r="G2711" s="16" t="s">
        <v>2247</v>
      </c>
      <c r="H2711">
        <v>139803.12460000001</v>
      </c>
      <c r="I2711">
        <v>58717.312299999998</v>
      </c>
      <c r="J2711" s="16" t="s">
        <v>5523</v>
      </c>
      <c r="K2711" s="16" t="s">
        <v>6135</v>
      </c>
      <c r="L2711">
        <v>372753381</v>
      </c>
      <c r="M2711">
        <v>756748224</v>
      </c>
      <c r="N2711" s="16" t="s">
        <v>6192</v>
      </c>
      <c r="O2711" s="16" t="s">
        <v>6193</v>
      </c>
      <c r="P2711" s="1">
        <v>44245</v>
      </c>
      <c r="Q2711">
        <v>81085.81230000002</v>
      </c>
      <c r="R2711">
        <v>81085.81230000002</v>
      </c>
      <c r="S2711" s="16" t="s">
        <v>6218</v>
      </c>
      <c r="T2711" s="16" t="s">
        <v>6236</v>
      </c>
      <c r="U2711">
        <v>2021</v>
      </c>
    </row>
    <row r="2712" spans="1:21" x14ac:dyDescent="0.35">
      <c r="A2712" s="16" t="s">
        <v>5524</v>
      </c>
      <c r="B2712">
        <v>638628927</v>
      </c>
      <c r="C2712">
        <v>71</v>
      </c>
      <c r="D2712" s="1">
        <v>18773.25</v>
      </c>
      <c r="E2712" s="16" t="s">
        <v>11</v>
      </c>
      <c r="F2712" s="16" t="s">
        <v>95</v>
      </c>
      <c r="G2712" s="16" t="s">
        <v>2247</v>
      </c>
      <c r="H2712">
        <v>481042.8702</v>
      </c>
      <c r="I2712">
        <v>253767.54310000001</v>
      </c>
      <c r="J2712" s="16" t="s">
        <v>5525</v>
      </c>
      <c r="K2712" s="16" t="s">
        <v>6129</v>
      </c>
      <c r="L2712">
        <v>5005416</v>
      </c>
      <c r="M2712">
        <v>0</v>
      </c>
      <c r="N2712" s="16" t="s">
        <v>6198</v>
      </c>
      <c r="O2712" s="16" t="s">
        <v>6201</v>
      </c>
      <c r="P2712" s="1">
        <v>44563</v>
      </c>
      <c r="Q2712">
        <v>227275.32709999999</v>
      </c>
      <c r="R2712">
        <v>227275.32709999999</v>
      </c>
      <c r="S2712" s="16" t="s">
        <v>6217</v>
      </c>
      <c r="T2712" s="16" t="s">
        <v>6241</v>
      </c>
      <c r="U2712">
        <v>2022</v>
      </c>
    </row>
    <row r="2713" spans="1:21" x14ac:dyDescent="0.35">
      <c r="A2713" s="16" t="s">
        <v>5526</v>
      </c>
      <c r="B2713">
        <v>698828965</v>
      </c>
      <c r="C2713">
        <v>25</v>
      </c>
      <c r="D2713" s="1">
        <v>35574.75</v>
      </c>
      <c r="E2713" s="16" t="s">
        <v>11</v>
      </c>
      <c r="F2713" s="16" t="s">
        <v>350</v>
      </c>
      <c r="G2713" s="16" t="s">
        <v>2247</v>
      </c>
      <c r="H2713">
        <v>200786.43969999999</v>
      </c>
      <c r="I2713">
        <v>47458.612999999998</v>
      </c>
      <c r="J2713" s="16" t="s">
        <v>5527</v>
      </c>
      <c r="K2713" s="16" t="s">
        <v>6140</v>
      </c>
      <c r="L2713">
        <v>33215875</v>
      </c>
      <c r="M2713">
        <v>717717504</v>
      </c>
      <c r="N2713" s="16" t="s">
        <v>6192</v>
      </c>
      <c r="O2713" s="16" t="s">
        <v>6193</v>
      </c>
      <c r="P2713" s="1">
        <v>44430</v>
      </c>
      <c r="Q2713">
        <v>153327.82669999998</v>
      </c>
      <c r="R2713">
        <v>153327.82669999998</v>
      </c>
      <c r="S2713" s="16" t="s">
        <v>6224</v>
      </c>
      <c r="T2713" s="16" t="s">
        <v>6236</v>
      </c>
      <c r="U2713">
        <v>2021</v>
      </c>
    </row>
    <row r="2714" spans="1:21" x14ac:dyDescent="0.35">
      <c r="A2714" s="16" t="s">
        <v>5528</v>
      </c>
      <c r="B2714">
        <v>147266929</v>
      </c>
      <c r="C2714">
        <v>43</v>
      </c>
      <c r="D2714" s="1">
        <v>29000.25</v>
      </c>
      <c r="E2714" s="16" t="s">
        <v>11</v>
      </c>
      <c r="F2714" s="16" t="s">
        <v>1233</v>
      </c>
      <c r="G2714" s="16" t="s">
        <v>2247</v>
      </c>
      <c r="H2714">
        <v>2093007.3731</v>
      </c>
      <c r="I2714">
        <v>801171.42989999999</v>
      </c>
      <c r="J2714" s="16" t="s">
        <v>5529</v>
      </c>
      <c r="K2714" s="16" t="s">
        <v>6129</v>
      </c>
      <c r="L2714">
        <v>2575216</v>
      </c>
      <c r="M2714">
        <v>0</v>
      </c>
      <c r="N2714" s="16" t="s">
        <v>6187</v>
      </c>
      <c r="O2714" s="16" t="s">
        <v>6188</v>
      </c>
      <c r="P2714" s="1">
        <v>44570</v>
      </c>
      <c r="Q2714">
        <v>1291835.9432000001</v>
      </c>
      <c r="R2714">
        <v>1291835.9432000001</v>
      </c>
      <c r="S2714" s="16" t="s">
        <v>6217</v>
      </c>
      <c r="T2714" s="16" t="s">
        <v>6238</v>
      </c>
      <c r="U2714">
        <v>2022</v>
      </c>
    </row>
    <row r="2715" spans="1:21" x14ac:dyDescent="0.35">
      <c r="A2715" s="16" t="s">
        <v>5530</v>
      </c>
      <c r="B2715">
        <v>61136726</v>
      </c>
      <c r="C2715">
        <v>64</v>
      </c>
      <c r="D2715" s="1">
        <v>21330</v>
      </c>
      <c r="E2715" s="16" t="s">
        <v>11</v>
      </c>
      <c r="F2715" s="16" t="s">
        <v>208</v>
      </c>
      <c r="G2715" s="16" t="s">
        <v>2247</v>
      </c>
      <c r="H2715">
        <v>1503762.649</v>
      </c>
      <c r="I2715">
        <v>989013.12679999997</v>
      </c>
      <c r="J2715" s="16" t="s">
        <v>5531</v>
      </c>
      <c r="K2715" s="16" t="s">
        <v>6131</v>
      </c>
      <c r="L2715">
        <v>14343672</v>
      </c>
      <c r="M2715">
        <v>0</v>
      </c>
      <c r="N2715" s="16" t="s">
        <v>6187</v>
      </c>
      <c r="O2715" s="16" t="s">
        <v>6188</v>
      </c>
      <c r="P2715" s="1">
        <v>44317</v>
      </c>
      <c r="Q2715">
        <v>514749.52220000001</v>
      </c>
      <c r="R2715">
        <v>525044.512644</v>
      </c>
      <c r="S2715" s="16" t="s">
        <v>6221</v>
      </c>
      <c r="T2715" s="16" t="s">
        <v>6240</v>
      </c>
      <c r="U2715">
        <v>2021</v>
      </c>
    </row>
    <row r="2716" spans="1:21" x14ac:dyDescent="0.35">
      <c r="A2716" s="16" t="s">
        <v>5532</v>
      </c>
      <c r="B2716">
        <v>192582140</v>
      </c>
      <c r="C2716">
        <v>47</v>
      </c>
      <c r="D2716" s="1">
        <v>27539.25</v>
      </c>
      <c r="E2716" s="16" t="s">
        <v>11</v>
      </c>
      <c r="F2716" s="16" t="s">
        <v>341</v>
      </c>
      <c r="G2716" s="16" t="s">
        <v>2247</v>
      </c>
      <c r="H2716">
        <v>570772.50659999996</v>
      </c>
      <c r="I2716">
        <v>175137.03760000001</v>
      </c>
      <c r="J2716" s="16" t="s">
        <v>5533</v>
      </c>
      <c r="K2716" s="16" t="s">
        <v>6127</v>
      </c>
      <c r="L2716">
        <v>906779475</v>
      </c>
      <c r="M2716">
        <v>0</v>
      </c>
      <c r="N2716" s="16" t="s">
        <v>6189</v>
      </c>
      <c r="O2716" s="16" t="s">
        <v>6190</v>
      </c>
      <c r="P2716" s="1">
        <v>44539</v>
      </c>
      <c r="Q2716">
        <v>395635.46899999992</v>
      </c>
      <c r="R2716">
        <v>395635.46899999992</v>
      </c>
      <c r="S2716" s="16" t="s">
        <v>6228</v>
      </c>
      <c r="T2716" s="16" t="s">
        <v>6238</v>
      </c>
      <c r="U2716">
        <v>2021</v>
      </c>
    </row>
    <row r="2717" spans="1:21" x14ac:dyDescent="0.35">
      <c r="A2717" s="16" t="s">
        <v>5534</v>
      </c>
      <c r="B2717">
        <v>878130269</v>
      </c>
      <c r="C2717">
        <v>72</v>
      </c>
      <c r="D2717" s="1">
        <v>18408</v>
      </c>
      <c r="E2717" s="16" t="s">
        <v>11</v>
      </c>
      <c r="F2717" s="16" t="s">
        <v>42</v>
      </c>
      <c r="G2717" s="16" t="s">
        <v>2247</v>
      </c>
      <c r="H2717">
        <v>677319.48860000004</v>
      </c>
      <c r="I2717">
        <v>242851.81020000001</v>
      </c>
      <c r="J2717" s="16" t="s">
        <v>5535</v>
      </c>
      <c r="K2717" s="16" t="s">
        <v>6135</v>
      </c>
      <c r="L2717">
        <v>501449721</v>
      </c>
      <c r="M2717">
        <v>321223397</v>
      </c>
      <c r="N2717" s="16" t="s">
        <v>6192</v>
      </c>
      <c r="O2717" s="16" t="s">
        <v>6193</v>
      </c>
      <c r="P2717" s="1">
        <v>44388</v>
      </c>
      <c r="Q2717">
        <v>434467.67840000003</v>
      </c>
      <c r="R2717">
        <v>434467.67840000003</v>
      </c>
      <c r="S2717" s="16" t="s">
        <v>6223</v>
      </c>
      <c r="T2717" s="16" t="s">
        <v>6241</v>
      </c>
      <c r="U2717">
        <v>2021</v>
      </c>
    </row>
    <row r="2718" spans="1:21" x14ac:dyDescent="0.35">
      <c r="A2718" s="16" t="s">
        <v>5536</v>
      </c>
      <c r="B2718">
        <v>777781283</v>
      </c>
      <c r="C2718">
        <v>59</v>
      </c>
      <c r="D2718" s="1">
        <v>23156.25</v>
      </c>
      <c r="E2718" s="16" t="s">
        <v>11</v>
      </c>
      <c r="F2718" s="16" t="s">
        <v>16</v>
      </c>
      <c r="G2718" s="16" t="s">
        <v>2247</v>
      </c>
      <c r="H2718">
        <v>871132.93839999998</v>
      </c>
      <c r="I2718">
        <v>364119.51770000003</v>
      </c>
      <c r="J2718" s="16" t="s">
        <v>5537</v>
      </c>
      <c r="K2718" s="16" t="s">
        <v>6135</v>
      </c>
      <c r="L2718">
        <v>625596696</v>
      </c>
      <c r="M2718">
        <v>0</v>
      </c>
      <c r="N2718" s="16" t="s">
        <v>6198</v>
      </c>
      <c r="O2718" s="16" t="s">
        <v>6190</v>
      </c>
      <c r="P2718" s="1">
        <v>44437</v>
      </c>
      <c r="Q2718">
        <v>507013.42069999996</v>
      </c>
      <c r="R2718">
        <v>507013.42069999996</v>
      </c>
      <c r="S2718" s="16" t="s">
        <v>6224</v>
      </c>
      <c r="T2718" s="16" t="s">
        <v>6239</v>
      </c>
      <c r="U2718">
        <v>2021</v>
      </c>
    </row>
    <row r="2719" spans="1:21" x14ac:dyDescent="0.35">
      <c r="A2719" s="16" t="s">
        <v>5538</v>
      </c>
      <c r="B2719">
        <v>427118890</v>
      </c>
      <c r="C2719">
        <v>80</v>
      </c>
      <c r="D2719" s="1">
        <v>15486</v>
      </c>
      <c r="E2719" s="16" t="s">
        <v>11</v>
      </c>
      <c r="F2719" s="16" t="s">
        <v>186</v>
      </c>
      <c r="G2719" s="16" t="s">
        <v>2247</v>
      </c>
      <c r="H2719">
        <v>1230159.3293999999</v>
      </c>
      <c r="I2719">
        <v>447715.97100000002</v>
      </c>
      <c r="J2719" s="16" t="s">
        <v>5539</v>
      </c>
      <c r="K2719" s="16" t="s">
        <v>6135</v>
      </c>
      <c r="L2719">
        <v>651257984</v>
      </c>
      <c r="M2719">
        <v>0</v>
      </c>
      <c r="N2719" s="16" t="s">
        <v>6187</v>
      </c>
      <c r="O2719" s="16" t="s">
        <v>6190</v>
      </c>
      <c r="P2719" s="1">
        <v>44424</v>
      </c>
      <c r="Q2719">
        <v>782443.35839999991</v>
      </c>
      <c r="R2719">
        <v>782443.35839999991</v>
      </c>
      <c r="S2719" s="16" t="s">
        <v>6224</v>
      </c>
      <c r="T2719" s="16" t="s">
        <v>6241</v>
      </c>
      <c r="U2719">
        <v>2021</v>
      </c>
    </row>
    <row r="2720" spans="1:21" x14ac:dyDescent="0.35">
      <c r="A2720" s="16" t="s">
        <v>5540</v>
      </c>
      <c r="B2720">
        <v>397374898</v>
      </c>
      <c r="C2720">
        <v>49</v>
      </c>
      <c r="D2720" s="1">
        <v>26808.75</v>
      </c>
      <c r="E2720" s="16" t="s">
        <v>11</v>
      </c>
      <c r="F2720" s="16" t="s">
        <v>293</v>
      </c>
      <c r="G2720" s="16" t="s">
        <v>2247</v>
      </c>
      <c r="H2720">
        <v>1298008.5260000001</v>
      </c>
      <c r="I2720">
        <v>228166.94089999999</v>
      </c>
      <c r="J2720" s="16" t="s">
        <v>5541</v>
      </c>
      <c r="K2720" s="16" t="s">
        <v>6129</v>
      </c>
      <c r="L2720">
        <v>739902009</v>
      </c>
      <c r="M2720">
        <v>0</v>
      </c>
      <c r="N2720" s="16" t="s">
        <v>6195</v>
      </c>
      <c r="O2720" s="16" t="s">
        <v>6190</v>
      </c>
      <c r="P2720" s="1">
        <v>44481</v>
      </c>
      <c r="Q2720">
        <v>1069841.5851</v>
      </c>
      <c r="R2720">
        <v>1069841.5851</v>
      </c>
      <c r="S2720" s="16" t="s">
        <v>6226</v>
      </c>
      <c r="T2720" s="16" t="s">
        <v>6238</v>
      </c>
      <c r="U2720">
        <v>2021</v>
      </c>
    </row>
    <row r="2721" spans="1:21" x14ac:dyDescent="0.35">
      <c r="A2721" s="16" t="s">
        <v>5542</v>
      </c>
      <c r="B2721">
        <v>780027230</v>
      </c>
      <c r="C2721">
        <v>37</v>
      </c>
      <c r="D2721" s="1">
        <v>31191.75</v>
      </c>
      <c r="E2721" s="16" t="s">
        <v>11</v>
      </c>
      <c r="F2721" s="16" t="s">
        <v>60</v>
      </c>
      <c r="G2721" s="16" t="s">
        <v>2247</v>
      </c>
      <c r="H2721">
        <v>135602.61120000001</v>
      </c>
      <c r="I2721">
        <v>32193.9303</v>
      </c>
      <c r="J2721" s="16" t="s">
        <v>5543</v>
      </c>
      <c r="K2721" s="16" t="s">
        <v>6135</v>
      </c>
      <c r="L2721">
        <v>2155914628</v>
      </c>
      <c r="M2721">
        <v>0</v>
      </c>
      <c r="N2721" s="16" t="s">
        <v>6189</v>
      </c>
      <c r="O2721" s="16" t="s">
        <v>6194</v>
      </c>
      <c r="P2721" s="1">
        <v>44322</v>
      </c>
      <c r="Q2721">
        <v>103408.68090000001</v>
      </c>
      <c r="R2721">
        <v>103408.68090000001</v>
      </c>
      <c r="S2721" s="16" t="s">
        <v>6221</v>
      </c>
      <c r="T2721" s="16" t="s">
        <v>6237</v>
      </c>
      <c r="U2721">
        <v>2021</v>
      </c>
    </row>
    <row r="2722" spans="1:21" x14ac:dyDescent="0.35">
      <c r="A2722" s="16" t="s">
        <v>5544</v>
      </c>
      <c r="B2722">
        <v>151284774</v>
      </c>
      <c r="C2722">
        <v>56</v>
      </c>
      <c r="D2722" s="1">
        <v>24252</v>
      </c>
      <c r="E2722" s="16" t="s">
        <v>11</v>
      </c>
      <c r="F2722" s="16" t="s">
        <v>1492</v>
      </c>
      <c r="G2722" s="16" t="s">
        <v>2247</v>
      </c>
      <c r="H2722">
        <v>847815.67819999997</v>
      </c>
      <c r="I2722">
        <v>207337.10149999999</v>
      </c>
      <c r="J2722" s="16" t="s">
        <v>5545</v>
      </c>
      <c r="K2722" s="16" t="s">
        <v>6133</v>
      </c>
      <c r="L2722">
        <v>3748095456</v>
      </c>
      <c r="M2722">
        <v>0</v>
      </c>
      <c r="N2722" s="16" t="s">
        <v>6196</v>
      </c>
      <c r="O2722" s="16" t="s">
        <v>6188</v>
      </c>
      <c r="P2722" s="1">
        <v>44225</v>
      </c>
      <c r="Q2722">
        <v>640478.57669999998</v>
      </c>
      <c r="R2722">
        <v>640478.57669999998</v>
      </c>
      <c r="S2722" s="16" t="s">
        <v>6217</v>
      </c>
      <c r="T2722" s="16" t="s">
        <v>6239</v>
      </c>
      <c r="U2722">
        <v>2021</v>
      </c>
    </row>
    <row r="2723" spans="1:21" x14ac:dyDescent="0.35">
      <c r="A2723" s="16" t="s">
        <v>5546</v>
      </c>
      <c r="B2723">
        <v>647475846</v>
      </c>
      <c r="C2723">
        <v>42</v>
      </c>
      <c r="D2723" s="1">
        <v>29365.5</v>
      </c>
      <c r="E2723" s="16" t="s">
        <v>11</v>
      </c>
      <c r="F2723" s="16" t="s">
        <v>133</v>
      </c>
      <c r="G2723" s="16" t="s">
        <v>2247</v>
      </c>
      <c r="H2723">
        <v>127040.60249999999</v>
      </c>
      <c r="I2723">
        <v>43306.729800000001</v>
      </c>
      <c r="J2723" s="16" t="s">
        <v>5547</v>
      </c>
      <c r="K2723" s="16" t="s">
        <v>6135</v>
      </c>
      <c r="L2723">
        <v>2622083904</v>
      </c>
      <c r="M2723">
        <v>0</v>
      </c>
      <c r="N2723" s="16" t="s">
        <v>6187</v>
      </c>
      <c r="O2723" s="16" t="s">
        <v>6188</v>
      </c>
      <c r="P2723" s="1">
        <v>44443</v>
      </c>
      <c r="Q2723">
        <v>83733.872699999993</v>
      </c>
      <c r="R2723">
        <v>83733.872699999993</v>
      </c>
      <c r="S2723" s="16" t="s">
        <v>6225</v>
      </c>
      <c r="T2723" s="16" t="s">
        <v>6238</v>
      </c>
      <c r="U2723">
        <v>2021</v>
      </c>
    </row>
    <row r="2724" spans="1:21" x14ac:dyDescent="0.35">
      <c r="A2724" s="16" t="s">
        <v>5548</v>
      </c>
      <c r="B2724">
        <v>367548863</v>
      </c>
      <c r="C2724">
        <v>80</v>
      </c>
      <c r="D2724" s="1">
        <v>15486</v>
      </c>
      <c r="E2724" s="16" t="s">
        <v>11</v>
      </c>
      <c r="F2724" s="16" t="s">
        <v>139</v>
      </c>
      <c r="G2724" s="16" t="s">
        <v>2247</v>
      </c>
      <c r="H2724">
        <v>711965.60210000002</v>
      </c>
      <c r="I2724">
        <v>445036.85920000001</v>
      </c>
      <c r="J2724" s="16" t="s">
        <v>5549</v>
      </c>
      <c r="K2724" s="16" t="s">
        <v>6131</v>
      </c>
      <c r="L2724">
        <v>1681872962</v>
      </c>
      <c r="M2724">
        <v>0</v>
      </c>
      <c r="N2724" s="16" t="s">
        <v>6196</v>
      </c>
      <c r="O2724" s="16" t="s">
        <v>6199</v>
      </c>
      <c r="P2724" s="1">
        <v>44248</v>
      </c>
      <c r="Q2724">
        <v>266928.74290000001</v>
      </c>
      <c r="R2724">
        <v>266928.74290000001</v>
      </c>
      <c r="S2724" s="16" t="s">
        <v>6218</v>
      </c>
      <c r="T2724" s="16" t="s">
        <v>6241</v>
      </c>
      <c r="U2724">
        <v>2021</v>
      </c>
    </row>
    <row r="2725" spans="1:21" x14ac:dyDescent="0.35">
      <c r="A2725" s="16" t="s">
        <v>5550</v>
      </c>
      <c r="B2725">
        <v>350042276</v>
      </c>
      <c r="C2725">
        <v>63</v>
      </c>
      <c r="D2725" s="1">
        <v>21695.25</v>
      </c>
      <c r="E2725" s="16" t="s">
        <v>11</v>
      </c>
      <c r="F2725" s="16" t="s">
        <v>226</v>
      </c>
      <c r="G2725" s="16" t="s">
        <v>2247</v>
      </c>
      <c r="H2725">
        <v>798969.58849999995</v>
      </c>
      <c r="I2725">
        <v>143760.17430000001</v>
      </c>
      <c r="J2725" s="16" t="s">
        <v>5551</v>
      </c>
      <c r="K2725" s="16" t="s">
        <v>6135</v>
      </c>
      <c r="L2725">
        <v>1337134344</v>
      </c>
      <c r="M2725">
        <v>0</v>
      </c>
      <c r="N2725" s="16" t="s">
        <v>6196</v>
      </c>
      <c r="O2725" s="16" t="s">
        <v>6200</v>
      </c>
      <c r="P2725" s="1">
        <v>44528</v>
      </c>
      <c r="Q2725">
        <v>655209.4142</v>
      </c>
      <c r="R2725">
        <v>655209.4142</v>
      </c>
      <c r="S2725" s="16" t="s">
        <v>6227</v>
      </c>
      <c r="T2725" s="16" t="s">
        <v>6240</v>
      </c>
      <c r="U2725">
        <v>2021</v>
      </c>
    </row>
    <row r="2726" spans="1:21" x14ac:dyDescent="0.35">
      <c r="A2726" s="16" t="s">
        <v>5552</v>
      </c>
      <c r="B2726">
        <v>331807383</v>
      </c>
      <c r="C2726">
        <v>45</v>
      </c>
      <c r="D2726" s="1">
        <v>28269.75</v>
      </c>
      <c r="E2726" s="16" t="s">
        <v>11</v>
      </c>
      <c r="F2726" s="16" t="s">
        <v>984</v>
      </c>
      <c r="G2726" s="16" t="s">
        <v>2247</v>
      </c>
      <c r="H2726">
        <v>357447.80940000003</v>
      </c>
      <c r="I2726">
        <v>319627.52500000002</v>
      </c>
      <c r="J2726" s="16" t="s">
        <v>5553</v>
      </c>
      <c r="K2726" s="16" t="s">
        <v>6135</v>
      </c>
      <c r="L2726">
        <v>670642875</v>
      </c>
      <c r="M2726">
        <v>0</v>
      </c>
      <c r="N2726" s="16" t="s">
        <v>6196</v>
      </c>
      <c r="O2726" s="16" t="s">
        <v>6200</v>
      </c>
      <c r="P2726" s="1">
        <v>44374</v>
      </c>
      <c r="Q2726">
        <v>37820.284400000004</v>
      </c>
      <c r="R2726">
        <v>37820.284400000004</v>
      </c>
      <c r="S2726" s="16" t="s">
        <v>6222</v>
      </c>
      <c r="T2726" s="16" t="s">
        <v>6238</v>
      </c>
      <c r="U2726">
        <v>2021</v>
      </c>
    </row>
    <row r="2727" spans="1:21" x14ac:dyDescent="0.35">
      <c r="A2727" s="16" t="s">
        <v>5554</v>
      </c>
      <c r="B2727">
        <v>322098693</v>
      </c>
      <c r="C2727">
        <v>83</v>
      </c>
      <c r="D2727" s="1">
        <v>14390.25</v>
      </c>
      <c r="E2727" s="16" t="s">
        <v>11</v>
      </c>
      <c r="F2727" s="16" t="s">
        <v>651</v>
      </c>
      <c r="G2727" s="16" t="s">
        <v>2247</v>
      </c>
      <c r="H2727">
        <v>147943.1324</v>
      </c>
      <c r="I2727">
        <v>50664.832699999999</v>
      </c>
      <c r="J2727" s="16" t="s">
        <v>5555</v>
      </c>
      <c r="K2727" s="16" t="s">
        <v>6127</v>
      </c>
      <c r="L2727">
        <v>2649136875</v>
      </c>
      <c r="M2727">
        <v>0</v>
      </c>
      <c r="N2727" s="16" t="s">
        <v>6195</v>
      </c>
      <c r="O2727" s="16" t="s">
        <v>6190</v>
      </c>
      <c r="P2727" s="1">
        <v>44525</v>
      </c>
      <c r="Q2727">
        <v>97278.299700000003</v>
      </c>
      <c r="R2727">
        <v>97278.299700000003</v>
      </c>
      <c r="S2727" s="16" t="s">
        <v>6227</v>
      </c>
      <c r="T2727" s="16" t="s">
        <v>6241</v>
      </c>
      <c r="U2727">
        <v>2021</v>
      </c>
    </row>
    <row r="2728" spans="1:21" x14ac:dyDescent="0.35">
      <c r="A2728" s="16" t="s">
        <v>5556</v>
      </c>
      <c r="B2728">
        <v>259056326</v>
      </c>
      <c r="C2728">
        <v>60</v>
      </c>
      <c r="D2728" s="1">
        <v>22791</v>
      </c>
      <c r="E2728" s="16" t="s">
        <v>11</v>
      </c>
      <c r="F2728" s="16" t="s">
        <v>547</v>
      </c>
      <c r="G2728" s="16" t="s">
        <v>2247</v>
      </c>
      <c r="H2728">
        <v>560116.24419999996</v>
      </c>
      <c r="I2728">
        <v>137539.65549999999</v>
      </c>
      <c r="J2728" s="16" t="s">
        <v>5557</v>
      </c>
      <c r="K2728" s="16" t="s">
        <v>6131</v>
      </c>
      <c r="L2728">
        <v>1687811425</v>
      </c>
      <c r="M2728">
        <v>0</v>
      </c>
      <c r="N2728" s="16" t="s">
        <v>6195</v>
      </c>
      <c r="O2728" s="16" t="s">
        <v>6190</v>
      </c>
      <c r="P2728" s="1">
        <v>44353</v>
      </c>
      <c r="Q2728">
        <v>422576.58869999996</v>
      </c>
      <c r="R2728">
        <v>422576.58869999996</v>
      </c>
      <c r="S2728" s="16" t="s">
        <v>6222</v>
      </c>
      <c r="T2728" s="16" t="s">
        <v>6240</v>
      </c>
      <c r="U2728">
        <v>2021</v>
      </c>
    </row>
    <row r="2729" spans="1:21" x14ac:dyDescent="0.35">
      <c r="A2729" s="16" t="s">
        <v>2308</v>
      </c>
      <c r="B2729">
        <v>426592473</v>
      </c>
      <c r="C2729">
        <v>53</v>
      </c>
      <c r="D2729" s="1">
        <v>25347.75</v>
      </c>
      <c r="E2729" s="16" t="s">
        <v>11</v>
      </c>
      <c r="F2729" s="16" t="s">
        <v>36</v>
      </c>
      <c r="G2729" s="16" t="s">
        <v>2247</v>
      </c>
      <c r="H2729">
        <v>564711.39859999996</v>
      </c>
      <c r="I2729">
        <v>290826.37030000001</v>
      </c>
      <c r="J2729" s="16" t="s">
        <v>5558</v>
      </c>
      <c r="K2729" s="16" t="s">
        <v>6135</v>
      </c>
      <c r="L2729">
        <v>1882044363</v>
      </c>
      <c r="M2729">
        <v>0</v>
      </c>
      <c r="N2729" s="16" t="s">
        <v>6196</v>
      </c>
      <c r="O2729" s="16" t="s">
        <v>6199</v>
      </c>
      <c r="P2729" s="1">
        <v>44245</v>
      </c>
      <c r="Q2729">
        <v>273885.02829999995</v>
      </c>
      <c r="R2729">
        <v>273885.02829999995</v>
      </c>
      <c r="S2729" s="16" t="s">
        <v>6218</v>
      </c>
      <c r="T2729" s="16" t="s">
        <v>6239</v>
      </c>
      <c r="U2729">
        <v>2021</v>
      </c>
    </row>
    <row r="2730" spans="1:21" x14ac:dyDescent="0.35">
      <c r="A2730" s="16" t="s">
        <v>5559</v>
      </c>
      <c r="B2730">
        <v>183744351</v>
      </c>
      <c r="C2730">
        <v>55</v>
      </c>
      <c r="D2730" s="1">
        <v>24617.25</v>
      </c>
      <c r="E2730" s="16" t="s">
        <v>11</v>
      </c>
      <c r="F2730" s="16" t="s">
        <v>574</v>
      </c>
      <c r="G2730" s="16" t="s">
        <v>2247</v>
      </c>
      <c r="H2730">
        <v>1712205.9209</v>
      </c>
      <c r="I2730">
        <v>1087320.3617</v>
      </c>
      <c r="J2730" s="16" t="s">
        <v>5560</v>
      </c>
      <c r="K2730" s="16" t="s">
        <v>6133</v>
      </c>
      <c r="L2730">
        <v>454928874</v>
      </c>
      <c r="M2730">
        <v>0</v>
      </c>
      <c r="N2730" s="16" t="s">
        <v>6198</v>
      </c>
      <c r="O2730" s="16" t="s">
        <v>6201</v>
      </c>
      <c r="P2730" s="1">
        <v>44264</v>
      </c>
      <c r="Q2730">
        <v>624885.55920000002</v>
      </c>
      <c r="R2730">
        <v>624885.55920000002</v>
      </c>
      <c r="S2730" s="16" t="s">
        <v>6219</v>
      </c>
      <c r="T2730" s="16" t="s">
        <v>6239</v>
      </c>
      <c r="U2730">
        <v>2021</v>
      </c>
    </row>
    <row r="2731" spans="1:21" x14ac:dyDescent="0.35">
      <c r="A2731" s="16" t="s">
        <v>1440</v>
      </c>
      <c r="B2731">
        <v>50810851</v>
      </c>
      <c r="C2731">
        <v>63</v>
      </c>
      <c r="D2731" s="1">
        <v>21695.25</v>
      </c>
      <c r="E2731" s="16" t="s">
        <v>11</v>
      </c>
      <c r="F2731" s="16" t="s">
        <v>112</v>
      </c>
      <c r="G2731" s="16" t="s">
        <v>2247</v>
      </c>
      <c r="H2731">
        <v>361645.82939999999</v>
      </c>
      <c r="I2731">
        <v>141675.68580000001</v>
      </c>
      <c r="J2731" s="16" t="s">
        <v>5561</v>
      </c>
      <c r="K2731" s="16" t="s">
        <v>6133</v>
      </c>
      <c r="L2731">
        <v>1116669312</v>
      </c>
      <c r="M2731">
        <v>0</v>
      </c>
      <c r="N2731" s="16" t="s">
        <v>6187</v>
      </c>
      <c r="O2731" s="16" t="s">
        <v>6190</v>
      </c>
      <c r="P2731" s="1">
        <v>44612</v>
      </c>
      <c r="Q2731">
        <v>219970.14359999998</v>
      </c>
      <c r="R2731">
        <v>219970.14359999998</v>
      </c>
      <c r="S2731" s="16" t="s">
        <v>6218</v>
      </c>
      <c r="T2731" s="16" t="s">
        <v>6240</v>
      </c>
      <c r="U2731">
        <v>2022</v>
      </c>
    </row>
    <row r="2732" spans="1:21" x14ac:dyDescent="0.35">
      <c r="A2732" s="16" t="s">
        <v>5562</v>
      </c>
      <c r="B2732">
        <v>654882523</v>
      </c>
      <c r="C2732">
        <v>62</v>
      </c>
      <c r="D2732" s="1">
        <v>22060.5</v>
      </c>
      <c r="E2732" s="16" t="s">
        <v>11</v>
      </c>
      <c r="F2732" s="16" t="s">
        <v>199</v>
      </c>
      <c r="G2732" s="16" t="s">
        <v>2247</v>
      </c>
      <c r="H2732">
        <v>1655020.0607</v>
      </c>
      <c r="I2732">
        <v>535295.55090000003</v>
      </c>
      <c r="J2732" s="16" t="s">
        <v>5563</v>
      </c>
      <c r="K2732" s="16" t="s">
        <v>6133</v>
      </c>
      <c r="L2732">
        <v>1425340176</v>
      </c>
      <c r="M2732">
        <v>0</v>
      </c>
      <c r="N2732" s="16" t="s">
        <v>6196</v>
      </c>
      <c r="O2732" s="16" t="s">
        <v>6199</v>
      </c>
      <c r="P2732" s="1">
        <v>44507</v>
      </c>
      <c r="Q2732">
        <v>1119724.5098000001</v>
      </c>
      <c r="R2732">
        <v>1119724.5098000001</v>
      </c>
      <c r="S2732" s="16" t="s">
        <v>6227</v>
      </c>
      <c r="T2732" s="16" t="s">
        <v>6240</v>
      </c>
      <c r="U2732">
        <v>2021</v>
      </c>
    </row>
    <row r="2733" spans="1:21" x14ac:dyDescent="0.35">
      <c r="A2733" s="16" t="s">
        <v>5564</v>
      </c>
      <c r="B2733">
        <v>57303665</v>
      </c>
      <c r="C2733">
        <v>55</v>
      </c>
      <c r="D2733" s="1">
        <v>24617.25</v>
      </c>
      <c r="E2733" s="16" t="s">
        <v>11</v>
      </c>
      <c r="F2733" s="16" t="s">
        <v>365</v>
      </c>
      <c r="G2733" s="16" t="s">
        <v>2247</v>
      </c>
      <c r="H2733">
        <v>2253058.983</v>
      </c>
      <c r="I2733">
        <v>699355.55680000002</v>
      </c>
      <c r="J2733" s="16" t="s">
        <v>5565</v>
      </c>
      <c r="K2733" s="16" t="s">
        <v>6131</v>
      </c>
      <c r="L2733">
        <v>1595123829</v>
      </c>
      <c r="M2733">
        <v>0</v>
      </c>
      <c r="N2733" s="16" t="s">
        <v>6187</v>
      </c>
      <c r="O2733" s="16" t="s">
        <v>6188</v>
      </c>
      <c r="P2733" s="1">
        <v>44599</v>
      </c>
      <c r="Q2733">
        <v>1553703.4262000001</v>
      </c>
      <c r="R2733">
        <v>1584777.4947240001</v>
      </c>
      <c r="S2733" s="16" t="s">
        <v>6218</v>
      </c>
      <c r="T2733" s="16" t="s">
        <v>6239</v>
      </c>
      <c r="U2733">
        <v>2022</v>
      </c>
    </row>
    <row r="2734" spans="1:21" x14ac:dyDescent="0.35">
      <c r="A2734" s="16" t="s">
        <v>5566</v>
      </c>
      <c r="B2734">
        <v>244198901</v>
      </c>
      <c r="C2734">
        <v>21</v>
      </c>
      <c r="D2734" s="1">
        <v>37035.75</v>
      </c>
      <c r="E2734" s="16" t="s">
        <v>11</v>
      </c>
      <c r="F2734" s="16" t="s">
        <v>42</v>
      </c>
      <c r="G2734" s="16" t="s">
        <v>2247</v>
      </c>
      <c r="H2734">
        <v>288545.15950000001</v>
      </c>
      <c r="I2734">
        <v>163440.2225</v>
      </c>
      <c r="J2734" s="16" t="s">
        <v>5567</v>
      </c>
      <c r="K2734" s="16" t="s">
        <v>6135</v>
      </c>
      <c r="L2734">
        <v>883635896</v>
      </c>
      <c r="M2734">
        <v>0</v>
      </c>
      <c r="N2734" s="16" t="s">
        <v>6198</v>
      </c>
      <c r="O2734" s="16" t="s">
        <v>6191</v>
      </c>
      <c r="P2734" s="1">
        <v>44502</v>
      </c>
      <c r="Q2734">
        <v>125104.93700000001</v>
      </c>
      <c r="R2734">
        <v>125104.93700000001</v>
      </c>
      <c r="S2734" s="16" t="s">
        <v>6227</v>
      </c>
      <c r="T2734" s="16" t="s">
        <v>6236</v>
      </c>
      <c r="U2734">
        <v>2021</v>
      </c>
    </row>
    <row r="2735" spans="1:21" x14ac:dyDescent="0.35">
      <c r="A2735" s="16" t="s">
        <v>5568</v>
      </c>
      <c r="B2735">
        <v>105745632</v>
      </c>
      <c r="C2735">
        <v>67</v>
      </c>
      <c r="D2735" s="1">
        <v>20234.25</v>
      </c>
      <c r="E2735" s="16" t="s">
        <v>11</v>
      </c>
      <c r="F2735" s="16" t="s">
        <v>612</v>
      </c>
      <c r="G2735" s="16" t="s">
        <v>2247</v>
      </c>
      <c r="J2735" s="16" t="s">
        <v>5569</v>
      </c>
      <c r="K2735" s="16" t="s">
        <v>6135</v>
      </c>
      <c r="L2735">
        <v>1899420684</v>
      </c>
      <c r="M2735">
        <v>0</v>
      </c>
      <c r="N2735" s="16" t="s">
        <v>6198</v>
      </c>
      <c r="O2735" s="16" t="s">
        <v>6191</v>
      </c>
      <c r="P2735" s="1">
        <v>44534</v>
      </c>
      <c r="Q2735">
        <v>0</v>
      </c>
      <c r="R2735">
        <v>0</v>
      </c>
      <c r="S2735" s="16" t="s">
        <v>6228</v>
      </c>
      <c r="T2735" s="16" t="s">
        <v>6240</v>
      </c>
      <c r="U2735">
        <v>2021</v>
      </c>
    </row>
    <row r="2736" spans="1:21" x14ac:dyDescent="0.35">
      <c r="A2736" s="16" t="s">
        <v>5570</v>
      </c>
      <c r="B2736">
        <v>67704835</v>
      </c>
      <c r="C2736">
        <v>20</v>
      </c>
      <c r="D2736" s="1">
        <v>37401</v>
      </c>
      <c r="E2736" s="16" t="s">
        <v>11</v>
      </c>
      <c r="F2736" s="16" t="s">
        <v>671</v>
      </c>
      <c r="G2736" s="16" t="s">
        <v>2247</v>
      </c>
      <c r="H2736">
        <v>141935.63800000001</v>
      </c>
      <c r="I2736">
        <v>107978.2061</v>
      </c>
      <c r="J2736" s="16" t="s">
        <v>5571</v>
      </c>
      <c r="K2736" s="16" t="s">
        <v>6129</v>
      </c>
      <c r="L2736">
        <v>760052996</v>
      </c>
      <c r="M2736">
        <v>0</v>
      </c>
      <c r="N2736" s="16" t="s">
        <v>6195</v>
      </c>
      <c r="O2736" s="16" t="s">
        <v>6190</v>
      </c>
      <c r="P2736" s="1">
        <v>44397</v>
      </c>
      <c r="Q2736">
        <v>33957.431900000011</v>
      </c>
      <c r="R2736">
        <v>33957.431900000011</v>
      </c>
      <c r="S2736" s="16" t="s">
        <v>6223</v>
      </c>
      <c r="T2736" s="16" t="s">
        <v>6236</v>
      </c>
      <c r="U2736">
        <v>2021</v>
      </c>
    </row>
    <row r="2737" spans="1:21" x14ac:dyDescent="0.35">
      <c r="A2737" s="16" t="s">
        <v>5572</v>
      </c>
      <c r="B2737">
        <v>952494421</v>
      </c>
      <c r="C2737">
        <v>38</v>
      </c>
      <c r="D2737" s="1">
        <v>30826.5</v>
      </c>
      <c r="E2737" s="16" t="s">
        <v>11</v>
      </c>
      <c r="F2737" s="16" t="s">
        <v>708</v>
      </c>
      <c r="G2737" s="16" t="s">
        <v>1876</v>
      </c>
      <c r="H2737">
        <v>1177321.8929000001</v>
      </c>
      <c r="I2737">
        <v>335708.19410000002</v>
      </c>
      <c r="J2737" s="16" t="s">
        <v>5573</v>
      </c>
      <c r="K2737" s="16" t="s">
        <v>6129</v>
      </c>
      <c r="L2737">
        <v>123010605</v>
      </c>
      <c r="M2737">
        <v>0</v>
      </c>
      <c r="N2737" s="16" t="s">
        <v>6187</v>
      </c>
      <c r="O2737" s="16" t="s">
        <v>6188</v>
      </c>
      <c r="P2737" s="1">
        <v>44456</v>
      </c>
      <c r="Q2737">
        <v>841613.69880000013</v>
      </c>
      <c r="R2737">
        <v>841613.69880000013</v>
      </c>
      <c r="S2737" s="16" t="s">
        <v>6225</v>
      </c>
      <c r="T2737" s="16" t="s">
        <v>6237</v>
      </c>
      <c r="U2737">
        <v>2021</v>
      </c>
    </row>
    <row r="2738" spans="1:21" x14ac:dyDescent="0.35">
      <c r="A2738" s="16" t="s">
        <v>5574</v>
      </c>
      <c r="B2738">
        <v>240225914</v>
      </c>
      <c r="C2738">
        <v>48</v>
      </c>
      <c r="D2738" s="1">
        <v>27174</v>
      </c>
      <c r="E2738" s="16" t="s">
        <v>11</v>
      </c>
      <c r="F2738" s="16" t="s">
        <v>390</v>
      </c>
      <c r="G2738" s="16" t="s">
        <v>1876</v>
      </c>
      <c r="H2738">
        <v>73467.267999999996</v>
      </c>
      <c r="I2738">
        <v>60830.897900000004</v>
      </c>
      <c r="J2738" s="16" t="s">
        <v>5575</v>
      </c>
      <c r="K2738" s="16" t="s">
        <v>6135</v>
      </c>
      <c r="L2738">
        <v>1292766612</v>
      </c>
      <c r="M2738">
        <v>0</v>
      </c>
      <c r="N2738" s="16" t="s">
        <v>6195</v>
      </c>
      <c r="O2738" s="16" t="s">
        <v>6191</v>
      </c>
      <c r="P2738" s="1">
        <v>44469</v>
      </c>
      <c r="Q2738">
        <v>12636.370099999993</v>
      </c>
      <c r="R2738">
        <v>12636.370099999993</v>
      </c>
      <c r="S2738" s="16" t="s">
        <v>6225</v>
      </c>
      <c r="T2738" s="16" t="s">
        <v>6238</v>
      </c>
      <c r="U2738">
        <v>2021</v>
      </c>
    </row>
    <row r="2739" spans="1:21" x14ac:dyDescent="0.35">
      <c r="A2739" s="16" t="s">
        <v>5576</v>
      </c>
      <c r="B2739">
        <v>441008899</v>
      </c>
      <c r="C2739">
        <v>70</v>
      </c>
      <c r="D2739" s="1">
        <v>19138.5</v>
      </c>
      <c r="E2739" s="16" t="s">
        <v>11</v>
      </c>
      <c r="F2739" s="16" t="s">
        <v>373</v>
      </c>
      <c r="G2739" s="16" t="s">
        <v>1876</v>
      </c>
      <c r="H2739">
        <v>327401.69040000002</v>
      </c>
      <c r="I2739">
        <v>122280.72440000001</v>
      </c>
      <c r="J2739" s="16" t="s">
        <v>5577</v>
      </c>
      <c r="K2739" s="16" t="s">
        <v>6131</v>
      </c>
      <c r="L2739">
        <v>770268492</v>
      </c>
      <c r="M2739">
        <v>0</v>
      </c>
      <c r="N2739" s="16" t="s">
        <v>6187</v>
      </c>
      <c r="O2739" s="16" t="s">
        <v>6188</v>
      </c>
      <c r="P2739" s="1">
        <v>44251</v>
      </c>
      <c r="Q2739">
        <v>205120.96600000001</v>
      </c>
      <c r="R2739">
        <v>205120.96600000001</v>
      </c>
      <c r="S2739" s="16" t="s">
        <v>6218</v>
      </c>
      <c r="T2739" s="16" t="s">
        <v>6241</v>
      </c>
      <c r="U2739">
        <v>2021</v>
      </c>
    </row>
    <row r="2740" spans="1:21" x14ac:dyDescent="0.35">
      <c r="A2740" s="16" t="s">
        <v>5578</v>
      </c>
      <c r="B2740">
        <v>309017867</v>
      </c>
      <c r="C2740">
        <v>47</v>
      </c>
      <c r="D2740" s="1">
        <v>27539.25</v>
      </c>
      <c r="E2740" s="16" t="s">
        <v>11</v>
      </c>
      <c r="F2740" s="16" t="s">
        <v>997</v>
      </c>
      <c r="G2740" s="16" t="s">
        <v>1876</v>
      </c>
      <c r="H2740">
        <v>856487.30149999994</v>
      </c>
      <c r="I2740">
        <v>176275.3352</v>
      </c>
      <c r="J2740" s="16" t="s">
        <v>5579</v>
      </c>
      <c r="K2740" s="16" t="s">
        <v>6131</v>
      </c>
      <c r="L2740">
        <v>31213872</v>
      </c>
      <c r="M2740">
        <v>0</v>
      </c>
      <c r="N2740" s="16" t="s">
        <v>6189</v>
      </c>
      <c r="O2740" s="16" t="s">
        <v>6194</v>
      </c>
      <c r="P2740" s="1">
        <v>44557</v>
      </c>
      <c r="Q2740">
        <v>680211.96629999997</v>
      </c>
      <c r="R2740">
        <v>693816.20562599995</v>
      </c>
      <c r="S2740" s="16" t="s">
        <v>6228</v>
      </c>
      <c r="T2740" s="16" t="s">
        <v>6238</v>
      </c>
      <c r="U2740">
        <v>2021</v>
      </c>
    </row>
    <row r="2741" spans="1:21" x14ac:dyDescent="0.35">
      <c r="A2741" s="16" t="s">
        <v>5580</v>
      </c>
      <c r="B2741">
        <v>106222597</v>
      </c>
      <c r="C2741">
        <v>28</v>
      </c>
      <c r="D2741" s="1">
        <v>34479</v>
      </c>
      <c r="E2741" s="16" t="s">
        <v>11</v>
      </c>
      <c r="F2741" s="16" t="s">
        <v>1694</v>
      </c>
      <c r="G2741" s="16" t="s">
        <v>1876</v>
      </c>
      <c r="H2741">
        <v>235512.87059999999</v>
      </c>
      <c r="I2741">
        <v>91850.019499999995</v>
      </c>
      <c r="J2741" s="16" t="s">
        <v>5581</v>
      </c>
      <c r="K2741" s="16" t="s">
        <v>6133</v>
      </c>
      <c r="L2741">
        <v>1882172432</v>
      </c>
      <c r="M2741">
        <v>0</v>
      </c>
      <c r="N2741" s="16" t="s">
        <v>6187</v>
      </c>
      <c r="O2741" s="16" t="s">
        <v>6188</v>
      </c>
      <c r="P2741" s="1">
        <v>44668</v>
      </c>
      <c r="Q2741">
        <v>143662.8511</v>
      </c>
      <c r="R2741">
        <v>143662.8511</v>
      </c>
      <c r="S2741" s="16" t="s">
        <v>6220</v>
      </c>
      <c r="T2741" s="16" t="s">
        <v>6236</v>
      </c>
      <c r="U2741">
        <v>2022</v>
      </c>
    </row>
    <row r="2742" spans="1:21" x14ac:dyDescent="0.35">
      <c r="A2742" s="16" t="s">
        <v>5582</v>
      </c>
      <c r="B2742">
        <v>715132845</v>
      </c>
      <c r="C2742">
        <v>50</v>
      </c>
      <c r="D2742" s="1">
        <v>26443.5</v>
      </c>
      <c r="E2742" s="16" t="s">
        <v>11</v>
      </c>
      <c r="F2742" s="16" t="s">
        <v>3035</v>
      </c>
      <c r="G2742" s="16" t="s">
        <v>1876</v>
      </c>
      <c r="H2742">
        <v>974755.48450000002</v>
      </c>
      <c r="I2742">
        <v>395777.43229999999</v>
      </c>
      <c r="J2742" s="16" t="s">
        <v>5583</v>
      </c>
      <c r="K2742" s="16" t="s">
        <v>6129</v>
      </c>
      <c r="L2742">
        <v>479299525</v>
      </c>
      <c r="M2742">
        <v>0</v>
      </c>
      <c r="N2742" s="16" t="s">
        <v>6189</v>
      </c>
      <c r="O2742" s="16" t="s">
        <v>6194</v>
      </c>
      <c r="P2742" s="1">
        <v>44298</v>
      </c>
      <c r="Q2742">
        <v>578978.05220000003</v>
      </c>
      <c r="R2742">
        <v>578978.05220000003</v>
      </c>
      <c r="S2742" s="16" t="s">
        <v>6220</v>
      </c>
      <c r="T2742" s="16" t="s">
        <v>6239</v>
      </c>
      <c r="U2742">
        <v>2021</v>
      </c>
    </row>
    <row r="2743" spans="1:21" x14ac:dyDescent="0.35">
      <c r="A2743" s="16" t="s">
        <v>5584</v>
      </c>
      <c r="B2743">
        <v>107961266</v>
      </c>
      <c r="C2743">
        <v>75</v>
      </c>
      <c r="D2743" s="1">
        <v>17312.25</v>
      </c>
      <c r="E2743" s="16" t="s">
        <v>11</v>
      </c>
      <c r="F2743" s="16" t="s">
        <v>183</v>
      </c>
      <c r="G2743" s="16" t="s">
        <v>1876</v>
      </c>
      <c r="H2743">
        <v>229870.476</v>
      </c>
      <c r="I2743">
        <v>215158.76550000001</v>
      </c>
      <c r="J2743" s="16" t="s">
        <v>5585</v>
      </c>
      <c r="K2743" s="16" t="s">
        <v>6140</v>
      </c>
      <c r="L2743">
        <v>849519216</v>
      </c>
      <c r="M2743">
        <v>0</v>
      </c>
      <c r="N2743" s="16" t="s">
        <v>6195</v>
      </c>
      <c r="O2743" s="16" t="s">
        <v>6190</v>
      </c>
      <c r="P2743" s="1">
        <v>44344</v>
      </c>
      <c r="Q2743">
        <v>14711.710499999986</v>
      </c>
      <c r="R2743">
        <v>14711.710499999986</v>
      </c>
      <c r="S2743" s="16" t="s">
        <v>6221</v>
      </c>
      <c r="T2743" s="16" t="s">
        <v>6241</v>
      </c>
      <c r="U2743">
        <v>2021</v>
      </c>
    </row>
    <row r="2744" spans="1:21" x14ac:dyDescent="0.35">
      <c r="A2744" s="16" t="s">
        <v>5586</v>
      </c>
      <c r="B2744">
        <v>992222747</v>
      </c>
      <c r="C2744">
        <v>32</v>
      </c>
      <c r="D2744" s="1">
        <v>33018</v>
      </c>
      <c r="E2744" s="16" t="s">
        <v>11</v>
      </c>
      <c r="F2744" s="16" t="s">
        <v>208</v>
      </c>
      <c r="G2744" s="16" t="s">
        <v>1876</v>
      </c>
      <c r="H2744">
        <v>199933.9068</v>
      </c>
      <c r="I2744">
        <v>152113.64939999999</v>
      </c>
      <c r="J2744" s="16" t="s">
        <v>5587</v>
      </c>
      <c r="K2744" s="16" t="s">
        <v>6133</v>
      </c>
      <c r="L2744">
        <v>1477704375</v>
      </c>
      <c r="M2744">
        <v>0</v>
      </c>
      <c r="N2744" s="16" t="s">
        <v>6195</v>
      </c>
      <c r="O2744" s="16" t="s">
        <v>6190</v>
      </c>
      <c r="P2744" s="1">
        <v>44417</v>
      </c>
      <c r="Q2744">
        <v>47820.257400000002</v>
      </c>
      <c r="R2744">
        <v>47820.257400000002</v>
      </c>
      <c r="S2744" s="16" t="s">
        <v>6224</v>
      </c>
      <c r="T2744" s="16" t="s">
        <v>6237</v>
      </c>
      <c r="U2744">
        <v>2021</v>
      </c>
    </row>
    <row r="2745" spans="1:21" x14ac:dyDescent="0.35">
      <c r="A2745" s="16" t="s">
        <v>5588</v>
      </c>
      <c r="B2745">
        <v>746860424</v>
      </c>
      <c r="C2745">
        <v>63</v>
      </c>
      <c r="D2745" s="1">
        <v>21695.25</v>
      </c>
      <c r="E2745" s="16" t="s">
        <v>11</v>
      </c>
      <c r="F2745" s="16" t="s">
        <v>16</v>
      </c>
      <c r="G2745" s="16" t="s">
        <v>1876</v>
      </c>
      <c r="H2745">
        <v>787307.446</v>
      </c>
      <c r="I2745">
        <v>467620.92680000002</v>
      </c>
      <c r="J2745" s="16" t="s">
        <v>5589</v>
      </c>
      <c r="K2745" s="16" t="s">
        <v>6135</v>
      </c>
      <c r="L2745">
        <v>997344738</v>
      </c>
      <c r="M2745">
        <v>0</v>
      </c>
      <c r="N2745" s="16" t="s">
        <v>6196</v>
      </c>
      <c r="O2745" s="16" t="s">
        <v>6188</v>
      </c>
      <c r="P2745" s="1">
        <v>44624</v>
      </c>
      <c r="Q2745">
        <v>319686.51919999998</v>
      </c>
      <c r="R2745">
        <v>319686.51919999998</v>
      </c>
      <c r="S2745" s="16" t="s">
        <v>6219</v>
      </c>
      <c r="T2745" s="16" t="s">
        <v>6240</v>
      </c>
      <c r="U2745">
        <v>2022</v>
      </c>
    </row>
    <row r="2746" spans="1:21" x14ac:dyDescent="0.35">
      <c r="A2746" s="16" t="s">
        <v>5590</v>
      </c>
      <c r="B2746">
        <v>200169181</v>
      </c>
      <c r="C2746">
        <v>41</v>
      </c>
      <c r="D2746" s="1">
        <v>29730.75</v>
      </c>
      <c r="E2746" s="16" t="s">
        <v>11</v>
      </c>
      <c r="F2746" s="16" t="s">
        <v>130</v>
      </c>
      <c r="G2746" s="16" t="s">
        <v>1876</v>
      </c>
      <c r="H2746">
        <v>202898.00440000001</v>
      </c>
      <c r="I2746">
        <v>153043.0662</v>
      </c>
      <c r="J2746" s="16" t="s">
        <v>5591</v>
      </c>
      <c r="K2746" s="16" t="s">
        <v>6131</v>
      </c>
      <c r="L2746">
        <v>1193192</v>
      </c>
      <c r="M2746">
        <v>0</v>
      </c>
      <c r="N2746" s="16" t="s">
        <v>6187</v>
      </c>
      <c r="O2746" s="16" t="s">
        <v>6188</v>
      </c>
      <c r="P2746" s="1">
        <v>44678</v>
      </c>
      <c r="Q2746">
        <v>49854.938200000004</v>
      </c>
      <c r="R2746">
        <v>49854.938200000004</v>
      </c>
      <c r="S2746" s="16" t="s">
        <v>6220</v>
      </c>
      <c r="T2746" s="16" t="s">
        <v>6238</v>
      </c>
      <c r="U2746">
        <v>2022</v>
      </c>
    </row>
    <row r="2747" spans="1:21" x14ac:dyDescent="0.35">
      <c r="A2747" s="16" t="s">
        <v>5592</v>
      </c>
      <c r="B2747">
        <v>812368688</v>
      </c>
      <c r="C2747">
        <v>79</v>
      </c>
      <c r="D2747" s="1">
        <v>15851.25</v>
      </c>
      <c r="E2747" s="16" t="s">
        <v>11</v>
      </c>
      <c r="F2747" s="16" t="s">
        <v>45</v>
      </c>
      <c r="G2747" s="16" t="s">
        <v>1876</v>
      </c>
      <c r="H2747">
        <v>395367.35889999999</v>
      </c>
      <c r="I2747">
        <v>336297.12680000003</v>
      </c>
      <c r="J2747" s="16" t="s">
        <v>5593</v>
      </c>
      <c r="K2747" s="16" t="s">
        <v>6129</v>
      </c>
      <c r="L2747">
        <v>1680141825</v>
      </c>
      <c r="M2747">
        <v>0</v>
      </c>
      <c r="N2747" s="16" t="s">
        <v>6198</v>
      </c>
      <c r="O2747" s="16" t="s">
        <v>6191</v>
      </c>
      <c r="P2747" s="1">
        <v>44424</v>
      </c>
      <c r="Q2747">
        <v>59070.232099999965</v>
      </c>
      <c r="R2747">
        <v>59070.232099999965</v>
      </c>
      <c r="S2747" s="16" t="s">
        <v>6224</v>
      </c>
      <c r="T2747" s="16" t="s">
        <v>6241</v>
      </c>
      <c r="U2747">
        <v>2021</v>
      </c>
    </row>
    <row r="2748" spans="1:21" x14ac:dyDescent="0.35">
      <c r="A2748" s="16" t="s">
        <v>5594</v>
      </c>
      <c r="B2748">
        <v>405162073</v>
      </c>
      <c r="C2748">
        <v>35</v>
      </c>
      <c r="D2748" s="1">
        <v>31922.25</v>
      </c>
      <c r="E2748" s="16" t="s">
        <v>11</v>
      </c>
      <c r="F2748" s="16" t="s">
        <v>36</v>
      </c>
      <c r="G2748" s="16" t="s">
        <v>1876</v>
      </c>
      <c r="H2748">
        <v>1108827.7879999999</v>
      </c>
      <c r="I2748">
        <v>285111.46189999999</v>
      </c>
      <c r="J2748" s="16" t="s">
        <v>5595</v>
      </c>
      <c r="K2748" s="16" t="s">
        <v>6135</v>
      </c>
      <c r="L2748">
        <v>4661462533</v>
      </c>
      <c r="M2748">
        <v>12540402056</v>
      </c>
      <c r="N2748" s="16" t="s">
        <v>6192</v>
      </c>
      <c r="O2748" s="16" t="s">
        <v>6197</v>
      </c>
      <c r="P2748" s="1">
        <v>44301</v>
      </c>
      <c r="Q2748">
        <v>823716.32609999995</v>
      </c>
      <c r="R2748">
        <v>823716.32609999995</v>
      </c>
      <c r="S2748" s="16" t="s">
        <v>6220</v>
      </c>
      <c r="T2748" s="16" t="s">
        <v>6237</v>
      </c>
      <c r="U2748">
        <v>2021</v>
      </c>
    </row>
    <row r="2749" spans="1:21" x14ac:dyDescent="0.35">
      <c r="A2749" s="16" t="s">
        <v>5596</v>
      </c>
      <c r="B2749">
        <v>703370261</v>
      </c>
      <c r="C2749">
        <v>29</v>
      </c>
      <c r="D2749" s="1">
        <v>34113.75</v>
      </c>
      <c r="E2749" s="16" t="s">
        <v>11</v>
      </c>
      <c r="F2749" s="16" t="s">
        <v>237</v>
      </c>
      <c r="G2749" s="16" t="s">
        <v>1876</v>
      </c>
      <c r="H2749">
        <v>329466.04889999999</v>
      </c>
      <c r="I2749">
        <v>145978.80319999999</v>
      </c>
      <c r="J2749" s="16" t="s">
        <v>5597</v>
      </c>
      <c r="K2749" s="16" t="s">
        <v>6135</v>
      </c>
      <c r="L2749">
        <v>17834592</v>
      </c>
      <c r="M2749">
        <v>0</v>
      </c>
      <c r="N2749" s="16" t="s">
        <v>6195</v>
      </c>
      <c r="O2749" s="16" t="s">
        <v>6190</v>
      </c>
      <c r="P2749" s="1">
        <v>44238</v>
      </c>
      <c r="Q2749">
        <v>183487.2457</v>
      </c>
      <c r="R2749">
        <v>183487.2457</v>
      </c>
      <c r="S2749" s="16" t="s">
        <v>6218</v>
      </c>
      <c r="T2749" s="16" t="s">
        <v>6236</v>
      </c>
      <c r="U2749">
        <v>2021</v>
      </c>
    </row>
    <row r="2750" spans="1:21" x14ac:dyDescent="0.35">
      <c r="A2750" s="16" t="s">
        <v>5598</v>
      </c>
      <c r="B2750">
        <v>418163749</v>
      </c>
      <c r="C2750">
        <v>65</v>
      </c>
      <c r="D2750" s="1">
        <v>20964.75</v>
      </c>
      <c r="E2750" s="16" t="s">
        <v>11</v>
      </c>
      <c r="F2750" s="16" t="s">
        <v>1004</v>
      </c>
      <c r="G2750" s="16" t="s">
        <v>1876</v>
      </c>
      <c r="H2750">
        <v>734785.45629999996</v>
      </c>
      <c r="I2750">
        <v>361718.14740000002</v>
      </c>
      <c r="J2750" s="16" t="s">
        <v>5599</v>
      </c>
      <c r="K2750" s="16" t="s">
        <v>6129</v>
      </c>
      <c r="L2750">
        <v>997040625</v>
      </c>
      <c r="M2750">
        <v>0</v>
      </c>
      <c r="N2750" s="16" t="s">
        <v>6196</v>
      </c>
      <c r="O2750" s="16" t="s">
        <v>6200</v>
      </c>
      <c r="P2750" s="1">
        <v>44426</v>
      </c>
      <c r="Q2750">
        <v>373067.30889999995</v>
      </c>
      <c r="R2750">
        <v>373067.30889999995</v>
      </c>
      <c r="S2750" s="16" t="s">
        <v>6224</v>
      </c>
      <c r="T2750" s="16" t="s">
        <v>6240</v>
      </c>
      <c r="U2750">
        <v>2021</v>
      </c>
    </row>
    <row r="2751" spans="1:21" x14ac:dyDescent="0.35">
      <c r="A2751" s="16" t="s">
        <v>5600</v>
      </c>
      <c r="B2751">
        <v>508270408</v>
      </c>
      <c r="C2751">
        <v>48</v>
      </c>
      <c r="D2751" s="1">
        <v>27174</v>
      </c>
      <c r="E2751" s="16" t="s">
        <v>11</v>
      </c>
      <c r="F2751" s="16" t="s">
        <v>285</v>
      </c>
      <c r="G2751" s="16" t="s">
        <v>1876</v>
      </c>
      <c r="H2751">
        <v>408574.68569999997</v>
      </c>
      <c r="I2751">
        <v>237624.1446</v>
      </c>
      <c r="J2751" s="16" t="s">
        <v>5601</v>
      </c>
      <c r="K2751" s="16" t="s">
        <v>6127</v>
      </c>
      <c r="L2751">
        <v>3527671199</v>
      </c>
      <c r="M2751">
        <v>0</v>
      </c>
      <c r="N2751" s="16" t="s">
        <v>6196</v>
      </c>
      <c r="O2751" s="16" t="s">
        <v>6199</v>
      </c>
      <c r="P2751" s="1">
        <v>44578</v>
      </c>
      <c r="Q2751">
        <v>170950.54109999997</v>
      </c>
      <c r="R2751">
        <v>170950.54109999997</v>
      </c>
      <c r="S2751" s="16" t="s">
        <v>6217</v>
      </c>
      <c r="T2751" s="16" t="s">
        <v>6238</v>
      </c>
      <c r="U2751">
        <v>2022</v>
      </c>
    </row>
    <row r="2752" spans="1:21" x14ac:dyDescent="0.35">
      <c r="A2752" s="16" t="s">
        <v>5602</v>
      </c>
      <c r="B2752">
        <v>818470558</v>
      </c>
      <c r="C2752">
        <v>30</v>
      </c>
      <c r="D2752" s="1">
        <v>33748.5</v>
      </c>
      <c r="E2752" s="16" t="s">
        <v>11</v>
      </c>
      <c r="F2752" s="16" t="s">
        <v>365</v>
      </c>
      <c r="G2752" s="16" t="s">
        <v>1876</v>
      </c>
      <c r="H2752">
        <v>1255303.3563999999</v>
      </c>
      <c r="I2752">
        <v>601830.5649</v>
      </c>
      <c r="J2752" s="16" t="s">
        <v>5603</v>
      </c>
      <c r="K2752" s="16" t="s">
        <v>6135</v>
      </c>
      <c r="L2752">
        <v>779714628</v>
      </c>
      <c r="M2752">
        <v>0</v>
      </c>
      <c r="N2752" s="16" t="s">
        <v>6195</v>
      </c>
      <c r="O2752" s="16" t="s">
        <v>6190</v>
      </c>
      <c r="P2752" s="1">
        <v>44426</v>
      </c>
      <c r="Q2752">
        <v>653472.79149999993</v>
      </c>
      <c r="R2752">
        <v>653472.79149999993</v>
      </c>
      <c r="S2752" s="16" t="s">
        <v>6224</v>
      </c>
      <c r="T2752" s="16" t="s">
        <v>6237</v>
      </c>
      <c r="U2752">
        <v>2021</v>
      </c>
    </row>
    <row r="2753" spans="1:21" x14ac:dyDescent="0.35">
      <c r="A2753" s="16" t="s">
        <v>5604</v>
      </c>
      <c r="B2753">
        <v>335782045</v>
      </c>
      <c r="C2753">
        <v>45</v>
      </c>
      <c r="D2753" s="1">
        <v>28269.75</v>
      </c>
      <c r="E2753" s="16" t="s">
        <v>11</v>
      </c>
      <c r="F2753" s="16" t="s">
        <v>250</v>
      </c>
      <c r="G2753" s="16" t="s">
        <v>1876</v>
      </c>
      <c r="H2753">
        <v>120010.9716</v>
      </c>
      <c r="I2753">
        <v>30342.3966</v>
      </c>
      <c r="J2753" s="16" t="s">
        <v>5605</v>
      </c>
      <c r="K2753" s="16" t="s">
        <v>6127</v>
      </c>
      <c r="L2753">
        <v>2829868638</v>
      </c>
      <c r="M2753">
        <v>0</v>
      </c>
      <c r="N2753" s="16" t="s">
        <v>6198</v>
      </c>
      <c r="O2753" s="16" t="s">
        <v>6201</v>
      </c>
      <c r="P2753" s="1">
        <v>44546</v>
      </c>
      <c r="Q2753">
        <v>89668.575000000012</v>
      </c>
      <c r="R2753">
        <v>89668.575000000012</v>
      </c>
      <c r="S2753" s="16" t="s">
        <v>6228</v>
      </c>
      <c r="T2753" s="16" t="s">
        <v>6238</v>
      </c>
      <c r="U2753">
        <v>2021</v>
      </c>
    </row>
    <row r="2754" spans="1:21" x14ac:dyDescent="0.35">
      <c r="A2754" s="16" t="s">
        <v>5606</v>
      </c>
      <c r="B2754">
        <v>212431665</v>
      </c>
      <c r="C2754">
        <v>47</v>
      </c>
      <c r="D2754" s="1">
        <v>27539.25</v>
      </c>
      <c r="E2754" s="16" t="s">
        <v>11</v>
      </c>
      <c r="F2754" s="16" t="s">
        <v>186</v>
      </c>
      <c r="G2754" s="16" t="s">
        <v>1876</v>
      </c>
      <c r="H2754">
        <v>446124.60749999998</v>
      </c>
      <c r="I2754">
        <v>203823.18</v>
      </c>
      <c r="J2754" s="16" t="s">
        <v>5607</v>
      </c>
      <c r="K2754" s="16" t="s">
        <v>6131</v>
      </c>
      <c r="L2754">
        <v>3941702328</v>
      </c>
      <c r="M2754">
        <v>0</v>
      </c>
      <c r="N2754" s="16" t="s">
        <v>6187</v>
      </c>
      <c r="O2754" s="16" t="s">
        <v>6191</v>
      </c>
      <c r="P2754" s="1">
        <v>44323</v>
      </c>
      <c r="Q2754">
        <v>242301.42749999999</v>
      </c>
      <c r="R2754">
        <v>242301.42749999999</v>
      </c>
      <c r="S2754" s="16" t="s">
        <v>6221</v>
      </c>
      <c r="T2754" s="16" t="s">
        <v>6238</v>
      </c>
      <c r="U2754">
        <v>2021</v>
      </c>
    </row>
    <row r="2755" spans="1:21" x14ac:dyDescent="0.35">
      <c r="A2755" s="16" t="s">
        <v>5608</v>
      </c>
      <c r="B2755">
        <v>943244641</v>
      </c>
      <c r="C2755">
        <v>72</v>
      </c>
      <c r="D2755" s="1">
        <v>18408</v>
      </c>
      <c r="E2755" s="16" t="s">
        <v>11</v>
      </c>
      <c r="F2755" s="16" t="s">
        <v>243</v>
      </c>
      <c r="G2755" s="16" t="s">
        <v>1876</v>
      </c>
      <c r="H2755">
        <v>529249.04240000003</v>
      </c>
      <c r="I2755">
        <v>144184.60399999999</v>
      </c>
      <c r="J2755" s="16" t="s">
        <v>5609</v>
      </c>
      <c r="K2755" s="16" t="s">
        <v>6127</v>
      </c>
      <c r="L2755">
        <v>579541248</v>
      </c>
      <c r="M2755">
        <v>0</v>
      </c>
      <c r="N2755" s="16" t="s">
        <v>6198</v>
      </c>
      <c r="O2755" s="16" t="s">
        <v>6191</v>
      </c>
      <c r="P2755" s="1">
        <v>44425</v>
      </c>
      <c r="Q2755">
        <v>385064.43840000004</v>
      </c>
      <c r="R2755">
        <v>385064.43840000004</v>
      </c>
      <c r="S2755" s="16" t="s">
        <v>6224</v>
      </c>
      <c r="T2755" s="16" t="s">
        <v>6241</v>
      </c>
      <c r="U2755">
        <v>2021</v>
      </c>
    </row>
    <row r="2756" spans="1:21" x14ac:dyDescent="0.35">
      <c r="A2756" s="16" t="s">
        <v>5610</v>
      </c>
      <c r="B2756">
        <v>128041075</v>
      </c>
      <c r="C2756">
        <v>25</v>
      </c>
      <c r="D2756" s="1">
        <v>35574.75</v>
      </c>
      <c r="E2756" s="16" t="s">
        <v>11</v>
      </c>
      <c r="F2756" s="16" t="s">
        <v>147</v>
      </c>
      <c r="G2756" s="16" t="s">
        <v>1876</v>
      </c>
      <c r="H2756">
        <v>720023.67189999996</v>
      </c>
      <c r="I2756">
        <v>440322.16859999998</v>
      </c>
      <c r="J2756" s="16" t="s">
        <v>5611</v>
      </c>
      <c r="K2756" s="16" t="s">
        <v>6129</v>
      </c>
      <c r="L2756">
        <v>2577526875</v>
      </c>
      <c r="M2756">
        <v>0</v>
      </c>
      <c r="N2756" s="16" t="s">
        <v>6198</v>
      </c>
      <c r="O2756" s="16" t="s">
        <v>6191</v>
      </c>
      <c r="P2756" s="1">
        <v>44566</v>
      </c>
      <c r="Q2756">
        <v>279701.50329999998</v>
      </c>
      <c r="R2756">
        <v>279701.50329999998</v>
      </c>
      <c r="S2756" s="16" t="s">
        <v>6217</v>
      </c>
      <c r="T2756" s="16" t="s">
        <v>6236</v>
      </c>
      <c r="U2756">
        <v>2022</v>
      </c>
    </row>
    <row r="2757" spans="1:21" x14ac:dyDescent="0.35">
      <c r="A2757" s="16" t="s">
        <v>5612</v>
      </c>
      <c r="B2757">
        <v>29233538</v>
      </c>
      <c r="C2757">
        <v>76</v>
      </c>
      <c r="D2757" s="1">
        <v>16947</v>
      </c>
      <c r="E2757" s="16" t="s">
        <v>11</v>
      </c>
      <c r="F2757" s="16" t="s">
        <v>205</v>
      </c>
      <c r="G2757" s="16" t="s">
        <v>1876</v>
      </c>
      <c r="H2757">
        <v>423754.21919999999</v>
      </c>
      <c r="I2757">
        <v>208954.6667</v>
      </c>
      <c r="J2757" s="16" t="s">
        <v>5613</v>
      </c>
      <c r="K2757" s="16" t="s">
        <v>6133</v>
      </c>
      <c r="L2757">
        <v>1345258816</v>
      </c>
      <c r="M2757">
        <v>0</v>
      </c>
      <c r="N2757" s="16" t="s">
        <v>6187</v>
      </c>
      <c r="O2757" s="16" t="s">
        <v>6200</v>
      </c>
      <c r="P2757" s="1">
        <v>44331</v>
      </c>
      <c r="Q2757">
        <v>214799.55249999999</v>
      </c>
      <c r="R2757">
        <v>214799.55249999999</v>
      </c>
      <c r="S2757" s="16" t="s">
        <v>6221</v>
      </c>
      <c r="T2757" s="16" t="s">
        <v>6241</v>
      </c>
      <c r="U2757">
        <v>2021</v>
      </c>
    </row>
    <row r="2758" spans="1:21" x14ac:dyDescent="0.35">
      <c r="A2758" s="16" t="s">
        <v>5614</v>
      </c>
      <c r="B2758">
        <v>846532006</v>
      </c>
      <c r="C2758">
        <v>27</v>
      </c>
      <c r="D2758" s="1">
        <v>34844.25</v>
      </c>
      <c r="E2758" s="16" t="s">
        <v>11</v>
      </c>
      <c r="F2758" s="16" t="s">
        <v>106</v>
      </c>
      <c r="G2758" s="16" t="s">
        <v>1876</v>
      </c>
      <c r="H2758">
        <v>473402.12060000002</v>
      </c>
      <c r="I2758">
        <v>179682.40489999999</v>
      </c>
      <c r="J2758" s="16" t="s">
        <v>5615</v>
      </c>
      <c r="K2758" s="16" t="s">
        <v>6129</v>
      </c>
      <c r="L2758">
        <v>591317424</v>
      </c>
      <c r="M2758">
        <v>0</v>
      </c>
      <c r="N2758" s="16" t="s">
        <v>6187</v>
      </c>
      <c r="O2758" s="16" t="s">
        <v>6188</v>
      </c>
      <c r="P2758" s="1">
        <v>44273</v>
      </c>
      <c r="Q2758">
        <v>293719.71570000006</v>
      </c>
      <c r="R2758">
        <v>293719.71570000006</v>
      </c>
      <c r="S2758" s="16" t="s">
        <v>6219</v>
      </c>
      <c r="T2758" s="16" t="s">
        <v>6236</v>
      </c>
      <c r="U2758">
        <v>2021</v>
      </c>
    </row>
    <row r="2759" spans="1:21" x14ac:dyDescent="0.35">
      <c r="A2759" s="16" t="s">
        <v>5616</v>
      </c>
      <c r="B2759">
        <v>983314375</v>
      </c>
      <c r="C2759">
        <v>71</v>
      </c>
      <c r="D2759" s="1">
        <v>18773.25</v>
      </c>
      <c r="E2759" s="16" t="s">
        <v>11</v>
      </c>
      <c r="F2759" s="16" t="s">
        <v>90</v>
      </c>
      <c r="G2759" s="16" t="s">
        <v>1876</v>
      </c>
      <c r="H2759">
        <v>426063.72</v>
      </c>
      <c r="I2759">
        <v>159518.2568</v>
      </c>
      <c r="J2759" s="16" t="s">
        <v>5617</v>
      </c>
      <c r="K2759" s="16" t="s">
        <v>6135</v>
      </c>
      <c r="L2759">
        <v>211934375</v>
      </c>
      <c r="M2759">
        <v>0</v>
      </c>
      <c r="N2759" s="16" t="s">
        <v>6187</v>
      </c>
      <c r="O2759" s="16" t="s">
        <v>6191</v>
      </c>
      <c r="P2759" s="1">
        <v>44311</v>
      </c>
      <c r="Q2759">
        <v>266545.4632</v>
      </c>
      <c r="R2759">
        <v>266545.4632</v>
      </c>
      <c r="S2759" s="16" t="s">
        <v>6220</v>
      </c>
      <c r="T2759" s="16" t="s">
        <v>6241</v>
      </c>
      <c r="U2759">
        <v>2021</v>
      </c>
    </row>
    <row r="2760" spans="1:21" x14ac:dyDescent="0.35">
      <c r="A2760" s="16" t="s">
        <v>5618</v>
      </c>
      <c r="B2760">
        <v>234182203</v>
      </c>
      <c r="C2760">
        <v>83</v>
      </c>
      <c r="D2760" s="1">
        <v>14390.25</v>
      </c>
      <c r="E2760" s="16" t="s">
        <v>11</v>
      </c>
      <c r="F2760" s="16" t="s">
        <v>542</v>
      </c>
      <c r="G2760" s="16" t="s">
        <v>1876</v>
      </c>
      <c r="H2760">
        <v>103147.2365</v>
      </c>
      <c r="I2760">
        <v>26368.184499999999</v>
      </c>
      <c r="J2760" s="16" t="s">
        <v>5619</v>
      </c>
      <c r="K2760" s="16" t="s">
        <v>6127</v>
      </c>
      <c r="L2760">
        <v>260642532</v>
      </c>
      <c r="M2760">
        <v>0</v>
      </c>
      <c r="N2760" s="16" t="s">
        <v>6187</v>
      </c>
      <c r="O2760" s="16" t="s">
        <v>6188</v>
      </c>
      <c r="P2760" s="1">
        <v>44436</v>
      </c>
      <c r="Q2760">
        <v>76779.051999999996</v>
      </c>
      <c r="R2760">
        <v>76779.051999999996</v>
      </c>
      <c r="S2760" s="16" t="s">
        <v>6224</v>
      </c>
      <c r="T2760" s="16" t="s">
        <v>6241</v>
      </c>
      <c r="U2760">
        <v>2021</v>
      </c>
    </row>
    <row r="2761" spans="1:21" x14ac:dyDescent="0.35">
      <c r="A2761" s="16" t="s">
        <v>5620</v>
      </c>
      <c r="B2761">
        <v>942767236</v>
      </c>
      <c r="C2761">
        <v>39</v>
      </c>
      <c r="D2761" s="1">
        <v>30461.25</v>
      </c>
      <c r="E2761" s="16" t="s">
        <v>11</v>
      </c>
      <c r="F2761" s="16" t="s">
        <v>293</v>
      </c>
      <c r="G2761" s="16" t="s">
        <v>1876</v>
      </c>
      <c r="H2761">
        <v>1008768.9994</v>
      </c>
      <c r="I2761">
        <v>186553.17110000001</v>
      </c>
      <c r="J2761" s="16" t="s">
        <v>5621</v>
      </c>
      <c r="K2761" s="16" t="s">
        <v>6129</v>
      </c>
      <c r="L2761">
        <v>1818272904</v>
      </c>
      <c r="M2761">
        <v>0</v>
      </c>
      <c r="N2761" s="16" t="s">
        <v>6187</v>
      </c>
      <c r="O2761" s="16" t="s">
        <v>6190</v>
      </c>
      <c r="P2761" s="1">
        <v>44339</v>
      </c>
      <c r="Q2761">
        <v>822215.82829999994</v>
      </c>
      <c r="R2761">
        <v>822215.82829999994</v>
      </c>
      <c r="S2761" s="16" t="s">
        <v>6221</v>
      </c>
      <c r="T2761" s="16" t="s">
        <v>6237</v>
      </c>
      <c r="U2761">
        <v>2021</v>
      </c>
    </row>
    <row r="2762" spans="1:21" x14ac:dyDescent="0.35">
      <c r="A2762" s="16" t="s">
        <v>5622</v>
      </c>
      <c r="B2762">
        <v>817900012</v>
      </c>
      <c r="C2762">
        <v>69</v>
      </c>
      <c r="D2762" s="1">
        <v>19503.75</v>
      </c>
      <c r="E2762" s="16" t="s">
        <v>11</v>
      </c>
      <c r="F2762" s="16" t="s">
        <v>511</v>
      </c>
      <c r="G2762" s="16" t="s">
        <v>1876</v>
      </c>
      <c r="H2762">
        <v>1040645.1445000001</v>
      </c>
      <c r="I2762">
        <v>371746.42940000002</v>
      </c>
      <c r="J2762" s="16" t="s">
        <v>5623</v>
      </c>
      <c r="K2762" s="16" t="s">
        <v>6131</v>
      </c>
      <c r="L2762">
        <v>9639006</v>
      </c>
      <c r="M2762">
        <v>0</v>
      </c>
      <c r="N2762" s="16" t="s">
        <v>6196</v>
      </c>
      <c r="O2762" s="16" t="s">
        <v>6188</v>
      </c>
      <c r="P2762" s="1">
        <v>44582</v>
      </c>
      <c r="Q2762">
        <v>668898.71510000003</v>
      </c>
      <c r="R2762">
        <v>682276.68940200005</v>
      </c>
      <c r="S2762" s="16" t="s">
        <v>6217</v>
      </c>
      <c r="T2762" s="16" t="s">
        <v>6240</v>
      </c>
      <c r="U2762">
        <v>2022</v>
      </c>
    </row>
    <row r="2763" spans="1:21" x14ac:dyDescent="0.35">
      <c r="A2763" s="16" t="s">
        <v>5624</v>
      </c>
      <c r="B2763">
        <v>936259097</v>
      </c>
      <c r="C2763">
        <v>70</v>
      </c>
      <c r="D2763" s="1">
        <v>19138.5</v>
      </c>
      <c r="E2763" s="16" t="s">
        <v>11</v>
      </c>
      <c r="F2763" s="16" t="s">
        <v>542</v>
      </c>
      <c r="G2763" s="16" t="s">
        <v>1876</v>
      </c>
      <c r="H2763">
        <v>1563534.9907</v>
      </c>
      <c r="I2763">
        <v>978422.45669999998</v>
      </c>
      <c r="J2763" s="16" t="s">
        <v>5625</v>
      </c>
      <c r="K2763" s="16" t="s">
        <v>6127</v>
      </c>
      <c r="L2763">
        <v>770130804</v>
      </c>
      <c r="M2763">
        <v>0</v>
      </c>
      <c r="N2763" s="16" t="s">
        <v>6196</v>
      </c>
      <c r="O2763" s="16" t="s">
        <v>6200</v>
      </c>
      <c r="P2763" s="1">
        <v>44542</v>
      </c>
      <c r="Q2763">
        <v>585112.53399999999</v>
      </c>
      <c r="R2763">
        <v>585112.53399999999</v>
      </c>
      <c r="S2763" s="16" t="s">
        <v>6228</v>
      </c>
      <c r="T2763" s="16" t="s">
        <v>6241</v>
      </c>
      <c r="U2763">
        <v>2021</v>
      </c>
    </row>
    <row r="2764" spans="1:21" x14ac:dyDescent="0.35">
      <c r="A2764" s="16" t="s">
        <v>5626</v>
      </c>
      <c r="B2764">
        <v>645643840</v>
      </c>
      <c r="C2764">
        <v>65</v>
      </c>
      <c r="D2764" s="1">
        <v>20964.75</v>
      </c>
      <c r="E2764" s="16" t="s">
        <v>11</v>
      </c>
      <c r="F2764" s="16" t="s">
        <v>315</v>
      </c>
      <c r="G2764" s="16" t="s">
        <v>1876</v>
      </c>
      <c r="H2764">
        <v>1027108.3884000001</v>
      </c>
      <c r="I2764">
        <v>467720.86290000001</v>
      </c>
      <c r="J2764" s="16" t="s">
        <v>5627</v>
      </c>
      <c r="K2764" s="16" t="s">
        <v>6131</v>
      </c>
      <c r="L2764">
        <v>774077451</v>
      </c>
      <c r="M2764">
        <v>0</v>
      </c>
      <c r="N2764" s="16" t="s">
        <v>6198</v>
      </c>
      <c r="O2764" s="16" t="s">
        <v>6191</v>
      </c>
      <c r="P2764" s="1">
        <v>44419</v>
      </c>
      <c r="Q2764">
        <v>559387.52549999999</v>
      </c>
      <c r="R2764">
        <v>570575.27601000003</v>
      </c>
      <c r="S2764" s="16" t="s">
        <v>6224</v>
      </c>
      <c r="T2764" s="16" t="s">
        <v>6240</v>
      </c>
      <c r="U2764">
        <v>2021</v>
      </c>
    </row>
    <row r="2765" spans="1:21" x14ac:dyDescent="0.35">
      <c r="A2765" s="16" t="s">
        <v>2426</v>
      </c>
      <c r="B2765">
        <v>728432966</v>
      </c>
      <c r="C2765">
        <v>59</v>
      </c>
      <c r="D2765" s="1">
        <v>23156.25</v>
      </c>
      <c r="E2765" s="16" t="s">
        <v>11</v>
      </c>
      <c r="F2765" s="16" t="s">
        <v>211</v>
      </c>
      <c r="G2765" s="16" t="s">
        <v>1876</v>
      </c>
      <c r="H2765">
        <v>106405.88800000001</v>
      </c>
      <c r="I2765">
        <v>30186.020400000001</v>
      </c>
      <c r="J2765" s="16" t="s">
        <v>4501</v>
      </c>
      <c r="K2765" s="16" t="s">
        <v>6127</v>
      </c>
      <c r="L2765">
        <v>870197328</v>
      </c>
      <c r="M2765">
        <v>0</v>
      </c>
      <c r="N2765" s="16" t="s">
        <v>6198</v>
      </c>
      <c r="O2765" s="16" t="s">
        <v>6191</v>
      </c>
      <c r="P2765" s="1">
        <v>44293</v>
      </c>
      <c r="Q2765">
        <v>76219.867599999998</v>
      </c>
      <c r="R2765">
        <v>76219.867599999998</v>
      </c>
      <c r="S2765" s="16" t="s">
        <v>6220</v>
      </c>
      <c r="T2765" s="16" t="s">
        <v>6239</v>
      </c>
      <c r="U2765">
        <v>2021</v>
      </c>
    </row>
    <row r="2766" spans="1:21" x14ac:dyDescent="0.35">
      <c r="A2766" s="16" t="s">
        <v>5628</v>
      </c>
      <c r="B2766">
        <v>911552187</v>
      </c>
      <c r="C2766">
        <v>70</v>
      </c>
      <c r="D2766" s="1">
        <v>19138.5</v>
      </c>
      <c r="E2766" s="16" t="s">
        <v>11</v>
      </c>
      <c r="F2766" s="16" t="s">
        <v>905</v>
      </c>
      <c r="G2766" s="16" t="s">
        <v>1876</v>
      </c>
      <c r="H2766">
        <v>307202.08899999998</v>
      </c>
      <c r="I2766">
        <v>149465.6317</v>
      </c>
      <c r="J2766" s="16" t="s">
        <v>5629</v>
      </c>
      <c r="K2766" s="16" t="s">
        <v>6131</v>
      </c>
      <c r="L2766">
        <v>397164126</v>
      </c>
      <c r="M2766">
        <v>0</v>
      </c>
      <c r="N2766" s="16" t="s">
        <v>6187</v>
      </c>
      <c r="O2766" s="16" t="s">
        <v>6191</v>
      </c>
      <c r="P2766" s="1">
        <v>44478</v>
      </c>
      <c r="Q2766">
        <v>157736.45729999998</v>
      </c>
      <c r="R2766">
        <v>157736.45729999998</v>
      </c>
      <c r="S2766" s="16" t="s">
        <v>6226</v>
      </c>
      <c r="T2766" s="16" t="s">
        <v>6241</v>
      </c>
      <c r="U2766">
        <v>2021</v>
      </c>
    </row>
    <row r="2767" spans="1:21" x14ac:dyDescent="0.35">
      <c r="A2767" s="16" t="s">
        <v>5630</v>
      </c>
      <c r="B2767">
        <v>588827907</v>
      </c>
      <c r="C2767">
        <v>72</v>
      </c>
      <c r="D2767" s="1">
        <v>18408</v>
      </c>
      <c r="E2767" s="16" t="s">
        <v>11</v>
      </c>
      <c r="F2767" s="16" t="s">
        <v>373</v>
      </c>
      <c r="G2767" s="16" t="s">
        <v>1876</v>
      </c>
      <c r="H2767">
        <v>85688.908800000005</v>
      </c>
      <c r="I2767">
        <v>12050.0028</v>
      </c>
      <c r="J2767" s="16" t="s">
        <v>5631</v>
      </c>
      <c r="K2767" s="16" t="s">
        <v>6129</v>
      </c>
      <c r="L2767">
        <v>846016596</v>
      </c>
      <c r="M2767">
        <v>0</v>
      </c>
      <c r="N2767" s="16" t="s">
        <v>6196</v>
      </c>
      <c r="O2767" s="16" t="s">
        <v>6200</v>
      </c>
      <c r="P2767" s="1">
        <v>44417</v>
      </c>
      <c r="Q2767">
        <v>73638.906000000003</v>
      </c>
      <c r="R2767">
        <v>73638.906000000003</v>
      </c>
      <c r="S2767" s="16" t="s">
        <v>6224</v>
      </c>
      <c r="T2767" s="16" t="s">
        <v>6241</v>
      </c>
      <c r="U2767">
        <v>2021</v>
      </c>
    </row>
    <row r="2768" spans="1:21" x14ac:dyDescent="0.35">
      <c r="A2768" s="16" t="s">
        <v>5632</v>
      </c>
      <c r="B2768">
        <v>16035727</v>
      </c>
      <c r="C2768">
        <v>52</v>
      </c>
      <c r="D2768" s="1">
        <v>25713</v>
      </c>
      <c r="E2768" s="16" t="s">
        <v>11</v>
      </c>
      <c r="F2768" s="16" t="s">
        <v>57</v>
      </c>
      <c r="G2768" s="16" t="s">
        <v>1876</v>
      </c>
      <c r="H2768">
        <v>104868.50229999999</v>
      </c>
      <c r="I2768">
        <v>23815.298599999998</v>
      </c>
      <c r="J2768" s="16" t="s">
        <v>5633</v>
      </c>
      <c r="K2768" s="16" t="s">
        <v>6133</v>
      </c>
      <c r="L2768">
        <v>235695735</v>
      </c>
      <c r="M2768">
        <v>0</v>
      </c>
      <c r="N2768" s="16" t="s">
        <v>6189</v>
      </c>
      <c r="O2768" s="16" t="s">
        <v>6194</v>
      </c>
      <c r="P2768" s="1">
        <v>44241</v>
      </c>
      <c r="Q2768">
        <v>81053.203699999998</v>
      </c>
      <c r="R2768">
        <v>81053.203699999998</v>
      </c>
      <c r="S2768" s="16" t="s">
        <v>6218</v>
      </c>
      <c r="T2768" s="16" t="s">
        <v>6239</v>
      </c>
      <c r="U2768">
        <v>2021</v>
      </c>
    </row>
    <row r="2769" spans="1:21" x14ac:dyDescent="0.35">
      <c r="A2769" s="16" t="s">
        <v>5634</v>
      </c>
      <c r="B2769">
        <v>899509209</v>
      </c>
      <c r="C2769">
        <v>50</v>
      </c>
      <c r="D2769" s="1">
        <v>26443.5</v>
      </c>
      <c r="E2769" s="16" t="s">
        <v>11</v>
      </c>
      <c r="F2769" s="16" t="s">
        <v>208</v>
      </c>
      <c r="G2769" s="16" t="s">
        <v>1876</v>
      </c>
      <c r="H2769">
        <v>107038.7331</v>
      </c>
      <c r="I2769">
        <v>42557.568599999999</v>
      </c>
      <c r="J2769" s="16" t="s">
        <v>5635</v>
      </c>
      <c r="K2769" s="16" t="s">
        <v>6131</v>
      </c>
      <c r="L2769">
        <v>2240077312</v>
      </c>
      <c r="M2769">
        <v>0</v>
      </c>
      <c r="N2769" s="16" t="s">
        <v>6187</v>
      </c>
      <c r="O2769" s="16" t="s">
        <v>6190</v>
      </c>
      <c r="P2769" s="1">
        <v>44636</v>
      </c>
      <c r="Q2769">
        <v>64481.164499999999</v>
      </c>
      <c r="R2769">
        <v>64481.164499999999</v>
      </c>
      <c r="S2769" s="16" t="s">
        <v>6219</v>
      </c>
      <c r="T2769" s="16" t="s">
        <v>6239</v>
      </c>
      <c r="U2769">
        <v>2022</v>
      </c>
    </row>
    <row r="2770" spans="1:21" x14ac:dyDescent="0.35">
      <c r="A2770" s="16" t="s">
        <v>5636</v>
      </c>
      <c r="B2770">
        <v>334098514</v>
      </c>
      <c r="C2770">
        <v>62</v>
      </c>
      <c r="D2770" s="1">
        <v>22060.5</v>
      </c>
      <c r="E2770" s="16" t="s">
        <v>11</v>
      </c>
      <c r="F2770" s="16" t="s">
        <v>373</v>
      </c>
      <c r="G2770" s="16" t="s">
        <v>1876</v>
      </c>
      <c r="H2770">
        <v>1225648.6455999999</v>
      </c>
      <c r="I2770">
        <v>326382.52049999998</v>
      </c>
      <c r="J2770" s="16" t="s">
        <v>5637</v>
      </c>
      <c r="K2770" s="16" t="s">
        <v>6135</v>
      </c>
      <c r="L2770">
        <v>43903872</v>
      </c>
      <c r="M2770">
        <v>0</v>
      </c>
      <c r="N2770" s="16" t="s">
        <v>6195</v>
      </c>
      <c r="O2770" s="16" t="s">
        <v>6191</v>
      </c>
      <c r="P2770" s="1">
        <v>44270</v>
      </c>
      <c r="Q2770">
        <v>899266.12509999995</v>
      </c>
      <c r="R2770">
        <v>899266.12509999995</v>
      </c>
      <c r="S2770" s="16" t="s">
        <v>6219</v>
      </c>
      <c r="T2770" s="16" t="s">
        <v>6240</v>
      </c>
      <c r="U2770">
        <v>2021</v>
      </c>
    </row>
    <row r="2771" spans="1:21" x14ac:dyDescent="0.35">
      <c r="A2771" s="16" t="s">
        <v>5638</v>
      </c>
      <c r="B2771">
        <v>644201182</v>
      </c>
      <c r="C2771">
        <v>19</v>
      </c>
      <c r="D2771" s="1">
        <v>37766.25</v>
      </c>
      <c r="E2771" s="16" t="s">
        <v>11</v>
      </c>
      <c r="F2771" s="16" t="s">
        <v>290</v>
      </c>
      <c r="G2771" s="16" t="s">
        <v>1876</v>
      </c>
      <c r="H2771">
        <v>433660.46500000003</v>
      </c>
      <c r="I2771">
        <v>197601.89110000001</v>
      </c>
      <c r="J2771" s="16" t="s">
        <v>5639</v>
      </c>
      <c r="K2771" s="16" t="s">
        <v>6127</v>
      </c>
      <c r="L2771">
        <v>1406717235</v>
      </c>
      <c r="M2771">
        <v>528083556</v>
      </c>
      <c r="N2771" s="16" t="s">
        <v>6192</v>
      </c>
      <c r="O2771" s="16" t="s">
        <v>6193</v>
      </c>
      <c r="P2771" s="1">
        <v>44346</v>
      </c>
      <c r="Q2771">
        <v>236058.57390000002</v>
      </c>
      <c r="R2771">
        <v>236058.57390000002</v>
      </c>
      <c r="S2771" s="16" t="s">
        <v>6221</v>
      </c>
      <c r="T2771" s="16" t="s">
        <v>6242</v>
      </c>
      <c r="U2771">
        <v>2021</v>
      </c>
    </row>
    <row r="2772" spans="1:21" x14ac:dyDescent="0.35">
      <c r="A2772" s="16" t="s">
        <v>5640</v>
      </c>
      <c r="B2772">
        <v>223164846</v>
      </c>
      <c r="C2772">
        <v>34</v>
      </c>
      <c r="D2772" s="1">
        <v>32287.5</v>
      </c>
      <c r="E2772" s="16" t="s">
        <v>11</v>
      </c>
      <c r="F2772" s="16" t="s">
        <v>776</v>
      </c>
      <c r="G2772" s="16" t="s">
        <v>1876</v>
      </c>
      <c r="H2772">
        <v>876584.28009999997</v>
      </c>
      <c r="I2772">
        <v>274757.3308</v>
      </c>
      <c r="J2772" s="16" t="s">
        <v>5641</v>
      </c>
      <c r="K2772" s="16" t="s">
        <v>6135</v>
      </c>
      <c r="L2772">
        <v>4731848226</v>
      </c>
      <c r="M2772">
        <v>0</v>
      </c>
      <c r="N2772" s="16" t="s">
        <v>6196</v>
      </c>
      <c r="O2772" s="16" t="s">
        <v>6188</v>
      </c>
      <c r="P2772" s="1">
        <v>44286</v>
      </c>
      <c r="Q2772">
        <v>601826.94929999998</v>
      </c>
      <c r="R2772">
        <v>601826.94929999998</v>
      </c>
      <c r="S2772" s="16" t="s">
        <v>6219</v>
      </c>
      <c r="T2772" s="16" t="s">
        <v>6237</v>
      </c>
      <c r="U2772">
        <v>2021</v>
      </c>
    </row>
    <row r="2773" spans="1:21" x14ac:dyDescent="0.35">
      <c r="A2773" s="16" t="s">
        <v>5642</v>
      </c>
      <c r="B2773">
        <v>17592642</v>
      </c>
      <c r="C2773">
        <v>83</v>
      </c>
      <c r="D2773" s="1">
        <v>14390.25</v>
      </c>
      <c r="E2773" s="16" t="s">
        <v>11</v>
      </c>
      <c r="F2773" s="16" t="s">
        <v>1602</v>
      </c>
      <c r="G2773" s="16" t="s">
        <v>1876</v>
      </c>
      <c r="H2773">
        <v>1568223.216</v>
      </c>
      <c r="I2773">
        <v>250915.71460000001</v>
      </c>
      <c r="J2773" s="16" t="s">
        <v>5643</v>
      </c>
      <c r="K2773" s="16" t="s">
        <v>6133</v>
      </c>
      <c r="L2773">
        <v>17723125</v>
      </c>
      <c r="M2773">
        <v>0</v>
      </c>
      <c r="N2773" s="16" t="s">
        <v>6189</v>
      </c>
      <c r="O2773" s="16" t="s">
        <v>6194</v>
      </c>
      <c r="P2773" s="1">
        <v>44260</v>
      </c>
      <c r="Q2773">
        <v>1317307.5014</v>
      </c>
      <c r="R2773">
        <v>1317307.5014</v>
      </c>
      <c r="S2773" s="16" t="s">
        <v>6219</v>
      </c>
      <c r="T2773" s="16" t="s">
        <v>6241</v>
      </c>
      <c r="U2773">
        <v>2021</v>
      </c>
    </row>
    <row r="2774" spans="1:21" x14ac:dyDescent="0.35">
      <c r="A2774" s="16" t="s">
        <v>5644</v>
      </c>
      <c r="B2774">
        <v>686717736</v>
      </c>
      <c r="C2774">
        <v>45</v>
      </c>
      <c r="D2774" s="1">
        <v>28269.75</v>
      </c>
      <c r="E2774" s="16" t="s">
        <v>11</v>
      </c>
      <c r="F2774" s="16" t="s">
        <v>953</v>
      </c>
      <c r="G2774" s="16" t="s">
        <v>1876</v>
      </c>
      <c r="H2774">
        <v>260018.70120000001</v>
      </c>
      <c r="I2774">
        <v>24592.608499999998</v>
      </c>
      <c r="J2774" s="16" t="s">
        <v>5645</v>
      </c>
      <c r="K2774" s="16" t="s">
        <v>6127</v>
      </c>
      <c r="L2774">
        <v>734873982</v>
      </c>
      <c r="M2774">
        <v>0</v>
      </c>
      <c r="N2774" s="16" t="s">
        <v>6189</v>
      </c>
      <c r="O2774" s="16" t="s">
        <v>6194</v>
      </c>
      <c r="P2774" s="1">
        <v>44555</v>
      </c>
      <c r="Q2774">
        <v>235426.09270000001</v>
      </c>
      <c r="R2774">
        <v>235426.09270000001</v>
      </c>
      <c r="S2774" s="16" t="s">
        <v>6228</v>
      </c>
      <c r="T2774" s="16" t="s">
        <v>6238</v>
      </c>
      <c r="U2774">
        <v>2021</v>
      </c>
    </row>
    <row r="2775" spans="1:21" x14ac:dyDescent="0.35">
      <c r="A2775" s="16" t="s">
        <v>5646</v>
      </c>
      <c r="B2775">
        <v>572588123</v>
      </c>
      <c r="C2775">
        <v>31</v>
      </c>
      <c r="D2775" s="1">
        <v>33383.25</v>
      </c>
      <c r="E2775" s="16" t="s">
        <v>11</v>
      </c>
      <c r="F2775" s="16" t="s">
        <v>593</v>
      </c>
      <c r="G2775" s="16" t="s">
        <v>1876</v>
      </c>
      <c r="H2775">
        <v>61042.6224</v>
      </c>
      <c r="I2775">
        <v>25358.6639</v>
      </c>
      <c r="J2775" s="16" t="s">
        <v>5647</v>
      </c>
      <c r="K2775" s="16" t="s">
        <v>6135</v>
      </c>
      <c r="L2775">
        <v>1070023095</v>
      </c>
      <c r="M2775">
        <v>0</v>
      </c>
      <c r="N2775" s="16" t="s">
        <v>6187</v>
      </c>
      <c r="O2775" s="16" t="s">
        <v>6188</v>
      </c>
      <c r="P2775" s="1">
        <v>44455</v>
      </c>
      <c r="Q2775">
        <v>35683.958500000001</v>
      </c>
      <c r="R2775">
        <v>35683.958500000001</v>
      </c>
      <c r="S2775" s="16" t="s">
        <v>6225</v>
      </c>
      <c r="T2775" s="16" t="s">
        <v>6237</v>
      </c>
      <c r="U2775">
        <v>2021</v>
      </c>
    </row>
    <row r="2776" spans="1:21" x14ac:dyDescent="0.35">
      <c r="A2776" s="16" t="s">
        <v>5648</v>
      </c>
      <c r="B2776">
        <v>221141420</v>
      </c>
      <c r="C2776">
        <v>44</v>
      </c>
      <c r="D2776" s="1">
        <v>28635</v>
      </c>
      <c r="E2776" s="16" t="s">
        <v>11</v>
      </c>
      <c r="F2776" s="16" t="s">
        <v>1432</v>
      </c>
      <c r="G2776" s="16" t="s">
        <v>1876</v>
      </c>
      <c r="H2776">
        <v>73608.210000000006</v>
      </c>
      <c r="I2776">
        <v>19108.691299999999</v>
      </c>
      <c r="J2776" s="16" t="s">
        <v>5617</v>
      </c>
      <c r="K2776" s="16" t="s">
        <v>6133</v>
      </c>
      <c r="L2776">
        <v>1699352252</v>
      </c>
      <c r="M2776">
        <v>0</v>
      </c>
      <c r="N2776" s="16" t="s">
        <v>6195</v>
      </c>
      <c r="O2776" s="16" t="s">
        <v>6191</v>
      </c>
      <c r="P2776" s="1">
        <v>44423</v>
      </c>
      <c r="Q2776">
        <v>54499.518700000008</v>
      </c>
      <c r="R2776">
        <v>54499.518700000008</v>
      </c>
      <c r="S2776" s="16" t="s">
        <v>6224</v>
      </c>
      <c r="T2776" s="16" t="s">
        <v>6238</v>
      </c>
      <c r="U2776">
        <v>2021</v>
      </c>
    </row>
    <row r="2777" spans="1:21" x14ac:dyDescent="0.35">
      <c r="A2777" s="16" t="s">
        <v>5649</v>
      </c>
      <c r="B2777">
        <v>293249931</v>
      </c>
      <c r="C2777">
        <v>21</v>
      </c>
      <c r="D2777" s="1">
        <v>37035.75</v>
      </c>
      <c r="E2777" s="16" t="s">
        <v>11</v>
      </c>
      <c r="F2777" s="16" t="s">
        <v>226</v>
      </c>
      <c r="G2777" s="16" t="s">
        <v>1876</v>
      </c>
      <c r="H2777">
        <v>1504666.4680999999</v>
      </c>
      <c r="I2777">
        <v>130120.5279</v>
      </c>
      <c r="J2777" s="16" t="s">
        <v>5650</v>
      </c>
      <c r="K2777" s="16" t="s">
        <v>6131</v>
      </c>
      <c r="L2777">
        <v>1372501908</v>
      </c>
      <c r="M2777">
        <v>0</v>
      </c>
      <c r="N2777" s="16" t="s">
        <v>6195</v>
      </c>
      <c r="O2777" s="16" t="s">
        <v>6190</v>
      </c>
      <c r="P2777" s="1">
        <v>44362</v>
      </c>
      <c r="Q2777">
        <v>1374545.9401999998</v>
      </c>
      <c r="R2777">
        <v>1402036.859004</v>
      </c>
      <c r="S2777" s="16" t="s">
        <v>6222</v>
      </c>
      <c r="T2777" s="16" t="s">
        <v>6236</v>
      </c>
      <c r="U2777">
        <v>2021</v>
      </c>
    </row>
    <row r="2778" spans="1:21" x14ac:dyDescent="0.35">
      <c r="A2778" s="16" t="s">
        <v>5651</v>
      </c>
      <c r="B2778">
        <v>261596912</v>
      </c>
      <c r="C2778">
        <v>68</v>
      </c>
      <c r="D2778" s="1">
        <v>19869</v>
      </c>
      <c r="E2778" s="16" t="s">
        <v>11</v>
      </c>
      <c r="F2778" s="16" t="s">
        <v>81</v>
      </c>
      <c r="G2778" s="16" t="s">
        <v>1876</v>
      </c>
      <c r="H2778">
        <v>326853.42709999997</v>
      </c>
      <c r="I2778">
        <v>152986.91750000001</v>
      </c>
      <c r="J2778" s="16" t="s">
        <v>5652</v>
      </c>
      <c r="K2778" s="16" t="s">
        <v>6131</v>
      </c>
      <c r="L2778">
        <v>15011025</v>
      </c>
      <c r="M2778">
        <v>94887615</v>
      </c>
      <c r="N2778" s="16" t="s">
        <v>6192</v>
      </c>
      <c r="O2778" s="16" t="s">
        <v>6188</v>
      </c>
      <c r="P2778" s="1">
        <v>44345</v>
      </c>
      <c r="Q2778">
        <v>173866.50959999996</v>
      </c>
      <c r="R2778">
        <v>173866.50959999996</v>
      </c>
      <c r="S2778" s="16" t="s">
        <v>6221</v>
      </c>
      <c r="T2778" s="16" t="s">
        <v>6240</v>
      </c>
      <c r="U2778">
        <v>2021</v>
      </c>
    </row>
    <row r="2779" spans="1:21" x14ac:dyDescent="0.35">
      <c r="A2779" s="16" t="s">
        <v>5653</v>
      </c>
      <c r="B2779">
        <v>826220444</v>
      </c>
      <c r="C2779">
        <v>75</v>
      </c>
      <c r="D2779" s="1">
        <v>17312.25</v>
      </c>
      <c r="E2779" s="16" t="s">
        <v>11</v>
      </c>
      <c r="F2779" s="16" t="s">
        <v>250</v>
      </c>
      <c r="G2779" s="16" t="s">
        <v>1876</v>
      </c>
      <c r="H2779">
        <v>821381.48060000001</v>
      </c>
      <c r="I2779">
        <v>344331.76280000003</v>
      </c>
      <c r="J2779" s="16" t="s">
        <v>5654</v>
      </c>
      <c r="K2779" s="16" t="s">
        <v>6129</v>
      </c>
      <c r="L2779">
        <v>1822703001</v>
      </c>
      <c r="M2779">
        <v>0</v>
      </c>
      <c r="N2779" s="16" t="s">
        <v>6187</v>
      </c>
      <c r="O2779" s="16" t="s">
        <v>6200</v>
      </c>
      <c r="P2779" s="1">
        <v>44615</v>
      </c>
      <c r="Q2779">
        <v>477049.71779999998</v>
      </c>
      <c r="R2779">
        <v>477049.71779999998</v>
      </c>
      <c r="S2779" s="16" t="s">
        <v>6218</v>
      </c>
      <c r="T2779" s="16" t="s">
        <v>6241</v>
      </c>
      <c r="U2779">
        <v>2022</v>
      </c>
    </row>
    <row r="2780" spans="1:21" x14ac:dyDescent="0.35">
      <c r="A2780" s="16" t="s">
        <v>5655</v>
      </c>
      <c r="B2780">
        <v>121818842</v>
      </c>
      <c r="C2780">
        <v>24</v>
      </c>
      <c r="D2780" s="1">
        <v>35940</v>
      </c>
      <c r="E2780" s="16" t="s">
        <v>11</v>
      </c>
      <c r="F2780" s="16" t="s">
        <v>169</v>
      </c>
      <c r="G2780" s="16" t="s">
        <v>1876</v>
      </c>
      <c r="H2780">
        <v>419094.98499999999</v>
      </c>
      <c r="I2780">
        <v>254367.37280000001</v>
      </c>
      <c r="J2780" s="16" t="s">
        <v>5656</v>
      </c>
      <c r="K2780" s="16" t="s">
        <v>6135</v>
      </c>
      <c r="L2780">
        <v>1809871128</v>
      </c>
      <c r="M2780">
        <v>0</v>
      </c>
      <c r="N2780" s="16" t="s">
        <v>6196</v>
      </c>
      <c r="O2780" s="16" t="s">
        <v>6200</v>
      </c>
      <c r="P2780" s="1">
        <v>44272</v>
      </c>
      <c r="Q2780">
        <v>164727.61219999997</v>
      </c>
      <c r="R2780">
        <v>164727.61219999997</v>
      </c>
      <c r="S2780" s="16" t="s">
        <v>6219</v>
      </c>
      <c r="T2780" s="16" t="s">
        <v>6236</v>
      </c>
      <c r="U2780">
        <v>2021</v>
      </c>
    </row>
    <row r="2781" spans="1:21" x14ac:dyDescent="0.35">
      <c r="A2781" s="16" t="s">
        <v>5657</v>
      </c>
      <c r="B2781">
        <v>759998406</v>
      </c>
      <c r="C2781">
        <v>43</v>
      </c>
      <c r="D2781" s="1">
        <v>29000.25</v>
      </c>
      <c r="E2781" s="16" t="s">
        <v>11</v>
      </c>
      <c r="F2781" s="16" t="s">
        <v>229</v>
      </c>
      <c r="G2781" s="16" t="s">
        <v>1876</v>
      </c>
      <c r="H2781">
        <v>691698.96360000002</v>
      </c>
      <c r="I2781">
        <v>359475.4313</v>
      </c>
      <c r="J2781" s="16" t="s">
        <v>5658</v>
      </c>
      <c r="K2781" s="16" t="s">
        <v>6135</v>
      </c>
      <c r="L2781">
        <v>1329878865</v>
      </c>
      <c r="M2781">
        <v>0</v>
      </c>
      <c r="N2781" s="16" t="s">
        <v>6189</v>
      </c>
      <c r="O2781" s="16" t="s">
        <v>6194</v>
      </c>
      <c r="P2781" s="1">
        <v>44269</v>
      </c>
      <c r="Q2781">
        <v>332223.53230000002</v>
      </c>
      <c r="R2781">
        <v>332223.53230000002</v>
      </c>
      <c r="S2781" s="16" t="s">
        <v>6219</v>
      </c>
      <c r="T2781" s="16" t="s">
        <v>6238</v>
      </c>
      <c r="U2781">
        <v>2021</v>
      </c>
    </row>
    <row r="2782" spans="1:21" x14ac:dyDescent="0.35">
      <c r="A2782" s="16" t="s">
        <v>5659</v>
      </c>
      <c r="B2782">
        <v>582690079</v>
      </c>
      <c r="C2782">
        <v>73</v>
      </c>
      <c r="D2782" s="1">
        <v>18042.75</v>
      </c>
      <c r="E2782" s="16" t="s">
        <v>11</v>
      </c>
      <c r="F2782" s="16" t="s">
        <v>90</v>
      </c>
      <c r="G2782" s="16" t="s">
        <v>1876</v>
      </c>
      <c r="H2782">
        <v>336955.03100000002</v>
      </c>
      <c r="I2782">
        <v>179949.1306</v>
      </c>
      <c r="J2782" s="16" t="s">
        <v>5660</v>
      </c>
      <c r="K2782" s="16" t="s">
        <v>6133</v>
      </c>
      <c r="L2782">
        <v>11845197</v>
      </c>
      <c r="M2782">
        <v>0</v>
      </c>
      <c r="N2782" s="16" t="s">
        <v>6198</v>
      </c>
      <c r="O2782" s="16" t="s">
        <v>6201</v>
      </c>
      <c r="P2782" s="1">
        <v>44342</v>
      </c>
      <c r="Q2782">
        <v>157005.90040000001</v>
      </c>
      <c r="R2782">
        <v>157005.90040000001</v>
      </c>
      <c r="S2782" s="16" t="s">
        <v>6221</v>
      </c>
      <c r="T2782" s="16" t="s">
        <v>6241</v>
      </c>
      <c r="U2782">
        <v>2021</v>
      </c>
    </row>
    <row r="2783" spans="1:21" x14ac:dyDescent="0.35">
      <c r="A2783" s="16" t="s">
        <v>5661</v>
      </c>
      <c r="B2783">
        <v>707730459</v>
      </c>
      <c r="C2783">
        <v>20</v>
      </c>
      <c r="D2783" s="1">
        <v>37401</v>
      </c>
      <c r="E2783" s="16" t="s">
        <v>11</v>
      </c>
      <c r="F2783" s="16" t="s">
        <v>401</v>
      </c>
      <c r="G2783" s="16" t="s">
        <v>1876</v>
      </c>
      <c r="H2783">
        <v>1393024.7213000001</v>
      </c>
      <c r="I2783">
        <v>342169.0135</v>
      </c>
      <c r="J2783" s="16" t="s">
        <v>5662</v>
      </c>
      <c r="K2783" s="16" t="s">
        <v>6131</v>
      </c>
      <c r="L2783">
        <v>839169408</v>
      </c>
      <c r="M2783">
        <v>0</v>
      </c>
      <c r="N2783" s="16" t="s">
        <v>6196</v>
      </c>
      <c r="O2783" s="16" t="s">
        <v>6199</v>
      </c>
      <c r="P2783" s="1">
        <v>44360</v>
      </c>
      <c r="Q2783">
        <v>1050855.7078</v>
      </c>
      <c r="R2783">
        <v>1071872.8219560001</v>
      </c>
      <c r="S2783" s="16" t="s">
        <v>6222</v>
      </c>
      <c r="T2783" s="16" t="s">
        <v>6236</v>
      </c>
      <c r="U2783">
        <v>2021</v>
      </c>
    </row>
    <row r="2784" spans="1:21" x14ac:dyDescent="0.35">
      <c r="A2784" s="16" t="s">
        <v>5663</v>
      </c>
      <c r="B2784">
        <v>223898357</v>
      </c>
      <c r="C2784">
        <v>72</v>
      </c>
      <c r="D2784" s="1">
        <v>18408</v>
      </c>
      <c r="E2784" s="16" t="s">
        <v>11</v>
      </c>
      <c r="F2784" s="16" t="s">
        <v>211</v>
      </c>
      <c r="G2784" s="16" t="s">
        <v>1876</v>
      </c>
      <c r="H2784">
        <v>116331.1568</v>
      </c>
      <c r="I2784">
        <v>16547.104200000002</v>
      </c>
      <c r="J2784" s="16" t="s">
        <v>5664</v>
      </c>
      <c r="K2784" s="16" t="s">
        <v>6133</v>
      </c>
      <c r="L2784">
        <v>1579033902</v>
      </c>
      <c r="M2784">
        <v>0</v>
      </c>
      <c r="N2784" s="16" t="s">
        <v>6187</v>
      </c>
      <c r="O2784" s="16" t="s">
        <v>6200</v>
      </c>
      <c r="P2784" s="1">
        <v>44278</v>
      </c>
      <c r="Q2784">
        <v>99784.052599999995</v>
      </c>
      <c r="R2784">
        <v>99784.052599999995</v>
      </c>
      <c r="S2784" s="16" t="s">
        <v>6219</v>
      </c>
      <c r="T2784" s="16" t="s">
        <v>6241</v>
      </c>
      <c r="U2784">
        <v>2021</v>
      </c>
    </row>
    <row r="2785" spans="1:21" x14ac:dyDescent="0.35">
      <c r="A2785" s="16" t="s">
        <v>5665</v>
      </c>
      <c r="B2785">
        <v>301759028</v>
      </c>
      <c r="C2785">
        <v>76</v>
      </c>
      <c r="D2785" s="1">
        <v>16947</v>
      </c>
      <c r="E2785" s="16" t="s">
        <v>11</v>
      </c>
      <c r="F2785" s="16" t="s">
        <v>341</v>
      </c>
      <c r="G2785" s="16" t="s">
        <v>1876</v>
      </c>
      <c r="H2785">
        <v>1997338.9987999999</v>
      </c>
      <c r="I2785">
        <v>641447.57490000001</v>
      </c>
      <c r="J2785" s="16" t="s">
        <v>5666</v>
      </c>
      <c r="K2785" s="16" t="s">
        <v>6133</v>
      </c>
      <c r="L2785">
        <v>112495635</v>
      </c>
      <c r="M2785">
        <v>0</v>
      </c>
      <c r="N2785" s="16" t="s">
        <v>6187</v>
      </c>
      <c r="O2785" s="16" t="s">
        <v>6188</v>
      </c>
      <c r="P2785" s="1">
        <v>44281</v>
      </c>
      <c r="Q2785">
        <v>1355891.4238999998</v>
      </c>
      <c r="R2785">
        <v>1355891.4238999998</v>
      </c>
      <c r="S2785" s="16" t="s">
        <v>6219</v>
      </c>
      <c r="T2785" s="16" t="s">
        <v>6241</v>
      </c>
      <c r="U2785">
        <v>2021</v>
      </c>
    </row>
    <row r="2786" spans="1:21" x14ac:dyDescent="0.35">
      <c r="A2786" s="16" t="s">
        <v>5667</v>
      </c>
      <c r="B2786">
        <v>774327809</v>
      </c>
      <c r="C2786">
        <v>64</v>
      </c>
      <c r="D2786" s="1">
        <v>21330</v>
      </c>
      <c r="E2786" s="16" t="s">
        <v>11</v>
      </c>
      <c r="F2786" s="16" t="s">
        <v>671</v>
      </c>
      <c r="G2786" s="16" t="s">
        <v>1876</v>
      </c>
      <c r="H2786">
        <v>1201703.8319999999</v>
      </c>
      <c r="I2786">
        <v>202229.5877</v>
      </c>
      <c r="J2786" s="16" t="s">
        <v>5668</v>
      </c>
      <c r="K2786" s="16" t="s">
        <v>6129</v>
      </c>
      <c r="L2786">
        <v>588253566</v>
      </c>
      <c r="M2786">
        <v>0</v>
      </c>
      <c r="N2786" s="16" t="s">
        <v>6187</v>
      </c>
      <c r="O2786" s="16" t="s">
        <v>6190</v>
      </c>
      <c r="P2786" s="1">
        <v>44517</v>
      </c>
      <c r="Q2786">
        <v>999474.2442999999</v>
      </c>
      <c r="R2786">
        <v>999474.2442999999</v>
      </c>
      <c r="S2786" s="16" t="s">
        <v>6227</v>
      </c>
      <c r="T2786" s="16" t="s">
        <v>6240</v>
      </c>
      <c r="U2786">
        <v>2021</v>
      </c>
    </row>
    <row r="2787" spans="1:21" x14ac:dyDescent="0.35">
      <c r="A2787" s="16" t="s">
        <v>5669</v>
      </c>
      <c r="B2787">
        <v>191556823</v>
      </c>
      <c r="C2787">
        <v>61</v>
      </c>
      <c r="D2787" s="1">
        <v>22425.75</v>
      </c>
      <c r="E2787" s="16" t="s">
        <v>11</v>
      </c>
      <c r="F2787" s="16" t="s">
        <v>172</v>
      </c>
      <c r="G2787" s="16" t="s">
        <v>1876</v>
      </c>
      <c r="H2787">
        <v>989380.39049999998</v>
      </c>
      <c r="I2787">
        <v>227346.98329999999</v>
      </c>
      <c r="J2787" s="16" t="s">
        <v>5670</v>
      </c>
      <c r="K2787" s="16" t="s">
        <v>6131</v>
      </c>
      <c r="L2787">
        <v>788621676</v>
      </c>
      <c r="M2787">
        <v>0</v>
      </c>
      <c r="N2787" s="16" t="s">
        <v>6198</v>
      </c>
      <c r="O2787" s="16" t="s">
        <v>6190</v>
      </c>
      <c r="P2787" s="1">
        <v>44615</v>
      </c>
      <c r="Q2787">
        <v>762033.40720000002</v>
      </c>
      <c r="R2787">
        <v>777274.07534400001</v>
      </c>
      <c r="S2787" s="16" t="s">
        <v>6218</v>
      </c>
      <c r="T2787" s="16" t="s">
        <v>6240</v>
      </c>
      <c r="U2787">
        <v>2022</v>
      </c>
    </row>
    <row r="2788" spans="1:21" x14ac:dyDescent="0.35">
      <c r="A2788" s="16" t="s">
        <v>5671</v>
      </c>
      <c r="B2788">
        <v>397908305</v>
      </c>
      <c r="C2788">
        <v>18</v>
      </c>
      <c r="D2788" s="1">
        <v>38131.5</v>
      </c>
      <c r="E2788" s="16" t="s">
        <v>11</v>
      </c>
      <c r="F2788" s="16" t="s">
        <v>1169</v>
      </c>
      <c r="G2788" s="16" t="s">
        <v>1876</v>
      </c>
      <c r="H2788">
        <v>1020976.7557</v>
      </c>
      <c r="I2788">
        <v>275337.88040000002</v>
      </c>
      <c r="J2788" s="16" t="s">
        <v>5672</v>
      </c>
      <c r="K2788" s="16" t="s">
        <v>6127</v>
      </c>
      <c r="L2788">
        <v>2983161636</v>
      </c>
      <c r="M2788">
        <v>0</v>
      </c>
      <c r="N2788" s="16" t="s">
        <v>6196</v>
      </c>
      <c r="O2788" s="16" t="s">
        <v>6188</v>
      </c>
      <c r="P2788" s="1">
        <v>44537</v>
      </c>
      <c r="Q2788">
        <v>745638.87529999996</v>
      </c>
      <c r="R2788">
        <v>745638.87529999996</v>
      </c>
      <c r="S2788" s="16" t="s">
        <v>6228</v>
      </c>
      <c r="T2788" s="16" t="s">
        <v>6242</v>
      </c>
      <c r="U2788">
        <v>2021</v>
      </c>
    </row>
    <row r="2789" spans="1:21" x14ac:dyDescent="0.35">
      <c r="A2789" s="16" t="s">
        <v>5673</v>
      </c>
      <c r="B2789">
        <v>616952413</v>
      </c>
      <c r="C2789">
        <v>51</v>
      </c>
      <c r="D2789" s="1">
        <v>26078.25</v>
      </c>
      <c r="E2789" s="16" t="s">
        <v>11</v>
      </c>
      <c r="F2789" s="16" t="s">
        <v>825</v>
      </c>
      <c r="G2789" s="16" t="s">
        <v>1876</v>
      </c>
      <c r="H2789">
        <v>215052.59450000001</v>
      </c>
      <c r="I2789">
        <v>96018.077300000004</v>
      </c>
      <c r="J2789" s="16" t="s">
        <v>5674</v>
      </c>
      <c r="K2789" s="16" t="s">
        <v>6135</v>
      </c>
      <c r="L2789">
        <v>196620552</v>
      </c>
      <c r="M2789">
        <v>0</v>
      </c>
      <c r="N2789" s="16" t="s">
        <v>6195</v>
      </c>
      <c r="O2789" s="16" t="s">
        <v>6190</v>
      </c>
      <c r="P2789" s="1">
        <v>44324</v>
      </c>
      <c r="Q2789">
        <v>119034.5172</v>
      </c>
      <c r="R2789">
        <v>119034.5172</v>
      </c>
      <c r="S2789" s="16" t="s">
        <v>6221</v>
      </c>
      <c r="T2789" s="16" t="s">
        <v>6239</v>
      </c>
      <c r="U2789">
        <v>2021</v>
      </c>
    </row>
    <row r="2790" spans="1:21" x14ac:dyDescent="0.35">
      <c r="A2790" s="16" t="s">
        <v>5675</v>
      </c>
      <c r="B2790">
        <v>547978289</v>
      </c>
      <c r="C2790">
        <v>51</v>
      </c>
      <c r="D2790" s="1">
        <v>26078.25</v>
      </c>
      <c r="E2790" s="16" t="s">
        <v>11</v>
      </c>
      <c r="F2790" s="16" t="s">
        <v>596</v>
      </c>
      <c r="G2790" s="16" t="s">
        <v>1876</v>
      </c>
      <c r="H2790">
        <v>936493.67189999996</v>
      </c>
      <c r="I2790">
        <v>211947.24780000001</v>
      </c>
      <c r="J2790" s="16" t="s">
        <v>5676</v>
      </c>
      <c r="K2790" s="16" t="s">
        <v>6129</v>
      </c>
      <c r="L2790">
        <v>1030729728</v>
      </c>
      <c r="M2790">
        <v>0</v>
      </c>
      <c r="N2790" s="16" t="s">
        <v>6187</v>
      </c>
      <c r="O2790" s="16" t="s">
        <v>6188</v>
      </c>
      <c r="P2790" s="1">
        <v>44500</v>
      </c>
      <c r="Q2790">
        <v>724546.42409999995</v>
      </c>
      <c r="R2790">
        <v>724546.42409999995</v>
      </c>
      <c r="S2790" s="16" t="s">
        <v>6226</v>
      </c>
      <c r="T2790" s="16" t="s">
        <v>6239</v>
      </c>
      <c r="U2790">
        <v>2021</v>
      </c>
    </row>
    <row r="2791" spans="1:21" x14ac:dyDescent="0.35">
      <c r="A2791" s="16" t="s">
        <v>5677</v>
      </c>
      <c r="B2791">
        <v>501707659</v>
      </c>
      <c r="C2791">
        <v>71</v>
      </c>
      <c r="D2791" s="1">
        <v>18773.25</v>
      </c>
      <c r="E2791" s="16" t="s">
        <v>11</v>
      </c>
      <c r="F2791" s="16" t="s">
        <v>109</v>
      </c>
      <c r="G2791" s="16" t="s">
        <v>1876</v>
      </c>
      <c r="H2791">
        <v>193381.2818</v>
      </c>
      <c r="I2791">
        <v>108414.3811</v>
      </c>
      <c r="J2791" s="16" t="s">
        <v>5678</v>
      </c>
      <c r="K2791" s="16" t="s">
        <v>6131</v>
      </c>
      <c r="L2791">
        <v>2723796997</v>
      </c>
      <c r="M2791">
        <v>0</v>
      </c>
      <c r="N2791" s="16" t="s">
        <v>6198</v>
      </c>
      <c r="O2791" s="16" t="s">
        <v>6191</v>
      </c>
      <c r="P2791" s="1">
        <v>44238</v>
      </c>
      <c r="Q2791">
        <v>84966.900699999998</v>
      </c>
      <c r="R2791">
        <v>84966.900699999998</v>
      </c>
      <c r="S2791" s="16" t="s">
        <v>6218</v>
      </c>
      <c r="T2791" s="16" t="s">
        <v>6241</v>
      </c>
      <c r="U2791">
        <v>2021</v>
      </c>
    </row>
    <row r="2792" spans="1:21" x14ac:dyDescent="0.35">
      <c r="A2792" s="16" t="s">
        <v>5679</v>
      </c>
      <c r="B2792">
        <v>406611418</v>
      </c>
      <c r="C2792">
        <v>54</v>
      </c>
      <c r="D2792" s="1">
        <v>24982.5</v>
      </c>
      <c r="E2792" s="16" t="s">
        <v>11</v>
      </c>
      <c r="F2792" s="16" t="s">
        <v>183</v>
      </c>
      <c r="G2792" s="16" t="s">
        <v>1876</v>
      </c>
      <c r="H2792">
        <v>448280.973</v>
      </c>
      <c r="I2792">
        <v>171841.03959999999</v>
      </c>
      <c r="J2792" s="16" t="s">
        <v>5547</v>
      </c>
      <c r="K2792" s="16" t="s">
        <v>6131</v>
      </c>
      <c r="L2792">
        <v>2950975314</v>
      </c>
      <c r="M2792">
        <v>0</v>
      </c>
      <c r="N2792" s="16" t="s">
        <v>6189</v>
      </c>
      <c r="O2792" s="16" t="s">
        <v>6194</v>
      </c>
      <c r="P2792" s="1">
        <v>44367</v>
      </c>
      <c r="Q2792">
        <v>276439.93339999998</v>
      </c>
      <c r="R2792">
        <v>276439.93339999998</v>
      </c>
      <c r="S2792" s="16" t="s">
        <v>6222</v>
      </c>
      <c r="T2792" s="16" t="s">
        <v>6239</v>
      </c>
      <c r="U2792">
        <v>2021</v>
      </c>
    </row>
    <row r="2793" spans="1:21" x14ac:dyDescent="0.35">
      <c r="A2793" s="16" t="s">
        <v>5680</v>
      </c>
      <c r="B2793">
        <v>16077370</v>
      </c>
      <c r="C2793">
        <v>75</v>
      </c>
      <c r="D2793" s="1">
        <v>17312.25</v>
      </c>
      <c r="E2793" s="16" t="s">
        <v>11</v>
      </c>
      <c r="F2793" s="16" t="s">
        <v>115</v>
      </c>
      <c r="G2793" s="16" t="s">
        <v>1876</v>
      </c>
      <c r="H2793">
        <v>570888.34259999997</v>
      </c>
      <c r="I2793">
        <v>258802.71530000001</v>
      </c>
      <c r="J2793" s="16" t="s">
        <v>5681</v>
      </c>
      <c r="K2793" s="16" t="s">
        <v>6131</v>
      </c>
      <c r="L2793">
        <v>3723500892</v>
      </c>
      <c r="M2793">
        <v>0</v>
      </c>
      <c r="N2793" s="16" t="s">
        <v>6187</v>
      </c>
      <c r="O2793" s="16" t="s">
        <v>6191</v>
      </c>
      <c r="P2793" s="1">
        <v>44497</v>
      </c>
      <c r="Q2793">
        <v>312085.62729999993</v>
      </c>
      <c r="R2793">
        <v>312085.62729999993</v>
      </c>
      <c r="S2793" s="16" t="s">
        <v>6226</v>
      </c>
      <c r="T2793" s="16" t="s">
        <v>6241</v>
      </c>
      <c r="U2793">
        <v>2021</v>
      </c>
    </row>
    <row r="2794" spans="1:21" x14ac:dyDescent="0.35">
      <c r="A2794" s="16" t="s">
        <v>5682</v>
      </c>
      <c r="B2794">
        <v>412896275</v>
      </c>
      <c r="C2794">
        <v>70</v>
      </c>
      <c r="D2794" s="1">
        <v>19138.5</v>
      </c>
      <c r="E2794" s="16" t="s">
        <v>11</v>
      </c>
      <c r="F2794" s="16" t="s">
        <v>347</v>
      </c>
      <c r="G2794" s="16" t="s">
        <v>1876</v>
      </c>
      <c r="H2794">
        <v>683612.2966</v>
      </c>
      <c r="I2794">
        <v>196678.61970000001</v>
      </c>
      <c r="J2794" s="16" t="s">
        <v>5683</v>
      </c>
      <c r="K2794" s="16" t="s">
        <v>6133</v>
      </c>
      <c r="L2794">
        <v>1339801416</v>
      </c>
      <c r="M2794">
        <v>0</v>
      </c>
      <c r="N2794" s="16" t="s">
        <v>6196</v>
      </c>
      <c r="O2794" s="16" t="s">
        <v>6188</v>
      </c>
      <c r="P2794" s="1">
        <v>44565</v>
      </c>
      <c r="Q2794">
        <v>486933.67689999996</v>
      </c>
      <c r="R2794">
        <v>486933.67689999996</v>
      </c>
      <c r="S2794" s="16" t="s">
        <v>6217</v>
      </c>
      <c r="T2794" s="16" t="s">
        <v>6241</v>
      </c>
      <c r="U2794">
        <v>2022</v>
      </c>
    </row>
    <row r="2795" spans="1:21" x14ac:dyDescent="0.35">
      <c r="A2795" s="16" t="s">
        <v>5684</v>
      </c>
      <c r="B2795">
        <v>306241973</v>
      </c>
      <c r="C2795">
        <v>78</v>
      </c>
      <c r="D2795" s="1">
        <v>16216.5</v>
      </c>
      <c r="E2795" s="16" t="s">
        <v>11</v>
      </c>
      <c r="F2795" s="16" t="s">
        <v>69</v>
      </c>
      <c r="G2795" s="16" t="s">
        <v>1876</v>
      </c>
      <c r="H2795">
        <v>1424891.0837999999</v>
      </c>
      <c r="I2795">
        <v>151478.3541</v>
      </c>
      <c r="J2795" s="16" t="s">
        <v>5685</v>
      </c>
      <c r="K2795" s="16" t="s">
        <v>6129</v>
      </c>
      <c r="L2795">
        <v>4912948222</v>
      </c>
      <c r="M2795">
        <v>0</v>
      </c>
      <c r="N2795" s="16" t="s">
        <v>6198</v>
      </c>
      <c r="O2795" s="16" t="s">
        <v>6191</v>
      </c>
      <c r="P2795" s="1">
        <v>44587</v>
      </c>
      <c r="Q2795">
        <v>1273412.7297</v>
      </c>
      <c r="R2795">
        <v>1273412.7297</v>
      </c>
      <c r="S2795" s="16" t="s">
        <v>6217</v>
      </c>
      <c r="T2795" s="16" t="s">
        <v>6241</v>
      </c>
      <c r="U2795">
        <v>2022</v>
      </c>
    </row>
    <row r="2796" spans="1:21" x14ac:dyDescent="0.35">
      <c r="A2796" s="16" t="s">
        <v>5686</v>
      </c>
      <c r="B2796">
        <v>244618092</v>
      </c>
      <c r="C2796">
        <v>78</v>
      </c>
      <c r="D2796" s="1">
        <v>16216.5</v>
      </c>
      <c r="E2796" s="16" t="s">
        <v>11</v>
      </c>
      <c r="F2796" s="16" t="s">
        <v>776</v>
      </c>
      <c r="G2796" s="16" t="s">
        <v>1876</v>
      </c>
      <c r="H2796">
        <v>0</v>
      </c>
      <c r="I2796">
        <v>0</v>
      </c>
      <c r="J2796" s="16" t="s">
        <v>3599</v>
      </c>
      <c r="K2796" s="16" t="s">
        <v>6133</v>
      </c>
      <c r="L2796">
        <v>2664522625</v>
      </c>
      <c r="M2796">
        <v>0</v>
      </c>
      <c r="N2796" s="16" t="s">
        <v>6198</v>
      </c>
      <c r="O2796" s="16" t="s">
        <v>6191</v>
      </c>
      <c r="P2796" s="1">
        <v>44251</v>
      </c>
      <c r="Q2796">
        <v>0</v>
      </c>
      <c r="R2796">
        <v>0</v>
      </c>
      <c r="S2796" s="16" t="s">
        <v>6218</v>
      </c>
      <c r="T2796" s="16" t="s">
        <v>6241</v>
      </c>
      <c r="U2796">
        <v>2021</v>
      </c>
    </row>
    <row r="2797" spans="1:21" x14ac:dyDescent="0.35">
      <c r="A2797" s="16" t="s">
        <v>5687</v>
      </c>
      <c r="B2797">
        <v>266203436</v>
      </c>
      <c r="C2797">
        <v>70</v>
      </c>
      <c r="D2797" s="1">
        <v>19138.5</v>
      </c>
      <c r="E2797" s="16" t="s">
        <v>11</v>
      </c>
      <c r="F2797" s="16" t="s">
        <v>671</v>
      </c>
      <c r="G2797" s="16" t="s">
        <v>1876</v>
      </c>
      <c r="H2797">
        <v>41509.9905</v>
      </c>
      <c r="I2797">
        <v>7892.0228999999999</v>
      </c>
      <c r="J2797" s="16" t="s">
        <v>5688</v>
      </c>
      <c r="K2797" s="16" t="s">
        <v>6129</v>
      </c>
      <c r="L2797">
        <v>14661024</v>
      </c>
      <c r="M2797">
        <v>0</v>
      </c>
      <c r="N2797" s="16" t="s">
        <v>6196</v>
      </c>
      <c r="O2797" s="16" t="s">
        <v>6200</v>
      </c>
      <c r="P2797" s="1">
        <v>44416</v>
      </c>
      <c r="Q2797">
        <v>33617.967600000004</v>
      </c>
      <c r="R2797">
        <v>33617.967600000004</v>
      </c>
      <c r="S2797" s="16" t="s">
        <v>6224</v>
      </c>
      <c r="T2797" s="16" t="s">
        <v>6241</v>
      </c>
      <c r="U2797">
        <v>2021</v>
      </c>
    </row>
    <row r="2798" spans="1:21" x14ac:dyDescent="0.35">
      <c r="A2798" s="16" t="s">
        <v>5689</v>
      </c>
      <c r="B2798">
        <v>612790558</v>
      </c>
      <c r="C2798">
        <v>53</v>
      </c>
      <c r="D2798" s="1">
        <v>25347.75</v>
      </c>
      <c r="E2798" s="16" t="s">
        <v>11</v>
      </c>
      <c r="F2798" s="16" t="s">
        <v>276</v>
      </c>
      <c r="G2798" s="16" t="s">
        <v>1876</v>
      </c>
      <c r="H2798">
        <v>289365.40159999998</v>
      </c>
      <c r="I2798">
        <v>82390.221600000004</v>
      </c>
      <c r="J2798" s="16" t="s">
        <v>5690</v>
      </c>
      <c r="K2798" s="16" t="s">
        <v>6135</v>
      </c>
      <c r="L2798">
        <v>3301121187</v>
      </c>
      <c r="M2798">
        <v>0</v>
      </c>
      <c r="N2798" s="16" t="s">
        <v>6195</v>
      </c>
      <c r="O2798" s="16" t="s">
        <v>6190</v>
      </c>
      <c r="P2798" s="1">
        <v>44376</v>
      </c>
      <c r="Q2798">
        <v>206975.18</v>
      </c>
      <c r="R2798">
        <v>206975.18</v>
      </c>
      <c r="S2798" s="16" t="s">
        <v>6222</v>
      </c>
      <c r="T2798" s="16" t="s">
        <v>6239</v>
      </c>
      <c r="U2798">
        <v>2021</v>
      </c>
    </row>
    <row r="2799" spans="1:21" x14ac:dyDescent="0.35">
      <c r="A2799" s="16" t="s">
        <v>5691</v>
      </c>
      <c r="B2799">
        <v>968411127</v>
      </c>
      <c r="C2799">
        <v>26</v>
      </c>
      <c r="D2799" s="1">
        <v>35209.5</v>
      </c>
      <c r="E2799" s="16" t="s">
        <v>11</v>
      </c>
      <c r="F2799" s="16" t="s">
        <v>671</v>
      </c>
      <c r="G2799" s="16" t="s">
        <v>1876</v>
      </c>
      <c r="H2799">
        <v>358461.90899999999</v>
      </c>
      <c r="I2799">
        <v>52535.618699999999</v>
      </c>
      <c r="J2799" s="16" t="s">
        <v>5692</v>
      </c>
      <c r="K2799" s="16" t="s">
        <v>6131</v>
      </c>
      <c r="L2799">
        <v>967559296</v>
      </c>
      <c r="M2799">
        <v>0</v>
      </c>
      <c r="N2799" s="16" t="s">
        <v>6198</v>
      </c>
      <c r="O2799" s="16" t="s">
        <v>6191</v>
      </c>
      <c r="P2799" s="1">
        <v>44202</v>
      </c>
      <c r="Q2799">
        <v>305926.29029999999</v>
      </c>
      <c r="R2799">
        <v>305926.29029999999</v>
      </c>
      <c r="S2799" s="16" t="s">
        <v>6217</v>
      </c>
      <c r="T2799" s="16" t="s">
        <v>6236</v>
      </c>
      <c r="U2799">
        <v>2021</v>
      </c>
    </row>
    <row r="2800" spans="1:21" x14ac:dyDescent="0.35">
      <c r="A2800" s="16" t="s">
        <v>5693</v>
      </c>
      <c r="B2800">
        <v>291292071</v>
      </c>
      <c r="C2800">
        <v>19</v>
      </c>
      <c r="D2800" s="1">
        <v>37766.25</v>
      </c>
      <c r="E2800" s="16" t="s">
        <v>11</v>
      </c>
      <c r="F2800" s="16" t="s">
        <v>950</v>
      </c>
      <c r="G2800" s="16" t="s">
        <v>1876</v>
      </c>
      <c r="H2800">
        <v>169348.06820000001</v>
      </c>
      <c r="I2800">
        <v>115934.0218</v>
      </c>
      <c r="J2800" s="16" t="s">
        <v>5694</v>
      </c>
      <c r="K2800" s="16" t="s">
        <v>6140</v>
      </c>
      <c r="L2800">
        <v>2964410712</v>
      </c>
      <c r="M2800">
        <v>0</v>
      </c>
      <c r="N2800" s="16" t="s">
        <v>6198</v>
      </c>
      <c r="O2800" s="16" t="s">
        <v>6201</v>
      </c>
      <c r="P2800" s="1">
        <v>44673</v>
      </c>
      <c r="Q2800">
        <v>53414.046400000007</v>
      </c>
      <c r="R2800">
        <v>53414.046400000007</v>
      </c>
      <c r="S2800" s="16" t="s">
        <v>6220</v>
      </c>
      <c r="T2800" s="16" t="s">
        <v>6242</v>
      </c>
      <c r="U2800">
        <v>2022</v>
      </c>
    </row>
    <row r="2801" spans="1:21" x14ac:dyDescent="0.35">
      <c r="A2801" s="16" t="s">
        <v>5695</v>
      </c>
      <c r="B2801">
        <v>763927329</v>
      </c>
      <c r="C2801">
        <v>79</v>
      </c>
      <c r="D2801" s="1">
        <v>15851.25</v>
      </c>
      <c r="E2801" s="16" t="s">
        <v>11</v>
      </c>
      <c r="F2801" s="16" t="s">
        <v>130</v>
      </c>
      <c r="G2801" s="16" t="s">
        <v>1876</v>
      </c>
      <c r="H2801">
        <v>1523757.9202000001</v>
      </c>
      <c r="I2801">
        <v>197728.58679999999</v>
      </c>
      <c r="J2801" s="16" t="s">
        <v>5696</v>
      </c>
      <c r="K2801" s="16" t="s">
        <v>6131</v>
      </c>
      <c r="L2801">
        <v>2965133472</v>
      </c>
      <c r="M2801">
        <v>0</v>
      </c>
      <c r="N2801" s="16" t="s">
        <v>6195</v>
      </c>
      <c r="O2801" s="16" t="s">
        <v>6191</v>
      </c>
      <c r="P2801" s="1">
        <v>44322</v>
      </c>
      <c r="Q2801">
        <v>1326029.3334000001</v>
      </c>
      <c r="R2801">
        <v>1352549.9200680002</v>
      </c>
      <c r="S2801" s="16" t="s">
        <v>6221</v>
      </c>
      <c r="T2801" s="16" t="s">
        <v>6241</v>
      </c>
      <c r="U2801">
        <v>2021</v>
      </c>
    </row>
    <row r="2802" spans="1:21" x14ac:dyDescent="0.35">
      <c r="A2802" s="16" t="s">
        <v>5697</v>
      </c>
      <c r="B2802">
        <v>598219243</v>
      </c>
      <c r="C2802">
        <v>25</v>
      </c>
      <c r="D2802" s="1">
        <v>35574.75</v>
      </c>
      <c r="E2802" s="16" t="s">
        <v>11</v>
      </c>
      <c r="F2802" s="16" t="s">
        <v>166</v>
      </c>
      <c r="G2802" s="16" t="s">
        <v>1876</v>
      </c>
      <c r="H2802">
        <v>611852.16709999996</v>
      </c>
      <c r="I2802">
        <v>457697.20549999998</v>
      </c>
      <c r="J2802" s="16" t="s">
        <v>5698</v>
      </c>
      <c r="K2802" s="16" t="s">
        <v>6131</v>
      </c>
      <c r="L2802">
        <v>991513235</v>
      </c>
      <c r="M2802">
        <v>0</v>
      </c>
      <c r="N2802" s="16" t="s">
        <v>6189</v>
      </c>
      <c r="O2802" s="16" t="s">
        <v>6190</v>
      </c>
      <c r="P2802" s="1">
        <v>44504</v>
      </c>
      <c r="Q2802">
        <v>154154.96159999998</v>
      </c>
      <c r="R2802">
        <v>154154.96159999998</v>
      </c>
      <c r="S2802" s="16" t="s">
        <v>6227</v>
      </c>
      <c r="T2802" s="16" t="s">
        <v>6236</v>
      </c>
      <c r="U2802">
        <v>2021</v>
      </c>
    </row>
    <row r="2803" spans="1:21" x14ac:dyDescent="0.35">
      <c r="A2803" s="16" t="s">
        <v>5699</v>
      </c>
      <c r="B2803">
        <v>21129169</v>
      </c>
      <c r="C2803">
        <v>48</v>
      </c>
      <c r="D2803" s="1">
        <v>27174</v>
      </c>
      <c r="E2803" s="16" t="s">
        <v>11</v>
      </c>
      <c r="F2803" s="16" t="s">
        <v>1030</v>
      </c>
      <c r="G2803" s="16" t="s">
        <v>1876</v>
      </c>
      <c r="H2803">
        <v>191303.25870000001</v>
      </c>
      <c r="I2803">
        <v>208032.91620000001</v>
      </c>
      <c r="J2803" s="16" t="s">
        <v>5700</v>
      </c>
      <c r="K2803" s="16" t="s">
        <v>6135</v>
      </c>
      <c r="L2803">
        <v>2802866409</v>
      </c>
      <c r="M2803">
        <v>0</v>
      </c>
      <c r="N2803" s="16" t="s">
        <v>6195</v>
      </c>
      <c r="O2803" s="16" t="s">
        <v>6190</v>
      </c>
      <c r="P2803" s="1">
        <v>44624</v>
      </c>
      <c r="Q2803">
        <v>-16729.657500000001</v>
      </c>
      <c r="R2803">
        <v>-16729.657500000001</v>
      </c>
      <c r="S2803" s="16" t="s">
        <v>6219</v>
      </c>
      <c r="T2803" s="16" t="s">
        <v>6238</v>
      </c>
      <c r="U2803">
        <v>2022</v>
      </c>
    </row>
    <row r="2804" spans="1:21" x14ac:dyDescent="0.35">
      <c r="A2804" s="16" t="s">
        <v>5701</v>
      </c>
      <c r="B2804">
        <v>478863350</v>
      </c>
      <c r="C2804">
        <v>77</v>
      </c>
      <c r="D2804" s="1">
        <v>16581.75</v>
      </c>
      <c r="E2804" s="16" t="s">
        <v>11</v>
      </c>
      <c r="F2804" s="16" t="s">
        <v>519</v>
      </c>
      <c r="G2804" s="16" t="s">
        <v>1876</v>
      </c>
      <c r="H2804">
        <v>116494.44960000001</v>
      </c>
      <c r="I2804">
        <v>60689.850400000003</v>
      </c>
      <c r="J2804" s="16" t="s">
        <v>5702</v>
      </c>
      <c r="K2804" s="16" t="s">
        <v>6133</v>
      </c>
      <c r="L2804">
        <v>15656648</v>
      </c>
      <c r="M2804">
        <v>0</v>
      </c>
      <c r="N2804" s="16" t="s">
        <v>6187</v>
      </c>
      <c r="O2804" s="16" t="s">
        <v>6188</v>
      </c>
      <c r="P2804" s="1">
        <v>44426</v>
      </c>
      <c r="Q2804">
        <v>55804.599200000004</v>
      </c>
      <c r="R2804">
        <v>55804.599200000004</v>
      </c>
      <c r="S2804" s="16" t="s">
        <v>6224</v>
      </c>
      <c r="T2804" s="16" t="s">
        <v>6241</v>
      </c>
      <c r="U2804">
        <v>2021</v>
      </c>
    </row>
    <row r="2805" spans="1:21" x14ac:dyDescent="0.35">
      <c r="A2805" s="16" t="s">
        <v>5703</v>
      </c>
      <c r="B2805">
        <v>465801768</v>
      </c>
      <c r="C2805">
        <v>74</v>
      </c>
      <c r="D2805" s="1">
        <v>17677.5</v>
      </c>
      <c r="E2805" s="16" t="s">
        <v>11</v>
      </c>
      <c r="F2805" s="16" t="s">
        <v>1762</v>
      </c>
      <c r="G2805" s="16" t="s">
        <v>1876</v>
      </c>
      <c r="H2805">
        <v>502389.90360000002</v>
      </c>
      <c r="I2805">
        <v>116349.6618</v>
      </c>
      <c r="J2805" s="16" t="s">
        <v>5704</v>
      </c>
      <c r="K2805" s="16" t="s">
        <v>6135</v>
      </c>
      <c r="L2805">
        <v>5027421696</v>
      </c>
      <c r="M2805">
        <v>0</v>
      </c>
      <c r="N2805" s="16" t="s">
        <v>6195</v>
      </c>
      <c r="O2805" s="16" t="s">
        <v>6190</v>
      </c>
      <c r="P2805" s="1">
        <v>44631</v>
      </c>
      <c r="Q2805">
        <v>386040.24180000002</v>
      </c>
      <c r="R2805">
        <v>386040.24180000002</v>
      </c>
      <c r="S2805" s="16" t="s">
        <v>6219</v>
      </c>
      <c r="T2805" s="16" t="s">
        <v>6241</v>
      </c>
      <c r="U2805">
        <v>2022</v>
      </c>
    </row>
    <row r="2806" spans="1:21" x14ac:dyDescent="0.35">
      <c r="A2806" s="16" t="s">
        <v>5705</v>
      </c>
      <c r="B2806">
        <v>540646135</v>
      </c>
      <c r="C2806">
        <v>43</v>
      </c>
      <c r="D2806" s="1">
        <v>29000.25</v>
      </c>
      <c r="E2806" s="16" t="s">
        <v>11</v>
      </c>
      <c r="F2806" s="16" t="s">
        <v>997</v>
      </c>
      <c r="G2806" s="16" t="s">
        <v>1876</v>
      </c>
      <c r="H2806">
        <v>370594.47440000001</v>
      </c>
      <c r="I2806">
        <v>74588.001799999998</v>
      </c>
      <c r="J2806" s="16" t="s">
        <v>5706</v>
      </c>
      <c r="K2806" s="16" t="s">
        <v>6129</v>
      </c>
      <c r="L2806">
        <v>940548804</v>
      </c>
      <c r="M2806">
        <v>0</v>
      </c>
      <c r="N2806" s="16" t="s">
        <v>6195</v>
      </c>
      <c r="O2806" s="16" t="s">
        <v>6190</v>
      </c>
      <c r="P2806" s="1">
        <v>44211</v>
      </c>
      <c r="Q2806">
        <v>296006.47259999998</v>
      </c>
      <c r="R2806">
        <v>296006.47259999998</v>
      </c>
      <c r="S2806" s="16" t="s">
        <v>6217</v>
      </c>
      <c r="T2806" s="16" t="s">
        <v>6238</v>
      </c>
      <c r="U2806">
        <v>2021</v>
      </c>
    </row>
    <row r="2807" spans="1:21" x14ac:dyDescent="0.35">
      <c r="A2807" s="16" t="s">
        <v>5707</v>
      </c>
      <c r="B2807">
        <v>119419377</v>
      </c>
      <c r="C2807">
        <v>27</v>
      </c>
      <c r="D2807" s="1">
        <v>34844.25</v>
      </c>
      <c r="E2807" s="16" t="s">
        <v>11</v>
      </c>
      <c r="F2807" s="16" t="s">
        <v>1694</v>
      </c>
      <c r="G2807" s="16" t="s">
        <v>1876</v>
      </c>
      <c r="H2807">
        <v>222884.56109999999</v>
      </c>
      <c r="I2807">
        <v>125629.0597</v>
      </c>
      <c r="J2807" s="16" t="s">
        <v>5708</v>
      </c>
      <c r="K2807" s="16" t="s">
        <v>6127</v>
      </c>
      <c r="L2807">
        <v>136956204</v>
      </c>
      <c r="M2807">
        <v>0</v>
      </c>
      <c r="N2807" s="16" t="s">
        <v>6187</v>
      </c>
      <c r="O2807" s="16" t="s">
        <v>6191</v>
      </c>
      <c r="P2807" s="1">
        <v>44461</v>
      </c>
      <c r="Q2807">
        <v>97255.501399999994</v>
      </c>
      <c r="R2807">
        <v>97255.501399999994</v>
      </c>
      <c r="S2807" s="16" t="s">
        <v>6225</v>
      </c>
      <c r="T2807" s="16" t="s">
        <v>6236</v>
      </c>
      <c r="U2807">
        <v>2021</v>
      </c>
    </row>
    <row r="2808" spans="1:21" x14ac:dyDescent="0.35">
      <c r="A2808" s="16" t="s">
        <v>5709</v>
      </c>
      <c r="B2808">
        <v>782716076</v>
      </c>
      <c r="C2808">
        <v>68</v>
      </c>
      <c r="D2808" s="1">
        <v>19869</v>
      </c>
      <c r="E2808" s="16" t="s">
        <v>11</v>
      </c>
      <c r="F2808" s="16" t="s">
        <v>1694</v>
      </c>
      <c r="G2808" s="16" t="s">
        <v>1876</v>
      </c>
      <c r="H2808">
        <v>421426.09169999999</v>
      </c>
      <c r="I2808">
        <v>69584.308199999999</v>
      </c>
      <c r="J2808" s="16" t="s">
        <v>5710</v>
      </c>
      <c r="K2808" s="16" t="s">
        <v>6133</v>
      </c>
      <c r="L2808">
        <v>1244347776</v>
      </c>
      <c r="M2808">
        <v>0</v>
      </c>
      <c r="N2808" s="16" t="s">
        <v>6195</v>
      </c>
      <c r="O2808" s="16" t="s">
        <v>6191</v>
      </c>
      <c r="P2808" s="1">
        <v>44213</v>
      </c>
      <c r="Q2808">
        <v>351841.78350000002</v>
      </c>
      <c r="R2808">
        <v>351841.78350000002</v>
      </c>
      <c r="S2808" s="16" t="s">
        <v>6217</v>
      </c>
      <c r="T2808" s="16" t="s">
        <v>6240</v>
      </c>
      <c r="U2808">
        <v>2021</v>
      </c>
    </row>
    <row r="2809" spans="1:21" x14ac:dyDescent="0.35">
      <c r="A2809" s="16" t="s">
        <v>5711</v>
      </c>
      <c r="B2809">
        <v>321721952</v>
      </c>
      <c r="C2809">
        <v>80</v>
      </c>
      <c r="D2809" s="1">
        <v>15486</v>
      </c>
      <c r="E2809" s="16" t="s">
        <v>11</v>
      </c>
      <c r="F2809" s="16" t="s">
        <v>208</v>
      </c>
      <c r="G2809" s="16" t="s">
        <v>1876</v>
      </c>
      <c r="H2809">
        <v>1448756.0229</v>
      </c>
      <c r="I2809">
        <v>382206.1691</v>
      </c>
      <c r="J2809" s="16" t="s">
        <v>5712</v>
      </c>
      <c r="K2809" s="16" t="s">
        <v>6135</v>
      </c>
      <c r="L2809">
        <v>1621005529</v>
      </c>
      <c r="M2809">
        <v>0</v>
      </c>
      <c r="N2809" s="16" t="s">
        <v>6187</v>
      </c>
      <c r="O2809" s="16" t="s">
        <v>6188</v>
      </c>
      <c r="P2809" s="1">
        <v>44530</v>
      </c>
      <c r="Q2809">
        <v>1066549.8537999999</v>
      </c>
      <c r="R2809">
        <v>1066549.8537999999</v>
      </c>
      <c r="S2809" s="16" t="s">
        <v>6227</v>
      </c>
      <c r="T2809" s="16" t="s">
        <v>6241</v>
      </c>
      <c r="U2809">
        <v>2021</v>
      </c>
    </row>
    <row r="2810" spans="1:21" x14ac:dyDescent="0.35">
      <c r="A2810" s="16" t="s">
        <v>5713</v>
      </c>
      <c r="B2810">
        <v>330818890</v>
      </c>
      <c r="C2810">
        <v>34</v>
      </c>
      <c r="D2810" s="1">
        <v>32287.5</v>
      </c>
      <c r="E2810" s="16" t="s">
        <v>11</v>
      </c>
      <c r="F2810" s="16" t="s">
        <v>220</v>
      </c>
      <c r="G2810" s="16" t="s">
        <v>1876</v>
      </c>
      <c r="H2810">
        <v>168183.13099999999</v>
      </c>
      <c r="I2810">
        <v>117451.1842</v>
      </c>
      <c r="J2810" s="16" t="s">
        <v>5714</v>
      </c>
      <c r="K2810" s="16" t="s">
        <v>6135</v>
      </c>
      <c r="L2810">
        <v>1895565516</v>
      </c>
      <c r="M2810">
        <v>0</v>
      </c>
      <c r="N2810" s="16" t="s">
        <v>6198</v>
      </c>
      <c r="O2810" s="16" t="s">
        <v>6191</v>
      </c>
      <c r="P2810" s="1">
        <v>44413</v>
      </c>
      <c r="Q2810">
        <v>50731.946799999991</v>
      </c>
      <c r="R2810">
        <v>50731.946799999991</v>
      </c>
      <c r="S2810" s="16" t="s">
        <v>6224</v>
      </c>
      <c r="T2810" s="16" t="s">
        <v>6237</v>
      </c>
      <c r="U2810">
        <v>2021</v>
      </c>
    </row>
    <row r="2811" spans="1:21" x14ac:dyDescent="0.35">
      <c r="A2811" s="16" t="s">
        <v>5715</v>
      </c>
      <c r="B2811">
        <v>571268682</v>
      </c>
      <c r="C2811">
        <v>29</v>
      </c>
      <c r="D2811" s="1">
        <v>34113.75</v>
      </c>
      <c r="E2811" s="16" t="s">
        <v>11</v>
      </c>
      <c r="F2811" s="16" t="s">
        <v>482</v>
      </c>
      <c r="G2811" s="16" t="s">
        <v>1876</v>
      </c>
      <c r="H2811">
        <v>77377.408500000005</v>
      </c>
      <c r="I2811">
        <v>32105.0671</v>
      </c>
      <c r="J2811" s="16" t="s">
        <v>5716</v>
      </c>
      <c r="K2811" s="16" t="s">
        <v>6131</v>
      </c>
      <c r="L2811">
        <v>2389974528</v>
      </c>
      <c r="M2811">
        <v>0</v>
      </c>
      <c r="N2811" s="16" t="s">
        <v>6187</v>
      </c>
      <c r="O2811" s="16" t="s">
        <v>6188</v>
      </c>
      <c r="P2811" s="1">
        <v>44218</v>
      </c>
      <c r="Q2811">
        <v>45272.341400000005</v>
      </c>
      <c r="R2811">
        <v>45272.341400000005</v>
      </c>
      <c r="S2811" s="16" t="s">
        <v>6217</v>
      </c>
      <c r="T2811" s="16" t="s">
        <v>6236</v>
      </c>
      <c r="U2811">
        <v>2021</v>
      </c>
    </row>
    <row r="2812" spans="1:21" x14ac:dyDescent="0.35">
      <c r="A2812" s="16" t="s">
        <v>5717</v>
      </c>
      <c r="B2812">
        <v>995229677</v>
      </c>
      <c r="C2812">
        <v>83</v>
      </c>
      <c r="D2812" s="1">
        <v>14390.25</v>
      </c>
      <c r="E2812" s="16" t="s">
        <v>11</v>
      </c>
      <c r="F2812" s="16" t="s">
        <v>738</v>
      </c>
      <c r="G2812" s="16" t="s">
        <v>1876</v>
      </c>
      <c r="H2812">
        <v>1118146.5284</v>
      </c>
      <c r="I2812">
        <v>657266.85930000001</v>
      </c>
      <c r="J2812" s="16" t="s">
        <v>5718</v>
      </c>
      <c r="K2812" s="16" t="s">
        <v>6135</v>
      </c>
      <c r="L2812">
        <v>11003772</v>
      </c>
      <c r="M2812">
        <v>0</v>
      </c>
      <c r="N2812" s="16" t="s">
        <v>6189</v>
      </c>
      <c r="O2812" s="16" t="s">
        <v>6194</v>
      </c>
      <c r="P2812" s="1">
        <v>44608</v>
      </c>
      <c r="Q2812">
        <v>460879.66909999994</v>
      </c>
      <c r="R2812">
        <v>460879.66909999994</v>
      </c>
      <c r="S2812" s="16" t="s">
        <v>6218</v>
      </c>
      <c r="T2812" s="16" t="s">
        <v>6241</v>
      </c>
      <c r="U2812">
        <v>2022</v>
      </c>
    </row>
    <row r="2813" spans="1:21" x14ac:dyDescent="0.35">
      <c r="A2813" s="16" t="s">
        <v>5719</v>
      </c>
      <c r="B2813">
        <v>241445901</v>
      </c>
      <c r="C2813">
        <v>19</v>
      </c>
      <c r="D2813" s="1">
        <v>37766.25</v>
      </c>
      <c r="E2813" s="16" t="s">
        <v>11</v>
      </c>
      <c r="F2813" s="16" t="s">
        <v>54</v>
      </c>
      <c r="G2813" s="16" t="s">
        <v>1876</v>
      </c>
      <c r="H2813">
        <v>25861.372899999998</v>
      </c>
      <c r="I2813">
        <v>34813.386599999998</v>
      </c>
      <c r="J2813" s="16" t="s">
        <v>5720</v>
      </c>
      <c r="K2813" s="16" t="s">
        <v>6135</v>
      </c>
      <c r="L2813">
        <v>4664020224</v>
      </c>
      <c r="M2813">
        <v>0</v>
      </c>
      <c r="N2813" s="16" t="s">
        <v>6195</v>
      </c>
      <c r="O2813" s="16" t="s">
        <v>6190</v>
      </c>
      <c r="P2813" s="1">
        <v>44632</v>
      </c>
      <c r="Q2813">
        <v>-8952.0136999999995</v>
      </c>
      <c r="R2813">
        <v>-8952.0136999999995</v>
      </c>
      <c r="S2813" s="16" t="s">
        <v>6219</v>
      </c>
      <c r="T2813" s="16" t="s">
        <v>6242</v>
      </c>
      <c r="U2813">
        <v>2022</v>
      </c>
    </row>
    <row r="2814" spans="1:21" x14ac:dyDescent="0.35">
      <c r="A2814" s="16" t="s">
        <v>5721</v>
      </c>
      <c r="B2814">
        <v>277879148</v>
      </c>
      <c r="C2814">
        <v>76</v>
      </c>
      <c r="D2814" s="1">
        <v>16947</v>
      </c>
      <c r="E2814" s="16" t="s">
        <v>11</v>
      </c>
      <c r="F2814" s="16" t="s">
        <v>1030</v>
      </c>
      <c r="G2814" s="16" t="s">
        <v>1876</v>
      </c>
      <c r="H2814">
        <v>95070.793999999994</v>
      </c>
      <c r="I2814">
        <v>47565.419399999999</v>
      </c>
      <c r="J2814" s="16" t="s">
        <v>5722</v>
      </c>
      <c r="K2814" s="16" t="s">
        <v>6129</v>
      </c>
      <c r="L2814">
        <v>529289475</v>
      </c>
      <c r="M2814">
        <v>0</v>
      </c>
      <c r="N2814" s="16" t="s">
        <v>6195</v>
      </c>
      <c r="O2814" s="16" t="s">
        <v>6190</v>
      </c>
      <c r="P2814" s="1">
        <v>44259</v>
      </c>
      <c r="Q2814">
        <v>47505.374599999996</v>
      </c>
      <c r="R2814">
        <v>47505.374599999996</v>
      </c>
      <c r="S2814" s="16" t="s">
        <v>6219</v>
      </c>
      <c r="T2814" s="16" t="s">
        <v>6241</v>
      </c>
      <c r="U2814">
        <v>2021</v>
      </c>
    </row>
    <row r="2815" spans="1:21" x14ac:dyDescent="0.35">
      <c r="A2815" s="16" t="s">
        <v>5723</v>
      </c>
      <c r="B2815">
        <v>814266527</v>
      </c>
      <c r="C2815">
        <v>18</v>
      </c>
      <c r="D2815" s="1">
        <v>38131.5</v>
      </c>
      <c r="E2815" s="16" t="s">
        <v>11</v>
      </c>
      <c r="F2815" s="16" t="s">
        <v>968</v>
      </c>
      <c r="G2815" s="16" t="s">
        <v>1876</v>
      </c>
      <c r="H2815">
        <v>994183.24719999998</v>
      </c>
      <c r="I2815">
        <v>277555.18859999999</v>
      </c>
      <c r="J2815" s="16" t="s">
        <v>5724</v>
      </c>
      <c r="K2815" s="16" t="s">
        <v>6135</v>
      </c>
      <c r="L2815">
        <v>844105087</v>
      </c>
      <c r="M2815">
        <v>0</v>
      </c>
      <c r="N2815" s="16" t="s">
        <v>6198</v>
      </c>
      <c r="O2815" s="16" t="s">
        <v>6191</v>
      </c>
      <c r="P2815" s="1">
        <v>44681</v>
      </c>
      <c r="Q2815">
        <v>716628.05859999999</v>
      </c>
      <c r="R2815">
        <v>716628.05859999999</v>
      </c>
      <c r="S2815" s="16" t="s">
        <v>6220</v>
      </c>
      <c r="T2815" s="16" t="s">
        <v>6242</v>
      </c>
      <c r="U2815">
        <v>2022</v>
      </c>
    </row>
    <row r="2816" spans="1:21" x14ac:dyDescent="0.35">
      <c r="A2816" s="16" t="s">
        <v>5725</v>
      </c>
      <c r="B2816">
        <v>926400808</v>
      </c>
      <c r="C2816">
        <v>52</v>
      </c>
      <c r="D2816" s="1">
        <v>25713</v>
      </c>
      <c r="E2816" s="16" t="s">
        <v>11</v>
      </c>
      <c r="F2816" s="16" t="s">
        <v>57</v>
      </c>
      <c r="G2816" s="16" t="s">
        <v>1876</v>
      </c>
      <c r="H2816">
        <v>976917.76</v>
      </c>
      <c r="I2816">
        <v>226400.69089999999</v>
      </c>
      <c r="J2816" s="16" t="s">
        <v>1646</v>
      </c>
      <c r="K2816" s="16" t="s">
        <v>6127</v>
      </c>
      <c r="L2816">
        <v>1949128192</v>
      </c>
      <c r="M2816">
        <v>0</v>
      </c>
      <c r="N2816" s="16" t="s">
        <v>6195</v>
      </c>
      <c r="O2816" s="16" t="s">
        <v>6190</v>
      </c>
      <c r="P2816" s="1">
        <v>44316</v>
      </c>
      <c r="Q2816">
        <v>750517.06909999996</v>
      </c>
      <c r="R2816">
        <v>750517.06909999996</v>
      </c>
      <c r="S2816" s="16" t="s">
        <v>6220</v>
      </c>
      <c r="T2816" s="16" t="s">
        <v>6239</v>
      </c>
      <c r="U2816">
        <v>2021</v>
      </c>
    </row>
    <row r="2817" spans="1:21" x14ac:dyDescent="0.35">
      <c r="A2817" s="16" t="s">
        <v>5726</v>
      </c>
      <c r="B2817">
        <v>87238732</v>
      </c>
      <c r="C2817">
        <v>70</v>
      </c>
      <c r="D2817" s="1">
        <v>19138.5</v>
      </c>
      <c r="E2817" s="16" t="s">
        <v>11</v>
      </c>
      <c r="F2817" s="16" t="s">
        <v>1104</v>
      </c>
      <c r="G2817" s="16" t="s">
        <v>1876</v>
      </c>
      <c r="H2817">
        <v>934525.89399999997</v>
      </c>
      <c r="I2817">
        <v>161495.3425</v>
      </c>
      <c r="J2817" s="16" t="s">
        <v>5727</v>
      </c>
      <c r="K2817" s="16" t="s">
        <v>6129</v>
      </c>
      <c r="L2817">
        <v>228548883</v>
      </c>
      <c r="M2817">
        <v>0</v>
      </c>
      <c r="N2817" s="16" t="s">
        <v>6195</v>
      </c>
      <c r="O2817" s="16" t="s">
        <v>6190</v>
      </c>
      <c r="P2817" s="1">
        <v>44490</v>
      </c>
      <c r="Q2817">
        <v>773030.55149999994</v>
      </c>
      <c r="R2817">
        <v>773030.55149999994</v>
      </c>
      <c r="S2817" s="16" t="s">
        <v>6226</v>
      </c>
      <c r="T2817" s="16" t="s">
        <v>6241</v>
      </c>
      <c r="U2817">
        <v>2021</v>
      </c>
    </row>
    <row r="2818" spans="1:21" x14ac:dyDescent="0.35">
      <c r="A2818" s="16" t="s">
        <v>5728</v>
      </c>
      <c r="B2818">
        <v>500212612</v>
      </c>
      <c r="C2818">
        <v>24</v>
      </c>
      <c r="D2818" s="1">
        <v>35940</v>
      </c>
      <c r="E2818" s="16" t="s">
        <v>11</v>
      </c>
      <c r="F2818" s="16" t="s">
        <v>19</v>
      </c>
      <c r="G2818" s="16" t="s">
        <v>1876</v>
      </c>
      <c r="H2818">
        <v>437316.13500000001</v>
      </c>
      <c r="I2818">
        <v>163640.8763</v>
      </c>
      <c r="J2818" s="16" t="s">
        <v>5729</v>
      </c>
      <c r="K2818" s="16" t="s">
        <v>6129</v>
      </c>
      <c r="L2818">
        <v>962956143</v>
      </c>
      <c r="M2818">
        <v>0</v>
      </c>
      <c r="N2818" s="16" t="s">
        <v>6187</v>
      </c>
      <c r="O2818" s="16" t="s">
        <v>6200</v>
      </c>
      <c r="P2818" s="1">
        <v>44252</v>
      </c>
      <c r="Q2818">
        <v>273675.25870000001</v>
      </c>
      <c r="R2818">
        <v>273675.25870000001</v>
      </c>
      <c r="S2818" s="16" t="s">
        <v>6218</v>
      </c>
      <c r="T2818" s="16" t="s">
        <v>6236</v>
      </c>
      <c r="U2818">
        <v>2021</v>
      </c>
    </row>
    <row r="2819" spans="1:21" x14ac:dyDescent="0.35">
      <c r="A2819" s="16" t="s">
        <v>5730</v>
      </c>
      <c r="B2819">
        <v>387078888</v>
      </c>
      <c r="C2819">
        <v>36</v>
      </c>
      <c r="D2819" s="1">
        <v>31557</v>
      </c>
      <c r="E2819" s="16" t="s">
        <v>11</v>
      </c>
      <c r="F2819" s="16" t="s">
        <v>840</v>
      </c>
      <c r="G2819" s="16" t="s">
        <v>1876</v>
      </c>
      <c r="H2819">
        <v>678567.87</v>
      </c>
      <c r="I2819">
        <v>75959.089900000006</v>
      </c>
      <c r="J2819" s="16" t="s">
        <v>5731</v>
      </c>
      <c r="K2819" s="16" t="s">
        <v>6135</v>
      </c>
      <c r="L2819">
        <v>1093164396</v>
      </c>
      <c r="M2819">
        <v>0</v>
      </c>
      <c r="N2819" s="16" t="s">
        <v>6187</v>
      </c>
      <c r="O2819" s="16" t="s">
        <v>6188</v>
      </c>
      <c r="P2819" s="1">
        <v>44586</v>
      </c>
      <c r="Q2819">
        <v>602608.78009999997</v>
      </c>
      <c r="R2819">
        <v>602608.78009999997</v>
      </c>
      <c r="S2819" s="16" t="s">
        <v>6217</v>
      </c>
      <c r="T2819" s="16" t="s">
        <v>6237</v>
      </c>
      <c r="U2819">
        <v>2022</v>
      </c>
    </row>
    <row r="2820" spans="1:21" x14ac:dyDescent="0.35">
      <c r="A2820" s="16" t="s">
        <v>5732</v>
      </c>
      <c r="B2820">
        <v>980718499</v>
      </c>
      <c r="C2820">
        <v>50</v>
      </c>
      <c r="D2820" s="1">
        <v>26443.5</v>
      </c>
      <c r="E2820" s="16" t="s">
        <v>11</v>
      </c>
      <c r="F2820" s="16" t="s">
        <v>147</v>
      </c>
      <c r="G2820" s="16" t="s">
        <v>1876</v>
      </c>
      <c r="H2820">
        <v>958002.58759999997</v>
      </c>
      <c r="I2820">
        <v>271735.32520000002</v>
      </c>
      <c r="J2820" s="16" t="s">
        <v>5733</v>
      </c>
      <c r="K2820" s="16" t="s">
        <v>6135</v>
      </c>
      <c r="L2820">
        <v>545999232</v>
      </c>
      <c r="M2820">
        <v>0</v>
      </c>
      <c r="N2820" s="16" t="s">
        <v>6196</v>
      </c>
      <c r="O2820" s="16" t="s">
        <v>6200</v>
      </c>
      <c r="P2820" s="1">
        <v>44542</v>
      </c>
      <c r="Q2820">
        <v>686267.26239999989</v>
      </c>
      <c r="R2820">
        <v>686267.26239999989</v>
      </c>
      <c r="S2820" s="16" t="s">
        <v>6228</v>
      </c>
      <c r="T2820" s="16" t="s">
        <v>6239</v>
      </c>
      <c r="U2820">
        <v>2021</v>
      </c>
    </row>
    <row r="2821" spans="1:21" x14ac:dyDescent="0.35">
      <c r="A2821" s="16" t="s">
        <v>5734</v>
      </c>
      <c r="B2821">
        <v>694139298</v>
      </c>
      <c r="C2821">
        <v>81</v>
      </c>
      <c r="D2821" s="1">
        <v>15120.75</v>
      </c>
      <c r="E2821" s="16" t="s">
        <v>11</v>
      </c>
      <c r="F2821" s="16" t="s">
        <v>136</v>
      </c>
      <c r="G2821" s="16" t="s">
        <v>1876</v>
      </c>
      <c r="H2821">
        <v>1024647.7319</v>
      </c>
      <c r="I2821">
        <v>413930.54070000001</v>
      </c>
      <c r="J2821" s="16" t="s">
        <v>716</v>
      </c>
      <c r="K2821" s="16" t="s">
        <v>6127</v>
      </c>
      <c r="L2821">
        <v>24307773</v>
      </c>
      <c r="M2821">
        <v>0</v>
      </c>
      <c r="N2821" s="16" t="s">
        <v>6196</v>
      </c>
      <c r="O2821" s="16" t="s">
        <v>6188</v>
      </c>
      <c r="P2821" s="1">
        <v>44387</v>
      </c>
      <c r="Q2821">
        <v>610717.1912</v>
      </c>
      <c r="R2821">
        <v>610717.1912</v>
      </c>
      <c r="S2821" s="16" t="s">
        <v>6223</v>
      </c>
      <c r="T2821" s="16" t="s">
        <v>6241</v>
      </c>
      <c r="U2821">
        <v>2021</v>
      </c>
    </row>
    <row r="2822" spans="1:21" x14ac:dyDescent="0.35">
      <c r="A2822" s="16" t="s">
        <v>5735</v>
      </c>
      <c r="B2822">
        <v>499863915</v>
      </c>
      <c r="C2822">
        <v>63</v>
      </c>
      <c r="D2822" s="1">
        <v>21695.25</v>
      </c>
      <c r="E2822" s="16" t="s">
        <v>11</v>
      </c>
      <c r="F2822" s="16" t="s">
        <v>398</v>
      </c>
      <c r="G2822" s="16" t="s">
        <v>1876</v>
      </c>
      <c r="H2822">
        <v>127045.876</v>
      </c>
      <c r="I2822">
        <v>23471.187300000001</v>
      </c>
      <c r="J2822" s="16" t="s">
        <v>5736</v>
      </c>
      <c r="K2822" s="16" t="s">
        <v>6135</v>
      </c>
      <c r="L2822">
        <v>309043</v>
      </c>
      <c r="M2822">
        <v>0</v>
      </c>
      <c r="N2822" s="16" t="s">
        <v>6187</v>
      </c>
      <c r="O2822" s="16" t="s">
        <v>6188</v>
      </c>
      <c r="P2822" s="1">
        <v>44650</v>
      </c>
      <c r="Q2822">
        <v>103574.6887</v>
      </c>
      <c r="R2822">
        <v>103574.6887</v>
      </c>
      <c r="S2822" s="16" t="s">
        <v>6219</v>
      </c>
      <c r="T2822" s="16" t="s">
        <v>6240</v>
      </c>
      <c r="U2822">
        <v>2022</v>
      </c>
    </row>
    <row r="2823" spans="1:21" x14ac:dyDescent="0.35">
      <c r="A2823" s="16" t="s">
        <v>5737</v>
      </c>
      <c r="B2823">
        <v>934597374</v>
      </c>
      <c r="C2823">
        <v>20</v>
      </c>
      <c r="D2823" s="1">
        <v>37401</v>
      </c>
      <c r="E2823" s="16" t="s">
        <v>11</v>
      </c>
      <c r="F2823" s="16" t="s">
        <v>950</v>
      </c>
      <c r="G2823" s="16" t="s">
        <v>1876</v>
      </c>
      <c r="H2823">
        <v>87378.659299999999</v>
      </c>
      <c r="I2823">
        <v>75066.211800000005</v>
      </c>
      <c r="J2823" s="16" t="s">
        <v>5738</v>
      </c>
      <c r="K2823" s="16" t="s">
        <v>6127</v>
      </c>
      <c r="L2823">
        <v>1702208734</v>
      </c>
      <c r="M2823">
        <v>0</v>
      </c>
      <c r="N2823" s="16" t="s">
        <v>6195</v>
      </c>
      <c r="O2823" s="16" t="s">
        <v>6190</v>
      </c>
      <c r="P2823" s="1">
        <v>44382</v>
      </c>
      <c r="Q2823">
        <v>12312.447499999995</v>
      </c>
      <c r="R2823">
        <v>12312.447499999995</v>
      </c>
      <c r="S2823" s="16" t="s">
        <v>6223</v>
      </c>
      <c r="T2823" s="16" t="s">
        <v>6236</v>
      </c>
      <c r="U2823">
        <v>2021</v>
      </c>
    </row>
    <row r="2824" spans="1:21" x14ac:dyDescent="0.35">
      <c r="A2824" s="16" t="s">
        <v>5739</v>
      </c>
      <c r="B2824">
        <v>619053523</v>
      </c>
      <c r="C2824">
        <v>28</v>
      </c>
      <c r="D2824" s="1">
        <v>34479</v>
      </c>
      <c r="E2824" s="16" t="s">
        <v>11</v>
      </c>
      <c r="F2824" s="16" t="s">
        <v>232</v>
      </c>
      <c r="G2824" s="16" t="s">
        <v>1876</v>
      </c>
      <c r="H2824">
        <v>390050.10139999999</v>
      </c>
      <c r="I2824">
        <v>135217.36850000001</v>
      </c>
      <c r="J2824" s="16" t="s">
        <v>5740</v>
      </c>
      <c r="K2824" s="16" t="s">
        <v>6135</v>
      </c>
      <c r="L2824">
        <v>157737216</v>
      </c>
      <c r="M2824">
        <v>0</v>
      </c>
      <c r="N2824" s="16" t="s">
        <v>6195</v>
      </c>
      <c r="O2824" s="16" t="s">
        <v>6190</v>
      </c>
      <c r="P2824" s="1">
        <v>44225</v>
      </c>
      <c r="Q2824">
        <v>254832.73289999997</v>
      </c>
      <c r="R2824">
        <v>254832.73289999997</v>
      </c>
      <c r="S2824" s="16" t="s">
        <v>6217</v>
      </c>
      <c r="T2824" s="16" t="s">
        <v>6236</v>
      </c>
      <c r="U2824">
        <v>2021</v>
      </c>
    </row>
    <row r="2825" spans="1:21" x14ac:dyDescent="0.35">
      <c r="A2825" s="16" t="s">
        <v>5741</v>
      </c>
      <c r="B2825">
        <v>308158521</v>
      </c>
      <c r="C2825">
        <v>56</v>
      </c>
      <c r="D2825" s="1">
        <v>24252</v>
      </c>
      <c r="E2825" s="16" t="s">
        <v>11</v>
      </c>
      <c r="F2825" s="16" t="s">
        <v>1233</v>
      </c>
      <c r="G2825" s="16" t="s">
        <v>1876</v>
      </c>
      <c r="H2825">
        <v>244609.51920000001</v>
      </c>
      <c r="I2825">
        <v>139343.0779</v>
      </c>
      <c r="J2825" s="16" t="s">
        <v>5742</v>
      </c>
      <c r="K2825" s="16" t="s">
        <v>6135</v>
      </c>
      <c r="L2825">
        <v>2732776011</v>
      </c>
      <c r="M2825">
        <v>0</v>
      </c>
      <c r="N2825" s="16" t="s">
        <v>6196</v>
      </c>
      <c r="O2825" s="16" t="s">
        <v>6200</v>
      </c>
      <c r="P2825" s="1">
        <v>44389</v>
      </c>
      <c r="Q2825">
        <v>105266.44130000001</v>
      </c>
      <c r="R2825">
        <v>105266.44130000001</v>
      </c>
      <c r="S2825" s="16" t="s">
        <v>6223</v>
      </c>
      <c r="T2825" s="16" t="s">
        <v>6239</v>
      </c>
      <c r="U2825">
        <v>2021</v>
      </c>
    </row>
    <row r="2826" spans="1:21" x14ac:dyDescent="0.35">
      <c r="A2826" s="16" t="s">
        <v>5743</v>
      </c>
      <c r="B2826">
        <v>456255247</v>
      </c>
      <c r="C2826">
        <v>81</v>
      </c>
      <c r="D2826" s="1">
        <v>15120.75</v>
      </c>
      <c r="E2826" s="16" t="s">
        <v>11</v>
      </c>
      <c r="F2826" s="16" t="s">
        <v>864</v>
      </c>
      <c r="G2826" s="16" t="s">
        <v>1876</v>
      </c>
      <c r="H2826">
        <v>342667.57299999997</v>
      </c>
      <c r="I2826">
        <v>177132.77619999999</v>
      </c>
      <c r="J2826" s="16" t="s">
        <v>5744</v>
      </c>
      <c r="K2826" s="16" t="s">
        <v>6135</v>
      </c>
      <c r="L2826">
        <v>433576044</v>
      </c>
      <c r="M2826">
        <v>0</v>
      </c>
      <c r="N2826" s="16" t="s">
        <v>6198</v>
      </c>
      <c r="O2826" s="16" t="s">
        <v>6191</v>
      </c>
      <c r="P2826" s="1">
        <v>44397</v>
      </c>
      <c r="Q2826">
        <v>165534.79679999998</v>
      </c>
      <c r="R2826">
        <v>165534.79679999998</v>
      </c>
      <c r="S2826" s="16" t="s">
        <v>6223</v>
      </c>
      <c r="T2826" s="16" t="s">
        <v>6241</v>
      </c>
      <c r="U2826">
        <v>2021</v>
      </c>
    </row>
    <row r="2827" spans="1:21" x14ac:dyDescent="0.35">
      <c r="A2827" s="16" t="s">
        <v>5745</v>
      </c>
      <c r="B2827">
        <v>489162349</v>
      </c>
      <c r="C2827">
        <v>82</v>
      </c>
      <c r="D2827" s="1">
        <v>14755.5</v>
      </c>
      <c r="E2827" s="16" t="s">
        <v>11</v>
      </c>
      <c r="F2827" s="16" t="s">
        <v>489</v>
      </c>
      <c r="G2827" s="16" t="s">
        <v>1876</v>
      </c>
      <c r="H2827">
        <v>1089957.0275999999</v>
      </c>
      <c r="I2827">
        <v>657849.61930000002</v>
      </c>
      <c r="J2827" s="16" t="s">
        <v>5746</v>
      </c>
      <c r="K2827" s="16" t="s">
        <v>6129</v>
      </c>
      <c r="L2827">
        <v>1842908672</v>
      </c>
      <c r="M2827">
        <v>0</v>
      </c>
      <c r="N2827" s="16" t="s">
        <v>6187</v>
      </c>
      <c r="O2827" s="16" t="s">
        <v>6191</v>
      </c>
      <c r="P2827" s="1">
        <v>44538</v>
      </c>
      <c r="Q2827">
        <v>432107.40829999989</v>
      </c>
      <c r="R2827">
        <v>432107.40829999989</v>
      </c>
      <c r="S2827" s="16" t="s">
        <v>6228</v>
      </c>
      <c r="T2827" s="16" t="s">
        <v>6241</v>
      </c>
      <c r="U2827">
        <v>2021</v>
      </c>
    </row>
    <row r="2828" spans="1:21" x14ac:dyDescent="0.35">
      <c r="A2828" s="16" t="s">
        <v>5747</v>
      </c>
      <c r="B2828">
        <v>245645227</v>
      </c>
      <c r="C2828">
        <v>72</v>
      </c>
      <c r="D2828" s="1">
        <v>18408</v>
      </c>
      <c r="E2828" s="16" t="s">
        <v>11</v>
      </c>
      <c r="F2828" s="16" t="s">
        <v>189</v>
      </c>
      <c r="G2828" s="16" t="s">
        <v>1876</v>
      </c>
      <c r="H2828">
        <v>669180.32990000001</v>
      </c>
      <c r="I2828">
        <v>144437.6869</v>
      </c>
      <c r="J2828" s="16" t="s">
        <v>5748</v>
      </c>
      <c r="K2828" s="16" t="s">
        <v>6135</v>
      </c>
      <c r="L2828">
        <v>1670717664</v>
      </c>
      <c r="M2828">
        <v>0</v>
      </c>
      <c r="N2828" s="16" t="s">
        <v>6189</v>
      </c>
      <c r="O2828" s="16" t="s">
        <v>6194</v>
      </c>
      <c r="P2828" s="1">
        <v>44396</v>
      </c>
      <c r="Q2828">
        <v>524742.64300000004</v>
      </c>
      <c r="R2828">
        <v>524742.64300000004</v>
      </c>
      <c r="S2828" s="16" t="s">
        <v>6223</v>
      </c>
      <c r="T2828" s="16" t="s">
        <v>6241</v>
      </c>
      <c r="U2828">
        <v>2021</v>
      </c>
    </row>
    <row r="2829" spans="1:21" x14ac:dyDescent="0.35">
      <c r="A2829" s="16" t="s">
        <v>5749</v>
      </c>
      <c r="B2829">
        <v>219307348</v>
      </c>
      <c r="C2829">
        <v>38</v>
      </c>
      <c r="D2829" s="1">
        <v>30826.5</v>
      </c>
      <c r="E2829" s="16" t="s">
        <v>11</v>
      </c>
      <c r="F2829" s="16" t="s">
        <v>401</v>
      </c>
      <c r="G2829" s="16" t="s">
        <v>1876</v>
      </c>
      <c r="H2829">
        <v>818115.37919999997</v>
      </c>
      <c r="I2829">
        <v>310202.08130000002</v>
      </c>
      <c r="J2829" s="16" t="s">
        <v>5750</v>
      </c>
      <c r="K2829" s="16" t="s">
        <v>6133</v>
      </c>
      <c r="L2829">
        <v>2829526752</v>
      </c>
      <c r="M2829">
        <v>0</v>
      </c>
      <c r="N2829" s="16" t="s">
        <v>6198</v>
      </c>
      <c r="O2829" s="16" t="s">
        <v>6201</v>
      </c>
      <c r="P2829" s="1">
        <v>44567</v>
      </c>
      <c r="Q2829">
        <v>507913.29789999995</v>
      </c>
      <c r="R2829">
        <v>507913.29789999995</v>
      </c>
      <c r="S2829" s="16" t="s">
        <v>6217</v>
      </c>
      <c r="T2829" s="16" t="s">
        <v>6237</v>
      </c>
      <c r="U2829">
        <v>2022</v>
      </c>
    </row>
    <row r="2830" spans="1:21" x14ac:dyDescent="0.35">
      <c r="A2830" s="16" t="s">
        <v>5751</v>
      </c>
      <c r="B2830">
        <v>120932057</v>
      </c>
      <c r="C2830">
        <v>83</v>
      </c>
      <c r="D2830" s="1">
        <v>14390.25</v>
      </c>
      <c r="E2830" s="16" t="s">
        <v>11</v>
      </c>
      <c r="F2830" s="16" t="s">
        <v>1250</v>
      </c>
      <c r="G2830" s="16" t="s">
        <v>1876</v>
      </c>
      <c r="H2830">
        <v>244910.0085</v>
      </c>
      <c r="I2830">
        <v>253073.67550000001</v>
      </c>
      <c r="J2830" s="16" t="s">
        <v>5752</v>
      </c>
      <c r="K2830" s="16" t="s">
        <v>6131</v>
      </c>
      <c r="L2830">
        <v>250725561</v>
      </c>
      <c r="M2830">
        <v>0</v>
      </c>
      <c r="N2830" s="16" t="s">
        <v>6196</v>
      </c>
      <c r="O2830" s="16" t="s">
        <v>6188</v>
      </c>
      <c r="P2830" s="1">
        <v>44374</v>
      </c>
      <c r="Q2830">
        <v>-8163.6670000000158</v>
      </c>
      <c r="R2830">
        <v>-8163.6670000000158</v>
      </c>
      <c r="S2830" s="16" t="s">
        <v>6222</v>
      </c>
      <c r="T2830" s="16" t="s">
        <v>6241</v>
      </c>
      <c r="U2830">
        <v>2021</v>
      </c>
    </row>
    <row r="2831" spans="1:21" x14ac:dyDescent="0.35">
      <c r="A2831" s="16" t="s">
        <v>5753</v>
      </c>
      <c r="B2831">
        <v>415890182</v>
      </c>
      <c r="C2831">
        <v>56</v>
      </c>
      <c r="D2831" s="1">
        <v>24252</v>
      </c>
      <c r="E2831" s="16" t="s">
        <v>11</v>
      </c>
      <c r="F2831" s="16" t="s">
        <v>370</v>
      </c>
      <c r="G2831" s="16" t="s">
        <v>1876</v>
      </c>
      <c r="H2831">
        <v>2438133.21</v>
      </c>
      <c r="I2831">
        <v>1422244.3725000001</v>
      </c>
      <c r="J2831" s="16" t="s">
        <v>5754</v>
      </c>
      <c r="K2831" s="16" t="s">
        <v>6131</v>
      </c>
      <c r="L2831">
        <v>532962753</v>
      </c>
      <c r="M2831">
        <v>0</v>
      </c>
      <c r="N2831" s="16" t="s">
        <v>6187</v>
      </c>
      <c r="O2831" s="16" t="s">
        <v>6200</v>
      </c>
      <c r="P2831" s="1">
        <v>44489</v>
      </c>
      <c r="Q2831">
        <v>1015888.8374999999</v>
      </c>
      <c r="R2831">
        <v>1036206.6142499999</v>
      </c>
      <c r="S2831" s="16" t="s">
        <v>6226</v>
      </c>
      <c r="T2831" s="16" t="s">
        <v>6239</v>
      </c>
      <c r="U2831">
        <v>2021</v>
      </c>
    </row>
    <row r="2832" spans="1:21" x14ac:dyDescent="0.35">
      <c r="A2832" s="16" t="s">
        <v>5755</v>
      </c>
      <c r="B2832">
        <v>955631691</v>
      </c>
      <c r="C2832">
        <v>84</v>
      </c>
      <c r="D2832" s="1">
        <v>14025</v>
      </c>
      <c r="E2832" s="16" t="s">
        <v>11</v>
      </c>
      <c r="F2832" s="16" t="s">
        <v>269</v>
      </c>
      <c r="G2832" s="16" t="s">
        <v>1876</v>
      </c>
      <c r="H2832">
        <v>694986.09369999997</v>
      </c>
      <c r="I2832">
        <v>151194.9339</v>
      </c>
      <c r="J2832" s="16" t="s">
        <v>5756</v>
      </c>
      <c r="K2832" s="16" t="s">
        <v>6127</v>
      </c>
      <c r="L2832">
        <v>584212388</v>
      </c>
      <c r="M2832">
        <v>0</v>
      </c>
      <c r="N2832" s="16" t="s">
        <v>6198</v>
      </c>
      <c r="O2832" s="16" t="s">
        <v>6191</v>
      </c>
      <c r="P2832" s="1">
        <v>44449</v>
      </c>
      <c r="Q2832">
        <v>543791.15980000002</v>
      </c>
      <c r="R2832">
        <v>543791.15980000002</v>
      </c>
      <c r="S2832" s="16" t="s">
        <v>6225</v>
      </c>
      <c r="T2832" s="16" t="s">
        <v>6241</v>
      </c>
      <c r="U2832">
        <v>2021</v>
      </c>
    </row>
    <row r="2833" spans="1:21" x14ac:dyDescent="0.35">
      <c r="A2833" s="16" t="s">
        <v>5757</v>
      </c>
      <c r="B2833">
        <v>607842215</v>
      </c>
      <c r="C2833">
        <v>24</v>
      </c>
      <c r="D2833" s="1">
        <v>35940</v>
      </c>
      <c r="E2833" s="16" t="s">
        <v>11</v>
      </c>
      <c r="F2833" s="16" t="s">
        <v>638</v>
      </c>
      <c r="G2833" s="16" t="s">
        <v>2575</v>
      </c>
      <c r="H2833">
        <v>774143.80819999997</v>
      </c>
      <c r="I2833">
        <v>358651.9938</v>
      </c>
      <c r="J2833" s="16" t="s">
        <v>5758</v>
      </c>
      <c r="K2833" s="16" t="s">
        <v>6129</v>
      </c>
      <c r="L2833">
        <v>2221857857</v>
      </c>
      <c r="M2833">
        <v>0</v>
      </c>
      <c r="N2833" s="16" t="s">
        <v>6196</v>
      </c>
      <c r="O2833" s="16" t="s">
        <v>6188</v>
      </c>
      <c r="P2833" s="1">
        <v>44355</v>
      </c>
      <c r="Q2833">
        <v>415491.81439999997</v>
      </c>
      <c r="R2833">
        <v>415491.81439999997</v>
      </c>
      <c r="S2833" s="16" t="s">
        <v>6222</v>
      </c>
      <c r="T2833" s="16" t="s">
        <v>6236</v>
      </c>
      <c r="U2833">
        <v>2021</v>
      </c>
    </row>
    <row r="2834" spans="1:21" x14ac:dyDescent="0.35">
      <c r="A2834" s="16" t="s">
        <v>5759</v>
      </c>
      <c r="B2834">
        <v>156058632</v>
      </c>
      <c r="C2834">
        <v>18</v>
      </c>
      <c r="D2834" s="1">
        <v>38131.5</v>
      </c>
      <c r="E2834" s="16" t="s">
        <v>11</v>
      </c>
      <c r="F2834" s="16" t="s">
        <v>489</v>
      </c>
      <c r="G2834" s="16" t="s">
        <v>2575</v>
      </c>
      <c r="H2834">
        <v>280502.9768</v>
      </c>
      <c r="I2834">
        <v>198801.54639999999</v>
      </c>
      <c r="J2834" s="16" t="s">
        <v>5760</v>
      </c>
      <c r="K2834" s="16" t="s">
        <v>6129</v>
      </c>
      <c r="L2834">
        <v>42453408</v>
      </c>
      <c r="M2834">
        <v>0</v>
      </c>
      <c r="N2834" s="16" t="s">
        <v>6189</v>
      </c>
      <c r="O2834" s="16" t="s">
        <v>6190</v>
      </c>
      <c r="P2834" s="1">
        <v>44301</v>
      </c>
      <c r="Q2834">
        <v>81701.430400000012</v>
      </c>
      <c r="R2834">
        <v>81701.430400000012</v>
      </c>
      <c r="S2834" s="16" t="s">
        <v>6220</v>
      </c>
      <c r="T2834" s="16" t="s">
        <v>6242</v>
      </c>
      <c r="U2834">
        <v>2021</v>
      </c>
    </row>
    <row r="2835" spans="1:21" x14ac:dyDescent="0.35">
      <c r="A2835" s="16" t="s">
        <v>5761</v>
      </c>
      <c r="B2835">
        <v>158449315</v>
      </c>
      <c r="C2835">
        <v>85</v>
      </c>
      <c r="D2835" s="1">
        <v>13659.75</v>
      </c>
      <c r="E2835" s="16" t="s">
        <v>11</v>
      </c>
      <c r="F2835" s="16" t="s">
        <v>226</v>
      </c>
      <c r="G2835" s="16" t="s">
        <v>2575</v>
      </c>
      <c r="H2835">
        <v>584228.50899999996</v>
      </c>
      <c r="I2835">
        <v>333930.29499999998</v>
      </c>
      <c r="J2835" s="16" t="s">
        <v>5762</v>
      </c>
      <c r="K2835" s="16" t="s">
        <v>6135</v>
      </c>
      <c r="L2835">
        <v>1269354429</v>
      </c>
      <c r="M2835">
        <v>7484371149</v>
      </c>
      <c r="N2835" s="16" t="s">
        <v>6192</v>
      </c>
      <c r="O2835" s="16" t="s">
        <v>6188</v>
      </c>
      <c r="P2835" s="1">
        <v>44581</v>
      </c>
      <c r="Q2835">
        <v>250298.21399999998</v>
      </c>
      <c r="R2835">
        <v>250298.21399999998</v>
      </c>
      <c r="S2835" s="16" t="s">
        <v>6217</v>
      </c>
      <c r="T2835" s="16" t="s">
        <v>6241</v>
      </c>
      <c r="U2835">
        <v>2022</v>
      </c>
    </row>
    <row r="2836" spans="1:21" x14ac:dyDescent="0.35">
      <c r="A2836" s="16" t="s">
        <v>5763</v>
      </c>
      <c r="B2836">
        <v>735065</v>
      </c>
      <c r="C2836">
        <v>30</v>
      </c>
      <c r="D2836" s="1">
        <v>33748.5</v>
      </c>
      <c r="E2836" s="16" t="s">
        <v>11</v>
      </c>
      <c r="F2836" s="16" t="s">
        <v>115</v>
      </c>
      <c r="G2836" s="16" t="s">
        <v>2575</v>
      </c>
      <c r="H2836">
        <v>455937.82040000003</v>
      </c>
      <c r="I2836">
        <v>108104.1355</v>
      </c>
      <c r="J2836" s="16" t="s">
        <v>5764</v>
      </c>
      <c r="K2836" s="16" t="s">
        <v>6131</v>
      </c>
      <c r="L2836">
        <v>990931407</v>
      </c>
      <c r="M2836">
        <v>0</v>
      </c>
      <c r="N2836" s="16" t="s">
        <v>6198</v>
      </c>
      <c r="O2836" s="16" t="s">
        <v>6191</v>
      </c>
      <c r="P2836" s="1">
        <v>44626</v>
      </c>
      <c r="Q2836">
        <v>347833.68489999999</v>
      </c>
      <c r="R2836">
        <v>347833.68489999999</v>
      </c>
      <c r="S2836" s="16" t="s">
        <v>6219</v>
      </c>
      <c r="T2836" s="16" t="s">
        <v>6237</v>
      </c>
      <c r="U2836">
        <v>2022</v>
      </c>
    </row>
    <row r="2837" spans="1:21" x14ac:dyDescent="0.35">
      <c r="A2837" s="16" t="s">
        <v>5765</v>
      </c>
      <c r="B2837">
        <v>713828928</v>
      </c>
      <c r="C2837">
        <v>29</v>
      </c>
      <c r="D2837" s="1">
        <v>34113.75</v>
      </c>
      <c r="E2837" s="16" t="s">
        <v>11</v>
      </c>
      <c r="F2837" s="16" t="s">
        <v>633</v>
      </c>
      <c r="G2837" s="16" t="s">
        <v>2575</v>
      </c>
      <c r="H2837">
        <v>1901203.1531</v>
      </c>
      <c r="I2837">
        <v>914432.34580000001</v>
      </c>
      <c r="J2837" s="16" t="s">
        <v>5766</v>
      </c>
      <c r="K2837" s="16" t="s">
        <v>6127</v>
      </c>
      <c r="L2837">
        <v>1518860448</v>
      </c>
      <c r="M2837">
        <v>0</v>
      </c>
      <c r="N2837" s="16" t="s">
        <v>6196</v>
      </c>
      <c r="O2837" s="16" t="s">
        <v>6199</v>
      </c>
      <c r="P2837" s="1">
        <v>44624</v>
      </c>
      <c r="Q2837">
        <v>986770.80729999999</v>
      </c>
      <c r="R2837">
        <v>986770.80729999999</v>
      </c>
      <c r="S2837" s="16" t="s">
        <v>6219</v>
      </c>
      <c r="T2837" s="16" t="s">
        <v>6236</v>
      </c>
      <c r="U2837">
        <v>2022</v>
      </c>
    </row>
    <row r="2838" spans="1:21" x14ac:dyDescent="0.35">
      <c r="A2838" s="16" t="s">
        <v>5767</v>
      </c>
      <c r="B2838">
        <v>172877992</v>
      </c>
      <c r="C2838">
        <v>59</v>
      </c>
      <c r="D2838" s="1">
        <v>23156.25</v>
      </c>
      <c r="E2838" s="16" t="s">
        <v>11</v>
      </c>
      <c r="F2838" s="16" t="s">
        <v>1233</v>
      </c>
      <c r="G2838" s="16" t="s">
        <v>2575</v>
      </c>
      <c r="H2838">
        <v>523535.69650000002</v>
      </c>
      <c r="I2838">
        <v>390292.17489999998</v>
      </c>
      <c r="J2838" s="16" t="s">
        <v>5768</v>
      </c>
      <c r="K2838" s="16" t="s">
        <v>6131</v>
      </c>
      <c r="L2838">
        <v>2830762809</v>
      </c>
      <c r="M2838">
        <v>0</v>
      </c>
      <c r="N2838" s="16" t="s">
        <v>6187</v>
      </c>
      <c r="O2838" s="16" t="s">
        <v>6190</v>
      </c>
      <c r="P2838" s="1">
        <v>44627</v>
      </c>
      <c r="Q2838">
        <v>133243.52160000004</v>
      </c>
      <c r="R2838">
        <v>133243.52160000004</v>
      </c>
      <c r="S2838" s="16" t="s">
        <v>6219</v>
      </c>
      <c r="T2838" s="16" t="s">
        <v>6239</v>
      </c>
      <c r="U2838">
        <v>2022</v>
      </c>
    </row>
    <row r="2839" spans="1:21" x14ac:dyDescent="0.35">
      <c r="A2839" s="16" t="s">
        <v>5769</v>
      </c>
      <c r="B2839">
        <v>369381575</v>
      </c>
      <c r="C2839">
        <v>73</v>
      </c>
      <c r="D2839" s="1">
        <v>18042.75</v>
      </c>
      <c r="E2839" s="16" t="s">
        <v>11</v>
      </c>
      <c r="F2839" s="16" t="s">
        <v>344</v>
      </c>
      <c r="G2839" s="16" t="s">
        <v>2575</v>
      </c>
      <c r="H2839">
        <v>167595.375</v>
      </c>
      <c r="I2839">
        <v>24123.576700000001</v>
      </c>
      <c r="J2839" s="16" t="s">
        <v>5770</v>
      </c>
      <c r="K2839" s="16" t="s">
        <v>6129</v>
      </c>
      <c r="L2839">
        <v>947638536</v>
      </c>
      <c r="M2839">
        <v>0</v>
      </c>
      <c r="N2839" s="16" t="s">
        <v>6198</v>
      </c>
      <c r="O2839" s="16" t="s">
        <v>6191</v>
      </c>
      <c r="P2839" s="1">
        <v>44433</v>
      </c>
      <c r="Q2839">
        <v>143471.79829999999</v>
      </c>
      <c r="R2839">
        <v>143471.79829999999</v>
      </c>
      <c r="S2839" s="16" t="s">
        <v>6224</v>
      </c>
      <c r="T2839" s="16" t="s">
        <v>6241</v>
      </c>
      <c r="U2839">
        <v>2021</v>
      </c>
    </row>
    <row r="2840" spans="1:21" x14ac:dyDescent="0.35">
      <c r="A2840" s="16" t="s">
        <v>5771</v>
      </c>
      <c r="B2840">
        <v>210406263</v>
      </c>
      <c r="C2840">
        <v>72</v>
      </c>
      <c r="D2840" s="1">
        <v>18408</v>
      </c>
      <c r="E2840" s="16" t="s">
        <v>11</v>
      </c>
      <c r="F2840" s="16" t="s">
        <v>279</v>
      </c>
      <c r="G2840" s="16" t="s">
        <v>2575</v>
      </c>
      <c r="H2840">
        <v>476404.092</v>
      </c>
      <c r="I2840">
        <v>157107.4828</v>
      </c>
      <c r="J2840" s="16" t="s">
        <v>5772</v>
      </c>
      <c r="K2840" s="16" t="s">
        <v>6135</v>
      </c>
      <c r="L2840">
        <v>711860448</v>
      </c>
      <c r="M2840">
        <v>0</v>
      </c>
      <c r="N2840" s="16" t="s">
        <v>6187</v>
      </c>
      <c r="O2840" s="16" t="s">
        <v>6188</v>
      </c>
      <c r="P2840" s="1">
        <v>44254</v>
      </c>
      <c r="Q2840">
        <v>319296.60920000001</v>
      </c>
      <c r="R2840">
        <v>319296.60920000001</v>
      </c>
      <c r="S2840" s="16" t="s">
        <v>6218</v>
      </c>
      <c r="T2840" s="16" t="s">
        <v>6241</v>
      </c>
      <c r="U2840">
        <v>2021</v>
      </c>
    </row>
    <row r="2841" spans="1:21" x14ac:dyDescent="0.35">
      <c r="A2841" s="16" t="s">
        <v>5773</v>
      </c>
      <c r="B2841">
        <v>876216916</v>
      </c>
      <c r="C2841">
        <v>40</v>
      </c>
      <c r="D2841" s="1">
        <v>30096</v>
      </c>
      <c r="E2841" s="16" t="s">
        <v>11</v>
      </c>
      <c r="F2841" s="16" t="s">
        <v>941</v>
      </c>
      <c r="G2841" s="16" t="s">
        <v>2575</v>
      </c>
      <c r="H2841">
        <v>178785.09580000001</v>
      </c>
      <c r="I2841">
        <v>45084.9372</v>
      </c>
      <c r="J2841" s="16" t="s">
        <v>5774</v>
      </c>
      <c r="K2841" s="16" t="s">
        <v>6135</v>
      </c>
      <c r="L2841">
        <v>1259545584</v>
      </c>
      <c r="M2841">
        <v>0</v>
      </c>
      <c r="N2841" s="16" t="s">
        <v>6195</v>
      </c>
      <c r="O2841" s="16" t="s">
        <v>6190</v>
      </c>
      <c r="P2841" s="1">
        <v>44669</v>
      </c>
      <c r="Q2841">
        <v>133700.15860000002</v>
      </c>
      <c r="R2841">
        <v>133700.15860000002</v>
      </c>
      <c r="S2841" s="16" t="s">
        <v>6220</v>
      </c>
      <c r="T2841" s="16" t="s">
        <v>6238</v>
      </c>
      <c r="U2841">
        <v>2022</v>
      </c>
    </row>
    <row r="2842" spans="1:21" x14ac:dyDescent="0.35">
      <c r="A2842" s="16" t="s">
        <v>5775</v>
      </c>
      <c r="B2842">
        <v>295682322</v>
      </c>
      <c r="C2842">
        <v>18</v>
      </c>
      <c r="D2842" s="1">
        <v>38131.5</v>
      </c>
      <c r="E2842" s="16" t="s">
        <v>11</v>
      </c>
      <c r="F2842" s="16" t="s">
        <v>370</v>
      </c>
      <c r="G2842" s="16" t="s">
        <v>2575</v>
      </c>
      <c r="H2842">
        <v>687309.2352</v>
      </c>
      <c r="I2842">
        <v>70105.542000000001</v>
      </c>
      <c r="J2842" s="16" t="s">
        <v>5776</v>
      </c>
      <c r="K2842" s="16" t="s">
        <v>6131</v>
      </c>
      <c r="L2842">
        <v>261715038</v>
      </c>
      <c r="M2842">
        <v>0</v>
      </c>
      <c r="N2842" s="16" t="s">
        <v>6198</v>
      </c>
      <c r="O2842" s="16" t="s">
        <v>6190</v>
      </c>
      <c r="P2842" s="1">
        <v>44361</v>
      </c>
      <c r="Q2842">
        <v>617203.69319999998</v>
      </c>
      <c r="R2842">
        <v>629547.76706400001</v>
      </c>
      <c r="S2842" s="16" t="s">
        <v>6222</v>
      </c>
      <c r="T2842" s="16" t="s">
        <v>6242</v>
      </c>
      <c r="U2842">
        <v>2021</v>
      </c>
    </row>
    <row r="2843" spans="1:21" x14ac:dyDescent="0.35">
      <c r="A2843" s="16" t="s">
        <v>5777</v>
      </c>
      <c r="B2843">
        <v>371142420</v>
      </c>
      <c r="C2843">
        <v>38</v>
      </c>
      <c r="D2843" s="1">
        <v>30826.5</v>
      </c>
      <c r="E2843" s="16" t="s">
        <v>11</v>
      </c>
      <c r="F2843" s="16" t="s">
        <v>33</v>
      </c>
      <c r="G2843" s="16" t="s">
        <v>2575</v>
      </c>
      <c r="H2843">
        <v>32563.931400000001</v>
      </c>
      <c r="I2843">
        <v>9544.1923000000006</v>
      </c>
      <c r="J2843" s="16" t="s">
        <v>5778</v>
      </c>
      <c r="K2843" s="16" t="s">
        <v>6135</v>
      </c>
      <c r="L2843">
        <v>47528208</v>
      </c>
      <c r="M2843">
        <v>0</v>
      </c>
      <c r="N2843" s="16" t="s">
        <v>6195</v>
      </c>
      <c r="O2843" s="16" t="s">
        <v>6190</v>
      </c>
      <c r="P2843" s="1">
        <v>44598</v>
      </c>
      <c r="Q2843">
        <v>23019.739099999999</v>
      </c>
      <c r="R2843">
        <v>23019.739099999999</v>
      </c>
      <c r="S2843" s="16" t="s">
        <v>6218</v>
      </c>
      <c r="T2843" s="16" t="s">
        <v>6237</v>
      </c>
      <c r="U2843">
        <v>2022</v>
      </c>
    </row>
    <row r="2844" spans="1:21" x14ac:dyDescent="0.35">
      <c r="A2844" s="16" t="s">
        <v>5779</v>
      </c>
      <c r="B2844">
        <v>518915884</v>
      </c>
      <c r="C2844">
        <v>51</v>
      </c>
      <c r="D2844" s="1">
        <v>26078.25</v>
      </c>
      <c r="E2844" s="16" t="s">
        <v>11</v>
      </c>
      <c r="F2844" s="16" t="s">
        <v>163</v>
      </c>
      <c r="G2844" s="16" t="s">
        <v>2575</v>
      </c>
      <c r="H2844">
        <v>239453.66020000001</v>
      </c>
      <c r="I2844">
        <v>44548.358</v>
      </c>
      <c r="J2844" s="16" t="s">
        <v>5780</v>
      </c>
      <c r="K2844" s="16" t="s">
        <v>6135</v>
      </c>
      <c r="L2844">
        <v>2151321795</v>
      </c>
      <c r="M2844">
        <v>0</v>
      </c>
      <c r="N2844" s="16" t="s">
        <v>6198</v>
      </c>
      <c r="O2844" s="16" t="s">
        <v>6201</v>
      </c>
      <c r="P2844" s="1">
        <v>44465</v>
      </c>
      <c r="Q2844">
        <v>194905.30220000001</v>
      </c>
      <c r="R2844">
        <v>194905.30220000001</v>
      </c>
      <c r="S2844" s="16" t="s">
        <v>6225</v>
      </c>
      <c r="T2844" s="16" t="s">
        <v>6239</v>
      </c>
      <c r="U2844">
        <v>2021</v>
      </c>
    </row>
    <row r="2845" spans="1:21" x14ac:dyDescent="0.35">
      <c r="A2845" s="16" t="s">
        <v>5781</v>
      </c>
      <c r="B2845">
        <v>926002607</v>
      </c>
      <c r="C2845">
        <v>75</v>
      </c>
      <c r="D2845" s="1">
        <v>17312.25</v>
      </c>
      <c r="E2845" s="16" t="s">
        <v>11</v>
      </c>
      <c r="F2845" s="16" t="s">
        <v>42</v>
      </c>
      <c r="G2845" s="16" t="s">
        <v>2575</v>
      </c>
      <c r="H2845">
        <v>1112280.662</v>
      </c>
      <c r="I2845">
        <v>677796.02839999995</v>
      </c>
      <c r="J2845" s="16" t="s">
        <v>5782</v>
      </c>
      <c r="K2845" s="16" t="s">
        <v>6133</v>
      </c>
      <c r="L2845">
        <v>468818091</v>
      </c>
      <c r="M2845">
        <v>0</v>
      </c>
      <c r="N2845" s="16" t="s">
        <v>6189</v>
      </c>
      <c r="O2845" s="16" t="s">
        <v>6194</v>
      </c>
      <c r="P2845" s="1">
        <v>44358</v>
      </c>
      <c r="Q2845">
        <v>434484.63360000006</v>
      </c>
      <c r="R2845">
        <v>434484.63360000006</v>
      </c>
      <c r="S2845" s="16" t="s">
        <v>6222</v>
      </c>
      <c r="T2845" s="16" t="s">
        <v>6241</v>
      </c>
      <c r="U2845">
        <v>2021</v>
      </c>
    </row>
    <row r="2846" spans="1:21" x14ac:dyDescent="0.35">
      <c r="A2846" s="16" t="s">
        <v>5783</v>
      </c>
      <c r="B2846">
        <v>834478667</v>
      </c>
      <c r="C2846">
        <v>31</v>
      </c>
      <c r="D2846" s="1">
        <v>33383.25</v>
      </c>
      <c r="E2846" s="16" t="s">
        <v>11</v>
      </c>
      <c r="F2846" s="16" t="s">
        <v>36</v>
      </c>
      <c r="G2846" s="16" t="s">
        <v>2575</v>
      </c>
      <c r="H2846">
        <v>1205689.4959</v>
      </c>
      <c r="I2846">
        <v>121695.7622</v>
      </c>
      <c r="J2846" s="16" t="s">
        <v>5784</v>
      </c>
      <c r="K2846" s="16" t="s">
        <v>6127</v>
      </c>
      <c r="L2846">
        <v>7801716</v>
      </c>
      <c r="M2846">
        <v>0</v>
      </c>
      <c r="N2846" s="16" t="s">
        <v>6196</v>
      </c>
      <c r="O2846" s="16" t="s">
        <v>6188</v>
      </c>
      <c r="P2846" s="1">
        <v>44231</v>
      </c>
      <c r="Q2846">
        <v>1083993.7337</v>
      </c>
      <c r="R2846">
        <v>1083993.7337</v>
      </c>
      <c r="S2846" s="16" t="s">
        <v>6218</v>
      </c>
      <c r="T2846" s="16" t="s">
        <v>6237</v>
      </c>
      <c r="U2846">
        <v>2021</v>
      </c>
    </row>
    <row r="2847" spans="1:21" x14ac:dyDescent="0.35">
      <c r="A2847" s="16" t="s">
        <v>5785</v>
      </c>
      <c r="B2847">
        <v>723431746</v>
      </c>
      <c r="C2847">
        <v>85</v>
      </c>
      <c r="D2847" s="1">
        <v>13659.75</v>
      </c>
      <c r="E2847" s="16" t="s">
        <v>11</v>
      </c>
      <c r="F2847" s="16" t="s">
        <v>533</v>
      </c>
      <c r="G2847" s="16" t="s">
        <v>2575</v>
      </c>
      <c r="H2847">
        <v>991525.19979999994</v>
      </c>
      <c r="I2847">
        <v>309851.6249</v>
      </c>
      <c r="J2847" s="16" t="s">
        <v>5786</v>
      </c>
      <c r="K2847" s="16" t="s">
        <v>6135</v>
      </c>
      <c r="L2847">
        <v>4927485123</v>
      </c>
      <c r="M2847">
        <v>5920035528</v>
      </c>
      <c r="N2847" s="16" t="s">
        <v>6192</v>
      </c>
      <c r="O2847" s="16" t="s">
        <v>6188</v>
      </c>
      <c r="P2847" s="1">
        <v>44404</v>
      </c>
      <c r="Q2847">
        <v>681673.57489999989</v>
      </c>
      <c r="R2847">
        <v>681673.57489999989</v>
      </c>
      <c r="S2847" s="16" t="s">
        <v>6223</v>
      </c>
      <c r="T2847" s="16" t="s">
        <v>6241</v>
      </c>
      <c r="U2847">
        <v>2021</v>
      </c>
    </row>
    <row r="2848" spans="1:21" x14ac:dyDescent="0.35">
      <c r="A2848" s="16" t="s">
        <v>5787</v>
      </c>
      <c r="B2848">
        <v>436593969</v>
      </c>
      <c r="C2848">
        <v>30</v>
      </c>
      <c r="D2848" s="1">
        <v>33748.5</v>
      </c>
      <c r="E2848" s="16" t="s">
        <v>11</v>
      </c>
      <c r="F2848" s="16" t="s">
        <v>220</v>
      </c>
      <c r="G2848" s="16" t="s">
        <v>2575</v>
      </c>
      <c r="H2848">
        <v>1719422.7483999999</v>
      </c>
      <c r="I2848">
        <v>274783.22039999999</v>
      </c>
      <c r="J2848" s="16" t="s">
        <v>5788</v>
      </c>
      <c r="K2848" s="16" t="s">
        <v>6135</v>
      </c>
      <c r="L2848">
        <v>216752382</v>
      </c>
      <c r="M2848">
        <v>0</v>
      </c>
      <c r="N2848" s="16" t="s">
        <v>6187</v>
      </c>
      <c r="O2848" s="16" t="s">
        <v>6188</v>
      </c>
      <c r="P2848" s="1">
        <v>44438</v>
      </c>
      <c r="Q2848">
        <v>1444639.5279999999</v>
      </c>
      <c r="R2848">
        <v>1444639.5279999999</v>
      </c>
      <c r="S2848" s="16" t="s">
        <v>6224</v>
      </c>
      <c r="T2848" s="16" t="s">
        <v>6237</v>
      </c>
      <c r="U2848">
        <v>2021</v>
      </c>
    </row>
    <row r="2849" spans="1:21" x14ac:dyDescent="0.35">
      <c r="A2849" s="16" t="s">
        <v>5789</v>
      </c>
      <c r="B2849">
        <v>337682362</v>
      </c>
      <c r="C2849">
        <v>57</v>
      </c>
      <c r="D2849" s="1">
        <v>23886.75</v>
      </c>
      <c r="E2849" s="16" t="s">
        <v>11</v>
      </c>
      <c r="F2849" s="16" t="s">
        <v>378</v>
      </c>
      <c r="G2849" s="16" t="s">
        <v>2575</v>
      </c>
      <c r="H2849">
        <v>284911.57919999998</v>
      </c>
      <c r="I2849">
        <v>73869.802200000006</v>
      </c>
      <c r="J2849" s="16" t="s">
        <v>5790</v>
      </c>
      <c r="K2849" s="16" t="s">
        <v>6129</v>
      </c>
      <c r="L2849">
        <v>1319627958</v>
      </c>
      <c r="M2849">
        <v>0</v>
      </c>
      <c r="N2849" s="16" t="s">
        <v>6196</v>
      </c>
      <c r="O2849" s="16" t="s">
        <v>6199</v>
      </c>
      <c r="P2849" s="1">
        <v>44598</v>
      </c>
      <c r="Q2849">
        <v>211041.77699999997</v>
      </c>
      <c r="R2849">
        <v>211041.77699999997</v>
      </c>
      <c r="S2849" s="16" t="s">
        <v>6218</v>
      </c>
      <c r="T2849" s="16" t="s">
        <v>6239</v>
      </c>
      <c r="U2849">
        <v>2022</v>
      </c>
    </row>
    <row r="2850" spans="1:21" x14ac:dyDescent="0.35">
      <c r="A2850" s="16" t="s">
        <v>5791</v>
      </c>
      <c r="B2850">
        <v>741568626</v>
      </c>
      <c r="C2850">
        <v>36</v>
      </c>
      <c r="D2850" s="1">
        <v>31557</v>
      </c>
      <c r="E2850" s="16" t="s">
        <v>11</v>
      </c>
      <c r="F2850" s="16" t="s">
        <v>347</v>
      </c>
      <c r="G2850" s="16" t="s">
        <v>2575</v>
      </c>
      <c r="H2850">
        <v>531230.56999999995</v>
      </c>
      <c r="I2850">
        <v>306891.90029999998</v>
      </c>
      <c r="J2850" s="16" t="s">
        <v>5792</v>
      </c>
      <c r="K2850" s="16" t="s">
        <v>6131</v>
      </c>
      <c r="L2850">
        <v>45600399</v>
      </c>
      <c r="M2850">
        <v>0</v>
      </c>
      <c r="N2850" s="16" t="s">
        <v>6187</v>
      </c>
      <c r="O2850" s="16" t="s">
        <v>6188</v>
      </c>
      <c r="P2850" s="1">
        <v>44466</v>
      </c>
      <c r="Q2850">
        <v>224338.66969999997</v>
      </c>
      <c r="R2850">
        <v>224338.66969999997</v>
      </c>
      <c r="S2850" s="16" t="s">
        <v>6225</v>
      </c>
      <c r="T2850" s="16" t="s">
        <v>6237</v>
      </c>
      <c r="U2850">
        <v>2021</v>
      </c>
    </row>
    <row r="2851" spans="1:21" x14ac:dyDescent="0.35">
      <c r="A2851" s="16" t="s">
        <v>5793</v>
      </c>
      <c r="B2851">
        <v>652862459</v>
      </c>
      <c r="C2851">
        <v>75</v>
      </c>
      <c r="D2851" s="1">
        <v>17312.25</v>
      </c>
      <c r="E2851" s="16" t="s">
        <v>11</v>
      </c>
      <c r="F2851" s="16" t="s">
        <v>1544</v>
      </c>
      <c r="G2851" s="16" t="s">
        <v>2575</v>
      </c>
      <c r="H2851">
        <v>70177.954899999997</v>
      </c>
      <c r="I2851">
        <v>42305.389799999997</v>
      </c>
      <c r="J2851" s="16" t="s">
        <v>5794</v>
      </c>
      <c r="K2851" s="16" t="s">
        <v>6131</v>
      </c>
      <c r="L2851">
        <v>1644566275</v>
      </c>
      <c r="M2851">
        <v>0</v>
      </c>
      <c r="N2851" s="16" t="s">
        <v>6198</v>
      </c>
      <c r="O2851" s="16" t="s">
        <v>6191</v>
      </c>
      <c r="P2851" s="1">
        <v>44251</v>
      </c>
      <c r="Q2851">
        <v>27872.5651</v>
      </c>
      <c r="R2851">
        <v>27872.5651</v>
      </c>
      <c r="S2851" s="16" t="s">
        <v>6218</v>
      </c>
      <c r="T2851" s="16" t="s">
        <v>6241</v>
      </c>
      <c r="U2851">
        <v>2021</v>
      </c>
    </row>
    <row r="2852" spans="1:21" x14ac:dyDescent="0.35">
      <c r="A2852" s="16" t="s">
        <v>5795</v>
      </c>
      <c r="B2852">
        <v>998752321</v>
      </c>
      <c r="C2852">
        <v>61</v>
      </c>
      <c r="D2852" s="1">
        <v>22425.75</v>
      </c>
      <c r="E2852" s="16" t="s">
        <v>11</v>
      </c>
      <c r="F2852" s="16" t="s">
        <v>263</v>
      </c>
      <c r="G2852" s="16" t="s">
        <v>2575</v>
      </c>
      <c r="H2852">
        <v>1457194.6137999999</v>
      </c>
      <c r="I2852">
        <v>145258.32380000001</v>
      </c>
      <c r="J2852" s="16" t="s">
        <v>5796</v>
      </c>
      <c r="K2852" s="16" t="s">
        <v>6131</v>
      </c>
      <c r="L2852">
        <v>1135856925</v>
      </c>
      <c r="M2852">
        <v>0</v>
      </c>
      <c r="N2852" s="16" t="s">
        <v>6187</v>
      </c>
      <c r="O2852" s="16" t="s">
        <v>6188</v>
      </c>
      <c r="P2852" s="1">
        <v>44654</v>
      </c>
      <c r="Q2852">
        <v>1311936.29</v>
      </c>
      <c r="R2852">
        <v>1338175.0158000002</v>
      </c>
      <c r="S2852" s="16" t="s">
        <v>6220</v>
      </c>
      <c r="T2852" s="16" t="s">
        <v>6240</v>
      </c>
      <c r="U2852">
        <v>2022</v>
      </c>
    </row>
    <row r="2853" spans="1:21" x14ac:dyDescent="0.35">
      <c r="A2853" s="16" t="s">
        <v>5797</v>
      </c>
      <c r="B2853">
        <v>710131099</v>
      </c>
      <c r="C2853">
        <v>48</v>
      </c>
      <c r="D2853" s="1">
        <v>27174</v>
      </c>
      <c r="E2853" s="16" t="s">
        <v>11</v>
      </c>
      <c r="F2853" s="16" t="s">
        <v>208</v>
      </c>
      <c r="G2853" s="16" t="s">
        <v>2575</v>
      </c>
      <c r="H2853">
        <v>0</v>
      </c>
      <c r="I2853">
        <v>0</v>
      </c>
      <c r="J2853" s="16" t="s">
        <v>5798</v>
      </c>
      <c r="K2853" s="16" t="s">
        <v>6133</v>
      </c>
      <c r="L2853">
        <v>203317086</v>
      </c>
      <c r="M2853">
        <v>0</v>
      </c>
      <c r="N2853" s="16" t="s">
        <v>6187</v>
      </c>
      <c r="O2853" s="16" t="s">
        <v>6190</v>
      </c>
      <c r="P2853" s="1">
        <v>44335</v>
      </c>
      <c r="Q2853">
        <v>0</v>
      </c>
      <c r="R2853">
        <v>0</v>
      </c>
      <c r="S2853" s="16" t="s">
        <v>6221</v>
      </c>
      <c r="T2853" s="16" t="s">
        <v>6238</v>
      </c>
      <c r="U2853">
        <v>2021</v>
      </c>
    </row>
    <row r="2854" spans="1:21" x14ac:dyDescent="0.35">
      <c r="A2854" s="16" t="s">
        <v>5799</v>
      </c>
      <c r="B2854">
        <v>183697653</v>
      </c>
      <c r="C2854">
        <v>23</v>
      </c>
      <c r="D2854" s="1">
        <v>36305.25</v>
      </c>
      <c r="E2854" s="16" t="s">
        <v>11</v>
      </c>
      <c r="F2854" s="16" t="s">
        <v>514</v>
      </c>
      <c r="G2854" s="16" t="s">
        <v>2575</v>
      </c>
      <c r="H2854">
        <v>112112.5358</v>
      </c>
      <c r="I2854">
        <v>30733.458200000001</v>
      </c>
      <c r="J2854" s="16" t="s">
        <v>5800</v>
      </c>
      <c r="K2854" s="16" t="s">
        <v>6135</v>
      </c>
      <c r="L2854">
        <v>3038296872</v>
      </c>
      <c r="M2854">
        <v>0</v>
      </c>
      <c r="N2854" s="16" t="s">
        <v>6187</v>
      </c>
      <c r="O2854" s="16" t="s">
        <v>6190</v>
      </c>
      <c r="P2854" s="1">
        <v>44578</v>
      </c>
      <c r="Q2854">
        <v>81379.07759999999</v>
      </c>
      <c r="R2854">
        <v>81379.07759999999</v>
      </c>
      <c r="S2854" s="16" t="s">
        <v>6217</v>
      </c>
      <c r="T2854" s="16" t="s">
        <v>6236</v>
      </c>
      <c r="U2854">
        <v>2022</v>
      </c>
    </row>
    <row r="2855" spans="1:21" x14ac:dyDescent="0.35">
      <c r="A2855" s="16" t="s">
        <v>5801</v>
      </c>
      <c r="B2855">
        <v>388129904</v>
      </c>
      <c r="C2855">
        <v>42</v>
      </c>
      <c r="D2855" s="1">
        <v>29365.5</v>
      </c>
      <c r="E2855" s="16" t="s">
        <v>11</v>
      </c>
      <c r="F2855" s="16" t="s">
        <v>776</v>
      </c>
      <c r="G2855" s="16" t="s">
        <v>2575</v>
      </c>
      <c r="H2855">
        <v>729015.72640000004</v>
      </c>
      <c r="I2855">
        <v>190842.33600000001</v>
      </c>
      <c r="J2855" s="16" t="s">
        <v>5802</v>
      </c>
      <c r="K2855" s="16" t="s">
        <v>6131</v>
      </c>
      <c r="L2855">
        <v>226527</v>
      </c>
      <c r="M2855">
        <v>0</v>
      </c>
      <c r="N2855" s="16" t="s">
        <v>6189</v>
      </c>
      <c r="O2855" s="16" t="s">
        <v>6190</v>
      </c>
      <c r="P2855" s="1">
        <v>44365</v>
      </c>
      <c r="Q2855">
        <v>538173.39040000003</v>
      </c>
      <c r="R2855">
        <v>548936.85820800008</v>
      </c>
      <c r="S2855" s="16" t="s">
        <v>6222</v>
      </c>
      <c r="T2855" s="16" t="s">
        <v>6238</v>
      </c>
      <c r="U2855">
        <v>2021</v>
      </c>
    </row>
    <row r="2856" spans="1:21" x14ac:dyDescent="0.35">
      <c r="A2856" s="16" t="s">
        <v>5803</v>
      </c>
      <c r="B2856">
        <v>126238837</v>
      </c>
      <c r="C2856">
        <v>36</v>
      </c>
      <c r="D2856" s="1">
        <v>31557</v>
      </c>
      <c r="E2856" s="16" t="s">
        <v>11</v>
      </c>
      <c r="F2856" s="16" t="s">
        <v>163</v>
      </c>
      <c r="G2856" s="16" t="s">
        <v>2575</v>
      </c>
      <c r="H2856">
        <v>955530.72</v>
      </c>
      <c r="I2856">
        <v>186089.60769999999</v>
      </c>
      <c r="J2856" s="16" t="s">
        <v>5804</v>
      </c>
      <c r="K2856" s="16" t="s">
        <v>6135</v>
      </c>
      <c r="L2856">
        <v>773704017</v>
      </c>
      <c r="M2856">
        <v>0</v>
      </c>
      <c r="N2856" s="16" t="s">
        <v>6198</v>
      </c>
      <c r="O2856" s="16" t="s">
        <v>6201</v>
      </c>
      <c r="P2856" s="1">
        <v>44311</v>
      </c>
      <c r="Q2856">
        <v>769441.11229999992</v>
      </c>
      <c r="R2856">
        <v>769441.11229999992</v>
      </c>
      <c r="S2856" s="16" t="s">
        <v>6220</v>
      </c>
      <c r="T2856" s="16" t="s">
        <v>6237</v>
      </c>
      <c r="U2856">
        <v>2021</v>
      </c>
    </row>
    <row r="2857" spans="1:21" x14ac:dyDescent="0.35">
      <c r="A2857" s="16" t="s">
        <v>5805</v>
      </c>
      <c r="B2857">
        <v>290965816</v>
      </c>
      <c r="C2857">
        <v>56</v>
      </c>
      <c r="D2857" s="1">
        <v>24252</v>
      </c>
      <c r="E2857" s="16" t="s">
        <v>11</v>
      </c>
      <c r="F2857" s="16" t="s">
        <v>738</v>
      </c>
      <c r="G2857" s="16" t="s">
        <v>2575</v>
      </c>
      <c r="H2857">
        <v>129367.9675</v>
      </c>
      <c r="I2857">
        <v>27178.2366</v>
      </c>
      <c r="J2857" s="16" t="s">
        <v>5806</v>
      </c>
      <c r="K2857" s="16" t="s">
        <v>6135</v>
      </c>
      <c r="L2857">
        <v>1473178434</v>
      </c>
      <c r="M2857">
        <v>0</v>
      </c>
      <c r="N2857" s="16" t="s">
        <v>6198</v>
      </c>
      <c r="O2857" s="16" t="s">
        <v>6201</v>
      </c>
      <c r="P2857" s="1">
        <v>44523</v>
      </c>
      <c r="Q2857">
        <v>102189.7309</v>
      </c>
      <c r="R2857">
        <v>102189.7309</v>
      </c>
      <c r="S2857" s="16" t="s">
        <v>6227</v>
      </c>
      <c r="T2857" s="16" t="s">
        <v>6239</v>
      </c>
      <c r="U2857">
        <v>2021</v>
      </c>
    </row>
    <row r="2858" spans="1:21" x14ac:dyDescent="0.35">
      <c r="A2858" s="16" t="s">
        <v>5807</v>
      </c>
      <c r="B2858">
        <v>27198565</v>
      </c>
      <c r="C2858">
        <v>44</v>
      </c>
      <c r="D2858" s="1">
        <v>28635</v>
      </c>
      <c r="E2858" s="16" t="s">
        <v>11</v>
      </c>
      <c r="F2858" s="16" t="s">
        <v>166</v>
      </c>
      <c r="G2858" s="16" t="s">
        <v>2575</v>
      </c>
      <c r="H2858">
        <v>136148.51</v>
      </c>
      <c r="I2858">
        <v>109541.8605</v>
      </c>
      <c r="J2858" s="16" t="s">
        <v>3061</v>
      </c>
      <c r="K2858" s="16" t="s">
        <v>6135</v>
      </c>
      <c r="L2858">
        <v>3128625545</v>
      </c>
      <c r="M2858">
        <v>0</v>
      </c>
      <c r="N2858" s="16" t="s">
        <v>6195</v>
      </c>
      <c r="O2858" s="16" t="s">
        <v>6190</v>
      </c>
      <c r="P2858" s="1">
        <v>44264</v>
      </c>
      <c r="Q2858">
        <v>26606.649500000014</v>
      </c>
      <c r="R2858">
        <v>26606.649500000014</v>
      </c>
      <c r="S2858" s="16" t="s">
        <v>6219</v>
      </c>
      <c r="T2858" s="16" t="s">
        <v>6238</v>
      </c>
      <c r="U2858">
        <v>2021</v>
      </c>
    </row>
    <row r="2859" spans="1:21" x14ac:dyDescent="0.35">
      <c r="A2859" s="16" t="s">
        <v>5808</v>
      </c>
      <c r="B2859">
        <v>171703363</v>
      </c>
      <c r="C2859">
        <v>82</v>
      </c>
      <c r="D2859" s="1">
        <v>14755.5</v>
      </c>
      <c r="E2859" s="16" t="s">
        <v>11</v>
      </c>
      <c r="F2859" s="16" t="s">
        <v>60</v>
      </c>
      <c r="G2859" s="16" t="s">
        <v>2575</v>
      </c>
      <c r="H2859">
        <v>2059977.7519</v>
      </c>
      <c r="I2859">
        <v>252191.2157</v>
      </c>
      <c r="J2859" s="16" t="s">
        <v>5809</v>
      </c>
      <c r="K2859" s="16" t="s">
        <v>6135</v>
      </c>
      <c r="L2859">
        <v>997910982</v>
      </c>
      <c r="M2859">
        <v>0</v>
      </c>
      <c r="N2859" s="16" t="s">
        <v>6187</v>
      </c>
      <c r="O2859" s="16" t="s">
        <v>6190</v>
      </c>
      <c r="P2859" s="1">
        <v>44225</v>
      </c>
      <c r="Q2859">
        <v>1807786.5362</v>
      </c>
      <c r="R2859">
        <v>1807786.5362</v>
      </c>
      <c r="S2859" s="16" t="s">
        <v>6217</v>
      </c>
      <c r="T2859" s="16" t="s">
        <v>6241</v>
      </c>
      <c r="U2859">
        <v>2021</v>
      </c>
    </row>
    <row r="2860" spans="1:21" x14ac:dyDescent="0.35">
      <c r="A2860" s="16" t="s">
        <v>5810</v>
      </c>
      <c r="B2860">
        <v>409989446</v>
      </c>
      <c r="C2860">
        <v>66</v>
      </c>
      <c r="D2860" s="1">
        <v>20599.5</v>
      </c>
      <c r="E2860" s="16" t="s">
        <v>11</v>
      </c>
      <c r="F2860" s="16" t="s">
        <v>279</v>
      </c>
      <c r="G2860" s="16" t="s">
        <v>2575</v>
      </c>
      <c r="H2860">
        <v>443300.0882</v>
      </c>
      <c r="I2860">
        <v>93271.528600000005</v>
      </c>
      <c r="J2860" s="16" t="s">
        <v>5811</v>
      </c>
      <c r="K2860" s="16" t="s">
        <v>6133</v>
      </c>
      <c r="L2860">
        <v>2793424704</v>
      </c>
      <c r="M2860">
        <v>7973843976</v>
      </c>
      <c r="N2860" s="16" t="s">
        <v>6192</v>
      </c>
      <c r="O2860" s="16" t="s">
        <v>6193</v>
      </c>
      <c r="P2860" s="1">
        <v>44257</v>
      </c>
      <c r="Q2860">
        <v>350028.55959999998</v>
      </c>
      <c r="R2860">
        <v>350028.55959999998</v>
      </c>
      <c r="S2860" s="16" t="s">
        <v>6219</v>
      </c>
      <c r="T2860" s="16" t="s">
        <v>6240</v>
      </c>
      <c r="U2860">
        <v>2021</v>
      </c>
    </row>
    <row r="2861" spans="1:21" x14ac:dyDescent="0.35">
      <c r="A2861" s="16" t="s">
        <v>5812</v>
      </c>
      <c r="B2861">
        <v>599797239</v>
      </c>
      <c r="C2861">
        <v>65</v>
      </c>
      <c r="D2861" s="1">
        <v>20964.75</v>
      </c>
      <c r="E2861" s="16" t="s">
        <v>11</v>
      </c>
      <c r="F2861" s="16" t="s">
        <v>1762</v>
      </c>
      <c r="G2861" s="16" t="s">
        <v>2575</v>
      </c>
      <c r="H2861">
        <v>1021773.4917</v>
      </c>
      <c r="I2861">
        <v>280987.71019999997</v>
      </c>
      <c r="J2861" s="16" t="s">
        <v>5813</v>
      </c>
      <c r="K2861" s="16" t="s">
        <v>6131</v>
      </c>
      <c r="L2861">
        <v>283534125</v>
      </c>
      <c r="M2861">
        <v>3077448</v>
      </c>
      <c r="N2861" s="16" t="s">
        <v>6192</v>
      </c>
      <c r="O2861" s="16" t="s">
        <v>6193</v>
      </c>
      <c r="P2861" s="1">
        <v>44634</v>
      </c>
      <c r="Q2861">
        <v>740785.78150000004</v>
      </c>
      <c r="R2861">
        <v>755601.49713000003</v>
      </c>
      <c r="S2861" s="16" t="s">
        <v>6219</v>
      </c>
      <c r="T2861" s="16" t="s">
        <v>6240</v>
      </c>
      <c r="U2861">
        <v>2022</v>
      </c>
    </row>
    <row r="2862" spans="1:21" x14ac:dyDescent="0.35">
      <c r="A2862" s="16" t="s">
        <v>5814</v>
      </c>
      <c r="B2862">
        <v>24757395</v>
      </c>
      <c r="C2862">
        <v>84</v>
      </c>
      <c r="D2862" s="1">
        <v>14025</v>
      </c>
      <c r="E2862" s="16" t="s">
        <v>11</v>
      </c>
      <c r="F2862" s="16" t="s">
        <v>338</v>
      </c>
      <c r="G2862" s="16" t="s">
        <v>2575</v>
      </c>
      <c r="H2862">
        <v>921518.11620000005</v>
      </c>
      <c r="I2862">
        <v>421301.32789999997</v>
      </c>
      <c r="J2862" s="16" t="s">
        <v>5815</v>
      </c>
      <c r="K2862" s="16" t="s">
        <v>6131</v>
      </c>
      <c r="L2862">
        <v>221165776</v>
      </c>
      <c r="M2862">
        <v>0</v>
      </c>
      <c r="N2862" s="16" t="s">
        <v>6196</v>
      </c>
      <c r="O2862" s="16" t="s">
        <v>6200</v>
      </c>
      <c r="P2862" s="1">
        <v>44430</v>
      </c>
      <c r="Q2862">
        <v>500216.78830000007</v>
      </c>
      <c r="R2862">
        <v>510221.12406600011</v>
      </c>
      <c r="S2862" s="16" t="s">
        <v>6224</v>
      </c>
      <c r="T2862" s="16" t="s">
        <v>6241</v>
      </c>
      <c r="U2862">
        <v>2021</v>
      </c>
    </row>
    <row r="2863" spans="1:21" x14ac:dyDescent="0.35">
      <c r="A2863" s="16" t="s">
        <v>5816</v>
      </c>
      <c r="B2863">
        <v>574901635</v>
      </c>
      <c r="C2863">
        <v>53</v>
      </c>
      <c r="D2863" s="1">
        <v>25347.75</v>
      </c>
      <c r="E2863" s="16" t="s">
        <v>11</v>
      </c>
      <c r="F2863" s="16" t="s">
        <v>124</v>
      </c>
      <c r="G2863" s="16" t="s">
        <v>2575</v>
      </c>
      <c r="H2863">
        <v>870565.34069999994</v>
      </c>
      <c r="I2863">
        <v>783508.80669999996</v>
      </c>
      <c r="J2863" s="16" t="s">
        <v>5817</v>
      </c>
      <c r="K2863" s="16" t="s">
        <v>6127</v>
      </c>
      <c r="L2863">
        <v>530677068</v>
      </c>
      <c r="M2863">
        <v>0</v>
      </c>
      <c r="N2863" s="16" t="s">
        <v>6195</v>
      </c>
      <c r="O2863" s="16" t="s">
        <v>6190</v>
      </c>
      <c r="P2863" s="1">
        <v>44352</v>
      </c>
      <c r="Q2863">
        <v>87056.533999999985</v>
      </c>
      <c r="R2863">
        <v>87056.533999999985</v>
      </c>
      <c r="S2863" s="16" t="s">
        <v>6222</v>
      </c>
      <c r="T2863" s="16" t="s">
        <v>6239</v>
      </c>
      <c r="U2863">
        <v>2021</v>
      </c>
    </row>
    <row r="2864" spans="1:21" x14ac:dyDescent="0.35">
      <c r="A2864" s="16" t="s">
        <v>5818</v>
      </c>
      <c r="B2864">
        <v>589094059</v>
      </c>
      <c r="C2864">
        <v>42</v>
      </c>
      <c r="D2864" s="1">
        <v>29365.5</v>
      </c>
      <c r="E2864" s="16" t="s">
        <v>11</v>
      </c>
      <c r="F2864" s="16" t="s">
        <v>398</v>
      </c>
      <c r="G2864" s="16" t="s">
        <v>2575</v>
      </c>
      <c r="H2864">
        <v>232227.41080000001</v>
      </c>
      <c r="I2864">
        <v>56868.712500000001</v>
      </c>
      <c r="J2864" s="16" t="s">
        <v>5819</v>
      </c>
      <c r="K2864" s="16" t="s">
        <v>6135</v>
      </c>
      <c r="L2864">
        <v>23729314</v>
      </c>
      <c r="M2864">
        <v>0</v>
      </c>
      <c r="N2864" s="16" t="s">
        <v>6195</v>
      </c>
      <c r="O2864" s="16" t="s">
        <v>6190</v>
      </c>
      <c r="P2864" s="1">
        <v>44663</v>
      </c>
      <c r="Q2864">
        <v>175358.69830000002</v>
      </c>
      <c r="R2864">
        <v>175358.69830000002</v>
      </c>
      <c r="S2864" s="16" t="s">
        <v>6220</v>
      </c>
      <c r="T2864" s="16" t="s">
        <v>6238</v>
      </c>
      <c r="U2864">
        <v>2022</v>
      </c>
    </row>
    <row r="2865" spans="1:21" x14ac:dyDescent="0.35">
      <c r="A2865" s="16" t="s">
        <v>5820</v>
      </c>
      <c r="B2865">
        <v>805420729</v>
      </c>
      <c r="C2865">
        <v>27</v>
      </c>
      <c r="D2865" s="1">
        <v>34844.25</v>
      </c>
      <c r="E2865" s="16" t="s">
        <v>11</v>
      </c>
      <c r="F2865" s="16" t="s">
        <v>63</v>
      </c>
      <c r="G2865" s="16" t="s">
        <v>2575</v>
      </c>
      <c r="H2865">
        <v>649525.86540000001</v>
      </c>
      <c r="I2865">
        <v>61203.645299999996</v>
      </c>
      <c r="J2865" s="16" t="s">
        <v>5821</v>
      </c>
      <c r="K2865" s="16" t="s">
        <v>6133</v>
      </c>
      <c r="L2865">
        <v>2672688312</v>
      </c>
      <c r="M2865">
        <v>0</v>
      </c>
      <c r="N2865" s="16" t="s">
        <v>6196</v>
      </c>
      <c r="O2865" s="16" t="s">
        <v>6199</v>
      </c>
      <c r="P2865" s="1">
        <v>44304</v>
      </c>
      <c r="Q2865">
        <v>588322.22010000004</v>
      </c>
      <c r="R2865">
        <v>588322.22010000004</v>
      </c>
      <c r="S2865" s="16" t="s">
        <v>6220</v>
      </c>
      <c r="T2865" s="16" t="s">
        <v>6236</v>
      </c>
      <c r="U2865">
        <v>2021</v>
      </c>
    </row>
    <row r="2866" spans="1:21" x14ac:dyDescent="0.35">
      <c r="A2866" s="16" t="s">
        <v>5822</v>
      </c>
      <c r="B2866">
        <v>847601515</v>
      </c>
      <c r="C2866">
        <v>73</v>
      </c>
      <c r="D2866" s="1">
        <v>18042.75</v>
      </c>
      <c r="E2866" s="16" t="s">
        <v>11</v>
      </c>
      <c r="F2866" s="16" t="s">
        <v>401</v>
      </c>
      <c r="G2866" s="16" t="s">
        <v>2575</v>
      </c>
      <c r="H2866">
        <v>1067459.0355</v>
      </c>
      <c r="I2866">
        <v>414853.39789999998</v>
      </c>
      <c r="J2866" s="16" t="s">
        <v>5823</v>
      </c>
      <c r="K2866" s="16" t="s">
        <v>6127</v>
      </c>
      <c r="L2866">
        <v>36451386</v>
      </c>
      <c r="M2866">
        <v>63118152</v>
      </c>
      <c r="N2866" s="16" t="s">
        <v>6192</v>
      </c>
      <c r="O2866" s="16" t="s">
        <v>6197</v>
      </c>
      <c r="P2866" s="1">
        <v>44197</v>
      </c>
      <c r="Q2866">
        <v>652605.63760000002</v>
      </c>
      <c r="R2866">
        <v>652605.63760000002</v>
      </c>
      <c r="S2866" s="16" t="s">
        <v>6217</v>
      </c>
      <c r="T2866" s="16" t="s">
        <v>6241</v>
      </c>
      <c r="U2866">
        <v>2021</v>
      </c>
    </row>
    <row r="2867" spans="1:21" x14ac:dyDescent="0.35">
      <c r="A2867" s="16" t="s">
        <v>5824</v>
      </c>
      <c r="B2867">
        <v>668226973</v>
      </c>
      <c r="C2867">
        <v>28</v>
      </c>
      <c r="D2867" s="1">
        <v>34479</v>
      </c>
      <c r="E2867" s="16" t="s">
        <v>11</v>
      </c>
      <c r="F2867" s="16" t="s">
        <v>344</v>
      </c>
      <c r="G2867" s="16" t="s">
        <v>2575</v>
      </c>
      <c r="H2867">
        <v>94039.357099999994</v>
      </c>
      <c r="I2867">
        <v>62876.160900000003</v>
      </c>
      <c r="J2867" s="16" t="s">
        <v>5825</v>
      </c>
      <c r="K2867" s="16" t="s">
        <v>6135</v>
      </c>
      <c r="L2867">
        <v>10579548</v>
      </c>
      <c r="M2867">
        <v>0</v>
      </c>
      <c r="N2867" s="16" t="s">
        <v>6189</v>
      </c>
      <c r="O2867" s="16" t="s">
        <v>6194</v>
      </c>
      <c r="P2867" s="1">
        <v>44511</v>
      </c>
      <c r="Q2867">
        <v>31163.196199999991</v>
      </c>
      <c r="R2867">
        <v>31163.196199999991</v>
      </c>
      <c r="S2867" s="16" t="s">
        <v>6227</v>
      </c>
      <c r="T2867" s="16" t="s">
        <v>6236</v>
      </c>
      <c r="U2867">
        <v>2021</v>
      </c>
    </row>
    <row r="2868" spans="1:21" x14ac:dyDescent="0.35">
      <c r="A2868" s="16" t="s">
        <v>5826</v>
      </c>
      <c r="B2868">
        <v>913730367</v>
      </c>
      <c r="C2868">
        <v>61</v>
      </c>
      <c r="D2868" s="1">
        <v>22425.75</v>
      </c>
      <c r="E2868" s="16" t="s">
        <v>11</v>
      </c>
      <c r="F2868" s="16" t="s">
        <v>1104</v>
      </c>
      <c r="G2868" s="16" t="s">
        <v>2575</v>
      </c>
      <c r="H2868">
        <v>636611.625</v>
      </c>
      <c r="I2868">
        <v>98089.119200000001</v>
      </c>
      <c r="J2868" s="16" t="s">
        <v>5827</v>
      </c>
      <c r="K2868" s="16" t="s">
        <v>6131</v>
      </c>
      <c r="L2868">
        <v>1564178559</v>
      </c>
      <c r="M2868">
        <v>0</v>
      </c>
      <c r="N2868" s="16" t="s">
        <v>6195</v>
      </c>
      <c r="O2868" s="16" t="s">
        <v>6190</v>
      </c>
      <c r="P2868" s="1">
        <v>44203</v>
      </c>
      <c r="Q2868">
        <v>538522.50580000004</v>
      </c>
      <c r="R2868">
        <v>549292.95591600006</v>
      </c>
      <c r="S2868" s="16" t="s">
        <v>6217</v>
      </c>
      <c r="T2868" s="16" t="s">
        <v>6240</v>
      </c>
      <c r="U2868">
        <v>2021</v>
      </c>
    </row>
    <row r="2869" spans="1:21" x14ac:dyDescent="0.35">
      <c r="A2869" s="16" t="s">
        <v>5828</v>
      </c>
      <c r="B2869">
        <v>921708705</v>
      </c>
      <c r="C2869">
        <v>81</v>
      </c>
      <c r="D2869" s="1">
        <v>15120.75</v>
      </c>
      <c r="E2869" s="16" t="s">
        <v>11</v>
      </c>
      <c r="F2869" s="16" t="s">
        <v>533</v>
      </c>
      <c r="G2869" s="16" t="s">
        <v>2575</v>
      </c>
      <c r="H2869">
        <v>346514.66279999999</v>
      </c>
      <c r="I2869">
        <v>142071.0117</v>
      </c>
      <c r="J2869" s="16" t="s">
        <v>5829</v>
      </c>
      <c r="K2869" s="16" t="s">
        <v>6133</v>
      </c>
      <c r="L2869">
        <v>48808704</v>
      </c>
      <c r="M2869">
        <v>0</v>
      </c>
      <c r="N2869" s="16" t="s">
        <v>6195</v>
      </c>
      <c r="O2869" s="16" t="s">
        <v>6190</v>
      </c>
      <c r="P2869" s="1">
        <v>44656</v>
      </c>
      <c r="Q2869">
        <v>204443.65109999999</v>
      </c>
      <c r="R2869">
        <v>204443.65109999999</v>
      </c>
      <c r="S2869" s="16" t="s">
        <v>6220</v>
      </c>
      <c r="T2869" s="16" t="s">
        <v>6241</v>
      </c>
      <c r="U2869">
        <v>2022</v>
      </c>
    </row>
    <row r="2870" spans="1:21" x14ac:dyDescent="0.35">
      <c r="A2870" s="16" t="s">
        <v>5830</v>
      </c>
      <c r="B2870">
        <v>549894138</v>
      </c>
      <c r="C2870">
        <v>24</v>
      </c>
      <c r="D2870" s="1">
        <v>35940</v>
      </c>
      <c r="E2870" s="16" t="s">
        <v>11</v>
      </c>
      <c r="F2870" s="16" t="s">
        <v>150</v>
      </c>
      <c r="G2870" s="16" t="s">
        <v>2575</v>
      </c>
      <c r="H2870">
        <v>147575.1292</v>
      </c>
      <c r="I2870">
        <v>139270.90160000001</v>
      </c>
      <c r="J2870" s="16" t="s">
        <v>5831</v>
      </c>
      <c r="K2870" s="16" t="s">
        <v>6129</v>
      </c>
      <c r="L2870">
        <v>1308861696</v>
      </c>
      <c r="M2870">
        <v>765990528</v>
      </c>
      <c r="N2870" s="16" t="s">
        <v>6192</v>
      </c>
      <c r="O2870" s="16" t="s">
        <v>6197</v>
      </c>
      <c r="P2870" s="1">
        <v>44327</v>
      </c>
      <c r="Q2870">
        <v>8304.2275999999838</v>
      </c>
      <c r="R2870">
        <v>8304.2275999999838</v>
      </c>
      <c r="S2870" s="16" t="s">
        <v>6221</v>
      </c>
      <c r="T2870" s="16" t="s">
        <v>6236</v>
      </c>
      <c r="U2870">
        <v>2021</v>
      </c>
    </row>
    <row r="2871" spans="1:21" x14ac:dyDescent="0.35">
      <c r="A2871" s="16" t="s">
        <v>3243</v>
      </c>
      <c r="B2871">
        <v>157826546</v>
      </c>
      <c r="C2871">
        <v>66</v>
      </c>
      <c r="D2871" s="1">
        <v>20599.5</v>
      </c>
      <c r="E2871" s="16" t="s">
        <v>11</v>
      </c>
      <c r="F2871" s="16" t="s">
        <v>39</v>
      </c>
      <c r="G2871" s="16" t="s">
        <v>2575</v>
      </c>
      <c r="H2871">
        <v>97134.304799999998</v>
      </c>
      <c r="I2871">
        <v>38076.647499999999</v>
      </c>
      <c r="J2871" s="16" t="s">
        <v>5832</v>
      </c>
      <c r="K2871" s="16" t="s">
        <v>6133</v>
      </c>
      <c r="L2871">
        <v>225213912</v>
      </c>
      <c r="M2871">
        <v>0</v>
      </c>
      <c r="N2871" s="16" t="s">
        <v>6196</v>
      </c>
      <c r="O2871" s="16" t="s">
        <v>6188</v>
      </c>
      <c r="P2871" s="1">
        <v>44449</v>
      </c>
      <c r="Q2871">
        <v>59057.657299999999</v>
      </c>
      <c r="R2871">
        <v>59057.657299999999</v>
      </c>
      <c r="S2871" s="16" t="s">
        <v>6225</v>
      </c>
      <c r="T2871" s="16" t="s">
        <v>6240</v>
      </c>
      <c r="U2871">
        <v>2021</v>
      </c>
    </row>
    <row r="2872" spans="1:21" x14ac:dyDescent="0.35">
      <c r="A2872" s="16" t="s">
        <v>5833</v>
      </c>
      <c r="B2872">
        <v>600471343</v>
      </c>
      <c r="C2872">
        <v>80</v>
      </c>
      <c r="D2872" s="1">
        <v>15486</v>
      </c>
      <c r="E2872" s="16" t="s">
        <v>11</v>
      </c>
      <c r="F2872" s="16" t="s">
        <v>28</v>
      </c>
      <c r="G2872" s="16" t="s">
        <v>2575</v>
      </c>
      <c r="H2872">
        <v>483785.82</v>
      </c>
      <c r="I2872">
        <v>258272.51560000001</v>
      </c>
      <c r="J2872" s="16" t="s">
        <v>5834</v>
      </c>
      <c r="K2872" s="16" t="s">
        <v>6133</v>
      </c>
      <c r="L2872">
        <v>1586672672</v>
      </c>
      <c r="M2872">
        <v>0</v>
      </c>
      <c r="N2872" s="16" t="s">
        <v>6189</v>
      </c>
      <c r="O2872" s="16" t="s">
        <v>6194</v>
      </c>
      <c r="P2872" s="1">
        <v>44293</v>
      </c>
      <c r="Q2872">
        <v>225513.30439999999</v>
      </c>
      <c r="R2872">
        <v>225513.30439999999</v>
      </c>
      <c r="S2872" s="16" t="s">
        <v>6220</v>
      </c>
      <c r="T2872" s="16" t="s">
        <v>6241</v>
      </c>
      <c r="U2872">
        <v>2021</v>
      </c>
    </row>
    <row r="2873" spans="1:21" x14ac:dyDescent="0.35">
      <c r="A2873" s="16" t="s">
        <v>5835</v>
      </c>
      <c r="B2873">
        <v>409183764</v>
      </c>
      <c r="C2873">
        <v>78</v>
      </c>
      <c r="D2873" s="1">
        <v>16216.5</v>
      </c>
      <c r="E2873" s="16" t="s">
        <v>11</v>
      </c>
      <c r="F2873" s="16" t="s">
        <v>157</v>
      </c>
      <c r="G2873" s="16" t="s">
        <v>2575</v>
      </c>
      <c r="H2873">
        <v>54702.285000000003</v>
      </c>
      <c r="I2873">
        <v>27114.774600000001</v>
      </c>
      <c r="J2873" s="16" t="s">
        <v>5836</v>
      </c>
      <c r="K2873" s="16" t="s">
        <v>6135</v>
      </c>
      <c r="L2873">
        <v>2828047552</v>
      </c>
      <c r="M2873">
        <v>0</v>
      </c>
      <c r="N2873" s="16" t="s">
        <v>6189</v>
      </c>
      <c r="O2873" s="16" t="s">
        <v>6194</v>
      </c>
      <c r="P2873" s="1">
        <v>44543</v>
      </c>
      <c r="Q2873">
        <v>27587.510400000003</v>
      </c>
      <c r="R2873">
        <v>27587.510400000003</v>
      </c>
      <c r="S2873" s="16" t="s">
        <v>6228</v>
      </c>
      <c r="T2873" s="16" t="s">
        <v>6241</v>
      </c>
      <c r="U2873">
        <v>2021</v>
      </c>
    </row>
    <row r="2874" spans="1:21" x14ac:dyDescent="0.35">
      <c r="A2874" s="16" t="s">
        <v>5837</v>
      </c>
      <c r="B2874">
        <v>707708220</v>
      </c>
      <c r="C2874">
        <v>64</v>
      </c>
      <c r="D2874" s="1">
        <v>21330</v>
      </c>
      <c r="E2874" s="16" t="s">
        <v>11</v>
      </c>
      <c r="F2874" s="16" t="s">
        <v>671</v>
      </c>
      <c r="G2874" s="16" t="s">
        <v>2575</v>
      </c>
      <c r="H2874">
        <v>343016.51370000001</v>
      </c>
      <c r="I2874">
        <v>290972.62880000001</v>
      </c>
      <c r="J2874" s="16" t="s">
        <v>5838</v>
      </c>
      <c r="K2874" s="16" t="s">
        <v>6131</v>
      </c>
      <c r="L2874">
        <v>1906600696</v>
      </c>
      <c r="M2874">
        <v>0</v>
      </c>
      <c r="N2874" s="16" t="s">
        <v>6195</v>
      </c>
      <c r="O2874" s="16" t="s">
        <v>6190</v>
      </c>
      <c r="P2874" s="1">
        <v>44400</v>
      </c>
      <c r="Q2874">
        <v>52043.884900000005</v>
      </c>
      <c r="R2874">
        <v>52043.884900000005</v>
      </c>
      <c r="S2874" s="16" t="s">
        <v>6223</v>
      </c>
      <c r="T2874" s="16" t="s">
        <v>6240</v>
      </c>
      <c r="U2874">
        <v>2021</v>
      </c>
    </row>
    <row r="2875" spans="1:21" x14ac:dyDescent="0.35">
      <c r="A2875" s="16" t="s">
        <v>5839</v>
      </c>
      <c r="B2875">
        <v>850215093</v>
      </c>
      <c r="C2875">
        <v>49</v>
      </c>
      <c r="D2875" s="1">
        <v>26808.75</v>
      </c>
      <c r="E2875" s="16" t="s">
        <v>11</v>
      </c>
      <c r="F2875" s="16" t="s">
        <v>183</v>
      </c>
      <c r="G2875" s="16" t="s">
        <v>2575</v>
      </c>
      <c r="H2875">
        <v>3000645.9155000001</v>
      </c>
      <c r="I2875">
        <v>1132694.1535</v>
      </c>
      <c r="J2875" s="16" t="s">
        <v>5840</v>
      </c>
      <c r="K2875" s="16" t="s">
        <v>6127</v>
      </c>
      <c r="L2875">
        <v>90295857</v>
      </c>
      <c r="M2875">
        <v>0</v>
      </c>
      <c r="N2875" s="16" t="s">
        <v>6187</v>
      </c>
      <c r="O2875" s="16" t="s">
        <v>6200</v>
      </c>
      <c r="P2875" s="1">
        <v>44668</v>
      </c>
      <c r="Q2875">
        <v>1867951.7620000001</v>
      </c>
      <c r="R2875">
        <v>1867951.7620000001</v>
      </c>
      <c r="S2875" s="16" t="s">
        <v>6220</v>
      </c>
      <c r="T2875" s="16" t="s">
        <v>6238</v>
      </c>
      <c r="U2875">
        <v>2022</v>
      </c>
    </row>
    <row r="2876" spans="1:21" x14ac:dyDescent="0.35">
      <c r="A2876" s="16" t="s">
        <v>5841</v>
      </c>
      <c r="B2876">
        <v>971077105</v>
      </c>
      <c r="C2876">
        <v>68</v>
      </c>
      <c r="D2876" s="1">
        <v>19869</v>
      </c>
      <c r="E2876" s="16" t="s">
        <v>11</v>
      </c>
      <c r="F2876" s="16" t="s">
        <v>144</v>
      </c>
      <c r="G2876" s="16" t="s">
        <v>2575</v>
      </c>
      <c r="H2876">
        <v>917482.58530000004</v>
      </c>
      <c r="I2876">
        <v>388664.60550000001</v>
      </c>
      <c r="J2876" s="16" t="s">
        <v>5842</v>
      </c>
      <c r="K2876" s="16" t="s">
        <v>6131</v>
      </c>
      <c r="L2876">
        <v>236893508</v>
      </c>
      <c r="M2876">
        <v>8429663558</v>
      </c>
      <c r="N2876" s="16" t="s">
        <v>6192</v>
      </c>
      <c r="O2876" s="16" t="s">
        <v>6193</v>
      </c>
      <c r="P2876" s="1">
        <v>44543</v>
      </c>
      <c r="Q2876">
        <v>528817.97980000009</v>
      </c>
      <c r="R2876">
        <v>539394.33939600014</v>
      </c>
      <c r="S2876" s="16" t="s">
        <v>6228</v>
      </c>
      <c r="T2876" s="16" t="s">
        <v>6240</v>
      </c>
      <c r="U2876">
        <v>2021</v>
      </c>
    </row>
    <row r="2877" spans="1:21" x14ac:dyDescent="0.35">
      <c r="A2877" s="16" t="s">
        <v>5843</v>
      </c>
      <c r="B2877">
        <v>744442646</v>
      </c>
      <c r="C2877">
        <v>47</v>
      </c>
      <c r="D2877" s="1">
        <v>27539.25</v>
      </c>
      <c r="E2877" s="16" t="s">
        <v>11</v>
      </c>
      <c r="F2877" s="16" t="s">
        <v>75</v>
      </c>
      <c r="G2877" s="16" t="s">
        <v>2575</v>
      </c>
      <c r="H2877">
        <v>204193.2213</v>
      </c>
      <c r="I2877">
        <v>119291.8293</v>
      </c>
      <c r="J2877" s="16" t="s">
        <v>5844</v>
      </c>
      <c r="K2877" s="16" t="s">
        <v>6127</v>
      </c>
      <c r="L2877">
        <v>3755895052</v>
      </c>
      <c r="M2877">
        <v>0</v>
      </c>
      <c r="N2877" s="16" t="s">
        <v>6196</v>
      </c>
      <c r="O2877" s="16" t="s">
        <v>6199</v>
      </c>
      <c r="P2877" s="1">
        <v>44216</v>
      </c>
      <c r="Q2877">
        <v>84901.392000000007</v>
      </c>
      <c r="R2877">
        <v>84901.392000000007</v>
      </c>
      <c r="S2877" s="16" t="s">
        <v>6217</v>
      </c>
      <c r="T2877" s="16" t="s">
        <v>6238</v>
      </c>
      <c r="U2877">
        <v>2021</v>
      </c>
    </row>
    <row r="2878" spans="1:21" x14ac:dyDescent="0.35">
      <c r="A2878" s="16" t="s">
        <v>5845</v>
      </c>
      <c r="B2878">
        <v>54474771</v>
      </c>
      <c r="C2878">
        <v>73</v>
      </c>
      <c r="D2878" s="1">
        <v>18042.75</v>
      </c>
      <c r="E2878" s="16" t="s">
        <v>11</v>
      </c>
      <c r="F2878" s="16" t="s">
        <v>25</v>
      </c>
      <c r="G2878" s="16" t="s">
        <v>2575</v>
      </c>
      <c r="H2878">
        <v>221793.11470000001</v>
      </c>
      <c r="I2878">
        <v>220004.46059999999</v>
      </c>
      <c r="J2878" s="16" t="s">
        <v>5846</v>
      </c>
      <c r="K2878" s="16" t="s">
        <v>6135</v>
      </c>
      <c r="L2878">
        <v>3806451324</v>
      </c>
      <c r="M2878">
        <v>0</v>
      </c>
      <c r="N2878" s="16" t="s">
        <v>6189</v>
      </c>
      <c r="O2878" s="16" t="s">
        <v>6194</v>
      </c>
      <c r="P2878" s="1">
        <v>44285</v>
      </c>
      <c r="Q2878">
        <v>1788.6541000000143</v>
      </c>
      <c r="R2878">
        <v>1788.6541000000143</v>
      </c>
      <c r="S2878" s="16" t="s">
        <v>6219</v>
      </c>
      <c r="T2878" s="16" t="s">
        <v>6241</v>
      </c>
      <c r="U2878">
        <v>2021</v>
      </c>
    </row>
    <row r="2879" spans="1:21" x14ac:dyDescent="0.35">
      <c r="A2879" s="16" t="s">
        <v>5847</v>
      </c>
      <c r="B2879">
        <v>930899737</v>
      </c>
      <c r="C2879">
        <v>18</v>
      </c>
      <c r="D2879" s="1">
        <v>38131.5</v>
      </c>
      <c r="E2879" s="16" t="s">
        <v>11</v>
      </c>
      <c r="F2879" s="16" t="s">
        <v>519</v>
      </c>
      <c r="G2879" s="16" t="s">
        <v>2575</v>
      </c>
      <c r="H2879">
        <v>447626.9056</v>
      </c>
      <c r="I2879">
        <v>84937.205300000001</v>
      </c>
      <c r="J2879" s="16" t="s">
        <v>5848</v>
      </c>
      <c r="K2879" s="16" t="s">
        <v>6135</v>
      </c>
      <c r="L2879">
        <v>1876014666</v>
      </c>
      <c r="M2879">
        <v>0</v>
      </c>
      <c r="N2879" s="16" t="s">
        <v>6187</v>
      </c>
      <c r="O2879" s="16" t="s">
        <v>6188</v>
      </c>
      <c r="P2879" s="1">
        <v>44403</v>
      </c>
      <c r="Q2879">
        <v>362689.70030000003</v>
      </c>
      <c r="R2879">
        <v>362689.70030000003</v>
      </c>
      <c r="S2879" s="16" t="s">
        <v>6223</v>
      </c>
      <c r="T2879" s="16" t="s">
        <v>6242</v>
      </c>
      <c r="U2879">
        <v>2021</v>
      </c>
    </row>
    <row r="2880" spans="1:21" x14ac:dyDescent="0.35">
      <c r="A2880" s="16" t="s">
        <v>5849</v>
      </c>
      <c r="B2880">
        <v>663702178</v>
      </c>
      <c r="C2880">
        <v>43</v>
      </c>
      <c r="D2880" s="1">
        <v>29000.25</v>
      </c>
      <c r="E2880" s="16" t="s">
        <v>11</v>
      </c>
      <c r="F2880" s="16" t="s">
        <v>1093</v>
      </c>
      <c r="G2880" s="16" t="s">
        <v>2575</v>
      </c>
      <c r="H2880">
        <v>154216.53580000001</v>
      </c>
      <c r="I2880">
        <v>87132.342699999994</v>
      </c>
      <c r="J2880" s="16" t="s">
        <v>5850</v>
      </c>
      <c r="K2880" s="16" t="s">
        <v>6135</v>
      </c>
      <c r="L2880">
        <v>145351008</v>
      </c>
      <c r="M2880">
        <v>0</v>
      </c>
      <c r="N2880" s="16" t="s">
        <v>6198</v>
      </c>
      <c r="O2880" s="16" t="s">
        <v>6191</v>
      </c>
      <c r="P2880" s="1">
        <v>44275</v>
      </c>
      <c r="Q2880">
        <v>67084.193100000019</v>
      </c>
      <c r="R2880">
        <v>67084.193100000019</v>
      </c>
      <c r="S2880" s="16" t="s">
        <v>6219</v>
      </c>
      <c r="T2880" s="16" t="s">
        <v>6238</v>
      </c>
      <c r="U2880">
        <v>2021</v>
      </c>
    </row>
    <row r="2881" spans="1:21" x14ac:dyDescent="0.35">
      <c r="A2881" s="16" t="s">
        <v>5851</v>
      </c>
      <c r="B2881">
        <v>934424206</v>
      </c>
      <c r="C2881">
        <v>79</v>
      </c>
      <c r="D2881" s="1">
        <v>15851.25</v>
      </c>
      <c r="E2881" s="16" t="s">
        <v>11</v>
      </c>
      <c r="F2881" s="16" t="s">
        <v>864</v>
      </c>
      <c r="G2881" s="16" t="s">
        <v>2575</v>
      </c>
      <c r="H2881">
        <v>32106.0687</v>
      </c>
      <c r="I2881">
        <v>17078.5118</v>
      </c>
      <c r="J2881" s="16" t="s">
        <v>5852</v>
      </c>
      <c r="K2881" s="16" t="s">
        <v>6129</v>
      </c>
      <c r="L2881">
        <v>2226088773</v>
      </c>
      <c r="M2881">
        <v>0</v>
      </c>
      <c r="N2881" s="16" t="s">
        <v>6195</v>
      </c>
      <c r="O2881" s="16" t="s">
        <v>6190</v>
      </c>
      <c r="P2881" s="1">
        <v>44304</v>
      </c>
      <c r="Q2881">
        <v>15027.5569</v>
      </c>
      <c r="R2881">
        <v>15027.5569</v>
      </c>
      <c r="S2881" s="16" t="s">
        <v>6220</v>
      </c>
      <c r="T2881" s="16" t="s">
        <v>6241</v>
      </c>
      <c r="U2881">
        <v>2021</v>
      </c>
    </row>
    <row r="2882" spans="1:21" x14ac:dyDescent="0.35">
      <c r="A2882" s="16" t="s">
        <v>5853</v>
      </c>
      <c r="B2882">
        <v>948883528</v>
      </c>
      <c r="C2882">
        <v>36</v>
      </c>
      <c r="D2882" s="1">
        <v>31557</v>
      </c>
      <c r="E2882" s="16" t="s">
        <v>11</v>
      </c>
      <c r="F2882" s="16" t="s">
        <v>130</v>
      </c>
      <c r="G2882" s="16" t="s">
        <v>2575</v>
      </c>
      <c r="H2882">
        <v>858197.39720000001</v>
      </c>
      <c r="I2882">
        <v>168820.58290000001</v>
      </c>
      <c r="J2882" s="16" t="s">
        <v>5854</v>
      </c>
      <c r="K2882" s="16" t="s">
        <v>6131</v>
      </c>
      <c r="L2882">
        <v>2609440275</v>
      </c>
      <c r="M2882">
        <v>0</v>
      </c>
      <c r="N2882" s="16" t="s">
        <v>6187</v>
      </c>
      <c r="O2882" s="16" t="s">
        <v>6188</v>
      </c>
      <c r="P2882" s="1">
        <v>44420</v>
      </c>
      <c r="Q2882">
        <v>689376.81429999997</v>
      </c>
      <c r="R2882">
        <v>703164.35058600002</v>
      </c>
      <c r="S2882" s="16" t="s">
        <v>6224</v>
      </c>
      <c r="T2882" s="16" t="s">
        <v>6237</v>
      </c>
      <c r="U2882">
        <v>2021</v>
      </c>
    </row>
    <row r="2883" spans="1:21" x14ac:dyDescent="0.35">
      <c r="A2883" s="16" t="s">
        <v>5855</v>
      </c>
      <c r="B2883">
        <v>382079662</v>
      </c>
      <c r="C2883">
        <v>17</v>
      </c>
      <c r="D2883" s="1">
        <v>38496.75</v>
      </c>
      <c r="E2883" s="16" t="s">
        <v>11</v>
      </c>
      <c r="F2883" s="16" t="s">
        <v>437</v>
      </c>
      <c r="G2883" s="16" t="s">
        <v>2575</v>
      </c>
      <c r="H2883">
        <v>970917.69140000001</v>
      </c>
      <c r="I2883">
        <v>271856.95360000001</v>
      </c>
      <c r="J2883" s="16" t="s">
        <v>5856</v>
      </c>
      <c r="K2883" s="16" t="s">
        <v>6135</v>
      </c>
      <c r="L2883">
        <v>292770144</v>
      </c>
      <c r="M2883">
        <v>0</v>
      </c>
      <c r="N2883" s="16" t="s">
        <v>6195</v>
      </c>
      <c r="O2883" s="16" t="s">
        <v>6190</v>
      </c>
      <c r="P2883" s="1">
        <v>44253</v>
      </c>
      <c r="Q2883">
        <v>699060.7378</v>
      </c>
      <c r="R2883">
        <v>699060.7378</v>
      </c>
      <c r="S2883" s="16" t="s">
        <v>6218</v>
      </c>
      <c r="T2883" s="16" t="s">
        <v>6242</v>
      </c>
      <c r="U2883">
        <v>2021</v>
      </c>
    </row>
    <row r="2884" spans="1:21" x14ac:dyDescent="0.35">
      <c r="A2884" s="16" t="s">
        <v>5857</v>
      </c>
      <c r="B2884">
        <v>200545516</v>
      </c>
      <c r="C2884">
        <v>80</v>
      </c>
      <c r="D2884" s="1">
        <v>15486</v>
      </c>
      <c r="E2884" s="16" t="s">
        <v>11</v>
      </c>
      <c r="F2884" s="16" t="s">
        <v>33</v>
      </c>
      <c r="G2884" s="16" t="s">
        <v>2575</v>
      </c>
      <c r="H2884">
        <v>1312296.5044</v>
      </c>
      <c r="I2884">
        <v>499085.99339999998</v>
      </c>
      <c r="J2884" s="16" t="s">
        <v>5858</v>
      </c>
      <c r="K2884" s="16" t="s">
        <v>6131</v>
      </c>
      <c r="L2884">
        <v>42638023</v>
      </c>
      <c r="M2884">
        <v>0</v>
      </c>
      <c r="N2884" s="16" t="s">
        <v>6196</v>
      </c>
      <c r="O2884" s="16" t="s">
        <v>6200</v>
      </c>
      <c r="P2884" s="1">
        <v>44398</v>
      </c>
      <c r="Q2884">
        <v>813210.51099999994</v>
      </c>
      <c r="R2884">
        <v>829474.72121999995</v>
      </c>
      <c r="S2884" s="16" t="s">
        <v>6223</v>
      </c>
      <c r="T2884" s="16" t="s">
        <v>6241</v>
      </c>
      <c r="U2884">
        <v>2021</v>
      </c>
    </row>
    <row r="2885" spans="1:21" x14ac:dyDescent="0.35">
      <c r="A2885" s="16" t="s">
        <v>5859</v>
      </c>
      <c r="B2885">
        <v>840468399</v>
      </c>
      <c r="C2885">
        <v>41</v>
      </c>
      <c r="D2885" s="1">
        <v>29730.75</v>
      </c>
      <c r="E2885" s="16" t="s">
        <v>11</v>
      </c>
      <c r="F2885" s="16" t="s">
        <v>323</v>
      </c>
      <c r="G2885" s="16" t="s">
        <v>2575</v>
      </c>
      <c r="J2885" s="16" t="s">
        <v>5860</v>
      </c>
      <c r="K2885" s="16" t="s">
        <v>6135</v>
      </c>
      <c r="L2885">
        <v>11405946</v>
      </c>
      <c r="M2885">
        <v>0</v>
      </c>
      <c r="N2885" s="16" t="s">
        <v>6196</v>
      </c>
      <c r="O2885" s="16" t="s">
        <v>6188</v>
      </c>
      <c r="P2885" s="1">
        <v>44636</v>
      </c>
      <c r="Q2885">
        <v>0</v>
      </c>
      <c r="R2885">
        <v>0</v>
      </c>
      <c r="S2885" s="16" t="s">
        <v>6219</v>
      </c>
      <c r="T2885" s="16" t="s">
        <v>6238</v>
      </c>
      <c r="U2885">
        <v>2022</v>
      </c>
    </row>
    <row r="2886" spans="1:21" x14ac:dyDescent="0.35">
      <c r="A2886" s="16" t="s">
        <v>5861</v>
      </c>
      <c r="B2886">
        <v>969029741</v>
      </c>
      <c r="C2886">
        <v>46</v>
      </c>
      <c r="D2886" s="1">
        <v>27904.5</v>
      </c>
      <c r="E2886" s="16" t="s">
        <v>11</v>
      </c>
      <c r="F2886" s="16" t="s">
        <v>1250</v>
      </c>
      <c r="G2886" s="16" t="s">
        <v>2575</v>
      </c>
      <c r="H2886">
        <v>137624.61230000001</v>
      </c>
      <c r="I2886">
        <v>102569.2865</v>
      </c>
      <c r="J2886" s="16" t="s">
        <v>5862</v>
      </c>
      <c r="K2886" s="16" t="s">
        <v>6127</v>
      </c>
      <c r="L2886">
        <v>679824639</v>
      </c>
      <c r="M2886">
        <v>0</v>
      </c>
      <c r="N2886" s="16" t="s">
        <v>6187</v>
      </c>
      <c r="O2886" s="16" t="s">
        <v>6190</v>
      </c>
      <c r="P2886" s="1">
        <v>44525</v>
      </c>
      <c r="Q2886">
        <v>35055.325800000006</v>
      </c>
      <c r="R2886">
        <v>35055.325800000006</v>
      </c>
      <c r="S2886" s="16" t="s">
        <v>6227</v>
      </c>
      <c r="T2886" s="16" t="s">
        <v>6238</v>
      </c>
      <c r="U2886">
        <v>2021</v>
      </c>
    </row>
    <row r="2887" spans="1:21" x14ac:dyDescent="0.35">
      <c r="A2887" s="16" t="s">
        <v>5863</v>
      </c>
      <c r="B2887">
        <v>508746778</v>
      </c>
      <c r="C2887">
        <v>33</v>
      </c>
      <c r="D2887" s="1">
        <v>32652.75</v>
      </c>
      <c r="E2887" s="16" t="s">
        <v>11</v>
      </c>
      <c r="F2887" s="16" t="s">
        <v>370</v>
      </c>
      <c r="G2887" s="16" t="s">
        <v>2575</v>
      </c>
      <c r="H2887">
        <v>1435680.2398000001</v>
      </c>
      <c r="I2887">
        <v>526487.5148</v>
      </c>
      <c r="J2887" s="16" t="s">
        <v>5864</v>
      </c>
      <c r="K2887" s="16" t="s">
        <v>6127</v>
      </c>
      <c r="L2887">
        <v>681039168</v>
      </c>
      <c r="M2887">
        <v>0</v>
      </c>
      <c r="N2887" s="16" t="s">
        <v>6195</v>
      </c>
      <c r="O2887" s="16" t="s">
        <v>6190</v>
      </c>
      <c r="P2887" s="1">
        <v>44436</v>
      </c>
      <c r="Q2887">
        <v>909192.72500000009</v>
      </c>
      <c r="R2887">
        <v>909192.72500000009</v>
      </c>
      <c r="S2887" s="16" t="s">
        <v>6224</v>
      </c>
      <c r="T2887" s="16" t="s">
        <v>6237</v>
      </c>
      <c r="U2887">
        <v>2021</v>
      </c>
    </row>
    <row r="2888" spans="1:21" x14ac:dyDescent="0.35">
      <c r="A2888" s="16" t="s">
        <v>5865</v>
      </c>
      <c r="B2888">
        <v>739411332</v>
      </c>
      <c r="C2888">
        <v>47</v>
      </c>
      <c r="D2888" s="1">
        <v>27539.25</v>
      </c>
      <c r="E2888" s="16" t="s">
        <v>11</v>
      </c>
      <c r="F2888" s="16" t="s">
        <v>1222</v>
      </c>
      <c r="G2888" s="16" t="s">
        <v>2575</v>
      </c>
      <c r="H2888">
        <v>223771.21170000001</v>
      </c>
      <c r="I2888">
        <v>46246.0504</v>
      </c>
      <c r="J2888" s="16" t="s">
        <v>5866</v>
      </c>
      <c r="K2888" s="16" t="s">
        <v>6133</v>
      </c>
      <c r="L2888">
        <v>1748203264</v>
      </c>
      <c r="M2888">
        <v>0</v>
      </c>
      <c r="N2888" s="16" t="s">
        <v>6187</v>
      </c>
      <c r="O2888" s="16" t="s">
        <v>6188</v>
      </c>
      <c r="P2888" s="1">
        <v>44491</v>
      </c>
      <c r="Q2888">
        <v>177525.16130000001</v>
      </c>
      <c r="R2888">
        <v>177525.16130000001</v>
      </c>
      <c r="S2888" s="16" t="s">
        <v>6226</v>
      </c>
      <c r="T2888" s="16" t="s">
        <v>6238</v>
      </c>
      <c r="U2888">
        <v>2021</v>
      </c>
    </row>
    <row r="2889" spans="1:21" x14ac:dyDescent="0.35">
      <c r="A2889" s="16" t="s">
        <v>5867</v>
      </c>
      <c r="B2889">
        <v>3816115</v>
      </c>
      <c r="C2889">
        <v>32</v>
      </c>
      <c r="D2889" s="1">
        <v>33018</v>
      </c>
      <c r="E2889" s="16" t="s">
        <v>11</v>
      </c>
      <c r="F2889" s="16" t="s">
        <v>1215</v>
      </c>
      <c r="G2889" s="16" t="s">
        <v>2575</v>
      </c>
      <c r="H2889">
        <v>288457.57630000002</v>
      </c>
      <c r="I2889">
        <v>79108.502399999998</v>
      </c>
      <c r="J2889" s="16" t="s">
        <v>5868</v>
      </c>
      <c r="K2889" s="16" t="s">
        <v>6135</v>
      </c>
      <c r="L2889">
        <v>35841087</v>
      </c>
      <c r="M2889">
        <v>0</v>
      </c>
      <c r="N2889" s="16" t="s">
        <v>6196</v>
      </c>
      <c r="O2889" s="16" t="s">
        <v>6188</v>
      </c>
      <c r="P2889" s="1">
        <v>44376</v>
      </c>
      <c r="Q2889">
        <v>209349.07390000002</v>
      </c>
      <c r="R2889">
        <v>209349.07390000002</v>
      </c>
      <c r="S2889" s="16" t="s">
        <v>6222</v>
      </c>
      <c r="T2889" s="16" t="s">
        <v>6237</v>
      </c>
      <c r="U2889">
        <v>2021</v>
      </c>
    </row>
    <row r="2890" spans="1:21" x14ac:dyDescent="0.35">
      <c r="A2890" s="16" t="s">
        <v>5869</v>
      </c>
      <c r="B2890">
        <v>156648886</v>
      </c>
      <c r="C2890">
        <v>79</v>
      </c>
      <c r="D2890" s="1">
        <v>15851.25</v>
      </c>
      <c r="E2890" s="16" t="s">
        <v>11</v>
      </c>
      <c r="F2890" s="16" t="s">
        <v>263</v>
      </c>
      <c r="G2890" s="16" t="s">
        <v>2575</v>
      </c>
      <c r="H2890">
        <v>413227.37959999999</v>
      </c>
      <c r="I2890">
        <v>63034.684999999998</v>
      </c>
      <c r="J2890" s="16" t="s">
        <v>5870</v>
      </c>
      <c r="K2890" s="16" t="s">
        <v>6135</v>
      </c>
      <c r="L2890">
        <v>3054748446</v>
      </c>
      <c r="M2890">
        <v>0</v>
      </c>
      <c r="N2890" s="16" t="s">
        <v>6196</v>
      </c>
      <c r="O2890" s="16" t="s">
        <v>6200</v>
      </c>
      <c r="P2890" s="1">
        <v>44484</v>
      </c>
      <c r="Q2890">
        <v>350192.69459999999</v>
      </c>
      <c r="R2890">
        <v>350192.69459999999</v>
      </c>
      <c r="S2890" s="16" t="s">
        <v>6226</v>
      </c>
      <c r="T2890" s="16" t="s">
        <v>6241</v>
      </c>
      <c r="U2890">
        <v>2021</v>
      </c>
    </row>
    <row r="2891" spans="1:21" x14ac:dyDescent="0.35">
      <c r="A2891" s="16" t="s">
        <v>5871</v>
      </c>
      <c r="B2891">
        <v>43787692</v>
      </c>
      <c r="C2891">
        <v>43</v>
      </c>
      <c r="D2891" s="1">
        <v>29000.25</v>
      </c>
      <c r="E2891" s="16" t="s">
        <v>11</v>
      </c>
      <c r="F2891" s="16" t="s">
        <v>66</v>
      </c>
      <c r="G2891" s="16" t="s">
        <v>2575</v>
      </c>
      <c r="H2891">
        <v>120211.371</v>
      </c>
      <c r="I2891">
        <v>31254.9565</v>
      </c>
      <c r="J2891" s="16" t="s">
        <v>5872</v>
      </c>
      <c r="K2891" s="16" t="s">
        <v>6135</v>
      </c>
      <c r="L2891">
        <v>15770475</v>
      </c>
      <c r="M2891">
        <v>0</v>
      </c>
      <c r="N2891" s="16" t="s">
        <v>6195</v>
      </c>
      <c r="O2891" s="16" t="s">
        <v>6190</v>
      </c>
      <c r="P2891" s="1">
        <v>44269</v>
      </c>
      <c r="Q2891">
        <v>88956.414499999999</v>
      </c>
      <c r="R2891">
        <v>88956.414499999999</v>
      </c>
      <c r="S2891" s="16" t="s">
        <v>6219</v>
      </c>
      <c r="T2891" s="16" t="s">
        <v>6238</v>
      </c>
      <c r="U2891">
        <v>2021</v>
      </c>
    </row>
    <row r="2892" spans="1:21" x14ac:dyDescent="0.35">
      <c r="A2892" s="16" t="s">
        <v>5377</v>
      </c>
      <c r="B2892">
        <v>523976534</v>
      </c>
      <c r="C2892">
        <v>83</v>
      </c>
      <c r="D2892" s="1">
        <v>14390.25</v>
      </c>
      <c r="E2892" s="16" t="s">
        <v>11</v>
      </c>
      <c r="F2892" s="16" t="s">
        <v>75</v>
      </c>
      <c r="G2892" s="16" t="s">
        <v>2575</v>
      </c>
      <c r="H2892">
        <v>382718.68680000002</v>
      </c>
      <c r="I2892">
        <v>155041.78289999999</v>
      </c>
      <c r="J2892" s="16" t="s">
        <v>5873</v>
      </c>
      <c r="K2892" s="16" t="s">
        <v>6135</v>
      </c>
      <c r="L2892">
        <v>669598632</v>
      </c>
      <c r="M2892">
        <v>0</v>
      </c>
      <c r="N2892" s="16" t="s">
        <v>6187</v>
      </c>
      <c r="O2892" s="16" t="s">
        <v>6191</v>
      </c>
      <c r="P2892" s="1">
        <v>44672</v>
      </c>
      <c r="Q2892">
        <v>227676.90390000003</v>
      </c>
      <c r="R2892">
        <v>227676.90390000003</v>
      </c>
      <c r="S2892" s="16" t="s">
        <v>6220</v>
      </c>
      <c r="T2892" s="16" t="s">
        <v>6241</v>
      </c>
      <c r="U2892">
        <v>2022</v>
      </c>
    </row>
    <row r="2893" spans="1:21" x14ac:dyDescent="0.35">
      <c r="A2893" s="16" t="s">
        <v>5874</v>
      </c>
      <c r="B2893">
        <v>44902450</v>
      </c>
      <c r="C2893">
        <v>80</v>
      </c>
      <c r="D2893" s="1">
        <v>15486</v>
      </c>
      <c r="E2893" s="16" t="s">
        <v>11</v>
      </c>
      <c r="F2893" s="16" t="s">
        <v>240</v>
      </c>
      <c r="G2893" s="16" t="s">
        <v>2575</v>
      </c>
      <c r="H2893">
        <v>1013124.648</v>
      </c>
      <c r="I2893">
        <v>240473.7372</v>
      </c>
      <c r="J2893" s="16" t="s">
        <v>5875</v>
      </c>
      <c r="K2893" s="16" t="s">
        <v>6131</v>
      </c>
      <c r="L2893">
        <v>1147331328</v>
      </c>
      <c r="M2893">
        <v>0</v>
      </c>
      <c r="N2893" s="16" t="s">
        <v>6195</v>
      </c>
      <c r="O2893" s="16" t="s">
        <v>6190</v>
      </c>
      <c r="P2893" s="1">
        <v>44401</v>
      </c>
      <c r="Q2893">
        <v>772650.91080000007</v>
      </c>
      <c r="R2893">
        <v>788103.92901600013</v>
      </c>
      <c r="S2893" s="16" t="s">
        <v>6223</v>
      </c>
      <c r="T2893" s="16" t="s">
        <v>6241</v>
      </c>
      <c r="U2893">
        <v>2021</v>
      </c>
    </row>
    <row r="2894" spans="1:21" x14ac:dyDescent="0.35">
      <c r="A2894" s="16" t="s">
        <v>5876</v>
      </c>
      <c r="B2894">
        <v>790391249</v>
      </c>
      <c r="C2894">
        <v>30</v>
      </c>
      <c r="D2894" s="1">
        <v>33748.5</v>
      </c>
      <c r="E2894" s="16" t="s">
        <v>11</v>
      </c>
      <c r="F2894" s="16" t="s">
        <v>596</v>
      </c>
      <c r="G2894" s="16" t="s">
        <v>2575</v>
      </c>
      <c r="H2894">
        <v>585623.39529999997</v>
      </c>
      <c r="I2894">
        <v>144412.23730000001</v>
      </c>
      <c r="J2894" s="16" t="s">
        <v>5877</v>
      </c>
      <c r="K2894" s="16" t="s">
        <v>6133</v>
      </c>
      <c r="L2894">
        <v>1410769293</v>
      </c>
      <c r="M2894">
        <v>0</v>
      </c>
      <c r="N2894" s="16" t="s">
        <v>6195</v>
      </c>
      <c r="O2894" s="16" t="s">
        <v>6190</v>
      </c>
      <c r="P2894" s="1">
        <v>44624</v>
      </c>
      <c r="Q2894">
        <v>441211.15799999994</v>
      </c>
      <c r="R2894">
        <v>441211.15799999994</v>
      </c>
      <c r="S2894" s="16" t="s">
        <v>6219</v>
      </c>
      <c r="T2894" s="16" t="s">
        <v>6237</v>
      </c>
      <c r="U2894">
        <v>2022</v>
      </c>
    </row>
    <row r="2895" spans="1:21" x14ac:dyDescent="0.35">
      <c r="A2895" s="16" t="s">
        <v>5878</v>
      </c>
      <c r="B2895">
        <v>930170526</v>
      </c>
      <c r="C2895">
        <v>76</v>
      </c>
      <c r="D2895" s="1">
        <v>16947</v>
      </c>
      <c r="E2895" s="16" t="s">
        <v>11</v>
      </c>
      <c r="F2895" s="16" t="s">
        <v>381</v>
      </c>
      <c r="G2895" s="16" t="s">
        <v>2575</v>
      </c>
      <c r="H2895">
        <v>98876.791599999997</v>
      </c>
      <c r="I2895">
        <v>90388.312300000005</v>
      </c>
      <c r="J2895" s="16" t="s">
        <v>5879</v>
      </c>
      <c r="K2895" s="16" t="s">
        <v>6135</v>
      </c>
      <c r="L2895">
        <v>827650032</v>
      </c>
      <c r="M2895">
        <v>0</v>
      </c>
      <c r="N2895" s="16" t="s">
        <v>6198</v>
      </c>
      <c r="O2895" s="16" t="s">
        <v>6201</v>
      </c>
      <c r="P2895" s="1">
        <v>44385</v>
      </c>
      <c r="Q2895">
        <v>8488.4792999999918</v>
      </c>
      <c r="R2895">
        <v>8488.4792999999918</v>
      </c>
      <c r="S2895" s="16" t="s">
        <v>6223</v>
      </c>
      <c r="T2895" s="16" t="s">
        <v>6241</v>
      </c>
      <c r="U2895">
        <v>2021</v>
      </c>
    </row>
    <row r="2896" spans="1:21" x14ac:dyDescent="0.35">
      <c r="A2896" s="16" t="s">
        <v>5880</v>
      </c>
      <c r="B2896">
        <v>934687474</v>
      </c>
      <c r="C2896">
        <v>22</v>
      </c>
      <c r="D2896" s="1">
        <v>36670.5</v>
      </c>
      <c r="E2896" s="16" t="s">
        <v>11</v>
      </c>
      <c r="F2896" s="16" t="s">
        <v>163</v>
      </c>
      <c r="G2896" s="16" t="s">
        <v>2575</v>
      </c>
      <c r="H2896">
        <v>704059.56610000005</v>
      </c>
      <c r="I2896">
        <v>200144.93299999999</v>
      </c>
      <c r="J2896" s="16" t="s">
        <v>5881</v>
      </c>
      <c r="K2896" s="16" t="s">
        <v>6135</v>
      </c>
      <c r="L2896">
        <v>1084473621</v>
      </c>
      <c r="M2896">
        <v>0</v>
      </c>
      <c r="N2896" s="16" t="s">
        <v>6196</v>
      </c>
      <c r="O2896" s="16" t="s">
        <v>6188</v>
      </c>
      <c r="P2896" s="1">
        <v>44476</v>
      </c>
      <c r="Q2896">
        <v>503914.63310000009</v>
      </c>
      <c r="R2896">
        <v>503914.63310000009</v>
      </c>
      <c r="S2896" s="16" t="s">
        <v>6226</v>
      </c>
      <c r="T2896" s="16" t="s">
        <v>6236</v>
      </c>
      <c r="U2896">
        <v>2021</v>
      </c>
    </row>
    <row r="2897" spans="1:21" x14ac:dyDescent="0.35">
      <c r="A2897" s="16" t="s">
        <v>5882</v>
      </c>
      <c r="B2897">
        <v>776956544</v>
      </c>
      <c r="C2897">
        <v>47</v>
      </c>
      <c r="D2897" s="1">
        <v>27539.25</v>
      </c>
      <c r="E2897" s="16" t="s">
        <v>11</v>
      </c>
      <c r="F2897" s="16" t="s">
        <v>33</v>
      </c>
      <c r="G2897" s="16" t="s">
        <v>2575</v>
      </c>
      <c r="H2897">
        <v>1292689.0423999999</v>
      </c>
      <c r="I2897">
        <v>722446.37609999999</v>
      </c>
      <c r="J2897" s="16" t="s">
        <v>5883</v>
      </c>
      <c r="K2897" s="16" t="s">
        <v>6135</v>
      </c>
      <c r="L2897">
        <v>2387563904</v>
      </c>
      <c r="M2897">
        <v>0</v>
      </c>
      <c r="N2897" s="16" t="s">
        <v>6195</v>
      </c>
      <c r="O2897" s="16" t="s">
        <v>6190</v>
      </c>
      <c r="P2897" s="1">
        <v>44297</v>
      </c>
      <c r="Q2897">
        <v>570242.66629999992</v>
      </c>
      <c r="R2897">
        <v>570242.66629999992</v>
      </c>
      <c r="S2897" s="16" t="s">
        <v>6220</v>
      </c>
      <c r="T2897" s="16" t="s">
        <v>6238</v>
      </c>
      <c r="U2897">
        <v>2021</v>
      </c>
    </row>
    <row r="2898" spans="1:21" x14ac:dyDescent="0.35">
      <c r="A2898" s="16" t="s">
        <v>5884</v>
      </c>
      <c r="B2898">
        <v>743758298</v>
      </c>
      <c r="C2898">
        <v>77</v>
      </c>
      <c r="D2898" s="1">
        <v>16581.75</v>
      </c>
      <c r="E2898" s="16" t="s">
        <v>11</v>
      </c>
      <c r="F2898" s="16" t="s">
        <v>381</v>
      </c>
      <c r="G2898" s="16" t="s">
        <v>2575</v>
      </c>
      <c r="H2898">
        <v>1917355.4106999999</v>
      </c>
      <c r="I2898">
        <v>789564.19929999998</v>
      </c>
      <c r="J2898" s="16" t="s">
        <v>5885</v>
      </c>
      <c r="K2898" s="16" t="s">
        <v>6133</v>
      </c>
      <c r="L2898">
        <v>2472803457</v>
      </c>
      <c r="M2898">
        <v>0</v>
      </c>
      <c r="N2898" s="16" t="s">
        <v>6196</v>
      </c>
      <c r="O2898" s="16" t="s">
        <v>6188</v>
      </c>
      <c r="P2898" s="1">
        <v>44437</v>
      </c>
      <c r="Q2898">
        <v>1127791.2113999999</v>
      </c>
      <c r="R2898">
        <v>1127791.2113999999</v>
      </c>
      <c r="S2898" s="16" t="s">
        <v>6224</v>
      </c>
      <c r="T2898" s="16" t="s">
        <v>6241</v>
      </c>
      <c r="U2898">
        <v>2021</v>
      </c>
    </row>
    <row r="2899" spans="1:21" x14ac:dyDescent="0.35">
      <c r="A2899" s="16" t="s">
        <v>5886</v>
      </c>
      <c r="B2899">
        <v>406401047</v>
      </c>
      <c r="C2899">
        <v>20</v>
      </c>
      <c r="D2899" s="1">
        <v>37401</v>
      </c>
      <c r="E2899" s="16" t="s">
        <v>11</v>
      </c>
      <c r="F2899" s="16" t="s">
        <v>28</v>
      </c>
      <c r="G2899" s="16" t="s">
        <v>2575</v>
      </c>
      <c r="H2899">
        <v>465096.92830000003</v>
      </c>
      <c r="I2899">
        <v>52068.168299999998</v>
      </c>
      <c r="J2899" s="16" t="s">
        <v>5887</v>
      </c>
      <c r="K2899" s="16" t="s">
        <v>6133</v>
      </c>
      <c r="L2899">
        <v>44231616</v>
      </c>
      <c r="M2899">
        <v>0</v>
      </c>
      <c r="N2899" s="16" t="s">
        <v>6198</v>
      </c>
      <c r="O2899" s="16" t="s">
        <v>6190</v>
      </c>
      <c r="P2899" s="1">
        <v>44374</v>
      </c>
      <c r="Q2899">
        <v>413028.76</v>
      </c>
      <c r="R2899">
        <v>413028.76</v>
      </c>
      <c r="S2899" s="16" t="s">
        <v>6222</v>
      </c>
      <c r="T2899" s="16" t="s">
        <v>6236</v>
      </c>
      <c r="U2899">
        <v>2021</v>
      </c>
    </row>
    <row r="2900" spans="1:21" x14ac:dyDescent="0.35">
      <c r="A2900" s="16" t="s">
        <v>5888</v>
      </c>
      <c r="B2900">
        <v>932995365</v>
      </c>
      <c r="C2900">
        <v>55</v>
      </c>
      <c r="D2900" s="1">
        <v>24617.25</v>
      </c>
      <c r="E2900" s="16" t="s">
        <v>11</v>
      </c>
      <c r="F2900" s="16" t="s">
        <v>136</v>
      </c>
      <c r="G2900" s="16" t="s">
        <v>2575</v>
      </c>
      <c r="H2900">
        <v>1800941.064</v>
      </c>
      <c r="I2900">
        <v>343841.20929999999</v>
      </c>
      <c r="J2900" s="16" t="s">
        <v>5889</v>
      </c>
      <c r="K2900" s="16" t="s">
        <v>6127</v>
      </c>
      <c r="L2900">
        <v>710317416</v>
      </c>
      <c r="M2900">
        <v>0</v>
      </c>
      <c r="N2900" s="16" t="s">
        <v>6187</v>
      </c>
      <c r="O2900" s="16" t="s">
        <v>6188</v>
      </c>
      <c r="P2900" s="1">
        <v>44446</v>
      </c>
      <c r="Q2900">
        <v>1457099.8547</v>
      </c>
      <c r="R2900">
        <v>1457099.8547</v>
      </c>
      <c r="S2900" s="16" t="s">
        <v>6225</v>
      </c>
      <c r="T2900" s="16" t="s">
        <v>6239</v>
      </c>
      <c r="U2900">
        <v>2021</v>
      </c>
    </row>
    <row r="2901" spans="1:21" x14ac:dyDescent="0.35">
      <c r="A2901" s="16" t="s">
        <v>5890</v>
      </c>
      <c r="B2901">
        <v>212106903</v>
      </c>
      <c r="C2901">
        <v>19</v>
      </c>
      <c r="D2901" s="1">
        <v>37766.25</v>
      </c>
      <c r="E2901" s="16" t="s">
        <v>11</v>
      </c>
      <c r="F2901" s="16" t="s">
        <v>585</v>
      </c>
      <c r="G2901" s="16" t="s">
        <v>2575</v>
      </c>
      <c r="H2901">
        <v>610078.86250000005</v>
      </c>
      <c r="I2901">
        <v>598986.51950000005</v>
      </c>
      <c r="J2901" s="16" t="s">
        <v>5891</v>
      </c>
      <c r="K2901" s="16" t="s">
        <v>6127</v>
      </c>
      <c r="L2901">
        <v>14304768</v>
      </c>
      <c r="M2901">
        <v>0</v>
      </c>
      <c r="N2901" s="16" t="s">
        <v>6187</v>
      </c>
      <c r="O2901" s="16" t="s">
        <v>6188</v>
      </c>
      <c r="P2901" s="1">
        <v>44291</v>
      </c>
      <c r="Q2901">
        <v>11092.342999999993</v>
      </c>
      <c r="R2901">
        <v>11092.342999999993</v>
      </c>
      <c r="S2901" s="16" t="s">
        <v>6220</v>
      </c>
      <c r="T2901" s="16" t="s">
        <v>6242</v>
      </c>
      <c r="U2901">
        <v>2021</v>
      </c>
    </row>
    <row r="2902" spans="1:21" x14ac:dyDescent="0.35">
      <c r="A2902" s="16" t="s">
        <v>5892</v>
      </c>
      <c r="B2902">
        <v>704101225</v>
      </c>
      <c r="C2902">
        <v>20</v>
      </c>
      <c r="D2902" s="1">
        <v>37401</v>
      </c>
      <c r="E2902" s="16" t="s">
        <v>11</v>
      </c>
      <c r="F2902" s="16" t="s">
        <v>39</v>
      </c>
      <c r="G2902" s="16" t="s">
        <v>2575</v>
      </c>
      <c r="H2902">
        <v>2604860.9230999998</v>
      </c>
      <c r="I2902">
        <v>948406.18149999995</v>
      </c>
      <c r="J2902" s="16" t="s">
        <v>5893</v>
      </c>
      <c r="K2902" s="16" t="s">
        <v>6135</v>
      </c>
      <c r="L2902">
        <v>2314712544</v>
      </c>
      <c r="M2902">
        <v>0</v>
      </c>
      <c r="N2902" s="16" t="s">
        <v>6195</v>
      </c>
      <c r="O2902" s="16" t="s">
        <v>6191</v>
      </c>
      <c r="P2902" s="1">
        <v>44465</v>
      </c>
      <c r="Q2902">
        <v>1656454.7415999998</v>
      </c>
      <c r="R2902">
        <v>1656454.7415999998</v>
      </c>
      <c r="S2902" s="16" t="s">
        <v>6225</v>
      </c>
      <c r="T2902" s="16" t="s">
        <v>6236</v>
      </c>
      <c r="U2902">
        <v>2021</v>
      </c>
    </row>
    <row r="2903" spans="1:21" x14ac:dyDescent="0.35">
      <c r="A2903" s="16" t="s">
        <v>5894</v>
      </c>
      <c r="B2903">
        <v>911205536</v>
      </c>
      <c r="C2903">
        <v>66</v>
      </c>
      <c r="D2903" s="1">
        <v>20599.5</v>
      </c>
      <c r="E2903" s="16" t="s">
        <v>11</v>
      </c>
      <c r="F2903" s="16" t="s">
        <v>133</v>
      </c>
      <c r="G2903" s="16" t="s">
        <v>2575</v>
      </c>
      <c r="H2903">
        <v>1628718.42</v>
      </c>
      <c r="I2903">
        <v>138505.18849999999</v>
      </c>
      <c r="J2903" s="16" t="s">
        <v>5895</v>
      </c>
      <c r="K2903" s="16" t="s">
        <v>6135</v>
      </c>
      <c r="L2903">
        <v>1297279728</v>
      </c>
      <c r="M2903">
        <v>0</v>
      </c>
      <c r="N2903" s="16" t="s">
        <v>6196</v>
      </c>
      <c r="O2903" s="16" t="s">
        <v>6200</v>
      </c>
      <c r="P2903" s="1">
        <v>44552</v>
      </c>
      <c r="Q2903">
        <v>1490213.2315</v>
      </c>
      <c r="R2903">
        <v>1490213.2315</v>
      </c>
      <c r="S2903" s="16" t="s">
        <v>6228</v>
      </c>
      <c r="T2903" s="16" t="s">
        <v>6240</v>
      </c>
      <c r="U2903">
        <v>2021</v>
      </c>
    </row>
    <row r="2904" spans="1:21" x14ac:dyDescent="0.35">
      <c r="A2904" s="16" t="s">
        <v>5896</v>
      </c>
      <c r="B2904">
        <v>417089165</v>
      </c>
      <c r="C2904">
        <v>50</v>
      </c>
      <c r="D2904" s="1">
        <v>26443.5</v>
      </c>
      <c r="E2904" s="16" t="s">
        <v>11</v>
      </c>
      <c r="F2904" s="16" t="s">
        <v>378</v>
      </c>
      <c r="G2904" s="16" t="s">
        <v>2575</v>
      </c>
      <c r="H2904">
        <v>385630.11420000001</v>
      </c>
      <c r="I2904">
        <v>223033.28570000001</v>
      </c>
      <c r="J2904" s="16" t="s">
        <v>5897</v>
      </c>
      <c r="K2904" s="16" t="s">
        <v>6129</v>
      </c>
      <c r="L2904">
        <v>1415150244</v>
      </c>
      <c r="M2904">
        <v>0</v>
      </c>
      <c r="N2904" s="16" t="s">
        <v>6198</v>
      </c>
      <c r="O2904" s="16" t="s">
        <v>6201</v>
      </c>
      <c r="P2904" s="1">
        <v>44248</v>
      </c>
      <c r="Q2904">
        <v>162596.8285</v>
      </c>
      <c r="R2904">
        <v>162596.8285</v>
      </c>
      <c r="S2904" s="16" t="s">
        <v>6218</v>
      </c>
      <c r="T2904" s="16" t="s">
        <v>6239</v>
      </c>
      <c r="U2904">
        <v>2021</v>
      </c>
    </row>
    <row r="2905" spans="1:21" x14ac:dyDescent="0.35">
      <c r="A2905" s="16" t="s">
        <v>5898</v>
      </c>
      <c r="B2905">
        <v>760479632</v>
      </c>
      <c r="C2905">
        <v>70</v>
      </c>
      <c r="D2905" s="1">
        <v>19138.5</v>
      </c>
      <c r="E2905" s="16" t="s">
        <v>11</v>
      </c>
      <c r="F2905" s="16" t="s">
        <v>1043</v>
      </c>
      <c r="G2905" s="16" t="s">
        <v>2575</v>
      </c>
      <c r="H2905">
        <v>969928.76899999997</v>
      </c>
      <c r="I2905">
        <v>237592.4687</v>
      </c>
      <c r="J2905" s="16" t="s">
        <v>5899</v>
      </c>
      <c r="K2905" s="16" t="s">
        <v>6135</v>
      </c>
      <c r="L2905">
        <v>2102234076</v>
      </c>
      <c r="M2905">
        <v>0</v>
      </c>
      <c r="N2905" s="16" t="s">
        <v>6187</v>
      </c>
      <c r="O2905" s="16" t="s">
        <v>6188</v>
      </c>
      <c r="P2905" s="1">
        <v>44668</v>
      </c>
      <c r="Q2905">
        <v>732336.3003</v>
      </c>
      <c r="R2905">
        <v>732336.3003</v>
      </c>
      <c r="S2905" s="16" t="s">
        <v>6220</v>
      </c>
      <c r="T2905" s="16" t="s">
        <v>6241</v>
      </c>
      <c r="U2905">
        <v>2022</v>
      </c>
    </row>
    <row r="2906" spans="1:21" x14ac:dyDescent="0.35">
      <c r="A2906" s="16" t="s">
        <v>5900</v>
      </c>
      <c r="B2906">
        <v>700293659</v>
      </c>
      <c r="C2906">
        <v>57</v>
      </c>
      <c r="D2906" s="1">
        <v>23886.75</v>
      </c>
      <c r="E2906" s="16" t="s">
        <v>11</v>
      </c>
      <c r="F2906" s="16" t="s">
        <v>220</v>
      </c>
      <c r="G2906" s="16" t="s">
        <v>2575</v>
      </c>
      <c r="H2906">
        <v>1200953.2612999999</v>
      </c>
      <c r="I2906">
        <v>692422.2243</v>
      </c>
      <c r="J2906" s="16" t="s">
        <v>5901</v>
      </c>
      <c r="K2906" s="16" t="s">
        <v>6135</v>
      </c>
      <c r="L2906">
        <v>521091276</v>
      </c>
      <c r="M2906">
        <v>2055520472</v>
      </c>
      <c r="N2906" s="16" t="s">
        <v>6192</v>
      </c>
      <c r="O2906" s="16" t="s">
        <v>6197</v>
      </c>
      <c r="P2906" s="1">
        <v>44567</v>
      </c>
      <c r="Q2906">
        <v>508531.03699999989</v>
      </c>
      <c r="R2906">
        <v>508531.03699999989</v>
      </c>
      <c r="S2906" s="16" t="s">
        <v>6217</v>
      </c>
      <c r="T2906" s="16" t="s">
        <v>6239</v>
      </c>
      <c r="U2906">
        <v>2022</v>
      </c>
    </row>
    <row r="2907" spans="1:21" x14ac:dyDescent="0.35">
      <c r="A2907" s="16" t="s">
        <v>5902</v>
      </c>
      <c r="B2907">
        <v>859532110</v>
      </c>
      <c r="C2907">
        <v>24</v>
      </c>
      <c r="D2907" s="1">
        <v>35940</v>
      </c>
      <c r="E2907" s="16" t="s">
        <v>11</v>
      </c>
      <c r="F2907" s="16" t="s">
        <v>133</v>
      </c>
      <c r="G2907" s="16" t="s">
        <v>2575</v>
      </c>
      <c r="H2907">
        <v>306455.37119999999</v>
      </c>
      <c r="I2907">
        <v>58711.741499999996</v>
      </c>
      <c r="J2907" s="16" t="s">
        <v>5903</v>
      </c>
      <c r="K2907" s="16" t="s">
        <v>6131</v>
      </c>
      <c r="L2907">
        <v>4330156065</v>
      </c>
      <c r="M2907">
        <v>0</v>
      </c>
      <c r="N2907" s="16" t="s">
        <v>6195</v>
      </c>
      <c r="O2907" s="16" t="s">
        <v>6190</v>
      </c>
      <c r="P2907" s="1">
        <v>44333</v>
      </c>
      <c r="Q2907">
        <v>247743.62969999999</v>
      </c>
      <c r="R2907">
        <v>247743.62969999999</v>
      </c>
      <c r="S2907" s="16" t="s">
        <v>6221</v>
      </c>
      <c r="T2907" s="16" t="s">
        <v>6236</v>
      </c>
      <c r="U2907">
        <v>2021</v>
      </c>
    </row>
    <row r="2908" spans="1:21" x14ac:dyDescent="0.35">
      <c r="A2908" s="16" t="s">
        <v>5904</v>
      </c>
      <c r="B2908">
        <v>785496028</v>
      </c>
      <c r="C2908">
        <v>33</v>
      </c>
      <c r="D2908" s="1">
        <v>32652.75</v>
      </c>
      <c r="E2908" s="16" t="s">
        <v>11</v>
      </c>
      <c r="F2908" s="16" t="s">
        <v>338</v>
      </c>
      <c r="G2908" s="16" t="s">
        <v>2575</v>
      </c>
      <c r="H2908">
        <v>24720.143800000002</v>
      </c>
      <c r="I2908">
        <v>35397.344299999997</v>
      </c>
      <c r="J2908" s="16" t="s">
        <v>5905</v>
      </c>
      <c r="K2908" s="16" t="s">
        <v>6135</v>
      </c>
      <c r="L2908">
        <v>2226096</v>
      </c>
      <c r="M2908">
        <v>0</v>
      </c>
      <c r="N2908" s="16" t="s">
        <v>6198</v>
      </c>
      <c r="O2908" s="16" t="s">
        <v>6191</v>
      </c>
      <c r="P2908" s="1">
        <v>44501</v>
      </c>
      <c r="Q2908">
        <v>-10677.200499999995</v>
      </c>
      <c r="R2908">
        <v>-10677.200499999995</v>
      </c>
      <c r="S2908" s="16" t="s">
        <v>6227</v>
      </c>
      <c r="T2908" s="16" t="s">
        <v>6237</v>
      </c>
      <c r="U2908">
        <v>2021</v>
      </c>
    </row>
    <row r="2909" spans="1:21" x14ac:dyDescent="0.35">
      <c r="A2909" s="16" t="s">
        <v>5906</v>
      </c>
      <c r="B2909">
        <v>467301386</v>
      </c>
      <c r="C2909">
        <v>30</v>
      </c>
      <c r="D2909" s="1">
        <v>33748.5</v>
      </c>
      <c r="E2909" s="16" t="s">
        <v>11</v>
      </c>
      <c r="F2909" s="16" t="s">
        <v>997</v>
      </c>
      <c r="G2909" s="16" t="s">
        <v>2575</v>
      </c>
      <c r="H2909">
        <v>2735303.7266000002</v>
      </c>
      <c r="I2909">
        <v>518543.74900000001</v>
      </c>
      <c r="J2909" s="16" t="s">
        <v>4603</v>
      </c>
      <c r="K2909" s="16" t="s">
        <v>6127</v>
      </c>
      <c r="L2909">
        <v>921360384</v>
      </c>
      <c r="M2909">
        <v>0</v>
      </c>
      <c r="N2909" s="16" t="s">
        <v>6187</v>
      </c>
      <c r="O2909" s="16" t="s">
        <v>6190</v>
      </c>
      <c r="P2909" s="1">
        <v>44660</v>
      </c>
      <c r="Q2909">
        <v>2216759.9776000003</v>
      </c>
      <c r="R2909">
        <v>2216759.9776000003</v>
      </c>
      <c r="S2909" s="16" t="s">
        <v>6220</v>
      </c>
      <c r="T2909" s="16" t="s">
        <v>6237</v>
      </c>
      <c r="U2909">
        <v>2022</v>
      </c>
    </row>
    <row r="2910" spans="1:21" x14ac:dyDescent="0.35">
      <c r="A2910" s="16" t="s">
        <v>5907</v>
      </c>
      <c r="B2910">
        <v>176770758</v>
      </c>
      <c r="C2910">
        <v>36</v>
      </c>
      <c r="D2910" s="1">
        <v>31557</v>
      </c>
      <c r="E2910" s="16" t="s">
        <v>11</v>
      </c>
      <c r="F2910" s="16" t="s">
        <v>1070</v>
      </c>
      <c r="G2910" s="16" t="s">
        <v>2575</v>
      </c>
      <c r="H2910">
        <v>592813.19880000001</v>
      </c>
      <c r="I2910">
        <v>203354.36369999999</v>
      </c>
      <c r="J2910" s="16" t="s">
        <v>5908</v>
      </c>
      <c r="K2910" s="16" t="s">
        <v>6140</v>
      </c>
      <c r="L2910">
        <v>4404393312</v>
      </c>
      <c r="M2910">
        <v>0</v>
      </c>
      <c r="N2910" s="16" t="s">
        <v>6196</v>
      </c>
      <c r="O2910" s="16" t="s">
        <v>6199</v>
      </c>
      <c r="P2910" s="1">
        <v>44524</v>
      </c>
      <c r="Q2910">
        <v>389458.83510000003</v>
      </c>
      <c r="R2910">
        <v>389458.83510000003</v>
      </c>
      <c r="S2910" s="16" t="s">
        <v>6227</v>
      </c>
      <c r="T2910" s="16" t="s">
        <v>6237</v>
      </c>
      <c r="U2910">
        <v>2021</v>
      </c>
    </row>
    <row r="2911" spans="1:21" x14ac:dyDescent="0.35">
      <c r="A2911" s="16" t="s">
        <v>5909</v>
      </c>
      <c r="B2911">
        <v>595680202</v>
      </c>
      <c r="C2911">
        <v>77</v>
      </c>
      <c r="D2911" s="1">
        <v>16581.75</v>
      </c>
      <c r="E2911" s="16" t="s">
        <v>11</v>
      </c>
      <c r="F2911" s="16" t="s">
        <v>54</v>
      </c>
      <c r="G2911" s="16" t="s">
        <v>2575</v>
      </c>
      <c r="H2911">
        <v>2034622.233</v>
      </c>
      <c r="I2911">
        <v>859062.7206</v>
      </c>
      <c r="J2911" s="16" t="s">
        <v>5910</v>
      </c>
      <c r="K2911" s="16" t="s">
        <v>6135</v>
      </c>
      <c r="L2911">
        <v>2140888644</v>
      </c>
      <c r="M2911">
        <v>0</v>
      </c>
      <c r="N2911" s="16" t="s">
        <v>6187</v>
      </c>
      <c r="O2911" s="16" t="s">
        <v>6188</v>
      </c>
      <c r="P2911" s="1">
        <v>44295</v>
      </c>
      <c r="Q2911">
        <v>1175559.5123999999</v>
      </c>
      <c r="R2911">
        <v>1175559.5123999999</v>
      </c>
      <c r="S2911" s="16" t="s">
        <v>6220</v>
      </c>
      <c r="T2911" s="16" t="s">
        <v>6241</v>
      </c>
      <c r="U2911">
        <v>2021</v>
      </c>
    </row>
    <row r="2912" spans="1:21" x14ac:dyDescent="0.35">
      <c r="A2912" s="16" t="s">
        <v>5911</v>
      </c>
      <c r="B2912">
        <v>147534688</v>
      </c>
      <c r="C2912">
        <v>63</v>
      </c>
      <c r="D2912" s="1">
        <v>21695.25</v>
      </c>
      <c r="E2912" s="16" t="s">
        <v>11</v>
      </c>
      <c r="F2912" s="16" t="s">
        <v>1151</v>
      </c>
      <c r="G2912" s="16" t="s">
        <v>2575</v>
      </c>
      <c r="H2912">
        <v>126741.6689</v>
      </c>
      <c r="I2912">
        <v>138701.79819999999</v>
      </c>
      <c r="J2912" s="16" t="s">
        <v>5912</v>
      </c>
      <c r="K2912" s="16" t="s">
        <v>6135</v>
      </c>
      <c r="L2912">
        <v>19415682</v>
      </c>
      <c r="M2912">
        <v>0</v>
      </c>
      <c r="N2912" s="16" t="s">
        <v>6195</v>
      </c>
      <c r="O2912" s="16" t="s">
        <v>6191</v>
      </c>
      <c r="P2912" s="1">
        <v>44536</v>
      </c>
      <c r="Q2912">
        <v>-11960.129299999986</v>
      </c>
      <c r="R2912">
        <v>-11960.129299999986</v>
      </c>
      <c r="S2912" s="16" t="s">
        <v>6228</v>
      </c>
      <c r="T2912" s="16" t="s">
        <v>6240</v>
      </c>
      <c r="U2912">
        <v>2021</v>
      </c>
    </row>
    <row r="2913" spans="1:21" x14ac:dyDescent="0.35">
      <c r="A2913" s="16" t="s">
        <v>5913</v>
      </c>
      <c r="B2913">
        <v>900456904</v>
      </c>
      <c r="C2913">
        <v>48</v>
      </c>
      <c r="D2913" s="1">
        <v>27174</v>
      </c>
      <c r="E2913" s="16" t="s">
        <v>11</v>
      </c>
      <c r="F2913" s="16" t="s">
        <v>585</v>
      </c>
      <c r="G2913" s="16" t="s">
        <v>2575</v>
      </c>
      <c r="H2913">
        <v>71222.105100000001</v>
      </c>
      <c r="I2913">
        <v>14849.137000000001</v>
      </c>
      <c r="J2913" s="16" t="s">
        <v>5914</v>
      </c>
      <c r="K2913" s="16" t="s">
        <v>6127</v>
      </c>
      <c r="L2913">
        <v>806190625</v>
      </c>
      <c r="M2913">
        <v>0</v>
      </c>
      <c r="N2913" s="16" t="s">
        <v>6196</v>
      </c>
      <c r="O2913" s="16" t="s">
        <v>6188</v>
      </c>
      <c r="P2913" s="1">
        <v>44348</v>
      </c>
      <c r="Q2913">
        <v>56372.968099999998</v>
      </c>
      <c r="R2913">
        <v>56372.968099999998</v>
      </c>
      <c r="S2913" s="16" t="s">
        <v>6222</v>
      </c>
      <c r="T2913" s="16" t="s">
        <v>6238</v>
      </c>
      <c r="U2913">
        <v>2021</v>
      </c>
    </row>
    <row r="2914" spans="1:21" x14ac:dyDescent="0.35">
      <c r="A2914" s="16" t="s">
        <v>5915</v>
      </c>
      <c r="B2914">
        <v>543580109</v>
      </c>
      <c r="C2914">
        <v>50</v>
      </c>
      <c r="D2914" s="1">
        <v>26443.5</v>
      </c>
      <c r="E2914" s="16" t="s">
        <v>11</v>
      </c>
      <c r="F2914" s="16" t="s">
        <v>136</v>
      </c>
      <c r="G2914" s="16" t="s">
        <v>2575</v>
      </c>
      <c r="H2914">
        <v>223021.7941</v>
      </c>
      <c r="I2914">
        <v>95313.466700000004</v>
      </c>
      <c r="J2914" s="16" t="s">
        <v>5916</v>
      </c>
      <c r="K2914" s="16" t="s">
        <v>6135</v>
      </c>
      <c r="L2914">
        <v>810568836</v>
      </c>
      <c r="M2914">
        <v>0</v>
      </c>
      <c r="N2914" s="16" t="s">
        <v>6195</v>
      </c>
      <c r="O2914" s="16" t="s">
        <v>6190</v>
      </c>
      <c r="P2914" s="1">
        <v>44358</v>
      </c>
      <c r="Q2914">
        <v>127708.32739999999</v>
      </c>
      <c r="R2914">
        <v>127708.32739999999</v>
      </c>
      <c r="S2914" s="16" t="s">
        <v>6222</v>
      </c>
      <c r="T2914" s="16" t="s">
        <v>6239</v>
      </c>
      <c r="U2914">
        <v>2021</v>
      </c>
    </row>
    <row r="2915" spans="1:21" x14ac:dyDescent="0.35">
      <c r="A2915" s="16" t="s">
        <v>5917</v>
      </c>
      <c r="B2915">
        <v>475998423</v>
      </c>
      <c r="C2915">
        <v>73</v>
      </c>
      <c r="D2915" s="1">
        <v>18042.75</v>
      </c>
      <c r="E2915" s="16" t="s">
        <v>11</v>
      </c>
      <c r="F2915" s="16" t="s">
        <v>883</v>
      </c>
      <c r="G2915" s="16" t="s">
        <v>2575</v>
      </c>
      <c r="H2915">
        <v>609009.51989999996</v>
      </c>
      <c r="I2915">
        <v>109621.7136</v>
      </c>
      <c r="J2915" s="16" t="s">
        <v>5918</v>
      </c>
      <c r="K2915" s="16" t="s">
        <v>6135</v>
      </c>
      <c r="L2915">
        <v>158091856</v>
      </c>
      <c r="M2915">
        <v>0</v>
      </c>
      <c r="N2915" s="16" t="s">
        <v>6198</v>
      </c>
      <c r="O2915" s="16" t="s">
        <v>6190</v>
      </c>
      <c r="P2915" s="1">
        <v>44277</v>
      </c>
      <c r="Q2915">
        <v>499387.80629999994</v>
      </c>
      <c r="R2915">
        <v>499387.80629999994</v>
      </c>
      <c r="S2915" s="16" t="s">
        <v>6219</v>
      </c>
      <c r="T2915" s="16" t="s">
        <v>6241</v>
      </c>
      <c r="U2915">
        <v>2021</v>
      </c>
    </row>
    <row r="2916" spans="1:21" x14ac:dyDescent="0.35">
      <c r="A2916" s="16" t="s">
        <v>3560</v>
      </c>
      <c r="B2916">
        <v>661870122</v>
      </c>
      <c r="C2916">
        <v>34</v>
      </c>
      <c r="D2916" s="1">
        <v>32287.5</v>
      </c>
      <c r="E2916" s="16" t="s">
        <v>11</v>
      </c>
      <c r="F2916" s="16" t="s">
        <v>542</v>
      </c>
      <c r="G2916" s="16" t="s">
        <v>2575</v>
      </c>
      <c r="H2916">
        <v>251158.74660000001</v>
      </c>
      <c r="I2916">
        <v>166293.52799999999</v>
      </c>
      <c r="J2916" s="16" t="s">
        <v>5919</v>
      </c>
      <c r="K2916" s="16" t="s">
        <v>6129</v>
      </c>
      <c r="L2916">
        <v>293419065</v>
      </c>
      <c r="M2916">
        <v>0</v>
      </c>
      <c r="N2916" s="16" t="s">
        <v>6187</v>
      </c>
      <c r="O2916" s="16" t="s">
        <v>6188</v>
      </c>
      <c r="P2916" s="1">
        <v>44431</v>
      </c>
      <c r="Q2916">
        <v>84865.218600000022</v>
      </c>
      <c r="R2916">
        <v>84865.218600000022</v>
      </c>
      <c r="S2916" s="16" t="s">
        <v>6224</v>
      </c>
      <c r="T2916" s="16" t="s">
        <v>6237</v>
      </c>
      <c r="U2916">
        <v>2021</v>
      </c>
    </row>
    <row r="2917" spans="1:21" x14ac:dyDescent="0.35">
      <c r="A2917" s="16" t="s">
        <v>5920</v>
      </c>
      <c r="B2917">
        <v>964074906</v>
      </c>
      <c r="C2917">
        <v>65</v>
      </c>
      <c r="D2917" s="1">
        <v>20964.75</v>
      </c>
      <c r="E2917" s="16" t="s">
        <v>11</v>
      </c>
      <c r="F2917" s="16" t="s">
        <v>905</v>
      </c>
      <c r="G2917" s="16" t="s">
        <v>2575</v>
      </c>
      <c r="H2917">
        <v>348082.7328</v>
      </c>
      <c r="I2917">
        <v>45883.633000000002</v>
      </c>
      <c r="J2917" s="16" t="s">
        <v>5921</v>
      </c>
      <c r="K2917" s="16" t="s">
        <v>6133</v>
      </c>
      <c r="L2917">
        <v>5875968</v>
      </c>
      <c r="M2917">
        <v>0</v>
      </c>
      <c r="N2917" s="16" t="s">
        <v>6198</v>
      </c>
      <c r="O2917" s="16" t="s">
        <v>6190</v>
      </c>
      <c r="P2917" s="1">
        <v>44635</v>
      </c>
      <c r="Q2917">
        <v>302199.09979999997</v>
      </c>
      <c r="R2917">
        <v>302199.09979999997</v>
      </c>
      <c r="S2917" s="16" t="s">
        <v>6219</v>
      </c>
      <c r="T2917" s="16" t="s">
        <v>6240</v>
      </c>
      <c r="U2917">
        <v>2022</v>
      </c>
    </row>
    <row r="2918" spans="1:21" x14ac:dyDescent="0.35">
      <c r="A2918" s="16" t="s">
        <v>5922</v>
      </c>
      <c r="B2918">
        <v>518406085</v>
      </c>
      <c r="C2918">
        <v>18</v>
      </c>
      <c r="D2918" s="1">
        <v>38131.5</v>
      </c>
      <c r="E2918" s="16" t="s">
        <v>11</v>
      </c>
      <c r="F2918" s="16" t="s">
        <v>950</v>
      </c>
      <c r="G2918" s="16" t="s">
        <v>2575</v>
      </c>
      <c r="H2918">
        <v>150704.23379999999</v>
      </c>
      <c r="I2918">
        <v>21098.592700000001</v>
      </c>
      <c r="J2918" s="16" t="s">
        <v>102</v>
      </c>
      <c r="K2918" s="16" t="s">
        <v>6140</v>
      </c>
      <c r="L2918">
        <v>40206607</v>
      </c>
      <c r="M2918">
        <v>0</v>
      </c>
      <c r="N2918" s="16" t="s">
        <v>6195</v>
      </c>
      <c r="O2918" s="16" t="s">
        <v>6190</v>
      </c>
      <c r="P2918" s="1">
        <v>44505</v>
      </c>
      <c r="Q2918">
        <v>129605.64109999998</v>
      </c>
      <c r="R2918">
        <v>129605.64109999998</v>
      </c>
      <c r="S2918" s="16" t="s">
        <v>6227</v>
      </c>
      <c r="T2918" s="16" t="s">
        <v>6242</v>
      </c>
      <c r="U2918">
        <v>2021</v>
      </c>
    </row>
    <row r="2919" spans="1:21" x14ac:dyDescent="0.35">
      <c r="A2919" s="16" t="s">
        <v>5923</v>
      </c>
      <c r="B2919">
        <v>695447801</v>
      </c>
      <c r="C2919">
        <v>64</v>
      </c>
      <c r="D2919" s="1">
        <v>21330</v>
      </c>
      <c r="E2919" s="16" t="s">
        <v>11</v>
      </c>
      <c r="F2919" s="16" t="s">
        <v>378</v>
      </c>
      <c r="G2919" s="16" t="s">
        <v>2575</v>
      </c>
      <c r="H2919">
        <v>149993.13990000001</v>
      </c>
      <c r="I2919">
        <v>18320.590700000001</v>
      </c>
      <c r="J2919" s="16" t="s">
        <v>5924</v>
      </c>
      <c r="K2919" s="16" t="s">
        <v>6135</v>
      </c>
      <c r="L2919">
        <v>1635053217</v>
      </c>
      <c r="M2919">
        <v>0</v>
      </c>
      <c r="N2919" s="16" t="s">
        <v>6196</v>
      </c>
      <c r="O2919" s="16" t="s">
        <v>6200</v>
      </c>
      <c r="P2919" s="1">
        <v>44347</v>
      </c>
      <c r="Q2919">
        <v>131672.54920000001</v>
      </c>
      <c r="R2919">
        <v>131672.54920000001</v>
      </c>
      <c r="S2919" s="16" t="s">
        <v>6221</v>
      </c>
      <c r="T2919" s="16" t="s">
        <v>6240</v>
      </c>
      <c r="U2919">
        <v>2021</v>
      </c>
    </row>
    <row r="2920" spans="1:21" x14ac:dyDescent="0.35">
      <c r="A2920" s="16" t="s">
        <v>5925</v>
      </c>
      <c r="B2920">
        <v>70992498</v>
      </c>
      <c r="C2920">
        <v>81</v>
      </c>
      <c r="D2920" s="1">
        <v>15120.75</v>
      </c>
      <c r="E2920" s="16" t="s">
        <v>11</v>
      </c>
      <c r="F2920" s="16" t="s">
        <v>124</v>
      </c>
      <c r="G2920" s="16" t="s">
        <v>2575</v>
      </c>
      <c r="H2920">
        <v>581539.74840000004</v>
      </c>
      <c r="I2920">
        <v>292022.42139999999</v>
      </c>
      <c r="J2920" s="16" t="s">
        <v>5926</v>
      </c>
      <c r="K2920" s="16" t="s">
        <v>6135</v>
      </c>
      <c r="L2920">
        <v>26695984</v>
      </c>
      <c r="M2920">
        <v>0</v>
      </c>
      <c r="N2920" s="16" t="s">
        <v>6195</v>
      </c>
      <c r="O2920" s="16" t="s">
        <v>6190</v>
      </c>
      <c r="P2920" s="1">
        <v>44669</v>
      </c>
      <c r="Q2920">
        <v>289517.32700000005</v>
      </c>
      <c r="R2920">
        <v>289517.32700000005</v>
      </c>
      <c r="S2920" s="16" t="s">
        <v>6220</v>
      </c>
      <c r="T2920" s="16" t="s">
        <v>6241</v>
      </c>
      <c r="U2920">
        <v>2022</v>
      </c>
    </row>
    <row r="2921" spans="1:21" x14ac:dyDescent="0.35">
      <c r="A2921" s="16" t="s">
        <v>5927</v>
      </c>
      <c r="B2921">
        <v>992552173</v>
      </c>
      <c r="C2921">
        <v>31</v>
      </c>
      <c r="D2921" s="1">
        <v>33383.25</v>
      </c>
      <c r="E2921" s="16" t="s">
        <v>11</v>
      </c>
      <c r="F2921" s="16" t="s">
        <v>641</v>
      </c>
      <c r="G2921" s="16" t="s">
        <v>2575</v>
      </c>
      <c r="H2921">
        <v>399326.74040000001</v>
      </c>
      <c r="I2921">
        <v>80390.778000000006</v>
      </c>
      <c r="J2921" s="16" t="s">
        <v>5928</v>
      </c>
      <c r="K2921" s="16" t="s">
        <v>6135</v>
      </c>
      <c r="L2921">
        <v>981736</v>
      </c>
      <c r="M2921">
        <v>0</v>
      </c>
      <c r="N2921" s="16" t="s">
        <v>6195</v>
      </c>
      <c r="O2921" s="16" t="s">
        <v>6191</v>
      </c>
      <c r="P2921" s="1">
        <v>44653</v>
      </c>
      <c r="Q2921">
        <v>318935.96240000002</v>
      </c>
      <c r="R2921">
        <v>318935.96240000002</v>
      </c>
      <c r="S2921" s="16" t="s">
        <v>6220</v>
      </c>
      <c r="T2921" s="16" t="s">
        <v>6237</v>
      </c>
      <c r="U2921">
        <v>2022</v>
      </c>
    </row>
    <row r="2922" spans="1:21" x14ac:dyDescent="0.35">
      <c r="A2922" s="16" t="s">
        <v>5929</v>
      </c>
      <c r="B2922">
        <v>498794082</v>
      </c>
      <c r="C2922">
        <v>59</v>
      </c>
      <c r="D2922" s="1">
        <v>23156.25</v>
      </c>
      <c r="E2922" s="16" t="s">
        <v>11</v>
      </c>
      <c r="F2922" s="16" t="s">
        <v>84</v>
      </c>
      <c r="G2922" s="16" t="s">
        <v>2575</v>
      </c>
      <c r="H2922">
        <v>281809.65389999998</v>
      </c>
      <c r="I2922">
        <v>60248.960500000001</v>
      </c>
      <c r="J2922" s="16" t="s">
        <v>1344</v>
      </c>
      <c r="K2922" s="16" t="s">
        <v>6135</v>
      </c>
      <c r="L2922">
        <v>1819822368</v>
      </c>
      <c r="M2922">
        <v>0</v>
      </c>
      <c r="N2922" s="16" t="s">
        <v>6198</v>
      </c>
      <c r="O2922" s="16" t="s">
        <v>6190</v>
      </c>
      <c r="P2922" s="1">
        <v>44458</v>
      </c>
      <c r="Q2922">
        <v>221560.69339999999</v>
      </c>
      <c r="R2922">
        <v>221560.69339999999</v>
      </c>
      <c r="S2922" s="16" t="s">
        <v>6225</v>
      </c>
      <c r="T2922" s="16" t="s">
        <v>6239</v>
      </c>
      <c r="U2922">
        <v>2021</v>
      </c>
    </row>
    <row r="2923" spans="1:21" x14ac:dyDescent="0.35">
      <c r="A2923" s="16" t="s">
        <v>5930</v>
      </c>
      <c r="B2923">
        <v>46729591</v>
      </c>
      <c r="C2923">
        <v>71</v>
      </c>
      <c r="D2923" s="1">
        <v>18773.25</v>
      </c>
      <c r="E2923" s="16" t="s">
        <v>11</v>
      </c>
      <c r="F2923" s="16" t="s">
        <v>533</v>
      </c>
      <c r="G2923" s="16" t="s">
        <v>2575</v>
      </c>
      <c r="H2923">
        <v>1059118.6684000001</v>
      </c>
      <c r="I2923">
        <v>333264.03210000001</v>
      </c>
      <c r="J2923" s="16" t="s">
        <v>5931</v>
      </c>
      <c r="K2923" s="16" t="s">
        <v>6135</v>
      </c>
      <c r="L2923">
        <v>27417792</v>
      </c>
      <c r="M2923">
        <v>0</v>
      </c>
      <c r="N2923" s="16" t="s">
        <v>6189</v>
      </c>
      <c r="O2923" s="16" t="s">
        <v>6194</v>
      </c>
      <c r="P2923" s="1">
        <v>44507</v>
      </c>
      <c r="Q2923">
        <v>725854.63630000013</v>
      </c>
      <c r="R2923">
        <v>725854.63630000013</v>
      </c>
      <c r="S2923" s="16" t="s">
        <v>6227</v>
      </c>
      <c r="T2923" s="16" t="s">
        <v>6241</v>
      </c>
      <c r="U2923">
        <v>2021</v>
      </c>
    </row>
    <row r="2924" spans="1:21" x14ac:dyDescent="0.35">
      <c r="A2924" s="16" t="s">
        <v>5932</v>
      </c>
      <c r="B2924">
        <v>414415630</v>
      </c>
      <c r="C2924">
        <v>67</v>
      </c>
      <c r="D2924" s="1">
        <v>20234.25</v>
      </c>
      <c r="E2924" s="16" t="s">
        <v>11</v>
      </c>
      <c r="F2924" s="16" t="s">
        <v>810</v>
      </c>
      <c r="G2924" s="16" t="s">
        <v>2575</v>
      </c>
      <c r="H2924">
        <v>39648.524899999997</v>
      </c>
      <c r="I2924">
        <v>21104.144700000001</v>
      </c>
      <c r="J2924" s="16" t="s">
        <v>5933</v>
      </c>
      <c r="K2924" s="16" t="s">
        <v>6135</v>
      </c>
      <c r="L2924">
        <v>3874781092</v>
      </c>
      <c r="M2924">
        <v>0</v>
      </c>
      <c r="N2924" s="16" t="s">
        <v>6196</v>
      </c>
      <c r="O2924" s="16" t="s">
        <v>6188</v>
      </c>
      <c r="P2924" s="1">
        <v>44313</v>
      </c>
      <c r="Q2924">
        <v>18544.380199999996</v>
      </c>
      <c r="R2924">
        <v>18544.380199999996</v>
      </c>
      <c r="S2924" s="16" t="s">
        <v>6220</v>
      </c>
      <c r="T2924" s="16" t="s">
        <v>6240</v>
      </c>
      <c r="U2924">
        <v>2021</v>
      </c>
    </row>
    <row r="2925" spans="1:21" x14ac:dyDescent="0.35">
      <c r="A2925" s="16" t="s">
        <v>5934</v>
      </c>
      <c r="B2925">
        <v>893095503</v>
      </c>
      <c r="C2925">
        <v>71</v>
      </c>
      <c r="D2925" s="1">
        <v>18773.25</v>
      </c>
      <c r="E2925" s="16" t="s">
        <v>11</v>
      </c>
      <c r="F2925" s="16" t="s">
        <v>810</v>
      </c>
      <c r="G2925" s="16" t="s">
        <v>2575</v>
      </c>
      <c r="H2925">
        <v>300310.90549999999</v>
      </c>
      <c r="I2925">
        <v>144149.2346</v>
      </c>
      <c r="J2925" s="16" t="s">
        <v>5935</v>
      </c>
      <c r="K2925" s="16" t="s">
        <v>6135</v>
      </c>
      <c r="L2925">
        <v>33838313</v>
      </c>
      <c r="M2925">
        <v>0</v>
      </c>
      <c r="N2925" s="16" t="s">
        <v>6198</v>
      </c>
      <c r="O2925" s="16" t="s">
        <v>6190</v>
      </c>
      <c r="P2925" s="1">
        <v>44245</v>
      </c>
      <c r="Q2925">
        <v>156161.6709</v>
      </c>
      <c r="R2925">
        <v>156161.6709</v>
      </c>
      <c r="S2925" s="16" t="s">
        <v>6218</v>
      </c>
      <c r="T2925" s="16" t="s">
        <v>6241</v>
      </c>
      <c r="U2925">
        <v>2021</v>
      </c>
    </row>
    <row r="2926" spans="1:21" x14ac:dyDescent="0.35">
      <c r="A2926" s="16" t="s">
        <v>5936</v>
      </c>
      <c r="B2926">
        <v>900259264</v>
      </c>
      <c r="C2926">
        <v>27</v>
      </c>
      <c r="D2926" s="1">
        <v>34844.25</v>
      </c>
      <c r="E2926" s="16" t="s">
        <v>11</v>
      </c>
      <c r="F2926" s="16" t="s">
        <v>16</v>
      </c>
      <c r="G2926" s="16" t="s">
        <v>2575</v>
      </c>
      <c r="H2926">
        <v>1033401.5934</v>
      </c>
      <c r="I2926">
        <v>203054.34820000001</v>
      </c>
      <c r="J2926" s="16" t="s">
        <v>5937</v>
      </c>
      <c r="K2926" s="16" t="s">
        <v>6135</v>
      </c>
      <c r="L2926">
        <v>800856379</v>
      </c>
      <c r="M2926">
        <v>0</v>
      </c>
      <c r="N2926" s="16" t="s">
        <v>6196</v>
      </c>
      <c r="O2926" s="16" t="s">
        <v>6188</v>
      </c>
      <c r="P2926" s="1">
        <v>44518</v>
      </c>
      <c r="Q2926">
        <v>830347.2452</v>
      </c>
      <c r="R2926">
        <v>830347.2452</v>
      </c>
      <c r="S2926" s="16" t="s">
        <v>6227</v>
      </c>
      <c r="T2926" s="16" t="s">
        <v>6236</v>
      </c>
      <c r="U2926">
        <v>2021</v>
      </c>
    </row>
    <row r="2927" spans="1:21" x14ac:dyDescent="0.35">
      <c r="A2927" s="16" t="s">
        <v>5938</v>
      </c>
      <c r="B2927">
        <v>935349309</v>
      </c>
      <c r="C2927">
        <v>79</v>
      </c>
      <c r="D2927" s="1">
        <v>15851.25</v>
      </c>
      <c r="E2927" s="16" t="s">
        <v>11</v>
      </c>
      <c r="F2927" s="16" t="s">
        <v>585</v>
      </c>
      <c r="G2927" s="16" t="s">
        <v>2575</v>
      </c>
      <c r="H2927">
        <v>26915.6005</v>
      </c>
      <c r="I2927">
        <v>10655.930399999999</v>
      </c>
      <c r="J2927" s="16" t="s">
        <v>5939</v>
      </c>
      <c r="K2927" s="16" t="s">
        <v>6135</v>
      </c>
      <c r="L2927">
        <v>1239555018</v>
      </c>
      <c r="M2927">
        <v>0</v>
      </c>
      <c r="N2927" s="16" t="s">
        <v>6196</v>
      </c>
      <c r="O2927" s="16" t="s">
        <v>6199</v>
      </c>
      <c r="P2927" s="1">
        <v>44569</v>
      </c>
      <c r="Q2927">
        <v>16259.670100000001</v>
      </c>
      <c r="R2927">
        <v>16259.670100000001</v>
      </c>
      <c r="S2927" s="16" t="s">
        <v>6217</v>
      </c>
      <c r="T2927" s="16" t="s">
        <v>6241</v>
      </c>
      <c r="U2927">
        <v>2022</v>
      </c>
    </row>
    <row r="2928" spans="1:21" x14ac:dyDescent="0.35">
      <c r="A2928" s="16" t="s">
        <v>5940</v>
      </c>
      <c r="B2928">
        <v>133479094</v>
      </c>
      <c r="C2928">
        <v>31</v>
      </c>
      <c r="D2928" s="1">
        <v>33383.25</v>
      </c>
      <c r="E2928" s="16" t="s">
        <v>11</v>
      </c>
      <c r="F2928" s="16" t="s">
        <v>315</v>
      </c>
      <c r="G2928" s="16" t="s">
        <v>2575</v>
      </c>
      <c r="H2928">
        <v>620849.96770000004</v>
      </c>
      <c r="I2928">
        <v>204564.80290000001</v>
      </c>
      <c r="J2928" s="16" t="s">
        <v>5941</v>
      </c>
      <c r="K2928" s="16" t="s">
        <v>6129</v>
      </c>
      <c r="L2928">
        <v>430630965</v>
      </c>
      <c r="M2928">
        <v>0</v>
      </c>
      <c r="N2928" s="16" t="s">
        <v>6187</v>
      </c>
      <c r="O2928" s="16" t="s">
        <v>6191</v>
      </c>
      <c r="P2928" s="1">
        <v>44434</v>
      </c>
      <c r="Q2928">
        <v>416285.16480000003</v>
      </c>
      <c r="R2928">
        <v>416285.16480000003</v>
      </c>
      <c r="S2928" s="16" t="s">
        <v>6224</v>
      </c>
      <c r="T2928" s="16" t="s">
        <v>6237</v>
      </c>
      <c r="U2928">
        <v>2021</v>
      </c>
    </row>
    <row r="2929" spans="1:21" x14ac:dyDescent="0.35">
      <c r="A2929" s="16" t="s">
        <v>1158</v>
      </c>
      <c r="B2929">
        <v>117450995</v>
      </c>
      <c r="C2929">
        <v>78</v>
      </c>
      <c r="D2929" s="1">
        <v>16216.5</v>
      </c>
      <c r="E2929" s="16" t="s">
        <v>11</v>
      </c>
      <c r="F2929" s="16" t="s">
        <v>2538</v>
      </c>
      <c r="G2929" s="16" t="s">
        <v>2575</v>
      </c>
      <c r="H2929">
        <v>227737.07810000001</v>
      </c>
      <c r="I2929">
        <v>101668.33839999999</v>
      </c>
      <c r="J2929" s="16" t="s">
        <v>5942</v>
      </c>
      <c r="K2929" s="16" t="s">
        <v>6135</v>
      </c>
      <c r="L2929">
        <v>1912658849</v>
      </c>
      <c r="M2929">
        <v>4120415178</v>
      </c>
      <c r="N2929" s="16" t="s">
        <v>6192</v>
      </c>
      <c r="O2929" s="16" t="s">
        <v>6193</v>
      </c>
      <c r="P2929" s="1">
        <v>44643</v>
      </c>
      <c r="Q2929">
        <v>126068.73970000002</v>
      </c>
      <c r="R2929">
        <v>126068.73970000002</v>
      </c>
      <c r="S2929" s="16" t="s">
        <v>6219</v>
      </c>
      <c r="T2929" s="16" t="s">
        <v>6241</v>
      </c>
      <c r="U2929">
        <v>2022</v>
      </c>
    </row>
    <row r="2930" spans="1:21" x14ac:dyDescent="0.35">
      <c r="A2930" s="16" t="s">
        <v>5943</v>
      </c>
      <c r="B2930">
        <v>511778205</v>
      </c>
      <c r="C2930">
        <v>79</v>
      </c>
      <c r="D2930" s="1">
        <v>15851.25</v>
      </c>
      <c r="E2930" s="16" t="s">
        <v>11</v>
      </c>
      <c r="F2930" s="16" t="s">
        <v>323</v>
      </c>
      <c r="G2930" s="16" t="s">
        <v>2575</v>
      </c>
      <c r="H2930">
        <v>187826.40299999999</v>
      </c>
      <c r="I2930">
        <v>70287.238899999997</v>
      </c>
      <c r="J2930" s="16" t="s">
        <v>5944</v>
      </c>
      <c r="K2930" s="16" t="s">
        <v>6135</v>
      </c>
      <c r="L2930">
        <v>2536016175</v>
      </c>
      <c r="M2930">
        <v>0</v>
      </c>
      <c r="N2930" s="16" t="s">
        <v>6187</v>
      </c>
      <c r="O2930" s="16" t="s">
        <v>6190</v>
      </c>
      <c r="P2930" s="1">
        <v>44627</v>
      </c>
      <c r="Q2930">
        <v>117539.16409999999</v>
      </c>
      <c r="R2930">
        <v>117539.16409999999</v>
      </c>
      <c r="S2930" s="16" t="s">
        <v>6219</v>
      </c>
      <c r="T2930" s="16" t="s">
        <v>6241</v>
      </c>
      <c r="U2930">
        <v>2022</v>
      </c>
    </row>
    <row r="2931" spans="1:21" x14ac:dyDescent="0.35">
      <c r="A2931" s="16" t="s">
        <v>5945</v>
      </c>
      <c r="B2931">
        <v>576280999</v>
      </c>
      <c r="C2931">
        <v>45</v>
      </c>
      <c r="D2931" s="1">
        <v>28269.75</v>
      </c>
      <c r="E2931" s="16" t="s">
        <v>11</v>
      </c>
      <c r="F2931" s="16" t="s">
        <v>489</v>
      </c>
      <c r="G2931" s="16" t="s">
        <v>2575</v>
      </c>
      <c r="H2931">
        <v>284516.14970000001</v>
      </c>
      <c r="I2931">
        <v>130625.3259</v>
      </c>
      <c r="J2931" s="16" t="s">
        <v>5946</v>
      </c>
      <c r="K2931" s="16" t="s">
        <v>6135</v>
      </c>
      <c r="L2931">
        <v>3474620512</v>
      </c>
      <c r="M2931">
        <v>0</v>
      </c>
      <c r="N2931" s="16" t="s">
        <v>6196</v>
      </c>
      <c r="O2931" s="16" t="s">
        <v>6188</v>
      </c>
      <c r="P2931" s="1">
        <v>44341</v>
      </c>
      <c r="Q2931">
        <v>153890.82380000001</v>
      </c>
      <c r="R2931">
        <v>153890.82380000001</v>
      </c>
      <c r="S2931" s="16" t="s">
        <v>6221</v>
      </c>
      <c r="T2931" s="16" t="s">
        <v>6238</v>
      </c>
      <c r="U2931">
        <v>2021</v>
      </c>
    </row>
    <row r="2932" spans="1:21" x14ac:dyDescent="0.35">
      <c r="A2932" s="16" t="s">
        <v>5947</v>
      </c>
      <c r="B2932">
        <v>523429584</v>
      </c>
      <c r="C2932">
        <v>18</v>
      </c>
      <c r="D2932" s="1">
        <v>38131.5</v>
      </c>
      <c r="E2932" s="16" t="s">
        <v>11</v>
      </c>
      <c r="F2932" s="16" t="s">
        <v>601</v>
      </c>
      <c r="G2932" s="16" t="s">
        <v>2575</v>
      </c>
      <c r="H2932">
        <v>246783.28320000001</v>
      </c>
      <c r="I2932">
        <v>170306.17199999999</v>
      </c>
      <c r="J2932" s="16" t="s">
        <v>5948</v>
      </c>
      <c r="K2932" s="16" t="s">
        <v>6133</v>
      </c>
      <c r="L2932">
        <v>1970793088</v>
      </c>
      <c r="M2932">
        <v>0</v>
      </c>
      <c r="N2932" s="16" t="s">
        <v>6187</v>
      </c>
      <c r="O2932" s="16" t="s">
        <v>6191</v>
      </c>
      <c r="P2932" s="1">
        <v>44218</v>
      </c>
      <c r="Q2932">
        <v>76477.111200000014</v>
      </c>
      <c r="R2932">
        <v>76477.111200000014</v>
      </c>
      <c r="S2932" s="16" t="s">
        <v>6217</v>
      </c>
      <c r="T2932" s="16" t="s">
        <v>6242</v>
      </c>
      <c r="U2932">
        <v>2021</v>
      </c>
    </row>
    <row r="2933" spans="1:21" x14ac:dyDescent="0.35">
      <c r="A2933" s="16" t="s">
        <v>5949</v>
      </c>
      <c r="B2933">
        <v>387908126</v>
      </c>
      <c r="C2933">
        <v>85</v>
      </c>
      <c r="D2933" s="1">
        <v>13659.75</v>
      </c>
      <c r="E2933" s="16" t="s">
        <v>11</v>
      </c>
      <c r="F2933" s="16" t="s">
        <v>542</v>
      </c>
      <c r="G2933" s="16" t="s">
        <v>2575</v>
      </c>
      <c r="H2933">
        <v>93106.147599999997</v>
      </c>
      <c r="I2933">
        <v>32480.308499999999</v>
      </c>
      <c r="J2933" s="16" t="s">
        <v>5950</v>
      </c>
      <c r="K2933" s="16" t="s">
        <v>6131</v>
      </c>
      <c r="L2933">
        <v>1904919264</v>
      </c>
      <c r="M2933">
        <v>13665945168</v>
      </c>
      <c r="N2933" s="16" t="s">
        <v>6192</v>
      </c>
      <c r="O2933" s="16" t="s">
        <v>6188</v>
      </c>
      <c r="P2933" s="1">
        <v>44464</v>
      </c>
      <c r="Q2933">
        <v>60625.839099999997</v>
      </c>
      <c r="R2933">
        <v>60625.839099999997</v>
      </c>
      <c r="S2933" s="16" t="s">
        <v>6225</v>
      </c>
      <c r="T2933" s="16" t="s">
        <v>6241</v>
      </c>
      <c r="U2933">
        <v>2021</v>
      </c>
    </row>
    <row r="2934" spans="1:21" x14ac:dyDescent="0.35">
      <c r="A2934" s="16" t="s">
        <v>5951</v>
      </c>
      <c r="B2934">
        <v>785578700</v>
      </c>
      <c r="C2934">
        <v>26</v>
      </c>
      <c r="D2934" s="1">
        <v>35209.5</v>
      </c>
      <c r="E2934" s="16" t="s">
        <v>11</v>
      </c>
      <c r="F2934" s="16" t="s">
        <v>1602</v>
      </c>
      <c r="G2934" s="16" t="s">
        <v>2575</v>
      </c>
      <c r="H2934">
        <v>118416.32279999999</v>
      </c>
      <c r="I2934">
        <v>51955.161599999999</v>
      </c>
      <c r="J2934" s="16" t="s">
        <v>5952</v>
      </c>
      <c r="K2934" s="16" t="s">
        <v>6135</v>
      </c>
      <c r="L2934">
        <v>208231542</v>
      </c>
      <c r="M2934">
        <v>0</v>
      </c>
      <c r="N2934" s="16" t="s">
        <v>6187</v>
      </c>
      <c r="O2934" s="16" t="s">
        <v>6188</v>
      </c>
      <c r="P2934" s="1">
        <v>44292</v>
      </c>
      <c r="Q2934">
        <v>66461.161200000002</v>
      </c>
      <c r="R2934">
        <v>66461.161200000002</v>
      </c>
      <c r="S2934" s="16" t="s">
        <v>6220</v>
      </c>
      <c r="T2934" s="16" t="s">
        <v>6236</v>
      </c>
      <c r="U2934">
        <v>2021</v>
      </c>
    </row>
    <row r="2935" spans="1:21" x14ac:dyDescent="0.35">
      <c r="A2935" s="16" t="s">
        <v>4483</v>
      </c>
      <c r="B2935">
        <v>919543217</v>
      </c>
      <c r="C2935">
        <v>29</v>
      </c>
      <c r="D2935" s="1">
        <v>34113.75</v>
      </c>
      <c r="E2935" s="16" t="s">
        <v>11</v>
      </c>
      <c r="F2935" s="16" t="s">
        <v>157</v>
      </c>
      <c r="G2935" s="16" t="s">
        <v>2575</v>
      </c>
      <c r="H2935">
        <v>35563.311600000001</v>
      </c>
      <c r="I2935">
        <v>15534.957700000001</v>
      </c>
      <c r="J2935" s="16" t="s">
        <v>5953</v>
      </c>
      <c r="K2935" s="16" t="s">
        <v>6131</v>
      </c>
      <c r="L2935">
        <v>5197125</v>
      </c>
      <c r="M2935">
        <v>0</v>
      </c>
      <c r="N2935" s="16" t="s">
        <v>6198</v>
      </c>
      <c r="O2935" s="16" t="s">
        <v>6191</v>
      </c>
      <c r="P2935" s="1">
        <v>44385</v>
      </c>
      <c r="Q2935">
        <v>20028.353900000002</v>
      </c>
      <c r="R2935">
        <v>20028.353900000002</v>
      </c>
      <c r="S2935" s="16" t="s">
        <v>6223</v>
      </c>
      <c r="T2935" s="16" t="s">
        <v>6236</v>
      </c>
      <c r="U2935">
        <v>2021</v>
      </c>
    </row>
    <row r="2936" spans="1:21" x14ac:dyDescent="0.35">
      <c r="A2936" s="16" t="s">
        <v>5954</v>
      </c>
      <c r="B2936">
        <v>476788440</v>
      </c>
      <c r="C2936">
        <v>53</v>
      </c>
      <c r="D2936" s="1">
        <v>25347.75</v>
      </c>
      <c r="E2936" s="16" t="s">
        <v>11</v>
      </c>
      <c r="F2936" s="16" t="s">
        <v>229</v>
      </c>
      <c r="G2936" s="16" t="s">
        <v>2575</v>
      </c>
      <c r="H2936">
        <v>628718.29859999998</v>
      </c>
      <c r="I2936">
        <v>329776.4154</v>
      </c>
      <c r="J2936" s="16" t="s">
        <v>5955</v>
      </c>
      <c r="K2936" s="16" t="s">
        <v>6135</v>
      </c>
      <c r="L2936">
        <v>3133025168</v>
      </c>
      <c r="M2936">
        <v>0</v>
      </c>
      <c r="N2936" s="16" t="s">
        <v>6196</v>
      </c>
      <c r="O2936" s="16" t="s">
        <v>6200</v>
      </c>
      <c r="P2936" s="1">
        <v>44235</v>
      </c>
      <c r="Q2936">
        <v>298941.88319999998</v>
      </c>
      <c r="R2936">
        <v>298941.88319999998</v>
      </c>
      <c r="S2936" s="16" t="s">
        <v>6218</v>
      </c>
      <c r="T2936" s="16" t="s">
        <v>6239</v>
      </c>
      <c r="U2936">
        <v>2021</v>
      </c>
    </row>
    <row r="2937" spans="1:21" x14ac:dyDescent="0.35">
      <c r="A2937" s="16" t="s">
        <v>5956</v>
      </c>
      <c r="B2937">
        <v>157500690</v>
      </c>
      <c r="C2937">
        <v>60</v>
      </c>
      <c r="D2937" s="1">
        <v>22791</v>
      </c>
      <c r="E2937" s="16" t="s">
        <v>11</v>
      </c>
      <c r="F2937" s="16" t="s">
        <v>519</v>
      </c>
      <c r="G2937" s="16" t="s">
        <v>2575</v>
      </c>
      <c r="H2937">
        <v>292495.85159999999</v>
      </c>
      <c r="I2937">
        <v>118537.7925</v>
      </c>
      <c r="J2937" s="16" t="s">
        <v>5957</v>
      </c>
      <c r="K2937" s="16" t="s">
        <v>6140</v>
      </c>
      <c r="L2937">
        <v>1974060396</v>
      </c>
      <c r="M2937">
        <v>0</v>
      </c>
      <c r="N2937" s="16" t="s">
        <v>6195</v>
      </c>
      <c r="O2937" s="16" t="s">
        <v>6191</v>
      </c>
      <c r="P2937" s="1">
        <v>44540</v>
      </c>
      <c r="Q2937">
        <v>173958.05910000001</v>
      </c>
      <c r="R2937">
        <v>173958.05910000001</v>
      </c>
      <c r="S2937" s="16" t="s">
        <v>6228</v>
      </c>
      <c r="T2937" s="16" t="s">
        <v>6240</v>
      </c>
      <c r="U2937">
        <v>2021</v>
      </c>
    </row>
    <row r="2938" spans="1:21" x14ac:dyDescent="0.35">
      <c r="A2938" s="16" t="s">
        <v>5958</v>
      </c>
      <c r="B2938">
        <v>853740203</v>
      </c>
      <c r="C2938">
        <v>73</v>
      </c>
      <c r="D2938" s="1">
        <v>18042.75</v>
      </c>
      <c r="E2938" s="16" t="s">
        <v>11</v>
      </c>
      <c r="F2938" s="16" t="s">
        <v>63</v>
      </c>
      <c r="G2938" s="16" t="s">
        <v>2575</v>
      </c>
      <c r="H2938">
        <v>917669.16310000001</v>
      </c>
      <c r="I2938">
        <v>78946.5383</v>
      </c>
      <c r="J2938" s="16" t="s">
        <v>5959</v>
      </c>
      <c r="K2938" s="16" t="s">
        <v>6135</v>
      </c>
      <c r="L2938">
        <v>198017127</v>
      </c>
      <c r="M2938">
        <v>0</v>
      </c>
      <c r="N2938" s="16" t="s">
        <v>6195</v>
      </c>
      <c r="O2938" s="16" t="s">
        <v>6191</v>
      </c>
      <c r="P2938" s="1">
        <v>44459</v>
      </c>
      <c r="Q2938">
        <v>838722.62479999999</v>
      </c>
      <c r="R2938">
        <v>838722.62479999999</v>
      </c>
      <c r="S2938" s="16" t="s">
        <v>6225</v>
      </c>
      <c r="T2938" s="16" t="s">
        <v>6241</v>
      </c>
      <c r="U2938">
        <v>2021</v>
      </c>
    </row>
    <row r="2939" spans="1:21" x14ac:dyDescent="0.35">
      <c r="A2939" s="16" t="s">
        <v>5960</v>
      </c>
      <c r="B2939">
        <v>200706423</v>
      </c>
      <c r="C2939">
        <v>47</v>
      </c>
      <c r="D2939" s="1">
        <v>27539.25</v>
      </c>
      <c r="E2939" s="16" t="s">
        <v>11</v>
      </c>
      <c r="F2939" s="16" t="s">
        <v>365</v>
      </c>
      <c r="G2939" s="16" t="s">
        <v>2575</v>
      </c>
      <c r="H2939">
        <v>1658877.6377999999</v>
      </c>
      <c r="I2939">
        <v>226210.587</v>
      </c>
      <c r="J2939" s="16" t="s">
        <v>5961</v>
      </c>
      <c r="K2939" s="16" t="s">
        <v>6131</v>
      </c>
      <c r="L2939">
        <v>676465625</v>
      </c>
      <c r="M2939">
        <v>0</v>
      </c>
      <c r="N2939" s="16" t="s">
        <v>6187</v>
      </c>
      <c r="O2939" s="16" t="s">
        <v>6188</v>
      </c>
      <c r="P2939" s="1">
        <v>44347</v>
      </c>
      <c r="Q2939">
        <v>1432667.0507999999</v>
      </c>
      <c r="R2939">
        <v>1461320.391816</v>
      </c>
      <c r="S2939" s="16" t="s">
        <v>6221</v>
      </c>
      <c r="T2939" s="16" t="s">
        <v>6238</v>
      </c>
      <c r="U2939">
        <v>2021</v>
      </c>
    </row>
    <row r="2940" spans="1:21" x14ac:dyDescent="0.35">
      <c r="A2940" s="16" t="s">
        <v>5962</v>
      </c>
      <c r="B2940">
        <v>129117923</v>
      </c>
      <c r="C2940">
        <v>55</v>
      </c>
      <c r="D2940" s="1">
        <v>24617.25</v>
      </c>
      <c r="E2940" s="16" t="s">
        <v>11</v>
      </c>
      <c r="F2940" s="16" t="s">
        <v>172</v>
      </c>
      <c r="G2940" s="16" t="s">
        <v>2575</v>
      </c>
      <c r="H2940">
        <v>517758.22080000001</v>
      </c>
      <c r="I2940">
        <v>47820.724600000001</v>
      </c>
      <c r="J2940" s="16" t="s">
        <v>5963</v>
      </c>
      <c r="K2940" s="16" t="s">
        <v>6140</v>
      </c>
      <c r="L2940">
        <v>328563105</v>
      </c>
      <c r="M2940">
        <v>0</v>
      </c>
      <c r="N2940" s="16" t="s">
        <v>6187</v>
      </c>
      <c r="O2940" s="16" t="s">
        <v>6191</v>
      </c>
      <c r="P2940" s="1">
        <v>44504</v>
      </c>
      <c r="Q2940">
        <v>469937.49619999999</v>
      </c>
      <c r="R2940">
        <v>469937.49619999999</v>
      </c>
      <c r="S2940" s="16" t="s">
        <v>6227</v>
      </c>
      <c r="T2940" s="16" t="s">
        <v>6239</v>
      </c>
      <c r="U2940">
        <v>2021</v>
      </c>
    </row>
    <row r="2941" spans="1:21" x14ac:dyDescent="0.35">
      <c r="A2941" s="16" t="s">
        <v>5964</v>
      </c>
      <c r="B2941">
        <v>518813959</v>
      </c>
      <c r="C2941">
        <v>65</v>
      </c>
      <c r="D2941" s="1">
        <v>20964.75</v>
      </c>
      <c r="E2941" s="16" t="s">
        <v>11</v>
      </c>
      <c r="F2941" s="16" t="s">
        <v>373</v>
      </c>
      <c r="G2941" s="16" t="s">
        <v>2575</v>
      </c>
      <c r="H2941">
        <v>532843.85120000003</v>
      </c>
      <c r="I2941">
        <v>243687.25459999999</v>
      </c>
      <c r="J2941" s="16" t="s">
        <v>5965</v>
      </c>
      <c r="K2941" s="16" t="s">
        <v>6131</v>
      </c>
      <c r="L2941">
        <v>936506571</v>
      </c>
      <c r="M2941">
        <v>0</v>
      </c>
      <c r="N2941" s="16" t="s">
        <v>6187</v>
      </c>
      <c r="O2941" s="16" t="s">
        <v>6188</v>
      </c>
      <c r="P2941" s="1">
        <v>44221</v>
      </c>
      <c r="Q2941">
        <v>289156.59660000005</v>
      </c>
      <c r="R2941">
        <v>289156.59660000005</v>
      </c>
      <c r="S2941" s="16" t="s">
        <v>6217</v>
      </c>
      <c r="T2941" s="16" t="s">
        <v>6240</v>
      </c>
      <c r="U2941">
        <v>2021</v>
      </c>
    </row>
    <row r="2942" spans="1:21" x14ac:dyDescent="0.35">
      <c r="A2942" s="16" t="s">
        <v>5966</v>
      </c>
      <c r="B2942">
        <v>166902456</v>
      </c>
      <c r="C2942">
        <v>72</v>
      </c>
      <c r="D2942" s="1">
        <v>38511.25</v>
      </c>
      <c r="E2942" s="16" t="s">
        <v>11</v>
      </c>
      <c r="F2942" s="16" t="s">
        <v>5967</v>
      </c>
      <c r="G2942" s="16" t="s">
        <v>2749</v>
      </c>
      <c r="H2942">
        <v>455654.83279999997</v>
      </c>
      <c r="I2942">
        <v>519036.26</v>
      </c>
      <c r="J2942" s="16" t="s">
        <v>5968</v>
      </c>
      <c r="K2942" s="16" t="s">
        <v>6135</v>
      </c>
      <c r="L2942">
        <v>940944033</v>
      </c>
      <c r="M2942">
        <v>0</v>
      </c>
      <c r="N2942" s="16" t="s">
        <v>6195</v>
      </c>
      <c r="O2942" s="16" t="s">
        <v>6190</v>
      </c>
      <c r="P2942" s="1">
        <v>44206</v>
      </c>
      <c r="Q2942">
        <v>-63381.427200000035</v>
      </c>
      <c r="R2942">
        <v>-63381.427200000035</v>
      </c>
      <c r="S2942" s="16" t="s">
        <v>6217</v>
      </c>
      <c r="T2942" s="16" t="s">
        <v>6241</v>
      </c>
      <c r="U2942">
        <v>2021</v>
      </c>
    </row>
    <row r="2943" spans="1:21" x14ac:dyDescent="0.35">
      <c r="A2943" s="16" t="s">
        <v>5969</v>
      </c>
      <c r="B2943">
        <v>565277281</v>
      </c>
      <c r="C2943">
        <v>31</v>
      </c>
      <c r="D2943" s="1">
        <v>39033</v>
      </c>
      <c r="E2943" s="16" t="s">
        <v>11</v>
      </c>
      <c r="F2943" s="16" t="s">
        <v>5970</v>
      </c>
      <c r="G2943" s="16" t="s">
        <v>2737</v>
      </c>
      <c r="H2943">
        <v>772856.98569999996</v>
      </c>
      <c r="I2943">
        <v>801353.93400000001</v>
      </c>
      <c r="J2943" s="16" t="s">
        <v>5971</v>
      </c>
      <c r="K2943" s="16" t="s">
        <v>6135</v>
      </c>
      <c r="L2943">
        <v>543398676</v>
      </c>
      <c r="M2943">
        <v>8705693064</v>
      </c>
      <c r="N2943" s="16" t="s">
        <v>6192</v>
      </c>
      <c r="O2943" s="16" t="s">
        <v>6197</v>
      </c>
      <c r="P2943" s="1">
        <v>44442</v>
      </c>
      <c r="Q2943">
        <v>-28496.948300000047</v>
      </c>
      <c r="R2943">
        <v>-28496.948300000047</v>
      </c>
      <c r="S2943" s="16" t="s">
        <v>6225</v>
      </c>
      <c r="T2943" s="16" t="s">
        <v>6237</v>
      </c>
      <c r="U2943">
        <v>2021</v>
      </c>
    </row>
    <row r="2944" spans="1:21" x14ac:dyDescent="0.35">
      <c r="A2944" s="16" t="s">
        <v>5972</v>
      </c>
      <c r="B2944">
        <v>806393261</v>
      </c>
      <c r="C2944">
        <v>64</v>
      </c>
      <c r="D2944" s="1">
        <v>37983</v>
      </c>
      <c r="E2944" s="16" t="s">
        <v>741</v>
      </c>
      <c r="F2944" s="16" t="s">
        <v>5967</v>
      </c>
      <c r="G2944" s="16" t="s">
        <v>2740</v>
      </c>
      <c r="H2944">
        <v>745845.73950000003</v>
      </c>
      <c r="I2944">
        <v>183616.9247</v>
      </c>
      <c r="J2944" s="16" t="s">
        <v>5973</v>
      </c>
      <c r="K2944" s="16" t="s">
        <v>6131</v>
      </c>
      <c r="L2944">
        <v>722561008</v>
      </c>
      <c r="M2944">
        <v>0</v>
      </c>
      <c r="N2944" s="16" t="s">
        <v>6195</v>
      </c>
      <c r="O2944" s="16" t="s">
        <v>6190</v>
      </c>
      <c r="P2944" s="1">
        <v>44393</v>
      </c>
      <c r="Q2944">
        <v>562228.81480000005</v>
      </c>
      <c r="R2944">
        <v>573473.39109600009</v>
      </c>
      <c r="S2944" s="16" t="s">
        <v>6223</v>
      </c>
      <c r="T2944" s="16" t="s">
        <v>6240</v>
      </c>
      <c r="U2944">
        <v>2021</v>
      </c>
    </row>
    <row r="2945" spans="1:21" x14ac:dyDescent="0.35">
      <c r="A2945" s="16" t="s">
        <v>5974</v>
      </c>
      <c r="B2945">
        <v>54519301</v>
      </c>
      <c r="C2945">
        <v>57</v>
      </c>
      <c r="D2945" s="1">
        <v>37437.75</v>
      </c>
      <c r="E2945" s="16" t="s">
        <v>741</v>
      </c>
      <c r="F2945" s="16" t="s">
        <v>5967</v>
      </c>
      <c r="G2945" s="16" t="s">
        <v>2800</v>
      </c>
      <c r="H2945">
        <v>516853.23989999999</v>
      </c>
      <c r="I2945">
        <v>368844.68900000001</v>
      </c>
      <c r="J2945" s="16" t="s">
        <v>5975</v>
      </c>
      <c r="K2945" s="16" t="s">
        <v>6135</v>
      </c>
      <c r="L2945">
        <v>4224987</v>
      </c>
      <c r="M2945">
        <v>0</v>
      </c>
      <c r="N2945" s="16" t="s">
        <v>6196</v>
      </c>
      <c r="O2945" s="16" t="s">
        <v>6199</v>
      </c>
      <c r="P2945" s="1">
        <v>44539</v>
      </c>
      <c r="Q2945">
        <v>148008.55089999997</v>
      </c>
      <c r="R2945">
        <v>148008.55089999997</v>
      </c>
      <c r="S2945" s="16" t="s">
        <v>6228</v>
      </c>
      <c r="T2945" s="16" t="s">
        <v>6239</v>
      </c>
      <c r="U2945">
        <v>2021</v>
      </c>
    </row>
    <row r="2946" spans="1:21" x14ac:dyDescent="0.35">
      <c r="A2946" s="16" t="s">
        <v>5976</v>
      </c>
      <c r="B2946">
        <v>887871306</v>
      </c>
      <c r="C2946">
        <v>32</v>
      </c>
      <c r="D2946" s="1">
        <v>33388.75</v>
      </c>
      <c r="E2946" s="16" t="s">
        <v>11</v>
      </c>
      <c r="F2946" s="16" t="s">
        <v>5977</v>
      </c>
      <c r="G2946" s="16" t="s">
        <v>2771</v>
      </c>
      <c r="H2946">
        <v>557613.15610000002</v>
      </c>
      <c r="I2946">
        <v>800854.83660000004</v>
      </c>
      <c r="J2946" s="16" t="s">
        <v>5978</v>
      </c>
      <c r="K2946" s="16" t="s">
        <v>6129</v>
      </c>
      <c r="L2946">
        <v>2820117267</v>
      </c>
      <c r="M2946">
        <v>0</v>
      </c>
      <c r="N2946" s="16" t="s">
        <v>6189</v>
      </c>
      <c r="O2946" s="16" t="s">
        <v>6194</v>
      </c>
      <c r="P2946" s="1">
        <v>44414</v>
      </c>
      <c r="Q2946">
        <v>-243241.68050000002</v>
      </c>
      <c r="R2946">
        <v>-243241.68050000002</v>
      </c>
      <c r="S2946" s="16" t="s">
        <v>6224</v>
      </c>
      <c r="T2946" s="16" t="s">
        <v>6237</v>
      </c>
      <c r="U2946">
        <v>2021</v>
      </c>
    </row>
    <row r="2947" spans="1:21" x14ac:dyDescent="0.35">
      <c r="A2947" s="16" t="s">
        <v>5979</v>
      </c>
      <c r="B2947">
        <v>753052435</v>
      </c>
      <c r="C2947">
        <v>28</v>
      </c>
      <c r="D2947" s="1">
        <v>33356</v>
      </c>
      <c r="E2947" s="16" t="s">
        <v>11</v>
      </c>
      <c r="F2947" s="16" t="s">
        <v>5970</v>
      </c>
      <c r="G2947" s="16" t="s">
        <v>2776</v>
      </c>
      <c r="H2947">
        <v>717894.24280000001</v>
      </c>
      <c r="I2947">
        <v>838560.42220000003</v>
      </c>
      <c r="J2947" s="16" t="s">
        <v>5980</v>
      </c>
      <c r="K2947" s="16" t="s">
        <v>6131</v>
      </c>
      <c r="L2947">
        <v>333079296</v>
      </c>
      <c r="M2947">
        <v>0</v>
      </c>
      <c r="N2947" s="16" t="s">
        <v>6195</v>
      </c>
      <c r="O2947" s="16" t="s">
        <v>6190</v>
      </c>
      <c r="P2947" s="1">
        <v>44332</v>
      </c>
      <c r="Q2947">
        <v>-120666.17940000002</v>
      </c>
      <c r="R2947">
        <v>-120666.17940000002</v>
      </c>
      <c r="S2947" s="16" t="s">
        <v>6221</v>
      </c>
      <c r="T2947" s="16" t="s">
        <v>6236</v>
      </c>
      <c r="U2947">
        <v>2021</v>
      </c>
    </row>
    <row r="2948" spans="1:21" x14ac:dyDescent="0.35">
      <c r="A2948" s="16" t="s">
        <v>5981</v>
      </c>
      <c r="B2948">
        <v>268424217</v>
      </c>
      <c r="C2948">
        <v>30</v>
      </c>
      <c r="D2948" s="1">
        <v>36685.5</v>
      </c>
      <c r="E2948" s="16" t="s">
        <v>741</v>
      </c>
      <c r="F2948" s="16" t="s">
        <v>5970</v>
      </c>
      <c r="G2948" s="16" t="s">
        <v>2764</v>
      </c>
      <c r="H2948">
        <v>539798.33979999996</v>
      </c>
      <c r="I2948">
        <v>587185.7942</v>
      </c>
      <c r="J2948" s="16" t="s">
        <v>5982</v>
      </c>
      <c r="K2948" s="16" t="s">
        <v>6127</v>
      </c>
      <c r="L2948">
        <v>4462867227</v>
      </c>
      <c r="M2948">
        <v>0</v>
      </c>
      <c r="N2948" s="16" t="s">
        <v>6196</v>
      </c>
      <c r="O2948" s="16" t="s">
        <v>6199</v>
      </c>
      <c r="P2948" s="1">
        <v>44209</v>
      </c>
      <c r="Q2948">
        <v>-47387.454400000046</v>
      </c>
      <c r="R2948">
        <v>-47387.454400000046</v>
      </c>
      <c r="S2948" s="16" t="s">
        <v>6217</v>
      </c>
      <c r="T2948" s="16" t="s">
        <v>6237</v>
      </c>
      <c r="U2948">
        <v>2021</v>
      </c>
    </row>
    <row r="2949" spans="1:21" x14ac:dyDescent="0.35">
      <c r="A2949" s="16" t="s">
        <v>5983</v>
      </c>
      <c r="B2949">
        <v>632742319</v>
      </c>
      <c r="C2949">
        <v>45</v>
      </c>
      <c r="D2949" s="1">
        <v>36599.75</v>
      </c>
      <c r="E2949" s="16" t="s">
        <v>741</v>
      </c>
      <c r="F2949" s="16" t="s">
        <v>124</v>
      </c>
      <c r="G2949" s="16" t="s">
        <v>13</v>
      </c>
      <c r="H2949">
        <v>947121.27480000001</v>
      </c>
      <c r="I2949">
        <v>328364.20799999998</v>
      </c>
      <c r="J2949" s="16" t="s">
        <v>5984</v>
      </c>
      <c r="K2949" s="16" t="s">
        <v>6135</v>
      </c>
      <c r="L2949">
        <v>1283803059</v>
      </c>
      <c r="M2949">
        <v>0</v>
      </c>
      <c r="N2949" s="16" t="s">
        <v>6187</v>
      </c>
      <c r="O2949" s="16" t="s">
        <v>6188</v>
      </c>
      <c r="P2949" s="1">
        <v>44320</v>
      </c>
      <c r="Q2949">
        <v>618757.06680000003</v>
      </c>
      <c r="R2949">
        <v>618757.06680000003</v>
      </c>
      <c r="S2949" s="16" t="s">
        <v>6221</v>
      </c>
      <c r="T2949" s="16" t="s">
        <v>6238</v>
      </c>
      <c r="U2949">
        <v>2021</v>
      </c>
    </row>
    <row r="2950" spans="1:21" x14ac:dyDescent="0.35">
      <c r="A2950" s="16" t="s">
        <v>5985</v>
      </c>
      <c r="B2950">
        <v>860663910</v>
      </c>
      <c r="C2950">
        <v>88</v>
      </c>
      <c r="D2950" s="1">
        <v>38173.25</v>
      </c>
      <c r="E2950" s="16" t="s">
        <v>11</v>
      </c>
      <c r="F2950" s="16" t="s">
        <v>5967</v>
      </c>
      <c r="G2950" s="16" t="s">
        <v>1333</v>
      </c>
      <c r="H2950">
        <v>868111.54760000005</v>
      </c>
      <c r="I2950">
        <v>197222.04920000001</v>
      </c>
      <c r="J2950" s="16" t="s">
        <v>5986</v>
      </c>
      <c r="K2950" s="16" t="s">
        <v>6127</v>
      </c>
      <c r="L2950">
        <v>24162768</v>
      </c>
      <c r="M2950">
        <v>0</v>
      </c>
      <c r="N2950" s="16" t="s">
        <v>6195</v>
      </c>
      <c r="O2950" s="16" t="s">
        <v>6190</v>
      </c>
      <c r="P2950" s="1">
        <v>44357</v>
      </c>
      <c r="Q2950">
        <v>670889.49840000004</v>
      </c>
      <c r="R2950">
        <v>670889.49840000004</v>
      </c>
      <c r="S2950" s="16" t="s">
        <v>6222</v>
      </c>
      <c r="T2950" s="16" t="s">
        <v>6241</v>
      </c>
      <c r="U2950">
        <v>2021</v>
      </c>
    </row>
    <row r="2951" spans="1:21" x14ac:dyDescent="0.35">
      <c r="A2951" s="16" t="s">
        <v>5987</v>
      </c>
      <c r="B2951">
        <v>114607143</v>
      </c>
      <c r="C2951">
        <v>68</v>
      </c>
      <c r="D2951" s="1">
        <v>36305.75</v>
      </c>
      <c r="E2951" s="16" t="s">
        <v>11</v>
      </c>
      <c r="F2951" s="16" t="s">
        <v>5988</v>
      </c>
      <c r="G2951" s="16" t="s">
        <v>2759</v>
      </c>
      <c r="H2951">
        <v>53289.8874</v>
      </c>
      <c r="I2951">
        <v>583454.13950000005</v>
      </c>
      <c r="J2951" s="16" t="s">
        <v>5989</v>
      </c>
      <c r="K2951" s="16" t="s">
        <v>6131</v>
      </c>
      <c r="L2951">
        <v>826308621</v>
      </c>
      <c r="M2951">
        <v>0</v>
      </c>
      <c r="N2951" s="16" t="s">
        <v>6195</v>
      </c>
      <c r="O2951" s="16" t="s">
        <v>6190</v>
      </c>
      <c r="P2951" s="1">
        <v>44494</v>
      </c>
      <c r="Q2951">
        <v>-530164.25210000004</v>
      </c>
      <c r="R2951">
        <v>-530164.25210000004</v>
      </c>
      <c r="S2951" s="16" t="s">
        <v>6226</v>
      </c>
      <c r="T2951" s="16" t="s">
        <v>6240</v>
      </c>
      <c r="U2951">
        <v>2021</v>
      </c>
    </row>
    <row r="2952" spans="1:21" x14ac:dyDescent="0.35">
      <c r="A2952" s="16" t="s">
        <v>5990</v>
      </c>
      <c r="B2952">
        <v>128877972</v>
      </c>
      <c r="C2952">
        <v>33</v>
      </c>
      <c r="D2952" s="1">
        <v>33241</v>
      </c>
      <c r="E2952" s="16" t="s">
        <v>741</v>
      </c>
      <c r="F2952" s="16" t="s">
        <v>5967</v>
      </c>
      <c r="G2952" s="16" t="s">
        <v>2065</v>
      </c>
      <c r="H2952">
        <v>319052.35739999998</v>
      </c>
      <c r="I2952">
        <v>702430.25260000001</v>
      </c>
      <c r="J2952" s="16" t="s">
        <v>5991</v>
      </c>
      <c r="K2952" s="16" t="s">
        <v>6129</v>
      </c>
      <c r="L2952">
        <v>3741916473</v>
      </c>
      <c r="M2952">
        <v>0</v>
      </c>
      <c r="N2952" s="16" t="s">
        <v>6195</v>
      </c>
      <c r="O2952" s="16" t="s">
        <v>6190</v>
      </c>
      <c r="P2952" s="1">
        <v>44496</v>
      </c>
      <c r="Q2952">
        <v>-383377.89520000003</v>
      </c>
      <c r="R2952">
        <v>-383377.89520000003</v>
      </c>
      <c r="S2952" s="16" t="s">
        <v>6226</v>
      </c>
      <c r="T2952" s="16" t="s">
        <v>6237</v>
      </c>
      <c r="U2952">
        <v>2021</v>
      </c>
    </row>
    <row r="2953" spans="1:21" x14ac:dyDescent="0.35">
      <c r="A2953" s="16" t="s">
        <v>5992</v>
      </c>
      <c r="B2953">
        <v>532704877</v>
      </c>
      <c r="C2953">
        <v>40</v>
      </c>
      <c r="D2953" s="1">
        <v>38063.25</v>
      </c>
      <c r="E2953" s="16" t="s">
        <v>741</v>
      </c>
      <c r="F2953" s="16" t="s">
        <v>5988</v>
      </c>
      <c r="G2953" s="16" t="s">
        <v>2746</v>
      </c>
      <c r="H2953">
        <v>633522.63009999995</v>
      </c>
      <c r="I2953">
        <v>606383.92169999995</v>
      </c>
      <c r="J2953" s="16" t="s">
        <v>5993</v>
      </c>
      <c r="K2953" s="16" t="s">
        <v>6135</v>
      </c>
      <c r="L2953">
        <v>153473229</v>
      </c>
      <c r="M2953">
        <v>0</v>
      </c>
      <c r="N2953" s="16" t="s">
        <v>6187</v>
      </c>
      <c r="O2953" s="16" t="s">
        <v>6191</v>
      </c>
      <c r="P2953" s="1">
        <v>44594</v>
      </c>
      <c r="Q2953">
        <v>27138.708400000003</v>
      </c>
      <c r="R2953">
        <v>27138.708400000003</v>
      </c>
      <c r="S2953" s="16" t="s">
        <v>6218</v>
      </c>
      <c r="T2953" s="16" t="s">
        <v>6238</v>
      </c>
      <c r="U2953">
        <v>2022</v>
      </c>
    </row>
    <row r="2954" spans="1:21" x14ac:dyDescent="0.35">
      <c r="A2954" s="16" t="s">
        <v>5994</v>
      </c>
      <c r="B2954">
        <v>886640959</v>
      </c>
      <c r="C2954">
        <v>81</v>
      </c>
      <c r="D2954" s="1">
        <v>38502.25</v>
      </c>
      <c r="E2954" s="16" t="s">
        <v>11</v>
      </c>
      <c r="F2954" s="16" t="s">
        <v>5977</v>
      </c>
      <c r="G2954" s="16" t="s">
        <v>2743</v>
      </c>
      <c r="H2954">
        <v>761403.27720000001</v>
      </c>
      <c r="I2954">
        <v>419969.9474</v>
      </c>
      <c r="J2954" s="16" t="s">
        <v>5995</v>
      </c>
      <c r="K2954" s="16" t="s">
        <v>6127</v>
      </c>
      <c r="L2954">
        <v>1187790032</v>
      </c>
      <c r="M2954">
        <v>0</v>
      </c>
      <c r="N2954" s="16" t="s">
        <v>6196</v>
      </c>
      <c r="O2954" s="16" t="s">
        <v>6188</v>
      </c>
      <c r="P2954" s="1">
        <v>44550</v>
      </c>
      <c r="Q2954">
        <v>341433.32980000001</v>
      </c>
      <c r="R2954">
        <v>341433.32980000001</v>
      </c>
      <c r="S2954" s="16" t="s">
        <v>6228</v>
      </c>
      <c r="T2954" s="16" t="s">
        <v>6241</v>
      </c>
      <c r="U2954">
        <v>2021</v>
      </c>
    </row>
    <row r="2955" spans="1:21" x14ac:dyDescent="0.35">
      <c r="A2955" s="16" t="s">
        <v>5996</v>
      </c>
      <c r="B2955">
        <v>623575342</v>
      </c>
      <c r="C2955">
        <v>23</v>
      </c>
      <c r="D2955" s="1">
        <v>32613.5</v>
      </c>
      <c r="E2955" s="16" t="s">
        <v>11</v>
      </c>
      <c r="F2955" s="16" t="s">
        <v>5988</v>
      </c>
      <c r="G2955" s="16" t="s">
        <v>2781</v>
      </c>
      <c r="H2955">
        <v>773273.39350000001</v>
      </c>
      <c r="I2955">
        <v>485560.66859999998</v>
      </c>
      <c r="J2955" s="16" t="s">
        <v>5997</v>
      </c>
      <c r="K2955" s="16" t="s">
        <v>6135</v>
      </c>
      <c r="L2955">
        <v>2853754887</v>
      </c>
      <c r="M2955">
        <v>0</v>
      </c>
      <c r="N2955" s="16" t="s">
        <v>6196</v>
      </c>
      <c r="O2955" s="16" t="s">
        <v>6188</v>
      </c>
      <c r="P2955" s="1">
        <v>44590</v>
      </c>
      <c r="Q2955">
        <v>287712.72490000003</v>
      </c>
      <c r="R2955">
        <v>287712.72490000003</v>
      </c>
      <c r="S2955" s="16" t="s">
        <v>6217</v>
      </c>
      <c r="T2955" s="16" t="s">
        <v>6236</v>
      </c>
      <c r="U2955">
        <v>2022</v>
      </c>
    </row>
    <row r="2956" spans="1:21" x14ac:dyDescent="0.35">
      <c r="A2956" s="16" t="s">
        <v>5998</v>
      </c>
      <c r="B2956">
        <v>800954188</v>
      </c>
      <c r="C2956">
        <v>30</v>
      </c>
      <c r="D2956" s="1">
        <v>38531</v>
      </c>
      <c r="E2956" s="16" t="s">
        <v>741</v>
      </c>
      <c r="F2956" s="16" t="s">
        <v>5977</v>
      </c>
      <c r="G2956" s="16" t="s">
        <v>13</v>
      </c>
      <c r="H2956">
        <v>853812.49690000003</v>
      </c>
      <c r="I2956">
        <v>166195.89079999999</v>
      </c>
      <c r="J2956" s="16" t="s">
        <v>5999</v>
      </c>
      <c r="K2956" s="16" t="s">
        <v>6127</v>
      </c>
      <c r="L2956">
        <v>999276306</v>
      </c>
      <c r="M2956">
        <v>0</v>
      </c>
      <c r="N2956" s="16" t="s">
        <v>6195</v>
      </c>
      <c r="O2956" s="16" t="s">
        <v>6190</v>
      </c>
      <c r="P2956" s="1">
        <v>44429</v>
      </c>
      <c r="Q2956">
        <v>687616.60609999998</v>
      </c>
      <c r="R2956">
        <v>687616.60609999998</v>
      </c>
      <c r="S2956" s="16" t="s">
        <v>6224</v>
      </c>
      <c r="T2956" s="16" t="s">
        <v>6237</v>
      </c>
      <c r="U2956">
        <v>2021</v>
      </c>
    </row>
    <row r="2957" spans="1:21" x14ac:dyDescent="0.35">
      <c r="A2957" s="16" t="s">
        <v>6000</v>
      </c>
      <c r="B2957">
        <v>802418265</v>
      </c>
      <c r="C2957">
        <v>77</v>
      </c>
      <c r="D2957" s="1">
        <v>34461.75</v>
      </c>
      <c r="E2957" s="16" t="s">
        <v>11</v>
      </c>
      <c r="F2957" s="16" t="s">
        <v>124</v>
      </c>
      <c r="G2957" s="16" t="s">
        <v>2749</v>
      </c>
      <c r="H2957">
        <v>499900.05089999997</v>
      </c>
      <c r="I2957">
        <v>939701.5514</v>
      </c>
      <c r="J2957" s="16" t="s">
        <v>6001</v>
      </c>
      <c r="K2957" s="16" t="s">
        <v>6135</v>
      </c>
      <c r="L2957">
        <v>1406520402</v>
      </c>
      <c r="M2957">
        <v>0</v>
      </c>
      <c r="N2957" s="16" t="s">
        <v>6189</v>
      </c>
      <c r="O2957" s="16" t="s">
        <v>6194</v>
      </c>
      <c r="P2957" s="1">
        <v>44643</v>
      </c>
      <c r="Q2957">
        <v>-439801.50050000002</v>
      </c>
      <c r="R2957">
        <v>-439801.50050000002</v>
      </c>
      <c r="S2957" s="16" t="s">
        <v>6219</v>
      </c>
      <c r="T2957" s="16" t="s">
        <v>6241</v>
      </c>
      <c r="U2957">
        <v>2022</v>
      </c>
    </row>
    <row r="2958" spans="1:21" x14ac:dyDescent="0.35">
      <c r="A2958" s="16" t="s">
        <v>6002</v>
      </c>
      <c r="B2958">
        <v>376092417</v>
      </c>
      <c r="C2958">
        <v>38</v>
      </c>
      <c r="D2958" s="1">
        <v>36435.25</v>
      </c>
      <c r="E2958" s="16" t="s">
        <v>741</v>
      </c>
      <c r="F2958" s="16" t="s">
        <v>5977</v>
      </c>
      <c r="G2958" s="16" t="s">
        <v>1333</v>
      </c>
      <c r="H2958">
        <v>483614.49829999998</v>
      </c>
      <c r="I2958">
        <v>682296.80610000005</v>
      </c>
      <c r="J2958" s="16" t="s">
        <v>6003</v>
      </c>
      <c r="K2958" s="16" t="s">
        <v>6131</v>
      </c>
      <c r="L2958">
        <v>1009454781</v>
      </c>
      <c r="M2958">
        <v>0</v>
      </c>
      <c r="N2958" s="16" t="s">
        <v>6187</v>
      </c>
      <c r="O2958" s="16" t="s">
        <v>6191</v>
      </c>
      <c r="P2958" s="1">
        <v>44410</v>
      </c>
      <c r="Q2958">
        <v>-198682.30780000007</v>
      </c>
      <c r="R2958">
        <v>-198682.30780000007</v>
      </c>
      <c r="S2958" s="16" t="s">
        <v>6224</v>
      </c>
      <c r="T2958" s="16" t="s">
        <v>6237</v>
      </c>
      <c r="U2958">
        <v>2021</v>
      </c>
    </row>
    <row r="2959" spans="1:21" x14ac:dyDescent="0.35">
      <c r="A2959" s="16" t="s">
        <v>6004</v>
      </c>
      <c r="B2959">
        <v>23435974</v>
      </c>
      <c r="C2959">
        <v>18</v>
      </c>
      <c r="D2959" s="1">
        <v>32617.75</v>
      </c>
      <c r="E2959" s="16" t="s">
        <v>11</v>
      </c>
      <c r="F2959" s="16" t="s">
        <v>5970</v>
      </c>
      <c r="G2959" s="16" t="s">
        <v>1333</v>
      </c>
      <c r="H2959">
        <v>758526.63879999996</v>
      </c>
      <c r="I2959">
        <v>857334.64520000003</v>
      </c>
      <c r="J2959" s="16" t="s">
        <v>6005</v>
      </c>
      <c r="K2959" s="16" t="s">
        <v>6127</v>
      </c>
      <c r="L2959">
        <v>1812166884</v>
      </c>
      <c r="M2959">
        <v>4086617152</v>
      </c>
      <c r="N2959" s="16" t="s">
        <v>6192</v>
      </c>
      <c r="O2959" s="16" t="s">
        <v>6193</v>
      </c>
      <c r="P2959" s="1">
        <v>44617</v>
      </c>
      <c r="Q2959">
        <v>-98808.006400000071</v>
      </c>
      <c r="R2959">
        <v>-98808.006400000071</v>
      </c>
      <c r="S2959" s="16" t="s">
        <v>6218</v>
      </c>
      <c r="T2959" s="16" t="s">
        <v>6242</v>
      </c>
      <c r="U2959">
        <v>2022</v>
      </c>
    </row>
    <row r="2960" spans="1:21" x14ac:dyDescent="0.35">
      <c r="A2960" s="16" t="s">
        <v>6006</v>
      </c>
      <c r="B2960">
        <v>524608847</v>
      </c>
      <c r="C2960">
        <v>27</v>
      </c>
      <c r="D2960" s="1">
        <v>33790.5</v>
      </c>
      <c r="E2960" s="16" t="s">
        <v>11</v>
      </c>
      <c r="F2960" s="16" t="s">
        <v>124</v>
      </c>
      <c r="G2960" s="16" t="s">
        <v>2848</v>
      </c>
      <c r="H2960">
        <v>384041.12199999997</v>
      </c>
      <c r="I2960">
        <v>372250.36210000003</v>
      </c>
      <c r="J2960" s="16" t="s">
        <v>6007</v>
      </c>
      <c r="K2960" s="16" t="s">
        <v>6135</v>
      </c>
      <c r="L2960">
        <v>3562678656</v>
      </c>
      <c r="M2960">
        <v>2308525056</v>
      </c>
      <c r="N2960" s="16" t="s">
        <v>6192</v>
      </c>
      <c r="O2960" s="16" t="s">
        <v>6193</v>
      </c>
      <c r="P2960" s="1">
        <v>44424</v>
      </c>
      <c r="Q2960">
        <v>11790.759899999946</v>
      </c>
      <c r="R2960">
        <v>11790.759899999946</v>
      </c>
      <c r="S2960" s="16" t="s">
        <v>6224</v>
      </c>
      <c r="T2960" s="16" t="s">
        <v>6236</v>
      </c>
      <c r="U2960">
        <v>2021</v>
      </c>
    </row>
    <row r="2961" spans="1:21" x14ac:dyDescent="0.35">
      <c r="A2961" s="16" t="s">
        <v>6008</v>
      </c>
      <c r="B2961">
        <v>688516629</v>
      </c>
      <c r="C2961">
        <v>62</v>
      </c>
      <c r="D2961" s="1">
        <v>35037.5</v>
      </c>
      <c r="E2961" s="16" t="s">
        <v>741</v>
      </c>
      <c r="F2961" s="16" t="s">
        <v>5967</v>
      </c>
      <c r="G2961" s="16" t="s">
        <v>2416</v>
      </c>
      <c r="H2961">
        <v>828094.07519999996</v>
      </c>
      <c r="I2961">
        <v>781501.40240000002</v>
      </c>
      <c r="J2961" s="16" t="s">
        <v>6009</v>
      </c>
      <c r="K2961" s="16" t="s">
        <v>6135</v>
      </c>
      <c r="L2961">
        <v>161007264</v>
      </c>
      <c r="M2961">
        <v>0</v>
      </c>
      <c r="N2961" s="16" t="s">
        <v>6195</v>
      </c>
      <c r="O2961" s="16" t="s">
        <v>6190</v>
      </c>
      <c r="P2961" s="1">
        <v>44588</v>
      </c>
      <c r="Q2961">
        <v>46592.672799999942</v>
      </c>
      <c r="R2961">
        <v>46592.672799999942</v>
      </c>
      <c r="S2961" s="16" t="s">
        <v>6217</v>
      </c>
      <c r="T2961" s="16" t="s">
        <v>6240</v>
      </c>
      <c r="U2961">
        <v>2022</v>
      </c>
    </row>
    <row r="2962" spans="1:21" x14ac:dyDescent="0.35">
      <c r="A2962" s="16" t="s">
        <v>6010</v>
      </c>
      <c r="B2962">
        <v>453656191</v>
      </c>
      <c r="C2962">
        <v>18</v>
      </c>
      <c r="D2962" s="1">
        <v>37419</v>
      </c>
      <c r="E2962" s="16" t="s">
        <v>11</v>
      </c>
      <c r="F2962" s="16" t="s">
        <v>5967</v>
      </c>
      <c r="G2962" s="16" t="s">
        <v>2759</v>
      </c>
      <c r="H2962">
        <v>776868.44110000005</v>
      </c>
      <c r="I2962">
        <v>376088.3884</v>
      </c>
      <c r="J2962" s="16" t="s">
        <v>6011</v>
      </c>
      <c r="K2962" s="16" t="s">
        <v>6135</v>
      </c>
      <c r="L2962">
        <v>552316128</v>
      </c>
      <c r="M2962">
        <v>0</v>
      </c>
      <c r="N2962" s="16" t="s">
        <v>6198</v>
      </c>
      <c r="O2962" s="16" t="s">
        <v>6191</v>
      </c>
      <c r="P2962" s="1">
        <v>44602</v>
      </c>
      <c r="Q2962">
        <v>400780.05270000006</v>
      </c>
      <c r="R2962">
        <v>400780.05270000006</v>
      </c>
      <c r="S2962" s="16" t="s">
        <v>6218</v>
      </c>
      <c r="T2962" s="16" t="s">
        <v>6242</v>
      </c>
      <c r="U2962">
        <v>2022</v>
      </c>
    </row>
    <row r="2963" spans="1:21" x14ac:dyDescent="0.35">
      <c r="A2963" s="16" t="s">
        <v>6012</v>
      </c>
      <c r="B2963">
        <v>99404141</v>
      </c>
      <c r="C2963">
        <v>25</v>
      </c>
      <c r="D2963" s="1">
        <v>36634.5</v>
      </c>
      <c r="E2963" s="16" t="s">
        <v>11</v>
      </c>
      <c r="F2963" s="16" t="s">
        <v>5977</v>
      </c>
      <c r="G2963" s="16" t="s">
        <v>2740</v>
      </c>
      <c r="H2963">
        <v>623909.2905</v>
      </c>
      <c r="I2963">
        <v>424797.65460000001</v>
      </c>
      <c r="J2963" s="16" t="s">
        <v>6013</v>
      </c>
      <c r="K2963" s="16" t="s">
        <v>6135</v>
      </c>
      <c r="L2963">
        <v>2635822035</v>
      </c>
      <c r="M2963">
        <v>0</v>
      </c>
      <c r="N2963" s="16" t="s">
        <v>6196</v>
      </c>
      <c r="O2963" s="16" t="s">
        <v>6188</v>
      </c>
      <c r="P2963" s="1">
        <v>44436</v>
      </c>
      <c r="Q2963">
        <v>199111.63589999999</v>
      </c>
      <c r="R2963">
        <v>199111.63589999999</v>
      </c>
      <c r="S2963" s="16" t="s">
        <v>6224</v>
      </c>
      <c r="T2963" s="16" t="s">
        <v>6236</v>
      </c>
      <c r="U2963">
        <v>2021</v>
      </c>
    </row>
    <row r="2964" spans="1:21" x14ac:dyDescent="0.35">
      <c r="A2964" s="16" t="s">
        <v>6014</v>
      </c>
      <c r="B2964">
        <v>466150363</v>
      </c>
      <c r="C2964">
        <v>22</v>
      </c>
      <c r="D2964" s="1">
        <v>39010.5</v>
      </c>
      <c r="E2964" s="16" t="s">
        <v>11</v>
      </c>
      <c r="F2964" s="16" t="s">
        <v>124</v>
      </c>
      <c r="G2964" s="16" t="s">
        <v>2759</v>
      </c>
      <c r="H2964">
        <v>921185.86959999998</v>
      </c>
      <c r="I2964">
        <v>348546.9731</v>
      </c>
      <c r="J2964" s="16" t="s">
        <v>6015</v>
      </c>
      <c r="K2964" s="16" t="s">
        <v>6127</v>
      </c>
      <c r="L2964">
        <v>2318176476</v>
      </c>
      <c r="M2964">
        <v>0</v>
      </c>
      <c r="N2964" s="16" t="s">
        <v>6196</v>
      </c>
      <c r="O2964" s="16" t="s">
        <v>6200</v>
      </c>
      <c r="P2964" s="1">
        <v>44377</v>
      </c>
      <c r="Q2964">
        <v>572638.89650000003</v>
      </c>
      <c r="R2964">
        <v>572638.89650000003</v>
      </c>
      <c r="S2964" s="16" t="s">
        <v>6222</v>
      </c>
      <c r="T2964" s="16" t="s">
        <v>6236</v>
      </c>
      <c r="U2964">
        <v>2021</v>
      </c>
    </row>
    <row r="2965" spans="1:21" x14ac:dyDescent="0.35">
      <c r="A2965" s="16" t="s">
        <v>6016</v>
      </c>
      <c r="B2965">
        <v>365348550</v>
      </c>
      <c r="C2965">
        <v>54</v>
      </c>
      <c r="D2965" s="1">
        <v>32839</v>
      </c>
      <c r="E2965" s="16" t="s">
        <v>741</v>
      </c>
      <c r="F2965" s="16" t="s">
        <v>5988</v>
      </c>
      <c r="G2965" s="16" t="s">
        <v>2759</v>
      </c>
      <c r="H2965">
        <v>968587.12170000002</v>
      </c>
      <c r="I2965">
        <v>586426.59259999997</v>
      </c>
      <c r="J2965" s="16" t="s">
        <v>6017</v>
      </c>
      <c r="K2965" s="16" t="s">
        <v>6140</v>
      </c>
      <c r="L2965">
        <v>61488504</v>
      </c>
      <c r="M2965">
        <v>0</v>
      </c>
      <c r="N2965" s="16" t="s">
        <v>6196</v>
      </c>
      <c r="O2965" s="16" t="s">
        <v>6188</v>
      </c>
      <c r="P2965" s="1">
        <v>44398</v>
      </c>
      <c r="Q2965">
        <v>382160.52910000004</v>
      </c>
      <c r="R2965">
        <v>382160.52910000004</v>
      </c>
      <c r="S2965" s="16" t="s">
        <v>6223</v>
      </c>
      <c r="T2965" s="16" t="s">
        <v>6239</v>
      </c>
      <c r="U2965">
        <v>2021</v>
      </c>
    </row>
    <row r="2966" spans="1:21" x14ac:dyDescent="0.35">
      <c r="A2966" s="16" t="s">
        <v>6018</v>
      </c>
      <c r="B2966">
        <v>436456283</v>
      </c>
      <c r="C2966">
        <v>80</v>
      </c>
      <c r="D2966" s="1">
        <v>34980.75</v>
      </c>
      <c r="E2966" s="16" t="s">
        <v>741</v>
      </c>
      <c r="F2966" s="16" t="s">
        <v>5977</v>
      </c>
      <c r="G2966" s="16" t="s">
        <v>13</v>
      </c>
      <c r="H2966">
        <v>74749.571400000001</v>
      </c>
      <c r="I2966">
        <v>441222.59090000001</v>
      </c>
      <c r="J2966" s="16" t="s">
        <v>6019</v>
      </c>
      <c r="K2966" s="16" t="s">
        <v>6135</v>
      </c>
      <c r="L2966">
        <v>4356321697</v>
      </c>
      <c r="M2966">
        <v>0</v>
      </c>
      <c r="N2966" s="16" t="s">
        <v>6198</v>
      </c>
      <c r="O2966" s="16" t="s">
        <v>6191</v>
      </c>
      <c r="P2966" s="1">
        <v>44540</v>
      </c>
      <c r="Q2966">
        <v>-366473.01949999999</v>
      </c>
      <c r="R2966">
        <v>-366473.01949999999</v>
      </c>
      <c r="S2966" s="16" t="s">
        <v>6228</v>
      </c>
      <c r="T2966" s="16" t="s">
        <v>6241</v>
      </c>
      <c r="U2966">
        <v>2021</v>
      </c>
    </row>
    <row r="2967" spans="1:21" x14ac:dyDescent="0.35">
      <c r="A2967" s="16" t="s">
        <v>6020</v>
      </c>
      <c r="B2967">
        <v>948586012</v>
      </c>
      <c r="C2967">
        <v>77</v>
      </c>
      <c r="D2967" s="1">
        <v>32526</v>
      </c>
      <c r="E2967" s="16" t="s">
        <v>741</v>
      </c>
      <c r="F2967" s="16" t="s">
        <v>124</v>
      </c>
      <c r="G2967" s="16" t="s">
        <v>2756</v>
      </c>
      <c r="H2967">
        <v>572032.87789999996</v>
      </c>
      <c r="I2967">
        <v>938814.76919999998</v>
      </c>
      <c r="J2967" s="16" t="s">
        <v>6021</v>
      </c>
      <c r="K2967" s="16" t="s">
        <v>6129</v>
      </c>
      <c r="L2967">
        <v>264956796</v>
      </c>
      <c r="M2967">
        <v>0</v>
      </c>
      <c r="N2967" s="16" t="s">
        <v>6198</v>
      </c>
      <c r="O2967" s="16" t="s">
        <v>6201</v>
      </c>
      <c r="P2967" s="1">
        <v>44576</v>
      </c>
      <c r="Q2967">
        <v>-366781.89130000002</v>
      </c>
      <c r="R2967">
        <v>-366781.89130000002</v>
      </c>
      <c r="S2967" s="16" t="s">
        <v>6217</v>
      </c>
      <c r="T2967" s="16" t="s">
        <v>6241</v>
      </c>
      <c r="U2967">
        <v>2022</v>
      </c>
    </row>
    <row r="2968" spans="1:21" x14ac:dyDescent="0.35">
      <c r="A2968" s="16" t="s">
        <v>6022</v>
      </c>
      <c r="B2968">
        <v>402738667</v>
      </c>
      <c r="C2968">
        <v>64</v>
      </c>
      <c r="D2968" s="1">
        <v>37409.25</v>
      </c>
      <c r="E2968" s="16" t="s">
        <v>11</v>
      </c>
      <c r="F2968" s="16" t="s">
        <v>124</v>
      </c>
      <c r="G2968" s="16" t="s">
        <v>2416</v>
      </c>
      <c r="H2968">
        <v>73107.456099999996</v>
      </c>
      <c r="I2968">
        <v>564745.32290000003</v>
      </c>
      <c r="J2968" s="16" t="s">
        <v>6023</v>
      </c>
      <c r="K2968" s="16" t="s">
        <v>6133</v>
      </c>
      <c r="L2968">
        <v>1774897488</v>
      </c>
      <c r="M2968">
        <v>0</v>
      </c>
      <c r="N2968" s="16" t="s">
        <v>6187</v>
      </c>
      <c r="O2968" s="16" t="s">
        <v>6188</v>
      </c>
      <c r="P2968" s="1">
        <v>44278</v>
      </c>
      <c r="Q2968">
        <v>-491637.86680000002</v>
      </c>
      <c r="R2968">
        <v>-491637.86680000002</v>
      </c>
      <c r="S2968" s="16" t="s">
        <v>6219</v>
      </c>
      <c r="T2968" s="16" t="s">
        <v>6240</v>
      </c>
      <c r="U2968">
        <v>2021</v>
      </c>
    </row>
    <row r="2969" spans="1:21" x14ac:dyDescent="0.35">
      <c r="A2969" s="16" t="s">
        <v>6024</v>
      </c>
      <c r="B2969">
        <v>519478706</v>
      </c>
      <c r="C2969">
        <v>73</v>
      </c>
      <c r="D2969" s="1">
        <v>35436</v>
      </c>
      <c r="E2969" s="16" t="s">
        <v>11</v>
      </c>
      <c r="F2969" s="16" t="s">
        <v>124</v>
      </c>
      <c r="G2969" s="16" t="s">
        <v>2771</v>
      </c>
      <c r="H2969">
        <v>296104.03619999997</v>
      </c>
      <c r="I2969">
        <v>239341.2776</v>
      </c>
      <c r="J2969" s="16" t="s">
        <v>6025</v>
      </c>
      <c r="K2969" s="16" t="s">
        <v>6129</v>
      </c>
      <c r="L2969">
        <v>2945104239</v>
      </c>
      <c r="M2969">
        <v>0</v>
      </c>
      <c r="N2969" s="16" t="s">
        <v>6189</v>
      </c>
      <c r="O2969" s="16" t="s">
        <v>6194</v>
      </c>
      <c r="P2969" s="1">
        <v>44368</v>
      </c>
      <c r="Q2969">
        <v>56762.758599999972</v>
      </c>
      <c r="R2969">
        <v>56762.758599999972</v>
      </c>
      <c r="S2969" s="16" t="s">
        <v>6222</v>
      </c>
      <c r="T2969" s="16" t="s">
        <v>6241</v>
      </c>
      <c r="U2969">
        <v>2021</v>
      </c>
    </row>
    <row r="2970" spans="1:21" x14ac:dyDescent="0.35">
      <c r="A2970" s="16" t="s">
        <v>6026</v>
      </c>
      <c r="B2970">
        <v>188446916</v>
      </c>
      <c r="C2970">
        <v>80</v>
      </c>
      <c r="D2970" s="1">
        <v>39047.25</v>
      </c>
      <c r="E2970" s="16" t="s">
        <v>741</v>
      </c>
      <c r="F2970" s="16" t="s">
        <v>5970</v>
      </c>
      <c r="G2970" s="16" t="s">
        <v>2776</v>
      </c>
      <c r="H2970">
        <v>591721.32129999995</v>
      </c>
      <c r="I2970">
        <v>674317.81270000001</v>
      </c>
      <c r="J2970" s="16" t="s">
        <v>6027</v>
      </c>
      <c r="K2970" s="16" t="s">
        <v>6135</v>
      </c>
      <c r="L2970">
        <v>796434153</v>
      </c>
      <c r="M2970">
        <v>0</v>
      </c>
      <c r="N2970" s="16" t="s">
        <v>6195</v>
      </c>
      <c r="O2970" s="16" t="s">
        <v>6190</v>
      </c>
      <c r="P2970" s="1">
        <v>44558</v>
      </c>
      <c r="Q2970">
        <v>-82596.491400000057</v>
      </c>
      <c r="R2970">
        <v>-82596.491400000057</v>
      </c>
      <c r="S2970" s="16" t="s">
        <v>6228</v>
      </c>
      <c r="T2970" s="16" t="s">
        <v>6241</v>
      </c>
      <c r="U2970">
        <v>2021</v>
      </c>
    </row>
    <row r="2971" spans="1:21" x14ac:dyDescent="0.35">
      <c r="A2971" s="16" t="s">
        <v>6028</v>
      </c>
      <c r="B2971">
        <v>781083636</v>
      </c>
      <c r="C2971">
        <v>20</v>
      </c>
      <c r="D2971" s="1">
        <v>37782.25</v>
      </c>
      <c r="E2971" s="16" t="s">
        <v>741</v>
      </c>
      <c r="F2971" s="16" t="s">
        <v>124</v>
      </c>
      <c r="G2971" s="16" t="s">
        <v>2771</v>
      </c>
      <c r="H2971">
        <v>213426.36859999999</v>
      </c>
      <c r="I2971">
        <v>945855.8112</v>
      </c>
      <c r="J2971" s="16" t="s">
        <v>6029</v>
      </c>
      <c r="K2971" s="16" t="s">
        <v>6131</v>
      </c>
      <c r="L2971">
        <v>1734172818</v>
      </c>
      <c r="M2971">
        <v>0</v>
      </c>
      <c r="N2971" s="16" t="s">
        <v>6196</v>
      </c>
      <c r="O2971" s="16" t="s">
        <v>6200</v>
      </c>
      <c r="P2971" s="1">
        <v>44334</v>
      </c>
      <c r="Q2971">
        <v>-732429.44259999995</v>
      </c>
      <c r="R2971">
        <v>-732429.44259999995</v>
      </c>
      <c r="S2971" s="16" t="s">
        <v>6221</v>
      </c>
      <c r="T2971" s="16" t="s">
        <v>6236</v>
      </c>
      <c r="U2971">
        <v>2021</v>
      </c>
    </row>
    <row r="2972" spans="1:21" x14ac:dyDescent="0.35">
      <c r="A2972" s="16" t="s">
        <v>6030</v>
      </c>
      <c r="B2972">
        <v>603175786</v>
      </c>
      <c r="C2972">
        <v>48</v>
      </c>
      <c r="D2972" s="1">
        <v>35822.75</v>
      </c>
      <c r="E2972" s="16" t="s">
        <v>11</v>
      </c>
      <c r="F2972" s="16" t="s">
        <v>5988</v>
      </c>
      <c r="G2972" s="16" t="s">
        <v>2781</v>
      </c>
      <c r="H2972">
        <v>813793.20169999998</v>
      </c>
      <c r="I2972">
        <v>195926.0031</v>
      </c>
      <c r="J2972" s="16" t="s">
        <v>6031</v>
      </c>
      <c r="K2972" s="16" t="s">
        <v>6127</v>
      </c>
      <c r="L2972">
        <v>5193075</v>
      </c>
      <c r="M2972">
        <v>0</v>
      </c>
      <c r="N2972" s="16" t="s">
        <v>6195</v>
      </c>
      <c r="O2972" s="16" t="s">
        <v>6190</v>
      </c>
      <c r="P2972" s="1">
        <v>44360</v>
      </c>
      <c r="Q2972">
        <v>617867.1986</v>
      </c>
      <c r="R2972">
        <v>617867.1986</v>
      </c>
      <c r="S2972" s="16" t="s">
        <v>6222</v>
      </c>
      <c r="T2972" s="16" t="s">
        <v>6238</v>
      </c>
      <c r="U2972">
        <v>2021</v>
      </c>
    </row>
    <row r="2973" spans="1:21" x14ac:dyDescent="0.35">
      <c r="A2973" s="16" t="s">
        <v>6032</v>
      </c>
      <c r="B2973">
        <v>227936833</v>
      </c>
      <c r="C2973">
        <v>77</v>
      </c>
      <c r="D2973" s="1">
        <v>36630.5</v>
      </c>
      <c r="E2973" s="16" t="s">
        <v>11</v>
      </c>
      <c r="F2973" s="16" t="s">
        <v>124</v>
      </c>
      <c r="G2973" s="16" t="s">
        <v>2247</v>
      </c>
      <c r="H2973">
        <v>693032.68039999995</v>
      </c>
      <c r="I2973">
        <v>812105.49939999997</v>
      </c>
      <c r="J2973" s="16" t="s">
        <v>6033</v>
      </c>
      <c r="K2973" s="16" t="s">
        <v>6133</v>
      </c>
      <c r="L2973">
        <v>27189888</v>
      </c>
      <c r="M2973">
        <v>0</v>
      </c>
      <c r="N2973" s="16" t="s">
        <v>6198</v>
      </c>
      <c r="O2973" s="16" t="s">
        <v>6191</v>
      </c>
      <c r="P2973" s="1">
        <v>44637</v>
      </c>
      <c r="Q2973">
        <v>-119072.81900000002</v>
      </c>
      <c r="R2973">
        <v>-119072.81900000002</v>
      </c>
      <c r="S2973" s="16" t="s">
        <v>6219</v>
      </c>
      <c r="T2973" s="16" t="s">
        <v>6241</v>
      </c>
      <c r="U2973">
        <v>2022</v>
      </c>
    </row>
    <row r="2974" spans="1:21" x14ac:dyDescent="0.35">
      <c r="A2974" s="16" t="s">
        <v>6034</v>
      </c>
      <c r="B2974">
        <v>206373963</v>
      </c>
      <c r="C2974">
        <v>27</v>
      </c>
      <c r="D2974" s="1">
        <v>36123.25</v>
      </c>
      <c r="E2974" s="16" t="s">
        <v>741</v>
      </c>
      <c r="F2974" s="16" t="s">
        <v>124</v>
      </c>
      <c r="G2974" s="16" t="s">
        <v>2737</v>
      </c>
      <c r="H2974">
        <v>422389.5061</v>
      </c>
      <c r="I2974">
        <v>467526.55310000002</v>
      </c>
      <c r="J2974" s="16" t="s">
        <v>6035</v>
      </c>
      <c r="K2974" s="16" t="s">
        <v>6135</v>
      </c>
      <c r="L2974">
        <v>2918150055</v>
      </c>
      <c r="M2974">
        <v>0</v>
      </c>
      <c r="N2974" s="16" t="s">
        <v>6187</v>
      </c>
      <c r="O2974" s="16" t="s">
        <v>6188</v>
      </c>
      <c r="P2974" s="1">
        <v>44257</v>
      </c>
      <c r="Q2974">
        <v>-45137.04700000002</v>
      </c>
      <c r="R2974">
        <v>-45137.04700000002</v>
      </c>
      <c r="S2974" s="16" t="s">
        <v>6219</v>
      </c>
      <c r="T2974" s="16" t="s">
        <v>6236</v>
      </c>
      <c r="U2974">
        <v>2021</v>
      </c>
    </row>
    <row r="2975" spans="1:21" x14ac:dyDescent="0.35">
      <c r="A2975" s="16" t="s">
        <v>6036</v>
      </c>
      <c r="B2975">
        <v>305720354</v>
      </c>
      <c r="C2975">
        <v>65</v>
      </c>
      <c r="D2975" s="1">
        <v>38054.25</v>
      </c>
      <c r="E2975" s="16" t="s">
        <v>11</v>
      </c>
      <c r="F2975" s="16" t="s">
        <v>5970</v>
      </c>
      <c r="G2975" s="16" t="s">
        <v>2740</v>
      </c>
      <c r="H2975">
        <v>804974.99250000005</v>
      </c>
      <c r="I2975">
        <v>531122.91540000006</v>
      </c>
      <c r="J2975" s="16" t="s">
        <v>6037</v>
      </c>
      <c r="K2975" s="16" t="s">
        <v>6127</v>
      </c>
      <c r="L2975">
        <v>1393580304</v>
      </c>
      <c r="M2975">
        <v>0</v>
      </c>
      <c r="N2975" s="16" t="s">
        <v>6187</v>
      </c>
      <c r="O2975" s="16" t="s">
        <v>6188</v>
      </c>
      <c r="P2975" s="1">
        <v>44578</v>
      </c>
      <c r="Q2975">
        <v>273852.07709999999</v>
      </c>
      <c r="R2975">
        <v>273852.07709999999</v>
      </c>
      <c r="S2975" s="16" t="s">
        <v>6217</v>
      </c>
      <c r="T2975" s="16" t="s">
        <v>6240</v>
      </c>
      <c r="U2975">
        <v>2022</v>
      </c>
    </row>
    <row r="2976" spans="1:21" x14ac:dyDescent="0.35">
      <c r="A2976" s="16" t="s">
        <v>6038</v>
      </c>
      <c r="B2976">
        <v>73607638</v>
      </c>
      <c r="C2976">
        <v>41</v>
      </c>
      <c r="D2976" s="1">
        <v>36352.25</v>
      </c>
      <c r="E2976" s="16" t="s">
        <v>741</v>
      </c>
      <c r="F2976" s="16" t="s">
        <v>5970</v>
      </c>
      <c r="G2976" s="16" t="s">
        <v>2756</v>
      </c>
      <c r="H2976">
        <v>466850.91859999998</v>
      </c>
      <c r="I2976">
        <v>743853.58409999998</v>
      </c>
      <c r="J2976" s="16" t="s">
        <v>6039</v>
      </c>
      <c r="K2976" s="16" t="s">
        <v>6131</v>
      </c>
      <c r="L2976">
        <v>4702626825</v>
      </c>
      <c r="M2976">
        <v>0</v>
      </c>
      <c r="N2976" s="16" t="s">
        <v>6187</v>
      </c>
      <c r="O2976" s="16" t="s">
        <v>6188</v>
      </c>
      <c r="P2976" s="1">
        <v>44578</v>
      </c>
      <c r="Q2976">
        <v>-277002.6655</v>
      </c>
      <c r="R2976">
        <v>-277002.6655</v>
      </c>
      <c r="S2976" s="16" t="s">
        <v>6217</v>
      </c>
      <c r="T2976" s="16" t="s">
        <v>6238</v>
      </c>
      <c r="U2976">
        <v>2022</v>
      </c>
    </row>
    <row r="2977" spans="1:21" x14ac:dyDescent="0.35">
      <c r="A2977" s="16" t="s">
        <v>6040</v>
      </c>
      <c r="B2977">
        <v>718195068</v>
      </c>
      <c r="C2977">
        <v>32</v>
      </c>
      <c r="D2977" s="1">
        <v>37995</v>
      </c>
      <c r="E2977" s="16" t="s">
        <v>11</v>
      </c>
      <c r="F2977" s="16" t="s">
        <v>5977</v>
      </c>
      <c r="G2977" s="16" t="s">
        <v>2848</v>
      </c>
      <c r="H2977">
        <v>933509.27439999999</v>
      </c>
      <c r="I2977">
        <v>223311.49350000001</v>
      </c>
      <c r="J2977" s="16" t="s">
        <v>6041</v>
      </c>
      <c r="K2977" s="16" t="s">
        <v>6140</v>
      </c>
      <c r="L2977">
        <v>2126369988</v>
      </c>
      <c r="M2977">
        <v>0</v>
      </c>
      <c r="N2977" s="16" t="s">
        <v>6187</v>
      </c>
      <c r="O2977" s="16" t="s">
        <v>6188</v>
      </c>
      <c r="P2977" s="1">
        <v>44647</v>
      </c>
      <c r="Q2977">
        <v>710197.78090000001</v>
      </c>
      <c r="R2977">
        <v>710197.78090000001</v>
      </c>
      <c r="S2977" s="16" t="s">
        <v>6219</v>
      </c>
      <c r="T2977" s="16" t="s">
        <v>6237</v>
      </c>
      <c r="U2977">
        <v>2022</v>
      </c>
    </row>
    <row r="2978" spans="1:21" x14ac:dyDescent="0.35">
      <c r="A2978" s="16" t="s">
        <v>6042</v>
      </c>
      <c r="B2978">
        <v>267895724</v>
      </c>
      <c r="C2978">
        <v>24</v>
      </c>
      <c r="D2978" s="1">
        <v>34211</v>
      </c>
      <c r="E2978" s="16" t="s">
        <v>741</v>
      </c>
      <c r="F2978" s="16" t="s">
        <v>5967</v>
      </c>
      <c r="G2978" s="16" t="s">
        <v>1333</v>
      </c>
      <c r="H2978">
        <v>764031.08290000004</v>
      </c>
      <c r="I2978">
        <v>195542.9589</v>
      </c>
      <c r="J2978" s="16" t="s">
        <v>6043</v>
      </c>
      <c r="K2978" s="16" t="s">
        <v>6131</v>
      </c>
      <c r="L2978">
        <v>689741568</v>
      </c>
      <c r="M2978">
        <v>488280256</v>
      </c>
      <c r="N2978" s="16" t="s">
        <v>6192</v>
      </c>
      <c r="O2978" s="16" t="s">
        <v>6193</v>
      </c>
      <c r="P2978" s="1">
        <v>44674</v>
      </c>
      <c r="Q2978">
        <v>568488.12400000007</v>
      </c>
      <c r="R2978">
        <v>579857.8864800001</v>
      </c>
      <c r="S2978" s="16" t="s">
        <v>6220</v>
      </c>
      <c r="T2978" s="16" t="s">
        <v>6236</v>
      </c>
      <c r="U2978">
        <v>2022</v>
      </c>
    </row>
    <row r="2979" spans="1:21" x14ac:dyDescent="0.35">
      <c r="A2979" s="16" t="s">
        <v>6044</v>
      </c>
      <c r="B2979">
        <v>497837231</v>
      </c>
      <c r="C2979">
        <v>51</v>
      </c>
      <c r="D2979" s="1">
        <v>35887.25</v>
      </c>
      <c r="E2979" s="16" t="s">
        <v>741</v>
      </c>
      <c r="F2979" s="16" t="s">
        <v>5967</v>
      </c>
      <c r="G2979" s="16" t="s">
        <v>2416</v>
      </c>
      <c r="H2979">
        <v>834678.01740000001</v>
      </c>
      <c r="I2979">
        <v>904789.52060000005</v>
      </c>
      <c r="J2979" s="16" t="s">
        <v>6045</v>
      </c>
      <c r="K2979" s="16" t="s">
        <v>6135</v>
      </c>
      <c r="L2979">
        <v>2178085707</v>
      </c>
      <c r="M2979">
        <v>0</v>
      </c>
      <c r="N2979" s="16" t="s">
        <v>6198</v>
      </c>
      <c r="O2979" s="16" t="s">
        <v>6190</v>
      </c>
      <c r="P2979" s="1">
        <v>44566</v>
      </c>
      <c r="Q2979">
        <v>-70111.503200000036</v>
      </c>
      <c r="R2979">
        <v>-70111.503200000036</v>
      </c>
      <c r="S2979" s="16" t="s">
        <v>6217</v>
      </c>
      <c r="T2979" s="16" t="s">
        <v>6239</v>
      </c>
      <c r="U2979">
        <v>2022</v>
      </c>
    </row>
    <row r="2980" spans="1:21" x14ac:dyDescent="0.35">
      <c r="A2980" s="16" t="s">
        <v>6046</v>
      </c>
      <c r="B2980">
        <v>306590052</v>
      </c>
      <c r="C2980">
        <v>40</v>
      </c>
      <c r="D2980" s="1">
        <v>38725.75</v>
      </c>
      <c r="E2980" s="16" t="s">
        <v>11</v>
      </c>
      <c r="F2980" s="16" t="s">
        <v>5967</v>
      </c>
      <c r="G2980" s="16" t="s">
        <v>2743</v>
      </c>
      <c r="H2980">
        <v>317498.14150000003</v>
      </c>
      <c r="I2980">
        <v>929787.42429999996</v>
      </c>
      <c r="J2980" s="16" t="s">
        <v>6047</v>
      </c>
      <c r="K2980" s="16" t="s">
        <v>6131</v>
      </c>
      <c r="L2980">
        <v>301311498</v>
      </c>
      <c r="M2980">
        <v>0</v>
      </c>
      <c r="N2980" s="16" t="s">
        <v>6187</v>
      </c>
      <c r="O2980" s="16" t="s">
        <v>6191</v>
      </c>
      <c r="P2980" s="1">
        <v>44409</v>
      </c>
      <c r="Q2980">
        <v>-612289.28279999993</v>
      </c>
      <c r="R2980">
        <v>-612289.28279999993</v>
      </c>
      <c r="S2980" s="16" t="s">
        <v>6224</v>
      </c>
      <c r="T2980" s="16" t="s">
        <v>6238</v>
      </c>
      <c r="U2980">
        <v>2021</v>
      </c>
    </row>
    <row r="2981" spans="1:21" x14ac:dyDescent="0.35">
      <c r="A2981" s="16" t="s">
        <v>6048</v>
      </c>
      <c r="B2981">
        <v>811940504</v>
      </c>
      <c r="C2981">
        <v>38</v>
      </c>
      <c r="D2981" s="1">
        <v>35286.5</v>
      </c>
      <c r="E2981" s="16" t="s">
        <v>741</v>
      </c>
      <c r="F2981" s="16" t="s">
        <v>5970</v>
      </c>
      <c r="G2981" s="16" t="s">
        <v>13</v>
      </c>
      <c r="H2981">
        <v>502154.06410000002</v>
      </c>
      <c r="I2981">
        <v>811785.19339999999</v>
      </c>
      <c r="J2981" s="16" t="s">
        <v>6049</v>
      </c>
      <c r="K2981" s="16" t="s">
        <v>6129</v>
      </c>
      <c r="L2981">
        <v>57704976</v>
      </c>
      <c r="M2981">
        <v>0</v>
      </c>
      <c r="N2981" s="16" t="s">
        <v>6187</v>
      </c>
      <c r="O2981" s="16" t="s">
        <v>6188</v>
      </c>
      <c r="P2981" s="1">
        <v>44478</v>
      </c>
      <c r="Q2981">
        <v>-309631.12929999997</v>
      </c>
      <c r="R2981">
        <v>-309631.12929999997</v>
      </c>
      <c r="S2981" s="16" t="s">
        <v>6226</v>
      </c>
      <c r="T2981" s="16" t="s">
        <v>6237</v>
      </c>
      <c r="U2981">
        <v>2021</v>
      </c>
    </row>
    <row r="2982" spans="1:21" x14ac:dyDescent="0.35">
      <c r="A2982" s="16" t="s">
        <v>6050</v>
      </c>
      <c r="B2982">
        <v>474173583</v>
      </c>
      <c r="C2982">
        <v>40</v>
      </c>
      <c r="D2982" s="1">
        <v>38659.25</v>
      </c>
      <c r="E2982" s="16" t="s">
        <v>741</v>
      </c>
      <c r="F2982" s="16" t="s">
        <v>5988</v>
      </c>
      <c r="G2982" s="16" t="s">
        <v>2767</v>
      </c>
      <c r="H2982">
        <v>675231.01240000001</v>
      </c>
      <c r="I2982">
        <v>512709.47450000001</v>
      </c>
      <c r="J2982" s="16" t="s">
        <v>6051</v>
      </c>
      <c r="K2982" s="16" t="s">
        <v>6135</v>
      </c>
      <c r="L2982">
        <v>634976892</v>
      </c>
      <c r="M2982">
        <v>0</v>
      </c>
      <c r="N2982" s="16" t="s">
        <v>6198</v>
      </c>
      <c r="O2982" s="16" t="s">
        <v>6191</v>
      </c>
      <c r="P2982" s="1">
        <v>44229</v>
      </c>
      <c r="Q2982">
        <v>162521.5379</v>
      </c>
      <c r="R2982">
        <v>162521.5379</v>
      </c>
      <c r="S2982" s="16" t="s">
        <v>6218</v>
      </c>
      <c r="T2982" s="16" t="s">
        <v>6238</v>
      </c>
      <c r="U2982">
        <v>2021</v>
      </c>
    </row>
    <row r="2983" spans="1:21" x14ac:dyDescent="0.35">
      <c r="A2983" s="16" t="s">
        <v>6052</v>
      </c>
      <c r="B2983">
        <v>337589890</v>
      </c>
      <c r="C2983">
        <v>36</v>
      </c>
      <c r="D2983" s="1">
        <v>37718.25</v>
      </c>
      <c r="E2983" s="16" t="s">
        <v>741</v>
      </c>
      <c r="F2983" s="16" t="s">
        <v>5977</v>
      </c>
      <c r="G2983" s="16" t="s">
        <v>2759</v>
      </c>
      <c r="H2983">
        <v>251356.25469999999</v>
      </c>
      <c r="I2983">
        <v>281327.25880000001</v>
      </c>
      <c r="J2983" s="16" t="s">
        <v>6053</v>
      </c>
      <c r="K2983" s="16" t="s">
        <v>6131</v>
      </c>
      <c r="L2983">
        <v>522962607</v>
      </c>
      <c r="M2983">
        <v>0</v>
      </c>
      <c r="N2983" s="16" t="s">
        <v>6187</v>
      </c>
      <c r="O2983" s="16" t="s">
        <v>6188</v>
      </c>
      <c r="P2983" s="1">
        <v>44422</v>
      </c>
      <c r="Q2983">
        <v>-29971.00410000002</v>
      </c>
      <c r="R2983">
        <v>-29971.00410000002</v>
      </c>
      <c r="S2983" s="16" t="s">
        <v>6224</v>
      </c>
      <c r="T2983" s="16" t="s">
        <v>6237</v>
      </c>
      <c r="U2983">
        <v>2021</v>
      </c>
    </row>
    <row r="2984" spans="1:21" x14ac:dyDescent="0.35">
      <c r="A2984" s="16" t="s">
        <v>6054</v>
      </c>
      <c r="B2984">
        <v>710960755</v>
      </c>
      <c r="C2984">
        <v>48</v>
      </c>
      <c r="D2984" s="1">
        <v>35803.25</v>
      </c>
      <c r="E2984" s="16" t="s">
        <v>11</v>
      </c>
      <c r="F2984" s="16" t="s">
        <v>5977</v>
      </c>
      <c r="G2984" s="16" t="s">
        <v>2416</v>
      </c>
      <c r="H2984">
        <v>102677.766</v>
      </c>
      <c r="I2984">
        <v>416380.84499999997</v>
      </c>
      <c r="J2984" s="16" t="s">
        <v>6055</v>
      </c>
      <c r="K2984" s="16" t="s">
        <v>6133</v>
      </c>
      <c r="L2984">
        <v>2734345442</v>
      </c>
      <c r="M2984">
        <v>0</v>
      </c>
      <c r="N2984" s="16" t="s">
        <v>6196</v>
      </c>
      <c r="O2984" s="16" t="s">
        <v>6188</v>
      </c>
      <c r="P2984" s="1">
        <v>44668</v>
      </c>
      <c r="Q2984">
        <v>-313703.07899999997</v>
      </c>
      <c r="R2984">
        <v>-313703.07899999997</v>
      </c>
      <c r="S2984" s="16" t="s">
        <v>6220</v>
      </c>
      <c r="T2984" s="16" t="s">
        <v>6238</v>
      </c>
      <c r="U2984">
        <v>2022</v>
      </c>
    </row>
    <row r="2985" spans="1:21" x14ac:dyDescent="0.35">
      <c r="A2985" s="16" t="s">
        <v>6056</v>
      </c>
      <c r="B2985">
        <v>63506705</v>
      </c>
      <c r="C2985">
        <v>20</v>
      </c>
      <c r="D2985" s="1">
        <v>36707</v>
      </c>
      <c r="E2985" s="16" t="s">
        <v>11</v>
      </c>
      <c r="F2985" s="16" t="s">
        <v>5988</v>
      </c>
      <c r="G2985" s="16" t="s">
        <v>1333</v>
      </c>
      <c r="H2985">
        <v>950404.40170000005</v>
      </c>
      <c r="I2985">
        <v>367675.54489999998</v>
      </c>
      <c r="J2985" s="16" t="s">
        <v>6057</v>
      </c>
      <c r="K2985" s="16" t="s">
        <v>6127</v>
      </c>
      <c r="L2985">
        <v>258230368</v>
      </c>
      <c r="M2985">
        <v>0</v>
      </c>
      <c r="N2985" s="16" t="s">
        <v>6195</v>
      </c>
      <c r="O2985" s="16" t="s">
        <v>6191</v>
      </c>
      <c r="P2985" s="1">
        <v>44272</v>
      </c>
      <c r="Q2985">
        <v>582728.85680000007</v>
      </c>
      <c r="R2985">
        <v>582728.85680000007</v>
      </c>
      <c r="S2985" s="16" t="s">
        <v>6219</v>
      </c>
      <c r="T2985" s="16" t="s">
        <v>6236</v>
      </c>
      <c r="U2985">
        <v>2021</v>
      </c>
    </row>
    <row r="2986" spans="1:21" x14ac:dyDescent="0.35">
      <c r="A2986" s="16" t="s">
        <v>6058</v>
      </c>
      <c r="B2986">
        <v>260853016</v>
      </c>
      <c r="C2986">
        <v>22</v>
      </c>
      <c r="D2986" s="1">
        <v>32843.75</v>
      </c>
      <c r="E2986" s="16" t="s">
        <v>741</v>
      </c>
      <c r="F2986" s="16" t="s">
        <v>5967</v>
      </c>
      <c r="G2986" s="16" t="s">
        <v>1333</v>
      </c>
      <c r="H2986">
        <v>820166.86880000005</v>
      </c>
      <c r="I2986">
        <v>229263.2427</v>
      </c>
      <c r="J2986" s="16" t="s">
        <v>6059</v>
      </c>
      <c r="K2986" s="16" t="s">
        <v>6135</v>
      </c>
      <c r="L2986">
        <v>12700521</v>
      </c>
      <c r="M2986">
        <v>0</v>
      </c>
      <c r="N2986" s="16" t="s">
        <v>6195</v>
      </c>
      <c r="O2986" s="16" t="s">
        <v>6191</v>
      </c>
      <c r="P2986" s="1">
        <v>44245</v>
      </c>
      <c r="Q2986">
        <v>590903.62609999999</v>
      </c>
      <c r="R2986">
        <v>590903.62609999999</v>
      </c>
      <c r="S2986" s="16" t="s">
        <v>6218</v>
      </c>
      <c r="T2986" s="16" t="s">
        <v>6236</v>
      </c>
      <c r="U2986">
        <v>2021</v>
      </c>
    </row>
    <row r="2987" spans="1:21" x14ac:dyDescent="0.35">
      <c r="A2987" s="16" t="s">
        <v>4985</v>
      </c>
      <c r="B2987">
        <v>994777450</v>
      </c>
      <c r="C2987">
        <v>75</v>
      </c>
      <c r="D2987" s="1">
        <v>37778.5</v>
      </c>
      <c r="E2987" s="16" t="s">
        <v>11</v>
      </c>
      <c r="F2987" s="16" t="s">
        <v>5967</v>
      </c>
      <c r="G2987" s="16" t="s">
        <v>2746</v>
      </c>
      <c r="H2987">
        <v>879406.47759999998</v>
      </c>
      <c r="I2987">
        <v>227263.85130000001</v>
      </c>
      <c r="J2987" s="16" t="s">
        <v>6060</v>
      </c>
      <c r="K2987" s="16" t="s">
        <v>6135</v>
      </c>
      <c r="L2987">
        <v>1148613099</v>
      </c>
      <c r="M2987">
        <v>0</v>
      </c>
      <c r="N2987" s="16" t="s">
        <v>6196</v>
      </c>
      <c r="O2987" s="16" t="s">
        <v>6200</v>
      </c>
      <c r="P2987" s="1">
        <v>44232</v>
      </c>
      <c r="Q2987">
        <v>652142.6263</v>
      </c>
      <c r="R2987">
        <v>652142.6263</v>
      </c>
      <c r="S2987" s="16" t="s">
        <v>6218</v>
      </c>
      <c r="T2987" s="16" t="s">
        <v>6241</v>
      </c>
      <c r="U2987">
        <v>2021</v>
      </c>
    </row>
    <row r="2988" spans="1:21" x14ac:dyDescent="0.35">
      <c r="A2988" s="16" t="s">
        <v>6061</v>
      </c>
      <c r="B2988">
        <v>254207692</v>
      </c>
      <c r="C2988">
        <v>47</v>
      </c>
      <c r="D2988" s="1">
        <v>38052</v>
      </c>
      <c r="E2988" s="16" t="s">
        <v>741</v>
      </c>
      <c r="F2988" s="16" t="s">
        <v>5970</v>
      </c>
      <c r="G2988" s="16" t="s">
        <v>1876</v>
      </c>
      <c r="H2988">
        <v>712363.39410000003</v>
      </c>
      <c r="I2988">
        <v>279325.01500000001</v>
      </c>
      <c r="J2988" s="16" t="s">
        <v>6062</v>
      </c>
      <c r="K2988" s="16" t="s">
        <v>6127</v>
      </c>
      <c r="L2988">
        <v>1703894395</v>
      </c>
      <c r="M2988">
        <v>5667882222</v>
      </c>
      <c r="N2988" s="16" t="s">
        <v>6192</v>
      </c>
      <c r="O2988" s="16" t="s">
        <v>6197</v>
      </c>
      <c r="P2988" s="1">
        <v>44307</v>
      </c>
      <c r="Q2988">
        <v>433038.37910000002</v>
      </c>
      <c r="R2988">
        <v>433038.37910000002</v>
      </c>
      <c r="S2988" s="16" t="s">
        <v>6220</v>
      </c>
      <c r="T2988" s="16" t="s">
        <v>6238</v>
      </c>
      <c r="U2988">
        <v>2021</v>
      </c>
    </row>
    <row r="2989" spans="1:21" x14ac:dyDescent="0.35">
      <c r="A2989" s="16" t="s">
        <v>6063</v>
      </c>
      <c r="B2989">
        <v>825826622</v>
      </c>
      <c r="C2989">
        <v>19</v>
      </c>
      <c r="D2989" s="1">
        <v>33790</v>
      </c>
      <c r="E2989" s="16" t="s">
        <v>11</v>
      </c>
      <c r="F2989" s="16" t="s">
        <v>5988</v>
      </c>
      <c r="G2989" s="16" t="s">
        <v>2575</v>
      </c>
      <c r="H2989">
        <v>80334.912200000006</v>
      </c>
      <c r="I2989">
        <v>331031.86790000001</v>
      </c>
      <c r="J2989" s="16" t="s">
        <v>6064</v>
      </c>
      <c r="K2989" s="16" t="s">
        <v>6135</v>
      </c>
      <c r="L2989">
        <v>668022317</v>
      </c>
      <c r="M2989">
        <v>38642399</v>
      </c>
      <c r="N2989" s="16" t="s">
        <v>6192</v>
      </c>
      <c r="O2989" s="16" t="s">
        <v>6188</v>
      </c>
      <c r="P2989" s="1">
        <v>44484</v>
      </c>
      <c r="Q2989">
        <v>-250696.95569999999</v>
      </c>
      <c r="R2989">
        <v>-250696.95569999999</v>
      </c>
      <c r="S2989" s="16" t="s">
        <v>6226</v>
      </c>
      <c r="T2989" s="16" t="s">
        <v>6242</v>
      </c>
      <c r="U2989">
        <v>2021</v>
      </c>
    </row>
    <row r="2990" spans="1:21" x14ac:dyDescent="0.35">
      <c r="A2990" s="16" t="s">
        <v>6065</v>
      </c>
      <c r="B2990">
        <v>318126840</v>
      </c>
      <c r="C2990">
        <v>48</v>
      </c>
      <c r="D2990" s="1">
        <v>36262.25</v>
      </c>
      <c r="E2990" s="16" t="s">
        <v>11</v>
      </c>
      <c r="F2990" s="16" t="s">
        <v>5977</v>
      </c>
      <c r="G2990" s="16" t="s">
        <v>2737</v>
      </c>
      <c r="H2990">
        <v>977166.18449999997</v>
      </c>
      <c r="I2990">
        <v>201883.66450000001</v>
      </c>
      <c r="J2990" s="16" t="s">
        <v>6066</v>
      </c>
      <c r="K2990" s="16" t="s">
        <v>6133</v>
      </c>
      <c r="L2990">
        <v>3578207643</v>
      </c>
      <c r="M2990">
        <v>0</v>
      </c>
      <c r="N2990" s="16" t="s">
        <v>6196</v>
      </c>
      <c r="O2990" s="16" t="s">
        <v>6188</v>
      </c>
      <c r="P2990" s="1">
        <v>44513</v>
      </c>
      <c r="Q2990">
        <v>775282.52</v>
      </c>
      <c r="R2990">
        <v>775282.52</v>
      </c>
      <c r="S2990" s="16" t="s">
        <v>6227</v>
      </c>
      <c r="T2990" s="16" t="s">
        <v>6238</v>
      </c>
      <c r="U2990">
        <v>2021</v>
      </c>
    </row>
    <row r="2991" spans="1:21" x14ac:dyDescent="0.35">
      <c r="A2991" s="16" t="s">
        <v>6067</v>
      </c>
      <c r="B2991">
        <v>403033646</v>
      </c>
      <c r="C2991">
        <v>42</v>
      </c>
      <c r="D2991" s="1">
        <v>36152</v>
      </c>
      <c r="E2991" s="16" t="s">
        <v>741</v>
      </c>
      <c r="F2991" s="16" t="s">
        <v>124</v>
      </c>
      <c r="G2991" s="16" t="s">
        <v>2776</v>
      </c>
      <c r="H2991">
        <v>314739.71629999997</v>
      </c>
      <c r="I2991">
        <v>477754.81900000002</v>
      </c>
      <c r="J2991" s="16" t="s">
        <v>6068</v>
      </c>
      <c r="K2991" s="16" t="s">
        <v>6135</v>
      </c>
      <c r="L2991">
        <v>1654205796</v>
      </c>
      <c r="M2991">
        <v>0</v>
      </c>
      <c r="N2991" s="16" t="s">
        <v>6195</v>
      </c>
      <c r="O2991" s="16" t="s">
        <v>6190</v>
      </c>
      <c r="P2991" s="1">
        <v>44281</v>
      </c>
      <c r="Q2991">
        <v>-163015.10270000005</v>
      </c>
      <c r="R2991">
        <v>-163015.10270000005</v>
      </c>
      <c r="S2991" s="16" t="s">
        <v>6219</v>
      </c>
      <c r="T2991" s="16" t="s">
        <v>6238</v>
      </c>
      <c r="U2991">
        <v>2021</v>
      </c>
    </row>
    <row r="2992" spans="1:21" x14ac:dyDescent="0.35">
      <c r="A2992" s="16" t="s">
        <v>6069</v>
      </c>
      <c r="B2992">
        <v>558451073</v>
      </c>
      <c r="C2992">
        <v>22</v>
      </c>
      <c r="D2992" s="1">
        <v>37949.5</v>
      </c>
      <c r="E2992" s="16" t="s">
        <v>11</v>
      </c>
      <c r="F2992" s="16" t="s">
        <v>5988</v>
      </c>
      <c r="G2992" s="16" t="s">
        <v>2771</v>
      </c>
      <c r="H2992">
        <v>157483.81690000001</v>
      </c>
      <c r="I2992">
        <v>992719.45169999998</v>
      </c>
      <c r="J2992" s="16" t="s">
        <v>6070</v>
      </c>
      <c r="K2992" s="16" t="s">
        <v>6135</v>
      </c>
      <c r="L2992">
        <v>2505587616</v>
      </c>
      <c r="M2992">
        <v>0</v>
      </c>
      <c r="N2992" s="16" t="s">
        <v>6187</v>
      </c>
      <c r="O2992" s="16" t="s">
        <v>6200</v>
      </c>
      <c r="P2992" s="1">
        <v>44285</v>
      </c>
      <c r="Q2992">
        <v>-835235.6348</v>
      </c>
      <c r="R2992">
        <v>-835235.6348</v>
      </c>
      <c r="S2992" s="16" t="s">
        <v>6219</v>
      </c>
      <c r="T2992" s="16" t="s">
        <v>6236</v>
      </c>
      <c r="U2992">
        <v>2021</v>
      </c>
    </row>
    <row r="2993" spans="1:21" x14ac:dyDescent="0.35">
      <c r="A2993" s="16" t="s">
        <v>6071</v>
      </c>
      <c r="B2993">
        <v>343407440</v>
      </c>
      <c r="C2993">
        <v>81</v>
      </c>
      <c r="D2993" s="1">
        <v>33474.75</v>
      </c>
      <c r="E2993" s="16" t="s">
        <v>11</v>
      </c>
      <c r="F2993" s="16" t="s">
        <v>5988</v>
      </c>
      <c r="G2993" s="16" t="s">
        <v>2746</v>
      </c>
      <c r="H2993">
        <v>924993.89789999998</v>
      </c>
      <c r="I2993">
        <v>375717.97830000002</v>
      </c>
      <c r="J2993" s="16" t="s">
        <v>6072</v>
      </c>
      <c r="K2993" s="16" t="s">
        <v>6135</v>
      </c>
      <c r="L2993">
        <v>28616328</v>
      </c>
      <c r="M2993">
        <v>0</v>
      </c>
      <c r="N2993" s="16" t="s">
        <v>6189</v>
      </c>
      <c r="O2993" s="16" t="s">
        <v>6190</v>
      </c>
      <c r="P2993" s="1">
        <v>44635</v>
      </c>
      <c r="Q2993">
        <v>549275.91959999991</v>
      </c>
      <c r="R2993">
        <v>549275.91959999991</v>
      </c>
      <c r="S2993" s="16" t="s">
        <v>6219</v>
      </c>
      <c r="T2993" s="16" t="s">
        <v>6241</v>
      </c>
      <c r="U2993">
        <v>2022</v>
      </c>
    </row>
    <row r="2994" spans="1:21" x14ac:dyDescent="0.35">
      <c r="A2994" s="16" t="s">
        <v>6073</v>
      </c>
      <c r="B2994">
        <v>304071750</v>
      </c>
      <c r="C2994">
        <v>61</v>
      </c>
      <c r="D2994" s="1">
        <v>36713.75</v>
      </c>
      <c r="E2994" s="16" t="s">
        <v>11</v>
      </c>
      <c r="F2994" s="16" t="s">
        <v>124</v>
      </c>
      <c r="G2994" s="16" t="s">
        <v>2737</v>
      </c>
      <c r="H2994">
        <v>184502.8395</v>
      </c>
      <c r="I2994">
        <v>401667.09570000001</v>
      </c>
      <c r="J2994" s="16" t="s">
        <v>6074</v>
      </c>
      <c r="K2994" s="16" t="s">
        <v>6135</v>
      </c>
      <c r="L2994">
        <v>16255904</v>
      </c>
      <c r="M2994">
        <v>0</v>
      </c>
      <c r="N2994" s="16" t="s">
        <v>6195</v>
      </c>
      <c r="O2994" s="16" t="s">
        <v>6190</v>
      </c>
      <c r="P2994" s="1">
        <v>44541</v>
      </c>
      <c r="Q2994">
        <v>-217164.2562</v>
      </c>
      <c r="R2994">
        <v>-217164.2562</v>
      </c>
      <c r="S2994" s="16" t="s">
        <v>6228</v>
      </c>
      <c r="T2994" s="16" t="s">
        <v>6240</v>
      </c>
      <c r="U2994">
        <v>2021</v>
      </c>
    </row>
    <row r="2995" spans="1:21" x14ac:dyDescent="0.35">
      <c r="A2995" s="16" t="s">
        <v>6075</v>
      </c>
      <c r="B2995">
        <v>720504346</v>
      </c>
      <c r="C2995">
        <v>65</v>
      </c>
      <c r="D2995" s="1">
        <v>32959.75</v>
      </c>
      <c r="E2995" s="16" t="s">
        <v>11</v>
      </c>
      <c r="F2995" s="16" t="s">
        <v>124</v>
      </c>
      <c r="G2995" s="16" t="s">
        <v>2734</v>
      </c>
      <c r="H2995">
        <v>440661.49969999999</v>
      </c>
      <c r="I2995">
        <v>654039.50959999999</v>
      </c>
      <c r="J2995" s="16" t="s">
        <v>6076</v>
      </c>
      <c r="K2995" s="16" t="s">
        <v>6131</v>
      </c>
      <c r="L2995">
        <v>1331398656</v>
      </c>
      <c r="M2995">
        <v>0</v>
      </c>
      <c r="N2995" s="16" t="s">
        <v>6195</v>
      </c>
      <c r="O2995" s="16" t="s">
        <v>6190</v>
      </c>
      <c r="P2995" s="1">
        <v>44442</v>
      </c>
      <c r="Q2995">
        <v>-213378.0099</v>
      </c>
      <c r="R2995">
        <v>-213378.0099</v>
      </c>
      <c r="S2995" s="16" t="s">
        <v>6225</v>
      </c>
      <c r="T2995" s="16" t="s">
        <v>6240</v>
      </c>
      <c r="U2995">
        <v>2021</v>
      </c>
    </row>
    <row r="2996" spans="1:21" x14ac:dyDescent="0.35">
      <c r="A2996" s="16" t="s">
        <v>6077</v>
      </c>
      <c r="B2996">
        <v>585230250</v>
      </c>
      <c r="C2996">
        <v>82</v>
      </c>
      <c r="D2996" s="1">
        <v>38049.25</v>
      </c>
      <c r="E2996" s="16" t="s">
        <v>741</v>
      </c>
      <c r="F2996" s="16" t="s">
        <v>5970</v>
      </c>
      <c r="G2996" s="16" t="s">
        <v>2737</v>
      </c>
      <c r="H2996">
        <v>876029.03709999996</v>
      </c>
      <c r="I2996">
        <v>664850.51300000004</v>
      </c>
      <c r="J2996" s="16" t="s">
        <v>6078</v>
      </c>
      <c r="K2996" s="16" t="s">
        <v>6131</v>
      </c>
      <c r="L2996">
        <v>9669135</v>
      </c>
      <c r="M2996">
        <v>0</v>
      </c>
      <c r="N2996" s="16" t="s">
        <v>6187</v>
      </c>
      <c r="O2996" s="16" t="s">
        <v>6188</v>
      </c>
      <c r="P2996" s="1">
        <v>44354</v>
      </c>
      <c r="Q2996">
        <v>211178.52409999992</v>
      </c>
      <c r="R2996">
        <v>211178.52409999992</v>
      </c>
      <c r="S2996" s="16" t="s">
        <v>6222</v>
      </c>
      <c r="T2996" s="16" t="s">
        <v>6241</v>
      </c>
      <c r="U2996">
        <v>2021</v>
      </c>
    </row>
    <row r="2997" spans="1:21" x14ac:dyDescent="0.35">
      <c r="A2997" s="16" t="s">
        <v>6079</v>
      </c>
      <c r="B2997">
        <v>157315900</v>
      </c>
      <c r="C2997">
        <v>66</v>
      </c>
      <c r="D2997" s="1">
        <v>36971.25</v>
      </c>
      <c r="E2997" s="16" t="s">
        <v>741</v>
      </c>
      <c r="F2997" s="16" t="s">
        <v>124</v>
      </c>
      <c r="G2997" s="16" t="s">
        <v>2416</v>
      </c>
      <c r="H2997">
        <v>603390.76359999995</v>
      </c>
      <c r="I2997">
        <v>640495.93429999996</v>
      </c>
      <c r="J2997" s="16" t="s">
        <v>6080</v>
      </c>
      <c r="K2997" s="16" t="s">
        <v>6133</v>
      </c>
      <c r="L2997">
        <v>1100149248</v>
      </c>
      <c r="M2997">
        <v>0</v>
      </c>
      <c r="N2997" s="16" t="s">
        <v>6195</v>
      </c>
      <c r="O2997" s="16" t="s">
        <v>6191</v>
      </c>
      <c r="P2997" s="1">
        <v>44346</v>
      </c>
      <c r="Q2997">
        <v>-37105.170700000017</v>
      </c>
      <c r="R2997">
        <v>-37105.170700000017</v>
      </c>
      <c r="S2997" s="16" t="s">
        <v>6221</v>
      </c>
      <c r="T2997" s="16" t="s">
        <v>6240</v>
      </c>
      <c r="U2997">
        <v>2021</v>
      </c>
    </row>
    <row r="2998" spans="1:21" x14ac:dyDescent="0.35">
      <c r="A2998" s="16" t="s">
        <v>6081</v>
      </c>
      <c r="B2998">
        <v>225736476</v>
      </c>
      <c r="C2998">
        <v>25</v>
      </c>
      <c r="D2998" s="1">
        <v>34899.5</v>
      </c>
      <c r="E2998" s="16" t="s">
        <v>11</v>
      </c>
      <c r="F2998" s="16" t="s">
        <v>5977</v>
      </c>
      <c r="G2998" s="16" t="s">
        <v>2764</v>
      </c>
      <c r="H2998">
        <v>645771.71380000003</v>
      </c>
      <c r="I2998">
        <v>811498.19889999996</v>
      </c>
      <c r="J2998" s="16" t="s">
        <v>6082</v>
      </c>
      <c r="K2998" s="16" t="s">
        <v>6129</v>
      </c>
      <c r="L2998">
        <v>18152544</v>
      </c>
      <c r="M2998">
        <v>0</v>
      </c>
      <c r="N2998" s="16" t="s">
        <v>6187</v>
      </c>
      <c r="O2998" s="16" t="s">
        <v>6191</v>
      </c>
      <c r="P2998" s="1">
        <v>44350</v>
      </c>
      <c r="Q2998">
        <v>-165726.48509999993</v>
      </c>
      <c r="R2998">
        <v>-165726.48509999993</v>
      </c>
      <c r="S2998" s="16" t="s">
        <v>6222</v>
      </c>
      <c r="T2998" s="16" t="s">
        <v>6236</v>
      </c>
      <c r="U2998">
        <v>2021</v>
      </c>
    </row>
    <row r="2999" spans="1:21" x14ac:dyDescent="0.35">
      <c r="A2999" s="16" t="s">
        <v>6083</v>
      </c>
      <c r="B2999">
        <v>135044117</v>
      </c>
      <c r="C2999">
        <v>26</v>
      </c>
      <c r="D2999" s="1">
        <v>35320.75</v>
      </c>
      <c r="E2999" s="16" t="s">
        <v>11</v>
      </c>
      <c r="F2999" s="16" t="s">
        <v>5970</v>
      </c>
      <c r="G2999" s="16" t="s">
        <v>2776</v>
      </c>
      <c r="H2999">
        <v>314807.99320000003</v>
      </c>
      <c r="I2999">
        <v>104681.1654</v>
      </c>
      <c r="J2999" s="16" t="s">
        <v>6084</v>
      </c>
      <c r="K2999" s="16" t="s">
        <v>6129</v>
      </c>
      <c r="L2999">
        <v>2713681152</v>
      </c>
      <c r="M2999">
        <v>0</v>
      </c>
      <c r="N2999" s="16" t="s">
        <v>6196</v>
      </c>
      <c r="O2999" s="16" t="s">
        <v>6200</v>
      </c>
      <c r="P2999" s="1">
        <v>44253</v>
      </c>
      <c r="Q2999">
        <v>210126.82780000003</v>
      </c>
      <c r="R2999">
        <v>210126.82780000003</v>
      </c>
      <c r="S2999" s="16" t="s">
        <v>6218</v>
      </c>
      <c r="T2999" s="16" t="s">
        <v>6236</v>
      </c>
      <c r="U2999">
        <v>2021</v>
      </c>
    </row>
    <row r="3000" spans="1:21" x14ac:dyDescent="0.35">
      <c r="A3000" s="16" t="s">
        <v>6085</v>
      </c>
      <c r="B3000">
        <v>935902253</v>
      </c>
      <c r="C3000">
        <v>32</v>
      </c>
      <c r="D3000" s="1">
        <v>35427.75</v>
      </c>
      <c r="E3000" s="16" t="s">
        <v>741</v>
      </c>
      <c r="F3000" s="16" t="s">
        <v>5967</v>
      </c>
      <c r="G3000" s="16" t="s">
        <v>2740</v>
      </c>
      <c r="H3000">
        <v>567856.6348</v>
      </c>
      <c r="I3000">
        <v>768763.86719999998</v>
      </c>
      <c r="J3000" s="16" t="s">
        <v>6086</v>
      </c>
      <c r="K3000" s="16" t="s">
        <v>6135</v>
      </c>
      <c r="L3000">
        <v>14671488</v>
      </c>
      <c r="M3000">
        <v>0</v>
      </c>
      <c r="N3000" s="16" t="s">
        <v>6187</v>
      </c>
      <c r="O3000" s="16" t="s">
        <v>6191</v>
      </c>
      <c r="P3000" s="1">
        <v>44319</v>
      </c>
      <c r="Q3000">
        <v>-200907.23239999998</v>
      </c>
      <c r="R3000">
        <v>-200907.23239999998</v>
      </c>
      <c r="S3000" s="16" t="s">
        <v>6221</v>
      </c>
      <c r="T3000" s="16" t="s">
        <v>6237</v>
      </c>
      <c r="U3000">
        <v>2021</v>
      </c>
    </row>
    <row r="3001" spans="1:21" x14ac:dyDescent="0.35">
      <c r="A3001" s="16" t="s">
        <v>6087</v>
      </c>
      <c r="B3001">
        <v>898544861</v>
      </c>
      <c r="C3001">
        <v>46</v>
      </c>
      <c r="D3001" s="1">
        <v>32526.25</v>
      </c>
      <c r="E3001" s="16" t="s">
        <v>741</v>
      </c>
      <c r="F3001" s="16" t="s">
        <v>5988</v>
      </c>
      <c r="G3001" s="16" t="s">
        <v>2749</v>
      </c>
      <c r="H3001">
        <v>599115.20770000003</v>
      </c>
      <c r="I3001">
        <v>882908.9632</v>
      </c>
      <c r="J3001" s="16" t="s">
        <v>6088</v>
      </c>
      <c r="K3001" s="16" t="s">
        <v>6127</v>
      </c>
      <c r="L3001">
        <v>779156224</v>
      </c>
      <c r="M3001">
        <v>0</v>
      </c>
      <c r="N3001" s="16" t="s">
        <v>6189</v>
      </c>
      <c r="O3001" s="16" t="s">
        <v>6194</v>
      </c>
      <c r="P3001" s="1">
        <v>44476</v>
      </c>
      <c r="Q3001">
        <v>-283793.75549999997</v>
      </c>
      <c r="R3001">
        <v>-283793.75549999997</v>
      </c>
      <c r="S3001" s="16" t="s">
        <v>6226</v>
      </c>
      <c r="T3001" s="16" t="s">
        <v>6238</v>
      </c>
      <c r="U3001">
        <v>2021</v>
      </c>
    </row>
    <row r="3002" spans="1:21" x14ac:dyDescent="0.35">
      <c r="A3002" s="16" t="s">
        <v>47</v>
      </c>
      <c r="B3002">
        <v>734600374</v>
      </c>
      <c r="C3002">
        <v>27</v>
      </c>
      <c r="D3002" s="1">
        <v>34844.25</v>
      </c>
      <c r="E3002" s="16" t="s">
        <v>11</v>
      </c>
      <c r="F3002" s="16" t="s">
        <v>48</v>
      </c>
      <c r="G3002" s="16" t="s">
        <v>13</v>
      </c>
      <c r="H3002">
        <v>866277.31940000004</v>
      </c>
      <c r="I3002">
        <v>199549.52840000001</v>
      </c>
      <c r="J3002" s="16" t="s">
        <v>49</v>
      </c>
      <c r="K3002" s="16" t="s">
        <v>6135</v>
      </c>
      <c r="L3002">
        <v>8936475</v>
      </c>
      <c r="M3002">
        <v>0</v>
      </c>
      <c r="N3002" s="16" t="s">
        <v>6187</v>
      </c>
      <c r="O3002" s="16" t="s">
        <v>6188</v>
      </c>
      <c r="P3002" s="1">
        <v>44678</v>
      </c>
      <c r="Q3002">
        <v>666727.79099999997</v>
      </c>
      <c r="R3002">
        <v>666727.79099999997</v>
      </c>
      <c r="S3002" s="16" t="s">
        <v>6220</v>
      </c>
      <c r="T3002" s="16" t="s">
        <v>6236</v>
      </c>
      <c r="U3002">
        <v>2022</v>
      </c>
    </row>
    <row r="3003" spans="1:21" x14ac:dyDescent="0.35">
      <c r="A3003" s="16" t="s">
        <v>50</v>
      </c>
      <c r="B3003">
        <v>747666123</v>
      </c>
      <c r="C3003">
        <v>58</v>
      </c>
      <c r="D3003" s="1">
        <v>23521.5</v>
      </c>
      <c r="E3003" s="16" t="s">
        <v>11</v>
      </c>
      <c r="F3003" s="16" t="s">
        <v>51</v>
      </c>
      <c r="G3003" s="16" t="s">
        <v>13</v>
      </c>
      <c r="H3003">
        <v>349786.12699999998</v>
      </c>
      <c r="I3003">
        <v>60476.180399999997</v>
      </c>
      <c r="J3003" s="16" t="s">
        <v>52</v>
      </c>
      <c r="K3003" s="16" t="s">
        <v>6135</v>
      </c>
      <c r="L3003">
        <v>682365</v>
      </c>
      <c r="M3003">
        <v>0</v>
      </c>
      <c r="N3003" s="16" t="s">
        <v>6196</v>
      </c>
      <c r="O3003" s="16" t="s">
        <v>6200</v>
      </c>
      <c r="P3003" s="1">
        <v>44334</v>
      </c>
      <c r="Q3003">
        <v>289309.94659999997</v>
      </c>
      <c r="R3003">
        <v>289309.94659999997</v>
      </c>
      <c r="S3003" s="16" t="s">
        <v>6221</v>
      </c>
      <c r="T3003" s="16" t="s">
        <v>6239</v>
      </c>
      <c r="U3003">
        <v>2021</v>
      </c>
    </row>
    <row r="3004" spans="1:21" x14ac:dyDescent="0.35">
      <c r="A3004" s="16" t="s">
        <v>53</v>
      </c>
      <c r="B3004">
        <v>766319894</v>
      </c>
      <c r="C3004">
        <v>76</v>
      </c>
      <c r="D3004" s="1">
        <v>16947</v>
      </c>
      <c r="E3004" s="16" t="s">
        <v>11</v>
      </c>
      <c r="F3004" s="16" t="s">
        <v>54</v>
      </c>
      <c r="G3004" s="16" t="s">
        <v>13</v>
      </c>
      <c r="H3004">
        <v>682905.64910000004</v>
      </c>
      <c r="I3004">
        <v>251640.3847</v>
      </c>
      <c r="J3004" s="16" t="s">
        <v>55</v>
      </c>
      <c r="K3004" s="16" t="s">
        <v>6135</v>
      </c>
      <c r="L3004">
        <v>2809815912</v>
      </c>
      <c r="M3004">
        <v>0</v>
      </c>
      <c r="N3004" s="16" t="s">
        <v>6198</v>
      </c>
      <c r="O3004" s="16" t="s">
        <v>6201</v>
      </c>
      <c r="P3004" s="1">
        <v>44235</v>
      </c>
      <c r="Q3004">
        <v>431265.26440000004</v>
      </c>
      <c r="R3004">
        <v>431265.26440000004</v>
      </c>
      <c r="S3004" s="16" t="s">
        <v>6218</v>
      </c>
      <c r="T3004" s="16" t="s">
        <v>6241</v>
      </c>
      <c r="U3004">
        <v>2021</v>
      </c>
    </row>
    <row r="3005" spans="1:21" x14ac:dyDescent="0.35">
      <c r="A3005" s="16" t="s">
        <v>56</v>
      </c>
      <c r="B3005">
        <v>349872023</v>
      </c>
      <c r="C3005">
        <v>77</v>
      </c>
      <c r="D3005" s="1">
        <v>16581.75</v>
      </c>
      <c r="E3005" s="16" t="s">
        <v>11</v>
      </c>
      <c r="F3005" s="16" t="s">
        <v>57</v>
      </c>
      <c r="G3005" s="16" t="s">
        <v>13</v>
      </c>
      <c r="H3005">
        <v>2092998.2566</v>
      </c>
      <c r="I3005">
        <v>599062.61210000003</v>
      </c>
      <c r="J3005" s="16" t="s">
        <v>58</v>
      </c>
      <c r="K3005" s="16" t="s">
        <v>6129</v>
      </c>
      <c r="L3005">
        <v>191841</v>
      </c>
      <c r="M3005">
        <v>0</v>
      </c>
      <c r="N3005" s="16" t="s">
        <v>6195</v>
      </c>
      <c r="O3005" s="16" t="s">
        <v>6191</v>
      </c>
      <c r="P3005" s="1">
        <v>44222</v>
      </c>
      <c r="Q3005">
        <v>1493935.6444999999</v>
      </c>
      <c r="R3005">
        <v>1493935.6444999999</v>
      </c>
      <c r="S3005" s="16" t="s">
        <v>6217</v>
      </c>
      <c r="T3005" s="16" t="s">
        <v>6241</v>
      </c>
      <c r="U3005">
        <v>2021</v>
      </c>
    </row>
    <row r="3006" spans="1:21" x14ac:dyDescent="0.35">
      <c r="A3006" s="16" t="s">
        <v>59</v>
      </c>
      <c r="B3006">
        <v>25045676</v>
      </c>
      <c r="C3006">
        <v>43</v>
      </c>
      <c r="D3006" s="1">
        <v>29000.25</v>
      </c>
      <c r="E3006" s="16" t="s">
        <v>11</v>
      </c>
      <c r="F3006" s="16" t="s">
        <v>60</v>
      </c>
      <c r="G3006" s="16" t="s">
        <v>13</v>
      </c>
      <c r="H3006">
        <v>257445.0742</v>
      </c>
      <c r="I3006">
        <v>46827.904000000002</v>
      </c>
      <c r="J3006" s="16" t="s">
        <v>61</v>
      </c>
      <c r="K3006" s="16" t="s">
        <v>6135</v>
      </c>
      <c r="L3006">
        <v>1541727</v>
      </c>
      <c r="M3006">
        <v>0</v>
      </c>
      <c r="N3006" s="16" t="s">
        <v>6196</v>
      </c>
      <c r="O3006" s="16" t="s">
        <v>6199</v>
      </c>
      <c r="P3006" s="1">
        <v>44551</v>
      </c>
      <c r="Q3006">
        <v>210617.17019999999</v>
      </c>
      <c r="R3006">
        <v>210617.17019999999</v>
      </c>
      <c r="S3006" s="16" t="s">
        <v>6228</v>
      </c>
      <c r="T3006" s="16" t="s">
        <v>6238</v>
      </c>
      <c r="U3006">
        <v>2021</v>
      </c>
    </row>
    <row r="3007" spans="1:21" x14ac:dyDescent="0.35">
      <c r="A3007" s="16" t="s">
        <v>62</v>
      </c>
      <c r="B3007">
        <v>66154412</v>
      </c>
      <c r="C3007">
        <v>33</v>
      </c>
      <c r="D3007" s="1">
        <v>32652.75</v>
      </c>
      <c r="E3007" s="16" t="s">
        <v>11</v>
      </c>
      <c r="F3007" s="16" t="s">
        <v>63</v>
      </c>
      <c r="G3007" s="16" t="s">
        <v>13</v>
      </c>
      <c r="H3007">
        <v>87804.104000000007</v>
      </c>
      <c r="I3007">
        <v>43935.185599999997</v>
      </c>
      <c r="J3007" s="16" t="s">
        <v>64</v>
      </c>
      <c r="K3007" s="16" t="s">
        <v>6135</v>
      </c>
      <c r="L3007">
        <v>9260775</v>
      </c>
      <c r="M3007">
        <v>0</v>
      </c>
      <c r="N3007" s="16" t="s">
        <v>6196</v>
      </c>
      <c r="O3007" s="16" t="s">
        <v>6188</v>
      </c>
      <c r="P3007" s="1">
        <v>44624</v>
      </c>
      <c r="Q3007">
        <v>43868.91840000001</v>
      </c>
      <c r="R3007">
        <v>43868.91840000001</v>
      </c>
      <c r="S3007" s="16" t="s">
        <v>6219</v>
      </c>
      <c r="T3007" s="16" t="s">
        <v>6237</v>
      </c>
      <c r="U3007">
        <v>2022</v>
      </c>
    </row>
    <row r="3008" spans="1:21" x14ac:dyDescent="0.35">
      <c r="A3008" s="16" t="s">
        <v>5749</v>
      </c>
      <c r="B3008">
        <v>219307348</v>
      </c>
      <c r="C3008">
        <v>38</v>
      </c>
      <c r="D3008" s="1">
        <v>30826.5</v>
      </c>
      <c r="E3008" s="16" t="s">
        <v>11</v>
      </c>
      <c r="F3008" s="16" t="s">
        <v>401</v>
      </c>
      <c r="G3008" s="16" t="s">
        <v>1876</v>
      </c>
      <c r="H3008">
        <v>818115.37919999997</v>
      </c>
      <c r="I3008">
        <v>310202.08130000002</v>
      </c>
      <c r="J3008" s="16" t="s">
        <v>5750</v>
      </c>
      <c r="K3008" s="16" t="s">
        <v>6133</v>
      </c>
      <c r="L3008">
        <v>2829526752</v>
      </c>
      <c r="M3008">
        <v>0</v>
      </c>
      <c r="N3008" s="16" t="s">
        <v>6198</v>
      </c>
      <c r="O3008" s="16" t="s">
        <v>6201</v>
      </c>
      <c r="P3008" s="1">
        <v>44567</v>
      </c>
      <c r="Q3008">
        <v>507913.29789999995</v>
      </c>
      <c r="R3008">
        <v>507913.29789999995</v>
      </c>
      <c r="S3008" s="16" t="s">
        <v>6217</v>
      </c>
      <c r="T3008" s="16" t="s">
        <v>6237</v>
      </c>
      <c r="U3008">
        <v>2022</v>
      </c>
    </row>
    <row r="3009" spans="1:21" x14ac:dyDescent="0.35">
      <c r="A3009" s="16" t="s">
        <v>5751</v>
      </c>
      <c r="B3009">
        <v>120932057</v>
      </c>
      <c r="C3009">
        <v>83</v>
      </c>
      <c r="D3009" s="1">
        <v>14390.25</v>
      </c>
      <c r="E3009" s="16" t="s">
        <v>11</v>
      </c>
      <c r="F3009" s="16" t="s">
        <v>1250</v>
      </c>
      <c r="G3009" s="16" t="s">
        <v>1876</v>
      </c>
      <c r="H3009">
        <v>244910.0085</v>
      </c>
      <c r="I3009">
        <v>253073.67550000001</v>
      </c>
      <c r="J3009" s="16" t="s">
        <v>5752</v>
      </c>
      <c r="K3009" s="16" t="s">
        <v>6131</v>
      </c>
      <c r="L3009">
        <v>250725561</v>
      </c>
      <c r="M3009">
        <v>0</v>
      </c>
      <c r="N3009" s="16" t="s">
        <v>6196</v>
      </c>
      <c r="O3009" s="16" t="s">
        <v>6188</v>
      </c>
      <c r="P3009" s="1">
        <v>44374</v>
      </c>
      <c r="Q3009">
        <v>-8163.6670000000158</v>
      </c>
      <c r="R3009">
        <v>-8163.6670000000158</v>
      </c>
      <c r="S3009" s="16" t="s">
        <v>6222</v>
      </c>
      <c r="T3009" s="16" t="s">
        <v>6241</v>
      </c>
      <c r="U3009">
        <v>2021</v>
      </c>
    </row>
    <row r="3010" spans="1:21" x14ac:dyDescent="0.35">
      <c r="A3010" s="16" t="s">
        <v>5753</v>
      </c>
      <c r="B3010">
        <v>415890182</v>
      </c>
      <c r="C3010">
        <v>56</v>
      </c>
      <c r="D3010" s="1">
        <v>24252</v>
      </c>
      <c r="E3010" s="16" t="s">
        <v>11</v>
      </c>
      <c r="F3010" s="16" t="s">
        <v>370</v>
      </c>
      <c r="G3010" s="16" t="s">
        <v>1876</v>
      </c>
      <c r="H3010">
        <v>2438133.21</v>
      </c>
      <c r="I3010">
        <v>1422244.3725000001</v>
      </c>
      <c r="J3010" s="16" t="s">
        <v>5754</v>
      </c>
      <c r="K3010" s="16" t="s">
        <v>6131</v>
      </c>
      <c r="L3010">
        <v>532962753</v>
      </c>
      <c r="M3010">
        <v>0</v>
      </c>
      <c r="N3010" s="16" t="s">
        <v>6187</v>
      </c>
      <c r="O3010" s="16" t="s">
        <v>6200</v>
      </c>
      <c r="P3010" s="1">
        <v>44489</v>
      </c>
      <c r="Q3010">
        <v>1015888.8374999999</v>
      </c>
      <c r="R3010">
        <v>1036206.6142499999</v>
      </c>
      <c r="S3010" s="16" t="s">
        <v>6226</v>
      </c>
      <c r="T3010" s="16" t="s">
        <v>6239</v>
      </c>
      <c r="U3010">
        <v>2021</v>
      </c>
    </row>
    <row r="3011" spans="1:21" x14ac:dyDescent="0.35">
      <c r="A3011" s="16" t="s">
        <v>5755</v>
      </c>
      <c r="B3011">
        <v>955631691</v>
      </c>
      <c r="C3011">
        <v>84</v>
      </c>
      <c r="D3011" s="1">
        <v>14025</v>
      </c>
      <c r="E3011" s="16" t="s">
        <v>11</v>
      </c>
      <c r="F3011" s="16" t="s">
        <v>269</v>
      </c>
      <c r="G3011" s="16" t="s">
        <v>1876</v>
      </c>
      <c r="H3011">
        <v>694986.09369999997</v>
      </c>
      <c r="I3011">
        <v>151194.9339</v>
      </c>
      <c r="J3011" s="16" t="s">
        <v>5756</v>
      </c>
      <c r="K3011" s="16" t="s">
        <v>6127</v>
      </c>
      <c r="L3011">
        <v>584212388</v>
      </c>
      <c r="M3011">
        <v>0</v>
      </c>
      <c r="N3011" s="16" t="s">
        <v>6198</v>
      </c>
      <c r="O3011" s="16" t="s">
        <v>6191</v>
      </c>
      <c r="P3011" s="1">
        <v>44449</v>
      </c>
      <c r="Q3011">
        <v>543791.15980000002</v>
      </c>
      <c r="R3011">
        <v>543791.15980000002</v>
      </c>
      <c r="S3011" s="16" t="s">
        <v>6225</v>
      </c>
      <c r="T3011" s="16" t="s">
        <v>6241</v>
      </c>
      <c r="U3011">
        <v>2021</v>
      </c>
    </row>
    <row r="3012" spans="1:21" x14ac:dyDescent="0.35">
      <c r="A3012" s="16" t="s">
        <v>5757</v>
      </c>
      <c r="B3012">
        <v>607842215</v>
      </c>
      <c r="C3012">
        <v>24</v>
      </c>
      <c r="D3012" s="1">
        <v>35940</v>
      </c>
      <c r="E3012" s="16" t="s">
        <v>11</v>
      </c>
      <c r="F3012" s="16" t="s">
        <v>638</v>
      </c>
      <c r="G3012" s="16" t="s">
        <v>2575</v>
      </c>
      <c r="H3012">
        <v>774143.80819999997</v>
      </c>
      <c r="I3012">
        <v>358651.9938</v>
      </c>
      <c r="J3012" s="16" t="s">
        <v>5758</v>
      </c>
      <c r="K3012" s="16" t="s">
        <v>6129</v>
      </c>
      <c r="L3012">
        <v>2221857857</v>
      </c>
      <c r="M3012">
        <v>0</v>
      </c>
      <c r="N3012" s="16" t="s">
        <v>6196</v>
      </c>
      <c r="O3012" s="16" t="s">
        <v>6188</v>
      </c>
      <c r="P3012" s="1">
        <v>44355</v>
      </c>
      <c r="Q3012">
        <v>415491.81439999997</v>
      </c>
      <c r="R3012">
        <v>415491.81439999997</v>
      </c>
      <c r="S3012" s="16" t="s">
        <v>6222</v>
      </c>
      <c r="T3012" s="16" t="s">
        <v>6236</v>
      </c>
      <c r="U3012">
        <v>2021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94170-E823-4EED-B35E-043D1B5D7137}">
  <dimension ref="A1:U3012"/>
  <sheetViews>
    <sheetView topLeftCell="G1" workbookViewId="0">
      <selection activeCell="U27" sqref="U27"/>
    </sheetView>
  </sheetViews>
  <sheetFormatPr defaultRowHeight="14.5" x14ac:dyDescent="0.35"/>
  <cols>
    <col min="1" max="1" width="13.90625" bestFit="1" customWidth="1"/>
    <col min="2" max="2" width="17.6328125" bestFit="1" customWidth="1"/>
    <col min="3" max="3" width="6.453125" bestFit="1" customWidth="1"/>
    <col min="4" max="4" width="15.6328125" bestFit="1" customWidth="1"/>
    <col min="5" max="5" width="6.90625" bestFit="1" customWidth="1"/>
    <col min="6" max="6" width="33.08984375" bestFit="1" customWidth="1"/>
    <col min="7" max="7" width="10" bestFit="1" customWidth="1"/>
    <col min="8" max="8" width="14.1796875" bestFit="1" customWidth="1"/>
    <col min="9" max="9" width="17.08984375" style="3" bestFit="1" customWidth="1"/>
    <col min="10" max="10" width="19.08984375" bestFit="1" customWidth="1"/>
    <col min="11" max="11" width="14.81640625" bestFit="1" customWidth="1"/>
    <col min="12" max="12" width="18.54296875" style="3" bestFit="1" customWidth="1"/>
    <col min="13" max="13" width="17.453125" bestFit="1" customWidth="1"/>
    <col min="14" max="14" width="18.1796875" bestFit="1" customWidth="1"/>
    <col min="15" max="15" width="21.36328125" bestFit="1" customWidth="1"/>
    <col min="16" max="16" width="18" style="2" bestFit="1" customWidth="1"/>
    <col min="17" max="18" width="12.81640625" bestFit="1" customWidth="1"/>
    <col min="19" max="19" width="19.453125" bestFit="1" customWidth="1"/>
    <col min="20" max="20" width="13.36328125" bestFit="1" customWidth="1"/>
    <col min="21" max="21" width="17.1796875" bestFit="1" customWidth="1"/>
  </cols>
  <sheetData>
    <row r="1" spans="1:21" x14ac:dyDescent="0.35">
      <c r="A1" t="s">
        <v>0</v>
      </c>
      <c r="B1" t="s">
        <v>1</v>
      </c>
      <c r="C1" t="s">
        <v>2</v>
      </c>
      <c r="D1" t="s">
        <v>3</v>
      </c>
      <c r="E1" t="s">
        <v>4</v>
      </c>
      <c r="F1" t="s">
        <v>5</v>
      </c>
      <c r="G1" t="s">
        <v>6</v>
      </c>
      <c r="H1" s="3" t="s">
        <v>7</v>
      </c>
      <c r="I1" s="3" t="s">
        <v>8</v>
      </c>
      <c r="J1" t="s">
        <v>9</v>
      </c>
      <c r="K1" t="s">
        <v>6124</v>
      </c>
      <c r="L1" s="3" t="s">
        <v>6202</v>
      </c>
      <c r="M1" t="s">
        <v>6203</v>
      </c>
      <c r="N1" t="s">
        <v>6204</v>
      </c>
      <c r="O1" t="s">
        <v>6206</v>
      </c>
      <c r="P1" s="2" t="s">
        <v>6205</v>
      </c>
      <c r="Q1" t="s">
        <v>6207</v>
      </c>
      <c r="R1" t="s">
        <v>6208</v>
      </c>
      <c r="S1" t="s">
        <v>6215</v>
      </c>
      <c r="T1" t="s">
        <v>6234</v>
      </c>
      <c r="U1" t="s">
        <v>6251</v>
      </c>
    </row>
    <row r="2" spans="1:21" x14ac:dyDescent="0.35">
      <c r="A2" t="s">
        <v>10</v>
      </c>
      <c r="B2">
        <v>719704224</v>
      </c>
      <c r="C2">
        <v>23</v>
      </c>
      <c r="D2" s="1">
        <v>36305.25</v>
      </c>
      <c r="E2" t="s">
        <v>11</v>
      </c>
      <c r="F2" t="s">
        <v>12</v>
      </c>
      <c r="G2" t="s">
        <v>13</v>
      </c>
      <c r="H2" s="3">
        <v>455923.68640000001</v>
      </c>
      <c r="I2" s="3">
        <v>228189.80499999999</v>
      </c>
      <c r="J2" t="s">
        <v>14</v>
      </c>
      <c r="K2" t="str">
        <f>_xlfn.XLOOKUP(A2, Accounts!A:A, Accounts!E:E, "Not Found")</f>
        <v>Domiciliary</v>
      </c>
      <c r="L2" s="3">
        <f>_xlfn.XLOOKUP(A2, Accounts!A:A, Accounts!G:G, 0)</f>
        <v>981889467</v>
      </c>
      <c r="M2" s="3" t="str">
        <f>_xlfn.XLOOKUP(A2, Loan!A:A, Loan!D:D, "0")</f>
        <v>0</v>
      </c>
      <c r="N2" s="3" t="str">
        <f>_xlfn.XLOOKUP(Customer8[[#This Row],[Account Number]],Transaction!C:C,Transaction!D:D)</f>
        <v>Cash Withdrawal</v>
      </c>
      <c r="O2" s="3" t="str">
        <f>_xlfn.XLOOKUP(Customer8[[#This Row],[Account Number]], Transaction!C:C,Transaction!E:E)</f>
        <v>POS</v>
      </c>
      <c r="P2" s="2">
        <f>_xlfn.XLOOKUP(Customer8[[#This Row],[Account Number]], Transaction!C:C,Transaction!F:F)</f>
        <v>44234</v>
      </c>
      <c r="Q2" s="3">
        <f>Customer8[[#This Row],[Bank Deposit]]-Customer8[[#This Row],[Saving Accounts]]</f>
        <v>227733.88140000001</v>
      </c>
      <c r="R2" s="3">
        <f>IF(AND(K2="Current", Customer8[[#This Row],[Balance]]&gt;500000), Customer8[[#This Row],[Balance]]*1.02, Customer8[[#This Row],[Balance]])</f>
        <v>227733.88140000001</v>
      </c>
      <c r="S2" s="3" t="str">
        <f>TEXT(Customer8[[#This Row],[Transaction_Date]], "MMM")</f>
        <v>Feb</v>
      </c>
      <c r="T2" s="3" t="str">
        <f t="shared" ref="T2:T65" si="0">IF(C2&lt;20,"Below 20 Yrs",IF(C2&lt;=29,"20-29 Yrs",IF(C2&lt;=39,"30-39 Yrs",IF(C2&lt;=49,"40-49 Yrs",IF(C2&lt;=59,"50-59 Yrs",IF(C2&lt;=69,"60-69 Yrs","70 Yrs &amp; Above"))))))</f>
        <v>20-29 Yrs</v>
      </c>
      <c r="U2" s="3" t="str">
        <f>TEXT(Customer8[[#This Row],[Transaction_Date]],"YYYY")</f>
        <v>2021</v>
      </c>
    </row>
    <row r="3" spans="1:21" x14ac:dyDescent="0.35">
      <c r="A3" t="s">
        <v>15</v>
      </c>
      <c r="B3">
        <v>131217921</v>
      </c>
      <c r="C3">
        <v>32</v>
      </c>
      <c r="D3" s="1">
        <v>33018</v>
      </c>
      <c r="E3" t="s">
        <v>11</v>
      </c>
      <c r="F3" t="s">
        <v>16</v>
      </c>
      <c r="G3" t="s">
        <v>13</v>
      </c>
      <c r="H3" s="3">
        <v>744629.02740000002</v>
      </c>
      <c r="I3" s="3">
        <v>206014.03090000001</v>
      </c>
      <c r="J3" t="s">
        <v>17</v>
      </c>
      <c r="K3" t="str">
        <f>_xlfn.XLOOKUP(A3, Accounts!A:A, Accounts!E:E, "Not Found")</f>
        <v>Savings</v>
      </c>
      <c r="L3" s="3">
        <f>_xlfn.XLOOKUP(A3, Accounts!A:A, Accounts!G:G, 0)</f>
        <v>589896957</v>
      </c>
      <c r="M3" s="3" t="str">
        <f>_xlfn.XLOOKUP(A3, Loan!A:A, Loan!D:D, "0")</f>
        <v>0</v>
      </c>
      <c r="N3" s="3" t="str">
        <f>_xlfn.XLOOKUP(Customer8[[#This Row],[Account Number]],Transaction!C:C,Transaction!D:D)</f>
        <v>Money Deposit</v>
      </c>
      <c r="O3" s="3" t="str">
        <f>_xlfn.XLOOKUP(Customer8[[#This Row],[Account Number]], Transaction!C:C,Transaction!E:E)</f>
        <v>Bank</v>
      </c>
      <c r="P3" s="2">
        <f>_xlfn.XLOOKUP(Customer8[[#This Row],[Account Number]], Transaction!C:C,Transaction!F:F)</f>
        <v>44268</v>
      </c>
      <c r="Q3" s="3">
        <f>Customer8[[#This Row],[Bank Deposit]]-Customer8[[#This Row],[Saving Accounts]]</f>
        <v>538614.99650000001</v>
      </c>
      <c r="R3" s="3">
        <f>IF(AND(K3="Current", Customer8[[#This Row],[Balance]]&gt;500000), Customer8[[#This Row],[Balance]]*1.02, Customer8[[#This Row],[Balance]])</f>
        <v>538614.99650000001</v>
      </c>
      <c r="S3" s="3" t="str">
        <f>TEXT(Customer8[[#This Row],[Transaction_Date]], "MMM")</f>
        <v>Mar</v>
      </c>
      <c r="T3" s="3" t="str">
        <f t="shared" si="0"/>
        <v>30-39 Yrs</v>
      </c>
      <c r="U3" s="3" t="str">
        <f>TEXT(Customer8[[#This Row],[Transaction_Date]],"YYYY")</f>
        <v>2021</v>
      </c>
    </row>
    <row r="4" spans="1:21" x14ac:dyDescent="0.35">
      <c r="A4" t="s">
        <v>18</v>
      </c>
      <c r="B4">
        <v>17250555</v>
      </c>
      <c r="C4">
        <v>80</v>
      </c>
      <c r="D4" s="1">
        <v>15486</v>
      </c>
      <c r="E4" t="s">
        <v>11</v>
      </c>
      <c r="F4" t="s">
        <v>19</v>
      </c>
      <c r="G4" t="s">
        <v>13</v>
      </c>
      <c r="H4" s="3">
        <v>128075.88310000001</v>
      </c>
      <c r="I4" s="3">
        <v>142091.73439999999</v>
      </c>
      <c r="J4" t="s">
        <v>20</v>
      </c>
      <c r="K4" t="str">
        <f>_xlfn.XLOOKUP(A4, Accounts!A:A, Accounts!E:E, "Not Found")</f>
        <v>Domiciliary</v>
      </c>
      <c r="L4" s="3">
        <f>_xlfn.XLOOKUP(A4, Accounts!A:A, Accounts!G:G, 0)</f>
        <v>49986846</v>
      </c>
      <c r="M4" s="3" t="str">
        <f>_xlfn.XLOOKUP(A4, Loan!A:A, Loan!D:D, "0")</f>
        <v>0</v>
      </c>
      <c r="N4" s="3" t="str">
        <f>_xlfn.XLOOKUP(Customer8[[#This Row],[Account Number]],Transaction!C:C,Transaction!D:D)</f>
        <v>Money Transfer</v>
      </c>
      <c r="O4" s="3" t="str">
        <f>_xlfn.XLOOKUP(Customer8[[#This Row],[Account Number]], Transaction!C:C,Transaction!E:E)</f>
        <v>Mobile</v>
      </c>
      <c r="P4" s="2">
        <f>_xlfn.XLOOKUP(Customer8[[#This Row],[Account Number]], Transaction!C:C,Transaction!F:F)</f>
        <v>44473</v>
      </c>
      <c r="Q4" s="3">
        <f>Customer8[[#This Row],[Bank Deposit]]-Customer8[[#This Row],[Saving Accounts]]</f>
        <v>-14015.85129999998</v>
      </c>
      <c r="R4" s="3">
        <f>IF(AND(K4="Current", Customer8[[#This Row],[Balance]]&gt;500000), Customer8[[#This Row],[Balance]]*1.02, Customer8[[#This Row],[Balance]])</f>
        <v>-14015.85129999998</v>
      </c>
      <c r="S4" s="3" t="str">
        <f>TEXT(Customer8[[#This Row],[Transaction_Date]], "MMM")</f>
        <v>Oct</v>
      </c>
      <c r="T4" s="3" t="str">
        <f t="shared" si="0"/>
        <v>70 Yrs &amp; Above</v>
      </c>
      <c r="U4" s="3" t="str">
        <f>TEXT(Customer8[[#This Row],[Transaction_Date]],"YYYY")</f>
        <v>2021</v>
      </c>
    </row>
    <row r="5" spans="1:21" x14ac:dyDescent="0.35">
      <c r="A5" t="s">
        <v>21</v>
      </c>
      <c r="B5">
        <v>255183298</v>
      </c>
      <c r="C5">
        <v>33</v>
      </c>
      <c r="D5" s="1">
        <v>32652.75</v>
      </c>
      <c r="E5" t="s">
        <v>11</v>
      </c>
      <c r="F5" t="s">
        <v>22</v>
      </c>
      <c r="G5" t="s">
        <v>13</v>
      </c>
      <c r="H5" s="3">
        <v>3056394.3531999998</v>
      </c>
      <c r="I5" s="3">
        <v>737637.1875</v>
      </c>
      <c r="J5" t="s">
        <v>23</v>
      </c>
      <c r="K5" t="str">
        <f>_xlfn.XLOOKUP(A5, Accounts!A:A, Accounts!E:E, "Not Found")</f>
        <v>Savings</v>
      </c>
      <c r="L5" s="3">
        <f>_xlfn.XLOOKUP(A5, Accounts!A:A, Accounts!G:G, 0)</f>
        <v>487268208</v>
      </c>
      <c r="M5" s="3" t="str">
        <f>_xlfn.XLOOKUP(A5, Loan!A:A, Loan!D:D, "0")</f>
        <v>0</v>
      </c>
      <c r="N5" s="3" t="str">
        <f>_xlfn.XLOOKUP(Customer8[[#This Row],[Account Number]],Transaction!C:C,Transaction!D:D)</f>
        <v>Money Deposit</v>
      </c>
      <c r="O5" s="3" t="str">
        <f>_xlfn.XLOOKUP(Customer8[[#This Row],[Account Number]], Transaction!C:C,Transaction!E:E)</f>
        <v>Bank</v>
      </c>
      <c r="P5" s="2">
        <f>_xlfn.XLOOKUP(Customer8[[#This Row],[Account Number]], Transaction!C:C,Transaction!F:F)</f>
        <v>44226</v>
      </c>
      <c r="Q5" s="3">
        <f>Customer8[[#This Row],[Bank Deposit]]-Customer8[[#This Row],[Saving Accounts]]</f>
        <v>2318757.1656999998</v>
      </c>
      <c r="R5" s="3">
        <f>IF(AND(K5="Current", Customer8[[#This Row],[Balance]]&gt;500000), Customer8[[#This Row],[Balance]]*1.02, Customer8[[#This Row],[Balance]])</f>
        <v>2318757.1656999998</v>
      </c>
      <c r="S5" s="3" t="str">
        <f>TEXT(Customer8[[#This Row],[Transaction_Date]], "MMM")</f>
        <v>Jan</v>
      </c>
      <c r="T5" s="3" t="str">
        <f t="shared" si="0"/>
        <v>30-39 Yrs</v>
      </c>
      <c r="U5" s="3" t="str">
        <f>TEXT(Customer8[[#This Row],[Transaction_Date]],"YYYY")</f>
        <v>2021</v>
      </c>
    </row>
    <row r="6" spans="1:21" x14ac:dyDescent="0.35">
      <c r="A6" t="s">
        <v>24</v>
      </c>
      <c r="B6">
        <v>600576973</v>
      </c>
      <c r="C6">
        <v>85</v>
      </c>
      <c r="D6" s="1">
        <v>13659.75</v>
      </c>
      <c r="E6" t="s">
        <v>11</v>
      </c>
      <c r="F6" t="s">
        <v>25</v>
      </c>
      <c r="G6" t="s">
        <v>13</v>
      </c>
      <c r="H6" s="3">
        <v>549814.1655</v>
      </c>
      <c r="I6" s="3">
        <v>223400.90669999999</v>
      </c>
      <c r="J6" t="s">
        <v>26</v>
      </c>
      <c r="K6" t="str">
        <f>_xlfn.XLOOKUP(A6, Accounts!A:A, Accounts!E:E, "Not Found")</f>
        <v>Domiciliary</v>
      </c>
      <c r="L6" s="3">
        <f>_xlfn.XLOOKUP(A6, Accounts!A:A, Accounts!G:G, 0)</f>
        <v>927737499</v>
      </c>
      <c r="M6" s="3">
        <f>_xlfn.XLOOKUP(A6, Loan!A:A, Loan!D:D, "0")</f>
        <v>1955655615</v>
      </c>
      <c r="N6" s="3" t="str">
        <f>_xlfn.XLOOKUP(Customer8[[#This Row],[Account Number]],Transaction!C:C,Transaction!D:D)</f>
        <v>Loan Payment</v>
      </c>
      <c r="O6" s="3" t="str">
        <f>_xlfn.XLOOKUP(Customer8[[#This Row],[Account Number]], Transaction!C:C,Transaction!E:E)</f>
        <v>ACH</v>
      </c>
      <c r="P6" s="2">
        <f>_xlfn.XLOOKUP(Customer8[[#This Row],[Account Number]], Transaction!C:C,Transaction!F:F)</f>
        <v>44233</v>
      </c>
      <c r="Q6" s="3">
        <f>Customer8[[#This Row],[Bank Deposit]]-Customer8[[#This Row],[Saving Accounts]]</f>
        <v>326413.25880000001</v>
      </c>
      <c r="R6" s="3">
        <f>IF(AND(K6="Current", Customer8[[#This Row],[Balance]]&gt;500000), Customer8[[#This Row],[Balance]]*1.02, Customer8[[#This Row],[Balance]])</f>
        <v>326413.25880000001</v>
      </c>
      <c r="S6" s="3" t="str">
        <f>TEXT(Customer8[[#This Row],[Transaction_Date]], "MMM")</f>
        <v>Feb</v>
      </c>
      <c r="T6" s="3" t="str">
        <f t="shared" si="0"/>
        <v>70 Yrs &amp; Above</v>
      </c>
      <c r="U6" s="3" t="str">
        <f>TEXT(Customer8[[#This Row],[Transaction_Date]],"YYYY")</f>
        <v>2021</v>
      </c>
    </row>
    <row r="7" spans="1:21" x14ac:dyDescent="0.35">
      <c r="A7" t="s">
        <v>27</v>
      </c>
      <c r="B7">
        <v>26643499</v>
      </c>
      <c r="C7">
        <v>64</v>
      </c>
      <c r="D7" s="1">
        <v>21330</v>
      </c>
      <c r="E7" t="s">
        <v>11</v>
      </c>
      <c r="F7" t="s">
        <v>28</v>
      </c>
      <c r="G7" t="s">
        <v>13</v>
      </c>
      <c r="H7" s="3">
        <v>117251.7464</v>
      </c>
      <c r="I7" s="3">
        <v>24295.652600000001</v>
      </c>
      <c r="J7" t="s">
        <v>29</v>
      </c>
      <c r="K7" t="str">
        <f>_xlfn.XLOOKUP(A7, Accounts!A:A, Accounts!E:E, "Not Found")</f>
        <v>Domiciliary</v>
      </c>
      <c r="L7" s="3">
        <f>_xlfn.XLOOKUP(A7, Accounts!A:A, Accounts!G:G, 0)</f>
        <v>2566520795</v>
      </c>
      <c r="M7" s="3" t="str">
        <f>_xlfn.XLOOKUP(A7, Loan!A:A, Loan!D:D, "0")</f>
        <v>0</v>
      </c>
      <c r="N7" s="3" t="str">
        <f>_xlfn.XLOOKUP(Customer8[[#This Row],[Account Number]],Transaction!C:C,Transaction!D:D)</f>
        <v>Cash Withdrawal</v>
      </c>
      <c r="O7" s="3" t="str">
        <f>_xlfn.XLOOKUP(Customer8[[#This Row],[Account Number]], Transaction!C:C,Transaction!E:E)</f>
        <v>ATM</v>
      </c>
      <c r="P7" s="2">
        <f>_xlfn.XLOOKUP(Customer8[[#This Row],[Account Number]], Transaction!C:C,Transaction!F:F)</f>
        <v>44649</v>
      </c>
      <c r="Q7" s="3">
        <f>Customer8[[#This Row],[Bank Deposit]]-Customer8[[#This Row],[Saving Accounts]]</f>
        <v>92956.093800000002</v>
      </c>
      <c r="R7" s="3">
        <f>IF(AND(K7="Current", Customer8[[#This Row],[Balance]]&gt;500000), Customer8[[#This Row],[Balance]]*1.02, Customer8[[#This Row],[Balance]])</f>
        <v>92956.093800000002</v>
      </c>
      <c r="S7" s="3" t="str">
        <f>TEXT(Customer8[[#This Row],[Transaction_Date]], "MMM")</f>
        <v>Mar</v>
      </c>
      <c r="T7" s="3" t="str">
        <f t="shared" si="0"/>
        <v>60-69 Yrs</v>
      </c>
      <c r="U7" s="3" t="str">
        <f>TEXT(Customer8[[#This Row],[Transaction_Date]],"YYYY")</f>
        <v>2022</v>
      </c>
    </row>
    <row r="8" spans="1:21" x14ac:dyDescent="0.35">
      <c r="A8" t="s">
        <v>30</v>
      </c>
      <c r="B8">
        <v>849271830</v>
      </c>
      <c r="C8">
        <v>22</v>
      </c>
      <c r="D8" s="1">
        <v>36670.5</v>
      </c>
      <c r="E8" t="s">
        <v>11</v>
      </c>
      <c r="F8" t="s">
        <v>28</v>
      </c>
      <c r="G8" t="s">
        <v>13</v>
      </c>
      <c r="H8" s="3">
        <v>566112.05379999999</v>
      </c>
      <c r="I8" s="3">
        <v>149247.72330000001</v>
      </c>
      <c r="J8" t="s">
        <v>31</v>
      </c>
      <c r="K8" t="str">
        <f>_xlfn.XLOOKUP(A8, Accounts!A:A, Accounts!E:E, "Not Found")</f>
        <v>Joint</v>
      </c>
      <c r="L8" s="3">
        <f>_xlfn.XLOOKUP(A8, Accounts!A:A, Accounts!G:G, 0)</f>
        <v>1736364168</v>
      </c>
      <c r="M8" s="3" t="str">
        <f>_xlfn.XLOOKUP(A8, Loan!A:A, Loan!D:D, "0")</f>
        <v>0</v>
      </c>
      <c r="N8" s="3" t="str">
        <f>_xlfn.XLOOKUP(Customer8[[#This Row],[Account Number]],Transaction!C:C,Transaction!D:D)</f>
        <v>Money Transfer</v>
      </c>
      <c r="O8" s="3" t="str">
        <f>_xlfn.XLOOKUP(Customer8[[#This Row],[Account Number]], Transaction!C:C,Transaction!E:E)</f>
        <v>Mobile</v>
      </c>
      <c r="P8" s="2">
        <f>_xlfn.XLOOKUP(Customer8[[#This Row],[Account Number]], Transaction!C:C,Transaction!F:F)</f>
        <v>44364</v>
      </c>
      <c r="Q8" s="3">
        <f>Customer8[[#This Row],[Bank Deposit]]-Customer8[[#This Row],[Saving Accounts]]</f>
        <v>416864.33049999998</v>
      </c>
      <c r="R8" s="3">
        <f>IF(AND(K8="Current", Customer8[[#This Row],[Balance]]&gt;500000), Customer8[[#This Row],[Balance]]*1.02, Customer8[[#This Row],[Balance]])</f>
        <v>416864.33049999998</v>
      </c>
      <c r="S8" s="3" t="str">
        <f>TEXT(Customer8[[#This Row],[Transaction_Date]], "MMM")</f>
        <v>Jun</v>
      </c>
      <c r="T8" s="3" t="str">
        <f t="shared" si="0"/>
        <v>20-29 Yrs</v>
      </c>
      <c r="U8" s="3" t="str">
        <f>TEXT(Customer8[[#This Row],[Transaction_Date]],"YYYY")</f>
        <v>2021</v>
      </c>
    </row>
    <row r="9" spans="1:21" x14ac:dyDescent="0.35">
      <c r="A9" t="s">
        <v>32</v>
      </c>
      <c r="B9">
        <v>975654580</v>
      </c>
      <c r="C9">
        <v>37</v>
      </c>
      <c r="D9" s="1">
        <v>31191.75</v>
      </c>
      <c r="E9" t="s">
        <v>11</v>
      </c>
      <c r="F9" t="s">
        <v>33</v>
      </c>
      <c r="G9" t="s">
        <v>13</v>
      </c>
      <c r="H9" s="3">
        <v>1192558.9731000001</v>
      </c>
      <c r="I9" s="3">
        <v>432509.25919999997</v>
      </c>
      <c r="J9" t="s">
        <v>34</v>
      </c>
      <c r="K9" t="str">
        <f>_xlfn.XLOOKUP(A9, Accounts!A:A, Accounts!E:E, "Not Found")</f>
        <v>Current</v>
      </c>
      <c r="L9" s="3">
        <f>_xlfn.XLOOKUP(A9, Accounts!A:A, Accounts!G:G, 0)</f>
        <v>1130181384</v>
      </c>
      <c r="M9" s="3" t="str">
        <f>_xlfn.XLOOKUP(A9, Loan!A:A, Loan!D:D, "0")</f>
        <v>0</v>
      </c>
      <c r="N9" s="3" t="str">
        <f>_xlfn.XLOOKUP(Customer8[[#This Row],[Account Number]],Transaction!C:C,Transaction!D:D)</f>
        <v>Money Deposit</v>
      </c>
      <c r="O9" s="3" t="str">
        <f>_xlfn.XLOOKUP(Customer8[[#This Row],[Account Number]], Transaction!C:C,Transaction!E:E)</f>
        <v>Bank</v>
      </c>
      <c r="P9" s="2">
        <f>_xlfn.XLOOKUP(Customer8[[#This Row],[Account Number]], Transaction!C:C,Transaction!F:F)</f>
        <v>44221</v>
      </c>
      <c r="Q9" s="3">
        <f>Customer8[[#This Row],[Bank Deposit]]-Customer8[[#This Row],[Saving Accounts]]</f>
        <v>760049.71390000009</v>
      </c>
      <c r="R9" s="3">
        <f>IF(AND(K9="Current", Customer8[[#This Row],[Balance]]&gt;500000), Customer8[[#This Row],[Balance]]*1.02, Customer8[[#This Row],[Balance]])</f>
        <v>775250.70817800006</v>
      </c>
      <c r="S9" s="3" t="str">
        <f>TEXT(Customer8[[#This Row],[Transaction_Date]], "MMM")</f>
        <v>Jan</v>
      </c>
      <c r="T9" s="3" t="str">
        <f t="shared" si="0"/>
        <v>30-39 Yrs</v>
      </c>
      <c r="U9" s="3" t="str">
        <f>TEXT(Customer8[[#This Row],[Transaction_Date]],"YYYY")</f>
        <v>2021</v>
      </c>
    </row>
    <row r="10" spans="1:21" x14ac:dyDescent="0.35">
      <c r="A10" t="s">
        <v>35</v>
      </c>
      <c r="B10">
        <v>892979728</v>
      </c>
      <c r="C10">
        <v>67</v>
      </c>
      <c r="D10" s="1">
        <v>20234.25</v>
      </c>
      <c r="E10" t="s">
        <v>11</v>
      </c>
      <c r="F10" t="s">
        <v>36</v>
      </c>
      <c r="G10" t="s">
        <v>13</v>
      </c>
      <c r="H10" s="3">
        <v>994585.04339999997</v>
      </c>
      <c r="I10" s="3">
        <v>95929.331600000005</v>
      </c>
      <c r="J10" t="s">
        <v>37</v>
      </c>
      <c r="K10" t="str">
        <f>_xlfn.XLOOKUP(A10, Accounts!A:A, Accounts!E:E, "Not Found")</f>
        <v>Fixed Deposit</v>
      </c>
      <c r="L10" s="3">
        <f>_xlfn.XLOOKUP(A10, Accounts!A:A, Accounts!G:G, 0)</f>
        <v>1283117979</v>
      </c>
      <c r="M10" s="3" t="str">
        <f>_xlfn.XLOOKUP(A10, Loan!A:A, Loan!D:D, "0")</f>
        <v>0</v>
      </c>
      <c r="N10" s="3" t="str">
        <f>_xlfn.XLOOKUP(Customer8[[#This Row],[Account Number]],Transaction!C:C,Transaction!D:D)</f>
        <v>Money Transfer</v>
      </c>
      <c r="O10" s="3" t="str">
        <f>_xlfn.XLOOKUP(Customer8[[#This Row],[Account Number]], Transaction!C:C,Transaction!E:E)</f>
        <v>Internet Banking</v>
      </c>
      <c r="P10" s="2">
        <f>_xlfn.XLOOKUP(Customer8[[#This Row],[Account Number]], Transaction!C:C,Transaction!F:F)</f>
        <v>44499</v>
      </c>
      <c r="Q10" s="3">
        <f>Customer8[[#This Row],[Bank Deposit]]-Customer8[[#This Row],[Saving Accounts]]</f>
        <v>898655.71179999993</v>
      </c>
      <c r="R10" s="3">
        <f>IF(AND(K10="Current", Customer8[[#This Row],[Balance]]&gt;500000), Customer8[[#This Row],[Balance]]*1.02, Customer8[[#This Row],[Balance]])</f>
        <v>898655.71179999993</v>
      </c>
      <c r="S10" s="3" t="str">
        <f>TEXT(Customer8[[#This Row],[Transaction_Date]], "MMM")</f>
        <v>Oct</v>
      </c>
      <c r="T10" s="3" t="str">
        <f t="shared" si="0"/>
        <v>60-69 Yrs</v>
      </c>
      <c r="U10" s="3" t="str">
        <f>TEXT(Customer8[[#This Row],[Transaction_Date]],"YYYY")</f>
        <v>2021</v>
      </c>
    </row>
    <row r="11" spans="1:21" x14ac:dyDescent="0.35">
      <c r="A11" t="s">
        <v>38</v>
      </c>
      <c r="B11">
        <v>508120860</v>
      </c>
      <c r="C11">
        <v>29</v>
      </c>
      <c r="D11" s="1">
        <v>34113.75</v>
      </c>
      <c r="E11" t="s">
        <v>11</v>
      </c>
      <c r="F11" t="s">
        <v>39</v>
      </c>
      <c r="G11" t="s">
        <v>13</v>
      </c>
      <c r="H11" s="3">
        <v>463704.67509999999</v>
      </c>
      <c r="I11" s="3">
        <v>76047.566699999996</v>
      </c>
      <c r="J11" t="s">
        <v>40</v>
      </c>
      <c r="K11" t="str">
        <f>_xlfn.XLOOKUP(A11, Accounts!A:A, Accounts!E:E, "Not Found")</f>
        <v>Domiciliary</v>
      </c>
      <c r="L11" s="3">
        <f>_xlfn.XLOOKUP(A11, Accounts!A:A, Accounts!G:G, 0)</f>
        <v>333416498</v>
      </c>
      <c r="M11" s="3" t="str">
        <f>_xlfn.XLOOKUP(A11, Loan!A:A, Loan!D:D, "0")</f>
        <v>0</v>
      </c>
      <c r="N11" s="3" t="str">
        <f>_xlfn.XLOOKUP(Customer8[[#This Row],[Account Number]],Transaction!C:C,Transaction!D:D)</f>
        <v>Money Transfer</v>
      </c>
      <c r="O11" s="3" t="str">
        <f>_xlfn.XLOOKUP(Customer8[[#This Row],[Account Number]], Transaction!C:C,Transaction!E:E)</f>
        <v>Internet Banking</v>
      </c>
      <c r="P11" s="2">
        <f>_xlfn.XLOOKUP(Customer8[[#This Row],[Account Number]], Transaction!C:C,Transaction!F:F)</f>
        <v>44644</v>
      </c>
      <c r="Q11" s="3">
        <f>Customer8[[#This Row],[Bank Deposit]]-Customer8[[#This Row],[Saving Accounts]]</f>
        <v>387657.10840000003</v>
      </c>
      <c r="R11" s="3">
        <f>IF(AND(K11="Current", Customer8[[#This Row],[Balance]]&gt;500000), Customer8[[#This Row],[Balance]]*1.02, Customer8[[#This Row],[Balance]])</f>
        <v>387657.10840000003</v>
      </c>
      <c r="S11" s="3" t="str">
        <f>TEXT(Customer8[[#This Row],[Transaction_Date]], "MMM")</f>
        <v>Mar</v>
      </c>
      <c r="T11" s="3" t="str">
        <f t="shared" si="0"/>
        <v>20-29 Yrs</v>
      </c>
      <c r="U11" s="3" t="str">
        <f>TEXT(Customer8[[#This Row],[Transaction_Date]],"YYYY")</f>
        <v>2022</v>
      </c>
    </row>
    <row r="12" spans="1:21" x14ac:dyDescent="0.35">
      <c r="A12" t="s">
        <v>41</v>
      </c>
      <c r="B12">
        <v>464887583</v>
      </c>
      <c r="C12">
        <v>60</v>
      </c>
      <c r="D12" s="1">
        <v>22791</v>
      </c>
      <c r="E12" t="s">
        <v>11</v>
      </c>
      <c r="F12" t="s">
        <v>42</v>
      </c>
      <c r="G12" t="s">
        <v>13</v>
      </c>
      <c r="H12" s="3">
        <v>76544.844599999997</v>
      </c>
      <c r="I12" s="3">
        <v>20411.958600000002</v>
      </c>
      <c r="J12" t="s">
        <v>43</v>
      </c>
      <c r="K12" t="str">
        <f>_xlfn.XLOOKUP(A12, Accounts!A:A, Accounts!E:E, "Not Found")</f>
        <v>Domiciliary</v>
      </c>
      <c r="L12" s="3">
        <f>_xlfn.XLOOKUP(A12, Accounts!A:A, Accounts!G:G, 0)</f>
        <v>1141410144</v>
      </c>
      <c r="M12" s="3">
        <f>_xlfn.XLOOKUP(A12, Loan!A:A, Loan!D:D, "0")</f>
        <v>18833663016</v>
      </c>
      <c r="N12" s="3" t="str">
        <f>_xlfn.XLOOKUP(Customer8[[#This Row],[Account Number]],Transaction!C:C,Transaction!D:D)</f>
        <v>Loan Payment</v>
      </c>
      <c r="O12" s="3" t="str">
        <f>_xlfn.XLOOKUP(Customer8[[#This Row],[Account Number]], Transaction!C:C,Transaction!E:E)</f>
        <v>AFT</v>
      </c>
      <c r="P12" s="2">
        <f>_xlfn.XLOOKUP(Customer8[[#This Row],[Account Number]], Transaction!C:C,Transaction!F:F)</f>
        <v>44674</v>
      </c>
      <c r="Q12" s="3">
        <f>Customer8[[#This Row],[Bank Deposit]]-Customer8[[#This Row],[Saving Accounts]]</f>
        <v>56132.885999999999</v>
      </c>
      <c r="R12" s="3">
        <f>IF(AND(K12="Current", Customer8[[#This Row],[Balance]]&gt;500000), Customer8[[#This Row],[Balance]]*1.02, Customer8[[#This Row],[Balance]])</f>
        <v>56132.885999999999</v>
      </c>
      <c r="S12" s="3" t="str">
        <f>TEXT(Customer8[[#This Row],[Transaction_Date]], "MMM")</f>
        <v>Apr</v>
      </c>
      <c r="T12" s="3" t="str">
        <f t="shared" si="0"/>
        <v>60-69 Yrs</v>
      </c>
      <c r="U12" s="3" t="str">
        <f>TEXT(Customer8[[#This Row],[Transaction_Date]],"YYYY")</f>
        <v>2022</v>
      </c>
    </row>
    <row r="13" spans="1:21" x14ac:dyDescent="0.35">
      <c r="A13" t="s">
        <v>44</v>
      </c>
      <c r="B13">
        <v>764126761</v>
      </c>
      <c r="C13">
        <v>59</v>
      </c>
      <c r="D13" s="1">
        <v>23156.25</v>
      </c>
      <c r="E13" t="s">
        <v>11</v>
      </c>
      <c r="F13" t="s">
        <v>45</v>
      </c>
      <c r="G13" t="s">
        <v>13</v>
      </c>
      <c r="H13" s="3">
        <v>433178.57169999997</v>
      </c>
      <c r="I13" s="3">
        <v>255051.73490000001</v>
      </c>
      <c r="J13" t="s">
        <v>46</v>
      </c>
      <c r="K13" t="str">
        <f>_xlfn.XLOOKUP(A13, Accounts!A:A, Accounts!E:E, "Not Found")</f>
        <v>Current</v>
      </c>
      <c r="L13" s="3">
        <f>_xlfn.XLOOKUP(A13, Accounts!A:A, Accounts!G:G, 0)</f>
        <v>3795687</v>
      </c>
      <c r="M13" s="3" t="str">
        <f>_xlfn.XLOOKUP(A13, Loan!A:A, Loan!D:D, "0")</f>
        <v>0</v>
      </c>
      <c r="N13" s="3" t="str">
        <f>_xlfn.XLOOKUP(Customer8[[#This Row],[Account Number]],Transaction!C:C,Transaction!D:D)</f>
        <v>Checks</v>
      </c>
      <c r="O13" s="3" t="str">
        <f>_xlfn.XLOOKUP(Customer8[[#This Row],[Account Number]], Transaction!C:C,Transaction!E:E)</f>
        <v>Informal Services</v>
      </c>
      <c r="P13" s="2">
        <f>_xlfn.XLOOKUP(Customer8[[#This Row],[Account Number]], Transaction!C:C,Transaction!F:F)</f>
        <v>44279</v>
      </c>
      <c r="Q13" s="3">
        <f>Customer8[[#This Row],[Bank Deposit]]-Customer8[[#This Row],[Saving Accounts]]</f>
        <v>178126.83679999996</v>
      </c>
      <c r="R13" s="3">
        <f>IF(AND(K13="Current", Customer8[[#This Row],[Balance]]&gt;500000), Customer8[[#This Row],[Balance]]*1.02, Customer8[[#This Row],[Balance]])</f>
        <v>178126.83679999996</v>
      </c>
      <c r="S13" s="3" t="str">
        <f>TEXT(Customer8[[#This Row],[Transaction_Date]], "MMM")</f>
        <v>Mar</v>
      </c>
      <c r="T13" s="3" t="str">
        <f t="shared" si="0"/>
        <v>50-59 Yrs</v>
      </c>
      <c r="U13" s="3" t="str">
        <f>TEXT(Customer8[[#This Row],[Transaction_Date]],"YYYY")</f>
        <v>2021</v>
      </c>
    </row>
    <row r="14" spans="1:21" x14ac:dyDescent="0.35">
      <c r="A14" t="s">
        <v>47</v>
      </c>
      <c r="B14">
        <v>734600374</v>
      </c>
      <c r="C14">
        <v>27</v>
      </c>
      <c r="D14" s="1">
        <v>34844.25</v>
      </c>
      <c r="E14" t="s">
        <v>11</v>
      </c>
      <c r="F14" t="s">
        <v>48</v>
      </c>
      <c r="G14" t="s">
        <v>13</v>
      </c>
      <c r="H14" s="3">
        <v>866277.31940000004</v>
      </c>
      <c r="I14" s="3">
        <v>199549.52840000001</v>
      </c>
      <c r="J14" t="s">
        <v>49</v>
      </c>
      <c r="K14" t="str">
        <f>_xlfn.XLOOKUP(A14, Accounts!A:A, Accounts!E:E, "Not Found")</f>
        <v>Domiciliary</v>
      </c>
      <c r="L14" s="3">
        <f>_xlfn.XLOOKUP(A14, Accounts!A:A, Accounts!G:G, 0)</f>
        <v>8936475</v>
      </c>
      <c r="M14" s="3" t="str">
        <f>_xlfn.XLOOKUP(A14, Loan!A:A, Loan!D:D, "0")</f>
        <v>0</v>
      </c>
      <c r="N14" s="3" t="str">
        <f>_xlfn.XLOOKUP(Customer8[[#This Row],[Account Number]],Transaction!C:C,Transaction!D:D)</f>
        <v>Money Transfer</v>
      </c>
      <c r="O14" s="3" t="str">
        <f>_xlfn.XLOOKUP(Customer8[[#This Row],[Account Number]], Transaction!C:C,Transaction!E:E)</f>
        <v>Mobile</v>
      </c>
      <c r="P14" s="2">
        <f>_xlfn.XLOOKUP(Customer8[[#This Row],[Account Number]], Transaction!C:C,Transaction!F:F)</f>
        <v>44678</v>
      </c>
      <c r="Q14" s="3">
        <f>Customer8[[#This Row],[Bank Deposit]]-Customer8[[#This Row],[Saving Accounts]]</f>
        <v>666727.79099999997</v>
      </c>
      <c r="R14" s="3">
        <f>IF(AND(K14="Current", Customer8[[#This Row],[Balance]]&gt;500000), Customer8[[#This Row],[Balance]]*1.02, Customer8[[#This Row],[Balance]])</f>
        <v>666727.79099999997</v>
      </c>
      <c r="S14" s="3" t="str">
        <f>TEXT(Customer8[[#This Row],[Transaction_Date]], "MMM")</f>
        <v>Apr</v>
      </c>
      <c r="T14" s="3" t="str">
        <f t="shared" si="0"/>
        <v>20-29 Yrs</v>
      </c>
      <c r="U14" s="3" t="str">
        <f>TEXT(Customer8[[#This Row],[Transaction_Date]],"YYYY")</f>
        <v>2022</v>
      </c>
    </row>
    <row r="15" spans="1:21" x14ac:dyDescent="0.35">
      <c r="A15" t="s">
        <v>50</v>
      </c>
      <c r="B15">
        <v>747666123</v>
      </c>
      <c r="C15">
        <v>58</v>
      </c>
      <c r="D15" s="1">
        <v>23521.5</v>
      </c>
      <c r="E15" t="s">
        <v>11</v>
      </c>
      <c r="F15" t="s">
        <v>51</v>
      </c>
      <c r="G15" t="s">
        <v>13</v>
      </c>
      <c r="H15" s="3">
        <v>349786.12699999998</v>
      </c>
      <c r="I15" s="3">
        <v>60476.180399999997</v>
      </c>
      <c r="J15" t="s">
        <v>52</v>
      </c>
      <c r="K15" t="str">
        <f>_xlfn.XLOOKUP(A15, Accounts!A:A, Accounts!E:E, "Not Found")</f>
        <v>Domiciliary</v>
      </c>
      <c r="L15" s="3">
        <f>_xlfn.XLOOKUP(A15, Accounts!A:A, Accounts!G:G, 0)</f>
        <v>682365</v>
      </c>
      <c r="M15" s="3" t="str">
        <f>_xlfn.XLOOKUP(A15, Loan!A:A, Loan!D:D, "0")</f>
        <v>0</v>
      </c>
      <c r="N15" s="3" t="str">
        <f>_xlfn.XLOOKUP(Customer8[[#This Row],[Account Number]],Transaction!C:C,Transaction!D:D)</f>
        <v>Online Payment</v>
      </c>
      <c r="O15" s="3" t="str">
        <f>_xlfn.XLOOKUP(Customer8[[#This Row],[Account Number]], Transaction!C:C,Transaction!E:E)</f>
        <v>Internet Banking</v>
      </c>
      <c r="P15" s="2">
        <f>_xlfn.XLOOKUP(Customer8[[#This Row],[Account Number]], Transaction!C:C,Transaction!F:F)</f>
        <v>44334</v>
      </c>
      <c r="Q15" s="3">
        <f>Customer8[[#This Row],[Bank Deposit]]-Customer8[[#This Row],[Saving Accounts]]</f>
        <v>289309.94659999997</v>
      </c>
      <c r="R15" s="3">
        <f>IF(AND(K15="Current", Customer8[[#This Row],[Balance]]&gt;500000), Customer8[[#This Row],[Balance]]*1.02, Customer8[[#This Row],[Balance]])</f>
        <v>289309.94659999997</v>
      </c>
      <c r="S15" s="3" t="str">
        <f>TEXT(Customer8[[#This Row],[Transaction_Date]], "MMM")</f>
        <v>May</v>
      </c>
      <c r="T15" s="3" t="str">
        <f t="shared" si="0"/>
        <v>50-59 Yrs</v>
      </c>
      <c r="U15" s="3" t="str">
        <f>TEXT(Customer8[[#This Row],[Transaction_Date]],"YYYY")</f>
        <v>2021</v>
      </c>
    </row>
    <row r="16" spans="1:21" x14ac:dyDescent="0.35">
      <c r="A16" t="s">
        <v>53</v>
      </c>
      <c r="B16">
        <v>766319894</v>
      </c>
      <c r="C16">
        <v>76</v>
      </c>
      <c r="D16" s="1">
        <v>16947</v>
      </c>
      <c r="E16" t="s">
        <v>11</v>
      </c>
      <c r="F16" t="s">
        <v>54</v>
      </c>
      <c r="G16" t="s">
        <v>13</v>
      </c>
      <c r="H16" s="3">
        <v>682905.64910000004</v>
      </c>
      <c r="I16" s="3">
        <v>251640.3847</v>
      </c>
      <c r="J16" t="s">
        <v>55</v>
      </c>
      <c r="K16" t="str">
        <f>_xlfn.XLOOKUP(A16, Accounts!A:A, Accounts!E:E, "Not Found")</f>
        <v>Domiciliary</v>
      </c>
      <c r="L16" s="3">
        <f>_xlfn.XLOOKUP(A16, Accounts!A:A, Accounts!G:G, 0)</f>
        <v>2809815912</v>
      </c>
      <c r="M16" s="3" t="str">
        <f>_xlfn.XLOOKUP(A16, Loan!A:A, Loan!D:D, "0")</f>
        <v>0</v>
      </c>
      <c r="N16" s="3" t="str">
        <f>_xlfn.XLOOKUP(Customer8[[#This Row],[Account Number]],Transaction!C:C,Transaction!D:D)</f>
        <v>Cash Withdrawal</v>
      </c>
      <c r="O16" s="3" t="str">
        <f>_xlfn.XLOOKUP(Customer8[[#This Row],[Account Number]], Transaction!C:C,Transaction!E:E)</f>
        <v>POS</v>
      </c>
      <c r="P16" s="2">
        <f>_xlfn.XLOOKUP(Customer8[[#This Row],[Account Number]], Transaction!C:C,Transaction!F:F)</f>
        <v>44235</v>
      </c>
      <c r="Q16" s="3">
        <f>Customer8[[#This Row],[Bank Deposit]]-Customer8[[#This Row],[Saving Accounts]]</f>
        <v>431265.26440000004</v>
      </c>
      <c r="R16" s="3">
        <f>IF(AND(K16="Current", Customer8[[#This Row],[Balance]]&gt;500000), Customer8[[#This Row],[Balance]]*1.02, Customer8[[#This Row],[Balance]])</f>
        <v>431265.26440000004</v>
      </c>
      <c r="S16" s="3" t="str">
        <f>TEXT(Customer8[[#This Row],[Transaction_Date]], "MMM")</f>
        <v>Feb</v>
      </c>
      <c r="T16" s="3" t="str">
        <f t="shared" si="0"/>
        <v>70 Yrs &amp; Above</v>
      </c>
      <c r="U16" s="3" t="str">
        <f>TEXT(Customer8[[#This Row],[Transaction_Date]],"YYYY")</f>
        <v>2021</v>
      </c>
    </row>
    <row r="17" spans="1:21" x14ac:dyDescent="0.35">
      <c r="A17" t="s">
        <v>56</v>
      </c>
      <c r="B17">
        <v>349872023</v>
      </c>
      <c r="C17">
        <v>77</v>
      </c>
      <c r="D17" s="1">
        <v>16581.75</v>
      </c>
      <c r="E17" t="s">
        <v>11</v>
      </c>
      <c r="F17" t="s">
        <v>57</v>
      </c>
      <c r="G17" t="s">
        <v>13</v>
      </c>
      <c r="H17" s="3">
        <v>2092998.2566</v>
      </c>
      <c r="I17" s="3">
        <v>599062.61210000003</v>
      </c>
      <c r="J17" t="s">
        <v>58</v>
      </c>
      <c r="K17" t="str">
        <f>_xlfn.XLOOKUP(A17, Accounts!A:A, Accounts!E:E, "Not Found")</f>
        <v>Savings</v>
      </c>
      <c r="L17" s="3">
        <f>_xlfn.XLOOKUP(A17, Accounts!A:A, Accounts!G:G, 0)</f>
        <v>191841</v>
      </c>
      <c r="M17" s="3" t="str">
        <f>_xlfn.XLOOKUP(A17, Loan!A:A, Loan!D:D, "0")</f>
        <v>0</v>
      </c>
      <c r="N17" s="3" t="str">
        <f>_xlfn.XLOOKUP(Customer8[[#This Row],[Account Number]],Transaction!C:C,Transaction!D:D)</f>
        <v>Money Deposit</v>
      </c>
      <c r="O17" s="3" t="str">
        <f>_xlfn.XLOOKUP(Customer8[[#This Row],[Account Number]], Transaction!C:C,Transaction!E:E)</f>
        <v>ATM</v>
      </c>
      <c r="P17" s="2">
        <f>_xlfn.XLOOKUP(Customer8[[#This Row],[Account Number]], Transaction!C:C,Transaction!F:F)</f>
        <v>44222</v>
      </c>
      <c r="Q17" s="3">
        <f>Customer8[[#This Row],[Bank Deposit]]-Customer8[[#This Row],[Saving Accounts]]</f>
        <v>1493935.6444999999</v>
      </c>
      <c r="R17" s="3">
        <f>IF(AND(K17="Current", Customer8[[#This Row],[Balance]]&gt;500000), Customer8[[#This Row],[Balance]]*1.02, Customer8[[#This Row],[Balance]])</f>
        <v>1493935.6444999999</v>
      </c>
      <c r="S17" s="3" t="str">
        <f>TEXT(Customer8[[#This Row],[Transaction_Date]], "MMM")</f>
        <v>Jan</v>
      </c>
      <c r="T17" s="3" t="str">
        <f t="shared" si="0"/>
        <v>70 Yrs &amp; Above</v>
      </c>
      <c r="U17" s="3" t="str">
        <f>TEXT(Customer8[[#This Row],[Transaction_Date]],"YYYY")</f>
        <v>2021</v>
      </c>
    </row>
    <row r="18" spans="1:21" x14ac:dyDescent="0.35">
      <c r="A18" t="s">
        <v>59</v>
      </c>
      <c r="B18">
        <v>25045676</v>
      </c>
      <c r="C18">
        <v>43</v>
      </c>
      <c r="D18" s="1">
        <v>29000.25</v>
      </c>
      <c r="E18" t="s">
        <v>11</v>
      </c>
      <c r="F18" t="s">
        <v>60</v>
      </c>
      <c r="G18" t="s">
        <v>13</v>
      </c>
      <c r="H18" s="3">
        <v>257445.0742</v>
      </c>
      <c r="I18" s="3">
        <v>46827.904000000002</v>
      </c>
      <c r="J18" t="s">
        <v>61</v>
      </c>
      <c r="K18" t="str">
        <f>_xlfn.XLOOKUP(A18, Accounts!A:A, Accounts!E:E, "Not Found")</f>
        <v>Domiciliary</v>
      </c>
      <c r="L18" s="3">
        <f>_xlfn.XLOOKUP(A18, Accounts!A:A, Accounts!G:G, 0)</f>
        <v>1541727</v>
      </c>
      <c r="M18" s="3" t="str">
        <f>_xlfn.XLOOKUP(A18, Loan!A:A, Loan!D:D, "0")</f>
        <v>0</v>
      </c>
      <c r="N18" s="3" t="str">
        <f>_xlfn.XLOOKUP(Customer8[[#This Row],[Account Number]],Transaction!C:C,Transaction!D:D)</f>
        <v>Online Payment</v>
      </c>
      <c r="O18" s="3" t="str">
        <f>_xlfn.XLOOKUP(Customer8[[#This Row],[Account Number]], Transaction!C:C,Transaction!E:E)</f>
        <v>Card</v>
      </c>
      <c r="P18" s="2">
        <f>_xlfn.XLOOKUP(Customer8[[#This Row],[Account Number]], Transaction!C:C,Transaction!F:F)</f>
        <v>44551</v>
      </c>
      <c r="Q18" s="3">
        <f>Customer8[[#This Row],[Bank Deposit]]-Customer8[[#This Row],[Saving Accounts]]</f>
        <v>210617.17019999999</v>
      </c>
      <c r="R18" s="3">
        <f>IF(AND(K18="Current", Customer8[[#This Row],[Balance]]&gt;500000), Customer8[[#This Row],[Balance]]*1.02, Customer8[[#This Row],[Balance]])</f>
        <v>210617.17019999999</v>
      </c>
      <c r="S18" s="3" t="str">
        <f>TEXT(Customer8[[#This Row],[Transaction_Date]], "MMM")</f>
        <v>Dec</v>
      </c>
      <c r="T18" s="3" t="str">
        <f t="shared" si="0"/>
        <v>40-49 Yrs</v>
      </c>
      <c r="U18" s="3" t="str">
        <f>TEXT(Customer8[[#This Row],[Transaction_Date]],"YYYY")</f>
        <v>2021</v>
      </c>
    </row>
    <row r="19" spans="1:21" x14ac:dyDescent="0.35">
      <c r="A19" t="s">
        <v>62</v>
      </c>
      <c r="B19">
        <v>66154412</v>
      </c>
      <c r="C19">
        <v>33</v>
      </c>
      <c r="D19" s="1">
        <v>32652.75</v>
      </c>
      <c r="E19" t="s">
        <v>11</v>
      </c>
      <c r="F19" t="s">
        <v>63</v>
      </c>
      <c r="G19" t="s">
        <v>13</v>
      </c>
      <c r="H19" s="3">
        <v>87804.104000000007</v>
      </c>
      <c r="I19" s="3">
        <v>43935.185599999997</v>
      </c>
      <c r="J19" t="s">
        <v>64</v>
      </c>
      <c r="K19" t="str">
        <f>_xlfn.XLOOKUP(A19, Accounts!A:A, Accounts!E:E, "Not Found")</f>
        <v>Domiciliary</v>
      </c>
      <c r="L19" s="3">
        <f>_xlfn.XLOOKUP(A19, Accounts!A:A, Accounts!G:G, 0)</f>
        <v>9260775</v>
      </c>
      <c r="M19" s="3" t="str">
        <f>_xlfn.XLOOKUP(A19, Loan!A:A, Loan!D:D, "0")</f>
        <v>0</v>
      </c>
      <c r="N19" s="3" t="str">
        <f>_xlfn.XLOOKUP(Customer8[[#This Row],[Account Number]],Transaction!C:C,Transaction!D:D)</f>
        <v>Online Payment</v>
      </c>
      <c r="O19" s="3" t="str">
        <f>_xlfn.XLOOKUP(Customer8[[#This Row],[Account Number]], Transaction!C:C,Transaction!E:E)</f>
        <v>Mobile</v>
      </c>
      <c r="P19" s="2">
        <f>_xlfn.XLOOKUP(Customer8[[#This Row],[Account Number]], Transaction!C:C,Transaction!F:F)</f>
        <v>44624</v>
      </c>
      <c r="Q19" s="3">
        <f>Customer8[[#This Row],[Bank Deposit]]-Customer8[[#This Row],[Saving Accounts]]</f>
        <v>43868.91840000001</v>
      </c>
      <c r="R19" s="3">
        <f>IF(AND(K19="Current", Customer8[[#This Row],[Balance]]&gt;500000), Customer8[[#This Row],[Balance]]*1.02, Customer8[[#This Row],[Balance]])</f>
        <v>43868.91840000001</v>
      </c>
      <c r="S19" s="3" t="str">
        <f>TEXT(Customer8[[#This Row],[Transaction_Date]], "MMM")</f>
        <v>Mar</v>
      </c>
      <c r="T19" s="3" t="str">
        <f t="shared" si="0"/>
        <v>30-39 Yrs</v>
      </c>
      <c r="U19" s="3" t="str">
        <f>TEXT(Customer8[[#This Row],[Transaction_Date]],"YYYY")</f>
        <v>2022</v>
      </c>
    </row>
    <row r="20" spans="1:21" x14ac:dyDescent="0.35">
      <c r="A20" t="s">
        <v>65</v>
      </c>
      <c r="B20">
        <v>930764009</v>
      </c>
      <c r="C20">
        <v>70</v>
      </c>
      <c r="D20" s="1">
        <v>19138.5</v>
      </c>
      <c r="E20" t="s">
        <v>11</v>
      </c>
      <c r="F20" t="s">
        <v>66</v>
      </c>
      <c r="G20" t="s">
        <v>13</v>
      </c>
      <c r="H20" s="3">
        <v>1027401.6337</v>
      </c>
      <c r="I20" s="3">
        <v>233995.9639</v>
      </c>
      <c r="J20" t="s">
        <v>67</v>
      </c>
      <c r="K20" t="str">
        <f>_xlfn.XLOOKUP(A20, Accounts!A:A, Accounts!E:E, "Not Found")</f>
        <v>Domiciliary</v>
      </c>
      <c r="L20" s="3">
        <f>_xlfn.XLOOKUP(A20, Accounts!A:A, Accounts!G:G, 0)</f>
        <v>47734137</v>
      </c>
      <c r="M20" s="3" t="str">
        <f>_xlfn.XLOOKUP(A20, Loan!A:A, Loan!D:D, "0")</f>
        <v>0</v>
      </c>
      <c r="N20" s="3" t="str">
        <f>_xlfn.XLOOKUP(Customer8[[#This Row],[Account Number]],Transaction!C:C,Transaction!D:D)</f>
        <v>Cash Withdrawal</v>
      </c>
      <c r="O20" s="3" t="str">
        <f>_xlfn.XLOOKUP(Customer8[[#This Row],[Account Number]], Transaction!C:C,Transaction!E:E)</f>
        <v>Bank</v>
      </c>
      <c r="P20" s="2">
        <f>_xlfn.XLOOKUP(Customer8[[#This Row],[Account Number]], Transaction!C:C,Transaction!F:F)</f>
        <v>44254</v>
      </c>
      <c r="Q20" s="3">
        <f>Customer8[[#This Row],[Bank Deposit]]-Customer8[[#This Row],[Saving Accounts]]</f>
        <v>793405.66980000003</v>
      </c>
      <c r="R20" s="3">
        <f>IF(AND(K20="Current", Customer8[[#This Row],[Balance]]&gt;500000), Customer8[[#This Row],[Balance]]*1.02, Customer8[[#This Row],[Balance]])</f>
        <v>793405.66980000003</v>
      </c>
      <c r="S20" s="3" t="str">
        <f>TEXT(Customer8[[#This Row],[Transaction_Date]], "MMM")</f>
        <v>Feb</v>
      </c>
      <c r="T20" s="3" t="str">
        <f t="shared" si="0"/>
        <v>70 Yrs &amp; Above</v>
      </c>
      <c r="U20" s="3" t="str">
        <f>TEXT(Customer8[[#This Row],[Transaction_Date]],"YYYY")</f>
        <v>2021</v>
      </c>
    </row>
    <row r="21" spans="1:21" x14ac:dyDescent="0.35">
      <c r="A21" t="s">
        <v>68</v>
      </c>
      <c r="B21">
        <v>530427707</v>
      </c>
      <c r="C21">
        <v>22</v>
      </c>
      <c r="D21" s="1">
        <v>36670.5</v>
      </c>
      <c r="E21" t="s">
        <v>11</v>
      </c>
      <c r="F21" t="s">
        <v>69</v>
      </c>
      <c r="G21" t="s">
        <v>13</v>
      </c>
      <c r="H21" s="3">
        <v>235217.94510000001</v>
      </c>
      <c r="I21" s="3">
        <v>112904.6136</v>
      </c>
      <c r="J21" t="s">
        <v>70</v>
      </c>
      <c r="K21" t="str">
        <f>_xlfn.XLOOKUP(A21, Accounts!A:A, Accounts!E:E, "Not Found")</f>
        <v>Fixed Deposit</v>
      </c>
      <c r="L21" s="3">
        <f>_xlfn.XLOOKUP(A21, Accounts!A:A, Accounts!G:G, 0)</f>
        <v>1677844287</v>
      </c>
      <c r="M21" s="3" t="str">
        <f>_xlfn.XLOOKUP(A21, Loan!A:A, Loan!D:D, "0")</f>
        <v>0</v>
      </c>
      <c r="N21" s="3" t="str">
        <f>_xlfn.XLOOKUP(Customer8[[#This Row],[Account Number]],Transaction!C:C,Transaction!D:D)</f>
        <v>Online Payment</v>
      </c>
      <c r="O21" s="3" t="str">
        <f>_xlfn.XLOOKUP(Customer8[[#This Row],[Account Number]], Transaction!C:C,Transaction!E:E)</f>
        <v>Card</v>
      </c>
      <c r="P21" s="2">
        <f>_xlfn.XLOOKUP(Customer8[[#This Row],[Account Number]], Transaction!C:C,Transaction!F:F)</f>
        <v>44651</v>
      </c>
      <c r="Q21" s="3">
        <f>Customer8[[#This Row],[Bank Deposit]]-Customer8[[#This Row],[Saving Accounts]]</f>
        <v>122313.33150000001</v>
      </c>
      <c r="R21" s="3">
        <f>IF(AND(K21="Current", Customer8[[#This Row],[Balance]]&gt;500000), Customer8[[#This Row],[Balance]]*1.02, Customer8[[#This Row],[Balance]])</f>
        <v>122313.33150000001</v>
      </c>
      <c r="S21" s="3" t="str">
        <f>TEXT(Customer8[[#This Row],[Transaction_Date]], "MMM")</f>
        <v>Mar</v>
      </c>
      <c r="T21" s="3" t="str">
        <f t="shared" si="0"/>
        <v>20-29 Yrs</v>
      </c>
      <c r="U21" s="3" t="str">
        <f>TEXT(Customer8[[#This Row],[Transaction_Date]],"YYYY")</f>
        <v>2022</v>
      </c>
    </row>
    <row r="22" spans="1:21" x14ac:dyDescent="0.35">
      <c r="A22" t="s">
        <v>71</v>
      </c>
      <c r="B22">
        <v>887006605</v>
      </c>
      <c r="C22">
        <v>76</v>
      </c>
      <c r="D22" s="1">
        <v>16947</v>
      </c>
      <c r="E22" t="s">
        <v>11</v>
      </c>
      <c r="F22" t="s">
        <v>72</v>
      </c>
      <c r="G22" t="s">
        <v>13</v>
      </c>
      <c r="H22" s="3">
        <v>224401.8112</v>
      </c>
      <c r="I22" s="3">
        <v>217060.66620000001</v>
      </c>
      <c r="J22" t="s">
        <v>73</v>
      </c>
      <c r="K22" t="str">
        <f>_xlfn.XLOOKUP(A22, Accounts!A:A, Accounts!E:E, "Not Found")</f>
        <v>Corporate</v>
      </c>
      <c r="L22" s="3">
        <f>_xlfn.XLOOKUP(A22, Accounts!A:A, Accounts!G:G, 0)</f>
        <v>11131758</v>
      </c>
      <c r="M22" s="3" t="str">
        <f>_xlfn.XLOOKUP(A22, Loan!A:A, Loan!D:D, "0")</f>
        <v>0</v>
      </c>
      <c r="N22" s="3" t="str">
        <f>_xlfn.XLOOKUP(Customer8[[#This Row],[Account Number]],Transaction!C:C,Transaction!D:D)</f>
        <v>Online Payment</v>
      </c>
      <c r="O22" s="3" t="str">
        <f>_xlfn.XLOOKUP(Customer8[[#This Row],[Account Number]], Transaction!C:C,Transaction!E:E)</f>
        <v>Mobile</v>
      </c>
      <c r="P22" s="2">
        <f>_xlfn.XLOOKUP(Customer8[[#This Row],[Account Number]], Transaction!C:C,Transaction!F:F)</f>
        <v>44560</v>
      </c>
      <c r="Q22" s="3">
        <f>Customer8[[#This Row],[Bank Deposit]]-Customer8[[#This Row],[Saving Accounts]]</f>
        <v>7341.1449999999895</v>
      </c>
      <c r="R22" s="3">
        <f>IF(AND(K22="Current", Customer8[[#This Row],[Balance]]&gt;500000), Customer8[[#This Row],[Balance]]*1.02, Customer8[[#This Row],[Balance]])</f>
        <v>7341.1449999999895</v>
      </c>
      <c r="S22" s="3" t="str">
        <f>TEXT(Customer8[[#This Row],[Transaction_Date]], "MMM")</f>
        <v>Dec</v>
      </c>
      <c r="T22" s="3" t="str">
        <f t="shared" si="0"/>
        <v>70 Yrs &amp; Above</v>
      </c>
      <c r="U22" s="3" t="str">
        <f>TEXT(Customer8[[#This Row],[Transaction_Date]],"YYYY")</f>
        <v>2021</v>
      </c>
    </row>
    <row r="23" spans="1:21" x14ac:dyDescent="0.35">
      <c r="A23" t="s">
        <v>74</v>
      </c>
      <c r="B23">
        <v>861963432</v>
      </c>
      <c r="C23">
        <v>66</v>
      </c>
      <c r="D23" s="1">
        <v>20599.5</v>
      </c>
      <c r="E23" t="s">
        <v>11</v>
      </c>
      <c r="F23" t="s">
        <v>75</v>
      </c>
      <c r="G23" t="s">
        <v>13</v>
      </c>
      <c r="H23" s="3">
        <v>271006.10560000001</v>
      </c>
      <c r="I23" s="3">
        <v>72324.754400000005</v>
      </c>
      <c r="J23" t="s">
        <v>76</v>
      </c>
      <c r="K23" t="str">
        <f>_xlfn.XLOOKUP(A23, Accounts!A:A, Accounts!E:E, "Not Found")</f>
        <v>Domiciliary</v>
      </c>
      <c r="L23" s="3">
        <f>_xlfn.XLOOKUP(A23, Accounts!A:A, Accounts!G:G, 0)</f>
        <v>2906465829</v>
      </c>
      <c r="M23" s="3" t="str">
        <f>_xlfn.XLOOKUP(A23, Loan!A:A, Loan!D:D, "0")</f>
        <v>0</v>
      </c>
      <c r="N23" s="3" t="str">
        <f>_xlfn.XLOOKUP(Customer8[[#This Row],[Account Number]],Transaction!C:C,Transaction!D:D)</f>
        <v>Money Transfer</v>
      </c>
      <c r="O23" s="3" t="str">
        <f>_xlfn.XLOOKUP(Customer8[[#This Row],[Account Number]], Transaction!C:C,Transaction!E:E)</f>
        <v>Mobile</v>
      </c>
      <c r="P23" s="2">
        <f>_xlfn.XLOOKUP(Customer8[[#This Row],[Account Number]], Transaction!C:C,Transaction!F:F)</f>
        <v>44217</v>
      </c>
      <c r="Q23" s="3">
        <f>Customer8[[#This Row],[Bank Deposit]]-Customer8[[#This Row],[Saving Accounts]]</f>
        <v>198681.3512</v>
      </c>
      <c r="R23" s="3">
        <f>IF(AND(K23="Current", Customer8[[#This Row],[Balance]]&gt;500000), Customer8[[#This Row],[Balance]]*1.02, Customer8[[#This Row],[Balance]])</f>
        <v>198681.3512</v>
      </c>
      <c r="S23" s="3" t="str">
        <f>TEXT(Customer8[[#This Row],[Transaction_Date]], "MMM")</f>
        <v>Jan</v>
      </c>
      <c r="T23" s="3" t="str">
        <f t="shared" si="0"/>
        <v>60-69 Yrs</v>
      </c>
      <c r="U23" s="3" t="str">
        <f>TEXT(Customer8[[#This Row],[Transaction_Date]],"YYYY")</f>
        <v>2021</v>
      </c>
    </row>
    <row r="24" spans="1:21" x14ac:dyDescent="0.35">
      <c r="A24" t="s">
        <v>77</v>
      </c>
      <c r="B24">
        <v>225023213</v>
      </c>
      <c r="C24">
        <v>54</v>
      </c>
      <c r="D24" s="1">
        <v>24982.5</v>
      </c>
      <c r="E24" t="s">
        <v>11</v>
      </c>
      <c r="F24" t="s">
        <v>78</v>
      </c>
      <c r="G24" t="s">
        <v>13</v>
      </c>
      <c r="H24" s="3">
        <v>600057.97919999994</v>
      </c>
      <c r="I24" s="3">
        <v>621310.03260000004</v>
      </c>
      <c r="J24" t="s">
        <v>79</v>
      </c>
      <c r="K24" t="str">
        <f>_xlfn.XLOOKUP(A24, Accounts!A:A, Accounts!E:E, "Not Found")</f>
        <v>Domiciliary</v>
      </c>
      <c r="L24" s="3">
        <f>_xlfn.XLOOKUP(A24, Accounts!A:A, Accounts!G:G, 0)</f>
        <v>3523455</v>
      </c>
      <c r="M24" s="3">
        <f>_xlfn.XLOOKUP(A24, Loan!A:A, Loan!D:D, "0")</f>
        <v>144620706</v>
      </c>
      <c r="N24" s="3" t="str">
        <f>_xlfn.XLOOKUP(Customer8[[#This Row],[Account Number]],Transaction!C:C,Transaction!D:D)</f>
        <v>Loan Payment</v>
      </c>
      <c r="O24" s="3" t="str">
        <f>_xlfn.XLOOKUP(Customer8[[#This Row],[Account Number]], Transaction!C:C,Transaction!E:E)</f>
        <v>ACH</v>
      </c>
      <c r="P24" s="2">
        <f>_xlfn.XLOOKUP(Customer8[[#This Row],[Account Number]], Transaction!C:C,Transaction!F:F)</f>
        <v>44306</v>
      </c>
      <c r="Q24" s="3">
        <f>Customer8[[#This Row],[Bank Deposit]]-Customer8[[#This Row],[Saving Accounts]]</f>
        <v>-21252.053400000092</v>
      </c>
      <c r="R24" s="3">
        <f>IF(AND(K24="Current", Customer8[[#This Row],[Balance]]&gt;500000), Customer8[[#This Row],[Balance]]*1.02, Customer8[[#This Row],[Balance]])</f>
        <v>-21252.053400000092</v>
      </c>
      <c r="S24" s="3" t="str">
        <f>TEXT(Customer8[[#This Row],[Transaction_Date]], "MMM")</f>
        <v>Apr</v>
      </c>
      <c r="T24" s="3" t="str">
        <f t="shared" si="0"/>
        <v>50-59 Yrs</v>
      </c>
      <c r="U24" s="3" t="str">
        <f>TEXT(Customer8[[#This Row],[Transaction_Date]],"YYYY")</f>
        <v>2021</v>
      </c>
    </row>
    <row r="25" spans="1:21" x14ac:dyDescent="0.35">
      <c r="A25" t="s">
        <v>80</v>
      </c>
      <c r="B25">
        <v>875074831</v>
      </c>
      <c r="C25">
        <v>84</v>
      </c>
      <c r="D25" s="1">
        <v>14025</v>
      </c>
      <c r="E25" t="s">
        <v>11</v>
      </c>
      <c r="F25" t="s">
        <v>81</v>
      </c>
      <c r="G25" t="s">
        <v>13</v>
      </c>
      <c r="H25" s="3">
        <v>256500.3205</v>
      </c>
      <c r="I25" s="3">
        <v>186061.38639999999</v>
      </c>
      <c r="J25" t="s">
        <v>82</v>
      </c>
      <c r="K25" t="str">
        <f>_xlfn.XLOOKUP(A25, Accounts!A:A, Accounts!E:E, "Not Found")</f>
        <v>Current</v>
      </c>
      <c r="L25" s="3">
        <f>_xlfn.XLOOKUP(A25, Accounts!A:A, Accounts!G:G, 0)</f>
        <v>786669696</v>
      </c>
      <c r="M25" s="3" t="str">
        <f>_xlfn.XLOOKUP(A25, Loan!A:A, Loan!D:D, "0")</f>
        <v>0</v>
      </c>
      <c r="N25" s="3" t="str">
        <f>_xlfn.XLOOKUP(Customer8[[#This Row],[Account Number]],Transaction!C:C,Transaction!D:D)</f>
        <v>Money Transfer</v>
      </c>
      <c r="O25" s="3" t="str">
        <f>_xlfn.XLOOKUP(Customer8[[#This Row],[Account Number]], Transaction!C:C,Transaction!E:E)</f>
        <v>Mobile</v>
      </c>
      <c r="P25" s="2">
        <f>_xlfn.XLOOKUP(Customer8[[#This Row],[Account Number]], Transaction!C:C,Transaction!F:F)</f>
        <v>44255</v>
      </c>
      <c r="Q25" s="3">
        <f>Customer8[[#This Row],[Bank Deposit]]-Customer8[[#This Row],[Saving Accounts]]</f>
        <v>70438.934100000013</v>
      </c>
      <c r="R25" s="3">
        <f>IF(AND(K25="Current", Customer8[[#This Row],[Balance]]&gt;500000), Customer8[[#This Row],[Balance]]*1.02, Customer8[[#This Row],[Balance]])</f>
        <v>70438.934100000013</v>
      </c>
      <c r="S25" s="3" t="str">
        <f>TEXT(Customer8[[#This Row],[Transaction_Date]], "MMM")</f>
        <v>Feb</v>
      </c>
      <c r="T25" s="3" t="str">
        <f t="shared" si="0"/>
        <v>70 Yrs &amp; Above</v>
      </c>
      <c r="U25" s="3" t="str">
        <f>TEXT(Customer8[[#This Row],[Transaction_Date]],"YYYY")</f>
        <v>2021</v>
      </c>
    </row>
    <row r="26" spans="1:21" x14ac:dyDescent="0.35">
      <c r="A26" t="s">
        <v>83</v>
      </c>
      <c r="B26">
        <v>968099871</v>
      </c>
      <c r="C26">
        <v>81</v>
      </c>
      <c r="D26" s="1">
        <v>15120.75</v>
      </c>
      <c r="E26" t="s">
        <v>11</v>
      </c>
      <c r="F26" t="s">
        <v>84</v>
      </c>
      <c r="G26" t="s">
        <v>13</v>
      </c>
      <c r="H26" s="3">
        <v>512980.16019999998</v>
      </c>
      <c r="I26" s="3">
        <v>597988.30110000004</v>
      </c>
      <c r="J26" t="s">
        <v>85</v>
      </c>
      <c r="K26" t="str">
        <f>_xlfn.XLOOKUP(A26, Accounts!A:A, Accounts!E:E, "Not Found")</f>
        <v>Fixed Deposit</v>
      </c>
      <c r="L26" s="3">
        <f>_xlfn.XLOOKUP(A26, Accounts!A:A, Accounts!G:G, 0)</f>
        <v>1191013461</v>
      </c>
      <c r="M26" s="3" t="str">
        <f>_xlfn.XLOOKUP(A26, Loan!A:A, Loan!D:D, "0")</f>
        <v>0</v>
      </c>
      <c r="N26" s="3" t="str">
        <f>_xlfn.XLOOKUP(Customer8[[#This Row],[Account Number]],Transaction!C:C,Transaction!D:D)</f>
        <v>Checks</v>
      </c>
      <c r="O26" s="3" t="str">
        <f>_xlfn.XLOOKUP(Customer8[[#This Row],[Account Number]], Transaction!C:C,Transaction!E:E)</f>
        <v>Bank</v>
      </c>
      <c r="P26" s="2">
        <f>_xlfn.XLOOKUP(Customer8[[#This Row],[Account Number]], Transaction!C:C,Transaction!F:F)</f>
        <v>44469</v>
      </c>
      <c r="Q26" s="3">
        <f>Customer8[[#This Row],[Bank Deposit]]-Customer8[[#This Row],[Saving Accounts]]</f>
        <v>-85008.140900000057</v>
      </c>
      <c r="R26" s="3">
        <f>IF(AND(K26="Current", Customer8[[#This Row],[Balance]]&gt;500000), Customer8[[#This Row],[Balance]]*1.02, Customer8[[#This Row],[Balance]])</f>
        <v>-85008.140900000057</v>
      </c>
      <c r="S26" s="3" t="str">
        <f>TEXT(Customer8[[#This Row],[Transaction_Date]], "MMM")</f>
        <v>Sep</v>
      </c>
      <c r="T26" s="3" t="str">
        <f t="shared" si="0"/>
        <v>70 Yrs &amp; Above</v>
      </c>
      <c r="U26" s="3" t="str">
        <f>TEXT(Customer8[[#This Row],[Transaction_Date]],"YYYY")</f>
        <v>2021</v>
      </c>
    </row>
    <row r="27" spans="1:21" x14ac:dyDescent="0.35">
      <c r="A27" t="s">
        <v>86</v>
      </c>
      <c r="B27">
        <v>932472175</v>
      </c>
      <c r="C27">
        <v>20</v>
      </c>
      <c r="D27" s="1">
        <v>37401</v>
      </c>
      <c r="E27" t="s">
        <v>11</v>
      </c>
      <c r="F27" t="s">
        <v>87</v>
      </c>
      <c r="G27" t="s">
        <v>13</v>
      </c>
      <c r="H27" s="3">
        <v>0</v>
      </c>
      <c r="I27" s="3">
        <v>0</v>
      </c>
      <c r="J27" t="s">
        <v>88</v>
      </c>
      <c r="K27" t="str">
        <f>_xlfn.XLOOKUP(A27, Accounts!A:A, Accounts!E:E, "Not Found")</f>
        <v>Domiciliary</v>
      </c>
      <c r="L27" s="3">
        <f>_xlfn.XLOOKUP(A27, Accounts!A:A, Accounts!G:G, 0)</f>
        <v>1091376864</v>
      </c>
      <c r="M27" s="3" t="str">
        <f>_xlfn.XLOOKUP(A27, Loan!A:A, Loan!D:D, "0")</f>
        <v>0</v>
      </c>
      <c r="N27" s="3" t="str">
        <f>_xlfn.XLOOKUP(Customer8[[#This Row],[Account Number]],Transaction!C:C,Transaction!D:D)</f>
        <v>Online Payment</v>
      </c>
      <c r="O27" s="3" t="str">
        <f>_xlfn.XLOOKUP(Customer8[[#This Row],[Account Number]], Transaction!C:C,Transaction!E:E)</f>
        <v>Internet Banking</v>
      </c>
      <c r="P27" s="2">
        <f>_xlfn.XLOOKUP(Customer8[[#This Row],[Account Number]], Transaction!C:C,Transaction!F:F)</f>
        <v>44354</v>
      </c>
      <c r="Q27" s="3">
        <f>Customer8[[#This Row],[Bank Deposit]]-Customer8[[#This Row],[Saving Accounts]]</f>
        <v>0</v>
      </c>
      <c r="R27" s="3">
        <f>IF(AND(K27="Current", Customer8[[#This Row],[Balance]]&gt;500000), Customer8[[#This Row],[Balance]]*1.02, Customer8[[#This Row],[Balance]])</f>
        <v>0</v>
      </c>
      <c r="S27" s="3" t="str">
        <f>TEXT(Customer8[[#This Row],[Transaction_Date]], "MMM")</f>
        <v>Jun</v>
      </c>
      <c r="T27" s="3" t="str">
        <f t="shared" si="0"/>
        <v>20-29 Yrs</v>
      </c>
      <c r="U27" s="3" t="str">
        <f>TEXT(Customer8[[#This Row],[Transaction_Date]],"YYYY")</f>
        <v>2021</v>
      </c>
    </row>
    <row r="28" spans="1:21" x14ac:dyDescent="0.35">
      <c r="A28" t="s">
        <v>89</v>
      </c>
      <c r="B28">
        <v>833820639</v>
      </c>
      <c r="C28">
        <v>23</v>
      </c>
      <c r="D28" s="1">
        <v>36305.25</v>
      </c>
      <c r="E28" t="s">
        <v>11</v>
      </c>
      <c r="F28" t="s">
        <v>90</v>
      </c>
      <c r="G28" t="s">
        <v>13</v>
      </c>
      <c r="H28" s="3">
        <v>93779.226999999999</v>
      </c>
      <c r="I28" s="3">
        <v>30313.501499999998</v>
      </c>
      <c r="J28" t="s">
        <v>91</v>
      </c>
      <c r="K28" t="str">
        <f>_xlfn.XLOOKUP(A28, Accounts!A:A, Accounts!E:E, "Not Found")</f>
        <v>Joint</v>
      </c>
      <c r="L28" s="3">
        <f>_xlfn.XLOOKUP(A28, Accounts!A:A, Accounts!G:G, 0)</f>
        <v>1366125</v>
      </c>
      <c r="M28" s="3">
        <f>_xlfn.XLOOKUP(A28, Loan!A:A, Loan!D:D, "0")</f>
        <v>78147489</v>
      </c>
      <c r="N28" s="3" t="str">
        <f>_xlfn.XLOOKUP(Customer8[[#This Row],[Account Number]],Transaction!C:C,Transaction!D:D)</f>
        <v>Loan Payment</v>
      </c>
      <c r="O28" s="3" t="str">
        <f>_xlfn.XLOOKUP(Customer8[[#This Row],[Account Number]], Transaction!C:C,Transaction!E:E)</f>
        <v>ACH</v>
      </c>
      <c r="P28" s="2">
        <f>_xlfn.XLOOKUP(Customer8[[#This Row],[Account Number]], Transaction!C:C,Transaction!F:F)</f>
        <v>44617</v>
      </c>
      <c r="Q28" s="3">
        <f>Customer8[[#This Row],[Bank Deposit]]-Customer8[[#This Row],[Saving Accounts]]</f>
        <v>63465.7255</v>
      </c>
      <c r="R28" s="3">
        <f>IF(AND(K28="Current", Customer8[[#This Row],[Balance]]&gt;500000), Customer8[[#This Row],[Balance]]*1.02, Customer8[[#This Row],[Balance]])</f>
        <v>63465.7255</v>
      </c>
      <c r="S28" s="3" t="str">
        <f>TEXT(Customer8[[#This Row],[Transaction_Date]], "MMM")</f>
        <v>Feb</v>
      </c>
      <c r="T28" s="3" t="str">
        <f t="shared" si="0"/>
        <v>20-29 Yrs</v>
      </c>
      <c r="U28" s="3" t="str">
        <f>TEXT(Customer8[[#This Row],[Transaction_Date]],"YYYY")</f>
        <v>2022</v>
      </c>
    </row>
    <row r="29" spans="1:21" x14ac:dyDescent="0.35">
      <c r="A29" t="s">
        <v>92</v>
      </c>
      <c r="B29">
        <v>909830160</v>
      </c>
      <c r="C29">
        <v>28</v>
      </c>
      <c r="D29" s="1">
        <v>34479</v>
      </c>
      <c r="E29" t="s">
        <v>11</v>
      </c>
      <c r="F29" t="s">
        <v>60</v>
      </c>
      <c r="G29" t="s">
        <v>13</v>
      </c>
      <c r="H29" s="3">
        <v>320943.11040000001</v>
      </c>
      <c r="I29" s="3">
        <v>60687.424500000001</v>
      </c>
      <c r="J29" t="s">
        <v>93</v>
      </c>
      <c r="K29" t="str">
        <f>_xlfn.XLOOKUP(A29, Accounts!A:A, Accounts!E:E, "Not Found")</f>
        <v>Joint</v>
      </c>
      <c r="L29" s="3">
        <f>_xlfn.XLOOKUP(A29, Accounts!A:A, Accounts!G:G, 0)</f>
        <v>2871222784</v>
      </c>
      <c r="M29" s="3" t="str">
        <f>_xlfn.XLOOKUP(A29, Loan!A:A, Loan!D:D, "0")</f>
        <v>0</v>
      </c>
      <c r="N29" s="3" t="str">
        <f>_xlfn.XLOOKUP(Customer8[[#This Row],[Account Number]],Transaction!C:C,Transaction!D:D)</f>
        <v>Cash Withdrawal</v>
      </c>
      <c r="O29" s="3" t="str">
        <f>_xlfn.XLOOKUP(Customer8[[#This Row],[Account Number]], Transaction!C:C,Transaction!E:E)</f>
        <v>POS</v>
      </c>
      <c r="P29" s="2">
        <f>_xlfn.XLOOKUP(Customer8[[#This Row],[Account Number]], Transaction!C:C,Transaction!F:F)</f>
        <v>44428</v>
      </c>
      <c r="Q29" s="3">
        <f>Customer8[[#This Row],[Bank Deposit]]-Customer8[[#This Row],[Saving Accounts]]</f>
        <v>260255.68590000001</v>
      </c>
      <c r="R29" s="3">
        <f>IF(AND(K29="Current", Customer8[[#This Row],[Balance]]&gt;500000), Customer8[[#This Row],[Balance]]*1.02, Customer8[[#This Row],[Balance]])</f>
        <v>260255.68590000001</v>
      </c>
      <c r="S29" s="3" t="str">
        <f>TEXT(Customer8[[#This Row],[Transaction_Date]], "MMM")</f>
        <v>Aug</v>
      </c>
      <c r="T29" s="3" t="str">
        <f t="shared" si="0"/>
        <v>20-29 Yrs</v>
      </c>
      <c r="U29" s="3" t="str">
        <f>TEXT(Customer8[[#This Row],[Transaction_Date]],"YYYY")</f>
        <v>2021</v>
      </c>
    </row>
    <row r="30" spans="1:21" x14ac:dyDescent="0.35">
      <c r="A30" t="s">
        <v>94</v>
      </c>
      <c r="B30">
        <v>500994067</v>
      </c>
      <c r="C30">
        <v>23</v>
      </c>
      <c r="D30" s="1">
        <v>36305.25</v>
      </c>
      <c r="E30" t="s">
        <v>11</v>
      </c>
      <c r="F30" t="s">
        <v>95</v>
      </c>
      <c r="G30" t="s">
        <v>13</v>
      </c>
      <c r="H30" s="3">
        <v>2404549.7596999998</v>
      </c>
      <c r="I30" s="3">
        <v>292917.8798</v>
      </c>
      <c r="J30" t="s">
        <v>96</v>
      </c>
      <c r="K30" t="str">
        <f>_xlfn.XLOOKUP(A30, Accounts!A:A, Accounts!E:E, "Not Found")</f>
        <v>Joint</v>
      </c>
      <c r="L30" s="3">
        <f>_xlfn.XLOOKUP(A30, Accounts!A:A, Accounts!G:G, 0)</f>
        <v>2042516124</v>
      </c>
      <c r="M30" s="3" t="str">
        <f>_xlfn.XLOOKUP(A30, Loan!A:A, Loan!D:D, "0")</f>
        <v>0</v>
      </c>
      <c r="N30" s="3" t="str">
        <f>_xlfn.XLOOKUP(Customer8[[#This Row],[Account Number]],Transaction!C:C,Transaction!D:D)</f>
        <v>Cash Withdrawal</v>
      </c>
      <c r="O30" s="3" t="str">
        <f>_xlfn.XLOOKUP(Customer8[[#This Row],[Account Number]], Transaction!C:C,Transaction!E:E)</f>
        <v>POS</v>
      </c>
      <c r="P30" s="2">
        <f>_xlfn.XLOOKUP(Customer8[[#This Row],[Account Number]], Transaction!C:C,Transaction!F:F)</f>
        <v>44368</v>
      </c>
      <c r="Q30" s="3">
        <f>Customer8[[#This Row],[Bank Deposit]]-Customer8[[#This Row],[Saving Accounts]]</f>
        <v>2111631.8799000001</v>
      </c>
      <c r="R30" s="3">
        <f>IF(AND(K30="Current", Customer8[[#This Row],[Balance]]&gt;500000), Customer8[[#This Row],[Balance]]*1.02, Customer8[[#This Row],[Balance]])</f>
        <v>2111631.8799000001</v>
      </c>
      <c r="S30" s="3" t="str">
        <f>TEXT(Customer8[[#This Row],[Transaction_Date]], "MMM")</f>
        <v>Jun</v>
      </c>
      <c r="T30" s="3" t="str">
        <f t="shared" si="0"/>
        <v>20-29 Yrs</v>
      </c>
      <c r="U30" s="3" t="str">
        <f>TEXT(Customer8[[#This Row],[Transaction_Date]],"YYYY")</f>
        <v>2021</v>
      </c>
    </row>
    <row r="31" spans="1:21" x14ac:dyDescent="0.35">
      <c r="A31" t="s">
        <v>97</v>
      </c>
      <c r="B31">
        <v>809692533</v>
      </c>
      <c r="C31">
        <v>43</v>
      </c>
      <c r="D31" s="1">
        <v>29000.25</v>
      </c>
      <c r="E31" t="s">
        <v>11</v>
      </c>
      <c r="F31" t="s">
        <v>98</v>
      </c>
      <c r="G31" t="s">
        <v>13</v>
      </c>
      <c r="H31" s="3">
        <v>487858.69660000002</v>
      </c>
      <c r="I31" s="3">
        <v>349985.58669999999</v>
      </c>
      <c r="J31" t="s">
        <v>99</v>
      </c>
      <c r="K31" t="str">
        <f>_xlfn.XLOOKUP(A31, Accounts!A:A, Accounts!E:E, "Not Found")</f>
        <v>Domiciliary</v>
      </c>
      <c r="L31" s="3">
        <f>_xlfn.XLOOKUP(A31, Accounts!A:A, Accounts!G:G, 0)</f>
        <v>622045008</v>
      </c>
      <c r="M31" s="3">
        <f>_xlfn.XLOOKUP(A31, Loan!A:A, Loan!D:D, "0")</f>
        <v>1447905654</v>
      </c>
      <c r="N31" s="3" t="str">
        <f>_xlfn.XLOOKUP(Customer8[[#This Row],[Account Number]],Transaction!C:C,Transaction!D:D)</f>
        <v>Loan Payment</v>
      </c>
      <c r="O31" s="3" t="str">
        <f>_xlfn.XLOOKUP(Customer8[[#This Row],[Account Number]], Transaction!C:C,Transaction!E:E)</f>
        <v>ACH</v>
      </c>
      <c r="P31" s="2">
        <f>_xlfn.XLOOKUP(Customer8[[#This Row],[Account Number]], Transaction!C:C,Transaction!F:F)</f>
        <v>44452</v>
      </c>
      <c r="Q31" s="3">
        <f>Customer8[[#This Row],[Bank Deposit]]-Customer8[[#This Row],[Saving Accounts]]</f>
        <v>137873.10990000004</v>
      </c>
      <c r="R31" s="3">
        <f>IF(AND(K31="Current", Customer8[[#This Row],[Balance]]&gt;500000), Customer8[[#This Row],[Balance]]*1.02, Customer8[[#This Row],[Balance]])</f>
        <v>137873.10990000004</v>
      </c>
      <c r="S31" s="3" t="str">
        <f>TEXT(Customer8[[#This Row],[Transaction_Date]], "MMM")</f>
        <v>Sep</v>
      </c>
      <c r="T31" s="3" t="str">
        <f t="shared" si="0"/>
        <v>40-49 Yrs</v>
      </c>
      <c r="U31" s="3" t="str">
        <f>TEXT(Customer8[[#This Row],[Transaction_Date]],"YYYY")</f>
        <v>2021</v>
      </c>
    </row>
    <row r="32" spans="1:21" x14ac:dyDescent="0.35">
      <c r="A32" t="s">
        <v>100</v>
      </c>
      <c r="B32">
        <v>897495570</v>
      </c>
      <c r="C32">
        <v>41</v>
      </c>
      <c r="D32" s="1">
        <v>29730.75</v>
      </c>
      <c r="E32" t="s">
        <v>11</v>
      </c>
      <c r="F32" t="s">
        <v>101</v>
      </c>
      <c r="G32" t="s">
        <v>13</v>
      </c>
      <c r="H32" s="3">
        <v>136512.0618</v>
      </c>
      <c r="I32" s="3">
        <v>22650.890299999999</v>
      </c>
      <c r="J32" t="s">
        <v>102</v>
      </c>
      <c r="K32" t="str">
        <f>_xlfn.XLOOKUP(A32, Accounts!A:A, Accounts!E:E, "Not Found")</f>
        <v>Savings</v>
      </c>
      <c r="L32" s="3">
        <f>_xlfn.XLOOKUP(A32, Accounts!A:A, Accounts!G:G, 0)</f>
        <v>22787919</v>
      </c>
      <c r="M32" s="3" t="str">
        <f>_xlfn.XLOOKUP(A32, Loan!A:A, Loan!D:D, "0")</f>
        <v>0</v>
      </c>
      <c r="N32" s="3" t="str">
        <f>_xlfn.XLOOKUP(Customer8[[#This Row],[Account Number]],Transaction!C:C,Transaction!D:D)</f>
        <v>Checks</v>
      </c>
      <c r="O32" s="3" t="str">
        <f>_xlfn.XLOOKUP(Customer8[[#This Row],[Account Number]], Transaction!C:C,Transaction!E:E)</f>
        <v>Bank</v>
      </c>
      <c r="P32" s="2">
        <f>_xlfn.XLOOKUP(Customer8[[#This Row],[Account Number]], Transaction!C:C,Transaction!F:F)</f>
        <v>44330</v>
      </c>
      <c r="Q32" s="3">
        <f>Customer8[[#This Row],[Bank Deposit]]-Customer8[[#This Row],[Saving Accounts]]</f>
        <v>113861.1715</v>
      </c>
      <c r="R32" s="3">
        <f>IF(AND(K32="Current", Customer8[[#This Row],[Balance]]&gt;500000), Customer8[[#This Row],[Balance]]*1.02, Customer8[[#This Row],[Balance]])</f>
        <v>113861.1715</v>
      </c>
      <c r="S32" s="3" t="str">
        <f>TEXT(Customer8[[#This Row],[Transaction_Date]], "MMM")</f>
        <v>May</v>
      </c>
      <c r="T32" s="3" t="str">
        <f t="shared" si="0"/>
        <v>40-49 Yrs</v>
      </c>
      <c r="U32" s="3" t="str">
        <f>TEXT(Customer8[[#This Row],[Transaction_Date]],"YYYY")</f>
        <v>2021</v>
      </c>
    </row>
    <row r="33" spans="1:21" x14ac:dyDescent="0.35">
      <c r="A33" t="s">
        <v>103</v>
      </c>
      <c r="B33">
        <v>383800744</v>
      </c>
      <c r="C33">
        <v>54</v>
      </c>
      <c r="D33" s="1">
        <v>24982.5</v>
      </c>
      <c r="E33" t="s">
        <v>11</v>
      </c>
      <c r="F33" t="s">
        <v>22</v>
      </c>
      <c r="G33" t="s">
        <v>13</v>
      </c>
      <c r="H33" s="3">
        <v>108466.2827</v>
      </c>
      <c r="I33" s="3">
        <v>67179.861399999994</v>
      </c>
      <c r="J33" t="s">
        <v>104</v>
      </c>
      <c r="K33" t="str">
        <f>_xlfn.XLOOKUP(A33, Accounts!A:A, Accounts!E:E, "Not Found")</f>
        <v>Corporate</v>
      </c>
      <c r="L33" s="3">
        <f>_xlfn.XLOOKUP(A33, Accounts!A:A, Accounts!G:G, 0)</f>
        <v>968370048</v>
      </c>
      <c r="M33" s="3" t="str">
        <f>_xlfn.XLOOKUP(A33, Loan!A:A, Loan!D:D, "0")</f>
        <v>0</v>
      </c>
      <c r="N33" s="3" t="str">
        <f>_xlfn.XLOOKUP(Customer8[[#This Row],[Account Number]],Transaction!C:C,Transaction!D:D)</f>
        <v>Cash Withdrawal</v>
      </c>
      <c r="O33" s="3" t="str">
        <f>_xlfn.XLOOKUP(Customer8[[#This Row],[Account Number]], Transaction!C:C,Transaction!E:E)</f>
        <v>ATM</v>
      </c>
      <c r="P33" s="2">
        <f>_xlfn.XLOOKUP(Customer8[[#This Row],[Account Number]], Transaction!C:C,Transaction!F:F)</f>
        <v>44603</v>
      </c>
      <c r="Q33" s="3">
        <f>Customer8[[#This Row],[Bank Deposit]]-Customer8[[#This Row],[Saving Accounts]]</f>
        <v>41286.421300000002</v>
      </c>
      <c r="R33" s="3">
        <f>IF(AND(K33="Current", Customer8[[#This Row],[Balance]]&gt;500000), Customer8[[#This Row],[Balance]]*1.02, Customer8[[#This Row],[Balance]])</f>
        <v>41286.421300000002</v>
      </c>
      <c r="S33" s="3" t="str">
        <f>TEXT(Customer8[[#This Row],[Transaction_Date]], "MMM")</f>
        <v>Feb</v>
      </c>
      <c r="T33" s="3" t="str">
        <f t="shared" si="0"/>
        <v>50-59 Yrs</v>
      </c>
      <c r="U33" s="3" t="str">
        <f>TEXT(Customer8[[#This Row],[Transaction_Date]],"YYYY")</f>
        <v>2022</v>
      </c>
    </row>
    <row r="34" spans="1:21" x14ac:dyDescent="0.35">
      <c r="A34" t="s">
        <v>105</v>
      </c>
      <c r="B34">
        <v>263558066</v>
      </c>
      <c r="C34">
        <v>79</v>
      </c>
      <c r="D34" s="1">
        <v>15851.25</v>
      </c>
      <c r="E34" t="s">
        <v>11</v>
      </c>
      <c r="F34" t="s">
        <v>106</v>
      </c>
      <c r="G34" t="s">
        <v>13</v>
      </c>
      <c r="H34" s="3">
        <v>452216.5197</v>
      </c>
      <c r="I34" s="3">
        <v>394149.29700000002</v>
      </c>
      <c r="J34" t="s">
        <v>107</v>
      </c>
      <c r="K34" t="str">
        <f>_xlfn.XLOOKUP(A34, Accounts!A:A, Accounts!E:E, "Not Found")</f>
        <v>Savings</v>
      </c>
      <c r="L34" s="3">
        <f>_xlfn.XLOOKUP(A34, Accounts!A:A, Accounts!G:G, 0)</f>
        <v>1130380713</v>
      </c>
      <c r="M34" s="3" t="str">
        <f>_xlfn.XLOOKUP(A34, Loan!A:A, Loan!D:D, "0")</f>
        <v>0</v>
      </c>
      <c r="N34" s="3" t="str">
        <f>_xlfn.XLOOKUP(Customer8[[#This Row],[Account Number]],Transaction!C:C,Transaction!D:D)</f>
        <v>Money Transfer</v>
      </c>
      <c r="O34" s="3" t="str">
        <f>_xlfn.XLOOKUP(Customer8[[#This Row],[Account Number]], Transaction!C:C,Transaction!E:E)</f>
        <v>Mobile</v>
      </c>
      <c r="P34" s="2">
        <f>_xlfn.XLOOKUP(Customer8[[#This Row],[Account Number]], Transaction!C:C,Transaction!F:F)</f>
        <v>44240</v>
      </c>
      <c r="Q34" s="3">
        <f>Customer8[[#This Row],[Bank Deposit]]-Customer8[[#This Row],[Saving Accounts]]</f>
        <v>58067.222699999984</v>
      </c>
      <c r="R34" s="3">
        <f>IF(AND(K34="Current", Customer8[[#This Row],[Balance]]&gt;500000), Customer8[[#This Row],[Balance]]*1.02, Customer8[[#This Row],[Balance]])</f>
        <v>58067.222699999984</v>
      </c>
      <c r="S34" s="3" t="str">
        <f>TEXT(Customer8[[#This Row],[Transaction_Date]], "MMM")</f>
        <v>Feb</v>
      </c>
      <c r="T34" s="3" t="str">
        <f t="shared" si="0"/>
        <v>70 Yrs &amp; Above</v>
      </c>
      <c r="U34" s="3" t="str">
        <f>TEXT(Customer8[[#This Row],[Transaction_Date]],"YYYY")</f>
        <v>2021</v>
      </c>
    </row>
    <row r="35" spans="1:21" x14ac:dyDescent="0.35">
      <c r="A35" t="s">
        <v>108</v>
      </c>
      <c r="B35">
        <v>80506124</v>
      </c>
      <c r="C35">
        <v>71</v>
      </c>
      <c r="D35" s="1">
        <v>18773.25</v>
      </c>
      <c r="E35" t="s">
        <v>11</v>
      </c>
      <c r="F35" t="s">
        <v>109</v>
      </c>
      <c r="G35" t="s">
        <v>13</v>
      </c>
      <c r="H35" s="3">
        <v>188913.43650000001</v>
      </c>
      <c r="I35" s="3">
        <v>121444.3521</v>
      </c>
      <c r="J35" t="s">
        <v>110</v>
      </c>
      <c r="K35" t="str">
        <f>_xlfn.XLOOKUP(A35, Accounts!A:A, Accounts!E:E, "Not Found")</f>
        <v>Joint</v>
      </c>
      <c r="L35" s="3">
        <f>_xlfn.XLOOKUP(A35, Accounts!A:A, Accounts!G:G, 0)</f>
        <v>1369218888</v>
      </c>
      <c r="M35" s="3">
        <f>_xlfn.XLOOKUP(A35, Loan!A:A, Loan!D:D, "0")</f>
        <v>3455983872</v>
      </c>
      <c r="N35" s="3" t="str">
        <f>_xlfn.XLOOKUP(Customer8[[#This Row],[Account Number]],Transaction!C:C,Transaction!D:D)</f>
        <v>Loan Payment</v>
      </c>
      <c r="O35" s="3" t="str">
        <f>_xlfn.XLOOKUP(Customer8[[#This Row],[Account Number]], Transaction!C:C,Transaction!E:E)</f>
        <v>AFT</v>
      </c>
      <c r="P35" s="2">
        <f>_xlfn.XLOOKUP(Customer8[[#This Row],[Account Number]], Transaction!C:C,Transaction!F:F)</f>
        <v>44313</v>
      </c>
      <c r="Q35" s="3">
        <f>Customer8[[#This Row],[Bank Deposit]]-Customer8[[#This Row],[Saving Accounts]]</f>
        <v>67469.084400000007</v>
      </c>
      <c r="R35" s="3">
        <f>IF(AND(K35="Current", Customer8[[#This Row],[Balance]]&gt;500000), Customer8[[#This Row],[Balance]]*1.02, Customer8[[#This Row],[Balance]])</f>
        <v>67469.084400000007</v>
      </c>
      <c r="S35" s="3" t="str">
        <f>TEXT(Customer8[[#This Row],[Transaction_Date]], "MMM")</f>
        <v>Apr</v>
      </c>
      <c r="T35" s="3" t="str">
        <f t="shared" si="0"/>
        <v>70 Yrs &amp; Above</v>
      </c>
      <c r="U35" s="3" t="str">
        <f>TEXT(Customer8[[#This Row],[Transaction_Date]],"YYYY")</f>
        <v>2021</v>
      </c>
    </row>
    <row r="36" spans="1:21" x14ac:dyDescent="0.35">
      <c r="A36" t="s">
        <v>111</v>
      </c>
      <c r="B36">
        <v>743549968</v>
      </c>
      <c r="C36">
        <v>27</v>
      </c>
      <c r="D36" s="1">
        <v>34844.25</v>
      </c>
      <c r="E36" t="s">
        <v>11</v>
      </c>
      <c r="F36" t="s">
        <v>112</v>
      </c>
      <c r="G36" t="s">
        <v>13</v>
      </c>
      <c r="H36" s="3">
        <v>1264219.1406</v>
      </c>
      <c r="I36" s="3">
        <v>416295.1286</v>
      </c>
      <c r="J36" t="s">
        <v>113</v>
      </c>
      <c r="K36" t="str">
        <f>_xlfn.XLOOKUP(A36, Accounts!A:A, Accounts!E:E, "Not Found")</f>
        <v>Current</v>
      </c>
      <c r="L36" s="3">
        <f>_xlfn.XLOOKUP(A36, Accounts!A:A, Accounts!G:G, 0)</f>
        <v>915947175</v>
      </c>
      <c r="M36" s="3" t="str">
        <f>_xlfn.XLOOKUP(A36, Loan!A:A, Loan!D:D, "0")</f>
        <v>0</v>
      </c>
      <c r="N36" s="3" t="str">
        <f>_xlfn.XLOOKUP(Customer8[[#This Row],[Account Number]],Transaction!C:C,Transaction!D:D)</f>
        <v>Money Transfer</v>
      </c>
      <c r="O36" s="3" t="str">
        <f>_xlfn.XLOOKUP(Customer8[[#This Row],[Account Number]], Transaction!C:C,Transaction!E:E)</f>
        <v>ATM</v>
      </c>
      <c r="P36" s="2">
        <f>_xlfn.XLOOKUP(Customer8[[#This Row],[Account Number]], Transaction!C:C,Transaction!F:F)</f>
        <v>44483</v>
      </c>
      <c r="Q36" s="3">
        <f>Customer8[[#This Row],[Bank Deposit]]-Customer8[[#This Row],[Saving Accounts]]</f>
        <v>847924.0120000001</v>
      </c>
      <c r="R36" s="3">
        <f>IF(AND(K36="Current", Customer8[[#This Row],[Balance]]&gt;500000), Customer8[[#This Row],[Balance]]*1.02, Customer8[[#This Row],[Balance]])</f>
        <v>864882.49224000017</v>
      </c>
      <c r="S36" s="3" t="str">
        <f>TEXT(Customer8[[#This Row],[Transaction_Date]], "MMM")</f>
        <v>Oct</v>
      </c>
      <c r="T36" s="3" t="str">
        <f t="shared" si="0"/>
        <v>20-29 Yrs</v>
      </c>
      <c r="U36" s="3" t="str">
        <f>TEXT(Customer8[[#This Row],[Transaction_Date]],"YYYY")</f>
        <v>2021</v>
      </c>
    </row>
    <row r="37" spans="1:21" x14ac:dyDescent="0.35">
      <c r="A37" t="s">
        <v>114</v>
      </c>
      <c r="B37">
        <v>773302106</v>
      </c>
      <c r="C37">
        <v>28</v>
      </c>
      <c r="D37" s="1">
        <v>34479</v>
      </c>
      <c r="E37" t="s">
        <v>11</v>
      </c>
      <c r="F37" t="s">
        <v>115</v>
      </c>
      <c r="G37" t="s">
        <v>13</v>
      </c>
      <c r="H37" s="3">
        <v>449340.56640000001</v>
      </c>
      <c r="I37" s="3">
        <v>217430.9074</v>
      </c>
      <c r="J37" t="s">
        <v>116</v>
      </c>
      <c r="K37" t="str">
        <f>_xlfn.XLOOKUP(A37, Accounts!A:A, Accounts!E:E, "Not Found")</f>
        <v>Domiciliary</v>
      </c>
      <c r="L37" s="3">
        <f>_xlfn.XLOOKUP(A37, Accounts!A:A, Accounts!G:G, 0)</f>
        <v>197781426</v>
      </c>
      <c r="M37" s="3" t="str">
        <f>_xlfn.XLOOKUP(A37, Loan!A:A, Loan!D:D, "0")</f>
        <v>0</v>
      </c>
      <c r="N37" s="3" t="str">
        <f>_xlfn.XLOOKUP(Customer8[[#This Row],[Account Number]],Transaction!C:C,Transaction!D:D)</f>
        <v>Money Transfer</v>
      </c>
      <c r="O37" s="3" t="str">
        <f>_xlfn.XLOOKUP(Customer8[[#This Row],[Account Number]], Transaction!C:C,Transaction!E:E)</f>
        <v>Mobile</v>
      </c>
      <c r="P37" s="2">
        <f>_xlfn.XLOOKUP(Customer8[[#This Row],[Account Number]], Transaction!C:C,Transaction!F:F)</f>
        <v>44346</v>
      </c>
      <c r="Q37" s="3">
        <f>Customer8[[#This Row],[Bank Deposit]]-Customer8[[#This Row],[Saving Accounts]]</f>
        <v>231909.65900000001</v>
      </c>
      <c r="R37" s="3">
        <f>IF(AND(K37="Current", Customer8[[#This Row],[Balance]]&gt;500000), Customer8[[#This Row],[Balance]]*1.02, Customer8[[#This Row],[Balance]])</f>
        <v>231909.65900000001</v>
      </c>
      <c r="S37" s="3" t="str">
        <f>TEXT(Customer8[[#This Row],[Transaction_Date]], "MMM")</f>
        <v>May</v>
      </c>
      <c r="T37" s="3" t="str">
        <f t="shared" si="0"/>
        <v>20-29 Yrs</v>
      </c>
      <c r="U37" s="3" t="str">
        <f>TEXT(Customer8[[#This Row],[Transaction_Date]],"YYYY")</f>
        <v>2021</v>
      </c>
    </row>
    <row r="38" spans="1:21" x14ac:dyDescent="0.35">
      <c r="A38" t="s">
        <v>117</v>
      </c>
      <c r="B38">
        <v>375689300</v>
      </c>
      <c r="C38">
        <v>24</v>
      </c>
      <c r="D38" s="1">
        <v>35940</v>
      </c>
      <c r="E38" t="s">
        <v>11</v>
      </c>
      <c r="F38" t="s">
        <v>118</v>
      </c>
      <c r="G38" t="s">
        <v>13</v>
      </c>
      <c r="H38" s="3">
        <v>425839.20419999998</v>
      </c>
      <c r="I38" s="3">
        <v>177507.71040000001</v>
      </c>
      <c r="J38" t="s">
        <v>119</v>
      </c>
      <c r="K38" t="str">
        <f>_xlfn.XLOOKUP(A38, Accounts!A:A, Accounts!E:E, "Not Found")</f>
        <v>Domiciliary</v>
      </c>
      <c r="L38" s="3">
        <f>_xlfn.XLOOKUP(A38, Accounts!A:A, Accounts!G:G, 0)</f>
        <v>3348432269</v>
      </c>
      <c r="M38" s="3" t="str">
        <f>_xlfn.XLOOKUP(A38, Loan!A:A, Loan!D:D, "0")</f>
        <v>0</v>
      </c>
      <c r="N38" s="3" t="str">
        <f>_xlfn.XLOOKUP(Customer8[[#This Row],[Account Number]],Transaction!C:C,Transaction!D:D)</f>
        <v>Cash Withdrawal</v>
      </c>
      <c r="O38" s="3" t="str">
        <f>_xlfn.XLOOKUP(Customer8[[#This Row],[Account Number]], Transaction!C:C,Transaction!E:E)</f>
        <v>ATM</v>
      </c>
      <c r="P38" s="2">
        <f>_xlfn.XLOOKUP(Customer8[[#This Row],[Account Number]], Transaction!C:C,Transaction!F:F)</f>
        <v>44659</v>
      </c>
      <c r="Q38" s="3">
        <f>Customer8[[#This Row],[Bank Deposit]]-Customer8[[#This Row],[Saving Accounts]]</f>
        <v>248331.49379999997</v>
      </c>
      <c r="R38" s="3">
        <f>IF(AND(K38="Current", Customer8[[#This Row],[Balance]]&gt;500000), Customer8[[#This Row],[Balance]]*1.02, Customer8[[#This Row],[Balance]])</f>
        <v>248331.49379999997</v>
      </c>
      <c r="S38" s="3" t="str">
        <f>TEXT(Customer8[[#This Row],[Transaction_Date]], "MMM")</f>
        <v>Apr</v>
      </c>
      <c r="T38" s="3" t="str">
        <f t="shared" si="0"/>
        <v>20-29 Yrs</v>
      </c>
      <c r="U38" s="3" t="str">
        <f>TEXT(Customer8[[#This Row],[Transaction_Date]],"YYYY")</f>
        <v>2022</v>
      </c>
    </row>
    <row r="39" spans="1:21" x14ac:dyDescent="0.35">
      <c r="A39" t="s">
        <v>120</v>
      </c>
      <c r="B39">
        <v>269910036</v>
      </c>
      <c r="C39">
        <v>27</v>
      </c>
      <c r="D39" s="1">
        <v>34844.25</v>
      </c>
      <c r="E39" t="s">
        <v>11</v>
      </c>
      <c r="F39" t="s">
        <v>121</v>
      </c>
      <c r="G39" t="s">
        <v>13</v>
      </c>
      <c r="H39" s="3">
        <v>965288.72880000004</v>
      </c>
      <c r="I39" s="3">
        <v>540561.68810000003</v>
      </c>
      <c r="J39" t="s">
        <v>122</v>
      </c>
      <c r="K39" t="str">
        <f>_xlfn.XLOOKUP(A39, Accounts!A:A, Accounts!E:E, "Not Found")</f>
        <v>Domiciliary</v>
      </c>
      <c r="L39" s="3">
        <f>_xlfn.XLOOKUP(A39, Accounts!A:A, Accounts!G:G, 0)</f>
        <v>2836537275</v>
      </c>
      <c r="M39" s="3" t="str">
        <f>_xlfn.XLOOKUP(A39, Loan!A:A, Loan!D:D, "0")</f>
        <v>0</v>
      </c>
      <c r="N39" s="3" t="str">
        <f>_xlfn.XLOOKUP(Customer8[[#This Row],[Account Number]],Transaction!C:C,Transaction!D:D)</f>
        <v>Checks</v>
      </c>
      <c r="O39" s="3" t="str">
        <f>_xlfn.XLOOKUP(Customer8[[#This Row],[Account Number]], Transaction!C:C,Transaction!E:E)</f>
        <v>Informal Services</v>
      </c>
      <c r="P39" s="2">
        <f>_xlfn.XLOOKUP(Customer8[[#This Row],[Account Number]], Transaction!C:C,Transaction!F:F)</f>
        <v>44339</v>
      </c>
      <c r="Q39" s="3">
        <f>Customer8[[#This Row],[Bank Deposit]]-Customer8[[#This Row],[Saving Accounts]]</f>
        <v>424727.04070000001</v>
      </c>
      <c r="R39" s="3">
        <f>IF(AND(K39="Current", Customer8[[#This Row],[Balance]]&gt;500000), Customer8[[#This Row],[Balance]]*1.02, Customer8[[#This Row],[Balance]])</f>
        <v>424727.04070000001</v>
      </c>
      <c r="S39" s="3" t="str">
        <f>TEXT(Customer8[[#This Row],[Transaction_Date]], "MMM")</f>
        <v>May</v>
      </c>
      <c r="T39" s="3" t="str">
        <f t="shared" si="0"/>
        <v>20-29 Yrs</v>
      </c>
      <c r="U39" s="3" t="str">
        <f>TEXT(Customer8[[#This Row],[Transaction_Date]],"YYYY")</f>
        <v>2021</v>
      </c>
    </row>
    <row r="40" spans="1:21" x14ac:dyDescent="0.35">
      <c r="A40" t="s">
        <v>123</v>
      </c>
      <c r="B40">
        <v>827738068</v>
      </c>
      <c r="C40">
        <v>61</v>
      </c>
      <c r="D40" s="1">
        <v>22425.75</v>
      </c>
      <c r="E40" t="s">
        <v>11</v>
      </c>
      <c r="F40" t="s">
        <v>124</v>
      </c>
      <c r="G40" t="s">
        <v>13</v>
      </c>
      <c r="H40" s="3">
        <v>204987.25</v>
      </c>
      <c r="I40" s="3">
        <v>66558.947400000005</v>
      </c>
      <c r="J40" t="s">
        <v>125</v>
      </c>
      <c r="K40" t="str">
        <f>_xlfn.XLOOKUP(A40, Accounts!A:A, Accounts!E:E, "Not Found")</f>
        <v>Fixed Deposit</v>
      </c>
      <c r="L40" s="3">
        <f>_xlfn.XLOOKUP(A40, Accounts!A:A, Accounts!G:G, 0)</f>
        <v>1802147886</v>
      </c>
      <c r="M40" s="3" t="str">
        <f>_xlfn.XLOOKUP(A40, Loan!A:A, Loan!D:D, "0")</f>
        <v>0</v>
      </c>
      <c r="N40" s="3" t="str">
        <f>_xlfn.XLOOKUP(Customer8[[#This Row],[Account Number]],Transaction!C:C,Transaction!D:D)</f>
        <v>Checks</v>
      </c>
      <c r="O40" s="3" t="str">
        <f>_xlfn.XLOOKUP(Customer8[[#This Row],[Account Number]], Transaction!C:C,Transaction!E:E)</f>
        <v>Informal Services</v>
      </c>
      <c r="P40" s="2">
        <f>_xlfn.XLOOKUP(Customer8[[#This Row],[Account Number]], Transaction!C:C,Transaction!F:F)</f>
        <v>44508</v>
      </c>
      <c r="Q40" s="3">
        <f>Customer8[[#This Row],[Bank Deposit]]-Customer8[[#This Row],[Saving Accounts]]</f>
        <v>138428.3026</v>
      </c>
      <c r="R40" s="3">
        <f>IF(AND(K40="Current", Customer8[[#This Row],[Balance]]&gt;500000), Customer8[[#This Row],[Balance]]*1.02, Customer8[[#This Row],[Balance]])</f>
        <v>138428.3026</v>
      </c>
      <c r="S40" s="3" t="str">
        <f>TEXT(Customer8[[#This Row],[Transaction_Date]], "MMM")</f>
        <v>Nov</v>
      </c>
      <c r="T40" s="3" t="str">
        <f t="shared" si="0"/>
        <v>60-69 Yrs</v>
      </c>
      <c r="U40" s="3" t="str">
        <f>TEXT(Customer8[[#This Row],[Transaction_Date]],"YYYY")</f>
        <v>2021</v>
      </c>
    </row>
    <row r="41" spans="1:21" x14ac:dyDescent="0.35">
      <c r="A41" t="s">
        <v>126</v>
      </c>
      <c r="B41">
        <v>80025100</v>
      </c>
      <c r="C41">
        <v>38</v>
      </c>
      <c r="D41" s="1">
        <v>30826.5</v>
      </c>
      <c r="E41" t="s">
        <v>11</v>
      </c>
      <c r="F41" t="s">
        <v>127</v>
      </c>
      <c r="G41" t="s">
        <v>13</v>
      </c>
      <c r="H41" s="3">
        <v>220857.247</v>
      </c>
      <c r="I41" s="3">
        <v>241664.32449999999</v>
      </c>
      <c r="J41" t="s">
        <v>128</v>
      </c>
      <c r="K41" t="str">
        <f>_xlfn.XLOOKUP(A41, Accounts!A:A, Accounts!E:E, "Not Found")</f>
        <v>Current</v>
      </c>
      <c r="L41" s="3">
        <f>_xlfn.XLOOKUP(A41, Accounts!A:A, Accounts!G:G, 0)</f>
        <v>1881379944</v>
      </c>
      <c r="M41" s="3" t="str">
        <f>_xlfn.XLOOKUP(A41, Loan!A:A, Loan!D:D, "0")</f>
        <v>0</v>
      </c>
      <c r="N41" s="3" t="str">
        <f>_xlfn.XLOOKUP(Customer8[[#This Row],[Account Number]],Transaction!C:C,Transaction!D:D)</f>
        <v>Money Deposit</v>
      </c>
      <c r="O41" s="3" t="str">
        <f>_xlfn.XLOOKUP(Customer8[[#This Row],[Account Number]], Transaction!C:C,Transaction!E:E)</f>
        <v>ATM</v>
      </c>
      <c r="P41" s="2">
        <f>_xlfn.XLOOKUP(Customer8[[#This Row],[Account Number]], Transaction!C:C,Transaction!F:F)</f>
        <v>44487</v>
      </c>
      <c r="Q41" s="3">
        <f>Customer8[[#This Row],[Bank Deposit]]-Customer8[[#This Row],[Saving Accounts]]</f>
        <v>-20807.077499999985</v>
      </c>
      <c r="R41" s="3">
        <f>IF(AND(K41="Current", Customer8[[#This Row],[Balance]]&gt;500000), Customer8[[#This Row],[Balance]]*1.02, Customer8[[#This Row],[Balance]])</f>
        <v>-20807.077499999985</v>
      </c>
      <c r="S41" s="3" t="str">
        <f>TEXT(Customer8[[#This Row],[Transaction_Date]], "MMM")</f>
        <v>Oct</v>
      </c>
      <c r="T41" s="3" t="str">
        <f t="shared" si="0"/>
        <v>30-39 Yrs</v>
      </c>
      <c r="U41" s="3" t="str">
        <f>TEXT(Customer8[[#This Row],[Transaction_Date]],"YYYY")</f>
        <v>2021</v>
      </c>
    </row>
    <row r="42" spans="1:21" x14ac:dyDescent="0.35">
      <c r="A42" t="s">
        <v>129</v>
      </c>
      <c r="B42">
        <v>426717659</v>
      </c>
      <c r="C42">
        <v>79</v>
      </c>
      <c r="D42" s="1">
        <v>15851.25</v>
      </c>
      <c r="E42" t="s">
        <v>11</v>
      </c>
      <c r="F42" t="s">
        <v>130</v>
      </c>
      <c r="G42" t="s">
        <v>13</v>
      </c>
      <c r="H42" s="3">
        <v>643768.66709999996</v>
      </c>
      <c r="I42" s="3">
        <v>397714.29399999999</v>
      </c>
      <c r="J42" t="s">
        <v>131</v>
      </c>
      <c r="K42" t="str">
        <f>_xlfn.XLOOKUP(A42, Accounts!A:A, Accounts!E:E, "Not Found")</f>
        <v>Domiciliary</v>
      </c>
      <c r="L42" s="3">
        <f>_xlfn.XLOOKUP(A42, Accounts!A:A, Accounts!G:G, 0)</f>
        <v>1830244122</v>
      </c>
      <c r="M42" s="3" t="str">
        <f>_xlfn.XLOOKUP(A42, Loan!A:A, Loan!D:D, "0")</f>
        <v>0</v>
      </c>
      <c r="N42" s="3" t="str">
        <f>_xlfn.XLOOKUP(Customer8[[#This Row],[Account Number]],Transaction!C:C,Transaction!D:D)</f>
        <v>Online Payment</v>
      </c>
      <c r="O42" s="3" t="str">
        <f>_xlfn.XLOOKUP(Customer8[[#This Row],[Account Number]], Transaction!C:C,Transaction!E:E)</f>
        <v>Card</v>
      </c>
      <c r="P42" s="2">
        <f>_xlfn.XLOOKUP(Customer8[[#This Row],[Account Number]], Transaction!C:C,Transaction!F:F)</f>
        <v>44376</v>
      </c>
      <c r="Q42" s="3">
        <f>Customer8[[#This Row],[Bank Deposit]]-Customer8[[#This Row],[Saving Accounts]]</f>
        <v>246054.37309999997</v>
      </c>
      <c r="R42" s="3">
        <f>IF(AND(K42="Current", Customer8[[#This Row],[Balance]]&gt;500000), Customer8[[#This Row],[Balance]]*1.02, Customer8[[#This Row],[Balance]])</f>
        <v>246054.37309999997</v>
      </c>
      <c r="S42" s="3" t="str">
        <f>TEXT(Customer8[[#This Row],[Transaction_Date]], "MMM")</f>
        <v>Jun</v>
      </c>
      <c r="T42" s="3" t="str">
        <f t="shared" si="0"/>
        <v>70 Yrs &amp; Above</v>
      </c>
      <c r="U42" s="3" t="str">
        <f>TEXT(Customer8[[#This Row],[Transaction_Date]],"YYYY")</f>
        <v>2021</v>
      </c>
    </row>
    <row r="43" spans="1:21" x14ac:dyDescent="0.35">
      <c r="A43" t="s">
        <v>132</v>
      </c>
      <c r="B43">
        <v>702195307</v>
      </c>
      <c r="C43">
        <v>47</v>
      </c>
      <c r="D43" s="1">
        <v>27539.25</v>
      </c>
      <c r="E43" t="s">
        <v>11</v>
      </c>
      <c r="F43" t="s">
        <v>133</v>
      </c>
      <c r="G43" t="s">
        <v>13</v>
      </c>
      <c r="H43" s="3">
        <v>2785992.8933999999</v>
      </c>
      <c r="I43" s="3">
        <v>949770.30460000003</v>
      </c>
      <c r="J43" t="s">
        <v>134</v>
      </c>
      <c r="K43" t="str">
        <f>_xlfn.XLOOKUP(A43, Accounts!A:A, Accounts!E:E, "Not Found")</f>
        <v>Joint</v>
      </c>
      <c r="L43" s="3">
        <f>_xlfn.XLOOKUP(A43, Accounts!A:A, Accounts!G:G, 0)</f>
        <v>5020622484</v>
      </c>
      <c r="M43" s="3" t="str">
        <f>_xlfn.XLOOKUP(A43, Loan!A:A, Loan!D:D, "0")</f>
        <v>0</v>
      </c>
      <c r="N43" s="3" t="str">
        <f>_xlfn.XLOOKUP(Customer8[[#This Row],[Account Number]],Transaction!C:C,Transaction!D:D)</f>
        <v>Cash Withdrawal</v>
      </c>
      <c r="O43" s="3" t="str">
        <f>_xlfn.XLOOKUP(Customer8[[#This Row],[Account Number]], Transaction!C:C,Transaction!E:E)</f>
        <v>ATM</v>
      </c>
      <c r="P43" s="2">
        <f>_xlfn.XLOOKUP(Customer8[[#This Row],[Account Number]], Transaction!C:C,Transaction!F:F)</f>
        <v>44490</v>
      </c>
      <c r="Q43" s="3">
        <f>Customer8[[#This Row],[Bank Deposit]]-Customer8[[#This Row],[Saving Accounts]]</f>
        <v>1836222.5888</v>
      </c>
      <c r="R43" s="3">
        <f>IF(AND(K43="Current", Customer8[[#This Row],[Balance]]&gt;500000), Customer8[[#This Row],[Balance]]*1.02, Customer8[[#This Row],[Balance]])</f>
        <v>1836222.5888</v>
      </c>
      <c r="S43" s="3" t="str">
        <f>TEXT(Customer8[[#This Row],[Transaction_Date]], "MMM")</f>
        <v>Oct</v>
      </c>
      <c r="T43" s="3" t="str">
        <f t="shared" si="0"/>
        <v>40-49 Yrs</v>
      </c>
      <c r="U43" s="3" t="str">
        <f>TEXT(Customer8[[#This Row],[Transaction_Date]],"YYYY")</f>
        <v>2021</v>
      </c>
    </row>
    <row r="44" spans="1:21" x14ac:dyDescent="0.35">
      <c r="A44" t="s">
        <v>135</v>
      </c>
      <c r="B44">
        <v>738124493</v>
      </c>
      <c r="C44">
        <v>71</v>
      </c>
      <c r="D44" s="1">
        <v>18773.25</v>
      </c>
      <c r="E44" t="s">
        <v>11</v>
      </c>
      <c r="F44" t="s">
        <v>136</v>
      </c>
      <c r="G44" t="s">
        <v>13</v>
      </c>
      <c r="H44" s="3">
        <v>315905.15970000002</v>
      </c>
      <c r="I44" s="3">
        <v>401471.8848</v>
      </c>
      <c r="J44" t="s">
        <v>137</v>
      </c>
      <c r="K44" t="str">
        <f>_xlfn.XLOOKUP(A44, Accounts!A:A, Accounts!E:E, "Not Found")</f>
        <v>Savings</v>
      </c>
      <c r="L44" s="3">
        <f>_xlfn.XLOOKUP(A44, Accounts!A:A, Accounts!G:G, 0)</f>
        <v>930004416</v>
      </c>
      <c r="M44" s="3">
        <f>_xlfn.XLOOKUP(A44, Loan!A:A, Loan!D:D, "0")</f>
        <v>4263476272</v>
      </c>
      <c r="N44" s="3" t="str">
        <f>_xlfn.XLOOKUP(Customer8[[#This Row],[Account Number]],Transaction!C:C,Transaction!D:D)</f>
        <v>Loan Payment</v>
      </c>
      <c r="O44" s="3" t="str">
        <f>_xlfn.XLOOKUP(Customer8[[#This Row],[Account Number]], Transaction!C:C,Transaction!E:E)</f>
        <v>AFT</v>
      </c>
      <c r="P44" s="2">
        <f>_xlfn.XLOOKUP(Customer8[[#This Row],[Account Number]], Transaction!C:C,Transaction!F:F)</f>
        <v>44247</v>
      </c>
      <c r="Q44" s="3">
        <f>Customer8[[#This Row],[Bank Deposit]]-Customer8[[#This Row],[Saving Accounts]]</f>
        <v>-85566.725099999981</v>
      </c>
      <c r="R44" s="3">
        <f>IF(AND(K44="Current", Customer8[[#This Row],[Balance]]&gt;500000), Customer8[[#This Row],[Balance]]*1.02, Customer8[[#This Row],[Balance]])</f>
        <v>-85566.725099999981</v>
      </c>
      <c r="S44" s="3" t="str">
        <f>TEXT(Customer8[[#This Row],[Transaction_Date]], "MMM")</f>
        <v>Feb</v>
      </c>
      <c r="T44" s="3" t="str">
        <f t="shared" si="0"/>
        <v>70 Yrs &amp; Above</v>
      </c>
      <c r="U44" s="3" t="str">
        <f>TEXT(Customer8[[#This Row],[Transaction_Date]],"YYYY")</f>
        <v>2021</v>
      </c>
    </row>
    <row r="45" spans="1:21" x14ac:dyDescent="0.35">
      <c r="A45" t="s">
        <v>138</v>
      </c>
      <c r="B45">
        <v>783716947</v>
      </c>
      <c r="C45">
        <v>56</v>
      </c>
      <c r="D45" s="1">
        <v>24252</v>
      </c>
      <c r="E45" t="s">
        <v>11</v>
      </c>
      <c r="F45" t="s">
        <v>139</v>
      </c>
      <c r="G45" t="s">
        <v>13</v>
      </c>
      <c r="H45" s="3">
        <v>742630.22120000003</v>
      </c>
      <c r="I45" s="3">
        <v>56411.3341</v>
      </c>
      <c r="J45" t="s">
        <v>140</v>
      </c>
      <c r="K45" t="str">
        <f>_xlfn.XLOOKUP(A45, Accounts!A:A, Accounts!E:E, "Not Found")</f>
        <v>Savings</v>
      </c>
      <c r="L45" s="3">
        <f>_xlfn.XLOOKUP(A45, Accounts!A:A, Accounts!G:G, 0)</f>
        <v>11881016</v>
      </c>
      <c r="M45" s="3">
        <f>_xlfn.XLOOKUP(A45, Loan!A:A, Loan!D:D, "0")</f>
        <v>774853233</v>
      </c>
      <c r="N45" s="3" t="str">
        <f>_xlfn.XLOOKUP(Customer8[[#This Row],[Account Number]],Transaction!C:C,Transaction!D:D)</f>
        <v>Online Payment</v>
      </c>
      <c r="O45" s="3" t="str">
        <f>_xlfn.XLOOKUP(Customer8[[#This Row],[Account Number]], Transaction!C:C,Transaction!E:E)</f>
        <v>Card</v>
      </c>
      <c r="P45" s="2">
        <f>_xlfn.XLOOKUP(Customer8[[#This Row],[Account Number]], Transaction!C:C,Transaction!F:F)</f>
        <v>44207</v>
      </c>
      <c r="Q45" s="3">
        <f>Customer8[[#This Row],[Bank Deposit]]-Customer8[[#This Row],[Saving Accounts]]</f>
        <v>686218.88710000005</v>
      </c>
      <c r="R45" s="3">
        <f>IF(AND(K45="Current", Customer8[[#This Row],[Balance]]&gt;500000), Customer8[[#This Row],[Balance]]*1.02, Customer8[[#This Row],[Balance]])</f>
        <v>686218.88710000005</v>
      </c>
      <c r="S45" s="3" t="str">
        <f>TEXT(Customer8[[#This Row],[Transaction_Date]], "MMM")</f>
        <v>Jan</v>
      </c>
      <c r="T45" s="3" t="str">
        <f t="shared" si="0"/>
        <v>50-59 Yrs</v>
      </c>
      <c r="U45" s="3" t="str">
        <f>TEXT(Customer8[[#This Row],[Transaction_Date]],"YYYY")</f>
        <v>2021</v>
      </c>
    </row>
    <row r="46" spans="1:21" x14ac:dyDescent="0.35">
      <c r="A46" t="s">
        <v>141</v>
      </c>
      <c r="B46">
        <v>130429629</v>
      </c>
      <c r="C46">
        <v>17</v>
      </c>
      <c r="D46" s="1">
        <v>38496.75</v>
      </c>
      <c r="E46" t="s">
        <v>11</v>
      </c>
      <c r="F46" t="s">
        <v>139</v>
      </c>
      <c r="G46" t="s">
        <v>13</v>
      </c>
      <c r="H46" s="3">
        <v>1110461.9498000001</v>
      </c>
      <c r="I46" s="3">
        <v>521388.32500000001</v>
      </c>
      <c r="J46" t="s">
        <v>142</v>
      </c>
      <c r="K46" t="str">
        <f>_xlfn.XLOOKUP(A46, Accounts!A:A, Accounts!E:E, "Not Found")</f>
        <v>Joint</v>
      </c>
      <c r="L46" s="3">
        <f>_xlfn.XLOOKUP(A46, Accounts!A:A, Accounts!G:G, 0)</f>
        <v>1684902877</v>
      </c>
      <c r="M46" s="3" t="str">
        <f>_xlfn.XLOOKUP(A46, Loan!A:A, Loan!D:D, "0")</f>
        <v>0</v>
      </c>
      <c r="N46" s="3" t="str">
        <f>_xlfn.XLOOKUP(Customer8[[#This Row],[Account Number]],Transaction!C:C,Transaction!D:D)</f>
        <v>Checks</v>
      </c>
      <c r="O46" s="3" t="str">
        <f>_xlfn.XLOOKUP(Customer8[[#This Row],[Account Number]], Transaction!C:C,Transaction!E:E)</f>
        <v>Bank</v>
      </c>
      <c r="P46" s="2">
        <f>_xlfn.XLOOKUP(Customer8[[#This Row],[Account Number]], Transaction!C:C,Transaction!F:F)</f>
        <v>44240</v>
      </c>
      <c r="Q46" s="3">
        <f>Customer8[[#This Row],[Bank Deposit]]-Customer8[[#This Row],[Saving Accounts]]</f>
        <v>589073.62480000011</v>
      </c>
      <c r="R46" s="3">
        <f>IF(AND(K46="Current", Customer8[[#This Row],[Balance]]&gt;500000), Customer8[[#This Row],[Balance]]*1.02, Customer8[[#This Row],[Balance]])</f>
        <v>589073.62480000011</v>
      </c>
      <c r="S46" s="3" t="str">
        <f>TEXT(Customer8[[#This Row],[Transaction_Date]], "MMM")</f>
        <v>Feb</v>
      </c>
      <c r="T46" s="3" t="str">
        <f t="shared" si="0"/>
        <v>Below 20 Yrs</v>
      </c>
      <c r="U46" s="3" t="str">
        <f>TEXT(Customer8[[#This Row],[Transaction_Date]],"YYYY")</f>
        <v>2021</v>
      </c>
    </row>
    <row r="47" spans="1:21" x14ac:dyDescent="0.35">
      <c r="A47" t="s">
        <v>143</v>
      </c>
      <c r="B47">
        <v>307335836</v>
      </c>
      <c r="C47">
        <v>30</v>
      </c>
      <c r="D47" s="1">
        <v>33748.5</v>
      </c>
      <c r="E47" t="s">
        <v>11</v>
      </c>
      <c r="F47" t="s">
        <v>144</v>
      </c>
      <c r="G47" t="s">
        <v>13</v>
      </c>
      <c r="H47" s="3">
        <v>312040.47360000003</v>
      </c>
      <c r="I47" s="3">
        <v>337705.8026</v>
      </c>
      <c r="J47" t="s">
        <v>145</v>
      </c>
      <c r="K47" t="str">
        <f>_xlfn.XLOOKUP(A47, Accounts!A:A, Accounts!E:E, "Not Found")</f>
        <v>Joint</v>
      </c>
      <c r="L47" s="3">
        <f>_xlfn.XLOOKUP(A47, Accounts!A:A, Accounts!G:G, 0)</f>
        <v>2812009122</v>
      </c>
      <c r="M47" s="3" t="str">
        <f>_xlfn.XLOOKUP(A47, Loan!A:A, Loan!D:D, "0")</f>
        <v>0</v>
      </c>
      <c r="N47" s="3" t="str">
        <f>_xlfn.XLOOKUP(Customer8[[#This Row],[Account Number]],Transaction!C:C,Transaction!D:D)</f>
        <v>Money Deposit</v>
      </c>
      <c r="O47" s="3" t="str">
        <f>_xlfn.XLOOKUP(Customer8[[#This Row],[Account Number]], Transaction!C:C,Transaction!E:E)</f>
        <v>Bank</v>
      </c>
      <c r="P47" s="2">
        <f>_xlfn.XLOOKUP(Customer8[[#This Row],[Account Number]], Transaction!C:C,Transaction!F:F)</f>
        <v>44521</v>
      </c>
      <c r="Q47" s="3">
        <f>Customer8[[#This Row],[Bank Deposit]]-Customer8[[#This Row],[Saving Accounts]]</f>
        <v>-25665.328999999969</v>
      </c>
      <c r="R47" s="3">
        <f>IF(AND(K47="Current", Customer8[[#This Row],[Balance]]&gt;500000), Customer8[[#This Row],[Balance]]*1.02, Customer8[[#This Row],[Balance]])</f>
        <v>-25665.328999999969</v>
      </c>
      <c r="S47" s="3" t="str">
        <f>TEXT(Customer8[[#This Row],[Transaction_Date]], "MMM")</f>
        <v>Nov</v>
      </c>
      <c r="T47" s="3" t="str">
        <f t="shared" si="0"/>
        <v>30-39 Yrs</v>
      </c>
      <c r="U47" s="3" t="str">
        <f>TEXT(Customer8[[#This Row],[Transaction_Date]],"YYYY")</f>
        <v>2021</v>
      </c>
    </row>
    <row r="48" spans="1:21" x14ac:dyDescent="0.35">
      <c r="A48" t="s">
        <v>146</v>
      </c>
      <c r="B48">
        <v>409570074</v>
      </c>
      <c r="C48">
        <v>36</v>
      </c>
      <c r="D48" s="1">
        <v>31557</v>
      </c>
      <c r="E48" t="s">
        <v>11</v>
      </c>
      <c r="F48" t="s">
        <v>147</v>
      </c>
      <c r="G48" t="s">
        <v>13</v>
      </c>
      <c r="H48" s="3">
        <v>2377830.1148000001</v>
      </c>
      <c r="I48" s="3">
        <v>428349.11070000002</v>
      </c>
      <c r="J48" t="s">
        <v>148</v>
      </c>
      <c r="K48" t="str">
        <f>_xlfn.XLOOKUP(A48, Accounts!A:A, Accounts!E:E, "Not Found")</f>
        <v>Corporate</v>
      </c>
      <c r="L48" s="3">
        <f>_xlfn.XLOOKUP(A48, Accounts!A:A, Accounts!G:G, 0)</f>
        <v>1595873216</v>
      </c>
      <c r="M48" s="3" t="str">
        <f>_xlfn.XLOOKUP(A48, Loan!A:A, Loan!D:D, "0")</f>
        <v>0</v>
      </c>
      <c r="N48" s="3" t="str">
        <f>_xlfn.XLOOKUP(Customer8[[#This Row],[Account Number]],Transaction!C:C,Transaction!D:D)</f>
        <v>Money Deposit</v>
      </c>
      <c r="O48" s="3" t="str">
        <f>_xlfn.XLOOKUP(Customer8[[#This Row],[Account Number]], Transaction!C:C,Transaction!E:E)</f>
        <v>Bank</v>
      </c>
      <c r="P48" s="2">
        <f>_xlfn.XLOOKUP(Customer8[[#This Row],[Account Number]], Transaction!C:C,Transaction!F:F)</f>
        <v>44383</v>
      </c>
      <c r="Q48" s="3">
        <f>Customer8[[#This Row],[Bank Deposit]]-Customer8[[#This Row],[Saving Accounts]]</f>
        <v>1949481.0041</v>
      </c>
      <c r="R48" s="3">
        <f>IF(AND(K48="Current", Customer8[[#This Row],[Balance]]&gt;500000), Customer8[[#This Row],[Balance]]*1.02, Customer8[[#This Row],[Balance]])</f>
        <v>1949481.0041</v>
      </c>
      <c r="S48" s="3" t="str">
        <f>TEXT(Customer8[[#This Row],[Transaction_Date]], "MMM")</f>
        <v>Jul</v>
      </c>
      <c r="T48" s="3" t="str">
        <f t="shared" si="0"/>
        <v>30-39 Yrs</v>
      </c>
      <c r="U48" s="3" t="str">
        <f>TEXT(Customer8[[#This Row],[Transaction_Date]],"YYYY")</f>
        <v>2021</v>
      </c>
    </row>
    <row r="49" spans="1:21" x14ac:dyDescent="0.35">
      <c r="A49" t="s">
        <v>149</v>
      </c>
      <c r="B49">
        <v>447333525</v>
      </c>
      <c r="C49">
        <v>32</v>
      </c>
      <c r="D49" s="1">
        <v>33018</v>
      </c>
      <c r="E49" t="s">
        <v>11</v>
      </c>
      <c r="F49" t="s">
        <v>150</v>
      </c>
      <c r="G49" t="s">
        <v>13</v>
      </c>
      <c r="H49" s="3">
        <v>405062.98560000001</v>
      </c>
      <c r="I49" s="3">
        <v>275910.21059999999</v>
      </c>
      <c r="J49" t="s">
        <v>151</v>
      </c>
      <c r="K49" t="str">
        <f>_xlfn.XLOOKUP(A49, Accounts!A:A, Accounts!E:E, "Not Found")</f>
        <v>Joint</v>
      </c>
      <c r="L49" s="3">
        <f>_xlfn.XLOOKUP(A49, Accounts!A:A, Accounts!G:G, 0)</f>
        <v>1841332436</v>
      </c>
      <c r="M49" s="3" t="str">
        <f>_xlfn.XLOOKUP(A49, Loan!A:A, Loan!D:D, "0")</f>
        <v>0</v>
      </c>
      <c r="N49" s="3" t="str">
        <f>_xlfn.XLOOKUP(Customer8[[#This Row],[Account Number]],Transaction!C:C,Transaction!D:D)</f>
        <v>Cash Withdrawal</v>
      </c>
      <c r="O49" s="3" t="str">
        <f>_xlfn.XLOOKUP(Customer8[[#This Row],[Account Number]], Transaction!C:C,Transaction!E:E)</f>
        <v>ATM</v>
      </c>
      <c r="P49" s="2">
        <f>_xlfn.XLOOKUP(Customer8[[#This Row],[Account Number]], Transaction!C:C,Transaction!F:F)</f>
        <v>44680</v>
      </c>
      <c r="Q49" s="3">
        <f>Customer8[[#This Row],[Bank Deposit]]-Customer8[[#This Row],[Saving Accounts]]</f>
        <v>129152.77500000002</v>
      </c>
      <c r="R49" s="3">
        <f>IF(AND(K49="Current", Customer8[[#This Row],[Balance]]&gt;500000), Customer8[[#This Row],[Balance]]*1.02, Customer8[[#This Row],[Balance]])</f>
        <v>129152.77500000002</v>
      </c>
      <c r="S49" s="3" t="str">
        <f>TEXT(Customer8[[#This Row],[Transaction_Date]], "MMM")</f>
        <v>Apr</v>
      </c>
      <c r="T49" s="3" t="str">
        <f t="shared" si="0"/>
        <v>30-39 Yrs</v>
      </c>
      <c r="U49" s="3" t="str">
        <f>TEXT(Customer8[[#This Row],[Transaction_Date]],"YYYY")</f>
        <v>2022</v>
      </c>
    </row>
    <row r="50" spans="1:21" x14ac:dyDescent="0.35">
      <c r="A50" t="s">
        <v>152</v>
      </c>
      <c r="B50">
        <v>108622799</v>
      </c>
      <c r="C50">
        <v>67</v>
      </c>
      <c r="D50" s="1">
        <v>20234.25</v>
      </c>
      <c r="E50" t="s">
        <v>11</v>
      </c>
      <c r="F50" t="s">
        <v>36</v>
      </c>
      <c r="G50" t="s">
        <v>13</v>
      </c>
      <c r="H50" s="3">
        <v>292712.12160000001</v>
      </c>
      <c r="I50" s="3">
        <v>217192.39420000001</v>
      </c>
      <c r="J50" t="s">
        <v>153</v>
      </c>
      <c r="K50" t="str">
        <f>_xlfn.XLOOKUP(A50, Accounts!A:A, Accounts!E:E, "Not Found")</f>
        <v>Corporate</v>
      </c>
      <c r="L50" s="3">
        <f>_xlfn.XLOOKUP(A50, Accounts!A:A, Accounts!G:G, 0)</f>
        <v>892525194</v>
      </c>
      <c r="M50" s="3" t="str">
        <f>_xlfn.XLOOKUP(A50, Loan!A:A, Loan!D:D, "0")</f>
        <v>0</v>
      </c>
      <c r="N50" s="3" t="str">
        <f>_xlfn.XLOOKUP(Customer8[[#This Row],[Account Number]],Transaction!C:C,Transaction!D:D)</f>
        <v>Money Deposit</v>
      </c>
      <c r="O50" s="3" t="str">
        <f>_xlfn.XLOOKUP(Customer8[[#This Row],[Account Number]], Transaction!C:C,Transaction!E:E)</f>
        <v>ATM</v>
      </c>
      <c r="P50" s="2">
        <f>_xlfn.XLOOKUP(Customer8[[#This Row],[Account Number]], Transaction!C:C,Transaction!F:F)</f>
        <v>44214</v>
      </c>
      <c r="Q50" s="3">
        <f>Customer8[[#This Row],[Bank Deposit]]-Customer8[[#This Row],[Saving Accounts]]</f>
        <v>75519.727400000003</v>
      </c>
      <c r="R50" s="3">
        <f>IF(AND(K50="Current", Customer8[[#This Row],[Balance]]&gt;500000), Customer8[[#This Row],[Balance]]*1.02, Customer8[[#This Row],[Balance]])</f>
        <v>75519.727400000003</v>
      </c>
      <c r="S50" s="3" t="str">
        <f>TEXT(Customer8[[#This Row],[Transaction_Date]], "MMM")</f>
        <v>Jan</v>
      </c>
      <c r="T50" s="3" t="str">
        <f t="shared" si="0"/>
        <v>60-69 Yrs</v>
      </c>
      <c r="U50" s="3" t="str">
        <f>TEXT(Customer8[[#This Row],[Transaction_Date]],"YYYY")</f>
        <v>2021</v>
      </c>
    </row>
    <row r="51" spans="1:21" x14ac:dyDescent="0.35">
      <c r="A51" t="s">
        <v>154</v>
      </c>
      <c r="B51">
        <v>608170999</v>
      </c>
      <c r="C51">
        <v>56</v>
      </c>
      <c r="D51" s="1">
        <v>24252</v>
      </c>
      <c r="E51" t="s">
        <v>11</v>
      </c>
      <c r="F51" t="s">
        <v>118</v>
      </c>
      <c r="G51" t="s">
        <v>13</v>
      </c>
      <c r="H51" s="3">
        <v>0</v>
      </c>
      <c r="I51" s="3">
        <v>0</v>
      </c>
      <c r="J51" t="s">
        <v>155</v>
      </c>
      <c r="K51" t="str">
        <f>_xlfn.XLOOKUP(A51, Accounts!A:A, Accounts!E:E, "Not Found")</f>
        <v>Savings</v>
      </c>
      <c r="L51" s="3">
        <f>_xlfn.XLOOKUP(A51, Accounts!A:A, Accounts!G:G, 0)</f>
        <v>3885975082</v>
      </c>
      <c r="M51" s="3" t="str">
        <f>_xlfn.XLOOKUP(A51, Loan!A:A, Loan!D:D, "0")</f>
        <v>0</v>
      </c>
      <c r="N51" s="3" t="str">
        <f>_xlfn.XLOOKUP(Customer8[[#This Row],[Account Number]],Transaction!C:C,Transaction!D:D)</f>
        <v>Cash Withdrawal</v>
      </c>
      <c r="O51" s="3" t="str">
        <f>_xlfn.XLOOKUP(Customer8[[#This Row],[Account Number]], Transaction!C:C,Transaction!E:E)</f>
        <v>ATM</v>
      </c>
      <c r="P51" s="2">
        <f>_xlfn.XLOOKUP(Customer8[[#This Row],[Account Number]], Transaction!C:C,Transaction!F:F)</f>
        <v>44489</v>
      </c>
      <c r="Q51" s="3">
        <f>Customer8[[#This Row],[Bank Deposit]]-Customer8[[#This Row],[Saving Accounts]]</f>
        <v>0</v>
      </c>
      <c r="R51" s="3">
        <f>IF(AND(K51="Current", Customer8[[#This Row],[Balance]]&gt;500000), Customer8[[#This Row],[Balance]]*1.02, Customer8[[#This Row],[Balance]])</f>
        <v>0</v>
      </c>
      <c r="S51" s="3" t="str">
        <f>TEXT(Customer8[[#This Row],[Transaction_Date]], "MMM")</f>
        <v>Oct</v>
      </c>
      <c r="T51" s="3" t="str">
        <f t="shared" si="0"/>
        <v>50-59 Yrs</v>
      </c>
      <c r="U51" s="3" t="str">
        <f>TEXT(Customer8[[#This Row],[Transaction_Date]],"YYYY")</f>
        <v>2021</v>
      </c>
    </row>
    <row r="52" spans="1:21" x14ac:dyDescent="0.35">
      <c r="A52" t="s">
        <v>156</v>
      </c>
      <c r="B52">
        <v>76810447</v>
      </c>
      <c r="C52">
        <v>62</v>
      </c>
      <c r="D52" s="1">
        <v>22060.5</v>
      </c>
      <c r="E52" t="s">
        <v>11</v>
      </c>
      <c r="F52" t="s">
        <v>157</v>
      </c>
      <c r="G52" t="s">
        <v>13</v>
      </c>
      <c r="H52" s="3">
        <v>119417.9296</v>
      </c>
      <c r="I52" s="3">
        <v>91498.841199999995</v>
      </c>
      <c r="J52" t="s">
        <v>158</v>
      </c>
      <c r="K52" t="str">
        <f>_xlfn.XLOOKUP(A52, Accounts!A:A, Accounts!E:E, "Not Found")</f>
        <v>Domiciliary</v>
      </c>
      <c r="L52" s="3">
        <f>_xlfn.XLOOKUP(A52, Accounts!A:A, Accounts!G:G, 0)</f>
        <v>18514125</v>
      </c>
      <c r="M52" s="3" t="str">
        <f>_xlfn.XLOOKUP(A52, Loan!A:A, Loan!D:D, "0")</f>
        <v>0</v>
      </c>
      <c r="N52" s="3" t="str">
        <f>_xlfn.XLOOKUP(Customer8[[#This Row],[Account Number]],Transaction!C:C,Transaction!D:D)</f>
        <v>Money Transfer</v>
      </c>
      <c r="O52" s="3" t="str">
        <f>_xlfn.XLOOKUP(Customer8[[#This Row],[Account Number]], Transaction!C:C,Transaction!E:E)</f>
        <v>Mobile</v>
      </c>
      <c r="P52" s="2">
        <f>_xlfn.XLOOKUP(Customer8[[#This Row],[Account Number]], Transaction!C:C,Transaction!F:F)</f>
        <v>44318</v>
      </c>
      <c r="Q52" s="3">
        <f>Customer8[[#This Row],[Bank Deposit]]-Customer8[[#This Row],[Saving Accounts]]</f>
        <v>27919.088400000008</v>
      </c>
      <c r="R52" s="3">
        <f>IF(AND(K52="Current", Customer8[[#This Row],[Balance]]&gt;500000), Customer8[[#This Row],[Balance]]*1.02, Customer8[[#This Row],[Balance]])</f>
        <v>27919.088400000008</v>
      </c>
      <c r="S52" s="3" t="str">
        <f>TEXT(Customer8[[#This Row],[Transaction_Date]], "MMM")</f>
        <v>May</v>
      </c>
      <c r="T52" s="3" t="str">
        <f t="shared" si="0"/>
        <v>60-69 Yrs</v>
      </c>
      <c r="U52" s="3" t="str">
        <f>TEXT(Customer8[[#This Row],[Transaction_Date]],"YYYY")</f>
        <v>2021</v>
      </c>
    </row>
    <row r="53" spans="1:21" x14ac:dyDescent="0.35">
      <c r="A53" t="s">
        <v>159</v>
      </c>
      <c r="B53">
        <v>937421561</v>
      </c>
      <c r="C53">
        <v>69</v>
      </c>
      <c r="D53" s="1">
        <v>19503.75</v>
      </c>
      <c r="E53" t="s">
        <v>11</v>
      </c>
      <c r="F53" t="s">
        <v>160</v>
      </c>
      <c r="G53" t="s">
        <v>13</v>
      </c>
      <c r="H53" s="3">
        <v>199185.61840000001</v>
      </c>
      <c r="I53" s="3">
        <v>81093.974600000001</v>
      </c>
      <c r="J53" t="s">
        <v>161</v>
      </c>
      <c r="K53" t="str">
        <f>_xlfn.XLOOKUP(A53, Accounts!A:A, Accounts!E:E, "Not Found")</f>
        <v>Savings</v>
      </c>
      <c r="L53" s="3">
        <f>_xlfn.XLOOKUP(A53, Accounts!A:A, Accounts!G:G, 0)</f>
        <v>2175072096</v>
      </c>
      <c r="M53" s="3" t="str">
        <f>_xlfn.XLOOKUP(A53, Loan!A:A, Loan!D:D, "0")</f>
        <v>0</v>
      </c>
      <c r="N53" s="3" t="str">
        <f>_xlfn.XLOOKUP(Customer8[[#This Row],[Account Number]],Transaction!C:C,Transaction!D:D)</f>
        <v>Money Transfer</v>
      </c>
      <c r="O53" s="3" t="str">
        <f>_xlfn.XLOOKUP(Customer8[[#This Row],[Account Number]], Transaction!C:C,Transaction!E:E)</f>
        <v>Bank</v>
      </c>
      <c r="P53" s="2">
        <f>_xlfn.XLOOKUP(Customer8[[#This Row],[Account Number]], Transaction!C:C,Transaction!F:F)</f>
        <v>44232</v>
      </c>
      <c r="Q53" s="3">
        <f>Customer8[[#This Row],[Bank Deposit]]-Customer8[[#This Row],[Saving Accounts]]</f>
        <v>118091.64380000001</v>
      </c>
      <c r="R53" s="3">
        <f>IF(AND(K53="Current", Customer8[[#This Row],[Balance]]&gt;500000), Customer8[[#This Row],[Balance]]*1.02, Customer8[[#This Row],[Balance]])</f>
        <v>118091.64380000001</v>
      </c>
      <c r="S53" s="3" t="str">
        <f>TEXT(Customer8[[#This Row],[Transaction_Date]], "MMM")</f>
        <v>Feb</v>
      </c>
      <c r="T53" s="3" t="str">
        <f t="shared" si="0"/>
        <v>60-69 Yrs</v>
      </c>
      <c r="U53" s="3" t="str">
        <f>TEXT(Customer8[[#This Row],[Transaction_Date]],"YYYY")</f>
        <v>2021</v>
      </c>
    </row>
    <row r="54" spans="1:21" x14ac:dyDescent="0.35">
      <c r="A54" t="s">
        <v>162</v>
      </c>
      <c r="B54">
        <v>721447723</v>
      </c>
      <c r="C54">
        <v>73</v>
      </c>
      <c r="D54" s="1">
        <v>18042.75</v>
      </c>
      <c r="E54" t="s">
        <v>11</v>
      </c>
      <c r="F54" t="s">
        <v>163</v>
      </c>
      <c r="G54" t="s">
        <v>13</v>
      </c>
      <c r="H54" s="3">
        <v>556885.56000000006</v>
      </c>
      <c r="I54" s="3">
        <v>313248.1275</v>
      </c>
      <c r="J54" t="s">
        <v>164</v>
      </c>
      <c r="K54" t="str">
        <f>_xlfn.XLOOKUP(A54, Accounts!A:A, Accounts!E:E, "Not Found")</f>
        <v>Corporate</v>
      </c>
      <c r="L54" s="3">
        <f>_xlfn.XLOOKUP(A54, Accounts!A:A, Accounts!G:G, 0)</f>
        <v>4656707328</v>
      </c>
      <c r="M54" s="3" t="str">
        <f>_xlfn.XLOOKUP(A54, Loan!A:A, Loan!D:D, "0")</f>
        <v>0</v>
      </c>
      <c r="N54" s="3" t="str">
        <f>_xlfn.XLOOKUP(Customer8[[#This Row],[Account Number]],Transaction!C:C,Transaction!D:D)</f>
        <v>Money Transfer</v>
      </c>
      <c r="O54" s="3" t="str">
        <f>_xlfn.XLOOKUP(Customer8[[#This Row],[Account Number]], Transaction!C:C,Transaction!E:E)</f>
        <v>Mobile</v>
      </c>
      <c r="P54" s="2">
        <f>_xlfn.XLOOKUP(Customer8[[#This Row],[Account Number]], Transaction!C:C,Transaction!F:F)</f>
        <v>44295</v>
      </c>
      <c r="Q54" s="3">
        <f>Customer8[[#This Row],[Bank Deposit]]-Customer8[[#This Row],[Saving Accounts]]</f>
        <v>243637.43250000005</v>
      </c>
      <c r="R54" s="3">
        <f>IF(AND(K54="Current", Customer8[[#This Row],[Balance]]&gt;500000), Customer8[[#This Row],[Balance]]*1.02, Customer8[[#This Row],[Balance]])</f>
        <v>243637.43250000005</v>
      </c>
      <c r="S54" s="3" t="str">
        <f>TEXT(Customer8[[#This Row],[Transaction_Date]], "MMM")</f>
        <v>Apr</v>
      </c>
      <c r="T54" s="3" t="str">
        <f t="shared" si="0"/>
        <v>70 Yrs &amp; Above</v>
      </c>
      <c r="U54" s="3" t="str">
        <f>TEXT(Customer8[[#This Row],[Transaction_Date]],"YYYY")</f>
        <v>2021</v>
      </c>
    </row>
    <row r="55" spans="1:21" x14ac:dyDescent="0.35">
      <c r="A55" t="s">
        <v>165</v>
      </c>
      <c r="B55">
        <v>124971917</v>
      </c>
      <c r="C55">
        <v>53</v>
      </c>
      <c r="D55" s="1">
        <v>25347.75</v>
      </c>
      <c r="E55" t="s">
        <v>11</v>
      </c>
      <c r="F55" t="s">
        <v>166</v>
      </c>
      <c r="G55" t="s">
        <v>13</v>
      </c>
      <c r="H55" s="3">
        <v>257313.48929999999</v>
      </c>
      <c r="I55" s="3">
        <v>104605.8103</v>
      </c>
      <c r="J55" t="s">
        <v>167</v>
      </c>
      <c r="K55" t="str">
        <f>_xlfn.XLOOKUP(A55, Accounts!A:A, Accounts!E:E, "Not Found")</f>
        <v>Domiciliary</v>
      </c>
      <c r="L55" s="3">
        <f>_xlfn.XLOOKUP(A55, Accounts!A:A, Accounts!G:G, 0)</f>
        <v>1229470368</v>
      </c>
      <c r="M55" s="3" t="str">
        <f>_xlfn.XLOOKUP(A55, Loan!A:A, Loan!D:D, "0")</f>
        <v>0</v>
      </c>
      <c r="N55" s="3" t="str">
        <f>_xlfn.XLOOKUP(Customer8[[#This Row],[Account Number]],Transaction!C:C,Transaction!D:D)</f>
        <v>Cash Withdrawal</v>
      </c>
      <c r="O55" s="3" t="str">
        <f>_xlfn.XLOOKUP(Customer8[[#This Row],[Account Number]], Transaction!C:C,Transaction!E:E)</f>
        <v>ATM</v>
      </c>
      <c r="P55" s="2">
        <f>_xlfn.XLOOKUP(Customer8[[#This Row],[Account Number]], Transaction!C:C,Transaction!F:F)</f>
        <v>44372</v>
      </c>
      <c r="Q55" s="3">
        <f>Customer8[[#This Row],[Bank Deposit]]-Customer8[[#This Row],[Saving Accounts]]</f>
        <v>152707.679</v>
      </c>
      <c r="R55" s="3">
        <f>IF(AND(K55="Current", Customer8[[#This Row],[Balance]]&gt;500000), Customer8[[#This Row],[Balance]]*1.02, Customer8[[#This Row],[Balance]])</f>
        <v>152707.679</v>
      </c>
      <c r="S55" s="3" t="str">
        <f>TEXT(Customer8[[#This Row],[Transaction_Date]], "MMM")</f>
        <v>Jun</v>
      </c>
      <c r="T55" s="3" t="str">
        <f t="shared" si="0"/>
        <v>50-59 Yrs</v>
      </c>
      <c r="U55" s="3" t="str">
        <f>TEXT(Customer8[[#This Row],[Transaction_Date]],"YYYY")</f>
        <v>2021</v>
      </c>
    </row>
    <row r="56" spans="1:21" x14ac:dyDescent="0.35">
      <c r="A56" t="s">
        <v>168</v>
      </c>
      <c r="B56">
        <v>957927989</v>
      </c>
      <c r="C56">
        <v>79</v>
      </c>
      <c r="D56" s="1">
        <v>15851.25</v>
      </c>
      <c r="E56" t="s">
        <v>11</v>
      </c>
      <c r="F56" t="s">
        <v>169</v>
      </c>
      <c r="G56" t="s">
        <v>13</v>
      </c>
      <c r="H56" s="3">
        <v>3179840.7744999998</v>
      </c>
      <c r="I56" s="3">
        <v>435594.62660000002</v>
      </c>
      <c r="J56" t="s">
        <v>170</v>
      </c>
      <c r="K56" t="str">
        <f>_xlfn.XLOOKUP(A56, Accounts!A:A, Accounts!E:E, "Not Found")</f>
        <v>Domiciliary</v>
      </c>
      <c r="L56" s="3">
        <f>_xlfn.XLOOKUP(A56, Accounts!A:A, Accounts!G:G, 0)</f>
        <v>498321588</v>
      </c>
      <c r="M56" s="3" t="str">
        <f>_xlfn.XLOOKUP(A56, Loan!A:A, Loan!D:D, "0")</f>
        <v>0</v>
      </c>
      <c r="N56" s="3" t="str">
        <f>_xlfn.XLOOKUP(Customer8[[#This Row],[Account Number]],Transaction!C:C,Transaction!D:D)</f>
        <v>Money Transfer</v>
      </c>
      <c r="O56" s="3" t="str">
        <f>_xlfn.XLOOKUP(Customer8[[#This Row],[Account Number]], Transaction!C:C,Transaction!E:E)</f>
        <v>ATM</v>
      </c>
      <c r="P56" s="2">
        <f>_xlfn.XLOOKUP(Customer8[[#This Row],[Account Number]], Transaction!C:C,Transaction!F:F)</f>
        <v>44380</v>
      </c>
      <c r="Q56" s="3">
        <f>Customer8[[#This Row],[Bank Deposit]]-Customer8[[#This Row],[Saving Accounts]]</f>
        <v>2744246.1478999997</v>
      </c>
      <c r="R56" s="3">
        <f>IF(AND(K56="Current", Customer8[[#This Row],[Balance]]&gt;500000), Customer8[[#This Row],[Balance]]*1.02, Customer8[[#This Row],[Balance]])</f>
        <v>2744246.1478999997</v>
      </c>
      <c r="S56" s="3" t="str">
        <f>TEXT(Customer8[[#This Row],[Transaction_Date]], "MMM")</f>
        <v>Jul</v>
      </c>
      <c r="T56" s="3" t="str">
        <f t="shared" si="0"/>
        <v>70 Yrs &amp; Above</v>
      </c>
      <c r="U56" s="3" t="str">
        <f>TEXT(Customer8[[#This Row],[Transaction_Date]],"YYYY")</f>
        <v>2021</v>
      </c>
    </row>
    <row r="57" spans="1:21" x14ac:dyDescent="0.35">
      <c r="A57" t="s">
        <v>171</v>
      </c>
      <c r="B57">
        <v>25156448</v>
      </c>
      <c r="C57">
        <v>79</v>
      </c>
      <c r="D57" s="1">
        <v>15851.25</v>
      </c>
      <c r="E57" t="s">
        <v>11</v>
      </c>
      <c r="F57" t="s">
        <v>172</v>
      </c>
      <c r="G57" t="s">
        <v>13</v>
      </c>
      <c r="H57" s="3">
        <v>23967.847399999999</v>
      </c>
      <c r="I57" s="3">
        <v>23505.02</v>
      </c>
      <c r="J57" t="s">
        <v>173</v>
      </c>
      <c r="K57" t="str">
        <f>_xlfn.XLOOKUP(A57, Accounts!A:A, Accounts!E:E, "Not Found")</f>
        <v>Domiciliary</v>
      </c>
      <c r="L57" s="3">
        <f>_xlfn.XLOOKUP(A57, Accounts!A:A, Accounts!G:G, 0)</f>
        <v>212867655</v>
      </c>
      <c r="M57" s="3" t="str">
        <f>_xlfn.XLOOKUP(A57, Loan!A:A, Loan!D:D, "0")</f>
        <v>0</v>
      </c>
      <c r="N57" s="3" t="str">
        <f>_xlfn.XLOOKUP(Customer8[[#This Row],[Account Number]],Transaction!C:C,Transaction!D:D)</f>
        <v>Money Deposit</v>
      </c>
      <c r="O57" s="3" t="str">
        <f>_xlfn.XLOOKUP(Customer8[[#This Row],[Account Number]], Transaction!C:C,Transaction!E:E)</f>
        <v>Bank</v>
      </c>
      <c r="P57" s="2">
        <f>_xlfn.XLOOKUP(Customer8[[#This Row],[Account Number]], Transaction!C:C,Transaction!F:F)</f>
        <v>44442</v>
      </c>
      <c r="Q57" s="3">
        <f>Customer8[[#This Row],[Bank Deposit]]-Customer8[[#This Row],[Saving Accounts]]</f>
        <v>462.82739999999831</v>
      </c>
      <c r="R57" s="3">
        <f>IF(AND(K57="Current", Customer8[[#This Row],[Balance]]&gt;500000), Customer8[[#This Row],[Balance]]*1.02, Customer8[[#This Row],[Balance]])</f>
        <v>462.82739999999831</v>
      </c>
      <c r="S57" s="3" t="str">
        <f>TEXT(Customer8[[#This Row],[Transaction_Date]], "MMM")</f>
        <v>Sep</v>
      </c>
      <c r="T57" s="3" t="str">
        <f t="shared" si="0"/>
        <v>70 Yrs &amp; Above</v>
      </c>
      <c r="U57" s="3" t="str">
        <f>TEXT(Customer8[[#This Row],[Transaction_Date]],"YYYY")</f>
        <v>2021</v>
      </c>
    </row>
    <row r="58" spans="1:21" x14ac:dyDescent="0.35">
      <c r="A58" t="s">
        <v>174</v>
      </c>
      <c r="B58">
        <v>371460998</v>
      </c>
      <c r="C58">
        <v>74</v>
      </c>
      <c r="D58" s="1">
        <v>17677.5</v>
      </c>
      <c r="E58" t="s">
        <v>11</v>
      </c>
      <c r="F58" t="s">
        <v>175</v>
      </c>
      <c r="G58" t="s">
        <v>13</v>
      </c>
      <c r="H58" s="3">
        <v>435733.3187</v>
      </c>
      <c r="I58" s="3">
        <v>103486.6632</v>
      </c>
      <c r="J58" t="s">
        <v>176</v>
      </c>
      <c r="K58" t="str">
        <f>_xlfn.XLOOKUP(A58, Accounts!A:A, Accounts!E:E, "Not Found")</f>
        <v>Savings</v>
      </c>
      <c r="L58" s="3">
        <f>_xlfn.XLOOKUP(A58, Accounts!A:A, Accounts!G:G, 0)</f>
        <v>2877675</v>
      </c>
      <c r="M58" s="3" t="str">
        <f>_xlfn.XLOOKUP(A58, Loan!A:A, Loan!D:D, "0")</f>
        <v>0</v>
      </c>
      <c r="N58" s="3" t="str">
        <f>_xlfn.XLOOKUP(Customer8[[#This Row],[Account Number]],Transaction!C:C,Transaction!D:D)</f>
        <v>Cash Withdrawal</v>
      </c>
      <c r="O58" s="3" t="str">
        <f>_xlfn.XLOOKUP(Customer8[[#This Row],[Account Number]], Transaction!C:C,Transaction!E:E)</f>
        <v>ATM</v>
      </c>
      <c r="P58" s="2">
        <f>_xlfn.XLOOKUP(Customer8[[#This Row],[Account Number]], Transaction!C:C,Transaction!F:F)</f>
        <v>44250</v>
      </c>
      <c r="Q58" s="3">
        <f>Customer8[[#This Row],[Bank Deposit]]-Customer8[[#This Row],[Saving Accounts]]</f>
        <v>332246.65549999999</v>
      </c>
      <c r="R58" s="3">
        <f>IF(AND(K58="Current", Customer8[[#This Row],[Balance]]&gt;500000), Customer8[[#This Row],[Balance]]*1.02, Customer8[[#This Row],[Balance]])</f>
        <v>332246.65549999999</v>
      </c>
      <c r="S58" s="3" t="str">
        <f>TEXT(Customer8[[#This Row],[Transaction_Date]], "MMM")</f>
        <v>Feb</v>
      </c>
      <c r="T58" s="3" t="str">
        <f t="shared" si="0"/>
        <v>70 Yrs &amp; Above</v>
      </c>
      <c r="U58" s="3" t="str">
        <f>TEXT(Customer8[[#This Row],[Transaction_Date]],"YYYY")</f>
        <v>2021</v>
      </c>
    </row>
    <row r="59" spans="1:21" x14ac:dyDescent="0.35">
      <c r="A59" t="s">
        <v>177</v>
      </c>
      <c r="B59">
        <v>788671678</v>
      </c>
      <c r="C59">
        <v>65</v>
      </c>
      <c r="D59" s="1">
        <v>20964.75</v>
      </c>
      <c r="E59" t="s">
        <v>11</v>
      </c>
      <c r="F59" t="s">
        <v>178</v>
      </c>
      <c r="G59" t="s">
        <v>13</v>
      </c>
      <c r="H59" s="3">
        <v>1338614.5495</v>
      </c>
      <c r="I59" s="3">
        <v>225570.7922</v>
      </c>
      <c r="J59" t="s">
        <v>179</v>
      </c>
      <c r="K59" t="str">
        <f>_xlfn.XLOOKUP(A59, Accounts!A:A, Accounts!E:E, "Not Found")</f>
        <v>Joint</v>
      </c>
      <c r="L59" s="3">
        <f>_xlfn.XLOOKUP(A59, Accounts!A:A, Accounts!G:G, 0)</f>
        <v>3368715675</v>
      </c>
      <c r="M59" s="3" t="str">
        <f>_xlfn.XLOOKUP(A59, Loan!A:A, Loan!D:D, "0")</f>
        <v>0</v>
      </c>
      <c r="N59" s="3" t="str">
        <f>_xlfn.XLOOKUP(Customer8[[#This Row],[Account Number]],Transaction!C:C,Transaction!D:D)</f>
        <v>Money Transfer</v>
      </c>
      <c r="O59" s="3" t="str">
        <f>_xlfn.XLOOKUP(Customer8[[#This Row],[Account Number]], Transaction!C:C,Transaction!E:E)</f>
        <v>ATM</v>
      </c>
      <c r="P59" s="2">
        <f>_xlfn.XLOOKUP(Customer8[[#This Row],[Account Number]], Transaction!C:C,Transaction!F:F)</f>
        <v>44328</v>
      </c>
      <c r="Q59" s="3">
        <f>Customer8[[#This Row],[Bank Deposit]]-Customer8[[#This Row],[Saving Accounts]]</f>
        <v>1113043.7572999999</v>
      </c>
      <c r="R59" s="3">
        <f>IF(AND(K59="Current", Customer8[[#This Row],[Balance]]&gt;500000), Customer8[[#This Row],[Balance]]*1.02, Customer8[[#This Row],[Balance]])</f>
        <v>1113043.7572999999</v>
      </c>
      <c r="S59" s="3" t="str">
        <f>TEXT(Customer8[[#This Row],[Transaction_Date]], "MMM")</f>
        <v>May</v>
      </c>
      <c r="T59" s="3" t="str">
        <f t="shared" si="0"/>
        <v>60-69 Yrs</v>
      </c>
      <c r="U59" s="3" t="str">
        <f>TEXT(Customer8[[#This Row],[Transaction_Date]],"YYYY")</f>
        <v>2021</v>
      </c>
    </row>
    <row r="60" spans="1:21" x14ac:dyDescent="0.35">
      <c r="A60" t="s">
        <v>180</v>
      </c>
      <c r="B60">
        <v>763073370</v>
      </c>
      <c r="C60">
        <v>29</v>
      </c>
      <c r="D60" s="1">
        <v>34113.75</v>
      </c>
      <c r="E60" t="s">
        <v>11</v>
      </c>
      <c r="F60" t="s">
        <v>33</v>
      </c>
      <c r="G60" t="s">
        <v>13</v>
      </c>
      <c r="H60" s="3">
        <v>2345848.6625999999</v>
      </c>
      <c r="I60" s="3">
        <v>589221.98759999999</v>
      </c>
      <c r="J60" t="s">
        <v>181</v>
      </c>
      <c r="K60" t="str">
        <f>_xlfn.XLOOKUP(A60, Accounts!A:A, Accounts!E:E, "Not Found")</f>
        <v>Savings</v>
      </c>
      <c r="L60" s="3">
        <f>_xlfn.XLOOKUP(A60, Accounts!A:A, Accounts!G:G, 0)</f>
        <v>21366688</v>
      </c>
      <c r="M60" s="3" t="str">
        <f>_xlfn.XLOOKUP(A60, Loan!A:A, Loan!D:D, "0")</f>
        <v>0</v>
      </c>
      <c r="N60" s="3" t="str">
        <f>_xlfn.XLOOKUP(Customer8[[#This Row],[Account Number]],Transaction!C:C,Transaction!D:D)</f>
        <v>Online Payment</v>
      </c>
      <c r="O60" s="3" t="str">
        <f>_xlfn.XLOOKUP(Customer8[[#This Row],[Account Number]], Transaction!C:C,Transaction!E:E)</f>
        <v>Internet Banking</v>
      </c>
      <c r="P60" s="2">
        <f>_xlfn.XLOOKUP(Customer8[[#This Row],[Account Number]], Transaction!C:C,Transaction!F:F)</f>
        <v>44308</v>
      </c>
      <c r="Q60" s="3">
        <f>Customer8[[#This Row],[Bank Deposit]]-Customer8[[#This Row],[Saving Accounts]]</f>
        <v>1756626.6749999998</v>
      </c>
      <c r="R60" s="3">
        <f>IF(AND(K60="Current", Customer8[[#This Row],[Balance]]&gt;500000), Customer8[[#This Row],[Balance]]*1.02, Customer8[[#This Row],[Balance]])</f>
        <v>1756626.6749999998</v>
      </c>
      <c r="S60" s="3" t="str">
        <f>TEXT(Customer8[[#This Row],[Transaction_Date]], "MMM")</f>
        <v>Apr</v>
      </c>
      <c r="T60" s="3" t="str">
        <f t="shared" si="0"/>
        <v>20-29 Yrs</v>
      </c>
      <c r="U60" s="3" t="str">
        <f>TEXT(Customer8[[#This Row],[Transaction_Date]],"YYYY")</f>
        <v>2021</v>
      </c>
    </row>
    <row r="61" spans="1:21" x14ac:dyDescent="0.35">
      <c r="A61" t="s">
        <v>182</v>
      </c>
      <c r="B61">
        <v>784898711</v>
      </c>
      <c r="C61">
        <v>63</v>
      </c>
      <c r="D61" s="1">
        <v>21695.25</v>
      </c>
      <c r="E61" t="s">
        <v>11</v>
      </c>
      <c r="F61" t="s">
        <v>183</v>
      </c>
      <c r="G61" t="s">
        <v>13</v>
      </c>
      <c r="H61" s="3">
        <v>1244326.9861000001</v>
      </c>
      <c r="I61" s="3">
        <v>572390.41359999997</v>
      </c>
      <c r="J61" t="s">
        <v>184</v>
      </c>
      <c r="K61" t="str">
        <f>_xlfn.XLOOKUP(A61, Accounts!A:A, Accounts!E:E, "Not Found")</f>
        <v>Domiciliary</v>
      </c>
      <c r="L61" s="3">
        <f>_xlfn.XLOOKUP(A61, Accounts!A:A, Accounts!G:G, 0)</f>
        <v>2211012384</v>
      </c>
      <c r="M61" s="3" t="str">
        <f>_xlfn.XLOOKUP(A61, Loan!A:A, Loan!D:D, "0")</f>
        <v>0</v>
      </c>
      <c r="N61" s="3" t="str">
        <f>_xlfn.XLOOKUP(Customer8[[#This Row],[Account Number]],Transaction!C:C,Transaction!D:D)</f>
        <v>Online Payment</v>
      </c>
      <c r="O61" s="3" t="str">
        <f>_xlfn.XLOOKUP(Customer8[[#This Row],[Account Number]], Transaction!C:C,Transaction!E:E)</f>
        <v>Card</v>
      </c>
      <c r="P61" s="2">
        <f>_xlfn.XLOOKUP(Customer8[[#This Row],[Account Number]], Transaction!C:C,Transaction!F:F)</f>
        <v>44553</v>
      </c>
      <c r="Q61" s="3">
        <f>Customer8[[#This Row],[Bank Deposit]]-Customer8[[#This Row],[Saving Accounts]]</f>
        <v>671936.57250000013</v>
      </c>
      <c r="R61" s="3">
        <f>IF(AND(K61="Current", Customer8[[#This Row],[Balance]]&gt;500000), Customer8[[#This Row],[Balance]]*1.02, Customer8[[#This Row],[Balance]])</f>
        <v>671936.57250000013</v>
      </c>
      <c r="S61" s="3" t="str">
        <f>TEXT(Customer8[[#This Row],[Transaction_Date]], "MMM")</f>
        <v>Dec</v>
      </c>
      <c r="T61" s="3" t="str">
        <f t="shared" si="0"/>
        <v>60-69 Yrs</v>
      </c>
      <c r="U61" s="3" t="str">
        <f>TEXT(Customer8[[#This Row],[Transaction_Date]],"YYYY")</f>
        <v>2021</v>
      </c>
    </row>
    <row r="62" spans="1:21" x14ac:dyDescent="0.35">
      <c r="A62" t="s">
        <v>185</v>
      </c>
      <c r="B62">
        <v>632415923</v>
      </c>
      <c r="C62">
        <v>17</v>
      </c>
      <c r="D62" s="1">
        <v>38496.75</v>
      </c>
      <c r="E62" t="s">
        <v>11</v>
      </c>
      <c r="F62" t="s">
        <v>186</v>
      </c>
      <c r="G62" t="s">
        <v>13</v>
      </c>
      <c r="H62" s="3">
        <v>392429.76289999997</v>
      </c>
      <c r="I62" s="3">
        <v>163979.57949999999</v>
      </c>
      <c r="J62" t="s">
        <v>187</v>
      </c>
      <c r="K62" t="str">
        <f>_xlfn.XLOOKUP(A62, Accounts!A:A, Accounts!E:E, "Not Found")</f>
        <v>Domiciliary</v>
      </c>
      <c r="L62" s="3">
        <f>_xlfn.XLOOKUP(A62, Accounts!A:A, Accounts!G:G, 0)</f>
        <v>25999182</v>
      </c>
      <c r="M62" s="3" t="str">
        <f>_xlfn.XLOOKUP(A62, Loan!A:A, Loan!D:D, "0")</f>
        <v>0</v>
      </c>
      <c r="N62" s="3" t="str">
        <f>_xlfn.XLOOKUP(Customer8[[#This Row],[Account Number]],Transaction!C:C,Transaction!D:D)</f>
        <v>Online Payment</v>
      </c>
      <c r="O62" s="3" t="str">
        <f>_xlfn.XLOOKUP(Customer8[[#This Row],[Account Number]], Transaction!C:C,Transaction!E:E)</f>
        <v>Mobile</v>
      </c>
      <c r="P62" s="2">
        <f>_xlfn.XLOOKUP(Customer8[[#This Row],[Account Number]], Transaction!C:C,Transaction!F:F)</f>
        <v>44309</v>
      </c>
      <c r="Q62" s="3">
        <f>Customer8[[#This Row],[Bank Deposit]]-Customer8[[#This Row],[Saving Accounts]]</f>
        <v>228450.18339999998</v>
      </c>
      <c r="R62" s="3">
        <f>IF(AND(K62="Current", Customer8[[#This Row],[Balance]]&gt;500000), Customer8[[#This Row],[Balance]]*1.02, Customer8[[#This Row],[Balance]])</f>
        <v>228450.18339999998</v>
      </c>
      <c r="S62" s="3" t="str">
        <f>TEXT(Customer8[[#This Row],[Transaction_Date]], "MMM")</f>
        <v>Apr</v>
      </c>
      <c r="T62" s="3" t="str">
        <f t="shared" si="0"/>
        <v>Below 20 Yrs</v>
      </c>
      <c r="U62" s="3" t="str">
        <f>TEXT(Customer8[[#This Row],[Transaction_Date]],"YYYY")</f>
        <v>2021</v>
      </c>
    </row>
    <row r="63" spans="1:21" x14ac:dyDescent="0.35">
      <c r="A63" t="s">
        <v>188</v>
      </c>
      <c r="B63">
        <v>580745202</v>
      </c>
      <c r="C63">
        <v>41</v>
      </c>
      <c r="D63" s="1">
        <v>29730.75</v>
      </c>
      <c r="E63" t="s">
        <v>11</v>
      </c>
      <c r="F63" t="s">
        <v>189</v>
      </c>
      <c r="G63" t="s">
        <v>13</v>
      </c>
      <c r="H63" s="3">
        <v>398694.70809999999</v>
      </c>
      <c r="I63" s="3">
        <v>166220.51430000001</v>
      </c>
      <c r="J63" t="s">
        <v>190</v>
      </c>
      <c r="K63" t="str">
        <f>_xlfn.XLOOKUP(A63, Accounts!A:A, Accounts!E:E, "Not Found")</f>
        <v>Savings</v>
      </c>
      <c r="L63" s="3">
        <f>_xlfn.XLOOKUP(A63, Accounts!A:A, Accounts!G:G, 0)</f>
        <v>1291887207</v>
      </c>
      <c r="M63" s="3" t="str">
        <f>_xlfn.XLOOKUP(A63, Loan!A:A, Loan!D:D, "0")</f>
        <v>0</v>
      </c>
      <c r="N63" s="3" t="str">
        <f>_xlfn.XLOOKUP(Customer8[[#This Row],[Account Number]],Transaction!C:C,Transaction!D:D)</f>
        <v>Money Deposit</v>
      </c>
      <c r="O63" s="3" t="str">
        <f>_xlfn.XLOOKUP(Customer8[[#This Row],[Account Number]], Transaction!C:C,Transaction!E:E)</f>
        <v>Bank</v>
      </c>
      <c r="P63" s="2">
        <f>_xlfn.XLOOKUP(Customer8[[#This Row],[Account Number]], Transaction!C:C,Transaction!F:F)</f>
        <v>44606</v>
      </c>
      <c r="Q63" s="3">
        <f>Customer8[[#This Row],[Bank Deposit]]-Customer8[[#This Row],[Saving Accounts]]</f>
        <v>232474.19379999998</v>
      </c>
      <c r="R63" s="3">
        <f>IF(AND(K63="Current", Customer8[[#This Row],[Balance]]&gt;500000), Customer8[[#This Row],[Balance]]*1.02, Customer8[[#This Row],[Balance]])</f>
        <v>232474.19379999998</v>
      </c>
      <c r="S63" s="3" t="str">
        <f>TEXT(Customer8[[#This Row],[Transaction_Date]], "MMM")</f>
        <v>Feb</v>
      </c>
      <c r="T63" s="3" t="str">
        <f t="shared" si="0"/>
        <v>40-49 Yrs</v>
      </c>
      <c r="U63" s="3" t="str">
        <f>TEXT(Customer8[[#This Row],[Transaction_Date]],"YYYY")</f>
        <v>2022</v>
      </c>
    </row>
    <row r="64" spans="1:21" x14ac:dyDescent="0.35">
      <c r="A64" t="s">
        <v>191</v>
      </c>
      <c r="B64">
        <v>17757953</v>
      </c>
      <c r="C64">
        <v>23</v>
      </c>
      <c r="D64" s="1">
        <v>36305.25</v>
      </c>
      <c r="E64" t="s">
        <v>11</v>
      </c>
      <c r="F64" t="s">
        <v>192</v>
      </c>
      <c r="G64" t="s">
        <v>13</v>
      </c>
      <c r="H64" s="3">
        <v>817996.86560000002</v>
      </c>
      <c r="I64" s="3">
        <v>124971.74340000001</v>
      </c>
      <c r="J64" t="s">
        <v>193</v>
      </c>
      <c r="K64" t="str">
        <f>_xlfn.XLOOKUP(A64, Accounts!A:A, Accounts!E:E, "Not Found")</f>
        <v>Savings</v>
      </c>
      <c r="L64" s="3">
        <f>_xlfn.XLOOKUP(A64, Accounts!A:A, Accounts!G:G, 0)</f>
        <v>5201924352</v>
      </c>
      <c r="M64" s="3" t="str">
        <f>_xlfn.XLOOKUP(A64, Loan!A:A, Loan!D:D, "0")</f>
        <v>0</v>
      </c>
      <c r="N64" s="3" t="str">
        <f>_xlfn.XLOOKUP(Customer8[[#This Row],[Account Number]],Transaction!C:C,Transaction!D:D)</f>
        <v>Money Transfer</v>
      </c>
      <c r="O64" s="3" t="str">
        <f>_xlfn.XLOOKUP(Customer8[[#This Row],[Account Number]], Transaction!C:C,Transaction!E:E)</f>
        <v>Internet Banking</v>
      </c>
      <c r="P64" s="2">
        <f>_xlfn.XLOOKUP(Customer8[[#This Row],[Account Number]], Transaction!C:C,Transaction!F:F)</f>
        <v>44261</v>
      </c>
      <c r="Q64" s="3">
        <f>Customer8[[#This Row],[Bank Deposit]]-Customer8[[#This Row],[Saving Accounts]]</f>
        <v>693025.12219999998</v>
      </c>
      <c r="R64" s="3">
        <f>IF(AND(K64="Current", Customer8[[#This Row],[Balance]]&gt;500000), Customer8[[#This Row],[Balance]]*1.02, Customer8[[#This Row],[Balance]])</f>
        <v>693025.12219999998</v>
      </c>
      <c r="S64" s="3" t="str">
        <f>TEXT(Customer8[[#This Row],[Transaction_Date]], "MMM")</f>
        <v>Mar</v>
      </c>
      <c r="T64" s="3" t="str">
        <f t="shared" si="0"/>
        <v>20-29 Yrs</v>
      </c>
      <c r="U64" s="3" t="str">
        <f>TEXT(Customer8[[#This Row],[Transaction_Date]],"YYYY")</f>
        <v>2021</v>
      </c>
    </row>
    <row r="65" spans="1:21" x14ac:dyDescent="0.35">
      <c r="A65" t="s">
        <v>194</v>
      </c>
      <c r="B65">
        <v>988806921</v>
      </c>
      <c r="C65">
        <v>18</v>
      </c>
      <c r="D65" s="1">
        <v>38131.5</v>
      </c>
      <c r="E65" t="s">
        <v>11</v>
      </c>
      <c r="F65" t="s">
        <v>28</v>
      </c>
      <c r="G65" t="s">
        <v>13</v>
      </c>
      <c r="H65" s="3">
        <v>1688758.5895</v>
      </c>
      <c r="I65" s="3">
        <v>377156.08500000002</v>
      </c>
      <c r="J65" t="s">
        <v>195</v>
      </c>
      <c r="K65" t="str">
        <f>_xlfn.XLOOKUP(A65, Accounts!A:A, Accounts!E:E, "Not Found")</f>
        <v>Savings</v>
      </c>
      <c r="L65" s="3">
        <f>_xlfn.XLOOKUP(A65, Accounts!A:A, Accounts!G:G, 0)</f>
        <v>2825726005</v>
      </c>
      <c r="M65" s="3" t="str">
        <f>_xlfn.XLOOKUP(A65, Loan!A:A, Loan!D:D, "0")</f>
        <v>0</v>
      </c>
      <c r="N65" s="3" t="str">
        <f>_xlfn.XLOOKUP(Customer8[[#This Row],[Account Number]],Transaction!C:C,Transaction!D:D)</f>
        <v>Money Deposit</v>
      </c>
      <c r="O65" s="3" t="str">
        <f>_xlfn.XLOOKUP(Customer8[[#This Row],[Account Number]], Transaction!C:C,Transaction!E:E)</f>
        <v>Bank</v>
      </c>
      <c r="P65" s="2">
        <f>_xlfn.XLOOKUP(Customer8[[#This Row],[Account Number]], Transaction!C:C,Transaction!F:F)</f>
        <v>44552</v>
      </c>
      <c r="Q65" s="3">
        <f>Customer8[[#This Row],[Bank Deposit]]-Customer8[[#This Row],[Saving Accounts]]</f>
        <v>1311602.5045</v>
      </c>
      <c r="R65" s="3">
        <f>IF(AND(K65="Current", Customer8[[#This Row],[Balance]]&gt;500000), Customer8[[#This Row],[Balance]]*1.02, Customer8[[#This Row],[Balance]])</f>
        <v>1311602.5045</v>
      </c>
      <c r="S65" s="3" t="str">
        <f>TEXT(Customer8[[#This Row],[Transaction_Date]], "MMM")</f>
        <v>Dec</v>
      </c>
      <c r="T65" s="3" t="str">
        <f t="shared" si="0"/>
        <v>Below 20 Yrs</v>
      </c>
      <c r="U65" s="3" t="str">
        <f>TEXT(Customer8[[#This Row],[Transaction_Date]],"YYYY")</f>
        <v>2021</v>
      </c>
    </row>
    <row r="66" spans="1:21" x14ac:dyDescent="0.35">
      <c r="A66" t="s">
        <v>196</v>
      </c>
      <c r="B66">
        <v>878283001</v>
      </c>
      <c r="C66">
        <v>84</v>
      </c>
      <c r="D66" s="1">
        <v>14025</v>
      </c>
      <c r="E66" t="s">
        <v>11</v>
      </c>
      <c r="F66" t="s">
        <v>54</v>
      </c>
      <c r="G66" t="s">
        <v>13</v>
      </c>
      <c r="H66" s="3">
        <v>2340038.0252</v>
      </c>
      <c r="I66" s="3">
        <v>936015.21010000003</v>
      </c>
      <c r="J66" t="s">
        <v>197</v>
      </c>
      <c r="K66" t="str">
        <f>_xlfn.XLOOKUP(A66, Accounts!A:A, Accounts!E:E, "Not Found")</f>
        <v>Domiciliary</v>
      </c>
      <c r="L66" s="3">
        <f>_xlfn.XLOOKUP(A66, Accounts!A:A, Accounts!G:G, 0)</f>
        <v>34363296</v>
      </c>
      <c r="M66" s="3" t="str">
        <f>_xlfn.XLOOKUP(A66, Loan!A:A, Loan!D:D, "0")</f>
        <v>0</v>
      </c>
      <c r="N66" s="3" t="str">
        <f>_xlfn.XLOOKUP(Customer8[[#This Row],[Account Number]],Transaction!C:C,Transaction!D:D)</f>
        <v>Online Payment</v>
      </c>
      <c r="O66" s="3" t="str">
        <f>_xlfn.XLOOKUP(Customer8[[#This Row],[Account Number]], Transaction!C:C,Transaction!E:E)</f>
        <v>Internet Banking</v>
      </c>
      <c r="P66" s="2">
        <f>_xlfn.XLOOKUP(Customer8[[#This Row],[Account Number]], Transaction!C:C,Transaction!F:F)</f>
        <v>44365</v>
      </c>
      <c r="Q66" s="3">
        <f>Customer8[[#This Row],[Bank Deposit]]-Customer8[[#This Row],[Saving Accounts]]</f>
        <v>1404022.8151</v>
      </c>
      <c r="R66" s="3">
        <f>IF(AND(K66="Current", Customer8[[#This Row],[Balance]]&gt;500000), Customer8[[#This Row],[Balance]]*1.02, Customer8[[#This Row],[Balance]])</f>
        <v>1404022.8151</v>
      </c>
      <c r="S66" s="3" t="str">
        <f>TEXT(Customer8[[#This Row],[Transaction_Date]], "MMM")</f>
        <v>Jun</v>
      </c>
      <c r="T66" s="3" t="str">
        <f t="shared" ref="T66:T129" si="1">IF(C66&lt;20,"Below 20 Yrs",IF(C66&lt;=29,"20-29 Yrs",IF(C66&lt;=39,"30-39 Yrs",IF(C66&lt;=49,"40-49 Yrs",IF(C66&lt;=59,"50-59 Yrs",IF(C66&lt;=69,"60-69 Yrs","70 Yrs &amp; Above"))))))</f>
        <v>70 Yrs &amp; Above</v>
      </c>
      <c r="U66" s="3" t="str">
        <f>TEXT(Customer8[[#This Row],[Transaction_Date]],"YYYY")</f>
        <v>2021</v>
      </c>
    </row>
    <row r="67" spans="1:21" x14ac:dyDescent="0.35">
      <c r="A67" t="s">
        <v>198</v>
      </c>
      <c r="B67">
        <v>821034018</v>
      </c>
      <c r="C67">
        <v>33</v>
      </c>
      <c r="D67" s="1">
        <v>32652.75</v>
      </c>
      <c r="E67" t="s">
        <v>11</v>
      </c>
      <c r="F67" t="s">
        <v>199</v>
      </c>
      <c r="G67" t="s">
        <v>13</v>
      </c>
      <c r="H67" s="3">
        <v>141038.3744</v>
      </c>
      <c r="I67" s="3">
        <v>64749.4355</v>
      </c>
      <c r="J67" t="s">
        <v>200</v>
      </c>
      <c r="K67" t="str">
        <f>_xlfn.XLOOKUP(A67, Accounts!A:A, Accounts!E:E, "Not Found")</f>
        <v>Domiciliary</v>
      </c>
      <c r="L67" s="3">
        <f>_xlfn.XLOOKUP(A67, Accounts!A:A, Accounts!G:G, 0)</f>
        <v>16400475</v>
      </c>
      <c r="M67" s="3">
        <f>_xlfn.XLOOKUP(A67, Loan!A:A, Loan!D:D, "0")</f>
        <v>892576</v>
      </c>
      <c r="N67" s="3" t="str">
        <f>_xlfn.XLOOKUP(Customer8[[#This Row],[Account Number]],Transaction!C:C,Transaction!D:D)</f>
        <v>Loan Payment</v>
      </c>
      <c r="O67" s="3" t="str">
        <f>_xlfn.XLOOKUP(Customer8[[#This Row],[Account Number]], Transaction!C:C,Transaction!E:E)</f>
        <v>AFT</v>
      </c>
      <c r="P67" s="2">
        <f>_xlfn.XLOOKUP(Customer8[[#This Row],[Account Number]], Transaction!C:C,Transaction!F:F)</f>
        <v>44650</v>
      </c>
      <c r="Q67" s="3">
        <f>Customer8[[#This Row],[Bank Deposit]]-Customer8[[#This Row],[Saving Accounts]]</f>
        <v>76288.938900000008</v>
      </c>
      <c r="R67" s="3">
        <f>IF(AND(K67="Current", Customer8[[#This Row],[Balance]]&gt;500000), Customer8[[#This Row],[Balance]]*1.02, Customer8[[#This Row],[Balance]])</f>
        <v>76288.938900000008</v>
      </c>
      <c r="S67" s="3" t="str">
        <f>TEXT(Customer8[[#This Row],[Transaction_Date]], "MMM")</f>
        <v>Mar</v>
      </c>
      <c r="T67" s="3" t="str">
        <f t="shared" si="1"/>
        <v>30-39 Yrs</v>
      </c>
      <c r="U67" s="3" t="str">
        <f>TEXT(Customer8[[#This Row],[Transaction_Date]],"YYYY")</f>
        <v>2022</v>
      </c>
    </row>
    <row r="68" spans="1:21" x14ac:dyDescent="0.35">
      <c r="A68" t="s">
        <v>201</v>
      </c>
      <c r="B68">
        <v>987975738</v>
      </c>
      <c r="C68">
        <v>46</v>
      </c>
      <c r="D68" s="1">
        <v>27904.5</v>
      </c>
      <c r="E68" t="s">
        <v>11</v>
      </c>
      <c r="F68" t="s">
        <v>202</v>
      </c>
      <c r="G68" t="s">
        <v>13</v>
      </c>
      <c r="H68" s="3">
        <v>475859.82069999998</v>
      </c>
      <c r="I68" s="3">
        <v>198384.31839999999</v>
      </c>
      <c r="J68" t="s">
        <v>203</v>
      </c>
      <c r="K68" t="str">
        <f>_xlfn.XLOOKUP(A68, Accounts!A:A, Accounts!E:E, "Not Found")</f>
        <v>Corporate</v>
      </c>
      <c r="L68" s="3">
        <f>_xlfn.XLOOKUP(A68, Accounts!A:A, Accounts!G:G, 0)</f>
        <v>4056581984</v>
      </c>
      <c r="M68" s="3" t="str">
        <f>_xlfn.XLOOKUP(A68, Loan!A:A, Loan!D:D, "0")</f>
        <v>0</v>
      </c>
      <c r="N68" s="3" t="str">
        <f>_xlfn.XLOOKUP(Customer8[[#This Row],[Account Number]],Transaction!C:C,Transaction!D:D)</f>
        <v>Money Deposit</v>
      </c>
      <c r="O68" s="3" t="str">
        <f>_xlfn.XLOOKUP(Customer8[[#This Row],[Account Number]], Transaction!C:C,Transaction!E:E)</f>
        <v>Bank</v>
      </c>
      <c r="P68" s="2">
        <f>_xlfn.XLOOKUP(Customer8[[#This Row],[Account Number]], Transaction!C:C,Transaction!F:F)</f>
        <v>44463</v>
      </c>
      <c r="Q68" s="3">
        <f>Customer8[[#This Row],[Bank Deposit]]-Customer8[[#This Row],[Saving Accounts]]</f>
        <v>277475.50229999999</v>
      </c>
      <c r="R68" s="3">
        <f>IF(AND(K68="Current", Customer8[[#This Row],[Balance]]&gt;500000), Customer8[[#This Row],[Balance]]*1.02, Customer8[[#This Row],[Balance]])</f>
        <v>277475.50229999999</v>
      </c>
      <c r="S68" s="3" t="str">
        <f>TEXT(Customer8[[#This Row],[Transaction_Date]], "MMM")</f>
        <v>Sep</v>
      </c>
      <c r="T68" s="3" t="str">
        <f t="shared" si="1"/>
        <v>40-49 Yrs</v>
      </c>
      <c r="U68" s="3" t="str">
        <f>TEXT(Customer8[[#This Row],[Transaction_Date]],"YYYY")</f>
        <v>2021</v>
      </c>
    </row>
    <row r="69" spans="1:21" x14ac:dyDescent="0.35">
      <c r="A69" t="s">
        <v>204</v>
      </c>
      <c r="B69">
        <v>6783451</v>
      </c>
      <c r="C69">
        <v>17</v>
      </c>
      <c r="D69" s="1">
        <v>38496.75</v>
      </c>
      <c r="E69" t="s">
        <v>11</v>
      </c>
      <c r="F69" t="s">
        <v>205</v>
      </c>
      <c r="G69" t="s">
        <v>13</v>
      </c>
      <c r="H69" s="3">
        <v>27001.693800000001</v>
      </c>
      <c r="I69" s="3">
        <v>15477.756600000001</v>
      </c>
      <c r="J69" t="s">
        <v>206</v>
      </c>
      <c r="K69" t="str">
        <f>_xlfn.XLOOKUP(A69, Accounts!A:A, Accounts!E:E, "Not Found")</f>
        <v>Corporate</v>
      </c>
      <c r="L69" s="3">
        <f>_xlfn.XLOOKUP(A69, Accounts!A:A, Accounts!G:G, 0)</f>
        <v>19565175</v>
      </c>
      <c r="M69" s="3" t="str">
        <f>_xlfn.XLOOKUP(A69, Loan!A:A, Loan!D:D, "0")</f>
        <v>0</v>
      </c>
      <c r="N69" s="3" t="str">
        <f>_xlfn.XLOOKUP(Customer8[[#This Row],[Account Number]],Transaction!C:C,Transaction!D:D)</f>
        <v>Money Deposit</v>
      </c>
      <c r="O69" s="3" t="str">
        <f>_xlfn.XLOOKUP(Customer8[[#This Row],[Account Number]], Transaction!C:C,Transaction!E:E)</f>
        <v>Bank</v>
      </c>
      <c r="P69" s="2">
        <f>_xlfn.XLOOKUP(Customer8[[#This Row],[Account Number]], Transaction!C:C,Transaction!F:F)</f>
        <v>44504</v>
      </c>
      <c r="Q69" s="3">
        <f>Customer8[[#This Row],[Bank Deposit]]-Customer8[[#This Row],[Saving Accounts]]</f>
        <v>11523.9372</v>
      </c>
      <c r="R69" s="3">
        <f>IF(AND(K69="Current", Customer8[[#This Row],[Balance]]&gt;500000), Customer8[[#This Row],[Balance]]*1.02, Customer8[[#This Row],[Balance]])</f>
        <v>11523.9372</v>
      </c>
      <c r="S69" s="3" t="str">
        <f>TEXT(Customer8[[#This Row],[Transaction_Date]], "MMM")</f>
        <v>Nov</v>
      </c>
      <c r="T69" s="3" t="str">
        <f t="shared" si="1"/>
        <v>Below 20 Yrs</v>
      </c>
      <c r="U69" s="3" t="str">
        <f>TEXT(Customer8[[#This Row],[Transaction_Date]],"YYYY")</f>
        <v>2021</v>
      </c>
    </row>
    <row r="70" spans="1:21" x14ac:dyDescent="0.35">
      <c r="A70" t="s">
        <v>207</v>
      </c>
      <c r="B70">
        <v>299454838</v>
      </c>
      <c r="C70">
        <v>76</v>
      </c>
      <c r="D70" s="1">
        <v>16947</v>
      </c>
      <c r="E70" t="s">
        <v>11</v>
      </c>
      <c r="F70" t="s">
        <v>208</v>
      </c>
      <c r="G70" t="s">
        <v>13</v>
      </c>
      <c r="H70" s="3">
        <v>1218185.0456999999</v>
      </c>
      <c r="I70" s="3">
        <v>719102.09080000001</v>
      </c>
      <c r="J70" t="s">
        <v>209</v>
      </c>
      <c r="K70" t="str">
        <f>_xlfn.XLOOKUP(A70, Accounts!A:A, Accounts!E:E, "Not Found")</f>
        <v>Corporate</v>
      </c>
      <c r="L70" s="3">
        <f>_xlfn.XLOOKUP(A70, Accounts!A:A, Accounts!G:G, 0)</f>
        <v>208356327</v>
      </c>
      <c r="M70" s="3">
        <f>_xlfn.XLOOKUP(A70, Loan!A:A, Loan!D:D, "0")</f>
        <v>3694697145</v>
      </c>
      <c r="N70" s="3" t="str">
        <f>_xlfn.XLOOKUP(Customer8[[#This Row],[Account Number]],Transaction!C:C,Transaction!D:D)</f>
        <v>Loan Payment</v>
      </c>
      <c r="O70" s="3" t="str">
        <f>_xlfn.XLOOKUP(Customer8[[#This Row],[Account Number]], Transaction!C:C,Transaction!E:E)</f>
        <v>ACH</v>
      </c>
      <c r="P70" s="2">
        <f>_xlfn.XLOOKUP(Customer8[[#This Row],[Account Number]], Transaction!C:C,Transaction!F:F)</f>
        <v>44462</v>
      </c>
      <c r="Q70" s="3">
        <f>Customer8[[#This Row],[Bank Deposit]]-Customer8[[#This Row],[Saving Accounts]]</f>
        <v>499082.9548999999</v>
      </c>
      <c r="R70" s="3">
        <f>IF(AND(K70="Current", Customer8[[#This Row],[Balance]]&gt;500000), Customer8[[#This Row],[Balance]]*1.02, Customer8[[#This Row],[Balance]])</f>
        <v>499082.9548999999</v>
      </c>
      <c r="S70" s="3" t="str">
        <f>TEXT(Customer8[[#This Row],[Transaction_Date]], "MMM")</f>
        <v>Sep</v>
      </c>
      <c r="T70" s="3" t="str">
        <f t="shared" si="1"/>
        <v>70 Yrs &amp; Above</v>
      </c>
      <c r="U70" s="3" t="str">
        <f>TEXT(Customer8[[#This Row],[Transaction_Date]],"YYYY")</f>
        <v>2021</v>
      </c>
    </row>
    <row r="71" spans="1:21" x14ac:dyDescent="0.35">
      <c r="A71" t="s">
        <v>210</v>
      </c>
      <c r="B71">
        <v>676156542</v>
      </c>
      <c r="C71">
        <v>50</v>
      </c>
      <c r="D71" s="1">
        <v>26443.5</v>
      </c>
      <c r="E71" t="s">
        <v>11</v>
      </c>
      <c r="F71" t="s">
        <v>211</v>
      </c>
      <c r="G71" t="s">
        <v>13</v>
      </c>
      <c r="H71" s="3">
        <v>86604.908200000005</v>
      </c>
      <c r="I71" s="3">
        <v>67878.6394</v>
      </c>
      <c r="J71" t="s">
        <v>212</v>
      </c>
      <c r="K71" t="str">
        <f>_xlfn.XLOOKUP(A71, Accounts!A:A, Accounts!E:E, "Not Found")</f>
        <v>Domiciliary</v>
      </c>
      <c r="L71" s="3">
        <f>_xlfn.XLOOKUP(A71, Accounts!A:A, Accounts!G:G, 0)</f>
        <v>871438425</v>
      </c>
      <c r="M71" s="3" t="str">
        <f>_xlfn.XLOOKUP(A71, Loan!A:A, Loan!D:D, "0")</f>
        <v>0</v>
      </c>
      <c r="N71" s="3" t="str">
        <f>_xlfn.XLOOKUP(Customer8[[#This Row],[Account Number]],Transaction!C:C,Transaction!D:D)</f>
        <v>Money Transfer</v>
      </c>
      <c r="O71" s="3" t="str">
        <f>_xlfn.XLOOKUP(Customer8[[#This Row],[Account Number]], Transaction!C:C,Transaction!E:E)</f>
        <v>Internet Banking</v>
      </c>
      <c r="P71" s="2">
        <f>_xlfn.XLOOKUP(Customer8[[#This Row],[Account Number]], Transaction!C:C,Transaction!F:F)</f>
        <v>44279</v>
      </c>
      <c r="Q71" s="3">
        <f>Customer8[[#This Row],[Bank Deposit]]-Customer8[[#This Row],[Saving Accounts]]</f>
        <v>18726.268800000005</v>
      </c>
      <c r="R71" s="3">
        <f>IF(AND(K71="Current", Customer8[[#This Row],[Balance]]&gt;500000), Customer8[[#This Row],[Balance]]*1.02, Customer8[[#This Row],[Balance]])</f>
        <v>18726.268800000005</v>
      </c>
      <c r="S71" s="3" t="str">
        <f>TEXT(Customer8[[#This Row],[Transaction_Date]], "MMM")</f>
        <v>Mar</v>
      </c>
      <c r="T71" s="3" t="str">
        <f t="shared" si="1"/>
        <v>50-59 Yrs</v>
      </c>
      <c r="U71" s="3" t="str">
        <f>TEXT(Customer8[[#This Row],[Transaction_Date]],"YYYY")</f>
        <v>2021</v>
      </c>
    </row>
    <row r="72" spans="1:21" x14ac:dyDescent="0.35">
      <c r="A72" t="s">
        <v>213</v>
      </c>
      <c r="B72">
        <v>128381655</v>
      </c>
      <c r="C72">
        <v>67</v>
      </c>
      <c r="D72" s="1">
        <v>20234.25</v>
      </c>
      <c r="E72" t="s">
        <v>11</v>
      </c>
      <c r="F72" t="s">
        <v>214</v>
      </c>
      <c r="G72" t="s">
        <v>13</v>
      </c>
      <c r="H72" s="3">
        <v>551246.28159999999</v>
      </c>
      <c r="I72" s="3">
        <v>320686.18640000001</v>
      </c>
      <c r="J72" t="s">
        <v>215</v>
      </c>
      <c r="K72" t="str">
        <f>_xlfn.XLOOKUP(A72, Accounts!A:A, Accounts!E:E, "Not Found")</f>
        <v>Domiciliary</v>
      </c>
      <c r="L72" s="3">
        <f>_xlfn.XLOOKUP(A72, Accounts!A:A, Accounts!G:G, 0)</f>
        <v>1553435577</v>
      </c>
      <c r="M72" s="3" t="str">
        <f>_xlfn.XLOOKUP(A72, Loan!A:A, Loan!D:D, "0")</f>
        <v>0</v>
      </c>
      <c r="N72" s="3" t="str">
        <f>_xlfn.XLOOKUP(Customer8[[#This Row],[Account Number]],Transaction!C:C,Transaction!D:D)</f>
        <v>Cash Withdrawal</v>
      </c>
      <c r="O72" s="3" t="str">
        <f>_xlfn.XLOOKUP(Customer8[[#This Row],[Account Number]], Transaction!C:C,Transaction!E:E)</f>
        <v>ATM</v>
      </c>
      <c r="P72" s="2">
        <f>_xlfn.XLOOKUP(Customer8[[#This Row],[Account Number]], Transaction!C:C,Transaction!F:F)</f>
        <v>44445</v>
      </c>
      <c r="Q72" s="3">
        <f>Customer8[[#This Row],[Bank Deposit]]-Customer8[[#This Row],[Saving Accounts]]</f>
        <v>230560.09519999998</v>
      </c>
      <c r="R72" s="3">
        <f>IF(AND(K72="Current", Customer8[[#This Row],[Balance]]&gt;500000), Customer8[[#This Row],[Balance]]*1.02, Customer8[[#This Row],[Balance]])</f>
        <v>230560.09519999998</v>
      </c>
      <c r="S72" s="3" t="str">
        <f>TEXT(Customer8[[#This Row],[Transaction_Date]], "MMM")</f>
        <v>Sep</v>
      </c>
      <c r="T72" s="3" t="str">
        <f t="shared" si="1"/>
        <v>60-69 Yrs</v>
      </c>
      <c r="U72" s="3" t="str">
        <f>TEXT(Customer8[[#This Row],[Transaction_Date]],"YYYY")</f>
        <v>2021</v>
      </c>
    </row>
    <row r="73" spans="1:21" x14ac:dyDescent="0.35">
      <c r="A73" t="s">
        <v>216</v>
      </c>
      <c r="B73">
        <v>291140549</v>
      </c>
      <c r="C73">
        <v>24</v>
      </c>
      <c r="D73" s="1">
        <v>35940</v>
      </c>
      <c r="E73" t="s">
        <v>11</v>
      </c>
      <c r="F73" t="s">
        <v>217</v>
      </c>
      <c r="G73" t="s">
        <v>13</v>
      </c>
      <c r="H73" s="3">
        <v>2316791.3933000001</v>
      </c>
      <c r="I73" s="3">
        <v>946505.81709999999</v>
      </c>
      <c r="J73" t="s">
        <v>218</v>
      </c>
      <c r="K73" t="str">
        <f>_xlfn.XLOOKUP(A73, Accounts!A:A, Accounts!E:E, "Not Found")</f>
        <v>Domiciliary</v>
      </c>
      <c r="L73" s="3">
        <f>_xlfn.XLOOKUP(A73, Accounts!A:A, Accounts!G:G, 0)</f>
        <v>1251566514</v>
      </c>
      <c r="M73" s="3" t="str">
        <f>_xlfn.XLOOKUP(A73, Loan!A:A, Loan!D:D, "0")</f>
        <v>0</v>
      </c>
      <c r="N73" s="3" t="str">
        <f>_xlfn.XLOOKUP(Customer8[[#This Row],[Account Number]],Transaction!C:C,Transaction!D:D)</f>
        <v>Cash Withdrawal</v>
      </c>
      <c r="O73" s="3" t="str">
        <f>_xlfn.XLOOKUP(Customer8[[#This Row],[Account Number]], Transaction!C:C,Transaction!E:E)</f>
        <v>POS</v>
      </c>
      <c r="P73" s="2">
        <f>_xlfn.XLOOKUP(Customer8[[#This Row],[Account Number]], Transaction!C:C,Transaction!F:F)</f>
        <v>44675</v>
      </c>
      <c r="Q73" s="3">
        <f>Customer8[[#This Row],[Bank Deposit]]-Customer8[[#This Row],[Saving Accounts]]</f>
        <v>1370285.5762</v>
      </c>
      <c r="R73" s="3">
        <f>IF(AND(K73="Current", Customer8[[#This Row],[Balance]]&gt;500000), Customer8[[#This Row],[Balance]]*1.02, Customer8[[#This Row],[Balance]])</f>
        <v>1370285.5762</v>
      </c>
      <c r="S73" s="3" t="str">
        <f>TEXT(Customer8[[#This Row],[Transaction_Date]], "MMM")</f>
        <v>Apr</v>
      </c>
      <c r="T73" s="3" t="str">
        <f t="shared" si="1"/>
        <v>20-29 Yrs</v>
      </c>
      <c r="U73" s="3" t="str">
        <f>TEXT(Customer8[[#This Row],[Transaction_Date]],"YYYY")</f>
        <v>2022</v>
      </c>
    </row>
    <row r="74" spans="1:21" x14ac:dyDescent="0.35">
      <c r="A74" t="s">
        <v>219</v>
      </c>
      <c r="B74">
        <v>998201239</v>
      </c>
      <c r="C74">
        <v>68</v>
      </c>
      <c r="D74" s="1">
        <v>19869</v>
      </c>
      <c r="E74" t="s">
        <v>11</v>
      </c>
      <c r="F74" t="s">
        <v>220</v>
      </c>
      <c r="G74" t="s">
        <v>13</v>
      </c>
      <c r="H74" s="3">
        <v>359209.20819999999</v>
      </c>
      <c r="I74" s="3">
        <v>148579.10079999999</v>
      </c>
      <c r="J74" t="s">
        <v>221</v>
      </c>
      <c r="K74" t="str">
        <f>_xlfn.XLOOKUP(A74, Accounts!A:A, Accounts!E:E, "Not Found")</f>
        <v>Current</v>
      </c>
      <c r="L74" s="3">
        <f>_xlfn.XLOOKUP(A74, Accounts!A:A, Accounts!G:G, 0)</f>
        <v>24459435</v>
      </c>
      <c r="M74" s="3" t="str">
        <f>_xlfn.XLOOKUP(A74, Loan!A:A, Loan!D:D, "0")</f>
        <v>0</v>
      </c>
      <c r="N74" s="3" t="str">
        <f>_xlfn.XLOOKUP(Customer8[[#This Row],[Account Number]],Transaction!C:C,Transaction!D:D)</f>
        <v>Cash Withdrawal</v>
      </c>
      <c r="O74" s="3" t="str">
        <f>_xlfn.XLOOKUP(Customer8[[#This Row],[Account Number]], Transaction!C:C,Transaction!E:E)</f>
        <v>POS</v>
      </c>
      <c r="P74" s="2">
        <f>_xlfn.XLOOKUP(Customer8[[#This Row],[Account Number]], Transaction!C:C,Transaction!F:F)</f>
        <v>44614</v>
      </c>
      <c r="Q74" s="3">
        <f>Customer8[[#This Row],[Bank Deposit]]-Customer8[[#This Row],[Saving Accounts]]</f>
        <v>210630.10740000001</v>
      </c>
      <c r="R74" s="3">
        <f>IF(AND(K74="Current", Customer8[[#This Row],[Balance]]&gt;500000), Customer8[[#This Row],[Balance]]*1.02, Customer8[[#This Row],[Balance]])</f>
        <v>210630.10740000001</v>
      </c>
      <c r="S74" s="3" t="str">
        <f>TEXT(Customer8[[#This Row],[Transaction_Date]], "MMM")</f>
        <v>Feb</v>
      </c>
      <c r="T74" s="3" t="str">
        <f t="shared" si="1"/>
        <v>60-69 Yrs</v>
      </c>
      <c r="U74" s="3" t="str">
        <f>TEXT(Customer8[[#This Row],[Transaction_Date]],"YYYY")</f>
        <v>2022</v>
      </c>
    </row>
    <row r="75" spans="1:21" x14ac:dyDescent="0.35">
      <c r="A75" t="s">
        <v>222</v>
      </c>
      <c r="B75">
        <v>838039063</v>
      </c>
      <c r="C75">
        <v>50</v>
      </c>
      <c r="D75" s="1">
        <v>26443.5</v>
      </c>
      <c r="E75" t="s">
        <v>11</v>
      </c>
      <c r="F75" t="s">
        <v>223</v>
      </c>
      <c r="G75" t="s">
        <v>13</v>
      </c>
      <c r="H75" s="3">
        <v>763141.84</v>
      </c>
      <c r="I75" s="3">
        <v>430717.25449999998</v>
      </c>
      <c r="J75" t="s">
        <v>224</v>
      </c>
      <c r="K75" t="str">
        <f>_xlfn.XLOOKUP(A75, Accounts!A:A, Accounts!E:E, "Not Found")</f>
        <v>Domiciliary</v>
      </c>
      <c r="L75" s="3">
        <f>_xlfn.XLOOKUP(A75, Accounts!A:A, Accounts!G:G, 0)</f>
        <v>458991588</v>
      </c>
      <c r="M75" s="3" t="str">
        <f>_xlfn.XLOOKUP(A75, Loan!A:A, Loan!D:D, "0")</f>
        <v>0</v>
      </c>
      <c r="N75" s="3" t="str">
        <f>_xlfn.XLOOKUP(Customer8[[#This Row],[Account Number]],Transaction!C:C,Transaction!D:D)</f>
        <v>Money Deposit</v>
      </c>
      <c r="O75" s="3" t="str">
        <f>_xlfn.XLOOKUP(Customer8[[#This Row],[Account Number]], Transaction!C:C,Transaction!E:E)</f>
        <v>Bank</v>
      </c>
      <c r="P75" s="2">
        <f>_xlfn.XLOOKUP(Customer8[[#This Row],[Account Number]], Transaction!C:C,Transaction!F:F)</f>
        <v>44368</v>
      </c>
      <c r="Q75" s="3">
        <f>Customer8[[#This Row],[Bank Deposit]]-Customer8[[#This Row],[Saving Accounts]]</f>
        <v>332424.58549999999</v>
      </c>
      <c r="R75" s="3">
        <f>IF(AND(K75="Current", Customer8[[#This Row],[Balance]]&gt;500000), Customer8[[#This Row],[Balance]]*1.02, Customer8[[#This Row],[Balance]])</f>
        <v>332424.58549999999</v>
      </c>
      <c r="S75" s="3" t="str">
        <f>TEXT(Customer8[[#This Row],[Transaction_Date]], "MMM")</f>
        <v>Jun</v>
      </c>
      <c r="T75" s="3" t="str">
        <f t="shared" si="1"/>
        <v>50-59 Yrs</v>
      </c>
      <c r="U75" s="3" t="str">
        <f>TEXT(Customer8[[#This Row],[Transaction_Date]],"YYYY")</f>
        <v>2021</v>
      </c>
    </row>
    <row r="76" spans="1:21" x14ac:dyDescent="0.35">
      <c r="A76" t="s">
        <v>225</v>
      </c>
      <c r="B76">
        <v>164760475</v>
      </c>
      <c r="C76">
        <v>41</v>
      </c>
      <c r="D76" s="1">
        <v>29730.75</v>
      </c>
      <c r="E76" t="s">
        <v>11</v>
      </c>
      <c r="F76" t="s">
        <v>226</v>
      </c>
      <c r="G76" t="s">
        <v>13</v>
      </c>
      <c r="H76" s="3">
        <v>672909.66769999999</v>
      </c>
      <c r="I76" s="3">
        <v>178223.06539999999</v>
      </c>
      <c r="J76" t="s">
        <v>227</v>
      </c>
      <c r="K76" t="str">
        <f>_xlfn.XLOOKUP(A76, Accounts!A:A, Accounts!E:E, "Not Found")</f>
        <v>Domiciliary</v>
      </c>
      <c r="L76" s="3">
        <f>_xlfn.XLOOKUP(A76, Accounts!A:A, Accounts!G:G, 0)</f>
        <v>86940945</v>
      </c>
      <c r="M76" s="3" t="str">
        <f>_xlfn.XLOOKUP(A76, Loan!A:A, Loan!D:D, "0")</f>
        <v>0</v>
      </c>
      <c r="N76" s="3" t="str">
        <f>_xlfn.XLOOKUP(Customer8[[#This Row],[Account Number]],Transaction!C:C,Transaction!D:D)</f>
        <v>Cash Withdrawal</v>
      </c>
      <c r="O76" s="3" t="str">
        <f>_xlfn.XLOOKUP(Customer8[[#This Row],[Account Number]], Transaction!C:C,Transaction!E:E)</f>
        <v>ATM</v>
      </c>
      <c r="P76" s="2">
        <f>_xlfn.XLOOKUP(Customer8[[#This Row],[Account Number]], Transaction!C:C,Transaction!F:F)</f>
        <v>44579</v>
      </c>
      <c r="Q76" s="3">
        <f>Customer8[[#This Row],[Bank Deposit]]-Customer8[[#This Row],[Saving Accounts]]</f>
        <v>494686.60230000003</v>
      </c>
      <c r="R76" s="3">
        <f>IF(AND(K76="Current", Customer8[[#This Row],[Balance]]&gt;500000), Customer8[[#This Row],[Balance]]*1.02, Customer8[[#This Row],[Balance]])</f>
        <v>494686.60230000003</v>
      </c>
      <c r="S76" s="3" t="str">
        <f>TEXT(Customer8[[#This Row],[Transaction_Date]], "MMM")</f>
        <v>Jan</v>
      </c>
      <c r="T76" s="3" t="str">
        <f t="shared" si="1"/>
        <v>40-49 Yrs</v>
      </c>
      <c r="U76" s="3" t="str">
        <f>TEXT(Customer8[[#This Row],[Transaction_Date]],"YYYY")</f>
        <v>2022</v>
      </c>
    </row>
    <row r="77" spans="1:21" x14ac:dyDescent="0.35">
      <c r="A77" t="s">
        <v>228</v>
      </c>
      <c r="B77">
        <v>854150558</v>
      </c>
      <c r="C77">
        <v>44</v>
      </c>
      <c r="D77" s="1">
        <v>28635</v>
      </c>
      <c r="E77" t="s">
        <v>11</v>
      </c>
      <c r="F77" t="s">
        <v>229</v>
      </c>
      <c r="G77" t="s">
        <v>13</v>
      </c>
      <c r="H77" s="3">
        <v>136891.3162</v>
      </c>
      <c r="I77" s="3">
        <v>93195.608099999998</v>
      </c>
      <c r="J77" t="s">
        <v>230</v>
      </c>
      <c r="K77" t="str">
        <f>_xlfn.XLOOKUP(A77, Accounts!A:A, Accounts!E:E, "Not Found")</f>
        <v>Domiciliary</v>
      </c>
      <c r="L77" s="3">
        <f>_xlfn.XLOOKUP(A77, Accounts!A:A, Accounts!G:G, 0)</f>
        <v>1114079928</v>
      </c>
      <c r="M77" s="3" t="str">
        <f>_xlfn.XLOOKUP(A77, Loan!A:A, Loan!D:D, "0")</f>
        <v>0</v>
      </c>
      <c r="N77" s="3" t="str">
        <f>_xlfn.XLOOKUP(Customer8[[#This Row],[Account Number]],Transaction!C:C,Transaction!D:D)</f>
        <v>Money Transfer</v>
      </c>
      <c r="O77" s="3" t="str">
        <f>_xlfn.XLOOKUP(Customer8[[#This Row],[Account Number]], Transaction!C:C,Transaction!E:E)</f>
        <v>Mobile</v>
      </c>
      <c r="P77" s="2">
        <f>_xlfn.XLOOKUP(Customer8[[#This Row],[Account Number]], Transaction!C:C,Transaction!F:F)</f>
        <v>44295</v>
      </c>
      <c r="Q77" s="3">
        <f>Customer8[[#This Row],[Bank Deposit]]-Customer8[[#This Row],[Saving Accounts]]</f>
        <v>43695.708100000003</v>
      </c>
      <c r="R77" s="3">
        <f>IF(AND(K77="Current", Customer8[[#This Row],[Balance]]&gt;500000), Customer8[[#This Row],[Balance]]*1.02, Customer8[[#This Row],[Balance]])</f>
        <v>43695.708100000003</v>
      </c>
      <c r="S77" s="3" t="str">
        <f>TEXT(Customer8[[#This Row],[Transaction_Date]], "MMM")</f>
        <v>Apr</v>
      </c>
      <c r="T77" s="3" t="str">
        <f t="shared" si="1"/>
        <v>40-49 Yrs</v>
      </c>
      <c r="U77" s="3" t="str">
        <f>TEXT(Customer8[[#This Row],[Transaction_Date]],"YYYY")</f>
        <v>2021</v>
      </c>
    </row>
    <row r="78" spans="1:21" x14ac:dyDescent="0.35">
      <c r="A78" t="s">
        <v>231</v>
      </c>
      <c r="B78">
        <v>470311784</v>
      </c>
      <c r="C78">
        <v>54</v>
      </c>
      <c r="D78" s="1">
        <v>24982.5</v>
      </c>
      <c r="E78" t="s">
        <v>11</v>
      </c>
      <c r="F78" t="s">
        <v>232</v>
      </c>
      <c r="G78" t="s">
        <v>13</v>
      </c>
      <c r="H78" s="3">
        <v>183267.91560000001</v>
      </c>
      <c r="I78" s="3">
        <v>52385.7952</v>
      </c>
      <c r="J78" t="s">
        <v>233</v>
      </c>
      <c r="K78" t="str">
        <f>_xlfn.XLOOKUP(A78, Accounts!A:A, Accounts!E:E, "Not Found")</f>
        <v>Current</v>
      </c>
      <c r="L78" s="3">
        <f>_xlfn.XLOOKUP(A78, Accounts!A:A, Accounts!G:G, 0)</f>
        <v>514313467</v>
      </c>
      <c r="M78" s="3" t="str">
        <f>_xlfn.XLOOKUP(A78, Loan!A:A, Loan!D:D, "0")</f>
        <v>0</v>
      </c>
      <c r="N78" s="3" t="str">
        <f>_xlfn.XLOOKUP(Customer8[[#This Row],[Account Number]],Transaction!C:C,Transaction!D:D)</f>
        <v>Cash Withdrawal</v>
      </c>
      <c r="O78" s="3" t="str">
        <f>_xlfn.XLOOKUP(Customer8[[#This Row],[Account Number]], Transaction!C:C,Transaction!E:E)</f>
        <v>ATM</v>
      </c>
      <c r="P78" s="2">
        <f>_xlfn.XLOOKUP(Customer8[[#This Row],[Account Number]], Transaction!C:C,Transaction!F:F)</f>
        <v>44435</v>
      </c>
      <c r="Q78" s="3">
        <f>Customer8[[#This Row],[Bank Deposit]]-Customer8[[#This Row],[Saving Accounts]]</f>
        <v>130882.12040000001</v>
      </c>
      <c r="R78" s="3">
        <f>IF(AND(K78="Current", Customer8[[#This Row],[Balance]]&gt;500000), Customer8[[#This Row],[Balance]]*1.02, Customer8[[#This Row],[Balance]])</f>
        <v>130882.12040000001</v>
      </c>
      <c r="S78" s="3" t="str">
        <f>TEXT(Customer8[[#This Row],[Transaction_Date]], "MMM")</f>
        <v>Aug</v>
      </c>
      <c r="T78" s="3" t="str">
        <f t="shared" si="1"/>
        <v>50-59 Yrs</v>
      </c>
      <c r="U78" s="3" t="str">
        <f>TEXT(Customer8[[#This Row],[Transaction_Date]],"YYYY")</f>
        <v>2021</v>
      </c>
    </row>
    <row r="79" spans="1:21" x14ac:dyDescent="0.35">
      <c r="A79" t="s">
        <v>234</v>
      </c>
      <c r="B79">
        <v>98550380</v>
      </c>
      <c r="C79">
        <v>26</v>
      </c>
      <c r="D79" s="1">
        <v>35209.5</v>
      </c>
      <c r="E79" t="s">
        <v>11</v>
      </c>
      <c r="F79" t="s">
        <v>75</v>
      </c>
      <c r="G79" t="s">
        <v>13</v>
      </c>
      <c r="H79" s="3">
        <v>741521.08799999999</v>
      </c>
      <c r="I79" s="3">
        <v>182908.535</v>
      </c>
      <c r="J79" t="s">
        <v>235</v>
      </c>
      <c r="K79" t="str">
        <f>_xlfn.XLOOKUP(A79, Accounts!A:A, Accounts!E:E, "Not Found")</f>
        <v>Corporate</v>
      </c>
      <c r="L79" s="3">
        <f>_xlfn.XLOOKUP(A79, Accounts!A:A, Accounts!G:G, 0)</f>
        <v>2106508248</v>
      </c>
      <c r="M79" s="3" t="str">
        <f>_xlfn.XLOOKUP(A79, Loan!A:A, Loan!D:D, "0")</f>
        <v>0</v>
      </c>
      <c r="N79" s="3" t="str">
        <f>_xlfn.XLOOKUP(Customer8[[#This Row],[Account Number]],Transaction!C:C,Transaction!D:D)</f>
        <v>Money Deposit</v>
      </c>
      <c r="O79" s="3" t="str">
        <f>_xlfn.XLOOKUP(Customer8[[#This Row],[Account Number]], Transaction!C:C,Transaction!E:E)</f>
        <v>Bank</v>
      </c>
      <c r="P79" s="2">
        <f>_xlfn.XLOOKUP(Customer8[[#This Row],[Account Number]], Transaction!C:C,Transaction!F:F)</f>
        <v>44574</v>
      </c>
      <c r="Q79" s="3">
        <f>Customer8[[#This Row],[Bank Deposit]]-Customer8[[#This Row],[Saving Accounts]]</f>
        <v>558612.55299999996</v>
      </c>
      <c r="R79" s="3">
        <f>IF(AND(K79="Current", Customer8[[#This Row],[Balance]]&gt;500000), Customer8[[#This Row],[Balance]]*1.02, Customer8[[#This Row],[Balance]])</f>
        <v>558612.55299999996</v>
      </c>
      <c r="S79" s="3" t="str">
        <f>TEXT(Customer8[[#This Row],[Transaction_Date]], "MMM")</f>
        <v>Jan</v>
      </c>
      <c r="T79" s="3" t="str">
        <f t="shared" si="1"/>
        <v>20-29 Yrs</v>
      </c>
      <c r="U79" s="3" t="str">
        <f>TEXT(Customer8[[#This Row],[Transaction_Date]],"YYYY")</f>
        <v>2022</v>
      </c>
    </row>
    <row r="80" spans="1:21" x14ac:dyDescent="0.35">
      <c r="A80" t="s">
        <v>236</v>
      </c>
      <c r="B80">
        <v>894083615</v>
      </c>
      <c r="C80">
        <v>37</v>
      </c>
      <c r="D80" s="1">
        <v>31191.75</v>
      </c>
      <c r="E80" t="s">
        <v>11</v>
      </c>
      <c r="F80" t="s">
        <v>237</v>
      </c>
      <c r="G80" t="s">
        <v>13</v>
      </c>
      <c r="H80" s="3">
        <v>1756142.5266</v>
      </c>
      <c r="I80" s="3">
        <v>104684.34020000001</v>
      </c>
      <c r="J80" t="s">
        <v>238</v>
      </c>
      <c r="K80" t="str">
        <f>_xlfn.XLOOKUP(A80, Accounts!A:A, Accounts!E:E, "Not Found")</f>
        <v>Joint</v>
      </c>
      <c r="L80" s="3">
        <f>_xlfn.XLOOKUP(A80, Accounts!A:A, Accounts!G:G, 0)</f>
        <v>264138798</v>
      </c>
      <c r="M80" s="3" t="str">
        <f>_xlfn.XLOOKUP(A80, Loan!A:A, Loan!D:D, "0")</f>
        <v>0</v>
      </c>
      <c r="N80" s="3" t="str">
        <f>_xlfn.XLOOKUP(Customer8[[#This Row],[Account Number]],Transaction!C:C,Transaction!D:D)</f>
        <v>Money Deposit</v>
      </c>
      <c r="O80" s="3" t="str">
        <f>_xlfn.XLOOKUP(Customer8[[#This Row],[Account Number]], Transaction!C:C,Transaction!E:E)</f>
        <v>ATM</v>
      </c>
      <c r="P80" s="2">
        <f>_xlfn.XLOOKUP(Customer8[[#This Row],[Account Number]], Transaction!C:C,Transaction!F:F)</f>
        <v>44637</v>
      </c>
      <c r="Q80" s="3">
        <f>Customer8[[#This Row],[Bank Deposit]]-Customer8[[#This Row],[Saving Accounts]]</f>
        <v>1651458.1864</v>
      </c>
      <c r="R80" s="3">
        <f>IF(AND(K80="Current", Customer8[[#This Row],[Balance]]&gt;500000), Customer8[[#This Row],[Balance]]*1.02, Customer8[[#This Row],[Balance]])</f>
        <v>1651458.1864</v>
      </c>
      <c r="S80" s="3" t="str">
        <f>TEXT(Customer8[[#This Row],[Transaction_Date]], "MMM")</f>
        <v>Mar</v>
      </c>
      <c r="T80" s="3" t="str">
        <f t="shared" si="1"/>
        <v>30-39 Yrs</v>
      </c>
      <c r="U80" s="3" t="str">
        <f>TEXT(Customer8[[#This Row],[Transaction_Date]],"YYYY")</f>
        <v>2022</v>
      </c>
    </row>
    <row r="81" spans="1:21" x14ac:dyDescent="0.35">
      <c r="A81" t="s">
        <v>239</v>
      </c>
      <c r="B81">
        <v>529183206</v>
      </c>
      <c r="C81">
        <v>21</v>
      </c>
      <c r="D81" s="1">
        <v>37035.75</v>
      </c>
      <c r="E81" t="s">
        <v>11</v>
      </c>
      <c r="F81" t="s">
        <v>240</v>
      </c>
      <c r="G81" t="s">
        <v>13</v>
      </c>
      <c r="H81" s="3">
        <v>393421.82</v>
      </c>
      <c r="I81" s="3">
        <v>79496.589699999997</v>
      </c>
      <c r="J81" t="s">
        <v>241</v>
      </c>
      <c r="K81" t="str">
        <f>_xlfn.XLOOKUP(A81, Accounts!A:A, Accounts!E:E, "Not Found")</f>
        <v>Domiciliary</v>
      </c>
      <c r="L81" s="3">
        <f>_xlfn.XLOOKUP(A81, Accounts!A:A, Accounts!G:G, 0)</f>
        <v>748241676</v>
      </c>
      <c r="M81" s="3" t="str">
        <f>_xlfn.XLOOKUP(A81, Loan!A:A, Loan!D:D, "0")</f>
        <v>0</v>
      </c>
      <c r="N81" s="3" t="str">
        <f>_xlfn.XLOOKUP(Customer8[[#This Row],[Account Number]],Transaction!C:C,Transaction!D:D)</f>
        <v>Money Transfer</v>
      </c>
      <c r="O81" s="3" t="str">
        <f>_xlfn.XLOOKUP(Customer8[[#This Row],[Account Number]], Transaction!C:C,Transaction!E:E)</f>
        <v>Mobile</v>
      </c>
      <c r="P81" s="2">
        <f>_xlfn.XLOOKUP(Customer8[[#This Row],[Account Number]], Transaction!C:C,Transaction!F:F)</f>
        <v>44622</v>
      </c>
      <c r="Q81" s="3">
        <f>Customer8[[#This Row],[Bank Deposit]]-Customer8[[#This Row],[Saving Accounts]]</f>
        <v>313925.2303</v>
      </c>
      <c r="R81" s="3">
        <f>IF(AND(K81="Current", Customer8[[#This Row],[Balance]]&gt;500000), Customer8[[#This Row],[Balance]]*1.02, Customer8[[#This Row],[Balance]])</f>
        <v>313925.2303</v>
      </c>
      <c r="S81" s="3" t="str">
        <f>TEXT(Customer8[[#This Row],[Transaction_Date]], "MMM")</f>
        <v>Mar</v>
      </c>
      <c r="T81" s="3" t="str">
        <f t="shared" si="1"/>
        <v>20-29 Yrs</v>
      </c>
      <c r="U81" s="3" t="str">
        <f>TEXT(Customer8[[#This Row],[Transaction_Date]],"YYYY")</f>
        <v>2022</v>
      </c>
    </row>
    <row r="82" spans="1:21" x14ac:dyDescent="0.35">
      <c r="A82" t="s">
        <v>242</v>
      </c>
      <c r="B82">
        <v>860849340</v>
      </c>
      <c r="C82">
        <v>28</v>
      </c>
      <c r="D82" s="1">
        <v>34479</v>
      </c>
      <c r="E82" t="s">
        <v>11</v>
      </c>
      <c r="F82" t="s">
        <v>243</v>
      </c>
      <c r="G82" t="s">
        <v>13</v>
      </c>
      <c r="H82" s="3">
        <v>1337340.8966999999</v>
      </c>
      <c r="I82" s="3">
        <v>535644.88370000001</v>
      </c>
      <c r="J82" t="s">
        <v>244</v>
      </c>
      <c r="K82" t="str">
        <f>_xlfn.XLOOKUP(A82, Accounts!A:A, Accounts!E:E, "Not Found")</f>
        <v>Savings</v>
      </c>
      <c r="L82" s="3">
        <f>_xlfn.XLOOKUP(A82, Accounts!A:A, Accounts!G:G, 0)</f>
        <v>1161267192</v>
      </c>
      <c r="M82" s="3" t="str">
        <f>_xlfn.XLOOKUP(A82, Loan!A:A, Loan!D:D, "0")</f>
        <v>0</v>
      </c>
      <c r="N82" s="3" t="str">
        <f>_xlfn.XLOOKUP(Customer8[[#This Row],[Account Number]],Transaction!C:C,Transaction!D:D)</f>
        <v>Money Deposit</v>
      </c>
      <c r="O82" s="3" t="str">
        <f>_xlfn.XLOOKUP(Customer8[[#This Row],[Account Number]], Transaction!C:C,Transaction!E:E)</f>
        <v>Bank</v>
      </c>
      <c r="P82" s="2">
        <f>_xlfn.XLOOKUP(Customer8[[#This Row],[Account Number]], Transaction!C:C,Transaction!F:F)</f>
        <v>44660</v>
      </c>
      <c r="Q82" s="3">
        <f>Customer8[[#This Row],[Bank Deposit]]-Customer8[[#This Row],[Saving Accounts]]</f>
        <v>801696.01299999992</v>
      </c>
      <c r="R82" s="3">
        <f>IF(AND(K82="Current", Customer8[[#This Row],[Balance]]&gt;500000), Customer8[[#This Row],[Balance]]*1.02, Customer8[[#This Row],[Balance]])</f>
        <v>801696.01299999992</v>
      </c>
      <c r="S82" s="3" t="str">
        <f>TEXT(Customer8[[#This Row],[Transaction_Date]], "MMM")</f>
        <v>Apr</v>
      </c>
      <c r="T82" s="3" t="str">
        <f t="shared" si="1"/>
        <v>20-29 Yrs</v>
      </c>
      <c r="U82" s="3" t="str">
        <f>TEXT(Customer8[[#This Row],[Transaction_Date]],"YYYY")</f>
        <v>2022</v>
      </c>
    </row>
    <row r="83" spans="1:21" x14ac:dyDescent="0.35">
      <c r="A83" t="s">
        <v>245</v>
      </c>
      <c r="B83">
        <v>935604502</v>
      </c>
      <c r="C83">
        <v>70</v>
      </c>
      <c r="D83" s="1">
        <v>19138.5</v>
      </c>
      <c r="E83" t="s">
        <v>11</v>
      </c>
      <c r="F83" t="s">
        <v>87</v>
      </c>
      <c r="G83" t="s">
        <v>13</v>
      </c>
      <c r="H83" s="3">
        <v>433211.8419</v>
      </c>
      <c r="I83" s="3">
        <v>217439.02069999999</v>
      </c>
      <c r="J83" t="s">
        <v>246</v>
      </c>
      <c r="K83" t="str">
        <f>_xlfn.XLOOKUP(A83, Accounts!A:A, Accounts!E:E, "Not Found")</f>
        <v>Domiciliary</v>
      </c>
      <c r="L83" s="3">
        <f>_xlfn.XLOOKUP(A83, Accounts!A:A, Accounts!G:G, 0)</f>
        <v>1393370472</v>
      </c>
      <c r="M83" s="3">
        <f>_xlfn.XLOOKUP(A83, Loan!A:A, Loan!D:D, "0")</f>
        <v>553308327</v>
      </c>
      <c r="N83" s="3" t="str">
        <f>_xlfn.XLOOKUP(Customer8[[#This Row],[Account Number]],Transaction!C:C,Transaction!D:D)</f>
        <v>Loan Payment</v>
      </c>
      <c r="O83" s="3" t="str">
        <f>_xlfn.XLOOKUP(Customer8[[#This Row],[Account Number]], Transaction!C:C,Transaction!E:E)</f>
        <v>AFT</v>
      </c>
      <c r="P83" s="2">
        <f>_xlfn.XLOOKUP(Customer8[[#This Row],[Account Number]], Transaction!C:C,Transaction!F:F)</f>
        <v>44634</v>
      </c>
      <c r="Q83" s="3">
        <f>Customer8[[#This Row],[Bank Deposit]]-Customer8[[#This Row],[Saving Accounts]]</f>
        <v>215772.82120000001</v>
      </c>
      <c r="R83" s="3">
        <f>IF(AND(K83="Current", Customer8[[#This Row],[Balance]]&gt;500000), Customer8[[#This Row],[Balance]]*1.02, Customer8[[#This Row],[Balance]])</f>
        <v>215772.82120000001</v>
      </c>
      <c r="S83" s="3" t="str">
        <f>TEXT(Customer8[[#This Row],[Transaction_Date]], "MMM")</f>
        <v>Mar</v>
      </c>
      <c r="T83" s="3" t="str">
        <f t="shared" si="1"/>
        <v>70 Yrs &amp; Above</v>
      </c>
      <c r="U83" s="3" t="str">
        <f>TEXT(Customer8[[#This Row],[Transaction_Date]],"YYYY")</f>
        <v>2022</v>
      </c>
    </row>
    <row r="84" spans="1:21" x14ac:dyDescent="0.35">
      <c r="A84" t="s">
        <v>247</v>
      </c>
      <c r="B84">
        <v>222579986</v>
      </c>
      <c r="C84">
        <v>27</v>
      </c>
      <c r="D84" s="1">
        <v>34844.25</v>
      </c>
      <c r="E84" t="s">
        <v>11</v>
      </c>
      <c r="F84" t="s">
        <v>72</v>
      </c>
      <c r="G84" t="s">
        <v>13</v>
      </c>
      <c r="H84" s="3">
        <v>385891.92099999997</v>
      </c>
      <c r="I84" s="3">
        <v>211567.48920000001</v>
      </c>
      <c r="J84" t="s">
        <v>248</v>
      </c>
      <c r="K84" t="str">
        <f>_xlfn.XLOOKUP(A84, Accounts!A:A, Accounts!E:E, "Not Found")</f>
        <v>Current</v>
      </c>
      <c r="L84" s="3">
        <f>_xlfn.XLOOKUP(A84, Accounts!A:A, Accounts!G:G, 0)</f>
        <v>39080448</v>
      </c>
      <c r="M84" s="3" t="str">
        <f>_xlfn.XLOOKUP(A84, Loan!A:A, Loan!D:D, "0")</f>
        <v>0</v>
      </c>
      <c r="N84" s="3" t="str">
        <f>_xlfn.XLOOKUP(Customer8[[#This Row],[Account Number]],Transaction!C:C,Transaction!D:D)</f>
        <v>Money Transfer</v>
      </c>
      <c r="O84" s="3" t="str">
        <f>_xlfn.XLOOKUP(Customer8[[#This Row],[Account Number]], Transaction!C:C,Transaction!E:E)</f>
        <v>Mobile</v>
      </c>
      <c r="P84" s="2">
        <f>_xlfn.XLOOKUP(Customer8[[#This Row],[Account Number]], Transaction!C:C,Transaction!F:F)</f>
        <v>44591</v>
      </c>
      <c r="Q84" s="3">
        <f>Customer8[[#This Row],[Bank Deposit]]-Customer8[[#This Row],[Saving Accounts]]</f>
        <v>174324.43179999996</v>
      </c>
      <c r="R84" s="3">
        <f>IF(AND(K84="Current", Customer8[[#This Row],[Balance]]&gt;500000), Customer8[[#This Row],[Balance]]*1.02, Customer8[[#This Row],[Balance]])</f>
        <v>174324.43179999996</v>
      </c>
      <c r="S84" s="3" t="str">
        <f>TEXT(Customer8[[#This Row],[Transaction_Date]], "MMM")</f>
        <v>Jan</v>
      </c>
      <c r="T84" s="3" t="str">
        <f t="shared" si="1"/>
        <v>20-29 Yrs</v>
      </c>
      <c r="U84" s="3" t="str">
        <f>TEXT(Customer8[[#This Row],[Transaction_Date]],"YYYY")</f>
        <v>2022</v>
      </c>
    </row>
    <row r="85" spans="1:21" x14ac:dyDescent="0.35">
      <c r="A85" t="s">
        <v>249</v>
      </c>
      <c r="B85">
        <v>920495974</v>
      </c>
      <c r="C85">
        <v>83</v>
      </c>
      <c r="D85" s="1">
        <v>14390.25</v>
      </c>
      <c r="E85" t="s">
        <v>11</v>
      </c>
      <c r="F85" t="s">
        <v>250</v>
      </c>
      <c r="G85" t="s">
        <v>13</v>
      </c>
      <c r="H85" s="3">
        <v>128258.4816</v>
      </c>
      <c r="I85" s="3">
        <v>64642.274700000002</v>
      </c>
      <c r="J85" t="s">
        <v>251</v>
      </c>
      <c r="K85" t="str">
        <f>_xlfn.XLOOKUP(A85, Accounts!A:A, Accounts!E:E, "Not Found")</f>
        <v>Corporate</v>
      </c>
      <c r="L85" s="3">
        <f>_xlfn.XLOOKUP(A85, Accounts!A:A, Accounts!G:G, 0)</f>
        <v>298478752</v>
      </c>
      <c r="M85" s="3" t="str">
        <f>_xlfn.XLOOKUP(A85, Loan!A:A, Loan!D:D, "0")</f>
        <v>0</v>
      </c>
      <c r="N85" s="3" t="str">
        <f>_xlfn.XLOOKUP(Customer8[[#This Row],[Account Number]],Transaction!C:C,Transaction!D:D)</f>
        <v>Money Transfer</v>
      </c>
      <c r="O85" s="3" t="str">
        <f>_xlfn.XLOOKUP(Customer8[[#This Row],[Account Number]], Transaction!C:C,Transaction!E:E)</f>
        <v>Mobile</v>
      </c>
      <c r="P85" s="2">
        <f>_xlfn.XLOOKUP(Customer8[[#This Row],[Account Number]], Transaction!C:C,Transaction!F:F)</f>
        <v>44667</v>
      </c>
      <c r="Q85" s="3">
        <f>Customer8[[#This Row],[Bank Deposit]]-Customer8[[#This Row],[Saving Accounts]]</f>
        <v>63616.206899999997</v>
      </c>
      <c r="R85" s="3">
        <f>IF(AND(K85="Current", Customer8[[#This Row],[Balance]]&gt;500000), Customer8[[#This Row],[Balance]]*1.02, Customer8[[#This Row],[Balance]])</f>
        <v>63616.206899999997</v>
      </c>
      <c r="S85" s="3" t="str">
        <f>TEXT(Customer8[[#This Row],[Transaction_Date]], "MMM")</f>
        <v>Apr</v>
      </c>
      <c r="T85" s="3" t="str">
        <f t="shared" si="1"/>
        <v>70 Yrs &amp; Above</v>
      </c>
      <c r="U85" s="3" t="str">
        <f>TEXT(Customer8[[#This Row],[Transaction_Date]],"YYYY")</f>
        <v>2022</v>
      </c>
    </row>
    <row r="86" spans="1:21" x14ac:dyDescent="0.35">
      <c r="A86" t="s">
        <v>252</v>
      </c>
      <c r="B86">
        <v>744593171</v>
      </c>
      <c r="C86">
        <v>61</v>
      </c>
      <c r="D86" s="1">
        <v>22425.75</v>
      </c>
      <c r="E86" t="s">
        <v>11</v>
      </c>
      <c r="F86" t="s">
        <v>253</v>
      </c>
      <c r="G86" t="s">
        <v>13</v>
      </c>
      <c r="H86" s="3">
        <v>718547.05160000001</v>
      </c>
      <c r="I86" s="3">
        <v>322650.8051</v>
      </c>
      <c r="J86" t="s">
        <v>254</v>
      </c>
      <c r="K86" t="str">
        <f>_xlfn.XLOOKUP(A86, Accounts!A:A, Accounts!E:E, "Not Found")</f>
        <v>Domiciliary</v>
      </c>
      <c r="L86" s="3">
        <f>_xlfn.XLOOKUP(A86, Accounts!A:A, Accounts!G:G, 0)</f>
        <v>1982193444</v>
      </c>
      <c r="M86" s="3" t="str">
        <f>_xlfn.XLOOKUP(A86, Loan!A:A, Loan!D:D, "0")</f>
        <v>0</v>
      </c>
      <c r="N86" s="3" t="str">
        <f>_xlfn.XLOOKUP(Customer8[[#This Row],[Account Number]],Transaction!C:C,Transaction!D:D)</f>
        <v>Money Deposit</v>
      </c>
      <c r="O86" s="3" t="str">
        <f>_xlfn.XLOOKUP(Customer8[[#This Row],[Account Number]], Transaction!C:C,Transaction!E:E)</f>
        <v>Bank</v>
      </c>
      <c r="P86" s="2">
        <f>_xlfn.XLOOKUP(Customer8[[#This Row],[Account Number]], Transaction!C:C,Transaction!F:F)</f>
        <v>44222</v>
      </c>
      <c r="Q86" s="3">
        <f>Customer8[[#This Row],[Bank Deposit]]-Customer8[[#This Row],[Saving Accounts]]</f>
        <v>395896.24650000001</v>
      </c>
      <c r="R86" s="3">
        <f>IF(AND(K86="Current", Customer8[[#This Row],[Balance]]&gt;500000), Customer8[[#This Row],[Balance]]*1.02, Customer8[[#This Row],[Balance]])</f>
        <v>395896.24650000001</v>
      </c>
      <c r="S86" s="3" t="str">
        <f>TEXT(Customer8[[#This Row],[Transaction_Date]], "MMM")</f>
        <v>Jan</v>
      </c>
      <c r="T86" s="3" t="str">
        <f t="shared" si="1"/>
        <v>60-69 Yrs</v>
      </c>
      <c r="U86" s="3" t="str">
        <f>TEXT(Customer8[[#This Row],[Transaction_Date]],"YYYY")</f>
        <v>2021</v>
      </c>
    </row>
    <row r="87" spans="1:21" x14ac:dyDescent="0.35">
      <c r="A87" t="s">
        <v>255</v>
      </c>
      <c r="B87">
        <v>670917515</v>
      </c>
      <c r="C87">
        <v>42</v>
      </c>
      <c r="D87" s="1">
        <v>29365.5</v>
      </c>
      <c r="E87" t="s">
        <v>11</v>
      </c>
      <c r="F87" t="s">
        <v>217</v>
      </c>
      <c r="G87" t="s">
        <v>13</v>
      </c>
      <c r="H87" s="3">
        <v>685716.26540000003</v>
      </c>
      <c r="I87" s="3">
        <v>233083.37969999999</v>
      </c>
      <c r="J87" t="s">
        <v>256</v>
      </c>
      <c r="K87" t="str">
        <f>_xlfn.XLOOKUP(A87, Accounts!A:A, Accounts!E:E, "Not Found")</f>
        <v>Current</v>
      </c>
      <c r="L87" s="3">
        <f>_xlfn.XLOOKUP(A87, Accounts!A:A, Accounts!G:G, 0)</f>
        <v>1985535916</v>
      </c>
      <c r="M87" s="3" t="str">
        <f>_xlfn.XLOOKUP(A87, Loan!A:A, Loan!D:D, "0")</f>
        <v>0</v>
      </c>
      <c r="N87" s="3" t="str">
        <f>_xlfn.XLOOKUP(Customer8[[#This Row],[Account Number]],Transaction!C:C,Transaction!D:D)</f>
        <v>Money Deposit</v>
      </c>
      <c r="O87" s="3" t="str">
        <f>_xlfn.XLOOKUP(Customer8[[#This Row],[Account Number]], Transaction!C:C,Transaction!E:E)</f>
        <v>Bank</v>
      </c>
      <c r="P87" s="2">
        <f>_xlfn.XLOOKUP(Customer8[[#This Row],[Account Number]], Transaction!C:C,Transaction!F:F)</f>
        <v>44396</v>
      </c>
      <c r="Q87" s="3">
        <f>Customer8[[#This Row],[Bank Deposit]]-Customer8[[#This Row],[Saving Accounts]]</f>
        <v>452632.88570000004</v>
      </c>
      <c r="R87" s="3">
        <f>IF(AND(K87="Current", Customer8[[#This Row],[Balance]]&gt;500000), Customer8[[#This Row],[Balance]]*1.02, Customer8[[#This Row],[Balance]])</f>
        <v>452632.88570000004</v>
      </c>
      <c r="S87" s="3" t="str">
        <f>TEXT(Customer8[[#This Row],[Transaction_Date]], "MMM")</f>
        <v>Jul</v>
      </c>
      <c r="T87" s="3" t="str">
        <f t="shared" si="1"/>
        <v>40-49 Yrs</v>
      </c>
      <c r="U87" s="3" t="str">
        <f>TEXT(Customer8[[#This Row],[Transaction_Date]],"YYYY")</f>
        <v>2021</v>
      </c>
    </row>
    <row r="88" spans="1:21" x14ac:dyDescent="0.35">
      <c r="A88" t="s">
        <v>257</v>
      </c>
      <c r="B88">
        <v>465242193</v>
      </c>
      <c r="C88">
        <v>84</v>
      </c>
      <c r="D88" s="1">
        <v>14025</v>
      </c>
      <c r="E88" t="s">
        <v>11</v>
      </c>
      <c r="F88" t="s">
        <v>166</v>
      </c>
      <c r="G88" t="s">
        <v>13</v>
      </c>
      <c r="H88" s="3">
        <v>0</v>
      </c>
      <c r="I88" s="3">
        <v>0</v>
      </c>
      <c r="J88" t="s">
        <v>258</v>
      </c>
      <c r="K88" t="str">
        <f>_xlfn.XLOOKUP(A88, Accounts!A:A, Accounts!E:E, "Not Found")</f>
        <v>Current</v>
      </c>
      <c r="L88" s="3">
        <f>_xlfn.XLOOKUP(A88, Accounts!A:A, Accounts!G:G, 0)</f>
        <v>2550973635</v>
      </c>
      <c r="M88" s="3">
        <f>_xlfn.XLOOKUP(A88, Loan!A:A, Loan!D:D, "0")</f>
        <v>841410801</v>
      </c>
      <c r="N88" s="3" t="str">
        <f>_xlfn.XLOOKUP(Customer8[[#This Row],[Account Number]],Transaction!C:C,Transaction!D:D)</f>
        <v>Loan Payment</v>
      </c>
      <c r="O88" s="3" t="str">
        <f>_xlfn.XLOOKUP(Customer8[[#This Row],[Account Number]], Transaction!C:C,Transaction!E:E)</f>
        <v>ACH</v>
      </c>
      <c r="P88" s="2">
        <f>_xlfn.XLOOKUP(Customer8[[#This Row],[Account Number]], Transaction!C:C,Transaction!F:F)</f>
        <v>44553</v>
      </c>
      <c r="Q88" s="3">
        <f>Customer8[[#This Row],[Bank Deposit]]-Customer8[[#This Row],[Saving Accounts]]</f>
        <v>0</v>
      </c>
      <c r="R88" s="3">
        <f>IF(AND(K88="Current", Customer8[[#This Row],[Balance]]&gt;500000), Customer8[[#This Row],[Balance]]*1.02, Customer8[[#This Row],[Balance]])</f>
        <v>0</v>
      </c>
      <c r="S88" s="3" t="str">
        <f>TEXT(Customer8[[#This Row],[Transaction_Date]], "MMM")</f>
        <v>Dec</v>
      </c>
      <c r="T88" s="3" t="str">
        <f t="shared" si="1"/>
        <v>70 Yrs &amp; Above</v>
      </c>
      <c r="U88" s="3" t="str">
        <f>TEXT(Customer8[[#This Row],[Transaction_Date]],"YYYY")</f>
        <v>2021</v>
      </c>
    </row>
    <row r="89" spans="1:21" x14ac:dyDescent="0.35">
      <c r="A89" t="s">
        <v>259</v>
      </c>
      <c r="B89">
        <v>825404409</v>
      </c>
      <c r="C89">
        <v>24</v>
      </c>
      <c r="D89" s="1">
        <v>35940</v>
      </c>
      <c r="E89" t="s">
        <v>11</v>
      </c>
      <c r="F89" t="s">
        <v>260</v>
      </c>
      <c r="G89" t="s">
        <v>13</v>
      </c>
      <c r="H89" s="3">
        <v>249992.78539999999</v>
      </c>
      <c r="I89" s="3">
        <v>52649.082999999999</v>
      </c>
      <c r="J89" t="s">
        <v>261</v>
      </c>
      <c r="K89" t="str">
        <f>_xlfn.XLOOKUP(A89, Accounts!A:A, Accounts!E:E, "Not Found")</f>
        <v>Fixed Deposit</v>
      </c>
      <c r="L89" s="3">
        <f>_xlfn.XLOOKUP(A89, Accounts!A:A, Accounts!G:G, 0)</f>
        <v>544548984</v>
      </c>
      <c r="M89" s="3" t="str">
        <f>_xlfn.XLOOKUP(A89, Loan!A:A, Loan!D:D, "0")</f>
        <v>0</v>
      </c>
      <c r="N89" s="3" t="str">
        <f>_xlfn.XLOOKUP(Customer8[[#This Row],[Account Number]],Transaction!C:C,Transaction!D:D)</f>
        <v>Online Payment</v>
      </c>
      <c r="O89" s="3" t="str">
        <f>_xlfn.XLOOKUP(Customer8[[#This Row],[Account Number]], Transaction!C:C,Transaction!E:E)</f>
        <v>Mobile</v>
      </c>
      <c r="P89" s="2">
        <f>_xlfn.XLOOKUP(Customer8[[#This Row],[Account Number]], Transaction!C:C,Transaction!F:F)</f>
        <v>44673</v>
      </c>
      <c r="Q89" s="3">
        <f>Customer8[[#This Row],[Bank Deposit]]-Customer8[[#This Row],[Saving Accounts]]</f>
        <v>197343.70240000001</v>
      </c>
      <c r="R89" s="3">
        <f>IF(AND(K89="Current", Customer8[[#This Row],[Balance]]&gt;500000), Customer8[[#This Row],[Balance]]*1.02, Customer8[[#This Row],[Balance]])</f>
        <v>197343.70240000001</v>
      </c>
      <c r="S89" s="3" t="str">
        <f>TEXT(Customer8[[#This Row],[Transaction_Date]], "MMM")</f>
        <v>Apr</v>
      </c>
      <c r="T89" s="3" t="str">
        <f t="shared" si="1"/>
        <v>20-29 Yrs</v>
      </c>
      <c r="U89" s="3" t="str">
        <f>TEXT(Customer8[[#This Row],[Transaction_Date]],"YYYY")</f>
        <v>2022</v>
      </c>
    </row>
    <row r="90" spans="1:21" x14ac:dyDescent="0.35">
      <c r="A90" t="s">
        <v>262</v>
      </c>
      <c r="B90">
        <v>400445051</v>
      </c>
      <c r="C90">
        <v>70</v>
      </c>
      <c r="D90" s="1">
        <v>19138.5</v>
      </c>
      <c r="E90" t="s">
        <v>11</v>
      </c>
      <c r="F90" t="s">
        <v>263</v>
      </c>
      <c r="G90" t="s">
        <v>13</v>
      </c>
      <c r="H90" s="3">
        <v>247751.55979999999</v>
      </c>
      <c r="I90" s="3">
        <v>175453.1501</v>
      </c>
      <c r="J90" t="s">
        <v>264</v>
      </c>
      <c r="K90" t="str">
        <f>_xlfn.XLOOKUP(A90, Accounts!A:A, Accounts!E:E, "Not Found")</f>
        <v>Current</v>
      </c>
      <c r="L90" s="3">
        <f>_xlfn.XLOOKUP(A90, Accounts!A:A, Accounts!G:G, 0)</f>
        <v>3473611328</v>
      </c>
      <c r="M90" s="3">
        <f>_xlfn.XLOOKUP(A90, Loan!A:A, Loan!D:D, "0")</f>
        <v>1186715376</v>
      </c>
      <c r="N90" s="3" t="str">
        <f>_xlfn.XLOOKUP(Customer8[[#This Row],[Account Number]],Transaction!C:C,Transaction!D:D)</f>
        <v>Loan Payment</v>
      </c>
      <c r="O90" s="3" t="str">
        <f>_xlfn.XLOOKUP(Customer8[[#This Row],[Account Number]], Transaction!C:C,Transaction!E:E)</f>
        <v>Mobile</v>
      </c>
      <c r="P90" s="2">
        <f>_xlfn.XLOOKUP(Customer8[[#This Row],[Account Number]], Transaction!C:C,Transaction!F:F)</f>
        <v>44274</v>
      </c>
      <c r="Q90" s="3">
        <f>Customer8[[#This Row],[Bank Deposit]]-Customer8[[#This Row],[Saving Accounts]]</f>
        <v>72298.409699999989</v>
      </c>
      <c r="R90" s="3">
        <f>IF(AND(K90="Current", Customer8[[#This Row],[Balance]]&gt;500000), Customer8[[#This Row],[Balance]]*1.02, Customer8[[#This Row],[Balance]])</f>
        <v>72298.409699999989</v>
      </c>
      <c r="S90" s="3" t="str">
        <f>TEXT(Customer8[[#This Row],[Transaction_Date]], "MMM")</f>
        <v>Mar</v>
      </c>
      <c r="T90" s="3" t="str">
        <f t="shared" si="1"/>
        <v>70 Yrs &amp; Above</v>
      </c>
      <c r="U90" s="3" t="str">
        <f>TEXT(Customer8[[#This Row],[Transaction_Date]],"YYYY")</f>
        <v>2021</v>
      </c>
    </row>
    <row r="91" spans="1:21" x14ac:dyDescent="0.35">
      <c r="A91" t="s">
        <v>265</v>
      </c>
      <c r="B91">
        <v>249026203</v>
      </c>
      <c r="C91">
        <v>35</v>
      </c>
      <c r="D91" s="1">
        <v>31922.25</v>
      </c>
      <c r="E91" t="s">
        <v>11</v>
      </c>
      <c r="F91" t="s">
        <v>266</v>
      </c>
      <c r="G91" t="s">
        <v>13</v>
      </c>
      <c r="H91" s="3">
        <v>549847.64560000005</v>
      </c>
      <c r="I91" s="3">
        <v>181984.973</v>
      </c>
      <c r="J91" t="s">
        <v>267</v>
      </c>
      <c r="K91" t="str">
        <f>_xlfn.XLOOKUP(A91, Accounts!A:A, Accounts!E:E, "Not Found")</f>
        <v>Joint</v>
      </c>
      <c r="L91" s="3">
        <f>_xlfn.XLOOKUP(A91, Accounts!A:A, Accounts!G:G, 0)</f>
        <v>8345708</v>
      </c>
      <c r="M91" s="3" t="str">
        <f>_xlfn.XLOOKUP(A91, Loan!A:A, Loan!D:D, "0")</f>
        <v>0</v>
      </c>
      <c r="N91" s="3" t="str">
        <f>_xlfn.XLOOKUP(Customer8[[#This Row],[Account Number]],Transaction!C:C,Transaction!D:D)</f>
        <v>Money Transfer</v>
      </c>
      <c r="O91" s="3" t="str">
        <f>_xlfn.XLOOKUP(Customer8[[#This Row],[Account Number]], Transaction!C:C,Transaction!E:E)</f>
        <v>Mobile</v>
      </c>
      <c r="P91" s="2">
        <f>_xlfn.XLOOKUP(Customer8[[#This Row],[Account Number]], Transaction!C:C,Transaction!F:F)</f>
        <v>44356</v>
      </c>
      <c r="Q91" s="3">
        <f>Customer8[[#This Row],[Bank Deposit]]-Customer8[[#This Row],[Saving Accounts]]</f>
        <v>367862.67260000005</v>
      </c>
      <c r="R91" s="3">
        <f>IF(AND(K91="Current", Customer8[[#This Row],[Balance]]&gt;500000), Customer8[[#This Row],[Balance]]*1.02, Customer8[[#This Row],[Balance]])</f>
        <v>367862.67260000005</v>
      </c>
      <c r="S91" s="3" t="str">
        <f>TEXT(Customer8[[#This Row],[Transaction_Date]], "MMM")</f>
        <v>Jun</v>
      </c>
      <c r="T91" s="3" t="str">
        <f t="shared" si="1"/>
        <v>30-39 Yrs</v>
      </c>
      <c r="U91" s="3" t="str">
        <f>TEXT(Customer8[[#This Row],[Transaction_Date]],"YYYY")</f>
        <v>2021</v>
      </c>
    </row>
    <row r="92" spans="1:21" x14ac:dyDescent="0.35">
      <c r="A92" t="s">
        <v>268</v>
      </c>
      <c r="B92">
        <v>245297664</v>
      </c>
      <c r="C92">
        <v>42</v>
      </c>
      <c r="D92" s="1">
        <v>29365.5</v>
      </c>
      <c r="E92" t="s">
        <v>11</v>
      </c>
      <c r="F92" t="s">
        <v>269</v>
      </c>
      <c r="G92" t="s">
        <v>13</v>
      </c>
      <c r="H92" s="3">
        <v>887296.88219999999</v>
      </c>
      <c r="I92" s="3">
        <v>327806.90370000002</v>
      </c>
      <c r="J92" t="s">
        <v>270</v>
      </c>
      <c r="K92" t="str">
        <f>_xlfn.XLOOKUP(A92, Accounts!A:A, Accounts!E:E, "Not Found")</f>
        <v>Domiciliary</v>
      </c>
      <c r="L92" s="3">
        <f>_xlfn.XLOOKUP(A92, Accounts!A:A, Accounts!G:G, 0)</f>
        <v>372037974</v>
      </c>
      <c r="M92" s="3" t="str">
        <f>_xlfn.XLOOKUP(A92, Loan!A:A, Loan!D:D, "0")</f>
        <v>0</v>
      </c>
      <c r="N92" s="3" t="str">
        <f>_xlfn.XLOOKUP(Customer8[[#This Row],[Account Number]],Transaction!C:C,Transaction!D:D)</f>
        <v>Money Deposit</v>
      </c>
      <c r="O92" s="3" t="str">
        <f>_xlfn.XLOOKUP(Customer8[[#This Row],[Account Number]], Transaction!C:C,Transaction!E:E)</f>
        <v>Bank</v>
      </c>
      <c r="P92" s="2">
        <f>_xlfn.XLOOKUP(Customer8[[#This Row],[Account Number]], Transaction!C:C,Transaction!F:F)</f>
        <v>44655</v>
      </c>
      <c r="Q92" s="3">
        <f>Customer8[[#This Row],[Bank Deposit]]-Customer8[[#This Row],[Saving Accounts]]</f>
        <v>559489.97849999997</v>
      </c>
      <c r="R92" s="3">
        <f>IF(AND(K92="Current", Customer8[[#This Row],[Balance]]&gt;500000), Customer8[[#This Row],[Balance]]*1.02, Customer8[[#This Row],[Balance]])</f>
        <v>559489.97849999997</v>
      </c>
      <c r="S92" s="3" t="str">
        <f>TEXT(Customer8[[#This Row],[Transaction_Date]], "MMM")</f>
        <v>Apr</v>
      </c>
      <c r="T92" s="3" t="str">
        <f t="shared" si="1"/>
        <v>40-49 Yrs</v>
      </c>
      <c r="U92" s="3" t="str">
        <f>TEXT(Customer8[[#This Row],[Transaction_Date]],"YYYY")</f>
        <v>2022</v>
      </c>
    </row>
    <row r="93" spans="1:21" x14ac:dyDescent="0.35">
      <c r="A93" t="s">
        <v>271</v>
      </c>
      <c r="B93">
        <v>282574873</v>
      </c>
      <c r="C93">
        <v>54</v>
      </c>
      <c r="D93" s="1">
        <v>24982.5</v>
      </c>
      <c r="E93" t="s">
        <v>11</v>
      </c>
      <c r="F93" t="s">
        <v>16</v>
      </c>
      <c r="G93" t="s">
        <v>13</v>
      </c>
      <c r="H93" s="3">
        <v>177175.27900000001</v>
      </c>
      <c r="I93" s="3">
        <v>128792.799</v>
      </c>
      <c r="J93" t="s">
        <v>272</v>
      </c>
      <c r="K93" t="str">
        <f>_xlfn.XLOOKUP(A93, Accounts!A:A, Accounts!E:E, "Not Found")</f>
        <v>Fixed Deposit</v>
      </c>
      <c r="L93" s="3">
        <f>_xlfn.XLOOKUP(A93, Accounts!A:A, Accounts!G:G, 0)</f>
        <v>916673625</v>
      </c>
      <c r="M93" s="3" t="str">
        <f>_xlfn.XLOOKUP(A93, Loan!A:A, Loan!D:D, "0")</f>
        <v>0</v>
      </c>
      <c r="N93" s="3" t="str">
        <f>_xlfn.XLOOKUP(Customer8[[#This Row],[Account Number]],Transaction!C:C,Transaction!D:D)</f>
        <v>Money Transfer</v>
      </c>
      <c r="O93" s="3" t="str">
        <f>_xlfn.XLOOKUP(Customer8[[#This Row],[Account Number]], Transaction!C:C,Transaction!E:E)</f>
        <v>Mobile</v>
      </c>
      <c r="P93" s="2">
        <f>_xlfn.XLOOKUP(Customer8[[#This Row],[Account Number]], Transaction!C:C,Transaction!F:F)</f>
        <v>44469</v>
      </c>
      <c r="Q93" s="3">
        <f>Customer8[[#This Row],[Bank Deposit]]-Customer8[[#This Row],[Saving Accounts]]</f>
        <v>48382.48000000001</v>
      </c>
      <c r="R93" s="3">
        <f>IF(AND(K93="Current", Customer8[[#This Row],[Balance]]&gt;500000), Customer8[[#This Row],[Balance]]*1.02, Customer8[[#This Row],[Balance]])</f>
        <v>48382.48000000001</v>
      </c>
      <c r="S93" s="3" t="str">
        <f>TEXT(Customer8[[#This Row],[Transaction_Date]], "MMM")</f>
        <v>Sep</v>
      </c>
      <c r="T93" s="3" t="str">
        <f t="shared" si="1"/>
        <v>50-59 Yrs</v>
      </c>
      <c r="U93" s="3" t="str">
        <f>TEXT(Customer8[[#This Row],[Transaction_Date]],"YYYY")</f>
        <v>2021</v>
      </c>
    </row>
    <row r="94" spans="1:21" x14ac:dyDescent="0.35">
      <c r="A94" t="s">
        <v>273</v>
      </c>
      <c r="B94">
        <v>909028330</v>
      </c>
      <c r="C94">
        <v>17</v>
      </c>
      <c r="D94" s="1">
        <v>38496.75</v>
      </c>
      <c r="E94" t="s">
        <v>11</v>
      </c>
      <c r="F94" t="s">
        <v>118</v>
      </c>
      <c r="G94" t="s">
        <v>13</v>
      </c>
      <c r="H94" s="3">
        <v>160279.89120000001</v>
      </c>
      <c r="I94" s="3">
        <v>222837.61840000001</v>
      </c>
      <c r="J94" t="s">
        <v>274</v>
      </c>
      <c r="K94" t="str">
        <f>_xlfn.XLOOKUP(A94, Accounts!A:A, Accounts!E:E, "Not Found")</f>
        <v>Joint</v>
      </c>
      <c r="L94" s="3">
        <f>_xlfn.XLOOKUP(A94, Accounts!A:A, Accounts!G:G, 0)</f>
        <v>2911206408</v>
      </c>
      <c r="M94" s="3" t="str">
        <f>_xlfn.XLOOKUP(A94, Loan!A:A, Loan!D:D, "0")</f>
        <v>0</v>
      </c>
      <c r="N94" s="3" t="str">
        <f>_xlfn.XLOOKUP(Customer8[[#This Row],[Account Number]],Transaction!C:C,Transaction!D:D)</f>
        <v>Money Deposit</v>
      </c>
      <c r="O94" s="3" t="str">
        <f>_xlfn.XLOOKUP(Customer8[[#This Row],[Account Number]], Transaction!C:C,Transaction!E:E)</f>
        <v>ATM</v>
      </c>
      <c r="P94" s="2">
        <f>_xlfn.XLOOKUP(Customer8[[#This Row],[Account Number]], Transaction!C:C,Transaction!F:F)</f>
        <v>44391</v>
      </c>
      <c r="Q94" s="3">
        <f>Customer8[[#This Row],[Bank Deposit]]-Customer8[[#This Row],[Saving Accounts]]</f>
        <v>-62557.727199999994</v>
      </c>
      <c r="R94" s="3">
        <f>IF(AND(K94="Current", Customer8[[#This Row],[Balance]]&gt;500000), Customer8[[#This Row],[Balance]]*1.02, Customer8[[#This Row],[Balance]])</f>
        <v>-62557.727199999994</v>
      </c>
      <c r="S94" s="3" t="str">
        <f>TEXT(Customer8[[#This Row],[Transaction_Date]], "MMM")</f>
        <v>Jul</v>
      </c>
      <c r="T94" s="3" t="str">
        <f t="shared" si="1"/>
        <v>Below 20 Yrs</v>
      </c>
      <c r="U94" s="3" t="str">
        <f>TEXT(Customer8[[#This Row],[Transaction_Date]],"YYYY")</f>
        <v>2021</v>
      </c>
    </row>
    <row r="95" spans="1:21" x14ac:dyDescent="0.35">
      <c r="A95" t="s">
        <v>275</v>
      </c>
      <c r="B95">
        <v>485008475</v>
      </c>
      <c r="C95">
        <v>50</v>
      </c>
      <c r="D95" s="1">
        <v>26443.5</v>
      </c>
      <c r="E95" t="s">
        <v>11</v>
      </c>
      <c r="F95" t="s">
        <v>276</v>
      </c>
      <c r="G95" t="s">
        <v>13</v>
      </c>
      <c r="H95" s="3">
        <v>145886.63070000001</v>
      </c>
      <c r="I95" s="3">
        <v>65219.905500000001</v>
      </c>
      <c r="J95" t="s">
        <v>277</v>
      </c>
      <c r="K95" t="str">
        <f>_xlfn.XLOOKUP(A95, Accounts!A:A, Accounts!E:E, "Not Found")</f>
        <v>Domiciliary</v>
      </c>
      <c r="L95" s="3">
        <f>_xlfn.XLOOKUP(A95, Accounts!A:A, Accounts!G:G, 0)</f>
        <v>943969992</v>
      </c>
      <c r="M95" s="3" t="str">
        <f>_xlfn.XLOOKUP(A95, Loan!A:A, Loan!D:D, "0")</f>
        <v>0</v>
      </c>
      <c r="N95" s="3" t="str">
        <f>_xlfn.XLOOKUP(Customer8[[#This Row],[Account Number]],Transaction!C:C,Transaction!D:D)</f>
        <v>Money Deposit</v>
      </c>
      <c r="O95" s="3" t="str">
        <f>_xlfn.XLOOKUP(Customer8[[#This Row],[Account Number]], Transaction!C:C,Transaction!E:E)</f>
        <v>Bank</v>
      </c>
      <c r="P95" s="2">
        <f>_xlfn.XLOOKUP(Customer8[[#This Row],[Account Number]], Transaction!C:C,Transaction!F:F)</f>
        <v>44494</v>
      </c>
      <c r="Q95" s="3">
        <f>Customer8[[#This Row],[Bank Deposit]]-Customer8[[#This Row],[Saving Accounts]]</f>
        <v>80666.725200000015</v>
      </c>
      <c r="R95" s="3">
        <f>IF(AND(K95="Current", Customer8[[#This Row],[Balance]]&gt;500000), Customer8[[#This Row],[Balance]]*1.02, Customer8[[#This Row],[Balance]])</f>
        <v>80666.725200000015</v>
      </c>
      <c r="S95" s="3" t="str">
        <f>TEXT(Customer8[[#This Row],[Transaction_Date]], "MMM")</f>
        <v>Oct</v>
      </c>
      <c r="T95" s="3" t="str">
        <f t="shared" si="1"/>
        <v>50-59 Yrs</v>
      </c>
      <c r="U95" s="3" t="str">
        <f>TEXT(Customer8[[#This Row],[Transaction_Date]],"YYYY")</f>
        <v>2021</v>
      </c>
    </row>
    <row r="96" spans="1:21" x14ac:dyDescent="0.35">
      <c r="A96" t="s">
        <v>278</v>
      </c>
      <c r="B96">
        <v>402211440</v>
      </c>
      <c r="C96">
        <v>37</v>
      </c>
      <c r="D96" s="1">
        <v>31191.75</v>
      </c>
      <c r="E96" t="s">
        <v>11</v>
      </c>
      <c r="F96" t="s">
        <v>279</v>
      </c>
      <c r="G96" t="s">
        <v>13</v>
      </c>
      <c r="H96" s="3">
        <v>369235.44790000003</v>
      </c>
      <c r="I96" s="3">
        <v>115318.0604</v>
      </c>
      <c r="J96" t="s">
        <v>280</v>
      </c>
      <c r="K96" t="str">
        <f>_xlfn.XLOOKUP(A96, Accounts!A:A, Accounts!E:E, "Not Found")</f>
        <v>Joint</v>
      </c>
      <c r="L96" s="3">
        <f>_xlfn.XLOOKUP(A96, Accounts!A:A, Accounts!G:G, 0)</f>
        <v>840894678</v>
      </c>
      <c r="M96" s="3" t="str">
        <f>_xlfn.XLOOKUP(A96, Loan!A:A, Loan!D:D, "0")</f>
        <v>0</v>
      </c>
      <c r="N96" s="3" t="str">
        <f>_xlfn.XLOOKUP(Customer8[[#This Row],[Account Number]],Transaction!C:C,Transaction!D:D)</f>
        <v>Cash Withdrawal</v>
      </c>
      <c r="O96" s="3" t="str">
        <f>_xlfn.XLOOKUP(Customer8[[#This Row],[Account Number]], Transaction!C:C,Transaction!E:E)</f>
        <v>ATM</v>
      </c>
      <c r="P96" s="2">
        <f>_xlfn.XLOOKUP(Customer8[[#This Row],[Account Number]], Transaction!C:C,Transaction!F:F)</f>
        <v>44264</v>
      </c>
      <c r="Q96" s="3">
        <f>Customer8[[#This Row],[Bank Deposit]]-Customer8[[#This Row],[Saving Accounts]]</f>
        <v>253917.38750000001</v>
      </c>
      <c r="R96" s="3">
        <f>IF(AND(K96="Current", Customer8[[#This Row],[Balance]]&gt;500000), Customer8[[#This Row],[Balance]]*1.02, Customer8[[#This Row],[Balance]])</f>
        <v>253917.38750000001</v>
      </c>
      <c r="S96" s="3" t="str">
        <f>TEXT(Customer8[[#This Row],[Transaction_Date]], "MMM")</f>
        <v>Mar</v>
      </c>
      <c r="T96" s="3" t="str">
        <f t="shared" si="1"/>
        <v>30-39 Yrs</v>
      </c>
      <c r="U96" s="3" t="str">
        <f>TEXT(Customer8[[#This Row],[Transaction_Date]],"YYYY")</f>
        <v>2021</v>
      </c>
    </row>
    <row r="97" spans="1:21" x14ac:dyDescent="0.35">
      <c r="A97" t="s">
        <v>281</v>
      </c>
      <c r="B97">
        <v>100369630</v>
      </c>
      <c r="C97">
        <v>67</v>
      </c>
      <c r="D97" s="1">
        <v>20234.25</v>
      </c>
      <c r="E97" t="s">
        <v>11</v>
      </c>
      <c r="F97" t="s">
        <v>282</v>
      </c>
      <c r="G97" t="s">
        <v>13</v>
      </c>
      <c r="H97" s="3">
        <v>884874.66440000001</v>
      </c>
      <c r="I97" s="3">
        <v>133071.5361</v>
      </c>
      <c r="J97" t="s">
        <v>283</v>
      </c>
      <c r="K97" t="str">
        <f>_xlfn.XLOOKUP(A97, Accounts!A:A, Accounts!E:E, "Not Found")</f>
        <v>Current</v>
      </c>
      <c r="L97" s="3">
        <f>_xlfn.XLOOKUP(A97, Accounts!A:A, Accounts!G:G, 0)</f>
        <v>9107175</v>
      </c>
      <c r="M97" s="3" t="str">
        <f>_xlfn.XLOOKUP(A97, Loan!A:A, Loan!D:D, "0")</f>
        <v>0</v>
      </c>
      <c r="N97" s="3" t="str">
        <f>_xlfn.XLOOKUP(Customer8[[#This Row],[Account Number]],Transaction!C:C,Transaction!D:D)</f>
        <v>Money Transfer</v>
      </c>
      <c r="O97" s="3" t="str">
        <f>_xlfn.XLOOKUP(Customer8[[#This Row],[Account Number]], Transaction!C:C,Transaction!E:E)</f>
        <v>Mobile</v>
      </c>
      <c r="P97" s="2">
        <f>_xlfn.XLOOKUP(Customer8[[#This Row],[Account Number]], Transaction!C:C,Transaction!F:F)</f>
        <v>44597</v>
      </c>
      <c r="Q97" s="3">
        <f>Customer8[[#This Row],[Bank Deposit]]-Customer8[[#This Row],[Saving Accounts]]</f>
        <v>751803.12829999998</v>
      </c>
      <c r="R97" s="3">
        <f>IF(AND(K97="Current", Customer8[[#This Row],[Balance]]&gt;500000), Customer8[[#This Row],[Balance]]*1.02, Customer8[[#This Row],[Balance]])</f>
        <v>766839.19086600002</v>
      </c>
      <c r="S97" s="3" t="str">
        <f>TEXT(Customer8[[#This Row],[Transaction_Date]], "MMM")</f>
        <v>Feb</v>
      </c>
      <c r="T97" s="3" t="str">
        <f t="shared" si="1"/>
        <v>60-69 Yrs</v>
      </c>
      <c r="U97" s="3" t="str">
        <f>TEXT(Customer8[[#This Row],[Transaction_Date]],"YYYY")</f>
        <v>2022</v>
      </c>
    </row>
    <row r="98" spans="1:21" x14ac:dyDescent="0.35">
      <c r="A98" t="s">
        <v>284</v>
      </c>
      <c r="B98">
        <v>328266044</v>
      </c>
      <c r="C98">
        <v>46</v>
      </c>
      <c r="D98" s="1">
        <v>27904.5</v>
      </c>
      <c r="E98" t="s">
        <v>11</v>
      </c>
      <c r="F98" t="s">
        <v>285</v>
      </c>
      <c r="G98" t="s">
        <v>13</v>
      </c>
      <c r="H98" s="3">
        <v>147773.07459999999</v>
      </c>
      <c r="I98" s="3">
        <v>70516.2742</v>
      </c>
      <c r="J98" t="s">
        <v>286</v>
      </c>
      <c r="K98" t="str">
        <f>_xlfn.XLOOKUP(A98, Accounts!A:A, Accounts!E:E, "Not Found")</f>
        <v>Corporate</v>
      </c>
      <c r="L98" s="3">
        <f>_xlfn.XLOOKUP(A98, Accounts!A:A, Accounts!G:G, 0)</f>
        <v>3231967002</v>
      </c>
      <c r="M98" s="3" t="str">
        <f>_xlfn.XLOOKUP(A98, Loan!A:A, Loan!D:D, "0")</f>
        <v>0</v>
      </c>
      <c r="N98" s="3" t="str">
        <f>_xlfn.XLOOKUP(Customer8[[#This Row],[Account Number]],Transaction!C:C,Transaction!D:D)</f>
        <v>Money Deposit</v>
      </c>
      <c r="O98" s="3" t="str">
        <f>_xlfn.XLOOKUP(Customer8[[#This Row],[Account Number]], Transaction!C:C,Transaction!E:E)</f>
        <v>ATM</v>
      </c>
      <c r="P98" s="2">
        <f>_xlfn.XLOOKUP(Customer8[[#This Row],[Account Number]], Transaction!C:C,Transaction!F:F)</f>
        <v>44357</v>
      </c>
      <c r="Q98" s="3">
        <f>Customer8[[#This Row],[Bank Deposit]]-Customer8[[#This Row],[Saving Accounts]]</f>
        <v>77256.800399999993</v>
      </c>
      <c r="R98" s="3">
        <f>IF(AND(K98="Current", Customer8[[#This Row],[Balance]]&gt;500000), Customer8[[#This Row],[Balance]]*1.02, Customer8[[#This Row],[Balance]])</f>
        <v>77256.800399999993</v>
      </c>
      <c r="S98" s="3" t="str">
        <f>TEXT(Customer8[[#This Row],[Transaction_Date]], "MMM")</f>
        <v>Jun</v>
      </c>
      <c r="T98" s="3" t="str">
        <f t="shared" si="1"/>
        <v>40-49 Yrs</v>
      </c>
      <c r="U98" s="3" t="str">
        <f>TEXT(Customer8[[#This Row],[Transaction_Date]],"YYYY")</f>
        <v>2021</v>
      </c>
    </row>
    <row r="99" spans="1:21" x14ac:dyDescent="0.35">
      <c r="A99" t="s">
        <v>287</v>
      </c>
      <c r="B99">
        <v>11130133</v>
      </c>
      <c r="C99">
        <v>45</v>
      </c>
      <c r="D99" s="1">
        <v>28269.75</v>
      </c>
      <c r="E99" t="s">
        <v>11</v>
      </c>
      <c r="F99" t="s">
        <v>69</v>
      </c>
      <c r="G99" t="s">
        <v>13</v>
      </c>
      <c r="H99" s="3">
        <v>751406.77439999999</v>
      </c>
      <c r="I99" s="3">
        <v>126486.807</v>
      </c>
      <c r="J99" t="s">
        <v>288</v>
      </c>
      <c r="K99" t="str">
        <f>_xlfn.XLOOKUP(A99, Accounts!A:A, Accounts!E:E, "Not Found")</f>
        <v>Current</v>
      </c>
      <c r="L99" s="3">
        <f>_xlfn.XLOOKUP(A99, Accounts!A:A, Accounts!G:G, 0)</f>
        <v>2052252384</v>
      </c>
      <c r="M99" s="3" t="str">
        <f>_xlfn.XLOOKUP(A99, Loan!A:A, Loan!D:D, "0")</f>
        <v>0</v>
      </c>
      <c r="N99" s="3" t="str">
        <f>_xlfn.XLOOKUP(Customer8[[#This Row],[Account Number]],Transaction!C:C,Transaction!D:D)</f>
        <v>Money Transfer</v>
      </c>
      <c r="O99" s="3" t="str">
        <f>_xlfn.XLOOKUP(Customer8[[#This Row],[Account Number]], Transaction!C:C,Transaction!E:E)</f>
        <v>Bank</v>
      </c>
      <c r="P99" s="2">
        <f>_xlfn.XLOOKUP(Customer8[[#This Row],[Account Number]], Transaction!C:C,Transaction!F:F)</f>
        <v>44406</v>
      </c>
      <c r="Q99" s="3">
        <f>Customer8[[#This Row],[Bank Deposit]]-Customer8[[#This Row],[Saving Accounts]]</f>
        <v>624919.96739999996</v>
      </c>
      <c r="R99" s="3">
        <f>IF(AND(K99="Current", Customer8[[#This Row],[Balance]]&gt;500000), Customer8[[#This Row],[Balance]]*1.02, Customer8[[#This Row],[Balance]])</f>
        <v>637418.36674800003</v>
      </c>
      <c r="S99" s="3" t="str">
        <f>TEXT(Customer8[[#This Row],[Transaction_Date]], "MMM")</f>
        <v>Jul</v>
      </c>
      <c r="T99" s="3" t="str">
        <f t="shared" si="1"/>
        <v>40-49 Yrs</v>
      </c>
      <c r="U99" s="3" t="str">
        <f>TEXT(Customer8[[#This Row],[Transaction_Date]],"YYYY")</f>
        <v>2021</v>
      </c>
    </row>
    <row r="100" spans="1:21" x14ac:dyDescent="0.35">
      <c r="A100" t="s">
        <v>289</v>
      </c>
      <c r="B100">
        <v>309507070</v>
      </c>
      <c r="C100">
        <v>20</v>
      </c>
      <c r="D100" s="1">
        <v>37401</v>
      </c>
      <c r="E100" t="s">
        <v>11</v>
      </c>
      <c r="F100" t="s">
        <v>290</v>
      </c>
      <c r="G100" t="s">
        <v>13</v>
      </c>
      <c r="H100" s="3">
        <v>1564149.2762</v>
      </c>
      <c r="I100" s="3">
        <v>759609.6753</v>
      </c>
      <c r="J100" t="s">
        <v>291</v>
      </c>
      <c r="K100" t="str">
        <f>_xlfn.XLOOKUP(A100, Accounts!A:A, Accounts!E:E, "Not Found")</f>
        <v>Corporate</v>
      </c>
      <c r="L100" s="3">
        <f>_xlfn.XLOOKUP(A100, Accounts!A:A, Accounts!G:G, 0)</f>
        <v>1131694802</v>
      </c>
      <c r="M100" s="3" t="str">
        <f>_xlfn.XLOOKUP(A100, Loan!A:A, Loan!D:D, "0")</f>
        <v>0</v>
      </c>
      <c r="N100" s="3" t="str">
        <f>_xlfn.XLOOKUP(Customer8[[#This Row],[Account Number]],Transaction!C:C,Transaction!D:D)</f>
        <v>Cash Withdrawal</v>
      </c>
      <c r="O100" s="3" t="str">
        <f>_xlfn.XLOOKUP(Customer8[[#This Row],[Account Number]], Transaction!C:C,Transaction!E:E)</f>
        <v>ATM</v>
      </c>
      <c r="P100" s="2">
        <f>_xlfn.XLOOKUP(Customer8[[#This Row],[Account Number]], Transaction!C:C,Transaction!F:F)</f>
        <v>44663</v>
      </c>
      <c r="Q100" s="3">
        <f>Customer8[[#This Row],[Bank Deposit]]-Customer8[[#This Row],[Saving Accounts]]</f>
        <v>804539.60089999996</v>
      </c>
      <c r="R100" s="3">
        <f>IF(AND(K100="Current", Customer8[[#This Row],[Balance]]&gt;500000), Customer8[[#This Row],[Balance]]*1.02, Customer8[[#This Row],[Balance]])</f>
        <v>804539.60089999996</v>
      </c>
      <c r="S100" s="3" t="str">
        <f>TEXT(Customer8[[#This Row],[Transaction_Date]], "MMM")</f>
        <v>Apr</v>
      </c>
      <c r="T100" s="3" t="str">
        <f t="shared" si="1"/>
        <v>20-29 Yrs</v>
      </c>
      <c r="U100" s="3" t="str">
        <f>TEXT(Customer8[[#This Row],[Transaction_Date]],"YYYY")</f>
        <v>2022</v>
      </c>
    </row>
    <row r="101" spans="1:21" x14ac:dyDescent="0.35">
      <c r="A101" t="s">
        <v>292</v>
      </c>
      <c r="B101">
        <v>375593872</v>
      </c>
      <c r="C101">
        <v>59</v>
      </c>
      <c r="D101" s="1">
        <v>23156.25</v>
      </c>
      <c r="E101" t="s">
        <v>11</v>
      </c>
      <c r="F101" t="s">
        <v>293</v>
      </c>
      <c r="G101" t="s">
        <v>13</v>
      </c>
      <c r="H101" s="3">
        <v>1199695.6691000001</v>
      </c>
      <c r="I101" s="3">
        <v>339262.77529999998</v>
      </c>
      <c r="J101" t="s">
        <v>294</v>
      </c>
      <c r="K101" t="str">
        <f>_xlfn.XLOOKUP(A101, Accounts!A:A, Accounts!E:E, "Not Found")</f>
        <v>Domiciliary</v>
      </c>
      <c r="L101" s="3">
        <f>_xlfn.XLOOKUP(A101, Accounts!A:A, Accounts!G:G, 0)</f>
        <v>884924508</v>
      </c>
      <c r="M101" s="3" t="str">
        <f>_xlfn.XLOOKUP(A101, Loan!A:A, Loan!D:D, "0")</f>
        <v>0</v>
      </c>
      <c r="N101" s="3" t="str">
        <f>_xlfn.XLOOKUP(Customer8[[#This Row],[Account Number]],Transaction!C:C,Transaction!D:D)</f>
        <v>Money Transfer</v>
      </c>
      <c r="O101" s="3" t="str">
        <f>_xlfn.XLOOKUP(Customer8[[#This Row],[Account Number]], Transaction!C:C,Transaction!E:E)</f>
        <v>Bank</v>
      </c>
      <c r="P101" s="2">
        <f>_xlfn.XLOOKUP(Customer8[[#This Row],[Account Number]], Transaction!C:C,Transaction!F:F)</f>
        <v>44374</v>
      </c>
      <c r="Q101" s="3">
        <f>Customer8[[#This Row],[Bank Deposit]]-Customer8[[#This Row],[Saving Accounts]]</f>
        <v>860432.89380000008</v>
      </c>
      <c r="R101" s="3">
        <f>IF(AND(K101="Current", Customer8[[#This Row],[Balance]]&gt;500000), Customer8[[#This Row],[Balance]]*1.02, Customer8[[#This Row],[Balance]])</f>
        <v>860432.89380000008</v>
      </c>
      <c r="S101" s="3" t="str">
        <f>TEXT(Customer8[[#This Row],[Transaction_Date]], "MMM")</f>
        <v>Jun</v>
      </c>
      <c r="T101" s="3" t="str">
        <f t="shared" si="1"/>
        <v>50-59 Yrs</v>
      </c>
      <c r="U101" s="3" t="str">
        <f>TEXT(Customer8[[#This Row],[Transaction_Date]],"YYYY")</f>
        <v>2021</v>
      </c>
    </row>
    <row r="102" spans="1:21" x14ac:dyDescent="0.35">
      <c r="A102" t="s">
        <v>295</v>
      </c>
      <c r="B102">
        <v>684646968</v>
      </c>
      <c r="C102">
        <v>24</v>
      </c>
      <c r="D102" s="1">
        <v>35940</v>
      </c>
      <c r="E102" t="s">
        <v>11</v>
      </c>
      <c r="F102" t="s">
        <v>16</v>
      </c>
      <c r="G102" t="s">
        <v>13</v>
      </c>
      <c r="H102" s="3">
        <v>33252.224099999999</v>
      </c>
      <c r="I102" s="3">
        <v>36857.465199999999</v>
      </c>
      <c r="J102" t="s">
        <v>296</v>
      </c>
      <c r="K102" t="str">
        <f>_xlfn.XLOOKUP(A102, Accounts!A:A, Accounts!E:E, "Not Found")</f>
        <v>Domiciliary</v>
      </c>
      <c r="L102" s="3">
        <f>_xlfn.XLOOKUP(A102, Accounts!A:A, Accounts!G:G, 0)</f>
        <v>1576403136</v>
      </c>
      <c r="M102" s="3" t="str">
        <f>_xlfn.XLOOKUP(A102, Loan!A:A, Loan!D:D, "0")</f>
        <v>0</v>
      </c>
      <c r="N102" s="3" t="str">
        <f>_xlfn.XLOOKUP(Customer8[[#This Row],[Account Number]],Transaction!C:C,Transaction!D:D)</f>
        <v>Money Transfer</v>
      </c>
      <c r="O102" s="3" t="str">
        <f>_xlfn.XLOOKUP(Customer8[[#This Row],[Account Number]], Transaction!C:C,Transaction!E:E)</f>
        <v>Mobile</v>
      </c>
      <c r="P102" s="2">
        <f>_xlfn.XLOOKUP(Customer8[[#This Row],[Account Number]], Transaction!C:C,Transaction!F:F)</f>
        <v>44239</v>
      </c>
      <c r="Q102" s="3">
        <f>Customer8[[#This Row],[Bank Deposit]]-Customer8[[#This Row],[Saving Accounts]]</f>
        <v>-3605.2410999999993</v>
      </c>
      <c r="R102" s="3">
        <f>IF(AND(K102="Current", Customer8[[#This Row],[Balance]]&gt;500000), Customer8[[#This Row],[Balance]]*1.02, Customer8[[#This Row],[Balance]])</f>
        <v>-3605.2410999999993</v>
      </c>
      <c r="S102" s="3" t="str">
        <f>TEXT(Customer8[[#This Row],[Transaction_Date]], "MMM")</f>
        <v>Feb</v>
      </c>
      <c r="T102" s="3" t="str">
        <f t="shared" si="1"/>
        <v>20-29 Yrs</v>
      </c>
      <c r="U102" s="3" t="str">
        <f>TEXT(Customer8[[#This Row],[Transaction_Date]],"YYYY")</f>
        <v>2021</v>
      </c>
    </row>
    <row r="103" spans="1:21" x14ac:dyDescent="0.35">
      <c r="A103" t="s">
        <v>297</v>
      </c>
      <c r="B103">
        <v>242755293</v>
      </c>
      <c r="C103">
        <v>85</v>
      </c>
      <c r="D103" s="1">
        <v>13659.75</v>
      </c>
      <c r="E103" t="s">
        <v>11</v>
      </c>
      <c r="F103" t="s">
        <v>293</v>
      </c>
      <c r="G103" t="s">
        <v>13</v>
      </c>
      <c r="H103" s="3">
        <v>372344.35499999998</v>
      </c>
      <c r="I103" s="3">
        <v>129973.00290000001</v>
      </c>
      <c r="J103" t="s">
        <v>298</v>
      </c>
      <c r="K103" t="str">
        <f>_xlfn.XLOOKUP(A103, Accounts!A:A, Accounts!E:E, "Not Found")</f>
        <v>Current</v>
      </c>
      <c r="L103" s="3">
        <f>_xlfn.XLOOKUP(A103, Accounts!A:A, Accounts!G:G, 0)</f>
        <v>1010469852</v>
      </c>
      <c r="M103" s="3" t="str">
        <f>_xlfn.XLOOKUP(A103, Loan!A:A, Loan!D:D, "0")</f>
        <v>0</v>
      </c>
      <c r="N103" s="3" t="str">
        <f>_xlfn.XLOOKUP(Customer8[[#This Row],[Account Number]],Transaction!C:C,Transaction!D:D)</f>
        <v>Money Transfer</v>
      </c>
      <c r="O103" s="3" t="str">
        <f>_xlfn.XLOOKUP(Customer8[[#This Row],[Account Number]], Transaction!C:C,Transaction!E:E)</f>
        <v>Mobile</v>
      </c>
      <c r="P103" s="2">
        <f>_xlfn.XLOOKUP(Customer8[[#This Row],[Account Number]], Transaction!C:C,Transaction!F:F)</f>
        <v>44660</v>
      </c>
      <c r="Q103" s="3">
        <f>Customer8[[#This Row],[Bank Deposit]]-Customer8[[#This Row],[Saving Accounts]]</f>
        <v>242371.35209999996</v>
      </c>
      <c r="R103" s="3">
        <f>IF(AND(K103="Current", Customer8[[#This Row],[Balance]]&gt;500000), Customer8[[#This Row],[Balance]]*1.02, Customer8[[#This Row],[Balance]])</f>
        <v>242371.35209999996</v>
      </c>
      <c r="S103" s="3" t="str">
        <f>TEXT(Customer8[[#This Row],[Transaction_Date]], "MMM")</f>
        <v>Apr</v>
      </c>
      <c r="T103" s="3" t="str">
        <f t="shared" si="1"/>
        <v>70 Yrs &amp; Above</v>
      </c>
      <c r="U103" s="3" t="str">
        <f>TEXT(Customer8[[#This Row],[Transaction_Date]],"YYYY")</f>
        <v>2022</v>
      </c>
    </row>
    <row r="104" spans="1:21" x14ac:dyDescent="0.35">
      <c r="A104" t="s">
        <v>299</v>
      </c>
      <c r="B104">
        <v>296925350</v>
      </c>
      <c r="C104">
        <v>51</v>
      </c>
      <c r="D104" s="1">
        <v>26078.25</v>
      </c>
      <c r="E104" t="s">
        <v>11</v>
      </c>
      <c r="F104" t="s">
        <v>300</v>
      </c>
      <c r="G104" t="s">
        <v>13</v>
      </c>
      <c r="H104" s="3">
        <v>92375.972299999994</v>
      </c>
      <c r="I104" s="3">
        <v>38322.831899999997</v>
      </c>
      <c r="J104" t="s">
        <v>301</v>
      </c>
      <c r="K104" t="str">
        <f>_xlfn.XLOOKUP(A104, Accounts!A:A, Accounts!E:E, "Not Found")</f>
        <v>Current</v>
      </c>
      <c r="L104" s="3">
        <f>_xlfn.XLOOKUP(A104, Accounts!A:A, Accounts!G:G, 0)</f>
        <v>1464495984</v>
      </c>
      <c r="M104" s="3" t="str">
        <f>_xlfn.XLOOKUP(A104, Loan!A:A, Loan!D:D, "0")</f>
        <v>0</v>
      </c>
      <c r="N104" s="3" t="str">
        <f>_xlfn.XLOOKUP(Customer8[[#This Row],[Account Number]],Transaction!C:C,Transaction!D:D)</f>
        <v>Money Transfer</v>
      </c>
      <c r="O104" s="3" t="str">
        <f>_xlfn.XLOOKUP(Customer8[[#This Row],[Account Number]], Transaction!C:C,Transaction!E:E)</f>
        <v>Mobile</v>
      </c>
      <c r="P104" s="2">
        <f>_xlfn.XLOOKUP(Customer8[[#This Row],[Account Number]], Transaction!C:C,Transaction!F:F)</f>
        <v>44374</v>
      </c>
      <c r="Q104" s="3">
        <f>Customer8[[#This Row],[Bank Deposit]]-Customer8[[#This Row],[Saving Accounts]]</f>
        <v>54053.140399999997</v>
      </c>
      <c r="R104" s="3">
        <f>IF(AND(K104="Current", Customer8[[#This Row],[Balance]]&gt;500000), Customer8[[#This Row],[Balance]]*1.02, Customer8[[#This Row],[Balance]])</f>
        <v>54053.140399999997</v>
      </c>
      <c r="S104" s="3" t="str">
        <f>TEXT(Customer8[[#This Row],[Transaction_Date]], "MMM")</f>
        <v>Jun</v>
      </c>
      <c r="T104" s="3" t="str">
        <f t="shared" si="1"/>
        <v>50-59 Yrs</v>
      </c>
      <c r="U104" s="3" t="str">
        <f>TEXT(Customer8[[#This Row],[Transaction_Date]],"YYYY")</f>
        <v>2021</v>
      </c>
    </row>
    <row r="105" spans="1:21" x14ac:dyDescent="0.35">
      <c r="A105" t="s">
        <v>302</v>
      </c>
      <c r="B105">
        <v>158218396</v>
      </c>
      <c r="C105">
        <v>36</v>
      </c>
      <c r="D105" s="1">
        <v>31557</v>
      </c>
      <c r="E105" t="s">
        <v>11</v>
      </c>
      <c r="F105" t="s">
        <v>232</v>
      </c>
      <c r="G105" t="s">
        <v>13</v>
      </c>
      <c r="H105" s="3">
        <v>302540.59629999998</v>
      </c>
      <c r="I105" s="3">
        <v>153748.94399999999</v>
      </c>
      <c r="J105" t="s">
        <v>303</v>
      </c>
      <c r="K105" t="str">
        <f>_xlfn.XLOOKUP(A105, Accounts!A:A, Accounts!E:E, "Not Found")</f>
        <v>Domiciliary</v>
      </c>
      <c r="L105" s="3">
        <f>_xlfn.XLOOKUP(A105, Accounts!A:A, Accounts!G:G, 0)</f>
        <v>1099968213</v>
      </c>
      <c r="M105" s="3" t="str">
        <f>_xlfn.XLOOKUP(A105, Loan!A:A, Loan!D:D, "0")</f>
        <v>0</v>
      </c>
      <c r="N105" s="3" t="str">
        <f>_xlfn.XLOOKUP(Customer8[[#This Row],[Account Number]],Transaction!C:C,Transaction!D:D)</f>
        <v>Online Payment</v>
      </c>
      <c r="O105" s="3" t="str">
        <f>_xlfn.XLOOKUP(Customer8[[#This Row],[Account Number]], Transaction!C:C,Transaction!E:E)</f>
        <v>Card</v>
      </c>
      <c r="P105" s="2">
        <f>_xlfn.XLOOKUP(Customer8[[#This Row],[Account Number]], Transaction!C:C,Transaction!F:F)</f>
        <v>44344</v>
      </c>
      <c r="Q105" s="3">
        <f>Customer8[[#This Row],[Bank Deposit]]-Customer8[[#This Row],[Saving Accounts]]</f>
        <v>148791.65229999999</v>
      </c>
      <c r="R105" s="3">
        <f>IF(AND(K105="Current", Customer8[[#This Row],[Balance]]&gt;500000), Customer8[[#This Row],[Balance]]*1.02, Customer8[[#This Row],[Balance]])</f>
        <v>148791.65229999999</v>
      </c>
      <c r="S105" s="3" t="str">
        <f>TEXT(Customer8[[#This Row],[Transaction_Date]], "MMM")</f>
        <v>May</v>
      </c>
      <c r="T105" s="3" t="str">
        <f t="shared" si="1"/>
        <v>30-39 Yrs</v>
      </c>
      <c r="U105" s="3" t="str">
        <f>TEXT(Customer8[[#This Row],[Transaction_Date]],"YYYY")</f>
        <v>2021</v>
      </c>
    </row>
    <row r="106" spans="1:21" x14ac:dyDescent="0.35">
      <c r="A106" t="s">
        <v>304</v>
      </c>
      <c r="B106">
        <v>62940595</v>
      </c>
      <c r="C106">
        <v>76</v>
      </c>
      <c r="D106" s="1">
        <v>16947</v>
      </c>
      <c r="E106" t="s">
        <v>11</v>
      </c>
      <c r="F106" t="s">
        <v>25</v>
      </c>
      <c r="G106" t="s">
        <v>13</v>
      </c>
      <c r="H106" s="3">
        <v>136205.18549999999</v>
      </c>
      <c r="I106" s="3">
        <v>134989.06779999999</v>
      </c>
      <c r="J106" t="s">
        <v>305</v>
      </c>
      <c r="K106" t="str">
        <f>_xlfn.XLOOKUP(A106, Accounts!A:A, Accounts!E:E, "Not Found")</f>
        <v>Fixed Deposit</v>
      </c>
      <c r="L106" s="3">
        <f>_xlfn.XLOOKUP(A106, Accounts!A:A, Accounts!G:G, 0)</f>
        <v>128955645</v>
      </c>
      <c r="M106" s="3">
        <f>_xlfn.XLOOKUP(A106, Loan!A:A, Loan!D:D, "0")</f>
        <v>7467446735</v>
      </c>
      <c r="N106" s="3" t="str">
        <f>_xlfn.XLOOKUP(Customer8[[#This Row],[Account Number]],Transaction!C:C,Transaction!D:D)</f>
        <v>Loan Payment</v>
      </c>
      <c r="O106" s="3" t="str">
        <f>_xlfn.XLOOKUP(Customer8[[#This Row],[Account Number]], Transaction!C:C,Transaction!E:E)</f>
        <v>Mobile</v>
      </c>
      <c r="P106" s="2">
        <f>_xlfn.XLOOKUP(Customer8[[#This Row],[Account Number]], Transaction!C:C,Transaction!F:F)</f>
        <v>44567</v>
      </c>
      <c r="Q106" s="3">
        <f>Customer8[[#This Row],[Bank Deposit]]-Customer8[[#This Row],[Saving Accounts]]</f>
        <v>1216.1177000000025</v>
      </c>
      <c r="R106" s="3">
        <f>IF(AND(K106="Current", Customer8[[#This Row],[Balance]]&gt;500000), Customer8[[#This Row],[Balance]]*1.02, Customer8[[#This Row],[Balance]])</f>
        <v>1216.1177000000025</v>
      </c>
      <c r="S106" s="3" t="str">
        <f>TEXT(Customer8[[#This Row],[Transaction_Date]], "MMM")</f>
        <v>Jan</v>
      </c>
      <c r="T106" s="3" t="str">
        <f t="shared" si="1"/>
        <v>70 Yrs &amp; Above</v>
      </c>
      <c r="U106" s="3" t="str">
        <f>TEXT(Customer8[[#This Row],[Transaction_Date]],"YYYY")</f>
        <v>2022</v>
      </c>
    </row>
    <row r="107" spans="1:21" x14ac:dyDescent="0.35">
      <c r="A107" t="s">
        <v>306</v>
      </c>
      <c r="B107">
        <v>29321473</v>
      </c>
      <c r="C107">
        <v>46</v>
      </c>
      <c r="D107" s="1">
        <v>27904.5</v>
      </c>
      <c r="E107" t="s">
        <v>11</v>
      </c>
      <c r="F107" t="s">
        <v>307</v>
      </c>
      <c r="G107" t="s">
        <v>13</v>
      </c>
      <c r="H107" s="3">
        <v>811487.48659999995</v>
      </c>
      <c r="I107" s="3">
        <v>205126.0036</v>
      </c>
      <c r="J107" t="s">
        <v>308</v>
      </c>
      <c r="K107" t="str">
        <f>_xlfn.XLOOKUP(A107, Accounts!A:A, Accounts!E:E, "Not Found")</f>
        <v>Current</v>
      </c>
      <c r="L107" s="3">
        <f>_xlfn.XLOOKUP(A107, Accounts!A:A, Accounts!G:G, 0)</f>
        <v>15833775</v>
      </c>
      <c r="M107" s="3" t="str">
        <f>_xlfn.XLOOKUP(A107, Loan!A:A, Loan!D:D, "0")</f>
        <v>0</v>
      </c>
      <c r="N107" s="3" t="str">
        <f>_xlfn.XLOOKUP(Customer8[[#This Row],[Account Number]],Transaction!C:C,Transaction!D:D)</f>
        <v>Money Deposit</v>
      </c>
      <c r="O107" s="3" t="str">
        <f>_xlfn.XLOOKUP(Customer8[[#This Row],[Account Number]], Transaction!C:C,Transaction!E:E)</f>
        <v>ATM</v>
      </c>
      <c r="P107" s="2">
        <f>_xlfn.XLOOKUP(Customer8[[#This Row],[Account Number]], Transaction!C:C,Transaction!F:F)</f>
        <v>44582</v>
      </c>
      <c r="Q107" s="3">
        <f>Customer8[[#This Row],[Bank Deposit]]-Customer8[[#This Row],[Saving Accounts]]</f>
        <v>606361.48300000001</v>
      </c>
      <c r="R107" s="3">
        <f>IF(AND(K107="Current", Customer8[[#This Row],[Balance]]&gt;500000), Customer8[[#This Row],[Balance]]*1.02, Customer8[[#This Row],[Balance]])</f>
        <v>618488.71265999996</v>
      </c>
      <c r="S107" s="3" t="str">
        <f>TEXT(Customer8[[#This Row],[Transaction_Date]], "MMM")</f>
        <v>Jan</v>
      </c>
      <c r="T107" s="3" t="str">
        <f t="shared" si="1"/>
        <v>40-49 Yrs</v>
      </c>
      <c r="U107" s="3" t="str">
        <f>TEXT(Customer8[[#This Row],[Transaction_Date]],"YYYY")</f>
        <v>2022</v>
      </c>
    </row>
    <row r="108" spans="1:21" x14ac:dyDescent="0.35">
      <c r="A108" t="s">
        <v>309</v>
      </c>
      <c r="B108">
        <v>587004640</v>
      </c>
      <c r="C108">
        <v>33</v>
      </c>
      <c r="D108" s="1">
        <v>32652.75</v>
      </c>
      <c r="E108" t="s">
        <v>11</v>
      </c>
      <c r="F108" t="s">
        <v>124</v>
      </c>
      <c r="G108" t="s">
        <v>13</v>
      </c>
      <c r="H108" s="3">
        <v>1937545.9424999999</v>
      </c>
      <c r="I108" s="3">
        <v>564090.08010000002</v>
      </c>
      <c r="J108" t="s">
        <v>310</v>
      </c>
      <c r="K108" t="str">
        <f>_xlfn.XLOOKUP(A108, Accounts!A:A, Accounts!E:E, "Not Found")</f>
        <v>Domiciliary</v>
      </c>
      <c r="L108" s="3">
        <f>_xlfn.XLOOKUP(A108, Accounts!A:A, Accounts!G:G, 0)</f>
        <v>4749089751</v>
      </c>
      <c r="M108" s="3" t="str">
        <f>_xlfn.XLOOKUP(A108, Loan!A:A, Loan!D:D, "0")</f>
        <v>0</v>
      </c>
      <c r="N108" s="3" t="str">
        <f>_xlfn.XLOOKUP(Customer8[[#This Row],[Account Number]],Transaction!C:C,Transaction!D:D)</f>
        <v>Money Deposit</v>
      </c>
      <c r="O108" s="3" t="str">
        <f>_xlfn.XLOOKUP(Customer8[[#This Row],[Account Number]], Transaction!C:C,Transaction!E:E)</f>
        <v>Bank</v>
      </c>
      <c r="P108" s="2">
        <f>_xlfn.XLOOKUP(Customer8[[#This Row],[Account Number]], Transaction!C:C,Transaction!F:F)</f>
        <v>44537</v>
      </c>
      <c r="Q108" s="3">
        <f>Customer8[[#This Row],[Bank Deposit]]-Customer8[[#This Row],[Saving Accounts]]</f>
        <v>1373455.8624</v>
      </c>
      <c r="R108" s="3">
        <f>IF(AND(K108="Current", Customer8[[#This Row],[Balance]]&gt;500000), Customer8[[#This Row],[Balance]]*1.02, Customer8[[#This Row],[Balance]])</f>
        <v>1373455.8624</v>
      </c>
      <c r="S108" s="3" t="str">
        <f>TEXT(Customer8[[#This Row],[Transaction_Date]], "MMM")</f>
        <v>Dec</v>
      </c>
      <c r="T108" s="3" t="str">
        <f t="shared" si="1"/>
        <v>30-39 Yrs</v>
      </c>
      <c r="U108" s="3" t="str">
        <f>TEXT(Customer8[[#This Row],[Transaction_Date]],"YYYY")</f>
        <v>2021</v>
      </c>
    </row>
    <row r="109" spans="1:21" x14ac:dyDescent="0.35">
      <c r="A109" t="s">
        <v>311</v>
      </c>
      <c r="B109">
        <v>36336429</v>
      </c>
      <c r="C109">
        <v>82</v>
      </c>
      <c r="D109" s="1">
        <v>14755.5</v>
      </c>
      <c r="E109" t="s">
        <v>11</v>
      </c>
      <c r="F109" t="s">
        <v>312</v>
      </c>
      <c r="G109" t="s">
        <v>13</v>
      </c>
      <c r="H109" s="3">
        <v>192492.01060000001</v>
      </c>
      <c r="I109" s="3">
        <v>103395.7086</v>
      </c>
      <c r="J109" t="s">
        <v>313</v>
      </c>
      <c r="K109" t="str">
        <f>_xlfn.XLOOKUP(A109, Accounts!A:A, Accounts!E:E, "Not Found")</f>
        <v>Joint</v>
      </c>
      <c r="L109" s="3">
        <f>_xlfn.XLOOKUP(A109, Accounts!A:A, Accounts!G:G, 0)</f>
        <v>50226875</v>
      </c>
      <c r="M109" s="3" t="str">
        <f>_xlfn.XLOOKUP(A109, Loan!A:A, Loan!D:D, "0")</f>
        <v>0</v>
      </c>
      <c r="N109" s="3" t="str">
        <f>_xlfn.XLOOKUP(Customer8[[#This Row],[Account Number]],Transaction!C:C,Transaction!D:D)</f>
        <v>Cash Withdrawal</v>
      </c>
      <c r="O109" s="3" t="str">
        <f>_xlfn.XLOOKUP(Customer8[[#This Row],[Account Number]], Transaction!C:C,Transaction!E:E)</f>
        <v>ATM</v>
      </c>
      <c r="P109" s="2">
        <f>_xlfn.XLOOKUP(Customer8[[#This Row],[Account Number]], Transaction!C:C,Transaction!F:F)</f>
        <v>44568</v>
      </c>
      <c r="Q109" s="3">
        <f>Customer8[[#This Row],[Bank Deposit]]-Customer8[[#This Row],[Saving Accounts]]</f>
        <v>89096.302000000011</v>
      </c>
      <c r="R109" s="3">
        <f>IF(AND(K109="Current", Customer8[[#This Row],[Balance]]&gt;500000), Customer8[[#This Row],[Balance]]*1.02, Customer8[[#This Row],[Balance]])</f>
        <v>89096.302000000011</v>
      </c>
      <c r="S109" s="3" t="str">
        <f>TEXT(Customer8[[#This Row],[Transaction_Date]], "MMM")</f>
        <v>Jan</v>
      </c>
      <c r="T109" s="3" t="str">
        <f t="shared" si="1"/>
        <v>70 Yrs &amp; Above</v>
      </c>
      <c r="U109" s="3" t="str">
        <f>TEXT(Customer8[[#This Row],[Transaction_Date]],"YYYY")</f>
        <v>2022</v>
      </c>
    </row>
    <row r="110" spans="1:21" x14ac:dyDescent="0.35">
      <c r="A110" t="s">
        <v>314</v>
      </c>
      <c r="B110">
        <v>428368106</v>
      </c>
      <c r="C110">
        <v>51</v>
      </c>
      <c r="D110" s="1">
        <v>26078.25</v>
      </c>
      <c r="E110" t="s">
        <v>11</v>
      </c>
      <c r="F110" t="s">
        <v>315</v>
      </c>
      <c r="G110" t="s">
        <v>13</v>
      </c>
      <c r="H110" s="3">
        <v>1157818.6137999999</v>
      </c>
      <c r="I110" s="3">
        <v>263725.35090000002</v>
      </c>
      <c r="J110" t="s">
        <v>316</v>
      </c>
      <c r="K110" t="str">
        <f>_xlfn.XLOOKUP(A110, Accounts!A:A, Accounts!E:E, "Not Found")</f>
        <v>Domiciliary</v>
      </c>
      <c r="L110" s="3">
        <f>_xlfn.XLOOKUP(A110, Accounts!A:A, Accounts!G:G, 0)</f>
        <v>24661584</v>
      </c>
      <c r="M110" s="3">
        <f>_xlfn.XLOOKUP(A110, Loan!A:A, Loan!D:D, "0")</f>
        <v>62218188</v>
      </c>
      <c r="N110" s="3" t="str">
        <f>_xlfn.XLOOKUP(Customer8[[#This Row],[Account Number]],Transaction!C:C,Transaction!D:D)</f>
        <v>Loan Payment</v>
      </c>
      <c r="O110" s="3" t="str">
        <f>_xlfn.XLOOKUP(Customer8[[#This Row],[Account Number]], Transaction!C:C,Transaction!E:E)</f>
        <v>AFT</v>
      </c>
      <c r="P110" s="2">
        <f>_xlfn.XLOOKUP(Customer8[[#This Row],[Account Number]], Transaction!C:C,Transaction!F:F)</f>
        <v>44626</v>
      </c>
      <c r="Q110" s="3">
        <f>Customer8[[#This Row],[Bank Deposit]]-Customer8[[#This Row],[Saving Accounts]]</f>
        <v>894093.26289999997</v>
      </c>
      <c r="R110" s="3">
        <f>IF(AND(K110="Current", Customer8[[#This Row],[Balance]]&gt;500000), Customer8[[#This Row],[Balance]]*1.02, Customer8[[#This Row],[Balance]])</f>
        <v>894093.26289999997</v>
      </c>
      <c r="S110" s="3" t="str">
        <f>TEXT(Customer8[[#This Row],[Transaction_Date]], "MMM")</f>
        <v>Mar</v>
      </c>
      <c r="T110" s="3" t="str">
        <f t="shared" si="1"/>
        <v>50-59 Yrs</v>
      </c>
      <c r="U110" s="3" t="str">
        <f>TEXT(Customer8[[#This Row],[Transaction_Date]],"YYYY")</f>
        <v>2022</v>
      </c>
    </row>
    <row r="111" spans="1:21" x14ac:dyDescent="0.35">
      <c r="A111" t="s">
        <v>317</v>
      </c>
      <c r="B111">
        <v>580182767</v>
      </c>
      <c r="C111">
        <v>31</v>
      </c>
      <c r="D111" s="1">
        <v>33383.25</v>
      </c>
      <c r="E111" t="s">
        <v>11</v>
      </c>
      <c r="F111" t="s">
        <v>81</v>
      </c>
      <c r="G111" t="s">
        <v>13</v>
      </c>
      <c r="H111" s="3">
        <v>95583.926600000006</v>
      </c>
      <c r="I111" s="3">
        <v>34086.809300000001</v>
      </c>
      <c r="J111" t="s">
        <v>318</v>
      </c>
      <c r="K111" t="str">
        <f>_xlfn.XLOOKUP(A111, Accounts!A:A, Accounts!E:E, "Not Found")</f>
        <v>Current</v>
      </c>
      <c r="L111" s="3">
        <f>_xlfn.XLOOKUP(A111, Accounts!A:A, Accounts!G:G, 0)</f>
        <v>166230048</v>
      </c>
      <c r="M111" s="3" t="str">
        <f>_xlfn.XLOOKUP(A111, Loan!A:A, Loan!D:D, "0")</f>
        <v>0</v>
      </c>
      <c r="N111" s="3" t="str">
        <f>_xlfn.XLOOKUP(Customer8[[#This Row],[Account Number]],Transaction!C:C,Transaction!D:D)</f>
        <v>Money Deposit</v>
      </c>
      <c r="O111" s="3" t="str">
        <f>_xlfn.XLOOKUP(Customer8[[#This Row],[Account Number]], Transaction!C:C,Transaction!E:E)</f>
        <v>Bank</v>
      </c>
      <c r="P111" s="2">
        <f>_xlfn.XLOOKUP(Customer8[[#This Row],[Account Number]], Transaction!C:C,Transaction!F:F)</f>
        <v>44458</v>
      </c>
      <c r="Q111" s="3">
        <f>Customer8[[#This Row],[Bank Deposit]]-Customer8[[#This Row],[Saving Accounts]]</f>
        <v>61497.117300000005</v>
      </c>
      <c r="R111" s="3">
        <f>IF(AND(K111="Current", Customer8[[#This Row],[Balance]]&gt;500000), Customer8[[#This Row],[Balance]]*1.02, Customer8[[#This Row],[Balance]])</f>
        <v>61497.117300000005</v>
      </c>
      <c r="S111" s="3" t="str">
        <f>TEXT(Customer8[[#This Row],[Transaction_Date]], "MMM")</f>
        <v>Sep</v>
      </c>
      <c r="T111" s="3" t="str">
        <f t="shared" si="1"/>
        <v>30-39 Yrs</v>
      </c>
      <c r="U111" s="3" t="str">
        <f>TEXT(Customer8[[#This Row],[Transaction_Date]],"YYYY")</f>
        <v>2021</v>
      </c>
    </row>
    <row r="112" spans="1:21" x14ac:dyDescent="0.35">
      <c r="A112" t="s">
        <v>319</v>
      </c>
      <c r="B112">
        <v>476051557</v>
      </c>
      <c r="C112">
        <v>17</v>
      </c>
      <c r="D112" s="1">
        <v>38496.75</v>
      </c>
      <c r="E112" t="s">
        <v>11</v>
      </c>
      <c r="F112" t="s">
        <v>320</v>
      </c>
      <c r="G112" t="s">
        <v>13</v>
      </c>
      <c r="H112" s="3">
        <v>3498983.5485999999</v>
      </c>
      <c r="I112" s="3">
        <v>986230.74230000004</v>
      </c>
      <c r="J112" t="s">
        <v>321</v>
      </c>
      <c r="K112" t="str">
        <f>_xlfn.XLOOKUP(A112, Accounts!A:A, Accounts!E:E, "Not Found")</f>
        <v>Domiciliary</v>
      </c>
      <c r="L112" s="3">
        <f>_xlfn.XLOOKUP(A112, Accounts!A:A, Accounts!G:G, 0)</f>
        <v>1890741909</v>
      </c>
      <c r="M112" s="3" t="str">
        <f>_xlfn.XLOOKUP(A112, Loan!A:A, Loan!D:D, "0")</f>
        <v>0</v>
      </c>
      <c r="N112" s="3" t="str">
        <f>_xlfn.XLOOKUP(Customer8[[#This Row],[Account Number]],Transaction!C:C,Transaction!D:D)</f>
        <v>Cash Withdrawal</v>
      </c>
      <c r="O112" s="3" t="str">
        <f>_xlfn.XLOOKUP(Customer8[[#This Row],[Account Number]], Transaction!C:C,Transaction!E:E)</f>
        <v>ATM</v>
      </c>
      <c r="P112" s="2">
        <f>_xlfn.XLOOKUP(Customer8[[#This Row],[Account Number]], Transaction!C:C,Transaction!F:F)</f>
        <v>44566</v>
      </c>
      <c r="Q112" s="3">
        <f>Customer8[[#This Row],[Bank Deposit]]-Customer8[[#This Row],[Saving Accounts]]</f>
        <v>2512752.8062999998</v>
      </c>
      <c r="R112" s="3">
        <f>IF(AND(K112="Current", Customer8[[#This Row],[Balance]]&gt;500000), Customer8[[#This Row],[Balance]]*1.02, Customer8[[#This Row],[Balance]])</f>
        <v>2512752.8062999998</v>
      </c>
      <c r="S112" s="3" t="str">
        <f>TEXT(Customer8[[#This Row],[Transaction_Date]], "MMM")</f>
        <v>Jan</v>
      </c>
      <c r="T112" s="3" t="str">
        <f t="shared" si="1"/>
        <v>Below 20 Yrs</v>
      </c>
      <c r="U112" s="3" t="str">
        <f>TEXT(Customer8[[#This Row],[Transaction_Date]],"YYYY")</f>
        <v>2022</v>
      </c>
    </row>
    <row r="113" spans="1:21" x14ac:dyDescent="0.35">
      <c r="A113" t="s">
        <v>322</v>
      </c>
      <c r="B113">
        <v>546891496</v>
      </c>
      <c r="C113">
        <v>65</v>
      </c>
      <c r="D113" s="1">
        <v>20964.75</v>
      </c>
      <c r="E113" t="s">
        <v>11</v>
      </c>
      <c r="F113" t="s">
        <v>323</v>
      </c>
      <c r="G113" t="s">
        <v>13</v>
      </c>
      <c r="H113" s="3">
        <v>22023.9097</v>
      </c>
      <c r="I113" s="3">
        <v>22627.623899999999</v>
      </c>
      <c r="J113" t="s">
        <v>324</v>
      </c>
      <c r="K113" t="str">
        <f>_xlfn.XLOOKUP(A113, Accounts!A:A, Accounts!E:E, "Not Found")</f>
        <v>Domiciliary</v>
      </c>
      <c r="L113" s="3">
        <f>_xlfn.XLOOKUP(A113, Accounts!A:A, Accounts!G:G, 0)</f>
        <v>2834185788</v>
      </c>
      <c r="M113" s="3" t="str">
        <f>_xlfn.XLOOKUP(A113, Loan!A:A, Loan!D:D, "0")</f>
        <v>0</v>
      </c>
      <c r="N113" s="3" t="str">
        <f>_xlfn.XLOOKUP(Customer8[[#This Row],[Account Number]],Transaction!C:C,Transaction!D:D)</f>
        <v>Money Deposit</v>
      </c>
      <c r="O113" s="3" t="str">
        <f>_xlfn.XLOOKUP(Customer8[[#This Row],[Account Number]], Transaction!C:C,Transaction!E:E)</f>
        <v>ATM</v>
      </c>
      <c r="P113" s="2">
        <f>_xlfn.XLOOKUP(Customer8[[#This Row],[Account Number]], Transaction!C:C,Transaction!F:F)</f>
        <v>44617</v>
      </c>
      <c r="Q113" s="3">
        <f>Customer8[[#This Row],[Bank Deposit]]-Customer8[[#This Row],[Saving Accounts]]</f>
        <v>-603.71419999999853</v>
      </c>
      <c r="R113" s="3">
        <f>IF(AND(K113="Current", Customer8[[#This Row],[Balance]]&gt;500000), Customer8[[#This Row],[Balance]]*1.02, Customer8[[#This Row],[Balance]])</f>
        <v>-603.71419999999853</v>
      </c>
      <c r="S113" s="3" t="str">
        <f>TEXT(Customer8[[#This Row],[Transaction_Date]], "MMM")</f>
        <v>Feb</v>
      </c>
      <c r="T113" s="3" t="str">
        <f t="shared" si="1"/>
        <v>60-69 Yrs</v>
      </c>
      <c r="U113" s="3" t="str">
        <f>TEXT(Customer8[[#This Row],[Transaction_Date]],"YYYY")</f>
        <v>2022</v>
      </c>
    </row>
    <row r="114" spans="1:21" x14ac:dyDescent="0.35">
      <c r="A114" t="s">
        <v>325</v>
      </c>
      <c r="B114">
        <v>424349749</v>
      </c>
      <c r="C114">
        <v>79</v>
      </c>
      <c r="D114" s="1">
        <v>15851.25</v>
      </c>
      <c r="E114" t="s">
        <v>11</v>
      </c>
      <c r="F114" t="s">
        <v>326</v>
      </c>
      <c r="G114" t="s">
        <v>13</v>
      </c>
      <c r="H114" s="3">
        <v>532750.14040000003</v>
      </c>
      <c r="I114" s="3">
        <v>260897.49830000001</v>
      </c>
      <c r="J114" t="s">
        <v>327</v>
      </c>
      <c r="K114" t="str">
        <f>_xlfn.XLOOKUP(A114, Accounts!A:A, Accounts!E:E, "Not Found")</f>
        <v>Current</v>
      </c>
      <c r="L114" s="3">
        <f>_xlfn.XLOOKUP(A114, Accounts!A:A, Accounts!G:G, 0)</f>
        <v>1579867328</v>
      </c>
      <c r="M114" s="3" t="str">
        <f>_xlfn.XLOOKUP(A114, Loan!A:A, Loan!D:D, "0")</f>
        <v>0</v>
      </c>
      <c r="N114" s="3" t="str">
        <f>_xlfn.XLOOKUP(Customer8[[#This Row],[Account Number]],Transaction!C:C,Transaction!D:D)</f>
        <v>Online Payment</v>
      </c>
      <c r="O114" s="3" t="str">
        <f>_xlfn.XLOOKUP(Customer8[[#This Row],[Account Number]], Transaction!C:C,Transaction!E:E)</f>
        <v>Internet Banking</v>
      </c>
      <c r="P114" s="2">
        <f>_xlfn.XLOOKUP(Customer8[[#This Row],[Account Number]], Transaction!C:C,Transaction!F:F)</f>
        <v>44515</v>
      </c>
      <c r="Q114" s="3">
        <f>Customer8[[#This Row],[Bank Deposit]]-Customer8[[#This Row],[Saving Accounts]]</f>
        <v>271852.64210000006</v>
      </c>
      <c r="R114" s="3">
        <f>IF(AND(K114="Current", Customer8[[#This Row],[Balance]]&gt;500000), Customer8[[#This Row],[Balance]]*1.02, Customer8[[#This Row],[Balance]])</f>
        <v>271852.64210000006</v>
      </c>
      <c r="S114" s="3" t="str">
        <f>TEXT(Customer8[[#This Row],[Transaction_Date]], "MMM")</f>
        <v>Nov</v>
      </c>
      <c r="T114" s="3" t="str">
        <f t="shared" si="1"/>
        <v>70 Yrs &amp; Above</v>
      </c>
      <c r="U114" s="3" t="str">
        <f>TEXT(Customer8[[#This Row],[Transaction_Date]],"YYYY")</f>
        <v>2021</v>
      </c>
    </row>
    <row r="115" spans="1:21" x14ac:dyDescent="0.35">
      <c r="A115" t="s">
        <v>328</v>
      </c>
      <c r="B115">
        <v>261147852</v>
      </c>
      <c r="C115">
        <v>58</v>
      </c>
      <c r="D115" s="1">
        <v>23521.5</v>
      </c>
      <c r="E115" t="s">
        <v>11</v>
      </c>
      <c r="F115" t="s">
        <v>205</v>
      </c>
      <c r="G115" t="s">
        <v>13</v>
      </c>
      <c r="H115" s="3">
        <v>547459.73620000004</v>
      </c>
      <c r="I115" s="3">
        <v>42985.727400000003</v>
      </c>
      <c r="J115" t="s">
        <v>329</v>
      </c>
      <c r="K115" t="str">
        <f>_xlfn.XLOOKUP(A115, Accounts!A:A, Accounts!E:E, "Not Found")</f>
        <v>Domiciliary</v>
      </c>
      <c r="L115" s="3">
        <f>_xlfn.XLOOKUP(A115, Accounts!A:A, Accounts!G:G, 0)</f>
        <v>1080607644</v>
      </c>
      <c r="M115" s="3">
        <f>_xlfn.XLOOKUP(A115, Loan!A:A, Loan!D:D, "0")</f>
        <v>4093709004</v>
      </c>
      <c r="N115" s="3" t="str">
        <f>_xlfn.XLOOKUP(Customer8[[#This Row],[Account Number]],Transaction!C:C,Transaction!D:D)</f>
        <v>Money Deposit</v>
      </c>
      <c r="O115" s="3" t="str">
        <f>_xlfn.XLOOKUP(Customer8[[#This Row],[Account Number]], Transaction!C:C,Transaction!E:E)</f>
        <v>Bank</v>
      </c>
      <c r="P115" s="2">
        <f>_xlfn.XLOOKUP(Customer8[[#This Row],[Account Number]], Transaction!C:C,Transaction!F:F)</f>
        <v>44389</v>
      </c>
      <c r="Q115" s="3">
        <f>Customer8[[#This Row],[Bank Deposit]]-Customer8[[#This Row],[Saving Accounts]]</f>
        <v>504474.00880000007</v>
      </c>
      <c r="R115" s="3">
        <f>IF(AND(K115="Current", Customer8[[#This Row],[Balance]]&gt;500000), Customer8[[#This Row],[Balance]]*1.02, Customer8[[#This Row],[Balance]])</f>
        <v>504474.00880000007</v>
      </c>
      <c r="S115" s="3" t="str">
        <f>TEXT(Customer8[[#This Row],[Transaction_Date]], "MMM")</f>
        <v>Jul</v>
      </c>
      <c r="T115" s="3" t="str">
        <f t="shared" si="1"/>
        <v>50-59 Yrs</v>
      </c>
      <c r="U115" s="3" t="str">
        <f>TEXT(Customer8[[#This Row],[Transaction_Date]],"YYYY")</f>
        <v>2021</v>
      </c>
    </row>
    <row r="116" spans="1:21" x14ac:dyDescent="0.35">
      <c r="A116" t="s">
        <v>330</v>
      </c>
      <c r="B116">
        <v>721820655</v>
      </c>
      <c r="C116">
        <v>19</v>
      </c>
      <c r="D116" s="1">
        <v>37766.25</v>
      </c>
      <c r="E116" t="s">
        <v>11</v>
      </c>
      <c r="F116" t="s">
        <v>331</v>
      </c>
      <c r="G116" t="s">
        <v>13</v>
      </c>
      <c r="H116" s="3">
        <v>2588381.0970999999</v>
      </c>
      <c r="I116" s="3">
        <v>320561.04359999998</v>
      </c>
      <c r="J116" t="s">
        <v>332</v>
      </c>
      <c r="K116" t="str">
        <f>_xlfn.XLOOKUP(A116, Accounts!A:A, Accounts!E:E, "Not Found")</f>
        <v>Domiciliary</v>
      </c>
      <c r="L116" s="3">
        <f>_xlfn.XLOOKUP(A116, Accounts!A:A, Accounts!G:G, 0)</f>
        <v>47726442</v>
      </c>
      <c r="M116" s="3" t="str">
        <f>_xlfn.XLOOKUP(A116, Loan!A:A, Loan!D:D, "0")</f>
        <v>0</v>
      </c>
      <c r="N116" s="3" t="str">
        <f>_xlfn.XLOOKUP(Customer8[[#This Row],[Account Number]],Transaction!C:C,Transaction!D:D)</f>
        <v>Online Payment</v>
      </c>
      <c r="O116" s="3" t="str">
        <f>_xlfn.XLOOKUP(Customer8[[#This Row],[Account Number]], Transaction!C:C,Transaction!E:E)</f>
        <v>Mobile</v>
      </c>
      <c r="P116" s="2">
        <f>_xlfn.XLOOKUP(Customer8[[#This Row],[Account Number]], Transaction!C:C,Transaction!F:F)</f>
        <v>44483</v>
      </c>
      <c r="Q116" s="3">
        <f>Customer8[[#This Row],[Bank Deposit]]-Customer8[[#This Row],[Saving Accounts]]</f>
        <v>2267820.0534999999</v>
      </c>
      <c r="R116" s="3">
        <f>IF(AND(K116="Current", Customer8[[#This Row],[Balance]]&gt;500000), Customer8[[#This Row],[Balance]]*1.02, Customer8[[#This Row],[Balance]])</f>
        <v>2267820.0534999999</v>
      </c>
      <c r="S116" s="3" t="str">
        <f>TEXT(Customer8[[#This Row],[Transaction_Date]], "MMM")</f>
        <v>Oct</v>
      </c>
      <c r="T116" s="3" t="str">
        <f t="shared" si="1"/>
        <v>Below 20 Yrs</v>
      </c>
      <c r="U116" s="3" t="str">
        <f>TEXT(Customer8[[#This Row],[Transaction_Date]],"YYYY")</f>
        <v>2021</v>
      </c>
    </row>
    <row r="117" spans="1:21" x14ac:dyDescent="0.35">
      <c r="A117" t="s">
        <v>333</v>
      </c>
      <c r="B117">
        <v>568655976</v>
      </c>
      <c r="C117">
        <v>82</v>
      </c>
      <c r="D117" s="1">
        <v>14755.5</v>
      </c>
      <c r="E117" t="s">
        <v>11</v>
      </c>
      <c r="F117" t="s">
        <v>42</v>
      </c>
      <c r="G117" t="s">
        <v>13</v>
      </c>
      <c r="H117" s="3">
        <v>840089.65</v>
      </c>
      <c r="I117" s="3">
        <v>266617.92580000003</v>
      </c>
      <c r="J117" t="s">
        <v>334</v>
      </c>
      <c r="K117" t="str">
        <f>_xlfn.XLOOKUP(A117, Accounts!A:A, Accounts!E:E, "Not Found")</f>
        <v>Current</v>
      </c>
      <c r="L117" s="3">
        <f>_xlfn.XLOOKUP(A117, Accounts!A:A, Accounts!G:G, 0)</f>
        <v>615729324</v>
      </c>
      <c r="M117" s="3" t="str">
        <f>_xlfn.XLOOKUP(A117, Loan!A:A, Loan!D:D, "0")</f>
        <v>0</v>
      </c>
      <c r="N117" s="3" t="str">
        <f>_xlfn.XLOOKUP(Customer8[[#This Row],[Account Number]],Transaction!C:C,Transaction!D:D)</f>
        <v>Cash Withdrawal</v>
      </c>
      <c r="O117" s="3" t="str">
        <f>_xlfn.XLOOKUP(Customer8[[#This Row],[Account Number]], Transaction!C:C,Transaction!E:E)</f>
        <v>ATM</v>
      </c>
      <c r="P117" s="2">
        <f>_xlfn.XLOOKUP(Customer8[[#This Row],[Account Number]], Transaction!C:C,Transaction!F:F)</f>
        <v>44460</v>
      </c>
      <c r="Q117" s="3">
        <f>Customer8[[#This Row],[Bank Deposit]]-Customer8[[#This Row],[Saving Accounts]]</f>
        <v>573471.72420000006</v>
      </c>
      <c r="R117" s="3">
        <f>IF(AND(K117="Current", Customer8[[#This Row],[Balance]]&gt;500000), Customer8[[#This Row],[Balance]]*1.02, Customer8[[#This Row],[Balance]])</f>
        <v>584941.15868400002</v>
      </c>
      <c r="S117" s="3" t="str">
        <f>TEXT(Customer8[[#This Row],[Transaction_Date]], "MMM")</f>
        <v>Sep</v>
      </c>
      <c r="T117" s="3" t="str">
        <f t="shared" si="1"/>
        <v>70 Yrs &amp; Above</v>
      </c>
      <c r="U117" s="3" t="str">
        <f>TEXT(Customer8[[#This Row],[Transaction_Date]],"YYYY")</f>
        <v>2021</v>
      </c>
    </row>
    <row r="118" spans="1:21" x14ac:dyDescent="0.35">
      <c r="A118" t="s">
        <v>335</v>
      </c>
      <c r="B118">
        <v>211513274</v>
      </c>
      <c r="C118">
        <v>56</v>
      </c>
      <c r="D118" s="1">
        <v>24252</v>
      </c>
      <c r="E118" t="s">
        <v>11</v>
      </c>
      <c r="F118" t="s">
        <v>144</v>
      </c>
      <c r="G118" t="s">
        <v>13</v>
      </c>
      <c r="H118" s="3">
        <v>341386.34299999999</v>
      </c>
      <c r="I118" s="3">
        <v>157911.03169999999</v>
      </c>
      <c r="J118" t="s">
        <v>336</v>
      </c>
      <c r="K118" t="str">
        <f>_xlfn.XLOOKUP(A118, Accounts!A:A, Accounts!E:E, "Not Found")</f>
        <v>Domiciliary</v>
      </c>
      <c r="L118" s="3">
        <f>_xlfn.XLOOKUP(A118, Accounts!A:A, Accounts!G:G, 0)</f>
        <v>3191953812</v>
      </c>
      <c r="M118" s="3" t="str">
        <f>_xlfn.XLOOKUP(A118, Loan!A:A, Loan!D:D, "0")</f>
        <v>0</v>
      </c>
      <c r="N118" s="3" t="str">
        <f>_xlfn.XLOOKUP(Customer8[[#This Row],[Account Number]],Transaction!C:C,Transaction!D:D)</f>
        <v>Money Transfer</v>
      </c>
      <c r="O118" s="3" t="str">
        <f>_xlfn.XLOOKUP(Customer8[[#This Row],[Account Number]], Transaction!C:C,Transaction!E:E)</f>
        <v>Bank</v>
      </c>
      <c r="P118" s="2">
        <f>_xlfn.XLOOKUP(Customer8[[#This Row],[Account Number]], Transaction!C:C,Transaction!F:F)</f>
        <v>44422</v>
      </c>
      <c r="Q118" s="3">
        <f>Customer8[[#This Row],[Bank Deposit]]-Customer8[[#This Row],[Saving Accounts]]</f>
        <v>183475.3113</v>
      </c>
      <c r="R118" s="3">
        <f>IF(AND(K118="Current", Customer8[[#This Row],[Balance]]&gt;500000), Customer8[[#This Row],[Balance]]*1.02, Customer8[[#This Row],[Balance]])</f>
        <v>183475.3113</v>
      </c>
      <c r="S118" s="3" t="str">
        <f>TEXT(Customer8[[#This Row],[Transaction_Date]], "MMM")</f>
        <v>Aug</v>
      </c>
      <c r="T118" s="3" t="str">
        <f t="shared" si="1"/>
        <v>50-59 Yrs</v>
      </c>
      <c r="U118" s="3" t="str">
        <f>TEXT(Customer8[[#This Row],[Transaction_Date]],"YYYY")</f>
        <v>2021</v>
      </c>
    </row>
    <row r="119" spans="1:21" x14ac:dyDescent="0.35">
      <c r="A119" t="s">
        <v>337</v>
      </c>
      <c r="B119">
        <v>273323924</v>
      </c>
      <c r="C119">
        <v>73</v>
      </c>
      <c r="D119" s="1">
        <v>18042.75</v>
      </c>
      <c r="E119" t="s">
        <v>11</v>
      </c>
      <c r="F119" t="s">
        <v>338</v>
      </c>
      <c r="G119" t="s">
        <v>13</v>
      </c>
      <c r="H119" s="3">
        <v>749007.94420000003</v>
      </c>
      <c r="I119" s="3">
        <v>513425.23499999999</v>
      </c>
      <c r="J119" t="s">
        <v>339</v>
      </c>
      <c r="K119" t="str">
        <f>_xlfn.XLOOKUP(A119, Accounts!A:A, Accounts!E:E, "Not Found")</f>
        <v>Current</v>
      </c>
      <c r="L119" s="3">
        <f>_xlfn.XLOOKUP(A119, Accounts!A:A, Accounts!G:G, 0)</f>
        <v>524335248</v>
      </c>
      <c r="M119" s="3" t="str">
        <f>_xlfn.XLOOKUP(A119, Loan!A:A, Loan!D:D, "0")</f>
        <v>0</v>
      </c>
      <c r="N119" s="3" t="str">
        <f>_xlfn.XLOOKUP(Customer8[[#This Row],[Account Number]],Transaction!C:C,Transaction!D:D)</f>
        <v>Online Payment</v>
      </c>
      <c r="O119" s="3" t="str">
        <f>_xlfn.XLOOKUP(Customer8[[#This Row],[Account Number]], Transaction!C:C,Transaction!E:E)</f>
        <v>Mobile</v>
      </c>
      <c r="P119" s="2">
        <f>_xlfn.XLOOKUP(Customer8[[#This Row],[Account Number]], Transaction!C:C,Transaction!F:F)</f>
        <v>44478</v>
      </c>
      <c r="Q119" s="3">
        <f>Customer8[[#This Row],[Bank Deposit]]-Customer8[[#This Row],[Saving Accounts]]</f>
        <v>235582.70920000004</v>
      </c>
      <c r="R119" s="3">
        <f>IF(AND(K119="Current", Customer8[[#This Row],[Balance]]&gt;500000), Customer8[[#This Row],[Balance]]*1.02, Customer8[[#This Row],[Balance]])</f>
        <v>235582.70920000004</v>
      </c>
      <c r="S119" s="3" t="str">
        <f>TEXT(Customer8[[#This Row],[Transaction_Date]], "MMM")</f>
        <v>Oct</v>
      </c>
      <c r="T119" s="3" t="str">
        <f t="shared" si="1"/>
        <v>70 Yrs &amp; Above</v>
      </c>
      <c r="U119" s="3" t="str">
        <f>TEXT(Customer8[[#This Row],[Transaction_Date]],"YYYY")</f>
        <v>2021</v>
      </c>
    </row>
    <row r="120" spans="1:21" x14ac:dyDescent="0.35">
      <c r="A120" t="s">
        <v>340</v>
      </c>
      <c r="B120">
        <v>120818084</v>
      </c>
      <c r="C120">
        <v>34</v>
      </c>
      <c r="D120" s="1">
        <v>32287.5</v>
      </c>
      <c r="E120" t="s">
        <v>11</v>
      </c>
      <c r="F120" t="s">
        <v>341</v>
      </c>
      <c r="G120" t="s">
        <v>13</v>
      </c>
      <c r="H120" s="3">
        <v>868648.41630000004</v>
      </c>
      <c r="I120" s="3">
        <v>304418.81719999999</v>
      </c>
      <c r="J120" t="s">
        <v>342</v>
      </c>
      <c r="K120" t="str">
        <f>_xlfn.XLOOKUP(A120, Accounts!A:A, Accounts!E:E, "Not Found")</f>
        <v>Savings</v>
      </c>
      <c r="L120" s="3">
        <f>_xlfn.XLOOKUP(A120, Accounts!A:A, Accounts!G:G, 0)</f>
        <v>1497064608</v>
      </c>
      <c r="M120" s="3" t="str">
        <f>_xlfn.XLOOKUP(A120, Loan!A:A, Loan!D:D, "0")</f>
        <v>0</v>
      </c>
      <c r="N120" s="3" t="str">
        <f>_xlfn.XLOOKUP(Customer8[[#This Row],[Account Number]],Transaction!C:C,Transaction!D:D)</f>
        <v>Online Payment</v>
      </c>
      <c r="O120" s="3" t="str">
        <f>_xlfn.XLOOKUP(Customer8[[#This Row],[Account Number]], Transaction!C:C,Transaction!E:E)</f>
        <v>Card</v>
      </c>
      <c r="P120" s="2">
        <f>_xlfn.XLOOKUP(Customer8[[#This Row],[Account Number]], Transaction!C:C,Transaction!F:F)</f>
        <v>44589</v>
      </c>
      <c r="Q120" s="3">
        <f>Customer8[[#This Row],[Bank Deposit]]-Customer8[[#This Row],[Saving Accounts]]</f>
        <v>564229.59909999999</v>
      </c>
      <c r="R120" s="3">
        <f>IF(AND(K120="Current", Customer8[[#This Row],[Balance]]&gt;500000), Customer8[[#This Row],[Balance]]*1.02, Customer8[[#This Row],[Balance]])</f>
        <v>564229.59909999999</v>
      </c>
      <c r="S120" s="3" t="str">
        <f>TEXT(Customer8[[#This Row],[Transaction_Date]], "MMM")</f>
        <v>Jan</v>
      </c>
      <c r="T120" s="3" t="str">
        <f t="shared" si="1"/>
        <v>30-39 Yrs</v>
      </c>
      <c r="U120" s="3" t="str">
        <f>TEXT(Customer8[[#This Row],[Transaction_Date]],"YYYY")</f>
        <v>2022</v>
      </c>
    </row>
    <row r="121" spans="1:21" x14ac:dyDescent="0.35">
      <c r="A121" t="s">
        <v>343</v>
      </c>
      <c r="B121">
        <v>716391841</v>
      </c>
      <c r="C121">
        <v>25</v>
      </c>
      <c r="D121" s="1">
        <v>35574.75</v>
      </c>
      <c r="E121" t="s">
        <v>11</v>
      </c>
      <c r="F121" t="s">
        <v>344</v>
      </c>
      <c r="G121" t="s">
        <v>13</v>
      </c>
      <c r="H121" s="3">
        <v>724809.52919999999</v>
      </c>
      <c r="I121" s="3">
        <v>353534.71789999999</v>
      </c>
      <c r="J121" t="s">
        <v>345</v>
      </c>
      <c r="K121" t="str">
        <f>_xlfn.XLOOKUP(A121, Accounts!A:A, Accounts!E:E, "Not Found")</f>
        <v>Savings</v>
      </c>
      <c r="L121" s="3">
        <f>_xlfn.XLOOKUP(A121, Accounts!A:A, Accounts!G:G, 0)</f>
        <v>697572844</v>
      </c>
      <c r="M121" s="3" t="str">
        <f>_xlfn.XLOOKUP(A121, Loan!A:A, Loan!D:D, "0")</f>
        <v>0</v>
      </c>
      <c r="N121" s="3" t="str">
        <f>_xlfn.XLOOKUP(Customer8[[#This Row],[Account Number]],Transaction!C:C,Transaction!D:D)</f>
        <v>Cash Withdrawal</v>
      </c>
      <c r="O121" s="3" t="str">
        <f>_xlfn.XLOOKUP(Customer8[[#This Row],[Account Number]], Transaction!C:C,Transaction!E:E)</f>
        <v>POS</v>
      </c>
      <c r="P121" s="2">
        <f>_xlfn.XLOOKUP(Customer8[[#This Row],[Account Number]], Transaction!C:C,Transaction!F:F)</f>
        <v>44629</v>
      </c>
      <c r="Q121" s="3">
        <f>Customer8[[#This Row],[Bank Deposit]]-Customer8[[#This Row],[Saving Accounts]]</f>
        <v>371274.8113</v>
      </c>
      <c r="R121" s="3">
        <f>IF(AND(K121="Current", Customer8[[#This Row],[Balance]]&gt;500000), Customer8[[#This Row],[Balance]]*1.02, Customer8[[#This Row],[Balance]])</f>
        <v>371274.8113</v>
      </c>
      <c r="S121" s="3" t="str">
        <f>TEXT(Customer8[[#This Row],[Transaction_Date]], "MMM")</f>
        <v>Mar</v>
      </c>
      <c r="T121" s="3" t="str">
        <f t="shared" si="1"/>
        <v>20-29 Yrs</v>
      </c>
      <c r="U121" s="3" t="str">
        <f>TEXT(Customer8[[#This Row],[Transaction_Date]],"YYYY")</f>
        <v>2022</v>
      </c>
    </row>
    <row r="122" spans="1:21" x14ac:dyDescent="0.35">
      <c r="A122" t="s">
        <v>346</v>
      </c>
      <c r="B122">
        <v>185045175</v>
      </c>
      <c r="C122">
        <v>73</v>
      </c>
      <c r="D122" s="1">
        <v>18042.75</v>
      </c>
      <c r="E122" t="s">
        <v>11</v>
      </c>
      <c r="F122" t="s">
        <v>347</v>
      </c>
      <c r="G122" t="s">
        <v>13</v>
      </c>
      <c r="H122" s="3">
        <v>2137439.338</v>
      </c>
      <c r="I122" s="3">
        <v>1273038.6734</v>
      </c>
      <c r="J122" t="s">
        <v>348</v>
      </c>
      <c r="K122" t="str">
        <f>_xlfn.XLOOKUP(A122, Accounts!A:A, Accounts!E:E, "Not Found")</f>
        <v>Corporate</v>
      </c>
      <c r="L122" s="3">
        <f>_xlfn.XLOOKUP(A122, Accounts!A:A, Accounts!G:G, 0)</f>
        <v>880000704</v>
      </c>
      <c r="M122" s="3" t="str">
        <f>_xlfn.XLOOKUP(A122, Loan!A:A, Loan!D:D, "0")</f>
        <v>0</v>
      </c>
      <c r="N122" s="3" t="str">
        <f>_xlfn.XLOOKUP(Customer8[[#This Row],[Account Number]],Transaction!C:C,Transaction!D:D)</f>
        <v>Online Payment</v>
      </c>
      <c r="O122" s="3" t="str">
        <f>_xlfn.XLOOKUP(Customer8[[#This Row],[Account Number]], Transaction!C:C,Transaction!E:E)</f>
        <v>Mobile</v>
      </c>
      <c r="P122" s="2">
        <f>_xlfn.XLOOKUP(Customer8[[#This Row],[Account Number]], Transaction!C:C,Transaction!F:F)</f>
        <v>44602</v>
      </c>
      <c r="Q122" s="3">
        <f>Customer8[[#This Row],[Bank Deposit]]-Customer8[[#This Row],[Saving Accounts]]</f>
        <v>864400.66460000002</v>
      </c>
      <c r="R122" s="3">
        <f>IF(AND(K122="Current", Customer8[[#This Row],[Balance]]&gt;500000), Customer8[[#This Row],[Balance]]*1.02, Customer8[[#This Row],[Balance]])</f>
        <v>864400.66460000002</v>
      </c>
      <c r="S122" s="3" t="str">
        <f>TEXT(Customer8[[#This Row],[Transaction_Date]], "MMM")</f>
        <v>Feb</v>
      </c>
      <c r="T122" s="3" t="str">
        <f t="shared" si="1"/>
        <v>70 Yrs &amp; Above</v>
      </c>
      <c r="U122" s="3" t="str">
        <f>TEXT(Customer8[[#This Row],[Transaction_Date]],"YYYY")</f>
        <v>2022</v>
      </c>
    </row>
    <row r="123" spans="1:21" x14ac:dyDescent="0.35">
      <c r="A123" t="s">
        <v>349</v>
      </c>
      <c r="B123">
        <v>105024348</v>
      </c>
      <c r="C123">
        <v>58</v>
      </c>
      <c r="D123" s="1">
        <v>23521.5</v>
      </c>
      <c r="E123" t="s">
        <v>11</v>
      </c>
      <c r="F123" t="s">
        <v>350</v>
      </c>
      <c r="G123" t="s">
        <v>13</v>
      </c>
      <c r="H123" s="3">
        <v>1151166.4894000001</v>
      </c>
      <c r="I123" s="3">
        <v>126628.3138</v>
      </c>
      <c r="J123" t="s">
        <v>351</v>
      </c>
      <c r="K123" t="str">
        <f>_xlfn.XLOOKUP(A123, Accounts!A:A, Accounts!E:E, "Not Found")</f>
        <v>Fixed Deposit</v>
      </c>
      <c r="L123" s="3">
        <f>_xlfn.XLOOKUP(A123, Accounts!A:A, Accounts!G:G, 0)</f>
        <v>3408988401</v>
      </c>
      <c r="M123" s="3" t="str">
        <f>_xlfn.XLOOKUP(A123, Loan!A:A, Loan!D:D, "0")</f>
        <v>0</v>
      </c>
      <c r="N123" s="3" t="str">
        <f>_xlfn.XLOOKUP(Customer8[[#This Row],[Account Number]],Transaction!C:C,Transaction!D:D)</f>
        <v>Money Transfer</v>
      </c>
      <c r="O123" s="3" t="str">
        <f>_xlfn.XLOOKUP(Customer8[[#This Row],[Account Number]], Transaction!C:C,Transaction!E:E)</f>
        <v>Mobile</v>
      </c>
      <c r="P123" s="2">
        <f>_xlfn.XLOOKUP(Customer8[[#This Row],[Account Number]], Transaction!C:C,Transaction!F:F)</f>
        <v>44313</v>
      </c>
      <c r="Q123" s="3">
        <f>Customer8[[#This Row],[Bank Deposit]]-Customer8[[#This Row],[Saving Accounts]]</f>
        <v>1024538.1756000001</v>
      </c>
      <c r="R123" s="3">
        <f>IF(AND(K123="Current", Customer8[[#This Row],[Balance]]&gt;500000), Customer8[[#This Row],[Balance]]*1.02, Customer8[[#This Row],[Balance]])</f>
        <v>1024538.1756000001</v>
      </c>
      <c r="S123" s="3" t="str">
        <f>TEXT(Customer8[[#This Row],[Transaction_Date]], "MMM")</f>
        <v>Apr</v>
      </c>
      <c r="T123" s="3" t="str">
        <f t="shared" si="1"/>
        <v>50-59 Yrs</v>
      </c>
      <c r="U123" s="3" t="str">
        <f>TEXT(Customer8[[#This Row],[Transaction_Date]],"YYYY")</f>
        <v>2021</v>
      </c>
    </row>
    <row r="124" spans="1:21" x14ac:dyDescent="0.35">
      <c r="A124" t="s">
        <v>352</v>
      </c>
      <c r="B124">
        <v>807171368</v>
      </c>
      <c r="C124">
        <v>29</v>
      </c>
      <c r="D124" s="1">
        <v>34113.75</v>
      </c>
      <c r="E124" t="s">
        <v>11</v>
      </c>
      <c r="F124" t="s">
        <v>276</v>
      </c>
      <c r="G124" t="s">
        <v>13</v>
      </c>
      <c r="H124" s="3">
        <v>1680282.3060000001</v>
      </c>
      <c r="I124" s="3">
        <v>575408.56310000003</v>
      </c>
      <c r="J124" t="s">
        <v>353</v>
      </c>
      <c r="K124" t="str">
        <f>_xlfn.XLOOKUP(A124, Accounts!A:A, Accounts!E:E, "Not Found")</f>
        <v>Corporate</v>
      </c>
      <c r="L124" s="3">
        <f>_xlfn.XLOOKUP(A124, Accounts!A:A, Accounts!G:G, 0)</f>
        <v>991137147</v>
      </c>
      <c r="M124" s="3" t="str">
        <f>_xlfn.XLOOKUP(A124, Loan!A:A, Loan!D:D, "0")</f>
        <v>0</v>
      </c>
      <c r="N124" s="3" t="str">
        <f>_xlfn.XLOOKUP(Customer8[[#This Row],[Account Number]],Transaction!C:C,Transaction!D:D)</f>
        <v>Online Payment</v>
      </c>
      <c r="O124" s="3" t="str">
        <f>_xlfn.XLOOKUP(Customer8[[#This Row],[Account Number]], Transaction!C:C,Transaction!E:E)</f>
        <v>Mobile</v>
      </c>
      <c r="P124" s="2">
        <f>_xlfn.XLOOKUP(Customer8[[#This Row],[Account Number]], Transaction!C:C,Transaction!F:F)</f>
        <v>44421</v>
      </c>
      <c r="Q124" s="3">
        <f>Customer8[[#This Row],[Bank Deposit]]-Customer8[[#This Row],[Saving Accounts]]</f>
        <v>1104873.7429</v>
      </c>
      <c r="R124" s="3">
        <f>IF(AND(K124="Current", Customer8[[#This Row],[Balance]]&gt;500000), Customer8[[#This Row],[Balance]]*1.02, Customer8[[#This Row],[Balance]])</f>
        <v>1104873.7429</v>
      </c>
      <c r="S124" s="3" t="str">
        <f>TEXT(Customer8[[#This Row],[Transaction_Date]], "MMM")</f>
        <v>Aug</v>
      </c>
      <c r="T124" s="3" t="str">
        <f t="shared" si="1"/>
        <v>20-29 Yrs</v>
      </c>
      <c r="U124" s="3" t="str">
        <f>TEXT(Customer8[[#This Row],[Transaction_Date]],"YYYY")</f>
        <v>2021</v>
      </c>
    </row>
    <row r="125" spans="1:21" x14ac:dyDescent="0.35">
      <c r="A125" t="s">
        <v>354</v>
      </c>
      <c r="B125">
        <v>377814136</v>
      </c>
      <c r="C125">
        <v>45</v>
      </c>
      <c r="D125" s="1">
        <v>28269.75</v>
      </c>
      <c r="E125" t="s">
        <v>11</v>
      </c>
      <c r="F125" t="s">
        <v>22</v>
      </c>
      <c r="G125" t="s">
        <v>13</v>
      </c>
      <c r="H125" s="3">
        <v>1133682.3422999999</v>
      </c>
      <c r="I125" s="3">
        <v>646556.94010000001</v>
      </c>
      <c r="J125" t="s">
        <v>355</v>
      </c>
      <c r="K125" t="str">
        <f>_xlfn.XLOOKUP(A125, Accounts!A:A, Accounts!E:E, "Not Found")</f>
        <v>Domiciliary</v>
      </c>
      <c r="L125" s="3">
        <f>_xlfn.XLOOKUP(A125, Accounts!A:A, Accounts!G:G, 0)</f>
        <v>2804773125</v>
      </c>
      <c r="M125" s="3" t="str">
        <f>_xlfn.XLOOKUP(A125, Loan!A:A, Loan!D:D, "0")</f>
        <v>0</v>
      </c>
      <c r="N125" s="3" t="str">
        <f>_xlfn.XLOOKUP(Customer8[[#This Row],[Account Number]],Transaction!C:C,Transaction!D:D)</f>
        <v>Cash Withdrawal</v>
      </c>
      <c r="O125" s="3" t="str">
        <f>_xlfn.XLOOKUP(Customer8[[#This Row],[Account Number]], Transaction!C:C,Transaction!E:E)</f>
        <v>ATM</v>
      </c>
      <c r="P125" s="2">
        <f>_xlfn.XLOOKUP(Customer8[[#This Row],[Account Number]], Transaction!C:C,Transaction!F:F)</f>
        <v>44273</v>
      </c>
      <c r="Q125" s="3">
        <f>Customer8[[#This Row],[Bank Deposit]]-Customer8[[#This Row],[Saving Accounts]]</f>
        <v>487125.40219999989</v>
      </c>
      <c r="R125" s="3">
        <f>IF(AND(K125="Current", Customer8[[#This Row],[Balance]]&gt;500000), Customer8[[#This Row],[Balance]]*1.02, Customer8[[#This Row],[Balance]])</f>
        <v>487125.40219999989</v>
      </c>
      <c r="S125" s="3" t="str">
        <f>TEXT(Customer8[[#This Row],[Transaction_Date]], "MMM")</f>
        <v>Mar</v>
      </c>
      <c r="T125" s="3" t="str">
        <f t="shared" si="1"/>
        <v>40-49 Yrs</v>
      </c>
      <c r="U125" s="3" t="str">
        <f>TEXT(Customer8[[#This Row],[Transaction_Date]],"YYYY")</f>
        <v>2021</v>
      </c>
    </row>
    <row r="126" spans="1:21" x14ac:dyDescent="0.35">
      <c r="A126" t="s">
        <v>356</v>
      </c>
      <c r="B126">
        <v>358256120</v>
      </c>
      <c r="C126">
        <v>45</v>
      </c>
      <c r="D126" s="1">
        <v>28269.75</v>
      </c>
      <c r="E126" t="s">
        <v>11</v>
      </c>
      <c r="F126" t="s">
        <v>75</v>
      </c>
      <c r="G126" t="s">
        <v>13</v>
      </c>
      <c r="H126" s="3">
        <v>1349926.1949</v>
      </c>
      <c r="I126" s="3">
        <v>177872.628</v>
      </c>
      <c r="J126" t="s">
        <v>357</v>
      </c>
      <c r="K126" t="str">
        <f>_xlfn.XLOOKUP(A126, Accounts!A:A, Accounts!E:E, "Not Found")</f>
        <v>Joint</v>
      </c>
      <c r="L126" s="3">
        <f>_xlfn.XLOOKUP(A126, Accounts!A:A, Accounts!G:G, 0)</f>
        <v>2155820544</v>
      </c>
      <c r="M126" s="3" t="str">
        <f>_xlfn.XLOOKUP(A126, Loan!A:A, Loan!D:D, "0")</f>
        <v>0</v>
      </c>
      <c r="N126" s="3" t="str">
        <f>_xlfn.XLOOKUP(Customer8[[#This Row],[Account Number]],Transaction!C:C,Transaction!D:D)</f>
        <v>Money Transfer</v>
      </c>
      <c r="O126" s="3" t="str">
        <f>_xlfn.XLOOKUP(Customer8[[#This Row],[Account Number]], Transaction!C:C,Transaction!E:E)</f>
        <v>Bank</v>
      </c>
      <c r="P126" s="2">
        <f>_xlfn.XLOOKUP(Customer8[[#This Row],[Account Number]], Transaction!C:C,Transaction!F:F)</f>
        <v>44248</v>
      </c>
      <c r="Q126" s="3">
        <f>Customer8[[#This Row],[Bank Deposit]]-Customer8[[#This Row],[Saving Accounts]]</f>
        <v>1172053.5669</v>
      </c>
      <c r="R126" s="3">
        <f>IF(AND(K126="Current", Customer8[[#This Row],[Balance]]&gt;500000), Customer8[[#This Row],[Balance]]*1.02, Customer8[[#This Row],[Balance]])</f>
        <v>1172053.5669</v>
      </c>
      <c r="S126" s="3" t="str">
        <f>TEXT(Customer8[[#This Row],[Transaction_Date]], "MMM")</f>
        <v>Feb</v>
      </c>
      <c r="T126" s="3" t="str">
        <f t="shared" si="1"/>
        <v>40-49 Yrs</v>
      </c>
      <c r="U126" s="3" t="str">
        <f>TEXT(Customer8[[#This Row],[Transaction_Date]],"YYYY")</f>
        <v>2021</v>
      </c>
    </row>
    <row r="127" spans="1:21" x14ac:dyDescent="0.35">
      <c r="A127" t="s">
        <v>358</v>
      </c>
      <c r="B127">
        <v>467556613</v>
      </c>
      <c r="C127">
        <v>79</v>
      </c>
      <c r="D127" s="1">
        <v>15851.25</v>
      </c>
      <c r="E127" t="s">
        <v>11</v>
      </c>
      <c r="F127" t="s">
        <v>282</v>
      </c>
      <c r="G127" t="s">
        <v>13</v>
      </c>
      <c r="H127" s="3">
        <v>51260.5213</v>
      </c>
      <c r="I127" s="3">
        <v>8308.1988000000001</v>
      </c>
      <c r="J127" t="s">
        <v>359</v>
      </c>
      <c r="K127" t="str">
        <f>_xlfn.XLOOKUP(A127, Accounts!A:A, Accounts!E:E, "Not Found")</f>
        <v>Current</v>
      </c>
      <c r="L127" s="3">
        <f>_xlfn.XLOOKUP(A127, Accounts!A:A, Accounts!G:G, 0)</f>
        <v>84421463</v>
      </c>
      <c r="M127" s="3">
        <f>_xlfn.XLOOKUP(A127, Loan!A:A, Loan!D:D, "0")</f>
        <v>15932791</v>
      </c>
      <c r="N127" s="3" t="str">
        <f>_xlfn.XLOOKUP(Customer8[[#This Row],[Account Number]],Transaction!C:C,Transaction!D:D)</f>
        <v>Loan Payment</v>
      </c>
      <c r="O127" s="3" t="str">
        <f>_xlfn.XLOOKUP(Customer8[[#This Row],[Account Number]], Transaction!C:C,Transaction!E:E)</f>
        <v>ACH</v>
      </c>
      <c r="P127" s="2">
        <f>_xlfn.XLOOKUP(Customer8[[#This Row],[Account Number]], Transaction!C:C,Transaction!F:F)</f>
        <v>44303</v>
      </c>
      <c r="Q127" s="3">
        <f>Customer8[[#This Row],[Bank Deposit]]-Customer8[[#This Row],[Saving Accounts]]</f>
        <v>42952.322500000002</v>
      </c>
      <c r="R127" s="3">
        <f>IF(AND(K127="Current", Customer8[[#This Row],[Balance]]&gt;500000), Customer8[[#This Row],[Balance]]*1.02, Customer8[[#This Row],[Balance]])</f>
        <v>42952.322500000002</v>
      </c>
      <c r="S127" s="3" t="str">
        <f>TEXT(Customer8[[#This Row],[Transaction_Date]], "MMM")</f>
        <v>Apr</v>
      </c>
      <c r="T127" s="3" t="str">
        <f t="shared" si="1"/>
        <v>70 Yrs &amp; Above</v>
      </c>
      <c r="U127" s="3" t="str">
        <f>TEXT(Customer8[[#This Row],[Transaction_Date]],"YYYY")</f>
        <v>2021</v>
      </c>
    </row>
    <row r="128" spans="1:21" x14ac:dyDescent="0.35">
      <c r="A128" t="s">
        <v>360</v>
      </c>
      <c r="B128">
        <v>601592292</v>
      </c>
      <c r="C128">
        <v>32</v>
      </c>
      <c r="D128" s="1">
        <v>33018</v>
      </c>
      <c r="E128" t="s">
        <v>11</v>
      </c>
      <c r="F128" t="s">
        <v>84</v>
      </c>
      <c r="G128" t="s">
        <v>13</v>
      </c>
      <c r="H128" s="3">
        <v>894793.43429999996</v>
      </c>
      <c r="I128" s="3">
        <v>427861.53220000002</v>
      </c>
      <c r="J128" t="s">
        <v>361</v>
      </c>
      <c r="K128" t="str">
        <f>_xlfn.XLOOKUP(A128, Accounts!A:A, Accounts!E:E, "Not Found")</f>
        <v>Savings</v>
      </c>
      <c r="L128" s="3">
        <f>_xlfn.XLOOKUP(A128, Accounts!A:A, Accounts!G:G, 0)</f>
        <v>1356682367</v>
      </c>
      <c r="M128" s="3">
        <f>_xlfn.XLOOKUP(A128, Loan!A:A, Loan!D:D, "0")</f>
        <v>5721867072</v>
      </c>
      <c r="N128" s="3" t="str">
        <f>_xlfn.XLOOKUP(Customer8[[#This Row],[Account Number]],Transaction!C:C,Transaction!D:D)</f>
        <v>Loan Payment</v>
      </c>
      <c r="O128" s="3" t="str">
        <f>_xlfn.XLOOKUP(Customer8[[#This Row],[Account Number]], Transaction!C:C,Transaction!E:E)</f>
        <v>Mobile</v>
      </c>
      <c r="P128" s="2">
        <f>_xlfn.XLOOKUP(Customer8[[#This Row],[Account Number]], Transaction!C:C,Transaction!F:F)</f>
        <v>44262</v>
      </c>
      <c r="Q128" s="3">
        <f>Customer8[[#This Row],[Bank Deposit]]-Customer8[[#This Row],[Saving Accounts]]</f>
        <v>466931.90209999995</v>
      </c>
      <c r="R128" s="3">
        <f>IF(AND(K128="Current", Customer8[[#This Row],[Balance]]&gt;500000), Customer8[[#This Row],[Balance]]*1.02, Customer8[[#This Row],[Balance]])</f>
        <v>466931.90209999995</v>
      </c>
      <c r="S128" s="3" t="str">
        <f>TEXT(Customer8[[#This Row],[Transaction_Date]], "MMM")</f>
        <v>Mar</v>
      </c>
      <c r="T128" s="3" t="str">
        <f t="shared" si="1"/>
        <v>30-39 Yrs</v>
      </c>
      <c r="U128" s="3" t="str">
        <f>TEXT(Customer8[[#This Row],[Transaction_Date]],"YYYY")</f>
        <v>2021</v>
      </c>
    </row>
    <row r="129" spans="1:21" x14ac:dyDescent="0.35">
      <c r="A129" t="s">
        <v>362</v>
      </c>
      <c r="B129">
        <v>938682630</v>
      </c>
      <c r="C129">
        <v>66</v>
      </c>
      <c r="D129" s="1">
        <v>20599.5</v>
      </c>
      <c r="E129" t="s">
        <v>11</v>
      </c>
      <c r="F129" t="s">
        <v>202</v>
      </c>
      <c r="G129" t="s">
        <v>13</v>
      </c>
      <c r="H129" s="3">
        <v>294532.29210000002</v>
      </c>
      <c r="I129" s="3">
        <v>242989.141</v>
      </c>
      <c r="J129" t="s">
        <v>363</v>
      </c>
      <c r="K129" t="str">
        <f>_xlfn.XLOOKUP(A129, Accounts!A:A, Accounts!E:E, "Not Found")</f>
        <v>Savings</v>
      </c>
      <c r="L129" s="3">
        <f>_xlfn.XLOOKUP(A129, Accounts!A:A, Accounts!G:G, 0)</f>
        <v>795729405</v>
      </c>
      <c r="M129" s="3" t="str">
        <f>_xlfn.XLOOKUP(A129, Loan!A:A, Loan!D:D, "0")</f>
        <v>0</v>
      </c>
      <c r="N129" s="3" t="str">
        <f>_xlfn.XLOOKUP(Customer8[[#This Row],[Account Number]],Transaction!C:C,Transaction!D:D)</f>
        <v>Online Payment</v>
      </c>
      <c r="O129" s="3" t="str">
        <f>_xlfn.XLOOKUP(Customer8[[#This Row],[Account Number]], Transaction!C:C,Transaction!E:E)</f>
        <v>Internet Banking</v>
      </c>
      <c r="P129" s="2">
        <f>_xlfn.XLOOKUP(Customer8[[#This Row],[Account Number]], Transaction!C:C,Transaction!F:F)</f>
        <v>44434</v>
      </c>
      <c r="Q129" s="3">
        <f>Customer8[[#This Row],[Bank Deposit]]-Customer8[[#This Row],[Saving Accounts]]</f>
        <v>51543.151100000017</v>
      </c>
      <c r="R129" s="3">
        <f>IF(AND(K129="Current", Customer8[[#This Row],[Balance]]&gt;500000), Customer8[[#This Row],[Balance]]*1.02, Customer8[[#This Row],[Balance]])</f>
        <v>51543.151100000017</v>
      </c>
      <c r="S129" s="3" t="str">
        <f>TEXT(Customer8[[#This Row],[Transaction_Date]], "MMM")</f>
        <v>Aug</v>
      </c>
      <c r="T129" s="3" t="str">
        <f t="shared" si="1"/>
        <v>60-69 Yrs</v>
      </c>
      <c r="U129" s="3" t="str">
        <f>TEXT(Customer8[[#This Row],[Transaction_Date]],"YYYY")</f>
        <v>2021</v>
      </c>
    </row>
    <row r="130" spans="1:21" x14ac:dyDescent="0.35">
      <c r="A130" t="s">
        <v>364</v>
      </c>
      <c r="B130">
        <v>651408920</v>
      </c>
      <c r="C130">
        <v>68</v>
      </c>
      <c r="D130" s="1">
        <v>19869</v>
      </c>
      <c r="E130" t="s">
        <v>11</v>
      </c>
      <c r="F130" t="s">
        <v>365</v>
      </c>
      <c r="G130" t="s">
        <v>13</v>
      </c>
      <c r="H130" s="3">
        <v>2146327.1678999998</v>
      </c>
      <c r="I130" s="3">
        <v>811103.96039999998</v>
      </c>
      <c r="J130" t="s">
        <v>366</v>
      </c>
      <c r="K130" t="str">
        <f>_xlfn.XLOOKUP(A130, Accounts!A:A, Accounts!E:E, "Not Found")</f>
        <v>Domiciliary</v>
      </c>
      <c r="L130" s="3">
        <f>_xlfn.XLOOKUP(A130, Accounts!A:A, Accounts!G:G, 0)</f>
        <v>2841952948</v>
      </c>
      <c r="M130" s="3" t="str">
        <f>_xlfn.XLOOKUP(A130, Loan!A:A, Loan!D:D, "0")</f>
        <v>0</v>
      </c>
      <c r="N130" s="3" t="str">
        <f>_xlfn.XLOOKUP(Customer8[[#This Row],[Account Number]],Transaction!C:C,Transaction!D:D)</f>
        <v>Online Payment</v>
      </c>
      <c r="O130" s="3" t="str">
        <f>_xlfn.XLOOKUP(Customer8[[#This Row],[Account Number]], Transaction!C:C,Transaction!E:E)</f>
        <v>Card</v>
      </c>
      <c r="P130" s="2">
        <f>_xlfn.XLOOKUP(Customer8[[#This Row],[Account Number]], Transaction!C:C,Transaction!F:F)</f>
        <v>44632</v>
      </c>
      <c r="Q130" s="3">
        <f>Customer8[[#This Row],[Bank Deposit]]-Customer8[[#This Row],[Saving Accounts]]</f>
        <v>1335223.2074999998</v>
      </c>
      <c r="R130" s="3">
        <f>IF(AND(K130="Current", Customer8[[#This Row],[Balance]]&gt;500000), Customer8[[#This Row],[Balance]]*1.02, Customer8[[#This Row],[Balance]])</f>
        <v>1335223.2074999998</v>
      </c>
      <c r="S130" s="3" t="str">
        <f>TEXT(Customer8[[#This Row],[Transaction_Date]], "MMM")</f>
        <v>Mar</v>
      </c>
      <c r="T130" s="3" t="str">
        <f t="shared" ref="T130:T193" si="2">IF(C130&lt;20,"Below 20 Yrs",IF(C130&lt;=29,"20-29 Yrs",IF(C130&lt;=39,"30-39 Yrs",IF(C130&lt;=49,"40-49 Yrs",IF(C130&lt;=59,"50-59 Yrs",IF(C130&lt;=69,"60-69 Yrs","70 Yrs &amp; Above"))))))</f>
        <v>60-69 Yrs</v>
      </c>
      <c r="U130" s="3" t="str">
        <f>TEXT(Customer8[[#This Row],[Transaction_Date]],"YYYY")</f>
        <v>2022</v>
      </c>
    </row>
    <row r="131" spans="1:21" x14ac:dyDescent="0.35">
      <c r="A131" t="s">
        <v>367</v>
      </c>
      <c r="B131">
        <v>582459858</v>
      </c>
      <c r="C131">
        <v>22</v>
      </c>
      <c r="D131" s="1">
        <v>36670.5</v>
      </c>
      <c r="E131" t="s">
        <v>11</v>
      </c>
      <c r="F131" t="s">
        <v>300</v>
      </c>
      <c r="G131" t="s">
        <v>13</v>
      </c>
      <c r="H131" s="3">
        <v>10157.043600000001</v>
      </c>
      <c r="I131" s="3">
        <v>6446.3370000000004</v>
      </c>
      <c r="J131" t="s">
        <v>368</v>
      </c>
      <c r="K131" t="str">
        <f>_xlfn.XLOOKUP(A131, Accounts!A:A, Accounts!E:E, "Not Found")</f>
        <v>Domiciliary</v>
      </c>
      <c r="L131" s="3">
        <f>_xlfn.XLOOKUP(A131, Accounts!A:A, Accounts!G:G, 0)</f>
        <v>917821075</v>
      </c>
      <c r="M131" s="3" t="str">
        <f>_xlfn.XLOOKUP(A131, Loan!A:A, Loan!D:D, "0")</f>
        <v>0</v>
      </c>
      <c r="N131" s="3" t="str">
        <f>_xlfn.XLOOKUP(Customer8[[#This Row],[Account Number]],Transaction!C:C,Transaction!D:D)</f>
        <v>Cash Withdrawal</v>
      </c>
      <c r="O131" s="3" t="str">
        <f>_xlfn.XLOOKUP(Customer8[[#This Row],[Account Number]], Transaction!C:C,Transaction!E:E)</f>
        <v>Bank</v>
      </c>
      <c r="P131" s="2">
        <f>_xlfn.XLOOKUP(Customer8[[#This Row],[Account Number]], Transaction!C:C,Transaction!F:F)</f>
        <v>44293</v>
      </c>
      <c r="Q131" s="3">
        <f>Customer8[[#This Row],[Bank Deposit]]-Customer8[[#This Row],[Saving Accounts]]</f>
        <v>3710.7066000000004</v>
      </c>
      <c r="R131" s="3">
        <f>IF(AND(K131="Current", Customer8[[#This Row],[Balance]]&gt;500000), Customer8[[#This Row],[Balance]]*1.02, Customer8[[#This Row],[Balance]])</f>
        <v>3710.7066000000004</v>
      </c>
      <c r="S131" s="3" t="str">
        <f>TEXT(Customer8[[#This Row],[Transaction_Date]], "MMM")</f>
        <v>Apr</v>
      </c>
      <c r="T131" s="3" t="str">
        <f t="shared" si="2"/>
        <v>20-29 Yrs</v>
      </c>
      <c r="U131" s="3" t="str">
        <f>TEXT(Customer8[[#This Row],[Transaction_Date]],"YYYY")</f>
        <v>2021</v>
      </c>
    </row>
    <row r="132" spans="1:21" x14ac:dyDescent="0.35">
      <c r="A132" t="s">
        <v>369</v>
      </c>
      <c r="B132">
        <v>992079733</v>
      </c>
      <c r="C132">
        <v>48</v>
      </c>
      <c r="D132" s="1">
        <v>27174</v>
      </c>
      <c r="E132" t="s">
        <v>11</v>
      </c>
      <c r="F132" t="s">
        <v>370</v>
      </c>
      <c r="G132" t="s">
        <v>13</v>
      </c>
      <c r="H132" s="3">
        <v>107355.6088</v>
      </c>
      <c r="I132" s="3">
        <v>62153.247199999998</v>
      </c>
      <c r="J132" t="s">
        <v>371</v>
      </c>
      <c r="K132" t="str">
        <f>_xlfn.XLOOKUP(A132, Accounts!A:A, Accounts!E:E, "Not Found")</f>
        <v>Corporate</v>
      </c>
      <c r="L132" s="3">
        <f>_xlfn.XLOOKUP(A132, Accounts!A:A, Accounts!G:G, 0)</f>
        <v>151080</v>
      </c>
      <c r="M132" s="3" t="str">
        <f>_xlfn.XLOOKUP(A132, Loan!A:A, Loan!D:D, "0")</f>
        <v>0</v>
      </c>
      <c r="N132" s="3" t="str">
        <f>_xlfn.XLOOKUP(Customer8[[#This Row],[Account Number]],Transaction!C:C,Transaction!D:D)</f>
        <v>Money Deposit</v>
      </c>
      <c r="O132" s="3" t="str">
        <f>_xlfn.XLOOKUP(Customer8[[#This Row],[Account Number]], Transaction!C:C,Transaction!E:E)</f>
        <v>ATM</v>
      </c>
      <c r="P132" s="2">
        <f>_xlfn.XLOOKUP(Customer8[[#This Row],[Account Number]], Transaction!C:C,Transaction!F:F)</f>
        <v>44244</v>
      </c>
      <c r="Q132" s="3">
        <f>Customer8[[#This Row],[Bank Deposit]]-Customer8[[#This Row],[Saving Accounts]]</f>
        <v>45202.361600000004</v>
      </c>
      <c r="R132" s="3">
        <f>IF(AND(K132="Current", Customer8[[#This Row],[Balance]]&gt;500000), Customer8[[#This Row],[Balance]]*1.02, Customer8[[#This Row],[Balance]])</f>
        <v>45202.361600000004</v>
      </c>
      <c r="S132" s="3" t="str">
        <f>TEXT(Customer8[[#This Row],[Transaction_Date]], "MMM")</f>
        <v>Feb</v>
      </c>
      <c r="T132" s="3" t="str">
        <f t="shared" si="2"/>
        <v>40-49 Yrs</v>
      </c>
      <c r="U132" s="3" t="str">
        <f>TEXT(Customer8[[#This Row],[Transaction_Date]],"YYYY")</f>
        <v>2021</v>
      </c>
    </row>
    <row r="133" spans="1:21" x14ac:dyDescent="0.35">
      <c r="A133" t="s">
        <v>372</v>
      </c>
      <c r="B133">
        <v>169597632</v>
      </c>
      <c r="C133">
        <v>20</v>
      </c>
      <c r="D133" s="1">
        <v>37401</v>
      </c>
      <c r="E133" t="s">
        <v>11</v>
      </c>
      <c r="F133" t="s">
        <v>373</v>
      </c>
      <c r="G133" t="s">
        <v>13</v>
      </c>
      <c r="H133" s="3">
        <v>523836.09250000003</v>
      </c>
      <c r="I133" s="3">
        <v>207361.07449999999</v>
      </c>
      <c r="J133" t="s">
        <v>374</v>
      </c>
      <c r="K133" t="str">
        <f>_xlfn.XLOOKUP(A133, Accounts!A:A, Accounts!E:E, "Not Found")</f>
        <v>Domiciliary</v>
      </c>
      <c r="L133" s="3">
        <f>_xlfn.XLOOKUP(A133, Accounts!A:A, Accounts!G:G, 0)</f>
        <v>175867549</v>
      </c>
      <c r="M133" s="3" t="str">
        <f>_xlfn.XLOOKUP(A133, Loan!A:A, Loan!D:D, "0")</f>
        <v>0</v>
      </c>
      <c r="N133" s="3" t="str">
        <f>_xlfn.XLOOKUP(Customer8[[#This Row],[Account Number]],Transaction!C:C,Transaction!D:D)</f>
        <v>Money Transfer</v>
      </c>
      <c r="O133" s="3" t="str">
        <f>_xlfn.XLOOKUP(Customer8[[#This Row],[Account Number]], Transaction!C:C,Transaction!E:E)</f>
        <v>Mobile</v>
      </c>
      <c r="P133" s="2">
        <f>_xlfn.XLOOKUP(Customer8[[#This Row],[Account Number]], Transaction!C:C,Transaction!F:F)</f>
        <v>44662</v>
      </c>
      <c r="Q133" s="3">
        <f>Customer8[[#This Row],[Bank Deposit]]-Customer8[[#This Row],[Saving Accounts]]</f>
        <v>316475.01800000004</v>
      </c>
      <c r="R133" s="3">
        <f>IF(AND(K133="Current", Customer8[[#This Row],[Balance]]&gt;500000), Customer8[[#This Row],[Balance]]*1.02, Customer8[[#This Row],[Balance]])</f>
        <v>316475.01800000004</v>
      </c>
      <c r="S133" s="3" t="str">
        <f>TEXT(Customer8[[#This Row],[Transaction_Date]], "MMM")</f>
        <v>Apr</v>
      </c>
      <c r="T133" s="3" t="str">
        <f t="shared" si="2"/>
        <v>20-29 Yrs</v>
      </c>
      <c r="U133" s="3" t="str">
        <f>TEXT(Customer8[[#This Row],[Transaction_Date]],"YYYY")</f>
        <v>2022</v>
      </c>
    </row>
    <row r="134" spans="1:21" x14ac:dyDescent="0.35">
      <c r="A134" t="s">
        <v>375</v>
      </c>
      <c r="B134">
        <v>539613366</v>
      </c>
      <c r="C134">
        <v>66</v>
      </c>
      <c r="D134" s="1">
        <v>20599.5</v>
      </c>
      <c r="E134" t="s">
        <v>11</v>
      </c>
      <c r="F134" t="s">
        <v>341</v>
      </c>
      <c r="G134" t="s">
        <v>13</v>
      </c>
      <c r="H134" s="3">
        <v>354800.46120000002</v>
      </c>
      <c r="I134" s="3">
        <v>62392.0386</v>
      </c>
      <c r="J134" t="s">
        <v>376</v>
      </c>
      <c r="K134" t="str">
        <f>_xlfn.XLOOKUP(A134, Accounts!A:A, Accounts!E:E, "Not Found")</f>
        <v>Domiciliary</v>
      </c>
      <c r="L134" s="3">
        <f>_xlfn.XLOOKUP(A134, Accounts!A:A, Accounts!G:G, 0)</f>
        <v>4647311175</v>
      </c>
      <c r="M134" s="3" t="str">
        <f>_xlfn.XLOOKUP(A134, Loan!A:A, Loan!D:D, "0")</f>
        <v>0</v>
      </c>
      <c r="N134" s="3" t="str">
        <f>_xlfn.XLOOKUP(Customer8[[#This Row],[Account Number]],Transaction!C:C,Transaction!D:D)</f>
        <v>Online Payment</v>
      </c>
      <c r="O134" s="3" t="str">
        <f>_xlfn.XLOOKUP(Customer8[[#This Row],[Account Number]], Transaction!C:C,Transaction!E:E)</f>
        <v>Mobile</v>
      </c>
      <c r="P134" s="2">
        <f>_xlfn.XLOOKUP(Customer8[[#This Row],[Account Number]], Transaction!C:C,Transaction!F:F)</f>
        <v>44381</v>
      </c>
      <c r="Q134" s="3">
        <f>Customer8[[#This Row],[Bank Deposit]]-Customer8[[#This Row],[Saving Accounts]]</f>
        <v>292408.42260000005</v>
      </c>
      <c r="R134" s="3">
        <f>IF(AND(K134="Current", Customer8[[#This Row],[Balance]]&gt;500000), Customer8[[#This Row],[Balance]]*1.02, Customer8[[#This Row],[Balance]])</f>
        <v>292408.42260000005</v>
      </c>
      <c r="S134" s="3" t="str">
        <f>TEXT(Customer8[[#This Row],[Transaction_Date]], "MMM")</f>
        <v>Jul</v>
      </c>
      <c r="T134" s="3" t="str">
        <f t="shared" si="2"/>
        <v>60-69 Yrs</v>
      </c>
      <c r="U134" s="3" t="str">
        <f>TEXT(Customer8[[#This Row],[Transaction_Date]],"YYYY")</f>
        <v>2021</v>
      </c>
    </row>
    <row r="135" spans="1:21" x14ac:dyDescent="0.35">
      <c r="A135" t="s">
        <v>377</v>
      </c>
      <c r="B135">
        <v>164529450</v>
      </c>
      <c r="C135">
        <v>52</v>
      </c>
      <c r="D135" s="1">
        <v>25713</v>
      </c>
      <c r="E135" t="s">
        <v>11</v>
      </c>
      <c r="F135" t="s">
        <v>378</v>
      </c>
      <c r="G135" t="s">
        <v>13</v>
      </c>
      <c r="H135" s="3">
        <v>369789.85159999999</v>
      </c>
      <c r="I135" s="3">
        <v>130488.61040000001</v>
      </c>
      <c r="J135" t="s">
        <v>379</v>
      </c>
      <c r="K135" t="str">
        <f>_xlfn.XLOOKUP(A135, Accounts!A:A, Accounts!E:E, "Not Found")</f>
        <v>Current</v>
      </c>
      <c r="L135" s="3">
        <f>_xlfn.XLOOKUP(A135, Accounts!A:A, Accounts!G:G, 0)</f>
        <v>223885116</v>
      </c>
      <c r="M135" s="3" t="str">
        <f>_xlfn.XLOOKUP(A135, Loan!A:A, Loan!D:D, "0")</f>
        <v>0</v>
      </c>
      <c r="N135" s="3" t="str">
        <f>_xlfn.XLOOKUP(Customer8[[#This Row],[Account Number]],Transaction!C:C,Transaction!D:D)</f>
        <v>Money Transfer</v>
      </c>
      <c r="O135" s="3" t="str">
        <f>_xlfn.XLOOKUP(Customer8[[#This Row],[Account Number]], Transaction!C:C,Transaction!E:E)</f>
        <v>Bank</v>
      </c>
      <c r="P135" s="2">
        <f>_xlfn.XLOOKUP(Customer8[[#This Row],[Account Number]], Transaction!C:C,Transaction!F:F)</f>
        <v>44256</v>
      </c>
      <c r="Q135" s="3">
        <f>Customer8[[#This Row],[Bank Deposit]]-Customer8[[#This Row],[Saving Accounts]]</f>
        <v>239301.24119999999</v>
      </c>
      <c r="R135" s="3">
        <f>IF(AND(K135="Current", Customer8[[#This Row],[Balance]]&gt;500000), Customer8[[#This Row],[Balance]]*1.02, Customer8[[#This Row],[Balance]])</f>
        <v>239301.24119999999</v>
      </c>
      <c r="S135" s="3" t="str">
        <f>TEXT(Customer8[[#This Row],[Transaction_Date]], "MMM")</f>
        <v>Mar</v>
      </c>
      <c r="T135" s="3" t="str">
        <f t="shared" si="2"/>
        <v>50-59 Yrs</v>
      </c>
      <c r="U135" s="3" t="str">
        <f>TEXT(Customer8[[#This Row],[Transaction_Date]],"YYYY")</f>
        <v>2021</v>
      </c>
    </row>
    <row r="136" spans="1:21" x14ac:dyDescent="0.35">
      <c r="A136" t="s">
        <v>380</v>
      </c>
      <c r="B136">
        <v>426810795</v>
      </c>
      <c r="C136">
        <v>49</v>
      </c>
      <c r="D136" s="1">
        <v>26808.75</v>
      </c>
      <c r="E136" t="s">
        <v>11</v>
      </c>
      <c r="F136" t="s">
        <v>381</v>
      </c>
      <c r="G136" t="s">
        <v>13</v>
      </c>
      <c r="H136" s="3">
        <v>285173.38640000002</v>
      </c>
      <c r="I136" s="3">
        <v>53376.591099999998</v>
      </c>
      <c r="J136" t="s">
        <v>382</v>
      </c>
      <c r="K136" t="str">
        <f>_xlfn.XLOOKUP(A136, Accounts!A:A, Accounts!E:E, "Not Found")</f>
        <v>Current</v>
      </c>
      <c r="L136" s="3">
        <f>_xlfn.XLOOKUP(A136, Accounts!A:A, Accounts!G:G, 0)</f>
        <v>2654272565</v>
      </c>
      <c r="M136" s="3" t="str">
        <f>_xlfn.XLOOKUP(A136, Loan!A:A, Loan!D:D, "0")</f>
        <v>0</v>
      </c>
      <c r="N136" s="3" t="str">
        <f>_xlfn.XLOOKUP(Customer8[[#This Row],[Account Number]],Transaction!C:C,Transaction!D:D)</f>
        <v>Money Transfer</v>
      </c>
      <c r="O136" s="3" t="str">
        <f>_xlfn.XLOOKUP(Customer8[[#This Row],[Account Number]], Transaction!C:C,Transaction!E:E)</f>
        <v>Internet Banking</v>
      </c>
      <c r="P136" s="2">
        <f>_xlfn.XLOOKUP(Customer8[[#This Row],[Account Number]], Transaction!C:C,Transaction!F:F)</f>
        <v>44619</v>
      </c>
      <c r="Q136" s="3">
        <f>Customer8[[#This Row],[Bank Deposit]]-Customer8[[#This Row],[Saving Accounts]]</f>
        <v>231796.79530000003</v>
      </c>
      <c r="R136" s="3">
        <f>IF(AND(K136="Current", Customer8[[#This Row],[Balance]]&gt;500000), Customer8[[#This Row],[Balance]]*1.02, Customer8[[#This Row],[Balance]])</f>
        <v>231796.79530000003</v>
      </c>
      <c r="S136" s="3" t="str">
        <f>TEXT(Customer8[[#This Row],[Transaction_Date]], "MMM")</f>
        <v>Feb</v>
      </c>
      <c r="T136" s="3" t="str">
        <f t="shared" si="2"/>
        <v>40-49 Yrs</v>
      </c>
      <c r="U136" s="3" t="str">
        <f>TEXT(Customer8[[#This Row],[Transaction_Date]],"YYYY")</f>
        <v>2022</v>
      </c>
    </row>
    <row r="137" spans="1:21" x14ac:dyDescent="0.35">
      <c r="A137" t="s">
        <v>383</v>
      </c>
      <c r="B137">
        <v>291037595</v>
      </c>
      <c r="C137">
        <v>20</v>
      </c>
      <c r="D137" s="1">
        <v>37401</v>
      </c>
      <c r="E137" t="s">
        <v>11</v>
      </c>
      <c r="F137" t="s">
        <v>109</v>
      </c>
      <c r="G137" t="s">
        <v>13</v>
      </c>
      <c r="H137" s="3">
        <v>916690.98690000002</v>
      </c>
      <c r="I137" s="3">
        <v>412852.99300000002</v>
      </c>
      <c r="J137" t="s">
        <v>384</v>
      </c>
      <c r="K137" t="str">
        <f>_xlfn.XLOOKUP(A137, Accounts!A:A, Accounts!E:E, "Not Found")</f>
        <v>Domiciliary</v>
      </c>
      <c r="L137" s="3">
        <f>_xlfn.XLOOKUP(A137, Accounts!A:A, Accounts!G:G, 0)</f>
        <v>4270856535</v>
      </c>
      <c r="M137" s="3" t="str">
        <f>_xlfn.XLOOKUP(A137, Loan!A:A, Loan!D:D, "0")</f>
        <v>0</v>
      </c>
      <c r="N137" s="3" t="str">
        <f>_xlfn.XLOOKUP(Customer8[[#This Row],[Account Number]],Transaction!C:C,Transaction!D:D)</f>
        <v>Money Transfer</v>
      </c>
      <c r="O137" s="3" t="str">
        <f>_xlfn.XLOOKUP(Customer8[[#This Row],[Account Number]], Transaction!C:C,Transaction!E:E)</f>
        <v>Mobile</v>
      </c>
      <c r="P137" s="2">
        <f>_xlfn.XLOOKUP(Customer8[[#This Row],[Account Number]], Transaction!C:C,Transaction!F:F)</f>
        <v>44661</v>
      </c>
      <c r="Q137" s="3">
        <f>Customer8[[#This Row],[Bank Deposit]]-Customer8[[#This Row],[Saving Accounts]]</f>
        <v>503837.9939</v>
      </c>
      <c r="R137" s="3">
        <f>IF(AND(K137="Current", Customer8[[#This Row],[Balance]]&gt;500000), Customer8[[#This Row],[Balance]]*1.02, Customer8[[#This Row],[Balance]])</f>
        <v>503837.9939</v>
      </c>
      <c r="S137" s="3" t="str">
        <f>TEXT(Customer8[[#This Row],[Transaction_Date]], "MMM")</f>
        <v>Apr</v>
      </c>
      <c r="T137" s="3" t="str">
        <f t="shared" si="2"/>
        <v>20-29 Yrs</v>
      </c>
      <c r="U137" s="3" t="str">
        <f>TEXT(Customer8[[#This Row],[Transaction_Date]],"YYYY")</f>
        <v>2022</v>
      </c>
    </row>
    <row r="138" spans="1:21" x14ac:dyDescent="0.35">
      <c r="A138" t="s">
        <v>385</v>
      </c>
      <c r="B138">
        <v>2146153</v>
      </c>
      <c r="C138">
        <v>22</v>
      </c>
      <c r="D138" s="1">
        <v>36670.5</v>
      </c>
      <c r="E138" t="s">
        <v>11</v>
      </c>
      <c r="F138" t="s">
        <v>157</v>
      </c>
      <c r="G138" t="s">
        <v>13</v>
      </c>
      <c r="H138" s="3">
        <v>397889.37270000001</v>
      </c>
      <c r="I138" s="3">
        <v>171502.62549999999</v>
      </c>
      <c r="J138" t="s">
        <v>386</v>
      </c>
      <c r="K138" t="str">
        <f>_xlfn.XLOOKUP(A138, Accounts!A:A, Accounts!E:E, "Not Found")</f>
        <v>Corporate</v>
      </c>
      <c r="L138" s="3">
        <f>_xlfn.XLOOKUP(A138, Accounts!A:A, Accounts!G:G, 0)</f>
        <v>32774623</v>
      </c>
      <c r="M138" s="3" t="str">
        <f>_xlfn.XLOOKUP(A138, Loan!A:A, Loan!D:D, "0")</f>
        <v>0</v>
      </c>
      <c r="N138" s="3" t="str">
        <f>_xlfn.XLOOKUP(Customer8[[#This Row],[Account Number]],Transaction!C:C,Transaction!D:D)</f>
        <v>Money Deposit</v>
      </c>
      <c r="O138" s="3" t="str">
        <f>_xlfn.XLOOKUP(Customer8[[#This Row],[Account Number]], Transaction!C:C,Transaction!E:E)</f>
        <v>Bank</v>
      </c>
      <c r="P138" s="2">
        <f>_xlfn.XLOOKUP(Customer8[[#This Row],[Account Number]], Transaction!C:C,Transaction!F:F)</f>
        <v>44568</v>
      </c>
      <c r="Q138" s="3">
        <f>Customer8[[#This Row],[Bank Deposit]]-Customer8[[#This Row],[Saving Accounts]]</f>
        <v>226386.74720000001</v>
      </c>
      <c r="R138" s="3">
        <f>IF(AND(K138="Current", Customer8[[#This Row],[Balance]]&gt;500000), Customer8[[#This Row],[Balance]]*1.02, Customer8[[#This Row],[Balance]])</f>
        <v>226386.74720000001</v>
      </c>
      <c r="S138" s="3" t="str">
        <f>TEXT(Customer8[[#This Row],[Transaction_Date]], "MMM")</f>
        <v>Jan</v>
      </c>
      <c r="T138" s="3" t="str">
        <f t="shared" si="2"/>
        <v>20-29 Yrs</v>
      </c>
      <c r="U138" s="3" t="str">
        <f>TEXT(Customer8[[#This Row],[Transaction_Date]],"YYYY")</f>
        <v>2022</v>
      </c>
    </row>
    <row r="139" spans="1:21" x14ac:dyDescent="0.35">
      <c r="A139" t="s">
        <v>387</v>
      </c>
      <c r="B139">
        <v>437840646</v>
      </c>
      <c r="C139">
        <v>33</v>
      </c>
      <c r="D139" s="1">
        <v>32652.75</v>
      </c>
      <c r="E139" t="s">
        <v>11</v>
      </c>
      <c r="F139" t="s">
        <v>51</v>
      </c>
      <c r="G139" t="s">
        <v>13</v>
      </c>
      <c r="H139" s="3">
        <v>743986.89249999996</v>
      </c>
      <c r="I139" s="3">
        <v>109418.6783</v>
      </c>
      <c r="J139" t="s">
        <v>388</v>
      </c>
      <c r="K139" t="str">
        <f>_xlfn.XLOOKUP(A139, Accounts!A:A, Accounts!E:E, "Not Found")</f>
        <v>Domiciliary</v>
      </c>
      <c r="L139" s="3">
        <f>_xlfn.XLOOKUP(A139, Accounts!A:A, Accounts!G:G, 0)</f>
        <v>648211968</v>
      </c>
      <c r="M139" s="3" t="str">
        <f>_xlfn.XLOOKUP(A139, Loan!A:A, Loan!D:D, "0")</f>
        <v>0</v>
      </c>
      <c r="N139" s="3" t="str">
        <f>_xlfn.XLOOKUP(Customer8[[#This Row],[Account Number]],Transaction!C:C,Transaction!D:D)</f>
        <v>Money Transfer</v>
      </c>
      <c r="O139" s="3" t="str">
        <f>_xlfn.XLOOKUP(Customer8[[#This Row],[Account Number]], Transaction!C:C,Transaction!E:E)</f>
        <v>Mobile</v>
      </c>
      <c r="P139" s="2">
        <f>_xlfn.XLOOKUP(Customer8[[#This Row],[Account Number]], Transaction!C:C,Transaction!F:F)</f>
        <v>44390</v>
      </c>
      <c r="Q139" s="3">
        <f>Customer8[[#This Row],[Bank Deposit]]-Customer8[[#This Row],[Saving Accounts]]</f>
        <v>634568.21419999993</v>
      </c>
      <c r="R139" s="3">
        <f>IF(AND(K139="Current", Customer8[[#This Row],[Balance]]&gt;500000), Customer8[[#This Row],[Balance]]*1.02, Customer8[[#This Row],[Balance]])</f>
        <v>634568.21419999993</v>
      </c>
      <c r="S139" s="3" t="str">
        <f>TEXT(Customer8[[#This Row],[Transaction_Date]], "MMM")</f>
        <v>Jul</v>
      </c>
      <c r="T139" s="3" t="str">
        <f t="shared" si="2"/>
        <v>30-39 Yrs</v>
      </c>
      <c r="U139" s="3" t="str">
        <f>TEXT(Customer8[[#This Row],[Transaction_Date]],"YYYY")</f>
        <v>2021</v>
      </c>
    </row>
    <row r="140" spans="1:21" x14ac:dyDescent="0.35">
      <c r="A140" t="s">
        <v>389</v>
      </c>
      <c r="B140">
        <v>707316410</v>
      </c>
      <c r="C140">
        <v>62</v>
      </c>
      <c r="D140" s="1">
        <v>22060.5</v>
      </c>
      <c r="E140" t="s">
        <v>11</v>
      </c>
      <c r="F140" t="s">
        <v>390</v>
      </c>
      <c r="G140" t="s">
        <v>13</v>
      </c>
      <c r="H140" s="3">
        <v>2285481.9360000002</v>
      </c>
      <c r="I140" s="3">
        <v>837428.49560000002</v>
      </c>
      <c r="J140" t="s">
        <v>391</v>
      </c>
      <c r="K140" t="str">
        <f>_xlfn.XLOOKUP(A140, Accounts!A:A, Accounts!E:E, "Not Found")</f>
        <v>Savings</v>
      </c>
      <c r="L140" s="3">
        <f>_xlfn.XLOOKUP(A140, Accounts!A:A, Accounts!G:G, 0)</f>
        <v>3053288</v>
      </c>
      <c r="M140" s="3" t="str">
        <f>_xlfn.XLOOKUP(A140, Loan!A:A, Loan!D:D, "0")</f>
        <v>0</v>
      </c>
      <c r="N140" s="3" t="str">
        <f>_xlfn.XLOOKUP(Customer8[[#This Row],[Account Number]],Transaction!C:C,Transaction!D:D)</f>
        <v>Online Payment</v>
      </c>
      <c r="O140" s="3" t="str">
        <f>_xlfn.XLOOKUP(Customer8[[#This Row],[Account Number]], Transaction!C:C,Transaction!E:E)</f>
        <v>Mobile</v>
      </c>
      <c r="P140" s="2">
        <f>_xlfn.XLOOKUP(Customer8[[#This Row],[Account Number]], Transaction!C:C,Transaction!F:F)</f>
        <v>44345</v>
      </c>
      <c r="Q140" s="3">
        <f>Customer8[[#This Row],[Bank Deposit]]-Customer8[[#This Row],[Saving Accounts]]</f>
        <v>1448053.4404000002</v>
      </c>
      <c r="R140" s="3">
        <f>IF(AND(K140="Current", Customer8[[#This Row],[Balance]]&gt;500000), Customer8[[#This Row],[Balance]]*1.02, Customer8[[#This Row],[Balance]])</f>
        <v>1448053.4404000002</v>
      </c>
      <c r="S140" s="3" t="str">
        <f>TEXT(Customer8[[#This Row],[Transaction_Date]], "MMM")</f>
        <v>May</v>
      </c>
      <c r="T140" s="3" t="str">
        <f t="shared" si="2"/>
        <v>60-69 Yrs</v>
      </c>
      <c r="U140" s="3" t="str">
        <f>TEXT(Customer8[[#This Row],[Transaction_Date]],"YYYY")</f>
        <v>2021</v>
      </c>
    </row>
    <row r="141" spans="1:21" x14ac:dyDescent="0.35">
      <c r="A141" t="s">
        <v>392</v>
      </c>
      <c r="B141">
        <v>636413404</v>
      </c>
      <c r="C141">
        <v>85</v>
      </c>
      <c r="D141" s="1">
        <v>13659.75</v>
      </c>
      <c r="E141" t="s">
        <v>11</v>
      </c>
      <c r="F141" t="s">
        <v>393</v>
      </c>
      <c r="G141" t="s">
        <v>13</v>
      </c>
      <c r="H141" s="3">
        <v>536225.46429999999</v>
      </c>
      <c r="I141" s="3">
        <v>170084.01449999999</v>
      </c>
      <c r="J141" t="s">
        <v>394</v>
      </c>
      <c r="K141" t="str">
        <f>_xlfn.XLOOKUP(A141, Accounts!A:A, Accounts!E:E, "Not Found")</f>
        <v>Joint</v>
      </c>
      <c r="L141" s="3">
        <f>_xlfn.XLOOKUP(A141, Accounts!A:A, Accounts!G:G, 0)</f>
        <v>2976171424</v>
      </c>
      <c r="M141" s="3" t="str">
        <f>_xlfn.XLOOKUP(A141, Loan!A:A, Loan!D:D, "0")</f>
        <v>0</v>
      </c>
      <c r="N141" s="3" t="str">
        <f>_xlfn.XLOOKUP(Customer8[[#This Row],[Account Number]],Transaction!C:C,Transaction!D:D)</f>
        <v>Cash Withdrawal</v>
      </c>
      <c r="O141" s="3" t="str">
        <f>_xlfn.XLOOKUP(Customer8[[#This Row],[Account Number]], Transaction!C:C,Transaction!E:E)</f>
        <v>POS</v>
      </c>
      <c r="P141" s="2">
        <f>_xlfn.XLOOKUP(Customer8[[#This Row],[Account Number]], Transaction!C:C,Transaction!F:F)</f>
        <v>44645</v>
      </c>
      <c r="Q141" s="3">
        <f>Customer8[[#This Row],[Bank Deposit]]-Customer8[[#This Row],[Saving Accounts]]</f>
        <v>366141.4498</v>
      </c>
      <c r="R141" s="3">
        <f>IF(AND(K141="Current", Customer8[[#This Row],[Balance]]&gt;500000), Customer8[[#This Row],[Balance]]*1.02, Customer8[[#This Row],[Balance]])</f>
        <v>366141.4498</v>
      </c>
      <c r="S141" s="3" t="str">
        <f>TEXT(Customer8[[#This Row],[Transaction_Date]], "MMM")</f>
        <v>Mar</v>
      </c>
      <c r="T141" s="3" t="str">
        <f t="shared" si="2"/>
        <v>70 Yrs &amp; Above</v>
      </c>
      <c r="U141" s="3" t="str">
        <f>TEXT(Customer8[[#This Row],[Transaction_Date]],"YYYY")</f>
        <v>2022</v>
      </c>
    </row>
    <row r="142" spans="1:21" x14ac:dyDescent="0.35">
      <c r="A142" t="s">
        <v>395</v>
      </c>
      <c r="B142">
        <v>539715700</v>
      </c>
      <c r="C142">
        <v>83</v>
      </c>
      <c r="D142" s="1">
        <v>14390.25</v>
      </c>
      <c r="E142" t="s">
        <v>11</v>
      </c>
      <c r="F142" t="s">
        <v>45</v>
      </c>
      <c r="G142" t="s">
        <v>13</v>
      </c>
      <c r="H142" s="3">
        <v>568965.61950000003</v>
      </c>
      <c r="I142" s="3">
        <v>211172.20370000001</v>
      </c>
      <c r="J142" t="s">
        <v>396</v>
      </c>
      <c r="K142" t="str">
        <f>_xlfn.XLOOKUP(A142, Accounts!A:A, Accounts!E:E, "Not Found")</f>
        <v>Domiciliary</v>
      </c>
      <c r="L142" s="3">
        <f>_xlfn.XLOOKUP(A142, Accounts!A:A, Accounts!G:G, 0)</f>
        <v>145929</v>
      </c>
      <c r="M142" s="3" t="str">
        <f>_xlfn.XLOOKUP(A142, Loan!A:A, Loan!D:D, "0")</f>
        <v>0</v>
      </c>
      <c r="N142" s="3" t="str">
        <f>_xlfn.XLOOKUP(Customer8[[#This Row],[Account Number]],Transaction!C:C,Transaction!D:D)</f>
        <v>Cash Withdrawal</v>
      </c>
      <c r="O142" s="3" t="str">
        <f>_xlfn.XLOOKUP(Customer8[[#This Row],[Account Number]], Transaction!C:C,Transaction!E:E)</f>
        <v>ATM</v>
      </c>
      <c r="P142" s="2">
        <f>_xlfn.XLOOKUP(Customer8[[#This Row],[Account Number]], Transaction!C:C,Transaction!F:F)</f>
        <v>44320</v>
      </c>
      <c r="Q142" s="3">
        <f>Customer8[[#This Row],[Bank Deposit]]-Customer8[[#This Row],[Saving Accounts]]</f>
        <v>357793.41580000002</v>
      </c>
      <c r="R142" s="3">
        <f>IF(AND(K142="Current", Customer8[[#This Row],[Balance]]&gt;500000), Customer8[[#This Row],[Balance]]*1.02, Customer8[[#This Row],[Balance]])</f>
        <v>357793.41580000002</v>
      </c>
      <c r="S142" s="3" t="str">
        <f>TEXT(Customer8[[#This Row],[Transaction_Date]], "MMM")</f>
        <v>May</v>
      </c>
      <c r="T142" s="3" t="str">
        <f t="shared" si="2"/>
        <v>70 Yrs &amp; Above</v>
      </c>
      <c r="U142" s="3" t="str">
        <f>TEXT(Customer8[[#This Row],[Transaction_Date]],"YYYY")</f>
        <v>2021</v>
      </c>
    </row>
    <row r="143" spans="1:21" x14ac:dyDescent="0.35">
      <c r="A143" t="s">
        <v>397</v>
      </c>
      <c r="B143">
        <v>848649546</v>
      </c>
      <c r="C143">
        <v>46</v>
      </c>
      <c r="D143" s="1">
        <v>27904.5</v>
      </c>
      <c r="E143" t="s">
        <v>11</v>
      </c>
      <c r="F143" t="s">
        <v>398</v>
      </c>
      <c r="G143" t="s">
        <v>13</v>
      </c>
      <c r="H143" s="3">
        <v>355418.81510000001</v>
      </c>
      <c r="I143" s="3">
        <v>92355.445500000002</v>
      </c>
      <c r="J143" t="s">
        <v>399</v>
      </c>
      <c r="K143" t="str">
        <f>_xlfn.XLOOKUP(A143, Accounts!A:A, Accounts!E:E, "Not Found")</f>
        <v>Current</v>
      </c>
      <c r="L143" s="3">
        <f>_xlfn.XLOOKUP(A143, Accounts!A:A, Accounts!G:G, 0)</f>
        <v>50230908</v>
      </c>
      <c r="M143" s="3" t="str">
        <f>_xlfn.XLOOKUP(A143, Loan!A:A, Loan!D:D, "0")</f>
        <v>0</v>
      </c>
      <c r="N143" s="3" t="str">
        <f>_xlfn.XLOOKUP(Customer8[[#This Row],[Account Number]],Transaction!C:C,Transaction!D:D)</f>
        <v>Checks</v>
      </c>
      <c r="O143" s="3" t="str">
        <f>_xlfn.XLOOKUP(Customer8[[#This Row],[Account Number]], Transaction!C:C,Transaction!E:E)</f>
        <v>Bank</v>
      </c>
      <c r="P143" s="2">
        <f>_xlfn.XLOOKUP(Customer8[[#This Row],[Account Number]], Transaction!C:C,Transaction!F:F)</f>
        <v>44425</v>
      </c>
      <c r="Q143" s="3">
        <f>Customer8[[#This Row],[Bank Deposit]]-Customer8[[#This Row],[Saving Accounts]]</f>
        <v>263063.36959999998</v>
      </c>
      <c r="R143" s="3">
        <f>IF(AND(K143="Current", Customer8[[#This Row],[Balance]]&gt;500000), Customer8[[#This Row],[Balance]]*1.02, Customer8[[#This Row],[Balance]])</f>
        <v>263063.36959999998</v>
      </c>
      <c r="S143" s="3" t="str">
        <f>TEXT(Customer8[[#This Row],[Transaction_Date]], "MMM")</f>
        <v>Aug</v>
      </c>
      <c r="T143" s="3" t="str">
        <f t="shared" si="2"/>
        <v>40-49 Yrs</v>
      </c>
      <c r="U143" s="3" t="str">
        <f>TEXT(Customer8[[#This Row],[Transaction_Date]],"YYYY")</f>
        <v>2021</v>
      </c>
    </row>
    <row r="144" spans="1:21" x14ac:dyDescent="0.35">
      <c r="A144" t="s">
        <v>400</v>
      </c>
      <c r="B144">
        <v>827410722</v>
      </c>
      <c r="C144">
        <v>81</v>
      </c>
      <c r="D144" s="1">
        <v>15120.75</v>
      </c>
      <c r="E144" t="s">
        <v>11</v>
      </c>
      <c r="F144" t="s">
        <v>401</v>
      </c>
      <c r="G144" t="s">
        <v>13</v>
      </c>
      <c r="H144" s="3">
        <v>540168.09080000001</v>
      </c>
      <c r="I144" s="3">
        <v>267365.0785</v>
      </c>
      <c r="J144" t="s">
        <v>402</v>
      </c>
      <c r="K144" t="str">
        <f>_xlfn.XLOOKUP(A144, Accounts!A:A, Accounts!E:E, "Not Found")</f>
        <v>Savings</v>
      </c>
      <c r="L144" s="3">
        <f>_xlfn.XLOOKUP(A144, Accounts!A:A, Accounts!G:G, 0)</f>
        <v>1326964716</v>
      </c>
      <c r="M144" s="3" t="str">
        <f>_xlfn.XLOOKUP(A144, Loan!A:A, Loan!D:D, "0")</f>
        <v>0</v>
      </c>
      <c r="N144" s="3" t="str">
        <f>_xlfn.XLOOKUP(Customer8[[#This Row],[Account Number]],Transaction!C:C,Transaction!D:D)</f>
        <v>Money Deposit</v>
      </c>
      <c r="O144" s="3" t="str">
        <f>_xlfn.XLOOKUP(Customer8[[#This Row],[Account Number]], Transaction!C:C,Transaction!E:E)</f>
        <v>Bank</v>
      </c>
      <c r="P144" s="2">
        <f>_xlfn.XLOOKUP(Customer8[[#This Row],[Account Number]], Transaction!C:C,Transaction!F:F)</f>
        <v>44404</v>
      </c>
      <c r="Q144" s="3">
        <f>Customer8[[#This Row],[Bank Deposit]]-Customer8[[#This Row],[Saving Accounts]]</f>
        <v>272803.0123</v>
      </c>
      <c r="R144" s="3">
        <f>IF(AND(K144="Current", Customer8[[#This Row],[Balance]]&gt;500000), Customer8[[#This Row],[Balance]]*1.02, Customer8[[#This Row],[Balance]])</f>
        <v>272803.0123</v>
      </c>
      <c r="S144" s="3" t="str">
        <f>TEXT(Customer8[[#This Row],[Transaction_Date]], "MMM")</f>
        <v>Jul</v>
      </c>
      <c r="T144" s="3" t="str">
        <f t="shared" si="2"/>
        <v>70 Yrs &amp; Above</v>
      </c>
      <c r="U144" s="3" t="str">
        <f>TEXT(Customer8[[#This Row],[Transaction_Date]],"YYYY")</f>
        <v>2021</v>
      </c>
    </row>
    <row r="145" spans="1:21" x14ac:dyDescent="0.35">
      <c r="A145" t="s">
        <v>403</v>
      </c>
      <c r="B145">
        <v>561323360</v>
      </c>
      <c r="C145">
        <v>57</v>
      </c>
      <c r="D145" s="1">
        <v>23886.75</v>
      </c>
      <c r="E145" t="s">
        <v>11</v>
      </c>
      <c r="F145" t="s">
        <v>307</v>
      </c>
      <c r="G145" t="s">
        <v>13</v>
      </c>
      <c r="H145" s="3">
        <v>70248.600000000006</v>
      </c>
      <c r="I145" s="3">
        <v>54878.206299999998</v>
      </c>
      <c r="J145" t="s">
        <v>404</v>
      </c>
      <c r="K145" t="str">
        <f>_xlfn.XLOOKUP(A145, Accounts!A:A, Accounts!E:E, "Not Found")</f>
        <v>Savings</v>
      </c>
      <c r="L145" s="3">
        <f>_xlfn.XLOOKUP(A145, Accounts!A:A, Accounts!G:G, 0)</f>
        <v>555483885</v>
      </c>
      <c r="M145" s="3" t="str">
        <f>_xlfn.XLOOKUP(A145, Loan!A:A, Loan!D:D, "0")</f>
        <v>0</v>
      </c>
      <c r="N145" s="3" t="str">
        <f>_xlfn.XLOOKUP(Customer8[[#This Row],[Account Number]],Transaction!C:C,Transaction!D:D)</f>
        <v>Money Transfer</v>
      </c>
      <c r="O145" s="3" t="str">
        <f>_xlfn.XLOOKUP(Customer8[[#This Row],[Account Number]], Transaction!C:C,Transaction!E:E)</f>
        <v>Mobile</v>
      </c>
      <c r="P145" s="2">
        <f>_xlfn.XLOOKUP(Customer8[[#This Row],[Account Number]], Transaction!C:C,Transaction!F:F)</f>
        <v>44349</v>
      </c>
      <c r="Q145" s="3">
        <f>Customer8[[#This Row],[Bank Deposit]]-Customer8[[#This Row],[Saving Accounts]]</f>
        <v>15370.393700000008</v>
      </c>
      <c r="R145" s="3">
        <f>IF(AND(K145="Current", Customer8[[#This Row],[Balance]]&gt;500000), Customer8[[#This Row],[Balance]]*1.02, Customer8[[#This Row],[Balance]])</f>
        <v>15370.393700000008</v>
      </c>
      <c r="S145" s="3" t="str">
        <f>TEXT(Customer8[[#This Row],[Transaction_Date]], "MMM")</f>
        <v>Jun</v>
      </c>
      <c r="T145" s="3" t="str">
        <f t="shared" si="2"/>
        <v>50-59 Yrs</v>
      </c>
      <c r="U145" s="3" t="str">
        <f>TEXT(Customer8[[#This Row],[Transaction_Date]],"YYYY")</f>
        <v>2021</v>
      </c>
    </row>
    <row r="146" spans="1:21" x14ac:dyDescent="0.35">
      <c r="A146" t="s">
        <v>405</v>
      </c>
      <c r="B146">
        <v>116154779</v>
      </c>
      <c r="C146">
        <v>44</v>
      </c>
      <c r="D146" s="1">
        <v>28635</v>
      </c>
      <c r="E146" t="s">
        <v>11</v>
      </c>
      <c r="F146" t="s">
        <v>406</v>
      </c>
      <c r="G146" t="s">
        <v>13</v>
      </c>
      <c r="H146" s="3">
        <v>1452744.8495</v>
      </c>
      <c r="I146" s="3">
        <v>333601.1165</v>
      </c>
      <c r="J146" t="s">
        <v>407</v>
      </c>
      <c r="K146" t="str">
        <f>_xlfn.XLOOKUP(A146, Accounts!A:A, Accounts!E:E, "Not Found")</f>
        <v>Joint</v>
      </c>
      <c r="L146" s="3">
        <f>_xlfn.XLOOKUP(A146, Accounts!A:A, Accounts!G:G, 0)</f>
        <v>765873024</v>
      </c>
      <c r="M146" s="3" t="str">
        <f>_xlfn.XLOOKUP(A146, Loan!A:A, Loan!D:D, "0")</f>
        <v>0</v>
      </c>
      <c r="N146" s="3" t="str">
        <f>_xlfn.XLOOKUP(Customer8[[#This Row],[Account Number]],Transaction!C:C,Transaction!D:D)</f>
        <v>Money Transfer</v>
      </c>
      <c r="O146" s="3" t="str">
        <f>_xlfn.XLOOKUP(Customer8[[#This Row],[Account Number]], Transaction!C:C,Transaction!E:E)</f>
        <v>Bank</v>
      </c>
      <c r="P146" s="2">
        <f>_xlfn.XLOOKUP(Customer8[[#This Row],[Account Number]], Transaction!C:C,Transaction!F:F)</f>
        <v>44431</v>
      </c>
      <c r="Q146" s="3">
        <f>Customer8[[#This Row],[Bank Deposit]]-Customer8[[#This Row],[Saving Accounts]]</f>
        <v>1119143.733</v>
      </c>
      <c r="R146" s="3">
        <f>IF(AND(K146="Current", Customer8[[#This Row],[Balance]]&gt;500000), Customer8[[#This Row],[Balance]]*1.02, Customer8[[#This Row],[Balance]])</f>
        <v>1119143.733</v>
      </c>
      <c r="S146" s="3" t="str">
        <f>TEXT(Customer8[[#This Row],[Transaction_Date]], "MMM")</f>
        <v>Aug</v>
      </c>
      <c r="T146" s="3" t="str">
        <f t="shared" si="2"/>
        <v>40-49 Yrs</v>
      </c>
      <c r="U146" s="3" t="str">
        <f>TEXT(Customer8[[#This Row],[Transaction_Date]],"YYYY")</f>
        <v>2021</v>
      </c>
    </row>
    <row r="147" spans="1:21" x14ac:dyDescent="0.35">
      <c r="A147" t="s">
        <v>408</v>
      </c>
      <c r="B147">
        <v>905458743</v>
      </c>
      <c r="C147">
        <v>71</v>
      </c>
      <c r="D147" s="1">
        <v>18773.25</v>
      </c>
      <c r="E147" t="s">
        <v>11</v>
      </c>
      <c r="F147" t="s">
        <v>186</v>
      </c>
      <c r="G147" t="s">
        <v>13</v>
      </c>
      <c r="H147" s="3">
        <v>905498.81370000006</v>
      </c>
      <c r="I147" s="3">
        <v>159208.58259999999</v>
      </c>
      <c r="J147" t="s">
        <v>409</v>
      </c>
      <c r="K147" t="str">
        <f>_xlfn.XLOOKUP(A147, Accounts!A:A, Accounts!E:E, "Not Found")</f>
        <v>Savings</v>
      </c>
      <c r="L147" s="3">
        <f>_xlfn.XLOOKUP(A147, Accounts!A:A, Accounts!G:G, 0)</f>
        <v>4422488</v>
      </c>
      <c r="M147" s="3">
        <f>_xlfn.XLOOKUP(A147, Loan!A:A, Loan!D:D, "0")</f>
        <v>762270088</v>
      </c>
      <c r="N147" s="3" t="str">
        <f>_xlfn.XLOOKUP(Customer8[[#This Row],[Account Number]],Transaction!C:C,Transaction!D:D)</f>
        <v>Loan Payment</v>
      </c>
      <c r="O147" s="3" t="str">
        <f>_xlfn.XLOOKUP(Customer8[[#This Row],[Account Number]], Transaction!C:C,Transaction!E:E)</f>
        <v>ACH</v>
      </c>
      <c r="P147" s="2">
        <f>_xlfn.XLOOKUP(Customer8[[#This Row],[Account Number]], Transaction!C:C,Transaction!F:F)</f>
        <v>44577</v>
      </c>
      <c r="Q147" s="3">
        <f>Customer8[[#This Row],[Bank Deposit]]-Customer8[[#This Row],[Saving Accounts]]</f>
        <v>746290.23110000009</v>
      </c>
      <c r="R147" s="3">
        <f>IF(AND(K147="Current", Customer8[[#This Row],[Balance]]&gt;500000), Customer8[[#This Row],[Balance]]*1.02, Customer8[[#This Row],[Balance]])</f>
        <v>746290.23110000009</v>
      </c>
      <c r="S147" s="3" t="str">
        <f>TEXT(Customer8[[#This Row],[Transaction_Date]], "MMM")</f>
        <v>Jan</v>
      </c>
      <c r="T147" s="3" t="str">
        <f t="shared" si="2"/>
        <v>70 Yrs &amp; Above</v>
      </c>
      <c r="U147" s="3" t="str">
        <f>TEXT(Customer8[[#This Row],[Transaction_Date]],"YYYY")</f>
        <v>2022</v>
      </c>
    </row>
    <row r="148" spans="1:21" x14ac:dyDescent="0.35">
      <c r="A148" t="s">
        <v>410</v>
      </c>
      <c r="B148">
        <v>434934382</v>
      </c>
      <c r="C148">
        <v>63</v>
      </c>
      <c r="D148" s="1">
        <v>21695.25</v>
      </c>
      <c r="E148" t="s">
        <v>11</v>
      </c>
      <c r="F148" t="s">
        <v>347</v>
      </c>
      <c r="G148" t="s">
        <v>13</v>
      </c>
      <c r="H148" s="3">
        <v>1136736.2074</v>
      </c>
      <c r="I148" s="3">
        <v>255466.5055</v>
      </c>
      <c r="J148" t="s">
        <v>411</v>
      </c>
      <c r="K148" t="str">
        <f>_xlfn.XLOOKUP(A148, Accounts!A:A, Accounts!E:E, "Not Found")</f>
        <v>Fixed Deposit</v>
      </c>
      <c r="L148" s="3">
        <f>_xlfn.XLOOKUP(A148, Accounts!A:A, Accounts!G:G, 0)</f>
        <v>1674647457</v>
      </c>
      <c r="M148" s="3" t="str">
        <f>_xlfn.XLOOKUP(A148, Loan!A:A, Loan!D:D, "0")</f>
        <v>0</v>
      </c>
      <c r="N148" s="3" t="str">
        <f>_xlfn.XLOOKUP(Customer8[[#This Row],[Account Number]],Transaction!C:C,Transaction!D:D)</f>
        <v>Money Deposit</v>
      </c>
      <c r="O148" s="3" t="str">
        <f>_xlfn.XLOOKUP(Customer8[[#This Row],[Account Number]], Transaction!C:C,Transaction!E:E)</f>
        <v>ATM</v>
      </c>
      <c r="P148" s="2">
        <f>_xlfn.XLOOKUP(Customer8[[#This Row],[Account Number]], Transaction!C:C,Transaction!F:F)</f>
        <v>44296</v>
      </c>
      <c r="Q148" s="3">
        <f>Customer8[[#This Row],[Bank Deposit]]-Customer8[[#This Row],[Saving Accounts]]</f>
        <v>881269.70189999999</v>
      </c>
      <c r="R148" s="3">
        <f>IF(AND(K148="Current", Customer8[[#This Row],[Balance]]&gt;500000), Customer8[[#This Row],[Balance]]*1.02, Customer8[[#This Row],[Balance]])</f>
        <v>881269.70189999999</v>
      </c>
      <c r="S148" s="3" t="str">
        <f>TEXT(Customer8[[#This Row],[Transaction_Date]], "MMM")</f>
        <v>Apr</v>
      </c>
      <c r="T148" s="3" t="str">
        <f t="shared" si="2"/>
        <v>60-69 Yrs</v>
      </c>
      <c r="U148" s="3" t="str">
        <f>TEXT(Customer8[[#This Row],[Transaction_Date]],"YYYY")</f>
        <v>2021</v>
      </c>
    </row>
    <row r="149" spans="1:21" x14ac:dyDescent="0.35">
      <c r="A149" t="s">
        <v>412</v>
      </c>
      <c r="B149">
        <v>400775260</v>
      </c>
      <c r="C149">
        <v>36</v>
      </c>
      <c r="D149" s="1">
        <v>31557</v>
      </c>
      <c r="E149" t="s">
        <v>11</v>
      </c>
      <c r="F149" t="s">
        <v>413</v>
      </c>
      <c r="G149" t="s">
        <v>13</v>
      </c>
      <c r="H149" s="3">
        <v>2077135.9165000001</v>
      </c>
      <c r="I149" s="3">
        <v>528029.81460000004</v>
      </c>
      <c r="J149" t="s">
        <v>414</v>
      </c>
      <c r="K149" t="str">
        <f>_xlfn.XLOOKUP(A149, Accounts!A:A, Accounts!E:E, "Not Found")</f>
        <v>Savings</v>
      </c>
      <c r="L149" s="3">
        <f>_xlfn.XLOOKUP(A149, Accounts!A:A, Accounts!G:G, 0)</f>
        <v>3120285969</v>
      </c>
      <c r="M149" s="3" t="str">
        <f>_xlfn.XLOOKUP(A149, Loan!A:A, Loan!D:D, "0")</f>
        <v>0</v>
      </c>
      <c r="N149" s="3" t="str">
        <f>_xlfn.XLOOKUP(Customer8[[#This Row],[Account Number]],Transaction!C:C,Transaction!D:D)</f>
        <v>Online Payment</v>
      </c>
      <c r="O149" s="3" t="str">
        <f>_xlfn.XLOOKUP(Customer8[[#This Row],[Account Number]], Transaction!C:C,Transaction!E:E)</f>
        <v>Card</v>
      </c>
      <c r="P149" s="2">
        <f>_xlfn.XLOOKUP(Customer8[[#This Row],[Account Number]], Transaction!C:C,Transaction!F:F)</f>
        <v>44254</v>
      </c>
      <c r="Q149" s="3">
        <f>Customer8[[#This Row],[Bank Deposit]]-Customer8[[#This Row],[Saving Accounts]]</f>
        <v>1549106.1019000001</v>
      </c>
      <c r="R149" s="3">
        <f>IF(AND(K149="Current", Customer8[[#This Row],[Balance]]&gt;500000), Customer8[[#This Row],[Balance]]*1.02, Customer8[[#This Row],[Balance]])</f>
        <v>1549106.1019000001</v>
      </c>
      <c r="S149" s="3" t="str">
        <f>TEXT(Customer8[[#This Row],[Transaction_Date]], "MMM")</f>
        <v>Feb</v>
      </c>
      <c r="T149" s="3" t="str">
        <f t="shared" si="2"/>
        <v>30-39 Yrs</v>
      </c>
      <c r="U149" s="3" t="str">
        <f>TEXT(Customer8[[#This Row],[Transaction_Date]],"YYYY")</f>
        <v>2021</v>
      </c>
    </row>
    <row r="150" spans="1:21" x14ac:dyDescent="0.35">
      <c r="A150" t="s">
        <v>415</v>
      </c>
      <c r="B150">
        <v>637878422</v>
      </c>
      <c r="C150">
        <v>21</v>
      </c>
      <c r="D150" s="1">
        <v>37035.75</v>
      </c>
      <c r="E150" t="s">
        <v>11</v>
      </c>
      <c r="F150" t="s">
        <v>22</v>
      </c>
      <c r="G150" t="s">
        <v>13</v>
      </c>
      <c r="H150" s="3">
        <v>291883.21779999998</v>
      </c>
      <c r="I150" s="3">
        <v>86416.572400000005</v>
      </c>
      <c r="J150" t="s">
        <v>416</v>
      </c>
      <c r="K150" t="str">
        <f>_xlfn.XLOOKUP(A150, Accounts!A:A, Accounts!E:E, "Not Found")</f>
        <v>Savings</v>
      </c>
      <c r="L150" s="3">
        <f>_xlfn.XLOOKUP(A150, Accounts!A:A, Accounts!G:G, 0)</f>
        <v>360302976</v>
      </c>
      <c r="M150" s="3">
        <f>_xlfn.XLOOKUP(A150, Loan!A:A, Loan!D:D, "0")</f>
        <v>530279442</v>
      </c>
      <c r="N150" s="3" t="str">
        <f>_xlfn.XLOOKUP(Customer8[[#This Row],[Account Number]],Transaction!C:C,Transaction!D:D)</f>
        <v>Loan Payment</v>
      </c>
      <c r="O150" s="3" t="str">
        <f>_xlfn.XLOOKUP(Customer8[[#This Row],[Account Number]], Transaction!C:C,Transaction!E:E)</f>
        <v>AFT</v>
      </c>
      <c r="P150" s="2">
        <f>_xlfn.XLOOKUP(Customer8[[#This Row],[Account Number]], Transaction!C:C,Transaction!F:F)</f>
        <v>44338</v>
      </c>
      <c r="Q150" s="3">
        <f>Customer8[[#This Row],[Bank Deposit]]-Customer8[[#This Row],[Saving Accounts]]</f>
        <v>205466.64539999998</v>
      </c>
      <c r="R150" s="3">
        <f>IF(AND(K150="Current", Customer8[[#This Row],[Balance]]&gt;500000), Customer8[[#This Row],[Balance]]*1.02, Customer8[[#This Row],[Balance]])</f>
        <v>205466.64539999998</v>
      </c>
      <c r="S150" s="3" t="str">
        <f>TEXT(Customer8[[#This Row],[Transaction_Date]], "MMM")</f>
        <v>May</v>
      </c>
      <c r="T150" s="3" t="str">
        <f t="shared" si="2"/>
        <v>20-29 Yrs</v>
      </c>
      <c r="U150" s="3" t="str">
        <f>TEXT(Customer8[[#This Row],[Transaction_Date]],"YYYY")</f>
        <v>2021</v>
      </c>
    </row>
    <row r="151" spans="1:21" x14ac:dyDescent="0.35">
      <c r="A151" t="s">
        <v>417</v>
      </c>
      <c r="B151">
        <v>108359337</v>
      </c>
      <c r="C151">
        <v>64</v>
      </c>
      <c r="D151" s="1">
        <v>21330</v>
      </c>
      <c r="E151" t="s">
        <v>11</v>
      </c>
      <c r="F151" t="s">
        <v>282</v>
      </c>
      <c r="G151" t="s">
        <v>13</v>
      </c>
      <c r="H151" s="3">
        <v>1958573.4375</v>
      </c>
      <c r="I151" s="3">
        <v>697722.20140000002</v>
      </c>
      <c r="J151" t="s">
        <v>418</v>
      </c>
      <c r="K151" t="str">
        <f>_xlfn.XLOOKUP(A151, Accounts!A:A, Accounts!E:E, "Not Found")</f>
        <v>Domiciliary</v>
      </c>
      <c r="L151" s="3">
        <f>_xlfn.XLOOKUP(A151, Accounts!A:A, Accounts!G:G, 0)</f>
        <v>22765743</v>
      </c>
      <c r="M151" s="3" t="str">
        <f>_xlfn.XLOOKUP(A151, Loan!A:A, Loan!D:D, "0")</f>
        <v>0</v>
      </c>
      <c r="N151" s="3" t="str">
        <f>_xlfn.XLOOKUP(Customer8[[#This Row],[Account Number]],Transaction!C:C,Transaction!D:D)</f>
        <v>Money Deposit</v>
      </c>
      <c r="O151" s="3" t="str">
        <f>_xlfn.XLOOKUP(Customer8[[#This Row],[Account Number]], Transaction!C:C,Transaction!E:E)</f>
        <v>Bank</v>
      </c>
      <c r="P151" s="2">
        <f>_xlfn.XLOOKUP(Customer8[[#This Row],[Account Number]], Transaction!C:C,Transaction!F:F)</f>
        <v>44674</v>
      </c>
      <c r="Q151" s="3">
        <f>Customer8[[#This Row],[Bank Deposit]]-Customer8[[#This Row],[Saving Accounts]]</f>
        <v>1260851.2360999999</v>
      </c>
      <c r="R151" s="3">
        <f>IF(AND(K151="Current", Customer8[[#This Row],[Balance]]&gt;500000), Customer8[[#This Row],[Balance]]*1.02, Customer8[[#This Row],[Balance]])</f>
        <v>1260851.2360999999</v>
      </c>
      <c r="S151" s="3" t="str">
        <f>TEXT(Customer8[[#This Row],[Transaction_Date]], "MMM")</f>
        <v>Apr</v>
      </c>
      <c r="T151" s="3" t="str">
        <f t="shared" si="2"/>
        <v>60-69 Yrs</v>
      </c>
      <c r="U151" s="3" t="str">
        <f>TEXT(Customer8[[#This Row],[Transaction_Date]],"YYYY")</f>
        <v>2022</v>
      </c>
    </row>
    <row r="152" spans="1:21" x14ac:dyDescent="0.35">
      <c r="A152" t="s">
        <v>419</v>
      </c>
      <c r="B152">
        <v>227877284</v>
      </c>
      <c r="C152">
        <v>68</v>
      </c>
      <c r="D152" s="1">
        <v>19869</v>
      </c>
      <c r="E152" t="s">
        <v>11</v>
      </c>
      <c r="F152" t="s">
        <v>202</v>
      </c>
      <c r="G152" t="s">
        <v>13</v>
      </c>
      <c r="H152" s="3">
        <v>561714.63320000004</v>
      </c>
      <c r="I152" s="3">
        <v>458435.73820000002</v>
      </c>
      <c r="J152" t="s">
        <v>420</v>
      </c>
      <c r="K152" t="str">
        <f>_xlfn.XLOOKUP(A152, Accounts!A:A, Accounts!E:E, "Not Found")</f>
        <v>Domiciliary</v>
      </c>
      <c r="L152" s="3">
        <f>_xlfn.XLOOKUP(A152, Accounts!A:A, Accounts!G:G, 0)</f>
        <v>2383079872</v>
      </c>
      <c r="M152" s="3" t="str">
        <f>_xlfn.XLOOKUP(A152, Loan!A:A, Loan!D:D, "0")</f>
        <v>0</v>
      </c>
      <c r="N152" s="3" t="str">
        <f>_xlfn.XLOOKUP(Customer8[[#This Row],[Account Number]],Transaction!C:C,Transaction!D:D)</f>
        <v>Money Transfer</v>
      </c>
      <c r="O152" s="3" t="str">
        <f>_xlfn.XLOOKUP(Customer8[[#This Row],[Account Number]], Transaction!C:C,Transaction!E:E)</f>
        <v>Mobile</v>
      </c>
      <c r="P152" s="2">
        <f>_xlfn.XLOOKUP(Customer8[[#This Row],[Account Number]], Transaction!C:C,Transaction!F:F)</f>
        <v>44655</v>
      </c>
      <c r="Q152" s="3">
        <f>Customer8[[#This Row],[Bank Deposit]]-Customer8[[#This Row],[Saving Accounts]]</f>
        <v>103278.89500000002</v>
      </c>
      <c r="R152" s="3">
        <f>IF(AND(K152="Current", Customer8[[#This Row],[Balance]]&gt;500000), Customer8[[#This Row],[Balance]]*1.02, Customer8[[#This Row],[Balance]])</f>
        <v>103278.89500000002</v>
      </c>
      <c r="S152" s="3" t="str">
        <f>TEXT(Customer8[[#This Row],[Transaction_Date]], "MMM")</f>
        <v>Apr</v>
      </c>
      <c r="T152" s="3" t="str">
        <f t="shared" si="2"/>
        <v>60-69 Yrs</v>
      </c>
      <c r="U152" s="3" t="str">
        <f>TEXT(Customer8[[#This Row],[Transaction_Date]],"YYYY")</f>
        <v>2022</v>
      </c>
    </row>
    <row r="153" spans="1:21" x14ac:dyDescent="0.35">
      <c r="A153" t="s">
        <v>421</v>
      </c>
      <c r="B153">
        <v>651088440</v>
      </c>
      <c r="C153">
        <v>48</v>
      </c>
      <c r="D153" s="1">
        <v>27174</v>
      </c>
      <c r="E153" t="s">
        <v>11</v>
      </c>
      <c r="F153" t="s">
        <v>90</v>
      </c>
      <c r="G153" t="s">
        <v>13</v>
      </c>
      <c r="H153" s="3">
        <v>949361.04330000002</v>
      </c>
      <c r="I153" s="3">
        <v>136844.8351</v>
      </c>
      <c r="J153" t="s">
        <v>422</v>
      </c>
      <c r="K153" t="str">
        <f>_xlfn.XLOOKUP(A153, Accounts!A:A, Accounts!E:E, "Not Found")</f>
        <v>Domiciliary</v>
      </c>
      <c r="L153" s="3">
        <f>_xlfn.XLOOKUP(A153, Accounts!A:A, Accounts!G:G, 0)</f>
        <v>1726116535</v>
      </c>
      <c r="M153" s="3" t="str">
        <f>_xlfn.XLOOKUP(A153, Loan!A:A, Loan!D:D, "0")</f>
        <v>0</v>
      </c>
      <c r="N153" s="3" t="str">
        <f>_xlfn.XLOOKUP(Customer8[[#This Row],[Account Number]],Transaction!C:C,Transaction!D:D)</f>
        <v>Money Deposit</v>
      </c>
      <c r="O153" s="3" t="str">
        <f>_xlfn.XLOOKUP(Customer8[[#This Row],[Account Number]], Transaction!C:C,Transaction!E:E)</f>
        <v>Bank</v>
      </c>
      <c r="P153" s="2">
        <f>_xlfn.XLOOKUP(Customer8[[#This Row],[Account Number]], Transaction!C:C,Transaction!F:F)</f>
        <v>44618</v>
      </c>
      <c r="Q153" s="3">
        <f>Customer8[[#This Row],[Bank Deposit]]-Customer8[[#This Row],[Saving Accounts]]</f>
        <v>812516.20819999999</v>
      </c>
      <c r="R153" s="3">
        <f>IF(AND(K153="Current", Customer8[[#This Row],[Balance]]&gt;500000), Customer8[[#This Row],[Balance]]*1.02, Customer8[[#This Row],[Balance]])</f>
        <v>812516.20819999999</v>
      </c>
      <c r="S153" s="3" t="str">
        <f>TEXT(Customer8[[#This Row],[Transaction_Date]], "MMM")</f>
        <v>Feb</v>
      </c>
      <c r="T153" s="3" t="str">
        <f t="shared" si="2"/>
        <v>40-49 Yrs</v>
      </c>
      <c r="U153" s="3" t="str">
        <f>TEXT(Customer8[[#This Row],[Transaction_Date]],"YYYY")</f>
        <v>2022</v>
      </c>
    </row>
    <row r="154" spans="1:21" x14ac:dyDescent="0.35">
      <c r="A154" t="s">
        <v>423</v>
      </c>
      <c r="B154">
        <v>523442789</v>
      </c>
      <c r="C154">
        <v>24</v>
      </c>
      <c r="D154" s="1">
        <v>35940</v>
      </c>
      <c r="E154" t="s">
        <v>11</v>
      </c>
      <c r="F154" t="s">
        <v>424</v>
      </c>
      <c r="G154" t="s">
        <v>13</v>
      </c>
      <c r="H154" s="3">
        <v>160468.5165</v>
      </c>
      <c r="I154" s="3">
        <v>88529.664600000004</v>
      </c>
      <c r="J154" t="s">
        <v>425</v>
      </c>
      <c r="K154" t="str">
        <f>_xlfn.XLOOKUP(A154, Accounts!A:A, Accounts!E:E, "Not Found")</f>
        <v>Current</v>
      </c>
      <c r="L154" s="3">
        <f>_xlfn.XLOOKUP(A154, Accounts!A:A, Accounts!G:G, 0)</f>
        <v>4344672768</v>
      </c>
      <c r="M154" s="3">
        <f>_xlfn.XLOOKUP(A154, Loan!A:A, Loan!D:D, "0")</f>
        <v>12285275568</v>
      </c>
      <c r="N154" s="3" t="str">
        <f>_xlfn.XLOOKUP(Customer8[[#This Row],[Account Number]],Transaction!C:C,Transaction!D:D)</f>
        <v>Loan Payment</v>
      </c>
      <c r="O154" s="3" t="str">
        <f>_xlfn.XLOOKUP(Customer8[[#This Row],[Account Number]], Transaction!C:C,Transaction!E:E)</f>
        <v>ACH</v>
      </c>
      <c r="P154" s="2">
        <f>_xlfn.XLOOKUP(Customer8[[#This Row],[Account Number]], Transaction!C:C,Transaction!F:F)</f>
        <v>44489</v>
      </c>
      <c r="Q154" s="3">
        <f>Customer8[[#This Row],[Bank Deposit]]-Customer8[[#This Row],[Saving Accounts]]</f>
        <v>71938.851899999994</v>
      </c>
      <c r="R154" s="3">
        <f>IF(AND(K154="Current", Customer8[[#This Row],[Balance]]&gt;500000), Customer8[[#This Row],[Balance]]*1.02, Customer8[[#This Row],[Balance]])</f>
        <v>71938.851899999994</v>
      </c>
      <c r="S154" s="3" t="str">
        <f>TEXT(Customer8[[#This Row],[Transaction_Date]], "MMM")</f>
        <v>Oct</v>
      </c>
      <c r="T154" s="3" t="str">
        <f t="shared" si="2"/>
        <v>20-29 Yrs</v>
      </c>
      <c r="U154" s="3" t="str">
        <f>TEXT(Customer8[[#This Row],[Transaction_Date]],"YYYY")</f>
        <v>2021</v>
      </c>
    </row>
    <row r="155" spans="1:21" x14ac:dyDescent="0.35">
      <c r="A155" t="s">
        <v>426</v>
      </c>
      <c r="B155">
        <v>886712659</v>
      </c>
      <c r="C155">
        <v>19</v>
      </c>
      <c r="D155" s="1">
        <v>37766.25</v>
      </c>
      <c r="E155" t="s">
        <v>11</v>
      </c>
      <c r="F155" t="s">
        <v>45</v>
      </c>
      <c r="G155" t="s">
        <v>13</v>
      </c>
      <c r="H155" s="3">
        <v>137999.0484</v>
      </c>
      <c r="I155" s="3">
        <v>34808.444199999998</v>
      </c>
      <c r="J155" t="s">
        <v>427</v>
      </c>
      <c r="K155" t="str">
        <f>_xlfn.XLOOKUP(A155, Accounts!A:A, Accounts!E:E, "Not Found")</f>
        <v>Corporate</v>
      </c>
      <c r="L155" s="3">
        <f>_xlfn.XLOOKUP(A155, Accounts!A:A, Accounts!G:G, 0)</f>
        <v>26067327</v>
      </c>
      <c r="M155" s="3" t="str">
        <f>_xlfn.XLOOKUP(A155, Loan!A:A, Loan!D:D, "0")</f>
        <v>0</v>
      </c>
      <c r="N155" s="3" t="str">
        <f>_xlfn.XLOOKUP(Customer8[[#This Row],[Account Number]],Transaction!C:C,Transaction!D:D)</f>
        <v>Checks</v>
      </c>
      <c r="O155" s="3" t="str">
        <f>_xlfn.XLOOKUP(Customer8[[#This Row],[Account Number]], Transaction!C:C,Transaction!E:E)</f>
        <v>Bank</v>
      </c>
      <c r="P155" s="2">
        <f>_xlfn.XLOOKUP(Customer8[[#This Row],[Account Number]], Transaction!C:C,Transaction!F:F)</f>
        <v>44657</v>
      </c>
      <c r="Q155" s="3">
        <f>Customer8[[#This Row],[Bank Deposit]]-Customer8[[#This Row],[Saving Accounts]]</f>
        <v>103190.6042</v>
      </c>
      <c r="R155" s="3">
        <f>IF(AND(K155="Current", Customer8[[#This Row],[Balance]]&gt;500000), Customer8[[#This Row],[Balance]]*1.02, Customer8[[#This Row],[Balance]])</f>
        <v>103190.6042</v>
      </c>
      <c r="S155" s="3" t="str">
        <f>TEXT(Customer8[[#This Row],[Transaction_Date]], "MMM")</f>
        <v>Apr</v>
      </c>
      <c r="T155" s="3" t="str">
        <f t="shared" si="2"/>
        <v>Below 20 Yrs</v>
      </c>
      <c r="U155" s="3" t="str">
        <f>TEXT(Customer8[[#This Row],[Transaction_Date]],"YYYY")</f>
        <v>2022</v>
      </c>
    </row>
    <row r="156" spans="1:21" x14ac:dyDescent="0.35">
      <c r="A156" t="s">
        <v>428</v>
      </c>
      <c r="B156">
        <v>724188941</v>
      </c>
      <c r="C156">
        <v>20</v>
      </c>
      <c r="D156" s="1">
        <v>37401</v>
      </c>
      <c r="E156" t="s">
        <v>11</v>
      </c>
      <c r="F156" t="s">
        <v>279</v>
      </c>
      <c r="G156" t="s">
        <v>13</v>
      </c>
      <c r="H156" s="3">
        <v>1088456.3399</v>
      </c>
      <c r="I156" s="3">
        <v>286662.75880000001</v>
      </c>
      <c r="J156" t="s">
        <v>429</v>
      </c>
      <c r="K156" t="str">
        <f>_xlfn.XLOOKUP(A156, Accounts!A:A, Accounts!E:E, "Not Found")</f>
        <v>Current</v>
      </c>
      <c r="L156" s="3">
        <f>_xlfn.XLOOKUP(A156, Accounts!A:A, Accounts!G:G, 0)</f>
        <v>1517601672</v>
      </c>
      <c r="M156" s="3" t="str">
        <f>_xlfn.XLOOKUP(A156, Loan!A:A, Loan!D:D, "0")</f>
        <v>0</v>
      </c>
      <c r="N156" s="3" t="str">
        <f>_xlfn.XLOOKUP(Customer8[[#This Row],[Account Number]],Transaction!C:C,Transaction!D:D)</f>
        <v>Cash Withdrawal</v>
      </c>
      <c r="O156" s="3" t="str">
        <f>_xlfn.XLOOKUP(Customer8[[#This Row],[Account Number]], Transaction!C:C,Transaction!E:E)</f>
        <v>POS</v>
      </c>
      <c r="P156" s="2">
        <f>_xlfn.XLOOKUP(Customer8[[#This Row],[Account Number]], Transaction!C:C,Transaction!F:F)</f>
        <v>44505</v>
      </c>
      <c r="Q156" s="3">
        <f>Customer8[[#This Row],[Bank Deposit]]-Customer8[[#This Row],[Saving Accounts]]</f>
        <v>801793.58110000007</v>
      </c>
      <c r="R156" s="3">
        <f>IF(AND(K156="Current", Customer8[[#This Row],[Balance]]&gt;500000), Customer8[[#This Row],[Balance]]*1.02, Customer8[[#This Row],[Balance]])</f>
        <v>817829.45272200007</v>
      </c>
      <c r="S156" s="3" t="str">
        <f>TEXT(Customer8[[#This Row],[Transaction_Date]], "MMM")</f>
        <v>Nov</v>
      </c>
      <c r="T156" s="3" t="str">
        <f t="shared" si="2"/>
        <v>20-29 Yrs</v>
      </c>
      <c r="U156" s="3" t="str">
        <f>TEXT(Customer8[[#This Row],[Transaction_Date]],"YYYY")</f>
        <v>2021</v>
      </c>
    </row>
    <row r="157" spans="1:21" x14ac:dyDescent="0.35">
      <c r="A157" t="s">
        <v>430</v>
      </c>
      <c r="B157">
        <v>888123952</v>
      </c>
      <c r="C157">
        <v>83</v>
      </c>
      <c r="D157" s="1">
        <v>14390.25</v>
      </c>
      <c r="E157" t="s">
        <v>11</v>
      </c>
      <c r="F157" t="s">
        <v>424</v>
      </c>
      <c r="G157" t="s">
        <v>13</v>
      </c>
      <c r="H157" s="3">
        <v>522621.10639999999</v>
      </c>
      <c r="I157" s="3">
        <v>298121.25719999999</v>
      </c>
      <c r="J157" t="s">
        <v>431</v>
      </c>
      <c r="K157" t="str">
        <f>_xlfn.XLOOKUP(A157, Accounts!A:A, Accounts!E:E, "Not Found")</f>
        <v>Domiciliary</v>
      </c>
      <c r="L157" s="3">
        <f>_xlfn.XLOOKUP(A157, Accounts!A:A, Accounts!G:G, 0)</f>
        <v>465252192</v>
      </c>
      <c r="M157" s="3" t="str">
        <f>_xlfn.XLOOKUP(A157, Loan!A:A, Loan!D:D, "0")</f>
        <v>0</v>
      </c>
      <c r="N157" s="3" t="str">
        <f>_xlfn.XLOOKUP(Customer8[[#This Row],[Account Number]],Transaction!C:C,Transaction!D:D)</f>
        <v>Money Transfer</v>
      </c>
      <c r="O157" s="3" t="str">
        <f>_xlfn.XLOOKUP(Customer8[[#This Row],[Account Number]], Transaction!C:C,Transaction!E:E)</f>
        <v>Internet Banking</v>
      </c>
      <c r="P157" s="2">
        <f>_xlfn.XLOOKUP(Customer8[[#This Row],[Account Number]], Transaction!C:C,Transaction!F:F)</f>
        <v>44591</v>
      </c>
      <c r="Q157" s="3">
        <f>Customer8[[#This Row],[Bank Deposit]]-Customer8[[#This Row],[Saving Accounts]]</f>
        <v>224499.8492</v>
      </c>
      <c r="R157" s="3">
        <f>IF(AND(K157="Current", Customer8[[#This Row],[Balance]]&gt;500000), Customer8[[#This Row],[Balance]]*1.02, Customer8[[#This Row],[Balance]])</f>
        <v>224499.8492</v>
      </c>
      <c r="S157" s="3" t="str">
        <f>TEXT(Customer8[[#This Row],[Transaction_Date]], "MMM")</f>
        <v>Jan</v>
      </c>
      <c r="T157" s="3" t="str">
        <f t="shared" si="2"/>
        <v>70 Yrs &amp; Above</v>
      </c>
      <c r="U157" s="3" t="str">
        <f>TEXT(Customer8[[#This Row],[Transaction_Date]],"YYYY")</f>
        <v>2022</v>
      </c>
    </row>
    <row r="158" spans="1:21" x14ac:dyDescent="0.35">
      <c r="A158" t="s">
        <v>432</v>
      </c>
      <c r="B158">
        <v>583147732</v>
      </c>
      <c r="C158">
        <v>42</v>
      </c>
      <c r="D158" s="1">
        <v>29365.5</v>
      </c>
      <c r="E158" t="s">
        <v>11</v>
      </c>
      <c r="F158" t="s">
        <v>290</v>
      </c>
      <c r="G158" t="s">
        <v>13</v>
      </c>
      <c r="H158" s="3">
        <v>0</v>
      </c>
      <c r="I158" s="3">
        <v>0</v>
      </c>
      <c r="J158" t="s">
        <v>433</v>
      </c>
      <c r="K158" t="str">
        <f>_xlfn.XLOOKUP(A158, Accounts!A:A, Accounts!E:E, "Not Found")</f>
        <v>Corporate</v>
      </c>
      <c r="L158" s="3">
        <f>_xlfn.XLOOKUP(A158, Accounts!A:A, Accounts!G:G, 0)</f>
        <v>191377914</v>
      </c>
      <c r="M158" s="3" t="str">
        <f>_xlfn.XLOOKUP(A158, Loan!A:A, Loan!D:D, "0")</f>
        <v>0</v>
      </c>
      <c r="N158" s="3" t="str">
        <f>_xlfn.XLOOKUP(Customer8[[#This Row],[Account Number]],Transaction!C:C,Transaction!D:D)</f>
        <v>Checks</v>
      </c>
      <c r="O158" s="3" t="str">
        <f>_xlfn.XLOOKUP(Customer8[[#This Row],[Account Number]], Transaction!C:C,Transaction!E:E)</f>
        <v>Informal Services</v>
      </c>
      <c r="P158" s="2">
        <f>_xlfn.XLOOKUP(Customer8[[#This Row],[Account Number]], Transaction!C:C,Transaction!F:F)</f>
        <v>44569</v>
      </c>
      <c r="Q158" s="3">
        <f>Customer8[[#This Row],[Bank Deposit]]-Customer8[[#This Row],[Saving Accounts]]</f>
        <v>0</v>
      </c>
      <c r="R158" s="3">
        <f>IF(AND(K158="Current", Customer8[[#This Row],[Balance]]&gt;500000), Customer8[[#This Row],[Balance]]*1.02, Customer8[[#This Row],[Balance]])</f>
        <v>0</v>
      </c>
      <c r="S158" s="3" t="str">
        <f>TEXT(Customer8[[#This Row],[Transaction_Date]], "MMM")</f>
        <v>Jan</v>
      </c>
      <c r="T158" s="3" t="str">
        <f t="shared" si="2"/>
        <v>40-49 Yrs</v>
      </c>
      <c r="U158" s="3" t="str">
        <f>TEXT(Customer8[[#This Row],[Transaction_Date]],"YYYY")</f>
        <v>2022</v>
      </c>
    </row>
    <row r="159" spans="1:21" x14ac:dyDescent="0.35">
      <c r="A159" t="s">
        <v>434</v>
      </c>
      <c r="B159">
        <v>715287689</v>
      </c>
      <c r="C159">
        <v>81</v>
      </c>
      <c r="D159" s="1">
        <v>15120.75</v>
      </c>
      <c r="E159" t="s">
        <v>11</v>
      </c>
      <c r="F159" t="s">
        <v>269</v>
      </c>
      <c r="G159" t="s">
        <v>13</v>
      </c>
      <c r="H159" s="3">
        <v>94195.902100000007</v>
      </c>
      <c r="I159" s="3">
        <v>88295.328599999993</v>
      </c>
      <c r="J159" t="s">
        <v>435</v>
      </c>
      <c r="K159" t="str">
        <f>_xlfn.XLOOKUP(A159, Accounts!A:A, Accounts!E:E, "Not Found")</f>
        <v>Corporate</v>
      </c>
      <c r="L159" s="3">
        <f>_xlfn.XLOOKUP(A159, Accounts!A:A, Accounts!G:G, 0)</f>
        <v>1740946608</v>
      </c>
      <c r="M159" s="3" t="str">
        <f>_xlfn.XLOOKUP(A159, Loan!A:A, Loan!D:D, "0")</f>
        <v>0</v>
      </c>
      <c r="N159" s="3" t="str">
        <f>_xlfn.XLOOKUP(Customer8[[#This Row],[Account Number]],Transaction!C:C,Transaction!D:D)</f>
        <v>Money Deposit</v>
      </c>
      <c r="O159" s="3" t="str">
        <f>_xlfn.XLOOKUP(Customer8[[#This Row],[Account Number]], Transaction!C:C,Transaction!E:E)</f>
        <v>Bank</v>
      </c>
      <c r="P159" s="2">
        <f>_xlfn.XLOOKUP(Customer8[[#This Row],[Account Number]], Transaction!C:C,Transaction!F:F)</f>
        <v>44265</v>
      </c>
      <c r="Q159" s="3">
        <f>Customer8[[#This Row],[Bank Deposit]]-Customer8[[#This Row],[Saving Accounts]]</f>
        <v>5900.5735000000132</v>
      </c>
      <c r="R159" s="3">
        <f>IF(AND(K159="Current", Customer8[[#This Row],[Balance]]&gt;500000), Customer8[[#This Row],[Balance]]*1.02, Customer8[[#This Row],[Balance]])</f>
        <v>5900.5735000000132</v>
      </c>
      <c r="S159" s="3" t="str">
        <f>TEXT(Customer8[[#This Row],[Transaction_Date]], "MMM")</f>
        <v>Mar</v>
      </c>
      <c r="T159" s="3" t="str">
        <f t="shared" si="2"/>
        <v>70 Yrs &amp; Above</v>
      </c>
      <c r="U159" s="3" t="str">
        <f>TEXT(Customer8[[#This Row],[Transaction_Date]],"YYYY")</f>
        <v>2021</v>
      </c>
    </row>
    <row r="160" spans="1:21" x14ac:dyDescent="0.35">
      <c r="A160" t="s">
        <v>436</v>
      </c>
      <c r="B160">
        <v>784495795</v>
      </c>
      <c r="C160">
        <v>42</v>
      </c>
      <c r="D160" s="1">
        <v>29365.5</v>
      </c>
      <c r="E160" t="s">
        <v>11</v>
      </c>
      <c r="F160" t="s">
        <v>437</v>
      </c>
      <c r="G160" t="s">
        <v>13</v>
      </c>
      <c r="H160" s="3">
        <v>129332.3376</v>
      </c>
      <c r="I160" s="3">
        <v>76867.332699999999</v>
      </c>
      <c r="J160" t="s">
        <v>438</v>
      </c>
      <c r="K160" t="str">
        <f>_xlfn.XLOOKUP(A160, Accounts!A:A, Accounts!E:E, "Not Found")</f>
        <v>Savings</v>
      </c>
      <c r="L160" s="3">
        <f>_xlfn.XLOOKUP(A160, Accounts!A:A, Accounts!G:G, 0)</f>
        <v>599806656</v>
      </c>
      <c r="M160" s="3" t="str">
        <f>_xlfn.XLOOKUP(A160, Loan!A:A, Loan!D:D, "0")</f>
        <v>0</v>
      </c>
      <c r="N160" s="3" t="str">
        <f>_xlfn.XLOOKUP(Customer8[[#This Row],[Account Number]],Transaction!C:C,Transaction!D:D)</f>
        <v>Cash Withdrawal</v>
      </c>
      <c r="O160" s="3" t="str">
        <f>_xlfn.XLOOKUP(Customer8[[#This Row],[Account Number]], Transaction!C:C,Transaction!E:E)</f>
        <v>Bank</v>
      </c>
      <c r="P160" s="2">
        <f>_xlfn.XLOOKUP(Customer8[[#This Row],[Account Number]], Transaction!C:C,Transaction!F:F)</f>
        <v>44220</v>
      </c>
      <c r="Q160" s="3">
        <f>Customer8[[#This Row],[Bank Deposit]]-Customer8[[#This Row],[Saving Accounts]]</f>
        <v>52465.0049</v>
      </c>
      <c r="R160" s="3">
        <f>IF(AND(K160="Current", Customer8[[#This Row],[Balance]]&gt;500000), Customer8[[#This Row],[Balance]]*1.02, Customer8[[#This Row],[Balance]])</f>
        <v>52465.0049</v>
      </c>
      <c r="S160" s="3" t="str">
        <f>TEXT(Customer8[[#This Row],[Transaction_Date]], "MMM")</f>
        <v>Jan</v>
      </c>
      <c r="T160" s="3" t="str">
        <f t="shared" si="2"/>
        <v>40-49 Yrs</v>
      </c>
      <c r="U160" s="3" t="str">
        <f>TEXT(Customer8[[#This Row],[Transaction_Date]],"YYYY")</f>
        <v>2021</v>
      </c>
    </row>
    <row r="161" spans="1:21" x14ac:dyDescent="0.35">
      <c r="A161" t="s">
        <v>439</v>
      </c>
      <c r="B161">
        <v>610960498</v>
      </c>
      <c r="C161">
        <v>71</v>
      </c>
      <c r="D161" s="1">
        <v>18773.25</v>
      </c>
      <c r="E161" t="s">
        <v>11</v>
      </c>
      <c r="F161" t="s">
        <v>237</v>
      </c>
      <c r="G161" t="s">
        <v>13</v>
      </c>
      <c r="H161" s="3">
        <v>352259.68339999998</v>
      </c>
      <c r="I161" s="3">
        <v>194889.71789999999</v>
      </c>
      <c r="J161" t="s">
        <v>440</v>
      </c>
      <c r="K161" t="str">
        <f>_xlfn.XLOOKUP(A161, Accounts!A:A, Accounts!E:E, "Not Found")</f>
        <v>Joint</v>
      </c>
      <c r="L161" s="3">
        <f>_xlfn.XLOOKUP(A161, Accounts!A:A, Accounts!G:G, 0)</f>
        <v>4048296615</v>
      </c>
      <c r="M161" s="3">
        <f>_xlfn.XLOOKUP(A161, Loan!A:A, Loan!D:D, "0")</f>
        <v>15036057054</v>
      </c>
      <c r="N161" s="3" t="str">
        <f>_xlfn.XLOOKUP(Customer8[[#This Row],[Account Number]],Transaction!C:C,Transaction!D:D)</f>
        <v>Loan Payment</v>
      </c>
      <c r="O161" s="3" t="str">
        <f>_xlfn.XLOOKUP(Customer8[[#This Row],[Account Number]], Transaction!C:C,Transaction!E:E)</f>
        <v>AFT</v>
      </c>
      <c r="P161" s="2">
        <f>_xlfn.XLOOKUP(Customer8[[#This Row],[Account Number]], Transaction!C:C,Transaction!F:F)</f>
        <v>44461</v>
      </c>
      <c r="Q161" s="3">
        <f>Customer8[[#This Row],[Bank Deposit]]-Customer8[[#This Row],[Saving Accounts]]</f>
        <v>157369.96549999999</v>
      </c>
      <c r="R161" s="3">
        <f>IF(AND(K161="Current", Customer8[[#This Row],[Balance]]&gt;500000), Customer8[[#This Row],[Balance]]*1.02, Customer8[[#This Row],[Balance]])</f>
        <v>157369.96549999999</v>
      </c>
      <c r="S161" s="3" t="str">
        <f>TEXT(Customer8[[#This Row],[Transaction_Date]], "MMM")</f>
        <v>Sep</v>
      </c>
      <c r="T161" s="3" t="str">
        <f t="shared" si="2"/>
        <v>70 Yrs &amp; Above</v>
      </c>
      <c r="U161" s="3" t="str">
        <f>TEXT(Customer8[[#This Row],[Transaction_Date]],"YYYY")</f>
        <v>2021</v>
      </c>
    </row>
    <row r="162" spans="1:21" x14ac:dyDescent="0.35">
      <c r="A162" t="s">
        <v>441</v>
      </c>
      <c r="B162">
        <v>992772565</v>
      </c>
      <c r="C162">
        <v>78</v>
      </c>
      <c r="D162" s="1">
        <v>16216.5</v>
      </c>
      <c r="E162" t="s">
        <v>11</v>
      </c>
      <c r="F162" t="s">
        <v>69</v>
      </c>
      <c r="G162" t="s">
        <v>13</v>
      </c>
      <c r="H162" s="3">
        <v>188138.625</v>
      </c>
      <c r="I162" s="3">
        <v>61145.053099999997</v>
      </c>
      <c r="J162" t="s">
        <v>442</v>
      </c>
      <c r="K162" t="str">
        <f>_xlfn.XLOOKUP(A162, Accounts!A:A, Accounts!E:E, "Not Found")</f>
        <v>Savings</v>
      </c>
      <c r="L162" s="3">
        <f>_xlfn.XLOOKUP(A162, Accounts!A:A, Accounts!G:G, 0)</f>
        <v>90437656</v>
      </c>
      <c r="M162" s="3" t="str">
        <f>_xlfn.XLOOKUP(A162, Loan!A:A, Loan!D:D, "0")</f>
        <v>0</v>
      </c>
      <c r="N162" s="3" t="str">
        <f>_xlfn.XLOOKUP(Customer8[[#This Row],[Account Number]],Transaction!C:C,Transaction!D:D)</f>
        <v>Cash Withdrawal</v>
      </c>
      <c r="O162" s="3" t="str">
        <f>_xlfn.XLOOKUP(Customer8[[#This Row],[Account Number]], Transaction!C:C,Transaction!E:E)</f>
        <v>ATM</v>
      </c>
      <c r="P162" s="2">
        <f>_xlfn.XLOOKUP(Customer8[[#This Row],[Account Number]], Transaction!C:C,Transaction!F:F)</f>
        <v>44584</v>
      </c>
      <c r="Q162" s="3">
        <f>Customer8[[#This Row],[Bank Deposit]]-Customer8[[#This Row],[Saving Accounts]]</f>
        <v>126993.57190000001</v>
      </c>
      <c r="R162" s="3">
        <f>IF(AND(K162="Current", Customer8[[#This Row],[Balance]]&gt;500000), Customer8[[#This Row],[Balance]]*1.02, Customer8[[#This Row],[Balance]])</f>
        <v>126993.57190000001</v>
      </c>
      <c r="S162" s="3" t="str">
        <f>TEXT(Customer8[[#This Row],[Transaction_Date]], "MMM")</f>
        <v>Jan</v>
      </c>
      <c r="T162" s="3" t="str">
        <f t="shared" si="2"/>
        <v>70 Yrs &amp; Above</v>
      </c>
      <c r="U162" s="3" t="str">
        <f>TEXT(Customer8[[#This Row],[Transaction_Date]],"YYYY")</f>
        <v>2022</v>
      </c>
    </row>
    <row r="163" spans="1:21" x14ac:dyDescent="0.35">
      <c r="A163" t="s">
        <v>443</v>
      </c>
      <c r="B163">
        <v>635009547</v>
      </c>
      <c r="C163">
        <v>22</v>
      </c>
      <c r="D163" s="1">
        <v>36670.5</v>
      </c>
      <c r="E163" t="s">
        <v>11</v>
      </c>
      <c r="F163" t="s">
        <v>444</v>
      </c>
      <c r="G163" t="s">
        <v>13</v>
      </c>
      <c r="H163" s="3">
        <v>201141.1194</v>
      </c>
      <c r="I163" s="3">
        <v>45653.740899999997</v>
      </c>
      <c r="J163" t="s">
        <v>445</v>
      </c>
      <c r="K163" t="str">
        <f>_xlfn.XLOOKUP(A163, Accounts!A:A, Accounts!E:E, "Not Found")</f>
        <v>Corporate</v>
      </c>
      <c r="L163" s="3">
        <f>_xlfn.XLOOKUP(A163, Accounts!A:A, Accounts!G:G, 0)</f>
        <v>45667083</v>
      </c>
      <c r="M163" s="3" t="str">
        <f>_xlfn.XLOOKUP(A163, Loan!A:A, Loan!D:D, "0")</f>
        <v>0</v>
      </c>
      <c r="N163" s="3" t="str">
        <f>_xlfn.XLOOKUP(Customer8[[#This Row],[Account Number]],Transaction!C:C,Transaction!D:D)</f>
        <v>Money Deposit</v>
      </c>
      <c r="O163" s="3" t="str">
        <f>_xlfn.XLOOKUP(Customer8[[#This Row],[Account Number]], Transaction!C:C,Transaction!E:E)</f>
        <v>ATM</v>
      </c>
      <c r="P163" s="2">
        <f>_xlfn.XLOOKUP(Customer8[[#This Row],[Account Number]], Transaction!C:C,Transaction!F:F)</f>
        <v>44333</v>
      </c>
      <c r="Q163" s="3">
        <f>Customer8[[#This Row],[Bank Deposit]]-Customer8[[#This Row],[Saving Accounts]]</f>
        <v>155487.37849999999</v>
      </c>
      <c r="R163" s="3">
        <f>IF(AND(K163="Current", Customer8[[#This Row],[Balance]]&gt;500000), Customer8[[#This Row],[Balance]]*1.02, Customer8[[#This Row],[Balance]])</f>
        <v>155487.37849999999</v>
      </c>
      <c r="S163" s="3" t="str">
        <f>TEXT(Customer8[[#This Row],[Transaction_Date]], "MMM")</f>
        <v>May</v>
      </c>
      <c r="T163" s="3" t="str">
        <f t="shared" si="2"/>
        <v>20-29 Yrs</v>
      </c>
      <c r="U163" s="3" t="str">
        <f>TEXT(Customer8[[#This Row],[Transaction_Date]],"YYYY")</f>
        <v>2021</v>
      </c>
    </row>
    <row r="164" spans="1:21" x14ac:dyDescent="0.35">
      <c r="A164" t="s">
        <v>446</v>
      </c>
      <c r="B164">
        <v>385818767</v>
      </c>
      <c r="C164">
        <v>34</v>
      </c>
      <c r="D164" s="1">
        <v>32287.5</v>
      </c>
      <c r="E164" t="s">
        <v>11</v>
      </c>
      <c r="F164" t="s">
        <v>66</v>
      </c>
      <c r="G164" t="s">
        <v>13</v>
      </c>
      <c r="H164" s="3">
        <v>402601.33760000003</v>
      </c>
      <c r="I164" s="3">
        <v>251223.2347</v>
      </c>
      <c r="J164" t="s">
        <v>447</v>
      </c>
      <c r="K164" t="str">
        <f>_xlfn.XLOOKUP(A164, Accounts!A:A, Accounts!E:E, "Not Found")</f>
        <v>Current</v>
      </c>
      <c r="L164" s="3">
        <f>_xlfn.XLOOKUP(A164, Accounts!A:A, Accounts!G:G, 0)</f>
        <v>1144409484</v>
      </c>
      <c r="M164" s="3" t="str">
        <f>_xlfn.XLOOKUP(A164, Loan!A:A, Loan!D:D, "0")</f>
        <v>0</v>
      </c>
      <c r="N164" s="3" t="str">
        <f>_xlfn.XLOOKUP(Customer8[[#This Row],[Account Number]],Transaction!C:C,Transaction!D:D)</f>
        <v>Online Payment</v>
      </c>
      <c r="O164" s="3" t="str">
        <f>_xlfn.XLOOKUP(Customer8[[#This Row],[Account Number]], Transaction!C:C,Transaction!E:E)</f>
        <v>Mobile</v>
      </c>
      <c r="P164" s="2">
        <f>_xlfn.XLOOKUP(Customer8[[#This Row],[Account Number]], Transaction!C:C,Transaction!F:F)</f>
        <v>44399</v>
      </c>
      <c r="Q164" s="3">
        <f>Customer8[[#This Row],[Bank Deposit]]-Customer8[[#This Row],[Saving Accounts]]</f>
        <v>151378.10290000003</v>
      </c>
      <c r="R164" s="3">
        <f>IF(AND(K164="Current", Customer8[[#This Row],[Balance]]&gt;500000), Customer8[[#This Row],[Balance]]*1.02, Customer8[[#This Row],[Balance]])</f>
        <v>151378.10290000003</v>
      </c>
      <c r="S164" s="3" t="str">
        <f>TEXT(Customer8[[#This Row],[Transaction_Date]], "MMM")</f>
        <v>Jul</v>
      </c>
      <c r="T164" s="3" t="str">
        <f t="shared" si="2"/>
        <v>30-39 Yrs</v>
      </c>
      <c r="U164" s="3" t="str">
        <f>TEXT(Customer8[[#This Row],[Transaction_Date]],"YYYY")</f>
        <v>2021</v>
      </c>
    </row>
    <row r="165" spans="1:21" x14ac:dyDescent="0.35">
      <c r="A165" t="s">
        <v>448</v>
      </c>
      <c r="B165">
        <v>806261412</v>
      </c>
      <c r="C165">
        <v>81</v>
      </c>
      <c r="D165" s="1">
        <v>15120.75</v>
      </c>
      <c r="E165" t="s">
        <v>11</v>
      </c>
      <c r="F165" t="s">
        <v>39</v>
      </c>
      <c r="G165" t="s">
        <v>13</v>
      </c>
      <c r="H165" s="3">
        <v>557088.28659999999</v>
      </c>
      <c r="I165" s="3">
        <v>67066.939400000003</v>
      </c>
      <c r="J165" t="s">
        <v>449</v>
      </c>
      <c r="K165" t="str">
        <f>_xlfn.XLOOKUP(A165, Accounts!A:A, Accounts!E:E, "Not Found")</f>
        <v>Joint</v>
      </c>
      <c r="L165" s="3">
        <f>_xlfn.XLOOKUP(A165, Accounts!A:A, Accounts!G:G, 0)</f>
        <v>2199481536</v>
      </c>
      <c r="M165" s="3" t="str">
        <f>_xlfn.XLOOKUP(A165, Loan!A:A, Loan!D:D, "0")</f>
        <v>0</v>
      </c>
      <c r="N165" s="3" t="str">
        <f>_xlfn.XLOOKUP(Customer8[[#This Row],[Account Number]],Transaction!C:C,Transaction!D:D)</f>
        <v>Online Payment</v>
      </c>
      <c r="O165" s="3" t="str">
        <f>_xlfn.XLOOKUP(Customer8[[#This Row],[Account Number]], Transaction!C:C,Transaction!E:E)</f>
        <v>Internet Banking</v>
      </c>
      <c r="P165" s="2">
        <f>_xlfn.XLOOKUP(Customer8[[#This Row],[Account Number]], Transaction!C:C,Transaction!F:F)</f>
        <v>44448</v>
      </c>
      <c r="Q165" s="3">
        <f>Customer8[[#This Row],[Bank Deposit]]-Customer8[[#This Row],[Saving Accounts]]</f>
        <v>490021.34719999996</v>
      </c>
      <c r="R165" s="3">
        <f>IF(AND(K165="Current", Customer8[[#This Row],[Balance]]&gt;500000), Customer8[[#This Row],[Balance]]*1.02, Customer8[[#This Row],[Balance]])</f>
        <v>490021.34719999996</v>
      </c>
      <c r="S165" s="3" t="str">
        <f>TEXT(Customer8[[#This Row],[Transaction_Date]], "MMM")</f>
        <v>Sep</v>
      </c>
      <c r="T165" s="3" t="str">
        <f t="shared" si="2"/>
        <v>70 Yrs &amp; Above</v>
      </c>
      <c r="U165" s="3" t="str">
        <f>TEXT(Customer8[[#This Row],[Transaction_Date]],"YYYY")</f>
        <v>2021</v>
      </c>
    </row>
    <row r="166" spans="1:21" x14ac:dyDescent="0.35">
      <c r="A166" t="s">
        <v>450</v>
      </c>
      <c r="B166">
        <v>278376364</v>
      </c>
      <c r="C166">
        <v>77</v>
      </c>
      <c r="D166" s="1">
        <v>16581.75</v>
      </c>
      <c r="E166" t="s">
        <v>11</v>
      </c>
      <c r="F166" t="s">
        <v>451</v>
      </c>
      <c r="G166" t="s">
        <v>13</v>
      </c>
      <c r="H166" s="3">
        <v>449208.342</v>
      </c>
      <c r="I166" s="3">
        <v>308830.73509999999</v>
      </c>
      <c r="J166" t="s">
        <v>452</v>
      </c>
      <c r="K166" t="str">
        <f>_xlfn.XLOOKUP(A166, Accounts!A:A, Accounts!E:E, "Not Found")</f>
        <v>Domiciliary</v>
      </c>
      <c r="L166" s="3">
        <f>_xlfn.XLOOKUP(A166, Accounts!A:A, Accounts!G:G, 0)</f>
        <v>270692565</v>
      </c>
      <c r="M166" s="3" t="str">
        <f>_xlfn.XLOOKUP(A166, Loan!A:A, Loan!D:D, "0")</f>
        <v>0</v>
      </c>
      <c r="N166" s="3" t="str">
        <f>_xlfn.XLOOKUP(Customer8[[#This Row],[Account Number]],Transaction!C:C,Transaction!D:D)</f>
        <v>Cash Withdrawal</v>
      </c>
      <c r="O166" s="3" t="str">
        <f>_xlfn.XLOOKUP(Customer8[[#This Row],[Account Number]], Transaction!C:C,Transaction!E:E)</f>
        <v>POS</v>
      </c>
      <c r="P166" s="2">
        <f>_xlfn.XLOOKUP(Customer8[[#This Row],[Account Number]], Transaction!C:C,Transaction!F:F)</f>
        <v>44542</v>
      </c>
      <c r="Q166" s="3">
        <f>Customer8[[#This Row],[Bank Deposit]]-Customer8[[#This Row],[Saving Accounts]]</f>
        <v>140377.60690000001</v>
      </c>
      <c r="R166" s="3">
        <f>IF(AND(K166="Current", Customer8[[#This Row],[Balance]]&gt;500000), Customer8[[#This Row],[Balance]]*1.02, Customer8[[#This Row],[Balance]])</f>
        <v>140377.60690000001</v>
      </c>
      <c r="S166" s="3" t="str">
        <f>TEXT(Customer8[[#This Row],[Transaction_Date]], "MMM")</f>
        <v>Dec</v>
      </c>
      <c r="T166" s="3" t="str">
        <f t="shared" si="2"/>
        <v>70 Yrs &amp; Above</v>
      </c>
      <c r="U166" s="3" t="str">
        <f>TEXT(Customer8[[#This Row],[Transaction_Date]],"YYYY")</f>
        <v>2021</v>
      </c>
    </row>
    <row r="167" spans="1:21" x14ac:dyDescent="0.35">
      <c r="A167" t="s">
        <v>453</v>
      </c>
      <c r="B167">
        <v>436724092</v>
      </c>
      <c r="C167">
        <v>17</v>
      </c>
      <c r="D167" s="1">
        <v>38496.75</v>
      </c>
      <c r="E167" t="s">
        <v>11</v>
      </c>
      <c r="F167" t="s">
        <v>229</v>
      </c>
      <c r="G167" t="s">
        <v>13</v>
      </c>
      <c r="H167" s="3">
        <v>917484.8517</v>
      </c>
      <c r="I167" s="3">
        <v>121478.5232</v>
      </c>
      <c r="J167" t="s">
        <v>454</v>
      </c>
      <c r="K167" t="str">
        <f>_xlfn.XLOOKUP(A167, Accounts!A:A, Accounts!E:E, "Not Found")</f>
        <v>Domiciliary</v>
      </c>
      <c r="L167" s="3">
        <f>_xlfn.XLOOKUP(A167, Accounts!A:A, Accounts!G:G, 0)</f>
        <v>2127649545</v>
      </c>
      <c r="M167" s="3" t="str">
        <f>_xlfn.XLOOKUP(A167, Loan!A:A, Loan!D:D, "0")</f>
        <v>0</v>
      </c>
      <c r="N167" s="3" t="str">
        <f>_xlfn.XLOOKUP(Customer8[[#This Row],[Account Number]],Transaction!C:C,Transaction!D:D)</f>
        <v>Money Deposit</v>
      </c>
      <c r="O167" s="3" t="str">
        <f>_xlfn.XLOOKUP(Customer8[[#This Row],[Account Number]], Transaction!C:C,Transaction!E:E)</f>
        <v>Bank</v>
      </c>
      <c r="P167" s="2">
        <f>_xlfn.XLOOKUP(Customer8[[#This Row],[Account Number]], Transaction!C:C,Transaction!F:F)</f>
        <v>44473</v>
      </c>
      <c r="Q167" s="3">
        <f>Customer8[[#This Row],[Bank Deposit]]-Customer8[[#This Row],[Saving Accounts]]</f>
        <v>796006.32850000006</v>
      </c>
      <c r="R167" s="3">
        <f>IF(AND(K167="Current", Customer8[[#This Row],[Balance]]&gt;500000), Customer8[[#This Row],[Balance]]*1.02, Customer8[[#This Row],[Balance]])</f>
        <v>796006.32850000006</v>
      </c>
      <c r="S167" s="3" t="str">
        <f>TEXT(Customer8[[#This Row],[Transaction_Date]], "MMM")</f>
        <v>Oct</v>
      </c>
      <c r="T167" s="3" t="str">
        <f t="shared" si="2"/>
        <v>Below 20 Yrs</v>
      </c>
      <c r="U167" s="3" t="str">
        <f>TEXT(Customer8[[#This Row],[Transaction_Date]],"YYYY")</f>
        <v>2021</v>
      </c>
    </row>
    <row r="168" spans="1:21" x14ac:dyDescent="0.35">
      <c r="A168" t="s">
        <v>455</v>
      </c>
      <c r="B168">
        <v>86269444</v>
      </c>
      <c r="C168">
        <v>31</v>
      </c>
      <c r="D168" s="1">
        <v>33383.25</v>
      </c>
      <c r="E168" t="s">
        <v>11</v>
      </c>
      <c r="F168" t="s">
        <v>456</v>
      </c>
      <c r="G168" t="s">
        <v>13</v>
      </c>
      <c r="H168" s="3">
        <v>245076.8064</v>
      </c>
      <c r="I168" s="3">
        <v>85600.022700000001</v>
      </c>
      <c r="J168" t="s">
        <v>457</v>
      </c>
      <c r="K168" t="str">
        <f>_xlfn.XLOOKUP(A168, Accounts!A:A, Accounts!E:E, "Not Found")</f>
        <v>Corporate</v>
      </c>
      <c r="L168" s="3">
        <f>_xlfn.XLOOKUP(A168, Accounts!A:A, Accounts!G:G, 0)</f>
        <v>279170892</v>
      </c>
      <c r="M168" s="3" t="str">
        <f>_xlfn.XLOOKUP(A168, Loan!A:A, Loan!D:D, "0")</f>
        <v>0</v>
      </c>
      <c r="N168" s="3" t="str">
        <f>_xlfn.XLOOKUP(Customer8[[#This Row],[Account Number]],Transaction!C:C,Transaction!D:D)</f>
        <v>Money Transfer</v>
      </c>
      <c r="O168" s="3" t="str">
        <f>_xlfn.XLOOKUP(Customer8[[#This Row],[Account Number]], Transaction!C:C,Transaction!E:E)</f>
        <v>Mobile</v>
      </c>
      <c r="P168" s="2">
        <f>_xlfn.XLOOKUP(Customer8[[#This Row],[Account Number]], Transaction!C:C,Transaction!F:F)</f>
        <v>44404</v>
      </c>
      <c r="Q168" s="3">
        <f>Customer8[[#This Row],[Bank Deposit]]-Customer8[[#This Row],[Saving Accounts]]</f>
        <v>159476.7837</v>
      </c>
      <c r="R168" s="3">
        <f>IF(AND(K168="Current", Customer8[[#This Row],[Balance]]&gt;500000), Customer8[[#This Row],[Balance]]*1.02, Customer8[[#This Row],[Balance]])</f>
        <v>159476.7837</v>
      </c>
      <c r="S168" s="3" t="str">
        <f>TEXT(Customer8[[#This Row],[Transaction_Date]], "MMM")</f>
        <v>Jul</v>
      </c>
      <c r="T168" s="3" t="str">
        <f t="shared" si="2"/>
        <v>30-39 Yrs</v>
      </c>
      <c r="U168" s="3" t="str">
        <f>TEXT(Customer8[[#This Row],[Transaction_Date]],"YYYY")</f>
        <v>2021</v>
      </c>
    </row>
    <row r="169" spans="1:21" x14ac:dyDescent="0.35">
      <c r="A169" t="s">
        <v>458</v>
      </c>
      <c r="B169">
        <v>24875976</v>
      </c>
      <c r="C169">
        <v>73</v>
      </c>
      <c r="D169" s="1">
        <v>18042.75</v>
      </c>
      <c r="E169" t="s">
        <v>11</v>
      </c>
      <c r="F169" t="s">
        <v>78</v>
      </c>
      <c r="G169" t="s">
        <v>13</v>
      </c>
      <c r="H169" s="3">
        <v>2999025.7461000001</v>
      </c>
      <c r="I169" s="3">
        <v>333665.19150000002</v>
      </c>
      <c r="J169" t="s">
        <v>459</v>
      </c>
      <c r="K169" t="str">
        <f>_xlfn.XLOOKUP(A169, Accounts!A:A, Accounts!E:E, "Not Found")</f>
        <v>Domiciliary</v>
      </c>
      <c r="L169" s="3">
        <f>_xlfn.XLOOKUP(A169, Accounts!A:A, Accounts!G:G, 0)</f>
        <v>351135</v>
      </c>
      <c r="M169" s="3" t="str">
        <f>_xlfn.XLOOKUP(A169, Loan!A:A, Loan!D:D, "0")</f>
        <v>0</v>
      </c>
      <c r="N169" s="3" t="str">
        <f>_xlfn.XLOOKUP(Customer8[[#This Row],[Account Number]],Transaction!C:C,Transaction!D:D)</f>
        <v>Cash Withdrawal</v>
      </c>
      <c r="O169" s="3" t="str">
        <f>_xlfn.XLOOKUP(Customer8[[#This Row],[Account Number]], Transaction!C:C,Transaction!E:E)</f>
        <v>ATM</v>
      </c>
      <c r="P169" s="2">
        <f>_xlfn.XLOOKUP(Customer8[[#This Row],[Account Number]], Transaction!C:C,Transaction!F:F)</f>
        <v>44491</v>
      </c>
      <c r="Q169" s="3">
        <f>Customer8[[#This Row],[Bank Deposit]]-Customer8[[#This Row],[Saving Accounts]]</f>
        <v>2665360.5545999999</v>
      </c>
      <c r="R169" s="3">
        <f>IF(AND(K169="Current", Customer8[[#This Row],[Balance]]&gt;500000), Customer8[[#This Row],[Balance]]*1.02, Customer8[[#This Row],[Balance]])</f>
        <v>2665360.5545999999</v>
      </c>
      <c r="S169" s="3" t="str">
        <f>TEXT(Customer8[[#This Row],[Transaction_Date]], "MMM")</f>
        <v>Oct</v>
      </c>
      <c r="T169" s="3" t="str">
        <f t="shared" si="2"/>
        <v>70 Yrs &amp; Above</v>
      </c>
      <c r="U169" s="3" t="str">
        <f>TEXT(Customer8[[#This Row],[Transaction_Date]],"YYYY")</f>
        <v>2021</v>
      </c>
    </row>
    <row r="170" spans="1:21" x14ac:dyDescent="0.35">
      <c r="A170" t="s">
        <v>460</v>
      </c>
      <c r="B170">
        <v>387193721</v>
      </c>
      <c r="C170">
        <v>64</v>
      </c>
      <c r="D170" s="1">
        <v>21330</v>
      </c>
      <c r="E170" t="s">
        <v>11</v>
      </c>
      <c r="F170" t="s">
        <v>269</v>
      </c>
      <c r="G170" t="s">
        <v>13</v>
      </c>
      <c r="H170" s="3">
        <v>559640.53749999998</v>
      </c>
      <c r="I170" s="3">
        <v>300230.68829999998</v>
      </c>
      <c r="J170" t="s">
        <v>461</v>
      </c>
      <c r="K170" t="str">
        <f>_xlfn.XLOOKUP(A170, Accounts!A:A, Accounts!E:E, "Not Found")</f>
        <v>Domiciliary</v>
      </c>
      <c r="L170" s="3">
        <f>_xlfn.XLOOKUP(A170, Accounts!A:A, Accounts!G:G, 0)</f>
        <v>1864165653</v>
      </c>
      <c r="M170" s="3" t="str">
        <f>_xlfn.XLOOKUP(A170, Loan!A:A, Loan!D:D, "0")</f>
        <v>0</v>
      </c>
      <c r="N170" s="3" t="str">
        <f>_xlfn.XLOOKUP(Customer8[[#This Row],[Account Number]],Transaction!C:C,Transaction!D:D)</f>
        <v>Checks</v>
      </c>
      <c r="O170" s="3" t="str">
        <f>_xlfn.XLOOKUP(Customer8[[#This Row],[Account Number]], Transaction!C:C,Transaction!E:E)</f>
        <v>Bank</v>
      </c>
      <c r="P170" s="2">
        <f>_xlfn.XLOOKUP(Customer8[[#This Row],[Account Number]], Transaction!C:C,Transaction!F:F)</f>
        <v>44677</v>
      </c>
      <c r="Q170" s="3">
        <f>Customer8[[#This Row],[Bank Deposit]]-Customer8[[#This Row],[Saving Accounts]]</f>
        <v>259409.8492</v>
      </c>
      <c r="R170" s="3">
        <f>IF(AND(K170="Current", Customer8[[#This Row],[Balance]]&gt;500000), Customer8[[#This Row],[Balance]]*1.02, Customer8[[#This Row],[Balance]])</f>
        <v>259409.8492</v>
      </c>
      <c r="S170" s="3" t="str">
        <f>TEXT(Customer8[[#This Row],[Transaction_Date]], "MMM")</f>
        <v>Apr</v>
      </c>
      <c r="T170" s="3" t="str">
        <f t="shared" si="2"/>
        <v>60-69 Yrs</v>
      </c>
      <c r="U170" s="3" t="str">
        <f>TEXT(Customer8[[#This Row],[Transaction_Date]],"YYYY")</f>
        <v>2022</v>
      </c>
    </row>
    <row r="171" spans="1:21" x14ac:dyDescent="0.35">
      <c r="A171" t="s">
        <v>462</v>
      </c>
      <c r="B171">
        <v>523904525</v>
      </c>
      <c r="C171">
        <v>61</v>
      </c>
      <c r="D171" s="1">
        <v>22425.75</v>
      </c>
      <c r="E171" t="s">
        <v>11</v>
      </c>
      <c r="F171" t="s">
        <v>237</v>
      </c>
      <c r="G171" t="s">
        <v>13</v>
      </c>
      <c r="H171" s="3">
        <v>645257.48</v>
      </c>
      <c r="I171" s="3">
        <v>104255.1728</v>
      </c>
      <c r="J171" t="s">
        <v>463</v>
      </c>
      <c r="K171" t="str">
        <f>_xlfn.XLOOKUP(A171, Accounts!A:A, Accounts!E:E, "Not Found")</f>
        <v>Savings</v>
      </c>
      <c r="L171" s="3">
        <f>_xlfn.XLOOKUP(A171, Accounts!A:A, Accounts!G:G, 0)</f>
        <v>4829549568</v>
      </c>
      <c r="M171" s="3" t="str">
        <f>_xlfn.XLOOKUP(A171, Loan!A:A, Loan!D:D, "0")</f>
        <v>0</v>
      </c>
      <c r="N171" s="3" t="str">
        <f>_xlfn.XLOOKUP(Customer8[[#This Row],[Account Number]],Transaction!C:C,Transaction!D:D)</f>
        <v>Checks</v>
      </c>
      <c r="O171" s="3" t="str">
        <f>_xlfn.XLOOKUP(Customer8[[#This Row],[Account Number]], Transaction!C:C,Transaction!E:E)</f>
        <v>Informal Services</v>
      </c>
      <c r="P171" s="2">
        <f>_xlfn.XLOOKUP(Customer8[[#This Row],[Account Number]], Transaction!C:C,Transaction!F:F)</f>
        <v>44247</v>
      </c>
      <c r="Q171" s="3">
        <f>Customer8[[#This Row],[Bank Deposit]]-Customer8[[#This Row],[Saving Accounts]]</f>
        <v>541002.30719999992</v>
      </c>
      <c r="R171" s="3">
        <f>IF(AND(K171="Current", Customer8[[#This Row],[Balance]]&gt;500000), Customer8[[#This Row],[Balance]]*1.02, Customer8[[#This Row],[Balance]])</f>
        <v>541002.30719999992</v>
      </c>
      <c r="S171" s="3" t="str">
        <f>TEXT(Customer8[[#This Row],[Transaction_Date]], "MMM")</f>
        <v>Feb</v>
      </c>
      <c r="T171" s="3" t="str">
        <f t="shared" si="2"/>
        <v>60-69 Yrs</v>
      </c>
      <c r="U171" s="3" t="str">
        <f>TEXT(Customer8[[#This Row],[Transaction_Date]],"YYYY")</f>
        <v>2021</v>
      </c>
    </row>
    <row r="172" spans="1:21" x14ac:dyDescent="0.35">
      <c r="A172" t="s">
        <v>464</v>
      </c>
      <c r="B172">
        <v>352133027</v>
      </c>
      <c r="C172">
        <v>51</v>
      </c>
      <c r="D172" s="1">
        <v>26078.25</v>
      </c>
      <c r="E172" t="s">
        <v>11</v>
      </c>
      <c r="F172" t="s">
        <v>253</v>
      </c>
      <c r="G172" t="s">
        <v>13</v>
      </c>
      <c r="H172" s="3">
        <v>67101.733399999997</v>
      </c>
      <c r="I172" s="3">
        <v>23182.7582</v>
      </c>
      <c r="J172" t="s">
        <v>465</v>
      </c>
      <c r="K172" t="str">
        <f>_xlfn.XLOOKUP(A172, Accounts!A:A, Accounts!E:E, "Not Found")</f>
        <v>Savings</v>
      </c>
      <c r="L172" s="3">
        <f>_xlfn.XLOOKUP(A172, Accounts!A:A, Accounts!G:G, 0)</f>
        <v>1765790247</v>
      </c>
      <c r="M172" s="3" t="str">
        <f>_xlfn.XLOOKUP(A172, Loan!A:A, Loan!D:D, "0")</f>
        <v>0</v>
      </c>
      <c r="N172" s="3" t="str">
        <f>_xlfn.XLOOKUP(Customer8[[#This Row],[Account Number]],Transaction!C:C,Transaction!D:D)</f>
        <v>Money Transfer</v>
      </c>
      <c r="O172" s="3" t="str">
        <f>_xlfn.XLOOKUP(Customer8[[#This Row],[Account Number]], Transaction!C:C,Transaction!E:E)</f>
        <v>Mobile</v>
      </c>
      <c r="P172" s="2">
        <f>_xlfn.XLOOKUP(Customer8[[#This Row],[Account Number]], Transaction!C:C,Transaction!F:F)</f>
        <v>44476</v>
      </c>
      <c r="Q172" s="3">
        <f>Customer8[[#This Row],[Bank Deposit]]-Customer8[[#This Row],[Saving Accounts]]</f>
        <v>43918.975200000001</v>
      </c>
      <c r="R172" s="3">
        <f>IF(AND(K172="Current", Customer8[[#This Row],[Balance]]&gt;500000), Customer8[[#This Row],[Balance]]*1.02, Customer8[[#This Row],[Balance]])</f>
        <v>43918.975200000001</v>
      </c>
      <c r="S172" s="3" t="str">
        <f>TEXT(Customer8[[#This Row],[Transaction_Date]], "MMM")</f>
        <v>Oct</v>
      </c>
      <c r="T172" s="3" t="str">
        <f t="shared" si="2"/>
        <v>50-59 Yrs</v>
      </c>
      <c r="U172" s="3" t="str">
        <f>TEXT(Customer8[[#This Row],[Transaction_Date]],"YYYY")</f>
        <v>2021</v>
      </c>
    </row>
    <row r="173" spans="1:21" x14ac:dyDescent="0.35">
      <c r="A173" t="s">
        <v>466</v>
      </c>
      <c r="B173">
        <v>634903078</v>
      </c>
      <c r="C173">
        <v>72</v>
      </c>
      <c r="D173" s="1">
        <v>18408</v>
      </c>
      <c r="E173" t="s">
        <v>11</v>
      </c>
      <c r="F173" t="s">
        <v>467</v>
      </c>
      <c r="G173" t="s">
        <v>13</v>
      </c>
      <c r="H173" s="3">
        <v>259379.0214</v>
      </c>
      <c r="I173" s="3">
        <v>52646.237000000001</v>
      </c>
      <c r="J173" t="s">
        <v>468</v>
      </c>
      <c r="K173" t="str">
        <f>_xlfn.XLOOKUP(A173, Accounts!A:A, Accounts!E:E, "Not Found")</f>
        <v>Domiciliary</v>
      </c>
      <c r="L173" s="3">
        <f>_xlfn.XLOOKUP(A173, Accounts!A:A, Accounts!G:G, 0)</f>
        <v>1616329624</v>
      </c>
      <c r="M173" s="3" t="str">
        <f>_xlfn.XLOOKUP(A173, Loan!A:A, Loan!D:D, "0")</f>
        <v>0</v>
      </c>
      <c r="N173" s="3" t="str">
        <f>_xlfn.XLOOKUP(Customer8[[#This Row],[Account Number]],Transaction!C:C,Transaction!D:D)</f>
        <v>Online Payment</v>
      </c>
      <c r="O173" s="3" t="str">
        <f>_xlfn.XLOOKUP(Customer8[[#This Row],[Account Number]], Transaction!C:C,Transaction!E:E)</f>
        <v>Internet Banking</v>
      </c>
      <c r="P173" s="2">
        <f>_xlfn.XLOOKUP(Customer8[[#This Row],[Account Number]], Transaction!C:C,Transaction!F:F)</f>
        <v>44666</v>
      </c>
      <c r="Q173" s="3">
        <f>Customer8[[#This Row],[Bank Deposit]]-Customer8[[#This Row],[Saving Accounts]]</f>
        <v>206732.7844</v>
      </c>
      <c r="R173" s="3">
        <f>IF(AND(K173="Current", Customer8[[#This Row],[Balance]]&gt;500000), Customer8[[#This Row],[Balance]]*1.02, Customer8[[#This Row],[Balance]])</f>
        <v>206732.7844</v>
      </c>
      <c r="S173" s="3" t="str">
        <f>TEXT(Customer8[[#This Row],[Transaction_Date]], "MMM")</f>
        <v>Apr</v>
      </c>
      <c r="T173" s="3" t="str">
        <f t="shared" si="2"/>
        <v>70 Yrs &amp; Above</v>
      </c>
      <c r="U173" s="3" t="str">
        <f>TEXT(Customer8[[#This Row],[Transaction_Date]],"YYYY")</f>
        <v>2022</v>
      </c>
    </row>
    <row r="174" spans="1:21" x14ac:dyDescent="0.35">
      <c r="A174" t="s">
        <v>469</v>
      </c>
      <c r="B174">
        <v>597156316</v>
      </c>
      <c r="C174">
        <v>48</v>
      </c>
      <c r="D174" s="1">
        <v>27174</v>
      </c>
      <c r="E174" t="s">
        <v>11</v>
      </c>
      <c r="F174" t="s">
        <v>279</v>
      </c>
      <c r="G174" t="s">
        <v>13</v>
      </c>
      <c r="H174" s="3">
        <v>414520.80089999997</v>
      </c>
      <c r="I174" s="3">
        <v>178562.80650000001</v>
      </c>
      <c r="J174" t="s">
        <v>470</v>
      </c>
      <c r="K174" t="str">
        <f>_xlfn.XLOOKUP(A174, Accounts!A:A, Accounts!E:E, "Not Found")</f>
        <v>Domiciliary</v>
      </c>
      <c r="L174" s="3">
        <f>_xlfn.XLOOKUP(A174, Accounts!A:A, Accounts!G:G, 0)</f>
        <v>172268544</v>
      </c>
      <c r="M174" s="3" t="str">
        <f>_xlfn.XLOOKUP(A174, Loan!A:A, Loan!D:D, "0")</f>
        <v>0</v>
      </c>
      <c r="N174" s="3" t="str">
        <f>_xlfn.XLOOKUP(Customer8[[#This Row],[Account Number]],Transaction!C:C,Transaction!D:D)</f>
        <v>Online Payment</v>
      </c>
      <c r="O174" s="3" t="str">
        <f>_xlfn.XLOOKUP(Customer8[[#This Row],[Account Number]], Transaction!C:C,Transaction!E:E)</f>
        <v>Mobile</v>
      </c>
      <c r="P174" s="2">
        <f>_xlfn.XLOOKUP(Customer8[[#This Row],[Account Number]], Transaction!C:C,Transaction!F:F)</f>
        <v>44600</v>
      </c>
      <c r="Q174" s="3">
        <f>Customer8[[#This Row],[Bank Deposit]]-Customer8[[#This Row],[Saving Accounts]]</f>
        <v>235957.99439999997</v>
      </c>
      <c r="R174" s="3">
        <f>IF(AND(K174="Current", Customer8[[#This Row],[Balance]]&gt;500000), Customer8[[#This Row],[Balance]]*1.02, Customer8[[#This Row],[Balance]])</f>
        <v>235957.99439999997</v>
      </c>
      <c r="S174" s="3" t="str">
        <f>TEXT(Customer8[[#This Row],[Transaction_Date]], "MMM")</f>
        <v>Feb</v>
      </c>
      <c r="T174" s="3" t="str">
        <f t="shared" si="2"/>
        <v>40-49 Yrs</v>
      </c>
      <c r="U174" s="3" t="str">
        <f>TEXT(Customer8[[#This Row],[Transaction_Date]],"YYYY")</f>
        <v>2022</v>
      </c>
    </row>
    <row r="175" spans="1:21" x14ac:dyDescent="0.35">
      <c r="A175" t="s">
        <v>471</v>
      </c>
      <c r="B175">
        <v>99604138</v>
      </c>
      <c r="C175">
        <v>60</v>
      </c>
      <c r="D175" s="1">
        <v>22791</v>
      </c>
      <c r="E175" t="s">
        <v>11</v>
      </c>
      <c r="F175" t="s">
        <v>19</v>
      </c>
      <c r="G175" t="s">
        <v>13</v>
      </c>
      <c r="H175" s="3">
        <v>117721.1891</v>
      </c>
      <c r="I175" s="3">
        <v>52167.682000000001</v>
      </c>
      <c r="J175" t="s">
        <v>472</v>
      </c>
      <c r="K175" t="str">
        <f>_xlfn.XLOOKUP(A175, Accounts!A:A, Accounts!E:E, "Not Found")</f>
        <v>Savings</v>
      </c>
      <c r="L175" s="3">
        <f>_xlfn.XLOOKUP(A175, Accounts!A:A, Accounts!G:G, 0)</f>
        <v>1455349297</v>
      </c>
      <c r="M175" s="3">
        <f>_xlfn.XLOOKUP(A175, Loan!A:A, Loan!D:D, "0")</f>
        <v>11530581986</v>
      </c>
      <c r="N175" s="3" t="str">
        <f>_xlfn.XLOOKUP(Customer8[[#This Row],[Account Number]],Transaction!C:C,Transaction!D:D)</f>
        <v>Loan Payment</v>
      </c>
      <c r="O175" s="3" t="str">
        <f>_xlfn.XLOOKUP(Customer8[[#This Row],[Account Number]], Transaction!C:C,Transaction!E:E)</f>
        <v>ACH</v>
      </c>
      <c r="P175" s="2">
        <f>_xlfn.XLOOKUP(Customer8[[#This Row],[Account Number]], Transaction!C:C,Transaction!F:F)</f>
        <v>44419</v>
      </c>
      <c r="Q175" s="3">
        <f>Customer8[[#This Row],[Bank Deposit]]-Customer8[[#This Row],[Saving Accounts]]</f>
        <v>65553.507100000003</v>
      </c>
      <c r="R175" s="3">
        <f>IF(AND(K175="Current", Customer8[[#This Row],[Balance]]&gt;500000), Customer8[[#This Row],[Balance]]*1.02, Customer8[[#This Row],[Balance]])</f>
        <v>65553.507100000003</v>
      </c>
      <c r="S175" s="3" t="str">
        <f>TEXT(Customer8[[#This Row],[Transaction_Date]], "MMM")</f>
        <v>Aug</v>
      </c>
      <c r="T175" s="3" t="str">
        <f t="shared" si="2"/>
        <v>60-69 Yrs</v>
      </c>
      <c r="U175" s="3" t="str">
        <f>TEXT(Customer8[[#This Row],[Transaction_Date]],"YYYY")</f>
        <v>2021</v>
      </c>
    </row>
    <row r="176" spans="1:21" x14ac:dyDescent="0.35">
      <c r="A176" t="s">
        <v>473</v>
      </c>
      <c r="B176">
        <v>293577198</v>
      </c>
      <c r="C176">
        <v>33</v>
      </c>
      <c r="D176" s="1">
        <v>32652.75</v>
      </c>
      <c r="E176" t="s">
        <v>11</v>
      </c>
      <c r="F176" t="s">
        <v>320</v>
      </c>
      <c r="G176" t="s">
        <v>13</v>
      </c>
      <c r="H176" s="3">
        <v>433338.88</v>
      </c>
      <c r="I176" s="3">
        <v>110907.66959999999</v>
      </c>
      <c r="J176" t="s">
        <v>474</v>
      </c>
      <c r="K176" t="str">
        <f>_xlfn.XLOOKUP(A176, Accounts!A:A, Accounts!E:E, "Not Found")</f>
        <v>Current</v>
      </c>
      <c r="L176" s="3">
        <f>_xlfn.XLOOKUP(A176, Accounts!A:A, Accounts!G:G, 0)</f>
        <v>674407972</v>
      </c>
      <c r="M176" s="3" t="str">
        <f>_xlfn.XLOOKUP(A176, Loan!A:A, Loan!D:D, "0")</f>
        <v>0</v>
      </c>
      <c r="N176" s="3" t="str">
        <f>_xlfn.XLOOKUP(Customer8[[#This Row],[Account Number]],Transaction!C:C,Transaction!D:D)</f>
        <v>Checks</v>
      </c>
      <c r="O176" s="3" t="str">
        <f>_xlfn.XLOOKUP(Customer8[[#This Row],[Account Number]], Transaction!C:C,Transaction!E:E)</f>
        <v>Informal Services</v>
      </c>
      <c r="P176" s="2">
        <f>_xlfn.XLOOKUP(Customer8[[#This Row],[Account Number]], Transaction!C:C,Transaction!F:F)</f>
        <v>44290</v>
      </c>
      <c r="Q176" s="3">
        <f>Customer8[[#This Row],[Bank Deposit]]-Customer8[[#This Row],[Saving Accounts]]</f>
        <v>322431.21039999998</v>
      </c>
      <c r="R176" s="3">
        <f>IF(AND(K176="Current", Customer8[[#This Row],[Balance]]&gt;500000), Customer8[[#This Row],[Balance]]*1.02, Customer8[[#This Row],[Balance]])</f>
        <v>322431.21039999998</v>
      </c>
      <c r="S176" s="3" t="str">
        <f>TEXT(Customer8[[#This Row],[Transaction_Date]], "MMM")</f>
        <v>Apr</v>
      </c>
      <c r="T176" s="3" t="str">
        <f t="shared" si="2"/>
        <v>30-39 Yrs</v>
      </c>
      <c r="U176" s="3" t="str">
        <f>TEXT(Customer8[[#This Row],[Transaction_Date]],"YYYY")</f>
        <v>2021</v>
      </c>
    </row>
    <row r="177" spans="1:21" x14ac:dyDescent="0.35">
      <c r="A177" t="s">
        <v>475</v>
      </c>
      <c r="B177">
        <v>288175420</v>
      </c>
      <c r="C177">
        <v>45</v>
      </c>
      <c r="D177" s="1">
        <v>28269.75</v>
      </c>
      <c r="E177" t="s">
        <v>11</v>
      </c>
      <c r="F177" t="s">
        <v>320</v>
      </c>
      <c r="G177" t="s">
        <v>13</v>
      </c>
      <c r="H177" s="3">
        <v>27640.079900000001</v>
      </c>
      <c r="I177" s="3">
        <v>10034.7544</v>
      </c>
      <c r="J177" t="s">
        <v>476</v>
      </c>
      <c r="K177" t="str">
        <f>_xlfn.XLOOKUP(A177, Accounts!A:A, Accounts!E:E, "Not Found")</f>
        <v>Savings</v>
      </c>
      <c r="L177" s="3">
        <f>_xlfn.XLOOKUP(A177, Accounts!A:A, Accounts!G:G, 0)</f>
        <v>3288100608</v>
      </c>
      <c r="M177" s="3">
        <f>_xlfn.XLOOKUP(A177, Loan!A:A, Loan!D:D, "0")</f>
        <v>942311232</v>
      </c>
      <c r="N177" s="3" t="str">
        <f>_xlfn.XLOOKUP(Customer8[[#This Row],[Account Number]],Transaction!C:C,Transaction!D:D)</f>
        <v>Loan Payment</v>
      </c>
      <c r="O177" s="3" t="str">
        <f>_xlfn.XLOOKUP(Customer8[[#This Row],[Account Number]], Transaction!C:C,Transaction!E:E)</f>
        <v>AFT</v>
      </c>
      <c r="P177" s="2">
        <f>_xlfn.XLOOKUP(Customer8[[#This Row],[Account Number]], Transaction!C:C,Transaction!F:F)</f>
        <v>44339</v>
      </c>
      <c r="Q177" s="3">
        <f>Customer8[[#This Row],[Bank Deposit]]-Customer8[[#This Row],[Saving Accounts]]</f>
        <v>17605.325499999999</v>
      </c>
      <c r="R177" s="3">
        <f>IF(AND(K177="Current", Customer8[[#This Row],[Balance]]&gt;500000), Customer8[[#This Row],[Balance]]*1.02, Customer8[[#This Row],[Balance]])</f>
        <v>17605.325499999999</v>
      </c>
      <c r="S177" s="3" t="str">
        <f>TEXT(Customer8[[#This Row],[Transaction_Date]], "MMM")</f>
        <v>May</v>
      </c>
      <c r="T177" s="3" t="str">
        <f t="shared" si="2"/>
        <v>40-49 Yrs</v>
      </c>
      <c r="U177" s="3" t="str">
        <f>TEXT(Customer8[[#This Row],[Transaction_Date]],"YYYY")</f>
        <v>2021</v>
      </c>
    </row>
    <row r="178" spans="1:21" x14ac:dyDescent="0.35">
      <c r="A178" t="s">
        <v>477</v>
      </c>
      <c r="B178">
        <v>280885455</v>
      </c>
      <c r="C178">
        <v>56</v>
      </c>
      <c r="D178" s="1">
        <v>24252</v>
      </c>
      <c r="E178" t="s">
        <v>11</v>
      </c>
      <c r="F178" t="s">
        <v>157</v>
      </c>
      <c r="G178" t="s">
        <v>13</v>
      </c>
      <c r="H178" s="3">
        <v>304991.23200000002</v>
      </c>
      <c r="I178" s="3">
        <v>49103.588400000001</v>
      </c>
      <c r="J178" t="s">
        <v>478</v>
      </c>
      <c r="K178" t="str">
        <f>_xlfn.XLOOKUP(A178, Accounts!A:A, Accounts!E:E, "Not Found")</f>
        <v>Domiciliary</v>
      </c>
      <c r="L178" s="3">
        <f>_xlfn.XLOOKUP(A178, Accounts!A:A, Accounts!G:G, 0)</f>
        <v>268391397</v>
      </c>
      <c r="M178" s="3" t="str">
        <f>_xlfn.XLOOKUP(A178, Loan!A:A, Loan!D:D, "0")</f>
        <v>0</v>
      </c>
      <c r="N178" s="3" t="str">
        <f>_xlfn.XLOOKUP(Customer8[[#This Row],[Account Number]],Transaction!C:C,Transaction!D:D)</f>
        <v>Cash Withdrawal</v>
      </c>
      <c r="O178" s="3" t="str">
        <f>_xlfn.XLOOKUP(Customer8[[#This Row],[Account Number]], Transaction!C:C,Transaction!E:E)</f>
        <v>Bank</v>
      </c>
      <c r="P178" s="2">
        <f>_xlfn.XLOOKUP(Customer8[[#This Row],[Account Number]], Transaction!C:C,Transaction!F:F)</f>
        <v>44454</v>
      </c>
      <c r="Q178" s="3">
        <f>Customer8[[#This Row],[Bank Deposit]]-Customer8[[#This Row],[Saving Accounts]]</f>
        <v>255887.64360000001</v>
      </c>
      <c r="R178" s="3">
        <f>IF(AND(K178="Current", Customer8[[#This Row],[Balance]]&gt;500000), Customer8[[#This Row],[Balance]]*1.02, Customer8[[#This Row],[Balance]])</f>
        <v>255887.64360000001</v>
      </c>
      <c r="S178" s="3" t="str">
        <f>TEXT(Customer8[[#This Row],[Transaction_Date]], "MMM")</f>
        <v>Sep</v>
      </c>
      <c r="T178" s="3" t="str">
        <f t="shared" si="2"/>
        <v>50-59 Yrs</v>
      </c>
      <c r="U178" s="3" t="str">
        <f>TEXT(Customer8[[#This Row],[Transaction_Date]],"YYYY")</f>
        <v>2021</v>
      </c>
    </row>
    <row r="179" spans="1:21" x14ac:dyDescent="0.35">
      <c r="A179" t="s">
        <v>479</v>
      </c>
      <c r="B179">
        <v>85427274</v>
      </c>
      <c r="C179">
        <v>33</v>
      </c>
      <c r="D179" s="1">
        <v>32652.75</v>
      </c>
      <c r="E179" t="s">
        <v>11</v>
      </c>
      <c r="F179" t="s">
        <v>121</v>
      </c>
      <c r="G179" t="s">
        <v>13</v>
      </c>
      <c r="H179" s="3">
        <v>1055041.2734000001</v>
      </c>
      <c r="I179" s="3">
        <v>186893.02559999999</v>
      </c>
      <c r="J179" t="s">
        <v>480</v>
      </c>
      <c r="K179" t="str">
        <f>_xlfn.XLOOKUP(A179, Accounts!A:A, Accounts!E:E, "Not Found")</f>
        <v>Joint</v>
      </c>
      <c r="L179" s="3">
        <f>_xlfn.XLOOKUP(A179, Accounts!A:A, Accounts!G:G, 0)</f>
        <v>1355071446</v>
      </c>
      <c r="M179" s="3">
        <f>_xlfn.XLOOKUP(A179, Loan!A:A, Loan!D:D, "0")</f>
        <v>1444612728</v>
      </c>
      <c r="N179" s="3" t="str">
        <f>_xlfn.XLOOKUP(Customer8[[#This Row],[Account Number]],Transaction!C:C,Transaction!D:D)</f>
        <v>Loan Payment</v>
      </c>
      <c r="O179" s="3" t="str">
        <f>_xlfn.XLOOKUP(Customer8[[#This Row],[Account Number]], Transaction!C:C,Transaction!E:E)</f>
        <v>AFT</v>
      </c>
      <c r="P179" s="2">
        <f>_xlfn.XLOOKUP(Customer8[[#This Row],[Account Number]], Transaction!C:C,Transaction!F:F)</f>
        <v>44436</v>
      </c>
      <c r="Q179" s="3">
        <f>Customer8[[#This Row],[Bank Deposit]]-Customer8[[#This Row],[Saving Accounts]]</f>
        <v>868148.24780000001</v>
      </c>
      <c r="R179" s="3">
        <f>IF(AND(K179="Current", Customer8[[#This Row],[Balance]]&gt;500000), Customer8[[#This Row],[Balance]]*1.02, Customer8[[#This Row],[Balance]])</f>
        <v>868148.24780000001</v>
      </c>
      <c r="S179" s="3" t="str">
        <f>TEXT(Customer8[[#This Row],[Transaction_Date]], "MMM")</f>
        <v>Aug</v>
      </c>
      <c r="T179" s="3" t="str">
        <f t="shared" si="2"/>
        <v>30-39 Yrs</v>
      </c>
      <c r="U179" s="3" t="str">
        <f>TEXT(Customer8[[#This Row],[Transaction_Date]],"YYYY")</f>
        <v>2021</v>
      </c>
    </row>
    <row r="180" spans="1:21" x14ac:dyDescent="0.35">
      <c r="A180" t="s">
        <v>481</v>
      </c>
      <c r="B180">
        <v>935203493</v>
      </c>
      <c r="C180">
        <v>47</v>
      </c>
      <c r="D180" s="1">
        <v>27539.25</v>
      </c>
      <c r="E180" t="s">
        <v>11</v>
      </c>
      <c r="F180" t="s">
        <v>482</v>
      </c>
      <c r="G180" t="s">
        <v>13</v>
      </c>
      <c r="H180" s="3">
        <v>157298.68109999999</v>
      </c>
      <c r="I180" s="3">
        <v>20948.6561</v>
      </c>
      <c r="J180" t="s">
        <v>483</v>
      </c>
      <c r="K180" t="str">
        <f>_xlfn.XLOOKUP(A180, Accounts!A:A, Accounts!E:E, "Not Found")</f>
        <v>Joint</v>
      </c>
      <c r="L180" s="3">
        <f>_xlfn.XLOOKUP(A180, Accounts!A:A, Accounts!G:G, 0)</f>
        <v>2492479044</v>
      </c>
      <c r="M180" s="3" t="str">
        <f>_xlfn.XLOOKUP(A180, Loan!A:A, Loan!D:D, "0")</f>
        <v>0</v>
      </c>
      <c r="N180" s="3" t="str">
        <f>_xlfn.XLOOKUP(Customer8[[#This Row],[Account Number]],Transaction!C:C,Transaction!D:D)</f>
        <v>Money Deposit</v>
      </c>
      <c r="O180" s="3" t="str">
        <f>_xlfn.XLOOKUP(Customer8[[#This Row],[Account Number]], Transaction!C:C,Transaction!E:E)</f>
        <v>ATM</v>
      </c>
      <c r="P180" s="2">
        <f>_xlfn.XLOOKUP(Customer8[[#This Row],[Account Number]], Transaction!C:C,Transaction!F:F)</f>
        <v>44234</v>
      </c>
      <c r="Q180" s="3">
        <f>Customer8[[#This Row],[Bank Deposit]]-Customer8[[#This Row],[Saving Accounts]]</f>
        <v>136350.02499999999</v>
      </c>
      <c r="R180" s="3">
        <f>IF(AND(K180="Current", Customer8[[#This Row],[Balance]]&gt;500000), Customer8[[#This Row],[Balance]]*1.02, Customer8[[#This Row],[Balance]])</f>
        <v>136350.02499999999</v>
      </c>
      <c r="S180" s="3" t="str">
        <f>TEXT(Customer8[[#This Row],[Transaction_Date]], "MMM")</f>
        <v>Feb</v>
      </c>
      <c r="T180" s="3" t="str">
        <f t="shared" si="2"/>
        <v>40-49 Yrs</v>
      </c>
      <c r="U180" s="3" t="str">
        <f>TEXT(Customer8[[#This Row],[Transaction_Date]],"YYYY")</f>
        <v>2021</v>
      </c>
    </row>
    <row r="181" spans="1:21" x14ac:dyDescent="0.35">
      <c r="A181" t="s">
        <v>484</v>
      </c>
      <c r="B181">
        <v>521387078</v>
      </c>
      <c r="C181">
        <v>82</v>
      </c>
      <c r="D181" s="1">
        <v>14755.5</v>
      </c>
      <c r="E181" t="s">
        <v>11</v>
      </c>
      <c r="F181" t="s">
        <v>266</v>
      </c>
      <c r="G181" t="s">
        <v>13</v>
      </c>
      <c r="H181" s="3">
        <v>49515.349000000002</v>
      </c>
      <c r="I181" s="3">
        <v>36011.162900000003</v>
      </c>
      <c r="J181" t="s">
        <v>485</v>
      </c>
      <c r="K181" t="str">
        <f>_xlfn.XLOOKUP(A181, Accounts!A:A, Accounts!E:E, "Not Found")</f>
        <v>Joint</v>
      </c>
      <c r="L181" s="3">
        <f>_xlfn.XLOOKUP(A181, Accounts!A:A, Accounts!G:G, 0)</f>
        <v>2172664938</v>
      </c>
      <c r="M181" s="3" t="str">
        <f>_xlfn.XLOOKUP(A181, Loan!A:A, Loan!D:D, "0")</f>
        <v>0</v>
      </c>
      <c r="N181" s="3" t="str">
        <f>_xlfn.XLOOKUP(Customer8[[#This Row],[Account Number]],Transaction!C:C,Transaction!D:D)</f>
        <v>Money Deposit</v>
      </c>
      <c r="O181" s="3" t="str">
        <f>_xlfn.XLOOKUP(Customer8[[#This Row],[Account Number]], Transaction!C:C,Transaction!E:E)</f>
        <v>Bank</v>
      </c>
      <c r="P181" s="2">
        <f>_xlfn.XLOOKUP(Customer8[[#This Row],[Account Number]], Transaction!C:C,Transaction!F:F)</f>
        <v>44654</v>
      </c>
      <c r="Q181" s="3">
        <f>Customer8[[#This Row],[Bank Deposit]]-Customer8[[#This Row],[Saving Accounts]]</f>
        <v>13504.186099999999</v>
      </c>
      <c r="R181" s="3">
        <f>IF(AND(K181="Current", Customer8[[#This Row],[Balance]]&gt;500000), Customer8[[#This Row],[Balance]]*1.02, Customer8[[#This Row],[Balance]])</f>
        <v>13504.186099999999</v>
      </c>
      <c r="S181" s="3" t="str">
        <f>TEXT(Customer8[[#This Row],[Transaction_Date]], "MMM")</f>
        <v>Apr</v>
      </c>
      <c r="T181" s="3" t="str">
        <f t="shared" si="2"/>
        <v>70 Yrs &amp; Above</v>
      </c>
      <c r="U181" s="3" t="str">
        <f>TEXT(Customer8[[#This Row],[Transaction_Date]],"YYYY")</f>
        <v>2022</v>
      </c>
    </row>
    <row r="182" spans="1:21" x14ac:dyDescent="0.35">
      <c r="A182" t="s">
        <v>486</v>
      </c>
      <c r="B182">
        <v>26306891</v>
      </c>
      <c r="C182">
        <v>47</v>
      </c>
      <c r="D182" s="1">
        <v>27539.25</v>
      </c>
      <c r="E182" t="s">
        <v>11</v>
      </c>
      <c r="F182" t="s">
        <v>323</v>
      </c>
      <c r="G182" t="s">
        <v>13</v>
      </c>
      <c r="H182" s="3">
        <v>1251739.7223</v>
      </c>
      <c r="I182" s="3">
        <v>271243.12719999999</v>
      </c>
      <c r="J182" t="s">
        <v>487</v>
      </c>
      <c r="K182" t="str">
        <f>_xlfn.XLOOKUP(A182, Accounts!A:A, Accounts!E:E, "Not Found")</f>
        <v>Corporate</v>
      </c>
      <c r="L182" s="3">
        <f>_xlfn.XLOOKUP(A182, Accounts!A:A, Accounts!G:G, 0)</f>
        <v>1492514712</v>
      </c>
      <c r="M182" s="3" t="str">
        <f>_xlfn.XLOOKUP(A182, Loan!A:A, Loan!D:D, "0")</f>
        <v>0</v>
      </c>
      <c r="N182" s="3" t="str">
        <f>_xlfn.XLOOKUP(Customer8[[#This Row],[Account Number]],Transaction!C:C,Transaction!D:D)</f>
        <v>Money Transfer</v>
      </c>
      <c r="O182" s="3" t="str">
        <f>_xlfn.XLOOKUP(Customer8[[#This Row],[Account Number]], Transaction!C:C,Transaction!E:E)</f>
        <v>Mobile</v>
      </c>
      <c r="P182" s="2">
        <f>_xlfn.XLOOKUP(Customer8[[#This Row],[Account Number]], Transaction!C:C,Transaction!F:F)</f>
        <v>44575</v>
      </c>
      <c r="Q182" s="3">
        <f>Customer8[[#This Row],[Bank Deposit]]-Customer8[[#This Row],[Saving Accounts]]</f>
        <v>980496.59510000004</v>
      </c>
      <c r="R182" s="3">
        <f>IF(AND(K182="Current", Customer8[[#This Row],[Balance]]&gt;500000), Customer8[[#This Row],[Balance]]*1.02, Customer8[[#This Row],[Balance]])</f>
        <v>980496.59510000004</v>
      </c>
      <c r="S182" s="3" t="str">
        <f>TEXT(Customer8[[#This Row],[Transaction_Date]], "MMM")</f>
        <v>Jan</v>
      </c>
      <c r="T182" s="3" t="str">
        <f t="shared" si="2"/>
        <v>40-49 Yrs</v>
      </c>
      <c r="U182" s="3" t="str">
        <f>TEXT(Customer8[[#This Row],[Transaction_Date]],"YYYY")</f>
        <v>2022</v>
      </c>
    </row>
    <row r="183" spans="1:21" x14ac:dyDescent="0.35">
      <c r="A183" t="s">
        <v>488</v>
      </c>
      <c r="B183">
        <v>193328162</v>
      </c>
      <c r="C183">
        <v>36</v>
      </c>
      <c r="D183" s="1">
        <v>31557</v>
      </c>
      <c r="E183" t="s">
        <v>11</v>
      </c>
      <c r="F183" t="s">
        <v>489</v>
      </c>
      <c r="G183" t="s">
        <v>13</v>
      </c>
      <c r="H183" s="3">
        <v>717787.70200000005</v>
      </c>
      <c r="I183" s="3">
        <v>242934.96950000001</v>
      </c>
      <c r="J183" t="s">
        <v>490</v>
      </c>
      <c r="K183" t="str">
        <f>_xlfn.XLOOKUP(A183, Accounts!A:A, Accounts!E:E, "Not Found")</f>
        <v>Current</v>
      </c>
      <c r="L183" s="3">
        <f>_xlfn.XLOOKUP(A183, Accounts!A:A, Accounts!G:G, 0)</f>
        <v>1215043776</v>
      </c>
      <c r="M183" s="3" t="str">
        <f>_xlfn.XLOOKUP(A183, Loan!A:A, Loan!D:D, "0")</f>
        <v>0</v>
      </c>
      <c r="N183" s="3" t="str">
        <f>_xlfn.XLOOKUP(Customer8[[#This Row],[Account Number]],Transaction!C:C,Transaction!D:D)</f>
        <v>Online Payment</v>
      </c>
      <c r="O183" s="3" t="str">
        <f>_xlfn.XLOOKUP(Customer8[[#This Row],[Account Number]], Transaction!C:C,Transaction!E:E)</f>
        <v>Mobile</v>
      </c>
      <c r="P183" s="2">
        <f>_xlfn.XLOOKUP(Customer8[[#This Row],[Account Number]], Transaction!C:C,Transaction!F:F)</f>
        <v>44378</v>
      </c>
      <c r="Q183" s="3">
        <f>Customer8[[#This Row],[Bank Deposit]]-Customer8[[#This Row],[Saving Accounts]]</f>
        <v>474852.73250000004</v>
      </c>
      <c r="R183" s="3">
        <f>IF(AND(K183="Current", Customer8[[#This Row],[Balance]]&gt;500000), Customer8[[#This Row],[Balance]]*1.02, Customer8[[#This Row],[Balance]])</f>
        <v>474852.73250000004</v>
      </c>
      <c r="S183" s="3" t="str">
        <f>TEXT(Customer8[[#This Row],[Transaction_Date]], "MMM")</f>
        <v>Jul</v>
      </c>
      <c r="T183" s="3" t="str">
        <f t="shared" si="2"/>
        <v>30-39 Yrs</v>
      </c>
      <c r="U183" s="3" t="str">
        <f>TEXT(Customer8[[#This Row],[Transaction_Date]],"YYYY")</f>
        <v>2021</v>
      </c>
    </row>
    <row r="184" spans="1:21" x14ac:dyDescent="0.35">
      <c r="A184" t="s">
        <v>491</v>
      </c>
      <c r="B184">
        <v>298165965</v>
      </c>
      <c r="C184">
        <v>19</v>
      </c>
      <c r="D184" s="1">
        <v>37766.25</v>
      </c>
      <c r="E184" t="s">
        <v>11</v>
      </c>
      <c r="F184" t="s">
        <v>36</v>
      </c>
      <c r="G184" t="s">
        <v>13</v>
      </c>
      <c r="H184" s="3">
        <v>908877.70079999999</v>
      </c>
      <c r="I184" s="3">
        <v>797373.92429999996</v>
      </c>
      <c r="J184" t="s">
        <v>492</v>
      </c>
      <c r="K184" t="str">
        <f>_xlfn.XLOOKUP(A184, Accounts!A:A, Accounts!E:E, "Not Found")</f>
        <v>Domiciliary</v>
      </c>
      <c r="L184" s="3">
        <f>_xlfn.XLOOKUP(A184, Accounts!A:A, Accounts!G:G, 0)</f>
        <v>841945104</v>
      </c>
      <c r="M184" s="3" t="str">
        <f>_xlfn.XLOOKUP(A184, Loan!A:A, Loan!D:D, "0")</f>
        <v>0</v>
      </c>
      <c r="N184" s="3" t="str">
        <f>_xlfn.XLOOKUP(Customer8[[#This Row],[Account Number]],Transaction!C:C,Transaction!D:D)</f>
        <v>Checks</v>
      </c>
      <c r="O184" s="3" t="str">
        <f>_xlfn.XLOOKUP(Customer8[[#This Row],[Account Number]], Transaction!C:C,Transaction!E:E)</f>
        <v>Informal Services</v>
      </c>
      <c r="P184" s="2">
        <f>_xlfn.XLOOKUP(Customer8[[#This Row],[Account Number]], Transaction!C:C,Transaction!F:F)</f>
        <v>44473</v>
      </c>
      <c r="Q184" s="3">
        <f>Customer8[[#This Row],[Bank Deposit]]-Customer8[[#This Row],[Saving Accounts]]</f>
        <v>111503.77650000004</v>
      </c>
      <c r="R184" s="3">
        <f>IF(AND(K184="Current", Customer8[[#This Row],[Balance]]&gt;500000), Customer8[[#This Row],[Balance]]*1.02, Customer8[[#This Row],[Balance]])</f>
        <v>111503.77650000004</v>
      </c>
      <c r="S184" s="3" t="str">
        <f>TEXT(Customer8[[#This Row],[Transaction_Date]], "MMM")</f>
        <v>Oct</v>
      </c>
      <c r="T184" s="3" t="str">
        <f t="shared" si="2"/>
        <v>Below 20 Yrs</v>
      </c>
      <c r="U184" s="3" t="str">
        <f>TEXT(Customer8[[#This Row],[Transaction_Date]],"YYYY")</f>
        <v>2021</v>
      </c>
    </row>
    <row r="185" spans="1:21" x14ac:dyDescent="0.35">
      <c r="A185" t="s">
        <v>493</v>
      </c>
      <c r="B185">
        <v>7396430</v>
      </c>
      <c r="C185">
        <v>64</v>
      </c>
      <c r="D185" s="1">
        <v>21330</v>
      </c>
      <c r="E185" t="s">
        <v>11</v>
      </c>
      <c r="F185" t="s">
        <v>344</v>
      </c>
      <c r="G185" t="s">
        <v>13</v>
      </c>
      <c r="H185" s="3">
        <v>1336149.112</v>
      </c>
      <c r="I185" s="3">
        <v>210588.7187</v>
      </c>
      <c r="J185" t="s">
        <v>494</v>
      </c>
      <c r="K185" t="str">
        <f>_xlfn.XLOOKUP(A185, Accounts!A:A, Accounts!E:E, "Not Found")</f>
        <v>Domiciliary</v>
      </c>
      <c r="L185" s="3">
        <f>_xlfn.XLOOKUP(A185, Accounts!A:A, Accounts!G:G, 0)</f>
        <v>1554025296</v>
      </c>
      <c r="M185" s="3">
        <f>_xlfn.XLOOKUP(A185, Loan!A:A, Loan!D:D, "0")</f>
        <v>4562527437</v>
      </c>
      <c r="N185" s="3" t="str">
        <f>_xlfn.XLOOKUP(Customer8[[#This Row],[Account Number]],Transaction!C:C,Transaction!D:D)</f>
        <v>Loan Payment</v>
      </c>
      <c r="O185" s="3" t="str">
        <f>_xlfn.XLOOKUP(Customer8[[#This Row],[Account Number]], Transaction!C:C,Transaction!E:E)</f>
        <v>Mobile</v>
      </c>
      <c r="P185" s="2">
        <f>_xlfn.XLOOKUP(Customer8[[#This Row],[Account Number]], Transaction!C:C,Transaction!F:F)</f>
        <v>44251</v>
      </c>
      <c r="Q185" s="3">
        <f>Customer8[[#This Row],[Bank Deposit]]-Customer8[[#This Row],[Saving Accounts]]</f>
        <v>1125560.3932999999</v>
      </c>
      <c r="R185" s="3">
        <f>IF(AND(K185="Current", Customer8[[#This Row],[Balance]]&gt;500000), Customer8[[#This Row],[Balance]]*1.02, Customer8[[#This Row],[Balance]])</f>
        <v>1125560.3932999999</v>
      </c>
      <c r="S185" s="3" t="str">
        <f>TEXT(Customer8[[#This Row],[Transaction_Date]], "MMM")</f>
        <v>Feb</v>
      </c>
      <c r="T185" s="3" t="str">
        <f t="shared" si="2"/>
        <v>60-69 Yrs</v>
      </c>
      <c r="U185" s="3" t="str">
        <f>TEXT(Customer8[[#This Row],[Transaction_Date]],"YYYY")</f>
        <v>2021</v>
      </c>
    </row>
    <row r="186" spans="1:21" x14ac:dyDescent="0.35">
      <c r="A186" t="s">
        <v>495</v>
      </c>
      <c r="B186">
        <v>699779800</v>
      </c>
      <c r="C186">
        <v>81</v>
      </c>
      <c r="D186" s="1">
        <v>15120.75</v>
      </c>
      <c r="E186" t="s">
        <v>11</v>
      </c>
      <c r="F186" t="s">
        <v>166</v>
      </c>
      <c r="G186" t="s">
        <v>13</v>
      </c>
      <c r="H186" s="3">
        <v>88598.224499999997</v>
      </c>
      <c r="I186" s="3">
        <v>52290.324699999997</v>
      </c>
      <c r="J186" t="s">
        <v>496</v>
      </c>
      <c r="K186" t="str">
        <f>_xlfn.XLOOKUP(A186, Accounts!A:A, Accounts!E:E, "Not Found")</f>
        <v>Current</v>
      </c>
      <c r="L186" s="3">
        <f>_xlfn.XLOOKUP(A186, Accounts!A:A, Accounts!G:G, 0)</f>
        <v>1748024551</v>
      </c>
      <c r="M186" s="3" t="str">
        <f>_xlfn.XLOOKUP(A186, Loan!A:A, Loan!D:D, "0")</f>
        <v>0</v>
      </c>
      <c r="N186" s="3" t="str">
        <f>_xlfn.XLOOKUP(Customer8[[#This Row],[Account Number]],Transaction!C:C,Transaction!D:D)</f>
        <v>Online Payment</v>
      </c>
      <c r="O186" s="3" t="str">
        <f>_xlfn.XLOOKUP(Customer8[[#This Row],[Account Number]], Transaction!C:C,Transaction!E:E)</f>
        <v>Mobile</v>
      </c>
      <c r="P186" s="2">
        <f>_xlfn.XLOOKUP(Customer8[[#This Row],[Account Number]], Transaction!C:C,Transaction!F:F)</f>
        <v>44637</v>
      </c>
      <c r="Q186" s="3">
        <f>Customer8[[#This Row],[Bank Deposit]]-Customer8[[#This Row],[Saving Accounts]]</f>
        <v>36307.899799999999</v>
      </c>
      <c r="R186" s="3">
        <f>IF(AND(K186="Current", Customer8[[#This Row],[Balance]]&gt;500000), Customer8[[#This Row],[Balance]]*1.02, Customer8[[#This Row],[Balance]])</f>
        <v>36307.899799999999</v>
      </c>
      <c r="S186" s="3" t="str">
        <f>TEXT(Customer8[[#This Row],[Transaction_Date]], "MMM")</f>
        <v>Mar</v>
      </c>
      <c r="T186" s="3" t="str">
        <f t="shared" si="2"/>
        <v>70 Yrs &amp; Above</v>
      </c>
      <c r="U186" s="3" t="str">
        <f>TEXT(Customer8[[#This Row],[Transaction_Date]],"YYYY")</f>
        <v>2022</v>
      </c>
    </row>
    <row r="187" spans="1:21" x14ac:dyDescent="0.35">
      <c r="A187" t="s">
        <v>497</v>
      </c>
      <c r="B187">
        <v>193870717</v>
      </c>
      <c r="C187">
        <v>58</v>
      </c>
      <c r="D187" s="1">
        <v>23521.5</v>
      </c>
      <c r="E187" t="s">
        <v>11</v>
      </c>
      <c r="F187" t="s">
        <v>169</v>
      </c>
      <c r="G187" t="s">
        <v>13</v>
      </c>
      <c r="H187" s="3">
        <v>336228.36869999999</v>
      </c>
      <c r="I187" s="3">
        <v>90781.659599999999</v>
      </c>
      <c r="J187" t="s">
        <v>498</v>
      </c>
      <c r="K187" t="str">
        <f>_xlfn.XLOOKUP(A187, Accounts!A:A, Accounts!E:E, "Not Found")</f>
        <v>Current</v>
      </c>
      <c r="L187" s="3">
        <f>_xlfn.XLOOKUP(A187, Accounts!A:A, Accounts!G:G, 0)</f>
        <v>915894848</v>
      </c>
      <c r="M187" s="3" t="str">
        <f>_xlfn.XLOOKUP(A187, Loan!A:A, Loan!D:D, "0")</f>
        <v>0</v>
      </c>
      <c r="N187" s="3" t="str">
        <f>_xlfn.XLOOKUP(Customer8[[#This Row],[Account Number]],Transaction!C:C,Transaction!D:D)</f>
        <v>Online Payment</v>
      </c>
      <c r="O187" s="3" t="str">
        <f>_xlfn.XLOOKUP(Customer8[[#This Row],[Account Number]], Transaction!C:C,Transaction!E:E)</f>
        <v>Mobile</v>
      </c>
      <c r="P187" s="2">
        <f>_xlfn.XLOOKUP(Customer8[[#This Row],[Account Number]], Transaction!C:C,Transaction!F:F)</f>
        <v>44595</v>
      </c>
      <c r="Q187" s="3">
        <f>Customer8[[#This Row],[Bank Deposit]]-Customer8[[#This Row],[Saving Accounts]]</f>
        <v>245446.70909999998</v>
      </c>
      <c r="R187" s="3">
        <f>IF(AND(K187="Current", Customer8[[#This Row],[Balance]]&gt;500000), Customer8[[#This Row],[Balance]]*1.02, Customer8[[#This Row],[Balance]])</f>
        <v>245446.70909999998</v>
      </c>
      <c r="S187" s="3" t="str">
        <f>TEXT(Customer8[[#This Row],[Transaction_Date]], "MMM")</f>
        <v>Feb</v>
      </c>
      <c r="T187" s="3" t="str">
        <f t="shared" si="2"/>
        <v>50-59 Yrs</v>
      </c>
      <c r="U187" s="3" t="str">
        <f>TEXT(Customer8[[#This Row],[Transaction_Date]],"YYYY")</f>
        <v>2022</v>
      </c>
    </row>
    <row r="188" spans="1:21" x14ac:dyDescent="0.35">
      <c r="A188" t="s">
        <v>499</v>
      </c>
      <c r="B188">
        <v>269955394</v>
      </c>
      <c r="C188">
        <v>28</v>
      </c>
      <c r="D188" s="1">
        <v>34479</v>
      </c>
      <c r="E188" t="s">
        <v>11</v>
      </c>
      <c r="F188" t="s">
        <v>269</v>
      </c>
      <c r="G188" t="s">
        <v>13</v>
      </c>
      <c r="H188" s="3">
        <v>114656.826</v>
      </c>
      <c r="I188" s="3">
        <v>90510.440700000006</v>
      </c>
      <c r="J188" t="s">
        <v>500</v>
      </c>
      <c r="K188" t="str">
        <f>_xlfn.XLOOKUP(A188, Accounts!A:A, Accounts!E:E, "Not Found")</f>
        <v>Domiciliary</v>
      </c>
      <c r="L188" s="3">
        <f>_xlfn.XLOOKUP(A188, Accounts!A:A, Accounts!G:G, 0)</f>
        <v>2841858918</v>
      </c>
      <c r="M188" s="3" t="str">
        <f>_xlfn.XLOOKUP(A188, Loan!A:A, Loan!D:D, "0")</f>
        <v>0</v>
      </c>
      <c r="N188" s="3" t="str">
        <f>_xlfn.XLOOKUP(Customer8[[#This Row],[Account Number]],Transaction!C:C,Transaction!D:D)</f>
        <v>Online Payment</v>
      </c>
      <c r="O188" s="3" t="str">
        <f>_xlfn.XLOOKUP(Customer8[[#This Row],[Account Number]], Transaction!C:C,Transaction!E:E)</f>
        <v>Mobile</v>
      </c>
      <c r="P188" s="2">
        <f>_xlfn.XLOOKUP(Customer8[[#This Row],[Account Number]], Transaction!C:C,Transaction!F:F)</f>
        <v>44573</v>
      </c>
      <c r="Q188" s="3">
        <f>Customer8[[#This Row],[Bank Deposit]]-Customer8[[#This Row],[Saving Accounts]]</f>
        <v>24146.385299999994</v>
      </c>
      <c r="R188" s="3">
        <f>IF(AND(K188="Current", Customer8[[#This Row],[Balance]]&gt;500000), Customer8[[#This Row],[Balance]]*1.02, Customer8[[#This Row],[Balance]])</f>
        <v>24146.385299999994</v>
      </c>
      <c r="S188" s="3" t="str">
        <f>TEXT(Customer8[[#This Row],[Transaction_Date]], "MMM")</f>
        <v>Jan</v>
      </c>
      <c r="T188" s="3" t="str">
        <f t="shared" si="2"/>
        <v>20-29 Yrs</v>
      </c>
      <c r="U188" s="3" t="str">
        <f>TEXT(Customer8[[#This Row],[Transaction_Date]],"YYYY")</f>
        <v>2022</v>
      </c>
    </row>
    <row r="189" spans="1:21" x14ac:dyDescent="0.35">
      <c r="A189" t="s">
        <v>501</v>
      </c>
      <c r="B189">
        <v>659613431</v>
      </c>
      <c r="C189">
        <v>42</v>
      </c>
      <c r="D189" s="1">
        <v>29365.5</v>
      </c>
      <c r="E189" t="s">
        <v>11</v>
      </c>
      <c r="F189" t="s">
        <v>502</v>
      </c>
      <c r="G189" t="s">
        <v>13</v>
      </c>
      <c r="H189" s="3">
        <v>592875.77359999996</v>
      </c>
      <c r="I189" s="3">
        <v>88171.268899999995</v>
      </c>
      <c r="J189" t="s">
        <v>503</v>
      </c>
      <c r="K189" t="str">
        <f>_xlfn.XLOOKUP(A189, Accounts!A:A, Accounts!E:E, "Not Found")</f>
        <v>Domiciliary</v>
      </c>
      <c r="L189" s="3">
        <f>_xlfn.XLOOKUP(A189, Accounts!A:A, Accounts!G:G, 0)</f>
        <v>1849038048</v>
      </c>
      <c r="M189" s="3" t="str">
        <f>_xlfn.XLOOKUP(A189, Loan!A:A, Loan!D:D, "0")</f>
        <v>0</v>
      </c>
      <c r="N189" s="3" t="str">
        <f>_xlfn.XLOOKUP(Customer8[[#This Row],[Account Number]],Transaction!C:C,Transaction!D:D)</f>
        <v>Money Transfer</v>
      </c>
      <c r="O189" s="3" t="str">
        <f>_xlfn.XLOOKUP(Customer8[[#This Row],[Account Number]], Transaction!C:C,Transaction!E:E)</f>
        <v>Mobile</v>
      </c>
      <c r="P189" s="2">
        <f>_xlfn.XLOOKUP(Customer8[[#This Row],[Account Number]], Transaction!C:C,Transaction!F:F)</f>
        <v>44565</v>
      </c>
      <c r="Q189" s="3">
        <f>Customer8[[#This Row],[Bank Deposit]]-Customer8[[#This Row],[Saving Accounts]]</f>
        <v>504704.50469999993</v>
      </c>
      <c r="R189" s="3">
        <f>IF(AND(K189="Current", Customer8[[#This Row],[Balance]]&gt;500000), Customer8[[#This Row],[Balance]]*1.02, Customer8[[#This Row],[Balance]])</f>
        <v>504704.50469999993</v>
      </c>
      <c r="S189" s="3" t="str">
        <f>TEXT(Customer8[[#This Row],[Transaction_Date]], "MMM")</f>
        <v>Jan</v>
      </c>
      <c r="T189" s="3" t="str">
        <f t="shared" si="2"/>
        <v>40-49 Yrs</v>
      </c>
      <c r="U189" s="3" t="str">
        <f>TEXT(Customer8[[#This Row],[Transaction_Date]],"YYYY")</f>
        <v>2022</v>
      </c>
    </row>
    <row r="190" spans="1:21" x14ac:dyDescent="0.35">
      <c r="A190" t="s">
        <v>504</v>
      </c>
      <c r="B190">
        <v>439185918</v>
      </c>
      <c r="C190">
        <v>64</v>
      </c>
      <c r="D190" s="1">
        <v>21330</v>
      </c>
      <c r="E190" t="s">
        <v>11</v>
      </c>
      <c r="F190" t="s">
        <v>338</v>
      </c>
      <c r="G190" t="s">
        <v>13</v>
      </c>
      <c r="H190" s="3">
        <v>118423.5952</v>
      </c>
      <c r="I190" s="3">
        <v>17950.5239</v>
      </c>
      <c r="J190" t="s">
        <v>505</v>
      </c>
      <c r="K190" t="str">
        <f>_xlfn.XLOOKUP(A190, Accounts!A:A, Accounts!E:E, "Not Found")</f>
        <v>Domiciliary</v>
      </c>
      <c r="L190" s="3">
        <f>_xlfn.XLOOKUP(A190, Accounts!A:A, Accounts!G:G, 0)</f>
        <v>1267241871</v>
      </c>
      <c r="M190" s="3" t="str">
        <f>_xlfn.XLOOKUP(A190, Loan!A:A, Loan!D:D, "0")</f>
        <v>0</v>
      </c>
      <c r="N190" s="3" t="str">
        <f>_xlfn.XLOOKUP(Customer8[[#This Row],[Account Number]],Transaction!C:C,Transaction!D:D)</f>
        <v>Cash Withdrawal</v>
      </c>
      <c r="O190" s="3" t="str">
        <f>_xlfn.XLOOKUP(Customer8[[#This Row],[Account Number]], Transaction!C:C,Transaction!E:E)</f>
        <v>ATM</v>
      </c>
      <c r="P190" s="2">
        <f>_xlfn.XLOOKUP(Customer8[[#This Row],[Account Number]], Transaction!C:C,Transaction!F:F)</f>
        <v>44498</v>
      </c>
      <c r="Q190" s="3">
        <f>Customer8[[#This Row],[Bank Deposit]]-Customer8[[#This Row],[Saving Accounts]]</f>
        <v>100473.0713</v>
      </c>
      <c r="R190" s="3">
        <f>IF(AND(K190="Current", Customer8[[#This Row],[Balance]]&gt;500000), Customer8[[#This Row],[Balance]]*1.02, Customer8[[#This Row],[Balance]])</f>
        <v>100473.0713</v>
      </c>
      <c r="S190" s="3" t="str">
        <f>TEXT(Customer8[[#This Row],[Transaction_Date]], "MMM")</f>
        <v>Oct</v>
      </c>
      <c r="T190" s="3" t="str">
        <f t="shared" si="2"/>
        <v>60-69 Yrs</v>
      </c>
      <c r="U190" s="3" t="str">
        <f>TEXT(Customer8[[#This Row],[Transaction_Date]],"YYYY")</f>
        <v>2021</v>
      </c>
    </row>
    <row r="191" spans="1:21" x14ac:dyDescent="0.35">
      <c r="A191" t="s">
        <v>506</v>
      </c>
      <c r="B191">
        <v>748804136</v>
      </c>
      <c r="C191">
        <v>20</v>
      </c>
      <c r="D191" s="1">
        <v>37401</v>
      </c>
      <c r="E191" t="s">
        <v>11</v>
      </c>
      <c r="F191" t="s">
        <v>169</v>
      </c>
      <c r="G191" t="s">
        <v>13</v>
      </c>
      <c r="H191" s="3">
        <v>1976402.5781</v>
      </c>
      <c r="I191" s="3">
        <v>340889.9167</v>
      </c>
      <c r="J191" t="s">
        <v>507</v>
      </c>
      <c r="K191" t="str">
        <f>_xlfn.XLOOKUP(A191, Accounts!A:A, Accounts!E:E, "Not Found")</f>
        <v>Domiciliary</v>
      </c>
      <c r="L191" s="3">
        <f>_xlfn.XLOOKUP(A191, Accounts!A:A, Accounts!G:G, 0)</f>
        <v>1680609375</v>
      </c>
      <c r="M191" s="3" t="str">
        <f>_xlfn.XLOOKUP(A191, Loan!A:A, Loan!D:D, "0")</f>
        <v>0</v>
      </c>
      <c r="N191" s="3" t="str">
        <f>_xlfn.XLOOKUP(Customer8[[#This Row],[Account Number]],Transaction!C:C,Transaction!D:D)</f>
        <v>Checks</v>
      </c>
      <c r="O191" s="3" t="str">
        <f>_xlfn.XLOOKUP(Customer8[[#This Row],[Account Number]], Transaction!C:C,Transaction!E:E)</f>
        <v>Bank</v>
      </c>
      <c r="P191" s="2">
        <f>_xlfn.XLOOKUP(Customer8[[#This Row],[Account Number]], Transaction!C:C,Transaction!F:F)</f>
        <v>44201</v>
      </c>
      <c r="Q191" s="3">
        <f>Customer8[[#This Row],[Bank Deposit]]-Customer8[[#This Row],[Saving Accounts]]</f>
        <v>1635512.6614000001</v>
      </c>
      <c r="R191" s="3">
        <f>IF(AND(K191="Current", Customer8[[#This Row],[Balance]]&gt;500000), Customer8[[#This Row],[Balance]]*1.02, Customer8[[#This Row],[Balance]])</f>
        <v>1635512.6614000001</v>
      </c>
      <c r="S191" s="3" t="str">
        <f>TEXT(Customer8[[#This Row],[Transaction_Date]], "MMM")</f>
        <v>Jan</v>
      </c>
      <c r="T191" s="3" t="str">
        <f t="shared" si="2"/>
        <v>20-29 Yrs</v>
      </c>
      <c r="U191" s="3" t="str">
        <f>TEXT(Customer8[[#This Row],[Transaction_Date]],"YYYY")</f>
        <v>2021</v>
      </c>
    </row>
    <row r="192" spans="1:21" x14ac:dyDescent="0.35">
      <c r="A192" t="s">
        <v>508</v>
      </c>
      <c r="B192">
        <v>442469610</v>
      </c>
      <c r="C192">
        <v>21</v>
      </c>
      <c r="D192" s="1">
        <v>37035.75</v>
      </c>
      <c r="E192" t="s">
        <v>11</v>
      </c>
      <c r="F192" t="s">
        <v>347</v>
      </c>
      <c r="G192" t="s">
        <v>13</v>
      </c>
      <c r="H192" s="3">
        <v>616814.99560000002</v>
      </c>
      <c r="I192" s="3">
        <v>177439.9302</v>
      </c>
      <c r="J192" t="s">
        <v>509</v>
      </c>
      <c r="K192" t="str">
        <f>_xlfn.XLOOKUP(A192, Accounts!A:A, Accounts!E:E, "Not Found")</f>
        <v>Corporate</v>
      </c>
      <c r="L192" s="3">
        <f>_xlfn.XLOOKUP(A192, Accounts!A:A, Accounts!G:G, 0)</f>
        <v>2093306866</v>
      </c>
      <c r="M192" s="3" t="str">
        <f>_xlfn.XLOOKUP(A192, Loan!A:A, Loan!D:D, "0")</f>
        <v>0</v>
      </c>
      <c r="N192" s="3" t="str">
        <f>_xlfn.XLOOKUP(Customer8[[#This Row],[Account Number]],Transaction!C:C,Transaction!D:D)</f>
        <v>Money Deposit</v>
      </c>
      <c r="O192" s="3" t="str">
        <f>_xlfn.XLOOKUP(Customer8[[#This Row],[Account Number]], Transaction!C:C,Transaction!E:E)</f>
        <v>Bank</v>
      </c>
      <c r="P192" s="2">
        <f>_xlfn.XLOOKUP(Customer8[[#This Row],[Account Number]], Transaction!C:C,Transaction!F:F)</f>
        <v>44608</v>
      </c>
      <c r="Q192" s="3">
        <f>Customer8[[#This Row],[Bank Deposit]]-Customer8[[#This Row],[Saving Accounts]]</f>
        <v>439375.06540000002</v>
      </c>
      <c r="R192" s="3">
        <f>IF(AND(K192="Current", Customer8[[#This Row],[Balance]]&gt;500000), Customer8[[#This Row],[Balance]]*1.02, Customer8[[#This Row],[Balance]])</f>
        <v>439375.06540000002</v>
      </c>
      <c r="S192" s="3" t="str">
        <f>TEXT(Customer8[[#This Row],[Transaction_Date]], "MMM")</f>
        <v>Feb</v>
      </c>
      <c r="T192" s="3" t="str">
        <f t="shared" si="2"/>
        <v>20-29 Yrs</v>
      </c>
      <c r="U192" s="3" t="str">
        <f>TEXT(Customer8[[#This Row],[Transaction_Date]],"YYYY")</f>
        <v>2022</v>
      </c>
    </row>
    <row r="193" spans="1:21" x14ac:dyDescent="0.35">
      <c r="A193" t="s">
        <v>510</v>
      </c>
      <c r="B193">
        <v>748656439</v>
      </c>
      <c r="C193">
        <v>31</v>
      </c>
      <c r="D193" s="1">
        <v>33383.25</v>
      </c>
      <c r="E193" t="s">
        <v>11</v>
      </c>
      <c r="F193" t="s">
        <v>511</v>
      </c>
      <c r="G193" t="s">
        <v>13</v>
      </c>
      <c r="H193" s="3">
        <v>321318.75229999999</v>
      </c>
      <c r="I193" s="3">
        <v>105321.14659999999</v>
      </c>
      <c r="J193" t="s">
        <v>512</v>
      </c>
      <c r="K193" t="str">
        <f>_xlfn.XLOOKUP(A193, Accounts!A:A, Accounts!E:E, "Not Found")</f>
        <v>Joint</v>
      </c>
      <c r="L193" s="3">
        <f>_xlfn.XLOOKUP(A193, Accounts!A:A, Accounts!G:G, 0)</f>
        <v>582115716</v>
      </c>
      <c r="M193" s="3" t="str">
        <f>_xlfn.XLOOKUP(A193, Loan!A:A, Loan!D:D, "0")</f>
        <v>0</v>
      </c>
      <c r="N193" s="3" t="str">
        <f>_xlfn.XLOOKUP(Customer8[[#This Row],[Account Number]],Transaction!C:C,Transaction!D:D)</f>
        <v>Money Transfer</v>
      </c>
      <c r="O193" s="3" t="str">
        <f>_xlfn.XLOOKUP(Customer8[[#This Row],[Account Number]], Transaction!C:C,Transaction!E:E)</f>
        <v>Mobile</v>
      </c>
      <c r="P193" s="2">
        <f>_xlfn.XLOOKUP(Customer8[[#This Row],[Account Number]], Transaction!C:C,Transaction!F:F)</f>
        <v>44200</v>
      </c>
      <c r="Q193" s="3">
        <f>Customer8[[#This Row],[Bank Deposit]]-Customer8[[#This Row],[Saving Accounts]]</f>
        <v>215997.60570000001</v>
      </c>
      <c r="R193" s="3">
        <f>IF(AND(K193="Current", Customer8[[#This Row],[Balance]]&gt;500000), Customer8[[#This Row],[Balance]]*1.02, Customer8[[#This Row],[Balance]])</f>
        <v>215997.60570000001</v>
      </c>
      <c r="S193" s="3" t="str">
        <f>TEXT(Customer8[[#This Row],[Transaction_Date]], "MMM")</f>
        <v>Jan</v>
      </c>
      <c r="T193" s="3" t="str">
        <f t="shared" si="2"/>
        <v>30-39 Yrs</v>
      </c>
      <c r="U193" s="3" t="str">
        <f>TEXT(Customer8[[#This Row],[Transaction_Date]],"YYYY")</f>
        <v>2021</v>
      </c>
    </row>
    <row r="194" spans="1:21" x14ac:dyDescent="0.35">
      <c r="A194" t="s">
        <v>513</v>
      </c>
      <c r="B194">
        <v>827408332</v>
      </c>
      <c r="C194">
        <v>26</v>
      </c>
      <c r="D194" s="1">
        <v>35209.5</v>
      </c>
      <c r="E194" t="s">
        <v>11</v>
      </c>
      <c r="F194" t="s">
        <v>514</v>
      </c>
      <c r="G194" t="s">
        <v>13</v>
      </c>
      <c r="H194" s="3">
        <v>1281296.3389000001</v>
      </c>
      <c r="I194" s="3">
        <v>155952.0687</v>
      </c>
      <c r="J194" t="s">
        <v>515</v>
      </c>
      <c r="K194" t="str">
        <f>_xlfn.XLOOKUP(A194, Accounts!A:A, Accounts!E:E, "Not Found")</f>
        <v>Current</v>
      </c>
      <c r="L194" s="3">
        <f>_xlfn.XLOOKUP(A194, Accounts!A:A, Accounts!G:G, 0)</f>
        <v>2661086844</v>
      </c>
      <c r="M194" s="3" t="str">
        <f>_xlfn.XLOOKUP(A194, Loan!A:A, Loan!D:D, "0")</f>
        <v>0</v>
      </c>
      <c r="N194" s="3" t="str">
        <f>_xlfn.XLOOKUP(Customer8[[#This Row],[Account Number]],Transaction!C:C,Transaction!D:D)</f>
        <v>Money Transfer</v>
      </c>
      <c r="O194" s="3" t="str">
        <f>_xlfn.XLOOKUP(Customer8[[#This Row],[Account Number]], Transaction!C:C,Transaction!E:E)</f>
        <v>Mobile</v>
      </c>
      <c r="P194" s="2">
        <f>_xlfn.XLOOKUP(Customer8[[#This Row],[Account Number]], Transaction!C:C,Transaction!F:F)</f>
        <v>44285</v>
      </c>
      <c r="Q194" s="3">
        <f>Customer8[[#This Row],[Bank Deposit]]-Customer8[[#This Row],[Saving Accounts]]</f>
        <v>1125344.2702000001</v>
      </c>
      <c r="R194" s="3">
        <f>IF(AND(K194="Current", Customer8[[#This Row],[Balance]]&gt;500000), Customer8[[#This Row],[Balance]]*1.02, Customer8[[#This Row],[Balance]])</f>
        <v>1147851.1556040002</v>
      </c>
      <c r="S194" s="3" t="str">
        <f>TEXT(Customer8[[#This Row],[Transaction_Date]], "MMM")</f>
        <v>Mar</v>
      </c>
      <c r="T194" s="3" t="str">
        <f t="shared" ref="T194:T257" si="3">IF(C194&lt;20,"Below 20 Yrs",IF(C194&lt;=29,"20-29 Yrs",IF(C194&lt;=39,"30-39 Yrs",IF(C194&lt;=49,"40-49 Yrs",IF(C194&lt;=59,"50-59 Yrs",IF(C194&lt;=69,"60-69 Yrs","70 Yrs &amp; Above"))))))</f>
        <v>20-29 Yrs</v>
      </c>
      <c r="U194" s="3" t="str">
        <f>TEXT(Customer8[[#This Row],[Transaction_Date]],"YYYY")</f>
        <v>2021</v>
      </c>
    </row>
    <row r="195" spans="1:21" x14ac:dyDescent="0.35">
      <c r="A195" t="s">
        <v>516</v>
      </c>
      <c r="B195">
        <v>199102976</v>
      </c>
      <c r="C195">
        <v>46</v>
      </c>
      <c r="D195" s="1">
        <v>27904.5</v>
      </c>
      <c r="E195" t="s">
        <v>11</v>
      </c>
      <c r="F195" t="s">
        <v>282</v>
      </c>
      <c r="G195" t="s">
        <v>13</v>
      </c>
      <c r="H195" s="3">
        <v>1168651.9853000001</v>
      </c>
      <c r="I195" s="3">
        <v>647997.37670000002</v>
      </c>
      <c r="J195" t="s">
        <v>517</v>
      </c>
      <c r="K195" t="str">
        <f>_xlfn.XLOOKUP(A195, Accounts!A:A, Accounts!E:E, "Not Found")</f>
        <v>Domiciliary</v>
      </c>
      <c r="L195" s="3">
        <f>_xlfn.XLOOKUP(A195, Accounts!A:A, Accounts!G:G, 0)</f>
        <v>1962464367</v>
      </c>
      <c r="M195" s="3" t="str">
        <f>_xlfn.XLOOKUP(A195, Loan!A:A, Loan!D:D, "0")</f>
        <v>0</v>
      </c>
      <c r="N195" s="3" t="str">
        <f>_xlfn.XLOOKUP(Customer8[[#This Row],[Account Number]],Transaction!C:C,Transaction!D:D)</f>
        <v>Money Deposit</v>
      </c>
      <c r="O195" s="3" t="str">
        <f>_xlfn.XLOOKUP(Customer8[[#This Row],[Account Number]], Transaction!C:C,Transaction!E:E)</f>
        <v>Bank</v>
      </c>
      <c r="P195" s="2">
        <f>_xlfn.XLOOKUP(Customer8[[#This Row],[Account Number]], Transaction!C:C,Transaction!F:F)</f>
        <v>44618</v>
      </c>
      <c r="Q195" s="3">
        <f>Customer8[[#This Row],[Bank Deposit]]-Customer8[[#This Row],[Saving Accounts]]</f>
        <v>520654.60860000004</v>
      </c>
      <c r="R195" s="3">
        <f>IF(AND(K195="Current", Customer8[[#This Row],[Balance]]&gt;500000), Customer8[[#This Row],[Balance]]*1.02, Customer8[[#This Row],[Balance]])</f>
        <v>520654.60860000004</v>
      </c>
      <c r="S195" s="3" t="str">
        <f>TEXT(Customer8[[#This Row],[Transaction_Date]], "MMM")</f>
        <v>Feb</v>
      </c>
      <c r="T195" s="3" t="str">
        <f t="shared" si="3"/>
        <v>40-49 Yrs</v>
      </c>
      <c r="U195" s="3" t="str">
        <f>TEXT(Customer8[[#This Row],[Transaction_Date]],"YYYY")</f>
        <v>2022</v>
      </c>
    </row>
    <row r="196" spans="1:21" x14ac:dyDescent="0.35">
      <c r="A196" t="s">
        <v>518</v>
      </c>
      <c r="B196">
        <v>404799265</v>
      </c>
      <c r="C196">
        <v>60</v>
      </c>
      <c r="D196" s="1">
        <v>22791</v>
      </c>
      <c r="E196" t="s">
        <v>11</v>
      </c>
      <c r="F196" t="s">
        <v>519</v>
      </c>
      <c r="G196" t="s">
        <v>13</v>
      </c>
      <c r="H196" s="3">
        <v>36214.181499999999</v>
      </c>
      <c r="I196" s="3">
        <v>14355.950199999999</v>
      </c>
      <c r="J196" t="s">
        <v>520</v>
      </c>
      <c r="K196" t="str">
        <f>_xlfn.XLOOKUP(A196, Accounts!A:A, Accounts!E:E, "Not Found")</f>
        <v>Savings</v>
      </c>
      <c r="L196" s="3">
        <f>_xlfn.XLOOKUP(A196, Accounts!A:A, Accounts!G:G, 0)</f>
        <v>1983669912</v>
      </c>
      <c r="M196" s="3" t="str">
        <f>_xlfn.XLOOKUP(A196, Loan!A:A, Loan!D:D, "0")</f>
        <v>0</v>
      </c>
      <c r="N196" s="3" t="str">
        <f>_xlfn.XLOOKUP(Customer8[[#This Row],[Account Number]],Transaction!C:C,Transaction!D:D)</f>
        <v>Online Payment</v>
      </c>
      <c r="O196" s="3" t="str">
        <f>_xlfn.XLOOKUP(Customer8[[#This Row],[Account Number]], Transaction!C:C,Transaction!E:E)</f>
        <v>Mobile</v>
      </c>
      <c r="P196" s="2">
        <f>_xlfn.XLOOKUP(Customer8[[#This Row],[Account Number]], Transaction!C:C,Transaction!F:F)</f>
        <v>44207</v>
      </c>
      <c r="Q196" s="3">
        <f>Customer8[[#This Row],[Bank Deposit]]-Customer8[[#This Row],[Saving Accounts]]</f>
        <v>21858.231299999999</v>
      </c>
      <c r="R196" s="3">
        <f>IF(AND(K196="Current", Customer8[[#This Row],[Balance]]&gt;500000), Customer8[[#This Row],[Balance]]*1.02, Customer8[[#This Row],[Balance]])</f>
        <v>21858.231299999999</v>
      </c>
      <c r="S196" s="3" t="str">
        <f>TEXT(Customer8[[#This Row],[Transaction_Date]], "MMM")</f>
        <v>Jan</v>
      </c>
      <c r="T196" s="3" t="str">
        <f t="shared" si="3"/>
        <v>60-69 Yrs</v>
      </c>
      <c r="U196" s="3" t="str">
        <f>TEXT(Customer8[[#This Row],[Transaction_Date]],"YYYY")</f>
        <v>2021</v>
      </c>
    </row>
    <row r="197" spans="1:21" x14ac:dyDescent="0.35">
      <c r="A197" t="s">
        <v>521</v>
      </c>
      <c r="B197">
        <v>239044363</v>
      </c>
      <c r="C197">
        <v>70</v>
      </c>
      <c r="D197" s="1">
        <v>19138.5</v>
      </c>
      <c r="E197" t="s">
        <v>11</v>
      </c>
      <c r="F197" t="s">
        <v>87</v>
      </c>
      <c r="G197" t="s">
        <v>13</v>
      </c>
      <c r="H197" s="3">
        <v>639661.30630000005</v>
      </c>
      <c r="I197" s="3">
        <v>337824.37770000001</v>
      </c>
      <c r="J197" t="s">
        <v>522</v>
      </c>
      <c r="K197" t="str">
        <f>_xlfn.XLOOKUP(A197, Accounts!A:A, Accounts!E:E, "Not Found")</f>
        <v>Domiciliary</v>
      </c>
      <c r="L197" s="3">
        <f>_xlfn.XLOOKUP(A197, Accounts!A:A, Accounts!G:G, 0)</f>
        <v>863786592</v>
      </c>
      <c r="M197" s="3" t="str">
        <f>_xlfn.XLOOKUP(A197, Loan!A:A, Loan!D:D, "0")</f>
        <v>0</v>
      </c>
      <c r="N197" s="3" t="str">
        <f>_xlfn.XLOOKUP(Customer8[[#This Row],[Account Number]],Transaction!C:C,Transaction!D:D)</f>
        <v>Online Payment</v>
      </c>
      <c r="O197" s="3" t="str">
        <f>_xlfn.XLOOKUP(Customer8[[#This Row],[Account Number]], Transaction!C:C,Transaction!E:E)</f>
        <v>Internet Banking</v>
      </c>
      <c r="P197" s="2">
        <f>_xlfn.XLOOKUP(Customer8[[#This Row],[Account Number]], Transaction!C:C,Transaction!F:F)</f>
        <v>44348</v>
      </c>
      <c r="Q197" s="3">
        <f>Customer8[[#This Row],[Bank Deposit]]-Customer8[[#This Row],[Saving Accounts]]</f>
        <v>301836.92860000004</v>
      </c>
      <c r="R197" s="3">
        <f>IF(AND(K197="Current", Customer8[[#This Row],[Balance]]&gt;500000), Customer8[[#This Row],[Balance]]*1.02, Customer8[[#This Row],[Balance]])</f>
        <v>301836.92860000004</v>
      </c>
      <c r="S197" s="3" t="str">
        <f>TEXT(Customer8[[#This Row],[Transaction_Date]], "MMM")</f>
        <v>Jun</v>
      </c>
      <c r="T197" s="3" t="str">
        <f t="shared" si="3"/>
        <v>70 Yrs &amp; Above</v>
      </c>
      <c r="U197" s="3" t="str">
        <f>TEXT(Customer8[[#This Row],[Transaction_Date]],"YYYY")</f>
        <v>2021</v>
      </c>
    </row>
    <row r="198" spans="1:21" x14ac:dyDescent="0.35">
      <c r="A198" t="s">
        <v>523</v>
      </c>
      <c r="B198">
        <v>340309780</v>
      </c>
      <c r="C198">
        <v>84</v>
      </c>
      <c r="D198" s="1">
        <v>14025</v>
      </c>
      <c r="E198" t="s">
        <v>11</v>
      </c>
      <c r="F198" t="s">
        <v>157</v>
      </c>
      <c r="G198" t="s">
        <v>13</v>
      </c>
      <c r="H198" s="3">
        <v>1146054.3744000001</v>
      </c>
      <c r="I198" s="3">
        <v>268606.49400000001</v>
      </c>
      <c r="J198" t="s">
        <v>524</v>
      </c>
      <c r="K198" t="str">
        <f>_xlfn.XLOOKUP(A198, Accounts!A:A, Accounts!E:E, "Not Found")</f>
        <v>Joint</v>
      </c>
      <c r="L198" s="3">
        <f>_xlfn.XLOOKUP(A198, Accounts!A:A, Accounts!G:G, 0)</f>
        <v>2248390718</v>
      </c>
      <c r="M198" s="3">
        <f>_xlfn.XLOOKUP(A198, Loan!A:A, Loan!D:D, "0")</f>
        <v>8165904204</v>
      </c>
      <c r="N198" s="3" t="str">
        <f>_xlfn.XLOOKUP(Customer8[[#This Row],[Account Number]],Transaction!C:C,Transaction!D:D)</f>
        <v>Loan Payment</v>
      </c>
      <c r="O198" s="3" t="str">
        <f>_xlfn.XLOOKUP(Customer8[[#This Row],[Account Number]], Transaction!C:C,Transaction!E:E)</f>
        <v>AFT</v>
      </c>
      <c r="P198" s="2">
        <f>_xlfn.XLOOKUP(Customer8[[#This Row],[Account Number]], Transaction!C:C,Transaction!F:F)</f>
        <v>44298</v>
      </c>
      <c r="Q198" s="3">
        <f>Customer8[[#This Row],[Bank Deposit]]-Customer8[[#This Row],[Saving Accounts]]</f>
        <v>877447.88040000014</v>
      </c>
      <c r="R198" s="3">
        <f>IF(AND(K198="Current", Customer8[[#This Row],[Balance]]&gt;500000), Customer8[[#This Row],[Balance]]*1.02, Customer8[[#This Row],[Balance]])</f>
        <v>877447.88040000014</v>
      </c>
      <c r="S198" s="3" t="str">
        <f>TEXT(Customer8[[#This Row],[Transaction_Date]], "MMM")</f>
        <v>Apr</v>
      </c>
      <c r="T198" s="3" t="str">
        <f t="shared" si="3"/>
        <v>70 Yrs &amp; Above</v>
      </c>
      <c r="U198" s="3" t="str">
        <f>TEXT(Customer8[[#This Row],[Transaction_Date]],"YYYY")</f>
        <v>2021</v>
      </c>
    </row>
    <row r="199" spans="1:21" x14ac:dyDescent="0.35">
      <c r="A199" t="s">
        <v>525</v>
      </c>
      <c r="B199">
        <v>3042125</v>
      </c>
      <c r="C199">
        <v>67</v>
      </c>
      <c r="D199" s="1">
        <v>20234.25</v>
      </c>
      <c r="E199" t="s">
        <v>11</v>
      </c>
      <c r="F199" t="s">
        <v>526</v>
      </c>
      <c r="G199" t="s">
        <v>13</v>
      </c>
      <c r="H199" s="3">
        <v>285198.46879999997</v>
      </c>
      <c r="I199" s="3">
        <v>108831.7357</v>
      </c>
      <c r="J199" t="s">
        <v>527</v>
      </c>
      <c r="K199" t="str">
        <f>_xlfn.XLOOKUP(A199, Accounts!A:A, Accounts!E:E, "Not Found")</f>
        <v>Current</v>
      </c>
      <c r="L199" s="3">
        <f>_xlfn.XLOOKUP(A199, Accounts!A:A, Accounts!G:G, 0)</f>
        <v>835783476</v>
      </c>
      <c r="M199" s="3" t="str">
        <f>_xlfn.XLOOKUP(A199, Loan!A:A, Loan!D:D, "0")</f>
        <v>0</v>
      </c>
      <c r="N199" s="3" t="str">
        <f>_xlfn.XLOOKUP(Customer8[[#This Row],[Account Number]],Transaction!C:C,Transaction!D:D)</f>
        <v>Money Deposit</v>
      </c>
      <c r="O199" s="3" t="str">
        <f>_xlfn.XLOOKUP(Customer8[[#This Row],[Account Number]], Transaction!C:C,Transaction!E:E)</f>
        <v>Bank</v>
      </c>
      <c r="P199" s="2">
        <f>_xlfn.XLOOKUP(Customer8[[#This Row],[Account Number]], Transaction!C:C,Transaction!F:F)</f>
        <v>44226</v>
      </c>
      <c r="Q199" s="3">
        <f>Customer8[[#This Row],[Bank Deposit]]-Customer8[[#This Row],[Saving Accounts]]</f>
        <v>176366.73309999995</v>
      </c>
      <c r="R199" s="3">
        <f>IF(AND(K199="Current", Customer8[[#This Row],[Balance]]&gt;500000), Customer8[[#This Row],[Balance]]*1.02, Customer8[[#This Row],[Balance]])</f>
        <v>176366.73309999995</v>
      </c>
      <c r="S199" s="3" t="str">
        <f>TEXT(Customer8[[#This Row],[Transaction_Date]], "MMM")</f>
        <v>Jan</v>
      </c>
      <c r="T199" s="3" t="str">
        <f t="shared" si="3"/>
        <v>60-69 Yrs</v>
      </c>
      <c r="U199" s="3" t="str">
        <f>TEXT(Customer8[[#This Row],[Transaction_Date]],"YYYY")</f>
        <v>2021</v>
      </c>
    </row>
    <row r="200" spans="1:21" x14ac:dyDescent="0.35">
      <c r="A200" t="s">
        <v>528</v>
      </c>
      <c r="B200">
        <v>398388608</v>
      </c>
      <c r="C200">
        <v>82</v>
      </c>
      <c r="D200" s="1">
        <v>14755.5</v>
      </c>
      <c r="E200" t="s">
        <v>11</v>
      </c>
      <c r="F200" t="s">
        <v>437</v>
      </c>
      <c r="G200" t="s">
        <v>13</v>
      </c>
      <c r="H200" s="3">
        <v>350433.95559999999</v>
      </c>
      <c r="I200" s="3">
        <v>239445.76850000001</v>
      </c>
      <c r="J200" t="s">
        <v>529</v>
      </c>
      <c r="K200" t="str">
        <f>_xlfn.XLOOKUP(A200, Accounts!A:A, Accounts!E:E, "Not Found")</f>
        <v>Corporate</v>
      </c>
      <c r="L200" s="3">
        <f>_xlfn.XLOOKUP(A200, Accounts!A:A, Accounts!G:G, 0)</f>
        <v>40540308</v>
      </c>
      <c r="M200" s="3" t="str">
        <f>_xlfn.XLOOKUP(A200, Loan!A:A, Loan!D:D, "0")</f>
        <v>0</v>
      </c>
      <c r="N200" s="3" t="str">
        <f>_xlfn.XLOOKUP(Customer8[[#This Row],[Account Number]],Transaction!C:C,Transaction!D:D)</f>
        <v>Money Transfer</v>
      </c>
      <c r="O200" s="3" t="str">
        <f>_xlfn.XLOOKUP(Customer8[[#This Row],[Account Number]], Transaction!C:C,Transaction!E:E)</f>
        <v>Mobile</v>
      </c>
      <c r="P200" s="2">
        <f>_xlfn.XLOOKUP(Customer8[[#This Row],[Account Number]], Transaction!C:C,Transaction!F:F)</f>
        <v>44409</v>
      </c>
      <c r="Q200" s="3">
        <f>Customer8[[#This Row],[Bank Deposit]]-Customer8[[#This Row],[Saving Accounts]]</f>
        <v>110988.18709999998</v>
      </c>
      <c r="R200" s="3">
        <f>IF(AND(K200="Current", Customer8[[#This Row],[Balance]]&gt;500000), Customer8[[#This Row],[Balance]]*1.02, Customer8[[#This Row],[Balance]])</f>
        <v>110988.18709999998</v>
      </c>
      <c r="S200" s="3" t="str">
        <f>TEXT(Customer8[[#This Row],[Transaction_Date]], "MMM")</f>
        <v>Aug</v>
      </c>
      <c r="T200" s="3" t="str">
        <f t="shared" si="3"/>
        <v>70 Yrs &amp; Above</v>
      </c>
      <c r="U200" s="3" t="str">
        <f>TEXT(Customer8[[#This Row],[Transaction_Date]],"YYYY")</f>
        <v>2021</v>
      </c>
    </row>
    <row r="201" spans="1:21" x14ac:dyDescent="0.35">
      <c r="A201" t="s">
        <v>530</v>
      </c>
      <c r="B201">
        <v>732500144</v>
      </c>
      <c r="C201">
        <v>62</v>
      </c>
      <c r="D201" s="1">
        <v>22060.5</v>
      </c>
      <c r="E201" t="s">
        <v>11</v>
      </c>
      <c r="F201" t="s">
        <v>133</v>
      </c>
      <c r="G201" t="s">
        <v>13</v>
      </c>
      <c r="H201" s="3">
        <v>1194875.5152</v>
      </c>
      <c r="I201" s="3">
        <v>403706.8173</v>
      </c>
      <c r="J201" t="s">
        <v>531</v>
      </c>
      <c r="K201" t="str">
        <f>_xlfn.XLOOKUP(A201, Accounts!A:A, Accounts!E:E, "Not Found")</f>
        <v>Savings</v>
      </c>
      <c r="L201" s="3">
        <f>_xlfn.XLOOKUP(A201, Accounts!A:A, Accounts!G:G, 0)</f>
        <v>1698415956</v>
      </c>
      <c r="M201" s="3" t="str">
        <f>_xlfn.XLOOKUP(A201, Loan!A:A, Loan!D:D, "0")</f>
        <v>0</v>
      </c>
      <c r="N201" s="3" t="str">
        <f>_xlfn.XLOOKUP(Customer8[[#This Row],[Account Number]],Transaction!C:C,Transaction!D:D)</f>
        <v>Online Payment</v>
      </c>
      <c r="O201" s="3" t="str">
        <f>_xlfn.XLOOKUP(Customer8[[#This Row],[Account Number]], Transaction!C:C,Transaction!E:E)</f>
        <v>Mobile</v>
      </c>
      <c r="P201" s="2">
        <f>_xlfn.XLOOKUP(Customer8[[#This Row],[Account Number]], Transaction!C:C,Transaction!F:F)</f>
        <v>44670</v>
      </c>
      <c r="Q201" s="3">
        <f>Customer8[[#This Row],[Bank Deposit]]-Customer8[[#This Row],[Saving Accounts]]</f>
        <v>791168.69790000003</v>
      </c>
      <c r="R201" s="3">
        <f>IF(AND(K201="Current", Customer8[[#This Row],[Balance]]&gt;500000), Customer8[[#This Row],[Balance]]*1.02, Customer8[[#This Row],[Balance]])</f>
        <v>791168.69790000003</v>
      </c>
      <c r="S201" s="3" t="str">
        <f>TEXT(Customer8[[#This Row],[Transaction_Date]], "MMM")</f>
        <v>Apr</v>
      </c>
      <c r="T201" s="3" t="str">
        <f t="shared" si="3"/>
        <v>60-69 Yrs</v>
      </c>
      <c r="U201" s="3" t="str">
        <f>TEXT(Customer8[[#This Row],[Transaction_Date]],"YYYY")</f>
        <v>2022</v>
      </c>
    </row>
    <row r="202" spans="1:21" x14ac:dyDescent="0.35">
      <c r="A202" t="s">
        <v>532</v>
      </c>
      <c r="B202">
        <v>436529029</v>
      </c>
      <c r="C202">
        <v>21</v>
      </c>
      <c r="D202" s="1">
        <v>37035.75</v>
      </c>
      <c r="E202" t="s">
        <v>11</v>
      </c>
      <c r="F202" t="s">
        <v>533</v>
      </c>
      <c r="G202" t="s">
        <v>13</v>
      </c>
      <c r="H202" s="3">
        <v>122419.71430000001</v>
      </c>
      <c r="I202" s="3">
        <v>77124.42</v>
      </c>
      <c r="J202" t="s">
        <v>534</v>
      </c>
      <c r="K202" t="str">
        <f>_xlfn.XLOOKUP(A202, Accounts!A:A, Accounts!E:E, "Not Found")</f>
        <v>Savings</v>
      </c>
      <c r="L202" s="3">
        <f>_xlfn.XLOOKUP(A202, Accounts!A:A, Accounts!G:G, 0)</f>
        <v>376004169</v>
      </c>
      <c r="M202" s="3" t="str">
        <f>_xlfn.XLOOKUP(A202, Loan!A:A, Loan!D:D, "0")</f>
        <v>0</v>
      </c>
      <c r="N202" s="3" t="str">
        <f>_xlfn.XLOOKUP(Customer8[[#This Row],[Account Number]],Transaction!C:C,Transaction!D:D)</f>
        <v>Money Deposit</v>
      </c>
      <c r="O202" s="3" t="str">
        <f>_xlfn.XLOOKUP(Customer8[[#This Row],[Account Number]], Transaction!C:C,Transaction!E:E)</f>
        <v>ATM</v>
      </c>
      <c r="P202" s="2">
        <f>_xlfn.XLOOKUP(Customer8[[#This Row],[Account Number]], Transaction!C:C,Transaction!F:F)</f>
        <v>44425</v>
      </c>
      <c r="Q202" s="3">
        <f>Customer8[[#This Row],[Bank Deposit]]-Customer8[[#This Row],[Saving Accounts]]</f>
        <v>45295.294300000009</v>
      </c>
      <c r="R202" s="3">
        <f>IF(AND(K202="Current", Customer8[[#This Row],[Balance]]&gt;500000), Customer8[[#This Row],[Balance]]*1.02, Customer8[[#This Row],[Balance]])</f>
        <v>45295.294300000009</v>
      </c>
      <c r="S202" s="3" t="str">
        <f>TEXT(Customer8[[#This Row],[Transaction_Date]], "MMM")</f>
        <v>Aug</v>
      </c>
      <c r="T202" s="3" t="str">
        <f t="shared" si="3"/>
        <v>20-29 Yrs</v>
      </c>
      <c r="U202" s="3" t="str">
        <f>TEXT(Customer8[[#This Row],[Transaction_Date]],"YYYY")</f>
        <v>2021</v>
      </c>
    </row>
    <row r="203" spans="1:21" x14ac:dyDescent="0.35">
      <c r="A203" t="s">
        <v>535</v>
      </c>
      <c r="B203">
        <v>766253118</v>
      </c>
      <c r="C203">
        <v>20</v>
      </c>
      <c r="D203" s="1">
        <v>37401</v>
      </c>
      <c r="E203" t="s">
        <v>11</v>
      </c>
      <c r="F203" t="s">
        <v>45</v>
      </c>
      <c r="G203" t="s">
        <v>13</v>
      </c>
      <c r="H203" s="3">
        <v>1609057.2272000001</v>
      </c>
      <c r="I203" s="3">
        <v>382006.3921</v>
      </c>
      <c r="J203" t="s">
        <v>536</v>
      </c>
      <c r="K203" t="str">
        <f>_xlfn.XLOOKUP(A203, Accounts!A:A, Accounts!E:E, "Not Found")</f>
        <v>Current</v>
      </c>
      <c r="L203" s="3">
        <f>_xlfn.XLOOKUP(A203, Accounts!A:A, Accounts!G:G, 0)</f>
        <v>717246524</v>
      </c>
      <c r="M203" s="3" t="str">
        <f>_xlfn.XLOOKUP(A203, Loan!A:A, Loan!D:D, "0")</f>
        <v>0</v>
      </c>
      <c r="N203" s="3" t="str">
        <f>_xlfn.XLOOKUP(Customer8[[#This Row],[Account Number]],Transaction!C:C,Transaction!D:D)</f>
        <v>Cash Withdrawal</v>
      </c>
      <c r="O203" s="3" t="str">
        <f>_xlfn.XLOOKUP(Customer8[[#This Row],[Account Number]], Transaction!C:C,Transaction!E:E)</f>
        <v>ATM</v>
      </c>
      <c r="P203" s="2">
        <f>_xlfn.XLOOKUP(Customer8[[#This Row],[Account Number]], Transaction!C:C,Transaction!F:F)</f>
        <v>44619</v>
      </c>
      <c r="Q203" s="3">
        <f>Customer8[[#This Row],[Bank Deposit]]-Customer8[[#This Row],[Saving Accounts]]</f>
        <v>1227050.8351</v>
      </c>
      <c r="R203" s="3">
        <f>IF(AND(K203="Current", Customer8[[#This Row],[Balance]]&gt;500000), Customer8[[#This Row],[Balance]]*1.02, Customer8[[#This Row],[Balance]])</f>
        <v>1251591.8518020001</v>
      </c>
      <c r="S203" s="3" t="str">
        <f>TEXT(Customer8[[#This Row],[Transaction_Date]], "MMM")</f>
        <v>Feb</v>
      </c>
      <c r="T203" s="3" t="str">
        <f t="shared" si="3"/>
        <v>20-29 Yrs</v>
      </c>
      <c r="U203" s="3" t="str">
        <f>TEXT(Customer8[[#This Row],[Transaction_Date]],"YYYY")</f>
        <v>2022</v>
      </c>
    </row>
    <row r="204" spans="1:21" x14ac:dyDescent="0.35">
      <c r="A204" t="s">
        <v>537</v>
      </c>
      <c r="B204">
        <v>173356018</v>
      </c>
      <c r="C204">
        <v>59</v>
      </c>
      <c r="D204" s="1">
        <v>23156.25</v>
      </c>
      <c r="E204" t="s">
        <v>11</v>
      </c>
      <c r="F204" t="s">
        <v>115</v>
      </c>
      <c r="G204" t="s">
        <v>13</v>
      </c>
      <c r="H204" s="3">
        <v>78331.550700000007</v>
      </c>
      <c r="I204" s="3">
        <v>78074.947400000005</v>
      </c>
      <c r="J204" t="s">
        <v>538</v>
      </c>
      <c r="K204" t="str">
        <f>_xlfn.XLOOKUP(A204, Accounts!A:A, Accounts!E:E, "Not Found")</f>
        <v>Domiciliary</v>
      </c>
      <c r="L204" s="3">
        <f>_xlfn.XLOOKUP(A204, Accounts!A:A, Accounts!G:G, 0)</f>
        <v>3256363341</v>
      </c>
      <c r="M204" s="3">
        <f>_xlfn.XLOOKUP(A204, Loan!A:A, Loan!D:D, "0")</f>
        <v>11443091814</v>
      </c>
      <c r="N204" s="3" t="str">
        <f>_xlfn.XLOOKUP(Customer8[[#This Row],[Account Number]],Transaction!C:C,Transaction!D:D)</f>
        <v>Loan Payment</v>
      </c>
      <c r="O204" s="3" t="str">
        <f>_xlfn.XLOOKUP(Customer8[[#This Row],[Account Number]], Transaction!C:C,Transaction!E:E)</f>
        <v>AFT</v>
      </c>
      <c r="P204" s="2">
        <f>_xlfn.XLOOKUP(Customer8[[#This Row],[Account Number]], Transaction!C:C,Transaction!F:F)</f>
        <v>44668</v>
      </c>
      <c r="Q204" s="3">
        <f>Customer8[[#This Row],[Bank Deposit]]-Customer8[[#This Row],[Saving Accounts]]</f>
        <v>256.60330000000249</v>
      </c>
      <c r="R204" s="3">
        <f>IF(AND(K204="Current", Customer8[[#This Row],[Balance]]&gt;500000), Customer8[[#This Row],[Balance]]*1.02, Customer8[[#This Row],[Balance]])</f>
        <v>256.60330000000249</v>
      </c>
      <c r="S204" s="3" t="str">
        <f>TEXT(Customer8[[#This Row],[Transaction_Date]], "MMM")</f>
        <v>Apr</v>
      </c>
      <c r="T204" s="3" t="str">
        <f t="shared" si="3"/>
        <v>50-59 Yrs</v>
      </c>
      <c r="U204" s="3" t="str">
        <f>TEXT(Customer8[[#This Row],[Transaction_Date]],"YYYY")</f>
        <v>2022</v>
      </c>
    </row>
    <row r="205" spans="1:21" x14ac:dyDescent="0.35">
      <c r="A205" t="s">
        <v>539</v>
      </c>
      <c r="B205">
        <v>392257730</v>
      </c>
      <c r="C205">
        <v>79</v>
      </c>
      <c r="D205" s="1">
        <v>15851.25</v>
      </c>
      <c r="E205" t="s">
        <v>11</v>
      </c>
      <c r="F205" t="s">
        <v>514</v>
      </c>
      <c r="G205" t="s">
        <v>13</v>
      </c>
      <c r="H205" s="3">
        <v>140280.0477</v>
      </c>
      <c r="I205" s="3">
        <v>109748.5079</v>
      </c>
      <c r="J205" t="s">
        <v>540</v>
      </c>
      <c r="K205" t="str">
        <f>_xlfn.XLOOKUP(A205, Accounts!A:A, Accounts!E:E, "Not Found")</f>
        <v>Domiciliary</v>
      </c>
      <c r="L205" s="3">
        <f>_xlfn.XLOOKUP(A205, Accounts!A:A, Accounts!G:G, 0)</f>
        <v>5917632</v>
      </c>
      <c r="M205" s="3">
        <f>_xlfn.XLOOKUP(A205, Loan!A:A, Loan!D:D, "0")</f>
        <v>4699422</v>
      </c>
      <c r="N205" s="3" t="str">
        <f>_xlfn.XLOOKUP(Customer8[[#This Row],[Account Number]],Transaction!C:C,Transaction!D:D)</f>
        <v>Loan Payment</v>
      </c>
      <c r="O205" s="3" t="str">
        <f>_xlfn.XLOOKUP(Customer8[[#This Row],[Account Number]], Transaction!C:C,Transaction!E:E)</f>
        <v>AFT</v>
      </c>
      <c r="P205" s="2">
        <f>_xlfn.XLOOKUP(Customer8[[#This Row],[Account Number]], Transaction!C:C,Transaction!F:F)</f>
        <v>44312</v>
      </c>
      <c r="Q205" s="3">
        <f>Customer8[[#This Row],[Bank Deposit]]-Customer8[[#This Row],[Saving Accounts]]</f>
        <v>30531.539799999999</v>
      </c>
      <c r="R205" s="3">
        <f>IF(AND(K205="Current", Customer8[[#This Row],[Balance]]&gt;500000), Customer8[[#This Row],[Balance]]*1.02, Customer8[[#This Row],[Balance]])</f>
        <v>30531.539799999999</v>
      </c>
      <c r="S205" s="3" t="str">
        <f>TEXT(Customer8[[#This Row],[Transaction_Date]], "MMM")</f>
        <v>Apr</v>
      </c>
      <c r="T205" s="3" t="str">
        <f t="shared" si="3"/>
        <v>70 Yrs &amp; Above</v>
      </c>
      <c r="U205" s="3" t="str">
        <f>TEXT(Customer8[[#This Row],[Transaction_Date]],"YYYY")</f>
        <v>2021</v>
      </c>
    </row>
    <row r="206" spans="1:21" x14ac:dyDescent="0.35">
      <c r="A206" t="s">
        <v>541</v>
      </c>
      <c r="B206">
        <v>226058119</v>
      </c>
      <c r="C206">
        <v>42</v>
      </c>
      <c r="D206" s="1">
        <v>29365.5</v>
      </c>
      <c r="E206" t="s">
        <v>11</v>
      </c>
      <c r="F206" t="s">
        <v>542</v>
      </c>
      <c r="G206" t="s">
        <v>13</v>
      </c>
      <c r="H206" s="3">
        <v>812470.79350000003</v>
      </c>
      <c r="I206" s="3">
        <v>179681.04089999999</v>
      </c>
      <c r="J206" t="s">
        <v>543</v>
      </c>
      <c r="K206" t="str">
        <f>_xlfn.XLOOKUP(A206, Accounts!A:A, Accounts!E:E, "Not Found")</f>
        <v>Joint</v>
      </c>
      <c r="L206" s="3">
        <f>_xlfn.XLOOKUP(A206, Accounts!A:A, Accounts!G:G, 0)</f>
        <v>541458088</v>
      </c>
      <c r="M206" s="3" t="str">
        <f>_xlfn.XLOOKUP(A206, Loan!A:A, Loan!D:D, "0")</f>
        <v>0</v>
      </c>
      <c r="N206" s="3" t="str">
        <f>_xlfn.XLOOKUP(Customer8[[#This Row],[Account Number]],Transaction!C:C,Transaction!D:D)</f>
        <v>Cash Withdrawal</v>
      </c>
      <c r="O206" s="3" t="str">
        <f>_xlfn.XLOOKUP(Customer8[[#This Row],[Account Number]], Transaction!C:C,Transaction!E:E)</f>
        <v>Bank</v>
      </c>
      <c r="P206" s="2">
        <f>_xlfn.XLOOKUP(Customer8[[#This Row],[Account Number]], Transaction!C:C,Transaction!F:F)</f>
        <v>44216</v>
      </c>
      <c r="Q206" s="3">
        <f>Customer8[[#This Row],[Bank Deposit]]-Customer8[[#This Row],[Saving Accounts]]</f>
        <v>632789.75260000001</v>
      </c>
      <c r="R206" s="3">
        <f>IF(AND(K206="Current", Customer8[[#This Row],[Balance]]&gt;500000), Customer8[[#This Row],[Balance]]*1.02, Customer8[[#This Row],[Balance]])</f>
        <v>632789.75260000001</v>
      </c>
      <c r="S206" s="3" t="str">
        <f>TEXT(Customer8[[#This Row],[Transaction_Date]], "MMM")</f>
        <v>Jan</v>
      </c>
      <c r="T206" s="3" t="str">
        <f t="shared" si="3"/>
        <v>40-49 Yrs</v>
      </c>
      <c r="U206" s="3" t="str">
        <f>TEXT(Customer8[[#This Row],[Transaction_Date]],"YYYY")</f>
        <v>2021</v>
      </c>
    </row>
    <row r="207" spans="1:21" x14ac:dyDescent="0.35">
      <c r="A207" t="s">
        <v>544</v>
      </c>
      <c r="B207">
        <v>986276311</v>
      </c>
      <c r="C207">
        <v>54</v>
      </c>
      <c r="D207" s="1">
        <v>24982.5</v>
      </c>
      <c r="E207" t="s">
        <v>11</v>
      </c>
      <c r="F207" t="s">
        <v>378</v>
      </c>
      <c r="G207" t="s">
        <v>13</v>
      </c>
      <c r="H207" s="3">
        <v>210065.06659999999</v>
      </c>
      <c r="I207" s="3">
        <v>124557.81200000001</v>
      </c>
      <c r="J207" t="s">
        <v>545</v>
      </c>
      <c r="K207" t="str">
        <f>_xlfn.XLOOKUP(A207, Accounts!A:A, Accounts!E:E, "Not Found")</f>
        <v>Corporate</v>
      </c>
      <c r="L207" s="3">
        <f>_xlfn.XLOOKUP(A207, Accounts!A:A, Accounts!G:G, 0)</f>
        <v>3118478748</v>
      </c>
      <c r="M207" s="3">
        <f>_xlfn.XLOOKUP(A207, Loan!A:A, Loan!D:D, "0")</f>
        <v>11325110181</v>
      </c>
      <c r="N207" s="3" t="str">
        <f>_xlfn.XLOOKUP(Customer8[[#This Row],[Account Number]],Transaction!C:C,Transaction!D:D)</f>
        <v>Loan Payment</v>
      </c>
      <c r="O207" s="3" t="str">
        <f>_xlfn.XLOOKUP(Customer8[[#This Row],[Account Number]], Transaction!C:C,Transaction!E:E)</f>
        <v>AFT</v>
      </c>
      <c r="P207" s="2">
        <f>_xlfn.XLOOKUP(Customer8[[#This Row],[Account Number]], Transaction!C:C,Transaction!F:F)</f>
        <v>44490</v>
      </c>
      <c r="Q207" s="3">
        <f>Customer8[[#This Row],[Bank Deposit]]-Customer8[[#This Row],[Saving Accounts]]</f>
        <v>85507.254599999986</v>
      </c>
      <c r="R207" s="3">
        <f>IF(AND(K207="Current", Customer8[[#This Row],[Balance]]&gt;500000), Customer8[[#This Row],[Balance]]*1.02, Customer8[[#This Row],[Balance]])</f>
        <v>85507.254599999986</v>
      </c>
      <c r="S207" s="3" t="str">
        <f>TEXT(Customer8[[#This Row],[Transaction_Date]], "MMM")</f>
        <v>Oct</v>
      </c>
      <c r="T207" s="3" t="str">
        <f t="shared" si="3"/>
        <v>50-59 Yrs</v>
      </c>
      <c r="U207" s="3" t="str">
        <f>TEXT(Customer8[[#This Row],[Transaction_Date]],"YYYY")</f>
        <v>2021</v>
      </c>
    </row>
    <row r="208" spans="1:21" x14ac:dyDescent="0.35">
      <c r="A208" t="s">
        <v>546</v>
      </c>
      <c r="B208">
        <v>684559377</v>
      </c>
      <c r="C208">
        <v>60</v>
      </c>
      <c r="D208" s="1">
        <v>22791</v>
      </c>
      <c r="E208" t="s">
        <v>11</v>
      </c>
      <c r="F208" t="s">
        <v>547</v>
      </c>
      <c r="G208" t="s">
        <v>13</v>
      </c>
      <c r="H208" s="3">
        <v>303439.38179999997</v>
      </c>
      <c r="I208" s="3">
        <v>73031.672600000005</v>
      </c>
      <c r="J208" t="s">
        <v>548</v>
      </c>
      <c r="K208" t="str">
        <f>_xlfn.XLOOKUP(A208, Accounts!A:A, Accounts!E:E, "Not Found")</f>
        <v>Domiciliary</v>
      </c>
      <c r="L208" s="3">
        <f>_xlfn.XLOOKUP(A208, Accounts!A:A, Accounts!G:G, 0)</f>
        <v>222610245</v>
      </c>
      <c r="M208" s="3" t="str">
        <f>_xlfn.XLOOKUP(A208, Loan!A:A, Loan!D:D, "0")</f>
        <v>0</v>
      </c>
      <c r="N208" s="3" t="str">
        <f>_xlfn.XLOOKUP(Customer8[[#This Row],[Account Number]],Transaction!C:C,Transaction!D:D)</f>
        <v>Money Deposit</v>
      </c>
      <c r="O208" s="3" t="str">
        <f>_xlfn.XLOOKUP(Customer8[[#This Row],[Account Number]], Transaction!C:C,Transaction!E:E)</f>
        <v>Bank</v>
      </c>
      <c r="P208" s="2">
        <f>_xlfn.XLOOKUP(Customer8[[#This Row],[Account Number]], Transaction!C:C,Transaction!F:F)</f>
        <v>44249</v>
      </c>
      <c r="Q208" s="3">
        <f>Customer8[[#This Row],[Bank Deposit]]-Customer8[[#This Row],[Saving Accounts]]</f>
        <v>230407.70919999998</v>
      </c>
      <c r="R208" s="3">
        <f>IF(AND(K208="Current", Customer8[[#This Row],[Balance]]&gt;500000), Customer8[[#This Row],[Balance]]*1.02, Customer8[[#This Row],[Balance]])</f>
        <v>230407.70919999998</v>
      </c>
      <c r="S208" s="3" t="str">
        <f>TEXT(Customer8[[#This Row],[Transaction_Date]], "MMM")</f>
        <v>Feb</v>
      </c>
      <c r="T208" s="3" t="str">
        <f t="shared" si="3"/>
        <v>60-69 Yrs</v>
      </c>
      <c r="U208" s="3" t="str">
        <f>TEXT(Customer8[[#This Row],[Transaction_Date]],"YYYY")</f>
        <v>2021</v>
      </c>
    </row>
    <row r="209" spans="1:21" x14ac:dyDescent="0.35">
      <c r="A209" t="s">
        <v>549</v>
      </c>
      <c r="B209">
        <v>285351921</v>
      </c>
      <c r="C209">
        <v>42</v>
      </c>
      <c r="D209" s="1">
        <v>29365.5</v>
      </c>
      <c r="E209" t="s">
        <v>11</v>
      </c>
      <c r="F209" t="s">
        <v>550</v>
      </c>
      <c r="G209" t="s">
        <v>13</v>
      </c>
      <c r="H209" s="3">
        <v>186230.016</v>
      </c>
      <c r="I209" s="3">
        <v>27603.426800000001</v>
      </c>
      <c r="J209" t="s">
        <v>551</v>
      </c>
      <c r="K209" t="str">
        <f>_xlfn.XLOOKUP(A209, Accounts!A:A, Accounts!E:E, "Not Found")</f>
        <v>Domiciliary</v>
      </c>
      <c r="L209" s="3">
        <f>_xlfn.XLOOKUP(A209, Accounts!A:A, Accounts!G:G, 0)</f>
        <v>28916562</v>
      </c>
      <c r="M209" s="3">
        <f>_xlfn.XLOOKUP(A209, Loan!A:A, Loan!D:D, "0")</f>
        <v>4116633003</v>
      </c>
      <c r="N209" s="3" t="str">
        <f>_xlfn.XLOOKUP(Customer8[[#This Row],[Account Number]],Transaction!C:C,Transaction!D:D)</f>
        <v>Loan Payment</v>
      </c>
      <c r="O209" s="3" t="str">
        <f>_xlfn.XLOOKUP(Customer8[[#This Row],[Account Number]], Transaction!C:C,Transaction!E:E)</f>
        <v>AFT</v>
      </c>
      <c r="P209" s="2">
        <f>_xlfn.XLOOKUP(Customer8[[#This Row],[Account Number]], Transaction!C:C,Transaction!F:F)</f>
        <v>44595</v>
      </c>
      <c r="Q209" s="3">
        <f>Customer8[[#This Row],[Bank Deposit]]-Customer8[[#This Row],[Saving Accounts]]</f>
        <v>158626.58919999999</v>
      </c>
      <c r="R209" s="3">
        <f>IF(AND(K209="Current", Customer8[[#This Row],[Balance]]&gt;500000), Customer8[[#This Row],[Balance]]*1.02, Customer8[[#This Row],[Balance]])</f>
        <v>158626.58919999999</v>
      </c>
      <c r="S209" s="3" t="str">
        <f>TEXT(Customer8[[#This Row],[Transaction_Date]], "MMM")</f>
        <v>Feb</v>
      </c>
      <c r="T209" s="3" t="str">
        <f t="shared" si="3"/>
        <v>40-49 Yrs</v>
      </c>
      <c r="U209" s="3" t="str">
        <f>TEXT(Customer8[[#This Row],[Transaction_Date]],"YYYY")</f>
        <v>2022</v>
      </c>
    </row>
    <row r="210" spans="1:21" x14ac:dyDescent="0.35">
      <c r="A210" t="s">
        <v>552</v>
      </c>
      <c r="B210">
        <v>233445574</v>
      </c>
      <c r="C210">
        <v>60</v>
      </c>
      <c r="D210" s="1">
        <v>22791</v>
      </c>
      <c r="E210" t="s">
        <v>11</v>
      </c>
      <c r="F210" t="s">
        <v>57</v>
      </c>
      <c r="G210" t="s">
        <v>13</v>
      </c>
      <c r="H210" s="3">
        <v>119341.1958</v>
      </c>
      <c r="I210" s="3">
        <v>53040.531499999997</v>
      </c>
      <c r="J210" t="s">
        <v>553</v>
      </c>
      <c r="K210" t="str">
        <f>_xlfn.XLOOKUP(A210, Accounts!A:A, Accounts!E:E, "Not Found")</f>
        <v>Current</v>
      </c>
      <c r="L210" s="3">
        <f>_xlfn.XLOOKUP(A210, Accounts!A:A, Accounts!G:G, 0)</f>
        <v>3321742336</v>
      </c>
      <c r="M210" s="3">
        <f>_xlfn.XLOOKUP(A210, Loan!A:A, Loan!D:D, "0")</f>
        <v>159233186</v>
      </c>
      <c r="N210" s="3" t="str">
        <f>_xlfn.XLOOKUP(Customer8[[#This Row],[Account Number]],Transaction!C:C,Transaction!D:D)</f>
        <v>Loan Payment</v>
      </c>
      <c r="O210" s="3" t="str">
        <f>_xlfn.XLOOKUP(Customer8[[#This Row],[Account Number]], Transaction!C:C,Transaction!E:E)</f>
        <v>AFT</v>
      </c>
      <c r="P210" s="2">
        <f>_xlfn.XLOOKUP(Customer8[[#This Row],[Account Number]], Transaction!C:C,Transaction!F:F)</f>
        <v>44553</v>
      </c>
      <c r="Q210" s="3">
        <f>Customer8[[#This Row],[Bank Deposit]]-Customer8[[#This Row],[Saving Accounts]]</f>
        <v>66300.664300000004</v>
      </c>
      <c r="R210" s="3">
        <f>IF(AND(K210="Current", Customer8[[#This Row],[Balance]]&gt;500000), Customer8[[#This Row],[Balance]]*1.02, Customer8[[#This Row],[Balance]])</f>
        <v>66300.664300000004</v>
      </c>
      <c r="S210" s="3" t="str">
        <f>TEXT(Customer8[[#This Row],[Transaction_Date]], "MMM")</f>
        <v>Dec</v>
      </c>
      <c r="T210" s="3" t="str">
        <f t="shared" si="3"/>
        <v>60-69 Yrs</v>
      </c>
      <c r="U210" s="3" t="str">
        <f>TEXT(Customer8[[#This Row],[Transaction_Date]],"YYYY")</f>
        <v>2021</v>
      </c>
    </row>
    <row r="211" spans="1:21" x14ac:dyDescent="0.35">
      <c r="A211" t="s">
        <v>554</v>
      </c>
      <c r="B211">
        <v>769373972</v>
      </c>
      <c r="C211">
        <v>69</v>
      </c>
      <c r="D211" s="1">
        <v>19503.75</v>
      </c>
      <c r="E211" t="s">
        <v>11</v>
      </c>
      <c r="F211" t="s">
        <v>555</v>
      </c>
      <c r="G211" t="s">
        <v>13</v>
      </c>
      <c r="H211" s="3">
        <v>467088.24829999998</v>
      </c>
      <c r="I211" s="3">
        <v>194702.04879999999</v>
      </c>
      <c r="J211" t="s">
        <v>556</v>
      </c>
      <c r="K211" t="str">
        <f>_xlfn.XLOOKUP(A211, Accounts!A:A, Accounts!E:E, "Not Found")</f>
        <v>Domiciliary</v>
      </c>
      <c r="L211" s="3">
        <f>_xlfn.XLOOKUP(A211, Accounts!A:A, Accounts!G:G, 0)</f>
        <v>900612081</v>
      </c>
      <c r="M211" s="3" t="str">
        <f>_xlfn.XLOOKUP(A211, Loan!A:A, Loan!D:D, "0")</f>
        <v>0</v>
      </c>
      <c r="N211" s="3" t="str">
        <f>_xlfn.XLOOKUP(Customer8[[#This Row],[Account Number]],Transaction!C:C,Transaction!D:D)</f>
        <v>Money Transfer</v>
      </c>
      <c r="O211" s="3" t="str">
        <f>_xlfn.XLOOKUP(Customer8[[#This Row],[Account Number]], Transaction!C:C,Transaction!E:E)</f>
        <v>Mobile</v>
      </c>
      <c r="P211" s="2">
        <f>_xlfn.XLOOKUP(Customer8[[#This Row],[Account Number]], Transaction!C:C,Transaction!F:F)</f>
        <v>44543</v>
      </c>
      <c r="Q211" s="3">
        <f>Customer8[[#This Row],[Bank Deposit]]-Customer8[[#This Row],[Saving Accounts]]</f>
        <v>272386.19949999999</v>
      </c>
      <c r="R211" s="3">
        <f>IF(AND(K211="Current", Customer8[[#This Row],[Balance]]&gt;500000), Customer8[[#This Row],[Balance]]*1.02, Customer8[[#This Row],[Balance]])</f>
        <v>272386.19949999999</v>
      </c>
      <c r="S211" s="3" t="str">
        <f>TEXT(Customer8[[#This Row],[Transaction_Date]], "MMM")</f>
        <v>Dec</v>
      </c>
      <c r="T211" s="3" t="str">
        <f t="shared" si="3"/>
        <v>60-69 Yrs</v>
      </c>
      <c r="U211" s="3" t="str">
        <f>TEXT(Customer8[[#This Row],[Transaction_Date]],"YYYY")</f>
        <v>2021</v>
      </c>
    </row>
    <row r="212" spans="1:21" x14ac:dyDescent="0.35">
      <c r="A212" t="s">
        <v>557</v>
      </c>
      <c r="B212">
        <v>309305273</v>
      </c>
      <c r="C212">
        <v>18</v>
      </c>
      <c r="D212" s="1">
        <v>38131.5</v>
      </c>
      <c r="E212" t="s">
        <v>11</v>
      </c>
      <c r="F212" t="s">
        <v>558</v>
      </c>
      <c r="G212" t="s">
        <v>13</v>
      </c>
      <c r="H212" s="3">
        <v>600275.71669999999</v>
      </c>
      <c r="I212" s="3">
        <v>76391.775899999993</v>
      </c>
      <c r="J212" t="s">
        <v>559</v>
      </c>
      <c r="K212" t="str">
        <f>_xlfn.XLOOKUP(A212, Accounts!A:A, Accounts!E:E, "Not Found")</f>
        <v>Savings</v>
      </c>
      <c r="L212" s="3">
        <f>_xlfn.XLOOKUP(A212, Accounts!A:A, Accounts!G:G, 0)</f>
        <v>1327365</v>
      </c>
      <c r="M212" s="3" t="str">
        <f>_xlfn.XLOOKUP(A212, Loan!A:A, Loan!D:D, "0")</f>
        <v>0</v>
      </c>
      <c r="N212" s="3" t="str">
        <f>_xlfn.XLOOKUP(Customer8[[#This Row],[Account Number]],Transaction!C:C,Transaction!D:D)</f>
        <v>Cash Withdrawal</v>
      </c>
      <c r="O212" s="3" t="str">
        <f>_xlfn.XLOOKUP(Customer8[[#This Row],[Account Number]], Transaction!C:C,Transaction!E:E)</f>
        <v>Bank</v>
      </c>
      <c r="P212" s="2">
        <f>_xlfn.XLOOKUP(Customer8[[#This Row],[Account Number]], Transaction!C:C,Transaction!F:F)</f>
        <v>44379</v>
      </c>
      <c r="Q212" s="3">
        <f>Customer8[[#This Row],[Bank Deposit]]-Customer8[[#This Row],[Saving Accounts]]</f>
        <v>523883.94079999998</v>
      </c>
      <c r="R212" s="3">
        <f>IF(AND(K212="Current", Customer8[[#This Row],[Balance]]&gt;500000), Customer8[[#This Row],[Balance]]*1.02, Customer8[[#This Row],[Balance]])</f>
        <v>523883.94079999998</v>
      </c>
      <c r="S212" s="3" t="str">
        <f>TEXT(Customer8[[#This Row],[Transaction_Date]], "MMM")</f>
        <v>Jul</v>
      </c>
      <c r="T212" s="3" t="str">
        <f t="shared" si="3"/>
        <v>Below 20 Yrs</v>
      </c>
      <c r="U212" s="3" t="str">
        <f>TEXT(Customer8[[#This Row],[Transaction_Date]],"YYYY")</f>
        <v>2021</v>
      </c>
    </row>
    <row r="213" spans="1:21" x14ac:dyDescent="0.35">
      <c r="A213" t="s">
        <v>560</v>
      </c>
      <c r="B213">
        <v>560230268</v>
      </c>
      <c r="C213">
        <v>56</v>
      </c>
      <c r="D213" s="1">
        <v>24252</v>
      </c>
      <c r="E213" t="s">
        <v>11</v>
      </c>
      <c r="F213" t="s">
        <v>16</v>
      </c>
      <c r="G213" t="s">
        <v>13</v>
      </c>
      <c r="H213" s="3">
        <v>208859.6434</v>
      </c>
      <c r="I213" s="3">
        <v>112415.63159999999</v>
      </c>
      <c r="J213" t="s">
        <v>561</v>
      </c>
      <c r="K213" t="str">
        <f>_xlfn.XLOOKUP(A213, Accounts!A:A, Accounts!E:E, "Not Found")</f>
        <v>Savings</v>
      </c>
      <c r="L213" s="3">
        <f>_xlfn.XLOOKUP(A213, Accounts!A:A, Accounts!G:G, 0)</f>
        <v>1148450163</v>
      </c>
      <c r="M213" s="3" t="str">
        <f>_xlfn.XLOOKUP(A213, Loan!A:A, Loan!D:D, "0")</f>
        <v>0</v>
      </c>
      <c r="N213" s="3" t="str">
        <f>_xlfn.XLOOKUP(Customer8[[#This Row],[Account Number]],Transaction!C:C,Transaction!D:D)</f>
        <v>Money Transfer</v>
      </c>
      <c r="O213" s="3" t="str">
        <f>_xlfn.XLOOKUP(Customer8[[#This Row],[Account Number]], Transaction!C:C,Transaction!E:E)</f>
        <v>Mobile</v>
      </c>
      <c r="P213" s="2">
        <f>_xlfn.XLOOKUP(Customer8[[#This Row],[Account Number]], Transaction!C:C,Transaction!F:F)</f>
        <v>44200</v>
      </c>
      <c r="Q213" s="3">
        <f>Customer8[[#This Row],[Bank Deposit]]-Customer8[[#This Row],[Saving Accounts]]</f>
        <v>96444.011800000007</v>
      </c>
      <c r="R213" s="3">
        <f>IF(AND(K213="Current", Customer8[[#This Row],[Balance]]&gt;500000), Customer8[[#This Row],[Balance]]*1.02, Customer8[[#This Row],[Balance]])</f>
        <v>96444.011800000007</v>
      </c>
      <c r="S213" s="3" t="str">
        <f>TEXT(Customer8[[#This Row],[Transaction_Date]], "MMM")</f>
        <v>Jan</v>
      </c>
      <c r="T213" s="3" t="str">
        <f t="shared" si="3"/>
        <v>50-59 Yrs</v>
      </c>
      <c r="U213" s="3" t="str">
        <f>TEXT(Customer8[[#This Row],[Transaction_Date]],"YYYY")</f>
        <v>2021</v>
      </c>
    </row>
    <row r="214" spans="1:21" x14ac:dyDescent="0.35">
      <c r="A214" t="s">
        <v>562</v>
      </c>
      <c r="B214">
        <v>389143681</v>
      </c>
      <c r="C214">
        <v>27</v>
      </c>
      <c r="D214" s="1">
        <v>34844.25</v>
      </c>
      <c r="E214" t="s">
        <v>11</v>
      </c>
      <c r="F214" t="s">
        <v>25</v>
      </c>
      <c r="G214" t="s">
        <v>13</v>
      </c>
      <c r="H214" s="3">
        <v>412040.34889999998</v>
      </c>
      <c r="I214" s="3">
        <v>251708.17790000001</v>
      </c>
      <c r="J214" t="s">
        <v>563</v>
      </c>
      <c r="K214" t="str">
        <f>_xlfn.XLOOKUP(A214, Accounts!A:A, Accounts!E:E, "Not Found")</f>
        <v>Domiciliary</v>
      </c>
      <c r="L214" s="3">
        <f>_xlfn.XLOOKUP(A214, Accounts!A:A, Accounts!G:G, 0)</f>
        <v>1263518976</v>
      </c>
      <c r="M214" s="3" t="str">
        <f>_xlfn.XLOOKUP(A214, Loan!A:A, Loan!D:D, "0")</f>
        <v>0</v>
      </c>
      <c r="N214" s="3" t="str">
        <f>_xlfn.XLOOKUP(Customer8[[#This Row],[Account Number]],Transaction!C:C,Transaction!D:D)</f>
        <v>Cash Withdrawal</v>
      </c>
      <c r="O214" s="3" t="str">
        <f>_xlfn.XLOOKUP(Customer8[[#This Row],[Account Number]], Transaction!C:C,Transaction!E:E)</f>
        <v>ATM</v>
      </c>
      <c r="P214" s="2">
        <f>_xlfn.XLOOKUP(Customer8[[#This Row],[Account Number]], Transaction!C:C,Transaction!F:F)</f>
        <v>44332</v>
      </c>
      <c r="Q214" s="3">
        <f>Customer8[[#This Row],[Bank Deposit]]-Customer8[[#This Row],[Saving Accounts]]</f>
        <v>160332.17099999997</v>
      </c>
      <c r="R214" s="3">
        <f>IF(AND(K214="Current", Customer8[[#This Row],[Balance]]&gt;500000), Customer8[[#This Row],[Balance]]*1.02, Customer8[[#This Row],[Balance]])</f>
        <v>160332.17099999997</v>
      </c>
      <c r="S214" s="3" t="str">
        <f>TEXT(Customer8[[#This Row],[Transaction_Date]], "MMM")</f>
        <v>May</v>
      </c>
      <c r="T214" s="3" t="str">
        <f t="shared" si="3"/>
        <v>20-29 Yrs</v>
      </c>
      <c r="U214" s="3" t="str">
        <f>TEXT(Customer8[[#This Row],[Transaction_Date]],"YYYY")</f>
        <v>2021</v>
      </c>
    </row>
    <row r="215" spans="1:21" x14ac:dyDescent="0.35">
      <c r="A215" t="s">
        <v>564</v>
      </c>
      <c r="B215">
        <v>230054148</v>
      </c>
      <c r="C215">
        <v>50</v>
      </c>
      <c r="D215" s="1">
        <v>26443.5</v>
      </c>
      <c r="E215" t="s">
        <v>11</v>
      </c>
      <c r="F215" t="s">
        <v>323</v>
      </c>
      <c r="G215" t="s">
        <v>13</v>
      </c>
      <c r="H215" s="3">
        <v>223456.29699999999</v>
      </c>
      <c r="I215" s="3">
        <v>22997.377199999999</v>
      </c>
      <c r="J215" t="s">
        <v>565</v>
      </c>
      <c r="K215" t="str">
        <f>_xlfn.XLOOKUP(A215, Accounts!A:A, Accounts!E:E, "Not Found")</f>
        <v>Current</v>
      </c>
      <c r="L215" s="3">
        <f>_xlfn.XLOOKUP(A215, Accounts!A:A, Accounts!G:G, 0)</f>
        <v>2246152608</v>
      </c>
      <c r="M215" s="3" t="str">
        <f>_xlfn.XLOOKUP(A215, Loan!A:A, Loan!D:D, "0")</f>
        <v>0</v>
      </c>
      <c r="N215" s="3" t="str">
        <f>_xlfn.XLOOKUP(Customer8[[#This Row],[Account Number]],Transaction!C:C,Transaction!D:D)</f>
        <v>Cash Withdrawal</v>
      </c>
      <c r="O215" s="3" t="str">
        <f>_xlfn.XLOOKUP(Customer8[[#This Row],[Account Number]], Transaction!C:C,Transaction!E:E)</f>
        <v>POS</v>
      </c>
      <c r="P215" s="2">
        <f>_xlfn.XLOOKUP(Customer8[[#This Row],[Account Number]], Transaction!C:C,Transaction!F:F)</f>
        <v>44648</v>
      </c>
      <c r="Q215" s="3">
        <f>Customer8[[#This Row],[Bank Deposit]]-Customer8[[#This Row],[Saving Accounts]]</f>
        <v>200458.9198</v>
      </c>
      <c r="R215" s="3">
        <f>IF(AND(K215="Current", Customer8[[#This Row],[Balance]]&gt;500000), Customer8[[#This Row],[Balance]]*1.02, Customer8[[#This Row],[Balance]])</f>
        <v>200458.9198</v>
      </c>
      <c r="S215" s="3" t="str">
        <f>TEXT(Customer8[[#This Row],[Transaction_Date]], "MMM")</f>
        <v>Mar</v>
      </c>
      <c r="T215" s="3" t="str">
        <f t="shared" si="3"/>
        <v>50-59 Yrs</v>
      </c>
      <c r="U215" s="3" t="str">
        <f>TEXT(Customer8[[#This Row],[Transaction_Date]],"YYYY")</f>
        <v>2022</v>
      </c>
    </row>
    <row r="216" spans="1:21" x14ac:dyDescent="0.35">
      <c r="A216" t="s">
        <v>566</v>
      </c>
      <c r="B216">
        <v>641677481</v>
      </c>
      <c r="C216">
        <v>30</v>
      </c>
      <c r="D216" s="1">
        <v>33748.5</v>
      </c>
      <c r="E216" t="s">
        <v>11</v>
      </c>
      <c r="F216" t="s">
        <v>406</v>
      </c>
      <c r="G216" t="s">
        <v>13</v>
      </c>
      <c r="H216" s="3">
        <v>338535.57</v>
      </c>
      <c r="I216" s="3">
        <v>33853.557000000001</v>
      </c>
      <c r="J216" t="s">
        <v>567</v>
      </c>
      <c r="K216" t="str">
        <f>_xlfn.XLOOKUP(A216, Accounts!A:A, Accounts!E:E, "Not Found")</f>
        <v>Current</v>
      </c>
      <c r="L216" s="3">
        <f>_xlfn.XLOOKUP(A216, Accounts!A:A, Accounts!G:G, 0)</f>
        <v>1682334225</v>
      </c>
      <c r="M216" s="3" t="str">
        <f>_xlfn.XLOOKUP(A216, Loan!A:A, Loan!D:D, "0")</f>
        <v>0</v>
      </c>
      <c r="N216" s="3" t="str">
        <f>_xlfn.XLOOKUP(Customer8[[#This Row],[Account Number]],Transaction!C:C,Transaction!D:D)</f>
        <v>Money Deposit</v>
      </c>
      <c r="O216" s="3" t="str">
        <f>_xlfn.XLOOKUP(Customer8[[#This Row],[Account Number]], Transaction!C:C,Transaction!E:E)</f>
        <v>Bank</v>
      </c>
      <c r="P216" s="2">
        <f>_xlfn.XLOOKUP(Customer8[[#This Row],[Account Number]], Transaction!C:C,Transaction!F:F)</f>
        <v>44317</v>
      </c>
      <c r="Q216" s="3">
        <f>Customer8[[#This Row],[Bank Deposit]]-Customer8[[#This Row],[Saving Accounts]]</f>
        <v>304682.01300000004</v>
      </c>
      <c r="R216" s="3">
        <f>IF(AND(K216="Current", Customer8[[#This Row],[Balance]]&gt;500000), Customer8[[#This Row],[Balance]]*1.02, Customer8[[#This Row],[Balance]])</f>
        <v>304682.01300000004</v>
      </c>
      <c r="S216" s="3" t="str">
        <f>TEXT(Customer8[[#This Row],[Transaction_Date]], "MMM")</f>
        <v>May</v>
      </c>
      <c r="T216" s="3" t="str">
        <f t="shared" si="3"/>
        <v>30-39 Yrs</v>
      </c>
      <c r="U216" s="3" t="str">
        <f>TEXT(Customer8[[#This Row],[Transaction_Date]],"YYYY")</f>
        <v>2021</v>
      </c>
    </row>
    <row r="217" spans="1:21" x14ac:dyDescent="0.35">
      <c r="A217" t="s">
        <v>568</v>
      </c>
      <c r="B217">
        <v>332182225</v>
      </c>
      <c r="C217">
        <v>35</v>
      </c>
      <c r="D217" s="1">
        <v>31922.25</v>
      </c>
      <c r="E217" t="s">
        <v>11</v>
      </c>
      <c r="F217" t="s">
        <v>323</v>
      </c>
      <c r="G217" t="s">
        <v>13</v>
      </c>
      <c r="H217" s="3">
        <v>1044347.8922999999</v>
      </c>
      <c r="I217" s="3">
        <v>749319.6128</v>
      </c>
      <c r="J217" t="s">
        <v>569</v>
      </c>
      <c r="K217" t="str">
        <f>_xlfn.XLOOKUP(A217, Accounts!A:A, Accounts!E:E, "Not Found")</f>
        <v>Savings</v>
      </c>
      <c r="L217" s="3">
        <f>_xlfn.XLOOKUP(A217, Accounts!A:A, Accounts!G:G, 0)</f>
        <v>844981235</v>
      </c>
      <c r="M217" s="3" t="str">
        <f>_xlfn.XLOOKUP(A217, Loan!A:A, Loan!D:D, "0")</f>
        <v>0</v>
      </c>
      <c r="N217" s="3" t="str">
        <f>_xlfn.XLOOKUP(Customer8[[#This Row],[Account Number]],Transaction!C:C,Transaction!D:D)</f>
        <v>Money Transfer</v>
      </c>
      <c r="O217" s="3" t="str">
        <f>_xlfn.XLOOKUP(Customer8[[#This Row],[Account Number]], Transaction!C:C,Transaction!E:E)</f>
        <v>Internet Banking</v>
      </c>
      <c r="P217" s="2">
        <f>_xlfn.XLOOKUP(Customer8[[#This Row],[Account Number]], Transaction!C:C,Transaction!F:F)</f>
        <v>44249</v>
      </c>
      <c r="Q217" s="3">
        <f>Customer8[[#This Row],[Bank Deposit]]-Customer8[[#This Row],[Saving Accounts]]</f>
        <v>295028.27949999995</v>
      </c>
      <c r="R217" s="3">
        <f>IF(AND(K217="Current", Customer8[[#This Row],[Balance]]&gt;500000), Customer8[[#This Row],[Balance]]*1.02, Customer8[[#This Row],[Balance]])</f>
        <v>295028.27949999995</v>
      </c>
      <c r="S217" s="3" t="str">
        <f>TEXT(Customer8[[#This Row],[Transaction_Date]], "MMM")</f>
        <v>Feb</v>
      </c>
      <c r="T217" s="3" t="str">
        <f t="shared" si="3"/>
        <v>30-39 Yrs</v>
      </c>
      <c r="U217" s="3" t="str">
        <f>TEXT(Customer8[[#This Row],[Transaction_Date]],"YYYY")</f>
        <v>2021</v>
      </c>
    </row>
    <row r="218" spans="1:21" x14ac:dyDescent="0.35">
      <c r="A218" t="s">
        <v>570</v>
      </c>
      <c r="B218">
        <v>95833293</v>
      </c>
      <c r="C218">
        <v>54</v>
      </c>
      <c r="D218" s="1">
        <v>24982.5</v>
      </c>
      <c r="E218" t="s">
        <v>11</v>
      </c>
      <c r="F218" t="s">
        <v>571</v>
      </c>
      <c r="G218" t="s">
        <v>13</v>
      </c>
      <c r="H218" s="3">
        <v>852991.31640000001</v>
      </c>
      <c r="I218" s="3">
        <v>115570.7032</v>
      </c>
      <c r="J218" t="s">
        <v>572</v>
      </c>
      <c r="K218" t="str">
        <f>_xlfn.XLOOKUP(A218, Accounts!A:A, Accounts!E:E, "Not Found")</f>
        <v>Domiciliary</v>
      </c>
      <c r="L218" s="3">
        <f>_xlfn.XLOOKUP(A218, Accounts!A:A, Accounts!G:G, 0)</f>
        <v>39264108</v>
      </c>
      <c r="M218" s="3" t="str">
        <f>_xlfn.XLOOKUP(A218, Loan!A:A, Loan!D:D, "0")</f>
        <v>0</v>
      </c>
      <c r="N218" s="3" t="str">
        <f>_xlfn.XLOOKUP(Customer8[[#This Row],[Account Number]],Transaction!C:C,Transaction!D:D)</f>
        <v>Online Payment</v>
      </c>
      <c r="O218" s="3" t="str">
        <f>_xlfn.XLOOKUP(Customer8[[#This Row],[Account Number]], Transaction!C:C,Transaction!E:E)</f>
        <v>Mobile</v>
      </c>
      <c r="P218" s="2">
        <f>_xlfn.XLOOKUP(Customer8[[#This Row],[Account Number]], Transaction!C:C,Transaction!F:F)</f>
        <v>44645</v>
      </c>
      <c r="Q218" s="3">
        <f>Customer8[[#This Row],[Bank Deposit]]-Customer8[[#This Row],[Saving Accounts]]</f>
        <v>737420.61320000002</v>
      </c>
      <c r="R218" s="3">
        <f>IF(AND(K218="Current", Customer8[[#This Row],[Balance]]&gt;500000), Customer8[[#This Row],[Balance]]*1.02, Customer8[[#This Row],[Balance]])</f>
        <v>737420.61320000002</v>
      </c>
      <c r="S218" s="3" t="str">
        <f>TEXT(Customer8[[#This Row],[Transaction_Date]], "MMM")</f>
        <v>Mar</v>
      </c>
      <c r="T218" s="3" t="str">
        <f t="shared" si="3"/>
        <v>50-59 Yrs</v>
      </c>
      <c r="U218" s="3" t="str">
        <f>TEXT(Customer8[[#This Row],[Transaction_Date]],"YYYY")</f>
        <v>2022</v>
      </c>
    </row>
    <row r="219" spans="1:21" x14ac:dyDescent="0.35">
      <c r="A219" t="s">
        <v>573</v>
      </c>
      <c r="B219">
        <v>22535792</v>
      </c>
      <c r="C219">
        <v>84</v>
      </c>
      <c r="D219" s="1">
        <v>14025</v>
      </c>
      <c r="E219" t="s">
        <v>11</v>
      </c>
      <c r="F219" t="s">
        <v>574</v>
      </c>
      <c r="G219" t="s">
        <v>13</v>
      </c>
      <c r="H219" s="3">
        <v>361818.94439999998</v>
      </c>
      <c r="I219" s="3">
        <v>129873.95789999999</v>
      </c>
      <c r="J219" t="s">
        <v>575</v>
      </c>
      <c r="K219" t="str">
        <f>_xlfn.XLOOKUP(A219, Accounts!A:A, Accounts!E:E, "Not Found")</f>
        <v>Corporate</v>
      </c>
      <c r="L219" s="3">
        <f>_xlfn.XLOOKUP(A219, Accounts!A:A, Accounts!G:G, 0)</f>
        <v>2952460728</v>
      </c>
      <c r="M219" s="3" t="str">
        <f>_xlfn.XLOOKUP(A219, Loan!A:A, Loan!D:D, "0")</f>
        <v>0</v>
      </c>
      <c r="N219" s="3" t="str">
        <f>_xlfn.XLOOKUP(Customer8[[#This Row],[Account Number]],Transaction!C:C,Transaction!D:D)</f>
        <v>Money Transfer</v>
      </c>
      <c r="O219" s="3" t="str">
        <f>_xlfn.XLOOKUP(Customer8[[#This Row],[Account Number]], Transaction!C:C,Transaction!E:E)</f>
        <v>Mobile</v>
      </c>
      <c r="P219" s="2">
        <f>_xlfn.XLOOKUP(Customer8[[#This Row],[Account Number]], Transaction!C:C,Transaction!F:F)</f>
        <v>44462</v>
      </c>
      <c r="Q219" s="3">
        <f>Customer8[[#This Row],[Bank Deposit]]-Customer8[[#This Row],[Saving Accounts]]</f>
        <v>231944.9865</v>
      </c>
      <c r="R219" s="3">
        <f>IF(AND(K219="Current", Customer8[[#This Row],[Balance]]&gt;500000), Customer8[[#This Row],[Balance]]*1.02, Customer8[[#This Row],[Balance]])</f>
        <v>231944.9865</v>
      </c>
      <c r="S219" s="3" t="str">
        <f>TEXT(Customer8[[#This Row],[Transaction_Date]], "MMM")</f>
        <v>Sep</v>
      </c>
      <c r="T219" s="3" t="str">
        <f t="shared" si="3"/>
        <v>70 Yrs &amp; Above</v>
      </c>
      <c r="U219" s="3" t="str">
        <f>TEXT(Customer8[[#This Row],[Transaction_Date]],"YYYY")</f>
        <v>2021</v>
      </c>
    </row>
    <row r="220" spans="1:21" x14ac:dyDescent="0.35">
      <c r="A220" t="s">
        <v>576</v>
      </c>
      <c r="B220">
        <v>826302558</v>
      </c>
      <c r="C220">
        <v>67</v>
      </c>
      <c r="D220" s="1">
        <v>20234.25</v>
      </c>
      <c r="E220" t="s">
        <v>11</v>
      </c>
      <c r="F220" t="s">
        <v>290</v>
      </c>
      <c r="G220" t="s">
        <v>13</v>
      </c>
      <c r="H220" s="3">
        <v>627022.95030000003</v>
      </c>
      <c r="I220" s="3">
        <v>360750.74660000001</v>
      </c>
      <c r="J220" t="s">
        <v>577</v>
      </c>
      <c r="K220" t="str">
        <f>_xlfn.XLOOKUP(A220, Accounts!A:A, Accounts!E:E, "Not Found")</f>
        <v>Corporate</v>
      </c>
      <c r="L220" s="3">
        <f>_xlfn.XLOOKUP(A220, Accounts!A:A, Accounts!G:G, 0)</f>
        <v>438151168</v>
      </c>
      <c r="M220" s="3" t="str">
        <f>_xlfn.XLOOKUP(A220, Loan!A:A, Loan!D:D, "0")</f>
        <v>0</v>
      </c>
      <c r="N220" s="3" t="str">
        <f>_xlfn.XLOOKUP(Customer8[[#This Row],[Account Number]],Transaction!C:C,Transaction!D:D)</f>
        <v>Money Transfer</v>
      </c>
      <c r="O220" s="3" t="str">
        <f>_xlfn.XLOOKUP(Customer8[[#This Row],[Account Number]], Transaction!C:C,Transaction!E:E)</f>
        <v>Bank</v>
      </c>
      <c r="P220" s="2">
        <f>_xlfn.XLOOKUP(Customer8[[#This Row],[Account Number]], Transaction!C:C,Transaction!F:F)</f>
        <v>44307</v>
      </c>
      <c r="Q220" s="3">
        <f>Customer8[[#This Row],[Bank Deposit]]-Customer8[[#This Row],[Saving Accounts]]</f>
        <v>266272.20370000001</v>
      </c>
      <c r="R220" s="3">
        <f>IF(AND(K220="Current", Customer8[[#This Row],[Balance]]&gt;500000), Customer8[[#This Row],[Balance]]*1.02, Customer8[[#This Row],[Balance]])</f>
        <v>266272.20370000001</v>
      </c>
      <c r="S220" s="3" t="str">
        <f>TEXT(Customer8[[#This Row],[Transaction_Date]], "MMM")</f>
        <v>Apr</v>
      </c>
      <c r="T220" s="3" t="str">
        <f t="shared" si="3"/>
        <v>60-69 Yrs</v>
      </c>
      <c r="U220" s="3" t="str">
        <f>TEXT(Customer8[[#This Row],[Transaction_Date]],"YYYY")</f>
        <v>2021</v>
      </c>
    </row>
    <row r="221" spans="1:21" x14ac:dyDescent="0.35">
      <c r="A221" t="s">
        <v>578</v>
      </c>
      <c r="B221">
        <v>858485094</v>
      </c>
      <c r="C221">
        <v>72</v>
      </c>
      <c r="D221" s="1">
        <v>18408</v>
      </c>
      <c r="E221" t="s">
        <v>11</v>
      </c>
      <c r="F221" t="s">
        <v>81</v>
      </c>
      <c r="G221" t="s">
        <v>13</v>
      </c>
      <c r="H221" s="3">
        <v>779074.22</v>
      </c>
      <c r="I221" s="3">
        <v>277968.924</v>
      </c>
      <c r="J221" t="s">
        <v>579</v>
      </c>
      <c r="K221" t="str">
        <f>_xlfn.XLOOKUP(A221, Accounts!A:A, Accounts!E:E, "Not Found")</f>
        <v>Current</v>
      </c>
      <c r="L221" s="3">
        <f>_xlfn.XLOOKUP(A221, Accounts!A:A, Accounts!G:G, 0)</f>
        <v>885185664</v>
      </c>
      <c r="M221" s="3" t="str">
        <f>_xlfn.XLOOKUP(A221, Loan!A:A, Loan!D:D, "0")</f>
        <v>0</v>
      </c>
      <c r="N221" s="3" t="str">
        <f>_xlfn.XLOOKUP(Customer8[[#This Row],[Account Number]],Transaction!C:C,Transaction!D:D)</f>
        <v>Cash Withdrawal</v>
      </c>
      <c r="O221" s="3" t="str">
        <f>_xlfn.XLOOKUP(Customer8[[#This Row],[Account Number]], Transaction!C:C,Transaction!E:E)</f>
        <v>Bank</v>
      </c>
      <c r="P221" s="2">
        <f>_xlfn.XLOOKUP(Customer8[[#This Row],[Account Number]], Transaction!C:C,Transaction!F:F)</f>
        <v>44496</v>
      </c>
      <c r="Q221" s="3">
        <f>Customer8[[#This Row],[Bank Deposit]]-Customer8[[#This Row],[Saving Accounts]]</f>
        <v>501105.29599999997</v>
      </c>
      <c r="R221" s="3">
        <f>IF(AND(K221="Current", Customer8[[#This Row],[Balance]]&gt;500000), Customer8[[#This Row],[Balance]]*1.02, Customer8[[#This Row],[Balance]])</f>
        <v>511127.40191999997</v>
      </c>
      <c r="S221" s="3" t="str">
        <f>TEXT(Customer8[[#This Row],[Transaction_Date]], "MMM")</f>
        <v>Oct</v>
      </c>
      <c r="T221" s="3" t="str">
        <f t="shared" si="3"/>
        <v>70 Yrs &amp; Above</v>
      </c>
      <c r="U221" s="3" t="str">
        <f>TEXT(Customer8[[#This Row],[Transaction_Date]],"YYYY")</f>
        <v>2021</v>
      </c>
    </row>
    <row r="222" spans="1:21" x14ac:dyDescent="0.35">
      <c r="A222" t="s">
        <v>580</v>
      </c>
      <c r="B222">
        <v>610088704</v>
      </c>
      <c r="C222">
        <v>55</v>
      </c>
      <c r="D222" s="1">
        <v>24617.25</v>
      </c>
      <c r="E222" t="s">
        <v>11</v>
      </c>
      <c r="F222" t="s">
        <v>175</v>
      </c>
      <c r="G222" t="s">
        <v>13</v>
      </c>
      <c r="H222" s="3">
        <v>459218.95480000001</v>
      </c>
      <c r="I222" s="3">
        <v>271976.12939999998</v>
      </c>
      <c r="J222" t="s">
        <v>581</v>
      </c>
      <c r="K222" t="str">
        <f>_xlfn.XLOOKUP(A222, Accounts!A:A, Accounts!E:E, "Not Found")</f>
        <v>Fixed Deposit</v>
      </c>
      <c r="L222" s="3">
        <f>_xlfn.XLOOKUP(A222, Accounts!A:A, Accounts!G:G, 0)</f>
        <v>98343504</v>
      </c>
      <c r="M222" s="3" t="str">
        <f>_xlfn.XLOOKUP(A222, Loan!A:A, Loan!D:D, "0")</f>
        <v>0</v>
      </c>
      <c r="N222" s="3" t="str">
        <f>_xlfn.XLOOKUP(Customer8[[#This Row],[Account Number]],Transaction!C:C,Transaction!D:D)</f>
        <v>Money Deposit</v>
      </c>
      <c r="O222" s="3" t="str">
        <f>_xlfn.XLOOKUP(Customer8[[#This Row],[Account Number]], Transaction!C:C,Transaction!E:E)</f>
        <v>Bank</v>
      </c>
      <c r="P222" s="2">
        <f>_xlfn.XLOOKUP(Customer8[[#This Row],[Account Number]], Transaction!C:C,Transaction!F:F)</f>
        <v>44551</v>
      </c>
      <c r="Q222" s="3">
        <f>Customer8[[#This Row],[Bank Deposit]]-Customer8[[#This Row],[Saving Accounts]]</f>
        <v>187242.82540000003</v>
      </c>
      <c r="R222" s="3">
        <f>IF(AND(K222="Current", Customer8[[#This Row],[Balance]]&gt;500000), Customer8[[#This Row],[Balance]]*1.02, Customer8[[#This Row],[Balance]])</f>
        <v>187242.82540000003</v>
      </c>
      <c r="S222" s="3" t="str">
        <f>TEXT(Customer8[[#This Row],[Transaction_Date]], "MMM")</f>
        <v>Dec</v>
      </c>
      <c r="T222" s="3" t="str">
        <f t="shared" si="3"/>
        <v>50-59 Yrs</v>
      </c>
      <c r="U222" s="3" t="str">
        <f>TEXT(Customer8[[#This Row],[Transaction_Date]],"YYYY")</f>
        <v>2021</v>
      </c>
    </row>
    <row r="223" spans="1:21" x14ac:dyDescent="0.35">
      <c r="A223" t="s">
        <v>582</v>
      </c>
      <c r="B223">
        <v>276566478</v>
      </c>
      <c r="C223">
        <v>26</v>
      </c>
      <c r="D223" s="1">
        <v>35209.5</v>
      </c>
      <c r="E223" t="s">
        <v>11</v>
      </c>
      <c r="F223" t="s">
        <v>406</v>
      </c>
      <c r="G223" t="s">
        <v>13</v>
      </c>
      <c r="H223" s="3">
        <v>1553625.5386000001</v>
      </c>
      <c r="I223" s="3">
        <v>589817.83959999995</v>
      </c>
      <c r="J223" t="s">
        <v>583</v>
      </c>
      <c r="K223" t="str">
        <f>_xlfn.XLOOKUP(A223, Accounts!A:A, Accounts!E:E, "Not Found")</f>
        <v>Domiciliary</v>
      </c>
      <c r="L223" s="3">
        <f>_xlfn.XLOOKUP(A223, Accounts!A:A, Accounts!G:G, 0)</f>
        <v>1213686144</v>
      </c>
      <c r="M223" s="3">
        <f>_xlfn.XLOOKUP(A223, Loan!A:A, Loan!D:D, "0")</f>
        <v>7960843836</v>
      </c>
      <c r="N223" s="3" t="str">
        <f>_xlfn.XLOOKUP(Customer8[[#This Row],[Account Number]],Transaction!C:C,Transaction!D:D)</f>
        <v>Loan Payment</v>
      </c>
      <c r="O223" s="3" t="str">
        <f>_xlfn.XLOOKUP(Customer8[[#This Row],[Account Number]], Transaction!C:C,Transaction!E:E)</f>
        <v>AFT</v>
      </c>
      <c r="P223" s="2">
        <f>_xlfn.XLOOKUP(Customer8[[#This Row],[Account Number]], Transaction!C:C,Transaction!F:F)</f>
        <v>44663</v>
      </c>
      <c r="Q223" s="3">
        <f>Customer8[[#This Row],[Bank Deposit]]-Customer8[[#This Row],[Saving Accounts]]</f>
        <v>963807.69900000014</v>
      </c>
      <c r="R223" s="3">
        <f>IF(AND(K223="Current", Customer8[[#This Row],[Balance]]&gt;500000), Customer8[[#This Row],[Balance]]*1.02, Customer8[[#This Row],[Balance]])</f>
        <v>963807.69900000014</v>
      </c>
      <c r="S223" s="3" t="str">
        <f>TEXT(Customer8[[#This Row],[Transaction_Date]], "MMM")</f>
        <v>Apr</v>
      </c>
      <c r="T223" s="3" t="str">
        <f t="shared" si="3"/>
        <v>20-29 Yrs</v>
      </c>
      <c r="U223" s="3" t="str">
        <f>TEXT(Customer8[[#This Row],[Transaction_Date]],"YYYY")</f>
        <v>2022</v>
      </c>
    </row>
    <row r="224" spans="1:21" x14ac:dyDescent="0.35">
      <c r="A224" t="s">
        <v>584</v>
      </c>
      <c r="B224">
        <v>91234414</v>
      </c>
      <c r="C224">
        <v>75</v>
      </c>
      <c r="D224" s="1">
        <v>17312.25</v>
      </c>
      <c r="E224" t="s">
        <v>11</v>
      </c>
      <c r="F224" t="s">
        <v>585</v>
      </c>
      <c r="G224" t="s">
        <v>13</v>
      </c>
      <c r="H224" s="3">
        <v>156772.43059999999</v>
      </c>
      <c r="I224" s="3">
        <v>50689.7526</v>
      </c>
      <c r="J224" t="s">
        <v>586</v>
      </c>
      <c r="K224" t="str">
        <f>_xlfn.XLOOKUP(A224, Accounts!A:A, Accounts!E:E, "Not Found")</f>
        <v>Joint</v>
      </c>
      <c r="L224" s="3">
        <f>_xlfn.XLOOKUP(A224, Accounts!A:A, Accounts!G:G, 0)</f>
        <v>1562133906</v>
      </c>
      <c r="M224" s="3" t="str">
        <f>_xlfn.XLOOKUP(A224, Loan!A:A, Loan!D:D, "0")</f>
        <v>0</v>
      </c>
      <c r="N224" s="3" t="str">
        <f>_xlfn.XLOOKUP(Customer8[[#This Row],[Account Number]],Transaction!C:C,Transaction!D:D)</f>
        <v>Money Transfer</v>
      </c>
      <c r="O224" s="3" t="str">
        <f>_xlfn.XLOOKUP(Customer8[[#This Row],[Account Number]], Transaction!C:C,Transaction!E:E)</f>
        <v>Internet Banking</v>
      </c>
      <c r="P224" s="2">
        <f>_xlfn.XLOOKUP(Customer8[[#This Row],[Account Number]], Transaction!C:C,Transaction!F:F)</f>
        <v>44377</v>
      </c>
      <c r="Q224" s="3">
        <f>Customer8[[#This Row],[Bank Deposit]]-Customer8[[#This Row],[Saving Accounts]]</f>
        <v>106082.67799999999</v>
      </c>
      <c r="R224" s="3">
        <f>IF(AND(K224="Current", Customer8[[#This Row],[Balance]]&gt;500000), Customer8[[#This Row],[Balance]]*1.02, Customer8[[#This Row],[Balance]])</f>
        <v>106082.67799999999</v>
      </c>
      <c r="S224" s="3" t="str">
        <f>TEXT(Customer8[[#This Row],[Transaction_Date]], "MMM")</f>
        <v>Jun</v>
      </c>
      <c r="T224" s="3" t="str">
        <f t="shared" si="3"/>
        <v>70 Yrs &amp; Above</v>
      </c>
      <c r="U224" s="3" t="str">
        <f>TEXT(Customer8[[#This Row],[Transaction_Date]],"YYYY")</f>
        <v>2021</v>
      </c>
    </row>
    <row r="225" spans="1:21" x14ac:dyDescent="0.35">
      <c r="A225" t="s">
        <v>587</v>
      </c>
      <c r="B225">
        <v>379943259</v>
      </c>
      <c r="C225">
        <v>35</v>
      </c>
      <c r="D225" s="1">
        <v>31922.25</v>
      </c>
      <c r="E225" t="s">
        <v>11</v>
      </c>
      <c r="F225" t="s">
        <v>588</v>
      </c>
      <c r="G225" t="s">
        <v>13</v>
      </c>
      <c r="H225" s="3">
        <v>231379.47719999999</v>
      </c>
      <c r="I225" s="3">
        <v>46854.344100000002</v>
      </c>
      <c r="J225" t="s">
        <v>589</v>
      </c>
      <c r="K225" t="str">
        <f>_xlfn.XLOOKUP(A225, Accounts!A:A, Accounts!E:E, "Not Found")</f>
        <v>Current</v>
      </c>
      <c r="L225" s="3">
        <f>_xlfn.XLOOKUP(A225, Accounts!A:A, Accounts!G:G, 0)</f>
        <v>320733528</v>
      </c>
      <c r="M225" s="3" t="str">
        <f>_xlfn.XLOOKUP(A225, Loan!A:A, Loan!D:D, "0")</f>
        <v>0</v>
      </c>
      <c r="N225" s="3" t="str">
        <f>_xlfn.XLOOKUP(Customer8[[#This Row],[Account Number]],Transaction!C:C,Transaction!D:D)</f>
        <v>Money Transfer</v>
      </c>
      <c r="O225" s="3" t="str">
        <f>_xlfn.XLOOKUP(Customer8[[#This Row],[Account Number]], Transaction!C:C,Transaction!E:E)</f>
        <v>Mobile</v>
      </c>
      <c r="P225" s="2">
        <f>_xlfn.XLOOKUP(Customer8[[#This Row],[Account Number]], Transaction!C:C,Transaction!F:F)</f>
        <v>44380</v>
      </c>
      <c r="Q225" s="3">
        <f>Customer8[[#This Row],[Bank Deposit]]-Customer8[[#This Row],[Saving Accounts]]</f>
        <v>184525.13309999998</v>
      </c>
      <c r="R225" s="3">
        <f>IF(AND(K225="Current", Customer8[[#This Row],[Balance]]&gt;500000), Customer8[[#This Row],[Balance]]*1.02, Customer8[[#This Row],[Balance]])</f>
        <v>184525.13309999998</v>
      </c>
      <c r="S225" s="3" t="str">
        <f>TEXT(Customer8[[#This Row],[Transaction_Date]], "MMM")</f>
        <v>Jul</v>
      </c>
      <c r="T225" s="3" t="str">
        <f t="shared" si="3"/>
        <v>30-39 Yrs</v>
      </c>
      <c r="U225" s="3" t="str">
        <f>TEXT(Customer8[[#This Row],[Transaction_Date]],"YYYY")</f>
        <v>2021</v>
      </c>
    </row>
    <row r="226" spans="1:21" x14ac:dyDescent="0.35">
      <c r="A226" t="s">
        <v>590</v>
      </c>
      <c r="B226">
        <v>689682218</v>
      </c>
      <c r="C226">
        <v>46</v>
      </c>
      <c r="D226" s="1">
        <v>27904.5</v>
      </c>
      <c r="E226" t="s">
        <v>11</v>
      </c>
      <c r="F226" t="s">
        <v>226</v>
      </c>
      <c r="G226" t="s">
        <v>13</v>
      </c>
      <c r="H226" s="3">
        <v>567479.90119999996</v>
      </c>
      <c r="I226" s="3">
        <v>229959.17559999999</v>
      </c>
      <c r="J226" t="s">
        <v>591</v>
      </c>
      <c r="K226" t="str">
        <f>_xlfn.XLOOKUP(A226, Accounts!A:A, Accounts!E:E, "Not Found")</f>
        <v>Corporate</v>
      </c>
      <c r="L226" s="3">
        <f>_xlfn.XLOOKUP(A226, Accounts!A:A, Accounts!G:G, 0)</f>
        <v>1098554808</v>
      </c>
      <c r="M226" s="3" t="str">
        <f>_xlfn.XLOOKUP(A226, Loan!A:A, Loan!D:D, "0")</f>
        <v>0</v>
      </c>
      <c r="N226" s="3" t="str">
        <f>_xlfn.XLOOKUP(Customer8[[#This Row],[Account Number]],Transaction!C:C,Transaction!D:D)</f>
        <v>Cash Withdrawal</v>
      </c>
      <c r="O226" s="3" t="str">
        <f>_xlfn.XLOOKUP(Customer8[[#This Row],[Account Number]], Transaction!C:C,Transaction!E:E)</f>
        <v>ATM</v>
      </c>
      <c r="P226" s="2">
        <f>_xlfn.XLOOKUP(Customer8[[#This Row],[Account Number]], Transaction!C:C,Transaction!F:F)</f>
        <v>44673</v>
      </c>
      <c r="Q226" s="3">
        <f>Customer8[[#This Row],[Bank Deposit]]-Customer8[[#This Row],[Saving Accounts]]</f>
        <v>337520.72560000001</v>
      </c>
      <c r="R226" s="3">
        <f>IF(AND(K226="Current", Customer8[[#This Row],[Balance]]&gt;500000), Customer8[[#This Row],[Balance]]*1.02, Customer8[[#This Row],[Balance]])</f>
        <v>337520.72560000001</v>
      </c>
      <c r="S226" s="3" t="str">
        <f>TEXT(Customer8[[#This Row],[Transaction_Date]], "MMM")</f>
        <v>Apr</v>
      </c>
      <c r="T226" s="3" t="str">
        <f t="shared" si="3"/>
        <v>40-49 Yrs</v>
      </c>
      <c r="U226" s="3" t="str">
        <f>TEXT(Customer8[[#This Row],[Transaction_Date]],"YYYY")</f>
        <v>2022</v>
      </c>
    </row>
    <row r="227" spans="1:21" x14ac:dyDescent="0.35">
      <c r="A227" t="s">
        <v>592</v>
      </c>
      <c r="B227">
        <v>901216031</v>
      </c>
      <c r="C227">
        <v>51</v>
      </c>
      <c r="D227" s="1">
        <v>26078.25</v>
      </c>
      <c r="E227" t="s">
        <v>11</v>
      </c>
      <c r="F227" t="s">
        <v>593</v>
      </c>
      <c r="G227" t="s">
        <v>13</v>
      </c>
      <c r="H227" s="3">
        <v>261295.52249999999</v>
      </c>
      <c r="I227" s="3">
        <v>269335.3847</v>
      </c>
      <c r="J227" t="s">
        <v>594</v>
      </c>
      <c r="K227" t="str">
        <f>_xlfn.XLOOKUP(A227, Accounts!A:A, Accounts!E:E, "Not Found")</f>
        <v>Current</v>
      </c>
      <c r="L227" s="3">
        <f>_xlfn.XLOOKUP(A227, Accounts!A:A, Accounts!G:G, 0)</f>
        <v>1431701856</v>
      </c>
      <c r="M227" s="3" t="str">
        <f>_xlfn.XLOOKUP(A227, Loan!A:A, Loan!D:D, "0")</f>
        <v>0</v>
      </c>
      <c r="N227" s="3" t="str">
        <f>_xlfn.XLOOKUP(Customer8[[#This Row],[Account Number]],Transaction!C:C,Transaction!D:D)</f>
        <v>Online Payment</v>
      </c>
      <c r="O227" s="3" t="str">
        <f>_xlfn.XLOOKUP(Customer8[[#This Row],[Account Number]], Transaction!C:C,Transaction!E:E)</f>
        <v>Card</v>
      </c>
      <c r="P227" s="2">
        <f>_xlfn.XLOOKUP(Customer8[[#This Row],[Account Number]], Transaction!C:C,Transaction!F:F)</f>
        <v>44352</v>
      </c>
      <c r="Q227" s="3">
        <f>Customer8[[#This Row],[Bank Deposit]]-Customer8[[#This Row],[Saving Accounts]]</f>
        <v>-8039.8622000000032</v>
      </c>
      <c r="R227" s="3">
        <f>IF(AND(K227="Current", Customer8[[#This Row],[Balance]]&gt;500000), Customer8[[#This Row],[Balance]]*1.02, Customer8[[#This Row],[Balance]])</f>
        <v>-8039.8622000000032</v>
      </c>
      <c r="S227" s="3" t="str">
        <f>TEXT(Customer8[[#This Row],[Transaction_Date]], "MMM")</f>
        <v>Jun</v>
      </c>
      <c r="T227" s="3" t="str">
        <f t="shared" si="3"/>
        <v>50-59 Yrs</v>
      </c>
      <c r="U227" s="3" t="str">
        <f>TEXT(Customer8[[#This Row],[Transaction_Date]],"YYYY")</f>
        <v>2021</v>
      </c>
    </row>
    <row r="228" spans="1:21" x14ac:dyDescent="0.35">
      <c r="A228" t="s">
        <v>595</v>
      </c>
      <c r="B228">
        <v>501536033</v>
      </c>
      <c r="C228">
        <v>68</v>
      </c>
      <c r="D228" s="1">
        <v>19869</v>
      </c>
      <c r="E228" t="s">
        <v>11</v>
      </c>
      <c r="F228" t="s">
        <v>596</v>
      </c>
      <c r="G228" t="s">
        <v>13</v>
      </c>
      <c r="H228" s="3">
        <v>841209.17980000004</v>
      </c>
      <c r="I228" s="3">
        <v>229988.3242</v>
      </c>
      <c r="J228" t="s">
        <v>597</v>
      </c>
      <c r="K228" t="str">
        <f>_xlfn.XLOOKUP(A228, Accounts!A:A, Accounts!E:E, "Not Found")</f>
        <v>Domiciliary</v>
      </c>
      <c r="L228" s="3">
        <f>_xlfn.XLOOKUP(A228, Accounts!A:A, Accounts!G:G, 0)</f>
        <v>878068815</v>
      </c>
      <c r="M228" s="3" t="str">
        <f>_xlfn.XLOOKUP(A228, Loan!A:A, Loan!D:D, "0")</f>
        <v>0</v>
      </c>
      <c r="N228" s="3" t="str">
        <f>_xlfn.XLOOKUP(Customer8[[#This Row],[Account Number]],Transaction!C:C,Transaction!D:D)</f>
        <v>Online Payment</v>
      </c>
      <c r="O228" s="3" t="str">
        <f>_xlfn.XLOOKUP(Customer8[[#This Row],[Account Number]], Transaction!C:C,Transaction!E:E)</f>
        <v>Internet Banking</v>
      </c>
      <c r="P228" s="2">
        <f>_xlfn.XLOOKUP(Customer8[[#This Row],[Account Number]], Transaction!C:C,Transaction!F:F)</f>
        <v>44603</v>
      </c>
      <c r="Q228" s="3">
        <f>Customer8[[#This Row],[Bank Deposit]]-Customer8[[#This Row],[Saving Accounts]]</f>
        <v>611220.85560000001</v>
      </c>
      <c r="R228" s="3">
        <f>IF(AND(K228="Current", Customer8[[#This Row],[Balance]]&gt;500000), Customer8[[#This Row],[Balance]]*1.02, Customer8[[#This Row],[Balance]])</f>
        <v>611220.85560000001</v>
      </c>
      <c r="S228" s="3" t="str">
        <f>TEXT(Customer8[[#This Row],[Transaction_Date]], "MMM")</f>
        <v>Feb</v>
      </c>
      <c r="T228" s="3" t="str">
        <f t="shared" si="3"/>
        <v>60-69 Yrs</v>
      </c>
      <c r="U228" s="3" t="str">
        <f>TEXT(Customer8[[#This Row],[Transaction_Date]],"YYYY")</f>
        <v>2022</v>
      </c>
    </row>
    <row r="229" spans="1:21" x14ac:dyDescent="0.35">
      <c r="A229" t="s">
        <v>598</v>
      </c>
      <c r="B229">
        <v>733906808</v>
      </c>
      <c r="C229">
        <v>40</v>
      </c>
      <c r="D229" s="1">
        <v>30096</v>
      </c>
      <c r="E229" t="s">
        <v>11</v>
      </c>
      <c r="F229" t="s">
        <v>240</v>
      </c>
      <c r="G229" t="s">
        <v>13</v>
      </c>
      <c r="H229" s="3">
        <v>866009.63639999996</v>
      </c>
      <c r="I229" s="3">
        <v>353723.69790000003</v>
      </c>
      <c r="J229" t="s">
        <v>599</v>
      </c>
      <c r="K229" t="str">
        <f>_xlfn.XLOOKUP(A229, Accounts!A:A, Accounts!E:E, "Not Found")</f>
        <v>Joint</v>
      </c>
      <c r="L229" s="3">
        <f>_xlfn.XLOOKUP(A229, Accounts!A:A, Accounts!G:G, 0)</f>
        <v>342649034</v>
      </c>
      <c r="M229" s="3" t="str">
        <f>_xlfn.XLOOKUP(A229, Loan!A:A, Loan!D:D, "0")</f>
        <v>0</v>
      </c>
      <c r="N229" s="3" t="str">
        <f>_xlfn.XLOOKUP(Customer8[[#This Row],[Account Number]],Transaction!C:C,Transaction!D:D)</f>
        <v>Money Deposit</v>
      </c>
      <c r="O229" s="3" t="str">
        <f>_xlfn.XLOOKUP(Customer8[[#This Row],[Account Number]], Transaction!C:C,Transaction!E:E)</f>
        <v>Bank</v>
      </c>
      <c r="P229" s="2">
        <f>_xlfn.XLOOKUP(Customer8[[#This Row],[Account Number]], Transaction!C:C,Transaction!F:F)</f>
        <v>44301</v>
      </c>
      <c r="Q229" s="3">
        <f>Customer8[[#This Row],[Bank Deposit]]-Customer8[[#This Row],[Saving Accounts]]</f>
        <v>512285.93849999993</v>
      </c>
      <c r="R229" s="3">
        <f>IF(AND(K229="Current", Customer8[[#This Row],[Balance]]&gt;500000), Customer8[[#This Row],[Balance]]*1.02, Customer8[[#This Row],[Balance]])</f>
        <v>512285.93849999993</v>
      </c>
      <c r="S229" s="3" t="str">
        <f>TEXT(Customer8[[#This Row],[Transaction_Date]], "MMM")</f>
        <v>Apr</v>
      </c>
      <c r="T229" s="3" t="str">
        <f t="shared" si="3"/>
        <v>40-49 Yrs</v>
      </c>
      <c r="U229" s="3" t="str">
        <f>TEXT(Customer8[[#This Row],[Transaction_Date]],"YYYY")</f>
        <v>2021</v>
      </c>
    </row>
    <row r="230" spans="1:21" x14ac:dyDescent="0.35">
      <c r="A230" t="s">
        <v>600</v>
      </c>
      <c r="B230">
        <v>525673689</v>
      </c>
      <c r="C230">
        <v>73</v>
      </c>
      <c r="D230" s="1">
        <v>18042.75</v>
      </c>
      <c r="E230" t="s">
        <v>11</v>
      </c>
      <c r="F230" t="s">
        <v>601</v>
      </c>
      <c r="G230" t="s">
        <v>13</v>
      </c>
      <c r="H230" s="3">
        <v>1420246.2904000001</v>
      </c>
      <c r="I230" s="3">
        <v>235234.1703</v>
      </c>
      <c r="J230" t="s">
        <v>602</v>
      </c>
      <c r="K230" t="str">
        <f>_xlfn.XLOOKUP(A230, Accounts!A:A, Accounts!E:E, "Not Found")</f>
        <v>Domiciliary</v>
      </c>
      <c r="L230" s="3">
        <f>_xlfn.XLOOKUP(A230, Accounts!A:A, Accounts!G:G, 0)</f>
        <v>1069079616</v>
      </c>
      <c r="M230" s="3" t="str">
        <f>_xlfn.XLOOKUP(A230, Loan!A:A, Loan!D:D, "0")</f>
        <v>0</v>
      </c>
      <c r="N230" s="3" t="str">
        <f>_xlfn.XLOOKUP(Customer8[[#This Row],[Account Number]],Transaction!C:C,Transaction!D:D)</f>
        <v>Cash Withdrawal</v>
      </c>
      <c r="O230" s="3" t="str">
        <f>_xlfn.XLOOKUP(Customer8[[#This Row],[Account Number]], Transaction!C:C,Transaction!E:E)</f>
        <v>ATM</v>
      </c>
      <c r="P230" s="2">
        <f>_xlfn.XLOOKUP(Customer8[[#This Row],[Account Number]], Transaction!C:C,Transaction!F:F)</f>
        <v>44444</v>
      </c>
      <c r="Q230" s="3">
        <f>Customer8[[#This Row],[Bank Deposit]]-Customer8[[#This Row],[Saving Accounts]]</f>
        <v>1185012.1200999999</v>
      </c>
      <c r="R230" s="3">
        <f>IF(AND(K230="Current", Customer8[[#This Row],[Balance]]&gt;500000), Customer8[[#This Row],[Balance]]*1.02, Customer8[[#This Row],[Balance]])</f>
        <v>1185012.1200999999</v>
      </c>
      <c r="S230" s="3" t="str">
        <f>TEXT(Customer8[[#This Row],[Transaction_Date]], "MMM")</f>
        <v>Sep</v>
      </c>
      <c r="T230" s="3" t="str">
        <f t="shared" si="3"/>
        <v>70 Yrs &amp; Above</v>
      </c>
      <c r="U230" s="3" t="str">
        <f>TEXT(Customer8[[#This Row],[Transaction_Date]],"YYYY")</f>
        <v>2021</v>
      </c>
    </row>
    <row r="231" spans="1:21" x14ac:dyDescent="0.35">
      <c r="A231" t="s">
        <v>603</v>
      </c>
      <c r="B231">
        <v>652691099</v>
      </c>
      <c r="C231">
        <v>65</v>
      </c>
      <c r="D231" s="1">
        <v>20964.75</v>
      </c>
      <c r="E231" t="s">
        <v>11</v>
      </c>
      <c r="F231" t="s">
        <v>160</v>
      </c>
      <c r="G231" t="s">
        <v>13</v>
      </c>
      <c r="H231" s="3">
        <v>742185.41029999999</v>
      </c>
      <c r="I231" s="3">
        <v>176562.00289999999</v>
      </c>
      <c r="J231" t="s">
        <v>604</v>
      </c>
      <c r="K231" t="str">
        <f>_xlfn.XLOOKUP(A231, Accounts!A:A, Accounts!E:E, "Not Found")</f>
        <v>Corporate</v>
      </c>
      <c r="L231" s="3">
        <f>_xlfn.XLOOKUP(A231, Accounts!A:A, Accounts!G:G, 0)</f>
        <v>3128809554</v>
      </c>
      <c r="M231" s="3">
        <f>_xlfn.XLOOKUP(A231, Loan!A:A, Loan!D:D, "0")</f>
        <v>11072016</v>
      </c>
      <c r="N231" s="3" t="str">
        <f>_xlfn.XLOOKUP(Customer8[[#This Row],[Account Number]],Transaction!C:C,Transaction!D:D)</f>
        <v>Loan Payment</v>
      </c>
      <c r="O231" s="3" t="str">
        <f>_xlfn.XLOOKUP(Customer8[[#This Row],[Account Number]], Transaction!C:C,Transaction!E:E)</f>
        <v>ACH</v>
      </c>
      <c r="P231" s="2">
        <f>_xlfn.XLOOKUP(Customer8[[#This Row],[Account Number]], Transaction!C:C,Transaction!F:F)</f>
        <v>44532</v>
      </c>
      <c r="Q231" s="3">
        <f>Customer8[[#This Row],[Bank Deposit]]-Customer8[[#This Row],[Saving Accounts]]</f>
        <v>565623.40740000003</v>
      </c>
      <c r="R231" s="3">
        <f>IF(AND(K231="Current", Customer8[[#This Row],[Balance]]&gt;500000), Customer8[[#This Row],[Balance]]*1.02, Customer8[[#This Row],[Balance]])</f>
        <v>565623.40740000003</v>
      </c>
      <c r="S231" s="3" t="str">
        <f>TEXT(Customer8[[#This Row],[Transaction_Date]], "MMM")</f>
        <v>Dec</v>
      </c>
      <c r="T231" s="3" t="str">
        <f t="shared" si="3"/>
        <v>60-69 Yrs</v>
      </c>
      <c r="U231" s="3" t="str">
        <f>TEXT(Customer8[[#This Row],[Transaction_Date]],"YYYY")</f>
        <v>2021</v>
      </c>
    </row>
    <row r="232" spans="1:21" x14ac:dyDescent="0.35">
      <c r="A232" t="s">
        <v>605</v>
      </c>
      <c r="B232">
        <v>666311180</v>
      </c>
      <c r="C232">
        <v>66</v>
      </c>
      <c r="D232" s="1">
        <v>20599.5</v>
      </c>
      <c r="E232" t="s">
        <v>11</v>
      </c>
      <c r="F232" t="s">
        <v>48</v>
      </c>
      <c r="G232" t="s">
        <v>13</v>
      </c>
      <c r="H232" s="3">
        <v>964257.43949999998</v>
      </c>
      <c r="I232" s="3">
        <v>604636.8371</v>
      </c>
      <c r="J232" t="s">
        <v>606</v>
      </c>
      <c r="K232" t="str">
        <f>_xlfn.XLOOKUP(A232, Accounts!A:A, Accounts!E:E, "Not Found")</f>
        <v>Domiciliary</v>
      </c>
      <c r="L232" s="3">
        <f>_xlfn.XLOOKUP(A232, Accounts!A:A, Accounts!G:G, 0)</f>
        <v>2096836352</v>
      </c>
      <c r="M232" s="3" t="str">
        <f>_xlfn.XLOOKUP(A232, Loan!A:A, Loan!D:D, "0")</f>
        <v>0</v>
      </c>
      <c r="N232" s="3" t="str">
        <f>_xlfn.XLOOKUP(Customer8[[#This Row],[Account Number]],Transaction!C:C,Transaction!D:D)</f>
        <v>Cash Withdrawal</v>
      </c>
      <c r="O232" s="3" t="str">
        <f>_xlfn.XLOOKUP(Customer8[[#This Row],[Account Number]], Transaction!C:C,Transaction!E:E)</f>
        <v>ATM</v>
      </c>
      <c r="P232" s="2">
        <f>_xlfn.XLOOKUP(Customer8[[#This Row],[Account Number]], Transaction!C:C,Transaction!F:F)</f>
        <v>44438</v>
      </c>
      <c r="Q232" s="3">
        <f>Customer8[[#This Row],[Bank Deposit]]-Customer8[[#This Row],[Saving Accounts]]</f>
        <v>359620.60239999997</v>
      </c>
      <c r="R232" s="3">
        <f>IF(AND(K232="Current", Customer8[[#This Row],[Balance]]&gt;500000), Customer8[[#This Row],[Balance]]*1.02, Customer8[[#This Row],[Balance]])</f>
        <v>359620.60239999997</v>
      </c>
      <c r="S232" s="3" t="str">
        <f>TEXT(Customer8[[#This Row],[Transaction_Date]], "MMM")</f>
        <v>Aug</v>
      </c>
      <c r="T232" s="3" t="str">
        <f t="shared" si="3"/>
        <v>60-69 Yrs</v>
      </c>
      <c r="U232" s="3" t="str">
        <f>TEXT(Customer8[[#This Row],[Transaction_Date]],"YYYY")</f>
        <v>2021</v>
      </c>
    </row>
    <row r="233" spans="1:21" x14ac:dyDescent="0.35">
      <c r="A233" t="s">
        <v>607</v>
      </c>
      <c r="B233">
        <v>214763067</v>
      </c>
      <c r="C233">
        <v>52</v>
      </c>
      <c r="D233" s="1">
        <v>25713</v>
      </c>
      <c r="E233" t="s">
        <v>11</v>
      </c>
      <c r="F233" t="s">
        <v>112</v>
      </c>
      <c r="G233" t="s">
        <v>13</v>
      </c>
      <c r="H233" s="3">
        <v>0</v>
      </c>
      <c r="I233" s="3">
        <v>0</v>
      </c>
      <c r="J233" t="s">
        <v>608</v>
      </c>
      <c r="K233" t="str">
        <f>_xlfn.XLOOKUP(A233, Accounts!A:A, Accounts!E:E, "Not Found")</f>
        <v>Joint</v>
      </c>
      <c r="L233" s="3">
        <f>_xlfn.XLOOKUP(A233, Accounts!A:A, Accounts!G:G, 0)</f>
        <v>788925201</v>
      </c>
      <c r="M233" s="3" t="str">
        <f>_xlfn.XLOOKUP(A233, Loan!A:A, Loan!D:D, "0")</f>
        <v>0</v>
      </c>
      <c r="N233" s="3" t="str">
        <f>_xlfn.XLOOKUP(Customer8[[#This Row],[Account Number]],Transaction!C:C,Transaction!D:D)</f>
        <v>Checks</v>
      </c>
      <c r="O233" s="3" t="str">
        <f>_xlfn.XLOOKUP(Customer8[[#This Row],[Account Number]], Transaction!C:C,Transaction!E:E)</f>
        <v>Informal Services</v>
      </c>
      <c r="P233" s="2">
        <f>_xlfn.XLOOKUP(Customer8[[#This Row],[Account Number]], Transaction!C:C,Transaction!F:F)</f>
        <v>44330</v>
      </c>
      <c r="Q233" s="3">
        <f>Customer8[[#This Row],[Bank Deposit]]-Customer8[[#This Row],[Saving Accounts]]</f>
        <v>0</v>
      </c>
      <c r="R233" s="3">
        <f>IF(AND(K233="Current", Customer8[[#This Row],[Balance]]&gt;500000), Customer8[[#This Row],[Balance]]*1.02, Customer8[[#This Row],[Balance]])</f>
        <v>0</v>
      </c>
      <c r="S233" s="3" t="str">
        <f>TEXT(Customer8[[#This Row],[Transaction_Date]], "MMM")</f>
        <v>May</v>
      </c>
      <c r="T233" s="3" t="str">
        <f t="shared" si="3"/>
        <v>50-59 Yrs</v>
      </c>
      <c r="U233" s="3" t="str">
        <f>TEXT(Customer8[[#This Row],[Transaction_Date]],"YYYY")</f>
        <v>2021</v>
      </c>
    </row>
    <row r="234" spans="1:21" x14ac:dyDescent="0.35">
      <c r="A234" t="s">
        <v>609</v>
      </c>
      <c r="B234">
        <v>182328587</v>
      </c>
      <c r="C234">
        <v>17</v>
      </c>
      <c r="D234" s="1">
        <v>38496.75</v>
      </c>
      <c r="E234" t="s">
        <v>11</v>
      </c>
      <c r="F234" t="s">
        <v>250</v>
      </c>
      <c r="G234" t="s">
        <v>13</v>
      </c>
      <c r="H234" s="3">
        <v>320802.147</v>
      </c>
      <c r="I234" s="3">
        <v>228098.55220000001</v>
      </c>
      <c r="J234" t="s">
        <v>610</v>
      </c>
      <c r="K234" t="str">
        <f>_xlfn.XLOOKUP(A234, Accounts!A:A, Accounts!E:E, "Not Found")</f>
        <v>Current</v>
      </c>
      <c r="L234" s="3">
        <f>_xlfn.XLOOKUP(A234, Accounts!A:A, Accounts!G:G, 0)</f>
        <v>914205838</v>
      </c>
      <c r="M234" s="3" t="str">
        <f>_xlfn.XLOOKUP(A234, Loan!A:A, Loan!D:D, "0")</f>
        <v>0</v>
      </c>
      <c r="N234" s="3" t="str">
        <f>_xlfn.XLOOKUP(Customer8[[#This Row],[Account Number]],Transaction!C:C,Transaction!D:D)</f>
        <v>Money Deposit</v>
      </c>
      <c r="O234" s="3" t="str">
        <f>_xlfn.XLOOKUP(Customer8[[#This Row],[Account Number]], Transaction!C:C,Transaction!E:E)</f>
        <v>Bank</v>
      </c>
      <c r="P234" s="2">
        <f>_xlfn.XLOOKUP(Customer8[[#This Row],[Account Number]], Transaction!C:C,Transaction!F:F)</f>
        <v>44212</v>
      </c>
      <c r="Q234" s="3">
        <f>Customer8[[#This Row],[Bank Deposit]]-Customer8[[#This Row],[Saving Accounts]]</f>
        <v>92703.594799999992</v>
      </c>
      <c r="R234" s="3">
        <f>IF(AND(K234="Current", Customer8[[#This Row],[Balance]]&gt;500000), Customer8[[#This Row],[Balance]]*1.02, Customer8[[#This Row],[Balance]])</f>
        <v>92703.594799999992</v>
      </c>
      <c r="S234" s="3" t="str">
        <f>TEXT(Customer8[[#This Row],[Transaction_Date]], "MMM")</f>
        <v>Jan</v>
      </c>
      <c r="T234" s="3" t="str">
        <f t="shared" si="3"/>
        <v>Below 20 Yrs</v>
      </c>
      <c r="U234" s="3" t="str">
        <f>TEXT(Customer8[[#This Row],[Transaction_Date]],"YYYY")</f>
        <v>2021</v>
      </c>
    </row>
    <row r="235" spans="1:21" x14ac:dyDescent="0.35">
      <c r="A235" t="s">
        <v>611</v>
      </c>
      <c r="B235">
        <v>192418406</v>
      </c>
      <c r="C235">
        <v>47</v>
      </c>
      <c r="D235" s="1">
        <v>27539.25</v>
      </c>
      <c r="E235" t="s">
        <v>11</v>
      </c>
      <c r="F235" t="s">
        <v>612</v>
      </c>
      <c r="G235" t="s">
        <v>13</v>
      </c>
      <c r="H235" s="3">
        <v>812601.79</v>
      </c>
      <c r="I235" s="3">
        <v>542655.4754</v>
      </c>
      <c r="J235" t="s">
        <v>613</v>
      </c>
      <c r="K235" t="str">
        <f>_xlfn.XLOOKUP(A235, Accounts!A:A, Accounts!E:E, "Not Found")</f>
        <v>Corporate</v>
      </c>
      <c r="L235" s="3">
        <f>_xlfn.XLOOKUP(A235, Accounts!A:A, Accounts!G:G, 0)</f>
        <v>1401591136</v>
      </c>
      <c r="M235" s="3" t="str">
        <f>_xlfn.XLOOKUP(A235, Loan!A:A, Loan!D:D, "0")</f>
        <v>0</v>
      </c>
      <c r="N235" s="3" t="str">
        <f>_xlfn.XLOOKUP(Customer8[[#This Row],[Account Number]],Transaction!C:C,Transaction!D:D)</f>
        <v>Money Transfer</v>
      </c>
      <c r="O235" s="3" t="str">
        <f>_xlfn.XLOOKUP(Customer8[[#This Row],[Account Number]], Transaction!C:C,Transaction!E:E)</f>
        <v>ATM</v>
      </c>
      <c r="P235" s="2">
        <f>_xlfn.XLOOKUP(Customer8[[#This Row],[Account Number]], Transaction!C:C,Transaction!F:F)</f>
        <v>44248</v>
      </c>
      <c r="Q235" s="3">
        <f>Customer8[[#This Row],[Bank Deposit]]-Customer8[[#This Row],[Saving Accounts]]</f>
        <v>269946.31460000004</v>
      </c>
      <c r="R235" s="3">
        <f>IF(AND(K235="Current", Customer8[[#This Row],[Balance]]&gt;500000), Customer8[[#This Row],[Balance]]*1.02, Customer8[[#This Row],[Balance]])</f>
        <v>269946.31460000004</v>
      </c>
      <c r="S235" s="3" t="str">
        <f>TEXT(Customer8[[#This Row],[Transaction_Date]], "MMM")</f>
        <v>Feb</v>
      </c>
      <c r="T235" s="3" t="str">
        <f t="shared" si="3"/>
        <v>40-49 Yrs</v>
      </c>
      <c r="U235" s="3" t="str">
        <f>TEXT(Customer8[[#This Row],[Transaction_Date]],"YYYY")</f>
        <v>2021</v>
      </c>
    </row>
    <row r="236" spans="1:21" x14ac:dyDescent="0.35">
      <c r="A236" t="s">
        <v>614</v>
      </c>
      <c r="B236">
        <v>843491173</v>
      </c>
      <c r="C236">
        <v>28</v>
      </c>
      <c r="D236" s="1">
        <v>34479</v>
      </c>
      <c r="E236" t="s">
        <v>11</v>
      </c>
      <c r="F236" t="s">
        <v>45</v>
      </c>
      <c r="G236" t="s">
        <v>13</v>
      </c>
      <c r="H236" s="3">
        <v>717212.30720000004</v>
      </c>
      <c r="I236" s="3">
        <v>128291.3515</v>
      </c>
      <c r="J236" t="s">
        <v>615</v>
      </c>
      <c r="K236" t="str">
        <f>_xlfn.XLOOKUP(A236, Accounts!A:A, Accounts!E:E, "Not Found")</f>
        <v>Corporate</v>
      </c>
      <c r="L236" s="3">
        <f>_xlfn.XLOOKUP(A236, Accounts!A:A, Accounts!G:G, 0)</f>
        <v>1527585543</v>
      </c>
      <c r="M236" s="3" t="str">
        <f>_xlfn.XLOOKUP(A236, Loan!A:A, Loan!D:D, "0")</f>
        <v>0</v>
      </c>
      <c r="N236" s="3" t="str">
        <f>_xlfn.XLOOKUP(Customer8[[#This Row],[Account Number]],Transaction!C:C,Transaction!D:D)</f>
        <v>Online Payment</v>
      </c>
      <c r="O236" s="3" t="str">
        <f>_xlfn.XLOOKUP(Customer8[[#This Row],[Account Number]], Transaction!C:C,Transaction!E:E)</f>
        <v>Mobile</v>
      </c>
      <c r="P236" s="2">
        <f>_xlfn.XLOOKUP(Customer8[[#This Row],[Account Number]], Transaction!C:C,Transaction!F:F)</f>
        <v>44449</v>
      </c>
      <c r="Q236" s="3">
        <f>Customer8[[#This Row],[Bank Deposit]]-Customer8[[#This Row],[Saving Accounts]]</f>
        <v>588920.95570000005</v>
      </c>
      <c r="R236" s="3">
        <f>IF(AND(K236="Current", Customer8[[#This Row],[Balance]]&gt;500000), Customer8[[#This Row],[Balance]]*1.02, Customer8[[#This Row],[Balance]])</f>
        <v>588920.95570000005</v>
      </c>
      <c r="S236" s="3" t="str">
        <f>TEXT(Customer8[[#This Row],[Transaction_Date]], "MMM")</f>
        <v>Sep</v>
      </c>
      <c r="T236" s="3" t="str">
        <f t="shared" si="3"/>
        <v>20-29 Yrs</v>
      </c>
      <c r="U236" s="3" t="str">
        <f>TEXT(Customer8[[#This Row],[Transaction_Date]],"YYYY")</f>
        <v>2021</v>
      </c>
    </row>
    <row r="237" spans="1:21" x14ac:dyDescent="0.35">
      <c r="A237" t="s">
        <v>616</v>
      </c>
      <c r="B237">
        <v>361894531</v>
      </c>
      <c r="C237">
        <v>40</v>
      </c>
      <c r="D237" s="1">
        <v>30096</v>
      </c>
      <c r="E237" t="s">
        <v>11</v>
      </c>
      <c r="F237" t="s">
        <v>78</v>
      </c>
      <c r="G237" t="s">
        <v>13</v>
      </c>
      <c r="H237" s="3">
        <v>524488.64</v>
      </c>
      <c r="I237" s="3">
        <v>183112.09640000001</v>
      </c>
      <c r="J237" t="s">
        <v>617</v>
      </c>
      <c r="K237" t="str">
        <f>_xlfn.XLOOKUP(A237, Accounts!A:A, Accounts!E:E, "Not Found")</f>
        <v>Domiciliary</v>
      </c>
      <c r="L237" s="3">
        <f>_xlfn.XLOOKUP(A237, Accounts!A:A, Accounts!G:G, 0)</f>
        <v>226151901</v>
      </c>
      <c r="M237" s="3">
        <f>_xlfn.XLOOKUP(A237, Loan!A:A, Loan!D:D, "0")</f>
        <v>446679548</v>
      </c>
      <c r="N237" s="3" t="str">
        <f>_xlfn.XLOOKUP(Customer8[[#This Row],[Account Number]],Transaction!C:C,Transaction!D:D)</f>
        <v>Loan Payment</v>
      </c>
      <c r="O237" s="3" t="str">
        <f>_xlfn.XLOOKUP(Customer8[[#This Row],[Account Number]], Transaction!C:C,Transaction!E:E)</f>
        <v>ACH</v>
      </c>
      <c r="P237" s="2">
        <f>_xlfn.XLOOKUP(Customer8[[#This Row],[Account Number]], Transaction!C:C,Transaction!F:F)</f>
        <v>44669</v>
      </c>
      <c r="Q237" s="3">
        <f>Customer8[[#This Row],[Bank Deposit]]-Customer8[[#This Row],[Saving Accounts]]</f>
        <v>341376.54359999998</v>
      </c>
      <c r="R237" s="3">
        <f>IF(AND(K237="Current", Customer8[[#This Row],[Balance]]&gt;500000), Customer8[[#This Row],[Balance]]*1.02, Customer8[[#This Row],[Balance]])</f>
        <v>341376.54359999998</v>
      </c>
      <c r="S237" s="3" t="str">
        <f>TEXT(Customer8[[#This Row],[Transaction_Date]], "MMM")</f>
        <v>Apr</v>
      </c>
      <c r="T237" s="3" t="str">
        <f t="shared" si="3"/>
        <v>40-49 Yrs</v>
      </c>
      <c r="U237" s="3" t="str">
        <f>TEXT(Customer8[[#This Row],[Transaction_Date]],"YYYY")</f>
        <v>2022</v>
      </c>
    </row>
    <row r="238" spans="1:21" x14ac:dyDescent="0.35">
      <c r="A238" t="s">
        <v>618</v>
      </c>
      <c r="B238">
        <v>439747446</v>
      </c>
      <c r="C238">
        <v>29</v>
      </c>
      <c r="D238" s="1">
        <v>34113.75</v>
      </c>
      <c r="E238" t="s">
        <v>11</v>
      </c>
      <c r="F238" t="s">
        <v>186</v>
      </c>
      <c r="G238" t="s">
        <v>13</v>
      </c>
      <c r="H238" s="3">
        <v>450709.2096</v>
      </c>
      <c r="I238" s="3">
        <v>108447.5698</v>
      </c>
      <c r="J238" t="s">
        <v>619</v>
      </c>
      <c r="K238" t="str">
        <f>_xlfn.XLOOKUP(A238, Accounts!A:A, Accounts!E:E, "Not Found")</f>
        <v>Joint</v>
      </c>
      <c r="L238" s="3">
        <f>_xlfn.XLOOKUP(A238, Accounts!A:A, Accounts!G:G, 0)</f>
        <v>1114856</v>
      </c>
      <c r="M238" s="3">
        <f>_xlfn.XLOOKUP(A238, Loan!A:A, Loan!D:D, "0")</f>
        <v>1095186906</v>
      </c>
      <c r="N238" s="3" t="str">
        <f>_xlfn.XLOOKUP(Customer8[[#This Row],[Account Number]],Transaction!C:C,Transaction!D:D)</f>
        <v>Loan Payment</v>
      </c>
      <c r="O238" s="3" t="str">
        <f>_xlfn.XLOOKUP(Customer8[[#This Row],[Account Number]], Transaction!C:C,Transaction!E:E)</f>
        <v>AFT</v>
      </c>
      <c r="P238" s="2">
        <f>_xlfn.XLOOKUP(Customer8[[#This Row],[Account Number]], Transaction!C:C,Transaction!F:F)</f>
        <v>44258</v>
      </c>
      <c r="Q238" s="3">
        <f>Customer8[[#This Row],[Bank Deposit]]-Customer8[[#This Row],[Saving Accounts]]</f>
        <v>342261.6398</v>
      </c>
      <c r="R238" s="3">
        <f>IF(AND(K238="Current", Customer8[[#This Row],[Balance]]&gt;500000), Customer8[[#This Row],[Balance]]*1.02, Customer8[[#This Row],[Balance]])</f>
        <v>342261.6398</v>
      </c>
      <c r="S238" s="3" t="str">
        <f>TEXT(Customer8[[#This Row],[Transaction_Date]], "MMM")</f>
        <v>Mar</v>
      </c>
      <c r="T238" s="3" t="str">
        <f t="shared" si="3"/>
        <v>20-29 Yrs</v>
      </c>
      <c r="U238" s="3" t="str">
        <f>TEXT(Customer8[[#This Row],[Transaction_Date]],"YYYY")</f>
        <v>2021</v>
      </c>
    </row>
    <row r="239" spans="1:21" x14ac:dyDescent="0.35">
      <c r="A239" t="s">
        <v>620</v>
      </c>
      <c r="B239">
        <v>408750461</v>
      </c>
      <c r="C239">
        <v>62</v>
      </c>
      <c r="D239" s="1">
        <v>22060.5</v>
      </c>
      <c r="E239" t="s">
        <v>11</v>
      </c>
      <c r="F239" t="s">
        <v>106</v>
      </c>
      <c r="G239" t="s">
        <v>13</v>
      </c>
      <c r="H239" s="3">
        <v>333012.00900000002</v>
      </c>
      <c r="I239" s="3">
        <v>380882.4852</v>
      </c>
      <c r="J239" t="s">
        <v>621</v>
      </c>
      <c r="K239" t="str">
        <f>_xlfn.XLOOKUP(A239, Accounts!A:A, Accounts!E:E, "Not Found")</f>
        <v>Joint</v>
      </c>
      <c r="L239" s="3">
        <f>_xlfn.XLOOKUP(A239, Accounts!A:A, Accounts!G:G, 0)</f>
        <v>3413301276</v>
      </c>
      <c r="M239" s="3" t="str">
        <f>_xlfn.XLOOKUP(A239, Loan!A:A, Loan!D:D, "0")</f>
        <v>0</v>
      </c>
      <c r="N239" s="3" t="str">
        <f>_xlfn.XLOOKUP(Customer8[[#This Row],[Account Number]],Transaction!C:C,Transaction!D:D)</f>
        <v>Money Transfer</v>
      </c>
      <c r="O239" s="3" t="str">
        <f>_xlfn.XLOOKUP(Customer8[[#This Row],[Account Number]], Transaction!C:C,Transaction!E:E)</f>
        <v>Mobile</v>
      </c>
      <c r="P239" s="2">
        <f>_xlfn.XLOOKUP(Customer8[[#This Row],[Account Number]], Transaction!C:C,Transaction!F:F)</f>
        <v>44460</v>
      </c>
      <c r="Q239" s="3">
        <f>Customer8[[#This Row],[Bank Deposit]]-Customer8[[#This Row],[Saving Accounts]]</f>
        <v>-47870.476199999976</v>
      </c>
      <c r="R239" s="3">
        <f>IF(AND(K239="Current", Customer8[[#This Row],[Balance]]&gt;500000), Customer8[[#This Row],[Balance]]*1.02, Customer8[[#This Row],[Balance]])</f>
        <v>-47870.476199999976</v>
      </c>
      <c r="S239" s="3" t="str">
        <f>TEXT(Customer8[[#This Row],[Transaction_Date]], "MMM")</f>
        <v>Sep</v>
      </c>
      <c r="T239" s="3" t="str">
        <f t="shared" si="3"/>
        <v>60-69 Yrs</v>
      </c>
      <c r="U239" s="3" t="str">
        <f>TEXT(Customer8[[#This Row],[Transaction_Date]],"YYYY")</f>
        <v>2021</v>
      </c>
    </row>
    <row r="240" spans="1:21" x14ac:dyDescent="0.35">
      <c r="A240" t="s">
        <v>622</v>
      </c>
      <c r="B240">
        <v>160327357</v>
      </c>
      <c r="C240">
        <v>24</v>
      </c>
      <c r="D240" s="1">
        <v>35940</v>
      </c>
      <c r="E240" t="s">
        <v>11</v>
      </c>
      <c r="F240" t="s">
        <v>223</v>
      </c>
      <c r="G240" t="s">
        <v>13</v>
      </c>
      <c r="H240" s="3">
        <v>550867.60860000004</v>
      </c>
      <c r="I240" s="3">
        <v>174471.51139999999</v>
      </c>
      <c r="J240" t="s">
        <v>623</v>
      </c>
      <c r="K240" t="str">
        <f>_xlfn.XLOOKUP(A240, Accounts!A:A, Accounts!E:E, "Not Found")</f>
        <v>Joint</v>
      </c>
      <c r="L240" s="3">
        <f>_xlfn.XLOOKUP(A240, Accounts!A:A, Accounts!G:G, 0)</f>
        <v>2523859107</v>
      </c>
      <c r="M240" s="3" t="str">
        <f>_xlfn.XLOOKUP(A240, Loan!A:A, Loan!D:D, "0")</f>
        <v>0</v>
      </c>
      <c r="N240" s="3" t="str">
        <f>_xlfn.XLOOKUP(Customer8[[#This Row],[Account Number]],Transaction!C:C,Transaction!D:D)</f>
        <v>Online Payment</v>
      </c>
      <c r="O240" s="3" t="str">
        <f>_xlfn.XLOOKUP(Customer8[[#This Row],[Account Number]], Transaction!C:C,Transaction!E:E)</f>
        <v>Mobile</v>
      </c>
      <c r="P240" s="2">
        <f>_xlfn.XLOOKUP(Customer8[[#This Row],[Account Number]], Transaction!C:C,Transaction!F:F)</f>
        <v>44342</v>
      </c>
      <c r="Q240" s="3">
        <f>Customer8[[#This Row],[Bank Deposit]]-Customer8[[#This Row],[Saving Accounts]]</f>
        <v>376396.09720000008</v>
      </c>
      <c r="R240" s="3">
        <f>IF(AND(K240="Current", Customer8[[#This Row],[Balance]]&gt;500000), Customer8[[#This Row],[Balance]]*1.02, Customer8[[#This Row],[Balance]])</f>
        <v>376396.09720000008</v>
      </c>
      <c r="S240" s="3" t="str">
        <f>TEXT(Customer8[[#This Row],[Transaction_Date]], "MMM")</f>
        <v>May</v>
      </c>
      <c r="T240" s="3" t="str">
        <f t="shared" si="3"/>
        <v>20-29 Yrs</v>
      </c>
      <c r="U240" s="3" t="str">
        <f>TEXT(Customer8[[#This Row],[Transaction_Date]],"YYYY")</f>
        <v>2021</v>
      </c>
    </row>
    <row r="241" spans="1:21" x14ac:dyDescent="0.35">
      <c r="A241" t="s">
        <v>624</v>
      </c>
      <c r="B241">
        <v>511307260</v>
      </c>
      <c r="C241">
        <v>73</v>
      </c>
      <c r="D241" s="1">
        <v>18042.75</v>
      </c>
      <c r="E241" t="s">
        <v>11</v>
      </c>
      <c r="F241" t="s">
        <v>130</v>
      </c>
      <c r="G241" t="s">
        <v>13</v>
      </c>
      <c r="H241" s="3">
        <v>860495.01760000002</v>
      </c>
      <c r="I241" s="3">
        <v>269621.77220000001</v>
      </c>
      <c r="J241" t="s">
        <v>625</v>
      </c>
      <c r="K241" t="str">
        <f>_xlfn.XLOOKUP(A241, Accounts!A:A, Accounts!E:E, "Not Found")</f>
        <v>Savings</v>
      </c>
      <c r="L241" s="3">
        <f>_xlfn.XLOOKUP(A241, Accounts!A:A, Accounts!G:G, 0)</f>
        <v>381619665</v>
      </c>
      <c r="M241" s="3">
        <f>_xlfn.XLOOKUP(A241, Loan!A:A, Loan!D:D, "0")</f>
        <v>8075816396</v>
      </c>
      <c r="N241" s="3" t="str">
        <f>_xlfn.XLOOKUP(Customer8[[#This Row],[Account Number]],Transaction!C:C,Transaction!D:D)</f>
        <v>Loan Payment</v>
      </c>
      <c r="O241" s="3" t="str">
        <f>_xlfn.XLOOKUP(Customer8[[#This Row],[Account Number]], Transaction!C:C,Transaction!E:E)</f>
        <v>Mobile</v>
      </c>
      <c r="P241" s="2">
        <f>_xlfn.XLOOKUP(Customer8[[#This Row],[Account Number]], Transaction!C:C,Transaction!F:F)</f>
        <v>44237</v>
      </c>
      <c r="Q241" s="3">
        <f>Customer8[[#This Row],[Bank Deposit]]-Customer8[[#This Row],[Saving Accounts]]</f>
        <v>590873.24540000001</v>
      </c>
      <c r="R241" s="3">
        <f>IF(AND(K241="Current", Customer8[[#This Row],[Balance]]&gt;500000), Customer8[[#This Row],[Balance]]*1.02, Customer8[[#This Row],[Balance]])</f>
        <v>590873.24540000001</v>
      </c>
      <c r="S241" s="3" t="str">
        <f>TEXT(Customer8[[#This Row],[Transaction_Date]], "MMM")</f>
        <v>Feb</v>
      </c>
      <c r="T241" s="3" t="str">
        <f t="shared" si="3"/>
        <v>70 Yrs &amp; Above</v>
      </c>
      <c r="U241" s="3" t="str">
        <f>TEXT(Customer8[[#This Row],[Transaction_Date]],"YYYY")</f>
        <v>2021</v>
      </c>
    </row>
    <row r="242" spans="1:21" x14ac:dyDescent="0.35">
      <c r="A242" t="s">
        <v>626</v>
      </c>
      <c r="B242">
        <v>19187512</v>
      </c>
      <c r="C242">
        <v>63</v>
      </c>
      <c r="D242" s="1">
        <v>21695.25</v>
      </c>
      <c r="E242" t="s">
        <v>11</v>
      </c>
      <c r="F242" t="s">
        <v>214</v>
      </c>
      <c r="G242" t="s">
        <v>13</v>
      </c>
      <c r="H242" s="3">
        <v>966281.34329999995</v>
      </c>
      <c r="I242" s="3">
        <v>396819.53830000001</v>
      </c>
      <c r="J242" t="s">
        <v>627</v>
      </c>
      <c r="K242" t="str">
        <f>_xlfn.XLOOKUP(A242, Accounts!A:A, Accounts!E:E, "Not Found")</f>
        <v>Current</v>
      </c>
      <c r="L242" s="3">
        <f>_xlfn.XLOOKUP(A242, Accounts!A:A, Accounts!G:G, 0)</f>
        <v>7324443</v>
      </c>
      <c r="M242" s="3" t="str">
        <f>_xlfn.XLOOKUP(A242, Loan!A:A, Loan!D:D, "0")</f>
        <v>0</v>
      </c>
      <c r="N242" s="3" t="str">
        <f>_xlfn.XLOOKUP(Customer8[[#This Row],[Account Number]],Transaction!C:C,Transaction!D:D)</f>
        <v>Online Payment</v>
      </c>
      <c r="O242" s="3" t="str">
        <f>_xlfn.XLOOKUP(Customer8[[#This Row],[Account Number]], Transaction!C:C,Transaction!E:E)</f>
        <v>Mobile</v>
      </c>
      <c r="P242" s="2">
        <f>_xlfn.XLOOKUP(Customer8[[#This Row],[Account Number]], Transaction!C:C,Transaction!F:F)</f>
        <v>44532</v>
      </c>
      <c r="Q242" s="3">
        <f>Customer8[[#This Row],[Bank Deposit]]-Customer8[[#This Row],[Saving Accounts]]</f>
        <v>569461.80499999993</v>
      </c>
      <c r="R242" s="3">
        <f>IF(AND(K242="Current", Customer8[[#This Row],[Balance]]&gt;500000), Customer8[[#This Row],[Balance]]*1.02, Customer8[[#This Row],[Balance]])</f>
        <v>580851.04109999991</v>
      </c>
      <c r="S242" s="3" t="str">
        <f>TEXT(Customer8[[#This Row],[Transaction_Date]], "MMM")</f>
        <v>Dec</v>
      </c>
      <c r="T242" s="3" t="str">
        <f t="shared" si="3"/>
        <v>60-69 Yrs</v>
      </c>
      <c r="U242" s="3" t="str">
        <f>TEXT(Customer8[[#This Row],[Transaction_Date]],"YYYY")</f>
        <v>2021</v>
      </c>
    </row>
    <row r="243" spans="1:21" x14ac:dyDescent="0.35">
      <c r="A243" t="s">
        <v>628</v>
      </c>
      <c r="B243">
        <v>803923948</v>
      </c>
      <c r="C243">
        <v>20</v>
      </c>
      <c r="D243" s="1">
        <v>37401</v>
      </c>
      <c r="E243" t="s">
        <v>11</v>
      </c>
      <c r="F243" t="s">
        <v>406</v>
      </c>
      <c r="G243" t="s">
        <v>13</v>
      </c>
      <c r="H243" s="3">
        <v>476645.87650000001</v>
      </c>
      <c r="I243" s="3">
        <v>357648.76799999998</v>
      </c>
      <c r="J243" t="s">
        <v>629</v>
      </c>
      <c r="K243" t="str">
        <f>_xlfn.XLOOKUP(A243, Accounts!A:A, Accounts!E:E, "Not Found")</f>
        <v>Domiciliary</v>
      </c>
      <c r="L243" s="3">
        <f>_xlfn.XLOOKUP(A243, Accounts!A:A, Accounts!G:G, 0)</f>
        <v>1141695126</v>
      </c>
      <c r="M243" s="3" t="str">
        <f>_xlfn.XLOOKUP(A243, Loan!A:A, Loan!D:D, "0")</f>
        <v>0</v>
      </c>
      <c r="N243" s="3" t="str">
        <f>_xlfn.XLOOKUP(Customer8[[#This Row],[Account Number]],Transaction!C:C,Transaction!D:D)</f>
        <v>Money Deposit</v>
      </c>
      <c r="O243" s="3" t="str">
        <f>_xlfn.XLOOKUP(Customer8[[#This Row],[Account Number]], Transaction!C:C,Transaction!E:E)</f>
        <v>Bank</v>
      </c>
      <c r="P243" s="2">
        <f>_xlfn.XLOOKUP(Customer8[[#This Row],[Account Number]], Transaction!C:C,Transaction!F:F)</f>
        <v>44274</v>
      </c>
      <c r="Q243" s="3">
        <f>Customer8[[#This Row],[Bank Deposit]]-Customer8[[#This Row],[Saving Accounts]]</f>
        <v>118997.10850000003</v>
      </c>
      <c r="R243" s="3">
        <f>IF(AND(K243="Current", Customer8[[#This Row],[Balance]]&gt;500000), Customer8[[#This Row],[Balance]]*1.02, Customer8[[#This Row],[Balance]])</f>
        <v>118997.10850000003</v>
      </c>
      <c r="S243" s="3" t="str">
        <f>TEXT(Customer8[[#This Row],[Transaction_Date]], "MMM")</f>
        <v>Mar</v>
      </c>
      <c r="T243" s="3" t="str">
        <f t="shared" si="3"/>
        <v>20-29 Yrs</v>
      </c>
      <c r="U243" s="3" t="str">
        <f>TEXT(Customer8[[#This Row],[Transaction_Date]],"YYYY")</f>
        <v>2021</v>
      </c>
    </row>
    <row r="244" spans="1:21" x14ac:dyDescent="0.35">
      <c r="A244" t="s">
        <v>630</v>
      </c>
      <c r="B244">
        <v>188972987</v>
      </c>
      <c r="C244">
        <v>26</v>
      </c>
      <c r="D244" s="1">
        <v>35209.5</v>
      </c>
      <c r="E244" t="s">
        <v>11</v>
      </c>
      <c r="F244" t="s">
        <v>178</v>
      </c>
      <c r="G244" t="s">
        <v>13</v>
      </c>
      <c r="H244" s="3">
        <v>1234416.4856</v>
      </c>
      <c r="I244" s="3">
        <v>496393.0123</v>
      </c>
      <c r="J244" t="s">
        <v>631</v>
      </c>
      <c r="K244" t="str">
        <f>_xlfn.XLOOKUP(A244, Accounts!A:A, Accounts!E:E, "Not Found")</f>
        <v>Domiciliary</v>
      </c>
      <c r="L244" s="3">
        <f>_xlfn.XLOOKUP(A244, Accounts!A:A, Accounts!G:G, 0)</f>
        <v>1840059104</v>
      </c>
      <c r="M244" s="3" t="str">
        <f>_xlfn.XLOOKUP(A244, Loan!A:A, Loan!D:D, "0")</f>
        <v>0</v>
      </c>
      <c r="N244" s="3" t="str">
        <f>_xlfn.XLOOKUP(Customer8[[#This Row],[Account Number]],Transaction!C:C,Transaction!D:D)</f>
        <v>Money Transfer</v>
      </c>
      <c r="O244" s="3" t="str">
        <f>_xlfn.XLOOKUP(Customer8[[#This Row],[Account Number]], Transaction!C:C,Transaction!E:E)</f>
        <v>Mobile</v>
      </c>
      <c r="P244" s="2">
        <f>_xlfn.XLOOKUP(Customer8[[#This Row],[Account Number]], Transaction!C:C,Transaction!F:F)</f>
        <v>44361</v>
      </c>
      <c r="Q244" s="3">
        <f>Customer8[[#This Row],[Bank Deposit]]-Customer8[[#This Row],[Saving Accounts]]</f>
        <v>738023.47329999995</v>
      </c>
      <c r="R244" s="3">
        <f>IF(AND(K244="Current", Customer8[[#This Row],[Balance]]&gt;500000), Customer8[[#This Row],[Balance]]*1.02, Customer8[[#This Row],[Balance]])</f>
        <v>738023.47329999995</v>
      </c>
      <c r="S244" s="3" t="str">
        <f>TEXT(Customer8[[#This Row],[Transaction_Date]], "MMM")</f>
        <v>Jun</v>
      </c>
      <c r="T244" s="3" t="str">
        <f t="shared" si="3"/>
        <v>20-29 Yrs</v>
      </c>
      <c r="U244" s="3" t="str">
        <f>TEXT(Customer8[[#This Row],[Transaction_Date]],"YYYY")</f>
        <v>2021</v>
      </c>
    </row>
    <row r="245" spans="1:21" x14ac:dyDescent="0.35">
      <c r="A245" t="s">
        <v>632</v>
      </c>
      <c r="B245">
        <v>542438679</v>
      </c>
      <c r="C245">
        <v>58</v>
      </c>
      <c r="D245" s="1">
        <v>23521.5</v>
      </c>
      <c r="E245" t="s">
        <v>11</v>
      </c>
      <c r="F245" t="s">
        <v>633</v>
      </c>
      <c r="G245" t="s">
        <v>13</v>
      </c>
      <c r="H245" s="3">
        <v>129195.693</v>
      </c>
      <c r="I245" s="3">
        <v>19766.940999999999</v>
      </c>
      <c r="J245" t="s">
        <v>634</v>
      </c>
      <c r="K245" t="str">
        <f>_xlfn.XLOOKUP(A245, Accounts!A:A, Accounts!E:E, "Not Found")</f>
        <v>Savings</v>
      </c>
      <c r="L245" s="3">
        <f>_xlfn.XLOOKUP(A245, Accounts!A:A, Accounts!G:G, 0)</f>
        <v>3527129856</v>
      </c>
      <c r="M245" s="3" t="str">
        <f>_xlfn.XLOOKUP(A245, Loan!A:A, Loan!D:D, "0")</f>
        <v>0</v>
      </c>
      <c r="N245" s="3" t="str">
        <f>_xlfn.XLOOKUP(Customer8[[#This Row],[Account Number]],Transaction!C:C,Transaction!D:D)</f>
        <v>Money Deposit</v>
      </c>
      <c r="O245" s="3" t="str">
        <f>_xlfn.XLOOKUP(Customer8[[#This Row],[Account Number]], Transaction!C:C,Transaction!E:E)</f>
        <v>Bank</v>
      </c>
      <c r="P245" s="2">
        <f>_xlfn.XLOOKUP(Customer8[[#This Row],[Account Number]], Transaction!C:C,Transaction!F:F)</f>
        <v>44540</v>
      </c>
      <c r="Q245" s="3">
        <f>Customer8[[#This Row],[Bank Deposit]]-Customer8[[#This Row],[Saving Accounts]]</f>
        <v>109428.75200000001</v>
      </c>
      <c r="R245" s="3">
        <f>IF(AND(K245="Current", Customer8[[#This Row],[Balance]]&gt;500000), Customer8[[#This Row],[Balance]]*1.02, Customer8[[#This Row],[Balance]])</f>
        <v>109428.75200000001</v>
      </c>
      <c r="S245" s="3" t="str">
        <f>TEXT(Customer8[[#This Row],[Transaction_Date]], "MMM")</f>
        <v>Dec</v>
      </c>
      <c r="T245" s="3" t="str">
        <f t="shared" si="3"/>
        <v>50-59 Yrs</v>
      </c>
      <c r="U245" s="3" t="str">
        <f>TEXT(Customer8[[#This Row],[Transaction_Date]],"YYYY")</f>
        <v>2021</v>
      </c>
    </row>
    <row r="246" spans="1:21" x14ac:dyDescent="0.35">
      <c r="A246" t="s">
        <v>635</v>
      </c>
      <c r="B246">
        <v>594432656</v>
      </c>
      <c r="C246">
        <v>57</v>
      </c>
      <c r="D246" s="1">
        <v>23886.75</v>
      </c>
      <c r="E246" t="s">
        <v>11</v>
      </c>
      <c r="F246" t="s">
        <v>160</v>
      </c>
      <c r="G246" t="s">
        <v>13</v>
      </c>
      <c r="H246" s="3">
        <v>98391.812699999995</v>
      </c>
      <c r="I246" s="3">
        <v>15399.3092</v>
      </c>
      <c r="J246" t="s">
        <v>636</v>
      </c>
      <c r="K246" t="str">
        <f>_xlfn.XLOOKUP(A246, Accounts!A:A, Accounts!E:E, "Not Found")</f>
        <v>Savings</v>
      </c>
      <c r="L246" s="3">
        <f>_xlfn.XLOOKUP(A246, Accounts!A:A, Accounts!G:G, 0)</f>
        <v>704954394</v>
      </c>
      <c r="M246" s="3" t="str">
        <f>_xlfn.XLOOKUP(A246, Loan!A:A, Loan!D:D, "0")</f>
        <v>0</v>
      </c>
      <c r="N246" s="3" t="str">
        <f>_xlfn.XLOOKUP(Customer8[[#This Row],[Account Number]],Transaction!C:C,Transaction!D:D)</f>
        <v>Money Deposit</v>
      </c>
      <c r="O246" s="3" t="str">
        <f>_xlfn.XLOOKUP(Customer8[[#This Row],[Account Number]], Transaction!C:C,Transaction!E:E)</f>
        <v>Bank</v>
      </c>
      <c r="P246" s="2">
        <f>_xlfn.XLOOKUP(Customer8[[#This Row],[Account Number]], Transaction!C:C,Transaction!F:F)</f>
        <v>44678</v>
      </c>
      <c r="Q246" s="3">
        <f>Customer8[[#This Row],[Bank Deposit]]-Customer8[[#This Row],[Saving Accounts]]</f>
        <v>82992.503499999992</v>
      </c>
      <c r="R246" s="3">
        <f>IF(AND(K246="Current", Customer8[[#This Row],[Balance]]&gt;500000), Customer8[[#This Row],[Balance]]*1.02, Customer8[[#This Row],[Balance]])</f>
        <v>82992.503499999992</v>
      </c>
      <c r="S246" s="3" t="str">
        <f>TEXT(Customer8[[#This Row],[Transaction_Date]], "MMM")</f>
        <v>Apr</v>
      </c>
      <c r="T246" s="3" t="str">
        <f t="shared" si="3"/>
        <v>50-59 Yrs</v>
      </c>
      <c r="U246" s="3" t="str">
        <f>TEXT(Customer8[[#This Row],[Transaction_Date]],"YYYY")</f>
        <v>2022</v>
      </c>
    </row>
    <row r="247" spans="1:21" x14ac:dyDescent="0.35">
      <c r="A247" t="s">
        <v>637</v>
      </c>
      <c r="B247">
        <v>618150017</v>
      </c>
      <c r="C247">
        <v>74</v>
      </c>
      <c r="D247" s="1">
        <v>17677.5</v>
      </c>
      <c r="E247" t="s">
        <v>11</v>
      </c>
      <c r="F247" t="s">
        <v>638</v>
      </c>
      <c r="G247" t="s">
        <v>13</v>
      </c>
      <c r="H247" s="3">
        <v>1597694.6098</v>
      </c>
      <c r="I247" s="3">
        <v>251878.1636</v>
      </c>
      <c r="J247" t="s">
        <v>639</v>
      </c>
      <c r="K247" t="str">
        <f>_xlfn.XLOOKUP(A247, Accounts!A:A, Accounts!E:E, "Not Found")</f>
        <v>Domiciliary</v>
      </c>
      <c r="L247" s="3">
        <f>_xlfn.XLOOKUP(A247, Accounts!A:A, Accounts!G:G, 0)</f>
        <v>2639847744</v>
      </c>
      <c r="M247" s="3" t="str">
        <f>_xlfn.XLOOKUP(A247, Loan!A:A, Loan!D:D, "0")</f>
        <v>0</v>
      </c>
      <c r="N247" s="3" t="str">
        <f>_xlfn.XLOOKUP(Customer8[[#This Row],[Account Number]],Transaction!C:C,Transaction!D:D)</f>
        <v>Online Payment</v>
      </c>
      <c r="O247" s="3" t="str">
        <f>_xlfn.XLOOKUP(Customer8[[#This Row],[Account Number]], Transaction!C:C,Transaction!E:E)</f>
        <v>Mobile</v>
      </c>
      <c r="P247" s="2">
        <f>_xlfn.XLOOKUP(Customer8[[#This Row],[Account Number]], Transaction!C:C,Transaction!F:F)</f>
        <v>44484</v>
      </c>
      <c r="Q247" s="3">
        <f>Customer8[[#This Row],[Bank Deposit]]-Customer8[[#This Row],[Saving Accounts]]</f>
        <v>1345816.4461999999</v>
      </c>
      <c r="R247" s="3">
        <f>IF(AND(K247="Current", Customer8[[#This Row],[Balance]]&gt;500000), Customer8[[#This Row],[Balance]]*1.02, Customer8[[#This Row],[Balance]])</f>
        <v>1345816.4461999999</v>
      </c>
      <c r="S247" s="3" t="str">
        <f>TEXT(Customer8[[#This Row],[Transaction_Date]], "MMM")</f>
        <v>Oct</v>
      </c>
      <c r="T247" s="3" t="str">
        <f t="shared" si="3"/>
        <v>70 Yrs &amp; Above</v>
      </c>
      <c r="U247" s="3" t="str">
        <f>TEXT(Customer8[[#This Row],[Transaction_Date]],"YYYY")</f>
        <v>2021</v>
      </c>
    </row>
    <row r="248" spans="1:21" x14ac:dyDescent="0.35">
      <c r="A248" t="s">
        <v>640</v>
      </c>
      <c r="B248">
        <v>836052605</v>
      </c>
      <c r="C248">
        <v>38</v>
      </c>
      <c r="D248" s="1">
        <v>30826.5</v>
      </c>
      <c r="E248" t="s">
        <v>11</v>
      </c>
      <c r="F248" t="s">
        <v>641</v>
      </c>
      <c r="G248" t="s">
        <v>13</v>
      </c>
      <c r="H248" s="3">
        <v>2113412.2503999998</v>
      </c>
      <c r="I248" s="3">
        <v>653669.4791</v>
      </c>
      <c r="J248" t="s">
        <v>642</v>
      </c>
      <c r="K248" t="str">
        <f>_xlfn.XLOOKUP(A248, Accounts!A:A, Accounts!E:E, "Not Found")</f>
        <v>Current</v>
      </c>
      <c r="L248" s="3">
        <f>_xlfn.XLOOKUP(A248, Accounts!A:A, Accounts!G:G, 0)</f>
        <v>1167149225</v>
      </c>
      <c r="M248" s="3" t="str">
        <f>_xlfn.XLOOKUP(A248, Loan!A:A, Loan!D:D, "0")</f>
        <v>0</v>
      </c>
      <c r="N248" s="3" t="str">
        <f>_xlfn.XLOOKUP(Customer8[[#This Row],[Account Number]],Transaction!C:C,Transaction!D:D)</f>
        <v>Online Payment</v>
      </c>
      <c r="O248" s="3" t="str">
        <f>_xlfn.XLOOKUP(Customer8[[#This Row],[Account Number]], Transaction!C:C,Transaction!E:E)</f>
        <v>Card</v>
      </c>
      <c r="P248" s="2">
        <f>_xlfn.XLOOKUP(Customer8[[#This Row],[Account Number]], Transaction!C:C,Transaction!F:F)</f>
        <v>44331</v>
      </c>
      <c r="Q248" s="3">
        <f>Customer8[[#This Row],[Bank Deposit]]-Customer8[[#This Row],[Saving Accounts]]</f>
        <v>1459742.7712999997</v>
      </c>
      <c r="R248" s="3">
        <f>IF(AND(K248="Current", Customer8[[#This Row],[Balance]]&gt;500000), Customer8[[#This Row],[Balance]]*1.02, Customer8[[#This Row],[Balance]])</f>
        <v>1488937.6267259996</v>
      </c>
      <c r="S248" s="3" t="str">
        <f>TEXT(Customer8[[#This Row],[Transaction_Date]], "MMM")</f>
        <v>May</v>
      </c>
      <c r="T248" s="3" t="str">
        <f t="shared" si="3"/>
        <v>30-39 Yrs</v>
      </c>
      <c r="U248" s="3" t="str">
        <f>TEXT(Customer8[[#This Row],[Transaction_Date]],"YYYY")</f>
        <v>2021</v>
      </c>
    </row>
    <row r="249" spans="1:21" x14ac:dyDescent="0.35">
      <c r="A249" t="s">
        <v>643</v>
      </c>
      <c r="B249">
        <v>453799879</v>
      </c>
      <c r="C249">
        <v>84</v>
      </c>
      <c r="D249" s="1">
        <v>14025</v>
      </c>
      <c r="E249" t="s">
        <v>11</v>
      </c>
      <c r="F249" t="s">
        <v>644</v>
      </c>
      <c r="G249" t="s">
        <v>13</v>
      </c>
      <c r="H249" s="3">
        <v>647719.45620000002</v>
      </c>
      <c r="I249" s="3">
        <v>438456.24729999999</v>
      </c>
      <c r="J249" t="s">
        <v>645</v>
      </c>
      <c r="K249" t="str">
        <f>_xlfn.XLOOKUP(A249, Accounts!A:A, Accounts!E:E, "Not Found")</f>
        <v>Current</v>
      </c>
      <c r="L249" s="3">
        <f>_xlfn.XLOOKUP(A249, Accounts!A:A, Accounts!G:G, 0)</f>
        <v>512379168</v>
      </c>
      <c r="M249" s="3">
        <f>_xlfn.XLOOKUP(A249, Loan!A:A, Loan!D:D, "0")</f>
        <v>4648825188</v>
      </c>
      <c r="N249" s="3" t="str">
        <f>_xlfn.XLOOKUP(Customer8[[#This Row],[Account Number]],Transaction!C:C,Transaction!D:D)</f>
        <v>Loan Payment</v>
      </c>
      <c r="O249" s="3" t="str">
        <f>_xlfn.XLOOKUP(Customer8[[#This Row],[Account Number]], Transaction!C:C,Transaction!E:E)</f>
        <v>AFT</v>
      </c>
      <c r="P249" s="2">
        <f>_xlfn.XLOOKUP(Customer8[[#This Row],[Account Number]], Transaction!C:C,Transaction!F:F)</f>
        <v>44432</v>
      </c>
      <c r="Q249" s="3">
        <f>Customer8[[#This Row],[Bank Deposit]]-Customer8[[#This Row],[Saving Accounts]]</f>
        <v>209263.20890000003</v>
      </c>
      <c r="R249" s="3">
        <f>IF(AND(K249="Current", Customer8[[#This Row],[Balance]]&gt;500000), Customer8[[#This Row],[Balance]]*1.02, Customer8[[#This Row],[Balance]])</f>
        <v>209263.20890000003</v>
      </c>
      <c r="S249" s="3" t="str">
        <f>TEXT(Customer8[[#This Row],[Transaction_Date]], "MMM")</f>
        <v>Aug</v>
      </c>
      <c r="T249" s="3" t="str">
        <f t="shared" si="3"/>
        <v>70 Yrs &amp; Above</v>
      </c>
      <c r="U249" s="3" t="str">
        <f>TEXT(Customer8[[#This Row],[Transaction_Date]],"YYYY")</f>
        <v>2021</v>
      </c>
    </row>
    <row r="250" spans="1:21" x14ac:dyDescent="0.35">
      <c r="A250" t="s">
        <v>646</v>
      </c>
      <c r="B250">
        <v>748986889</v>
      </c>
      <c r="C250">
        <v>44</v>
      </c>
      <c r="D250" s="1">
        <v>28635</v>
      </c>
      <c r="E250" t="s">
        <v>11</v>
      </c>
      <c r="F250" t="s">
        <v>144</v>
      </c>
      <c r="G250" t="s">
        <v>13</v>
      </c>
      <c r="H250" s="3">
        <v>329165.37569999998</v>
      </c>
      <c r="I250" s="3">
        <v>217090.514</v>
      </c>
      <c r="J250" t="s">
        <v>647</v>
      </c>
      <c r="K250" t="str">
        <f>_xlfn.XLOOKUP(A250, Accounts!A:A, Accounts!E:E, "Not Found")</f>
        <v>Current</v>
      </c>
      <c r="L250" s="3">
        <f>_xlfn.XLOOKUP(A250, Accounts!A:A, Accounts!G:G, 0)</f>
        <v>1165089374</v>
      </c>
      <c r="M250" s="3" t="str">
        <f>_xlfn.XLOOKUP(A250, Loan!A:A, Loan!D:D, "0")</f>
        <v>0</v>
      </c>
      <c r="N250" s="3" t="str">
        <f>_xlfn.XLOOKUP(Customer8[[#This Row],[Account Number]],Transaction!C:C,Transaction!D:D)</f>
        <v>Checks</v>
      </c>
      <c r="O250" s="3" t="str">
        <f>_xlfn.XLOOKUP(Customer8[[#This Row],[Account Number]], Transaction!C:C,Transaction!E:E)</f>
        <v>Informal Services</v>
      </c>
      <c r="P250" s="2">
        <f>_xlfn.XLOOKUP(Customer8[[#This Row],[Account Number]], Transaction!C:C,Transaction!F:F)</f>
        <v>44477</v>
      </c>
      <c r="Q250" s="3">
        <f>Customer8[[#This Row],[Bank Deposit]]-Customer8[[#This Row],[Saving Accounts]]</f>
        <v>112074.86169999998</v>
      </c>
      <c r="R250" s="3">
        <f>IF(AND(K250="Current", Customer8[[#This Row],[Balance]]&gt;500000), Customer8[[#This Row],[Balance]]*1.02, Customer8[[#This Row],[Balance]])</f>
        <v>112074.86169999998</v>
      </c>
      <c r="S250" s="3" t="str">
        <f>TEXT(Customer8[[#This Row],[Transaction_Date]], "MMM")</f>
        <v>Oct</v>
      </c>
      <c r="T250" s="3" t="str">
        <f t="shared" si="3"/>
        <v>40-49 Yrs</v>
      </c>
      <c r="U250" s="3" t="str">
        <f>TEXT(Customer8[[#This Row],[Transaction_Date]],"YYYY")</f>
        <v>2021</v>
      </c>
    </row>
    <row r="251" spans="1:21" x14ac:dyDescent="0.35">
      <c r="A251" t="s">
        <v>648</v>
      </c>
      <c r="B251">
        <v>81816055</v>
      </c>
      <c r="C251">
        <v>82</v>
      </c>
      <c r="D251" s="1">
        <v>14755.5</v>
      </c>
      <c r="E251" t="s">
        <v>11</v>
      </c>
      <c r="F251" t="s">
        <v>223</v>
      </c>
      <c r="G251" t="s">
        <v>13</v>
      </c>
      <c r="H251" s="3">
        <v>914049.57920000004</v>
      </c>
      <c r="I251" s="3">
        <v>276007.12780000002</v>
      </c>
      <c r="J251" t="s">
        <v>649</v>
      </c>
      <c r="K251" t="str">
        <f>_xlfn.XLOOKUP(A251, Accounts!A:A, Accounts!E:E, "Not Found")</f>
        <v>Savings</v>
      </c>
      <c r="L251" s="3">
        <f>_xlfn.XLOOKUP(A251, Accounts!A:A, Accounts!G:G, 0)</f>
        <v>2336721876</v>
      </c>
      <c r="M251" s="3" t="str">
        <f>_xlfn.XLOOKUP(A251, Loan!A:A, Loan!D:D, "0")</f>
        <v>0</v>
      </c>
      <c r="N251" s="3" t="str">
        <f>_xlfn.XLOOKUP(Customer8[[#This Row],[Account Number]],Transaction!C:C,Transaction!D:D)</f>
        <v>Online Payment</v>
      </c>
      <c r="O251" s="3" t="str">
        <f>_xlfn.XLOOKUP(Customer8[[#This Row],[Account Number]], Transaction!C:C,Transaction!E:E)</f>
        <v>Card</v>
      </c>
      <c r="P251" s="2">
        <f>_xlfn.XLOOKUP(Customer8[[#This Row],[Account Number]], Transaction!C:C,Transaction!F:F)</f>
        <v>44568</v>
      </c>
      <c r="Q251" s="3">
        <f>Customer8[[#This Row],[Bank Deposit]]-Customer8[[#This Row],[Saving Accounts]]</f>
        <v>638042.45140000002</v>
      </c>
      <c r="R251" s="3">
        <f>IF(AND(K251="Current", Customer8[[#This Row],[Balance]]&gt;500000), Customer8[[#This Row],[Balance]]*1.02, Customer8[[#This Row],[Balance]])</f>
        <v>638042.45140000002</v>
      </c>
      <c r="S251" s="3" t="str">
        <f>TEXT(Customer8[[#This Row],[Transaction_Date]], "MMM")</f>
        <v>Jan</v>
      </c>
      <c r="T251" s="3" t="str">
        <f t="shared" si="3"/>
        <v>70 Yrs &amp; Above</v>
      </c>
      <c r="U251" s="3" t="str">
        <f>TEXT(Customer8[[#This Row],[Transaction_Date]],"YYYY")</f>
        <v>2022</v>
      </c>
    </row>
    <row r="252" spans="1:21" x14ac:dyDescent="0.35">
      <c r="A252" t="s">
        <v>650</v>
      </c>
      <c r="B252">
        <v>877065362</v>
      </c>
      <c r="C252">
        <v>61</v>
      </c>
      <c r="D252" s="1">
        <v>22425.75</v>
      </c>
      <c r="E252" t="s">
        <v>11</v>
      </c>
      <c r="F252" t="s">
        <v>651</v>
      </c>
      <c r="G252" t="s">
        <v>13</v>
      </c>
      <c r="H252" s="3">
        <v>443691.728</v>
      </c>
      <c r="I252" s="3">
        <v>71372.346799999999</v>
      </c>
      <c r="J252" t="s">
        <v>652</v>
      </c>
      <c r="K252" t="str">
        <f>_xlfn.XLOOKUP(A252, Accounts!A:A, Accounts!E:E, "Not Found")</f>
        <v>Current</v>
      </c>
      <c r="L252" s="3">
        <f>_xlfn.XLOOKUP(A252, Accounts!A:A, Accounts!G:G, 0)</f>
        <v>40765887</v>
      </c>
      <c r="M252" s="3" t="str">
        <f>_xlfn.XLOOKUP(A252, Loan!A:A, Loan!D:D, "0")</f>
        <v>0</v>
      </c>
      <c r="N252" s="3" t="str">
        <f>_xlfn.XLOOKUP(Customer8[[#This Row],[Account Number]],Transaction!C:C,Transaction!D:D)</f>
        <v>Money Transfer</v>
      </c>
      <c r="O252" s="3" t="str">
        <f>_xlfn.XLOOKUP(Customer8[[#This Row],[Account Number]], Transaction!C:C,Transaction!E:E)</f>
        <v>Mobile</v>
      </c>
      <c r="P252" s="2">
        <f>_xlfn.XLOOKUP(Customer8[[#This Row],[Account Number]], Transaction!C:C,Transaction!F:F)</f>
        <v>44399</v>
      </c>
      <c r="Q252" s="3">
        <f>Customer8[[#This Row],[Bank Deposit]]-Customer8[[#This Row],[Saving Accounts]]</f>
        <v>372319.3812</v>
      </c>
      <c r="R252" s="3">
        <f>IF(AND(K252="Current", Customer8[[#This Row],[Balance]]&gt;500000), Customer8[[#This Row],[Balance]]*1.02, Customer8[[#This Row],[Balance]])</f>
        <v>372319.3812</v>
      </c>
      <c r="S252" s="3" t="str">
        <f>TEXT(Customer8[[#This Row],[Transaction_Date]], "MMM")</f>
        <v>Jul</v>
      </c>
      <c r="T252" s="3" t="str">
        <f t="shared" si="3"/>
        <v>60-69 Yrs</v>
      </c>
      <c r="U252" s="3" t="str">
        <f>TEXT(Customer8[[#This Row],[Transaction_Date]],"YYYY")</f>
        <v>2021</v>
      </c>
    </row>
    <row r="253" spans="1:21" x14ac:dyDescent="0.35">
      <c r="A253" t="s">
        <v>653</v>
      </c>
      <c r="B253">
        <v>380865340</v>
      </c>
      <c r="C253">
        <v>36</v>
      </c>
      <c r="D253" s="1">
        <v>31557</v>
      </c>
      <c r="E253" t="s">
        <v>11</v>
      </c>
      <c r="F253" t="s">
        <v>282</v>
      </c>
      <c r="G253" t="s">
        <v>13</v>
      </c>
      <c r="H253" s="3">
        <v>505423.7856</v>
      </c>
      <c r="I253" s="3">
        <v>292471.89730000001</v>
      </c>
      <c r="J253" t="s">
        <v>654</v>
      </c>
      <c r="K253" t="str">
        <f>_xlfn.XLOOKUP(A253, Accounts!A:A, Accounts!E:E, "Not Found")</f>
        <v>Corporate</v>
      </c>
      <c r="L253" s="3">
        <f>_xlfn.XLOOKUP(A253, Accounts!A:A, Accounts!G:G, 0)</f>
        <v>1416898098</v>
      </c>
      <c r="M253" s="3" t="str">
        <f>_xlfn.XLOOKUP(A253, Loan!A:A, Loan!D:D, "0")</f>
        <v>0</v>
      </c>
      <c r="N253" s="3" t="str">
        <f>_xlfn.XLOOKUP(Customer8[[#This Row],[Account Number]],Transaction!C:C,Transaction!D:D)</f>
        <v>Online Payment</v>
      </c>
      <c r="O253" s="3" t="str">
        <f>_xlfn.XLOOKUP(Customer8[[#This Row],[Account Number]], Transaction!C:C,Transaction!E:E)</f>
        <v>Card</v>
      </c>
      <c r="P253" s="2">
        <f>_xlfn.XLOOKUP(Customer8[[#This Row],[Account Number]], Transaction!C:C,Transaction!F:F)</f>
        <v>44428</v>
      </c>
      <c r="Q253" s="3">
        <f>Customer8[[#This Row],[Bank Deposit]]-Customer8[[#This Row],[Saving Accounts]]</f>
        <v>212951.88829999999</v>
      </c>
      <c r="R253" s="3">
        <f>IF(AND(K253="Current", Customer8[[#This Row],[Balance]]&gt;500000), Customer8[[#This Row],[Balance]]*1.02, Customer8[[#This Row],[Balance]])</f>
        <v>212951.88829999999</v>
      </c>
      <c r="S253" s="3" t="str">
        <f>TEXT(Customer8[[#This Row],[Transaction_Date]], "MMM")</f>
        <v>Aug</v>
      </c>
      <c r="T253" s="3" t="str">
        <f t="shared" si="3"/>
        <v>30-39 Yrs</v>
      </c>
      <c r="U253" s="3" t="str">
        <f>TEXT(Customer8[[#This Row],[Transaction_Date]],"YYYY")</f>
        <v>2021</v>
      </c>
    </row>
    <row r="254" spans="1:21" x14ac:dyDescent="0.35">
      <c r="A254" t="s">
        <v>655</v>
      </c>
      <c r="B254">
        <v>732081027</v>
      </c>
      <c r="C254">
        <v>85</v>
      </c>
      <c r="D254" s="1">
        <v>13659.75</v>
      </c>
      <c r="E254" t="s">
        <v>11</v>
      </c>
      <c r="F254" t="s">
        <v>555</v>
      </c>
      <c r="G254" t="s">
        <v>13</v>
      </c>
      <c r="H254" s="3">
        <v>635861.07380000001</v>
      </c>
      <c r="I254" s="3">
        <v>767802.24659999995</v>
      </c>
      <c r="J254" t="s">
        <v>656</v>
      </c>
      <c r="K254" t="str">
        <f>_xlfn.XLOOKUP(A254, Accounts!A:A, Accounts!E:E, "Not Found")</f>
        <v>Domiciliary</v>
      </c>
      <c r="L254" s="3">
        <f>_xlfn.XLOOKUP(A254, Accounts!A:A, Accounts!G:G, 0)</f>
        <v>705010155</v>
      </c>
      <c r="M254" s="3" t="str">
        <f>_xlfn.XLOOKUP(A254, Loan!A:A, Loan!D:D, "0")</f>
        <v>0</v>
      </c>
      <c r="N254" s="3" t="str">
        <f>_xlfn.XLOOKUP(Customer8[[#This Row],[Account Number]],Transaction!C:C,Transaction!D:D)</f>
        <v>Money Deposit</v>
      </c>
      <c r="O254" s="3" t="str">
        <f>_xlfn.XLOOKUP(Customer8[[#This Row],[Account Number]], Transaction!C:C,Transaction!E:E)</f>
        <v>Bank</v>
      </c>
      <c r="P254" s="2">
        <f>_xlfn.XLOOKUP(Customer8[[#This Row],[Account Number]], Transaction!C:C,Transaction!F:F)</f>
        <v>44507</v>
      </c>
      <c r="Q254" s="3">
        <f>Customer8[[#This Row],[Bank Deposit]]-Customer8[[#This Row],[Saving Accounts]]</f>
        <v>-131941.17279999994</v>
      </c>
      <c r="R254" s="3">
        <f>IF(AND(K254="Current", Customer8[[#This Row],[Balance]]&gt;500000), Customer8[[#This Row],[Balance]]*1.02, Customer8[[#This Row],[Balance]])</f>
        <v>-131941.17279999994</v>
      </c>
      <c r="S254" s="3" t="str">
        <f>TEXT(Customer8[[#This Row],[Transaction_Date]], "MMM")</f>
        <v>Nov</v>
      </c>
      <c r="T254" s="3" t="str">
        <f t="shared" si="3"/>
        <v>70 Yrs &amp; Above</v>
      </c>
      <c r="U254" s="3" t="str">
        <f>TEXT(Customer8[[#This Row],[Transaction_Date]],"YYYY")</f>
        <v>2021</v>
      </c>
    </row>
    <row r="255" spans="1:21" x14ac:dyDescent="0.35">
      <c r="A255" t="s">
        <v>657</v>
      </c>
      <c r="B255">
        <v>775922234</v>
      </c>
      <c r="C255">
        <v>69</v>
      </c>
      <c r="D255" s="1">
        <v>19503.75</v>
      </c>
      <c r="E255" t="s">
        <v>11</v>
      </c>
      <c r="F255" t="s">
        <v>42</v>
      </c>
      <c r="G255" t="s">
        <v>13</v>
      </c>
      <c r="H255" s="3">
        <v>1110950.2893000001</v>
      </c>
      <c r="I255" s="3">
        <v>243373.432</v>
      </c>
      <c r="J255" t="s">
        <v>658</v>
      </c>
      <c r="K255" t="str">
        <f>_xlfn.XLOOKUP(A255, Accounts!A:A, Accounts!E:E, "Not Found")</f>
        <v>Corporate</v>
      </c>
      <c r="L255" s="3">
        <f>_xlfn.XLOOKUP(A255, Accounts!A:A, Accounts!G:G, 0)</f>
        <v>3479328</v>
      </c>
      <c r="M255" s="3" t="str">
        <f>_xlfn.XLOOKUP(A255, Loan!A:A, Loan!D:D, "0")</f>
        <v>0</v>
      </c>
      <c r="N255" s="3" t="str">
        <f>_xlfn.XLOOKUP(Customer8[[#This Row],[Account Number]],Transaction!C:C,Transaction!D:D)</f>
        <v>Money Transfer</v>
      </c>
      <c r="O255" s="3" t="str">
        <f>_xlfn.XLOOKUP(Customer8[[#This Row],[Account Number]], Transaction!C:C,Transaction!E:E)</f>
        <v>Mobile</v>
      </c>
      <c r="P255" s="2">
        <f>_xlfn.XLOOKUP(Customer8[[#This Row],[Account Number]], Transaction!C:C,Transaction!F:F)</f>
        <v>44646</v>
      </c>
      <c r="Q255" s="3">
        <f>Customer8[[#This Row],[Bank Deposit]]-Customer8[[#This Row],[Saving Accounts]]</f>
        <v>867576.85730000003</v>
      </c>
      <c r="R255" s="3">
        <f>IF(AND(K255="Current", Customer8[[#This Row],[Balance]]&gt;500000), Customer8[[#This Row],[Balance]]*1.02, Customer8[[#This Row],[Balance]])</f>
        <v>867576.85730000003</v>
      </c>
      <c r="S255" s="3" t="str">
        <f>TEXT(Customer8[[#This Row],[Transaction_Date]], "MMM")</f>
        <v>Mar</v>
      </c>
      <c r="T255" s="3" t="str">
        <f t="shared" si="3"/>
        <v>60-69 Yrs</v>
      </c>
      <c r="U255" s="3" t="str">
        <f>TEXT(Customer8[[#This Row],[Transaction_Date]],"YYYY")</f>
        <v>2022</v>
      </c>
    </row>
    <row r="256" spans="1:21" x14ac:dyDescent="0.35">
      <c r="A256" t="s">
        <v>659</v>
      </c>
      <c r="B256">
        <v>319451547</v>
      </c>
      <c r="C256">
        <v>45</v>
      </c>
      <c r="D256" s="1">
        <v>28269.75</v>
      </c>
      <c r="E256" t="s">
        <v>11</v>
      </c>
      <c r="F256" t="s">
        <v>660</v>
      </c>
      <c r="G256" t="s">
        <v>13</v>
      </c>
      <c r="H256" s="3">
        <v>219556.12160000001</v>
      </c>
      <c r="I256" s="3">
        <v>117898.6297</v>
      </c>
      <c r="J256" t="s">
        <v>661</v>
      </c>
      <c r="K256" t="str">
        <f>_xlfn.XLOOKUP(A256, Accounts!A:A, Accounts!E:E, "Not Found")</f>
        <v>Current</v>
      </c>
      <c r="L256" s="3">
        <f>_xlfn.XLOOKUP(A256, Accounts!A:A, Accounts!G:G, 0)</f>
        <v>1156371888</v>
      </c>
      <c r="M256" s="3" t="str">
        <f>_xlfn.XLOOKUP(A256, Loan!A:A, Loan!D:D, "0")</f>
        <v>0</v>
      </c>
      <c r="N256" s="3" t="str">
        <f>_xlfn.XLOOKUP(Customer8[[#This Row],[Account Number]],Transaction!C:C,Transaction!D:D)</f>
        <v>Cash Withdrawal</v>
      </c>
      <c r="O256" s="3" t="str">
        <f>_xlfn.XLOOKUP(Customer8[[#This Row],[Account Number]], Transaction!C:C,Transaction!E:E)</f>
        <v>POS</v>
      </c>
      <c r="P256" s="2">
        <f>_xlfn.XLOOKUP(Customer8[[#This Row],[Account Number]], Transaction!C:C,Transaction!F:F)</f>
        <v>44247</v>
      </c>
      <c r="Q256" s="3">
        <f>Customer8[[#This Row],[Bank Deposit]]-Customer8[[#This Row],[Saving Accounts]]</f>
        <v>101657.49190000001</v>
      </c>
      <c r="R256" s="3">
        <f>IF(AND(K256="Current", Customer8[[#This Row],[Balance]]&gt;500000), Customer8[[#This Row],[Balance]]*1.02, Customer8[[#This Row],[Balance]])</f>
        <v>101657.49190000001</v>
      </c>
      <c r="S256" s="3" t="str">
        <f>TEXT(Customer8[[#This Row],[Transaction_Date]], "MMM")</f>
        <v>Feb</v>
      </c>
      <c r="T256" s="3" t="str">
        <f t="shared" si="3"/>
        <v>40-49 Yrs</v>
      </c>
      <c r="U256" s="3" t="str">
        <f>TEXT(Customer8[[#This Row],[Transaction_Date]],"YYYY")</f>
        <v>2021</v>
      </c>
    </row>
    <row r="257" spans="1:21" x14ac:dyDescent="0.35">
      <c r="A257" t="s">
        <v>662</v>
      </c>
      <c r="B257">
        <v>904665173</v>
      </c>
      <c r="C257">
        <v>28</v>
      </c>
      <c r="D257" s="1">
        <v>34479</v>
      </c>
      <c r="E257" t="s">
        <v>11</v>
      </c>
      <c r="F257" t="s">
        <v>81</v>
      </c>
      <c r="G257" t="s">
        <v>13</v>
      </c>
      <c r="H257" s="3">
        <v>553783.57380000001</v>
      </c>
      <c r="I257" s="3">
        <v>272317.05300000001</v>
      </c>
      <c r="J257" t="s">
        <v>663</v>
      </c>
      <c r="K257" t="str">
        <f>_xlfn.XLOOKUP(A257, Accounts!A:A, Accounts!E:E, "Not Found")</f>
        <v>Joint</v>
      </c>
      <c r="L257" s="3">
        <f>_xlfn.XLOOKUP(A257, Accounts!A:A, Accounts!G:G, 0)</f>
        <v>4807458621</v>
      </c>
      <c r="M257" s="3" t="str">
        <f>_xlfn.XLOOKUP(A257, Loan!A:A, Loan!D:D, "0")</f>
        <v>0</v>
      </c>
      <c r="N257" s="3" t="str">
        <f>_xlfn.XLOOKUP(Customer8[[#This Row],[Account Number]],Transaction!C:C,Transaction!D:D)</f>
        <v>Money Transfer</v>
      </c>
      <c r="O257" s="3" t="str">
        <f>_xlfn.XLOOKUP(Customer8[[#This Row],[Account Number]], Transaction!C:C,Transaction!E:E)</f>
        <v>Internet Banking</v>
      </c>
      <c r="P257" s="2">
        <f>_xlfn.XLOOKUP(Customer8[[#This Row],[Account Number]], Transaction!C:C,Transaction!F:F)</f>
        <v>44640</v>
      </c>
      <c r="Q257" s="3">
        <f>Customer8[[#This Row],[Bank Deposit]]-Customer8[[#This Row],[Saving Accounts]]</f>
        <v>281466.5208</v>
      </c>
      <c r="R257" s="3">
        <f>IF(AND(K257="Current", Customer8[[#This Row],[Balance]]&gt;500000), Customer8[[#This Row],[Balance]]*1.02, Customer8[[#This Row],[Balance]])</f>
        <v>281466.5208</v>
      </c>
      <c r="S257" s="3" t="str">
        <f>TEXT(Customer8[[#This Row],[Transaction_Date]], "MMM")</f>
        <v>Mar</v>
      </c>
      <c r="T257" s="3" t="str">
        <f t="shared" si="3"/>
        <v>20-29 Yrs</v>
      </c>
      <c r="U257" s="3" t="str">
        <f>TEXT(Customer8[[#This Row],[Transaction_Date]],"YYYY")</f>
        <v>2022</v>
      </c>
    </row>
    <row r="258" spans="1:21" x14ac:dyDescent="0.35">
      <c r="A258" t="s">
        <v>664</v>
      </c>
      <c r="B258">
        <v>420919990</v>
      </c>
      <c r="C258">
        <v>46</v>
      </c>
      <c r="D258" s="1">
        <v>27904.5</v>
      </c>
      <c r="E258" t="s">
        <v>11</v>
      </c>
      <c r="F258" t="s">
        <v>665</v>
      </c>
      <c r="G258" t="s">
        <v>13</v>
      </c>
      <c r="H258" s="3">
        <v>148409.6257</v>
      </c>
      <c r="I258" s="3">
        <v>127049.2403</v>
      </c>
      <c r="J258" t="s">
        <v>666</v>
      </c>
      <c r="K258" t="str">
        <f>_xlfn.XLOOKUP(A258, Accounts!A:A, Accounts!E:E, "Not Found")</f>
        <v>Domiciliary</v>
      </c>
      <c r="L258" s="3">
        <f>_xlfn.XLOOKUP(A258, Accounts!A:A, Accounts!G:G, 0)</f>
        <v>497952522</v>
      </c>
      <c r="M258" s="3" t="str">
        <f>_xlfn.XLOOKUP(A258, Loan!A:A, Loan!D:D, "0")</f>
        <v>0</v>
      </c>
      <c r="N258" s="3" t="str">
        <f>_xlfn.XLOOKUP(Customer8[[#This Row],[Account Number]],Transaction!C:C,Transaction!D:D)</f>
        <v>Money Deposit</v>
      </c>
      <c r="O258" s="3" t="str">
        <f>_xlfn.XLOOKUP(Customer8[[#This Row],[Account Number]], Transaction!C:C,Transaction!E:E)</f>
        <v>Bank</v>
      </c>
      <c r="P258" s="2">
        <f>_xlfn.XLOOKUP(Customer8[[#This Row],[Account Number]], Transaction!C:C,Transaction!F:F)</f>
        <v>44671</v>
      </c>
      <c r="Q258" s="3">
        <f>Customer8[[#This Row],[Bank Deposit]]-Customer8[[#This Row],[Saving Accounts]]</f>
        <v>21360.385399999999</v>
      </c>
      <c r="R258" s="3">
        <f>IF(AND(K258="Current", Customer8[[#This Row],[Balance]]&gt;500000), Customer8[[#This Row],[Balance]]*1.02, Customer8[[#This Row],[Balance]])</f>
        <v>21360.385399999999</v>
      </c>
      <c r="S258" s="3" t="str">
        <f>TEXT(Customer8[[#This Row],[Transaction_Date]], "MMM")</f>
        <v>Apr</v>
      </c>
      <c r="T258" s="3" t="str">
        <f t="shared" ref="T258:T321" si="4">IF(C258&lt;20,"Below 20 Yrs",IF(C258&lt;=29,"20-29 Yrs",IF(C258&lt;=39,"30-39 Yrs",IF(C258&lt;=49,"40-49 Yrs",IF(C258&lt;=59,"50-59 Yrs",IF(C258&lt;=69,"60-69 Yrs","70 Yrs &amp; Above"))))))</f>
        <v>40-49 Yrs</v>
      </c>
      <c r="U258" s="3" t="str">
        <f>TEXT(Customer8[[#This Row],[Transaction_Date]],"YYYY")</f>
        <v>2022</v>
      </c>
    </row>
    <row r="259" spans="1:21" x14ac:dyDescent="0.35">
      <c r="A259" t="s">
        <v>667</v>
      </c>
      <c r="B259">
        <v>3623213</v>
      </c>
      <c r="C259">
        <v>38</v>
      </c>
      <c r="D259" s="1">
        <v>30826.5</v>
      </c>
      <c r="E259" t="s">
        <v>11</v>
      </c>
      <c r="F259" t="s">
        <v>668</v>
      </c>
      <c r="G259" t="s">
        <v>13</v>
      </c>
      <c r="H259" s="3">
        <v>136187.50320000001</v>
      </c>
      <c r="I259" s="3">
        <v>63554.1682</v>
      </c>
      <c r="J259" t="s">
        <v>669</v>
      </c>
      <c r="K259" t="str">
        <f>_xlfn.XLOOKUP(A259, Accounts!A:A, Accounts!E:E, "Not Found")</f>
        <v>Savings</v>
      </c>
      <c r="L259" s="3">
        <f>_xlfn.XLOOKUP(A259, Accounts!A:A, Accounts!G:G, 0)</f>
        <v>1146159808</v>
      </c>
      <c r="M259" s="3">
        <f>_xlfn.XLOOKUP(A259, Loan!A:A, Loan!D:D, "0")</f>
        <v>324998882</v>
      </c>
      <c r="N259" s="3" t="str">
        <f>_xlfn.XLOOKUP(Customer8[[#This Row],[Account Number]],Transaction!C:C,Transaction!D:D)</f>
        <v>Loan Payment</v>
      </c>
      <c r="O259" s="3" t="str">
        <f>_xlfn.XLOOKUP(Customer8[[#This Row],[Account Number]], Transaction!C:C,Transaction!E:E)</f>
        <v>ACH</v>
      </c>
      <c r="P259" s="2">
        <f>_xlfn.XLOOKUP(Customer8[[#This Row],[Account Number]], Transaction!C:C,Transaction!F:F)</f>
        <v>44653</v>
      </c>
      <c r="Q259" s="3">
        <f>Customer8[[#This Row],[Bank Deposit]]-Customer8[[#This Row],[Saving Accounts]]</f>
        <v>72633.335000000006</v>
      </c>
      <c r="R259" s="3">
        <f>IF(AND(K259="Current", Customer8[[#This Row],[Balance]]&gt;500000), Customer8[[#This Row],[Balance]]*1.02, Customer8[[#This Row],[Balance]])</f>
        <v>72633.335000000006</v>
      </c>
      <c r="S259" s="3" t="str">
        <f>TEXT(Customer8[[#This Row],[Transaction_Date]], "MMM")</f>
        <v>Apr</v>
      </c>
      <c r="T259" s="3" t="str">
        <f t="shared" si="4"/>
        <v>30-39 Yrs</v>
      </c>
      <c r="U259" s="3" t="str">
        <f>TEXT(Customer8[[#This Row],[Transaction_Date]],"YYYY")</f>
        <v>2022</v>
      </c>
    </row>
    <row r="260" spans="1:21" x14ac:dyDescent="0.35">
      <c r="A260" t="s">
        <v>670</v>
      </c>
      <c r="B260">
        <v>13936702</v>
      </c>
      <c r="C260">
        <v>26</v>
      </c>
      <c r="D260" s="1">
        <v>35209.5</v>
      </c>
      <c r="E260" t="s">
        <v>11</v>
      </c>
      <c r="F260" t="s">
        <v>671</v>
      </c>
      <c r="G260" t="s">
        <v>13</v>
      </c>
      <c r="H260" s="3">
        <v>806418.60250000004</v>
      </c>
      <c r="I260" s="3">
        <v>378680.73540000001</v>
      </c>
      <c r="J260" t="s">
        <v>672</v>
      </c>
      <c r="K260" t="str">
        <f>_xlfn.XLOOKUP(A260, Accounts!A:A, Accounts!E:E, "Not Found")</f>
        <v>Corporate</v>
      </c>
      <c r="L260" s="3">
        <f>_xlfn.XLOOKUP(A260, Accounts!A:A, Accounts!G:G, 0)</f>
        <v>1501964265</v>
      </c>
      <c r="M260" s="3" t="str">
        <f>_xlfn.XLOOKUP(A260, Loan!A:A, Loan!D:D, "0")</f>
        <v>0</v>
      </c>
      <c r="N260" s="3" t="str">
        <f>_xlfn.XLOOKUP(Customer8[[#This Row],[Account Number]],Transaction!C:C,Transaction!D:D)</f>
        <v>Online Payment</v>
      </c>
      <c r="O260" s="3" t="str">
        <f>_xlfn.XLOOKUP(Customer8[[#This Row],[Account Number]], Transaction!C:C,Transaction!E:E)</f>
        <v>Mobile</v>
      </c>
      <c r="P260" s="2">
        <f>_xlfn.XLOOKUP(Customer8[[#This Row],[Account Number]], Transaction!C:C,Transaction!F:F)</f>
        <v>44614</v>
      </c>
      <c r="Q260" s="3">
        <f>Customer8[[#This Row],[Bank Deposit]]-Customer8[[#This Row],[Saving Accounts]]</f>
        <v>427737.86710000003</v>
      </c>
      <c r="R260" s="3">
        <f>IF(AND(K260="Current", Customer8[[#This Row],[Balance]]&gt;500000), Customer8[[#This Row],[Balance]]*1.02, Customer8[[#This Row],[Balance]])</f>
        <v>427737.86710000003</v>
      </c>
      <c r="S260" s="3" t="str">
        <f>TEXT(Customer8[[#This Row],[Transaction_Date]], "MMM")</f>
        <v>Feb</v>
      </c>
      <c r="T260" s="3" t="str">
        <f t="shared" si="4"/>
        <v>20-29 Yrs</v>
      </c>
      <c r="U260" s="3" t="str">
        <f>TEXT(Customer8[[#This Row],[Transaction_Date]],"YYYY")</f>
        <v>2022</v>
      </c>
    </row>
    <row r="261" spans="1:21" x14ac:dyDescent="0.35">
      <c r="A261" t="s">
        <v>673</v>
      </c>
      <c r="B261">
        <v>190152480</v>
      </c>
      <c r="C261">
        <v>25</v>
      </c>
      <c r="D261" s="1">
        <v>35574.75</v>
      </c>
      <c r="E261" t="s">
        <v>11</v>
      </c>
      <c r="F261" t="s">
        <v>406</v>
      </c>
      <c r="G261" t="s">
        <v>13</v>
      </c>
      <c r="H261" s="3">
        <v>308369.86969999998</v>
      </c>
      <c r="I261" s="3">
        <v>96707.334400000007</v>
      </c>
      <c r="J261" t="s">
        <v>674</v>
      </c>
      <c r="K261" t="str">
        <f>_xlfn.XLOOKUP(A261, Accounts!A:A, Accounts!E:E, "Not Found")</f>
        <v>Domiciliary</v>
      </c>
      <c r="L261" s="3">
        <f>_xlfn.XLOOKUP(A261, Accounts!A:A, Accounts!G:G, 0)</f>
        <v>1937299364</v>
      </c>
      <c r="M261" s="3" t="str">
        <f>_xlfn.XLOOKUP(A261, Loan!A:A, Loan!D:D, "0")</f>
        <v>0</v>
      </c>
      <c r="N261" s="3" t="str">
        <f>_xlfn.XLOOKUP(Customer8[[#This Row],[Account Number]],Transaction!C:C,Transaction!D:D)</f>
        <v>Money Transfer</v>
      </c>
      <c r="O261" s="3" t="str">
        <f>_xlfn.XLOOKUP(Customer8[[#This Row],[Account Number]], Transaction!C:C,Transaction!E:E)</f>
        <v>Mobile</v>
      </c>
      <c r="P261" s="2">
        <f>_xlfn.XLOOKUP(Customer8[[#This Row],[Account Number]], Transaction!C:C,Transaction!F:F)</f>
        <v>44680</v>
      </c>
      <c r="Q261" s="3">
        <f>Customer8[[#This Row],[Bank Deposit]]-Customer8[[#This Row],[Saving Accounts]]</f>
        <v>211662.53529999999</v>
      </c>
      <c r="R261" s="3">
        <f>IF(AND(K261="Current", Customer8[[#This Row],[Balance]]&gt;500000), Customer8[[#This Row],[Balance]]*1.02, Customer8[[#This Row],[Balance]])</f>
        <v>211662.53529999999</v>
      </c>
      <c r="S261" s="3" t="str">
        <f>TEXT(Customer8[[#This Row],[Transaction_Date]], "MMM")</f>
        <v>Apr</v>
      </c>
      <c r="T261" s="3" t="str">
        <f t="shared" si="4"/>
        <v>20-29 Yrs</v>
      </c>
      <c r="U261" s="3" t="str">
        <f>TEXT(Customer8[[#This Row],[Transaction_Date]],"YYYY")</f>
        <v>2022</v>
      </c>
    </row>
    <row r="262" spans="1:21" x14ac:dyDescent="0.35">
      <c r="A262" t="s">
        <v>675</v>
      </c>
      <c r="B262">
        <v>767521408</v>
      </c>
      <c r="C262">
        <v>48</v>
      </c>
      <c r="D262" s="1">
        <v>27174</v>
      </c>
      <c r="E262" t="s">
        <v>11</v>
      </c>
      <c r="F262" t="s">
        <v>676</v>
      </c>
      <c r="G262" t="s">
        <v>13</v>
      </c>
      <c r="H262" s="3">
        <v>222820.0128</v>
      </c>
      <c r="I262" s="3">
        <v>33423.001900000003</v>
      </c>
      <c r="J262" t="s">
        <v>677</v>
      </c>
      <c r="K262" t="str">
        <f>_xlfn.XLOOKUP(A262, Accounts!A:A, Accounts!E:E, "Not Found")</f>
        <v>Current</v>
      </c>
      <c r="L262" s="3">
        <f>_xlfn.XLOOKUP(A262, Accounts!A:A, Accounts!G:G, 0)</f>
        <v>964863756</v>
      </c>
      <c r="M262" s="3">
        <f>_xlfn.XLOOKUP(A262, Loan!A:A, Loan!D:D, "0")</f>
        <v>5225742522</v>
      </c>
      <c r="N262" s="3" t="str">
        <f>_xlfn.XLOOKUP(Customer8[[#This Row],[Account Number]],Transaction!C:C,Transaction!D:D)</f>
        <v>Loan Payment</v>
      </c>
      <c r="O262" s="3" t="str">
        <f>_xlfn.XLOOKUP(Customer8[[#This Row],[Account Number]], Transaction!C:C,Transaction!E:E)</f>
        <v>AFT</v>
      </c>
      <c r="P262" s="2">
        <f>_xlfn.XLOOKUP(Customer8[[#This Row],[Account Number]], Transaction!C:C,Transaction!F:F)</f>
        <v>44222</v>
      </c>
      <c r="Q262" s="3">
        <f>Customer8[[#This Row],[Bank Deposit]]-Customer8[[#This Row],[Saving Accounts]]</f>
        <v>189397.01089999999</v>
      </c>
      <c r="R262" s="3">
        <f>IF(AND(K262="Current", Customer8[[#This Row],[Balance]]&gt;500000), Customer8[[#This Row],[Balance]]*1.02, Customer8[[#This Row],[Balance]])</f>
        <v>189397.01089999999</v>
      </c>
      <c r="S262" s="3" t="str">
        <f>TEXT(Customer8[[#This Row],[Transaction_Date]], "MMM")</f>
        <v>Jan</v>
      </c>
      <c r="T262" s="3" t="str">
        <f t="shared" si="4"/>
        <v>40-49 Yrs</v>
      </c>
      <c r="U262" s="3" t="str">
        <f>TEXT(Customer8[[#This Row],[Transaction_Date]],"YYYY")</f>
        <v>2021</v>
      </c>
    </row>
    <row r="263" spans="1:21" x14ac:dyDescent="0.35">
      <c r="A263" t="s">
        <v>678</v>
      </c>
      <c r="B263">
        <v>685292999</v>
      </c>
      <c r="C263">
        <v>72</v>
      </c>
      <c r="D263" s="1">
        <v>18408</v>
      </c>
      <c r="E263" t="s">
        <v>11</v>
      </c>
      <c r="F263" t="s">
        <v>679</v>
      </c>
      <c r="G263" t="s">
        <v>13</v>
      </c>
      <c r="H263" s="3">
        <v>323203.73320000002</v>
      </c>
      <c r="I263" s="3">
        <v>191583.26550000001</v>
      </c>
      <c r="J263" t="s">
        <v>680</v>
      </c>
      <c r="K263" t="str">
        <f>_xlfn.XLOOKUP(A263, Accounts!A:A, Accounts!E:E, "Not Found")</f>
        <v>Joint</v>
      </c>
      <c r="L263" s="3">
        <f>_xlfn.XLOOKUP(A263, Accounts!A:A, Accounts!G:G, 0)</f>
        <v>361269295</v>
      </c>
      <c r="M263" s="3" t="str">
        <f>_xlfn.XLOOKUP(A263, Loan!A:A, Loan!D:D, "0")</f>
        <v>0</v>
      </c>
      <c r="N263" s="3" t="str">
        <f>_xlfn.XLOOKUP(Customer8[[#This Row],[Account Number]],Transaction!C:C,Transaction!D:D)</f>
        <v>Online Payment</v>
      </c>
      <c r="O263" s="3" t="str">
        <f>_xlfn.XLOOKUP(Customer8[[#This Row],[Account Number]], Transaction!C:C,Transaction!E:E)</f>
        <v>Card</v>
      </c>
      <c r="P263" s="2">
        <f>_xlfn.XLOOKUP(Customer8[[#This Row],[Account Number]], Transaction!C:C,Transaction!F:F)</f>
        <v>44279</v>
      </c>
      <c r="Q263" s="3">
        <f>Customer8[[#This Row],[Bank Deposit]]-Customer8[[#This Row],[Saving Accounts]]</f>
        <v>131620.46770000001</v>
      </c>
      <c r="R263" s="3">
        <f>IF(AND(K263="Current", Customer8[[#This Row],[Balance]]&gt;500000), Customer8[[#This Row],[Balance]]*1.02, Customer8[[#This Row],[Balance]])</f>
        <v>131620.46770000001</v>
      </c>
      <c r="S263" s="3" t="str">
        <f>TEXT(Customer8[[#This Row],[Transaction_Date]], "MMM")</f>
        <v>Mar</v>
      </c>
      <c r="T263" s="3" t="str">
        <f t="shared" si="4"/>
        <v>70 Yrs &amp; Above</v>
      </c>
      <c r="U263" s="3" t="str">
        <f>TEXT(Customer8[[#This Row],[Transaction_Date]],"YYYY")</f>
        <v>2021</v>
      </c>
    </row>
    <row r="264" spans="1:21" x14ac:dyDescent="0.35">
      <c r="A264" t="s">
        <v>681</v>
      </c>
      <c r="B264">
        <v>547781025</v>
      </c>
      <c r="C264">
        <v>22</v>
      </c>
      <c r="D264" s="1">
        <v>36670.5</v>
      </c>
      <c r="E264" t="s">
        <v>11</v>
      </c>
      <c r="F264" t="s">
        <v>279</v>
      </c>
      <c r="G264" t="s">
        <v>13</v>
      </c>
      <c r="H264" s="3">
        <v>707944.29070000001</v>
      </c>
      <c r="I264" s="3">
        <v>293291.20620000002</v>
      </c>
      <c r="J264" t="s">
        <v>682</v>
      </c>
      <c r="K264" t="str">
        <f>_xlfn.XLOOKUP(A264, Accounts!A:A, Accounts!E:E, "Not Found")</f>
        <v>Corporate</v>
      </c>
      <c r="L264" s="3">
        <f>_xlfn.XLOOKUP(A264, Accounts!A:A, Accounts!G:G, 0)</f>
        <v>1852244415</v>
      </c>
      <c r="M264" s="3">
        <f>_xlfn.XLOOKUP(A264, Loan!A:A, Loan!D:D, "0")</f>
        <v>22665436158</v>
      </c>
      <c r="N264" s="3" t="str">
        <f>_xlfn.XLOOKUP(Customer8[[#This Row],[Account Number]],Transaction!C:C,Transaction!D:D)</f>
        <v>Loan Payment</v>
      </c>
      <c r="O264" s="3" t="str">
        <f>_xlfn.XLOOKUP(Customer8[[#This Row],[Account Number]], Transaction!C:C,Transaction!E:E)</f>
        <v>ACH</v>
      </c>
      <c r="P264" s="2">
        <f>_xlfn.XLOOKUP(Customer8[[#This Row],[Account Number]], Transaction!C:C,Transaction!F:F)</f>
        <v>44478</v>
      </c>
      <c r="Q264" s="3">
        <f>Customer8[[#This Row],[Bank Deposit]]-Customer8[[#This Row],[Saving Accounts]]</f>
        <v>414653.0845</v>
      </c>
      <c r="R264" s="3">
        <f>IF(AND(K264="Current", Customer8[[#This Row],[Balance]]&gt;500000), Customer8[[#This Row],[Balance]]*1.02, Customer8[[#This Row],[Balance]])</f>
        <v>414653.0845</v>
      </c>
      <c r="S264" s="3" t="str">
        <f>TEXT(Customer8[[#This Row],[Transaction_Date]], "MMM")</f>
        <v>Oct</v>
      </c>
      <c r="T264" s="3" t="str">
        <f t="shared" si="4"/>
        <v>20-29 Yrs</v>
      </c>
      <c r="U264" s="3" t="str">
        <f>TEXT(Customer8[[#This Row],[Transaction_Date]],"YYYY")</f>
        <v>2021</v>
      </c>
    </row>
    <row r="265" spans="1:21" x14ac:dyDescent="0.35">
      <c r="A265" t="s">
        <v>219</v>
      </c>
      <c r="B265">
        <v>433389088</v>
      </c>
      <c r="C265">
        <v>78</v>
      </c>
      <c r="D265" s="1">
        <v>16216.5</v>
      </c>
      <c r="E265" t="s">
        <v>11</v>
      </c>
      <c r="F265" t="s">
        <v>307</v>
      </c>
      <c r="G265" t="s">
        <v>13</v>
      </c>
      <c r="H265" s="3">
        <v>956524.88919999998</v>
      </c>
      <c r="I265" s="3">
        <v>456290.78379999998</v>
      </c>
      <c r="J265" t="s">
        <v>683</v>
      </c>
      <c r="K265" t="str">
        <f>_xlfn.XLOOKUP(A265, Accounts!A:A, Accounts!E:E, "Not Found")</f>
        <v>Current</v>
      </c>
      <c r="L265" s="3">
        <f>_xlfn.XLOOKUP(A265, Accounts!A:A, Accounts!G:G, 0)</f>
        <v>24459435</v>
      </c>
      <c r="M265" s="3" t="str">
        <f>_xlfn.XLOOKUP(A265, Loan!A:A, Loan!D:D, "0")</f>
        <v>0</v>
      </c>
      <c r="N265" s="3" t="str">
        <f>_xlfn.XLOOKUP(Customer8[[#This Row],[Account Number]],Transaction!C:C,Transaction!D:D)</f>
        <v>Cash Withdrawal</v>
      </c>
      <c r="O265" s="3" t="str">
        <f>_xlfn.XLOOKUP(Customer8[[#This Row],[Account Number]], Transaction!C:C,Transaction!E:E)</f>
        <v>ATM</v>
      </c>
      <c r="P265" s="2">
        <f>_xlfn.XLOOKUP(Customer8[[#This Row],[Account Number]], Transaction!C:C,Transaction!F:F)</f>
        <v>44299</v>
      </c>
      <c r="Q265" s="3">
        <f>Customer8[[#This Row],[Bank Deposit]]-Customer8[[#This Row],[Saving Accounts]]</f>
        <v>500234.1054</v>
      </c>
      <c r="R265" s="3">
        <f>IF(AND(K265="Current", Customer8[[#This Row],[Balance]]&gt;500000), Customer8[[#This Row],[Balance]]*1.02, Customer8[[#This Row],[Balance]])</f>
        <v>510238.78750800004</v>
      </c>
      <c r="S265" s="3" t="str">
        <f>TEXT(Customer8[[#This Row],[Transaction_Date]], "MMM")</f>
        <v>Apr</v>
      </c>
      <c r="T265" s="3" t="str">
        <f t="shared" si="4"/>
        <v>70 Yrs &amp; Above</v>
      </c>
      <c r="U265" s="3" t="str">
        <f>TEXT(Customer8[[#This Row],[Transaction_Date]],"YYYY")</f>
        <v>2021</v>
      </c>
    </row>
    <row r="266" spans="1:21" x14ac:dyDescent="0.35">
      <c r="A266" t="s">
        <v>684</v>
      </c>
      <c r="B266">
        <v>475323517</v>
      </c>
      <c r="C266">
        <v>24</v>
      </c>
      <c r="D266" s="1">
        <v>35940</v>
      </c>
      <c r="E266" t="s">
        <v>11</v>
      </c>
      <c r="F266" t="s">
        <v>467</v>
      </c>
      <c r="G266" t="s">
        <v>13</v>
      </c>
      <c r="H266" s="3">
        <v>103857.7828</v>
      </c>
      <c r="I266" s="3">
        <v>31449.434799999999</v>
      </c>
      <c r="J266" t="s">
        <v>685</v>
      </c>
      <c r="K266" t="str">
        <f>_xlfn.XLOOKUP(A266, Accounts!A:A, Accounts!E:E, "Not Found")</f>
        <v>Savings</v>
      </c>
      <c r="L266" s="3">
        <f>_xlfn.XLOOKUP(A266, Accounts!A:A, Accounts!G:G, 0)</f>
        <v>2562803523</v>
      </c>
      <c r="M266" s="3" t="str">
        <f>_xlfn.XLOOKUP(A266, Loan!A:A, Loan!D:D, "0")</f>
        <v>0</v>
      </c>
      <c r="N266" s="3" t="str">
        <f>_xlfn.XLOOKUP(Customer8[[#This Row],[Account Number]],Transaction!C:C,Transaction!D:D)</f>
        <v>Checks</v>
      </c>
      <c r="O266" s="3" t="str">
        <f>_xlfn.XLOOKUP(Customer8[[#This Row],[Account Number]], Transaction!C:C,Transaction!E:E)</f>
        <v>Informal Services</v>
      </c>
      <c r="P266" s="2">
        <f>_xlfn.XLOOKUP(Customer8[[#This Row],[Account Number]], Transaction!C:C,Transaction!F:F)</f>
        <v>44666</v>
      </c>
      <c r="Q266" s="3">
        <f>Customer8[[#This Row],[Bank Deposit]]-Customer8[[#This Row],[Saving Accounts]]</f>
        <v>72408.347999999998</v>
      </c>
      <c r="R266" s="3">
        <f>IF(AND(K266="Current", Customer8[[#This Row],[Balance]]&gt;500000), Customer8[[#This Row],[Balance]]*1.02, Customer8[[#This Row],[Balance]])</f>
        <v>72408.347999999998</v>
      </c>
      <c r="S266" s="3" t="str">
        <f>TEXT(Customer8[[#This Row],[Transaction_Date]], "MMM")</f>
        <v>Apr</v>
      </c>
      <c r="T266" s="3" t="str">
        <f t="shared" si="4"/>
        <v>20-29 Yrs</v>
      </c>
      <c r="U266" s="3" t="str">
        <f>TEXT(Customer8[[#This Row],[Transaction_Date]],"YYYY")</f>
        <v>2022</v>
      </c>
    </row>
    <row r="267" spans="1:21" x14ac:dyDescent="0.35">
      <c r="A267" t="s">
        <v>686</v>
      </c>
      <c r="B267">
        <v>454950381</v>
      </c>
      <c r="C267">
        <v>77</v>
      </c>
      <c r="D267" s="1">
        <v>16581.75</v>
      </c>
      <c r="E267" t="s">
        <v>11</v>
      </c>
      <c r="F267" t="s">
        <v>687</v>
      </c>
      <c r="G267" t="s">
        <v>13</v>
      </c>
      <c r="H267" s="3">
        <v>2080505.7113999999</v>
      </c>
      <c r="I267" s="3">
        <v>396175.17210000003</v>
      </c>
      <c r="J267" t="s">
        <v>688</v>
      </c>
      <c r="K267" t="str">
        <f>_xlfn.XLOOKUP(A267, Accounts!A:A, Accounts!E:E, "Not Found")</f>
        <v>Corporate</v>
      </c>
      <c r="L267" s="3">
        <f>_xlfn.XLOOKUP(A267, Accounts!A:A, Accounts!G:G, 0)</f>
        <v>666775296</v>
      </c>
      <c r="M267" s="3">
        <f>_xlfn.XLOOKUP(A267, Loan!A:A, Loan!D:D, "0")</f>
        <v>190207104</v>
      </c>
      <c r="N267" s="3" t="str">
        <f>_xlfn.XLOOKUP(Customer8[[#This Row],[Account Number]],Transaction!C:C,Transaction!D:D)</f>
        <v>Loan Payment</v>
      </c>
      <c r="O267" s="3" t="str">
        <f>_xlfn.XLOOKUP(Customer8[[#This Row],[Account Number]], Transaction!C:C,Transaction!E:E)</f>
        <v>ACH</v>
      </c>
      <c r="P267" s="2">
        <f>_xlfn.XLOOKUP(Customer8[[#This Row],[Account Number]], Transaction!C:C,Transaction!F:F)</f>
        <v>44326</v>
      </c>
      <c r="Q267" s="3">
        <f>Customer8[[#This Row],[Bank Deposit]]-Customer8[[#This Row],[Saving Accounts]]</f>
        <v>1684330.5392999998</v>
      </c>
      <c r="R267" s="3">
        <f>IF(AND(K267="Current", Customer8[[#This Row],[Balance]]&gt;500000), Customer8[[#This Row],[Balance]]*1.02, Customer8[[#This Row],[Balance]])</f>
        <v>1684330.5392999998</v>
      </c>
      <c r="S267" s="3" t="str">
        <f>TEXT(Customer8[[#This Row],[Transaction_Date]], "MMM")</f>
        <v>May</v>
      </c>
      <c r="T267" s="3" t="str">
        <f t="shared" si="4"/>
        <v>70 Yrs &amp; Above</v>
      </c>
      <c r="U267" s="3" t="str">
        <f>TEXT(Customer8[[#This Row],[Transaction_Date]],"YYYY")</f>
        <v>2021</v>
      </c>
    </row>
    <row r="268" spans="1:21" x14ac:dyDescent="0.35">
      <c r="A268" t="s">
        <v>689</v>
      </c>
      <c r="B268">
        <v>484947100</v>
      </c>
      <c r="C268">
        <v>59</v>
      </c>
      <c r="D268" s="1">
        <v>23156.25</v>
      </c>
      <c r="E268" t="s">
        <v>11</v>
      </c>
      <c r="F268" t="s">
        <v>90</v>
      </c>
      <c r="G268" t="s">
        <v>13</v>
      </c>
      <c r="H268" s="3">
        <v>380438.9338</v>
      </c>
      <c r="I268" s="3">
        <v>79680.821100000001</v>
      </c>
      <c r="J268" t="s">
        <v>690</v>
      </c>
      <c r="K268" t="str">
        <f>_xlfn.XLOOKUP(A268, Accounts!A:A, Accounts!E:E, "Not Found")</f>
        <v>Corporate</v>
      </c>
      <c r="L268" s="3">
        <f>_xlfn.XLOOKUP(A268, Accounts!A:A, Accounts!G:G, 0)</f>
        <v>2231564976</v>
      </c>
      <c r="M268" s="3" t="str">
        <f>_xlfn.XLOOKUP(A268, Loan!A:A, Loan!D:D, "0")</f>
        <v>0</v>
      </c>
      <c r="N268" s="3" t="str">
        <f>_xlfn.XLOOKUP(Customer8[[#This Row],[Account Number]],Transaction!C:C,Transaction!D:D)</f>
        <v>Money Deposit</v>
      </c>
      <c r="O268" s="3" t="str">
        <f>_xlfn.XLOOKUP(Customer8[[#This Row],[Account Number]], Transaction!C:C,Transaction!E:E)</f>
        <v>Bank</v>
      </c>
      <c r="P268" s="2">
        <f>_xlfn.XLOOKUP(Customer8[[#This Row],[Account Number]], Transaction!C:C,Transaction!F:F)</f>
        <v>44217</v>
      </c>
      <c r="Q268" s="3">
        <f>Customer8[[#This Row],[Bank Deposit]]-Customer8[[#This Row],[Saving Accounts]]</f>
        <v>300758.1127</v>
      </c>
      <c r="R268" s="3">
        <f>IF(AND(K268="Current", Customer8[[#This Row],[Balance]]&gt;500000), Customer8[[#This Row],[Balance]]*1.02, Customer8[[#This Row],[Balance]])</f>
        <v>300758.1127</v>
      </c>
      <c r="S268" s="3" t="str">
        <f>TEXT(Customer8[[#This Row],[Transaction_Date]], "MMM")</f>
        <v>Jan</v>
      </c>
      <c r="T268" s="3" t="str">
        <f t="shared" si="4"/>
        <v>50-59 Yrs</v>
      </c>
      <c r="U268" s="3" t="str">
        <f>TEXT(Customer8[[#This Row],[Transaction_Date]],"YYYY")</f>
        <v>2021</v>
      </c>
    </row>
    <row r="269" spans="1:21" x14ac:dyDescent="0.35">
      <c r="A269" t="s">
        <v>691</v>
      </c>
      <c r="B269">
        <v>292250743</v>
      </c>
      <c r="C269">
        <v>83</v>
      </c>
      <c r="D269" s="1">
        <v>14390.25</v>
      </c>
      <c r="E269" t="s">
        <v>11</v>
      </c>
      <c r="F269" t="s">
        <v>269</v>
      </c>
      <c r="G269" t="s">
        <v>13</v>
      </c>
      <c r="H269" s="3">
        <v>2769328.8</v>
      </c>
      <c r="I269" s="3">
        <v>466170.348</v>
      </c>
      <c r="J269" t="s">
        <v>692</v>
      </c>
      <c r="K269" t="str">
        <f>_xlfn.XLOOKUP(A269, Accounts!A:A, Accounts!E:E, "Not Found")</f>
        <v>Domiciliary</v>
      </c>
      <c r="L269" s="3">
        <f>_xlfn.XLOOKUP(A269, Accounts!A:A, Accounts!G:G, 0)</f>
        <v>1385041875</v>
      </c>
      <c r="M269" s="3" t="str">
        <f>_xlfn.XLOOKUP(A269, Loan!A:A, Loan!D:D, "0")</f>
        <v>0</v>
      </c>
      <c r="N269" s="3" t="str">
        <f>_xlfn.XLOOKUP(Customer8[[#This Row],[Account Number]],Transaction!C:C,Transaction!D:D)</f>
        <v>Money Transfer</v>
      </c>
      <c r="O269" s="3" t="str">
        <f>_xlfn.XLOOKUP(Customer8[[#This Row],[Account Number]], Transaction!C:C,Transaction!E:E)</f>
        <v>Mobile</v>
      </c>
      <c r="P269" s="2">
        <f>_xlfn.XLOOKUP(Customer8[[#This Row],[Account Number]], Transaction!C:C,Transaction!F:F)</f>
        <v>44258</v>
      </c>
      <c r="Q269" s="3">
        <f>Customer8[[#This Row],[Bank Deposit]]-Customer8[[#This Row],[Saving Accounts]]</f>
        <v>2303158.4519999996</v>
      </c>
      <c r="R269" s="3">
        <f>IF(AND(K269="Current", Customer8[[#This Row],[Balance]]&gt;500000), Customer8[[#This Row],[Balance]]*1.02, Customer8[[#This Row],[Balance]])</f>
        <v>2303158.4519999996</v>
      </c>
      <c r="S269" s="3" t="str">
        <f>TEXT(Customer8[[#This Row],[Transaction_Date]], "MMM")</f>
        <v>Mar</v>
      </c>
      <c r="T269" s="3" t="str">
        <f t="shared" si="4"/>
        <v>70 Yrs &amp; Above</v>
      </c>
      <c r="U269" s="3" t="str">
        <f>TEXT(Customer8[[#This Row],[Transaction_Date]],"YYYY")</f>
        <v>2021</v>
      </c>
    </row>
    <row r="270" spans="1:21" x14ac:dyDescent="0.35">
      <c r="A270" t="s">
        <v>693</v>
      </c>
      <c r="B270">
        <v>854796709</v>
      </c>
      <c r="C270">
        <v>63</v>
      </c>
      <c r="D270" s="1">
        <v>21695.25</v>
      </c>
      <c r="E270" t="s">
        <v>11</v>
      </c>
      <c r="F270" t="s">
        <v>373</v>
      </c>
      <c r="G270" t="s">
        <v>13</v>
      </c>
      <c r="H270" s="3">
        <v>696479.15260000003</v>
      </c>
      <c r="I270" s="3">
        <v>118266.2173</v>
      </c>
      <c r="J270" t="s">
        <v>694</v>
      </c>
      <c r="K270" t="str">
        <f>_xlfn.XLOOKUP(A270, Accounts!A:A, Accounts!E:E, "Not Found")</f>
        <v>Domiciliary</v>
      </c>
      <c r="L270" s="3">
        <f>_xlfn.XLOOKUP(A270, Accounts!A:A, Accounts!G:G, 0)</f>
        <v>23613504</v>
      </c>
      <c r="M270" s="3" t="str">
        <f>_xlfn.XLOOKUP(A270, Loan!A:A, Loan!D:D, "0")</f>
        <v>0</v>
      </c>
      <c r="N270" s="3" t="str">
        <f>_xlfn.XLOOKUP(Customer8[[#This Row],[Account Number]],Transaction!C:C,Transaction!D:D)</f>
        <v>Money Deposit</v>
      </c>
      <c r="O270" s="3" t="str">
        <f>_xlfn.XLOOKUP(Customer8[[#This Row],[Account Number]], Transaction!C:C,Transaction!E:E)</f>
        <v>ATM</v>
      </c>
      <c r="P270" s="2">
        <f>_xlfn.XLOOKUP(Customer8[[#This Row],[Account Number]], Transaction!C:C,Transaction!F:F)</f>
        <v>44486</v>
      </c>
      <c r="Q270" s="3">
        <f>Customer8[[#This Row],[Bank Deposit]]-Customer8[[#This Row],[Saving Accounts]]</f>
        <v>578212.93530000001</v>
      </c>
      <c r="R270" s="3">
        <f>IF(AND(K270="Current", Customer8[[#This Row],[Balance]]&gt;500000), Customer8[[#This Row],[Balance]]*1.02, Customer8[[#This Row],[Balance]])</f>
        <v>578212.93530000001</v>
      </c>
      <c r="S270" s="3" t="str">
        <f>TEXT(Customer8[[#This Row],[Transaction_Date]], "MMM")</f>
        <v>Oct</v>
      </c>
      <c r="T270" s="3" t="str">
        <f t="shared" si="4"/>
        <v>60-69 Yrs</v>
      </c>
      <c r="U270" s="3" t="str">
        <f>TEXT(Customer8[[#This Row],[Transaction_Date]],"YYYY")</f>
        <v>2021</v>
      </c>
    </row>
    <row r="271" spans="1:21" x14ac:dyDescent="0.35">
      <c r="A271" t="s">
        <v>695</v>
      </c>
      <c r="B271">
        <v>445167434</v>
      </c>
      <c r="C271">
        <v>20</v>
      </c>
      <c r="D271" s="1">
        <v>37401</v>
      </c>
      <c r="E271" t="s">
        <v>11</v>
      </c>
      <c r="F271" t="s">
        <v>612</v>
      </c>
      <c r="G271" t="s">
        <v>13</v>
      </c>
      <c r="H271" s="3">
        <v>104217.46649999999</v>
      </c>
      <c r="I271" s="3">
        <v>65017.4876</v>
      </c>
      <c r="J271" t="s">
        <v>696</v>
      </c>
      <c r="K271" t="str">
        <f>_xlfn.XLOOKUP(A271, Accounts!A:A, Accounts!E:E, "Not Found")</f>
        <v>Current</v>
      </c>
      <c r="L271" s="3">
        <f>_xlfn.XLOOKUP(A271, Accounts!A:A, Accounts!G:G, 0)</f>
        <v>1269946692</v>
      </c>
      <c r="M271" s="3" t="str">
        <f>_xlfn.XLOOKUP(A271, Loan!A:A, Loan!D:D, "0")</f>
        <v>0</v>
      </c>
      <c r="N271" s="3" t="str">
        <f>_xlfn.XLOOKUP(Customer8[[#This Row],[Account Number]],Transaction!C:C,Transaction!D:D)</f>
        <v>Money Deposit</v>
      </c>
      <c r="O271" s="3" t="str">
        <f>_xlfn.XLOOKUP(Customer8[[#This Row],[Account Number]], Transaction!C:C,Transaction!E:E)</f>
        <v>Bank</v>
      </c>
      <c r="P271" s="2">
        <f>_xlfn.XLOOKUP(Customer8[[#This Row],[Account Number]], Transaction!C:C,Transaction!F:F)</f>
        <v>44479</v>
      </c>
      <c r="Q271" s="3">
        <f>Customer8[[#This Row],[Bank Deposit]]-Customer8[[#This Row],[Saving Accounts]]</f>
        <v>39199.978899999995</v>
      </c>
      <c r="R271" s="3">
        <f>IF(AND(K271="Current", Customer8[[#This Row],[Balance]]&gt;500000), Customer8[[#This Row],[Balance]]*1.02, Customer8[[#This Row],[Balance]])</f>
        <v>39199.978899999995</v>
      </c>
      <c r="S271" s="3" t="str">
        <f>TEXT(Customer8[[#This Row],[Transaction_Date]], "MMM")</f>
        <v>Oct</v>
      </c>
      <c r="T271" s="3" t="str">
        <f t="shared" si="4"/>
        <v>20-29 Yrs</v>
      </c>
      <c r="U271" s="3" t="str">
        <f>TEXT(Customer8[[#This Row],[Transaction_Date]],"YYYY")</f>
        <v>2021</v>
      </c>
    </row>
    <row r="272" spans="1:21" x14ac:dyDescent="0.35">
      <c r="A272" t="s">
        <v>697</v>
      </c>
      <c r="B272">
        <v>959542022</v>
      </c>
      <c r="C272">
        <v>40</v>
      </c>
      <c r="D272" s="1">
        <v>30096</v>
      </c>
      <c r="E272" t="s">
        <v>11</v>
      </c>
      <c r="F272" t="s">
        <v>205</v>
      </c>
      <c r="G272" t="s">
        <v>13</v>
      </c>
      <c r="H272" s="3">
        <v>1249137.1891000001</v>
      </c>
      <c r="I272" s="3">
        <v>281428.12699999998</v>
      </c>
      <c r="J272" t="s">
        <v>698</v>
      </c>
      <c r="K272" t="str">
        <f>_xlfn.XLOOKUP(A272, Accounts!A:A, Accounts!E:E, "Not Found")</f>
        <v>Domiciliary</v>
      </c>
      <c r="L272" s="3">
        <f>_xlfn.XLOOKUP(A272, Accounts!A:A, Accounts!G:G, 0)</f>
        <v>38974608</v>
      </c>
      <c r="M272" s="3" t="str">
        <f>_xlfn.XLOOKUP(A272, Loan!A:A, Loan!D:D, "0")</f>
        <v>0</v>
      </c>
      <c r="N272" s="3" t="str">
        <f>_xlfn.XLOOKUP(Customer8[[#This Row],[Account Number]],Transaction!C:C,Transaction!D:D)</f>
        <v>Cash Withdrawal</v>
      </c>
      <c r="O272" s="3" t="str">
        <f>_xlfn.XLOOKUP(Customer8[[#This Row],[Account Number]], Transaction!C:C,Transaction!E:E)</f>
        <v>ATM</v>
      </c>
      <c r="P272" s="2">
        <f>_xlfn.XLOOKUP(Customer8[[#This Row],[Account Number]], Transaction!C:C,Transaction!F:F)</f>
        <v>44346</v>
      </c>
      <c r="Q272" s="3">
        <f>Customer8[[#This Row],[Bank Deposit]]-Customer8[[#This Row],[Saving Accounts]]</f>
        <v>967709.0621000001</v>
      </c>
      <c r="R272" s="3">
        <f>IF(AND(K272="Current", Customer8[[#This Row],[Balance]]&gt;500000), Customer8[[#This Row],[Balance]]*1.02, Customer8[[#This Row],[Balance]])</f>
        <v>967709.0621000001</v>
      </c>
      <c r="S272" s="3" t="str">
        <f>TEXT(Customer8[[#This Row],[Transaction_Date]], "MMM")</f>
        <v>May</v>
      </c>
      <c r="T272" s="3" t="str">
        <f t="shared" si="4"/>
        <v>40-49 Yrs</v>
      </c>
      <c r="U272" s="3" t="str">
        <f>TEXT(Customer8[[#This Row],[Transaction_Date]],"YYYY")</f>
        <v>2021</v>
      </c>
    </row>
    <row r="273" spans="1:21" x14ac:dyDescent="0.35">
      <c r="A273" t="s">
        <v>699</v>
      </c>
      <c r="B273">
        <v>866698786</v>
      </c>
      <c r="C273">
        <v>53</v>
      </c>
      <c r="D273" s="1">
        <v>25347.75</v>
      </c>
      <c r="E273" t="s">
        <v>11</v>
      </c>
      <c r="F273" t="s">
        <v>101</v>
      </c>
      <c r="G273" t="s">
        <v>13</v>
      </c>
      <c r="H273" s="3">
        <v>1308502.5175999999</v>
      </c>
      <c r="I273" s="3">
        <v>287037.1128</v>
      </c>
      <c r="J273" t="s">
        <v>700</v>
      </c>
      <c r="K273" t="str">
        <f>_xlfn.XLOOKUP(A273, Accounts!A:A, Accounts!E:E, "Not Found")</f>
        <v>Corporate</v>
      </c>
      <c r="L273" s="3">
        <f>_xlfn.XLOOKUP(A273, Accounts!A:A, Accounts!G:G, 0)</f>
        <v>1695036306</v>
      </c>
      <c r="M273" s="3" t="str">
        <f>_xlfn.XLOOKUP(A273, Loan!A:A, Loan!D:D, "0")</f>
        <v>0</v>
      </c>
      <c r="N273" s="3" t="str">
        <f>_xlfn.XLOOKUP(Customer8[[#This Row],[Account Number]],Transaction!C:C,Transaction!D:D)</f>
        <v>Money Transfer</v>
      </c>
      <c r="O273" s="3" t="str">
        <f>_xlfn.XLOOKUP(Customer8[[#This Row],[Account Number]], Transaction!C:C,Transaction!E:E)</f>
        <v>Bank</v>
      </c>
      <c r="P273" s="2">
        <f>_xlfn.XLOOKUP(Customer8[[#This Row],[Account Number]], Transaction!C:C,Transaction!F:F)</f>
        <v>44444</v>
      </c>
      <c r="Q273" s="3">
        <f>Customer8[[#This Row],[Bank Deposit]]-Customer8[[#This Row],[Saving Accounts]]</f>
        <v>1021465.4047999999</v>
      </c>
      <c r="R273" s="3">
        <f>IF(AND(K273="Current", Customer8[[#This Row],[Balance]]&gt;500000), Customer8[[#This Row],[Balance]]*1.02, Customer8[[#This Row],[Balance]])</f>
        <v>1021465.4047999999</v>
      </c>
      <c r="S273" s="3" t="str">
        <f>TEXT(Customer8[[#This Row],[Transaction_Date]], "MMM")</f>
        <v>Sep</v>
      </c>
      <c r="T273" s="3" t="str">
        <f t="shared" si="4"/>
        <v>50-59 Yrs</v>
      </c>
      <c r="U273" s="3" t="str">
        <f>TEXT(Customer8[[#This Row],[Transaction_Date]],"YYYY")</f>
        <v>2021</v>
      </c>
    </row>
    <row r="274" spans="1:21" x14ac:dyDescent="0.35">
      <c r="A274" t="s">
        <v>701</v>
      </c>
      <c r="B274">
        <v>948591027</v>
      </c>
      <c r="C274">
        <v>45</v>
      </c>
      <c r="D274" s="1">
        <v>28269.75</v>
      </c>
      <c r="E274" t="s">
        <v>11</v>
      </c>
      <c r="F274" t="s">
        <v>326</v>
      </c>
      <c r="G274" t="s">
        <v>13</v>
      </c>
      <c r="H274" s="3">
        <v>191978.83929999999</v>
      </c>
      <c r="I274" s="3">
        <v>107605.3545</v>
      </c>
      <c r="J274" t="s">
        <v>702</v>
      </c>
      <c r="K274" t="str">
        <f>_xlfn.XLOOKUP(A274, Accounts!A:A, Accounts!E:E, "Not Found")</f>
        <v>Savings</v>
      </c>
      <c r="L274" s="3">
        <f>_xlfn.XLOOKUP(A274, Accounts!A:A, Accounts!G:G, 0)</f>
        <v>1238892271</v>
      </c>
      <c r="M274" s="3" t="str">
        <f>_xlfn.XLOOKUP(A274, Loan!A:A, Loan!D:D, "0")</f>
        <v>0</v>
      </c>
      <c r="N274" s="3" t="str">
        <f>_xlfn.XLOOKUP(Customer8[[#This Row],[Account Number]],Transaction!C:C,Transaction!D:D)</f>
        <v>Money Transfer</v>
      </c>
      <c r="O274" s="3" t="str">
        <f>_xlfn.XLOOKUP(Customer8[[#This Row],[Account Number]], Transaction!C:C,Transaction!E:E)</f>
        <v>Mobile</v>
      </c>
      <c r="P274" s="2">
        <f>_xlfn.XLOOKUP(Customer8[[#This Row],[Account Number]], Transaction!C:C,Transaction!F:F)</f>
        <v>44402</v>
      </c>
      <c r="Q274" s="3">
        <f>Customer8[[#This Row],[Bank Deposit]]-Customer8[[#This Row],[Saving Accounts]]</f>
        <v>84373.484799999991</v>
      </c>
      <c r="R274" s="3">
        <f>IF(AND(K274="Current", Customer8[[#This Row],[Balance]]&gt;500000), Customer8[[#This Row],[Balance]]*1.02, Customer8[[#This Row],[Balance]])</f>
        <v>84373.484799999991</v>
      </c>
      <c r="S274" s="3" t="str">
        <f>TEXT(Customer8[[#This Row],[Transaction_Date]], "MMM")</f>
        <v>Jul</v>
      </c>
      <c r="T274" s="3" t="str">
        <f t="shared" si="4"/>
        <v>40-49 Yrs</v>
      </c>
      <c r="U274" s="3" t="str">
        <f>TEXT(Customer8[[#This Row],[Transaction_Date]],"YYYY")</f>
        <v>2021</v>
      </c>
    </row>
    <row r="275" spans="1:21" x14ac:dyDescent="0.35">
      <c r="A275" t="s">
        <v>703</v>
      </c>
      <c r="B275">
        <v>929048698</v>
      </c>
      <c r="C275">
        <v>42</v>
      </c>
      <c r="D275" s="1">
        <v>29365.5</v>
      </c>
      <c r="E275" t="s">
        <v>11</v>
      </c>
      <c r="F275" t="s">
        <v>547</v>
      </c>
      <c r="G275" t="s">
        <v>13</v>
      </c>
      <c r="H275" s="3">
        <v>77122.460600000006</v>
      </c>
      <c r="I275" s="3">
        <v>46306.063300000002</v>
      </c>
      <c r="J275" t="s">
        <v>704</v>
      </c>
      <c r="K275" t="str">
        <f>_xlfn.XLOOKUP(A275, Accounts!A:A, Accounts!E:E, "Not Found")</f>
        <v>Domiciliary</v>
      </c>
      <c r="L275" s="3">
        <f>_xlfn.XLOOKUP(A275, Accounts!A:A, Accounts!G:G, 0)</f>
        <v>487881453</v>
      </c>
      <c r="M275" s="3" t="str">
        <f>_xlfn.XLOOKUP(A275, Loan!A:A, Loan!D:D, "0")</f>
        <v>0</v>
      </c>
      <c r="N275" s="3" t="str">
        <f>_xlfn.XLOOKUP(Customer8[[#This Row],[Account Number]],Transaction!C:C,Transaction!D:D)</f>
        <v>Money Transfer</v>
      </c>
      <c r="O275" s="3" t="str">
        <f>_xlfn.XLOOKUP(Customer8[[#This Row],[Account Number]], Transaction!C:C,Transaction!E:E)</f>
        <v>Mobile</v>
      </c>
      <c r="P275" s="2">
        <f>_xlfn.XLOOKUP(Customer8[[#This Row],[Account Number]], Transaction!C:C,Transaction!F:F)</f>
        <v>44660</v>
      </c>
      <c r="Q275" s="3">
        <f>Customer8[[#This Row],[Bank Deposit]]-Customer8[[#This Row],[Saving Accounts]]</f>
        <v>30816.397300000004</v>
      </c>
      <c r="R275" s="3">
        <f>IF(AND(K275="Current", Customer8[[#This Row],[Balance]]&gt;500000), Customer8[[#This Row],[Balance]]*1.02, Customer8[[#This Row],[Balance]])</f>
        <v>30816.397300000004</v>
      </c>
      <c r="S275" s="3" t="str">
        <f>TEXT(Customer8[[#This Row],[Transaction_Date]], "MMM")</f>
        <v>Apr</v>
      </c>
      <c r="T275" s="3" t="str">
        <f t="shared" si="4"/>
        <v>40-49 Yrs</v>
      </c>
      <c r="U275" s="3" t="str">
        <f>TEXT(Customer8[[#This Row],[Transaction_Date]],"YYYY")</f>
        <v>2022</v>
      </c>
    </row>
    <row r="276" spans="1:21" x14ac:dyDescent="0.35">
      <c r="A276" t="s">
        <v>705</v>
      </c>
      <c r="B276">
        <v>942234925</v>
      </c>
      <c r="C276">
        <v>29</v>
      </c>
      <c r="D276" s="1">
        <v>34113.75</v>
      </c>
      <c r="E276" t="s">
        <v>11</v>
      </c>
      <c r="F276" t="s">
        <v>186</v>
      </c>
      <c r="G276" t="s">
        <v>13</v>
      </c>
      <c r="H276" s="3">
        <v>196462.17499999999</v>
      </c>
      <c r="I276" s="3">
        <v>80109.145499999999</v>
      </c>
      <c r="J276" t="s">
        <v>706</v>
      </c>
      <c r="K276" t="str">
        <f>_xlfn.XLOOKUP(A276, Accounts!A:A, Accounts!E:E, "Not Found")</f>
        <v>Domiciliary</v>
      </c>
      <c r="L276" s="3">
        <f>_xlfn.XLOOKUP(A276, Accounts!A:A, Accounts!G:G, 0)</f>
        <v>2120025</v>
      </c>
      <c r="M276" s="3" t="str">
        <f>_xlfn.XLOOKUP(A276, Loan!A:A, Loan!D:D, "0")</f>
        <v>0</v>
      </c>
      <c r="N276" s="3" t="str">
        <f>_xlfn.XLOOKUP(Customer8[[#This Row],[Account Number]],Transaction!C:C,Transaction!D:D)</f>
        <v>Money Deposit</v>
      </c>
      <c r="O276" s="3" t="str">
        <f>_xlfn.XLOOKUP(Customer8[[#This Row],[Account Number]], Transaction!C:C,Transaction!E:E)</f>
        <v>Bank</v>
      </c>
      <c r="P276" s="2">
        <f>_xlfn.XLOOKUP(Customer8[[#This Row],[Account Number]], Transaction!C:C,Transaction!F:F)</f>
        <v>44417</v>
      </c>
      <c r="Q276" s="3">
        <f>Customer8[[#This Row],[Bank Deposit]]-Customer8[[#This Row],[Saving Accounts]]</f>
        <v>116353.02949999999</v>
      </c>
      <c r="R276" s="3">
        <f>IF(AND(K276="Current", Customer8[[#This Row],[Balance]]&gt;500000), Customer8[[#This Row],[Balance]]*1.02, Customer8[[#This Row],[Balance]])</f>
        <v>116353.02949999999</v>
      </c>
      <c r="S276" s="3" t="str">
        <f>TEXT(Customer8[[#This Row],[Transaction_Date]], "MMM")</f>
        <v>Aug</v>
      </c>
      <c r="T276" s="3" t="str">
        <f t="shared" si="4"/>
        <v>20-29 Yrs</v>
      </c>
      <c r="U276" s="3" t="str">
        <f>TEXT(Customer8[[#This Row],[Transaction_Date]],"YYYY")</f>
        <v>2021</v>
      </c>
    </row>
    <row r="277" spans="1:21" x14ac:dyDescent="0.35">
      <c r="A277" t="s">
        <v>707</v>
      </c>
      <c r="B277">
        <v>254151592</v>
      </c>
      <c r="C277">
        <v>78</v>
      </c>
      <c r="D277" s="1">
        <v>16216.5</v>
      </c>
      <c r="E277" t="s">
        <v>11</v>
      </c>
      <c r="F277" t="s">
        <v>708</v>
      </c>
      <c r="G277" t="s">
        <v>13</v>
      </c>
      <c r="H277" s="3">
        <v>158765.06899999999</v>
      </c>
      <c r="I277" s="3">
        <v>62526.729099999997</v>
      </c>
      <c r="J277" t="s">
        <v>709</v>
      </c>
      <c r="K277" t="str">
        <f>_xlfn.XLOOKUP(A277, Accounts!A:A, Accounts!E:E, "Not Found")</f>
        <v>Domiciliary</v>
      </c>
      <c r="L277" s="3">
        <f>_xlfn.XLOOKUP(A277, Accounts!A:A, Accounts!G:G, 0)</f>
        <v>63765</v>
      </c>
      <c r="M277" s="3" t="str">
        <f>_xlfn.XLOOKUP(A277, Loan!A:A, Loan!D:D, "0")</f>
        <v>0</v>
      </c>
      <c r="N277" s="3" t="str">
        <f>_xlfn.XLOOKUP(Customer8[[#This Row],[Account Number]],Transaction!C:C,Transaction!D:D)</f>
        <v>Online Payment</v>
      </c>
      <c r="O277" s="3" t="str">
        <f>_xlfn.XLOOKUP(Customer8[[#This Row],[Account Number]], Transaction!C:C,Transaction!E:E)</f>
        <v>Mobile</v>
      </c>
      <c r="P277" s="2">
        <f>_xlfn.XLOOKUP(Customer8[[#This Row],[Account Number]], Transaction!C:C,Transaction!F:F)</f>
        <v>44344</v>
      </c>
      <c r="Q277" s="3">
        <f>Customer8[[#This Row],[Bank Deposit]]-Customer8[[#This Row],[Saving Accounts]]</f>
        <v>96238.339899999992</v>
      </c>
      <c r="R277" s="3">
        <f>IF(AND(K277="Current", Customer8[[#This Row],[Balance]]&gt;500000), Customer8[[#This Row],[Balance]]*1.02, Customer8[[#This Row],[Balance]])</f>
        <v>96238.339899999992</v>
      </c>
      <c r="S277" s="3" t="str">
        <f>TEXT(Customer8[[#This Row],[Transaction_Date]], "MMM")</f>
        <v>May</v>
      </c>
      <c r="T277" s="3" t="str">
        <f t="shared" si="4"/>
        <v>70 Yrs &amp; Above</v>
      </c>
      <c r="U277" s="3" t="str">
        <f>TEXT(Customer8[[#This Row],[Transaction_Date]],"YYYY")</f>
        <v>2021</v>
      </c>
    </row>
    <row r="278" spans="1:21" x14ac:dyDescent="0.35">
      <c r="A278" t="s">
        <v>710</v>
      </c>
      <c r="B278">
        <v>684470860</v>
      </c>
      <c r="C278">
        <v>23</v>
      </c>
      <c r="D278" s="1">
        <v>36305.25</v>
      </c>
      <c r="E278" t="s">
        <v>11</v>
      </c>
      <c r="F278" t="s">
        <v>315</v>
      </c>
      <c r="G278" t="s">
        <v>13</v>
      </c>
      <c r="H278" s="3">
        <v>167320.36439999999</v>
      </c>
      <c r="I278" s="3">
        <v>54616.363700000002</v>
      </c>
      <c r="J278" t="s">
        <v>711</v>
      </c>
      <c r="K278" t="str">
        <f>_xlfn.XLOOKUP(A278, Accounts!A:A, Accounts!E:E, "Not Found")</f>
        <v>Joint</v>
      </c>
      <c r="L278" s="3">
        <f>_xlfn.XLOOKUP(A278, Accounts!A:A, Accounts!G:G, 0)</f>
        <v>28295463</v>
      </c>
      <c r="M278" s="3" t="str">
        <f>_xlfn.XLOOKUP(A278, Loan!A:A, Loan!D:D, "0")</f>
        <v>0</v>
      </c>
      <c r="N278" s="3" t="str">
        <f>_xlfn.XLOOKUP(Customer8[[#This Row],[Account Number]],Transaction!C:C,Transaction!D:D)</f>
        <v>Cash Withdrawal</v>
      </c>
      <c r="O278" s="3" t="str">
        <f>_xlfn.XLOOKUP(Customer8[[#This Row],[Account Number]], Transaction!C:C,Transaction!E:E)</f>
        <v>ATM</v>
      </c>
      <c r="P278" s="2">
        <f>_xlfn.XLOOKUP(Customer8[[#This Row],[Account Number]], Transaction!C:C,Transaction!F:F)</f>
        <v>44381</v>
      </c>
      <c r="Q278" s="3">
        <f>Customer8[[#This Row],[Bank Deposit]]-Customer8[[#This Row],[Saving Accounts]]</f>
        <v>112704.00069999999</v>
      </c>
      <c r="R278" s="3">
        <f>IF(AND(K278="Current", Customer8[[#This Row],[Balance]]&gt;500000), Customer8[[#This Row],[Balance]]*1.02, Customer8[[#This Row],[Balance]])</f>
        <v>112704.00069999999</v>
      </c>
      <c r="S278" s="3" t="str">
        <f>TEXT(Customer8[[#This Row],[Transaction_Date]], "MMM")</f>
        <v>Jul</v>
      </c>
      <c r="T278" s="3" t="str">
        <f t="shared" si="4"/>
        <v>20-29 Yrs</v>
      </c>
      <c r="U278" s="3" t="str">
        <f>TEXT(Customer8[[#This Row],[Transaction_Date]],"YYYY")</f>
        <v>2021</v>
      </c>
    </row>
    <row r="279" spans="1:21" x14ac:dyDescent="0.35">
      <c r="A279" t="s">
        <v>712</v>
      </c>
      <c r="B279">
        <v>611669116</v>
      </c>
      <c r="C279">
        <v>49</v>
      </c>
      <c r="D279" s="1">
        <v>26808.75</v>
      </c>
      <c r="E279" t="s">
        <v>11</v>
      </c>
      <c r="F279" t="s">
        <v>713</v>
      </c>
      <c r="G279" t="s">
        <v>13</v>
      </c>
      <c r="H279" s="3">
        <v>3784994.6477999999</v>
      </c>
      <c r="I279" s="3">
        <v>848030.44640000002</v>
      </c>
      <c r="J279" t="s">
        <v>714</v>
      </c>
      <c r="K279" t="str">
        <f>_xlfn.XLOOKUP(A279, Accounts!A:A, Accounts!E:E, "Not Found")</f>
        <v>Domiciliary</v>
      </c>
      <c r="L279" s="3">
        <f>_xlfn.XLOOKUP(A279, Accounts!A:A, Accounts!G:G, 0)</f>
        <v>3179555328</v>
      </c>
      <c r="M279" s="3" t="str">
        <f>_xlfn.XLOOKUP(A279, Loan!A:A, Loan!D:D, "0")</f>
        <v>0</v>
      </c>
      <c r="N279" s="3" t="str">
        <f>_xlfn.XLOOKUP(Customer8[[#This Row],[Account Number]],Transaction!C:C,Transaction!D:D)</f>
        <v>Checks</v>
      </c>
      <c r="O279" s="3" t="str">
        <f>_xlfn.XLOOKUP(Customer8[[#This Row],[Account Number]], Transaction!C:C,Transaction!E:E)</f>
        <v>Informal Services</v>
      </c>
      <c r="P279" s="2">
        <f>_xlfn.XLOOKUP(Customer8[[#This Row],[Account Number]], Transaction!C:C,Transaction!F:F)</f>
        <v>44497</v>
      </c>
      <c r="Q279" s="3">
        <f>Customer8[[#This Row],[Bank Deposit]]-Customer8[[#This Row],[Saving Accounts]]</f>
        <v>2936964.2013999997</v>
      </c>
      <c r="R279" s="3">
        <f>IF(AND(K279="Current", Customer8[[#This Row],[Balance]]&gt;500000), Customer8[[#This Row],[Balance]]*1.02, Customer8[[#This Row],[Balance]])</f>
        <v>2936964.2013999997</v>
      </c>
      <c r="S279" s="3" t="str">
        <f>TEXT(Customer8[[#This Row],[Transaction_Date]], "MMM")</f>
        <v>Oct</v>
      </c>
      <c r="T279" s="3" t="str">
        <f t="shared" si="4"/>
        <v>40-49 Yrs</v>
      </c>
      <c r="U279" s="3" t="str">
        <f>TEXT(Customer8[[#This Row],[Transaction_Date]],"YYYY")</f>
        <v>2021</v>
      </c>
    </row>
    <row r="280" spans="1:21" x14ac:dyDescent="0.35">
      <c r="A280" t="s">
        <v>715</v>
      </c>
      <c r="B280">
        <v>110491505</v>
      </c>
      <c r="C280">
        <v>75</v>
      </c>
      <c r="D280" s="1">
        <v>17312.25</v>
      </c>
      <c r="E280" t="s">
        <v>11</v>
      </c>
      <c r="F280" t="s">
        <v>139</v>
      </c>
      <c r="G280" t="s">
        <v>13</v>
      </c>
      <c r="H280" s="3">
        <v>170837.1</v>
      </c>
      <c r="I280" s="3">
        <v>121294.341</v>
      </c>
      <c r="J280" t="s">
        <v>716</v>
      </c>
      <c r="K280" t="str">
        <f>_xlfn.XLOOKUP(A280, Accounts!A:A, Accounts!E:E, "Not Found")</f>
        <v>Current</v>
      </c>
      <c r="L280" s="3">
        <f>_xlfn.XLOOKUP(A280, Accounts!A:A, Accounts!G:G, 0)</f>
        <v>309505875</v>
      </c>
      <c r="M280" s="3" t="str">
        <f>_xlfn.XLOOKUP(A280, Loan!A:A, Loan!D:D, "0")</f>
        <v>0</v>
      </c>
      <c r="N280" s="3" t="str">
        <f>_xlfn.XLOOKUP(Customer8[[#This Row],[Account Number]],Transaction!C:C,Transaction!D:D)</f>
        <v>Money Deposit</v>
      </c>
      <c r="O280" s="3" t="str">
        <f>_xlfn.XLOOKUP(Customer8[[#This Row],[Account Number]], Transaction!C:C,Transaction!E:E)</f>
        <v>Bank</v>
      </c>
      <c r="P280" s="2">
        <f>_xlfn.XLOOKUP(Customer8[[#This Row],[Account Number]], Transaction!C:C,Transaction!F:F)</f>
        <v>44400</v>
      </c>
      <c r="Q280" s="3">
        <f>Customer8[[#This Row],[Bank Deposit]]-Customer8[[#This Row],[Saving Accounts]]</f>
        <v>49542.759000000005</v>
      </c>
      <c r="R280" s="3">
        <f>IF(AND(K280="Current", Customer8[[#This Row],[Balance]]&gt;500000), Customer8[[#This Row],[Balance]]*1.02, Customer8[[#This Row],[Balance]])</f>
        <v>49542.759000000005</v>
      </c>
      <c r="S280" s="3" t="str">
        <f>TEXT(Customer8[[#This Row],[Transaction_Date]], "MMM")</f>
        <v>Jul</v>
      </c>
      <c r="T280" s="3" t="str">
        <f t="shared" si="4"/>
        <v>70 Yrs &amp; Above</v>
      </c>
      <c r="U280" s="3" t="str">
        <f>TEXT(Customer8[[#This Row],[Transaction_Date]],"YYYY")</f>
        <v>2021</v>
      </c>
    </row>
    <row r="281" spans="1:21" x14ac:dyDescent="0.35">
      <c r="A281" t="s">
        <v>717</v>
      </c>
      <c r="B281">
        <v>529114349</v>
      </c>
      <c r="C281">
        <v>57</v>
      </c>
      <c r="D281" s="1">
        <v>23886.75</v>
      </c>
      <c r="E281" t="s">
        <v>11</v>
      </c>
      <c r="F281" t="s">
        <v>365</v>
      </c>
      <c r="G281" t="s">
        <v>13</v>
      </c>
      <c r="H281" s="3">
        <v>15416.583199999999</v>
      </c>
      <c r="I281" s="3">
        <v>10945.774100000001</v>
      </c>
      <c r="J281" t="s">
        <v>718</v>
      </c>
      <c r="K281" t="str">
        <f>_xlfn.XLOOKUP(A281, Accounts!A:A, Accounts!E:E, "Not Found")</f>
        <v>Domiciliary</v>
      </c>
      <c r="L281" s="3">
        <f>_xlfn.XLOOKUP(A281, Accounts!A:A, Accounts!G:G, 0)</f>
        <v>69755625</v>
      </c>
      <c r="M281" s="3" t="str">
        <f>_xlfn.XLOOKUP(A281, Loan!A:A, Loan!D:D, "0")</f>
        <v>0</v>
      </c>
      <c r="N281" s="3" t="str">
        <f>_xlfn.XLOOKUP(Customer8[[#This Row],[Account Number]],Transaction!C:C,Transaction!D:D)</f>
        <v>Money Deposit</v>
      </c>
      <c r="O281" s="3" t="str">
        <f>_xlfn.XLOOKUP(Customer8[[#This Row],[Account Number]], Transaction!C:C,Transaction!E:E)</f>
        <v>ATM</v>
      </c>
      <c r="P281" s="2">
        <f>_xlfn.XLOOKUP(Customer8[[#This Row],[Account Number]], Transaction!C:C,Transaction!F:F)</f>
        <v>44214</v>
      </c>
      <c r="Q281" s="3">
        <f>Customer8[[#This Row],[Bank Deposit]]-Customer8[[#This Row],[Saving Accounts]]</f>
        <v>4470.8090999999986</v>
      </c>
      <c r="R281" s="3">
        <f>IF(AND(K281="Current", Customer8[[#This Row],[Balance]]&gt;500000), Customer8[[#This Row],[Balance]]*1.02, Customer8[[#This Row],[Balance]])</f>
        <v>4470.8090999999986</v>
      </c>
      <c r="S281" s="3" t="str">
        <f>TEXT(Customer8[[#This Row],[Transaction_Date]], "MMM")</f>
        <v>Jan</v>
      </c>
      <c r="T281" s="3" t="str">
        <f t="shared" si="4"/>
        <v>50-59 Yrs</v>
      </c>
      <c r="U281" s="3" t="str">
        <f>TEXT(Customer8[[#This Row],[Transaction_Date]],"YYYY")</f>
        <v>2021</v>
      </c>
    </row>
    <row r="282" spans="1:21" x14ac:dyDescent="0.35">
      <c r="A282" t="s">
        <v>719</v>
      </c>
      <c r="B282">
        <v>606523970</v>
      </c>
      <c r="C282">
        <v>26</v>
      </c>
      <c r="D282" s="1">
        <v>35209.5</v>
      </c>
      <c r="E282" t="s">
        <v>11</v>
      </c>
      <c r="F282" t="s">
        <v>533</v>
      </c>
      <c r="G282" t="s">
        <v>13</v>
      </c>
      <c r="H282" s="3">
        <v>278099.946</v>
      </c>
      <c r="I282" s="3">
        <v>79662.178100000005</v>
      </c>
      <c r="J282" t="s">
        <v>720</v>
      </c>
      <c r="K282" t="str">
        <f>_xlfn.XLOOKUP(A282, Accounts!A:A, Accounts!E:E, "Not Found")</f>
        <v>Current</v>
      </c>
      <c r="L282" s="3">
        <f>_xlfn.XLOOKUP(A282, Accounts!A:A, Accounts!G:G, 0)</f>
        <v>3165084</v>
      </c>
      <c r="M282" s="3" t="str">
        <f>_xlfn.XLOOKUP(A282, Loan!A:A, Loan!D:D, "0")</f>
        <v>0</v>
      </c>
      <c r="N282" s="3" t="str">
        <f>_xlfn.XLOOKUP(Customer8[[#This Row],[Account Number]],Transaction!C:C,Transaction!D:D)</f>
        <v>Checks</v>
      </c>
      <c r="O282" s="3" t="str">
        <f>_xlfn.XLOOKUP(Customer8[[#This Row],[Account Number]], Transaction!C:C,Transaction!E:E)</f>
        <v>Informal Services</v>
      </c>
      <c r="P282" s="2">
        <f>_xlfn.XLOOKUP(Customer8[[#This Row],[Account Number]], Transaction!C:C,Transaction!F:F)</f>
        <v>44417</v>
      </c>
      <c r="Q282" s="3">
        <f>Customer8[[#This Row],[Bank Deposit]]-Customer8[[#This Row],[Saving Accounts]]</f>
        <v>198437.76789999998</v>
      </c>
      <c r="R282" s="3">
        <f>IF(AND(K282="Current", Customer8[[#This Row],[Balance]]&gt;500000), Customer8[[#This Row],[Balance]]*1.02, Customer8[[#This Row],[Balance]])</f>
        <v>198437.76789999998</v>
      </c>
      <c r="S282" s="3" t="str">
        <f>TEXT(Customer8[[#This Row],[Transaction_Date]], "MMM")</f>
        <v>Aug</v>
      </c>
      <c r="T282" s="3" t="str">
        <f t="shared" si="4"/>
        <v>20-29 Yrs</v>
      </c>
      <c r="U282" s="3" t="str">
        <f>TEXT(Customer8[[#This Row],[Transaction_Date]],"YYYY")</f>
        <v>2021</v>
      </c>
    </row>
    <row r="283" spans="1:21" x14ac:dyDescent="0.35">
      <c r="A283" t="s">
        <v>721</v>
      </c>
      <c r="B283">
        <v>300286413</v>
      </c>
      <c r="C283">
        <v>32</v>
      </c>
      <c r="D283" s="1">
        <v>33018</v>
      </c>
      <c r="E283" t="s">
        <v>11</v>
      </c>
      <c r="F283" t="s">
        <v>136</v>
      </c>
      <c r="G283" t="s">
        <v>13</v>
      </c>
      <c r="H283" s="3">
        <v>215398.6188</v>
      </c>
      <c r="I283" s="3">
        <v>246037.21549999999</v>
      </c>
      <c r="J283" t="s">
        <v>722</v>
      </c>
      <c r="K283" t="str">
        <f>_xlfn.XLOOKUP(A283, Accounts!A:A, Accounts!E:E, "Not Found")</f>
        <v>Domiciliary</v>
      </c>
      <c r="L283" s="3">
        <f>_xlfn.XLOOKUP(A283, Accounts!A:A, Accounts!G:G, 0)</f>
        <v>2978504116</v>
      </c>
      <c r="M283" s="3" t="str">
        <f>_xlfn.XLOOKUP(A283, Loan!A:A, Loan!D:D, "0")</f>
        <v>0</v>
      </c>
      <c r="N283" s="3" t="str">
        <f>_xlfn.XLOOKUP(Customer8[[#This Row],[Account Number]],Transaction!C:C,Transaction!D:D)</f>
        <v>Money Transfer</v>
      </c>
      <c r="O283" s="3" t="str">
        <f>_xlfn.XLOOKUP(Customer8[[#This Row],[Account Number]], Transaction!C:C,Transaction!E:E)</f>
        <v>Bank</v>
      </c>
      <c r="P283" s="2">
        <f>_xlfn.XLOOKUP(Customer8[[#This Row],[Account Number]], Transaction!C:C,Transaction!F:F)</f>
        <v>44459</v>
      </c>
      <c r="Q283" s="3">
        <f>Customer8[[#This Row],[Bank Deposit]]-Customer8[[#This Row],[Saving Accounts]]</f>
        <v>-30638.596699999995</v>
      </c>
      <c r="R283" s="3">
        <f>IF(AND(K283="Current", Customer8[[#This Row],[Balance]]&gt;500000), Customer8[[#This Row],[Balance]]*1.02, Customer8[[#This Row],[Balance]])</f>
        <v>-30638.596699999995</v>
      </c>
      <c r="S283" s="3" t="str">
        <f>TEXT(Customer8[[#This Row],[Transaction_Date]], "MMM")</f>
        <v>Sep</v>
      </c>
      <c r="T283" s="3" t="str">
        <f t="shared" si="4"/>
        <v>30-39 Yrs</v>
      </c>
      <c r="U283" s="3" t="str">
        <f>TEXT(Customer8[[#This Row],[Transaction_Date]],"YYYY")</f>
        <v>2021</v>
      </c>
    </row>
    <row r="284" spans="1:21" x14ac:dyDescent="0.35">
      <c r="A284" t="s">
        <v>723</v>
      </c>
      <c r="B284">
        <v>420833481</v>
      </c>
      <c r="C284">
        <v>49</v>
      </c>
      <c r="D284" s="1">
        <v>26808.75</v>
      </c>
      <c r="E284" t="s">
        <v>11</v>
      </c>
      <c r="F284" t="s">
        <v>186</v>
      </c>
      <c r="G284" t="s">
        <v>13</v>
      </c>
      <c r="H284" s="3">
        <v>1608492.2486</v>
      </c>
      <c r="I284" s="3">
        <v>436215.0048</v>
      </c>
      <c r="J284" t="s">
        <v>724</v>
      </c>
      <c r="K284" t="str">
        <f>_xlfn.XLOOKUP(A284, Accounts!A:A, Accounts!E:E, "Not Found")</f>
        <v>Joint</v>
      </c>
      <c r="L284" s="3">
        <f>_xlfn.XLOOKUP(A284, Accounts!A:A, Accounts!G:G, 0)</f>
        <v>147292908</v>
      </c>
      <c r="M284" s="3" t="str">
        <f>_xlfn.XLOOKUP(A284, Loan!A:A, Loan!D:D, "0")</f>
        <v>0</v>
      </c>
      <c r="N284" s="3" t="str">
        <f>_xlfn.XLOOKUP(Customer8[[#This Row],[Account Number]],Transaction!C:C,Transaction!D:D)</f>
        <v>Money Transfer</v>
      </c>
      <c r="O284" s="3" t="str">
        <f>_xlfn.XLOOKUP(Customer8[[#This Row],[Account Number]], Transaction!C:C,Transaction!E:E)</f>
        <v>Mobile</v>
      </c>
      <c r="P284" s="2">
        <f>_xlfn.XLOOKUP(Customer8[[#This Row],[Account Number]], Transaction!C:C,Transaction!F:F)</f>
        <v>44504</v>
      </c>
      <c r="Q284" s="3">
        <f>Customer8[[#This Row],[Bank Deposit]]-Customer8[[#This Row],[Saving Accounts]]</f>
        <v>1172277.2438000001</v>
      </c>
      <c r="R284" s="3">
        <f>IF(AND(K284="Current", Customer8[[#This Row],[Balance]]&gt;500000), Customer8[[#This Row],[Balance]]*1.02, Customer8[[#This Row],[Balance]])</f>
        <v>1172277.2438000001</v>
      </c>
      <c r="S284" s="3" t="str">
        <f>TEXT(Customer8[[#This Row],[Transaction_Date]], "MMM")</f>
        <v>Nov</v>
      </c>
      <c r="T284" s="3" t="str">
        <f t="shared" si="4"/>
        <v>40-49 Yrs</v>
      </c>
      <c r="U284" s="3" t="str">
        <f>TEXT(Customer8[[#This Row],[Transaction_Date]],"YYYY")</f>
        <v>2021</v>
      </c>
    </row>
    <row r="285" spans="1:21" x14ac:dyDescent="0.35">
      <c r="A285" t="s">
        <v>725</v>
      </c>
      <c r="B285">
        <v>533542112</v>
      </c>
      <c r="C285">
        <v>25</v>
      </c>
      <c r="D285" s="1">
        <v>35574.75</v>
      </c>
      <c r="E285" t="s">
        <v>11</v>
      </c>
      <c r="F285" t="s">
        <v>253</v>
      </c>
      <c r="G285" t="s">
        <v>13</v>
      </c>
      <c r="H285" s="3">
        <v>1143536.6058</v>
      </c>
      <c r="I285" s="3">
        <v>343060.98180000001</v>
      </c>
      <c r="J285" t="s">
        <v>726</v>
      </c>
      <c r="K285" t="str">
        <f>_xlfn.XLOOKUP(A285, Accounts!A:A, Accounts!E:E, "Not Found")</f>
        <v>Savings</v>
      </c>
      <c r="L285" s="3">
        <f>_xlfn.XLOOKUP(A285, Accounts!A:A, Accounts!G:G, 0)</f>
        <v>1764274176</v>
      </c>
      <c r="M285" s="3" t="str">
        <f>_xlfn.XLOOKUP(A285, Loan!A:A, Loan!D:D, "0")</f>
        <v>0</v>
      </c>
      <c r="N285" s="3" t="str">
        <f>_xlfn.XLOOKUP(Customer8[[#This Row],[Account Number]],Transaction!C:C,Transaction!D:D)</f>
        <v>Online Payment</v>
      </c>
      <c r="O285" s="3" t="str">
        <f>_xlfn.XLOOKUP(Customer8[[#This Row],[Account Number]], Transaction!C:C,Transaction!E:E)</f>
        <v>Card</v>
      </c>
      <c r="P285" s="2">
        <f>_xlfn.XLOOKUP(Customer8[[#This Row],[Account Number]], Transaction!C:C,Transaction!F:F)</f>
        <v>44409</v>
      </c>
      <c r="Q285" s="3">
        <f>Customer8[[#This Row],[Bank Deposit]]-Customer8[[#This Row],[Saving Accounts]]</f>
        <v>800475.62400000007</v>
      </c>
      <c r="R285" s="3">
        <f>IF(AND(K285="Current", Customer8[[#This Row],[Balance]]&gt;500000), Customer8[[#This Row],[Balance]]*1.02, Customer8[[#This Row],[Balance]])</f>
        <v>800475.62400000007</v>
      </c>
      <c r="S285" s="3" t="str">
        <f>TEXT(Customer8[[#This Row],[Transaction_Date]], "MMM")</f>
        <v>Aug</v>
      </c>
      <c r="T285" s="3" t="str">
        <f t="shared" si="4"/>
        <v>20-29 Yrs</v>
      </c>
      <c r="U285" s="3" t="str">
        <f>TEXT(Customer8[[#This Row],[Transaction_Date]],"YYYY")</f>
        <v>2021</v>
      </c>
    </row>
    <row r="286" spans="1:21" x14ac:dyDescent="0.35">
      <c r="A286" t="s">
        <v>727</v>
      </c>
      <c r="B286">
        <v>711900223</v>
      </c>
      <c r="C286">
        <v>53</v>
      </c>
      <c r="D286" s="1">
        <v>25347.75</v>
      </c>
      <c r="E286" t="s">
        <v>11</v>
      </c>
      <c r="F286" t="s">
        <v>728</v>
      </c>
      <c r="G286" t="s">
        <v>13</v>
      </c>
      <c r="H286" s="3">
        <v>327707.82770000002</v>
      </c>
      <c r="I286" s="3">
        <v>114264.91800000001</v>
      </c>
      <c r="J286" t="s">
        <v>729</v>
      </c>
      <c r="K286" t="str">
        <f>_xlfn.XLOOKUP(A286, Accounts!A:A, Accounts!E:E, "Not Found")</f>
        <v>Current</v>
      </c>
      <c r="L286" s="3">
        <f>_xlfn.XLOOKUP(A286, Accounts!A:A, Accounts!G:G, 0)</f>
        <v>883405117</v>
      </c>
      <c r="M286" s="3" t="str">
        <f>_xlfn.XLOOKUP(A286, Loan!A:A, Loan!D:D, "0")</f>
        <v>0</v>
      </c>
      <c r="N286" s="3" t="str">
        <f>_xlfn.XLOOKUP(Customer8[[#This Row],[Account Number]],Transaction!C:C,Transaction!D:D)</f>
        <v>Money Transfer</v>
      </c>
      <c r="O286" s="3" t="str">
        <f>_xlfn.XLOOKUP(Customer8[[#This Row],[Account Number]], Transaction!C:C,Transaction!E:E)</f>
        <v>Bank</v>
      </c>
      <c r="P286" s="2">
        <f>_xlfn.XLOOKUP(Customer8[[#This Row],[Account Number]], Transaction!C:C,Transaction!F:F)</f>
        <v>44412</v>
      </c>
      <c r="Q286" s="3">
        <f>Customer8[[#This Row],[Bank Deposit]]-Customer8[[#This Row],[Saving Accounts]]</f>
        <v>213442.90970000002</v>
      </c>
      <c r="R286" s="3">
        <f>IF(AND(K286="Current", Customer8[[#This Row],[Balance]]&gt;500000), Customer8[[#This Row],[Balance]]*1.02, Customer8[[#This Row],[Balance]])</f>
        <v>213442.90970000002</v>
      </c>
      <c r="S286" s="3" t="str">
        <f>TEXT(Customer8[[#This Row],[Transaction_Date]], "MMM")</f>
        <v>Aug</v>
      </c>
      <c r="T286" s="3" t="str">
        <f t="shared" si="4"/>
        <v>50-59 Yrs</v>
      </c>
      <c r="U286" s="3" t="str">
        <f>TEXT(Customer8[[#This Row],[Transaction_Date]],"YYYY")</f>
        <v>2021</v>
      </c>
    </row>
    <row r="287" spans="1:21" x14ac:dyDescent="0.35">
      <c r="A287" t="s">
        <v>730</v>
      </c>
      <c r="B287">
        <v>201813131</v>
      </c>
      <c r="C287">
        <v>41</v>
      </c>
      <c r="D287" s="1">
        <v>29730.75</v>
      </c>
      <c r="E287" t="s">
        <v>11</v>
      </c>
      <c r="F287" t="s">
        <v>393</v>
      </c>
      <c r="G287" t="s">
        <v>13</v>
      </c>
      <c r="H287" s="3">
        <v>659087.25300000003</v>
      </c>
      <c r="I287" s="3">
        <v>267197.53499999997</v>
      </c>
      <c r="J287" t="s">
        <v>731</v>
      </c>
      <c r="K287" t="str">
        <f>_xlfn.XLOOKUP(A287, Accounts!A:A, Accounts!E:E, "Not Found")</f>
        <v>Joint</v>
      </c>
      <c r="L287" s="3">
        <f>_xlfn.XLOOKUP(A287, Accounts!A:A, Accounts!G:G, 0)</f>
        <v>4682112</v>
      </c>
      <c r="M287" s="3" t="str">
        <f>_xlfn.XLOOKUP(A287, Loan!A:A, Loan!D:D, "0")</f>
        <v>0</v>
      </c>
      <c r="N287" s="3" t="str">
        <f>_xlfn.XLOOKUP(Customer8[[#This Row],[Account Number]],Transaction!C:C,Transaction!D:D)</f>
        <v>Checks</v>
      </c>
      <c r="O287" s="3" t="str">
        <f>_xlfn.XLOOKUP(Customer8[[#This Row],[Account Number]], Transaction!C:C,Transaction!E:E)</f>
        <v>Informal Services</v>
      </c>
      <c r="P287" s="2">
        <f>_xlfn.XLOOKUP(Customer8[[#This Row],[Account Number]], Transaction!C:C,Transaction!F:F)</f>
        <v>44452</v>
      </c>
      <c r="Q287" s="3">
        <f>Customer8[[#This Row],[Bank Deposit]]-Customer8[[#This Row],[Saving Accounts]]</f>
        <v>391889.71800000005</v>
      </c>
      <c r="R287" s="3">
        <f>IF(AND(K287="Current", Customer8[[#This Row],[Balance]]&gt;500000), Customer8[[#This Row],[Balance]]*1.02, Customer8[[#This Row],[Balance]])</f>
        <v>391889.71800000005</v>
      </c>
      <c r="S287" s="3" t="str">
        <f>TEXT(Customer8[[#This Row],[Transaction_Date]], "MMM")</f>
        <v>Sep</v>
      </c>
      <c r="T287" s="3" t="str">
        <f t="shared" si="4"/>
        <v>40-49 Yrs</v>
      </c>
      <c r="U287" s="3" t="str">
        <f>TEXT(Customer8[[#This Row],[Transaction_Date]],"YYYY")</f>
        <v>2021</v>
      </c>
    </row>
    <row r="288" spans="1:21" x14ac:dyDescent="0.35">
      <c r="A288" t="s">
        <v>732</v>
      </c>
      <c r="B288">
        <v>553069848</v>
      </c>
      <c r="C288">
        <v>28</v>
      </c>
      <c r="D288" s="1">
        <v>34479</v>
      </c>
      <c r="E288" t="s">
        <v>11</v>
      </c>
      <c r="F288" t="s">
        <v>733</v>
      </c>
      <c r="G288" t="s">
        <v>13</v>
      </c>
      <c r="H288" s="3">
        <v>28887.890500000001</v>
      </c>
      <c r="I288" s="3">
        <v>17332.7343</v>
      </c>
      <c r="J288" t="s">
        <v>734</v>
      </c>
      <c r="K288" t="str">
        <f>_xlfn.XLOOKUP(A288, Accounts!A:A, Accounts!E:E, "Not Found")</f>
        <v>Current</v>
      </c>
      <c r="L288" s="3">
        <f>_xlfn.XLOOKUP(A288, Accounts!A:A, Accounts!G:G, 0)</f>
        <v>1196080611</v>
      </c>
      <c r="M288" s="3" t="str">
        <f>_xlfn.XLOOKUP(A288, Loan!A:A, Loan!D:D, "0")</f>
        <v>0</v>
      </c>
      <c r="N288" s="3" t="str">
        <f>_xlfn.XLOOKUP(Customer8[[#This Row],[Account Number]],Transaction!C:C,Transaction!D:D)</f>
        <v>Checks</v>
      </c>
      <c r="O288" s="3" t="str">
        <f>_xlfn.XLOOKUP(Customer8[[#This Row],[Account Number]], Transaction!C:C,Transaction!E:E)</f>
        <v>Informal Services</v>
      </c>
      <c r="P288" s="2">
        <f>_xlfn.XLOOKUP(Customer8[[#This Row],[Account Number]], Transaction!C:C,Transaction!F:F)</f>
        <v>44277</v>
      </c>
      <c r="Q288" s="3">
        <f>Customer8[[#This Row],[Bank Deposit]]-Customer8[[#This Row],[Saving Accounts]]</f>
        <v>11555.156200000001</v>
      </c>
      <c r="R288" s="3">
        <f>IF(AND(K288="Current", Customer8[[#This Row],[Balance]]&gt;500000), Customer8[[#This Row],[Balance]]*1.02, Customer8[[#This Row],[Balance]])</f>
        <v>11555.156200000001</v>
      </c>
      <c r="S288" s="3" t="str">
        <f>TEXT(Customer8[[#This Row],[Transaction_Date]], "MMM")</f>
        <v>Mar</v>
      </c>
      <c r="T288" s="3" t="str">
        <f t="shared" si="4"/>
        <v>20-29 Yrs</v>
      </c>
      <c r="U288" s="3" t="str">
        <f>TEXT(Customer8[[#This Row],[Transaction_Date]],"YYYY")</f>
        <v>2021</v>
      </c>
    </row>
    <row r="289" spans="1:21" x14ac:dyDescent="0.35">
      <c r="A289" t="s">
        <v>735</v>
      </c>
      <c r="B289">
        <v>48471431</v>
      </c>
      <c r="C289">
        <v>44</v>
      </c>
      <c r="D289" s="1">
        <v>28635</v>
      </c>
      <c r="E289" t="s">
        <v>11</v>
      </c>
      <c r="F289" t="s">
        <v>671</v>
      </c>
      <c r="G289" t="s">
        <v>13</v>
      </c>
      <c r="H289" s="3">
        <v>227310.0845</v>
      </c>
      <c r="I289" s="3">
        <v>73669.131899999993</v>
      </c>
      <c r="J289" t="s">
        <v>736</v>
      </c>
      <c r="K289" t="str">
        <f>_xlfn.XLOOKUP(A289, Accounts!A:A, Accounts!E:E, "Not Found")</f>
        <v>Domiciliary</v>
      </c>
      <c r="L289" s="3">
        <f>_xlfn.XLOOKUP(A289, Accounts!A:A, Accounts!G:G, 0)</f>
        <v>2101115136</v>
      </c>
      <c r="M289" s="3" t="str">
        <f>_xlfn.XLOOKUP(A289, Loan!A:A, Loan!D:D, "0")</f>
        <v>0</v>
      </c>
      <c r="N289" s="3" t="str">
        <f>_xlfn.XLOOKUP(Customer8[[#This Row],[Account Number]],Transaction!C:C,Transaction!D:D)</f>
        <v>Money Transfer</v>
      </c>
      <c r="O289" s="3" t="str">
        <f>_xlfn.XLOOKUP(Customer8[[#This Row],[Account Number]], Transaction!C:C,Transaction!E:E)</f>
        <v>Internet Banking</v>
      </c>
      <c r="P289" s="2">
        <f>_xlfn.XLOOKUP(Customer8[[#This Row],[Account Number]], Transaction!C:C,Transaction!F:F)</f>
        <v>44279</v>
      </c>
      <c r="Q289" s="3">
        <f>Customer8[[#This Row],[Bank Deposit]]-Customer8[[#This Row],[Saving Accounts]]</f>
        <v>153640.95260000002</v>
      </c>
      <c r="R289" s="3">
        <f>IF(AND(K289="Current", Customer8[[#This Row],[Balance]]&gt;500000), Customer8[[#This Row],[Balance]]*1.02, Customer8[[#This Row],[Balance]])</f>
        <v>153640.95260000002</v>
      </c>
      <c r="S289" s="3" t="str">
        <f>TEXT(Customer8[[#This Row],[Transaction_Date]], "MMM")</f>
        <v>Mar</v>
      </c>
      <c r="T289" s="3" t="str">
        <f t="shared" si="4"/>
        <v>40-49 Yrs</v>
      </c>
      <c r="U289" s="3" t="str">
        <f>TEXT(Customer8[[#This Row],[Transaction_Date]],"YYYY")</f>
        <v>2021</v>
      </c>
    </row>
    <row r="290" spans="1:21" x14ac:dyDescent="0.35">
      <c r="A290" t="s">
        <v>737</v>
      </c>
      <c r="B290">
        <v>292303183</v>
      </c>
      <c r="C290">
        <v>84</v>
      </c>
      <c r="D290" s="1">
        <v>14025</v>
      </c>
      <c r="E290" t="s">
        <v>11</v>
      </c>
      <c r="F290" t="s">
        <v>738</v>
      </c>
      <c r="G290" t="s">
        <v>13</v>
      </c>
      <c r="H290" s="3">
        <v>198962.5465</v>
      </c>
      <c r="I290" s="3">
        <v>133514.34039999999</v>
      </c>
      <c r="J290" t="s">
        <v>739</v>
      </c>
      <c r="K290" t="str">
        <f>_xlfn.XLOOKUP(A290, Accounts!A:A, Accounts!E:E, "Not Found")</f>
        <v>Fixed Deposit</v>
      </c>
      <c r="L290" s="3">
        <f>_xlfn.XLOOKUP(A290, Accounts!A:A, Accounts!G:G, 0)</f>
        <v>187639725</v>
      </c>
      <c r="M290" s="3" t="str">
        <f>_xlfn.XLOOKUP(A290, Loan!A:A, Loan!D:D, "0")</f>
        <v>0</v>
      </c>
      <c r="N290" s="3" t="str">
        <f>_xlfn.XLOOKUP(Customer8[[#This Row],[Account Number]],Transaction!C:C,Transaction!D:D)</f>
        <v>Checks</v>
      </c>
      <c r="O290" s="3" t="str">
        <f>_xlfn.XLOOKUP(Customer8[[#This Row],[Account Number]], Transaction!C:C,Transaction!E:E)</f>
        <v>Informal Services</v>
      </c>
      <c r="P290" s="2">
        <f>_xlfn.XLOOKUP(Customer8[[#This Row],[Account Number]], Transaction!C:C,Transaction!F:F)</f>
        <v>44520</v>
      </c>
      <c r="Q290" s="3">
        <f>Customer8[[#This Row],[Bank Deposit]]-Customer8[[#This Row],[Saving Accounts]]</f>
        <v>65448.20610000001</v>
      </c>
      <c r="R290" s="3">
        <f>IF(AND(K290="Current", Customer8[[#This Row],[Balance]]&gt;500000), Customer8[[#This Row],[Balance]]*1.02, Customer8[[#This Row],[Balance]])</f>
        <v>65448.20610000001</v>
      </c>
      <c r="S290" s="3" t="str">
        <f>TEXT(Customer8[[#This Row],[Transaction_Date]], "MMM")</f>
        <v>Nov</v>
      </c>
      <c r="T290" s="3" t="str">
        <f t="shared" si="4"/>
        <v>70 Yrs &amp; Above</v>
      </c>
      <c r="U290" s="3" t="str">
        <f>TEXT(Customer8[[#This Row],[Transaction_Date]],"YYYY")</f>
        <v>2021</v>
      </c>
    </row>
    <row r="291" spans="1:21" x14ac:dyDescent="0.35">
      <c r="A291" t="s">
        <v>740</v>
      </c>
      <c r="B291">
        <v>424993985</v>
      </c>
      <c r="C291">
        <v>49</v>
      </c>
      <c r="D291" s="1">
        <v>26808.75</v>
      </c>
      <c r="E291" t="s">
        <v>741</v>
      </c>
      <c r="F291" t="s">
        <v>186</v>
      </c>
      <c r="G291" t="s">
        <v>13</v>
      </c>
      <c r="H291" s="3">
        <v>964355.02269999997</v>
      </c>
      <c r="I291" s="3">
        <v>453725.61849999998</v>
      </c>
      <c r="J291" t="s">
        <v>742</v>
      </c>
      <c r="K291" t="str">
        <f>_xlfn.XLOOKUP(A291, Accounts!A:A, Accounts!E:E, "Not Found")</f>
        <v>Domiciliary</v>
      </c>
      <c r="L291" s="3">
        <f>_xlfn.XLOOKUP(A291, Accounts!A:A, Accounts!G:G, 0)</f>
        <v>3052734048</v>
      </c>
      <c r="M291" s="3" t="str">
        <f>_xlfn.XLOOKUP(A291, Loan!A:A, Loan!D:D, "0")</f>
        <v>0</v>
      </c>
      <c r="N291" s="3" t="str">
        <f>_xlfn.XLOOKUP(Customer8[[#This Row],[Account Number]],Transaction!C:C,Transaction!D:D)</f>
        <v>Money Deposit</v>
      </c>
      <c r="O291" s="3" t="str">
        <f>_xlfn.XLOOKUP(Customer8[[#This Row],[Account Number]], Transaction!C:C,Transaction!E:E)</f>
        <v>Bank</v>
      </c>
      <c r="P291" s="2">
        <f>_xlfn.XLOOKUP(Customer8[[#This Row],[Account Number]], Transaction!C:C,Transaction!F:F)</f>
        <v>44646</v>
      </c>
      <c r="Q291" s="3">
        <f>Customer8[[#This Row],[Bank Deposit]]-Customer8[[#This Row],[Saving Accounts]]</f>
        <v>510629.40419999999</v>
      </c>
      <c r="R291" s="3">
        <f>IF(AND(K291="Current", Customer8[[#This Row],[Balance]]&gt;500000), Customer8[[#This Row],[Balance]]*1.02, Customer8[[#This Row],[Balance]])</f>
        <v>510629.40419999999</v>
      </c>
      <c r="S291" s="3" t="str">
        <f>TEXT(Customer8[[#This Row],[Transaction_Date]], "MMM")</f>
        <v>Mar</v>
      </c>
      <c r="T291" s="3" t="str">
        <f t="shared" si="4"/>
        <v>40-49 Yrs</v>
      </c>
      <c r="U291" s="3" t="str">
        <f>TEXT(Customer8[[#This Row],[Transaction_Date]],"YYYY")</f>
        <v>2022</v>
      </c>
    </row>
    <row r="292" spans="1:21" x14ac:dyDescent="0.35">
      <c r="A292" t="s">
        <v>743</v>
      </c>
      <c r="B292">
        <v>328206610</v>
      </c>
      <c r="C292">
        <v>50</v>
      </c>
      <c r="D292" s="1">
        <v>26443.5</v>
      </c>
      <c r="E292" t="s">
        <v>741</v>
      </c>
      <c r="F292" t="s">
        <v>240</v>
      </c>
      <c r="G292" t="s">
        <v>13</v>
      </c>
      <c r="H292" s="3">
        <v>107265.8147</v>
      </c>
      <c r="I292" s="3">
        <v>39493.322699999997</v>
      </c>
      <c r="J292" t="s">
        <v>744</v>
      </c>
      <c r="K292" t="str">
        <f>_xlfn.XLOOKUP(A292, Accounts!A:A, Accounts!E:E, "Not Found")</f>
        <v>Domiciliary</v>
      </c>
      <c r="L292" s="3">
        <f>_xlfn.XLOOKUP(A292, Accounts!A:A, Accounts!G:G, 0)</f>
        <v>2012185728</v>
      </c>
      <c r="M292" s="3" t="str">
        <f>_xlfn.XLOOKUP(A292, Loan!A:A, Loan!D:D, "0")</f>
        <v>0</v>
      </c>
      <c r="N292" s="3" t="str">
        <f>_xlfn.XLOOKUP(Customer8[[#This Row],[Account Number]],Transaction!C:C,Transaction!D:D)</f>
        <v>Money Transfer</v>
      </c>
      <c r="O292" s="3" t="str">
        <f>_xlfn.XLOOKUP(Customer8[[#This Row],[Account Number]], Transaction!C:C,Transaction!E:E)</f>
        <v>Mobile</v>
      </c>
      <c r="P292" s="2">
        <f>_xlfn.XLOOKUP(Customer8[[#This Row],[Account Number]], Transaction!C:C,Transaction!F:F)</f>
        <v>44471</v>
      </c>
      <c r="Q292" s="3">
        <f>Customer8[[#This Row],[Bank Deposit]]-Customer8[[#This Row],[Saving Accounts]]</f>
        <v>67772.491999999998</v>
      </c>
      <c r="R292" s="3">
        <f>IF(AND(K292="Current", Customer8[[#This Row],[Balance]]&gt;500000), Customer8[[#This Row],[Balance]]*1.02, Customer8[[#This Row],[Balance]])</f>
        <v>67772.491999999998</v>
      </c>
      <c r="S292" s="3" t="str">
        <f>TEXT(Customer8[[#This Row],[Transaction_Date]], "MMM")</f>
        <v>Oct</v>
      </c>
      <c r="T292" s="3" t="str">
        <f t="shared" si="4"/>
        <v>50-59 Yrs</v>
      </c>
      <c r="U292" s="3" t="str">
        <f>TEXT(Customer8[[#This Row],[Transaction_Date]],"YYYY")</f>
        <v>2021</v>
      </c>
    </row>
    <row r="293" spans="1:21" x14ac:dyDescent="0.35">
      <c r="A293" t="s">
        <v>745</v>
      </c>
      <c r="B293">
        <v>381842320</v>
      </c>
      <c r="C293">
        <v>27</v>
      </c>
      <c r="D293" s="1">
        <v>34844.25</v>
      </c>
      <c r="E293" t="s">
        <v>741</v>
      </c>
      <c r="F293" t="s">
        <v>166</v>
      </c>
      <c r="G293" t="s">
        <v>13</v>
      </c>
      <c r="H293" s="3">
        <v>665597.43999999994</v>
      </c>
      <c r="I293" s="3">
        <v>143633.38389999999</v>
      </c>
      <c r="J293" t="s">
        <v>746</v>
      </c>
      <c r="K293" t="str">
        <f>_xlfn.XLOOKUP(A293, Accounts!A:A, Accounts!E:E, "Not Found")</f>
        <v>Savings</v>
      </c>
      <c r="L293" s="3">
        <f>_xlfn.XLOOKUP(A293, Accounts!A:A, Accounts!G:G, 0)</f>
        <v>2504677728</v>
      </c>
      <c r="M293" s="3" t="str">
        <f>_xlfn.XLOOKUP(A293, Loan!A:A, Loan!D:D, "0")</f>
        <v>0</v>
      </c>
      <c r="N293" s="3" t="str">
        <f>_xlfn.XLOOKUP(Customer8[[#This Row],[Account Number]],Transaction!C:C,Transaction!D:D)</f>
        <v>Cash Withdrawal</v>
      </c>
      <c r="O293" s="3" t="str">
        <f>_xlfn.XLOOKUP(Customer8[[#This Row],[Account Number]], Transaction!C:C,Transaction!E:E)</f>
        <v>ATM</v>
      </c>
      <c r="P293" s="2">
        <f>_xlfn.XLOOKUP(Customer8[[#This Row],[Account Number]], Transaction!C:C,Transaction!F:F)</f>
        <v>44403</v>
      </c>
      <c r="Q293" s="3">
        <f>Customer8[[#This Row],[Bank Deposit]]-Customer8[[#This Row],[Saving Accounts]]</f>
        <v>521964.05609999993</v>
      </c>
      <c r="R293" s="3">
        <f>IF(AND(K293="Current", Customer8[[#This Row],[Balance]]&gt;500000), Customer8[[#This Row],[Balance]]*1.02, Customer8[[#This Row],[Balance]])</f>
        <v>521964.05609999993</v>
      </c>
      <c r="S293" s="3" t="str">
        <f>TEXT(Customer8[[#This Row],[Transaction_Date]], "MMM")</f>
        <v>Jul</v>
      </c>
      <c r="T293" s="3" t="str">
        <f t="shared" si="4"/>
        <v>20-29 Yrs</v>
      </c>
      <c r="U293" s="3" t="str">
        <f>TEXT(Customer8[[#This Row],[Transaction_Date]],"YYYY")</f>
        <v>2021</v>
      </c>
    </row>
    <row r="294" spans="1:21" x14ac:dyDescent="0.35">
      <c r="A294" t="s">
        <v>747</v>
      </c>
      <c r="B294">
        <v>194085026</v>
      </c>
      <c r="C294">
        <v>38</v>
      </c>
      <c r="D294" s="1">
        <v>30826.5</v>
      </c>
      <c r="E294" t="s">
        <v>741</v>
      </c>
      <c r="F294" t="s">
        <v>25</v>
      </c>
      <c r="G294" t="s">
        <v>13</v>
      </c>
      <c r="H294" s="3">
        <v>615087.97880000004</v>
      </c>
      <c r="I294" s="3">
        <v>243895.75510000001</v>
      </c>
      <c r="J294" t="s">
        <v>748</v>
      </c>
      <c r="K294" t="str">
        <f>_xlfn.XLOOKUP(A294, Accounts!A:A, Accounts!E:E, "Not Found")</f>
        <v>Current</v>
      </c>
      <c r="L294" s="3">
        <f>_xlfn.XLOOKUP(A294, Accounts!A:A, Accounts!G:G, 0)</f>
        <v>1142185216</v>
      </c>
      <c r="M294" s="3" t="str">
        <f>_xlfn.XLOOKUP(A294, Loan!A:A, Loan!D:D, "0")</f>
        <v>0</v>
      </c>
      <c r="N294" s="3" t="str">
        <f>_xlfn.XLOOKUP(Customer8[[#This Row],[Account Number]],Transaction!C:C,Transaction!D:D)</f>
        <v>Money Deposit</v>
      </c>
      <c r="O294" s="3" t="str">
        <f>_xlfn.XLOOKUP(Customer8[[#This Row],[Account Number]], Transaction!C:C,Transaction!E:E)</f>
        <v>Bank</v>
      </c>
      <c r="P294" s="2">
        <f>_xlfn.XLOOKUP(Customer8[[#This Row],[Account Number]], Transaction!C:C,Transaction!F:F)</f>
        <v>44340</v>
      </c>
      <c r="Q294" s="3">
        <f>Customer8[[#This Row],[Bank Deposit]]-Customer8[[#This Row],[Saving Accounts]]</f>
        <v>371192.22370000003</v>
      </c>
      <c r="R294" s="3">
        <f>IF(AND(K294="Current", Customer8[[#This Row],[Balance]]&gt;500000), Customer8[[#This Row],[Balance]]*1.02, Customer8[[#This Row],[Balance]])</f>
        <v>371192.22370000003</v>
      </c>
      <c r="S294" s="3" t="str">
        <f>TEXT(Customer8[[#This Row],[Transaction_Date]], "MMM")</f>
        <v>May</v>
      </c>
      <c r="T294" s="3" t="str">
        <f t="shared" si="4"/>
        <v>30-39 Yrs</v>
      </c>
      <c r="U294" s="3" t="str">
        <f>TEXT(Customer8[[#This Row],[Transaction_Date]],"YYYY")</f>
        <v>2021</v>
      </c>
    </row>
    <row r="295" spans="1:21" x14ac:dyDescent="0.35">
      <c r="A295" t="s">
        <v>749</v>
      </c>
      <c r="B295">
        <v>581636322</v>
      </c>
      <c r="C295">
        <v>24</v>
      </c>
      <c r="D295" s="1">
        <v>35940</v>
      </c>
      <c r="E295" t="s">
        <v>741</v>
      </c>
      <c r="F295" t="s">
        <v>502</v>
      </c>
      <c r="G295" t="s">
        <v>13</v>
      </c>
      <c r="H295" s="3">
        <v>1138431.2893000001</v>
      </c>
      <c r="I295" s="3">
        <v>403537.55910000001</v>
      </c>
      <c r="J295" t="s">
        <v>750</v>
      </c>
      <c r="K295" t="str">
        <f>_xlfn.XLOOKUP(A295, Accounts!A:A, Accounts!E:E, "Not Found")</f>
        <v>Domiciliary</v>
      </c>
      <c r="L295" s="3">
        <f>_xlfn.XLOOKUP(A295, Accounts!A:A, Accounts!G:G, 0)</f>
        <v>1460132973</v>
      </c>
      <c r="M295" s="3" t="str">
        <f>_xlfn.XLOOKUP(A295, Loan!A:A, Loan!D:D, "0")</f>
        <v>0</v>
      </c>
      <c r="N295" s="3" t="str">
        <f>_xlfn.XLOOKUP(Customer8[[#This Row],[Account Number]],Transaction!C:C,Transaction!D:D)</f>
        <v>Online Payment</v>
      </c>
      <c r="O295" s="3" t="str">
        <f>_xlfn.XLOOKUP(Customer8[[#This Row],[Account Number]], Transaction!C:C,Transaction!E:E)</f>
        <v>Mobile</v>
      </c>
      <c r="P295" s="2">
        <f>_xlfn.XLOOKUP(Customer8[[#This Row],[Account Number]], Transaction!C:C,Transaction!F:F)</f>
        <v>44568</v>
      </c>
      <c r="Q295" s="3">
        <f>Customer8[[#This Row],[Bank Deposit]]-Customer8[[#This Row],[Saving Accounts]]</f>
        <v>734893.73020000011</v>
      </c>
      <c r="R295" s="3">
        <f>IF(AND(K295="Current", Customer8[[#This Row],[Balance]]&gt;500000), Customer8[[#This Row],[Balance]]*1.02, Customer8[[#This Row],[Balance]])</f>
        <v>734893.73020000011</v>
      </c>
      <c r="S295" s="3" t="str">
        <f>TEXT(Customer8[[#This Row],[Transaction_Date]], "MMM")</f>
        <v>Jan</v>
      </c>
      <c r="T295" s="3" t="str">
        <f t="shared" si="4"/>
        <v>20-29 Yrs</v>
      </c>
      <c r="U295" s="3" t="str">
        <f>TEXT(Customer8[[#This Row],[Transaction_Date]],"YYYY")</f>
        <v>2022</v>
      </c>
    </row>
    <row r="296" spans="1:21" x14ac:dyDescent="0.35">
      <c r="A296" t="s">
        <v>751</v>
      </c>
      <c r="B296">
        <v>242987893</v>
      </c>
      <c r="C296">
        <v>65</v>
      </c>
      <c r="D296" s="1">
        <v>20964.75</v>
      </c>
      <c r="E296" t="s">
        <v>741</v>
      </c>
      <c r="F296" t="s">
        <v>347</v>
      </c>
      <c r="G296" t="s">
        <v>13</v>
      </c>
      <c r="H296" s="3">
        <v>674893.23259999999</v>
      </c>
      <c r="I296" s="3">
        <v>152667.38039999999</v>
      </c>
      <c r="J296" t="s">
        <v>752</v>
      </c>
      <c r="K296" t="str">
        <f>_xlfn.XLOOKUP(A296, Accounts!A:A, Accounts!E:E, "Not Found")</f>
        <v>Domiciliary</v>
      </c>
      <c r="L296" s="3">
        <f>_xlfn.XLOOKUP(A296, Accounts!A:A, Accounts!G:G, 0)</f>
        <v>2042628108</v>
      </c>
      <c r="M296" s="3" t="str">
        <f>_xlfn.XLOOKUP(A296, Loan!A:A, Loan!D:D, "0")</f>
        <v>0</v>
      </c>
      <c r="N296" s="3" t="str">
        <f>_xlfn.XLOOKUP(Customer8[[#This Row],[Account Number]],Transaction!C:C,Transaction!D:D)</f>
        <v>Checks</v>
      </c>
      <c r="O296" s="3" t="str">
        <f>_xlfn.XLOOKUP(Customer8[[#This Row],[Account Number]], Transaction!C:C,Transaction!E:E)</f>
        <v>Informal Services</v>
      </c>
      <c r="P296" s="2">
        <f>_xlfn.XLOOKUP(Customer8[[#This Row],[Account Number]], Transaction!C:C,Transaction!F:F)</f>
        <v>44531</v>
      </c>
      <c r="Q296" s="3">
        <f>Customer8[[#This Row],[Bank Deposit]]-Customer8[[#This Row],[Saving Accounts]]</f>
        <v>522225.85219999996</v>
      </c>
      <c r="R296" s="3">
        <f>IF(AND(K296="Current", Customer8[[#This Row],[Balance]]&gt;500000), Customer8[[#This Row],[Balance]]*1.02, Customer8[[#This Row],[Balance]])</f>
        <v>522225.85219999996</v>
      </c>
      <c r="S296" s="3" t="str">
        <f>TEXT(Customer8[[#This Row],[Transaction_Date]], "MMM")</f>
        <v>Dec</v>
      </c>
      <c r="T296" s="3" t="str">
        <f t="shared" si="4"/>
        <v>60-69 Yrs</v>
      </c>
      <c r="U296" s="3" t="str">
        <f>TEXT(Customer8[[#This Row],[Transaction_Date]],"YYYY")</f>
        <v>2021</v>
      </c>
    </row>
    <row r="297" spans="1:21" x14ac:dyDescent="0.35">
      <c r="A297" t="s">
        <v>753</v>
      </c>
      <c r="B297">
        <v>534752819</v>
      </c>
      <c r="C297">
        <v>55</v>
      </c>
      <c r="D297" s="1">
        <v>24617.25</v>
      </c>
      <c r="E297" t="s">
        <v>741</v>
      </c>
      <c r="F297" t="s">
        <v>178</v>
      </c>
      <c r="G297" t="s">
        <v>13</v>
      </c>
      <c r="H297" s="3">
        <v>1638779.8728</v>
      </c>
      <c r="I297" s="3">
        <v>1025407.9776</v>
      </c>
      <c r="J297" t="s">
        <v>754</v>
      </c>
      <c r="K297" t="str">
        <f>_xlfn.XLOOKUP(A297, Accounts!A:A, Accounts!E:E, "Not Found")</f>
        <v>Current</v>
      </c>
      <c r="L297" s="3">
        <f>_xlfn.XLOOKUP(A297, Accounts!A:A, Accounts!G:G, 0)</f>
        <v>1104860952</v>
      </c>
      <c r="M297" s="3" t="str">
        <f>_xlfn.XLOOKUP(A297, Loan!A:A, Loan!D:D, "0")</f>
        <v>0</v>
      </c>
      <c r="N297" s="3" t="str">
        <f>_xlfn.XLOOKUP(Customer8[[#This Row],[Account Number]],Transaction!C:C,Transaction!D:D)</f>
        <v>Online Payment</v>
      </c>
      <c r="O297" s="3" t="str">
        <f>_xlfn.XLOOKUP(Customer8[[#This Row],[Account Number]], Transaction!C:C,Transaction!E:E)</f>
        <v>Mobile</v>
      </c>
      <c r="P297" s="2">
        <f>_xlfn.XLOOKUP(Customer8[[#This Row],[Account Number]], Transaction!C:C,Transaction!F:F)</f>
        <v>44572</v>
      </c>
      <c r="Q297" s="3">
        <f>Customer8[[#This Row],[Bank Deposit]]-Customer8[[#This Row],[Saving Accounts]]</f>
        <v>613371.89520000003</v>
      </c>
      <c r="R297" s="3">
        <f>IF(AND(K297="Current", Customer8[[#This Row],[Balance]]&gt;500000), Customer8[[#This Row],[Balance]]*1.02, Customer8[[#This Row],[Balance]])</f>
        <v>625639.33310400008</v>
      </c>
      <c r="S297" s="3" t="str">
        <f>TEXT(Customer8[[#This Row],[Transaction_Date]], "MMM")</f>
        <v>Jan</v>
      </c>
      <c r="T297" s="3" t="str">
        <f t="shared" si="4"/>
        <v>50-59 Yrs</v>
      </c>
      <c r="U297" s="3" t="str">
        <f>TEXT(Customer8[[#This Row],[Transaction_Date]],"YYYY")</f>
        <v>2022</v>
      </c>
    </row>
    <row r="298" spans="1:21" x14ac:dyDescent="0.35">
      <c r="A298" t="s">
        <v>755</v>
      </c>
      <c r="B298">
        <v>135610632</v>
      </c>
      <c r="C298">
        <v>63</v>
      </c>
      <c r="D298" s="1">
        <v>21695.25</v>
      </c>
      <c r="E298" t="s">
        <v>741</v>
      </c>
      <c r="F298" t="s">
        <v>555</v>
      </c>
      <c r="G298" t="s">
        <v>13</v>
      </c>
      <c r="H298" s="3">
        <v>95126.019400000005</v>
      </c>
      <c r="I298" s="3">
        <v>38050.407800000001</v>
      </c>
      <c r="J298" t="s">
        <v>756</v>
      </c>
      <c r="K298" t="str">
        <f>_xlfn.XLOOKUP(A298, Accounts!A:A, Accounts!E:E, "Not Found")</f>
        <v>Domiciliary</v>
      </c>
      <c r="L298" s="3">
        <f>_xlfn.XLOOKUP(A298, Accounts!A:A, Accounts!G:G, 0)</f>
        <v>1005057837</v>
      </c>
      <c r="M298" s="3">
        <f>_xlfn.XLOOKUP(A298, Loan!A:A, Loan!D:D, "0")</f>
        <v>552877731</v>
      </c>
      <c r="N298" s="3" t="str">
        <f>_xlfn.XLOOKUP(Customer8[[#This Row],[Account Number]],Transaction!C:C,Transaction!D:D)</f>
        <v>Loan Payment</v>
      </c>
      <c r="O298" s="3" t="str">
        <f>_xlfn.XLOOKUP(Customer8[[#This Row],[Account Number]], Transaction!C:C,Transaction!E:E)</f>
        <v>AFT</v>
      </c>
      <c r="P298" s="2">
        <f>_xlfn.XLOOKUP(Customer8[[#This Row],[Account Number]], Transaction!C:C,Transaction!F:F)</f>
        <v>44485</v>
      </c>
      <c r="Q298" s="3">
        <f>Customer8[[#This Row],[Bank Deposit]]-Customer8[[#This Row],[Saving Accounts]]</f>
        <v>57075.611600000004</v>
      </c>
      <c r="R298" s="3">
        <f>IF(AND(K298="Current", Customer8[[#This Row],[Balance]]&gt;500000), Customer8[[#This Row],[Balance]]*1.02, Customer8[[#This Row],[Balance]])</f>
        <v>57075.611600000004</v>
      </c>
      <c r="S298" s="3" t="str">
        <f>TEXT(Customer8[[#This Row],[Transaction_Date]], "MMM")</f>
        <v>Oct</v>
      </c>
      <c r="T298" s="3" t="str">
        <f t="shared" si="4"/>
        <v>60-69 Yrs</v>
      </c>
      <c r="U298" s="3" t="str">
        <f>TEXT(Customer8[[#This Row],[Transaction_Date]],"YYYY")</f>
        <v>2021</v>
      </c>
    </row>
    <row r="299" spans="1:21" x14ac:dyDescent="0.35">
      <c r="A299" t="s">
        <v>757</v>
      </c>
      <c r="B299">
        <v>961950727</v>
      </c>
      <c r="C299">
        <v>53</v>
      </c>
      <c r="D299" s="1">
        <v>25347.75</v>
      </c>
      <c r="E299" t="s">
        <v>741</v>
      </c>
      <c r="F299" t="s">
        <v>679</v>
      </c>
      <c r="G299" t="s">
        <v>13</v>
      </c>
      <c r="H299" s="3">
        <v>1301697.8156000001</v>
      </c>
      <c r="I299" s="3">
        <v>306295.1556</v>
      </c>
      <c r="J299" t="s">
        <v>758</v>
      </c>
      <c r="K299" t="str">
        <f>_xlfn.XLOOKUP(A299, Accounts!A:A, Accounts!E:E, "Not Found")</f>
        <v>Savings</v>
      </c>
      <c r="L299" s="3">
        <f>_xlfn.XLOOKUP(A299, Accounts!A:A, Accounts!G:G, 0)</f>
        <v>5501184</v>
      </c>
      <c r="M299" s="3" t="str">
        <f>_xlfn.XLOOKUP(A299, Loan!A:A, Loan!D:D, "0")</f>
        <v>0</v>
      </c>
      <c r="N299" s="3" t="str">
        <f>_xlfn.XLOOKUP(Customer8[[#This Row],[Account Number]],Transaction!C:C,Transaction!D:D)</f>
        <v>Money Transfer</v>
      </c>
      <c r="O299" s="3" t="str">
        <f>_xlfn.XLOOKUP(Customer8[[#This Row],[Account Number]], Transaction!C:C,Transaction!E:E)</f>
        <v>Mobile</v>
      </c>
      <c r="P299" s="2">
        <f>_xlfn.XLOOKUP(Customer8[[#This Row],[Account Number]], Transaction!C:C,Transaction!F:F)</f>
        <v>44578</v>
      </c>
      <c r="Q299" s="3">
        <f>Customer8[[#This Row],[Bank Deposit]]-Customer8[[#This Row],[Saving Accounts]]</f>
        <v>995402.66000000015</v>
      </c>
      <c r="R299" s="3">
        <f>IF(AND(K299="Current", Customer8[[#This Row],[Balance]]&gt;500000), Customer8[[#This Row],[Balance]]*1.02, Customer8[[#This Row],[Balance]])</f>
        <v>995402.66000000015</v>
      </c>
      <c r="S299" s="3" t="str">
        <f>TEXT(Customer8[[#This Row],[Transaction_Date]], "MMM")</f>
        <v>Jan</v>
      </c>
      <c r="T299" s="3" t="str">
        <f t="shared" si="4"/>
        <v>50-59 Yrs</v>
      </c>
      <c r="U299" s="3" t="str">
        <f>TEXT(Customer8[[#This Row],[Transaction_Date]],"YYYY")</f>
        <v>2022</v>
      </c>
    </row>
    <row r="300" spans="1:21" x14ac:dyDescent="0.35">
      <c r="A300" t="s">
        <v>759</v>
      </c>
      <c r="B300">
        <v>219530629</v>
      </c>
      <c r="C300">
        <v>79</v>
      </c>
      <c r="D300" s="1">
        <v>15851.25</v>
      </c>
      <c r="E300" t="s">
        <v>741</v>
      </c>
      <c r="F300" t="s">
        <v>166</v>
      </c>
      <c r="G300" t="s">
        <v>13</v>
      </c>
      <c r="H300" s="3">
        <v>532457.60259999998</v>
      </c>
      <c r="I300" s="3">
        <v>352361.64880000002</v>
      </c>
      <c r="J300" t="s">
        <v>760</v>
      </c>
      <c r="K300" t="str">
        <f>_xlfn.XLOOKUP(A300, Accounts!A:A, Accounts!E:E, "Not Found")</f>
        <v>Domiciliary</v>
      </c>
      <c r="L300" s="3">
        <f>_xlfn.XLOOKUP(A300, Accounts!A:A, Accounts!G:G, 0)</f>
        <v>1967152236</v>
      </c>
      <c r="M300" s="3" t="str">
        <f>_xlfn.XLOOKUP(A300, Loan!A:A, Loan!D:D, "0")</f>
        <v>0</v>
      </c>
      <c r="N300" s="3" t="str">
        <f>_xlfn.XLOOKUP(Customer8[[#This Row],[Account Number]],Transaction!C:C,Transaction!D:D)</f>
        <v>Money Transfer</v>
      </c>
      <c r="O300" s="3" t="str">
        <f>_xlfn.XLOOKUP(Customer8[[#This Row],[Account Number]], Transaction!C:C,Transaction!E:E)</f>
        <v>Internet Banking</v>
      </c>
      <c r="P300" s="2">
        <f>_xlfn.XLOOKUP(Customer8[[#This Row],[Account Number]], Transaction!C:C,Transaction!F:F)</f>
        <v>44587</v>
      </c>
      <c r="Q300" s="3">
        <f>Customer8[[#This Row],[Bank Deposit]]-Customer8[[#This Row],[Saving Accounts]]</f>
        <v>180095.95379999996</v>
      </c>
      <c r="R300" s="3">
        <f>IF(AND(K300="Current", Customer8[[#This Row],[Balance]]&gt;500000), Customer8[[#This Row],[Balance]]*1.02, Customer8[[#This Row],[Balance]])</f>
        <v>180095.95379999996</v>
      </c>
      <c r="S300" s="3" t="str">
        <f>TEXT(Customer8[[#This Row],[Transaction_Date]], "MMM")</f>
        <v>Jan</v>
      </c>
      <c r="T300" s="3" t="str">
        <f t="shared" si="4"/>
        <v>70 Yrs &amp; Above</v>
      </c>
      <c r="U300" s="3" t="str">
        <f>TEXT(Customer8[[#This Row],[Transaction_Date]],"YYYY")</f>
        <v>2022</v>
      </c>
    </row>
    <row r="301" spans="1:21" x14ac:dyDescent="0.35">
      <c r="A301" t="s">
        <v>761</v>
      </c>
      <c r="B301">
        <v>534393886</v>
      </c>
      <c r="C301">
        <v>79</v>
      </c>
      <c r="D301" s="1">
        <v>15851.25</v>
      </c>
      <c r="E301" t="s">
        <v>741</v>
      </c>
      <c r="F301" t="s">
        <v>315</v>
      </c>
      <c r="G301" t="s">
        <v>13</v>
      </c>
      <c r="H301" s="3">
        <v>403236.864</v>
      </c>
      <c r="I301" s="3">
        <v>169233.47140000001</v>
      </c>
      <c r="J301" t="s">
        <v>762</v>
      </c>
      <c r="K301" t="str">
        <f>_xlfn.XLOOKUP(A301, Accounts!A:A, Accounts!E:E, "Not Found")</f>
        <v>Corporate</v>
      </c>
      <c r="L301" s="3">
        <f>_xlfn.XLOOKUP(A301, Accounts!A:A, Accounts!G:G, 0)</f>
        <v>2507127392</v>
      </c>
      <c r="M301" s="3" t="str">
        <f>_xlfn.XLOOKUP(A301, Loan!A:A, Loan!D:D, "0")</f>
        <v>0</v>
      </c>
      <c r="N301" s="3" t="str">
        <f>_xlfn.XLOOKUP(Customer8[[#This Row],[Account Number]],Transaction!C:C,Transaction!D:D)</f>
        <v>Money Deposit</v>
      </c>
      <c r="O301" s="3" t="str">
        <f>_xlfn.XLOOKUP(Customer8[[#This Row],[Account Number]], Transaction!C:C,Transaction!E:E)</f>
        <v>Bank</v>
      </c>
      <c r="P301" s="2">
        <f>_xlfn.XLOOKUP(Customer8[[#This Row],[Account Number]], Transaction!C:C,Transaction!F:F)</f>
        <v>44400</v>
      </c>
      <c r="Q301" s="3">
        <f>Customer8[[#This Row],[Bank Deposit]]-Customer8[[#This Row],[Saving Accounts]]</f>
        <v>234003.39259999999</v>
      </c>
      <c r="R301" s="3">
        <f>IF(AND(K301="Current", Customer8[[#This Row],[Balance]]&gt;500000), Customer8[[#This Row],[Balance]]*1.02, Customer8[[#This Row],[Balance]])</f>
        <v>234003.39259999999</v>
      </c>
      <c r="S301" s="3" t="str">
        <f>TEXT(Customer8[[#This Row],[Transaction_Date]], "MMM")</f>
        <v>Jul</v>
      </c>
      <c r="T301" s="3" t="str">
        <f t="shared" si="4"/>
        <v>70 Yrs &amp; Above</v>
      </c>
      <c r="U301" s="3" t="str">
        <f>TEXT(Customer8[[#This Row],[Transaction_Date]],"YYYY")</f>
        <v>2021</v>
      </c>
    </row>
    <row r="302" spans="1:21" x14ac:dyDescent="0.35">
      <c r="A302" t="s">
        <v>763</v>
      </c>
      <c r="B302">
        <v>843963225</v>
      </c>
      <c r="C302">
        <v>38</v>
      </c>
      <c r="D302" s="1">
        <v>30826.5</v>
      </c>
      <c r="E302" t="s">
        <v>741</v>
      </c>
      <c r="F302" t="s">
        <v>713</v>
      </c>
      <c r="G302" t="s">
        <v>13</v>
      </c>
      <c r="H302" s="3">
        <v>768909.46950000001</v>
      </c>
      <c r="I302" s="3">
        <v>352445.31829999998</v>
      </c>
      <c r="J302" t="s">
        <v>764</v>
      </c>
      <c r="K302" t="str">
        <f>_xlfn.XLOOKUP(A302, Accounts!A:A, Accounts!E:E, "Not Found")</f>
        <v>Joint</v>
      </c>
      <c r="L302" s="3">
        <f>_xlfn.XLOOKUP(A302, Accounts!A:A, Accounts!G:G, 0)</f>
        <v>714113253</v>
      </c>
      <c r="M302" s="3" t="str">
        <f>_xlfn.XLOOKUP(A302, Loan!A:A, Loan!D:D, "0")</f>
        <v>0</v>
      </c>
      <c r="N302" s="3" t="str">
        <f>_xlfn.XLOOKUP(Customer8[[#This Row],[Account Number]],Transaction!C:C,Transaction!D:D)</f>
        <v>Cash Withdrawal</v>
      </c>
      <c r="O302" s="3" t="str">
        <f>_xlfn.XLOOKUP(Customer8[[#This Row],[Account Number]], Transaction!C:C,Transaction!E:E)</f>
        <v>ATM</v>
      </c>
      <c r="P302" s="2">
        <f>_xlfn.XLOOKUP(Customer8[[#This Row],[Account Number]], Transaction!C:C,Transaction!F:F)</f>
        <v>44218</v>
      </c>
      <c r="Q302" s="3">
        <f>Customer8[[#This Row],[Bank Deposit]]-Customer8[[#This Row],[Saving Accounts]]</f>
        <v>416464.15120000002</v>
      </c>
      <c r="R302" s="3">
        <f>IF(AND(K302="Current", Customer8[[#This Row],[Balance]]&gt;500000), Customer8[[#This Row],[Balance]]*1.02, Customer8[[#This Row],[Balance]])</f>
        <v>416464.15120000002</v>
      </c>
      <c r="S302" s="3" t="str">
        <f>TEXT(Customer8[[#This Row],[Transaction_Date]], "MMM")</f>
        <v>Jan</v>
      </c>
      <c r="T302" s="3" t="str">
        <f t="shared" si="4"/>
        <v>30-39 Yrs</v>
      </c>
      <c r="U302" s="3" t="str">
        <f>TEXT(Customer8[[#This Row],[Transaction_Date]],"YYYY")</f>
        <v>2021</v>
      </c>
    </row>
    <row r="303" spans="1:21" x14ac:dyDescent="0.35">
      <c r="A303" t="s">
        <v>765</v>
      </c>
      <c r="B303">
        <v>914643280</v>
      </c>
      <c r="C303">
        <v>61</v>
      </c>
      <c r="D303" s="1">
        <v>22425.75</v>
      </c>
      <c r="E303" t="s">
        <v>741</v>
      </c>
      <c r="F303" t="s">
        <v>223</v>
      </c>
      <c r="G303" t="s">
        <v>13</v>
      </c>
      <c r="H303" s="3">
        <v>1298187.4535999999</v>
      </c>
      <c r="I303" s="3">
        <v>617937.22790000006</v>
      </c>
      <c r="J303" t="s">
        <v>766</v>
      </c>
      <c r="K303" t="str">
        <f>_xlfn.XLOOKUP(A303, Accounts!A:A, Accounts!E:E, "Not Found")</f>
        <v>Domiciliary</v>
      </c>
      <c r="L303" s="3">
        <f>_xlfn.XLOOKUP(A303, Accounts!A:A, Accounts!G:G, 0)</f>
        <v>216600384</v>
      </c>
      <c r="M303" s="3" t="str">
        <f>_xlfn.XLOOKUP(A303, Loan!A:A, Loan!D:D, "0")</f>
        <v>0</v>
      </c>
      <c r="N303" s="3" t="str">
        <f>_xlfn.XLOOKUP(Customer8[[#This Row],[Account Number]],Transaction!C:C,Transaction!D:D)</f>
        <v>Cash Withdrawal</v>
      </c>
      <c r="O303" s="3" t="str">
        <f>_xlfn.XLOOKUP(Customer8[[#This Row],[Account Number]], Transaction!C:C,Transaction!E:E)</f>
        <v>ATM</v>
      </c>
      <c r="P303" s="2">
        <f>_xlfn.XLOOKUP(Customer8[[#This Row],[Account Number]], Transaction!C:C,Transaction!F:F)</f>
        <v>44305</v>
      </c>
      <c r="Q303" s="3">
        <f>Customer8[[#This Row],[Bank Deposit]]-Customer8[[#This Row],[Saving Accounts]]</f>
        <v>680250.22569999984</v>
      </c>
      <c r="R303" s="3">
        <f>IF(AND(K303="Current", Customer8[[#This Row],[Balance]]&gt;500000), Customer8[[#This Row],[Balance]]*1.02, Customer8[[#This Row],[Balance]])</f>
        <v>680250.22569999984</v>
      </c>
      <c r="S303" s="3" t="str">
        <f>TEXT(Customer8[[#This Row],[Transaction_Date]], "MMM")</f>
        <v>Apr</v>
      </c>
      <c r="T303" s="3" t="str">
        <f t="shared" si="4"/>
        <v>60-69 Yrs</v>
      </c>
      <c r="U303" s="3" t="str">
        <f>TEXT(Customer8[[#This Row],[Transaction_Date]],"YYYY")</f>
        <v>2021</v>
      </c>
    </row>
    <row r="304" spans="1:21" x14ac:dyDescent="0.35">
      <c r="A304" t="s">
        <v>767</v>
      </c>
      <c r="B304">
        <v>699815678</v>
      </c>
      <c r="C304">
        <v>62</v>
      </c>
      <c r="D304" s="1">
        <v>22060.5</v>
      </c>
      <c r="E304" t="s">
        <v>741</v>
      </c>
      <c r="F304" t="s">
        <v>118</v>
      </c>
      <c r="G304" t="s">
        <v>13</v>
      </c>
      <c r="H304" s="3">
        <v>1278524.3036</v>
      </c>
      <c r="I304" s="3">
        <v>402862.16129999998</v>
      </c>
      <c r="J304" t="s">
        <v>768</v>
      </c>
      <c r="K304" t="str">
        <f>_xlfn.XLOOKUP(A304, Accounts!A:A, Accounts!E:E, "Not Found")</f>
        <v>Domiciliary</v>
      </c>
      <c r="L304" s="3">
        <f>_xlfn.XLOOKUP(A304, Accounts!A:A, Accounts!G:G, 0)</f>
        <v>1300233615</v>
      </c>
      <c r="M304" s="3" t="str">
        <f>_xlfn.XLOOKUP(A304, Loan!A:A, Loan!D:D, "0")</f>
        <v>0</v>
      </c>
      <c r="N304" s="3" t="str">
        <f>_xlfn.XLOOKUP(Customer8[[#This Row],[Account Number]],Transaction!C:C,Transaction!D:D)</f>
        <v>Money Transfer</v>
      </c>
      <c r="O304" s="3" t="str">
        <f>_xlfn.XLOOKUP(Customer8[[#This Row],[Account Number]], Transaction!C:C,Transaction!E:E)</f>
        <v>Bank</v>
      </c>
      <c r="P304" s="2">
        <f>_xlfn.XLOOKUP(Customer8[[#This Row],[Account Number]], Transaction!C:C,Transaction!F:F)</f>
        <v>44636</v>
      </c>
      <c r="Q304" s="3">
        <f>Customer8[[#This Row],[Bank Deposit]]-Customer8[[#This Row],[Saving Accounts]]</f>
        <v>875662.14229999995</v>
      </c>
      <c r="R304" s="3">
        <f>IF(AND(K304="Current", Customer8[[#This Row],[Balance]]&gt;500000), Customer8[[#This Row],[Balance]]*1.02, Customer8[[#This Row],[Balance]])</f>
        <v>875662.14229999995</v>
      </c>
      <c r="S304" s="3" t="str">
        <f>TEXT(Customer8[[#This Row],[Transaction_Date]], "MMM")</f>
        <v>Mar</v>
      </c>
      <c r="T304" s="3" t="str">
        <f t="shared" si="4"/>
        <v>60-69 Yrs</v>
      </c>
      <c r="U304" s="3" t="str">
        <f>TEXT(Customer8[[#This Row],[Transaction_Date]],"YYYY")</f>
        <v>2022</v>
      </c>
    </row>
    <row r="305" spans="1:21" x14ac:dyDescent="0.35">
      <c r="A305" t="s">
        <v>769</v>
      </c>
      <c r="B305">
        <v>513420727</v>
      </c>
      <c r="C305">
        <v>76</v>
      </c>
      <c r="D305" s="1">
        <v>16947</v>
      </c>
      <c r="E305" t="s">
        <v>741</v>
      </c>
      <c r="F305" t="s">
        <v>585</v>
      </c>
      <c r="G305" t="s">
        <v>13</v>
      </c>
      <c r="H305" s="3">
        <v>67632.208100000003</v>
      </c>
      <c r="I305" s="3">
        <v>27278.323899999999</v>
      </c>
      <c r="J305" t="s">
        <v>770</v>
      </c>
      <c r="K305" t="str">
        <f>_xlfn.XLOOKUP(A305, Accounts!A:A, Accounts!E:E, "Not Found")</f>
        <v>Current</v>
      </c>
      <c r="L305" s="3">
        <f>_xlfn.XLOOKUP(A305, Accounts!A:A, Accounts!G:G, 0)</f>
        <v>206741449</v>
      </c>
      <c r="M305" s="3" t="str">
        <f>_xlfn.XLOOKUP(A305, Loan!A:A, Loan!D:D, "0")</f>
        <v>0</v>
      </c>
      <c r="N305" s="3" t="str">
        <f>_xlfn.XLOOKUP(Customer8[[#This Row],[Account Number]],Transaction!C:C,Transaction!D:D)</f>
        <v>Money Transfer</v>
      </c>
      <c r="O305" s="3" t="str">
        <f>_xlfn.XLOOKUP(Customer8[[#This Row],[Account Number]], Transaction!C:C,Transaction!E:E)</f>
        <v>Internet Banking</v>
      </c>
      <c r="P305" s="2">
        <f>_xlfn.XLOOKUP(Customer8[[#This Row],[Account Number]], Transaction!C:C,Transaction!F:F)</f>
        <v>44641</v>
      </c>
      <c r="Q305" s="3">
        <f>Customer8[[#This Row],[Bank Deposit]]-Customer8[[#This Row],[Saving Accounts]]</f>
        <v>40353.8842</v>
      </c>
      <c r="R305" s="3">
        <f>IF(AND(K305="Current", Customer8[[#This Row],[Balance]]&gt;500000), Customer8[[#This Row],[Balance]]*1.02, Customer8[[#This Row],[Balance]])</f>
        <v>40353.8842</v>
      </c>
      <c r="S305" s="3" t="str">
        <f>TEXT(Customer8[[#This Row],[Transaction_Date]], "MMM")</f>
        <v>Mar</v>
      </c>
      <c r="T305" s="3" t="str">
        <f t="shared" si="4"/>
        <v>70 Yrs &amp; Above</v>
      </c>
      <c r="U305" s="3" t="str">
        <f>TEXT(Customer8[[#This Row],[Transaction_Date]],"YYYY")</f>
        <v>2022</v>
      </c>
    </row>
    <row r="306" spans="1:21" x14ac:dyDescent="0.35">
      <c r="A306" t="s">
        <v>771</v>
      </c>
      <c r="B306">
        <v>384256484</v>
      </c>
      <c r="C306">
        <v>49</v>
      </c>
      <c r="D306" s="1">
        <v>26808.75</v>
      </c>
      <c r="E306" t="s">
        <v>741</v>
      </c>
      <c r="F306" t="s">
        <v>42</v>
      </c>
      <c r="G306" t="s">
        <v>13</v>
      </c>
      <c r="H306" s="3">
        <v>1399302.3060000001</v>
      </c>
      <c r="I306" s="3">
        <v>252617.4075</v>
      </c>
      <c r="J306" t="s">
        <v>772</v>
      </c>
      <c r="K306" t="str">
        <f>_xlfn.XLOOKUP(A306, Accounts!A:A, Accounts!E:E, "Not Found")</f>
        <v>Domiciliary</v>
      </c>
      <c r="L306" s="3">
        <f>_xlfn.XLOOKUP(A306, Accounts!A:A, Accounts!G:G, 0)</f>
        <v>13106016</v>
      </c>
      <c r="M306" s="3" t="str">
        <f>_xlfn.XLOOKUP(A306, Loan!A:A, Loan!D:D, "0")</f>
        <v>0</v>
      </c>
      <c r="N306" s="3" t="str">
        <f>_xlfn.XLOOKUP(Customer8[[#This Row],[Account Number]],Transaction!C:C,Transaction!D:D)</f>
        <v>Checks</v>
      </c>
      <c r="O306" s="3" t="str">
        <f>_xlfn.XLOOKUP(Customer8[[#This Row],[Account Number]], Transaction!C:C,Transaction!E:E)</f>
        <v>Informal Services</v>
      </c>
      <c r="P306" s="2">
        <f>_xlfn.XLOOKUP(Customer8[[#This Row],[Account Number]], Transaction!C:C,Transaction!F:F)</f>
        <v>44605</v>
      </c>
      <c r="Q306" s="3">
        <f>Customer8[[#This Row],[Bank Deposit]]-Customer8[[#This Row],[Saving Accounts]]</f>
        <v>1146684.8985000001</v>
      </c>
      <c r="R306" s="3">
        <f>IF(AND(K306="Current", Customer8[[#This Row],[Balance]]&gt;500000), Customer8[[#This Row],[Balance]]*1.02, Customer8[[#This Row],[Balance]])</f>
        <v>1146684.8985000001</v>
      </c>
      <c r="S306" s="3" t="str">
        <f>TEXT(Customer8[[#This Row],[Transaction_Date]], "MMM")</f>
        <v>Feb</v>
      </c>
      <c r="T306" s="3" t="str">
        <f t="shared" si="4"/>
        <v>40-49 Yrs</v>
      </c>
      <c r="U306" s="3" t="str">
        <f>TEXT(Customer8[[#This Row],[Transaction_Date]],"YYYY")</f>
        <v>2022</v>
      </c>
    </row>
    <row r="307" spans="1:21" x14ac:dyDescent="0.35">
      <c r="A307" t="s">
        <v>773</v>
      </c>
      <c r="B307">
        <v>466642390</v>
      </c>
      <c r="C307">
        <v>41</v>
      </c>
      <c r="D307" s="1">
        <v>29730.75</v>
      </c>
      <c r="E307" t="s">
        <v>741</v>
      </c>
      <c r="F307" t="s">
        <v>90</v>
      </c>
      <c r="G307" t="s">
        <v>13</v>
      </c>
      <c r="H307" s="3">
        <v>911326.28359999997</v>
      </c>
      <c r="I307" s="3">
        <v>343470.4523</v>
      </c>
      <c r="J307" t="s">
        <v>774</v>
      </c>
      <c r="K307" t="str">
        <f>_xlfn.XLOOKUP(A307, Accounts!A:A, Accounts!E:E, "Not Found")</f>
        <v>Domiciliary</v>
      </c>
      <c r="L307" s="3">
        <f>_xlfn.XLOOKUP(A307, Accounts!A:A, Accounts!G:G, 0)</f>
        <v>8275125</v>
      </c>
      <c r="M307" s="3" t="str">
        <f>_xlfn.XLOOKUP(A307, Loan!A:A, Loan!D:D, "0")</f>
        <v>0</v>
      </c>
      <c r="N307" s="3" t="str">
        <f>_xlfn.XLOOKUP(Customer8[[#This Row],[Account Number]],Transaction!C:C,Transaction!D:D)</f>
        <v>Money Transfer</v>
      </c>
      <c r="O307" s="3" t="str">
        <f>_xlfn.XLOOKUP(Customer8[[#This Row],[Account Number]], Transaction!C:C,Transaction!E:E)</f>
        <v>Mobile</v>
      </c>
      <c r="P307" s="2">
        <f>_xlfn.XLOOKUP(Customer8[[#This Row],[Account Number]], Transaction!C:C,Transaction!F:F)</f>
        <v>44585</v>
      </c>
      <c r="Q307" s="3">
        <f>Customer8[[#This Row],[Bank Deposit]]-Customer8[[#This Row],[Saving Accounts]]</f>
        <v>567855.83129999996</v>
      </c>
      <c r="R307" s="3">
        <f>IF(AND(K307="Current", Customer8[[#This Row],[Balance]]&gt;500000), Customer8[[#This Row],[Balance]]*1.02, Customer8[[#This Row],[Balance]])</f>
        <v>567855.83129999996</v>
      </c>
      <c r="S307" s="3" t="str">
        <f>TEXT(Customer8[[#This Row],[Transaction_Date]], "MMM")</f>
        <v>Jan</v>
      </c>
      <c r="T307" s="3" t="str">
        <f t="shared" si="4"/>
        <v>40-49 Yrs</v>
      </c>
      <c r="U307" s="3" t="str">
        <f>TEXT(Customer8[[#This Row],[Transaction_Date]],"YYYY")</f>
        <v>2022</v>
      </c>
    </row>
    <row r="308" spans="1:21" x14ac:dyDescent="0.35">
      <c r="A308" t="s">
        <v>775</v>
      </c>
      <c r="B308">
        <v>844409210</v>
      </c>
      <c r="C308">
        <v>62</v>
      </c>
      <c r="D308" s="1">
        <v>22060.5</v>
      </c>
      <c r="E308" t="s">
        <v>741</v>
      </c>
      <c r="F308" t="s">
        <v>776</v>
      </c>
      <c r="G308" t="s">
        <v>13</v>
      </c>
      <c r="H308" s="3">
        <v>2021380.9439999999</v>
      </c>
      <c r="I308" s="3">
        <v>1021939.8964</v>
      </c>
      <c r="J308" t="s">
        <v>777</v>
      </c>
      <c r="K308" t="str">
        <f>_xlfn.XLOOKUP(A308, Accounts!A:A, Accounts!E:E, "Not Found")</f>
        <v>Joint</v>
      </c>
      <c r="L308" s="3">
        <f>_xlfn.XLOOKUP(A308, Accounts!A:A, Accounts!G:G, 0)</f>
        <v>24059016</v>
      </c>
      <c r="M308" s="3" t="str">
        <f>_xlfn.XLOOKUP(A308, Loan!A:A, Loan!D:D, "0")</f>
        <v>0</v>
      </c>
      <c r="N308" s="3" t="str">
        <f>_xlfn.XLOOKUP(Customer8[[#This Row],[Account Number]],Transaction!C:C,Transaction!D:D)</f>
        <v>Online Payment</v>
      </c>
      <c r="O308" s="3" t="str">
        <f>_xlfn.XLOOKUP(Customer8[[#This Row],[Account Number]], Transaction!C:C,Transaction!E:E)</f>
        <v>Mobile</v>
      </c>
      <c r="P308" s="2">
        <f>_xlfn.XLOOKUP(Customer8[[#This Row],[Account Number]], Transaction!C:C,Transaction!F:F)</f>
        <v>44299</v>
      </c>
      <c r="Q308" s="3">
        <f>Customer8[[#This Row],[Bank Deposit]]-Customer8[[#This Row],[Saving Accounts]]</f>
        <v>999441.04759999993</v>
      </c>
      <c r="R308" s="3">
        <f>IF(AND(K308="Current", Customer8[[#This Row],[Balance]]&gt;500000), Customer8[[#This Row],[Balance]]*1.02, Customer8[[#This Row],[Balance]])</f>
        <v>999441.04759999993</v>
      </c>
      <c r="S308" s="3" t="str">
        <f>TEXT(Customer8[[#This Row],[Transaction_Date]], "MMM")</f>
        <v>Apr</v>
      </c>
      <c r="T308" s="3" t="str">
        <f t="shared" si="4"/>
        <v>60-69 Yrs</v>
      </c>
      <c r="U308" s="3" t="str">
        <f>TEXT(Customer8[[#This Row],[Transaction_Date]],"YYYY")</f>
        <v>2021</v>
      </c>
    </row>
    <row r="309" spans="1:21" x14ac:dyDescent="0.35">
      <c r="A309" t="s">
        <v>778</v>
      </c>
      <c r="B309">
        <v>4103665</v>
      </c>
      <c r="C309">
        <v>41</v>
      </c>
      <c r="D309" s="1">
        <v>29730.75</v>
      </c>
      <c r="E309" t="s">
        <v>741</v>
      </c>
      <c r="F309" t="s">
        <v>398</v>
      </c>
      <c r="G309" t="s">
        <v>13</v>
      </c>
      <c r="H309" s="3">
        <v>558283.30279999995</v>
      </c>
      <c r="I309" s="3">
        <v>147703.299</v>
      </c>
      <c r="J309" t="s">
        <v>779</v>
      </c>
      <c r="K309" t="str">
        <f>_xlfn.XLOOKUP(A309, Accounts!A:A, Accounts!E:E, "Not Found")</f>
        <v>Current</v>
      </c>
      <c r="L309" s="3">
        <f>_xlfn.XLOOKUP(A309, Accounts!A:A, Accounts!G:G, 0)</f>
        <v>1393121268</v>
      </c>
      <c r="M309" s="3" t="str">
        <f>_xlfn.XLOOKUP(A309, Loan!A:A, Loan!D:D, "0")</f>
        <v>0</v>
      </c>
      <c r="N309" s="3" t="str">
        <f>_xlfn.XLOOKUP(Customer8[[#This Row],[Account Number]],Transaction!C:C,Transaction!D:D)</f>
        <v>Cash Withdrawal</v>
      </c>
      <c r="O309" s="3" t="str">
        <f>_xlfn.XLOOKUP(Customer8[[#This Row],[Account Number]], Transaction!C:C,Transaction!E:E)</f>
        <v>ATM</v>
      </c>
      <c r="P309" s="2">
        <f>_xlfn.XLOOKUP(Customer8[[#This Row],[Account Number]], Transaction!C:C,Transaction!F:F)</f>
        <v>44213</v>
      </c>
      <c r="Q309" s="3">
        <f>Customer8[[#This Row],[Bank Deposit]]-Customer8[[#This Row],[Saving Accounts]]</f>
        <v>410580.00379999995</v>
      </c>
      <c r="R309" s="3">
        <f>IF(AND(K309="Current", Customer8[[#This Row],[Balance]]&gt;500000), Customer8[[#This Row],[Balance]]*1.02, Customer8[[#This Row],[Balance]])</f>
        <v>410580.00379999995</v>
      </c>
      <c r="S309" s="3" t="str">
        <f>TEXT(Customer8[[#This Row],[Transaction_Date]], "MMM")</f>
        <v>Jan</v>
      </c>
      <c r="T309" s="3" t="str">
        <f t="shared" si="4"/>
        <v>40-49 Yrs</v>
      </c>
      <c r="U309" s="3" t="str">
        <f>TEXT(Customer8[[#This Row],[Transaction_Date]],"YYYY")</f>
        <v>2021</v>
      </c>
    </row>
    <row r="310" spans="1:21" x14ac:dyDescent="0.35">
      <c r="A310" t="s">
        <v>780</v>
      </c>
      <c r="B310">
        <v>925817645</v>
      </c>
      <c r="C310">
        <v>72</v>
      </c>
      <c r="D310" s="1">
        <v>18408</v>
      </c>
      <c r="E310" t="s">
        <v>741</v>
      </c>
      <c r="F310" t="s">
        <v>157</v>
      </c>
      <c r="G310" t="s">
        <v>13</v>
      </c>
      <c r="H310" s="3">
        <v>618018.80339999998</v>
      </c>
      <c r="I310" s="3">
        <v>311392.12479999999</v>
      </c>
      <c r="J310" t="s">
        <v>781</v>
      </c>
      <c r="K310" t="str">
        <f>_xlfn.XLOOKUP(A310, Accounts!A:A, Accounts!E:E, "Not Found")</f>
        <v>Joint</v>
      </c>
      <c r="L310" s="3">
        <f>_xlfn.XLOOKUP(A310, Accounts!A:A, Accounts!G:G, 0)</f>
        <v>580844352</v>
      </c>
      <c r="M310" s="3" t="str">
        <f>_xlfn.XLOOKUP(A310, Loan!A:A, Loan!D:D, "0")</f>
        <v>0</v>
      </c>
      <c r="N310" s="3" t="str">
        <f>_xlfn.XLOOKUP(Customer8[[#This Row],[Account Number]],Transaction!C:C,Transaction!D:D)</f>
        <v>Money Deposit</v>
      </c>
      <c r="O310" s="3" t="str">
        <f>_xlfn.XLOOKUP(Customer8[[#This Row],[Account Number]], Transaction!C:C,Transaction!E:E)</f>
        <v>Bank</v>
      </c>
      <c r="P310" s="2">
        <f>_xlfn.XLOOKUP(Customer8[[#This Row],[Account Number]], Transaction!C:C,Transaction!F:F)</f>
        <v>44220</v>
      </c>
      <c r="Q310" s="3">
        <f>Customer8[[#This Row],[Bank Deposit]]-Customer8[[#This Row],[Saving Accounts]]</f>
        <v>306626.67859999998</v>
      </c>
      <c r="R310" s="3">
        <f>IF(AND(K310="Current", Customer8[[#This Row],[Balance]]&gt;500000), Customer8[[#This Row],[Balance]]*1.02, Customer8[[#This Row],[Balance]])</f>
        <v>306626.67859999998</v>
      </c>
      <c r="S310" s="3" t="str">
        <f>TEXT(Customer8[[#This Row],[Transaction_Date]], "MMM")</f>
        <v>Jan</v>
      </c>
      <c r="T310" s="3" t="str">
        <f t="shared" si="4"/>
        <v>70 Yrs &amp; Above</v>
      </c>
      <c r="U310" s="3" t="str">
        <f>TEXT(Customer8[[#This Row],[Transaction_Date]],"YYYY")</f>
        <v>2021</v>
      </c>
    </row>
    <row r="311" spans="1:21" x14ac:dyDescent="0.35">
      <c r="A311" t="s">
        <v>782</v>
      </c>
      <c r="B311">
        <v>529597969</v>
      </c>
      <c r="C311">
        <v>84</v>
      </c>
      <c r="D311" s="1">
        <v>14025</v>
      </c>
      <c r="E311" t="s">
        <v>741</v>
      </c>
      <c r="F311" t="s">
        <v>130</v>
      </c>
      <c r="G311" t="s">
        <v>13</v>
      </c>
      <c r="H311" s="3">
        <v>2113374.1949999998</v>
      </c>
      <c r="I311" s="3">
        <v>445004.83049999998</v>
      </c>
      <c r="J311" t="s">
        <v>783</v>
      </c>
      <c r="K311" t="str">
        <f>_xlfn.XLOOKUP(A311, Accounts!A:A, Accounts!E:E, "Not Found")</f>
        <v>Corporate</v>
      </c>
      <c r="L311" s="3">
        <f>_xlfn.XLOOKUP(A311, Accounts!A:A, Accounts!G:G, 0)</f>
        <v>4631247423</v>
      </c>
      <c r="M311" s="3" t="str">
        <f>_xlfn.XLOOKUP(A311, Loan!A:A, Loan!D:D, "0")</f>
        <v>0</v>
      </c>
      <c r="N311" s="3" t="str">
        <f>_xlfn.XLOOKUP(Customer8[[#This Row],[Account Number]],Transaction!C:C,Transaction!D:D)</f>
        <v>Online Payment</v>
      </c>
      <c r="O311" s="3" t="str">
        <f>_xlfn.XLOOKUP(Customer8[[#This Row],[Account Number]], Transaction!C:C,Transaction!E:E)</f>
        <v>Card</v>
      </c>
      <c r="P311" s="2">
        <f>_xlfn.XLOOKUP(Customer8[[#This Row],[Account Number]], Transaction!C:C,Transaction!F:F)</f>
        <v>44284</v>
      </c>
      <c r="Q311" s="3">
        <f>Customer8[[#This Row],[Bank Deposit]]-Customer8[[#This Row],[Saving Accounts]]</f>
        <v>1668369.3644999999</v>
      </c>
      <c r="R311" s="3">
        <f>IF(AND(K311="Current", Customer8[[#This Row],[Balance]]&gt;500000), Customer8[[#This Row],[Balance]]*1.02, Customer8[[#This Row],[Balance]])</f>
        <v>1668369.3644999999</v>
      </c>
      <c r="S311" s="3" t="str">
        <f>TEXT(Customer8[[#This Row],[Transaction_Date]], "MMM")</f>
        <v>Mar</v>
      </c>
      <c r="T311" s="3" t="str">
        <f t="shared" si="4"/>
        <v>70 Yrs &amp; Above</v>
      </c>
      <c r="U311" s="3" t="str">
        <f>TEXT(Customer8[[#This Row],[Transaction_Date]],"YYYY")</f>
        <v>2021</v>
      </c>
    </row>
    <row r="312" spans="1:21" x14ac:dyDescent="0.35">
      <c r="A312" t="s">
        <v>784</v>
      </c>
      <c r="B312">
        <v>142941602</v>
      </c>
      <c r="C312">
        <v>84</v>
      </c>
      <c r="D312" s="1">
        <v>14025</v>
      </c>
      <c r="E312" t="s">
        <v>741</v>
      </c>
      <c r="F312" t="s">
        <v>263</v>
      </c>
      <c r="G312" t="s">
        <v>13</v>
      </c>
      <c r="H312" s="3">
        <v>397013.27529999998</v>
      </c>
      <c r="I312" s="3">
        <v>118282.57580000001</v>
      </c>
      <c r="J312" t="s">
        <v>785</v>
      </c>
      <c r="K312" t="str">
        <f>_xlfn.XLOOKUP(A312, Accounts!A:A, Accounts!E:E, "Not Found")</f>
        <v>Domiciliary</v>
      </c>
      <c r="L312" s="3">
        <f>_xlfn.XLOOKUP(A312, Accounts!A:A, Accounts!G:G, 0)</f>
        <v>536938894</v>
      </c>
      <c r="M312" s="3" t="str">
        <f>_xlfn.XLOOKUP(A312, Loan!A:A, Loan!D:D, "0")</f>
        <v>0</v>
      </c>
      <c r="N312" s="3" t="str">
        <f>_xlfn.XLOOKUP(Customer8[[#This Row],[Account Number]],Transaction!C:C,Transaction!D:D)</f>
        <v>Money Deposit</v>
      </c>
      <c r="O312" s="3" t="str">
        <f>_xlfn.XLOOKUP(Customer8[[#This Row],[Account Number]], Transaction!C:C,Transaction!E:E)</f>
        <v>Bank</v>
      </c>
      <c r="P312" s="2">
        <f>_xlfn.XLOOKUP(Customer8[[#This Row],[Account Number]], Transaction!C:C,Transaction!F:F)</f>
        <v>44357</v>
      </c>
      <c r="Q312" s="3">
        <f>Customer8[[#This Row],[Bank Deposit]]-Customer8[[#This Row],[Saving Accounts]]</f>
        <v>278730.69949999999</v>
      </c>
      <c r="R312" s="3">
        <f>IF(AND(K312="Current", Customer8[[#This Row],[Balance]]&gt;500000), Customer8[[#This Row],[Balance]]*1.02, Customer8[[#This Row],[Balance]])</f>
        <v>278730.69949999999</v>
      </c>
      <c r="S312" s="3" t="str">
        <f>TEXT(Customer8[[#This Row],[Transaction_Date]], "MMM")</f>
        <v>Jun</v>
      </c>
      <c r="T312" s="3" t="str">
        <f t="shared" si="4"/>
        <v>70 Yrs &amp; Above</v>
      </c>
      <c r="U312" s="3" t="str">
        <f>TEXT(Customer8[[#This Row],[Transaction_Date]],"YYYY")</f>
        <v>2021</v>
      </c>
    </row>
    <row r="313" spans="1:21" x14ac:dyDescent="0.35">
      <c r="A313" t="s">
        <v>786</v>
      </c>
      <c r="B313">
        <v>142378480</v>
      </c>
      <c r="C313">
        <v>73</v>
      </c>
      <c r="D313" s="1">
        <v>18042.75</v>
      </c>
      <c r="E313" t="s">
        <v>741</v>
      </c>
      <c r="F313" t="s">
        <v>45</v>
      </c>
      <c r="G313" t="s">
        <v>13</v>
      </c>
      <c r="H313" s="3">
        <v>142521.83100000001</v>
      </c>
      <c r="I313" s="3">
        <v>54827.528700000003</v>
      </c>
      <c r="J313" t="s">
        <v>787</v>
      </c>
      <c r="K313" t="str">
        <f>_xlfn.XLOOKUP(A313, Accounts!A:A, Accounts!E:E, "Not Found")</f>
        <v>Domiciliary</v>
      </c>
      <c r="L313" s="3">
        <f>_xlfn.XLOOKUP(A313, Accounts!A:A, Accounts!G:G, 0)</f>
        <v>1583903922</v>
      </c>
      <c r="M313" s="3" t="str">
        <f>_xlfn.XLOOKUP(A313, Loan!A:A, Loan!D:D, "0")</f>
        <v>0</v>
      </c>
      <c r="N313" s="3" t="str">
        <f>_xlfn.XLOOKUP(Customer8[[#This Row],[Account Number]],Transaction!C:C,Transaction!D:D)</f>
        <v>Online Payment</v>
      </c>
      <c r="O313" s="3" t="str">
        <f>_xlfn.XLOOKUP(Customer8[[#This Row],[Account Number]], Transaction!C:C,Transaction!E:E)</f>
        <v>Internet Banking</v>
      </c>
      <c r="P313" s="2">
        <f>_xlfn.XLOOKUP(Customer8[[#This Row],[Account Number]], Transaction!C:C,Transaction!F:F)</f>
        <v>44339</v>
      </c>
      <c r="Q313" s="3">
        <f>Customer8[[#This Row],[Bank Deposit]]-Customer8[[#This Row],[Saving Accounts]]</f>
        <v>87694.30230000001</v>
      </c>
      <c r="R313" s="3">
        <f>IF(AND(K313="Current", Customer8[[#This Row],[Balance]]&gt;500000), Customer8[[#This Row],[Balance]]*1.02, Customer8[[#This Row],[Balance]])</f>
        <v>87694.30230000001</v>
      </c>
      <c r="S313" s="3" t="str">
        <f>TEXT(Customer8[[#This Row],[Transaction_Date]], "MMM")</f>
        <v>May</v>
      </c>
      <c r="T313" s="3" t="str">
        <f t="shared" si="4"/>
        <v>70 Yrs &amp; Above</v>
      </c>
      <c r="U313" s="3" t="str">
        <f>TEXT(Customer8[[#This Row],[Transaction_Date]],"YYYY")</f>
        <v>2021</v>
      </c>
    </row>
    <row r="314" spans="1:21" x14ac:dyDescent="0.35">
      <c r="A314" t="s">
        <v>788</v>
      </c>
      <c r="B314">
        <v>526690732</v>
      </c>
      <c r="C314">
        <v>27</v>
      </c>
      <c r="D314" s="1">
        <v>34844.25</v>
      </c>
      <c r="E314" t="s">
        <v>741</v>
      </c>
      <c r="F314" t="s">
        <v>115</v>
      </c>
      <c r="G314" t="s">
        <v>13</v>
      </c>
      <c r="H314" s="3">
        <v>309361.93810000003</v>
      </c>
      <c r="I314" s="3">
        <v>135307.81159999999</v>
      </c>
      <c r="J314" t="s">
        <v>789</v>
      </c>
      <c r="K314" t="str">
        <f>_xlfn.XLOOKUP(A314, Accounts!A:A, Accounts!E:E, "Not Found")</f>
        <v>Savings</v>
      </c>
      <c r="L314" s="3">
        <f>_xlfn.XLOOKUP(A314, Accounts!A:A, Accounts!G:G, 0)</f>
        <v>3506250425</v>
      </c>
      <c r="M314" s="3" t="str">
        <f>_xlfn.XLOOKUP(A314, Loan!A:A, Loan!D:D, "0")</f>
        <v>0</v>
      </c>
      <c r="N314" s="3" t="str">
        <f>_xlfn.XLOOKUP(Customer8[[#This Row],[Account Number]],Transaction!C:C,Transaction!D:D)</f>
        <v>Online Payment</v>
      </c>
      <c r="O314" s="3" t="str">
        <f>_xlfn.XLOOKUP(Customer8[[#This Row],[Account Number]], Transaction!C:C,Transaction!E:E)</f>
        <v>Card</v>
      </c>
      <c r="P314" s="2">
        <f>_xlfn.XLOOKUP(Customer8[[#This Row],[Account Number]], Transaction!C:C,Transaction!F:F)</f>
        <v>44306</v>
      </c>
      <c r="Q314" s="3">
        <f>Customer8[[#This Row],[Bank Deposit]]-Customer8[[#This Row],[Saving Accounts]]</f>
        <v>174054.12650000004</v>
      </c>
      <c r="R314" s="3">
        <f>IF(AND(K314="Current", Customer8[[#This Row],[Balance]]&gt;500000), Customer8[[#This Row],[Balance]]*1.02, Customer8[[#This Row],[Balance]])</f>
        <v>174054.12650000004</v>
      </c>
      <c r="S314" s="3" t="str">
        <f>TEXT(Customer8[[#This Row],[Transaction_Date]], "MMM")</f>
        <v>Apr</v>
      </c>
      <c r="T314" s="3" t="str">
        <f t="shared" si="4"/>
        <v>20-29 Yrs</v>
      </c>
      <c r="U314" s="3" t="str">
        <f>TEXT(Customer8[[#This Row],[Transaction_Date]],"YYYY")</f>
        <v>2021</v>
      </c>
    </row>
    <row r="315" spans="1:21" x14ac:dyDescent="0.35">
      <c r="A315" t="s">
        <v>790</v>
      </c>
      <c r="B315">
        <v>878940712</v>
      </c>
      <c r="C315">
        <v>55</v>
      </c>
      <c r="D315" s="1">
        <v>24617.25</v>
      </c>
      <c r="E315" t="s">
        <v>741</v>
      </c>
      <c r="F315" t="s">
        <v>121</v>
      </c>
      <c r="G315" t="s">
        <v>13</v>
      </c>
      <c r="H315" s="3">
        <v>691789.79070000001</v>
      </c>
      <c r="I315" s="3">
        <v>297388.223</v>
      </c>
      <c r="J315" t="s">
        <v>572</v>
      </c>
      <c r="K315" t="str">
        <f>_xlfn.XLOOKUP(A315, Accounts!A:A, Accounts!E:E, "Not Found")</f>
        <v>Corporate</v>
      </c>
      <c r="L315" s="3">
        <f>_xlfn.XLOOKUP(A315, Accounts!A:A, Accounts!G:G, 0)</f>
        <v>1498784022</v>
      </c>
      <c r="M315" s="3" t="str">
        <f>_xlfn.XLOOKUP(A315, Loan!A:A, Loan!D:D, "0")</f>
        <v>0</v>
      </c>
      <c r="N315" s="3" t="str">
        <f>_xlfn.XLOOKUP(Customer8[[#This Row],[Account Number]],Transaction!C:C,Transaction!D:D)</f>
        <v>Money Deposit</v>
      </c>
      <c r="O315" s="3" t="str">
        <f>_xlfn.XLOOKUP(Customer8[[#This Row],[Account Number]], Transaction!C:C,Transaction!E:E)</f>
        <v>Bank</v>
      </c>
      <c r="P315" s="2">
        <f>_xlfn.XLOOKUP(Customer8[[#This Row],[Account Number]], Transaction!C:C,Transaction!F:F)</f>
        <v>44236</v>
      </c>
      <c r="Q315" s="3">
        <f>Customer8[[#This Row],[Bank Deposit]]-Customer8[[#This Row],[Saving Accounts]]</f>
        <v>394401.56770000001</v>
      </c>
      <c r="R315" s="3">
        <f>IF(AND(K315="Current", Customer8[[#This Row],[Balance]]&gt;500000), Customer8[[#This Row],[Balance]]*1.02, Customer8[[#This Row],[Balance]])</f>
        <v>394401.56770000001</v>
      </c>
      <c r="S315" s="3" t="str">
        <f>TEXT(Customer8[[#This Row],[Transaction_Date]], "MMM")</f>
        <v>Feb</v>
      </c>
      <c r="T315" s="3" t="str">
        <f t="shared" si="4"/>
        <v>50-59 Yrs</v>
      </c>
      <c r="U315" s="3" t="str">
        <f>TEXT(Customer8[[#This Row],[Transaction_Date]],"YYYY")</f>
        <v>2021</v>
      </c>
    </row>
    <row r="316" spans="1:21" x14ac:dyDescent="0.35">
      <c r="A316" t="s">
        <v>791</v>
      </c>
      <c r="B316">
        <v>225809402</v>
      </c>
      <c r="C316">
        <v>33</v>
      </c>
      <c r="D316" s="1">
        <v>32652.75</v>
      </c>
      <c r="E316" t="s">
        <v>741</v>
      </c>
      <c r="F316" t="s">
        <v>112</v>
      </c>
      <c r="G316" t="s">
        <v>13</v>
      </c>
      <c r="H316" s="3">
        <v>463697.40899999999</v>
      </c>
      <c r="I316" s="3">
        <v>101723.6191</v>
      </c>
      <c r="J316" t="s">
        <v>792</v>
      </c>
      <c r="K316" t="str">
        <f>_xlfn.XLOOKUP(A316, Accounts!A:A, Accounts!E:E, "Not Found")</f>
        <v>Domiciliary</v>
      </c>
      <c r="L316" s="3">
        <f>_xlfn.XLOOKUP(A316, Accounts!A:A, Accounts!G:G, 0)</f>
        <v>1501287924</v>
      </c>
      <c r="M316" s="3" t="str">
        <f>_xlfn.XLOOKUP(A316, Loan!A:A, Loan!D:D, "0")</f>
        <v>0</v>
      </c>
      <c r="N316" s="3" t="str">
        <f>_xlfn.XLOOKUP(Customer8[[#This Row],[Account Number]],Transaction!C:C,Transaction!D:D)</f>
        <v>Online Payment</v>
      </c>
      <c r="O316" s="3" t="str">
        <f>_xlfn.XLOOKUP(Customer8[[#This Row],[Account Number]], Transaction!C:C,Transaction!E:E)</f>
        <v>Mobile</v>
      </c>
      <c r="P316" s="2">
        <f>_xlfn.XLOOKUP(Customer8[[#This Row],[Account Number]], Transaction!C:C,Transaction!F:F)</f>
        <v>44281</v>
      </c>
      <c r="Q316" s="3">
        <f>Customer8[[#This Row],[Bank Deposit]]-Customer8[[#This Row],[Saving Accounts]]</f>
        <v>361973.78989999997</v>
      </c>
      <c r="R316" s="3">
        <f>IF(AND(K316="Current", Customer8[[#This Row],[Balance]]&gt;500000), Customer8[[#This Row],[Balance]]*1.02, Customer8[[#This Row],[Balance]])</f>
        <v>361973.78989999997</v>
      </c>
      <c r="S316" s="3" t="str">
        <f>TEXT(Customer8[[#This Row],[Transaction_Date]], "MMM")</f>
        <v>Mar</v>
      </c>
      <c r="T316" s="3" t="str">
        <f t="shared" si="4"/>
        <v>30-39 Yrs</v>
      </c>
      <c r="U316" s="3" t="str">
        <f>TEXT(Customer8[[#This Row],[Transaction_Date]],"YYYY")</f>
        <v>2021</v>
      </c>
    </row>
    <row r="317" spans="1:21" x14ac:dyDescent="0.35">
      <c r="A317" t="s">
        <v>793</v>
      </c>
      <c r="B317">
        <v>120462979</v>
      </c>
      <c r="C317">
        <v>48</v>
      </c>
      <c r="D317" s="1">
        <v>27174</v>
      </c>
      <c r="E317" t="s">
        <v>741</v>
      </c>
      <c r="F317" t="s">
        <v>676</v>
      </c>
      <c r="G317" t="s">
        <v>13</v>
      </c>
      <c r="H317" s="3">
        <v>111160.22719999999</v>
      </c>
      <c r="I317" s="3">
        <v>57687.1806</v>
      </c>
      <c r="J317" t="s">
        <v>794</v>
      </c>
      <c r="K317" t="str">
        <f>_xlfn.XLOOKUP(A317, Accounts!A:A, Accounts!E:E, "Not Found")</f>
        <v>Joint</v>
      </c>
      <c r="L317" s="3">
        <f>_xlfn.XLOOKUP(A317, Accounts!A:A, Accounts!G:G, 0)</f>
        <v>3630625</v>
      </c>
      <c r="M317" s="3" t="str">
        <f>_xlfn.XLOOKUP(A317, Loan!A:A, Loan!D:D, "0")</f>
        <v>0</v>
      </c>
      <c r="N317" s="3" t="str">
        <f>_xlfn.XLOOKUP(Customer8[[#This Row],[Account Number]],Transaction!C:C,Transaction!D:D)</f>
        <v>Money Deposit</v>
      </c>
      <c r="O317" s="3" t="str">
        <f>_xlfn.XLOOKUP(Customer8[[#This Row],[Account Number]], Transaction!C:C,Transaction!E:E)</f>
        <v>Bank</v>
      </c>
      <c r="P317" s="2">
        <f>_xlfn.XLOOKUP(Customer8[[#This Row],[Account Number]], Transaction!C:C,Transaction!F:F)</f>
        <v>44369</v>
      </c>
      <c r="Q317" s="3">
        <f>Customer8[[#This Row],[Bank Deposit]]-Customer8[[#This Row],[Saving Accounts]]</f>
        <v>53473.046599999994</v>
      </c>
      <c r="R317" s="3">
        <f>IF(AND(K317="Current", Customer8[[#This Row],[Balance]]&gt;500000), Customer8[[#This Row],[Balance]]*1.02, Customer8[[#This Row],[Balance]])</f>
        <v>53473.046599999994</v>
      </c>
      <c r="S317" s="3" t="str">
        <f>TEXT(Customer8[[#This Row],[Transaction_Date]], "MMM")</f>
        <v>Jun</v>
      </c>
      <c r="T317" s="3" t="str">
        <f t="shared" si="4"/>
        <v>40-49 Yrs</v>
      </c>
      <c r="U317" s="3" t="str">
        <f>TEXT(Customer8[[#This Row],[Transaction_Date]],"YYYY")</f>
        <v>2021</v>
      </c>
    </row>
    <row r="318" spans="1:21" x14ac:dyDescent="0.35">
      <c r="A318" t="s">
        <v>795</v>
      </c>
      <c r="B318">
        <v>872920936</v>
      </c>
      <c r="C318">
        <v>73</v>
      </c>
      <c r="D318" s="1">
        <v>18042.75</v>
      </c>
      <c r="E318" t="s">
        <v>741</v>
      </c>
      <c r="F318" t="s">
        <v>42</v>
      </c>
      <c r="G318" t="s">
        <v>13</v>
      </c>
      <c r="H318" s="3">
        <v>709304.82510000002</v>
      </c>
      <c r="I318" s="3">
        <v>142284.43059999999</v>
      </c>
      <c r="J318" t="s">
        <v>796</v>
      </c>
      <c r="K318" t="str">
        <f>_xlfn.XLOOKUP(A318, Accounts!A:A, Accounts!E:E, "Not Found")</f>
        <v>Current</v>
      </c>
      <c r="L318" s="3">
        <f>_xlfn.XLOOKUP(A318, Accounts!A:A, Accounts!G:G, 0)</f>
        <v>2900034384</v>
      </c>
      <c r="M318" s="3" t="str">
        <f>_xlfn.XLOOKUP(A318, Loan!A:A, Loan!D:D, "0")</f>
        <v>0</v>
      </c>
      <c r="N318" s="3" t="str">
        <f>_xlfn.XLOOKUP(Customer8[[#This Row],[Account Number]],Transaction!C:C,Transaction!D:D)</f>
        <v>Online Payment</v>
      </c>
      <c r="O318" s="3" t="str">
        <f>_xlfn.XLOOKUP(Customer8[[#This Row],[Account Number]], Transaction!C:C,Transaction!E:E)</f>
        <v>Mobile</v>
      </c>
      <c r="P318" s="2">
        <f>_xlfn.XLOOKUP(Customer8[[#This Row],[Account Number]], Transaction!C:C,Transaction!F:F)</f>
        <v>44675</v>
      </c>
      <c r="Q318" s="3">
        <f>Customer8[[#This Row],[Bank Deposit]]-Customer8[[#This Row],[Saving Accounts]]</f>
        <v>567020.39450000005</v>
      </c>
      <c r="R318" s="3">
        <f>IF(AND(K318="Current", Customer8[[#This Row],[Balance]]&gt;500000), Customer8[[#This Row],[Balance]]*1.02, Customer8[[#This Row],[Balance]])</f>
        <v>578360.80239000008</v>
      </c>
      <c r="S318" s="3" t="str">
        <f>TEXT(Customer8[[#This Row],[Transaction_Date]], "MMM")</f>
        <v>Apr</v>
      </c>
      <c r="T318" s="3" t="str">
        <f t="shared" si="4"/>
        <v>70 Yrs &amp; Above</v>
      </c>
      <c r="U318" s="3" t="str">
        <f>TEXT(Customer8[[#This Row],[Transaction_Date]],"YYYY")</f>
        <v>2022</v>
      </c>
    </row>
    <row r="319" spans="1:21" x14ac:dyDescent="0.35">
      <c r="A319" t="s">
        <v>797</v>
      </c>
      <c r="B319">
        <v>105117708</v>
      </c>
      <c r="C319">
        <v>76</v>
      </c>
      <c r="D319" s="1">
        <v>16947</v>
      </c>
      <c r="E319" t="s">
        <v>741</v>
      </c>
      <c r="F319" t="s">
        <v>676</v>
      </c>
      <c r="G319" t="s">
        <v>13</v>
      </c>
      <c r="H319" s="3">
        <v>763100.63280000002</v>
      </c>
      <c r="I319" s="3">
        <v>514935.26169999997</v>
      </c>
      <c r="J319" t="s">
        <v>798</v>
      </c>
      <c r="K319" t="str">
        <f>_xlfn.XLOOKUP(A319, Accounts!A:A, Accounts!E:E, "Not Found")</f>
        <v>Domiciliary</v>
      </c>
      <c r="L319" s="3">
        <f>_xlfn.XLOOKUP(A319, Accounts!A:A, Accounts!G:G, 0)</f>
        <v>61398259</v>
      </c>
      <c r="M319" s="3" t="str">
        <f>_xlfn.XLOOKUP(A319, Loan!A:A, Loan!D:D, "0")</f>
        <v>0</v>
      </c>
      <c r="N319" s="3" t="str">
        <f>_xlfn.XLOOKUP(Customer8[[#This Row],[Account Number]],Transaction!C:C,Transaction!D:D)</f>
        <v>Online Payment</v>
      </c>
      <c r="O319" s="3" t="str">
        <f>_xlfn.XLOOKUP(Customer8[[#This Row],[Account Number]], Transaction!C:C,Transaction!E:E)</f>
        <v>Mobile</v>
      </c>
      <c r="P319" s="2">
        <f>_xlfn.XLOOKUP(Customer8[[#This Row],[Account Number]], Transaction!C:C,Transaction!F:F)</f>
        <v>44536</v>
      </c>
      <c r="Q319" s="3">
        <f>Customer8[[#This Row],[Bank Deposit]]-Customer8[[#This Row],[Saving Accounts]]</f>
        <v>248165.37110000005</v>
      </c>
      <c r="R319" s="3">
        <f>IF(AND(K319="Current", Customer8[[#This Row],[Balance]]&gt;500000), Customer8[[#This Row],[Balance]]*1.02, Customer8[[#This Row],[Balance]])</f>
        <v>248165.37110000005</v>
      </c>
      <c r="S319" s="3" t="str">
        <f>TEXT(Customer8[[#This Row],[Transaction_Date]], "MMM")</f>
        <v>Dec</v>
      </c>
      <c r="T319" s="3" t="str">
        <f t="shared" si="4"/>
        <v>70 Yrs &amp; Above</v>
      </c>
      <c r="U319" s="3" t="str">
        <f>TEXT(Customer8[[#This Row],[Transaction_Date]],"YYYY")</f>
        <v>2021</v>
      </c>
    </row>
    <row r="320" spans="1:21" x14ac:dyDescent="0.35">
      <c r="A320" t="s">
        <v>799</v>
      </c>
      <c r="B320">
        <v>239492799</v>
      </c>
      <c r="C320">
        <v>52</v>
      </c>
      <c r="D320" s="1">
        <v>25713</v>
      </c>
      <c r="E320" t="s">
        <v>741</v>
      </c>
      <c r="F320" t="s">
        <v>60</v>
      </c>
      <c r="G320" t="s">
        <v>13</v>
      </c>
      <c r="H320" s="3">
        <v>1407701.3014</v>
      </c>
      <c r="I320" s="3">
        <v>223710.36900000001</v>
      </c>
      <c r="J320" t="s">
        <v>800</v>
      </c>
      <c r="K320" t="str">
        <f>_xlfn.XLOOKUP(A320, Accounts!A:A, Accounts!E:E, "Not Found")</f>
        <v>Savings</v>
      </c>
      <c r="L320" s="3">
        <f>_xlfn.XLOOKUP(A320, Accounts!A:A, Accounts!G:G, 0)</f>
        <v>907483668</v>
      </c>
      <c r="M320" s="3" t="str">
        <f>_xlfn.XLOOKUP(A320, Loan!A:A, Loan!D:D, "0")</f>
        <v>0</v>
      </c>
      <c r="N320" s="3" t="str">
        <f>_xlfn.XLOOKUP(Customer8[[#This Row],[Account Number]],Transaction!C:C,Transaction!D:D)</f>
        <v>Online Payment</v>
      </c>
      <c r="O320" s="3" t="str">
        <f>_xlfn.XLOOKUP(Customer8[[#This Row],[Account Number]], Transaction!C:C,Transaction!E:E)</f>
        <v>Mobile</v>
      </c>
      <c r="P320" s="2">
        <f>_xlfn.XLOOKUP(Customer8[[#This Row],[Account Number]], Transaction!C:C,Transaction!F:F)</f>
        <v>44248</v>
      </c>
      <c r="Q320" s="3">
        <f>Customer8[[#This Row],[Bank Deposit]]-Customer8[[#This Row],[Saving Accounts]]</f>
        <v>1183990.9324</v>
      </c>
      <c r="R320" s="3">
        <f>IF(AND(K320="Current", Customer8[[#This Row],[Balance]]&gt;500000), Customer8[[#This Row],[Balance]]*1.02, Customer8[[#This Row],[Balance]])</f>
        <v>1183990.9324</v>
      </c>
      <c r="S320" s="3" t="str">
        <f>TEXT(Customer8[[#This Row],[Transaction_Date]], "MMM")</f>
        <v>Feb</v>
      </c>
      <c r="T320" s="3" t="str">
        <f t="shared" si="4"/>
        <v>50-59 Yrs</v>
      </c>
      <c r="U320" s="3" t="str">
        <f>TEXT(Customer8[[#This Row],[Transaction_Date]],"YYYY")</f>
        <v>2021</v>
      </c>
    </row>
    <row r="321" spans="1:21" x14ac:dyDescent="0.35">
      <c r="A321" t="s">
        <v>801</v>
      </c>
      <c r="B321">
        <v>657272913</v>
      </c>
      <c r="C321">
        <v>18</v>
      </c>
      <c r="D321" s="1">
        <v>38131.5</v>
      </c>
      <c r="E321" t="s">
        <v>741</v>
      </c>
      <c r="F321" t="s">
        <v>66</v>
      </c>
      <c r="G321" t="s">
        <v>13</v>
      </c>
      <c r="H321" s="3">
        <v>455460.38750000001</v>
      </c>
      <c r="I321" s="3">
        <v>248252.70300000001</v>
      </c>
      <c r="J321" t="s">
        <v>802</v>
      </c>
      <c r="K321" t="str">
        <f>_xlfn.XLOOKUP(A321, Accounts!A:A, Accounts!E:E, "Not Found")</f>
        <v>Corporate</v>
      </c>
      <c r="L321" s="3">
        <f>_xlfn.XLOOKUP(A321, Accounts!A:A, Accounts!G:G, 0)</f>
        <v>3876912</v>
      </c>
      <c r="M321" s="3" t="str">
        <f>_xlfn.XLOOKUP(A321, Loan!A:A, Loan!D:D, "0")</f>
        <v>0</v>
      </c>
      <c r="N321" s="3" t="str">
        <f>_xlfn.XLOOKUP(Customer8[[#This Row],[Account Number]],Transaction!C:C,Transaction!D:D)</f>
        <v>Money Transfer</v>
      </c>
      <c r="O321" s="3" t="str">
        <f>_xlfn.XLOOKUP(Customer8[[#This Row],[Account Number]], Transaction!C:C,Transaction!E:E)</f>
        <v>Internet Banking</v>
      </c>
      <c r="P321" s="2">
        <f>_xlfn.XLOOKUP(Customer8[[#This Row],[Account Number]], Transaction!C:C,Transaction!F:F)</f>
        <v>44370</v>
      </c>
      <c r="Q321" s="3">
        <f>Customer8[[#This Row],[Bank Deposit]]-Customer8[[#This Row],[Saving Accounts]]</f>
        <v>207207.6845</v>
      </c>
      <c r="R321" s="3">
        <f>IF(AND(K321="Current", Customer8[[#This Row],[Balance]]&gt;500000), Customer8[[#This Row],[Balance]]*1.02, Customer8[[#This Row],[Balance]])</f>
        <v>207207.6845</v>
      </c>
      <c r="S321" s="3" t="str">
        <f>TEXT(Customer8[[#This Row],[Transaction_Date]], "MMM")</f>
        <v>Jun</v>
      </c>
      <c r="T321" s="3" t="str">
        <f t="shared" si="4"/>
        <v>Below 20 Yrs</v>
      </c>
      <c r="U321" s="3" t="str">
        <f>TEXT(Customer8[[#This Row],[Transaction_Date]],"YYYY")</f>
        <v>2021</v>
      </c>
    </row>
    <row r="322" spans="1:21" x14ac:dyDescent="0.35">
      <c r="A322" t="s">
        <v>803</v>
      </c>
      <c r="B322">
        <v>21760390</v>
      </c>
      <c r="C322">
        <v>55</v>
      </c>
      <c r="D322" s="1">
        <v>24617.25</v>
      </c>
      <c r="E322" t="s">
        <v>741</v>
      </c>
      <c r="F322" t="s">
        <v>679</v>
      </c>
      <c r="G322" t="s">
        <v>13</v>
      </c>
      <c r="H322" s="3">
        <v>832390.54229999997</v>
      </c>
      <c r="I322" s="3">
        <v>233836.02739999999</v>
      </c>
      <c r="J322" t="s">
        <v>804</v>
      </c>
      <c r="K322" t="str">
        <f>_xlfn.XLOOKUP(A322, Accounts!A:A, Accounts!E:E, "Not Found")</f>
        <v>Savings</v>
      </c>
      <c r="L322" s="3">
        <f>_xlfn.XLOOKUP(A322, Accounts!A:A, Accounts!G:G, 0)</f>
        <v>400999872</v>
      </c>
      <c r="M322" s="3" t="str">
        <f>_xlfn.XLOOKUP(A322, Loan!A:A, Loan!D:D, "0")</f>
        <v>0</v>
      </c>
      <c r="N322" s="3" t="str">
        <f>_xlfn.XLOOKUP(Customer8[[#This Row],[Account Number]],Transaction!C:C,Transaction!D:D)</f>
        <v>Money Transfer</v>
      </c>
      <c r="O322" s="3" t="str">
        <f>_xlfn.XLOOKUP(Customer8[[#This Row],[Account Number]], Transaction!C:C,Transaction!E:E)</f>
        <v>Internet Banking</v>
      </c>
      <c r="P322" s="2">
        <f>_xlfn.XLOOKUP(Customer8[[#This Row],[Account Number]], Transaction!C:C,Transaction!F:F)</f>
        <v>44566</v>
      </c>
      <c r="Q322" s="3">
        <f>Customer8[[#This Row],[Bank Deposit]]-Customer8[[#This Row],[Saving Accounts]]</f>
        <v>598554.51489999995</v>
      </c>
      <c r="R322" s="3">
        <f>IF(AND(K322="Current", Customer8[[#This Row],[Balance]]&gt;500000), Customer8[[#This Row],[Balance]]*1.02, Customer8[[#This Row],[Balance]])</f>
        <v>598554.51489999995</v>
      </c>
      <c r="S322" s="3" t="str">
        <f>TEXT(Customer8[[#This Row],[Transaction_Date]], "MMM")</f>
        <v>Jan</v>
      </c>
      <c r="T322" s="3" t="str">
        <f t="shared" ref="T322:T385" si="5">IF(C322&lt;20,"Below 20 Yrs",IF(C322&lt;=29,"20-29 Yrs",IF(C322&lt;=39,"30-39 Yrs",IF(C322&lt;=49,"40-49 Yrs",IF(C322&lt;=59,"50-59 Yrs",IF(C322&lt;=69,"60-69 Yrs","70 Yrs &amp; Above"))))))</f>
        <v>50-59 Yrs</v>
      </c>
      <c r="U322" s="3" t="str">
        <f>TEXT(Customer8[[#This Row],[Transaction_Date]],"YYYY")</f>
        <v>2022</v>
      </c>
    </row>
    <row r="323" spans="1:21" x14ac:dyDescent="0.35">
      <c r="A323" t="s">
        <v>805</v>
      </c>
      <c r="B323">
        <v>295040717</v>
      </c>
      <c r="C323">
        <v>27</v>
      </c>
      <c r="D323" s="1">
        <v>34844.25</v>
      </c>
      <c r="E323" t="s">
        <v>741</v>
      </c>
      <c r="F323" t="s">
        <v>36</v>
      </c>
      <c r="G323" t="s">
        <v>13</v>
      </c>
      <c r="H323" s="3">
        <v>188426.91570000001</v>
      </c>
      <c r="I323" s="3">
        <v>128349.4038</v>
      </c>
      <c r="J323" t="s">
        <v>806</v>
      </c>
      <c r="K323" t="str">
        <f>_xlfn.XLOOKUP(A323, Accounts!A:A, Accounts!E:E, "Not Found")</f>
        <v>Current</v>
      </c>
      <c r="L323" s="3">
        <f>_xlfn.XLOOKUP(A323, Accounts!A:A, Accounts!G:G, 0)</f>
        <v>110102322</v>
      </c>
      <c r="M323" s="3" t="str">
        <f>_xlfn.XLOOKUP(A323, Loan!A:A, Loan!D:D, "0")</f>
        <v>0</v>
      </c>
      <c r="N323" s="3" t="str">
        <f>_xlfn.XLOOKUP(Customer8[[#This Row],[Account Number]],Transaction!C:C,Transaction!D:D)</f>
        <v>Checks</v>
      </c>
      <c r="O323" s="3" t="str">
        <f>_xlfn.XLOOKUP(Customer8[[#This Row],[Account Number]], Transaction!C:C,Transaction!E:E)</f>
        <v>Bank</v>
      </c>
      <c r="P323" s="2">
        <f>_xlfn.XLOOKUP(Customer8[[#This Row],[Account Number]], Transaction!C:C,Transaction!F:F)</f>
        <v>44305</v>
      </c>
      <c r="Q323" s="3">
        <f>Customer8[[#This Row],[Bank Deposit]]-Customer8[[#This Row],[Saving Accounts]]</f>
        <v>60077.511900000012</v>
      </c>
      <c r="R323" s="3">
        <f>IF(AND(K323="Current", Customer8[[#This Row],[Balance]]&gt;500000), Customer8[[#This Row],[Balance]]*1.02, Customer8[[#This Row],[Balance]])</f>
        <v>60077.511900000012</v>
      </c>
      <c r="S323" s="3" t="str">
        <f>TEXT(Customer8[[#This Row],[Transaction_Date]], "MMM")</f>
        <v>Apr</v>
      </c>
      <c r="T323" s="3" t="str">
        <f t="shared" si="5"/>
        <v>20-29 Yrs</v>
      </c>
      <c r="U323" s="3" t="str">
        <f>TEXT(Customer8[[#This Row],[Transaction_Date]],"YYYY")</f>
        <v>2021</v>
      </c>
    </row>
    <row r="324" spans="1:21" x14ac:dyDescent="0.35">
      <c r="A324" t="s">
        <v>807</v>
      </c>
      <c r="B324">
        <v>178706576</v>
      </c>
      <c r="C324">
        <v>55</v>
      </c>
      <c r="D324" s="1">
        <v>24617.25</v>
      </c>
      <c r="E324" t="s">
        <v>741</v>
      </c>
      <c r="F324" t="s">
        <v>232</v>
      </c>
      <c r="G324" t="s">
        <v>13</v>
      </c>
      <c r="H324" s="3">
        <v>130151.8406</v>
      </c>
      <c r="I324" s="3">
        <v>36442.515399999997</v>
      </c>
      <c r="J324" t="s">
        <v>808</v>
      </c>
      <c r="K324" t="str">
        <f>_xlfn.XLOOKUP(A324, Accounts!A:A, Accounts!E:E, "Not Found")</f>
        <v>Domiciliary</v>
      </c>
      <c r="L324" s="3">
        <f>_xlfn.XLOOKUP(A324, Accounts!A:A, Accounts!G:G, 0)</f>
        <v>2293632775</v>
      </c>
      <c r="M324" s="3">
        <f>_xlfn.XLOOKUP(A324, Loan!A:A, Loan!D:D, "0")</f>
        <v>1459530801</v>
      </c>
      <c r="N324" s="3" t="str">
        <f>_xlfn.XLOOKUP(Customer8[[#This Row],[Account Number]],Transaction!C:C,Transaction!D:D)</f>
        <v>Loan Payment</v>
      </c>
      <c r="O324" s="3" t="str">
        <f>_xlfn.XLOOKUP(Customer8[[#This Row],[Account Number]], Transaction!C:C,Transaction!E:E)</f>
        <v>Mobile</v>
      </c>
      <c r="P324" s="2">
        <f>_xlfn.XLOOKUP(Customer8[[#This Row],[Account Number]], Transaction!C:C,Transaction!F:F)</f>
        <v>44245</v>
      </c>
      <c r="Q324" s="3">
        <f>Customer8[[#This Row],[Bank Deposit]]-Customer8[[#This Row],[Saving Accounts]]</f>
        <v>93709.325199999992</v>
      </c>
      <c r="R324" s="3">
        <f>IF(AND(K324="Current", Customer8[[#This Row],[Balance]]&gt;500000), Customer8[[#This Row],[Balance]]*1.02, Customer8[[#This Row],[Balance]])</f>
        <v>93709.325199999992</v>
      </c>
      <c r="S324" s="3" t="str">
        <f>TEXT(Customer8[[#This Row],[Transaction_Date]], "MMM")</f>
        <v>Feb</v>
      </c>
      <c r="T324" s="3" t="str">
        <f t="shared" si="5"/>
        <v>50-59 Yrs</v>
      </c>
      <c r="U324" s="3" t="str">
        <f>TEXT(Customer8[[#This Row],[Transaction_Date]],"YYYY")</f>
        <v>2021</v>
      </c>
    </row>
    <row r="325" spans="1:21" x14ac:dyDescent="0.35">
      <c r="A325" t="s">
        <v>809</v>
      </c>
      <c r="B325">
        <v>22623932</v>
      </c>
      <c r="C325">
        <v>76</v>
      </c>
      <c r="D325" s="1">
        <v>16947</v>
      </c>
      <c r="E325" t="s">
        <v>741</v>
      </c>
      <c r="F325" t="s">
        <v>810</v>
      </c>
      <c r="G325" t="s">
        <v>13</v>
      </c>
      <c r="H325" s="3">
        <v>285189.07150000002</v>
      </c>
      <c r="I325" s="3">
        <v>138691.9485</v>
      </c>
      <c r="J325" t="s">
        <v>811</v>
      </c>
      <c r="K325" t="str">
        <f>_xlfn.XLOOKUP(A325, Accounts!A:A, Accounts!E:E, "Not Found")</f>
        <v>Joint</v>
      </c>
      <c r="L325" s="3">
        <f>_xlfn.XLOOKUP(A325, Accounts!A:A, Accounts!G:G, 0)</f>
        <v>2077712832</v>
      </c>
      <c r="M325" s="3" t="str">
        <f>_xlfn.XLOOKUP(A325, Loan!A:A, Loan!D:D, "0")</f>
        <v>0</v>
      </c>
      <c r="N325" s="3" t="str">
        <f>_xlfn.XLOOKUP(Customer8[[#This Row],[Account Number]],Transaction!C:C,Transaction!D:D)</f>
        <v>Online Payment</v>
      </c>
      <c r="O325" s="3" t="str">
        <f>_xlfn.XLOOKUP(Customer8[[#This Row],[Account Number]], Transaction!C:C,Transaction!E:E)</f>
        <v>Internet Banking</v>
      </c>
      <c r="P325" s="2">
        <f>_xlfn.XLOOKUP(Customer8[[#This Row],[Account Number]], Transaction!C:C,Transaction!F:F)</f>
        <v>44657</v>
      </c>
      <c r="Q325" s="3">
        <f>Customer8[[#This Row],[Bank Deposit]]-Customer8[[#This Row],[Saving Accounts]]</f>
        <v>146497.12300000002</v>
      </c>
      <c r="R325" s="3">
        <f>IF(AND(K325="Current", Customer8[[#This Row],[Balance]]&gt;500000), Customer8[[#This Row],[Balance]]*1.02, Customer8[[#This Row],[Balance]])</f>
        <v>146497.12300000002</v>
      </c>
      <c r="S325" s="3" t="str">
        <f>TEXT(Customer8[[#This Row],[Transaction_Date]], "MMM")</f>
        <v>Apr</v>
      </c>
      <c r="T325" s="3" t="str">
        <f t="shared" si="5"/>
        <v>70 Yrs &amp; Above</v>
      </c>
      <c r="U325" s="3" t="str">
        <f>TEXT(Customer8[[#This Row],[Transaction_Date]],"YYYY")</f>
        <v>2022</v>
      </c>
    </row>
    <row r="326" spans="1:21" x14ac:dyDescent="0.35">
      <c r="A326" t="s">
        <v>812</v>
      </c>
      <c r="B326">
        <v>948267384</v>
      </c>
      <c r="C326">
        <v>39</v>
      </c>
      <c r="D326" s="1">
        <v>30461.25</v>
      </c>
      <c r="E326" t="s">
        <v>741</v>
      </c>
      <c r="F326" t="s">
        <v>81</v>
      </c>
      <c r="G326" t="s">
        <v>13</v>
      </c>
      <c r="H326" s="3">
        <v>474517.29119999998</v>
      </c>
      <c r="I326" s="3">
        <v>103981.18030000001</v>
      </c>
      <c r="J326" t="s">
        <v>813</v>
      </c>
      <c r="K326" t="str">
        <f>_xlfn.XLOOKUP(A326, Accounts!A:A, Accounts!E:E, "Not Found")</f>
        <v>Domiciliary</v>
      </c>
      <c r="L326" s="3">
        <f>_xlfn.XLOOKUP(A326, Accounts!A:A, Accounts!G:G, 0)</f>
        <v>510046875</v>
      </c>
      <c r="M326" s="3" t="str">
        <f>_xlfn.XLOOKUP(A326, Loan!A:A, Loan!D:D, "0")</f>
        <v>0</v>
      </c>
      <c r="N326" s="3" t="str">
        <f>_xlfn.XLOOKUP(Customer8[[#This Row],[Account Number]],Transaction!C:C,Transaction!D:D)</f>
        <v>Money Transfer</v>
      </c>
      <c r="O326" s="3" t="str">
        <f>_xlfn.XLOOKUP(Customer8[[#This Row],[Account Number]], Transaction!C:C,Transaction!E:E)</f>
        <v>ATM</v>
      </c>
      <c r="P326" s="2">
        <f>_xlfn.XLOOKUP(Customer8[[#This Row],[Account Number]], Transaction!C:C,Transaction!F:F)</f>
        <v>44660</v>
      </c>
      <c r="Q326" s="3">
        <f>Customer8[[#This Row],[Bank Deposit]]-Customer8[[#This Row],[Saving Accounts]]</f>
        <v>370536.11089999997</v>
      </c>
      <c r="R326" s="3">
        <f>IF(AND(K326="Current", Customer8[[#This Row],[Balance]]&gt;500000), Customer8[[#This Row],[Balance]]*1.02, Customer8[[#This Row],[Balance]])</f>
        <v>370536.11089999997</v>
      </c>
      <c r="S326" s="3" t="str">
        <f>TEXT(Customer8[[#This Row],[Transaction_Date]], "MMM")</f>
        <v>Apr</v>
      </c>
      <c r="T326" s="3" t="str">
        <f t="shared" si="5"/>
        <v>30-39 Yrs</v>
      </c>
      <c r="U326" s="3" t="str">
        <f>TEXT(Customer8[[#This Row],[Transaction_Date]],"YYYY")</f>
        <v>2022</v>
      </c>
    </row>
    <row r="327" spans="1:21" x14ac:dyDescent="0.35">
      <c r="A327" t="s">
        <v>814</v>
      </c>
      <c r="B327">
        <v>576517360</v>
      </c>
      <c r="C327">
        <v>37</v>
      </c>
      <c r="D327" s="1">
        <v>31191.75</v>
      </c>
      <c r="E327" t="s">
        <v>741</v>
      </c>
      <c r="F327" t="s">
        <v>112</v>
      </c>
      <c r="G327" t="s">
        <v>13</v>
      </c>
      <c r="H327" s="3">
        <v>296574.40059999999</v>
      </c>
      <c r="I327" s="3">
        <v>128009.78780000001</v>
      </c>
      <c r="J327" t="s">
        <v>815</v>
      </c>
      <c r="K327" t="str">
        <f>_xlfn.XLOOKUP(A327, Accounts!A:A, Accounts!E:E, "Not Found")</f>
        <v>Domiciliary</v>
      </c>
      <c r="L327" s="3">
        <f>_xlfn.XLOOKUP(A327, Accounts!A:A, Accounts!G:G, 0)</f>
        <v>609702912</v>
      </c>
      <c r="M327" s="3" t="str">
        <f>_xlfn.XLOOKUP(A327, Loan!A:A, Loan!D:D, "0")</f>
        <v>0</v>
      </c>
      <c r="N327" s="3" t="str">
        <f>_xlfn.XLOOKUP(Customer8[[#This Row],[Account Number]],Transaction!C:C,Transaction!D:D)</f>
        <v>Cash Withdrawal</v>
      </c>
      <c r="O327" s="3" t="str">
        <f>_xlfn.XLOOKUP(Customer8[[#This Row],[Account Number]], Transaction!C:C,Transaction!E:E)</f>
        <v>ATM</v>
      </c>
      <c r="P327" s="2">
        <f>_xlfn.XLOOKUP(Customer8[[#This Row],[Account Number]], Transaction!C:C,Transaction!F:F)</f>
        <v>44391</v>
      </c>
      <c r="Q327" s="3">
        <f>Customer8[[#This Row],[Bank Deposit]]-Customer8[[#This Row],[Saving Accounts]]</f>
        <v>168564.6128</v>
      </c>
      <c r="R327" s="3">
        <f>IF(AND(K327="Current", Customer8[[#This Row],[Balance]]&gt;500000), Customer8[[#This Row],[Balance]]*1.02, Customer8[[#This Row],[Balance]])</f>
        <v>168564.6128</v>
      </c>
      <c r="S327" s="3" t="str">
        <f>TEXT(Customer8[[#This Row],[Transaction_Date]], "MMM")</f>
        <v>Jul</v>
      </c>
      <c r="T327" s="3" t="str">
        <f t="shared" si="5"/>
        <v>30-39 Yrs</v>
      </c>
      <c r="U327" s="3" t="str">
        <f>TEXT(Customer8[[#This Row],[Transaction_Date]],"YYYY")</f>
        <v>2021</v>
      </c>
    </row>
    <row r="328" spans="1:21" x14ac:dyDescent="0.35">
      <c r="A328" t="s">
        <v>816</v>
      </c>
      <c r="B328">
        <v>144336359</v>
      </c>
      <c r="C328">
        <v>62</v>
      </c>
      <c r="D328" s="1">
        <v>22060.5</v>
      </c>
      <c r="E328" t="s">
        <v>741</v>
      </c>
      <c r="F328" t="s">
        <v>229</v>
      </c>
      <c r="G328" t="s">
        <v>13</v>
      </c>
      <c r="H328" s="3">
        <v>503726.77519999997</v>
      </c>
      <c r="I328" s="3">
        <v>218434.24710000001</v>
      </c>
      <c r="J328" t="s">
        <v>817</v>
      </c>
      <c r="K328" t="str">
        <f>_xlfn.XLOOKUP(A328, Accounts!A:A, Accounts!E:E, "Not Found")</f>
        <v>Joint</v>
      </c>
      <c r="L328" s="3">
        <f>_xlfn.XLOOKUP(A328, Accounts!A:A, Accounts!G:G, 0)</f>
        <v>2246407533</v>
      </c>
      <c r="M328" s="3" t="str">
        <f>_xlfn.XLOOKUP(A328, Loan!A:A, Loan!D:D, "0")</f>
        <v>0</v>
      </c>
      <c r="N328" s="3" t="str">
        <f>_xlfn.XLOOKUP(Customer8[[#This Row],[Account Number]],Transaction!C:C,Transaction!D:D)</f>
        <v>Checks</v>
      </c>
      <c r="O328" s="3" t="str">
        <f>_xlfn.XLOOKUP(Customer8[[#This Row],[Account Number]], Transaction!C:C,Transaction!E:E)</f>
        <v>Informal Services</v>
      </c>
      <c r="P328" s="2">
        <f>_xlfn.XLOOKUP(Customer8[[#This Row],[Account Number]], Transaction!C:C,Transaction!F:F)</f>
        <v>44256</v>
      </c>
      <c r="Q328" s="3">
        <f>Customer8[[#This Row],[Bank Deposit]]-Customer8[[#This Row],[Saving Accounts]]</f>
        <v>285292.5281</v>
      </c>
      <c r="R328" s="3">
        <f>IF(AND(K328="Current", Customer8[[#This Row],[Balance]]&gt;500000), Customer8[[#This Row],[Balance]]*1.02, Customer8[[#This Row],[Balance]])</f>
        <v>285292.5281</v>
      </c>
      <c r="S328" s="3" t="str">
        <f>TEXT(Customer8[[#This Row],[Transaction_Date]], "MMM")</f>
        <v>Mar</v>
      </c>
      <c r="T328" s="3" t="str">
        <f t="shared" si="5"/>
        <v>60-69 Yrs</v>
      </c>
      <c r="U328" s="3" t="str">
        <f>TEXT(Customer8[[#This Row],[Transaction_Date]],"YYYY")</f>
        <v>2021</v>
      </c>
    </row>
    <row r="329" spans="1:21" x14ac:dyDescent="0.35">
      <c r="A329" t="s">
        <v>818</v>
      </c>
      <c r="B329">
        <v>301533948</v>
      </c>
      <c r="C329">
        <v>57</v>
      </c>
      <c r="D329" s="1">
        <v>23886.75</v>
      </c>
      <c r="E329" t="s">
        <v>741</v>
      </c>
      <c r="F329" t="s">
        <v>163</v>
      </c>
      <c r="G329" t="s">
        <v>13</v>
      </c>
      <c r="H329" s="3">
        <v>260544.94519999999</v>
      </c>
      <c r="I329" s="3">
        <v>248111.92319999999</v>
      </c>
      <c r="J329" t="s">
        <v>819</v>
      </c>
      <c r="K329" t="str">
        <f>_xlfn.XLOOKUP(A329, Accounts!A:A, Accounts!E:E, "Not Found")</f>
        <v>Domiciliary</v>
      </c>
      <c r="L329" s="3">
        <f>_xlfn.XLOOKUP(A329, Accounts!A:A, Accounts!G:G, 0)</f>
        <v>3178953364</v>
      </c>
      <c r="M329" s="3" t="str">
        <f>_xlfn.XLOOKUP(A329, Loan!A:A, Loan!D:D, "0")</f>
        <v>0</v>
      </c>
      <c r="N329" s="3" t="str">
        <f>_xlfn.XLOOKUP(Customer8[[#This Row],[Account Number]],Transaction!C:C,Transaction!D:D)</f>
        <v>Money Transfer</v>
      </c>
      <c r="O329" s="3" t="str">
        <f>_xlfn.XLOOKUP(Customer8[[#This Row],[Account Number]], Transaction!C:C,Transaction!E:E)</f>
        <v>Internet Banking</v>
      </c>
      <c r="P329" s="2">
        <f>_xlfn.XLOOKUP(Customer8[[#This Row],[Account Number]], Transaction!C:C,Transaction!F:F)</f>
        <v>44669</v>
      </c>
      <c r="Q329" s="3">
        <f>Customer8[[#This Row],[Bank Deposit]]-Customer8[[#This Row],[Saving Accounts]]</f>
        <v>12433.021999999997</v>
      </c>
      <c r="R329" s="3">
        <f>IF(AND(K329="Current", Customer8[[#This Row],[Balance]]&gt;500000), Customer8[[#This Row],[Balance]]*1.02, Customer8[[#This Row],[Balance]])</f>
        <v>12433.021999999997</v>
      </c>
      <c r="S329" s="3" t="str">
        <f>TEXT(Customer8[[#This Row],[Transaction_Date]], "MMM")</f>
        <v>Apr</v>
      </c>
      <c r="T329" s="3" t="str">
        <f t="shared" si="5"/>
        <v>50-59 Yrs</v>
      </c>
      <c r="U329" s="3" t="str">
        <f>TEXT(Customer8[[#This Row],[Transaction_Date]],"YYYY")</f>
        <v>2022</v>
      </c>
    </row>
    <row r="330" spans="1:21" x14ac:dyDescent="0.35">
      <c r="A330" t="s">
        <v>820</v>
      </c>
      <c r="B330">
        <v>894379240</v>
      </c>
      <c r="C330">
        <v>71</v>
      </c>
      <c r="D330" s="1">
        <v>18773.25</v>
      </c>
      <c r="E330" t="s">
        <v>741</v>
      </c>
      <c r="F330" t="s">
        <v>48</v>
      </c>
      <c r="G330" t="s">
        <v>13</v>
      </c>
      <c r="H330" s="3">
        <v>418166.68190000003</v>
      </c>
      <c r="I330" s="3">
        <v>127576.2758</v>
      </c>
      <c r="J330" t="s">
        <v>821</v>
      </c>
      <c r="K330" t="str">
        <f>_xlfn.XLOOKUP(A330, Accounts!A:A, Accounts!E:E, "Not Found")</f>
        <v>Joint</v>
      </c>
      <c r="L330" s="3">
        <f>_xlfn.XLOOKUP(A330, Accounts!A:A, Accounts!G:G, 0)</f>
        <v>414234183</v>
      </c>
      <c r="M330" s="3" t="str">
        <f>_xlfn.XLOOKUP(A330, Loan!A:A, Loan!D:D, "0")</f>
        <v>0</v>
      </c>
      <c r="N330" s="3" t="str">
        <f>_xlfn.XLOOKUP(Customer8[[#This Row],[Account Number]],Transaction!C:C,Transaction!D:D)</f>
        <v>Cash Withdrawal</v>
      </c>
      <c r="O330" s="3" t="str">
        <f>_xlfn.XLOOKUP(Customer8[[#This Row],[Account Number]], Transaction!C:C,Transaction!E:E)</f>
        <v>POS</v>
      </c>
      <c r="P330" s="2">
        <f>_xlfn.XLOOKUP(Customer8[[#This Row],[Account Number]], Transaction!C:C,Transaction!F:F)</f>
        <v>44457</v>
      </c>
      <c r="Q330" s="3">
        <f>Customer8[[#This Row],[Bank Deposit]]-Customer8[[#This Row],[Saving Accounts]]</f>
        <v>290590.40610000002</v>
      </c>
      <c r="R330" s="3">
        <f>IF(AND(K330="Current", Customer8[[#This Row],[Balance]]&gt;500000), Customer8[[#This Row],[Balance]]*1.02, Customer8[[#This Row],[Balance]])</f>
        <v>290590.40610000002</v>
      </c>
      <c r="S330" s="3" t="str">
        <f>TEXT(Customer8[[#This Row],[Transaction_Date]], "MMM")</f>
        <v>Sep</v>
      </c>
      <c r="T330" s="3" t="str">
        <f t="shared" si="5"/>
        <v>70 Yrs &amp; Above</v>
      </c>
      <c r="U330" s="3" t="str">
        <f>TEXT(Customer8[[#This Row],[Transaction_Date]],"YYYY")</f>
        <v>2021</v>
      </c>
    </row>
    <row r="331" spans="1:21" x14ac:dyDescent="0.35">
      <c r="A331" t="s">
        <v>822</v>
      </c>
      <c r="B331">
        <v>169459563</v>
      </c>
      <c r="C331">
        <v>67</v>
      </c>
      <c r="D331" s="1">
        <v>20234.25</v>
      </c>
      <c r="E331" t="s">
        <v>741</v>
      </c>
      <c r="F331" t="s">
        <v>398</v>
      </c>
      <c r="G331" t="s">
        <v>13</v>
      </c>
      <c r="H331" s="3">
        <v>869859.48080000002</v>
      </c>
      <c r="I331" s="3">
        <v>155564.5471</v>
      </c>
      <c r="J331" t="s">
        <v>823</v>
      </c>
      <c r="K331" t="str">
        <f>_xlfn.XLOOKUP(A331, Accounts!A:A, Accounts!E:E, "Not Found")</f>
        <v>Domiciliary</v>
      </c>
      <c r="L331" s="3">
        <f>_xlfn.XLOOKUP(A331, Accounts!A:A, Accounts!G:G, 0)</f>
        <v>844638704</v>
      </c>
      <c r="M331" s="3" t="str">
        <f>_xlfn.XLOOKUP(A331, Loan!A:A, Loan!D:D, "0")</f>
        <v>0</v>
      </c>
      <c r="N331" s="3" t="str">
        <f>_xlfn.XLOOKUP(Customer8[[#This Row],[Account Number]],Transaction!C:C,Transaction!D:D)</f>
        <v>Money Deposit</v>
      </c>
      <c r="O331" s="3" t="str">
        <f>_xlfn.XLOOKUP(Customer8[[#This Row],[Account Number]], Transaction!C:C,Transaction!E:E)</f>
        <v>Bank</v>
      </c>
      <c r="P331" s="2">
        <f>_xlfn.XLOOKUP(Customer8[[#This Row],[Account Number]], Transaction!C:C,Transaction!F:F)</f>
        <v>44229</v>
      </c>
      <c r="Q331" s="3">
        <f>Customer8[[#This Row],[Bank Deposit]]-Customer8[[#This Row],[Saving Accounts]]</f>
        <v>714294.93370000005</v>
      </c>
      <c r="R331" s="3">
        <f>IF(AND(K331="Current", Customer8[[#This Row],[Balance]]&gt;500000), Customer8[[#This Row],[Balance]]*1.02, Customer8[[#This Row],[Balance]])</f>
        <v>714294.93370000005</v>
      </c>
      <c r="S331" s="3" t="str">
        <f>TEXT(Customer8[[#This Row],[Transaction_Date]], "MMM")</f>
        <v>Feb</v>
      </c>
      <c r="T331" s="3" t="str">
        <f t="shared" si="5"/>
        <v>60-69 Yrs</v>
      </c>
      <c r="U331" s="3" t="str">
        <f>TEXT(Customer8[[#This Row],[Transaction_Date]],"YYYY")</f>
        <v>2021</v>
      </c>
    </row>
    <row r="332" spans="1:21" x14ac:dyDescent="0.35">
      <c r="A332" t="s">
        <v>824</v>
      </c>
      <c r="B332">
        <v>252358075</v>
      </c>
      <c r="C332">
        <v>81</v>
      </c>
      <c r="D332" s="1">
        <v>15120.75</v>
      </c>
      <c r="E332" t="s">
        <v>741</v>
      </c>
      <c r="F332" t="s">
        <v>825</v>
      </c>
      <c r="G332" t="s">
        <v>13</v>
      </c>
      <c r="H332" s="3">
        <v>575717.5</v>
      </c>
      <c r="I332" s="3">
        <v>277726.12199999997</v>
      </c>
      <c r="J332" t="s">
        <v>826</v>
      </c>
      <c r="K332" t="str">
        <f>_xlfn.XLOOKUP(A332, Accounts!A:A, Accounts!E:E, "Not Found")</f>
        <v>Savings</v>
      </c>
      <c r="L332" s="3">
        <f>_xlfn.XLOOKUP(A332, Accounts!A:A, Accounts!G:G, 0)</f>
        <v>16954275</v>
      </c>
      <c r="M332" s="3" t="str">
        <f>_xlfn.XLOOKUP(A332, Loan!A:A, Loan!D:D, "0")</f>
        <v>0</v>
      </c>
      <c r="N332" s="3" t="str">
        <f>_xlfn.XLOOKUP(Customer8[[#This Row],[Account Number]],Transaction!C:C,Transaction!D:D)</f>
        <v>Online Payment</v>
      </c>
      <c r="O332" s="3" t="str">
        <f>_xlfn.XLOOKUP(Customer8[[#This Row],[Account Number]], Transaction!C:C,Transaction!E:E)</f>
        <v>Card</v>
      </c>
      <c r="P332" s="2">
        <f>_xlfn.XLOOKUP(Customer8[[#This Row],[Account Number]], Transaction!C:C,Transaction!F:F)</f>
        <v>44488</v>
      </c>
      <c r="Q332" s="3">
        <f>Customer8[[#This Row],[Bank Deposit]]-Customer8[[#This Row],[Saving Accounts]]</f>
        <v>297991.37800000003</v>
      </c>
      <c r="R332" s="3">
        <f>IF(AND(K332="Current", Customer8[[#This Row],[Balance]]&gt;500000), Customer8[[#This Row],[Balance]]*1.02, Customer8[[#This Row],[Balance]])</f>
        <v>297991.37800000003</v>
      </c>
      <c r="S332" s="3" t="str">
        <f>TEXT(Customer8[[#This Row],[Transaction_Date]], "MMM")</f>
        <v>Oct</v>
      </c>
      <c r="T332" s="3" t="str">
        <f t="shared" si="5"/>
        <v>70 Yrs &amp; Above</v>
      </c>
      <c r="U332" s="3" t="str">
        <f>TEXT(Customer8[[#This Row],[Transaction_Date]],"YYYY")</f>
        <v>2021</v>
      </c>
    </row>
    <row r="333" spans="1:21" x14ac:dyDescent="0.35">
      <c r="A333" t="s">
        <v>827</v>
      </c>
      <c r="B333">
        <v>97698731</v>
      </c>
      <c r="C333">
        <v>50</v>
      </c>
      <c r="D333" s="1">
        <v>26443.5</v>
      </c>
      <c r="E333" t="s">
        <v>741</v>
      </c>
      <c r="F333" t="s">
        <v>183</v>
      </c>
      <c r="G333" t="s">
        <v>13</v>
      </c>
      <c r="H333" s="3">
        <v>86942.183399999994</v>
      </c>
      <c r="I333" s="3">
        <v>36464.5746</v>
      </c>
      <c r="J333" t="s">
        <v>828</v>
      </c>
      <c r="K333" t="str">
        <f>_xlfn.XLOOKUP(A333, Accounts!A:A, Accounts!E:E, "Not Found")</f>
        <v>Domiciliary</v>
      </c>
      <c r="L333" s="3">
        <f>_xlfn.XLOOKUP(A333, Accounts!A:A, Accounts!G:G, 0)</f>
        <v>1137294444</v>
      </c>
      <c r="M333" s="3" t="str">
        <f>_xlfn.XLOOKUP(A333, Loan!A:A, Loan!D:D, "0")</f>
        <v>0</v>
      </c>
      <c r="N333" s="3" t="str">
        <f>_xlfn.XLOOKUP(Customer8[[#This Row],[Account Number]],Transaction!C:C,Transaction!D:D)</f>
        <v>Cash Withdrawal</v>
      </c>
      <c r="O333" s="3" t="str">
        <f>_xlfn.XLOOKUP(Customer8[[#This Row],[Account Number]], Transaction!C:C,Transaction!E:E)</f>
        <v>ATM</v>
      </c>
      <c r="P333" s="2">
        <f>_xlfn.XLOOKUP(Customer8[[#This Row],[Account Number]], Transaction!C:C,Transaction!F:F)</f>
        <v>44199</v>
      </c>
      <c r="Q333" s="3">
        <f>Customer8[[#This Row],[Bank Deposit]]-Customer8[[#This Row],[Saving Accounts]]</f>
        <v>50477.608799999995</v>
      </c>
      <c r="R333" s="3">
        <f>IF(AND(K333="Current", Customer8[[#This Row],[Balance]]&gt;500000), Customer8[[#This Row],[Balance]]*1.02, Customer8[[#This Row],[Balance]])</f>
        <v>50477.608799999995</v>
      </c>
      <c r="S333" s="3" t="str">
        <f>TEXT(Customer8[[#This Row],[Transaction_Date]], "MMM")</f>
        <v>Jan</v>
      </c>
      <c r="T333" s="3" t="str">
        <f t="shared" si="5"/>
        <v>50-59 Yrs</v>
      </c>
      <c r="U333" s="3" t="str">
        <f>TEXT(Customer8[[#This Row],[Transaction_Date]],"YYYY")</f>
        <v>2021</v>
      </c>
    </row>
    <row r="334" spans="1:21" x14ac:dyDescent="0.35">
      <c r="A334" t="s">
        <v>829</v>
      </c>
      <c r="B334">
        <v>506875531</v>
      </c>
      <c r="C334">
        <v>38</v>
      </c>
      <c r="D334" s="1">
        <v>30826.5</v>
      </c>
      <c r="E334" t="s">
        <v>741</v>
      </c>
      <c r="F334" t="s">
        <v>424</v>
      </c>
      <c r="G334" t="s">
        <v>13</v>
      </c>
      <c r="H334" s="3">
        <v>144974.24179999999</v>
      </c>
      <c r="I334" s="3">
        <v>37512.085099999997</v>
      </c>
      <c r="J334" t="s">
        <v>830</v>
      </c>
      <c r="K334" t="str">
        <f>_xlfn.XLOOKUP(A334, Accounts!A:A, Accounts!E:E, "Not Found")</f>
        <v>Savings</v>
      </c>
      <c r="L334" s="3">
        <f>_xlfn.XLOOKUP(A334, Accounts!A:A, Accounts!G:G, 0)</f>
        <v>1693688832</v>
      </c>
      <c r="M334" s="3" t="str">
        <f>_xlfn.XLOOKUP(A334, Loan!A:A, Loan!D:D, "0")</f>
        <v>0</v>
      </c>
      <c r="N334" s="3" t="str">
        <f>_xlfn.XLOOKUP(Customer8[[#This Row],[Account Number]],Transaction!C:C,Transaction!D:D)</f>
        <v>Cash Withdrawal</v>
      </c>
      <c r="O334" s="3" t="str">
        <f>_xlfn.XLOOKUP(Customer8[[#This Row],[Account Number]], Transaction!C:C,Transaction!E:E)</f>
        <v>ATM</v>
      </c>
      <c r="P334" s="2">
        <f>_xlfn.XLOOKUP(Customer8[[#This Row],[Account Number]], Transaction!C:C,Transaction!F:F)</f>
        <v>44339</v>
      </c>
      <c r="Q334" s="3">
        <f>Customer8[[#This Row],[Bank Deposit]]-Customer8[[#This Row],[Saving Accounts]]</f>
        <v>107462.15669999999</v>
      </c>
      <c r="R334" s="3">
        <f>IF(AND(K334="Current", Customer8[[#This Row],[Balance]]&gt;500000), Customer8[[#This Row],[Balance]]*1.02, Customer8[[#This Row],[Balance]])</f>
        <v>107462.15669999999</v>
      </c>
      <c r="S334" s="3" t="str">
        <f>TEXT(Customer8[[#This Row],[Transaction_Date]], "MMM")</f>
        <v>May</v>
      </c>
      <c r="T334" s="3" t="str">
        <f t="shared" si="5"/>
        <v>30-39 Yrs</v>
      </c>
      <c r="U334" s="3" t="str">
        <f>TEXT(Customer8[[#This Row],[Transaction_Date]],"YYYY")</f>
        <v>2021</v>
      </c>
    </row>
    <row r="335" spans="1:21" x14ac:dyDescent="0.35">
      <c r="A335" t="s">
        <v>831</v>
      </c>
      <c r="B335">
        <v>440841498</v>
      </c>
      <c r="C335">
        <v>71</v>
      </c>
      <c r="D335" s="1">
        <v>18773.25</v>
      </c>
      <c r="E335" t="s">
        <v>741</v>
      </c>
      <c r="F335" t="s">
        <v>444</v>
      </c>
      <c r="G335" t="s">
        <v>13</v>
      </c>
      <c r="H335" s="3">
        <v>756163.86120000004</v>
      </c>
      <c r="I335" s="3">
        <v>363493.99060000002</v>
      </c>
      <c r="J335" t="s">
        <v>832</v>
      </c>
      <c r="K335" t="str">
        <f>_xlfn.XLOOKUP(A335, Accounts!A:A, Accounts!E:E, "Not Found")</f>
        <v>Current</v>
      </c>
      <c r="L335" s="3">
        <f>_xlfn.XLOOKUP(A335, Accounts!A:A, Accounts!G:G, 0)</f>
        <v>2898843108</v>
      </c>
      <c r="M335" s="3">
        <f>_xlfn.XLOOKUP(A335, Loan!A:A, Loan!D:D, "0")</f>
        <v>11214572</v>
      </c>
      <c r="N335" s="3" t="str">
        <f>_xlfn.XLOOKUP(Customer8[[#This Row],[Account Number]],Transaction!C:C,Transaction!D:D)</f>
        <v>Loan Payment</v>
      </c>
      <c r="O335" s="3" t="str">
        <f>_xlfn.XLOOKUP(Customer8[[#This Row],[Account Number]], Transaction!C:C,Transaction!E:E)</f>
        <v>AFT</v>
      </c>
      <c r="P335" s="2">
        <f>_xlfn.XLOOKUP(Customer8[[#This Row],[Account Number]], Transaction!C:C,Transaction!F:F)</f>
        <v>44642</v>
      </c>
      <c r="Q335" s="3">
        <f>Customer8[[#This Row],[Bank Deposit]]-Customer8[[#This Row],[Saving Accounts]]</f>
        <v>392669.87060000002</v>
      </c>
      <c r="R335" s="3">
        <f>IF(AND(K335="Current", Customer8[[#This Row],[Balance]]&gt;500000), Customer8[[#This Row],[Balance]]*1.02, Customer8[[#This Row],[Balance]])</f>
        <v>392669.87060000002</v>
      </c>
      <c r="S335" s="3" t="str">
        <f>TEXT(Customer8[[#This Row],[Transaction_Date]], "MMM")</f>
        <v>Mar</v>
      </c>
      <c r="T335" s="3" t="str">
        <f t="shared" si="5"/>
        <v>70 Yrs &amp; Above</v>
      </c>
      <c r="U335" s="3" t="str">
        <f>TEXT(Customer8[[#This Row],[Transaction_Date]],"YYYY")</f>
        <v>2022</v>
      </c>
    </row>
    <row r="336" spans="1:21" x14ac:dyDescent="0.35">
      <c r="A336" t="s">
        <v>833</v>
      </c>
      <c r="B336">
        <v>403244085</v>
      </c>
      <c r="C336">
        <v>59</v>
      </c>
      <c r="D336" s="1">
        <v>23156.25</v>
      </c>
      <c r="E336" t="s">
        <v>741</v>
      </c>
      <c r="F336" t="s">
        <v>51</v>
      </c>
      <c r="G336" t="s">
        <v>13</v>
      </c>
      <c r="H336" s="3">
        <v>156752.0877</v>
      </c>
      <c r="I336" s="3">
        <v>57451.118900000001</v>
      </c>
      <c r="J336" t="s">
        <v>834</v>
      </c>
      <c r="K336" t="str">
        <f>_xlfn.XLOOKUP(A336, Accounts!A:A, Accounts!E:E, "Not Found")</f>
        <v>Fixed Deposit</v>
      </c>
      <c r="L336" s="3">
        <f>_xlfn.XLOOKUP(A336, Accounts!A:A, Accounts!G:G, 0)</f>
        <v>3669223131</v>
      </c>
      <c r="M336" s="3" t="str">
        <f>_xlfn.XLOOKUP(A336, Loan!A:A, Loan!D:D, "0")</f>
        <v>0</v>
      </c>
      <c r="N336" s="3" t="str">
        <f>_xlfn.XLOOKUP(Customer8[[#This Row],[Account Number]],Transaction!C:C,Transaction!D:D)</f>
        <v>Online Payment</v>
      </c>
      <c r="O336" s="3" t="str">
        <f>_xlfn.XLOOKUP(Customer8[[#This Row],[Account Number]], Transaction!C:C,Transaction!E:E)</f>
        <v>Card</v>
      </c>
      <c r="P336" s="2">
        <f>_xlfn.XLOOKUP(Customer8[[#This Row],[Account Number]], Transaction!C:C,Transaction!F:F)</f>
        <v>44618</v>
      </c>
      <c r="Q336" s="3">
        <f>Customer8[[#This Row],[Bank Deposit]]-Customer8[[#This Row],[Saving Accounts]]</f>
        <v>99300.968800000002</v>
      </c>
      <c r="R336" s="3">
        <f>IF(AND(K336="Current", Customer8[[#This Row],[Balance]]&gt;500000), Customer8[[#This Row],[Balance]]*1.02, Customer8[[#This Row],[Balance]])</f>
        <v>99300.968800000002</v>
      </c>
      <c r="S336" s="3" t="str">
        <f>TEXT(Customer8[[#This Row],[Transaction_Date]], "MMM")</f>
        <v>Feb</v>
      </c>
      <c r="T336" s="3" t="str">
        <f t="shared" si="5"/>
        <v>50-59 Yrs</v>
      </c>
      <c r="U336" s="3" t="str">
        <f>TEXT(Customer8[[#This Row],[Transaction_Date]],"YYYY")</f>
        <v>2022</v>
      </c>
    </row>
    <row r="337" spans="1:21" x14ac:dyDescent="0.35">
      <c r="A337" t="s">
        <v>835</v>
      </c>
      <c r="B337">
        <v>851201007</v>
      </c>
      <c r="C337">
        <v>74</v>
      </c>
      <c r="D337" s="1">
        <v>17677.5</v>
      </c>
      <c r="E337" t="s">
        <v>741</v>
      </c>
      <c r="F337" t="s">
        <v>25</v>
      </c>
      <c r="G337" t="s">
        <v>13</v>
      </c>
      <c r="H337" s="3">
        <v>475504.32929999998</v>
      </c>
      <c r="I337" s="3">
        <v>279596.54560000001</v>
      </c>
      <c r="J337" t="s">
        <v>836</v>
      </c>
      <c r="K337" t="str">
        <f>_xlfn.XLOOKUP(A337, Accounts!A:A, Accounts!E:E, "Not Found")</f>
        <v>Domiciliary</v>
      </c>
      <c r="L337" s="3">
        <f>_xlfn.XLOOKUP(A337, Accounts!A:A, Accounts!G:G, 0)</f>
        <v>1461740544</v>
      </c>
      <c r="M337" s="3" t="str">
        <f>_xlfn.XLOOKUP(A337, Loan!A:A, Loan!D:D, "0")</f>
        <v>0</v>
      </c>
      <c r="N337" s="3" t="str">
        <f>_xlfn.XLOOKUP(Customer8[[#This Row],[Account Number]],Transaction!C:C,Transaction!D:D)</f>
        <v>Money Transfer</v>
      </c>
      <c r="O337" s="3" t="str">
        <f>_xlfn.XLOOKUP(Customer8[[#This Row],[Account Number]], Transaction!C:C,Transaction!E:E)</f>
        <v>Mobile</v>
      </c>
      <c r="P337" s="2">
        <f>_xlfn.XLOOKUP(Customer8[[#This Row],[Account Number]], Transaction!C:C,Transaction!F:F)</f>
        <v>44374</v>
      </c>
      <c r="Q337" s="3">
        <f>Customer8[[#This Row],[Bank Deposit]]-Customer8[[#This Row],[Saving Accounts]]</f>
        <v>195907.78369999997</v>
      </c>
      <c r="R337" s="3">
        <f>IF(AND(K337="Current", Customer8[[#This Row],[Balance]]&gt;500000), Customer8[[#This Row],[Balance]]*1.02, Customer8[[#This Row],[Balance]])</f>
        <v>195907.78369999997</v>
      </c>
      <c r="S337" s="3" t="str">
        <f>TEXT(Customer8[[#This Row],[Transaction_Date]], "MMM")</f>
        <v>Jun</v>
      </c>
      <c r="T337" s="3" t="str">
        <f t="shared" si="5"/>
        <v>70 Yrs &amp; Above</v>
      </c>
      <c r="U337" s="3" t="str">
        <f>TEXT(Customer8[[#This Row],[Transaction_Date]],"YYYY")</f>
        <v>2021</v>
      </c>
    </row>
    <row r="338" spans="1:21" x14ac:dyDescent="0.35">
      <c r="A338" t="s">
        <v>837</v>
      </c>
      <c r="B338">
        <v>132748811</v>
      </c>
      <c r="C338">
        <v>75</v>
      </c>
      <c r="D338" s="1">
        <v>17312.25</v>
      </c>
      <c r="E338" t="s">
        <v>741</v>
      </c>
      <c r="F338" t="s">
        <v>147</v>
      </c>
      <c r="G338" t="s">
        <v>13</v>
      </c>
      <c r="H338" s="3">
        <v>1284147.6587</v>
      </c>
      <c r="I338" s="3">
        <v>786017.82270000002</v>
      </c>
      <c r="J338" t="s">
        <v>838</v>
      </c>
      <c r="K338" t="str">
        <f>_xlfn.XLOOKUP(A338, Accounts!A:A, Accounts!E:E, "Not Found")</f>
        <v>Current</v>
      </c>
      <c r="L338" s="3">
        <f>_xlfn.XLOOKUP(A338, Accounts!A:A, Accounts!G:G, 0)</f>
        <v>253693568</v>
      </c>
      <c r="M338" s="3" t="str">
        <f>_xlfn.XLOOKUP(A338, Loan!A:A, Loan!D:D, "0")</f>
        <v>0</v>
      </c>
      <c r="N338" s="3" t="str">
        <f>_xlfn.XLOOKUP(Customer8[[#This Row],[Account Number]],Transaction!C:C,Transaction!D:D)</f>
        <v>Cash Withdrawal</v>
      </c>
      <c r="O338" s="3" t="str">
        <f>_xlfn.XLOOKUP(Customer8[[#This Row],[Account Number]], Transaction!C:C,Transaction!E:E)</f>
        <v>POS</v>
      </c>
      <c r="P338" s="2">
        <f>_xlfn.XLOOKUP(Customer8[[#This Row],[Account Number]], Transaction!C:C,Transaction!F:F)</f>
        <v>44561</v>
      </c>
      <c r="Q338" s="3">
        <f>Customer8[[#This Row],[Bank Deposit]]-Customer8[[#This Row],[Saving Accounts]]</f>
        <v>498129.83600000001</v>
      </c>
      <c r="R338" s="3">
        <f>IF(AND(K338="Current", Customer8[[#This Row],[Balance]]&gt;500000), Customer8[[#This Row],[Balance]]*1.02, Customer8[[#This Row],[Balance]])</f>
        <v>498129.83600000001</v>
      </c>
      <c r="S338" s="3" t="str">
        <f>TEXT(Customer8[[#This Row],[Transaction_Date]], "MMM")</f>
        <v>Dec</v>
      </c>
      <c r="T338" s="3" t="str">
        <f t="shared" si="5"/>
        <v>70 Yrs &amp; Above</v>
      </c>
      <c r="U338" s="3" t="str">
        <f>TEXT(Customer8[[#This Row],[Transaction_Date]],"YYYY")</f>
        <v>2021</v>
      </c>
    </row>
    <row r="339" spans="1:21" x14ac:dyDescent="0.35">
      <c r="A339" t="s">
        <v>839</v>
      </c>
      <c r="B339">
        <v>73737578</v>
      </c>
      <c r="C339">
        <v>81</v>
      </c>
      <c r="D339" s="1">
        <v>15120.75</v>
      </c>
      <c r="E339" t="s">
        <v>741</v>
      </c>
      <c r="F339" t="s">
        <v>840</v>
      </c>
      <c r="G339" t="s">
        <v>13</v>
      </c>
      <c r="H339" s="3">
        <v>859187.78579999995</v>
      </c>
      <c r="I339" s="3">
        <v>298167.2867</v>
      </c>
      <c r="J339" t="s">
        <v>841</v>
      </c>
      <c r="K339" t="str">
        <f>_xlfn.XLOOKUP(A339, Accounts!A:A, Accounts!E:E, "Not Found")</f>
        <v>Savings</v>
      </c>
      <c r="L339" s="3">
        <f>_xlfn.XLOOKUP(A339, Accounts!A:A, Accounts!G:G, 0)</f>
        <v>1311219894</v>
      </c>
      <c r="M339" s="3" t="str">
        <f>_xlfn.XLOOKUP(A339, Loan!A:A, Loan!D:D, "0")</f>
        <v>0</v>
      </c>
      <c r="N339" s="3" t="str">
        <f>_xlfn.XLOOKUP(Customer8[[#This Row],[Account Number]],Transaction!C:C,Transaction!D:D)</f>
        <v>Checks</v>
      </c>
      <c r="O339" s="3" t="str">
        <f>_xlfn.XLOOKUP(Customer8[[#This Row],[Account Number]], Transaction!C:C,Transaction!E:E)</f>
        <v>Informal Services</v>
      </c>
      <c r="P339" s="2">
        <f>_xlfn.XLOOKUP(Customer8[[#This Row],[Account Number]], Transaction!C:C,Transaction!F:F)</f>
        <v>44400</v>
      </c>
      <c r="Q339" s="3">
        <f>Customer8[[#This Row],[Bank Deposit]]-Customer8[[#This Row],[Saving Accounts]]</f>
        <v>561020.4990999999</v>
      </c>
      <c r="R339" s="3">
        <f>IF(AND(K339="Current", Customer8[[#This Row],[Balance]]&gt;500000), Customer8[[#This Row],[Balance]]*1.02, Customer8[[#This Row],[Balance]])</f>
        <v>561020.4990999999</v>
      </c>
      <c r="S339" s="3" t="str">
        <f>TEXT(Customer8[[#This Row],[Transaction_Date]], "MMM")</f>
        <v>Jul</v>
      </c>
      <c r="T339" s="3" t="str">
        <f t="shared" si="5"/>
        <v>70 Yrs &amp; Above</v>
      </c>
      <c r="U339" s="3" t="str">
        <f>TEXT(Customer8[[#This Row],[Transaction_Date]],"YYYY")</f>
        <v>2021</v>
      </c>
    </row>
    <row r="340" spans="1:21" x14ac:dyDescent="0.35">
      <c r="A340" t="s">
        <v>842</v>
      </c>
      <c r="B340">
        <v>646777420</v>
      </c>
      <c r="C340">
        <v>81</v>
      </c>
      <c r="D340" s="1">
        <v>15120.75</v>
      </c>
      <c r="E340" t="s">
        <v>741</v>
      </c>
      <c r="F340" t="s">
        <v>130</v>
      </c>
      <c r="G340" t="s">
        <v>13</v>
      </c>
      <c r="H340" s="3">
        <v>822927.44689999998</v>
      </c>
      <c r="I340" s="3">
        <v>249132.11180000001</v>
      </c>
      <c r="J340" t="s">
        <v>843</v>
      </c>
      <c r="K340" t="str">
        <f>_xlfn.XLOOKUP(A340, Accounts!A:A, Accounts!E:E, "Not Found")</f>
        <v>Savings</v>
      </c>
      <c r="L340" s="3">
        <f>_xlfn.XLOOKUP(A340, Accounts!A:A, Accounts!G:G, 0)</f>
        <v>1098431928</v>
      </c>
      <c r="M340" s="3" t="str">
        <f>_xlfn.XLOOKUP(A340, Loan!A:A, Loan!D:D, "0")</f>
        <v>0</v>
      </c>
      <c r="N340" s="3" t="str">
        <f>_xlfn.XLOOKUP(Customer8[[#This Row],[Account Number]],Transaction!C:C,Transaction!D:D)</f>
        <v>Money Deposit</v>
      </c>
      <c r="O340" s="3" t="str">
        <f>_xlfn.XLOOKUP(Customer8[[#This Row],[Account Number]], Transaction!C:C,Transaction!E:E)</f>
        <v>ATM</v>
      </c>
      <c r="P340" s="2">
        <f>_xlfn.XLOOKUP(Customer8[[#This Row],[Account Number]], Transaction!C:C,Transaction!F:F)</f>
        <v>44495</v>
      </c>
      <c r="Q340" s="3">
        <f>Customer8[[#This Row],[Bank Deposit]]-Customer8[[#This Row],[Saving Accounts]]</f>
        <v>573795.33510000003</v>
      </c>
      <c r="R340" s="3">
        <f>IF(AND(K340="Current", Customer8[[#This Row],[Balance]]&gt;500000), Customer8[[#This Row],[Balance]]*1.02, Customer8[[#This Row],[Balance]])</f>
        <v>573795.33510000003</v>
      </c>
      <c r="S340" s="3" t="str">
        <f>TEXT(Customer8[[#This Row],[Transaction_Date]], "MMM")</f>
        <v>Oct</v>
      </c>
      <c r="T340" s="3" t="str">
        <f t="shared" si="5"/>
        <v>70 Yrs &amp; Above</v>
      </c>
      <c r="U340" s="3" t="str">
        <f>TEXT(Customer8[[#This Row],[Transaction_Date]],"YYYY")</f>
        <v>2021</v>
      </c>
    </row>
    <row r="341" spans="1:21" x14ac:dyDescent="0.35">
      <c r="A341" t="s">
        <v>844</v>
      </c>
      <c r="B341">
        <v>204639853</v>
      </c>
      <c r="C341">
        <v>59</v>
      </c>
      <c r="D341" s="1">
        <v>23156.25</v>
      </c>
      <c r="E341" t="s">
        <v>741</v>
      </c>
      <c r="F341" t="s">
        <v>150</v>
      </c>
      <c r="G341" t="s">
        <v>13</v>
      </c>
      <c r="H341" s="3">
        <v>334449.40159999998</v>
      </c>
      <c r="I341" s="3">
        <v>0</v>
      </c>
      <c r="J341" t="s">
        <v>845</v>
      </c>
      <c r="K341" t="str">
        <f>_xlfn.XLOOKUP(A341, Accounts!A:A, Accounts!E:E, "Not Found")</f>
        <v>Savings</v>
      </c>
      <c r="L341" s="3">
        <f>_xlfn.XLOOKUP(A341, Accounts!A:A, Accounts!G:G, 0)</f>
        <v>2076388125</v>
      </c>
      <c r="M341" s="3" t="str">
        <f>_xlfn.XLOOKUP(A341, Loan!A:A, Loan!D:D, "0")</f>
        <v>0</v>
      </c>
      <c r="N341" s="3" t="str">
        <f>_xlfn.XLOOKUP(Customer8[[#This Row],[Account Number]],Transaction!C:C,Transaction!D:D)</f>
        <v>Money Deposit</v>
      </c>
      <c r="O341" s="3" t="str">
        <f>_xlfn.XLOOKUP(Customer8[[#This Row],[Account Number]], Transaction!C:C,Transaction!E:E)</f>
        <v>Bank</v>
      </c>
      <c r="P341" s="2">
        <f>_xlfn.XLOOKUP(Customer8[[#This Row],[Account Number]], Transaction!C:C,Transaction!F:F)</f>
        <v>44585</v>
      </c>
      <c r="Q341" s="3">
        <f>Customer8[[#This Row],[Bank Deposit]]-Customer8[[#This Row],[Saving Accounts]]</f>
        <v>334449.40159999998</v>
      </c>
      <c r="R341" s="3">
        <f>IF(AND(K341="Current", Customer8[[#This Row],[Balance]]&gt;500000), Customer8[[#This Row],[Balance]]*1.02, Customer8[[#This Row],[Balance]])</f>
        <v>334449.40159999998</v>
      </c>
      <c r="S341" s="3" t="str">
        <f>TEXT(Customer8[[#This Row],[Transaction_Date]], "MMM")</f>
        <v>Jan</v>
      </c>
      <c r="T341" s="3" t="str">
        <f t="shared" si="5"/>
        <v>50-59 Yrs</v>
      </c>
      <c r="U341" s="3" t="str">
        <f>TEXT(Customer8[[#This Row],[Transaction_Date]],"YYYY")</f>
        <v>2022</v>
      </c>
    </row>
    <row r="342" spans="1:21" x14ac:dyDescent="0.35">
      <c r="A342" t="s">
        <v>846</v>
      </c>
      <c r="B342">
        <v>928702324</v>
      </c>
      <c r="C342">
        <v>19</v>
      </c>
      <c r="D342" s="1">
        <v>37766.25</v>
      </c>
      <c r="E342" t="s">
        <v>741</v>
      </c>
      <c r="F342" t="s">
        <v>847</v>
      </c>
      <c r="G342" t="s">
        <v>13</v>
      </c>
      <c r="H342" s="3">
        <v>133990.3878</v>
      </c>
      <c r="I342" s="3">
        <v>32637.6587</v>
      </c>
      <c r="J342" t="s">
        <v>848</v>
      </c>
      <c r="K342" t="str">
        <f>_xlfn.XLOOKUP(A342, Accounts!A:A, Accounts!E:E, "Not Found")</f>
        <v>Corporate</v>
      </c>
      <c r="L342" s="3">
        <f>_xlfn.XLOOKUP(A342, Accounts!A:A, Accounts!G:G, 0)</f>
        <v>910583892</v>
      </c>
      <c r="M342" s="3" t="str">
        <f>_xlfn.XLOOKUP(A342, Loan!A:A, Loan!D:D, "0")</f>
        <v>0</v>
      </c>
      <c r="N342" s="3" t="str">
        <f>_xlfn.XLOOKUP(Customer8[[#This Row],[Account Number]],Transaction!C:C,Transaction!D:D)</f>
        <v>Money Transfer</v>
      </c>
      <c r="O342" s="3" t="str">
        <f>_xlfn.XLOOKUP(Customer8[[#This Row],[Account Number]], Transaction!C:C,Transaction!E:E)</f>
        <v>Mobile</v>
      </c>
      <c r="P342" s="2">
        <f>_xlfn.XLOOKUP(Customer8[[#This Row],[Account Number]], Transaction!C:C,Transaction!F:F)</f>
        <v>44269</v>
      </c>
      <c r="Q342" s="3">
        <f>Customer8[[#This Row],[Bank Deposit]]-Customer8[[#This Row],[Saving Accounts]]</f>
        <v>101352.7291</v>
      </c>
      <c r="R342" s="3">
        <f>IF(AND(K342="Current", Customer8[[#This Row],[Balance]]&gt;500000), Customer8[[#This Row],[Balance]]*1.02, Customer8[[#This Row],[Balance]])</f>
        <v>101352.7291</v>
      </c>
      <c r="S342" s="3" t="str">
        <f>TEXT(Customer8[[#This Row],[Transaction_Date]], "MMM")</f>
        <v>Mar</v>
      </c>
      <c r="T342" s="3" t="str">
        <f t="shared" si="5"/>
        <v>Below 20 Yrs</v>
      </c>
      <c r="U342" s="3" t="str">
        <f>TEXT(Customer8[[#This Row],[Transaction_Date]],"YYYY")</f>
        <v>2021</v>
      </c>
    </row>
    <row r="343" spans="1:21" x14ac:dyDescent="0.35">
      <c r="A343" t="s">
        <v>849</v>
      </c>
      <c r="B343">
        <v>122621145</v>
      </c>
      <c r="C343">
        <v>30</v>
      </c>
      <c r="D343" s="1">
        <v>33748.5</v>
      </c>
      <c r="E343" t="s">
        <v>741</v>
      </c>
      <c r="F343" t="s">
        <v>54</v>
      </c>
      <c r="G343" t="s">
        <v>13</v>
      </c>
      <c r="H343" s="3">
        <v>19577.679899999999</v>
      </c>
      <c r="I343" s="3">
        <v>3719.7592</v>
      </c>
      <c r="J343" t="s">
        <v>850</v>
      </c>
      <c r="K343" t="str">
        <f>_xlfn.XLOOKUP(A343, Accounts!A:A, Accounts!E:E, "Not Found")</f>
        <v>Domiciliary</v>
      </c>
      <c r="L343" s="3">
        <f>_xlfn.XLOOKUP(A343, Accounts!A:A, Accounts!G:G, 0)</f>
        <v>25301088</v>
      </c>
      <c r="M343" s="3" t="str">
        <f>_xlfn.XLOOKUP(A343, Loan!A:A, Loan!D:D, "0")</f>
        <v>0</v>
      </c>
      <c r="N343" s="3" t="str">
        <f>_xlfn.XLOOKUP(Customer8[[#This Row],[Account Number]],Transaction!C:C,Transaction!D:D)</f>
        <v>Money Deposit</v>
      </c>
      <c r="O343" s="3" t="str">
        <f>_xlfn.XLOOKUP(Customer8[[#This Row],[Account Number]], Transaction!C:C,Transaction!E:E)</f>
        <v>Bank</v>
      </c>
      <c r="P343" s="2">
        <f>_xlfn.XLOOKUP(Customer8[[#This Row],[Account Number]], Transaction!C:C,Transaction!F:F)</f>
        <v>44593</v>
      </c>
      <c r="Q343" s="3">
        <f>Customer8[[#This Row],[Bank Deposit]]-Customer8[[#This Row],[Saving Accounts]]</f>
        <v>15857.920699999999</v>
      </c>
      <c r="R343" s="3">
        <f>IF(AND(K343="Current", Customer8[[#This Row],[Balance]]&gt;500000), Customer8[[#This Row],[Balance]]*1.02, Customer8[[#This Row],[Balance]])</f>
        <v>15857.920699999999</v>
      </c>
      <c r="S343" s="3" t="str">
        <f>TEXT(Customer8[[#This Row],[Transaction_Date]], "MMM")</f>
        <v>Feb</v>
      </c>
      <c r="T343" s="3" t="str">
        <f t="shared" si="5"/>
        <v>30-39 Yrs</v>
      </c>
      <c r="U343" s="3" t="str">
        <f>TEXT(Customer8[[#This Row],[Transaction_Date]],"YYYY")</f>
        <v>2022</v>
      </c>
    </row>
    <row r="344" spans="1:21" x14ac:dyDescent="0.35">
      <c r="A344" t="s">
        <v>851</v>
      </c>
      <c r="B344">
        <v>78082765</v>
      </c>
      <c r="C344">
        <v>78</v>
      </c>
      <c r="D344" s="1">
        <v>16216.5</v>
      </c>
      <c r="E344" t="s">
        <v>741</v>
      </c>
      <c r="F344" t="s">
        <v>178</v>
      </c>
      <c r="G344" t="s">
        <v>13</v>
      </c>
      <c r="H344" s="3">
        <v>192069.95610000001</v>
      </c>
      <c r="I344" s="3">
        <v>55476.950100000002</v>
      </c>
      <c r="J344" t="s">
        <v>852</v>
      </c>
      <c r="K344" t="str">
        <f>_xlfn.XLOOKUP(A344, Accounts!A:A, Accounts!E:E, "Not Found")</f>
        <v>Domiciliary</v>
      </c>
      <c r="L344" s="3">
        <f>_xlfn.XLOOKUP(A344, Accounts!A:A, Accounts!G:G, 0)</f>
        <v>1579694733</v>
      </c>
      <c r="M344" s="3" t="str">
        <f>_xlfn.XLOOKUP(A344, Loan!A:A, Loan!D:D, "0")</f>
        <v>0</v>
      </c>
      <c r="N344" s="3" t="str">
        <f>_xlfn.XLOOKUP(Customer8[[#This Row],[Account Number]],Transaction!C:C,Transaction!D:D)</f>
        <v>Money Transfer</v>
      </c>
      <c r="O344" s="3" t="str">
        <f>_xlfn.XLOOKUP(Customer8[[#This Row],[Account Number]], Transaction!C:C,Transaction!E:E)</f>
        <v>Mobile</v>
      </c>
      <c r="P344" s="2">
        <f>_xlfn.XLOOKUP(Customer8[[#This Row],[Account Number]], Transaction!C:C,Transaction!F:F)</f>
        <v>44403</v>
      </c>
      <c r="Q344" s="3">
        <f>Customer8[[#This Row],[Bank Deposit]]-Customer8[[#This Row],[Saving Accounts]]</f>
        <v>136593.00599999999</v>
      </c>
      <c r="R344" s="3">
        <f>IF(AND(K344="Current", Customer8[[#This Row],[Balance]]&gt;500000), Customer8[[#This Row],[Balance]]*1.02, Customer8[[#This Row],[Balance]])</f>
        <v>136593.00599999999</v>
      </c>
      <c r="S344" s="3" t="str">
        <f>TEXT(Customer8[[#This Row],[Transaction_Date]], "MMM")</f>
        <v>Jul</v>
      </c>
      <c r="T344" s="3" t="str">
        <f t="shared" si="5"/>
        <v>70 Yrs &amp; Above</v>
      </c>
      <c r="U344" s="3" t="str">
        <f>TEXT(Customer8[[#This Row],[Transaction_Date]],"YYYY")</f>
        <v>2021</v>
      </c>
    </row>
    <row r="345" spans="1:21" x14ac:dyDescent="0.35">
      <c r="A345" t="s">
        <v>853</v>
      </c>
      <c r="B345">
        <v>170783195</v>
      </c>
      <c r="C345">
        <v>25</v>
      </c>
      <c r="D345" s="1">
        <v>35574.75</v>
      </c>
      <c r="E345" t="s">
        <v>741</v>
      </c>
      <c r="F345" t="s">
        <v>189</v>
      </c>
      <c r="G345" t="s">
        <v>13</v>
      </c>
      <c r="H345" s="3">
        <v>2379512.821</v>
      </c>
      <c r="I345" s="3">
        <v>259385.06169999999</v>
      </c>
      <c r="J345" t="s">
        <v>854</v>
      </c>
      <c r="K345" t="str">
        <f>_xlfn.XLOOKUP(A345, Accounts!A:A, Accounts!E:E, "Not Found")</f>
        <v>Fixed Deposit</v>
      </c>
      <c r="L345" s="3">
        <f>_xlfn.XLOOKUP(A345, Accounts!A:A, Accounts!G:G, 0)</f>
        <v>3192059145</v>
      </c>
      <c r="M345" s="3" t="str">
        <f>_xlfn.XLOOKUP(A345, Loan!A:A, Loan!D:D, "0")</f>
        <v>0</v>
      </c>
      <c r="N345" s="3" t="str">
        <f>_xlfn.XLOOKUP(Customer8[[#This Row],[Account Number]],Transaction!C:C,Transaction!D:D)</f>
        <v>Cash Withdrawal</v>
      </c>
      <c r="O345" s="3" t="str">
        <f>_xlfn.XLOOKUP(Customer8[[#This Row],[Account Number]], Transaction!C:C,Transaction!E:E)</f>
        <v>ATM</v>
      </c>
      <c r="P345" s="2">
        <f>_xlfn.XLOOKUP(Customer8[[#This Row],[Account Number]], Transaction!C:C,Transaction!F:F)</f>
        <v>44322</v>
      </c>
      <c r="Q345" s="3">
        <f>Customer8[[#This Row],[Bank Deposit]]-Customer8[[#This Row],[Saving Accounts]]</f>
        <v>2120127.7593</v>
      </c>
      <c r="R345" s="3">
        <f>IF(AND(K345="Current", Customer8[[#This Row],[Balance]]&gt;500000), Customer8[[#This Row],[Balance]]*1.02, Customer8[[#This Row],[Balance]])</f>
        <v>2120127.7593</v>
      </c>
      <c r="S345" s="3" t="str">
        <f>TEXT(Customer8[[#This Row],[Transaction_Date]], "MMM")</f>
        <v>May</v>
      </c>
      <c r="T345" s="3" t="str">
        <f t="shared" si="5"/>
        <v>20-29 Yrs</v>
      </c>
      <c r="U345" s="3" t="str">
        <f>TEXT(Customer8[[#This Row],[Transaction_Date]],"YYYY")</f>
        <v>2021</v>
      </c>
    </row>
    <row r="346" spans="1:21" x14ac:dyDescent="0.35">
      <c r="A346" t="s">
        <v>855</v>
      </c>
      <c r="B346">
        <v>231990058</v>
      </c>
      <c r="C346">
        <v>23</v>
      </c>
      <c r="D346" s="1">
        <v>36305.25</v>
      </c>
      <c r="E346" t="s">
        <v>741</v>
      </c>
      <c r="F346" t="s">
        <v>223</v>
      </c>
      <c r="G346" t="s">
        <v>13</v>
      </c>
      <c r="H346" s="3">
        <v>211383.9639</v>
      </c>
      <c r="I346" s="3">
        <v>71354.189899999998</v>
      </c>
      <c r="J346" t="s">
        <v>856</v>
      </c>
      <c r="K346" t="str">
        <f>_xlfn.XLOOKUP(A346, Accounts!A:A, Accounts!E:E, "Not Found")</f>
        <v>Domiciliary</v>
      </c>
      <c r="L346" s="3">
        <f>_xlfn.XLOOKUP(A346, Accounts!A:A, Accounts!G:G, 0)</f>
        <v>465532125</v>
      </c>
      <c r="M346" s="3">
        <f>_xlfn.XLOOKUP(A346, Loan!A:A, Loan!D:D, "0")</f>
        <v>818243624</v>
      </c>
      <c r="N346" s="3" t="str">
        <f>_xlfn.XLOOKUP(Customer8[[#This Row],[Account Number]],Transaction!C:C,Transaction!D:D)</f>
        <v>Loan Payment</v>
      </c>
      <c r="O346" s="3" t="str">
        <f>_xlfn.XLOOKUP(Customer8[[#This Row],[Account Number]], Transaction!C:C,Transaction!E:E)</f>
        <v>AFT</v>
      </c>
      <c r="P346" s="2">
        <f>_xlfn.XLOOKUP(Customer8[[#This Row],[Account Number]], Transaction!C:C,Transaction!F:F)</f>
        <v>44397</v>
      </c>
      <c r="Q346" s="3">
        <f>Customer8[[#This Row],[Bank Deposit]]-Customer8[[#This Row],[Saving Accounts]]</f>
        <v>140029.774</v>
      </c>
      <c r="R346" s="3">
        <f>IF(AND(K346="Current", Customer8[[#This Row],[Balance]]&gt;500000), Customer8[[#This Row],[Balance]]*1.02, Customer8[[#This Row],[Balance]])</f>
        <v>140029.774</v>
      </c>
      <c r="S346" s="3" t="str">
        <f>TEXT(Customer8[[#This Row],[Transaction_Date]], "MMM")</f>
        <v>Jul</v>
      </c>
      <c r="T346" s="3" t="str">
        <f t="shared" si="5"/>
        <v>20-29 Yrs</v>
      </c>
      <c r="U346" s="3" t="str">
        <f>TEXT(Customer8[[#This Row],[Transaction_Date]],"YYYY")</f>
        <v>2021</v>
      </c>
    </row>
    <row r="347" spans="1:21" x14ac:dyDescent="0.35">
      <c r="A347" t="s">
        <v>857</v>
      </c>
      <c r="B347">
        <v>461991682</v>
      </c>
      <c r="C347">
        <v>30</v>
      </c>
      <c r="D347" s="1">
        <v>33748.5</v>
      </c>
      <c r="E347" t="s">
        <v>741</v>
      </c>
      <c r="F347" t="s">
        <v>668</v>
      </c>
      <c r="G347" t="s">
        <v>13</v>
      </c>
      <c r="H347" s="3">
        <v>227890.45439999999</v>
      </c>
      <c r="I347" s="3">
        <v>240098.87160000001</v>
      </c>
      <c r="J347" t="s">
        <v>858</v>
      </c>
      <c r="K347" t="str">
        <f>_xlfn.XLOOKUP(A347, Accounts!A:A, Accounts!E:E, "Not Found")</f>
        <v>Joint</v>
      </c>
      <c r="L347" s="3">
        <f>_xlfn.XLOOKUP(A347, Accounts!A:A, Accounts!G:G, 0)</f>
        <v>2499628635</v>
      </c>
      <c r="M347" s="3" t="str">
        <f>_xlfn.XLOOKUP(A347, Loan!A:A, Loan!D:D, "0")</f>
        <v>0</v>
      </c>
      <c r="N347" s="3" t="str">
        <f>_xlfn.XLOOKUP(Customer8[[#This Row],[Account Number]],Transaction!C:C,Transaction!D:D)</f>
        <v>Checks</v>
      </c>
      <c r="O347" s="3" t="str">
        <f>_xlfn.XLOOKUP(Customer8[[#This Row],[Account Number]], Transaction!C:C,Transaction!E:E)</f>
        <v>Informal Services</v>
      </c>
      <c r="P347" s="2">
        <f>_xlfn.XLOOKUP(Customer8[[#This Row],[Account Number]], Transaction!C:C,Transaction!F:F)</f>
        <v>44653</v>
      </c>
      <c r="Q347" s="3">
        <f>Customer8[[#This Row],[Bank Deposit]]-Customer8[[#This Row],[Saving Accounts]]</f>
        <v>-12208.417200000025</v>
      </c>
      <c r="R347" s="3">
        <f>IF(AND(K347="Current", Customer8[[#This Row],[Balance]]&gt;500000), Customer8[[#This Row],[Balance]]*1.02, Customer8[[#This Row],[Balance]])</f>
        <v>-12208.417200000025</v>
      </c>
      <c r="S347" s="3" t="str">
        <f>TEXT(Customer8[[#This Row],[Transaction_Date]], "MMM")</f>
        <v>Apr</v>
      </c>
      <c r="T347" s="3" t="str">
        <f t="shared" si="5"/>
        <v>30-39 Yrs</v>
      </c>
      <c r="U347" s="3" t="str">
        <f>TEXT(Customer8[[#This Row],[Transaction_Date]],"YYYY")</f>
        <v>2022</v>
      </c>
    </row>
    <row r="348" spans="1:21" x14ac:dyDescent="0.35">
      <c r="A348" t="s">
        <v>859</v>
      </c>
      <c r="B348">
        <v>812442483</v>
      </c>
      <c r="C348">
        <v>23</v>
      </c>
      <c r="D348" s="1">
        <v>36305.25</v>
      </c>
      <c r="E348" t="s">
        <v>741</v>
      </c>
      <c r="F348" t="s">
        <v>42</v>
      </c>
      <c r="G348" t="s">
        <v>13</v>
      </c>
      <c r="H348" s="3">
        <v>2937041.9703000002</v>
      </c>
      <c r="I348" s="3">
        <v>1661769.8336</v>
      </c>
      <c r="J348" t="s">
        <v>860</v>
      </c>
      <c r="K348" t="str">
        <f>_xlfn.XLOOKUP(A348, Accounts!A:A, Accounts!E:E, "Not Found")</f>
        <v>Current</v>
      </c>
      <c r="L348" s="3">
        <f>_xlfn.XLOOKUP(A348, Accounts!A:A, Accounts!G:G, 0)</f>
        <v>50428602</v>
      </c>
      <c r="M348" s="3">
        <f>_xlfn.XLOOKUP(A348, Loan!A:A, Loan!D:D, "0")</f>
        <v>833551236</v>
      </c>
      <c r="N348" s="3" t="str">
        <f>_xlfn.XLOOKUP(Customer8[[#This Row],[Account Number]],Transaction!C:C,Transaction!D:D)</f>
        <v>Loan Payment</v>
      </c>
      <c r="O348" s="3" t="str">
        <f>_xlfn.XLOOKUP(Customer8[[#This Row],[Account Number]], Transaction!C:C,Transaction!E:E)</f>
        <v>AFT</v>
      </c>
      <c r="P348" s="2">
        <f>_xlfn.XLOOKUP(Customer8[[#This Row],[Account Number]], Transaction!C:C,Transaction!F:F)</f>
        <v>44501</v>
      </c>
      <c r="Q348" s="3">
        <f>Customer8[[#This Row],[Bank Deposit]]-Customer8[[#This Row],[Saving Accounts]]</f>
        <v>1275272.1367000001</v>
      </c>
      <c r="R348" s="3">
        <f>IF(AND(K348="Current", Customer8[[#This Row],[Balance]]&gt;500000), Customer8[[#This Row],[Balance]]*1.02, Customer8[[#This Row],[Balance]])</f>
        <v>1300777.5794340002</v>
      </c>
      <c r="S348" s="3" t="str">
        <f>TEXT(Customer8[[#This Row],[Transaction_Date]], "MMM")</f>
        <v>Nov</v>
      </c>
      <c r="T348" s="3" t="str">
        <f t="shared" si="5"/>
        <v>20-29 Yrs</v>
      </c>
      <c r="U348" s="3" t="str">
        <f>TEXT(Customer8[[#This Row],[Transaction_Date]],"YYYY")</f>
        <v>2021</v>
      </c>
    </row>
    <row r="349" spans="1:21" x14ac:dyDescent="0.35">
      <c r="A349" t="s">
        <v>861</v>
      </c>
      <c r="B349">
        <v>757646735</v>
      </c>
      <c r="C349">
        <v>58</v>
      </c>
      <c r="D349" s="1">
        <v>23521.5</v>
      </c>
      <c r="E349" t="s">
        <v>741</v>
      </c>
      <c r="F349" t="s">
        <v>593</v>
      </c>
      <c r="G349" t="s">
        <v>13</v>
      </c>
      <c r="H349" s="3">
        <v>106528.1311</v>
      </c>
      <c r="I349" s="3">
        <v>28706.527999999998</v>
      </c>
      <c r="J349" t="s">
        <v>862</v>
      </c>
      <c r="K349" t="str">
        <f>_xlfn.XLOOKUP(A349, Accounts!A:A, Accounts!E:E, "Not Found")</f>
        <v>Domiciliary</v>
      </c>
      <c r="L349" s="3">
        <f>_xlfn.XLOOKUP(A349, Accounts!A:A, Accounts!G:G, 0)</f>
        <v>272925312</v>
      </c>
      <c r="M349" s="3" t="str">
        <f>_xlfn.XLOOKUP(A349, Loan!A:A, Loan!D:D, "0")</f>
        <v>0</v>
      </c>
      <c r="N349" s="3" t="str">
        <f>_xlfn.XLOOKUP(Customer8[[#This Row],[Account Number]],Transaction!C:C,Transaction!D:D)</f>
        <v>Money Transfer</v>
      </c>
      <c r="O349" s="3" t="str">
        <f>_xlfn.XLOOKUP(Customer8[[#This Row],[Account Number]], Transaction!C:C,Transaction!E:E)</f>
        <v>Mobile</v>
      </c>
      <c r="P349" s="2">
        <f>_xlfn.XLOOKUP(Customer8[[#This Row],[Account Number]], Transaction!C:C,Transaction!F:F)</f>
        <v>44459</v>
      </c>
      <c r="Q349" s="3">
        <f>Customer8[[#This Row],[Bank Deposit]]-Customer8[[#This Row],[Saving Accounts]]</f>
        <v>77821.603100000008</v>
      </c>
      <c r="R349" s="3">
        <f>IF(AND(K349="Current", Customer8[[#This Row],[Balance]]&gt;500000), Customer8[[#This Row],[Balance]]*1.02, Customer8[[#This Row],[Balance]])</f>
        <v>77821.603100000008</v>
      </c>
      <c r="S349" s="3" t="str">
        <f>TEXT(Customer8[[#This Row],[Transaction_Date]], "MMM")</f>
        <v>Sep</v>
      </c>
      <c r="T349" s="3" t="str">
        <f t="shared" si="5"/>
        <v>50-59 Yrs</v>
      </c>
      <c r="U349" s="3" t="str">
        <f>TEXT(Customer8[[#This Row],[Transaction_Date]],"YYYY")</f>
        <v>2021</v>
      </c>
    </row>
    <row r="350" spans="1:21" x14ac:dyDescent="0.35">
      <c r="A350" t="s">
        <v>863</v>
      </c>
      <c r="B350">
        <v>262138687</v>
      </c>
      <c r="C350">
        <v>33</v>
      </c>
      <c r="D350" s="1">
        <v>32652.75</v>
      </c>
      <c r="E350" t="s">
        <v>741</v>
      </c>
      <c r="F350" t="s">
        <v>864</v>
      </c>
      <c r="G350" t="s">
        <v>13</v>
      </c>
      <c r="H350" s="3">
        <v>1818216.1562000001</v>
      </c>
      <c r="I350" s="3">
        <v>886562.19779999997</v>
      </c>
      <c r="J350" t="s">
        <v>865</v>
      </c>
      <c r="K350" t="str">
        <f>_xlfn.XLOOKUP(A350, Accounts!A:A, Accounts!E:E, "Not Found")</f>
        <v>Corporate</v>
      </c>
      <c r="L350" s="3">
        <f>_xlfn.XLOOKUP(A350, Accounts!A:A, Accounts!G:G, 0)</f>
        <v>23413248</v>
      </c>
      <c r="M350" s="3" t="str">
        <f>_xlfn.XLOOKUP(A350, Loan!A:A, Loan!D:D, "0")</f>
        <v>0</v>
      </c>
      <c r="N350" s="3" t="str">
        <f>_xlfn.XLOOKUP(Customer8[[#This Row],[Account Number]],Transaction!C:C,Transaction!D:D)</f>
        <v>Money Deposit</v>
      </c>
      <c r="O350" s="3" t="str">
        <f>_xlfn.XLOOKUP(Customer8[[#This Row],[Account Number]], Transaction!C:C,Transaction!E:E)</f>
        <v>ATM</v>
      </c>
      <c r="P350" s="2">
        <f>_xlfn.XLOOKUP(Customer8[[#This Row],[Account Number]], Transaction!C:C,Transaction!F:F)</f>
        <v>44201</v>
      </c>
      <c r="Q350" s="3">
        <f>Customer8[[#This Row],[Bank Deposit]]-Customer8[[#This Row],[Saving Accounts]]</f>
        <v>931653.95840000012</v>
      </c>
      <c r="R350" s="3">
        <f>IF(AND(K350="Current", Customer8[[#This Row],[Balance]]&gt;500000), Customer8[[#This Row],[Balance]]*1.02, Customer8[[#This Row],[Balance]])</f>
        <v>931653.95840000012</v>
      </c>
      <c r="S350" s="3" t="str">
        <f>TEXT(Customer8[[#This Row],[Transaction_Date]], "MMM")</f>
        <v>Jan</v>
      </c>
      <c r="T350" s="3" t="str">
        <f t="shared" si="5"/>
        <v>30-39 Yrs</v>
      </c>
      <c r="U350" s="3" t="str">
        <f>TEXT(Customer8[[#This Row],[Transaction_Date]],"YYYY")</f>
        <v>2021</v>
      </c>
    </row>
    <row r="351" spans="1:21" x14ac:dyDescent="0.35">
      <c r="A351" t="s">
        <v>866</v>
      </c>
      <c r="B351">
        <v>547525888</v>
      </c>
      <c r="C351">
        <v>47</v>
      </c>
      <c r="D351" s="1">
        <v>27539.25</v>
      </c>
      <c r="E351" t="s">
        <v>741</v>
      </c>
      <c r="F351" t="s">
        <v>253</v>
      </c>
      <c r="G351" t="s">
        <v>13</v>
      </c>
      <c r="H351" s="3">
        <v>269460.70069999999</v>
      </c>
      <c r="I351" s="3">
        <v>121257.3153</v>
      </c>
      <c r="J351" t="s">
        <v>867</v>
      </c>
      <c r="K351" t="str">
        <f>_xlfn.XLOOKUP(A351, Accounts!A:A, Accounts!E:E, "Not Found")</f>
        <v>Domiciliary</v>
      </c>
      <c r="L351" s="3">
        <f>_xlfn.XLOOKUP(A351, Accounts!A:A, Accounts!G:G, 0)</f>
        <v>82356126</v>
      </c>
      <c r="M351" s="3" t="str">
        <f>_xlfn.XLOOKUP(A351, Loan!A:A, Loan!D:D, "0")</f>
        <v>0</v>
      </c>
      <c r="N351" s="3" t="str">
        <f>_xlfn.XLOOKUP(Customer8[[#This Row],[Account Number]],Transaction!C:C,Transaction!D:D)</f>
        <v>Online Payment</v>
      </c>
      <c r="O351" s="3" t="str">
        <f>_xlfn.XLOOKUP(Customer8[[#This Row],[Account Number]], Transaction!C:C,Transaction!E:E)</f>
        <v>Mobile</v>
      </c>
      <c r="P351" s="2">
        <f>_xlfn.XLOOKUP(Customer8[[#This Row],[Account Number]], Transaction!C:C,Transaction!F:F)</f>
        <v>44479</v>
      </c>
      <c r="Q351" s="3">
        <f>Customer8[[#This Row],[Bank Deposit]]-Customer8[[#This Row],[Saving Accounts]]</f>
        <v>148203.38539999997</v>
      </c>
      <c r="R351" s="3">
        <f>IF(AND(K351="Current", Customer8[[#This Row],[Balance]]&gt;500000), Customer8[[#This Row],[Balance]]*1.02, Customer8[[#This Row],[Balance]])</f>
        <v>148203.38539999997</v>
      </c>
      <c r="S351" s="3" t="str">
        <f>TEXT(Customer8[[#This Row],[Transaction_Date]], "MMM")</f>
        <v>Oct</v>
      </c>
      <c r="T351" s="3" t="str">
        <f t="shared" si="5"/>
        <v>40-49 Yrs</v>
      </c>
      <c r="U351" s="3" t="str">
        <f>TEXT(Customer8[[#This Row],[Transaction_Date]],"YYYY")</f>
        <v>2021</v>
      </c>
    </row>
    <row r="352" spans="1:21" x14ac:dyDescent="0.35">
      <c r="A352" t="s">
        <v>868</v>
      </c>
      <c r="B352">
        <v>167654139</v>
      </c>
      <c r="C352">
        <v>26</v>
      </c>
      <c r="D352" s="1">
        <v>35209.5</v>
      </c>
      <c r="E352" t="s">
        <v>741</v>
      </c>
      <c r="F352" t="s">
        <v>489</v>
      </c>
      <c r="G352" t="s">
        <v>13</v>
      </c>
      <c r="H352" s="3">
        <v>21912.760300000002</v>
      </c>
      <c r="I352" s="3">
        <v>9501.2358999999997</v>
      </c>
      <c r="J352" t="s">
        <v>869</v>
      </c>
      <c r="K352" t="str">
        <f>_xlfn.XLOOKUP(A352, Accounts!A:A, Accounts!E:E, "Not Found")</f>
        <v>Corporate</v>
      </c>
      <c r="L352" s="3">
        <f>_xlfn.XLOOKUP(A352, Accounts!A:A, Accounts!G:G, 0)</f>
        <v>24595008</v>
      </c>
      <c r="M352" s="3" t="str">
        <f>_xlfn.XLOOKUP(A352, Loan!A:A, Loan!D:D, "0")</f>
        <v>0</v>
      </c>
      <c r="N352" s="3" t="str">
        <f>_xlfn.XLOOKUP(Customer8[[#This Row],[Account Number]],Transaction!C:C,Transaction!D:D)</f>
        <v>Money Deposit</v>
      </c>
      <c r="O352" s="3" t="str">
        <f>_xlfn.XLOOKUP(Customer8[[#This Row],[Account Number]], Transaction!C:C,Transaction!E:E)</f>
        <v>Bank</v>
      </c>
      <c r="P352" s="2">
        <f>_xlfn.XLOOKUP(Customer8[[#This Row],[Account Number]], Transaction!C:C,Transaction!F:F)</f>
        <v>44335</v>
      </c>
      <c r="Q352" s="3">
        <f>Customer8[[#This Row],[Bank Deposit]]-Customer8[[#This Row],[Saving Accounts]]</f>
        <v>12411.524400000002</v>
      </c>
      <c r="R352" s="3">
        <f>IF(AND(K352="Current", Customer8[[#This Row],[Balance]]&gt;500000), Customer8[[#This Row],[Balance]]*1.02, Customer8[[#This Row],[Balance]])</f>
        <v>12411.524400000002</v>
      </c>
      <c r="S352" s="3" t="str">
        <f>TEXT(Customer8[[#This Row],[Transaction_Date]], "MMM")</f>
        <v>May</v>
      </c>
      <c r="T352" s="3" t="str">
        <f t="shared" si="5"/>
        <v>20-29 Yrs</v>
      </c>
      <c r="U352" s="3" t="str">
        <f>TEXT(Customer8[[#This Row],[Transaction_Date]],"YYYY")</f>
        <v>2021</v>
      </c>
    </row>
    <row r="353" spans="1:21" x14ac:dyDescent="0.35">
      <c r="A353" t="s">
        <v>870</v>
      </c>
      <c r="B353">
        <v>192928937</v>
      </c>
      <c r="C353">
        <v>63</v>
      </c>
      <c r="D353" s="1">
        <v>21695.25</v>
      </c>
      <c r="E353" t="s">
        <v>741</v>
      </c>
      <c r="F353" t="s">
        <v>451</v>
      </c>
      <c r="G353" t="s">
        <v>13</v>
      </c>
      <c r="H353" s="3">
        <v>499696.30119999999</v>
      </c>
      <c r="I353" s="3">
        <v>367776.47769999999</v>
      </c>
      <c r="J353" t="s">
        <v>871</v>
      </c>
      <c r="K353" t="str">
        <f>_xlfn.XLOOKUP(A353, Accounts!A:A, Accounts!E:E, "Not Found")</f>
        <v>Domiciliary</v>
      </c>
      <c r="L353" s="3">
        <f>_xlfn.XLOOKUP(A353, Accounts!A:A, Accounts!G:G, 0)</f>
        <v>299285532</v>
      </c>
      <c r="M353" s="3" t="str">
        <f>_xlfn.XLOOKUP(A353, Loan!A:A, Loan!D:D, "0")</f>
        <v>0</v>
      </c>
      <c r="N353" s="3" t="str">
        <f>_xlfn.XLOOKUP(Customer8[[#This Row],[Account Number]],Transaction!C:C,Transaction!D:D)</f>
        <v>Money Transfer</v>
      </c>
      <c r="O353" s="3" t="str">
        <f>_xlfn.XLOOKUP(Customer8[[#This Row],[Account Number]], Transaction!C:C,Transaction!E:E)</f>
        <v>Mobile</v>
      </c>
      <c r="P353" s="2">
        <f>_xlfn.XLOOKUP(Customer8[[#This Row],[Account Number]], Transaction!C:C,Transaction!F:F)</f>
        <v>44270</v>
      </c>
      <c r="Q353" s="3">
        <f>Customer8[[#This Row],[Bank Deposit]]-Customer8[[#This Row],[Saving Accounts]]</f>
        <v>131919.8235</v>
      </c>
      <c r="R353" s="3">
        <f>IF(AND(K353="Current", Customer8[[#This Row],[Balance]]&gt;500000), Customer8[[#This Row],[Balance]]*1.02, Customer8[[#This Row],[Balance]])</f>
        <v>131919.8235</v>
      </c>
      <c r="S353" s="3" t="str">
        <f>TEXT(Customer8[[#This Row],[Transaction_Date]], "MMM")</f>
        <v>Mar</v>
      </c>
      <c r="T353" s="3" t="str">
        <f t="shared" si="5"/>
        <v>60-69 Yrs</v>
      </c>
      <c r="U353" s="3" t="str">
        <f>TEXT(Customer8[[#This Row],[Transaction_Date]],"YYYY")</f>
        <v>2021</v>
      </c>
    </row>
    <row r="354" spans="1:21" x14ac:dyDescent="0.35">
      <c r="A354" t="s">
        <v>872</v>
      </c>
      <c r="B354">
        <v>502376688</v>
      </c>
      <c r="C354">
        <v>20</v>
      </c>
      <c r="D354" s="1">
        <v>37401</v>
      </c>
      <c r="E354" t="s">
        <v>741</v>
      </c>
      <c r="F354" t="s">
        <v>413</v>
      </c>
      <c r="G354" t="s">
        <v>13</v>
      </c>
      <c r="H354" s="3">
        <v>968531.37340000004</v>
      </c>
      <c r="I354" s="3">
        <v>357956.38860000001</v>
      </c>
      <c r="J354" t="s">
        <v>873</v>
      </c>
      <c r="K354" t="str">
        <f>_xlfn.XLOOKUP(A354, Accounts!A:A, Accounts!E:E, "Not Found")</f>
        <v>Current</v>
      </c>
      <c r="L354" s="3">
        <f>_xlfn.XLOOKUP(A354, Accounts!A:A, Accounts!G:G, 0)</f>
        <v>3068856</v>
      </c>
      <c r="M354" s="3" t="str">
        <f>_xlfn.XLOOKUP(A354, Loan!A:A, Loan!D:D, "0")</f>
        <v>0</v>
      </c>
      <c r="N354" s="3" t="str">
        <f>_xlfn.XLOOKUP(Customer8[[#This Row],[Account Number]],Transaction!C:C,Transaction!D:D)</f>
        <v>Online Payment</v>
      </c>
      <c r="O354" s="3" t="str">
        <f>_xlfn.XLOOKUP(Customer8[[#This Row],[Account Number]], Transaction!C:C,Transaction!E:E)</f>
        <v>Mobile</v>
      </c>
      <c r="P354" s="2">
        <f>_xlfn.XLOOKUP(Customer8[[#This Row],[Account Number]], Transaction!C:C,Transaction!F:F)</f>
        <v>44363</v>
      </c>
      <c r="Q354" s="3">
        <f>Customer8[[#This Row],[Bank Deposit]]-Customer8[[#This Row],[Saving Accounts]]</f>
        <v>610574.98479999998</v>
      </c>
      <c r="R354" s="3">
        <f>IF(AND(K354="Current", Customer8[[#This Row],[Balance]]&gt;500000), Customer8[[#This Row],[Balance]]*1.02, Customer8[[#This Row],[Balance]])</f>
        <v>622786.48449599999</v>
      </c>
      <c r="S354" s="3" t="str">
        <f>TEXT(Customer8[[#This Row],[Transaction_Date]], "MMM")</f>
        <v>Jun</v>
      </c>
      <c r="T354" s="3" t="str">
        <f t="shared" si="5"/>
        <v>20-29 Yrs</v>
      </c>
      <c r="U354" s="3" t="str">
        <f>TEXT(Customer8[[#This Row],[Transaction_Date]],"YYYY")</f>
        <v>2021</v>
      </c>
    </row>
    <row r="355" spans="1:21" x14ac:dyDescent="0.35">
      <c r="A355" t="s">
        <v>874</v>
      </c>
      <c r="B355">
        <v>385409761</v>
      </c>
      <c r="C355">
        <v>54</v>
      </c>
      <c r="D355" s="1">
        <v>24982.5</v>
      </c>
      <c r="E355" t="s">
        <v>741</v>
      </c>
      <c r="F355" t="s">
        <v>588</v>
      </c>
      <c r="G355" t="s">
        <v>13</v>
      </c>
      <c r="H355" s="3">
        <v>194915.47839999999</v>
      </c>
      <c r="I355" s="3">
        <v>99759.150899999993</v>
      </c>
      <c r="J355" t="s">
        <v>875</v>
      </c>
      <c r="K355" t="str">
        <f>_xlfn.XLOOKUP(A355, Accounts!A:A, Accounts!E:E, "Not Found")</f>
        <v>Corporate</v>
      </c>
      <c r="L355" s="3">
        <f>_xlfn.XLOOKUP(A355, Accounts!A:A, Accounts!G:G, 0)</f>
        <v>3554163712</v>
      </c>
      <c r="M355" s="3" t="str">
        <f>_xlfn.XLOOKUP(A355, Loan!A:A, Loan!D:D, "0")</f>
        <v>0</v>
      </c>
      <c r="N355" s="3" t="str">
        <f>_xlfn.XLOOKUP(Customer8[[#This Row],[Account Number]],Transaction!C:C,Transaction!D:D)</f>
        <v>Cash Withdrawal</v>
      </c>
      <c r="O355" s="3" t="str">
        <f>_xlfn.XLOOKUP(Customer8[[#This Row],[Account Number]], Transaction!C:C,Transaction!E:E)</f>
        <v>ATM</v>
      </c>
      <c r="P355" s="2">
        <f>_xlfn.XLOOKUP(Customer8[[#This Row],[Account Number]], Transaction!C:C,Transaction!F:F)</f>
        <v>44243</v>
      </c>
      <c r="Q355" s="3">
        <f>Customer8[[#This Row],[Bank Deposit]]-Customer8[[#This Row],[Saving Accounts]]</f>
        <v>95156.327499999999</v>
      </c>
      <c r="R355" s="3">
        <f>IF(AND(K355="Current", Customer8[[#This Row],[Balance]]&gt;500000), Customer8[[#This Row],[Balance]]*1.02, Customer8[[#This Row],[Balance]])</f>
        <v>95156.327499999999</v>
      </c>
      <c r="S355" s="3" t="str">
        <f>TEXT(Customer8[[#This Row],[Transaction_Date]], "MMM")</f>
        <v>Feb</v>
      </c>
      <c r="T355" s="3" t="str">
        <f t="shared" si="5"/>
        <v>50-59 Yrs</v>
      </c>
      <c r="U355" s="3" t="str">
        <f>TEXT(Customer8[[#This Row],[Transaction_Date]],"YYYY")</f>
        <v>2021</v>
      </c>
    </row>
    <row r="356" spans="1:21" x14ac:dyDescent="0.35">
      <c r="A356" t="s">
        <v>876</v>
      </c>
      <c r="B356">
        <v>804813466</v>
      </c>
      <c r="C356">
        <v>56</v>
      </c>
      <c r="D356" s="1">
        <v>24252</v>
      </c>
      <c r="E356" t="s">
        <v>741</v>
      </c>
      <c r="F356" t="s">
        <v>847</v>
      </c>
      <c r="G356" t="s">
        <v>13</v>
      </c>
      <c r="H356" s="3">
        <v>665273.41350000002</v>
      </c>
      <c r="I356" s="3">
        <v>142584.27480000001</v>
      </c>
      <c r="J356" t="s">
        <v>877</v>
      </c>
      <c r="K356" t="str">
        <f>_xlfn.XLOOKUP(A356, Accounts!A:A, Accounts!E:E, "Not Found")</f>
        <v>Corporate</v>
      </c>
      <c r="L356" s="3">
        <f>_xlfn.XLOOKUP(A356, Accounts!A:A, Accounts!G:G, 0)</f>
        <v>690362112</v>
      </c>
      <c r="M356" s="3" t="str">
        <f>_xlfn.XLOOKUP(A356, Loan!A:A, Loan!D:D, "0")</f>
        <v>0</v>
      </c>
      <c r="N356" s="3" t="str">
        <f>_xlfn.XLOOKUP(Customer8[[#This Row],[Account Number]],Transaction!C:C,Transaction!D:D)</f>
        <v>Money Transfer</v>
      </c>
      <c r="O356" s="3" t="str">
        <f>_xlfn.XLOOKUP(Customer8[[#This Row],[Account Number]], Transaction!C:C,Transaction!E:E)</f>
        <v>Internet Banking</v>
      </c>
      <c r="P356" s="2">
        <f>_xlfn.XLOOKUP(Customer8[[#This Row],[Account Number]], Transaction!C:C,Transaction!F:F)</f>
        <v>44387</v>
      </c>
      <c r="Q356" s="3">
        <f>Customer8[[#This Row],[Bank Deposit]]-Customer8[[#This Row],[Saving Accounts]]</f>
        <v>522689.13870000001</v>
      </c>
      <c r="R356" s="3">
        <f>IF(AND(K356="Current", Customer8[[#This Row],[Balance]]&gt;500000), Customer8[[#This Row],[Balance]]*1.02, Customer8[[#This Row],[Balance]])</f>
        <v>522689.13870000001</v>
      </c>
      <c r="S356" s="3" t="str">
        <f>TEXT(Customer8[[#This Row],[Transaction_Date]], "MMM")</f>
        <v>Jul</v>
      </c>
      <c r="T356" s="3" t="str">
        <f t="shared" si="5"/>
        <v>50-59 Yrs</v>
      </c>
      <c r="U356" s="3" t="str">
        <f>TEXT(Customer8[[#This Row],[Transaction_Date]],"YYYY")</f>
        <v>2021</v>
      </c>
    </row>
    <row r="357" spans="1:21" x14ac:dyDescent="0.35">
      <c r="A357" t="s">
        <v>878</v>
      </c>
      <c r="B357">
        <v>715678008</v>
      </c>
      <c r="C357">
        <v>84</v>
      </c>
      <c r="D357" s="1">
        <v>14025</v>
      </c>
      <c r="E357" t="s">
        <v>741</v>
      </c>
      <c r="F357" t="s">
        <v>312</v>
      </c>
      <c r="G357" t="s">
        <v>13</v>
      </c>
      <c r="H357" s="3">
        <v>74747.863100000002</v>
      </c>
      <c r="I357" s="3">
        <v>39677.924500000001</v>
      </c>
      <c r="J357" t="s">
        <v>879</v>
      </c>
      <c r="K357" t="str">
        <f>_xlfn.XLOOKUP(A357, Accounts!A:A, Accounts!E:E, "Not Found")</f>
        <v>Current</v>
      </c>
      <c r="L357" s="3">
        <f>_xlfn.XLOOKUP(A357, Accounts!A:A, Accounts!G:G, 0)</f>
        <v>332196915</v>
      </c>
      <c r="M357" s="3" t="str">
        <f>_xlfn.XLOOKUP(A357, Loan!A:A, Loan!D:D, "0")</f>
        <v>0</v>
      </c>
      <c r="N357" s="3" t="str">
        <f>_xlfn.XLOOKUP(Customer8[[#This Row],[Account Number]],Transaction!C:C,Transaction!D:D)</f>
        <v>Money Deposit</v>
      </c>
      <c r="O357" s="3" t="str">
        <f>_xlfn.XLOOKUP(Customer8[[#This Row],[Account Number]], Transaction!C:C,Transaction!E:E)</f>
        <v>Bank</v>
      </c>
      <c r="P357" s="2">
        <f>_xlfn.XLOOKUP(Customer8[[#This Row],[Account Number]], Transaction!C:C,Transaction!F:F)</f>
        <v>44438</v>
      </c>
      <c r="Q357" s="3">
        <f>Customer8[[#This Row],[Bank Deposit]]-Customer8[[#This Row],[Saving Accounts]]</f>
        <v>35069.938600000001</v>
      </c>
      <c r="R357" s="3">
        <f>IF(AND(K357="Current", Customer8[[#This Row],[Balance]]&gt;500000), Customer8[[#This Row],[Balance]]*1.02, Customer8[[#This Row],[Balance]])</f>
        <v>35069.938600000001</v>
      </c>
      <c r="S357" s="3" t="str">
        <f>TEXT(Customer8[[#This Row],[Transaction_Date]], "MMM")</f>
        <v>Aug</v>
      </c>
      <c r="T357" s="3" t="str">
        <f t="shared" si="5"/>
        <v>70 Yrs &amp; Above</v>
      </c>
      <c r="U357" s="3" t="str">
        <f>TEXT(Customer8[[#This Row],[Transaction_Date]],"YYYY")</f>
        <v>2021</v>
      </c>
    </row>
    <row r="358" spans="1:21" x14ac:dyDescent="0.35">
      <c r="A358" t="s">
        <v>880</v>
      </c>
      <c r="B358">
        <v>258712750</v>
      </c>
      <c r="C358">
        <v>22</v>
      </c>
      <c r="D358" s="1">
        <v>36670.5</v>
      </c>
      <c r="E358" t="s">
        <v>741</v>
      </c>
      <c r="F358" t="s">
        <v>282</v>
      </c>
      <c r="G358" t="s">
        <v>13</v>
      </c>
      <c r="H358" s="3">
        <v>0</v>
      </c>
      <c r="I358" s="3">
        <v>0</v>
      </c>
      <c r="J358" t="s">
        <v>881</v>
      </c>
      <c r="K358" t="str">
        <f>_xlfn.XLOOKUP(A358, Accounts!A:A, Accounts!E:E, "Not Found")</f>
        <v>Domiciliary</v>
      </c>
      <c r="L358" s="3">
        <f>_xlfn.XLOOKUP(A358, Accounts!A:A, Accounts!G:G, 0)</f>
        <v>7842168</v>
      </c>
      <c r="M358" s="3" t="str">
        <f>_xlfn.XLOOKUP(A358, Loan!A:A, Loan!D:D, "0")</f>
        <v>0</v>
      </c>
      <c r="N358" s="3" t="str">
        <f>_xlfn.XLOOKUP(Customer8[[#This Row],[Account Number]],Transaction!C:C,Transaction!D:D)</f>
        <v>Online Payment</v>
      </c>
      <c r="O358" s="3" t="str">
        <f>_xlfn.XLOOKUP(Customer8[[#This Row],[Account Number]], Transaction!C:C,Transaction!E:E)</f>
        <v>Mobile</v>
      </c>
      <c r="P358" s="2">
        <f>_xlfn.XLOOKUP(Customer8[[#This Row],[Account Number]], Transaction!C:C,Transaction!F:F)</f>
        <v>44477</v>
      </c>
      <c r="Q358" s="3">
        <f>Customer8[[#This Row],[Bank Deposit]]-Customer8[[#This Row],[Saving Accounts]]</f>
        <v>0</v>
      </c>
      <c r="R358" s="3">
        <f>IF(AND(K358="Current", Customer8[[#This Row],[Balance]]&gt;500000), Customer8[[#This Row],[Balance]]*1.02, Customer8[[#This Row],[Balance]])</f>
        <v>0</v>
      </c>
      <c r="S358" s="3" t="str">
        <f>TEXT(Customer8[[#This Row],[Transaction_Date]], "MMM")</f>
        <v>Oct</v>
      </c>
      <c r="T358" s="3" t="str">
        <f t="shared" si="5"/>
        <v>20-29 Yrs</v>
      </c>
      <c r="U358" s="3" t="str">
        <f>TEXT(Customer8[[#This Row],[Transaction_Date]],"YYYY")</f>
        <v>2021</v>
      </c>
    </row>
    <row r="359" spans="1:21" x14ac:dyDescent="0.35">
      <c r="A359" t="s">
        <v>882</v>
      </c>
      <c r="B359">
        <v>872032299</v>
      </c>
      <c r="C359">
        <v>38</v>
      </c>
      <c r="D359" s="1">
        <v>30826.5</v>
      </c>
      <c r="E359" t="s">
        <v>741</v>
      </c>
      <c r="F359" t="s">
        <v>883</v>
      </c>
      <c r="G359" t="s">
        <v>13</v>
      </c>
      <c r="H359" s="3">
        <v>267320.98119999998</v>
      </c>
      <c r="I359" s="3">
        <v>132591.20670000001</v>
      </c>
      <c r="J359" t="s">
        <v>884</v>
      </c>
      <c r="K359" t="str">
        <f>_xlfn.XLOOKUP(A359, Accounts!A:A, Accounts!E:E, "Not Found")</f>
        <v>Domiciliary</v>
      </c>
      <c r="L359" s="3">
        <f>_xlfn.XLOOKUP(A359, Accounts!A:A, Accounts!G:G, 0)</f>
        <v>1028071344</v>
      </c>
      <c r="M359" s="3" t="str">
        <f>_xlfn.XLOOKUP(A359, Loan!A:A, Loan!D:D, "0")</f>
        <v>0</v>
      </c>
      <c r="N359" s="3" t="str">
        <f>_xlfn.XLOOKUP(Customer8[[#This Row],[Account Number]],Transaction!C:C,Transaction!D:D)</f>
        <v>Checks</v>
      </c>
      <c r="O359" s="3" t="str">
        <f>_xlfn.XLOOKUP(Customer8[[#This Row],[Account Number]], Transaction!C:C,Transaction!E:E)</f>
        <v>Informal Services</v>
      </c>
      <c r="P359" s="2">
        <f>_xlfn.XLOOKUP(Customer8[[#This Row],[Account Number]], Transaction!C:C,Transaction!F:F)</f>
        <v>44276</v>
      </c>
      <c r="Q359" s="3">
        <f>Customer8[[#This Row],[Bank Deposit]]-Customer8[[#This Row],[Saving Accounts]]</f>
        <v>134729.77449999997</v>
      </c>
      <c r="R359" s="3">
        <f>IF(AND(K359="Current", Customer8[[#This Row],[Balance]]&gt;500000), Customer8[[#This Row],[Balance]]*1.02, Customer8[[#This Row],[Balance]])</f>
        <v>134729.77449999997</v>
      </c>
      <c r="S359" s="3" t="str">
        <f>TEXT(Customer8[[#This Row],[Transaction_Date]], "MMM")</f>
        <v>Mar</v>
      </c>
      <c r="T359" s="3" t="str">
        <f t="shared" si="5"/>
        <v>30-39 Yrs</v>
      </c>
      <c r="U359" s="3" t="str">
        <f>TEXT(Customer8[[#This Row],[Transaction_Date]],"YYYY")</f>
        <v>2021</v>
      </c>
    </row>
    <row r="360" spans="1:21" x14ac:dyDescent="0.35">
      <c r="A360" t="s">
        <v>885</v>
      </c>
      <c r="B360">
        <v>729442003</v>
      </c>
      <c r="C360">
        <v>38</v>
      </c>
      <c r="D360" s="1">
        <v>30826.5</v>
      </c>
      <c r="E360" t="s">
        <v>741</v>
      </c>
      <c r="F360" t="s">
        <v>886</v>
      </c>
      <c r="G360" t="s">
        <v>13</v>
      </c>
      <c r="H360" s="3">
        <v>1034707.968</v>
      </c>
      <c r="I360" s="3">
        <v>177840.432</v>
      </c>
      <c r="J360" t="s">
        <v>887</v>
      </c>
      <c r="K360" t="str">
        <f>_xlfn.XLOOKUP(A360, Accounts!A:A, Accounts!E:E, "Not Found")</f>
        <v>Savings</v>
      </c>
      <c r="L360" s="3">
        <f>_xlfn.XLOOKUP(A360, Accounts!A:A, Accounts!G:G, 0)</f>
        <v>360060255</v>
      </c>
      <c r="M360" s="3" t="str">
        <f>_xlfn.XLOOKUP(A360, Loan!A:A, Loan!D:D, "0")</f>
        <v>0</v>
      </c>
      <c r="N360" s="3" t="str">
        <f>_xlfn.XLOOKUP(Customer8[[#This Row],[Account Number]],Transaction!C:C,Transaction!D:D)</f>
        <v>Money Transfer</v>
      </c>
      <c r="O360" s="3" t="str">
        <f>_xlfn.XLOOKUP(Customer8[[#This Row],[Account Number]], Transaction!C:C,Transaction!E:E)</f>
        <v>Mobile</v>
      </c>
      <c r="P360" s="2">
        <f>_xlfn.XLOOKUP(Customer8[[#This Row],[Account Number]], Transaction!C:C,Transaction!F:F)</f>
        <v>44351</v>
      </c>
      <c r="Q360" s="3">
        <f>Customer8[[#This Row],[Bank Deposit]]-Customer8[[#This Row],[Saving Accounts]]</f>
        <v>856867.53599999996</v>
      </c>
      <c r="R360" s="3">
        <f>IF(AND(K360="Current", Customer8[[#This Row],[Balance]]&gt;500000), Customer8[[#This Row],[Balance]]*1.02, Customer8[[#This Row],[Balance]])</f>
        <v>856867.53599999996</v>
      </c>
      <c r="S360" s="3" t="str">
        <f>TEXT(Customer8[[#This Row],[Transaction_Date]], "MMM")</f>
        <v>Jun</v>
      </c>
      <c r="T360" s="3" t="str">
        <f t="shared" si="5"/>
        <v>30-39 Yrs</v>
      </c>
      <c r="U360" s="3" t="str">
        <f>TEXT(Customer8[[#This Row],[Transaction_Date]],"YYYY")</f>
        <v>2021</v>
      </c>
    </row>
    <row r="361" spans="1:21" x14ac:dyDescent="0.35">
      <c r="A361" t="s">
        <v>888</v>
      </c>
      <c r="B361">
        <v>449778041</v>
      </c>
      <c r="C361">
        <v>45</v>
      </c>
      <c r="D361" s="1">
        <v>28269.75</v>
      </c>
      <c r="E361" t="s">
        <v>741</v>
      </c>
      <c r="F361" t="s">
        <v>45</v>
      </c>
      <c r="G361" t="s">
        <v>13</v>
      </c>
      <c r="H361" s="3">
        <v>124384.22500000001</v>
      </c>
      <c r="I361" s="3">
        <v>40097.546199999997</v>
      </c>
      <c r="J361" t="s">
        <v>889</v>
      </c>
      <c r="K361" t="str">
        <f>_xlfn.XLOOKUP(A361, Accounts!A:A, Accounts!E:E, "Not Found")</f>
        <v>Current</v>
      </c>
      <c r="L361" s="3">
        <f>_xlfn.XLOOKUP(A361, Accounts!A:A, Accounts!G:G, 0)</f>
        <v>332507877</v>
      </c>
      <c r="M361" s="3" t="str">
        <f>_xlfn.XLOOKUP(A361, Loan!A:A, Loan!D:D, "0")</f>
        <v>0</v>
      </c>
      <c r="N361" s="3" t="str">
        <f>_xlfn.XLOOKUP(Customer8[[#This Row],[Account Number]],Transaction!C:C,Transaction!D:D)</f>
        <v>Checks</v>
      </c>
      <c r="O361" s="3" t="str">
        <f>_xlfn.XLOOKUP(Customer8[[#This Row],[Account Number]], Transaction!C:C,Transaction!E:E)</f>
        <v>Informal Services</v>
      </c>
      <c r="P361" s="2">
        <f>_xlfn.XLOOKUP(Customer8[[#This Row],[Account Number]], Transaction!C:C,Transaction!F:F)</f>
        <v>44494</v>
      </c>
      <c r="Q361" s="3">
        <f>Customer8[[#This Row],[Bank Deposit]]-Customer8[[#This Row],[Saving Accounts]]</f>
        <v>84286.678800000009</v>
      </c>
      <c r="R361" s="3">
        <f>IF(AND(K361="Current", Customer8[[#This Row],[Balance]]&gt;500000), Customer8[[#This Row],[Balance]]*1.02, Customer8[[#This Row],[Balance]])</f>
        <v>84286.678800000009</v>
      </c>
      <c r="S361" s="3" t="str">
        <f>TEXT(Customer8[[#This Row],[Transaction_Date]], "MMM")</f>
        <v>Oct</v>
      </c>
      <c r="T361" s="3" t="str">
        <f t="shared" si="5"/>
        <v>40-49 Yrs</v>
      </c>
      <c r="U361" s="3" t="str">
        <f>TEXT(Customer8[[#This Row],[Transaction_Date]],"YYYY")</f>
        <v>2021</v>
      </c>
    </row>
    <row r="362" spans="1:21" x14ac:dyDescent="0.35">
      <c r="A362" t="s">
        <v>890</v>
      </c>
      <c r="B362">
        <v>796218942</v>
      </c>
      <c r="C362">
        <v>82</v>
      </c>
      <c r="D362" s="1">
        <v>14755.5</v>
      </c>
      <c r="E362" t="s">
        <v>741</v>
      </c>
      <c r="F362" t="s">
        <v>320</v>
      </c>
      <c r="G362" t="s">
        <v>13</v>
      </c>
      <c r="H362" s="3">
        <v>298094.80739999999</v>
      </c>
      <c r="I362" s="3">
        <v>81402.8128</v>
      </c>
      <c r="J362" t="s">
        <v>891</v>
      </c>
      <c r="K362" t="str">
        <f>_xlfn.XLOOKUP(A362, Accounts!A:A, Accounts!E:E, "Not Found")</f>
        <v>Savings</v>
      </c>
      <c r="L362" s="3">
        <f>_xlfn.XLOOKUP(A362, Accounts!A:A, Accounts!G:G, 0)</f>
        <v>654313016</v>
      </c>
      <c r="M362" s="3" t="str">
        <f>_xlfn.XLOOKUP(A362, Loan!A:A, Loan!D:D, "0")</f>
        <v>0</v>
      </c>
      <c r="N362" s="3" t="str">
        <f>_xlfn.XLOOKUP(Customer8[[#This Row],[Account Number]],Transaction!C:C,Transaction!D:D)</f>
        <v>Online Payment</v>
      </c>
      <c r="O362" s="3" t="str">
        <f>_xlfn.XLOOKUP(Customer8[[#This Row],[Account Number]], Transaction!C:C,Transaction!E:E)</f>
        <v>Internet Banking</v>
      </c>
      <c r="P362" s="2">
        <f>_xlfn.XLOOKUP(Customer8[[#This Row],[Account Number]], Transaction!C:C,Transaction!F:F)</f>
        <v>44639</v>
      </c>
      <c r="Q362" s="3">
        <f>Customer8[[#This Row],[Bank Deposit]]-Customer8[[#This Row],[Saving Accounts]]</f>
        <v>216691.99459999998</v>
      </c>
      <c r="R362" s="3">
        <f>IF(AND(K362="Current", Customer8[[#This Row],[Balance]]&gt;500000), Customer8[[#This Row],[Balance]]*1.02, Customer8[[#This Row],[Balance]])</f>
        <v>216691.99459999998</v>
      </c>
      <c r="S362" s="3" t="str">
        <f>TEXT(Customer8[[#This Row],[Transaction_Date]], "MMM")</f>
        <v>Mar</v>
      </c>
      <c r="T362" s="3" t="str">
        <f t="shared" si="5"/>
        <v>70 Yrs &amp; Above</v>
      </c>
      <c r="U362" s="3" t="str">
        <f>TEXT(Customer8[[#This Row],[Transaction_Date]],"YYYY")</f>
        <v>2022</v>
      </c>
    </row>
    <row r="363" spans="1:21" x14ac:dyDescent="0.35">
      <c r="A363" t="s">
        <v>892</v>
      </c>
      <c r="B363">
        <v>900757172</v>
      </c>
      <c r="C363">
        <v>61</v>
      </c>
      <c r="D363" s="1">
        <v>22425.75</v>
      </c>
      <c r="E363" t="s">
        <v>741</v>
      </c>
      <c r="F363" t="s">
        <v>467</v>
      </c>
      <c r="G363" t="s">
        <v>13</v>
      </c>
      <c r="H363" s="3">
        <v>209516.45689999999</v>
      </c>
      <c r="I363" s="3">
        <v>248338.62390000001</v>
      </c>
      <c r="J363" t="s">
        <v>893</v>
      </c>
      <c r="K363" t="str">
        <f>_xlfn.XLOOKUP(A363, Accounts!A:A, Accounts!E:E, "Not Found")</f>
        <v>Joint</v>
      </c>
      <c r="L363" s="3">
        <f>_xlfn.XLOOKUP(A363, Accounts!A:A, Accounts!G:G, 0)</f>
        <v>514866408</v>
      </c>
      <c r="M363" s="3">
        <f>_xlfn.XLOOKUP(A363, Loan!A:A, Loan!D:D, "0")</f>
        <v>77234031</v>
      </c>
      <c r="N363" s="3" t="str">
        <f>_xlfn.XLOOKUP(Customer8[[#This Row],[Account Number]],Transaction!C:C,Transaction!D:D)</f>
        <v>Loan Payment</v>
      </c>
      <c r="O363" s="3" t="str">
        <f>_xlfn.XLOOKUP(Customer8[[#This Row],[Account Number]], Transaction!C:C,Transaction!E:E)</f>
        <v>ACH</v>
      </c>
      <c r="P363" s="2">
        <f>_xlfn.XLOOKUP(Customer8[[#This Row],[Account Number]], Transaction!C:C,Transaction!F:F)</f>
        <v>44320</v>
      </c>
      <c r="Q363" s="3">
        <f>Customer8[[#This Row],[Bank Deposit]]-Customer8[[#This Row],[Saving Accounts]]</f>
        <v>-38822.167000000016</v>
      </c>
      <c r="R363" s="3">
        <f>IF(AND(K363="Current", Customer8[[#This Row],[Balance]]&gt;500000), Customer8[[#This Row],[Balance]]*1.02, Customer8[[#This Row],[Balance]])</f>
        <v>-38822.167000000016</v>
      </c>
      <c r="S363" s="3" t="str">
        <f>TEXT(Customer8[[#This Row],[Transaction_Date]], "MMM")</f>
        <v>May</v>
      </c>
      <c r="T363" s="3" t="str">
        <f t="shared" si="5"/>
        <v>60-69 Yrs</v>
      </c>
      <c r="U363" s="3" t="str">
        <f>TEXT(Customer8[[#This Row],[Transaction_Date]],"YYYY")</f>
        <v>2021</v>
      </c>
    </row>
    <row r="364" spans="1:21" x14ac:dyDescent="0.35">
      <c r="A364" t="s">
        <v>894</v>
      </c>
      <c r="B364">
        <v>577319707</v>
      </c>
      <c r="C364">
        <v>39</v>
      </c>
      <c r="D364" s="1">
        <v>30461.25</v>
      </c>
      <c r="E364" t="s">
        <v>741</v>
      </c>
      <c r="F364" t="s">
        <v>641</v>
      </c>
      <c r="G364" t="s">
        <v>13</v>
      </c>
      <c r="H364" s="3">
        <v>303063.20150000002</v>
      </c>
      <c r="I364" s="3">
        <v>38965.268799999998</v>
      </c>
      <c r="J364" t="s">
        <v>895</v>
      </c>
      <c r="K364" t="str">
        <f>_xlfn.XLOOKUP(A364, Accounts!A:A, Accounts!E:E, "Not Found")</f>
        <v>Domiciliary</v>
      </c>
      <c r="L364" s="3">
        <f>_xlfn.XLOOKUP(A364, Accounts!A:A, Accounts!G:G, 0)</f>
        <v>3456965512</v>
      </c>
      <c r="M364" s="3" t="str">
        <f>_xlfn.XLOOKUP(A364, Loan!A:A, Loan!D:D, "0")</f>
        <v>0</v>
      </c>
      <c r="N364" s="3" t="str">
        <f>_xlfn.XLOOKUP(Customer8[[#This Row],[Account Number]],Transaction!C:C,Transaction!D:D)</f>
        <v>Money Transfer</v>
      </c>
      <c r="O364" s="3" t="str">
        <f>_xlfn.XLOOKUP(Customer8[[#This Row],[Account Number]], Transaction!C:C,Transaction!E:E)</f>
        <v>Mobile</v>
      </c>
      <c r="P364" s="2">
        <f>_xlfn.XLOOKUP(Customer8[[#This Row],[Account Number]], Transaction!C:C,Transaction!F:F)</f>
        <v>44458</v>
      </c>
      <c r="Q364" s="3">
        <f>Customer8[[#This Row],[Bank Deposit]]-Customer8[[#This Row],[Saving Accounts]]</f>
        <v>264097.9327</v>
      </c>
      <c r="R364" s="3">
        <f>IF(AND(K364="Current", Customer8[[#This Row],[Balance]]&gt;500000), Customer8[[#This Row],[Balance]]*1.02, Customer8[[#This Row],[Balance]])</f>
        <v>264097.9327</v>
      </c>
      <c r="S364" s="3" t="str">
        <f>TEXT(Customer8[[#This Row],[Transaction_Date]], "MMM")</f>
        <v>Sep</v>
      </c>
      <c r="T364" s="3" t="str">
        <f t="shared" si="5"/>
        <v>30-39 Yrs</v>
      </c>
      <c r="U364" s="3" t="str">
        <f>TEXT(Customer8[[#This Row],[Transaction_Date]],"YYYY")</f>
        <v>2021</v>
      </c>
    </row>
    <row r="365" spans="1:21" x14ac:dyDescent="0.35">
      <c r="A365" t="s">
        <v>896</v>
      </c>
      <c r="B365">
        <v>35553470</v>
      </c>
      <c r="C365">
        <v>73</v>
      </c>
      <c r="D365" s="1">
        <v>18042.75</v>
      </c>
      <c r="E365" t="s">
        <v>741</v>
      </c>
      <c r="F365" t="s">
        <v>285</v>
      </c>
      <c r="G365" t="s">
        <v>13</v>
      </c>
      <c r="H365" s="3">
        <v>289254.17499999999</v>
      </c>
      <c r="I365" s="3">
        <v>101007.5579</v>
      </c>
      <c r="J365" t="s">
        <v>897</v>
      </c>
      <c r="K365" t="str">
        <f>_xlfn.XLOOKUP(A365, Accounts!A:A, Accounts!E:E, "Not Found")</f>
        <v>Corporate</v>
      </c>
      <c r="L365" s="3">
        <f>_xlfn.XLOOKUP(A365, Accounts!A:A, Accounts!G:G, 0)</f>
        <v>2369541383</v>
      </c>
      <c r="M365" s="3" t="str">
        <f>_xlfn.XLOOKUP(A365, Loan!A:A, Loan!D:D, "0")</f>
        <v>0</v>
      </c>
      <c r="N365" s="3" t="str">
        <f>_xlfn.XLOOKUP(Customer8[[#This Row],[Account Number]],Transaction!C:C,Transaction!D:D)</f>
        <v>Cash Withdrawal</v>
      </c>
      <c r="O365" s="3" t="str">
        <f>_xlfn.XLOOKUP(Customer8[[#This Row],[Account Number]], Transaction!C:C,Transaction!E:E)</f>
        <v>ATM</v>
      </c>
      <c r="P365" s="2">
        <f>_xlfn.XLOOKUP(Customer8[[#This Row],[Account Number]], Transaction!C:C,Transaction!F:F)</f>
        <v>44232</v>
      </c>
      <c r="Q365" s="3">
        <f>Customer8[[#This Row],[Bank Deposit]]-Customer8[[#This Row],[Saving Accounts]]</f>
        <v>188246.61709999997</v>
      </c>
      <c r="R365" s="3">
        <f>IF(AND(K365="Current", Customer8[[#This Row],[Balance]]&gt;500000), Customer8[[#This Row],[Balance]]*1.02, Customer8[[#This Row],[Balance]])</f>
        <v>188246.61709999997</v>
      </c>
      <c r="S365" s="3" t="str">
        <f>TEXT(Customer8[[#This Row],[Transaction_Date]], "MMM")</f>
        <v>Feb</v>
      </c>
      <c r="T365" s="3" t="str">
        <f t="shared" si="5"/>
        <v>70 Yrs &amp; Above</v>
      </c>
      <c r="U365" s="3" t="str">
        <f>TEXT(Customer8[[#This Row],[Transaction_Date]],"YYYY")</f>
        <v>2021</v>
      </c>
    </row>
    <row r="366" spans="1:21" x14ac:dyDescent="0.35">
      <c r="A366" t="s">
        <v>898</v>
      </c>
      <c r="B366">
        <v>506918699</v>
      </c>
      <c r="C366">
        <v>84</v>
      </c>
      <c r="D366" s="1">
        <v>14025</v>
      </c>
      <c r="E366" t="s">
        <v>741</v>
      </c>
      <c r="F366" t="s">
        <v>593</v>
      </c>
      <c r="G366" t="s">
        <v>13</v>
      </c>
      <c r="H366" s="3">
        <v>310706.3665</v>
      </c>
      <c r="I366" s="3">
        <v>101356.63989999999</v>
      </c>
      <c r="J366" t="s">
        <v>899</v>
      </c>
      <c r="K366" t="str">
        <f>_xlfn.XLOOKUP(A366, Accounts!A:A, Accounts!E:E, "Not Found")</f>
        <v>Savings</v>
      </c>
      <c r="L366" s="3">
        <f>_xlfn.XLOOKUP(A366, Accounts!A:A, Accounts!G:G, 0)</f>
        <v>2688843576</v>
      </c>
      <c r="M366" s="3" t="str">
        <f>_xlfn.XLOOKUP(A366, Loan!A:A, Loan!D:D, "0")</f>
        <v>0</v>
      </c>
      <c r="N366" s="3" t="str">
        <f>_xlfn.XLOOKUP(Customer8[[#This Row],[Account Number]],Transaction!C:C,Transaction!D:D)</f>
        <v>Online Payment</v>
      </c>
      <c r="O366" s="3" t="str">
        <f>_xlfn.XLOOKUP(Customer8[[#This Row],[Account Number]], Transaction!C:C,Transaction!E:E)</f>
        <v>Mobile</v>
      </c>
      <c r="P366" s="2">
        <f>_xlfn.XLOOKUP(Customer8[[#This Row],[Account Number]], Transaction!C:C,Transaction!F:F)</f>
        <v>44625</v>
      </c>
      <c r="Q366" s="3">
        <f>Customer8[[#This Row],[Bank Deposit]]-Customer8[[#This Row],[Saving Accounts]]</f>
        <v>209349.72659999999</v>
      </c>
      <c r="R366" s="3">
        <f>IF(AND(K366="Current", Customer8[[#This Row],[Balance]]&gt;500000), Customer8[[#This Row],[Balance]]*1.02, Customer8[[#This Row],[Balance]])</f>
        <v>209349.72659999999</v>
      </c>
      <c r="S366" s="3" t="str">
        <f>TEXT(Customer8[[#This Row],[Transaction_Date]], "MMM")</f>
        <v>Mar</v>
      </c>
      <c r="T366" s="3" t="str">
        <f t="shared" si="5"/>
        <v>70 Yrs &amp; Above</v>
      </c>
      <c r="U366" s="3" t="str">
        <f>TEXT(Customer8[[#This Row],[Transaction_Date]],"YYYY")</f>
        <v>2022</v>
      </c>
    </row>
    <row r="367" spans="1:21" x14ac:dyDescent="0.35">
      <c r="A367" t="s">
        <v>900</v>
      </c>
      <c r="B367">
        <v>521840446</v>
      </c>
      <c r="C367">
        <v>37</v>
      </c>
      <c r="D367" s="1">
        <v>31191.75</v>
      </c>
      <c r="E367" t="s">
        <v>741</v>
      </c>
      <c r="F367" t="s">
        <v>226</v>
      </c>
      <c r="G367" t="s">
        <v>13</v>
      </c>
      <c r="H367" s="3">
        <v>382944.19050000003</v>
      </c>
      <c r="I367" s="3">
        <v>202242.40059999999</v>
      </c>
      <c r="J367" t="s">
        <v>901</v>
      </c>
      <c r="K367" t="str">
        <f>_xlfn.XLOOKUP(A367, Accounts!A:A, Accounts!E:E, "Not Found")</f>
        <v>Corporate</v>
      </c>
      <c r="L367" s="3">
        <f>_xlfn.XLOOKUP(A367, Accounts!A:A, Accounts!G:G, 0)</f>
        <v>1168134825</v>
      </c>
      <c r="M367" s="3" t="str">
        <f>_xlfn.XLOOKUP(A367, Loan!A:A, Loan!D:D, "0")</f>
        <v>0</v>
      </c>
      <c r="N367" s="3" t="str">
        <f>_xlfn.XLOOKUP(Customer8[[#This Row],[Account Number]],Transaction!C:C,Transaction!D:D)</f>
        <v>Checks</v>
      </c>
      <c r="O367" s="3" t="str">
        <f>_xlfn.XLOOKUP(Customer8[[#This Row],[Account Number]], Transaction!C:C,Transaction!E:E)</f>
        <v>Informal Services</v>
      </c>
      <c r="P367" s="2">
        <f>_xlfn.XLOOKUP(Customer8[[#This Row],[Account Number]], Transaction!C:C,Transaction!F:F)</f>
        <v>44629</v>
      </c>
      <c r="Q367" s="3">
        <f>Customer8[[#This Row],[Bank Deposit]]-Customer8[[#This Row],[Saving Accounts]]</f>
        <v>180701.78990000003</v>
      </c>
      <c r="R367" s="3">
        <f>IF(AND(K367="Current", Customer8[[#This Row],[Balance]]&gt;500000), Customer8[[#This Row],[Balance]]*1.02, Customer8[[#This Row],[Balance]])</f>
        <v>180701.78990000003</v>
      </c>
      <c r="S367" s="3" t="str">
        <f>TEXT(Customer8[[#This Row],[Transaction_Date]], "MMM")</f>
        <v>Mar</v>
      </c>
      <c r="T367" s="3" t="str">
        <f t="shared" si="5"/>
        <v>30-39 Yrs</v>
      </c>
      <c r="U367" s="3" t="str">
        <f>TEXT(Customer8[[#This Row],[Transaction_Date]],"YYYY")</f>
        <v>2022</v>
      </c>
    </row>
    <row r="368" spans="1:21" x14ac:dyDescent="0.35">
      <c r="A368" t="s">
        <v>902</v>
      </c>
      <c r="B368">
        <v>257404688</v>
      </c>
      <c r="C368">
        <v>48</v>
      </c>
      <c r="D368" s="1">
        <v>27174</v>
      </c>
      <c r="E368" t="s">
        <v>741</v>
      </c>
      <c r="F368" t="s">
        <v>172</v>
      </c>
      <c r="G368" t="s">
        <v>13</v>
      </c>
      <c r="H368" s="3">
        <v>1620762.6377999999</v>
      </c>
      <c r="I368" s="3">
        <v>638850.60640000005</v>
      </c>
      <c r="J368" t="s">
        <v>903</v>
      </c>
      <c r="K368" t="str">
        <f>_xlfn.XLOOKUP(A368, Accounts!A:A, Accounts!E:E, "Not Found")</f>
        <v>Joint</v>
      </c>
      <c r="L368" s="3">
        <f>_xlfn.XLOOKUP(A368, Accounts!A:A, Accounts!G:G, 0)</f>
        <v>2099927595</v>
      </c>
      <c r="M368" s="3" t="str">
        <f>_xlfn.XLOOKUP(A368, Loan!A:A, Loan!D:D, "0")</f>
        <v>0</v>
      </c>
      <c r="N368" s="3" t="str">
        <f>_xlfn.XLOOKUP(Customer8[[#This Row],[Account Number]],Transaction!C:C,Transaction!D:D)</f>
        <v>Cash Withdrawal</v>
      </c>
      <c r="O368" s="3" t="str">
        <f>_xlfn.XLOOKUP(Customer8[[#This Row],[Account Number]], Transaction!C:C,Transaction!E:E)</f>
        <v>POS</v>
      </c>
      <c r="P368" s="2">
        <f>_xlfn.XLOOKUP(Customer8[[#This Row],[Account Number]], Transaction!C:C,Transaction!F:F)</f>
        <v>44225</v>
      </c>
      <c r="Q368" s="3">
        <f>Customer8[[#This Row],[Bank Deposit]]-Customer8[[#This Row],[Saving Accounts]]</f>
        <v>981912.03139999986</v>
      </c>
      <c r="R368" s="3">
        <f>IF(AND(K368="Current", Customer8[[#This Row],[Balance]]&gt;500000), Customer8[[#This Row],[Balance]]*1.02, Customer8[[#This Row],[Balance]])</f>
        <v>981912.03139999986</v>
      </c>
      <c r="S368" s="3" t="str">
        <f>TEXT(Customer8[[#This Row],[Transaction_Date]], "MMM")</f>
        <v>Jan</v>
      </c>
      <c r="T368" s="3" t="str">
        <f t="shared" si="5"/>
        <v>40-49 Yrs</v>
      </c>
      <c r="U368" s="3" t="str">
        <f>TEXT(Customer8[[#This Row],[Transaction_Date]],"YYYY")</f>
        <v>2021</v>
      </c>
    </row>
    <row r="369" spans="1:21" x14ac:dyDescent="0.35">
      <c r="A369" t="s">
        <v>904</v>
      </c>
      <c r="B369">
        <v>719348711</v>
      </c>
      <c r="C369">
        <v>38</v>
      </c>
      <c r="D369" s="1">
        <v>30826.5</v>
      </c>
      <c r="E369" t="s">
        <v>741</v>
      </c>
      <c r="F369" t="s">
        <v>905</v>
      </c>
      <c r="G369" t="s">
        <v>13</v>
      </c>
      <c r="H369" s="3">
        <v>1637696.3591</v>
      </c>
      <c r="I369" s="3">
        <v>282767.71669999999</v>
      </c>
      <c r="J369" t="s">
        <v>906</v>
      </c>
      <c r="K369" t="str">
        <f>_xlfn.XLOOKUP(A369, Accounts!A:A, Accounts!E:E, "Not Found")</f>
        <v>Corporate</v>
      </c>
      <c r="L369" s="3">
        <f>_xlfn.XLOOKUP(A369, Accounts!A:A, Accounts!G:G, 0)</f>
        <v>4409146368</v>
      </c>
      <c r="M369" s="3" t="str">
        <f>_xlfn.XLOOKUP(A369, Loan!A:A, Loan!D:D, "0")</f>
        <v>0</v>
      </c>
      <c r="N369" s="3" t="str">
        <f>_xlfn.XLOOKUP(Customer8[[#This Row],[Account Number]],Transaction!C:C,Transaction!D:D)</f>
        <v>Money Transfer</v>
      </c>
      <c r="O369" s="3" t="str">
        <f>_xlfn.XLOOKUP(Customer8[[#This Row],[Account Number]], Transaction!C:C,Transaction!E:E)</f>
        <v>Mobile</v>
      </c>
      <c r="P369" s="2">
        <f>_xlfn.XLOOKUP(Customer8[[#This Row],[Account Number]], Transaction!C:C,Transaction!F:F)</f>
        <v>44337</v>
      </c>
      <c r="Q369" s="3">
        <f>Customer8[[#This Row],[Bank Deposit]]-Customer8[[#This Row],[Saving Accounts]]</f>
        <v>1354928.6424</v>
      </c>
      <c r="R369" s="3">
        <f>IF(AND(K369="Current", Customer8[[#This Row],[Balance]]&gt;500000), Customer8[[#This Row],[Balance]]*1.02, Customer8[[#This Row],[Balance]])</f>
        <v>1354928.6424</v>
      </c>
      <c r="S369" s="3" t="str">
        <f>TEXT(Customer8[[#This Row],[Transaction_Date]], "MMM")</f>
        <v>May</v>
      </c>
      <c r="T369" s="3" t="str">
        <f t="shared" si="5"/>
        <v>30-39 Yrs</v>
      </c>
      <c r="U369" s="3" t="str">
        <f>TEXT(Customer8[[#This Row],[Transaction_Date]],"YYYY")</f>
        <v>2021</v>
      </c>
    </row>
    <row r="370" spans="1:21" x14ac:dyDescent="0.35">
      <c r="A370" t="s">
        <v>907</v>
      </c>
      <c r="B370">
        <v>711108813</v>
      </c>
      <c r="C370">
        <v>63</v>
      </c>
      <c r="D370" s="1">
        <v>21695.25</v>
      </c>
      <c r="E370" t="s">
        <v>741</v>
      </c>
      <c r="F370" t="s">
        <v>444</v>
      </c>
      <c r="G370" t="s">
        <v>13</v>
      </c>
      <c r="H370" s="3">
        <v>453952.59159999999</v>
      </c>
      <c r="I370" s="3">
        <v>301474.26899999997</v>
      </c>
      <c r="J370" t="s">
        <v>908</v>
      </c>
      <c r="K370" t="str">
        <f>_xlfn.XLOOKUP(A370, Accounts!A:A, Accounts!E:E, "Not Found")</f>
        <v>Domiciliary</v>
      </c>
      <c r="L370" s="3">
        <f>_xlfn.XLOOKUP(A370, Accounts!A:A, Accounts!G:G, 0)</f>
        <v>394230375</v>
      </c>
      <c r="M370" s="3" t="str">
        <f>_xlfn.XLOOKUP(A370, Loan!A:A, Loan!D:D, "0")</f>
        <v>0</v>
      </c>
      <c r="N370" s="3" t="str">
        <f>_xlfn.XLOOKUP(Customer8[[#This Row],[Account Number]],Transaction!C:C,Transaction!D:D)</f>
        <v>Cash Withdrawal</v>
      </c>
      <c r="O370" s="3" t="str">
        <f>_xlfn.XLOOKUP(Customer8[[#This Row],[Account Number]], Transaction!C:C,Transaction!E:E)</f>
        <v>ATM</v>
      </c>
      <c r="P370" s="2">
        <f>_xlfn.XLOOKUP(Customer8[[#This Row],[Account Number]], Transaction!C:C,Transaction!F:F)</f>
        <v>44615</v>
      </c>
      <c r="Q370" s="3">
        <f>Customer8[[#This Row],[Bank Deposit]]-Customer8[[#This Row],[Saving Accounts]]</f>
        <v>152478.32260000001</v>
      </c>
      <c r="R370" s="3">
        <f>IF(AND(K370="Current", Customer8[[#This Row],[Balance]]&gt;500000), Customer8[[#This Row],[Balance]]*1.02, Customer8[[#This Row],[Balance]])</f>
        <v>152478.32260000001</v>
      </c>
      <c r="S370" s="3" t="str">
        <f>TEXT(Customer8[[#This Row],[Transaction_Date]], "MMM")</f>
        <v>Feb</v>
      </c>
      <c r="T370" s="3" t="str">
        <f t="shared" si="5"/>
        <v>60-69 Yrs</v>
      </c>
      <c r="U370" s="3" t="str">
        <f>TEXT(Customer8[[#This Row],[Transaction_Date]],"YYYY")</f>
        <v>2022</v>
      </c>
    </row>
    <row r="371" spans="1:21" x14ac:dyDescent="0.35">
      <c r="A371" t="s">
        <v>909</v>
      </c>
      <c r="B371">
        <v>694422009</v>
      </c>
      <c r="C371">
        <v>84</v>
      </c>
      <c r="D371" s="1">
        <v>14025</v>
      </c>
      <c r="E371" t="s">
        <v>741</v>
      </c>
      <c r="F371" t="s">
        <v>42</v>
      </c>
      <c r="G371" t="s">
        <v>13</v>
      </c>
      <c r="H371" s="3">
        <v>197645.50599999999</v>
      </c>
      <c r="I371" s="3">
        <v>205417.32930000001</v>
      </c>
      <c r="J371" t="s">
        <v>910</v>
      </c>
      <c r="K371" t="str">
        <f>_xlfn.XLOOKUP(A371, Accounts!A:A, Accounts!E:E, "Not Found")</f>
        <v>Domiciliary</v>
      </c>
      <c r="L371" s="3">
        <f>_xlfn.XLOOKUP(A371, Accounts!A:A, Accounts!G:G, 0)</f>
        <v>2048079316</v>
      </c>
      <c r="M371" s="3">
        <f>_xlfn.XLOOKUP(A371, Loan!A:A, Loan!D:D, "0")</f>
        <v>1932345258</v>
      </c>
      <c r="N371" s="3" t="str">
        <f>_xlfn.XLOOKUP(Customer8[[#This Row],[Account Number]],Transaction!C:C,Transaction!D:D)</f>
        <v>Loan Payment</v>
      </c>
      <c r="O371" s="3" t="str">
        <f>_xlfn.XLOOKUP(Customer8[[#This Row],[Account Number]], Transaction!C:C,Transaction!E:E)</f>
        <v>Mobile</v>
      </c>
      <c r="P371" s="2">
        <f>_xlfn.XLOOKUP(Customer8[[#This Row],[Account Number]], Transaction!C:C,Transaction!F:F)</f>
        <v>44508</v>
      </c>
      <c r="Q371" s="3">
        <f>Customer8[[#This Row],[Bank Deposit]]-Customer8[[#This Row],[Saving Accounts]]</f>
        <v>-7771.8233000000182</v>
      </c>
      <c r="R371" s="3">
        <f>IF(AND(K371="Current", Customer8[[#This Row],[Balance]]&gt;500000), Customer8[[#This Row],[Balance]]*1.02, Customer8[[#This Row],[Balance]])</f>
        <v>-7771.8233000000182</v>
      </c>
      <c r="S371" s="3" t="str">
        <f>TEXT(Customer8[[#This Row],[Transaction_Date]], "MMM")</f>
        <v>Nov</v>
      </c>
      <c r="T371" s="3" t="str">
        <f t="shared" si="5"/>
        <v>70 Yrs &amp; Above</v>
      </c>
      <c r="U371" s="3" t="str">
        <f>TEXT(Customer8[[#This Row],[Transaction_Date]],"YYYY")</f>
        <v>2021</v>
      </c>
    </row>
    <row r="372" spans="1:21" x14ac:dyDescent="0.35">
      <c r="A372" t="s">
        <v>911</v>
      </c>
      <c r="B372">
        <v>783832158</v>
      </c>
      <c r="C372">
        <v>53</v>
      </c>
      <c r="D372" s="1">
        <v>25347.75</v>
      </c>
      <c r="E372" t="s">
        <v>741</v>
      </c>
      <c r="F372" t="s">
        <v>260</v>
      </c>
      <c r="G372" t="s">
        <v>13</v>
      </c>
      <c r="H372" s="3">
        <v>651520.19519999996</v>
      </c>
      <c r="I372" s="3">
        <v>378515.93640000001</v>
      </c>
      <c r="J372" t="s">
        <v>912</v>
      </c>
      <c r="K372" t="str">
        <f>_xlfn.XLOOKUP(A372, Accounts!A:A, Accounts!E:E, "Not Found")</f>
        <v>Domiciliary</v>
      </c>
      <c r="L372" s="3">
        <f>_xlfn.XLOOKUP(A372, Accounts!A:A, Accounts!G:G, 0)</f>
        <v>268794774</v>
      </c>
      <c r="M372" s="3" t="str">
        <f>_xlfn.XLOOKUP(A372, Loan!A:A, Loan!D:D, "0")</f>
        <v>0</v>
      </c>
      <c r="N372" s="3" t="str">
        <f>_xlfn.XLOOKUP(Customer8[[#This Row],[Account Number]],Transaction!C:C,Transaction!D:D)</f>
        <v>Money Deposit</v>
      </c>
      <c r="O372" s="3" t="str">
        <f>_xlfn.XLOOKUP(Customer8[[#This Row],[Account Number]], Transaction!C:C,Transaction!E:E)</f>
        <v>Bank</v>
      </c>
      <c r="P372" s="2">
        <f>_xlfn.XLOOKUP(Customer8[[#This Row],[Account Number]], Transaction!C:C,Transaction!F:F)</f>
        <v>44355</v>
      </c>
      <c r="Q372" s="3">
        <f>Customer8[[#This Row],[Bank Deposit]]-Customer8[[#This Row],[Saving Accounts]]</f>
        <v>273004.25879999995</v>
      </c>
      <c r="R372" s="3">
        <f>IF(AND(K372="Current", Customer8[[#This Row],[Balance]]&gt;500000), Customer8[[#This Row],[Balance]]*1.02, Customer8[[#This Row],[Balance]])</f>
        <v>273004.25879999995</v>
      </c>
      <c r="S372" s="3" t="str">
        <f>TEXT(Customer8[[#This Row],[Transaction_Date]], "MMM")</f>
        <v>Jun</v>
      </c>
      <c r="T372" s="3" t="str">
        <f t="shared" si="5"/>
        <v>50-59 Yrs</v>
      </c>
      <c r="U372" s="3" t="str">
        <f>TEXT(Customer8[[#This Row],[Transaction_Date]],"YYYY")</f>
        <v>2021</v>
      </c>
    </row>
    <row r="373" spans="1:21" x14ac:dyDescent="0.35">
      <c r="A373" t="s">
        <v>913</v>
      </c>
      <c r="B373">
        <v>66026445</v>
      </c>
      <c r="C373">
        <v>28</v>
      </c>
      <c r="D373" s="1">
        <v>34479</v>
      </c>
      <c r="E373" t="s">
        <v>741</v>
      </c>
      <c r="F373" t="s">
        <v>641</v>
      </c>
      <c r="G373" t="s">
        <v>13</v>
      </c>
      <c r="H373" s="3">
        <v>342290.01949999999</v>
      </c>
      <c r="I373" s="3">
        <v>86583.816300000006</v>
      </c>
      <c r="J373" t="s">
        <v>914</v>
      </c>
      <c r="K373" t="str">
        <f>_xlfn.XLOOKUP(A373, Accounts!A:A, Accounts!E:E, "Not Found")</f>
        <v>Domiciliary</v>
      </c>
      <c r="L373" s="3">
        <f>_xlfn.XLOOKUP(A373, Accounts!A:A, Accounts!G:G, 0)</f>
        <v>78349893</v>
      </c>
      <c r="M373" s="3" t="str">
        <f>_xlfn.XLOOKUP(A373, Loan!A:A, Loan!D:D, "0")</f>
        <v>0</v>
      </c>
      <c r="N373" s="3" t="str">
        <f>_xlfn.XLOOKUP(Customer8[[#This Row],[Account Number]],Transaction!C:C,Transaction!D:D)</f>
        <v>Online Payment</v>
      </c>
      <c r="O373" s="3" t="str">
        <f>_xlfn.XLOOKUP(Customer8[[#This Row],[Account Number]], Transaction!C:C,Transaction!E:E)</f>
        <v>Internet Banking</v>
      </c>
      <c r="P373" s="2">
        <f>_xlfn.XLOOKUP(Customer8[[#This Row],[Account Number]], Transaction!C:C,Transaction!F:F)</f>
        <v>44598</v>
      </c>
      <c r="Q373" s="3">
        <f>Customer8[[#This Row],[Bank Deposit]]-Customer8[[#This Row],[Saving Accounts]]</f>
        <v>255706.20319999999</v>
      </c>
      <c r="R373" s="3">
        <f>IF(AND(K373="Current", Customer8[[#This Row],[Balance]]&gt;500000), Customer8[[#This Row],[Balance]]*1.02, Customer8[[#This Row],[Balance]])</f>
        <v>255706.20319999999</v>
      </c>
      <c r="S373" s="3" t="str">
        <f>TEXT(Customer8[[#This Row],[Transaction_Date]], "MMM")</f>
        <v>Feb</v>
      </c>
      <c r="T373" s="3" t="str">
        <f t="shared" si="5"/>
        <v>20-29 Yrs</v>
      </c>
      <c r="U373" s="3" t="str">
        <f>TEXT(Customer8[[#This Row],[Transaction_Date]],"YYYY")</f>
        <v>2022</v>
      </c>
    </row>
    <row r="374" spans="1:21" x14ac:dyDescent="0.35">
      <c r="A374" t="s">
        <v>915</v>
      </c>
      <c r="B374">
        <v>343908925</v>
      </c>
      <c r="C374">
        <v>34</v>
      </c>
      <c r="D374" s="1">
        <v>32287.5</v>
      </c>
      <c r="E374" t="s">
        <v>741</v>
      </c>
      <c r="F374" t="s">
        <v>48</v>
      </c>
      <c r="G374" t="s">
        <v>13</v>
      </c>
      <c r="H374" s="3">
        <v>127718.6249</v>
      </c>
      <c r="I374" s="3">
        <v>169790.64249999999</v>
      </c>
      <c r="J374" t="s">
        <v>916</v>
      </c>
      <c r="K374" t="str">
        <f>_xlfn.XLOOKUP(A374, Accounts!A:A, Accounts!E:E, "Not Found")</f>
        <v>Savings</v>
      </c>
      <c r="L374" s="3">
        <f>_xlfn.XLOOKUP(A374, Accounts!A:A, Accounts!G:G, 0)</f>
        <v>15231198</v>
      </c>
      <c r="M374" s="3" t="str">
        <f>_xlfn.XLOOKUP(A374, Loan!A:A, Loan!D:D, "0")</f>
        <v>0</v>
      </c>
      <c r="N374" s="3" t="str">
        <f>_xlfn.XLOOKUP(Customer8[[#This Row],[Account Number]],Transaction!C:C,Transaction!D:D)</f>
        <v>Money Deposit</v>
      </c>
      <c r="O374" s="3" t="str">
        <f>_xlfn.XLOOKUP(Customer8[[#This Row],[Account Number]], Transaction!C:C,Transaction!E:E)</f>
        <v>ATM</v>
      </c>
      <c r="P374" s="2">
        <f>_xlfn.XLOOKUP(Customer8[[#This Row],[Account Number]], Transaction!C:C,Transaction!F:F)</f>
        <v>44332</v>
      </c>
      <c r="Q374" s="3">
        <f>Customer8[[#This Row],[Bank Deposit]]-Customer8[[#This Row],[Saving Accounts]]</f>
        <v>-42072.017599999992</v>
      </c>
      <c r="R374" s="3">
        <f>IF(AND(K374="Current", Customer8[[#This Row],[Balance]]&gt;500000), Customer8[[#This Row],[Balance]]*1.02, Customer8[[#This Row],[Balance]])</f>
        <v>-42072.017599999992</v>
      </c>
      <c r="S374" s="3" t="str">
        <f>TEXT(Customer8[[#This Row],[Transaction_Date]], "MMM")</f>
        <v>May</v>
      </c>
      <c r="T374" s="3" t="str">
        <f t="shared" si="5"/>
        <v>30-39 Yrs</v>
      </c>
      <c r="U374" s="3" t="str">
        <f>TEXT(Customer8[[#This Row],[Transaction_Date]],"YYYY")</f>
        <v>2021</v>
      </c>
    </row>
    <row r="375" spans="1:21" x14ac:dyDescent="0.35">
      <c r="A375" t="s">
        <v>917</v>
      </c>
      <c r="B375">
        <v>848268059</v>
      </c>
      <c r="C375">
        <v>55</v>
      </c>
      <c r="D375" s="1">
        <v>24617.25</v>
      </c>
      <c r="E375" t="s">
        <v>741</v>
      </c>
      <c r="F375" t="s">
        <v>112</v>
      </c>
      <c r="G375" t="s">
        <v>13</v>
      </c>
      <c r="H375" s="3">
        <v>37777.299700000003</v>
      </c>
      <c r="I375" s="3">
        <v>12248.733899999999</v>
      </c>
      <c r="J375" t="s">
        <v>918</v>
      </c>
      <c r="K375" t="str">
        <f>_xlfn.XLOOKUP(A375, Accounts!A:A, Accounts!E:E, "Not Found")</f>
        <v>Corporate</v>
      </c>
      <c r="L375" s="3">
        <f>_xlfn.XLOOKUP(A375, Accounts!A:A, Accounts!G:G, 0)</f>
        <v>381528552</v>
      </c>
      <c r="M375" s="3" t="str">
        <f>_xlfn.XLOOKUP(A375, Loan!A:A, Loan!D:D, "0")</f>
        <v>0</v>
      </c>
      <c r="N375" s="3" t="str">
        <f>_xlfn.XLOOKUP(Customer8[[#This Row],[Account Number]],Transaction!C:C,Transaction!D:D)</f>
        <v>Money Deposit</v>
      </c>
      <c r="O375" s="3" t="str">
        <f>_xlfn.XLOOKUP(Customer8[[#This Row],[Account Number]], Transaction!C:C,Transaction!E:E)</f>
        <v>Bank</v>
      </c>
      <c r="P375" s="2">
        <f>_xlfn.XLOOKUP(Customer8[[#This Row],[Account Number]], Transaction!C:C,Transaction!F:F)</f>
        <v>44243</v>
      </c>
      <c r="Q375" s="3">
        <f>Customer8[[#This Row],[Bank Deposit]]-Customer8[[#This Row],[Saving Accounts]]</f>
        <v>25528.565800000004</v>
      </c>
      <c r="R375" s="3">
        <f>IF(AND(K375="Current", Customer8[[#This Row],[Balance]]&gt;500000), Customer8[[#This Row],[Balance]]*1.02, Customer8[[#This Row],[Balance]])</f>
        <v>25528.565800000004</v>
      </c>
      <c r="S375" s="3" t="str">
        <f>TEXT(Customer8[[#This Row],[Transaction_Date]], "MMM")</f>
        <v>Feb</v>
      </c>
      <c r="T375" s="3" t="str">
        <f t="shared" si="5"/>
        <v>50-59 Yrs</v>
      </c>
      <c r="U375" s="3" t="str">
        <f>TEXT(Customer8[[#This Row],[Transaction_Date]],"YYYY")</f>
        <v>2021</v>
      </c>
    </row>
    <row r="376" spans="1:21" x14ac:dyDescent="0.35">
      <c r="A376" t="s">
        <v>919</v>
      </c>
      <c r="B376">
        <v>213765198</v>
      </c>
      <c r="C376">
        <v>21</v>
      </c>
      <c r="D376" s="1">
        <v>37035.75</v>
      </c>
      <c r="E376" t="s">
        <v>741</v>
      </c>
      <c r="F376" t="s">
        <v>178</v>
      </c>
      <c r="G376" t="s">
        <v>13</v>
      </c>
      <c r="H376" s="3">
        <v>0</v>
      </c>
      <c r="I376" s="3">
        <v>0</v>
      </c>
      <c r="J376" t="s">
        <v>920</v>
      </c>
      <c r="K376" t="str">
        <f>_xlfn.XLOOKUP(A376, Accounts!A:A, Accounts!E:E, "Not Found")</f>
        <v>Domiciliary</v>
      </c>
      <c r="L376" s="3">
        <f>_xlfn.XLOOKUP(A376, Accounts!A:A, Accounts!G:G, 0)</f>
        <v>4299848</v>
      </c>
      <c r="M376" s="3" t="str">
        <f>_xlfn.XLOOKUP(A376, Loan!A:A, Loan!D:D, "0")</f>
        <v>0</v>
      </c>
      <c r="N376" s="3" t="str">
        <f>_xlfn.XLOOKUP(Customer8[[#This Row],[Account Number]],Transaction!C:C,Transaction!D:D)</f>
        <v>Money Transfer</v>
      </c>
      <c r="O376" s="3" t="str">
        <f>_xlfn.XLOOKUP(Customer8[[#This Row],[Account Number]], Transaction!C:C,Transaction!E:E)</f>
        <v>Mobile</v>
      </c>
      <c r="P376" s="2">
        <f>_xlfn.XLOOKUP(Customer8[[#This Row],[Account Number]], Transaction!C:C,Transaction!F:F)</f>
        <v>44520</v>
      </c>
      <c r="Q376" s="3">
        <f>Customer8[[#This Row],[Bank Deposit]]-Customer8[[#This Row],[Saving Accounts]]</f>
        <v>0</v>
      </c>
      <c r="R376" s="3">
        <f>IF(AND(K376="Current", Customer8[[#This Row],[Balance]]&gt;500000), Customer8[[#This Row],[Balance]]*1.02, Customer8[[#This Row],[Balance]])</f>
        <v>0</v>
      </c>
      <c r="S376" s="3" t="str">
        <f>TEXT(Customer8[[#This Row],[Transaction_Date]], "MMM")</f>
        <v>Nov</v>
      </c>
      <c r="T376" s="3" t="str">
        <f t="shared" si="5"/>
        <v>20-29 Yrs</v>
      </c>
      <c r="U376" s="3" t="str">
        <f>TEXT(Customer8[[#This Row],[Transaction_Date]],"YYYY")</f>
        <v>2021</v>
      </c>
    </row>
    <row r="377" spans="1:21" x14ac:dyDescent="0.35">
      <c r="A377" t="s">
        <v>921</v>
      </c>
      <c r="B377">
        <v>519706370</v>
      </c>
      <c r="C377">
        <v>69</v>
      </c>
      <c r="D377" s="1">
        <v>19503.75</v>
      </c>
      <c r="E377" t="s">
        <v>741</v>
      </c>
      <c r="F377" t="s">
        <v>95</v>
      </c>
      <c r="G377" t="s">
        <v>13</v>
      </c>
      <c r="H377" s="3">
        <v>1866884.4861999999</v>
      </c>
      <c r="I377" s="3">
        <v>377737.50329999998</v>
      </c>
      <c r="J377" t="s">
        <v>922</v>
      </c>
      <c r="K377" t="str">
        <f>_xlfn.XLOOKUP(A377, Accounts!A:A, Accounts!E:E, "Not Found")</f>
        <v>Current</v>
      </c>
      <c r="L377" s="3">
        <f>_xlfn.XLOOKUP(A377, Accounts!A:A, Accounts!G:G, 0)</f>
        <v>213206395</v>
      </c>
      <c r="M377" s="3" t="str">
        <f>_xlfn.XLOOKUP(A377, Loan!A:A, Loan!D:D, "0")</f>
        <v>0</v>
      </c>
      <c r="N377" s="3" t="str">
        <f>_xlfn.XLOOKUP(Customer8[[#This Row],[Account Number]],Transaction!C:C,Transaction!D:D)</f>
        <v>Money Transfer</v>
      </c>
      <c r="O377" s="3" t="str">
        <f>_xlfn.XLOOKUP(Customer8[[#This Row],[Account Number]], Transaction!C:C,Transaction!E:E)</f>
        <v>Internet Banking</v>
      </c>
      <c r="P377" s="2">
        <f>_xlfn.XLOOKUP(Customer8[[#This Row],[Account Number]], Transaction!C:C,Transaction!F:F)</f>
        <v>44487</v>
      </c>
      <c r="Q377" s="3">
        <f>Customer8[[#This Row],[Bank Deposit]]-Customer8[[#This Row],[Saving Accounts]]</f>
        <v>1489146.9828999999</v>
      </c>
      <c r="R377" s="3">
        <f>IF(AND(K377="Current", Customer8[[#This Row],[Balance]]&gt;500000), Customer8[[#This Row],[Balance]]*1.02, Customer8[[#This Row],[Balance]])</f>
        <v>1518929.9225580001</v>
      </c>
      <c r="S377" s="3" t="str">
        <f>TEXT(Customer8[[#This Row],[Transaction_Date]], "MMM")</f>
        <v>Oct</v>
      </c>
      <c r="T377" s="3" t="str">
        <f t="shared" si="5"/>
        <v>60-69 Yrs</v>
      </c>
      <c r="U377" s="3" t="str">
        <f>TEXT(Customer8[[#This Row],[Transaction_Date]],"YYYY")</f>
        <v>2021</v>
      </c>
    </row>
    <row r="378" spans="1:21" x14ac:dyDescent="0.35">
      <c r="A378" t="s">
        <v>923</v>
      </c>
      <c r="B378">
        <v>7308307</v>
      </c>
      <c r="C378">
        <v>36</v>
      </c>
      <c r="D378" s="1">
        <v>31557</v>
      </c>
      <c r="E378" t="s">
        <v>741</v>
      </c>
      <c r="F378" t="s">
        <v>12</v>
      </c>
      <c r="G378" t="s">
        <v>13</v>
      </c>
      <c r="H378" s="3">
        <v>668835.41760000004</v>
      </c>
      <c r="I378" s="3">
        <v>343972.50050000002</v>
      </c>
      <c r="J378" t="s">
        <v>924</v>
      </c>
      <c r="K378" t="str">
        <f>_xlfn.XLOOKUP(A378, Accounts!A:A, Accounts!E:E, "Not Found")</f>
        <v>Savings</v>
      </c>
      <c r="L378" s="3">
        <f>_xlfn.XLOOKUP(A378, Accounts!A:A, Accounts!G:G, 0)</f>
        <v>19327584</v>
      </c>
      <c r="M378" s="3" t="str">
        <f>_xlfn.XLOOKUP(A378, Loan!A:A, Loan!D:D, "0")</f>
        <v>0</v>
      </c>
      <c r="N378" s="3" t="str">
        <f>_xlfn.XLOOKUP(Customer8[[#This Row],[Account Number]],Transaction!C:C,Transaction!D:D)</f>
        <v>Money Transfer</v>
      </c>
      <c r="O378" s="3" t="str">
        <f>_xlfn.XLOOKUP(Customer8[[#This Row],[Account Number]], Transaction!C:C,Transaction!E:E)</f>
        <v>Internet Banking</v>
      </c>
      <c r="P378" s="2">
        <f>_xlfn.XLOOKUP(Customer8[[#This Row],[Account Number]], Transaction!C:C,Transaction!F:F)</f>
        <v>44575</v>
      </c>
      <c r="Q378" s="3">
        <f>Customer8[[#This Row],[Bank Deposit]]-Customer8[[#This Row],[Saving Accounts]]</f>
        <v>324862.91710000002</v>
      </c>
      <c r="R378" s="3">
        <f>IF(AND(K378="Current", Customer8[[#This Row],[Balance]]&gt;500000), Customer8[[#This Row],[Balance]]*1.02, Customer8[[#This Row],[Balance]])</f>
        <v>324862.91710000002</v>
      </c>
      <c r="S378" s="3" t="str">
        <f>TEXT(Customer8[[#This Row],[Transaction_Date]], "MMM")</f>
        <v>Jan</v>
      </c>
      <c r="T378" s="3" t="str">
        <f t="shared" si="5"/>
        <v>30-39 Yrs</v>
      </c>
      <c r="U378" s="3" t="str">
        <f>TEXT(Customer8[[#This Row],[Transaction_Date]],"YYYY")</f>
        <v>2022</v>
      </c>
    </row>
    <row r="379" spans="1:21" x14ac:dyDescent="0.35">
      <c r="A379" t="s">
        <v>925</v>
      </c>
      <c r="B379">
        <v>938249145</v>
      </c>
      <c r="C379">
        <v>37</v>
      </c>
      <c r="D379" s="1">
        <v>31191.75</v>
      </c>
      <c r="E379" t="s">
        <v>741</v>
      </c>
      <c r="F379" t="s">
        <v>147</v>
      </c>
      <c r="G379" t="s">
        <v>13</v>
      </c>
      <c r="H379" s="3">
        <v>674389.1875</v>
      </c>
      <c r="I379" s="3">
        <v>396217.13540000003</v>
      </c>
      <c r="J379" t="s">
        <v>926</v>
      </c>
      <c r="K379" t="str">
        <f>_xlfn.XLOOKUP(A379, Accounts!A:A, Accounts!E:E, "Not Found")</f>
        <v>Current</v>
      </c>
      <c r="L379" s="3">
        <f>_xlfn.XLOOKUP(A379, Accounts!A:A, Accounts!G:G, 0)</f>
        <v>1628670144</v>
      </c>
      <c r="M379" s="3" t="str">
        <f>_xlfn.XLOOKUP(A379, Loan!A:A, Loan!D:D, "0")</f>
        <v>0</v>
      </c>
      <c r="N379" s="3" t="str">
        <f>_xlfn.XLOOKUP(Customer8[[#This Row],[Account Number]],Transaction!C:C,Transaction!D:D)</f>
        <v>Money Deposit</v>
      </c>
      <c r="O379" s="3" t="str">
        <f>_xlfn.XLOOKUP(Customer8[[#This Row],[Account Number]], Transaction!C:C,Transaction!E:E)</f>
        <v>Bank</v>
      </c>
      <c r="P379" s="2">
        <f>_xlfn.XLOOKUP(Customer8[[#This Row],[Account Number]], Transaction!C:C,Transaction!F:F)</f>
        <v>44512</v>
      </c>
      <c r="Q379" s="3">
        <f>Customer8[[#This Row],[Bank Deposit]]-Customer8[[#This Row],[Saving Accounts]]</f>
        <v>278172.05209999997</v>
      </c>
      <c r="R379" s="3">
        <f>IF(AND(K379="Current", Customer8[[#This Row],[Balance]]&gt;500000), Customer8[[#This Row],[Balance]]*1.02, Customer8[[#This Row],[Balance]])</f>
        <v>278172.05209999997</v>
      </c>
      <c r="S379" s="3" t="str">
        <f>TEXT(Customer8[[#This Row],[Transaction_Date]], "MMM")</f>
        <v>Nov</v>
      </c>
      <c r="T379" s="3" t="str">
        <f t="shared" si="5"/>
        <v>30-39 Yrs</v>
      </c>
      <c r="U379" s="3" t="str">
        <f>TEXT(Customer8[[#This Row],[Transaction_Date]],"YYYY")</f>
        <v>2021</v>
      </c>
    </row>
    <row r="380" spans="1:21" x14ac:dyDescent="0.35">
      <c r="A380" t="s">
        <v>927</v>
      </c>
      <c r="B380">
        <v>894934302</v>
      </c>
      <c r="C380">
        <v>31</v>
      </c>
      <c r="D380" s="1">
        <v>33383.25</v>
      </c>
      <c r="E380" t="s">
        <v>741</v>
      </c>
      <c r="F380" t="s">
        <v>519</v>
      </c>
      <c r="G380" t="s">
        <v>13</v>
      </c>
      <c r="H380" s="3">
        <v>329957.29879999999</v>
      </c>
      <c r="I380" s="3">
        <v>152164.77369999999</v>
      </c>
      <c r="J380" t="s">
        <v>928</v>
      </c>
      <c r="K380" t="str">
        <f>_xlfn.XLOOKUP(A380, Accounts!A:A, Accounts!E:E, "Not Found")</f>
        <v>Joint</v>
      </c>
      <c r="L380" s="3">
        <f>_xlfn.XLOOKUP(A380, Accounts!A:A, Accounts!G:G, 0)</f>
        <v>35794404</v>
      </c>
      <c r="M380" s="3">
        <f>_xlfn.XLOOKUP(A380, Loan!A:A, Loan!D:D, "0")</f>
        <v>1687860504</v>
      </c>
      <c r="N380" s="3" t="str">
        <f>_xlfn.XLOOKUP(Customer8[[#This Row],[Account Number]],Transaction!C:C,Transaction!D:D)</f>
        <v>Loan Payment</v>
      </c>
      <c r="O380" s="3" t="str">
        <f>_xlfn.XLOOKUP(Customer8[[#This Row],[Account Number]], Transaction!C:C,Transaction!E:E)</f>
        <v>Mobile</v>
      </c>
      <c r="P380" s="2">
        <f>_xlfn.XLOOKUP(Customer8[[#This Row],[Account Number]], Transaction!C:C,Transaction!F:F)</f>
        <v>44318</v>
      </c>
      <c r="Q380" s="3">
        <f>Customer8[[#This Row],[Bank Deposit]]-Customer8[[#This Row],[Saving Accounts]]</f>
        <v>177792.5251</v>
      </c>
      <c r="R380" s="3">
        <f>IF(AND(K380="Current", Customer8[[#This Row],[Balance]]&gt;500000), Customer8[[#This Row],[Balance]]*1.02, Customer8[[#This Row],[Balance]])</f>
        <v>177792.5251</v>
      </c>
      <c r="S380" s="3" t="str">
        <f>TEXT(Customer8[[#This Row],[Transaction_Date]], "MMM")</f>
        <v>May</v>
      </c>
      <c r="T380" s="3" t="str">
        <f t="shared" si="5"/>
        <v>30-39 Yrs</v>
      </c>
      <c r="U380" s="3" t="str">
        <f>TEXT(Customer8[[#This Row],[Transaction_Date]],"YYYY")</f>
        <v>2021</v>
      </c>
    </row>
    <row r="381" spans="1:21" x14ac:dyDescent="0.35">
      <c r="A381" t="s">
        <v>929</v>
      </c>
      <c r="B381">
        <v>62136778</v>
      </c>
      <c r="C381">
        <v>43</v>
      </c>
      <c r="D381" s="1">
        <v>29000.25</v>
      </c>
      <c r="E381" t="s">
        <v>741</v>
      </c>
      <c r="F381" t="s">
        <v>930</v>
      </c>
      <c r="G381" t="s">
        <v>13</v>
      </c>
      <c r="H381" s="3">
        <v>360444.89380000002</v>
      </c>
      <c r="I381" s="3">
        <v>153789.82130000001</v>
      </c>
      <c r="J381" t="s">
        <v>931</v>
      </c>
      <c r="K381" t="str">
        <f>_xlfn.XLOOKUP(A381, Accounts!A:A, Accounts!E:E, "Not Found")</f>
        <v>Savings</v>
      </c>
      <c r="L381" s="3">
        <f>_xlfn.XLOOKUP(A381, Accounts!A:A, Accounts!G:G, 0)</f>
        <v>1542637707</v>
      </c>
      <c r="M381" s="3" t="str">
        <f>_xlfn.XLOOKUP(A381, Loan!A:A, Loan!D:D, "0")</f>
        <v>0</v>
      </c>
      <c r="N381" s="3" t="str">
        <f>_xlfn.XLOOKUP(Customer8[[#This Row],[Account Number]],Transaction!C:C,Transaction!D:D)</f>
        <v>Cash Withdrawal</v>
      </c>
      <c r="O381" s="3" t="str">
        <f>_xlfn.XLOOKUP(Customer8[[#This Row],[Account Number]], Transaction!C:C,Transaction!E:E)</f>
        <v>POS</v>
      </c>
      <c r="P381" s="2">
        <f>_xlfn.XLOOKUP(Customer8[[#This Row],[Account Number]], Transaction!C:C,Transaction!F:F)</f>
        <v>44270</v>
      </c>
      <c r="Q381" s="3">
        <f>Customer8[[#This Row],[Bank Deposit]]-Customer8[[#This Row],[Saving Accounts]]</f>
        <v>206655.07250000001</v>
      </c>
      <c r="R381" s="3">
        <f>IF(AND(K381="Current", Customer8[[#This Row],[Balance]]&gt;500000), Customer8[[#This Row],[Balance]]*1.02, Customer8[[#This Row],[Balance]])</f>
        <v>206655.07250000001</v>
      </c>
      <c r="S381" s="3" t="str">
        <f>TEXT(Customer8[[#This Row],[Transaction_Date]], "MMM")</f>
        <v>Mar</v>
      </c>
      <c r="T381" s="3" t="str">
        <f t="shared" si="5"/>
        <v>40-49 Yrs</v>
      </c>
      <c r="U381" s="3" t="str">
        <f>TEXT(Customer8[[#This Row],[Transaction_Date]],"YYYY")</f>
        <v>2021</v>
      </c>
    </row>
    <row r="382" spans="1:21" x14ac:dyDescent="0.35">
      <c r="A382" t="s">
        <v>932</v>
      </c>
      <c r="B382">
        <v>104344203</v>
      </c>
      <c r="C382">
        <v>65</v>
      </c>
      <c r="D382" s="1">
        <v>20964.75</v>
      </c>
      <c r="E382" t="s">
        <v>741</v>
      </c>
      <c r="F382" t="s">
        <v>118</v>
      </c>
      <c r="G382" t="s">
        <v>13</v>
      </c>
      <c r="H382" s="3">
        <v>1636294.1037999999</v>
      </c>
      <c r="I382" s="3">
        <v>809650.9094</v>
      </c>
      <c r="J382" t="s">
        <v>933</v>
      </c>
      <c r="K382" t="str">
        <f>_xlfn.XLOOKUP(A382, Accounts!A:A, Accounts!E:E, "Not Found")</f>
        <v>Corporate</v>
      </c>
      <c r="L382" s="3">
        <f>_xlfn.XLOOKUP(A382, Accounts!A:A, Accounts!G:G, 0)</f>
        <v>1526056392</v>
      </c>
      <c r="M382" s="3" t="str">
        <f>_xlfn.XLOOKUP(A382, Loan!A:A, Loan!D:D, "0")</f>
        <v>0</v>
      </c>
      <c r="N382" s="3" t="str">
        <f>_xlfn.XLOOKUP(Customer8[[#This Row],[Account Number]],Transaction!C:C,Transaction!D:D)</f>
        <v>Cash Withdrawal</v>
      </c>
      <c r="O382" s="3" t="str">
        <f>_xlfn.XLOOKUP(Customer8[[#This Row],[Account Number]], Transaction!C:C,Transaction!E:E)</f>
        <v>POS</v>
      </c>
      <c r="P382" s="2">
        <f>_xlfn.XLOOKUP(Customer8[[#This Row],[Account Number]], Transaction!C:C,Transaction!F:F)</f>
        <v>44568</v>
      </c>
      <c r="Q382" s="3">
        <f>Customer8[[#This Row],[Bank Deposit]]-Customer8[[#This Row],[Saving Accounts]]</f>
        <v>826643.19439999992</v>
      </c>
      <c r="R382" s="3">
        <f>IF(AND(K382="Current", Customer8[[#This Row],[Balance]]&gt;500000), Customer8[[#This Row],[Balance]]*1.02, Customer8[[#This Row],[Balance]])</f>
        <v>826643.19439999992</v>
      </c>
      <c r="S382" s="3" t="str">
        <f>TEXT(Customer8[[#This Row],[Transaction_Date]], "MMM")</f>
        <v>Jan</v>
      </c>
      <c r="T382" s="3" t="str">
        <f t="shared" si="5"/>
        <v>60-69 Yrs</v>
      </c>
      <c r="U382" s="3" t="str">
        <f>TEXT(Customer8[[#This Row],[Transaction_Date]],"YYYY")</f>
        <v>2022</v>
      </c>
    </row>
    <row r="383" spans="1:21" x14ac:dyDescent="0.35">
      <c r="A383" t="s">
        <v>934</v>
      </c>
      <c r="B383">
        <v>326543835</v>
      </c>
      <c r="C383">
        <v>26</v>
      </c>
      <c r="D383" s="1">
        <v>35209.5</v>
      </c>
      <c r="E383" t="s">
        <v>741</v>
      </c>
      <c r="F383" t="s">
        <v>189</v>
      </c>
      <c r="G383" t="s">
        <v>13</v>
      </c>
      <c r="H383" s="3">
        <v>923978.35719999997</v>
      </c>
      <c r="I383" s="3">
        <v>256729.557</v>
      </c>
      <c r="J383" t="s">
        <v>935</v>
      </c>
      <c r="K383" t="str">
        <f>_xlfn.XLOOKUP(A383, Accounts!A:A, Accounts!E:E, "Not Found")</f>
        <v>Current</v>
      </c>
      <c r="L383" s="3">
        <f>_xlfn.XLOOKUP(A383, Accounts!A:A, Accounts!G:G, 0)</f>
        <v>4332565518</v>
      </c>
      <c r="M383" s="3" t="str">
        <f>_xlfn.XLOOKUP(A383, Loan!A:A, Loan!D:D, "0")</f>
        <v>0</v>
      </c>
      <c r="N383" s="3" t="str">
        <f>_xlfn.XLOOKUP(Customer8[[#This Row],[Account Number]],Transaction!C:C,Transaction!D:D)</f>
        <v>Money Transfer</v>
      </c>
      <c r="O383" s="3" t="str">
        <f>_xlfn.XLOOKUP(Customer8[[#This Row],[Account Number]], Transaction!C:C,Transaction!E:E)</f>
        <v>Mobile</v>
      </c>
      <c r="P383" s="2">
        <f>_xlfn.XLOOKUP(Customer8[[#This Row],[Account Number]], Transaction!C:C,Transaction!F:F)</f>
        <v>44253</v>
      </c>
      <c r="Q383" s="3">
        <f>Customer8[[#This Row],[Bank Deposit]]-Customer8[[#This Row],[Saving Accounts]]</f>
        <v>667248.80019999994</v>
      </c>
      <c r="R383" s="3">
        <f>IF(AND(K383="Current", Customer8[[#This Row],[Balance]]&gt;500000), Customer8[[#This Row],[Balance]]*1.02, Customer8[[#This Row],[Balance]])</f>
        <v>680593.77620399999</v>
      </c>
      <c r="S383" s="3" t="str">
        <f>TEXT(Customer8[[#This Row],[Transaction_Date]], "MMM")</f>
        <v>Feb</v>
      </c>
      <c r="T383" s="3" t="str">
        <f t="shared" si="5"/>
        <v>20-29 Yrs</v>
      </c>
      <c r="U383" s="3" t="str">
        <f>TEXT(Customer8[[#This Row],[Transaction_Date]],"YYYY")</f>
        <v>2021</v>
      </c>
    </row>
    <row r="384" spans="1:21" x14ac:dyDescent="0.35">
      <c r="A384" t="s">
        <v>936</v>
      </c>
      <c r="B384">
        <v>618776278</v>
      </c>
      <c r="C384">
        <v>51</v>
      </c>
      <c r="D384" s="1">
        <v>26078.25</v>
      </c>
      <c r="E384" t="s">
        <v>741</v>
      </c>
      <c r="F384" t="s">
        <v>172</v>
      </c>
      <c r="G384" t="s">
        <v>13</v>
      </c>
      <c r="H384" s="3">
        <v>270036.51020000002</v>
      </c>
      <c r="I384" s="3">
        <v>219513.5502</v>
      </c>
      <c r="J384" t="s">
        <v>937</v>
      </c>
      <c r="K384" t="str">
        <f>_xlfn.XLOOKUP(A384, Accounts!A:A, Accounts!E:E, "Not Found")</f>
        <v>Joint</v>
      </c>
      <c r="L384" s="3">
        <f>_xlfn.XLOOKUP(A384, Accounts!A:A, Accounts!G:G, 0)</f>
        <v>4463422304</v>
      </c>
      <c r="M384" s="3" t="str">
        <f>_xlfn.XLOOKUP(A384, Loan!A:A, Loan!D:D, "0")</f>
        <v>0</v>
      </c>
      <c r="N384" s="3" t="str">
        <f>_xlfn.XLOOKUP(Customer8[[#This Row],[Account Number]],Transaction!C:C,Transaction!D:D)</f>
        <v>Cash Withdrawal</v>
      </c>
      <c r="O384" s="3" t="str">
        <f>_xlfn.XLOOKUP(Customer8[[#This Row],[Account Number]], Transaction!C:C,Transaction!E:E)</f>
        <v>ATM</v>
      </c>
      <c r="P384" s="2">
        <f>_xlfn.XLOOKUP(Customer8[[#This Row],[Account Number]], Transaction!C:C,Transaction!F:F)</f>
        <v>44542</v>
      </c>
      <c r="Q384" s="3">
        <f>Customer8[[#This Row],[Bank Deposit]]-Customer8[[#This Row],[Saving Accounts]]</f>
        <v>50522.960000000021</v>
      </c>
      <c r="R384" s="3">
        <f>IF(AND(K384="Current", Customer8[[#This Row],[Balance]]&gt;500000), Customer8[[#This Row],[Balance]]*1.02, Customer8[[#This Row],[Balance]])</f>
        <v>50522.960000000021</v>
      </c>
      <c r="S384" s="3" t="str">
        <f>TEXT(Customer8[[#This Row],[Transaction_Date]], "MMM")</f>
        <v>Dec</v>
      </c>
      <c r="T384" s="3" t="str">
        <f t="shared" si="5"/>
        <v>50-59 Yrs</v>
      </c>
      <c r="U384" s="3" t="str">
        <f>TEXT(Customer8[[#This Row],[Transaction_Date]],"YYYY")</f>
        <v>2021</v>
      </c>
    </row>
    <row r="385" spans="1:21" x14ac:dyDescent="0.35">
      <c r="A385" t="s">
        <v>938</v>
      </c>
      <c r="B385">
        <v>481270841</v>
      </c>
      <c r="C385">
        <v>67</v>
      </c>
      <c r="D385" s="1">
        <v>20234.25</v>
      </c>
      <c r="E385" t="s">
        <v>741</v>
      </c>
      <c r="F385" t="s">
        <v>33</v>
      </c>
      <c r="G385" t="s">
        <v>13</v>
      </c>
      <c r="H385" s="3">
        <v>2507452.9977000002</v>
      </c>
      <c r="I385" s="3">
        <v>276331.55489999999</v>
      </c>
      <c r="J385" t="s">
        <v>939</v>
      </c>
      <c r="K385" t="str">
        <f>_xlfn.XLOOKUP(A385, Accounts!A:A, Accounts!E:E, "Not Found")</f>
        <v>Domiciliary</v>
      </c>
      <c r="L385" s="3">
        <f>_xlfn.XLOOKUP(A385, Accounts!A:A, Accounts!G:G, 0)</f>
        <v>368356352</v>
      </c>
      <c r="M385" s="3" t="str">
        <f>_xlfn.XLOOKUP(A385, Loan!A:A, Loan!D:D, "0")</f>
        <v>0</v>
      </c>
      <c r="N385" s="3" t="str">
        <f>_xlfn.XLOOKUP(Customer8[[#This Row],[Account Number]],Transaction!C:C,Transaction!D:D)</f>
        <v>Money Transfer</v>
      </c>
      <c r="O385" s="3" t="str">
        <f>_xlfn.XLOOKUP(Customer8[[#This Row],[Account Number]], Transaction!C:C,Transaction!E:E)</f>
        <v>Internet Banking</v>
      </c>
      <c r="P385" s="2">
        <f>_xlfn.XLOOKUP(Customer8[[#This Row],[Account Number]], Transaction!C:C,Transaction!F:F)</f>
        <v>44242</v>
      </c>
      <c r="Q385" s="3">
        <f>Customer8[[#This Row],[Bank Deposit]]-Customer8[[#This Row],[Saving Accounts]]</f>
        <v>2231121.4428000003</v>
      </c>
      <c r="R385" s="3">
        <f>IF(AND(K385="Current", Customer8[[#This Row],[Balance]]&gt;500000), Customer8[[#This Row],[Balance]]*1.02, Customer8[[#This Row],[Balance]])</f>
        <v>2231121.4428000003</v>
      </c>
      <c r="S385" s="3" t="str">
        <f>TEXT(Customer8[[#This Row],[Transaction_Date]], "MMM")</f>
        <v>Feb</v>
      </c>
      <c r="T385" s="3" t="str">
        <f t="shared" si="5"/>
        <v>60-69 Yrs</v>
      </c>
      <c r="U385" s="3" t="str">
        <f>TEXT(Customer8[[#This Row],[Transaction_Date]],"YYYY")</f>
        <v>2021</v>
      </c>
    </row>
    <row r="386" spans="1:21" x14ac:dyDescent="0.35">
      <c r="A386" t="s">
        <v>940</v>
      </c>
      <c r="B386">
        <v>728558350</v>
      </c>
      <c r="C386">
        <v>22</v>
      </c>
      <c r="D386" s="1">
        <v>36670.5</v>
      </c>
      <c r="E386" t="s">
        <v>741</v>
      </c>
      <c r="F386" t="s">
        <v>941</v>
      </c>
      <c r="G386" t="s">
        <v>13</v>
      </c>
      <c r="H386" s="3">
        <v>130415.9488</v>
      </c>
      <c r="I386" s="3">
        <v>84900.782699999996</v>
      </c>
      <c r="J386" t="s">
        <v>942</v>
      </c>
      <c r="K386" t="str">
        <f>_xlfn.XLOOKUP(A386, Accounts!A:A, Accounts!E:E, "Not Found")</f>
        <v>Savings</v>
      </c>
      <c r="L386" s="3">
        <f>_xlfn.XLOOKUP(A386, Accounts!A:A, Accounts!G:G, 0)</f>
        <v>1177702296</v>
      </c>
      <c r="M386" s="3" t="str">
        <f>_xlfn.XLOOKUP(A386, Loan!A:A, Loan!D:D, "0")</f>
        <v>0</v>
      </c>
      <c r="N386" s="3" t="str">
        <f>_xlfn.XLOOKUP(Customer8[[#This Row],[Account Number]],Transaction!C:C,Transaction!D:D)</f>
        <v>Cash Withdrawal</v>
      </c>
      <c r="O386" s="3" t="str">
        <f>_xlfn.XLOOKUP(Customer8[[#This Row],[Account Number]], Transaction!C:C,Transaction!E:E)</f>
        <v>POS</v>
      </c>
      <c r="P386" s="2">
        <f>_xlfn.XLOOKUP(Customer8[[#This Row],[Account Number]], Transaction!C:C,Transaction!F:F)</f>
        <v>44623</v>
      </c>
      <c r="Q386" s="3">
        <f>Customer8[[#This Row],[Bank Deposit]]-Customer8[[#This Row],[Saving Accounts]]</f>
        <v>45515.166100000002</v>
      </c>
      <c r="R386" s="3">
        <f>IF(AND(K386="Current", Customer8[[#This Row],[Balance]]&gt;500000), Customer8[[#This Row],[Balance]]*1.02, Customer8[[#This Row],[Balance]])</f>
        <v>45515.166100000002</v>
      </c>
      <c r="S386" s="3" t="str">
        <f>TEXT(Customer8[[#This Row],[Transaction_Date]], "MMM")</f>
        <v>Mar</v>
      </c>
      <c r="T386" s="3" t="str">
        <f t="shared" ref="T386:T449" si="6">IF(C386&lt;20,"Below 20 Yrs",IF(C386&lt;=29,"20-29 Yrs",IF(C386&lt;=39,"30-39 Yrs",IF(C386&lt;=49,"40-49 Yrs",IF(C386&lt;=59,"50-59 Yrs",IF(C386&lt;=69,"60-69 Yrs","70 Yrs &amp; Above"))))))</f>
        <v>20-29 Yrs</v>
      </c>
      <c r="U386" s="3" t="str">
        <f>TEXT(Customer8[[#This Row],[Transaction_Date]],"YYYY")</f>
        <v>2022</v>
      </c>
    </row>
    <row r="387" spans="1:21" x14ac:dyDescent="0.35">
      <c r="A387" t="s">
        <v>943</v>
      </c>
      <c r="B387">
        <v>385558417</v>
      </c>
      <c r="C387">
        <v>36</v>
      </c>
      <c r="D387" s="1">
        <v>31557</v>
      </c>
      <c r="E387" t="s">
        <v>741</v>
      </c>
      <c r="F387" t="s">
        <v>33</v>
      </c>
      <c r="G387" t="s">
        <v>13</v>
      </c>
      <c r="H387" s="3">
        <v>289123.0368</v>
      </c>
      <c r="I387" s="3">
        <v>50040.525600000001</v>
      </c>
      <c r="J387" t="s">
        <v>944</v>
      </c>
      <c r="K387" t="str">
        <f>_xlfn.XLOOKUP(A387, Accounts!A:A, Accounts!E:E, "Not Found")</f>
        <v>Domiciliary</v>
      </c>
      <c r="L387" s="3">
        <f>_xlfn.XLOOKUP(A387, Accounts!A:A, Accounts!G:G, 0)</f>
        <v>190329696</v>
      </c>
      <c r="M387" s="3" t="str">
        <f>_xlfn.XLOOKUP(A387, Loan!A:A, Loan!D:D, "0")</f>
        <v>0</v>
      </c>
      <c r="N387" s="3" t="str">
        <f>_xlfn.XLOOKUP(Customer8[[#This Row],[Account Number]],Transaction!C:C,Transaction!D:D)</f>
        <v>Checks</v>
      </c>
      <c r="O387" s="3" t="str">
        <f>_xlfn.XLOOKUP(Customer8[[#This Row],[Account Number]], Transaction!C:C,Transaction!E:E)</f>
        <v>Bank</v>
      </c>
      <c r="P387" s="2">
        <f>_xlfn.XLOOKUP(Customer8[[#This Row],[Account Number]], Transaction!C:C,Transaction!F:F)</f>
        <v>44536</v>
      </c>
      <c r="Q387" s="3">
        <f>Customer8[[#This Row],[Bank Deposit]]-Customer8[[#This Row],[Saving Accounts]]</f>
        <v>239082.51120000001</v>
      </c>
      <c r="R387" s="3">
        <f>IF(AND(K387="Current", Customer8[[#This Row],[Balance]]&gt;500000), Customer8[[#This Row],[Balance]]*1.02, Customer8[[#This Row],[Balance]])</f>
        <v>239082.51120000001</v>
      </c>
      <c r="S387" s="3" t="str">
        <f>TEXT(Customer8[[#This Row],[Transaction_Date]], "MMM")</f>
        <v>Dec</v>
      </c>
      <c r="T387" s="3" t="str">
        <f t="shared" si="6"/>
        <v>30-39 Yrs</v>
      </c>
      <c r="U387" s="3" t="str">
        <f>TEXT(Customer8[[#This Row],[Transaction_Date]],"YYYY")</f>
        <v>2021</v>
      </c>
    </row>
    <row r="388" spans="1:21" x14ac:dyDescent="0.35">
      <c r="A388" t="s">
        <v>945</v>
      </c>
      <c r="B388">
        <v>852176724</v>
      </c>
      <c r="C388">
        <v>73</v>
      </c>
      <c r="D388" s="1">
        <v>18042.75</v>
      </c>
      <c r="E388" t="s">
        <v>741</v>
      </c>
      <c r="F388" t="s">
        <v>163</v>
      </c>
      <c r="G388" t="s">
        <v>13</v>
      </c>
      <c r="H388" s="3">
        <v>1924837.5447</v>
      </c>
      <c r="I388" s="3">
        <v>503686.52140000003</v>
      </c>
      <c r="J388" t="s">
        <v>946</v>
      </c>
      <c r="K388" t="str">
        <f>_xlfn.XLOOKUP(A388, Accounts!A:A, Accounts!E:E, "Not Found")</f>
        <v>Domiciliary</v>
      </c>
      <c r="L388" s="3">
        <f>_xlfn.XLOOKUP(A388, Accounts!A:A, Accounts!G:G, 0)</f>
        <v>37825251</v>
      </c>
      <c r="M388" s="3" t="str">
        <f>_xlfn.XLOOKUP(A388, Loan!A:A, Loan!D:D, "0")</f>
        <v>0</v>
      </c>
      <c r="N388" s="3" t="str">
        <f>_xlfn.XLOOKUP(Customer8[[#This Row],[Account Number]],Transaction!C:C,Transaction!D:D)</f>
        <v>Cash Withdrawal</v>
      </c>
      <c r="O388" s="3" t="str">
        <f>_xlfn.XLOOKUP(Customer8[[#This Row],[Account Number]], Transaction!C:C,Transaction!E:E)</f>
        <v>ATM</v>
      </c>
      <c r="P388" s="2">
        <f>_xlfn.XLOOKUP(Customer8[[#This Row],[Account Number]], Transaction!C:C,Transaction!F:F)</f>
        <v>44596</v>
      </c>
      <c r="Q388" s="3">
        <f>Customer8[[#This Row],[Bank Deposit]]-Customer8[[#This Row],[Saving Accounts]]</f>
        <v>1421151.0233</v>
      </c>
      <c r="R388" s="3">
        <f>IF(AND(K388="Current", Customer8[[#This Row],[Balance]]&gt;500000), Customer8[[#This Row],[Balance]]*1.02, Customer8[[#This Row],[Balance]])</f>
        <v>1421151.0233</v>
      </c>
      <c r="S388" s="3" t="str">
        <f>TEXT(Customer8[[#This Row],[Transaction_Date]], "MMM")</f>
        <v>Feb</v>
      </c>
      <c r="T388" s="3" t="str">
        <f t="shared" si="6"/>
        <v>70 Yrs &amp; Above</v>
      </c>
      <c r="U388" s="3" t="str">
        <f>TEXT(Customer8[[#This Row],[Transaction_Date]],"YYYY")</f>
        <v>2022</v>
      </c>
    </row>
    <row r="389" spans="1:21" x14ac:dyDescent="0.35">
      <c r="A389" t="s">
        <v>947</v>
      </c>
      <c r="B389">
        <v>370051676</v>
      </c>
      <c r="C389">
        <v>60</v>
      </c>
      <c r="D389" s="1">
        <v>22791</v>
      </c>
      <c r="E389" t="s">
        <v>741</v>
      </c>
      <c r="F389" t="s">
        <v>451</v>
      </c>
      <c r="G389" t="s">
        <v>13</v>
      </c>
      <c r="H389" s="3">
        <v>0</v>
      </c>
      <c r="I389" s="3">
        <v>0</v>
      </c>
      <c r="J389" t="s">
        <v>948</v>
      </c>
      <c r="K389" t="str">
        <f>_xlfn.XLOOKUP(A389, Accounts!A:A, Accounts!E:E, "Not Found")</f>
        <v>Current</v>
      </c>
      <c r="L389" s="3">
        <f>_xlfn.XLOOKUP(A389, Accounts!A:A, Accounts!G:G, 0)</f>
        <v>3482485552</v>
      </c>
      <c r="M389" s="3">
        <f>_xlfn.XLOOKUP(A389, Loan!A:A, Loan!D:D, "0")</f>
        <v>247173696</v>
      </c>
      <c r="N389" s="3" t="str">
        <f>_xlfn.XLOOKUP(Customer8[[#This Row],[Account Number]],Transaction!C:C,Transaction!D:D)</f>
        <v>Loan Payment</v>
      </c>
      <c r="O389" s="3" t="str">
        <f>_xlfn.XLOOKUP(Customer8[[#This Row],[Account Number]], Transaction!C:C,Transaction!E:E)</f>
        <v>AFT</v>
      </c>
      <c r="P389" s="2">
        <f>_xlfn.XLOOKUP(Customer8[[#This Row],[Account Number]], Transaction!C:C,Transaction!F:F)</f>
        <v>44372</v>
      </c>
      <c r="Q389" s="3">
        <f>Customer8[[#This Row],[Bank Deposit]]-Customer8[[#This Row],[Saving Accounts]]</f>
        <v>0</v>
      </c>
      <c r="R389" s="3">
        <f>IF(AND(K389="Current", Customer8[[#This Row],[Balance]]&gt;500000), Customer8[[#This Row],[Balance]]*1.02, Customer8[[#This Row],[Balance]])</f>
        <v>0</v>
      </c>
      <c r="S389" s="3" t="str">
        <f>TEXT(Customer8[[#This Row],[Transaction_Date]], "MMM")</f>
        <v>Jun</v>
      </c>
      <c r="T389" s="3" t="str">
        <f t="shared" si="6"/>
        <v>60-69 Yrs</v>
      </c>
      <c r="U389" s="3" t="str">
        <f>TEXT(Customer8[[#This Row],[Transaction_Date]],"YYYY")</f>
        <v>2021</v>
      </c>
    </row>
    <row r="390" spans="1:21" x14ac:dyDescent="0.35">
      <c r="A390" t="s">
        <v>949</v>
      </c>
      <c r="B390">
        <v>449540697</v>
      </c>
      <c r="C390">
        <v>38</v>
      </c>
      <c r="D390" s="1">
        <v>30826.5</v>
      </c>
      <c r="E390" t="s">
        <v>741</v>
      </c>
      <c r="F390" t="s">
        <v>950</v>
      </c>
      <c r="G390" t="s">
        <v>13</v>
      </c>
      <c r="H390" s="3">
        <v>2129776.6274999999</v>
      </c>
      <c r="I390" s="3">
        <v>281734.23100000003</v>
      </c>
      <c r="J390" t="s">
        <v>951</v>
      </c>
      <c r="K390" t="str">
        <f>_xlfn.XLOOKUP(A390, Accounts!A:A, Accounts!E:E, "Not Found")</f>
        <v>Corporate</v>
      </c>
      <c r="L390" s="3">
        <f>_xlfn.XLOOKUP(A390, Accounts!A:A, Accounts!G:G, 0)</f>
        <v>1341504306</v>
      </c>
      <c r="M390" s="3" t="str">
        <f>_xlfn.XLOOKUP(A390, Loan!A:A, Loan!D:D, "0")</f>
        <v>0</v>
      </c>
      <c r="N390" s="3" t="str">
        <f>_xlfn.XLOOKUP(Customer8[[#This Row],[Account Number]],Transaction!C:C,Transaction!D:D)</f>
        <v>Money Transfer</v>
      </c>
      <c r="O390" s="3" t="str">
        <f>_xlfn.XLOOKUP(Customer8[[#This Row],[Account Number]], Transaction!C:C,Transaction!E:E)</f>
        <v>Mobile</v>
      </c>
      <c r="P390" s="2">
        <f>_xlfn.XLOOKUP(Customer8[[#This Row],[Account Number]], Transaction!C:C,Transaction!F:F)</f>
        <v>44537</v>
      </c>
      <c r="Q390" s="3">
        <f>Customer8[[#This Row],[Bank Deposit]]-Customer8[[#This Row],[Saving Accounts]]</f>
        <v>1848042.3964999998</v>
      </c>
      <c r="R390" s="3">
        <f>IF(AND(K390="Current", Customer8[[#This Row],[Balance]]&gt;500000), Customer8[[#This Row],[Balance]]*1.02, Customer8[[#This Row],[Balance]])</f>
        <v>1848042.3964999998</v>
      </c>
      <c r="S390" s="3" t="str">
        <f>TEXT(Customer8[[#This Row],[Transaction_Date]], "MMM")</f>
        <v>Dec</v>
      </c>
      <c r="T390" s="3" t="str">
        <f t="shared" si="6"/>
        <v>30-39 Yrs</v>
      </c>
      <c r="U390" s="3" t="str">
        <f>TEXT(Customer8[[#This Row],[Transaction_Date]],"YYYY")</f>
        <v>2021</v>
      </c>
    </row>
    <row r="391" spans="1:21" x14ac:dyDescent="0.35">
      <c r="A391" t="s">
        <v>952</v>
      </c>
      <c r="B391">
        <v>467194584</v>
      </c>
      <c r="C391">
        <v>31</v>
      </c>
      <c r="D391" s="1">
        <v>33383.25</v>
      </c>
      <c r="E391" t="s">
        <v>741</v>
      </c>
      <c r="F391" t="s">
        <v>953</v>
      </c>
      <c r="G391" t="s">
        <v>13</v>
      </c>
      <c r="H391" s="3">
        <v>1913918.6761</v>
      </c>
      <c r="I391" s="3">
        <v>675321.76859999995</v>
      </c>
      <c r="J391" t="s">
        <v>954</v>
      </c>
      <c r="K391" t="str">
        <f>_xlfn.XLOOKUP(A391, Accounts!A:A, Accounts!E:E, "Not Found")</f>
        <v>Current</v>
      </c>
      <c r="L391" s="3">
        <f>_xlfn.XLOOKUP(A391, Accounts!A:A, Accounts!G:G, 0)</f>
        <v>2228994612</v>
      </c>
      <c r="M391" s="3">
        <f>_xlfn.XLOOKUP(A391, Loan!A:A, Loan!D:D, "0")</f>
        <v>10562101524</v>
      </c>
      <c r="N391" s="3" t="str">
        <f>_xlfn.XLOOKUP(Customer8[[#This Row],[Account Number]],Transaction!C:C,Transaction!D:D)</f>
        <v>Loan Payment</v>
      </c>
      <c r="O391" s="3" t="str">
        <f>_xlfn.XLOOKUP(Customer8[[#This Row],[Account Number]], Transaction!C:C,Transaction!E:E)</f>
        <v>ACH</v>
      </c>
      <c r="P391" s="2">
        <f>_xlfn.XLOOKUP(Customer8[[#This Row],[Account Number]], Transaction!C:C,Transaction!F:F)</f>
        <v>44614</v>
      </c>
      <c r="Q391" s="3">
        <f>Customer8[[#This Row],[Bank Deposit]]-Customer8[[#This Row],[Saving Accounts]]</f>
        <v>1238596.9075000002</v>
      </c>
      <c r="R391" s="3">
        <f>IF(AND(K391="Current", Customer8[[#This Row],[Balance]]&gt;500000), Customer8[[#This Row],[Balance]]*1.02, Customer8[[#This Row],[Balance]])</f>
        <v>1263368.8456500003</v>
      </c>
      <c r="S391" s="3" t="str">
        <f>TEXT(Customer8[[#This Row],[Transaction_Date]], "MMM")</f>
        <v>Feb</v>
      </c>
      <c r="T391" s="3" t="str">
        <f t="shared" si="6"/>
        <v>30-39 Yrs</v>
      </c>
      <c r="U391" s="3" t="str">
        <f>TEXT(Customer8[[#This Row],[Transaction_Date]],"YYYY")</f>
        <v>2022</v>
      </c>
    </row>
    <row r="392" spans="1:21" x14ac:dyDescent="0.35">
      <c r="A392" t="s">
        <v>955</v>
      </c>
      <c r="B392">
        <v>761224462</v>
      </c>
      <c r="C392">
        <v>43</v>
      </c>
      <c r="D392" s="1">
        <v>29000.25</v>
      </c>
      <c r="E392" t="s">
        <v>741</v>
      </c>
      <c r="F392" t="s">
        <v>276</v>
      </c>
      <c r="G392" t="s">
        <v>13</v>
      </c>
      <c r="H392" s="3">
        <v>1463854.8884999999</v>
      </c>
      <c r="I392" s="3">
        <v>312885.01429999998</v>
      </c>
      <c r="J392" t="s">
        <v>956</v>
      </c>
      <c r="K392" t="str">
        <f>_xlfn.XLOOKUP(A392, Accounts!A:A, Accounts!E:E, "Not Found")</f>
        <v>Savings</v>
      </c>
      <c r="L392" s="3">
        <f>_xlfn.XLOOKUP(A392, Accounts!A:A, Accounts!G:G, 0)</f>
        <v>1291732224</v>
      </c>
      <c r="M392" s="3" t="str">
        <f>_xlfn.XLOOKUP(A392, Loan!A:A, Loan!D:D, "0")</f>
        <v>0</v>
      </c>
      <c r="N392" s="3" t="str">
        <f>_xlfn.XLOOKUP(Customer8[[#This Row],[Account Number]],Transaction!C:C,Transaction!D:D)</f>
        <v>Online Payment</v>
      </c>
      <c r="O392" s="3" t="str">
        <f>_xlfn.XLOOKUP(Customer8[[#This Row],[Account Number]], Transaction!C:C,Transaction!E:E)</f>
        <v>Mobile</v>
      </c>
      <c r="P392" s="2">
        <f>_xlfn.XLOOKUP(Customer8[[#This Row],[Account Number]], Transaction!C:C,Transaction!F:F)</f>
        <v>44497</v>
      </c>
      <c r="Q392" s="3">
        <f>Customer8[[#This Row],[Bank Deposit]]-Customer8[[#This Row],[Saving Accounts]]</f>
        <v>1150969.8742</v>
      </c>
      <c r="R392" s="3">
        <f>IF(AND(K392="Current", Customer8[[#This Row],[Balance]]&gt;500000), Customer8[[#This Row],[Balance]]*1.02, Customer8[[#This Row],[Balance]])</f>
        <v>1150969.8742</v>
      </c>
      <c r="S392" s="3" t="str">
        <f>TEXT(Customer8[[#This Row],[Transaction_Date]], "MMM")</f>
        <v>Oct</v>
      </c>
      <c r="T392" s="3" t="str">
        <f t="shared" si="6"/>
        <v>40-49 Yrs</v>
      </c>
      <c r="U392" s="3" t="str">
        <f>TEXT(Customer8[[#This Row],[Transaction_Date]],"YYYY")</f>
        <v>2021</v>
      </c>
    </row>
    <row r="393" spans="1:21" x14ac:dyDescent="0.35">
      <c r="A393" t="s">
        <v>957</v>
      </c>
      <c r="B393">
        <v>863983168</v>
      </c>
      <c r="C393">
        <v>50</v>
      </c>
      <c r="D393" s="1">
        <v>26443.5</v>
      </c>
      <c r="E393" t="s">
        <v>741</v>
      </c>
      <c r="F393" t="s">
        <v>63</v>
      </c>
      <c r="G393" t="s">
        <v>13</v>
      </c>
      <c r="H393" s="3">
        <v>453483.46370000002</v>
      </c>
      <c r="I393" s="3">
        <v>31743.842499999999</v>
      </c>
      <c r="J393" t="s">
        <v>958</v>
      </c>
      <c r="K393" t="str">
        <f>_xlfn.XLOOKUP(A393, Accounts!A:A, Accounts!E:E, "Not Found")</f>
        <v>Corporate</v>
      </c>
      <c r="L393" s="3">
        <f>_xlfn.XLOOKUP(A393, Accounts!A:A, Accounts!G:G, 0)</f>
        <v>20485296</v>
      </c>
      <c r="M393" s="3" t="str">
        <f>_xlfn.XLOOKUP(A393, Loan!A:A, Loan!D:D, "0")</f>
        <v>0</v>
      </c>
      <c r="N393" s="3" t="str">
        <f>_xlfn.XLOOKUP(Customer8[[#This Row],[Account Number]],Transaction!C:C,Transaction!D:D)</f>
        <v>Online Payment</v>
      </c>
      <c r="O393" s="3" t="str">
        <f>_xlfn.XLOOKUP(Customer8[[#This Row],[Account Number]], Transaction!C:C,Transaction!E:E)</f>
        <v>Card</v>
      </c>
      <c r="P393" s="2">
        <f>_xlfn.XLOOKUP(Customer8[[#This Row],[Account Number]], Transaction!C:C,Transaction!F:F)</f>
        <v>44510</v>
      </c>
      <c r="Q393" s="3">
        <f>Customer8[[#This Row],[Bank Deposit]]-Customer8[[#This Row],[Saving Accounts]]</f>
        <v>421739.62120000005</v>
      </c>
      <c r="R393" s="3">
        <f>IF(AND(K393="Current", Customer8[[#This Row],[Balance]]&gt;500000), Customer8[[#This Row],[Balance]]*1.02, Customer8[[#This Row],[Balance]])</f>
        <v>421739.62120000005</v>
      </c>
      <c r="S393" s="3" t="str">
        <f>TEXT(Customer8[[#This Row],[Transaction_Date]], "MMM")</f>
        <v>Nov</v>
      </c>
      <c r="T393" s="3" t="str">
        <f t="shared" si="6"/>
        <v>50-59 Yrs</v>
      </c>
      <c r="U393" s="3" t="str">
        <f>TEXT(Customer8[[#This Row],[Transaction_Date]],"YYYY")</f>
        <v>2021</v>
      </c>
    </row>
    <row r="394" spans="1:21" x14ac:dyDescent="0.35">
      <c r="A394" t="s">
        <v>959</v>
      </c>
      <c r="B394">
        <v>877547043</v>
      </c>
      <c r="C394">
        <v>54</v>
      </c>
      <c r="D394" s="1">
        <v>24982.5</v>
      </c>
      <c r="E394" t="s">
        <v>741</v>
      </c>
      <c r="F394" t="s">
        <v>401</v>
      </c>
      <c r="G394" t="s">
        <v>13</v>
      </c>
      <c r="H394" s="3">
        <v>93238.895000000004</v>
      </c>
      <c r="I394" s="3">
        <v>25798.796900000001</v>
      </c>
      <c r="J394" t="s">
        <v>960</v>
      </c>
      <c r="K394" t="str">
        <f>_xlfn.XLOOKUP(A394, Accounts!A:A, Accounts!E:E, "Not Found")</f>
        <v>Domiciliary</v>
      </c>
      <c r="L394" s="3">
        <f>_xlfn.XLOOKUP(A394, Accounts!A:A, Accounts!G:G, 0)</f>
        <v>850311693</v>
      </c>
      <c r="M394" s="3" t="str">
        <f>_xlfn.XLOOKUP(A394, Loan!A:A, Loan!D:D, "0")</f>
        <v>0</v>
      </c>
      <c r="N394" s="3" t="str">
        <f>_xlfn.XLOOKUP(Customer8[[#This Row],[Account Number]],Transaction!C:C,Transaction!D:D)</f>
        <v>Cash Withdrawal</v>
      </c>
      <c r="O394" s="3" t="str">
        <f>_xlfn.XLOOKUP(Customer8[[#This Row],[Account Number]], Transaction!C:C,Transaction!E:E)</f>
        <v>POS</v>
      </c>
      <c r="P394" s="2">
        <f>_xlfn.XLOOKUP(Customer8[[#This Row],[Account Number]], Transaction!C:C,Transaction!F:F)</f>
        <v>44652</v>
      </c>
      <c r="Q394" s="3">
        <f>Customer8[[#This Row],[Bank Deposit]]-Customer8[[#This Row],[Saving Accounts]]</f>
        <v>67440.098100000003</v>
      </c>
      <c r="R394" s="3">
        <f>IF(AND(K394="Current", Customer8[[#This Row],[Balance]]&gt;500000), Customer8[[#This Row],[Balance]]*1.02, Customer8[[#This Row],[Balance]])</f>
        <v>67440.098100000003</v>
      </c>
      <c r="S394" s="3" t="str">
        <f>TEXT(Customer8[[#This Row],[Transaction_Date]], "MMM")</f>
        <v>Apr</v>
      </c>
      <c r="T394" s="3" t="str">
        <f t="shared" si="6"/>
        <v>50-59 Yrs</v>
      </c>
      <c r="U394" s="3" t="str">
        <f>TEXT(Customer8[[#This Row],[Transaction_Date]],"YYYY")</f>
        <v>2022</v>
      </c>
    </row>
    <row r="395" spans="1:21" x14ac:dyDescent="0.35">
      <c r="A395" t="s">
        <v>961</v>
      </c>
      <c r="B395">
        <v>763637230</v>
      </c>
      <c r="C395">
        <v>81</v>
      </c>
      <c r="D395" s="1">
        <v>15120.75</v>
      </c>
      <c r="E395" t="s">
        <v>741</v>
      </c>
      <c r="F395" t="s">
        <v>66</v>
      </c>
      <c r="G395" t="s">
        <v>13</v>
      </c>
      <c r="H395" s="3">
        <v>553673.85640000005</v>
      </c>
      <c r="I395" s="3">
        <v>118725.9403</v>
      </c>
      <c r="J395" t="s">
        <v>962</v>
      </c>
      <c r="K395" t="str">
        <f>_xlfn.XLOOKUP(A395, Accounts!A:A, Accounts!E:E, "Not Found")</f>
        <v>Fixed Deposit</v>
      </c>
      <c r="L395" s="3">
        <f>_xlfn.XLOOKUP(A395, Accounts!A:A, Accounts!G:G, 0)</f>
        <v>13792408</v>
      </c>
      <c r="M395" s="3" t="str">
        <f>_xlfn.XLOOKUP(A395, Loan!A:A, Loan!D:D, "0")</f>
        <v>0</v>
      </c>
      <c r="N395" s="3" t="str">
        <f>_xlfn.XLOOKUP(Customer8[[#This Row],[Account Number]],Transaction!C:C,Transaction!D:D)</f>
        <v>Money Deposit</v>
      </c>
      <c r="O395" s="3" t="str">
        <f>_xlfn.XLOOKUP(Customer8[[#This Row],[Account Number]], Transaction!C:C,Transaction!E:E)</f>
        <v>Bank</v>
      </c>
      <c r="P395" s="2">
        <f>_xlfn.XLOOKUP(Customer8[[#This Row],[Account Number]], Transaction!C:C,Transaction!F:F)</f>
        <v>44255</v>
      </c>
      <c r="Q395" s="3">
        <f>Customer8[[#This Row],[Bank Deposit]]-Customer8[[#This Row],[Saving Accounts]]</f>
        <v>434947.91610000003</v>
      </c>
      <c r="R395" s="3">
        <f>IF(AND(K395="Current", Customer8[[#This Row],[Balance]]&gt;500000), Customer8[[#This Row],[Balance]]*1.02, Customer8[[#This Row],[Balance]])</f>
        <v>434947.91610000003</v>
      </c>
      <c r="S395" s="3" t="str">
        <f>TEXT(Customer8[[#This Row],[Transaction_Date]], "MMM")</f>
        <v>Feb</v>
      </c>
      <c r="T395" s="3" t="str">
        <f t="shared" si="6"/>
        <v>70 Yrs &amp; Above</v>
      </c>
      <c r="U395" s="3" t="str">
        <f>TEXT(Customer8[[#This Row],[Transaction_Date]],"YYYY")</f>
        <v>2021</v>
      </c>
    </row>
    <row r="396" spans="1:21" x14ac:dyDescent="0.35">
      <c r="A396" t="s">
        <v>963</v>
      </c>
      <c r="B396">
        <v>527024190</v>
      </c>
      <c r="C396">
        <v>69</v>
      </c>
      <c r="D396" s="1">
        <v>19503.75</v>
      </c>
      <c r="E396" t="s">
        <v>741</v>
      </c>
      <c r="F396" t="s">
        <v>558</v>
      </c>
      <c r="G396" t="s">
        <v>13</v>
      </c>
      <c r="H396" s="3">
        <v>184050.2776</v>
      </c>
      <c r="I396" s="3">
        <v>63014.441599999998</v>
      </c>
      <c r="J396" t="s">
        <v>964</v>
      </c>
      <c r="K396" t="str">
        <f>_xlfn.XLOOKUP(A396, Accounts!A:A, Accounts!E:E, "Not Found")</f>
        <v>Domiciliary</v>
      </c>
      <c r="L396" s="3">
        <f>_xlfn.XLOOKUP(A396, Accounts!A:A, Accounts!G:G, 0)</f>
        <v>1190029764</v>
      </c>
      <c r="M396" s="3" t="str">
        <f>_xlfn.XLOOKUP(A396, Loan!A:A, Loan!D:D, "0")</f>
        <v>0</v>
      </c>
      <c r="N396" s="3" t="str">
        <f>_xlfn.XLOOKUP(Customer8[[#This Row],[Account Number]],Transaction!C:C,Transaction!D:D)</f>
        <v>Money Deposit</v>
      </c>
      <c r="O396" s="3" t="str">
        <f>_xlfn.XLOOKUP(Customer8[[#This Row],[Account Number]], Transaction!C:C,Transaction!E:E)</f>
        <v>Bank</v>
      </c>
      <c r="P396" s="2">
        <f>_xlfn.XLOOKUP(Customer8[[#This Row],[Account Number]], Transaction!C:C,Transaction!F:F)</f>
        <v>44283</v>
      </c>
      <c r="Q396" s="3">
        <f>Customer8[[#This Row],[Bank Deposit]]-Customer8[[#This Row],[Saving Accounts]]</f>
        <v>121035.83600000001</v>
      </c>
      <c r="R396" s="3">
        <f>IF(AND(K396="Current", Customer8[[#This Row],[Balance]]&gt;500000), Customer8[[#This Row],[Balance]]*1.02, Customer8[[#This Row],[Balance]])</f>
        <v>121035.83600000001</v>
      </c>
      <c r="S396" s="3" t="str">
        <f>TEXT(Customer8[[#This Row],[Transaction_Date]], "MMM")</f>
        <v>Mar</v>
      </c>
      <c r="T396" s="3" t="str">
        <f t="shared" si="6"/>
        <v>60-69 Yrs</v>
      </c>
      <c r="U396" s="3" t="str">
        <f>TEXT(Customer8[[#This Row],[Transaction_Date]],"YYYY")</f>
        <v>2021</v>
      </c>
    </row>
    <row r="397" spans="1:21" x14ac:dyDescent="0.35">
      <c r="A397" t="s">
        <v>965</v>
      </c>
      <c r="B397">
        <v>842020221</v>
      </c>
      <c r="C397">
        <v>17</v>
      </c>
      <c r="D397" s="1">
        <v>38496.75</v>
      </c>
      <c r="E397" t="s">
        <v>741</v>
      </c>
      <c r="F397" t="s">
        <v>526</v>
      </c>
      <c r="G397" t="s">
        <v>13</v>
      </c>
      <c r="H397" s="3">
        <v>34697.587200000002</v>
      </c>
      <c r="I397" s="3">
        <v>17439.309000000001</v>
      </c>
      <c r="J397" t="s">
        <v>966</v>
      </c>
      <c r="K397" t="str">
        <f>_xlfn.XLOOKUP(A397, Accounts!A:A, Accounts!E:E, "Not Found")</f>
        <v>Savings</v>
      </c>
      <c r="L397" s="3">
        <f>_xlfn.XLOOKUP(A397, Accounts!A:A, Accounts!G:G, 0)</f>
        <v>41071056</v>
      </c>
      <c r="M397" s="3" t="str">
        <f>_xlfn.XLOOKUP(A397, Loan!A:A, Loan!D:D, "0")</f>
        <v>0</v>
      </c>
      <c r="N397" s="3" t="str">
        <f>_xlfn.XLOOKUP(Customer8[[#This Row],[Account Number]],Transaction!C:C,Transaction!D:D)</f>
        <v>Online Payment</v>
      </c>
      <c r="O397" s="3" t="str">
        <f>_xlfn.XLOOKUP(Customer8[[#This Row],[Account Number]], Transaction!C:C,Transaction!E:E)</f>
        <v>Card</v>
      </c>
      <c r="P397" s="2">
        <f>_xlfn.XLOOKUP(Customer8[[#This Row],[Account Number]], Transaction!C:C,Transaction!F:F)</f>
        <v>44590</v>
      </c>
      <c r="Q397" s="3">
        <f>Customer8[[#This Row],[Bank Deposit]]-Customer8[[#This Row],[Saving Accounts]]</f>
        <v>17258.278200000001</v>
      </c>
      <c r="R397" s="3">
        <f>IF(AND(K397="Current", Customer8[[#This Row],[Balance]]&gt;500000), Customer8[[#This Row],[Balance]]*1.02, Customer8[[#This Row],[Balance]])</f>
        <v>17258.278200000001</v>
      </c>
      <c r="S397" s="3" t="str">
        <f>TEXT(Customer8[[#This Row],[Transaction_Date]], "MMM")</f>
        <v>Jan</v>
      </c>
      <c r="T397" s="3" t="str">
        <f t="shared" si="6"/>
        <v>Below 20 Yrs</v>
      </c>
      <c r="U397" s="3" t="str">
        <f>TEXT(Customer8[[#This Row],[Transaction_Date]],"YYYY")</f>
        <v>2022</v>
      </c>
    </row>
    <row r="398" spans="1:21" x14ac:dyDescent="0.35">
      <c r="A398" t="s">
        <v>967</v>
      </c>
      <c r="B398">
        <v>254483229</v>
      </c>
      <c r="C398">
        <v>29</v>
      </c>
      <c r="D398" s="1">
        <v>34113.75</v>
      </c>
      <c r="E398" t="s">
        <v>741</v>
      </c>
      <c r="F398" t="s">
        <v>968</v>
      </c>
      <c r="G398" t="s">
        <v>13</v>
      </c>
      <c r="H398" s="3">
        <v>1404992.1436000001</v>
      </c>
      <c r="I398" s="3">
        <v>780070.8517</v>
      </c>
      <c r="J398" t="s">
        <v>969</v>
      </c>
      <c r="K398" t="str">
        <f>_xlfn.XLOOKUP(A398, Accounts!A:A, Accounts!E:E, "Not Found")</f>
        <v>Current</v>
      </c>
      <c r="L398" s="3">
        <f>_xlfn.XLOOKUP(A398, Accounts!A:A, Accounts!G:G, 0)</f>
        <v>230267664</v>
      </c>
      <c r="M398" s="3" t="str">
        <f>_xlfn.XLOOKUP(A398, Loan!A:A, Loan!D:D, "0")</f>
        <v>0</v>
      </c>
      <c r="N398" s="3" t="str">
        <f>_xlfn.XLOOKUP(Customer8[[#This Row],[Account Number]],Transaction!C:C,Transaction!D:D)</f>
        <v>Money Transfer</v>
      </c>
      <c r="O398" s="3" t="str">
        <f>_xlfn.XLOOKUP(Customer8[[#This Row],[Account Number]], Transaction!C:C,Transaction!E:E)</f>
        <v>ATM</v>
      </c>
      <c r="P398" s="2">
        <f>_xlfn.XLOOKUP(Customer8[[#This Row],[Account Number]], Transaction!C:C,Transaction!F:F)</f>
        <v>44222</v>
      </c>
      <c r="Q398" s="3">
        <f>Customer8[[#This Row],[Bank Deposit]]-Customer8[[#This Row],[Saving Accounts]]</f>
        <v>624921.29190000007</v>
      </c>
      <c r="R398" s="3">
        <f>IF(AND(K398="Current", Customer8[[#This Row],[Balance]]&gt;500000), Customer8[[#This Row],[Balance]]*1.02, Customer8[[#This Row],[Balance]])</f>
        <v>637419.71773800009</v>
      </c>
      <c r="S398" s="3" t="str">
        <f>TEXT(Customer8[[#This Row],[Transaction_Date]], "MMM")</f>
        <v>Jan</v>
      </c>
      <c r="T398" s="3" t="str">
        <f t="shared" si="6"/>
        <v>20-29 Yrs</v>
      </c>
      <c r="U398" s="3" t="str">
        <f>TEXT(Customer8[[#This Row],[Transaction_Date]],"YYYY")</f>
        <v>2021</v>
      </c>
    </row>
    <row r="399" spans="1:21" x14ac:dyDescent="0.35">
      <c r="A399" t="s">
        <v>970</v>
      </c>
      <c r="B399">
        <v>922947867</v>
      </c>
      <c r="C399">
        <v>34</v>
      </c>
      <c r="D399" s="1">
        <v>32287.5</v>
      </c>
      <c r="E399" t="s">
        <v>741</v>
      </c>
      <c r="F399" t="s">
        <v>90</v>
      </c>
      <c r="G399" t="s">
        <v>13</v>
      </c>
      <c r="H399" s="3">
        <v>3243585.6708999998</v>
      </c>
      <c r="I399" s="3">
        <v>911671.97250000003</v>
      </c>
      <c r="J399" t="s">
        <v>971</v>
      </c>
      <c r="K399" t="str">
        <f>_xlfn.XLOOKUP(A399, Accounts!A:A, Accounts!E:E, "Not Found")</f>
        <v>Savings</v>
      </c>
      <c r="L399" s="3">
        <f>_xlfn.XLOOKUP(A399, Accounts!A:A, Accounts!G:G, 0)</f>
        <v>304782624</v>
      </c>
      <c r="M399" s="3" t="str">
        <f>_xlfn.XLOOKUP(A399, Loan!A:A, Loan!D:D, "0")</f>
        <v>0</v>
      </c>
      <c r="N399" s="3" t="str">
        <f>_xlfn.XLOOKUP(Customer8[[#This Row],[Account Number]],Transaction!C:C,Transaction!D:D)</f>
        <v>Online Payment</v>
      </c>
      <c r="O399" s="3" t="str">
        <f>_xlfn.XLOOKUP(Customer8[[#This Row],[Account Number]], Transaction!C:C,Transaction!E:E)</f>
        <v>Internet Banking</v>
      </c>
      <c r="P399" s="2">
        <f>_xlfn.XLOOKUP(Customer8[[#This Row],[Account Number]], Transaction!C:C,Transaction!F:F)</f>
        <v>44579</v>
      </c>
      <c r="Q399" s="3">
        <f>Customer8[[#This Row],[Bank Deposit]]-Customer8[[#This Row],[Saving Accounts]]</f>
        <v>2331913.6983999996</v>
      </c>
      <c r="R399" s="3">
        <f>IF(AND(K399="Current", Customer8[[#This Row],[Balance]]&gt;500000), Customer8[[#This Row],[Balance]]*1.02, Customer8[[#This Row],[Balance]])</f>
        <v>2331913.6983999996</v>
      </c>
      <c r="S399" s="3" t="str">
        <f>TEXT(Customer8[[#This Row],[Transaction_Date]], "MMM")</f>
        <v>Jan</v>
      </c>
      <c r="T399" s="3" t="str">
        <f t="shared" si="6"/>
        <v>30-39 Yrs</v>
      </c>
      <c r="U399" s="3" t="str">
        <f>TEXT(Customer8[[#This Row],[Transaction_Date]],"YYYY")</f>
        <v>2022</v>
      </c>
    </row>
    <row r="400" spans="1:21" x14ac:dyDescent="0.35">
      <c r="A400" t="s">
        <v>972</v>
      </c>
      <c r="B400">
        <v>17142593</v>
      </c>
      <c r="C400">
        <v>28</v>
      </c>
      <c r="D400" s="1">
        <v>34479</v>
      </c>
      <c r="E400" t="s">
        <v>741</v>
      </c>
      <c r="F400" t="s">
        <v>482</v>
      </c>
      <c r="G400" t="s">
        <v>13</v>
      </c>
      <c r="H400" s="3">
        <v>1871808.4916999999</v>
      </c>
      <c r="I400" s="3">
        <v>280771.27380000002</v>
      </c>
      <c r="J400" t="s">
        <v>973</v>
      </c>
      <c r="K400" t="str">
        <f>_xlfn.XLOOKUP(A400, Accounts!A:A, Accounts!E:E, "Not Found")</f>
        <v>Domiciliary</v>
      </c>
      <c r="L400" s="3">
        <f>_xlfn.XLOOKUP(A400, Accounts!A:A, Accounts!G:G, 0)</f>
        <v>744086892</v>
      </c>
      <c r="M400" s="3" t="str">
        <f>_xlfn.XLOOKUP(A400, Loan!A:A, Loan!D:D, "0")</f>
        <v>0</v>
      </c>
      <c r="N400" s="3" t="str">
        <f>_xlfn.XLOOKUP(Customer8[[#This Row],[Account Number]],Transaction!C:C,Transaction!D:D)</f>
        <v>Checks</v>
      </c>
      <c r="O400" s="3" t="str">
        <f>_xlfn.XLOOKUP(Customer8[[#This Row],[Account Number]], Transaction!C:C,Transaction!E:E)</f>
        <v>Informal Services</v>
      </c>
      <c r="P400" s="2">
        <f>_xlfn.XLOOKUP(Customer8[[#This Row],[Account Number]], Transaction!C:C,Transaction!F:F)</f>
        <v>44312</v>
      </c>
      <c r="Q400" s="3">
        <f>Customer8[[#This Row],[Bank Deposit]]-Customer8[[#This Row],[Saving Accounts]]</f>
        <v>1591037.2178999998</v>
      </c>
      <c r="R400" s="3">
        <f>IF(AND(K400="Current", Customer8[[#This Row],[Balance]]&gt;500000), Customer8[[#This Row],[Balance]]*1.02, Customer8[[#This Row],[Balance]])</f>
        <v>1591037.2178999998</v>
      </c>
      <c r="S400" s="3" t="str">
        <f>TEXT(Customer8[[#This Row],[Transaction_Date]], "MMM")</f>
        <v>Apr</v>
      </c>
      <c r="T400" s="3" t="str">
        <f t="shared" si="6"/>
        <v>20-29 Yrs</v>
      </c>
      <c r="U400" s="3" t="str">
        <f>TEXT(Customer8[[#This Row],[Transaction_Date]],"YYYY")</f>
        <v>2021</v>
      </c>
    </row>
    <row r="401" spans="1:21" x14ac:dyDescent="0.35">
      <c r="A401" t="s">
        <v>974</v>
      </c>
      <c r="B401">
        <v>283169927</v>
      </c>
      <c r="C401">
        <v>33</v>
      </c>
      <c r="D401" s="1">
        <v>32652.75</v>
      </c>
      <c r="E401" t="s">
        <v>741</v>
      </c>
      <c r="F401" t="s">
        <v>208</v>
      </c>
      <c r="G401" t="s">
        <v>13</v>
      </c>
      <c r="H401" s="3">
        <v>32128.2791</v>
      </c>
      <c r="I401" s="3">
        <v>28723.808799999999</v>
      </c>
      <c r="J401" t="s">
        <v>975</v>
      </c>
      <c r="K401" t="str">
        <f>_xlfn.XLOOKUP(A401, Accounts!A:A, Accounts!E:E, "Not Found")</f>
        <v>Joint</v>
      </c>
      <c r="L401" s="3">
        <f>_xlfn.XLOOKUP(A401, Accounts!A:A, Accounts!G:G, 0)</f>
        <v>912430575</v>
      </c>
      <c r="M401" s="3" t="str">
        <f>_xlfn.XLOOKUP(A401, Loan!A:A, Loan!D:D, "0")</f>
        <v>0</v>
      </c>
      <c r="N401" s="3" t="str">
        <f>_xlfn.XLOOKUP(Customer8[[#This Row],[Account Number]],Transaction!C:C,Transaction!D:D)</f>
        <v>Online Payment</v>
      </c>
      <c r="O401" s="3" t="str">
        <f>_xlfn.XLOOKUP(Customer8[[#This Row],[Account Number]], Transaction!C:C,Transaction!E:E)</f>
        <v>Internet Banking</v>
      </c>
      <c r="P401" s="2">
        <f>_xlfn.XLOOKUP(Customer8[[#This Row],[Account Number]], Transaction!C:C,Transaction!F:F)</f>
        <v>44449</v>
      </c>
      <c r="Q401" s="3">
        <f>Customer8[[#This Row],[Bank Deposit]]-Customer8[[#This Row],[Saving Accounts]]</f>
        <v>3404.4703000000009</v>
      </c>
      <c r="R401" s="3">
        <f>IF(AND(K401="Current", Customer8[[#This Row],[Balance]]&gt;500000), Customer8[[#This Row],[Balance]]*1.02, Customer8[[#This Row],[Balance]])</f>
        <v>3404.4703000000009</v>
      </c>
      <c r="S401" s="3" t="str">
        <f>TEXT(Customer8[[#This Row],[Transaction_Date]], "MMM")</f>
        <v>Sep</v>
      </c>
      <c r="T401" s="3" t="str">
        <f t="shared" si="6"/>
        <v>30-39 Yrs</v>
      </c>
      <c r="U401" s="3" t="str">
        <f>TEXT(Customer8[[#This Row],[Transaction_Date]],"YYYY")</f>
        <v>2021</v>
      </c>
    </row>
    <row r="402" spans="1:21" x14ac:dyDescent="0.35">
      <c r="A402" t="s">
        <v>976</v>
      </c>
      <c r="B402">
        <v>800032581</v>
      </c>
      <c r="C402">
        <v>60</v>
      </c>
      <c r="D402" s="1">
        <v>22791</v>
      </c>
      <c r="E402" t="s">
        <v>741</v>
      </c>
      <c r="F402" t="s">
        <v>166</v>
      </c>
      <c r="G402" t="s">
        <v>13</v>
      </c>
      <c r="H402" s="3">
        <v>657031.98800000001</v>
      </c>
      <c r="I402" s="3">
        <v>291140.56780000002</v>
      </c>
      <c r="J402" t="s">
        <v>977</v>
      </c>
      <c r="K402" t="str">
        <f>_xlfn.XLOOKUP(A402, Accounts!A:A, Accounts!E:E, "Not Found")</f>
        <v>Corporate</v>
      </c>
      <c r="L402" s="3">
        <f>_xlfn.XLOOKUP(A402, Accounts!A:A, Accounts!G:G, 0)</f>
        <v>89882988</v>
      </c>
      <c r="M402" s="3" t="str">
        <f>_xlfn.XLOOKUP(A402, Loan!A:A, Loan!D:D, "0")</f>
        <v>0</v>
      </c>
      <c r="N402" s="3" t="str">
        <f>_xlfn.XLOOKUP(Customer8[[#This Row],[Account Number]],Transaction!C:C,Transaction!D:D)</f>
        <v>Money Deposit</v>
      </c>
      <c r="O402" s="3" t="str">
        <f>_xlfn.XLOOKUP(Customer8[[#This Row],[Account Number]], Transaction!C:C,Transaction!E:E)</f>
        <v>Bank</v>
      </c>
      <c r="P402" s="2">
        <f>_xlfn.XLOOKUP(Customer8[[#This Row],[Account Number]], Transaction!C:C,Transaction!F:F)</f>
        <v>44253</v>
      </c>
      <c r="Q402" s="3">
        <f>Customer8[[#This Row],[Bank Deposit]]-Customer8[[#This Row],[Saving Accounts]]</f>
        <v>365891.42019999999</v>
      </c>
      <c r="R402" s="3">
        <f>IF(AND(K402="Current", Customer8[[#This Row],[Balance]]&gt;500000), Customer8[[#This Row],[Balance]]*1.02, Customer8[[#This Row],[Balance]])</f>
        <v>365891.42019999999</v>
      </c>
      <c r="S402" s="3" t="str">
        <f>TEXT(Customer8[[#This Row],[Transaction_Date]], "MMM")</f>
        <v>Feb</v>
      </c>
      <c r="T402" s="3" t="str">
        <f t="shared" si="6"/>
        <v>60-69 Yrs</v>
      </c>
      <c r="U402" s="3" t="str">
        <f>TEXT(Customer8[[#This Row],[Transaction_Date]],"YYYY")</f>
        <v>2021</v>
      </c>
    </row>
    <row r="403" spans="1:21" x14ac:dyDescent="0.35">
      <c r="A403" t="s">
        <v>600</v>
      </c>
      <c r="B403">
        <v>721237017</v>
      </c>
      <c r="C403">
        <v>80</v>
      </c>
      <c r="D403" s="1">
        <v>15486</v>
      </c>
      <c r="E403" t="s">
        <v>741</v>
      </c>
      <c r="F403" t="s">
        <v>840</v>
      </c>
      <c r="G403" t="s">
        <v>13</v>
      </c>
      <c r="H403" s="3">
        <v>256292.32329999999</v>
      </c>
      <c r="I403" s="3">
        <v>78786.158599999995</v>
      </c>
      <c r="J403" t="s">
        <v>978</v>
      </c>
      <c r="K403" t="str">
        <f>_xlfn.XLOOKUP(A403, Accounts!A:A, Accounts!E:E, "Not Found")</f>
        <v>Domiciliary</v>
      </c>
      <c r="L403" s="3">
        <f>_xlfn.XLOOKUP(A403, Accounts!A:A, Accounts!G:G, 0)</f>
        <v>1069079616</v>
      </c>
      <c r="M403" s="3" t="str">
        <f>_xlfn.XLOOKUP(A403, Loan!A:A, Loan!D:D, "0")</f>
        <v>0</v>
      </c>
      <c r="N403" s="3" t="str">
        <f>_xlfn.XLOOKUP(Customer8[[#This Row],[Account Number]],Transaction!C:C,Transaction!D:D)</f>
        <v>Cash Withdrawal</v>
      </c>
      <c r="O403" s="3" t="str">
        <f>_xlfn.XLOOKUP(Customer8[[#This Row],[Account Number]], Transaction!C:C,Transaction!E:E)</f>
        <v>Bank</v>
      </c>
      <c r="P403" s="2">
        <f>_xlfn.XLOOKUP(Customer8[[#This Row],[Account Number]], Transaction!C:C,Transaction!F:F)</f>
        <v>44665</v>
      </c>
      <c r="Q403" s="3">
        <f>Customer8[[#This Row],[Bank Deposit]]-Customer8[[#This Row],[Saving Accounts]]</f>
        <v>177506.16469999999</v>
      </c>
      <c r="R403" s="3">
        <f>IF(AND(K403="Current", Customer8[[#This Row],[Balance]]&gt;500000), Customer8[[#This Row],[Balance]]*1.02, Customer8[[#This Row],[Balance]])</f>
        <v>177506.16469999999</v>
      </c>
      <c r="S403" s="3" t="str">
        <f>TEXT(Customer8[[#This Row],[Transaction_Date]], "MMM")</f>
        <v>Apr</v>
      </c>
      <c r="T403" s="3" t="str">
        <f t="shared" si="6"/>
        <v>70 Yrs &amp; Above</v>
      </c>
      <c r="U403" s="3" t="str">
        <f>TEXT(Customer8[[#This Row],[Transaction_Date]],"YYYY")</f>
        <v>2022</v>
      </c>
    </row>
    <row r="404" spans="1:21" x14ac:dyDescent="0.35">
      <c r="A404" t="s">
        <v>979</v>
      </c>
      <c r="B404">
        <v>98577196</v>
      </c>
      <c r="C404">
        <v>46</v>
      </c>
      <c r="D404" s="1">
        <v>27904.5</v>
      </c>
      <c r="E404" t="s">
        <v>741</v>
      </c>
      <c r="F404" t="s">
        <v>263</v>
      </c>
      <c r="G404" t="s">
        <v>13</v>
      </c>
      <c r="H404" s="3">
        <v>123112.6875</v>
      </c>
      <c r="I404" s="3">
        <v>58831.4496</v>
      </c>
      <c r="J404" t="s">
        <v>980</v>
      </c>
      <c r="K404" t="str">
        <f>_xlfn.XLOOKUP(A404, Accounts!A:A, Accounts!E:E, "Not Found")</f>
        <v>Current</v>
      </c>
      <c r="L404" s="3">
        <f>_xlfn.XLOOKUP(A404, Accounts!A:A, Accounts!G:G, 0)</f>
        <v>186911361</v>
      </c>
      <c r="M404" s="3" t="str">
        <f>_xlfn.XLOOKUP(A404, Loan!A:A, Loan!D:D, "0")</f>
        <v>0</v>
      </c>
      <c r="N404" s="3" t="str">
        <f>_xlfn.XLOOKUP(Customer8[[#This Row],[Account Number]],Transaction!C:C,Transaction!D:D)</f>
        <v>Money Transfer</v>
      </c>
      <c r="O404" s="3" t="str">
        <f>_xlfn.XLOOKUP(Customer8[[#This Row],[Account Number]], Transaction!C:C,Transaction!E:E)</f>
        <v>Mobile</v>
      </c>
      <c r="P404" s="2">
        <f>_xlfn.XLOOKUP(Customer8[[#This Row],[Account Number]], Transaction!C:C,Transaction!F:F)</f>
        <v>44300</v>
      </c>
      <c r="Q404" s="3">
        <f>Customer8[[#This Row],[Bank Deposit]]-Customer8[[#This Row],[Saving Accounts]]</f>
        <v>64281.2379</v>
      </c>
      <c r="R404" s="3">
        <f>IF(AND(K404="Current", Customer8[[#This Row],[Balance]]&gt;500000), Customer8[[#This Row],[Balance]]*1.02, Customer8[[#This Row],[Balance]])</f>
        <v>64281.2379</v>
      </c>
      <c r="S404" s="3" t="str">
        <f>TEXT(Customer8[[#This Row],[Transaction_Date]], "MMM")</f>
        <v>Apr</v>
      </c>
      <c r="T404" s="3" t="str">
        <f t="shared" si="6"/>
        <v>40-49 Yrs</v>
      </c>
      <c r="U404" s="3" t="str">
        <f>TEXT(Customer8[[#This Row],[Transaction_Date]],"YYYY")</f>
        <v>2021</v>
      </c>
    </row>
    <row r="405" spans="1:21" x14ac:dyDescent="0.35">
      <c r="A405" t="s">
        <v>981</v>
      </c>
      <c r="B405">
        <v>333129687</v>
      </c>
      <c r="C405">
        <v>39</v>
      </c>
      <c r="D405" s="1">
        <v>30461.25</v>
      </c>
      <c r="E405" t="s">
        <v>741</v>
      </c>
      <c r="F405" t="s">
        <v>25</v>
      </c>
      <c r="G405" t="s">
        <v>13</v>
      </c>
      <c r="H405" s="3">
        <v>293506.3873</v>
      </c>
      <c r="I405" s="3">
        <v>172342.39129999999</v>
      </c>
      <c r="J405" t="s">
        <v>982</v>
      </c>
      <c r="K405" t="str">
        <f>_xlfn.XLOOKUP(A405, Accounts!A:A, Accounts!E:E, "Not Found")</f>
        <v>Domiciliary</v>
      </c>
      <c r="L405" s="3">
        <f>_xlfn.XLOOKUP(A405, Accounts!A:A, Accounts!G:G, 0)</f>
        <v>326097432</v>
      </c>
      <c r="M405" s="3" t="str">
        <f>_xlfn.XLOOKUP(A405, Loan!A:A, Loan!D:D, "0")</f>
        <v>0</v>
      </c>
      <c r="N405" s="3" t="str">
        <f>_xlfn.XLOOKUP(Customer8[[#This Row],[Account Number]],Transaction!C:C,Transaction!D:D)</f>
        <v>Cash Withdrawal</v>
      </c>
      <c r="O405" s="3" t="str">
        <f>_xlfn.XLOOKUP(Customer8[[#This Row],[Account Number]], Transaction!C:C,Transaction!E:E)</f>
        <v>ATM</v>
      </c>
      <c r="P405" s="2">
        <f>_xlfn.XLOOKUP(Customer8[[#This Row],[Account Number]], Transaction!C:C,Transaction!F:F)</f>
        <v>44449</v>
      </c>
      <c r="Q405" s="3">
        <f>Customer8[[#This Row],[Bank Deposit]]-Customer8[[#This Row],[Saving Accounts]]</f>
        <v>121163.99600000001</v>
      </c>
      <c r="R405" s="3">
        <f>IF(AND(K405="Current", Customer8[[#This Row],[Balance]]&gt;500000), Customer8[[#This Row],[Balance]]*1.02, Customer8[[#This Row],[Balance]])</f>
        <v>121163.99600000001</v>
      </c>
      <c r="S405" s="3" t="str">
        <f>TEXT(Customer8[[#This Row],[Transaction_Date]], "MMM")</f>
        <v>Sep</v>
      </c>
      <c r="T405" s="3" t="str">
        <f t="shared" si="6"/>
        <v>30-39 Yrs</v>
      </c>
      <c r="U405" s="3" t="str">
        <f>TEXT(Customer8[[#This Row],[Transaction_Date]],"YYYY")</f>
        <v>2021</v>
      </c>
    </row>
    <row r="406" spans="1:21" x14ac:dyDescent="0.35">
      <c r="A406" t="s">
        <v>983</v>
      </c>
      <c r="B406">
        <v>301382196</v>
      </c>
      <c r="C406">
        <v>50</v>
      </c>
      <c r="D406" s="1">
        <v>26443.5</v>
      </c>
      <c r="E406" t="s">
        <v>741</v>
      </c>
      <c r="F406" t="s">
        <v>984</v>
      </c>
      <c r="G406" t="s">
        <v>13</v>
      </c>
      <c r="H406" s="3">
        <v>404575.5356</v>
      </c>
      <c r="I406" s="3">
        <v>37062.008900000001</v>
      </c>
      <c r="J406" t="s">
        <v>985</v>
      </c>
      <c r="K406" t="str">
        <f>_xlfn.XLOOKUP(A406, Accounts!A:A, Accounts!E:E, "Not Found")</f>
        <v>Corporate</v>
      </c>
      <c r="L406" s="3">
        <f>_xlfn.XLOOKUP(A406, Accounts!A:A, Accounts!G:G, 0)</f>
        <v>828470272</v>
      </c>
      <c r="M406" s="3" t="str">
        <f>_xlfn.XLOOKUP(A406, Loan!A:A, Loan!D:D, "0")</f>
        <v>0</v>
      </c>
      <c r="N406" s="3" t="str">
        <f>_xlfn.XLOOKUP(Customer8[[#This Row],[Account Number]],Transaction!C:C,Transaction!D:D)</f>
        <v>Money Deposit</v>
      </c>
      <c r="O406" s="3" t="str">
        <f>_xlfn.XLOOKUP(Customer8[[#This Row],[Account Number]], Transaction!C:C,Transaction!E:E)</f>
        <v>Bank</v>
      </c>
      <c r="P406" s="2">
        <f>_xlfn.XLOOKUP(Customer8[[#This Row],[Account Number]], Transaction!C:C,Transaction!F:F)</f>
        <v>44207</v>
      </c>
      <c r="Q406" s="3">
        <f>Customer8[[#This Row],[Bank Deposit]]-Customer8[[#This Row],[Saving Accounts]]</f>
        <v>367513.52669999999</v>
      </c>
      <c r="R406" s="3">
        <f>IF(AND(K406="Current", Customer8[[#This Row],[Balance]]&gt;500000), Customer8[[#This Row],[Balance]]*1.02, Customer8[[#This Row],[Balance]])</f>
        <v>367513.52669999999</v>
      </c>
      <c r="S406" s="3" t="str">
        <f>TEXT(Customer8[[#This Row],[Transaction_Date]], "MMM")</f>
        <v>Jan</v>
      </c>
      <c r="T406" s="3" t="str">
        <f t="shared" si="6"/>
        <v>50-59 Yrs</v>
      </c>
      <c r="U406" s="3" t="str">
        <f>TEXT(Customer8[[#This Row],[Transaction_Date]],"YYYY")</f>
        <v>2021</v>
      </c>
    </row>
    <row r="407" spans="1:21" x14ac:dyDescent="0.35">
      <c r="A407" t="s">
        <v>986</v>
      </c>
      <c r="B407">
        <v>93214941</v>
      </c>
      <c r="C407">
        <v>41</v>
      </c>
      <c r="D407" s="1">
        <v>29730.75</v>
      </c>
      <c r="E407" t="s">
        <v>741</v>
      </c>
      <c r="F407" t="s">
        <v>671</v>
      </c>
      <c r="G407" t="s">
        <v>13</v>
      </c>
      <c r="H407" s="3">
        <v>491904.51899999997</v>
      </c>
      <c r="I407" s="3">
        <v>255721.552</v>
      </c>
      <c r="J407" t="s">
        <v>987</v>
      </c>
      <c r="K407" t="str">
        <f>_xlfn.XLOOKUP(A407, Accounts!A:A, Accounts!E:E, "Not Found")</f>
        <v>Domiciliary</v>
      </c>
      <c r="L407" s="3">
        <f>_xlfn.XLOOKUP(A407, Accounts!A:A, Accounts!G:G, 0)</f>
        <v>261310764</v>
      </c>
      <c r="M407" s="3" t="str">
        <f>_xlfn.XLOOKUP(A407, Loan!A:A, Loan!D:D, "0")</f>
        <v>0</v>
      </c>
      <c r="N407" s="3" t="str">
        <f>_xlfn.XLOOKUP(Customer8[[#This Row],[Account Number]],Transaction!C:C,Transaction!D:D)</f>
        <v>Money Deposit</v>
      </c>
      <c r="O407" s="3" t="str">
        <f>_xlfn.XLOOKUP(Customer8[[#This Row],[Account Number]], Transaction!C:C,Transaction!E:E)</f>
        <v>Bank</v>
      </c>
      <c r="P407" s="2">
        <f>_xlfn.XLOOKUP(Customer8[[#This Row],[Account Number]], Transaction!C:C,Transaction!F:F)</f>
        <v>44496</v>
      </c>
      <c r="Q407" s="3">
        <f>Customer8[[#This Row],[Bank Deposit]]-Customer8[[#This Row],[Saving Accounts]]</f>
        <v>236182.96699999998</v>
      </c>
      <c r="R407" s="3">
        <f>IF(AND(K407="Current", Customer8[[#This Row],[Balance]]&gt;500000), Customer8[[#This Row],[Balance]]*1.02, Customer8[[#This Row],[Balance]])</f>
        <v>236182.96699999998</v>
      </c>
      <c r="S407" s="3" t="str">
        <f>TEXT(Customer8[[#This Row],[Transaction_Date]], "MMM")</f>
        <v>Oct</v>
      </c>
      <c r="T407" s="3" t="str">
        <f t="shared" si="6"/>
        <v>40-49 Yrs</v>
      </c>
      <c r="U407" s="3" t="str">
        <f>TEXT(Customer8[[#This Row],[Transaction_Date]],"YYYY")</f>
        <v>2021</v>
      </c>
    </row>
    <row r="408" spans="1:21" x14ac:dyDescent="0.35">
      <c r="A408" t="s">
        <v>988</v>
      </c>
      <c r="B408">
        <v>468672741</v>
      </c>
      <c r="C408">
        <v>68</v>
      </c>
      <c r="D408" s="1">
        <v>19869</v>
      </c>
      <c r="E408" t="s">
        <v>741</v>
      </c>
      <c r="F408" t="s">
        <v>87</v>
      </c>
      <c r="G408" t="s">
        <v>13</v>
      </c>
      <c r="H408" s="3">
        <v>3049414.7637999998</v>
      </c>
      <c r="I408" s="3">
        <v>569224.08929999999</v>
      </c>
      <c r="J408" t="s">
        <v>989</v>
      </c>
      <c r="K408" t="str">
        <f>_xlfn.XLOOKUP(A408, Accounts!A:A, Accounts!E:E, "Not Found")</f>
        <v>Domiciliary</v>
      </c>
      <c r="L408" s="3">
        <f>_xlfn.XLOOKUP(A408, Accounts!A:A, Accounts!G:G, 0)</f>
        <v>1482184704</v>
      </c>
      <c r="M408" s="3">
        <f>_xlfn.XLOOKUP(A408, Loan!A:A, Loan!D:D, "0")</f>
        <v>3924892608</v>
      </c>
      <c r="N408" s="3" t="str">
        <f>_xlfn.XLOOKUP(Customer8[[#This Row],[Account Number]],Transaction!C:C,Transaction!D:D)</f>
        <v>Loan Payment</v>
      </c>
      <c r="O408" s="3" t="str">
        <f>_xlfn.XLOOKUP(Customer8[[#This Row],[Account Number]], Transaction!C:C,Transaction!E:E)</f>
        <v>AFT</v>
      </c>
      <c r="P408" s="2">
        <f>_xlfn.XLOOKUP(Customer8[[#This Row],[Account Number]], Transaction!C:C,Transaction!F:F)</f>
        <v>44275</v>
      </c>
      <c r="Q408" s="3">
        <f>Customer8[[#This Row],[Bank Deposit]]-Customer8[[#This Row],[Saving Accounts]]</f>
        <v>2480190.6744999997</v>
      </c>
      <c r="R408" s="3">
        <f>IF(AND(K408="Current", Customer8[[#This Row],[Balance]]&gt;500000), Customer8[[#This Row],[Balance]]*1.02, Customer8[[#This Row],[Balance]])</f>
        <v>2480190.6744999997</v>
      </c>
      <c r="S408" s="3" t="str">
        <f>TEXT(Customer8[[#This Row],[Transaction_Date]], "MMM")</f>
        <v>Mar</v>
      </c>
      <c r="T408" s="3" t="str">
        <f t="shared" si="6"/>
        <v>60-69 Yrs</v>
      </c>
      <c r="U408" s="3" t="str">
        <f>TEXT(Customer8[[#This Row],[Transaction_Date]],"YYYY")</f>
        <v>2021</v>
      </c>
    </row>
    <row r="409" spans="1:21" x14ac:dyDescent="0.35">
      <c r="A409" t="s">
        <v>990</v>
      </c>
      <c r="B409">
        <v>233834163</v>
      </c>
      <c r="C409">
        <v>25</v>
      </c>
      <c r="D409" s="1">
        <v>35574.75</v>
      </c>
      <c r="E409" t="s">
        <v>741</v>
      </c>
      <c r="F409" t="s">
        <v>810</v>
      </c>
      <c r="G409" t="s">
        <v>13</v>
      </c>
      <c r="H409" s="3">
        <v>189799.41940000001</v>
      </c>
      <c r="I409" s="3">
        <v>111956.3508</v>
      </c>
      <c r="J409" t="s">
        <v>991</v>
      </c>
      <c r="K409" t="str">
        <f>_xlfn.XLOOKUP(A409, Accounts!A:A, Accounts!E:E, "Not Found")</f>
        <v>Savings</v>
      </c>
      <c r="L409" s="3">
        <f>_xlfn.XLOOKUP(A409, Accounts!A:A, Accounts!G:G, 0)</f>
        <v>1216076928</v>
      </c>
      <c r="M409" s="3" t="str">
        <f>_xlfn.XLOOKUP(A409, Loan!A:A, Loan!D:D, "0")</f>
        <v>0</v>
      </c>
      <c r="N409" s="3" t="str">
        <f>_xlfn.XLOOKUP(Customer8[[#This Row],[Account Number]],Transaction!C:C,Transaction!D:D)</f>
        <v>Cash Withdrawal</v>
      </c>
      <c r="O409" s="3" t="str">
        <f>_xlfn.XLOOKUP(Customer8[[#This Row],[Account Number]], Transaction!C:C,Transaction!E:E)</f>
        <v>POS</v>
      </c>
      <c r="P409" s="2">
        <f>_xlfn.XLOOKUP(Customer8[[#This Row],[Account Number]], Transaction!C:C,Transaction!F:F)</f>
        <v>44631</v>
      </c>
      <c r="Q409" s="3">
        <f>Customer8[[#This Row],[Bank Deposit]]-Customer8[[#This Row],[Saving Accounts]]</f>
        <v>77843.068600000013</v>
      </c>
      <c r="R409" s="3">
        <f>IF(AND(K409="Current", Customer8[[#This Row],[Balance]]&gt;500000), Customer8[[#This Row],[Balance]]*1.02, Customer8[[#This Row],[Balance]])</f>
        <v>77843.068600000013</v>
      </c>
      <c r="S409" s="3" t="str">
        <f>TEXT(Customer8[[#This Row],[Transaction_Date]], "MMM")</f>
        <v>Mar</v>
      </c>
      <c r="T409" s="3" t="str">
        <f t="shared" si="6"/>
        <v>20-29 Yrs</v>
      </c>
      <c r="U409" s="3" t="str">
        <f>TEXT(Customer8[[#This Row],[Transaction_Date]],"YYYY")</f>
        <v>2022</v>
      </c>
    </row>
    <row r="410" spans="1:21" x14ac:dyDescent="0.35">
      <c r="A410" t="s">
        <v>992</v>
      </c>
      <c r="B410">
        <v>116404368</v>
      </c>
      <c r="C410">
        <v>75</v>
      </c>
      <c r="D410" s="1">
        <v>17312.25</v>
      </c>
      <c r="E410" t="s">
        <v>741</v>
      </c>
      <c r="F410" t="s">
        <v>638</v>
      </c>
      <c r="G410" t="s">
        <v>13</v>
      </c>
      <c r="H410" s="3">
        <v>888439.60820000002</v>
      </c>
      <c r="I410" s="3">
        <v>108981.9253</v>
      </c>
      <c r="J410" t="s">
        <v>993</v>
      </c>
      <c r="K410" t="str">
        <f>_xlfn.XLOOKUP(A410, Accounts!A:A, Accounts!E:E, "Not Found")</f>
        <v>Current</v>
      </c>
      <c r="L410" s="3">
        <f>_xlfn.XLOOKUP(A410, Accounts!A:A, Accounts!G:G, 0)</f>
        <v>303263297</v>
      </c>
      <c r="M410" s="3">
        <f>_xlfn.XLOOKUP(A410, Loan!A:A, Loan!D:D, "0")</f>
        <v>4091372219</v>
      </c>
      <c r="N410" s="3" t="str">
        <f>_xlfn.XLOOKUP(Customer8[[#This Row],[Account Number]],Transaction!C:C,Transaction!D:D)</f>
        <v>Loan Payment</v>
      </c>
      <c r="O410" s="3" t="str">
        <f>_xlfn.XLOOKUP(Customer8[[#This Row],[Account Number]], Transaction!C:C,Transaction!E:E)</f>
        <v>ACH</v>
      </c>
      <c r="P410" s="2">
        <f>_xlfn.XLOOKUP(Customer8[[#This Row],[Account Number]], Transaction!C:C,Transaction!F:F)</f>
        <v>44483</v>
      </c>
      <c r="Q410" s="3">
        <f>Customer8[[#This Row],[Bank Deposit]]-Customer8[[#This Row],[Saving Accounts]]</f>
        <v>779457.68290000001</v>
      </c>
      <c r="R410" s="3">
        <f>IF(AND(K410="Current", Customer8[[#This Row],[Balance]]&gt;500000), Customer8[[#This Row],[Balance]]*1.02, Customer8[[#This Row],[Balance]])</f>
        <v>795046.83655800007</v>
      </c>
      <c r="S410" s="3" t="str">
        <f>TEXT(Customer8[[#This Row],[Transaction_Date]], "MMM")</f>
        <v>Oct</v>
      </c>
      <c r="T410" s="3" t="str">
        <f t="shared" si="6"/>
        <v>70 Yrs &amp; Above</v>
      </c>
      <c r="U410" s="3" t="str">
        <f>TEXT(Customer8[[#This Row],[Transaction_Date]],"YYYY")</f>
        <v>2021</v>
      </c>
    </row>
    <row r="411" spans="1:21" x14ac:dyDescent="0.35">
      <c r="A411" t="s">
        <v>994</v>
      </c>
      <c r="B411">
        <v>441796382</v>
      </c>
      <c r="C411">
        <v>21</v>
      </c>
      <c r="D411" s="1">
        <v>37035.75</v>
      </c>
      <c r="E411" t="s">
        <v>741</v>
      </c>
      <c r="F411" t="s">
        <v>290</v>
      </c>
      <c r="G411" t="s">
        <v>13</v>
      </c>
      <c r="H411" s="3">
        <v>343279.51679999998</v>
      </c>
      <c r="I411" s="3">
        <v>530522.88959999999</v>
      </c>
      <c r="J411" t="s">
        <v>995</v>
      </c>
      <c r="K411" t="str">
        <f>_xlfn.XLOOKUP(A411, Accounts!A:A, Accounts!E:E, "Not Found")</f>
        <v>Domiciliary</v>
      </c>
      <c r="L411" s="3">
        <f>_xlfn.XLOOKUP(A411, Accounts!A:A, Accounts!G:G, 0)</f>
        <v>2017180746</v>
      </c>
      <c r="M411" s="3" t="str">
        <f>_xlfn.XLOOKUP(A411, Loan!A:A, Loan!D:D, "0")</f>
        <v>0</v>
      </c>
      <c r="N411" s="3" t="str">
        <f>_xlfn.XLOOKUP(Customer8[[#This Row],[Account Number]],Transaction!C:C,Transaction!D:D)</f>
        <v>Online Payment</v>
      </c>
      <c r="O411" s="3" t="str">
        <f>_xlfn.XLOOKUP(Customer8[[#This Row],[Account Number]], Transaction!C:C,Transaction!E:E)</f>
        <v>Card</v>
      </c>
      <c r="P411" s="2">
        <f>_xlfn.XLOOKUP(Customer8[[#This Row],[Account Number]], Transaction!C:C,Transaction!F:F)</f>
        <v>44392</v>
      </c>
      <c r="Q411" s="3">
        <f>Customer8[[#This Row],[Bank Deposit]]-Customer8[[#This Row],[Saving Accounts]]</f>
        <v>-187243.37280000001</v>
      </c>
      <c r="R411" s="3">
        <f>IF(AND(K411="Current", Customer8[[#This Row],[Balance]]&gt;500000), Customer8[[#This Row],[Balance]]*1.02, Customer8[[#This Row],[Balance]])</f>
        <v>-187243.37280000001</v>
      </c>
      <c r="S411" s="3" t="str">
        <f>TEXT(Customer8[[#This Row],[Transaction_Date]], "MMM")</f>
        <v>Jul</v>
      </c>
      <c r="T411" s="3" t="str">
        <f t="shared" si="6"/>
        <v>20-29 Yrs</v>
      </c>
      <c r="U411" s="3" t="str">
        <f>TEXT(Customer8[[#This Row],[Transaction_Date]],"YYYY")</f>
        <v>2021</v>
      </c>
    </row>
    <row r="412" spans="1:21" x14ac:dyDescent="0.35">
      <c r="A412" t="s">
        <v>996</v>
      </c>
      <c r="B412">
        <v>405553613</v>
      </c>
      <c r="C412">
        <v>84</v>
      </c>
      <c r="D412" s="1">
        <v>14025</v>
      </c>
      <c r="E412" t="s">
        <v>741</v>
      </c>
      <c r="F412" t="s">
        <v>997</v>
      </c>
      <c r="G412" t="s">
        <v>13</v>
      </c>
      <c r="H412" s="3">
        <v>1765097.8522999999</v>
      </c>
      <c r="I412" s="3">
        <v>808626.0246</v>
      </c>
      <c r="J412" t="s">
        <v>998</v>
      </c>
      <c r="K412" t="str">
        <f>_xlfn.XLOOKUP(A412, Accounts!A:A, Accounts!E:E, "Not Found")</f>
        <v>Domiciliary</v>
      </c>
      <c r="L412" s="3">
        <f>_xlfn.XLOOKUP(A412, Accounts!A:A, Accounts!G:G, 0)</f>
        <v>1290361501</v>
      </c>
      <c r="M412" s="3" t="str">
        <f>_xlfn.XLOOKUP(A412, Loan!A:A, Loan!D:D, "0")</f>
        <v>0</v>
      </c>
      <c r="N412" s="3" t="str">
        <f>_xlfn.XLOOKUP(Customer8[[#This Row],[Account Number]],Transaction!C:C,Transaction!D:D)</f>
        <v>Cash Withdrawal</v>
      </c>
      <c r="O412" s="3" t="str">
        <f>_xlfn.XLOOKUP(Customer8[[#This Row],[Account Number]], Transaction!C:C,Transaction!E:E)</f>
        <v>POS</v>
      </c>
      <c r="P412" s="2">
        <f>_xlfn.XLOOKUP(Customer8[[#This Row],[Account Number]], Transaction!C:C,Transaction!F:F)</f>
        <v>44626</v>
      </c>
      <c r="Q412" s="3">
        <f>Customer8[[#This Row],[Bank Deposit]]-Customer8[[#This Row],[Saving Accounts]]</f>
        <v>956471.82769999991</v>
      </c>
      <c r="R412" s="3">
        <f>IF(AND(K412="Current", Customer8[[#This Row],[Balance]]&gt;500000), Customer8[[#This Row],[Balance]]*1.02, Customer8[[#This Row],[Balance]])</f>
        <v>956471.82769999991</v>
      </c>
      <c r="S412" s="3" t="str">
        <f>TEXT(Customer8[[#This Row],[Transaction_Date]], "MMM")</f>
        <v>Mar</v>
      </c>
      <c r="T412" s="3" t="str">
        <f t="shared" si="6"/>
        <v>70 Yrs &amp; Above</v>
      </c>
      <c r="U412" s="3" t="str">
        <f>TEXT(Customer8[[#This Row],[Transaction_Date]],"YYYY")</f>
        <v>2022</v>
      </c>
    </row>
    <row r="413" spans="1:21" x14ac:dyDescent="0.35">
      <c r="A413" t="s">
        <v>999</v>
      </c>
      <c r="B413">
        <v>339310494</v>
      </c>
      <c r="C413">
        <v>30</v>
      </c>
      <c r="D413" s="1">
        <v>33748.5</v>
      </c>
      <c r="E413" t="s">
        <v>741</v>
      </c>
      <c r="F413" t="s">
        <v>738</v>
      </c>
      <c r="G413" t="s">
        <v>13</v>
      </c>
      <c r="H413" s="3">
        <v>389773.14399999997</v>
      </c>
      <c r="I413" s="3">
        <v>108315.9053</v>
      </c>
      <c r="J413" t="s">
        <v>1000</v>
      </c>
      <c r="K413" t="str">
        <f>_xlfn.XLOOKUP(A413, Accounts!A:A, Accounts!E:E, "Not Found")</f>
        <v>Domiciliary</v>
      </c>
      <c r="L413" s="3">
        <f>_xlfn.XLOOKUP(A413, Accounts!A:A, Accounts!G:G, 0)</f>
        <v>4101108704</v>
      </c>
      <c r="M413" s="3" t="str">
        <f>_xlfn.XLOOKUP(A413, Loan!A:A, Loan!D:D, "0")</f>
        <v>0</v>
      </c>
      <c r="N413" s="3" t="str">
        <f>_xlfn.XLOOKUP(Customer8[[#This Row],[Account Number]],Transaction!C:C,Transaction!D:D)</f>
        <v>Cash Withdrawal</v>
      </c>
      <c r="O413" s="3" t="str">
        <f>_xlfn.XLOOKUP(Customer8[[#This Row],[Account Number]], Transaction!C:C,Transaction!E:E)</f>
        <v>ATM</v>
      </c>
      <c r="P413" s="2">
        <f>_xlfn.XLOOKUP(Customer8[[#This Row],[Account Number]], Transaction!C:C,Transaction!F:F)</f>
        <v>44641</v>
      </c>
      <c r="Q413" s="3">
        <f>Customer8[[#This Row],[Bank Deposit]]-Customer8[[#This Row],[Saving Accounts]]</f>
        <v>281457.23869999999</v>
      </c>
      <c r="R413" s="3">
        <f>IF(AND(K413="Current", Customer8[[#This Row],[Balance]]&gt;500000), Customer8[[#This Row],[Balance]]*1.02, Customer8[[#This Row],[Balance]])</f>
        <v>281457.23869999999</v>
      </c>
      <c r="S413" s="3" t="str">
        <f>TEXT(Customer8[[#This Row],[Transaction_Date]], "MMM")</f>
        <v>Mar</v>
      </c>
      <c r="T413" s="3" t="str">
        <f t="shared" si="6"/>
        <v>30-39 Yrs</v>
      </c>
      <c r="U413" s="3" t="str">
        <f>TEXT(Customer8[[#This Row],[Transaction_Date]],"YYYY")</f>
        <v>2022</v>
      </c>
    </row>
    <row r="414" spans="1:21" x14ac:dyDescent="0.35">
      <c r="A414" t="s">
        <v>1001</v>
      </c>
      <c r="B414">
        <v>305329337</v>
      </c>
      <c r="C414">
        <v>85</v>
      </c>
      <c r="D414" s="1">
        <v>13659.75</v>
      </c>
      <c r="E414" t="s">
        <v>741</v>
      </c>
      <c r="F414" t="s">
        <v>202</v>
      </c>
      <c r="G414" t="s">
        <v>13</v>
      </c>
      <c r="H414" s="3">
        <v>195007.8566</v>
      </c>
      <c r="I414" s="3">
        <v>102196.3049</v>
      </c>
      <c r="J414" t="s">
        <v>1002</v>
      </c>
      <c r="K414" t="str">
        <f>_xlfn.XLOOKUP(A414, Accounts!A:A, Accounts!E:E, "Not Found")</f>
        <v>Current</v>
      </c>
      <c r="L414" s="3">
        <f>_xlfn.XLOOKUP(A414, Accounts!A:A, Accounts!G:G, 0)</f>
        <v>1144306944</v>
      </c>
      <c r="M414" s="3" t="str">
        <f>_xlfn.XLOOKUP(A414, Loan!A:A, Loan!D:D, "0")</f>
        <v>0</v>
      </c>
      <c r="N414" s="3" t="str">
        <f>_xlfn.XLOOKUP(Customer8[[#This Row],[Account Number]],Transaction!C:C,Transaction!D:D)</f>
        <v>Checks</v>
      </c>
      <c r="O414" s="3" t="str">
        <f>_xlfn.XLOOKUP(Customer8[[#This Row],[Account Number]], Transaction!C:C,Transaction!E:E)</f>
        <v>Informal Services</v>
      </c>
      <c r="P414" s="2">
        <f>_xlfn.XLOOKUP(Customer8[[#This Row],[Account Number]], Transaction!C:C,Transaction!F:F)</f>
        <v>44211</v>
      </c>
      <c r="Q414" s="3">
        <f>Customer8[[#This Row],[Bank Deposit]]-Customer8[[#This Row],[Saving Accounts]]</f>
        <v>92811.551699999996</v>
      </c>
      <c r="R414" s="3">
        <f>IF(AND(K414="Current", Customer8[[#This Row],[Balance]]&gt;500000), Customer8[[#This Row],[Balance]]*1.02, Customer8[[#This Row],[Balance]])</f>
        <v>92811.551699999996</v>
      </c>
      <c r="S414" s="3" t="str">
        <f>TEXT(Customer8[[#This Row],[Transaction_Date]], "MMM")</f>
        <v>Jan</v>
      </c>
      <c r="T414" s="3" t="str">
        <f t="shared" si="6"/>
        <v>70 Yrs &amp; Above</v>
      </c>
      <c r="U414" s="3" t="str">
        <f>TEXT(Customer8[[#This Row],[Transaction_Date]],"YYYY")</f>
        <v>2021</v>
      </c>
    </row>
    <row r="415" spans="1:21" x14ac:dyDescent="0.35">
      <c r="A415" t="s">
        <v>1003</v>
      </c>
      <c r="B415">
        <v>314669857</v>
      </c>
      <c r="C415">
        <v>30</v>
      </c>
      <c r="D415" s="1">
        <v>33748.5</v>
      </c>
      <c r="E415" t="s">
        <v>741</v>
      </c>
      <c r="F415" t="s">
        <v>1004</v>
      </c>
      <c r="G415" t="s">
        <v>13</v>
      </c>
      <c r="H415" s="3">
        <v>87355.441800000001</v>
      </c>
      <c r="I415" s="3">
        <v>88086.050900000002</v>
      </c>
      <c r="J415" t="s">
        <v>1005</v>
      </c>
      <c r="K415" t="str">
        <f>_xlfn.XLOOKUP(A415, Accounts!A:A, Accounts!E:E, "Not Found")</f>
        <v>Joint</v>
      </c>
      <c r="L415" s="3">
        <f>_xlfn.XLOOKUP(A415, Accounts!A:A, Accounts!G:G, 0)</f>
        <v>3782814288</v>
      </c>
      <c r="M415" s="3" t="str">
        <f>_xlfn.XLOOKUP(A415, Loan!A:A, Loan!D:D, "0")</f>
        <v>0</v>
      </c>
      <c r="N415" s="3" t="str">
        <f>_xlfn.XLOOKUP(Customer8[[#This Row],[Account Number]],Transaction!C:C,Transaction!D:D)</f>
        <v>Money Deposit</v>
      </c>
      <c r="O415" s="3" t="str">
        <f>_xlfn.XLOOKUP(Customer8[[#This Row],[Account Number]], Transaction!C:C,Transaction!E:E)</f>
        <v>Bank</v>
      </c>
      <c r="P415" s="2">
        <f>_xlfn.XLOOKUP(Customer8[[#This Row],[Account Number]], Transaction!C:C,Transaction!F:F)</f>
        <v>44332</v>
      </c>
      <c r="Q415" s="3">
        <f>Customer8[[#This Row],[Bank Deposit]]-Customer8[[#This Row],[Saving Accounts]]</f>
        <v>-730.60910000000149</v>
      </c>
      <c r="R415" s="3">
        <f>IF(AND(K415="Current", Customer8[[#This Row],[Balance]]&gt;500000), Customer8[[#This Row],[Balance]]*1.02, Customer8[[#This Row],[Balance]])</f>
        <v>-730.60910000000149</v>
      </c>
      <c r="S415" s="3" t="str">
        <f>TEXT(Customer8[[#This Row],[Transaction_Date]], "MMM")</f>
        <v>May</v>
      </c>
      <c r="T415" s="3" t="str">
        <f t="shared" si="6"/>
        <v>30-39 Yrs</v>
      </c>
      <c r="U415" s="3" t="str">
        <f>TEXT(Customer8[[#This Row],[Transaction_Date]],"YYYY")</f>
        <v>2021</v>
      </c>
    </row>
    <row r="416" spans="1:21" x14ac:dyDescent="0.35">
      <c r="A416" t="s">
        <v>1006</v>
      </c>
      <c r="B416">
        <v>957223176</v>
      </c>
      <c r="C416">
        <v>54</v>
      </c>
      <c r="D416" s="1">
        <v>24982.5</v>
      </c>
      <c r="E416" t="s">
        <v>741</v>
      </c>
      <c r="F416" t="s">
        <v>365</v>
      </c>
      <c r="G416" t="s">
        <v>13</v>
      </c>
      <c r="H416" s="3">
        <v>598410.21360000002</v>
      </c>
      <c r="I416" s="3">
        <v>303042.24099999998</v>
      </c>
      <c r="J416" t="s">
        <v>1007</v>
      </c>
      <c r="K416" t="str">
        <f>_xlfn.XLOOKUP(A416, Accounts!A:A, Accounts!E:E, "Not Found")</f>
        <v>Joint</v>
      </c>
      <c r="L416" s="3">
        <f>_xlfn.XLOOKUP(A416, Accounts!A:A, Accounts!G:G, 0)</f>
        <v>82543125</v>
      </c>
      <c r="M416" s="3" t="str">
        <f>_xlfn.XLOOKUP(A416, Loan!A:A, Loan!D:D, "0")</f>
        <v>0</v>
      </c>
      <c r="N416" s="3" t="str">
        <f>_xlfn.XLOOKUP(Customer8[[#This Row],[Account Number]],Transaction!C:C,Transaction!D:D)</f>
        <v>Money Transfer</v>
      </c>
      <c r="O416" s="3" t="str">
        <f>_xlfn.XLOOKUP(Customer8[[#This Row],[Account Number]], Transaction!C:C,Transaction!E:E)</f>
        <v>Mobile</v>
      </c>
      <c r="P416" s="2">
        <f>_xlfn.XLOOKUP(Customer8[[#This Row],[Account Number]], Transaction!C:C,Transaction!F:F)</f>
        <v>44356</v>
      </c>
      <c r="Q416" s="3">
        <f>Customer8[[#This Row],[Bank Deposit]]-Customer8[[#This Row],[Saving Accounts]]</f>
        <v>295367.97260000004</v>
      </c>
      <c r="R416" s="3">
        <f>IF(AND(K416="Current", Customer8[[#This Row],[Balance]]&gt;500000), Customer8[[#This Row],[Balance]]*1.02, Customer8[[#This Row],[Balance]])</f>
        <v>295367.97260000004</v>
      </c>
      <c r="S416" s="3" t="str">
        <f>TEXT(Customer8[[#This Row],[Transaction_Date]], "MMM")</f>
        <v>Jun</v>
      </c>
      <c r="T416" s="3" t="str">
        <f t="shared" si="6"/>
        <v>50-59 Yrs</v>
      </c>
      <c r="U416" s="3" t="str">
        <f>TEXT(Customer8[[#This Row],[Transaction_Date]],"YYYY")</f>
        <v>2021</v>
      </c>
    </row>
    <row r="417" spans="1:21" x14ac:dyDescent="0.35">
      <c r="A417" t="s">
        <v>1008</v>
      </c>
      <c r="B417">
        <v>286598152</v>
      </c>
      <c r="C417">
        <v>60</v>
      </c>
      <c r="D417" s="1">
        <v>22791</v>
      </c>
      <c r="E417" t="s">
        <v>741</v>
      </c>
      <c r="F417" t="s">
        <v>16</v>
      </c>
      <c r="G417" t="s">
        <v>13</v>
      </c>
      <c r="H417" s="3">
        <v>895456.59400000004</v>
      </c>
      <c r="I417" s="3">
        <v>359004.15740000003</v>
      </c>
      <c r="J417" t="s">
        <v>1009</v>
      </c>
      <c r="K417" t="str">
        <f>_xlfn.XLOOKUP(A417, Accounts!A:A, Accounts!E:E, "Not Found")</f>
        <v>Domiciliary</v>
      </c>
      <c r="L417" s="3">
        <f>_xlfn.XLOOKUP(A417, Accounts!A:A, Accounts!G:G, 0)</f>
        <v>1431760512</v>
      </c>
      <c r="M417" s="3">
        <f>_xlfn.XLOOKUP(A417, Loan!A:A, Loan!D:D, "0")</f>
        <v>865089008</v>
      </c>
      <c r="N417" s="3" t="str">
        <f>_xlfn.XLOOKUP(Customer8[[#This Row],[Account Number]],Transaction!C:C,Transaction!D:D)</f>
        <v>Loan Payment</v>
      </c>
      <c r="O417" s="3" t="str">
        <f>_xlfn.XLOOKUP(Customer8[[#This Row],[Account Number]], Transaction!C:C,Transaction!E:E)</f>
        <v>AFT</v>
      </c>
      <c r="P417" s="2">
        <f>_xlfn.XLOOKUP(Customer8[[#This Row],[Account Number]], Transaction!C:C,Transaction!F:F)</f>
        <v>44632</v>
      </c>
      <c r="Q417" s="3">
        <f>Customer8[[#This Row],[Bank Deposit]]-Customer8[[#This Row],[Saving Accounts]]</f>
        <v>536452.43660000002</v>
      </c>
      <c r="R417" s="3">
        <f>IF(AND(K417="Current", Customer8[[#This Row],[Balance]]&gt;500000), Customer8[[#This Row],[Balance]]*1.02, Customer8[[#This Row],[Balance]])</f>
        <v>536452.43660000002</v>
      </c>
      <c r="S417" s="3" t="str">
        <f>TEXT(Customer8[[#This Row],[Transaction_Date]], "MMM")</f>
        <v>Mar</v>
      </c>
      <c r="T417" s="3" t="str">
        <f t="shared" si="6"/>
        <v>60-69 Yrs</v>
      </c>
      <c r="U417" s="3" t="str">
        <f>TEXT(Customer8[[#This Row],[Transaction_Date]],"YYYY")</f>
        <v>2022</v>
      </c>
    </row>
    <row r="418" spans="1:21" x14ac:dyDescent="0.35">
      <c r="A418" t="s">
        <v>1010</v>
      </c>
      <c r="B418">
        <v>253730021</v>
      </c>
      <c r="C418">
        <v>21</v>
      </c>
      <c r="D418" s="1">
        <v>37035.75</v>
      </c>
      <c r="E418" t="s">
        <v>741</v>
      </c>
      <c r="F418" t="s">
        <v>54</v>
      </c>
      <c r="G418" t="s">
        <v>13</v>
      </c>
      <c r="H418" s="3">
        <v>248235.07560000001</v>
      </c>
      <c r="I418" s="3">
        <v>147006.74600000001</v>
      </c>
      <c r="J418" t="s">
        <v>1011</v>
      </c>
      <c r="K418" t="str">
        <f>_xlfn.XLOOKUP(A418, Accounts!A:A, Accounts!E:E, "Not Found")</f>
        <v>Current</v>
      </c>
      <c r="L418" s="3">
        <f>_xlfn.XLOOKUP(A418, Accounts!A:A, Accounts!G:G, 0)</f>
        <v>1916650176</v>
      </c>
      <c r="M418" s="3" t="str">
        <f>_xlfn.XLOOKUP(A418, Loan!A:A, Loan!D:D, "0")</f>
        <v>0</v>
      </c>
      <c r="N418" s="3" t="str">
        <f>_xlfn.XLOOKUP(Customer8[[#This Row],[Account Number]],Transaction!C:C,Transaction!D:D)</f>
        <v>Money Transfer</v>
      </c>
      <c r="O418" s="3" t="str">
        <f>_xlfn.XLOOKUP(Customer8[[#This Row],[Account Number]], Transaction!C:C,Transaction!E:E)</f>
        <v>Mobile</v>
      </c>
      <c r="P418" s="2">
        <f>_xlfn.XLOOKUP(Customer8[[#This Row],[Account Number]], Transaction!C:C,Transaction!F:F)</f>
        <v>44668</v>
      </c>
      <c r="Q418" s="3">
        <f>Customer8[[#This Row],[Bank Deposit]]-Customer8[[#This Row],[Saving Accounts]]</f>
        <v>101228.3296</v>
      </c>
      <c r="R418" s="3">
        <f>IF(AND(K418="Current", Customer8[[#This Row],[Balance]]&gt;500000), Customer8[[#This Row],[Balance]]*1.02, Customer8[[#This Row],[Balance]])</f>
        <v>101228.3296</v>
      </c>
      <c r="S418" s="3" t="str">
        <f>TEXT(Customer8[[#This Row],[Transaction_Date]], "MMM")</f>
        <v>Apr</v>
      </c>
      <c r="T418" s="3" t="str">
        <f t="shared" si="6"/>
        <v>20-29 Yrs</v>
      </c>
      <c r="U418" s="3" t="str">
        <f>TEXT(Customer8[[#This Row],[Transaction_Date]],"YYYY")</f>
        <v>2022</v>
      </c>
    </row>
    <row r="419" spans="1:21" x14ac:dyDescent="0.35">
      <c r="A419" t="s">
        <v>1012</v>
      </c>
      <c r="B419">
        <v>429910592</v>
      </c>
      <c r="C419">
        <v>32</v>
      </c>
      <c r="D419" s="1">
        <v>33018</v>
      </c>
      <c r="E419" t="s">
        <v>741</v>
      </c>
      <c r="F419" t="s">
        <v>886</v>
      </c>
      <c r="G419" t="s">
        <v>13</v>
      </c>
      <c r="H419" s="3">
        <v>1472296.8108000001</v>
      </c>
      <c r="I419" s="3">
        <v>317638.08899999998</v>
      </c>
      <c r="J419" t="s">
        <v>1013</v>
      </c>
      <c r="K419" t="str">
        <f>_xlfn.XLOOKUP(A419, Accounts!A:A, Accounts!E:E, "Not Found")</f>
        <v>Joint</v>
      </c>
      <c r="L419" s="3">
        <f>_xlfn.XLOOKUP(A419, Accounts!A:A, Accounts!G:G, 0)</f>
        <v>718223367</v>
      </c>
      <c r="M419" s="3" t="str">
        <f>_xlfn.XLOOKUP(A419, Loan!A:A, Loan!D:D, "0")</f>
        <v>0</v>
      </c>
      <c r="N419" s="3" t="str">
        <f>_xlfn.XLOOKUP(Customer8[[#This Row],[Account Number]],Transaction!C:C,Transaction!D:D)</f>
        <v>Money Transfer</v>
      </c>
      <c r="O419" s="3" t="str">
        <f>_xlfn.XLOOKUP(Customer8[[#This Row],[Account Number]], Transaction!C:C,Transaction!E:E)</f>
        <v>Mobile</v>
      </c>
      <c r="P419" s="2">
        <f>_xlfn.XLOOKUP(Customer8[[#This Row],[Account Number]], Transaction!C:C,Transaction!F:F)</f>
        <v>44266</v>
      </c>
      <c r="Q419" s="3">
        <f>Customer8[[#This Row],[Bank Deposit]]-Customer8[[#This Row],[Saving Accounts]]</f>
        <v>1154658.7218000002</v>
      </c>
      <c r="R419" s="3">
        <f>IF(AND(K419="Current", Customer8[[#This Row],[Balance]]&gt;500000), Customer8[[#This Row],[Balance]]*1.02, Customer8[[#This Row],[Balance]])</f>
        <v>1154658.7218000002</v>
      </c>
      <c r="S419" s="3" t="str">
        <f>TEXT(Customer8[[#This Row],[Transaction_Date]], "MMM")</f>
        <v>Mar</v>
      </c>
      <c r="T419" s="3" t="str">
        <f t="shared" si="6"/>
        <v>30-39 Yrs</v>
      </c>
      <c r="U419" s="3" t="str">
        <f>TEXT(Customer8[[#This Row],[Transaction_Date]],"YYYY")</f>
        <v>2021</v>
      </c>
    </row>
    <row r="420" spans="1:21" x14ac:dyDescent="0.35">
      <c r="A420" t="s">
        <v>1014</v>
      </c>
      <c r="B420">
        <v>797693035</v>
      </c>
      <c r="C420">
        <v>35</v>
      </c>
      <c r="D420" s="1">
        <v>31922.25</v>
      </c>
      <c r="E420" t="s">
        <v>741</v>
      </c>
      <c r="F420" t="s">
        <v>365</v>
      </c>
      <c r="G420" t="s">
        <v>13</v>
      </c>
      <c r="H420" s="3">
        <v>152238.4522</v>
      </c>
      <c r="I420" s="3">
        <v>91794.148199999996</v>
      </c>
      <c r="J420" t="s">
        <v>1015</v>
      </c>
      <c r="K420" t="str">
        <f>_xlfn.XLOOKUP(A420, Accounts!A:A, Accounts!E:E, "Not Found")</f>
        <v>Fixed Deposit</v>
      </c>
      <c r="L420" s="3">
        <f>_xlfn.XLOOKUP(A420, Accounts!A:A, Accounts!G:G, 0)</f>
        <v>227268804</v>
      </c>
      <c r="M420" s="3" t="str">
        <f>_xlfn.XLOOKUP(A420, Loan!A:A, Loan!D:D, "0")</f>
        <v>0</v>
      </c>
      <c r="N420" s="3" t="str">
        <f>_xlfn.XLOOKUP(Customer8[[#This Row],[Account Number]],Transaction!C:C,Transaction!D:D)</f>
        <v>Checks</v>
      </c>
      <c r="O420" s="3" t="str">
        <f>_xlfn.XLOOKUP(Customer8[[#This Row],[Account Number]], Transaction!C:C,Transaction!E:E)</f>
        <v>Informal Services</v>
      </c>
      <c r="P420" s="2">
        <f>_xlfn.XLOOKUP(Customer8[[#This Row],[Account Number]], Transaction!C:C,Transaction!F:F)</f>
        <v>44598</v>
      </c>
      <c r="Q420" s="3">
        <f>Customer8[[#This Row],[Bank Deposit]]-Customer8[[#This Row],[Saving Accounts]]</f>
        <v>60444.304000000004</v>
      </c>
      <c r="R420" s="3">
        <f>IF(AND(K420="Current", Customer8[[#This Row],[Balance]]&gt;500000), Customer8[[#This Row],[Balance]]*1.02, Customer8[[#This Row],[Balance]])</f>
        <v>60444.304000000004</v>
      </c>
      <c r="S420" s="3" t="str">
        <f>TEXT(Customer8[[#This Row],[Transaction_Date]], "MMM")</f>
        <v>Feb</v>
      </c>
      <c r="T420" s="3" t="str">
        <f t="shared" si="6"/>
        <v>30-39 Yrs</v>
      </c>
      <c r="U420" s="3" t="str">
        <f>TEXT(Customer8[[#This Row],[Transaction_Date]],"YYYY")</f>
        <v>2022</v>
      </c>
    </row>
    <row r="421" spans="1:21" x14ac:dyDescent="0.35">
      <c r="A421" t="s">
        <v>1016</v>
      </c>
      <c r="B421">
        <v>598697376</v>
      </c>
      <c r="C421">
        <v>40</v>
      </c>
      <c r="D421" s="1">
        <v>30096</v>
      </c>
      <c r="E421" t="s">
        <v>741</v>
      </c>
      <c r="F421" t="s">
        <v>1017</v>
      </c>
      <c r="G421" t="s">
        <v>13</v>
      </c>
      <c r="H421" s="3">
        <v>797102.07579999999</v>
      </c>
      <c r="I421" s="3">
        <v>384180.74699999997</v>
      </c>
      <c r="J421" t="s">
        <v>1018</v>
      </c>
      <c r="K421" t="str">
        <f>_xlfn.XLOOKUP(A421, Accounts!A:A, Accounts!E:E, "Not Found")</f>
        <v>Joint</v>
      </c>
      <c r="L421" s="3">
        <f>_xlfn.XLOOKUP(A421, Accounts!A:A, Accounts!G:G, 0)</f>
        <v>1114490562</v>
      </c>
      <c r="M421" s="3" t="str">
        <f>_xlfn.XLOOKUP(A421, Loan!A:A, Loan!D:D, "0")</f>
        <v>0</v>
      </c>
      <c r="N421" s="3" t="str">
        <f>_xlfn.XLOOKUP(Customer8[[#This Row],[Account Number]],Transaction!C:C,Transaction!D:D)</f>
        <v>Money Deposit</v>
      </c>
      <c r="O421" s="3" t="str">
        <f>_xlfn.XLOOKUP(Customer8[[#This Row],[Account Number]], Transaction!C:C,Transaction!E:E)</f>
        <v>Bank</v>
      </c>
      <c r="P421" s="2">
        <f>_xlfn.XLOOKUP(Customer8[[#This Row],[Account Number]], Transaction!C:C,Transaction!F:F)</f>
        <v>44500</v>
      </c>
      <c r="Q421" s="3">
        <f>Customer8[[#This Row],[Bank Deposit]]-Customer8[[#This Row],[Saving Accounts]]</f>
        <v>412921.32880000002</v>
      </c>
      <c r="R421" s="3">
        <f>IF(AND(K421="Current", Customer8[[#This Row],[Balance]]&gt;500000), Customer8[[#This Row],[Balance]]*1.02, Customer8[[#This Row],[Balance]])</f>
        <v>412921.32880000002</v>
      </c>
      <c r="S421" s="3" t="str">
        <f>TEXT(Customer8[[#This Row],[Transaction_Date]], "MMM")</f>
        <v>Oct</v>
      </c>
      <c r="T421" s="3" t="str">
        <f t="shared" si="6"/>
        <v>40-49 Yrs</v>
      </c>
      <c r="U421" s="3" t="str">
        <f>TEXT(Customer8[[#This Row],[Transaction_Date]],"YYYY")</f>
        <v>2021</v>
      </c>
    </row>
    <row r="422" spans="1:21" x14ac:dyDescent="0.35">
      <c r="A422" t="s">
        <v>1019</v>
      </c>
      <c r="B422">
        <v>390723336</v>
      </c>
      <c r="C422">
        <v>26</v>
      </c>
      <c r="D422" s="1">
        <v>35209.5</v>
      </c>
      <c r="E422" t="s">
        <v>741</v>
      </c>
      <c r="F422" t="s">
        <v>266</v>
      </c>
      <c r="G422" t="s">
        <v>13</v>
      </c>
      <c r="H422" s="3">
        <v>49304.064700000003</v>
      </c>
      <c r="I422" s="3">
        <v>37273.872900000002</v>
      </c>
      <c r="J422" t="s">
        <v>1020</v>
      </c>
      <c r="K422" t="str">
        <f>_xlfn.XLOOKUP(A422, Accounts!A:A, Accounts!E:E, "Not Found")</f>
        <v>Domiciliary</v>
      </c>
      <c r="L422" s="3">
        <f>_xlfn.XLOOKUP(A422, Accounts!A:A, Accounts!G:G, 0)</f>
        <v>74534168</v>
      </c>
      <c r="M422" s="3" t="str">
        <f>_xlfn.XLOOKUP(A422, Loan!A:A, Loan!D:D, "0")</f>
        <v>0</v>
      </c>
      <c r="N422" s="3" t="str">
        <f>_xlfn.XLOOKUP(Customer8[[#This Row],[Account Number]],Transaction!C:C,Transaction!D:D)</f>
        <v>Money Deposit</v>
      </c>
      <c r="O422" s="3" t="str">
        <f>_xlfn.XLOOKUP(Customer8[[#This Row],[Account Number]], Transaction!C:C,Transaction!E:E)</f>
        <v>ATM</v>
      </c>
      <c r="P422" s="2">
        <f>_xlfn.XLOOKUP(Customer8[[#This Row],[Account Number]], Transaction!C:C,Transaction!F:F)</f>
        <v>44647</v>
      </c>
      <c r="Q422" s="3">
        <f>Customer8[[#This Row],[Bank Deposit]]-Customer8[[#This Row],[Saving Accounts]]</f>
        <v>12030.191800000001</v>
      </c>
      <c r="R422" s="3">
        <f>IF(AND(K422="Current", Customer8[[#This Row],[Balance]]&gt;500000), Customer8[[#This Row],[Balance]]*1.02, Customer8[[#This Row],[Balance]])</f>
        <v>12030.191800000001</v>
      </c>
      <c r="S422" s="3" t="str">
        <f>TEXT(Customer8[[#This Row],[Transaction_Date]], "MMM")</f>
        <v>Mar</v>
      </c>
      <c r="T422" s="3" t="str">
        <f t="shared" si="6"/>
        <v>20-29 Yrs</v>
      </c>
      <c r="U422" s="3" t="str">
        <f>TEXT(Customer8[[#This Row],[Transaction_Date]],"YYYY")</f>
        <v>2022</v>
      </c>
    </row>
    <row r="423" spans="1:21" x14ac:dyDescent="0.35">
      <c r="A423" t="s">
        <v>1021</v>
      </c>
      <c r="B423">
        <v>997146843</v>
      </c>
      <c r="C423">
        <v>36</v>
      </c>
      <c r="D423" s="1">
        <v>31557</v>
      </c>
      <c r="E423" t="s">
        <v>741</v>
      </c>
      <c r="F423" t="s">
        <v>163</v>
      </c>
      <c r="G423" t="s">
        <v>13</v>
      </c>
      <c r="H423" s="3">
        <v>247721.87640000001</v>
      </c>
      <c r="I423" s="3">
        <v>144330.58799999999</v>
      </c>
      <c r="J423" t="s">
        <v>1022</v>
      </c>
      <c r="K423" t="str">
        <f>_xlfn.XLOOKUP(A423, Accounts!A:A, Accounts!E:E, "Not Found")</f>
        <v>Domiciliary</v>
      </c>
      <c r="L423" s="3">
        <f>_xlfn.XLOOKUP(A423, Accounts!A:A, Accounts!G:G, 0)</f>
        <v>2815723365</v>
      </c>
      <c r="M423" s="3" t="str">
        <f>_xlfn.XLOOKUP(A423, Loan!A:A, Loan!D:D, "0")</f>
        <v>0</v>
      </c>
      <c r="N423" s="3" t="str">
        <f>_xlfn.XLOOKUP(Customer8[[#This Row],[Account Number]],Transaction!C:C,Transaction!D:D)</f>
        <v>Money Transfer</v>
      </c>
      <c r="O423" s="3" t="str">
        <f>_xlfn.XLOOKUP(Customer8[[#This Row],[Account Number]], Transaction!C:C,Transaction!E:E)</f>
        <v>Mobile</v>
      </c>
      <c r="P423" s="2">
        <f>_xlfn.XLOOKUP(Customer8[[#This Row],[Account Number]], Transaction!C:C,Transaction!F:F)</f>
        <v>44372</v>
      </c>
      <c r="Q423" s="3">
        <f>Customer8[[#This Row],[Bank Deposit]]-Customer8[[#This Row],[Saving Accounts]]</f>
        <v>103391.28840000002</v>
      </c>
      <c r="R423" s="3">
        <f>IF(AND(K423="Current", Customer8[[#This Row],[Balance]]&gt;500000), Customer8[[#This Row],[Balance]]*1.02, Customer8[[#This Row],[Balance]])</f>
        <v>103391.28840000002</v>
      </c>
      <c r="S423" s="3" t="str">
        <f>TEXT(Customer8[[#This Row],[Transaction_Date]], "MMM")</f>
        <v>Jun</v>
      </c>
      <c r="T423" s="3" t="str">
        <f t="shared" si="6"/>
        <v>30-39 Yrs</v>
      </c>
      <c r="U423" s="3" t="str">
        <f>TEXT(Customer8[[#This Row],[Transaction_Date]],"YYYY")</f>
        <v>2021</v>
      </c>
    </row>
    <row r="424" spans="1:21" x14ac:dyDescent="0.35">
      <c r="A424" t="s">
        <v>1023</v>
      </c>
      <c r="B424">
        <v>777546530</v>
      </c>
      <c r="C424">
        <v>22</v>
      </c>
      <c r="D424" s="1">
        <v>36670.5</v>
      </c>
      <c r="E424" t="s">
        <v>741</v>
      </c>
      <c r="F424" t="s">
        <v>424</v>
      </c>
      <c r="G424" t="s">
        <v>13</v>
      </c>
      <c r="H424" s="3">
        <v>199009.07870000001</v>
      </c>
      <c r="I424" s="3">
        <v>89006.354000000007</v>
      </c>
      <c r="J424" t="s">
        <v>1024</v>
      </c>
      <c r="K424" t="str">
        <f>_xlfn.XLOOKUP(A424, Accounts!A:A, Accounts!E:E, "Not Found")</f>
        <v>Corporate</v>
      </c>
      <c r="L424" s="3">
        <f>_xlfn.XLOOKUP(A424, Accounts!A:A, Accounts!G:G, 0)</f>
        <v>2744757939</v>
      </c>
      <c r="M424" s="3" t="str">
        <f>_xlfn.XLOOKUP(A424, Loan!A:A, Loan!D:D, "0")</f>
        <v>0</v>
      </c>
      <c r="N424" s="3" t="str">
        <f>_xlfn.XLOOKUP(Customer8[[#This Row],[Account Number]],Transaction!C:C,Transaction!D:D)</f>
        <v>Money Transfer</v>
      </c>
      <c r="O424" s="3" t="str">
        <f>_xlfn.XLOOKUP(Customer8[[#This Row],[Account Number]], Transaction!C:C,Transaction!E:E)</f>
        <v>Mobile</v>
      </c>
      <c r="P424" s="2">
        <f>_xlfn.XLOOKUP(Customer8[[#This Row],[Account Number]], Transaction!C:C,Transaction!F:F)</f>
        <v>44430</v>
      </c>
      <c r="Q424" s="3">
        <f>Customer8[[#This Row],[Bank Deposit]]-Customer8[[#This Row],[Saving Accounts]]</f>
        <v>110002.72470000001</v>
      </c>
      <c r="R424" s="3">
        <f>IF(AND(K424="Current", Customer8[[#This Row],[Balance]]&gt;500000), Customer8[[#This Row],[Balance]]*1.02, Customer8[[#This Row],[Balance]])</f>
        <v>110002.72470000001</v>
      </c>
      <c r="S424" s="3" t="str">
        <f>TEXT(Customer8[[#This Row],[Transaction_Date]], "MMM")</f>
        <v>Aug</v>
      </c>
      <c r="T424" s="3" t="str">
        <f t="shared" si="6"/>
        <v>20-29 Yrs</v>
      </c>
      <c r="U424" s="3" t="str">
        <f>TEXT(Customer8[[#This Row],[Transaction_Date]],"YYYY")</f>
        <v>2021</v>
      </c>
    </row>
    <row r="425" spans="1:21" x14ac:dyDescent="0.35">
      <c r="A425" t="s">
        <v>1025</v>
      </c>
      <c r="B425">
        <v>756973402</v>
      </c>
      <c r="C425">
        <v>76</v>
      </c>
      <c r="D425" s="1">
        <v>16947</v>
      </c>
      <c r="E425" t="s">
        <v>741</v>
      </c>
      <c r="F425" t="s">
        <v>232</v>
      </c>
      <c r="G425" t="s">
        <v>13</v>
      </c>
      <c r="H425" s="3">
        <v>462110.26799999998</v>
      </c>
      <c r="I425" s="3">
        <v>137282.75820000001</v>
      </c>
      <c r="J425" t="s">
        <v>1026</v>
      </c>
      <c r="K425" t="str">
        <f>_xlfn.XLOOKUP(A425, Accounts!A:A, Accounts!E:E, "Not Found")</f>
        <v>Domiciliary</v>
      </c>
      <c r="L425" s="3">
        <f>_xlfn.XLOOKUP(A425, Accounts!A:A, Accounts!G:G, 0)</f>
        <v>4397399808</v>
      </c>
      <c r="M425" s="3" t="str">
        <f>_xlfn.XLOOKUP(A425, Loan!A:A, Loan!D:D, "0")</f>
        <v>0</v>
      </c>
      <c r="N425" s="3" t="str">
        <f>_xlfn.XLOOKUP(Customer8[[#This Row],[Account Number]],Transaction!C:C,Transaction!D:D)</f>
        <v>Money Deposit</v>
      </c>
      <c r="O425" s="3" t="str">
        <f>_xlfn.XLOOKUP(Customer8[[#This Row],[Account Number]], Transaction!C:C,Transaction!E:E)</f>
        <v>Bank</v>
      </c>
      <c r="P425" s="2">
        <f>_xlfn.XLOOKUP(Customer8[[#This Row],[Account Number]], Transaction!C:C,Transaction!F:F)</f>
        <v>44618</v>
      </c>
      <c r="Q425" s="3">
        <f>Customer8[[#This Row],[Bank Deposit]]-Customer8[[#This Row],[Saving Accounts]]</f>
        <v>324827.5098</v>
      </c>
      <c r="R425" s="3">
        <f>IF(AND(K425="Current", Customer8[[#This Row],[Balance]]&gt;500000), Customer8[[#This Row],[Balance]]*1.02, Customer8[[#This Row],[Balance]])</f>
        <v>324827.5098</v>
      </c>
      <c r="S425" s="3" t="str">
        <f>TEXT(Customer8[[#This Row],[Transaction_Date]], "MMM")</f>
        <v>Feb</v>
      </c>
      <c r="T425" s="3" t="str">
        <f t="shared" si="6"/>
        <v>70 Yrs &amp; Above</v>
      </c>
      <c r="U425" s="3" t="str">
        <f>TEXT(Customer8[[#This Row],[Transaction_Date]],"YYYY")</f>
        <v>2022</v>
      </c>
    </row>
    <row r="426" spans="1:21" x14ac:dyDescent="0.35">
      <c r="A426" t="s">
        <v>1027</v>
      </c>
      <c r="B426">
        <v>78979780</v>
      </c>
      <c r="C426">
        <v>66</v>
      </c>
      <c r="D426" s="1">
        <v>20599.5</v>
      </c>
      <c r="E426" t="s">
        <v>741</v>
      </c>
      <c r="F426" t="s">
        <v>519</v>
      </c>
      <c r="G426" t="s">
        <v>13</v>
      </c>
      <c r="H426" s="3">
        <v>681503.61600000004</v>
      </c>
      <c r="I426" s="3">
        <v>142689.81959999999</v>
      </c>
      <c r="J426" t="s">
        <v>1028</v>
      </c>
      <c r="K426" t="str">
        <f>_xlfn.XLOOKUP(A426, Accounts!A:A, Accounts!E:E, "Not Found")</f>
        <v>Domiciliary</v>
      </c>
      <c r="L426" s="3">
        <f>_xlfn.XLOOKUP(A426, Accounts!A:A, Accounts!G:G, 0)</f>
        <v>3271831452</v>
      </c>
      <c r="M426" s="3" t="str">
        <f>_xlfn.XLOOKUP(A426, Loan!A:A, Loan!D:D, "0")</f>
        <v>0</v>
      </c>
      <c r="N426" s="3" t="str">
        <f>_xlfn.XLOOKUP(Customer8[[#This Row],[Account Number]],Transaction!C:C,Transaction!D:D)</f>
        <v>Money Transfer</v>
      </c>
      <c r="O426" s="3" t="str">
        <f>_xlfn.XLOOKUP(Customer8[[#This Row],[Account Number]], Transaction!C:C,Transaction!E:E)</f>
        <v>Mobile</v>
      </c>
      <c r="P426" s="2">
        <f>_xlfn.XLOOKUP(Customer8[[#This Row],[Account Number]], Transaction!C:C,Transaction!F:F)</f>
        <v>44450</v>
      </c>
      <c r="Q426" s="3">
        <f>Customer8[[#This Row],[Bank Deposit]]-Customer8[[#This Row],[Saving Accounts]]</f>
        <v>538813.79640000011</v>
      </c>
      <c r="R426" s="3">
        <f>IF(AND(K426="Current", Customer8[[#This Row],[Balance]]&gt;500000), Customer8[[#This Row],[Balance]]*1.02, Customer8[[#This Row],[Balance]])</f>
        <v>538813.79640000011</v>
      </c>
      <c r="S426" s="3" t="str">
        <f>TEXT(Customer8[[#This Row],[Transaction_Date]], "MMM")</f>
        <v>Sep</v>
      </c>
      <c r="T426" s="3" t="str">
        <f t="shared" si="6"/>
        <v>60-69 Yrs</v>
      </c>
      <c r="U426" s="3" t="str">
        <f>TEXT(Customer8[[#This Row],[Transaction_Date]],"YYYY")</f>
        <v>2021</v>
      </c>
    </row>
    <row r="427" spans="1:21" x14ac:dyDescent="0.35">
      <c r="A427" t="s">
        <v>1029</v>
      </c>
      <c r="B427">
        <v>233064658</v>
      </c>
      <c r="C427">
        <v>20</v>
      </c>
      <c r="D427" s="1">
        <v>37401</v>
      </c>
      <c r="E427" t="s">
        <v>741</v>
      </c>
      <c r="F427" t="s">
        <v>1030</v>
      </c>
      <c r="G427" t="s">
        <v>13</v>
      </c>
      <c r="H427" s="3">
        <v>54931.972099999999</v>
      </c>
      <c r="I427" s="3">
        <v>21344.994900000002</v>
      </c>
      <c r="J427" t="s">
        <v>1031</v>
      </c>
      <c r="K427" t="str">
        <f>_xlfn.XLOOKUP(A427, Accounts!A:A, Accounts!E:E, "Not Found")</f>
        <v>Domiciliary</v>
      </c>
      <c r="L427" s="3">
        <f>_xlfn.XLOOKUP(A427, Accounts!A:A, Accounts!G:G, 0)</f>
        <v>2453018034</v>
      </c>
      <c r="M427" s="3" t="str">
        <f>_xlfn.XLOOKUP(A427, Loan!A:A, Loan!D:D, "0")</f>
        <v>0</v>
      </c>
      <c r="N427" s="3" t="str">
        <f>_xlfn.XLOOKUP(Customer8[[#This Row],[Account Number]],Transaction!C:C,Transaction!D:D)</f>
        <v>Checks</v>
      </c>
      <c r="O427" s="3" t="str">
        <f>_xlfn.XLOOKUP(Customer8[[#This Row],[Account Number]], Transaction!C:C,Transaction!E:E)</f>
        <v>Bank</v>
      </c>
      <c r="P427" s="2">
        <f>_xlfn.XLOOKUP(Customer8[[#This Row],[Account Number]], Transaction!C:C,Transaction!F:F)</f>
        <v>44661</v>
      </c>
      <c r="Q427" s="3">
        <f>Customer8[[#This Row],[Bank Deposit]]-Customer8[[#This Row],[Saving Accounts]]</f>
        <v>33586.977199999994</v>
      </c>
      <c r="R427" s="3">
        <f>IF(AND(K427="Current", Customer8[[#This Row],[Balance]]&gt;500000), Customer8[[#This Row],[Balance]]*1.02, Customer8[[#This Row],[Balance]])</f>
        <v>33586.977199999994</v>
      </c>
      <c r="S427" s="3" t="str">
        <f>TEXT(Customer8[[#This Row],[Transaction_Date]], "MMM")</f>
        <v>Apr</v>
      </c>
      <c r="T427" s="3" t="str">
        <f t="shared" si="6"/>
        <v>20-29 Yrs</v>
      </c>
      <c r="U427" s="3" t="str">
        <f>TEXT(Customer8[[#This Row],[Transaction_Date]],"YYYY")</f>
        <v>2022</v>
      </c>
    </row>
    <row r="428" spans="1:21" x14ac:dyDescent="0.35">
      <c r="A428" t="s">
        <v>1032</v>
      </c>
      <c r="B428">
        <v>908541019</v>
      </c>
      <c r="C428">
        <v>59</v>
      </c>
      <c r="D428" s="1">
        <v>23156.25</v>
      </c>
      <c r="E428" t="s">
        <v>741</v>
      </c>
      <c r="F428" t="s">
        <v>54</v>
      </c>
      <c r="G428" t="s">
        <v>13</v>
      </c>
      <c r="H428" s="3">
        <v>254105.5588</v>
      </c>
      <c r="I428" s="3">
        <v>179850.2677</v>
      </c>
      <c r="J428" t="s">
        <v>1033</v>
      </c>
      <c r="K428" t="str">
        <f>_xlfn.XLOOKUP(A428, Accounts!A:A, Accounts!E:E, "Not Found")</f>
        <v>Corporate</v>
      </c>
      <c r="L428" s="3">
        <f>_xlfn.XLOOKUP(A428, Accounts!A:A, Accounts!G:G, 0)</f>
        <v>854652414</v>
      </c>
      <c r="M428" s="3" t="str">
        <f>_xlfn.XLOOKUP(A428, Loan!A:A, Loan!D:D, "0")</f>
        <v>0</v>
      </c>
      <c r="N428" s="3" t="str">
        <f>_xlfn.XLOOKUP(Customer8[[#This Row],[Account Number]],Transaction!C:C,Transaction!D:D)</f>
        <v>Money Transfer</v>
      </c>
      <c r="O428" s="3" t="str">
        <f>_xlfn.XLOOKUP(Customer8[[#This Row],[Account Number]], Transaction!C:C,Transaction!E:E)</f>
        <v>Internet Banking</v>
      </c>
      <c r="P428" s="2">
        <f>_xlfn.XLOOKUP(Customer8[[#This Row],[Account Number]], Transaction!C:C,Transaction!F:F)</f>
        <v>44197</v>
      </c>
      <c r="Q428" s="3">
        <f>Customer8[[#This Row],[Bank Deposit]]-Customer8[[#This Row],[Saving Accounts]]</f>
        <v>74255.291100000002</v>
      </c>
      <c r="R428" s="3">
        <f>IF(AND(K428="Current", Customer8[[#This Row],[Balance]]&gt;500000), Customer8[[#This Row],[Balance]]*1.02, Customer8[[#This Row],[Balance]])</f>
        <v>74255.291100000002</v>
      </c>
      <c r="S428" s="3" t="str">
        <f>TEXT(Customer8[[#This Row],[Transaction_Date]], "MMM")</f>
        <v>Jan</v>
      </c>
      <c r="T428" s="3" t="str">
        <f t="shared" si="6"/>
        <v>50-59 Yrs</v>
      </c>
      <c r="U428" s="3" t="str">
        <f>TEXT(Customer8[[#This Row],[Transaction_Date]],"YYYY")</f>
        <v>2021</v>
      </c>
    </row>
    <row r="429" spans="1:21" x14ac:dyDescent="0.35">
      <c r="A429" t="s">
        <v>1034</v>
      </c>
      <c r="B429">
        <v>619982087</v>
      </c>
      <c r="C429">
        <v>18</v>
      </c>
      <c r="D429" s="1">
        <v>38131.5</v>
      </c>
      <c r="E429" t="s">
        <v>741</v>
      </c>
      <c r="F429" t="s">
        <v>133</v>
      </c>
      <c r="G429" t="s">
        <v>13</v>
      </c>
      <c r="H429" s="3">
        <v>406893.79119999998</v>
      </c>
      <c r="I429" s="3">
        <v>179033.26809999999</v>
      </c>
      <c r="J429" t="s">
        <v>1035</v>
      </c>
      <c r="K429" t="str">
        <f>_xlfn.XLOOKUP(A429, Accounts!A:A, Accounts!E:E, "Not Found")</f>
        <v>Current</v>
      </c>
      <c r="L429" s="3">
        <f>_xlfn.XLOOKUP(A429, Accounts!A:A, Accounts!G:G, 0)</f>
        <v>1792784148</v>
      </c>
      <c r="M429" s="3" t="str">
        <f>_xlfn.XLOOKUP(A429, Loan!A:A, Loan!D:D, "0")</f>
        <v>0</v>
      </c>
      <c r="N429" s="3" t="str">
        <f>_xlfn.XLOOKUP(Customer8[[#This Row],[Account Number]],Transaction!C:C,Transaction!D:D)</f>
        <v>Money Deposit</v>
      </c>
      <c r="O429" s="3" t="str">
        <f>_xlfn.XLOOKUP(Customer8[[#This Row],[Account Number]], Transaction!C:C,Transaction!E:E)</f>
        <v>Bank</v>
      </c>
      <c r="P429" s="2">
        <f>_xlfn.XLOOKUP(Customer8[[#This Row],[Account Number]], Transaction!C:C,Transaction!F:F)</f>
        <v>44613</v>
      </c>
      <c r="Q429" s="3">
        <f>Customer8[[#This Row],[Bank Deposit]]-Customer8[[#This Row],[Saving Accounts]]</f>
        <v>227860.52309999999</v>
      </c>
      <c r="R429" s="3">
        <f>IF(AND(K429="Current", Customer8[[#This Row],[Balance]]&gt;500000), Customer8[[#This Row],[Balance]]*1.02, Customer8[[#This Row],[Balance]])</f>
        <v>227860.52309999999</v>
      </c>
      <c r="S429" s="3" t="str">
        <f>TEXT(Customer8[[#This Row],[Transaction_Date]], "MMM")</f>
        <v>Feb</v>
      </c>
      <c r="T429" s="3" t="str">
        <f t="shared" si="6"/>
        <v>Below 20 Yrs</v>
      </c>
      <c r="U429" s="3" t="str">
        <f>TEXT(Customer8[[#This Row],[Transaction_Date]],"YYYY")</f>
        <v>2022</v>
      </c>
    </row>
    <row r="430" spans="1:21" x14ac:dyDescent="0.35">
      <c r="A430" t="s">
        <v>1036</v>
      </c>
      <c r="B430">
        <v>5643565</v>
      </c>
      <c r="C430">
        <v>74</v>
      </c>
      <c r="D430" s="1">
        <v>17677.5</v>
      </c>
      <c r="E430" t="s">
        <v>741</v>
      </c>
      <c r="F430" t="s">
        <v>886</v>
      </c>
      <c r="G430" t="s">
        <v>13</v>
      </c>
      <c r="H430" s="3">
        <v>364665.32699999999</v>
      </c>
      <c r="I430" s="3">
        <v>149780.4284</v>
      </c>
      <c r="J430" t="s">
        <v>1037</v>
      </c>
      <c r="K430" t="str">
        <f>_xlfn.XLOOKUP(A430, Accounts!A:A, Accounts!E:E, "Not Found")</f>
        <v>Current</v>
      </c>
      <c r="L430" s="3">
        <f>_xlfn.XLOOKUP(A430, Accounts!A:A, Accounts!G:G, 0)</f>
        <v>52279488</v>
      </c>
      <c r="M430" s="3" t="str">
        <f>_xlfn.XLOOKUP(A430, Loan!A:A, Loan!D:D, "0")</f>
        <v>0</v>
      </c>
      <c r="N430" s="3" t="str">
        <f>_xlfn.XLOOKUP(Customer8[[#This Row],[Account Number]],Transaction!C:C,Transaction!D:D)</f>
        <v>Money Deposit</v>
      </c>
      <c r="O430" s="3" t="str">
        <f>_xlfn.XLOOKUP(Customer8[[#This Row],[Account Number]], Transaction!C:C,Transaction!E:E)</f>
        <v>Bank</v>
      </c>
      <c r="P430" s="2">
        <f>_xlfn.XLOOKUP(Customer8[[#This Row],[Account Number]], Transaction!C:C,Transaction!F:F)</f>
        <v>44673</v>
      </c>
      <c r="Q430" s="3">
        <f>Customer8[[#This Row],[Bank Deposit]]-Customer8[[#This Row],[Saving Accounts]]</f>
        <v>214884.89859999999</v>
      </c>
      <c r="R430" s="3">
        <f>IF(AND(K430="Current", Customer8[[#This Row],[Balance]]&gt;500000), Customer8[[#This Row],[Balance]]*1.02, Customer8[[#This Row],[Balance]])</f>
        <v>214884.89859999999</v>
      </c>
      <c r="S430" s="3" t="str">
        <f>TEXT(Customer8[[#This Row],[Transaction_Date]], "MMM")</f>
        <v>Apr</v>
      </c>
      <c r="T430" s="3" t="str">
        <f t="shared" si="6"/>
        <v>70 Yrs &amp; Above</v>
      </c>
      <c r="U430" s="3" t="str">
        <f>TEXT(Customer8[[#This Row],[Transaction_Date]],"YYYY")</f>
        <v>2022</v>
      </c>
    </row>
    <row r="431" spans="1:21" x14ac:dyDescent="0.35">
      <c r="A431" t="s">
        <v>1038</v>
      </c>
      <c r="B431">
        <v>256372944</v>
      </c>
      <c r="C431">
        <v>50</v>
      </c>
      <c r="D431" s="1">
        <v>26443.5</v>
      </c>
      <c r="E431" t="s">
        <v>741</v>
      </c>
      <c r="F431" t="s">
        <v>344</v>
      </c>
      <c r="G431" t="s">
        <v>13</v>
      </c>
      <c r="H431" s="3">
        <v>95426.122099999993</v>
      </c>
      <c r="I431" s="3">
        <v>39101.435400000002</v>
      </c>
      <c r="J431" t="s">
        <v>1039</v>
      </c>
      <c r="K431" t="str">
        <f>_xlfn.XLOOKUP(A431, Accounts!A:A, Accounts!E:E, "Not Found")</f>
        <v>Domiciliary</v>
      </c>
      <c r="L431" s="3">
        <f>_xlfn.XLOOKUP(A431, Accounts!A:A, Accounts!G:G, 0)</f>
        <v>412588776</v>
      </c>
      <c r="M431" s="3" t="str">
        <f>_xlfn.XLOOKUP(A431, Loan!A:A, Loan!D:D, "0")</f>
        <v>0</v>
      </c>
      <c r="N431" s="3" t="str">
        <f>_xlfn.XLOOKUP(Customer8[[#This Row],[Account Number]],Transaction!C:C,Transaction!D:D)</f>
        <v>Online Payment</v>
      </c>
      <c r="O431" s="3" t="str">
        <f>_xlfn.XLOOKUP(Customer8[[#This Row],[Account Number]], Transaction!C:C,Transaction!E:E)</f>
        <v>Card</v>
      </c>
      <c r="P431" s="2">
        <f>_xlfn.XLOOKUP(Customer8[[#This Row],[Account Number]], Transaction!C:C,Transaction!F:F)</f>
        <v>44655</v>
      </c>
      <c r="Q431" s="3">
        <f>Customer8[[#This Row],[Bank Deposit]]-Customer8[[#This Row],[Saving Accounts]]</f>
        <v>56324.686699999991</v>
      </c>
      <c r="R431" s="3">
        <f>IF(AND(K431="Current", Customer8[[#This Row],[Balance]]&gt;500000), Customer8[[#This Row],[Balance]]*1.02, Customer8[[#This Row],[Balance]])</f>
        <v>56324.686699999991</v>
      </c>
      <c r="S431" s="3" t="str">
        <f>TEXT(Customer8[[#This Row],[Transaction_Date]], "MMM")</f>
        <v>Apr</v>
      </c>
      <c r="T431" s="3" t="str">
        <f t="shared" si="6"/>
        <v>50-59 Yrs</v>
      </c>
      <c r="U431" s="3" t="str">
        <f>TEXT(Customer8[[#This Row],[Transaction_Date]],"YYYY")</f>
        <v>2022</v>
      </c>
    </row>
    <row r="432" spans="1:21" x14ac:dyDescent="0.35">
      <c r="A432" t="s">
        <v>1040</v>
      </c>
      <c r="B432">
        <v>807984614</v>
      </c>
      <c r="C432">
        <v>25</v>
      </c>
      <c r="D432" s="1">
        <v>35574.75</v>
      </c>
      <c r="E432" t="s">
        <v>741</v>
      </c>
      <c r="F432" t="s">
        <v>467</v>
      </c>
      <c r="G432" t="s">
        <v>13</v>
      </c>
      <c r="H432" s="3">
        <v>118972.18090000001</v>
      </c>
      <c r="I432" s="3">
        <v>55228.138700000003</v>
      </c>
      <c r="J432" t="s">
        <v>1041</v>
      </c>
      <c r="K432" t="str">
        <f>_xlfn.XLOOKUP(A432, Accounts!A:A, Accounts!E:E, "Not Found")</f>
        <v>Current</v>
      </c>
      <c r="L432" s="3">
        <f>_xlfn.XLOOKUP(A432, Accounts!A:A, Accounts!G:G, 0)</f>
        <v>1303557948</v>
      </c>
      <c r="M432" s="3" t="str">
        <f>_xlfn.XLOOKUP(A432, Loan!A:A, Loan!D:D, "0")</f>
        <v>0</v>
      </c>
      <c r="N432" s="3" t="str">
        <f>_xlfn.XLOOKUP(Customer8[[#This Row],[Account Number]],Transaction!C:C,Transaction!D:D)</f>
        <v>Money Transfer</v>
      </c>
      <c r="O432" s="3" t="str">
        <f>_xlfn.XLOOKUP(Customer8[[#This Row],[Account Number]], Transaction!C:C,Transaction!E:E)</f>
        <v>Mobile</v>
      </c>
      <c r="P432" s="2">
        <f>_xlfn.XLOOKUP(Customer8[[#This Row],[Account Number]], Transaction!C:C,Transaction!F:F)</f>
        <v>44605</v>
      </c>
      <c r="Q432" s="3">
        <f>Customer8[[#This Row],[Bank Deposit]]-Customer8[[#This Row],[Saving Accounts]]</f>
        <v>63744.042200000004</v>
      </c>
      <c r="R432" s="3">
        <f>IF(AND(K432="Current", Customer8[[#This Row],[Balance]]&gt;500000), Customer8[[#This Row],[Balance]]*1.02, Customer8[[#This Row],[Balance]])</f>
        <v>63744.042200000004</v>
      </c>
      <c r="S432" s="3" t="str">
        <f>TEXT(Customer8[[#This Row],[Transaction_Date]], "MMM")</f>
        <v>Feb</v>
      </c>
      <c r="T432" s="3" t="str">
        <f t="shared" si="6"/>
        <v>20-29 Yrs</v>
      </c>
      <c r="U432" s="3" t="str">
        <f>TEXT(Customer8[[#This Row],[Transaction_Date]],"YYYY")</f>
        <v>2022</v>
      </c>
    </row>
    <row r="433" spans="1:21" x14ac:dyDescent="0.35">
      <c r="A433" t="s">
        <v>1042</v>
      </c>
      <c r="B433">
        <v>437806030</v>
      </c>
      <c r="C433">
        <v>74</v>
      </c>
      <c r="D433" s="1">
        <v>17677.5</v>
      </c>
      <c r="E433" t="s">
        <v>741</v>
      </c>
      <c r="F433" t="s">
        <v>1043</v>
      </c>
      <c r="G433" t="s">
        <v>13</v>
      </c>
      <c r="H433" s="3">
        <v>1040579.9975000001</v>
      </c>
      <c r="I433" s="3">
        <v>110516.77220000001</v>
      </c>
      <c r="J433" t="s">
        <v>1044</v>
      </c>
      <c r="K433" t="str">
        <f>_xlfn.XLOOKUP(A433, Accounts!A:A, Accounts!E:E, "Not Found")</f>
        <v>Savings</v>
      </c>
      <c r="L433" s="3">
        <f>_xlfn.XLOOKUP(A433, Accounts!A:A, Accounts!G:G, 0)</f>
        <v>1503044928</v>
      </c>
      <c r="M433" s="3" t="str">
        <f>_xlfn.XLOOKUP(A433, Loan!A:A, Loan!D:D, "0")</f>
        <v>0</v>
      </c>
      <c r="N433" s="3" t="str">
        <f>_xlfn.XLOOKUP(Customer8[[#This Row],[Account Number]],Transaction!C:C,Transaction!D:D)</f>
        <v>Online Payment</v>
      </c>
      <c r="O433" s="3" t="str">
        <f>_xlfn.XLOOKUP(Customer8[[#This Row],[Account Number]], Transaction!C:C,Transaction!E:E)</f>
        <v>Internet Banking</v>
      </c>
      <c r="P433" s="2">
        <f>_xlfn.XLOOKUP(Customer8[[#This Row],[Account Number]], Transaction!C:C,Transaction!F:F)</f>
        <v>44359</v>
      </c>
      <c r="Q433" s="3">
        <f>Customer8[[#This Row],[Bank Deposit]]-Customer8[[#This Row],[Saving Accounts]]</f>
        <v>930063.22530000005</v>
      </c>
      <c r="R433" s="3">
        <f>IF(AND(K433="Current", Customer8[[#This Row],[Balance]]&gt;500000), Customer8[[#This Row],[Balance]]*1.02, Customer8[[#This Row],[Balance]])</f>
        <v>930063.22530000005</v>
      </c>
      <c r="S433" s="3" t="str">
        <f>TEXT(Customer8[[#This Row],[Transaction_Date]], "MMM")</f>
        <v>Jun</v>
      </c>
      <c r="T433" s="3" t="str">
        <f t="shared" si="6"/>
        <v>70 Yrs &amp; Above</v>
      </c>
      <c r="U433" s="3" t="str">
        <f>TEXT(Customer8[[#This Row],[Transaction_Date]],"YYYY")</f>
        <v>2021</v>
      </c>
    </row>
    <row r="434" spans="1:21" x14ac:dyDescent="0.35">
      <c r="A434" t="s">
        <v>1045</v>
      </c>
      <c r="B434">
        <v>557237783</v>
      </c>
      <c r="C434">
        <v>78</v>
      </c>
      <c r="D434" s="1">
        <v>16216.5</v>
      </c>
      <c r="E434" t="s">
        <v>741</v>
      </c>
      <c r="F434" t="s">
        <v>671</v>
      </c>
      <c r="G434" t="s">
        <v>13</v>
      </c>
      <c r="H434" s="3">
        <v>388803.81020000001</v>
      </c>
      <c r="I434" s="3">
        <v>152281.49230000001</v>
      </c>
      <c r="J434" t="s">
        <v>1046</v>
      </c>
      <c r="K434" t="str">
        <f>_xlfn.XLOOKUP(A434, Accounts!A:A, Accounts!E:E, "Not Found")</f>
        <v>Corporate</v>
      </c>
      <c r="L434" s="3">
        <f>_xlfn.XLOOKUP(A434, Accounts!A:A, Accounts!G:G, 0)</f>
        <v>700303616</v>
      </c>
      <c r="M434" s="3">
        <f>_xlfn.XLOOKUP(A434, Loan!A:A, Loan!D:D, "0")</f>
        <v>16713932672</v>
      </c>
      <c r="N434" s="3" t="str">
        <f>_xlfn.XLOOKUP(Customer8[[#This Row],[Account Number]],Transaction!C:C,Transaction!D:D)</f>
        <v>Loan Payment</v>
      </c>
      <c r="O434" s="3" t="str">
        <f>_xlfn.XLOOKUP(Customer8[[#This Row],[Account Number]], Transaction!C:C,Transaction!E:E)</f>
        <v>AFT</v>
      </c>
      <c r="P434" s="2">
        <f>_xlfn.XLOOKUP(Customer8[[#This Row],[Account Number]], Transaction!C:C,Transaction!F:F)</f>
        <v>44639</v>
      </c>
      <c r="Q434" s="3">
        <f>Customer8[[#This Row],[Bank Deposit]]-Customer8[[#This Row],[Saving Accounts]]</f>
        <v>236522.31789999999</v>
      </c>
      <c r="R434" s="3">
        <f>IF(AND(K434="Current", Customer8[[#This Row],[Balance]]&gt;500000), Customer8[[#This Row],[Balance]]*1.02, Customer8[[#This Row],[Balance]])</f>
        <v>236522.31789999999</v>
      </c>
      <c r="S434" s="3" t="str">
        <f>TEXT(Customer8[[#This Row],[Transaction_Date]], "MMM")</f>
        <v>Mar</v>
      </c>
      <c r="T434" s="3" t="str">
        <f t="shared" si="6"/>
        <v>70 Yrs &amp; Above</v>
      </c>
      <c r="U434" s="3" t="str">
        <f>TEXT(Customer8[[#This Row],[Transaction_Date]],"YYYY")</f>
        <v>2022</v>
      </c>
    </row>
    <row r="435" spans="1:21" x14ac:dyDescent="0.35">
      <c r="A435" t="s">
        <v>1047</v>
      </c>
      <c r="B435">
        <v>136232022</v>
      </c>
      <c r="C435">
        <v>75</v>
      </c>
      <c r="D435" s="1">
        <v>17312.25</v>
      </c>
      <c r="E435" t="s">
        <v>741</v>
      </c>
      <c r="F435" t="s">
        <v>733</v>
      </c>
      <c r="G435" t="s">
        <v>13</v>
      </c>
      <c r="H435" s="3">
        <v>245564.56890000001</v>
      </c>
      <c r="I435" s="3">
        <v>167388.96179999999</v>
      </c>
      <c r="J435" t="s">
        <v>1048</v>
      </c>
      <c r="K435" t="str">
        <f>_xlfn.XLOOKUP(A435, Accounts!A:A, Accounts!E:E, "Not Found")</f>
        <v>Corporate</v>
      </c>
      <c r="L435" s="3">
        <f>_xlfn.XLOOKUP(A435, Accounts!A:A, Accounts!G:G, 0)</f>
        <v>1090369256</v>
      </c>
      <c r="M435" s="3" t="str">
        <f>_xlfn.XLOOKUP(A435, Loan!A:A, Loan!D:D, "0")</f>
        <v>0</v>
      </c>
      <c r="N435" s="3" t="str">
        <f>_xlfn.XLOOKUP(Customer8[[#This Row],[Account Number]],Transaction!C:C,Transaction!D:D)</f>
        <v>Money Deposit</v>
      </c>
      <c r="O435" s="3" t="str">
        <f>_xlfn.XLOOKUP(Customer8[[#This Row],[Account Number]], Transaction!C:C,Transaction!E:E)</f>
        <v>Bank</v>
      </c>
      <c r="P435" s="2">
        <f>_xlfn.XLOOKUP(Customer8[[#This Row],[Account Number]], Transaction!C:C,Transaction!F:F)</f>
        <v>44259</v>
      </c>
      <c r="Q435" s="3">
        <f>Customer8[[#This Row],[Bank Deposit]]-Customer8[[#This Row],[Saving Accounts]]</f>
        <v>78175.607100000023</v>
      </c>
      <c r="R435" s="3">
        <f>IF(AND(K435="Current", Customer8[[#This Row],[Balance]]&gt;500000), Customer8[[#This Row],[Balance]]*1.02, Customer8[[#This Row],[Balance]])</f>
        <v>78175.607100000023</v>
      </c>
      <c r="S435" s="3" t="str">
        <f>TEXT(Customer8[[#This Row],[Transaction_Date]], "MMM")</f>
        <v>Mar</v>
      </c>
      <c r="T435" s="3" t="str">
        <f t="shared" si="6"/>
        <v>70 Yrs &amp; Above</v>
      </c>
      <c r="U435" s="3" t="str">
        <f>TEXT(Customer8[[#This Row],[Transaction_Date]],"YYYY")</f>
        <v>2021</v>
      </c>
    </row>
    <row r="436" spans="1:21" x14ac:dyDescent="0.35">
      <c r="A436" t="s">
        <v>1049</v>
      </c>
      <c r="B436">
        <v>351782665</v>
      </c>
      <c r="C436">
        <v>62</v>
      </c>
      <c r="D436" s="1">
        <v>22060.5</v>
      </c>
      <c r="E436" t="s">
        <v>741</v>
      </c>
      <c r="F436" t="s">
        <v>312</v>
      </c>
      <c r="G436" t="s">
        <v>13</v>
      </c>
      <c r="H436" s="3">
        <v>550592.00540000002</v>
      </c>
      <c r="I436" s="3">
        <v>78083.9571</v>
      </c>
      <c r="J436" t="s">
        <v>1050</v>
      </c>
      <c r="K436" t="str">
        <f>_xlfn.XLOOKUP(A436, Accounts!A:A, Accounts!E:E, "Not Found")</f>
        <v>Corporate</v>
      </c>
      <c r="L436" s="3">
        <f>_xlfn.XLOOKUP(A436, Accounts!A:A, Accounts!G:G, 0)</f>
        <v>1067363874</v>
      </c>
      <c r="M436" s="3" t="str">
        <f>_xlfn.XLOOKUP(A436, Loan!A:A, Loan!D:D, "0")</f>
        <v>0</v>
      </c>
      <c r="N436" s="3" t="str">
        <f>_xlfn.XLOOKUP(Customer8[[#This Row],[Account Number]],Transaction!C:C,Transaction!D:D)</f>
        <v>Money Deposit</v>
      </c>
      <c r="O436" s="3" t="str">
        <f>_xlfn.XLOOKUP(Customer8[[#This Row],[Account Number]], Transaction!C:C,Transaction!E:E)</f>
        <v>Bank</v>
      </c>
      <c r="P436" s="2">
        <f>_xlfn.XLOOKUP(Customer8[[#This Row],[Account Number]], Transaction!C:C,Transaction!F:F)</f>
        <v>44433</v>
      </c>
      <c r="Q436" s="3">
        <f>Customer8[[#This Row],[Bank Deposit]]-Customer8[[#This Row],[Saving Accounts]]</f>
        <v>472508.04830000002</v>
      </c>
      <c r="R436" s="3">
        <f>IF(AND(K436="Current", Customer8[[#This Row],[Balance]]&gt;500000), Customer8[[#This Row],[Balance]]*1.02, Customer8[[#This Row],[Balance]])</f>
        <v>472508.04830000002</v>
      </c>
      <c r="S436" s="3" t="str">
        <f>TEXT(Customer8[[#This Row],[Transaction_Date]], "MMM")</f>
        <v>Aug</v>
      </c>
      <c r="T436" s="3" t="str">
        <f t="shared" si="6"/>
        <v>60-69 Yrs</v>
      </c>
      <c r="U436" s="3" t="str">
        <f>TEXT(Customer8[[#This Row],[Transaction_Date]],"YYYY")</f>
        <v>2021</v>
      </c>
    </row>
    <row r="437" spans="1:21" x14ac:dyDescent="0.35">
      <c r="A437" t="s">
        <v>1051</v>
      </c>
      <c r="B437">
        <v>683923673</v>
      </c>
      <c r="C437">
        <v>54</v>
      </c>
      <c r="D437" s="1">
        <v>24982.5</v>
      </c>
      <c r="E437" t="s">
        <v>741</v>
      </c>
      <c r="F437" t="s">
        <v>511</v>
      </c>
      <c r="G437" t="s">
        <v>13</v>
      </c>
      <c r="H437" s="3">
        <v>1908522.1936000001</v>
      </c>
      <c r="I437" s="3">
        <v>672852.78989999997</v>
      </c>
      <c r="J437" t="s">
        <v>1052</v>
      </c>
      <c r="K437" t="str">
        <f>_xlfn.XLOOKUP(A437, Accounts!A:A, Accounts!E:E, "Not Found")</f>
        <v>Savings</v>
      </c>
      <c r="L437" s="3">
        <f>_xlfn.XLOOKUP(A437, Accounts!A:A, Accounts!G:G, 0)</f>
        <v>3472552512</v>
      </c>
      <c r="M437" s="3" t="str">
        <f>_xlfn.XLOOKUP(A437, Loan!A:A, Loan!D:D, "0")</f>
        <v>0</v>
      </c>
      <c r="N437" s="3" t="str">
        <f>_xlfn.XLOOKUP(Customer8[[#This Row],[Account Number]],Transaction!C:C,Transaction!D:D)</f>
        <v>Money Deposit</v>
      </c>
      <c r="O437" s="3" t="str">
        <f>_xlfn.XLOOKUP(Customer8[[#This Row],[Account Number]], Transaction!C:C,Transaction!E:E)</f>
        <v>Bank</v>
      </c>
      <c r="P437" s="2">
        <f>_xlfn.XLOOKUP(Customer8[[#This Row],[Account Number]], Transaction!C:C,Transaction!F:F)</f>
        <v>44450</v>
      </c>
      <c r="Q437" s="3">
        <f>Customer8[[#This Row],[Bank Deposit]]-Customer8[[#This Row],[Saving Accounts]]</f>
        <v>1235669.4037000001</v>
      </c>
      <c r="R437" s="3">
        <f>IF(AND(K437="Current", Customer8[[#This Row],[Balance]]&gt;500000), Customer8[[#This Row],[Balance]]*1.02, Customer8[[#This Row],[Balance]])</f>
        <v>1235669.4037000001</v>
      </c>
      <c r="S437" s="3" t="str">
        <f>TEXT(Customer8[[#This Row],[Transaction_Date]], "MMM")</f>
        <v>Sep</v>
      </c>
      <c r="T437" s="3" t="str">
        <f t="shared" si="6"/>
        <v>50-59 Yrs</v>
      </c>
      <c r="U437" s="3" t="str">
        <f>TEXT(Customer8[[#This Row],[Transaction_Date]],"YYYY")</f>
        <v>2021</v>
      </c>
    </row>
    <row r="438" spans="1:21" x14ac:dyDescent="0.35">
      <c r="A438" t="s">
        <v>1053</v>
      </c>
      <c r="B438">
        <v>420912357</v>
      </c>
      <c r="C438">
        <v>44</v>
      </c>
      <c r="D438" s="1">
        <v>28635</v>
      </c>
      <c r="E438" t="s">
        <v>741</v>
      </c>
      <c r="F438" t="s">
        <v>612</v>
      </c>
      <c r="G438" t="s">
        <v>13</v>
      </c>
      <c r="H438" s="3">
        <v>59947.954700000002</v>
      </c>
      <c r="I438" s="3">
        <v>6356.1837999999998</v>
      </c>
      <c r="J438" t="s">
        <v>1054</v>
      </c>
      <c r="K438" t="str">
        <f>_xlfn.XLOOKUP(A438, Accounts!A:A, Accounts!E:E, "Not Found")</f>
        <v>Domiciliary</v>
      </c>
      <c r="L438" s="3">
        <f>_xlfn.XLOOKUP(A438, Accounts!A:A, Accounts!G:G, 0)</f>
        <v>72706788</v>
      </c>
      <c r="M438" s="3" t="str">
        <f>_xlfn.XLOOKUP(A438, Loan!A:A, Loan!D:D, "0")</f>
        <v>0</v>
      </c>
      <c r="N438" s="3" t="str">
        <f>_xlfn.XLOOKUP(Customer8[[#This Row],[Account Number]],Transaction!C:C,Transaction!D:D)</f>
        <v>Cash Withdrawal</v>
      </c>
      <c r="O438" s="3" t="str">
        <f>_xlfn.XLOOKUP(Customer8[[#This Row],[Account Number]], Transaction!C:C,Transaction!E:E)</f>
        <v>POS</v>
      </c>
      <c r="P438" s="2">
        <f>_xlfn.XLOOKUP(Customer8[[#This Row],[Account Number]], Transaction!C:C,Transaction!F:F)</f>
        <v>44287</v>
      </c>
      <c r="Q438" s="3">
        <f>Customer8[[#This Row],[Bank Deposit]]-Customer8[[#This Row],[Saving Accounts]]</f>
        <v>53591.770900000003</v>
      </c>
      <c r="R438" s="3">
        <f>IF(AND(K438="Current", Customer8[[#This Row],[Balance]]&gt;500000), Customer8[[#This Row],[Balance]]*1.02, Customer8[[#This Row],[Balance]])</f>
        <v>53591.770900000003</v>
      </c>
      <c r="S438" s="3" t="str">
        <f>TEXT(Customer8[[#This Row],[Transaction_Date]], "MMM")</f>
        <v>Apr</v>
      </c>
      <c r="T438" s="3" t="str">
        <f t="shared" si="6"/>
        <v>40-49 Yrs</v>
      </c>
      <c r="U438" s="3" t="str">
        <f>TEXT(Customer8[[#This Row],[Transaction_Date]],"YYYY")</f>
        <v>2021</v>
      </c>
    </row>
    <row r="439" spans="1:21" x14ac:dyDescent="0.35">
      <c r="A439" t="s">
        <v>1055</v>
      </c>
      <c r="B439">
        <v>492942781</v>
      </c>
      <c r="C439">
        <v>71</v>
      </c>
      <c r="D439" s="1">
        <v>18773.25</v>
      </c>
      <c r="E439" t="s">
        <v>741</v>
      </c>
      <c r="F439" t="s">
        <v>338</v>
      </c>
      <c r="G439" t="s">
        <v>13</v>
      </c>
      <c r="H439" s="3">
        <v>1146047.7124000001</v>
      </c>
      <c r="I439" s="3">
        <v>332718.8199</v>
      </c>
      <c r="J439" t="s">
        <v>1056</v>
      </c>
      <c r="K439" t="str">
        <f>_xlfn.XLOOKUP(A439, Accounts!A:A, Accounts!E:E, "Not Found")</f>
        <v>Current</v>
      </c>
      <c r="L439" s="3">
        <f>_xlfn.XLOOKUP(A439, Accounts!A:A, Accounts!G:G, 0)</f>
        <v>13626928</v>
      </c>
      <c r="M439" s="3" t="str">
        <f>_xlfn.XLOOKUP(A439, Loan!A:A, Loan!D:D, "0")</f>
        <v>0</v>
      </c>
      <c r="N439" s="3" t="str">
        <f>_xlfn.XLOOKUP(Customer8[[#This Row],[Account Number]],Transaction!C:C,Transaction!D:D)</f>
        <v>Money Deposit</v>
      </c>
      <c r="O439" s="3" t="str">
        <f>_xlfn.XLOOKUP(Customer8[[#This Row],[Account Number]], Transaction!C:C,Transaction!E:E)</f>
        <v>Bank</v>
      </c>
      <c r="P439" s="2">
        <f>_xlfn.XLOOKUP(Customer8[[#This Row],[Account Number]], Transaction!C:C,Transaction!F:F)</f>
        <v>44307</v>
      </c>
      <c r="Q439" s="3">
        <f>Customer8[[#This Row],[Bank Deposit]]-Customer8[[#This Row],[Saving Accounts]]</f>
        <v>813328.89250000007</v>
      </c>
      <c r="R439" s="3">
        <f>IF(AND(K439="Current", Customer8[[#This Row],[Balance]]&gt;500000), Customer8[[#This Row],[Balance]]*1.02, Customer8[[#This Row],[Balance]])</f>
        <v>829595.47035000008</v>
      </c>
      <c r="S439" s="3" t="str">
        <f>TEXT(Customer8[[#This Row],[Transaction_Date]], "MMM")</f>
        <v>Apr</v>
      </c>
      <c r="T439" s="3" t="str">
        <f t="shared" si="6"/>
        <v>70 Yrs &amp; Above</v>
      </c>
      <c r="U439" s="3" t="str">
        <f>TEXT(Customer8[[#This Row],[Transaction_Date]],"YYYY")</f>
        <v>2021</v>
      </c>
    </row>
    <row r="440" spans="1:21" x14ac:dyDescent="0.35">
      <c r="A440" t="s">
        <v>1057</v>
      </c>
      <c r="B440">
        <v>704858168</v>
      </c>
      <c r="C440">
        <v>60</v>
      </c>
      <c r="D440" s="1">
        <v>22791</v>
      </c>
      <c r="E440" t="s">
        <v>741</v>
      </c>
      <c r="F440" t="s">
        <v>124</v>
      </c>
      <c r="G440" t="s">
        <v>13</v>
      </c>
      <c r="H440" s="3">
        <v>496487.76189999998</v>
      </c>
      <c r="I440" s="3">
        <v>339783.81209999998</v>
      </c>
      <c r="J440" t="s">
        <v>1058</v>
      </c>
      <c r="K440" t="str">
        <f>_xlfn.XLOOKUP(A440, Accounts!A:A, Accounts!E:E, "Not Found")</f>
        <v>Joint</v>
      </c>
      <c r="L440" s="3">
        <f>_xlfn.XLOOKUP(A440, Accounts!A:A, Accounts!G:G, 0)</f>
        <v>896202216</v>
      </c>
      <c r="M440" s="3">
        <f>_xlfn.XLOOKUP(A440, Loan!A:A, Loan!D:D, "0")</f>
        <v>1525409886</v>
      </c>
      <c r="N440" s="3" t="str">
        <f>_xlfn.XLOOKUP(Customer8[[#This Row],[Account Number]],Transaction!C:C,Transaction!D:D)</f>
        <v>Loan Payment</v>
      </c>
      <c r="O440" s="3" t="str">
        <f>_xlfn.XLOOKUP(Customer8[[#This Row],[Account Number]], Transaction!C:C,Transaction!E:E)</f>
        <v>AFT</v>
      </c>
      <c r="P440" s="2">
        <f>_xlfn.XLOOKUP(Customer8[[#This Row],[Account Number]], Transaction!C:C,Transaction!F:F)</f>
        <v>44363</v>
      </c>
      <c r="Q440" s="3">
        <f>Customer8[[#This Row],[Bank Deposit]]-Customer8[[#This Row],[Saving Accounts]]</f>
        <v>156703.9498</v>
      </c>
      <c r="R440" s="3">
        <f>IF(AND(K440="Current", Customer8[[#This Row],[Balance]]&gt;500000), Customer8[[#This Row],[Balance]]*1.02, Customer8[[#This Row],[Balance]])</f>
        <v>156703.9498</v>
      </c>
      <c r="S440" s="3" t="str">
        <f>TEXT(Customer8[[#This Row],[Transaction_Date]], "MMM")</f>
        <v>Jun</v>
      </c>
      <c r="T440" s="3" t="str">
        <f t="shared" si="6"/>
        <v>60-69 Yrs</v>
      </c>
      <c r="U440" s="3" t="str">
        <f>TEXT(Customer8[[#This Row],[Transaction_Date]],"YYYY")</f>
        <v>2021</v>
      </c>
    </row>
    <row r="441" spans="1:21" x14ac:dyDescent="0.35">
      <c r="A441" t="s">
        <v>1059</v>
      </c>
      <c r="B441">
        <v>508621987</v>
      </c>
      <c r="C441">
        <v>32</v>
      </c>
      <c r="D441" s="1">
        <v>33018</v>
      </c>
      <c r="E441" t="s">
        <v>741</v>
      </c>
      <c r="F441" t="s">
        <v>136</v>
      </c>
      <c r="G441" t="s">
        <v>13</v>
      </c>
      <c r="H441" s="3">
        <v>1218779.8700000001</v>
      </c>
      <c r="I441" s="3">
        <v>629134.16890000005</v>
      </c>
      <c r="J441" t="s">
        <v>1060</v>
      </c>
      <c r="K441" t="str">
        <f>_xlfn.XLOOKUP(A441, Accounts!A:A, Accounts!E:E, "Not Found")</f>
        <v>Joint</v>
      </c>
      <c r="L441" s="3">
        <f>_xlfn.XLOOKUP(A441, Accounts!A:A, Accounts!G:G, 0)</f>
        <v>1012850208</v>
      </c>
      <c r="M441" s="3" t="str">
        <f>_xlfn.XLOOKUP(A441, Loan!A:A, Loan!D:D, "0")</f>
        <v>0</v>
      </c>
      <c r="N441" s="3" t="str">
        <f>_xlfn.XLOOKUP(Customer8[[#This Row],[Account Number]],Transaction!C:C,Transaction!D:D)</f>
        <v>Money Deposit</v>
      </c>
      <c r="O441" s="3" t="str">
        <f>_xlfn.XLOOKUP(Customer8[[#This Row],[Account Number]], Transaction!C:C,Transaction!E:E)</f>
        <v>ATM</v>
      </c>
      <c r="P441" s="2">
        <f>_xlfn.XLOOKUP(Customer8[[#This Row],[Account Number]], Transaction!C:C,Transaction!F:F)</f>
        <v>44277</v>
      </c>
      <c r="Q441" s="3">
        <f>Customer8[[#This Row],[Bank Deposit]]-Customer8[[#This Row],[Saving Accounts]]</f>
        <v>589645.70110000006</v>
      </c>
      <c r="R441" s="3">
        <f>IF(AND(K441="Current", Customer8[[#This Row],[Balance]]&gt;500000), Customer8[[#This Row],[Balance]]*1.02, Customer8[[#This Row],[Balance]])</f>
        <v>589645.70110000006</v>
      </c>
      <c r="S441" s="3" t="str">
        <f>TEXT(Customer8[[#This Row],[Transaction_Date]], "MMM")</f>
        <v>Mar</v>
      </c>
      <c r="T441" s="3" t="str">
        <f t="shared" si="6"/>
        <v>30-39 Yrs</v>
      </c>
      <c r="U441" s="3" t="str">
        <f>TEXT(Customer8[[#This Row],[Transaction_Date]],"YYYY")</f>
        <v>2021</v>
      </c>
    </row>
    <row r="442" spans="1:21" x14ac:dyDescent="0.35">
      <c r="A442" t="s">
        <v>1061</v>
      </c>
      <c r="B442">
        <v>800899560</v>
      </c>
      <c r="C442">
        <v>74</v>
      </c>
      <c r="D442" s="1">
        <v>17677.5</v>
      </c>
      <c r="E442" t="s">
        <v>741</v>
      </c>
      <c r="F442" t="s">
        <v>526</v>
      </c>
      <c r="G442" t="s">
        <v>13</v>
      </c>
      <c r="H442" s="3">
        <v>502813.33620000002</v>
      </c>
      <c r="I442" s="3">
        <v>120675.2007</v>
      </c>
      <c r="J442" t="s">
        <v>1062</v>
      </c>
      <c r="K442" t="str">
        <f>_xlfn.XLOOKUP(A442, Accounts!A:A, Accounts!E:E, "Not Found")</f>
        <v>Domiciliary</v>
      </c>
      <c r="L442" s="3">
        <f>_xlfn.XLOOKUP(A442, Accounts!A:A, Accounts!G:G, 0)</f>
        <v>1248304512</v>
      </c>
      <c r="M442" s="3" t="str">
        <f>_xlfn.XLOOKUP(A442, Loan!A:A, Loan!D:D, "0")</f>
        <v>0</v>
      </c>
      <c r="N442" s="3" t="str">
        <f>_xlfn.XLOOKUP(Customer8[[#This Row],[Account Number]],Transaction!C:C,Transaction!D:D)</f>
        <v>Cash Withdrawal</v>
      </c>
      <c r="O442" s="3" t="str">
        <f>_xlfn.XLOOKUP(Customer8[[#This Row],[Account Number]], Transaction!C:C,Transaction!E:E)</f>
        <v>POS</v>
      </c>
      <c r="P442" s="2">
        <f>_xlfn.XLOOKUP(Customer8[[#This Row],[Account Number]], Transaction!C:C,Transaction!F:F)</f>
        <v>44322</v>
      </c>
      <c r="Q442" s="3">
        <f>Customer8[[#This Row],[Bank Deposit]]-Customer8[[#This Row],[Saving Accounts]]</f>
        <v>382138.13550000003</v>
      </c>
      <c r="R442" s="3">
        <f>IF(AND(K442="Current", Customer8[[#This Row],[Balance]]&gt;500000), Customer8[[#This Row],[Balance]]*1.02, Customer8[[#This Row],[Balance]])</f>
        <v>382138.13550000003</v>
      </c>
      <c r="S442" s="3" t="str">
        <f>TEXT(Customer8[[#This Row],[Transaction_Date]], "MMM")</f>
        <v>May</v>
      </c>
      <c r="T442" s="3" t="str">
        <f t="shared" si="6"/>
        <v>70 Yrs &amp; Above</v>
      </c>
      <c r="U442" s="3" t="str">
        <f>TEXT(Customer8[[#This Row],[Transaction_Date]],"YYYY")</f>
        <v>2021</v>
      </c>
    </row>
    <row r="443" spans="1:21" x14ac:dyDescent="0.35">
      <c r="A443" t="s">
        <v>1063</v>
      </c>
      <c r="B443">
        <v>649755058</v>
      </c>
      <c r="C443">
        <v>69</v>
      </c>
      <c r="D443" s="1">
        <v>19503.75</v>
      </c>
      <c r="E443" t="s">
        <v>741</v>
      </c>
      <c r="F443" t="s">
        <v>398</v>
      </c>
      <c r="G443" t="s">
        <v>13</v>
      </c>
      <c r="H443" s="3">
        <v>173003.69510000001</v>
      </c>
      <c r="I443" s="3">
        <v>84444.506299999994</v>
      </c>
      <c r="J443" t="s">
        <v>1064</v>
      </c>
      <c r="K443" t="str">
        <f>_xlfn.XLOOKUP(A443, Accounts!A:A, Accounts!E:E, "Not Found")</f>
        <v>Domiciliary</v>
      </c>
      <c r="L443" s="3">
        <f>_xlfn.XLOOKUP(A443, Accounts!A:A, Accounts!G:G, 0)</f>
        <v>378710171</v>
      </c>
      <c r="M443" s="3">
        <f>_xlfn.XLOOKUP(A443, Loan!A:A, Loan!D:D, "0")</f>
        <v>933761346</v>
      </c>
      <c r="N443" s="3" t="str">
        <f>_xlfn.XLOOKUP(Customer8[[#This Row],[Account Number]],Transaction!C:C,Transaction!D:D)</f>
        <v>Loan Payment</v>
      </c>
      <c r="O443" s="3" t="str">
        <f>_xlfn.XLOOKUP(Customer8[[#This Row],[Account Number]], Transaction!C:C,Transaction!E:E)</f>
        <v>AFT</v>
      </c>
      <c r="P443" s="2">
        <f>_xlfn.XLOOKUP(Customer8[[#This Row],[Account Number]], Transaction!C:C,Transaction!F:F)</f>
        <v>44291</v>
      </c>
      <c r="Q443" s="3">
        <f>Customer8[[#This Row],[Bank Deposit]]-Customer8[[#This Row],[Saving Accounts]]</f>
        <v>88559.188800000018</v>
      </c>
      <c r="R443" s="3">
        <f>IF(AND(K443="Current", Customer8[[#This Row],[Balance]]&gt;500000), Customer8[[#This Row],[Balance]]*1.02, Customer8[[#This Row],[Balance]])</f>
        <v>88559.188800000018</v>
      </c>
      <c r="S443" s="3" t="str">
        <f>TEXT(Customer8[[#This Row],[Transaction_Date]], "MMM")</f>
        <v>Apr</v>
      </c>
      <c r="T443" s="3" t="str">
        <f t="shared" si="6"/>
        <v>60-69 Yrs</v>
      </c>
      <c r="U443" s="3" t="str">
        <f>TEXT(Customer8[[#This Row],[Transaction_Date]],"YYYY")</f>
        <v>2021</v>
      </c>
    </row>
    <row r="444" spans="1:21" x14ac:dyDescent="0.35">
      <c r="A444" t="s">
        <v>1065</v>
      </c>
      <c r="B444">
        <v>812543923</v>
      </c>
      <c r="C444">
        <v>27</v>
      </c>
      <c r="D444" s="1">
        <v>34844.25</v>
      </c>
      <c r="E444" t="s">
        <v>741</v>
      </c>
      <c r="F444" t="s">
        <v>886</v>
      </c>
      <c r="G444" t="s">
        <v>13</v>
      </c>
      <c r="H444" s="3">
        <v>332126.04519999999</v>
      </c>
      <c r="I444" s="3">
        <v>65109.858399999997</v>
      </c>
      <c r="J444" t="s">
        <v>1066</v>
      </c>
      <c r="K444" t="str">
        <f>_xlfn.XLOOKUP(A444, Accounts!A:A, Accounts!E:E, "Not Found")</f>
        <v>Domiciliary</v>
      </c>
      <c r="L444" s="3">
        <f>_xlfn.XLOOKUP(A444, Accounts!A:A, Accounts!G:G, 0)</f>
        <v>3710471131</v>
      </c>
      <c r="M444" s="3" t="str">
        <f>_xlfn.XLOOKUP(A444, Loan!A:A, Loan!D:D, "0")</f>
        <v>0</v>
      </c>
      <c r="N444" s="3" t="str">
        <f>_xlfn.XLOOKUP(Customer8[[#This Row],[Account Number]],Transaction!C:C,Transaction!D:D)</f>
        <v>Money Deposit</v>
      </c>
      <c r="O444" s="3" t="str">
        <f>_xlfn.XLOOKUP(Customer8[[#This Row],[Account Number]], Transaction!C:C,Transaction!E:E)</f>
        <v>Bank</v>
      </c>
      <c r="P444" s="2">
        <f>_xlfn.XLOOKUP(Customer8[[#This Row],[Account Number]], Transaction!C:C,Transaction!F:F)</f>
        <v>44606</v>
      </c>
      <c r="Q444" s="3">
        <f>Customer8[[#This Row],[Bank Deposit]]-Customer8[[#This Row],[Saving Accounts]]</f>
        <v>267016.18680000002</v>
      </c>
      <c r="R444" s="3">
        <f>IF(AND(K444="Current", Customer8[[#This Row],[Balance]]&gt;500000), Customer8[[#This Row],[Balance]]*1.02, Customer8[[#This Row],[Balance]])</f>
        <v>267016.18680000002</v>
      </c>
      <c r="S444" s="3" t="str">
        <f>TEXT(Customer8[[#This Row],[Transaction_Date]], "MMM")</f>
        <v>Feb</v>
      </c>
      <c r="T444" s="3" t="str">
        <f t="shared" si="6"/>
        <v>20-29 Yrs</v>
      </c>
      <c r="U444" s="3" t="str">
        <f>TEXT(Customer8[[#This Row],[Transaction_Date]],"YYYY")</f>
        <v>2022</v>
      </c>
    </row>
    <row r="445" spans="1:21" x14ac:dyDescent="0.35">
      <c r="A445" t="s">
        <v>1067</v>
      </c>
      <c r="B445">
        <v>676088200</v>
      </c>
      <c r="C445">
        <v>65</v>
      </c>
      <c r="D445" s="1">
        <v>20964.75</v>
      </c>
      <c r="E445" t="s">
        <v>741</v>
      </c>
      <c r="F445" t="s">
        <v>547</v>
      </c>
      <c r="G445" t="s">
        <v>13</v>
      </c>
      <c r="H445" s="3">
        <v>166042.8939</v>
      </c>
      <c r="I445" s="3">
        <v>77868.391600000003</v>
      </c>
      <c r="J445" t="s">
        <v>1068</v>
      </c>
      <c r="K445" t="str">
        <f>_xlfn.XLOOKUP(A445, Accounts!A:A, Accounts!E:E, "Not Found")</f>
        <v>Joint</v>
      </c>
      <c r="L445" s="3">
        <f>_xlfn.XLOOKUP(A445, Accounts!A:A, Accounts!G:G, 0)</f>
        <v>867507975</v>
      </c>
      <c r="M445" s="3" t="str">
        <f>_xlfn.XLOOKUP(A445, Loan!A:A, Loan!D:D, "0")</f>
        <v>0</v>
      </c>
      <c r="N445" s="3" t="str">
        <f>_xlfn.XLOOKUP(Customer8[[#This Row],[Account Number]],Transaction!C:C,Transaction!D:D)</f>
        <v>Cash Withdrawal</v>
      </c>
      <c r="O445" s="3" t="str">
        <f>_xlfn.XLOOKUP(Customer8[[#This Row],[Account Number]], Transaction!C:C,Transaction!E:E)</f>
        <v>Bank</v>
      </c>
      <c r="P445" s="2">
        <f>_xlfn.XLOOKUP(Customer8[[#This Row],[Account Number]], Transaction!C:C,Transaction!F:F)</f>
        <v>44274</v>
      </c>
      <c r="Q445" s="3">
        <f>Customer8[[#This Row],[Bank Deposit]]-Customer8[[#This Row],[Saving Accounts]]</f>
        <v>88174.502299999993</v>
      </c>
      <c r="R445" s="3">
        <f>IF(AND(K445="Current", Customer8[[#This Row],[Balance]]&gt;500000), Customer8[[#This Row],[Balance]]*1.02, Customer8[[#This Row],[Balance]])</f>
        <v>88174.502299999993</v>
      </c>
      <c r="S445" s="3" t="str">
        <f>TEXT(Customer8[[#This Row],[Transaction_Date]], "MMM")</f>
        <v>Mar</v>
      </c>
      <c r="T445" s="3" t="str">
        <f t="shared" si="6"/>
        <v>60-69 Yrs</v>
      </c>
      <c r="U445" s="3" t="str">
        <f>TEXT(Customer8[[#This Row],[Transaction_Date]],"YYYY")</f>
        <v>2021</v>
      </c>
    </row>
    <row r="446" spans="1:21" x14ac:dyDescent="0.35">
      <c r="A446" t="s">
        <v>1069</v>
      </c>
      <c r="B446">
        <v>451599744</v>
      </c>
      <c r="C446">
        <v>65</v>
      </c>
      <c r="D446" s="1">
        <v>20964.75</v>
      </c>
      <c r="E446" t="s">
        <v>741</v>
      </c>
      <c r="F446" t="s">
        <v>1070</v>
      </c>
      <c r="G446" t="s">
        <v>13</v>
      </c>
      <c r="H446" s="3">
        <v>1525936.4456</v>
      </c>
      <c r="I446" s="3">
        <v>194125.6539</v>
      </c>
      <c r="J446" t="s">
        <v>1071</v>
      </c>
      <c r="K446" t="str">
        <f>_xlfn.XLOOKUP(A446, Accounts!A:A, Accounts!E:E, "Not Found")</f>
        <v>Corporate</v>
      </c>
      <c r="L446" s="3">
        <f>_xlfn.XLOOKUP(A446, Accounts!A:A, Accounts!G:G, 0)</f>
        <v>1295869056</v>
      </c>
      <c r="M446" s="3" t="str">
        <f>_xlfn.XLOOKUP(A446, Loan!A:A, Loan!D:D, "0")</f>
        <v>0</v>
      </c>
      <c r="N446" s="3" t="str">
        <f>_xlfn.XLOOKUP(Customer8[[#This Row],[Account Number]],Transaction!C:C,Transaction!D:D)</f>
        <v>Money Transfer</v>
      </c>
      <c r="O446" s="3" t="str">
        <f>_xlfn.XLOOKUP(Customer8[[#This Row],[Account Number]], Transaction!C:C,Transaction!E:E)</f>
        <v>Mobile</v>
      </c>
      <c r="P446" s="2">
        <f>_xlfn.XLOOKUP(Customer8[[#This Row],[Account Number]], Transaction!C:C,Transaction!F:F)</f>
        <v>44661</v>
      </c>
      <c r="Q446" s="3">
        <f>Customer8[[#This Row],[Bank Deposit]]-Customer8[[#This Row],[Saving Accounts]]</f>
        <v>1331810.7916999999</v>
      </c>
      <c r="R446" s="3">
        <f>IF(AND(K446="Current", Customer8[[#This Row],[Balance]]&gt;500000), Customer8[[#This Row],[Balance]]*1.02, Customer8[[#This Row],[Balance]])</f>
        <v>1331810.7916999999</v>
      </c>
      <c r="S446" s="3" t="str">
        <f>TEXT(Customer8[[#This Row],[Transaction_Date]], "MMM")</f>
        <v>Apr</v>
      </c>
      <c r="T446" s="3" t="str">
        <f t="shared" si="6"/>
        <v>60-69 Yrs</v>
      </c>
      <c r="U446" s="3" t="str">
        <f>TEXT(Customer8[[#This Row],[Transaction_Date]],"YYYY")</f>
        <v>2022</v>
      </c>
    </row>
    <row r="447" spans="1:21" x14ac:dyDescent="0.35">
      <c r="A447" t="s">
        <v>1072</v>
      </c>
      <c r="B447">
        <v>93369459</v>
      </c>
      <c r="C447">
        <v>53</v>
      </c>
      <c r="D447" s="1">
        <v>25347.75</v>
      </c>
      <c r="E447" t="s">
        <v>741</v>
      </c>
      <c r="F447" t="s">
        <v>390</v>
      </c>
      <c r="G447" t="s">
        <v>13</v>
      </c>
      <c r="H447" s="3">
        <v>909407.95019999996</v>
      </c>
      <c r="I447" s="3">
        <v>330336.29330000002</v>
      </c>
      <c r="J447" t="s">
        <v>1073</v>
      </c>
      <c r="K447" t="str">
        <f>_xlfn.XLOOKUP(A447, Accounts!A:A, Accounts!E:E, "Not Found")</f>
        <v>Joint</v>
      </c>
      <c r="L447" s="3">
        <f>_xlfn.XLOOKUP(A447, Accounts!A:A, Accounts!G:G, 0)</f>
        <v>1557120775</v>
      </c>
      <c r="M447" s="3" t="str">
        <f>_xlfn.XLOOKUP(A447, Loan!A:A, Loan!D:D, "0")</f>
        <v>0</v>
      </c>
      <c r="N447" s="3" t="str">
        <f>_xlfn.XLOOKUP(Customer8[[#This Row],[Account Number]],Transaction!C:C,Transaction!D:D)</f>
        <v>Money Deposit</v>
      </c>
      <c r="O447" s="3" t="str">
        <f>_xlfn.XLOOKUP(Customer8[[#This Row],[Account Number]], Transaction!C:C,Transaction!E:E)</f>
        <v>Bank</v>
      </c>
      <c r="P447" s="2">
        <f>_xlfn.XLOOKUP(Customer8[[#This Row],[Account Number]], Transaction!C:C,Transaction!F:F)</f>
        <v>44520</v>
      </c>
      <c r="Q447" s="3">
        <f>Customer8[[#This Row],[Bank Deposit]]-Customer8[[#This Row],[Saving Accounts]]</f>
        <v>579071.65689999994</v>
      </c>
      <c r="R447" s="3">
        <f>IF(AND(K447="Current", Customer8[[#This Row],[Balance]]&gt;500000), Customer8[[#This Row],[Balance]]*1.02, Customer8[[#This Row],[Balance]])</f>
        <v>579071.65689999994</v>
      </c>
      <c r="S447" s="3" t="str">
        <f>TEXT(Customer8[[#This Row],[Transaction_Date]], "MMM")</f>
        <v>Nov</v>
      </c>
      <c r="T447" s="3" t="str">
        <f t="shared" si="6"/>
        <v>50-59 Yrs</v>
      </c>
      <c r="U447" s="3" t="str">
        <f>TEXT(Customer8[[#This Row],[Transaction_Date]],"YYYY")</f>
        <v>2021</v>
      </c>
    </row>
    <row r="448" spans="1:21" x14ac:dyDescent="0.35">
      <c r="A448" t="s">
        <v>1074</v>
      </c>
      <c r="B448">
        <v>875339308</v>
      </c>
      <c r="C448">
        <v>46</v>
      </c>
      <c r="D448" s="1">
        <v>27904.5</v>
      </c>
      <c r="E448" t="s">
        <v>741</v>
      </c>
      <c r="F448" t="s">
        <v>381</v>
      </c>
      <c r="G448" t="s">
        <v>13</v>
      </c>
      <c r="H448" s="3">
        <v>78916.104099999997</v>
      </c>
      <c r="I448" s="3">
        <v>52761.0524</v>
      </c>
      <c r="J448" t="s">
        <v>1075</v>
      </c>
      <c r="K448" t="str">
        <f>_xlfn.XLOOKUP(A448, Accounts!A:A, Accounts!E:E, "Not Found")</f>
        <v>Domiciliary</v>
      </c>
      <c r="L448" s="3">
        <f>_xlfn.XLOOKUP(A448, Accounts!A:A, Accounts!G:G, 0)</f>
        <v>3409821988</v>
      </c>
      <c r="M448" s="3" t="str">
        <f>_xlfn.XLOOKUP(A448, Loan!A:A, Loan!D:D, "0")</f>
        <v>0</v>
      </c>
      <c r="N448" s="3" t="str">
        <f>_xlfn.XLOOKUP(Customer8[[#This Row],[Account Number]],Transaction!C:C,Transaction!D:D)</f>
        <v>Money Deposit</v>
      </c>
      <c r="O448" s="3" t="str">
        <f>_xlfn.XLOOKUP(Customer8[[#This Row],[Account Number]], Transaction!C:C,Transaction!E:E)</f>
        <v>Bank</v>
      </c>
      <c r="P448" s="2">
        <f>_xlfn.XLOOKUP(Customer8[[#This Row],[Account Number]], Transaction!C:C,Transaction!F:F)</f>
        <v>44357</v>
      </c>
      <c r="Q448" s="3">
        <f>Customer8[[#This Row],[Bank Deposit]]-Customer8[[#This Row],[Saving Accounts]]</f>
        <v>26155.051699999996</v>
      </c>
      <c r="R448" s="3">
        <f>IF(AND(K448="Current", Customer8[[#This Row],[Balance]]&gt;500000), Customer8[[#This Row],[Balance]]*1.02, Customer8[[#This Row],[Balance]])</f>
        <v>26155.051699999996</v>
      </c>
      <c r="S448" s="3" t="str">
        <f>TEXT(Customer8[[#This Row],[Transaction_Date]], "MMM")</f>
        <v>Jun</v>
      </c>
      <c r="T448" s="3" t="str">
        <f t="shared" si="6"/>
        <v>40-49 Yrs</v>
      </c>
      <c r="U448" s="3" t="str">
        <f>TEXT(Customer8[[#This Row],[Transaction_Date]],"YYYY")</f>
        <v>2021</v>
      </c>
    </row>
    <row r="449" spans="1:21" x14ac:dyDescent="0.35">
      <c r="A449" t="s">
        <v>1076</v>
      </c>
      <c r="B449">
        <v>309409121</v>
      </c>
      <c r="C449">
        <v>26</v>
      </c>
      <c r="D449" s="1">
        <v>35209.5</v>
      </c>
      <c r="E449" t="s">
        <v>741</v>
      </c>
      <c r="F449" t="s">
        <v>157</v>
      </c>
      <c r="G449" t="s">
        <v>13</v>
      </c>
      <c r="H449" s="3">
        <v>115585.7895</v>
      </c>
      <c r="I449" s="3">
        <v>72984.17</v>
      </c>
      <c r="J449" t="s">
        <v>1077</v>
      </c>
      <c r="K449" t="str">
        <f>_xlfn.XLOOKUP(A449, Accounts!A:A, Accounts!E:E, "Not Found")</f>
        <v>Joint</v>
      </c>
      <c r="L449" s="3">
        <f>_xlfn.XLOOKUP(A449, Accounts!A:A, Accounts!G:G, 0)</f>
        <v>3249376074</v>
      </c>
      <c r="M449" s="3" t="str">
        <f>_xlfn.XLOOKUP(A449, Loan!A:A, Loan!D:D, "0")</f>
        <v>0</v>
      </c>
      <c r="N449" s="3" t="str">
        <f>_xlfn.XLOOKUP(Customer8[[#This Row],[Account Number]],Transaction!C:C,Transaction!D:D)</f>
        <v>Money Deposit</v>
      </c>
      <c r="O449" s="3" t="str">
        <f>_xlfn.XLOOKUP(Customer8[[#This Row],[Account Number]], Transaction!C:C,Transaction!E:E)</f>
        <v>Bank</v>
      </c>
      <c r="P449" s="2">
        <f>_xlfn.XLOOKUP(Customer8[[#This Row],[Account Number]], Transaction!C:C,Transaction!F:F)</f>
        <v>44285</v>
      </c>
      <c r="Q449" s="3">
        <f>Customer8[[#This Row],[Bank Deposit]]-Customer8[[#This Row],[Saving Accounts]]</f>
        <v>42601.619500000001</v>
      </c>
      <c r="R449" s="3">
        <f>IF(AND(K449="Current", Customer8[[#This Row],[Balance]]&gt;500000), Customer8[[#This Row],[Balance]]*1.02, Customer8[[#This Row],[Balance]])</f>
        <v>42601.619500000001</v>
      </c>
      <c r="S449" s="3" t="str">
        <f>TEXT(Customer8[[#This Row],[Transaction_Date]], "MMM")</f>
        <v>Mar</v>
      </c>
      <c r="T449" s="3" t="str">
        <f t="shared" si="6"/>
        <v>20-29 Yrs</v>
      </c>
      <c r="U449" s="3" t="str">
        <f>TEXT(Customer8[[#This Row],[Transaction_Date]],"YYYY")</f>
        <v>2021</v>
      </c>
    </row>
    <row r="450" spans="1:21" x14ac:dyDescent="0.35">
      <c r="A450" t="s">
        <v>1078</v>
      </c>
      <c r="B450">
        <v>66046046</v>
      </c>
      <c r="C450">
        <v>74</v>
      </c>
      <c r="D450" s="1">
        <v>17677.5</v>
      </c>
      <c r="E450" t="s">
        <v>741</v>
      </c>
      <c r="F450" t="s">
        <v>112</v>
      </c>
      <c r="G450" t="s">
        <v>13</v>
      </c>
      <c r="H450" s="3">
        <v>73076.617899999997</v>
      </c>
      <c r="I450" s="3">
        <v>52337.658799999997</v>
      </c>
      <c r="J450" t="s">
        <v>1079</v>
      </c>
      <c r="K450" t="str">
        <f>_xlfn.XLOOKUP(A450, Accounts!A:A, Accounts!E:E, "Not Found")</f>
        <v>Current</v>
      </c>
      <c r="L450" s="3">
        <f>_xlfn.XLOOKUP(A450, Accounts!A:A, Accounts!G:G, 0)</f>
        <v>338807392</v>
      </c>
      <c r="M450" s="3" t="str">
        <f>_xlfn.XLOOKUP(A450, Loan!A:A, Loan!D:D, "0")</f>
        <v>0</v>
      </c>
      <c r="N450" s="3" t="str">
        <f>_xlfn.XLOOKUP(Customer8[[#This Row],[Account Number]],Transaction!C:C,Transaction!D:D)</f>
        <v>Money Deposit</v>
      </c>
      <c r="O450" s="3" t="str">
        <f>_xlfn.XLOOKUP(Customer8[[#This Row],[Account Number]], Transaction!C:C,Transaction!E:E)</f>
        <v>Bank</v>
      </c>
      <c r="P450" s="2">
        <f>_xlfn.XLOOKUP(Customer8[[#This Row],[Account Number]], Transaction!C:C,Transaction!F:F)</f>
        <v>44534</v>
      </c>
      <c r="Q450" s="3">
        <f>Customer8[[#This Row],[Bank Deposit]]-Customer8[[#This Row],[Saving Accounts]]</f>
        <v>20738.9591</v>
      </c>
      <c r="R450" s="3">
        <f>IF(AND(K450="Current", Customer8[[#This Row],[Balance]]&gt;500000), Customer8[[#This Row],[Balance]]*1.02, Customer8[[#This Row],[Balance]])</f>
        <v>20738.9591</v>
      </c>
      <c r="S450" s="3" t="str">
        <f>TEXT(Customer8[[#This Row],[Transaction_Date]], "MMM")</f>
        <v>Dec</v>
      </c>
      <c r="T450" s="3" t="str">
        <f t="shared" ref="T450:T513" si="7">IF(C450&lt;20,"Below 20 Yrs",IF(C450&lt;=29,"20-29 Yrs",IF(C450&lt;=39,"30-39 Yrs",IF(C450&lt;=49,"40-49 Yrs",IF(C450&lt;=59,"50-59 Yrs",IF(C450&lt;=69,"60-69 Yrs","70 Yrs &amp; Above"))))))</f>
        <v>70 Yrs &amp; Above</v>
      </c>
      <c r="U450" s="3" t="str">
        <f>TEXT(Customer8[[#This Row],[Transaction_Date]],"YYYY")</f>
        <v>2021</v>
      </c>
    </row>
    <row r="451" spans="1:21" x14ac:dyDescent="0.35">
      <c r="A451" t="s">
        <v>1080</v>
      </c>
      <c r="B451">
        <v>897305315</v>
      </c>
      <c r="C451">
        <v>36</v>
      </c>
      <c r="D451" s="1">
        <v>31557</v>
      </c>
      <c r="E451" t="s">
        <v>741</v>
      </c>
      <c r="F451" t="s">
        <v>57</v>
      </c>
      <c r="G451" t="s">
        <v>13</v>
      </c>
      <c r="H451" s="3">
        <v>151985.07930000001</v>
      </c>
      <c r="I451" s="3">
        <v>54675.658000000003</v>
      </c>
      <c r="J451" t="s">
        <v>1081</v>
      </c>
      <c r="K451" t="str">
        <f>_xlfn.XLOOKUP(A451, Accounts!A:A, Accounts!E:E, "Not Found")</f>
        <v>Current</v>
      </c>
      <c r="L451" s="3">
        <f>_xlfn.XLOOKUP(A451, Accounts!A:A, Accounts!G:G, 0)</f>
        <v>20703815</v>
      </c>
      <c r="M451" s="3" t="str">
        <f>_xlfn.XLOOKUP(A451, Loan!A:A, Loan!D:D, "0")</f>
        <v>0</v>
      </c>
      <c r="N451" s="3" t="str">
        <f>_xlfn.XLOOKUP(Customer8[[#This Row],[Account Number]],Transaction!C:C,Transaction!D:D)</f>
        <v>Money Transfer</v>
      </c>
      <c r="O451" s="3" t="str">
        <f>_xlfn.XLOOKUP(Customer8[[#This Row],[Account Number]], Transaction!C:C,Transaction!E:E)</f>
        <v>Mobile</v>
      </c>
      <c r="P451" s="2">
        <f>_xlfn.XLOOKUP(Customer8[[#This Row],[Account Number]], Transaction!C:C,Transaction!F:F)</f>
        <v>44273</v>
      </c>
      <c r="Q451" s="3">
        <f>Customer8[[#This Row],[Bank Deposit]]-Customer8[[#This Row],[Saving Accounts]]</f>
        <v>97309.421300000016</v>
      </c>
      <c r="R451" s="3">
        <f>IF(AND(K451="Current", Customer8[[#This Row],[Balance]]&gt;500000), Customer8[[#This Row],[Balance]]*1.02, Customer8[[#This Row],[Balance]])</f>
        <v>97309.421300000016</v>
      </c>
      <c r="S451" s="3" t="str">
        <f>TEXT(Customer8[[#This Row],[Transaction_Date]], "MMM")</f>
        <v>Mar</v>
      </c>
      <c r="T451" s="3" t="str">
        <f t="shared" si="7"/>
        <v>30-39 Yrs</v>
      </c>
      <c r="U451" s="3" t="str">
        <f>TEXT(Customer8[[#This Row],[Transaction_Date]],"YYYY")</f>
        <v>2021</v>
      </c>
    </row>
    <row r="452" spans="1:21" x14ac:dyDescent="0.35">
      <c r="A452" t="s">
        <v>1082</v>
      </c>
      <c r="B452">
        <v>868759038</v>
      </c>
      <c r="C452">
        <v>48</v>
      </c>
      <c r="D452" s="1">
        <v>27174</v>
      </c>
      <c r="E452" t="s">
        <v>741</v>
      </c>
      <c r="F452" t="s">
        <v>542</v>
      </c>
      <c r="G452" t="s">
        <v>13</v>
      </c>
      <c r="H452" s="3">
        <v>97403.124800000005</v>
      </c>
      <c r="I452" s="3">
        <v>18434.823</v>
      </c>
      <c r="J452" t="s">
        <v>1083</v>
      </c>
      <c r="K452" t="str">
        <f>_xlfn.XLOOKUP(A452, Accounts!A:A, Accounts!E:E, "Not Found")</f>
        <v>Joint</v>
      </c>
      <c r="L452" s="3">
        <f>_xlfn.XLOOKUP(A452, Accounts!A:A, Accounts!G:G, 0)</f>
        <v>4479675</v>
      </c>
      <c r="M452" s="3" t="str">
        <f>_xlfn.XLOOKUP(A452, Loan!A:A, Loan!D:D, "0")</f>
        <v>0</v>
      </c>
      <c r="N452" s="3" t="str">
        <f>_xlfn.XLOOKUP(Customer8[[#This Row],[Account Number]],Transaction!C:C,Transaction!D:D)</f>
        <v>Money Transfer</v>
      </c>
      <c r="O452" s="3" t="str">
        <f>_xlfn.XLOOKUP(Customer8[[#This Row],[Account Number]], Transaction!C:C,Transaction!E:E)</f>
        <v>Mobile</v>
      </c>
      <c r="P452" s="2">
        <f>_xlfn.XLOOKUP(Customer8[[#This Row],[Account Number]], Transaction!C:C,Transaction!F:F)</f>
        <v>44459</v>
      </c>
      <c r="Q452" s="3">
        <f>Customer8[[#This Row],[Bank Deposit]]-Customer8[[#This Row],[Saving Accounts]]</f>
        <v>78968.301800000001</v>
      </c>
      <c r="R452" s="3">
        <f>IF(AND(K452="Current", Customer8[[#This Row],[Balance]]&gt;500000), Customer8[[#This Row],[Balance]]*1.02, Customer8[[#This Row],[Balance]])</f>
        <v>78968.301800000001</v>
      </c>
      <c r="S452" s="3" t="str">
        <f>TEXT(Customer8[[#This Row],[Transaction_Date]], "MMM")</f>
        <v>Sep</v>
      </c>
      <c r="T452" s="3" t="str">
        <f t="shared" si="7"/>
        <v>40-49 Yrs</v>
      </c>
      <c r="U452" s="3" t="str">
        <f>TEXT(Customer8[[#This Row],[Transaction_Date]],"YYYY")</f>
        <v>2021</v>
      </c>
    </row>
    <row r="453" spans="1:21" x14ac:dyDescent="0.35">
      <c r="A453" t="s">
        <v>1084</v>
      </c>
      <c r="B453">
        <v>266586720</v>
      </c>
      <c r="C453">
        <v>46</v>
      </c>
      <c r="D453" s="1">
        <v>27904.5</v>
      </c>
      <c r="E453" t="s">
        <v>741</v>
      </c>
      <c r="F453" t="s">
        <v>90</v>
      </c>
      <c r="G453" t="s">
        <v>13</v>
      </c>
      <c r="H453" s="3">
        <v>776427.97889999999</v>
      </c>
      <c r="I453" s="3">
        <v>323312.57380000001</v>
      </c>
      <c r="J453" t="s">
        <v>1085</v>
      </c>
      <c r="K453" t="str">
        <f>_xlfn.XLOOKUP(A453, Accounts!A:A, Accounts!E:E, "Not Found")</f>
        <v>Current</v>
      </c>
      <c r="L453" s="3">
        <f>_xlfn.XLOOKUP(A453, Accounts!A:A, Accounts!G:G, 0)</f>
        <v>3094688025</v>
      </c>
      <c r="M453" s="3" t="str">
        <f>_xlfn.XLOOKUP(A453, Loan!A:A, Loan!D:D, "0")</f>
        <v>0</v>
      </c>
      <c r="N453" s="3" t="str">
        <f>_xlfn.XLOOKUP(Customer8[[#This Row],[Account Number]],Transaction!C:C,Transaction!D:D)</f>
        <v>Online Payment</v>
      </c>
      <c r="O453" s="3" t="str">
        <f>_xlfn.XLOOKUP(Customer8[[#This Row],[Account Number]], Transaction!C:C,Transaction!E:E)</f>
        <v>Internet Banking</v>
      </c>
      <c r="P453" s="2">
        <f>_xlfn.XLOOKUP(Customer8[[#This Row],[Account Number]], Transaction!C:C,Transaction!F:F)</f>
        <v>44555</v>
      </c>
      <c r="Q453" s="3">
        <f>Customer8[[#This Row],[Bank Deposit]]-Customer8[[#This Row],[Saving Accounts]]</f>
        <v>453115.40509999997</v>
      </c>
      <c r="R453" s="3">
        <f>IF(AND(K453="Current", Customer8[[#This Row],[Balance]]&gt;500000), Customer8[[#This Row],[Balance]]*1.02, Customer8[[#This Row],[Balance]])</f>
        <v>453115.40509999997</v>
      </c>
      <c r="S453" s="3" t="str">
        <f>TEXT(Customer8[[#This Row],[Transaction_Date]], "MMM")</f>
        <v>Dec</v>
      </c>
      <c r="T453" s="3" t="str">
        <f t="shared" si="7"/>
        <v>40-49 Yrs</v>
      </c>
      <c r="U453" s="3" t="str">
        <f>TEXT(Customer8[[#This Row],[Transaction_Date]],"YYYY")</f>
        <v>2021</v>
      </c>
    </row>
    <row r="454" spans="1:21" x14ac:dyDescent="0.35">
      <c r="A454" t="s">
        <v>1086</v>
      </c>
      <c r="B454">
        <v>872703743</v>
      </c>
      <c r="C454">
        <v>28</v>
      </c>
      <c r="D454" s="1">
        <v>34479</v>
      </c>
      <c r="E454" t="s">
        <v>741</v>
      </c>
      <c r="F454" t="s">
        <v>997</v>
      </c>
      <c r="G454" t="s">
        <v>13</v>
      </c>
      <c r="H454" s="3">
        <v>2087859.9498999999</v>
      </c>
      <c r="I454" s="3">
        <v>711770.4375</v>
      </c>
      <c r="J454" t="s">
        <v>1087</v>
      </c>
      <c r="K454" t="str">
        <f>_xlfn.XLOOKUP(A454, Accounts!A:A, Accounts!E:E, "Not Found")</f>
        <v>Current</v>
      </c>
      <c r="L454" s="3">
        <f>_xlfn.XLOOKUP(A454, Accounts!A:A, Accounts!G:G, 0)</f>
        <v>719589</v>
      </c>
      <c r="M454" s="3">
        <f>_xlfn.XLOOKUP(A454, Loan!A:A, Loan!D:D, "0")</f>
        <v>124510614</v>
      </c>
      <c r="N454" s="3" t="str">
        <f>_xlfn.XLOOKUP(Customer8[[#This Row],[Account Number]],Transaction!C:C,Transaction!D:D)</f>
        <v>Loan Payment</v>
      </c>
      <c r="O454" s="3" t="str">
        <f>_xlfn.XLOOKUP(Customer8[[#This Row],[Account Number]], Transaction!C:C,Transaction!E:E)</f>
        <v>AFT</v>
      </c>
      <c r="P454" s="2">
        <f>_xlfn.XLOOKUP(Customer8[[#This Row],[Account Number]], Transaction!C:C,Transaction!F:F)</f>
        <v>44485</v>
      </c>
      <c r="Q454" s="3">
        <f>Customer8[[#This Row],[Bank Deposit]]-Customer8[[#This Row],[Saving Accounts]]</f>
        <v>1376089.5123999999</v>
      </c>
      <c r="R454" s="3">
        <f>IF(AND(K454="Current", Customer8[[#This Row],[Balance]]&gt;500000), Customer8[[#This Row],[Balance]]*1.02, Customer8[[#This Row],[Balance]])</f>
        <v>1403611.302648</v>
      </c>
      <c r="S454" s="3" t="str">
        <f>TEXT(Customer8[[#This Row],[Transaction_Date]], "MMM")</f>
        <v>Oct</v>
      </c>
      <c r="T454" s="3" t="str">
        <f t="shared" si="7"/>
        <v>20-29 Yrs</v>
      </c>
      <c r="U454" s="3" t="str">
        <f>TEXT(Customer8[[#This Row],[Transaction_Date]],"YYYY")</f>
        <v>2021</v>
      </c>
    </row>
    <row r="455" spans="1:21" x14ac:dyDescent="0.35">
      <c r="A455" t="s">
        <v>1088</v>
      </c>
      <c r="B455">
        <v>363199695</v>
      </c>
      <c r="C455">
        <v>59</v>
      </c>
      <c r="D455" s="1">
        <v>23156.25</v>
      </c>
      <c r="E455" t="s">
        <v>741</v>
      </c>
      <c r="F455" t="s">
        <v>266</v>
      </c>
      <c r="G455" t="s">
        <v>13</v>
      </c>
      <c r="H455" s="3">
        <v>150126.27050000001</v>
      </c>
      <c r="I455" s="3">
        <v>54707.779199999997</v>
      </c>
      <c r="J455" t="s">
        <v>1089</v>
      </c>
      <c r="K455" t="str">
        <f>_xlfn.XLOOKUP(A455, Accounts!A:A, Accounts!E:E, "Not Found")</f>
        <v>Fixed Deposit</v>
      </c>
      <c r="L455" s="3">
        <f>_xlfn.XLOOKUP(A455, Accounts!A:A, Accounts!G:G, 0)</f>
        <v>27923844</v>
      </c>
      <c r="M455" s="3" t="str">
        <f>_xlfn.XLOOKUP(A455, Loan!A:A, Loan!D:D, "0")</f>
        <v>0</v>
      </c>
      <c r="N455" s="3" t="str">
        <f>_xlfn.XLOOKUP(Customer8[[#This Row],[Account Number]],Transaction!C:C,Transaction!D:D)</f>
        <v>Money Deposit</v>
      </c>
      <c r="O455" s="3" t="str">
        <f>_xlfn.XLOOKUP(Customer8[[#This Row],[Account Number]], Transaction!C:C,Transaction!E:E)</f>
        <v>Bank</v>
      </c>
      <c r="P455" s="2">
        <f>_xlfn.XLOOKUP(Customer8[[#This Row],[Account Number]], Transaction!C:C,Transaction!F:F)</f>
        <v>44371</v>
      </c>
      <c r="Q455" s="3">
        <f>Customer8[[#This Row],[Bank Deposit]]-Customer8[[#This Row],[Saving Accounts]]</f>
        <v>95418.491300000023</v>
      </c>
      <c r="R455" s="3">
        <f>IF(AND(K455="Current", Customer8[[#This Row],[Balance]]&gt;500000), Customer8[[#This Row],[Balance]]*1.02, Customer8[[#This Row],[Balance]])</f>
        <v>95418.491300000023</v>
      </c>
      <c r="S455" s="3" t="str">
        <f>TEXT(Customer8[[#This Row],[Transaction_Date]], "MMM")</f>
        <v>Jun</v>
      </c>
      <c r="T455" s="3" t="str">
        <f t="shared" si="7"/>
        <v>50-59 Yrs</v>
      </c>
      <c r="U455" s="3" t="str">
        <f>TEXT(Customer8[[#This Row],[Transaction_Date]],"YYYY")</f>
        <v>2021</v>
      </c>
    </row>
    <row r="456" spans="1:21" x14ac:dyDescent="0.35">
      <c r="A456" t="s">
        <v>1090</v>
      </c>
      <c r="B456">
        <v>983753016</v>
      </c>
      <c r="C456">
        <v>25</v>
      </c>
      <c r="D456" s="1">
        <v>35574.75</v>
      </c>
      <c r="E456" t="s">
        <v>741</v>
      </c>
      <c r="F456" t="s">
        <v>189</v>
      </c>
      <c r="G456" t="s">
        <v>13</v>
      </c>
      <c r="H456" s="3">
        <v>116891.7595</v>
      </c>
      <c r="I456" s="3">
        <v>93055.008499999996</v>
      </c>
      <c r="J456" t="s">
        <v>1091</v>
      </c>
      <c r="K456" t="str">
        <f>_xlfn.XLOOKUP(A456, Accounts!A:A, Accounts!E:E, "Not Found")</f>
        <v>Savings</v>
      </c>
      <c r="L456" s="3">
        <f>_xlfn.XLOOKUP(A456, Accounts!A:A, Accounts!G:G, 0)</f>
        <v>39077376</v>
      </c>
      <c r="M456" s="3" t="str">
        <f>_xlfn.XLOOKUP(A456, Loan!A:A, Loan!D:D, "0")</f>
        <v>0</v>
      </c>
      <c r="N456" s="3" t="str">
        <f>_xlfn.XLOOKUP(Customer8[[#This Row],[Account Number]],Transaction!C:C,Transaction!D:D)</f>
        <v>Money Transfer</v>
      </c>
      <c r="O456" s="3" t="str">
        <f>_xlfn.XLOOKUP(Customer8[[#This Row],[Account Number]], Transaction!C:C,Transaction!E:E)</f>
        <v>Internet Banking</v>
      </c>
      <c r="P456" s="2">
        <f>_xlfn.XLOOKUP(Customer8[[#This Row],[Account Number]], Transaction!C:C,Transaction!F:F)</f>
        <v>44582</v>
      </c>
      <c r="Q456" s="3">
        <f>Customer8[[#This Row],[Bank Deposit]]-Customer8[[#This Row],[Saving Accounts]]</f>
        <v>23836.751000000004</v>
      </c>
      <c r="R456" s="3">
        <f>IF(AND(K456="Current", Customer8[[#This Row],[Balance]]&gt;500000), Customer8[[#This Row],[Balance]]*1.02, Customer8[[#This Row],[Balance]])</f>
        <v>23836.751000000004</v>
      </c>
      <c r="S456" s="3" t="str">
        <f>TEXT(Customer8[[#This Row],[Transaction_Date]], "MMM")</f>
        <v>Jan</v>
      </c>
      <c r="T456" s="3" t="str">
        <f t="shared" si="7"/>
        <v>20-29 Yrs</v>
      </c>
      <c r="U456" s="3" t="str">
        <f>TEXT(Customer8[[#This Row],[Transaction_Date]],"YYYY")</f>
        <v>2022</v>
      </c>
    </row>
    <row r="457" spans="1:21" x14ac:dyDescent="0.35">
      <c r="A457" t="s">
        <v>1092</v>
      </c>
      <c r="B457">
        <v>734281991</v>
      </c>
      <c r="C457">
        <v>51</v>
      </c>
      <c r="D457" s="1">
        <v>26078.25</v>
      </c>
      <c r="E457" t="s">
        <v>741</v>
      </c>
      <c r="F457" t="s">
        <v>1093</v>
      </c>
      <c r="G457" t="s">
        <v>13</v>
      </c>
      <c r="H457" s="3">
        <v>490144.28029999998</v>
      </c>
      <c r="I457" s="3">
        <v>112847.1715</v>
      </c>
      <c r="J457" t="s">
        <v>1094</v>
      </c>
      <c r="K457" t="str">
        <f>_xlfn.XLOOKUP(A457, Accounts!A:A, Accounts!E:E, "Not Found")</f>
        <v>Joint</v>
      </c>
      <c r="L457" s="3">
        <f>_xlfn.XLOOKUP(A457, Accounts!A:A, Accounts!G:G, 0)</f>
        <v>141549</v>
      </c>
      <c r="M457" s="3" t="str">
        <f>_xlfn.XLOOKUP(A457, Loan!A:A, Loan!D:D, "0")</f>
        <v>0</v>
      </c>
      <c r="N457" s="3" t="str">
        <f>_xlfn.XLOOKUP(Customer8[[#This Row],[Account Number]],Transaction!C:C,Transaction!D:D)</f>
        <v>Checks</v>
      </c>
      <c r="O457" s="3" t="str">
        <f>_xlfn.XLOOKUP(Customer8[[#This Row],[Account Number]], Transaction!C:C,Transaction!E:E)</f>
        <v>Informal Services</v>
      </c>
      <c r="P457" s="2">
        <f>_xlfn.XLOOKUP(Customer8[[#This Row],[Account Number]], Transaction!C:C,Transaction!F:F)</f>
        <v>44243</v>
      </c>
      <c r="Q457" s="3">
        <f>Customer8[[#This Row],[Bank Deposit]]-Customer8[[#This Row],[Saving Accounts]]</f>
        <v>377297.10879999999</v>
      </c>
      <c r="R457" s="3">
        <f>IF(AND(K457="Current", Customer8[[#This Row],[Balance]]&gt;500000), Customer8[[#This Row],[Balance]]*1.02, Customer8[[#This Row],[Balance]])</f>
        <v>377297.10879999999</v>
      </c>
      <c r="S457" s="3" t="str">
        <f>TEXT(Customer8[[#This Row],[Transaction_Date]], "MMM")</f>
        <v>Feb</v>
      </c>
      <c r="T457" s="3" t="str">
        <f t="shared" si="7"/>
        <v>50-59 Yrs</v>
      </c>
      <c r="U457" s="3" t="str">
        <f>TEXT(Customer8[[#This Row],[Transaction_Date]],"YYYY")</f>
        <v>2021</v>
      </c>
    </row>
    <row r="458" spans="1:21" x14ac:dyDescent="0.35">
      <c r="A458" t="s">
        <v>1095</v>
      </c>
      <c r="B458">
        <v>447009072</v>
      </c>
      <c r="C458">
        <v>72</v>
      </c>
      <c r="D458" s="1">
        <v>18408</v>
      </c>
      <c r="E458" t="s">
        <v>741</v>
      </c>
      <c r="F458" t="s">
        <v>424</v>
      </c>
      <c r="G458" t="s">
        <v>13</v>
      </c>
      <c r="H458" s="3">
        <v>1476110.4968000001</v>
      </c>
      <c r="I458" s="3">
        <v>380338.08120000002</v>
      </c>
      <c r="J458" t="s">
        <v>1096</v>
      </c>
      <c r="K458" t="str">
        <f>_xlfn.XLOOKUP(A458, Accounts!A:A, Accounts!E:E, "Not Found")</f>
        <v>Corporate</v>
      </c>
      <c r="L458" s="3">
        <f>_xlfn.XLOOKUP(A458, Accounts!A:A, Accounts!G:G, 0)</f>
        <v>685113192</v>
      </c>
      <c r="M458" s="3" t="str">
        <f>_xlfn.XLOOKUP(A458, Loan!A:A, Loan!D:D, "0")</f>
        <v>0</v>
      </c>
      <c r="N458" s="3" t="str">
        <f>_xlfn.XLOOKUP(Customer8[[#This Row],[Account Number]],Transaction!C:C,Transaction!D:D)</f>
        <v>Money Deposit</v>
      </c>
      <c r="O458" s="3" t="str">
        <f>_xlfn.XLOOKUP(Customer8[[#This Row],[Account Number]], Transaction!C:C,Transaction!E:E)</f>
        <v>Bank</v>
      </c>
      <c r="P458" s="2">
        <f>_xlfn.XLOOKUP(Customer8[[#This Row],[Account Number]], Transaction!C:C,Transaction!F:F)</f>
        <v>44536</v>
      </c>
      <c r="Q458" s="3">
        <f>Customer8[[#This Row],[Bank Deposit]]-Customer8[[#This Row],[Saving Accounts]]</f>
        <v>1095772.4155999999</v>
      </c>
      <c r="R458" s="3">
        <f>IF(AND(K458="Current", Customer8[[#This Row],[Balance]]&gt;500000), Customer8[[#This Row],[Balance]]*1.02, Customer8[[#This Row],[Balance]])</f>
        <v>1095772.4155999999</v>
      </c>
      <c r="S458" s="3" t="str">
        <f>TEXT(Customer8[[#This Row],[Transaction_Date]], "MMM")</f>
        <v>Dec</v>
      </c>
      <c r="T458" s="3" t="str">
        <f t="shared" si="7"/>
        <v>70 Yrs &amp; Above</v>
      </c>
      <c r="U458" s="3" t="str">
        <f>TEXT(Customer8[[#This Row],[Transaction_Date]],"YYYY")</f>
        <v>2021</v>
      </c>
    </row>
    <row r="459" spans="1:21" x14ac:dyDescent="0.35">
      <c r="A459" t="s">
        <v>1097</v>
      </c>
      <c r="B459">
        <v>988169754</v>
      </c>
      <c r="C459">
        <v>63</v>
      </c>
      <c r="D459" s="1">
        <v>21695.25</v>
      </c>
      <c r="E459" t="s">
        <v>741</v>
      </c>
      <c r="F459" t="s">
        <v>84</v>
      </c>
      <c r="G459" t="s">
        <v>13</v>
      </c>
      <c r="H459" s="3">
        <v>143851.72719999999</v>
      </c>
      <c r="I459" s="3">
        <v>103573.2436</v>
      </c>
      <c r="J459" t="s">
        <v>1098</v>
      </c>
      <c r="K459" t="str">
        <f>_xlfn.XLOOKUP(A459, Accounts!A:A, Accounts!E:E, "Not Found")</f>
        <v>Savings</v>
      </c>
      <c r="L459" s="3">
        <f>_xlfn.XLOOKUP(A459, Accounts!A:A, Accounts!G:G, 0)</f>
        <v>3903470508</v>
      </c>
      <c r="M459" s="3" t="str">
        <f>_xlfn.XLOOKUP(A459, Loan!A:A, Loan!D:D, "0")</f>
        <v>0</v>
      </c>
      <c r="N459" s="3" t="str">
        <f>_xlfn.XLOOKUP(Customer8[[#This Row],[Account Number]],Transaction!C:C,Transaction!D:D)</f>
        <v>Money Transfer</v>
      </c>
      <c r="O459" s="3" t="str">
        <f>_xlfn.XLOOKUP(Customer8[[#This Row],[Account Number]], Transaction!C:C,Transaction!E:E)</f>
        <v>ATM</v>
      </c>
      <c r="P459" s="2">
        <f>_xlfn.XLOOKUP(Customer8[[#This Row],[Account Number]], Transaction!C:C,Transaction!F:F)</f>
        <v>44370</v>
      </c>
      <c r="Q459" s="3">
        <f>Customer8[[#This Row],[Bank Deposit]]-Customer8[[#This Row],[Saving Accounts]]</f>
        <v>40278.483599999992</v>
      </c>
      <c r="R459" s="3">
        <f>IF(AND(K459="Current", Customer8[[#This Row],[Balance]]&gt;500000), Customer8[[#This Row],[Balance]]*1.02, Customer8[[#This Row],[Balance]])</f>
        <v>40278.483599999992</v>
      </c>
      <c r="S459" s="3" t="str">
        <f>TEXT(Customer8[[#This Row],[Transaction_Date]], "MMM")</f>
        <v>Jun</v>
      </c>
      <c r="T459" s="3" t="str">
        <f t="shared" si="7"/>
        <v>60-69 Yrs</v>
      </c>
      <c r="U459" s="3" t="str">
        <f>TEXT(Customer8[[#This Row],[Transaction_Date]],"YYYY")</f>
        <v>2021</v>
      </c>
    </row>
    <row r="460" spans="1:21" x14ac:dyDescent="0.35">
      <c r="A460" t="s">
        <v>1099</v>
      </c>
      <c r="B460">
        <v>120568684</v>
      </c>
      <c r="C460">
        <v>37</v>
      </c>
      <c r="D460" s="1">
        <v>31191.75</v>
      </c>
      <c r="E460" t="s">
        <v>741</v>
      </c>
      <c r="F460" t="s">
        <v>542</v>
      </c>
      <c r="G460" t="s">
        <v>13</v>
      </c>
      <c r="H460" s="3">
        <v>65263.547599999998</v>
      </c>
      <c r="I460" s="3">
        <v>46324.804900000003</v>
      </c>
      <c r="J460" t="s">
        <v>1100</v>
      </c>
      <c r="K460" t="str">
        <f>_xlfn.XLOOKUP(A460, Accounts!A:A, Accounts!E:E, "Not Found")</f>
        <v>Current</v>
      </c>
      <c r="L460" s="3">
        <f>_xlfn.XLOOKUP(A460, Accounts!A:A, Accounts!G:G, 0)</f>
        <v>3880725</v>
      </c>
      <c r="M460" s="3" t="str">
        <f>_xlfn.XLOOKUP(A460, Loan!A:A, Loan!D:D, "0")</f>
        <v>0</v>
      </c>
      <c r="N460" s="3" t="str">
        <f>_xlfn.XLOOKUP(Customer8[[#This Row],[Account Number]],Transaction!C:C,Transaction!D:D)</f>
        <v>Cash Withdrawal</v>
      </c>
      <c r="O460" s="3" t="str">
        <f>_xlfn.XLOOKUP(Customer8[[#This Row],[Account Number]], Transaction!C:C,Transaction!E:E)</f>
        <v>ATM</v>
      </c>
      <c r="P460" s="2">
        <f>_xlfn.XLOOKUP(Customer8[[#This Row],[Account Number]], Transaction!C:C,Transaction!F:F)</f>
        <v>44312</v>
      </c>
      <c r="Q460" s="3">
        <f>Customer8[[#This Row],[Bank Deposit]]-Customer8[[#This Row],[Saving Accounts]]</f>
        <v>18938.742699999995</v>
      </c>
      <c r="R460" s="3">
        <f>IF(AND(K460="Current", Customer8[[#This Row],[Balance]]&gt;500000), Customer8[[#This Row],[Balance]]*1.02, Customer8[[#This Row],[Balance]])</f>
        <v>18938.742699999995</v>
      </c>
      <c r="S460" s="3" t="str">
        <f>TEXT(Customer8[[#This Row],[Transaction_Date]], "MMM")</f>
        <v>Apr</v>
      </c>
      <c r="T460" s="3" t="str">
        <f t="shared" si="7"/>
        <v>30-39 Yrs</v>
      </c>
      <c r="U460" s="3" t="str">
        <f>TEXT(Customer8[[#This Row],[Transaction_Date]],"YYYY")</f>
        <v>2021</v>
      </c>
    </row>
    <row r="461" spans="1:21" x14ac:dyDescent="0.35">
      <c r="A461" t="s">
        <v>1101</v>
      </c>
      <c r="B461">
        <v>608845511</v>
      </c>
      <c r="C461">
        <v>65</v>
      </c>
      <c r="D461" s="1">
        <v>20964.75</v>
      </c>
      <c r="E461" t="s">
        <v>741</v>
      </c>
      <c r="F461" t="s">
        <v>668</v>
      </c>
      <c r="G461" t="s">
        <v>13</v>
      </c>
      <c r="H461" s="3">
        <v>674919.71360000002</v>
      </c>
      <c r="I461" s="3">
        <v>96594.0141</v>
      </c>
      <c r="J461" t="s">
        <v>1102</v>
      </c>
      <c r="K461" t="str">
        <f>_xlfn.XLOOKUP(A461, Accounts!A:A, Accounts!E:E, "Not Found")</f>
        <v>Domiciliary</v>
      </c>
      <c r="L461" s="3">
        <f>_xlfn.XLOOKUP(A461, Accounts!A:A, Accounts!G:G, 0)</f>
        <v>1597427793</v>
      </c>
      <c r="M461" s="3" t="str">
        <f>_xlfn.XLOOKUP(A461, Loan!A:A, Loan!D:D, "0")</f>
        <v>0</v>
      </c>
      <c r="N461" s="3" t="str">
        <f>_xlfn.XLOOKUP(Customer8[[#This Row],[Account Number]],Transaction!C:C,Transaction!D:D)</f>
        <v>Online Payment</v>
      </c>
      <c r="O461" s="3" t="str">
        <f>_xlfn.XLOOKUP(Customer8[[#This Row],[Account Number]], Transaction!C:C,Transaction!E:E)</f>
        <v>Internet Banking</v>
      </c>
      <c r="P461" s="2">
        <f>_xlfn.XLOOKUP(Customer8[[#This Row],[Account Number]], Transaction!C:C,Transaction!F:F)</f>
        <v>44656</v>
      </c>
      <c r="Q461" s="3">
        <f>Customer8[[#This Row],[Bank Deposit]]-Customer8[[#This Row],[Saving Accounts]]</f>
        <v>578325.69949999999</v>
      </c>
      <c r="R461" s="3">
        <f>IF(AND(K461="Current", Customer8[[#This Row],[Balance]]&gt;500000), Customer8[[#This Row],[Balance]]*1.02, Customer8[[#This Row],[Balance]])</f>
        <v>578325.69949999999</v>
      </c>
      <c r="S461" s="3" t="str">
        <f>TEXT(Customer8[[#This Row],[Transaction_Date]], "MMM")</f>
        <v>Apr</v>
      </c>
      <c r="T461" s="3" t="str">
        <f t="shared" si="7"/>
        <v>60-69 Yrs</v>
      </c>
      <c r="U461" s="3" t="str">
        <f>TEXT(Customer8[[#This Row],[Transaction_Date]],"YYYY")</f>
        <v>2022</v>
      </c>
    </row>
    <row r="462" spans="1:21" x14ac:dyDescent="0.35">
      <c r="A462" t="s">
        <v>1103</v>
      </c>
      <c r="B462">
        <v>665456622</v>
      </c>
      <c r="C462">
        <v>62</v>
      </c>
      <c r="D462" s="1">
        <v>22060.5</v>
      </c>
      <c r="E462" t="s">
        <v>741</v>
      </c>
      <c r="F462" t="s">
        <v>1104</v>
      </c>
      <c r="G462" t="s">
        <v>13</v>
      </c>
      <c r="H462" s="3">
        <v>396539.88709999999</v>
      </c>
      <c r="I462" s="3">
        <v>144853.6882</v>
      </c>
      <c r="J462" t="s">
        <v>1105</v>
      </c>
      <c r="K462" t="str">
        <f>_xlfn.XLOOKUP(A462, Accounts!A:A, Accounts!E:E, "Not Found")</f>
        <v>Fixed Deposit</v>
      </c>
      <c r="L462" s="3">
        <f>_xlfn.XLOOKUP(A462, Accounts!A:A, Accounts!G:G, 0)</f>
        <v>451992592</v>
      </c>
      <c r="M462" s="3" t="str">
        <f>_xlfn.XLOOKUP(A462, Loan!A:A, Loan!D:D, "0")</f>
        <v>0</v>
      </c>
      <c r="N462" s="3" t="str">
        <f>_xlfn.XLOOKUP(Customer8[[#This Row],[Account Number]],Transaction!C:C,Transaction!D:D)</f>
        <v>Money Deposit</v>
      </c>
      <c r="O462" s="3" t="str">
        <f>_xlfn.XLOOKUP(Customer8[[#This Row],[Account Number]], Transaction!C:C,Transaction!E:E)</f>
        <v>Bank</v>
      </c>
      <c r="P462" s="2">
        <f>_xlfn.XLOOKUP(Customer8[[#This Row],[Account Number]], Transaction!C:C,Transaction!F:F)</f>
        <v>44342</v>
      </c>
      <c r="Q462" s="3">
        <f>Customer8[[#This Row],[Bank Deposit]]-Customer8[[#This Row],[Saving Accounts]]</f>
        <v>251686.19889999999</v>
      </c>
      <c r="R462" s="3">
        <f>IF(AND(K462="Current", Customer8[[#This Row],[Balance]]&gt;500000), Customer8[[#This Row],[Balance]]*1.02, Customer8[[#This Row],[Balance]])</f>
        <v>251686.19889999999</v>
      </c>
      <c r="S462" s="3" t="str">
        <f>TEXT(Customer8[[#This Row],[Transaction_Date]], "MMM")</f>
        <v>May</v>
      </c>
      <c r="T462" s="3" t="str">
        <f t="shared" si="7"/>
        <v>60-69 Yrs</v>
      </c>
      <c r="U462" s="3" t="str">
        <f>TEXT(Customer8[[#This Row],[Transaction_Date]],"YYYY")</f>
        <v>2021</v>
      </c>
    </row>
    <row r="463" spans="1:21" x14ac:dyDescent="0.35">
      <c r="A463" t="s">
        <v>1106</v>
      </c>
      <c r="B463">
        <v>61241884</v>
      </c>
      <c r="C463">
        <v>72</v>
      </c>
      <c r="D463" s="1">
        <v>18408</v>
      </c>
      <c r="E463" t="s">
        <v>741</v>
      </c>
      <c r="F463" t="s">
        <v>1093</v>
      </c>
      <c r="G463" t="s">
        <v>13</v>
      </c>
      <c r="H463" s="3">
        <v>1181619.7888</v>
      </c>
      <c r="I463" s="3">
        <v>182613.96739999999</v>
      </c>
      <c r="J463" t="s">
        <v>1107</v>
      </c>
      <c r="K463" t="str">
        <f>_xlfn.XLOOKUP(A463, Accounts!A:A, Accounts!E:E, "Not Found")</f>
        <v>Domiciliary</v>
      </c>
      <c r="L463" s="3">
        <f>_xlfn.XLOOKUP(A463, Accounts!A:A, Accounts!G:G, 0)</f>
        <v>2740966319</v>
      </c>
      <c r="M463" s="3" t="str">
        <f>_xlfn.XLOOKUP(A463, Loan!A:A, Loan!D:D, "0")</f>
        <v>0</v>
      </c>
      <c r="N463" s="3" t="str">
        <f>_xlfn.XLOOKUP(Customer8[[#This Row],[Account Number]],Transaction!C:C,Transaction!D:D)</f>
        <v>Cash Withdrawal</v>
      </c>
      <c r="O463" s="3" t="str">
        <f>_xlfn.XLOOKUP(Customer8[[#This Row],[Account Number]], Transaction!C:C,Transaction!E:E)</f>
        <v>ATM</v>
      </c>
      <c r="P463" s="2">
        <f>_xlfn.XLOOKUP(Customer8[[#This Row],[Account Number]], Transaction!C:C,Transaction!F:F)</f>
        <v>44230</v>
      </c>
      <c r="Q463" s="3">
        <f>Customer8[[#This Row],[Bank Deposit]]-Customer8[[#This Row],[Saving Accounts]]</f>
        <v>999005.82140000002</v>
      </c>
      <c r="R463" s="3">
        <f>IF(AND(K463="Current", Customer8[[#This Row],[Balance]]&gt;500000), Customer8[[#This Row],[Balance]]*1.02, Customer8[[#This Row],[Balance]])</f>
        <v>999005.82140000002</v>
      </c>
      <c r="S463" s="3" t="str">
        <f>TEXT(Customer8[[#This Row],[Transaction_Date]], "MMM")</f>
        <v>Feb</v>
      </c>
      <c r="T463" s="3" t="str">
        <f t="shared" si="7"/>
        <v>70 Yrs &amp; Above</v>
      </c>
      <c r="U463" s="3" t="str">
        <f>TEXT(Customer8[[#This Row],[Transaction_Date]],"YYYY")</f>
        <v>2021</v>
      </c>
    </row>
    <row r="464" spans="1:21" x14ac:dyDescent="0.35">
      <c r="A464" t="s">
        <v>1108</v>
      </c>
      <c r="B464">
        <v>597098963</v>
      </c>
      <c r="C464">
        <v>39</v>
      </c>
      <c r="D464" s="1">
        <v>30461.25</v>
      </c>
      <c r="E464" t="s">
        <v>741</v>
      </c>
      <c r="F464" t="s">
        <v>22</v>
      </c>
      <c r="G464" t="s">
        <v>13</v>
      </c>
      <c r="H464" s="3">
        <v>33214.212500000001</v>
      </c>
      <c r="I464" s="3">
        <v>8293.4881999999998</v>
      </c>
      <c r="J464" t="s">
        <v>1109</v>
      </c>
      <c r="K464" t="str">
        <f>_xlfn.XLOOKUP(A464, Accounts!A:A, Accounts!E:E, "Not Found")</f>
        <v>Current</v>
      </c>
      <c r="L464" s="3">
        <f>_xlfn.XLOOKUP(A464, Accounts!A:A, Accounts!G:G, 0)</f>
        <v>535165593</v>
      </c>
      <c r="M464" s="3" t="str">
        <f>_xlfn.XLOOKUP(A464, Loan!A:A, Loan!D:D, "0")</f>
        <v>0</v>
      </c>
      <c r="N464" s="3" t="str">
        <f>_xlfn.XLOOKUP(Customer8[[#This Row],[Account Number]],Transaction!C:C,Transaction!D:D)</f>
        <v>Money Deposit</v>
      </c>
      <c r="O464" s="3" t="str">
        <f>_xlfn.XLOOKUP(Customer8[[#This Row],[Account Number]], Transaction!C:C,Transaction!E:E)</f>
        <v>Bank</v>
      </c>
      <c r="P464" s="2">
        <f>_xlfn.XLOOKUP(Customer8[[#This Row],[Account Number]], Transaction!C:C,Transaction!F:F)</f>
        <v>44320</v>
      </c>
      <c r="Q464" s="3">
        <f>Customer8[[#This Row],[Bank Deposit]]-Customer8[[#This Row],[Saving Accounts]]</f>
        <v>24920.724300000002</v>
      </c>
      <c r="R464" s="3">
        <f>IF(AND(K464="Current", Customer8[[#This Row],[Balance]]&gt;500000), Customer8[[#This Row],[Balance]]*1.02, Customer8[[#This Row],[Balance]])</f>
        <v>24920.724300000002</v>
      </c>
      <c r="S464" s="3" t="str">
        <f>TEXT(Customer8[[#This Row],[Transaction_Date]], "MMM")</f>
        <v>May</v>
      </c>
      <c r="T464" s="3" t="str">
        <f t="shared" si="7"/>
        <v>30-39 Yrs</v>
      </c>
      <c r="U464" s="3" t="str">
        <f>TEXT(Customer8[[#This Row],[Transaction_Date]],"YYYY")</f>
        <v>2021</v>
      </c>
    </row>
    <row r="465" spans="1:21" x14ac:dyDescent="0.35">
      <c r="A465" t="s">
        <v>1110</v>
      </c>
      <c r="B465">
        <v>674382707</v>
      </c>
      <c r="C465">
        <v>31</v>
      </c>
      <c r="D465" s="1">
        <v>33383.25</v>
      </c>
      <c r="E465" t="s">
        <v>741</v>
      </c>
      <c r="F465" t="s">
        <v>588</v>
      </c>
      <c r="G465" t="s">
        <v>13</v>
      </c>
      <c r="H465" s="3">
        <v>81827.199999999997</v>
      </c>
      <c r="I465" s="3">
        <v>28247.197800000002</v>
      </c>
      <c r="J465" t="s">
        <v>1111</v>
      </c>
      <c r="K465" t="str">
        <f>_xlfn.XLOOKUP(A465, Accounts!A:A, Accounts!E:E, "Not Found")</f>
        <v>Corporate</v>
      </c>
      <c r="L465" s="3">
        <f>_xlfn.XLOOKUP(A465, Accounts!A:A, Accounts!G:G, 0)</f>
        <v>1728383013</v>
      </c>
      <c r="M465" s="3" t="str">
        <f>_xlfn.XLOOKUP(A465, Loan!A:A, Loan!D:D, "0")</f>
        <v>0</v>
      </c>
      <c r="N465" s="3" t="str">
        <f>_xlfn.XLOOKUP(Customer8[[#This Row],[Account Number]],Transaction!C:C,Transaction!D:D)</f>
        <v>Cash Withdrawal</v>
      </c>
      <c r="O465" s="3" t="str">
        <f>_xlfn.XLOOKUP(Customer8[[#This Row],[Account Number]], Transaction!C:C,Transaction!E:E)</f>
        <v>Bank</v>
      </c>
      <c r="P465" s="2">
        <f>_xlfn.XLOOKUP(Customer8[[#This Row],[Account Number]], Transaction!C:C,Transaction!F:F)</f>
        <v>44389</v>
      </c>
      <c r="Q465" s="3">
        <f>Customer8[[#This Row],[Bank Deposit]]-Customer8[[#This Row],[Saving Accounts]]</f>
        <v>53580.002199999995</v>
      </c>
      <c r="R465" s="3">
        <f>IF(AND(K465="Current", Customer8[[#This Row],[Balance]]&gt;500000), Customer8[[#This Row],[Balance]]*1.02, Customer8[[#This Row],[Balance]])</f>
        <v>53580.002199999995</v>
      </c>
      <c r="S465" s="3" t="str">
        <f>TEXT(Customer8[[#This Row],[Transaction_Date]], "MMM")</f>
        <v>Jul</v>
      </c>
      <c r="T465" s="3" t="str">
        <f t="shared" si="7"/>
        <v>30-39 Yrs</v>
      </c>
      <c r="U465" s="3" t="str">
        <f>TEXT(Customer8[[#This Row],[Transaction_Date]],"YYYY")</f>
        <v>2021</v>
      </c>
    </row>
    <row r="466" spans="1:21" x14ac:dyDescent="0.35">
      <c r="A466" t="s">
        <v>1112</v>
      </c>
      <c r="B466">
        <v>360971387</v>
      </c>
      <c r="C466">
        <v>26</v>
      </c>
      <c r="D466" s="1">
        <v>35209.5</v>
      </c>
      <c r="E466" t="s">
        <v>741</v>
      </c>
      <c r="F466" t="s">
        <v>300</v>
      </c>
      <c r="G466" t="s">
        <v>13</v>
      </c>
      <c r="H466" s="3">
        <v>145605.37950000001</v>
      </c>
      <c r="I466" s="3">
        <v>100277.79180000001</v>
      </c>
      <c r="J466" t="s">
        <v>1113</v>
      </c>
      <c r="K466" t="str">
        <f>_xlfn.XLOOKUP(A466, Accounts!A:A, Accounts!E:E, "Not Found")</f>
        <v>Current</v>
      </c>
      <c r="L466" s="3">
        <f>_xlfn.XLOOKUP(A466, Accounts!A:A, Accounts!G:G, 0)</f>
        <v>863091684</v>
      </c>
      <c r="M466" s="3" t="str">
        <f>_xlfn.XLOOKUP(A466, Loan!A:A, Loan!D:D, "0")</f>
        <v>0</v>
      </c>
      <c r="N466" s="3" t="str">
        <f>_xlfn.XLOOKUP(Customer8[[#This Row],[Account Number]],Transaction!C:C,Transaction!D:D)</f>
        <v>Money Transfer</v>
      </c>
      <c r="O466" s="3" t="str">
        <f>_xlfn.XLOOKUP(Customer8[[#This Row],[Account Number]], Transaction!C:C,Transaction!E:E)</f>
        <v>Mobile</v>
      </c>
      <c r="P466" s="2">
        <f>_xlfn.XLOOKUP(Customer8[[#This Row],[Account Number]], Transaction!C:C,Transaction!F:F)</f>
        <v>44358</v>
      </c>
      <c r="Q466" s="3">
        <f>Customer8[[#This Row],[Bank Deposit]]-Customer8[[#This Row],[Saving Accounts]]</f>
        <v>45327.587700000004</v>
      </c>
      <c r="R466" s="3">
        <f>IF(AND(K466="Current", Customer8[[#This Row],[Balance]]&gt;500000), Customer8[[#This Row],[Balance]]*1.02, Customer8[[#This Row],[Balance]])</f>
        <v>45327.587700000004</v>
      </c>
      <c r="S466" s="3" t="str">
        <f>TEXT(Customer8[[#This Row],[Transaction_Date]], "MMM")</f>
        <v>Jun</v>
      </c>
      <c r="T466" s="3" t="str">
        <f t="shared" si="7"/>
        <v>20-29 Yrs</v>
      </c>
      <c r="U466" s="3" t="str">
        <f>TEXT(Customer8[[#This Row],[Transaction_Date]],"YYYY")</f>
        <v>2021</v>
      </c>
    </row>
    <row r="467" spans="1:21" x14ac:dyDescent="0.35">
      <c r="A467" t="s">
        <v>1114</v>
      </c>
      <c r="B467">
        <v>327147302</v>
      </c>
      <c r="C467">
        <v>27</v>
      </c>
      <c r="D467" s="1">
        <v>34844.25</v>
      </c>
      <c r="E467" t="s">
        <v>741</v>
      </c>
      <c r="F467" t="s">
        <v>139</v>
      </c>
      <c r="G467" t="s">
        <v>13</v>
      </c>
      <c r="H467" s="3">
        <v>364617.9423</v>
      </c>
      <c r="I467" s="3">
        <v>81565.507199999993</v>
      </c>
      <c r="J467" t="s">
        <v>1115</v>
      </c>
      <c r="K467" t="str">
        <f>_xlfn.XLOOKUP(A467, Accounts!A:A, Accounts!E:E, "Not Found")</f>
        <v>Savings</v>
      </c>
      <c r="L467" s="3">
        <f>_xlfn.XLOOKUP(A467, Accounts!A:A, Accounts!G:G, 0)</f>
        <v>2799873657</v>
      </c>
      <c r="M467" s="3" t="str">
        <f>_xlfn.XLOOKUP(A467, Loan!A:A, Loan!D:D, "0")</f>
        <v>0</v>
      </c>
      <c r="N467" s="3" t="str">
        <f>_xlfn.XLOOKUP(Customer8[[#This Row],[Account Number]],Transaction!C:C,Transaction!D:D)</f>
        <v>Money Transfer</v>
      </c>
      <c r="O467" s="3" t="str">
        <f>_xlfn.XLOOKUP(Customer8[[#This Row],[Account Number]], Transaction!C:C,Transaction!E:E)</f>
        <v>Mobile</v>
      </c>
      <c r="P467" s="2">
        <f>_xlfn.XLOOKUP(Customer8[[#This Row],[Account Number]], Transaction!C:C,Transaction!F:F)</f>
        <v>44422</v>
      </c>
      <c r="Q467" s="3">
        <f>Customer8[[#This Row],[Bank Deposit]]-Customer8[[#This Row],[Saving Accounts]]</f>
        <v>283052.4351</v>
      </c>
      <c r="R467" s="3">
        <f>IF(AND(K467="Current", Customer8[[#This Row],[Balance]]&gt;500000), Customer8[[#This Row],[Balance]]*1.02, Customer8[[#This Row],[Balance]])</f>
        <v>283052.4351</v>
      </c>
      <c r="S467" s="3" t="str">
        <f>TEXT(Customer8[[#This Row],[Transaction_Date]], "MMM")</f>
        <v>Aug</v>
      </c>
      <c r="T467" s="3" t="str">
        <f t="shared" si="7"/>
        <v>20-29 Yrs</v>
      </c>
      <c r="U467" s="3" t="str">
        <f>TEXT(Customer8[[#This Row],[Transaction_Date]],"YYYY")</f>
        <v>2021</v>
      </c>
    </row>
    <row r="468" spans="1:21" x14ac:dyDescent="0.35">
      <c r="A468" t="s">
        <v>1116</v>
      </c>
      <c r="B468">
        <v>570807611</v>
      </c>
      <c r="C468">
        <v>36</v>
      </c>
      <c r="D468" s="1">
        <v>31557</v>
      </c>
      <c r="E468" t="s">
        <v>741</v>
      </c>
      <c r="F468" t="s">
        <v>341</v>
      </c>
      <c r="G468" t="s">
        <v>13</v>
      </c>
      <c r="H468" s="3">
        <v>0</v>
      </c>
      <c r="I468" s="3">
        <v>0</v>
      </c>
      <c r="J468" t="s">
        <v>1117</v>
      </c>
      <c r="K468" t="str">
        <f>_xlfn.XLOOKUP(A468, Accounts!A:A, Accounts!E:E, "Not Found")</f>
        <v>Domiciliary</v>
      </c>
      <c r="L468" s="3">
        <f>_xlfn.XLOOKUP(A468, Accounts!A:A, Accounts!G:G, 0)</f>
        <v>381201106</v>
      </c>
      <c r="M468" s="3">
        <f>_xlfn.XLOOKUP(A468, Loan!A:A, Loan!D:D, "0")</f>
        <v>694032384</v>
      </c>
      <c r="N468" s="3" t="str">
        <f>_xlfn.XLOOKUP(Customer8[[#This Row],[Account Number]],Transaction!C:C,Transaction!D:D)</f>
        <v>Loan Payment</v>
      </c>
      <c r="O468" s="3" t="str">
        <f>_xlfn.XLOOKUP(Customer8[[#This Row],[Account Number]], Transaction!C:C,Transaction!E:E)</f>
        <v>AFT</v>
      </c>
      <c r="P468" s="2">
        <f>_xlfn.XLOOKUP(Customer8[[#This Row],[Account Number]], Transaction!C:C,Transaction!F:F)</f>
        <v>44492</v>
      </c>
      <c r="Q468" s="3">
        <f>Customer8[[#This Row],[Bank Deposit]]-Customer8[[#This Row],[Saving Accounts]]</f>
        <v>0</v>
      </c>
      <c r="R468" s="3">
        <f>IF(AND(K468="Current", Customer8[[#This Row],[Balance]]&gt;500000), Customer8[[#This Row],[Balance]]*1.02, Customer8[[#This Row],[Balance]])</f>
        <v>0</v>
      </c>
      <c r="S468" s="3" t="str">
        <f>TEXT(Customer8[[#This Row],[Transaction_Date]], "MMM")</f>
        <v>Oct</v>
      </c>
      <c r="T468" s="3" t="str">
        <f t="shared" si="7"/>
        <v>30-39 Yrs</v>
      </c>
      <c r="U468" s="3" t="str">
        <f>TEXT(Customer8[[#This Row],[Transaction_Date]],"YYYY")</f>
        <v>2021</v>
      </c>
    </row>
    <row r="469" spans="1:21" x14ac:dyDescent="0.35">
      <c r="A469" t="s">
        <v>1118</v>
      </c>
      <c r="B469">
        <v>418929121</v>
      </c>
      <c r="C469">
        <v>70</v>
      </c>
      <c r="D469" s="1">
        <v>19138.5</v>
      </c>
      <c r="E469" t="s">
        <v>741</v>
      </c>
      <c r="F469" t="s">
        <v>202</v>
      </c>
      <c r="G469" t="s">
        <v>13</v>
      </c>
      <c r="H469" s="3">
        <v>85130.64</v>
      </c>
      <c r="I469" s="3">
        <v>25539.191999999999</v>
      </c>
      <c r="J469" t="s">
        <v>1119</v>
      </c>
      <c r="K469" t="str">
        <f>_xlfn.XLOOKUP(A469, Accounts!A:A, Accounts!E:E, "Not Found")</f>
        <v>Savings</v>
      </c>
      <c r="L469" s="3">
        <f>_xlfn.XLOOKUP(A469, Accounts!A:A, Accounts!G:G, 0)</f>
        <v>1429603869</v>
      </c>
      <c r="M469" s="3" t="str">
        <f>_xlfn.XLOOKUP(A469, Loan!A:A, Loan!D:D, "0")</f>
        <v>0</v>
      </c>
      <c r="N469" s="3" t="str">
        <f>_xlfn.XLOOKUP(Customer8[[#This Row],[Account Number]],Transaction!C:C,Transaction!D:D)</f>
        <v>Money Transfer</v>
      </c>
      <c r="O469" s="3" t="str">
        <f>_xlfn.XLOOKUP(Customer8[[#This Row],[Account Number]], Transaction!C:C,Transaction!E:E)</f>
        <v>ATM</v>
      </c>
      <c r="P469" s="2">
        <f>_xlfn.XLOOKUP(Customer8[[#This Row],[Account Number]], Transaction!C:C,Transaction!F:F)</f>
        <v>44489</v>
      </c>
      <c r="Q469" s="3">
        <f>Customer8[[#This Row],[Bank Deposit]]-Customer8[[#This Row],[Saving Accounts]]</f>
        <v>59591.448000000004</v>
      </c>
      <c r="R469" s="3">
        <f>IF(AND(K469="Current", Customer8[[#This Row],[Balance]]&gt;500000), Customer8[[#This Row],[Balance]]*1.02, Customer8[[#This Row],[Balance]])</f>
        <v>59591.448000000004</v>
      </c>
      <c r="S469" s="3" t="str">
        <f>TEXT(Customer8[[#This Row],[Transaction_Date]], "MMM")</f>
        <v>Oct</v>
      </c>
      <c r="T469" s="3" t="str">
        <f t="shared" si="7"/>
        <v>70 Yrs &amp; Above</v>
      </c>
      <c r="U469" s="3" t="str">
        <f>TEXT(Customer8[[#This Row],[Transaction_Date]],"YYYY")</f>
        <v>2021</v>
      </c>
    </row>
    <row r="470" spans="1:21" x14ac:dyDescent="0.35">
      <c r="A470" t="s">
        <v>1120</v>
      </c>
      <c r="B470">
        <v>34376216</v>
      </c>
      <c r="C470">
        <v>69</v>
      </c>
      <c r="D470" s="1">
        <v>19503.75</v>
      </c>
      <c r="E470" t="s">
        <v>741</v>
      </c>
      <c r="F470" t="s">
        <v>130</v>
      </c>
      <c r="G470" t="s">
        <v>13</v>
      </c>
      <c r="H470" s="3">
        <v>659002.46539999999</v>
      </c>
      <c r="I470" s="3">
        <v>118620.44379999999</v>
      </c>
      <c r="J470" t="s">
        <v>1121</v>
      </c>
      <c r="K470" t="str">
        <f>_xlfn.XLOOKUP(A470, Accounts!A:A, Accounts!E:E, "Not Found")</f>
        <v>Current</v>
      </c>
      <c r="L470" s="3">
        <f>_xlfn.XLOOKUP(A470, Accounts!A:A, Accounts!G:G, 0)</f>
        <v>754685181</v>
      </c>
      <c r="M470" s="3" t="str">
        <f>_xlfn.XLOOKUP(A470, Loan!A:A, Loan!D:D, "0")</f>
        <v>0</v>
      </c>
      <c r="N470" s="3" t="str">
        <f>_xlfn.XLOOKUP(Customer8[[#This Row],[Account Number]],Transaction!C:C,Transaction!D:D)</f>
        <v>Cash Withdrawal</v>
      </c>
      <c r="O470" s="3" t="str">
        <f>_xlfn.XLOOKUP(Customer8[[#This Row],[Account Number]], Transaction!C:C,Transaction!E:E)</f>
        <v>POS</v>
      </c>
      <c r="P470" s="2">
        <f>_xlfn.XLOOKUP(Customer8[[#This Row],[Account Number]], Transaction!C:C,Transaction!F:F)</f>
        <v>44206</v>
      </c>
      <c r="Q470" s="3">
        <f>Customer8[[#This Row],[Bank Deposit]]-Customer8[[#This Row],[Saving Accounts]]</f>
        <v>540382.02159999998</v>
      </c>
      <c r="R470" s="3">
        <f>IF(AND(K470="Current", Customer8[[#This Row],[Balance]]&gt;500000), Customer8[[#This Row],[Balance]]*1.02, Customer8[[#This Row],[Balance]])</f>
        <v>551189.66203200002</v>
      </c>
      <c r="S470" s="3" t="str">
        <f>TEXT(Customer8[[#This Row],[Transaction_Date]], "MMM")</f>
        <v>Jan</v>
      </c>
      <c r="T470" s="3" t="str">
        <f t="shared" si="7"/>
        <v>60-69 Yrs</v>
      </c>
      <c r="U470" s="3" t="str">
        <f>TEXT(Customer8[[#This Row],[Transaction_Date]],"YYYY")</f>
        <v>2021</v>
      </c>
    </row>
    <row r="471" spans="1:21" x14ac:dyDescent="0.35">
      <c r="A471" t="s">
        <v>1122</v>
      </c>
      <c r="B471">
        <v>435160243</v>
      </c>
      <c r="C471">
        <v>59</v>
      </c>
      <c r="D471" s="1">
        <v>23156.25</v>
      </c>
      <c r="E471" t="s">
        <v>741</v>
      </c>
      <c r="F471" t="s">
        <v>984</v>
      </c>
      <c r="G471" t="s">
        <v>13</v>
      </c>
      <c r="H471" s="3">
        <v>1089441.9959</v>
      </c>
      <c r="I471" s="3">
        <v>601104.39950000006</v>
      </c>
      <c r="J471" t="s">
        <v>1123</v>
      </c>
      <c r="K471" t="str">
        <f>_xlfn.XLOOKUP(A471, Accounts!A:A, Accounts!E:E, "Not Found")</f>
        <v>Corporate</v>
      </c>
      <c r="L471" s="3">
        <f>_xlfn.XLOOKUP(A471, Accounts!A:A, Accounts!G:G, 0)</f>
        <v>202863468</v>
      </c>
      <c r="M471" s="3" t="str">
        <f>_xlfn.XLOOKUP(A471, Loan!A:A, Loan!D:D, "0")</f>
        <v>0</v>
      </c>
      <c r="N471" s="3" t="str">
        <f>_xlfn.XLOOKUP(Customer8[[#This Row],[Account Number]],Transaction!C:C,Transaction!D:D)</f>
        <v>Cash Withdrawal</v>
      </c>
      <c r="O471" s="3" t="str">
        <f>_xlfn.XLOOKUP(Customer8[[#This Row],[Account Number]], Transaction!C:C,Transaction!E:E)</f>
        <v>ATM</v>
      </c>
      <c r="P471" s="2">
        <f>_xlfn.XLOOKUP(Customer8[[#This Row],[Account Number]], Transaction!C:C,Transaction!F:F)</f>
        <v>44351</v>
      </c>
      <c r="Q471" s="3">
        <f>Customer8[[#This Row],[Bank Deposit]]-Customer8[[#This Row],[Saving Accounts]]</f>
        <v>488337.59639999992</v>
      </c>
      <c r="R471" s="3">
        <f>IF(AND(K471="Current", Customer8[[#This Row],[Balance]]&gt;500000), Customer8[[#This Row],[Balance]]*1.02, Customer8[[#This Row],[Balance]])</f>
        <v>488337.59639999992</v>
      </c>
      <c r="S471" s="3" t="str">
        <f>TEXT(Customer8[[#This Row],[Transaction_Date]], "MMM")</f>
        <v>Jun</v>
      </c>
      <c r="T471" s="3" t="str">
        <f t="shared" si="7"/>
        <v>50-59 Yrs</v>
      </c>
      <c r="U471" s="3" t="str">
        <f>TEXT(Customer8[[#This Row],[Transaction_Date]],"YYYY")</f>
        <v>2021</v>
      </c>
    </row>
    <row r="472" spans="1:21" x14ac:dyDescent="0.35">
      <c r="A472" t="s">
        <v>1124</v>
      </c>
      <c r="B472">
        <v>982975265</v>
      </c>
      <c r="C472">
        <v>85</v>
      </c>
      <c r="D472" s="1">
        <v>13659.75</v>
      </c>
      <c r="E472" t="s">
        <v>741</v>
      </c>
      <c r="F472" t="s">
        <v>555</v>
      </c>
      <c r="G472" t="s">
        <v>13</v>
      </c>
      <c r="H472" s="3">
        <v>374674.97979999997</v>
      </c>
      <c r="I472" s="3">
        <v>337207.48190000001</v>
      </c>
      <c r="J472" t="s">
        <v>1125</v>
      </c>
      <c r="K472" t="str">
        <f>_xlfn.XLOOKUP(A472, Accounts!A:A, Accounts!E:E, "Not Found")</f>
        <v>Joint</v>
      </c>
      <c r="L472" s="3">
        <f>_xlfn.XLOOKUP(A472, Accounts!A:A, Accounts!G:G, 0)</f>
        <v>568613682</v>
      </c>
      <c r="M472" s="3" t="str">
        <f>_xlfn.XLOOKUP(A472, Loan!A:A, Loan!D:D, "0")</f>
        <v>0</v>
      </c>
      <c r="N472" s="3" t="str">
        <f>_xlfn.XLOOKUP(Customer8[[#This Row],[Account Number]],Transaction!C:C,Transaction!D:D)</f>
        <v>Money Transfer</v>
      </c>
      <c r="O472" s="3" t="str">
        <f>_xlfn.XLOOKUP(Customer8[[#This Row],[Account Number]], Transaction!C:C,Transaction!E:E)</f>
        <v>Mobile</v>
      </c>
      <c r="P472" s="2">
        <f>_xlfn.XLOOKUP(Customer8[[#This Row],[Account Number]], Transaction!C:C,Transaction!F:F)</f>
        <v>44656</v>
      </c>
      <c r="Q472" s="3">
        <f>Customer8[[#This Row],[Bank Deposit]]-Customer8[[#This Row],[Saving Accounts]]</f>
        <v>37467.497899999958</v>
      </c>
      <c r="R472" s="3">
        <f>IF(AND(K472="Current", Customer8[[#This Row],[Balance]]&gt;500000), Customer8[[#This Row],[Balance]]*1.02, Customer8[[#This Row],[Balance]])</f>
        <v>37467.497899999958</v>
      </c>
      <c r="S472" s="3" t="str">
        <f>TEXT(Customer8[[#This Row],[Transaction_Date]], "MMM")</f>
        <v>Apr</v>
      </c>
      <c r="T472" s="3" t="str">
        <f t="shared" si="7"/>
        <v>70 Yrs &amp; Above</v>
      </c>
      <c r="U472" s="3" t="str">
        <f>TEXT(Customer8[[#This Row],[Transaction_Date]],"YYYY")</f>
        <v>2022</v>
      </c>
    </row>
    <row r="473" spans="1:21" x14ac:dyDescent="0.35">
      <c r="A473" t="s">
        <v>1126</v>
      </c>
      <c r="B473">
        <v>282834053</v>
      </c>
      <c r="C473">
        <v>64</v>
      </c>
      <c r="D473" s="1">
        <v>21330</v>
      </c>
      <c r="E473" t="s">
        <v>741</v>
      </c>
      <c r="F473" t="s">
        <v>810</v>
      </c>
      <c r="G473" t="s">
        <v>13</v>
      </c>
      <c r="H473" s="3">
        <v>502106.33929999999</v>
      </c>
      <c r="I473" s="3">
        <v>379375.57390000002</v>
      </c>
      <c r="J473" t="s">
        <v>1127</v>
      </c>
      <c r="K473" t="str">
        <f>_xlfn.XLOOKUP(A473, Accounts!A:A, Accounts!E:E, "Not Found")</f>
        <v>Joint</v>
      </c>
      <c r="L473" s="3">
        <f>_xlfn.XLOOKUP(A473, Accounts!A:A, Accounts!G:G, 0)</f>
        <v>4084760953</v>
      </c>
      <c r="M473" s="3" t="str">
        <f>_xlfn.XLOOKUP(A473, Loan!A:A, Loan!D:D, "0")</f>
        <v>0</v>
      </c>
      <c r="N473" s="3" t="str">
        <f>_xlfn.XLOOKUP(Customer8[[#This Row],[Account Number]],Transaction!C:C,Transaction!D:D)</f>
        <v>Money Deposit</v>
      </c>
      <c r="O473" s="3" t="str">
        <f>_xlfn.XLOOKUP(Customer8[[#This Row],[Account Number]], Transaction!C:C,Transaction!E:E)</f>
        <v>Bank</v>
      </c>
      <c r="P473" s="2">
        <f>_xlfn.XLOOKUP(Customer8[[#This Row],[Account Number]], Transaction!C:C,Transaction!F:F)</f>
        <v>44377</v>
      </c>
      <c r="Q473" s="3">
        <f>Customer8[[#This Row],[Bank Deposit]]-Customer8[[#This Row],[Saving Accounts]]</f>
        <v>122730.76539999997</v>
      </c>
      <c r="R473" s="3">
        <f>IF(AND(K473="Current", Customer8[[#This Row],[Balance]]&gt;500000), Customer8[[#This Row],[Balance]]*1.02, Customer8[[#This Row],[Balance]])</f>
        <v>122730.76539999997</v>
      </c>
      <c r="S473" s="3" t="str">
        <f>TEXT(Customer8[[#This Row],[Transaction_Date]], "MMM")</f>
        <v>Jun</v>
      </c>
      <c r="T473" s="3" t="str">
        <f t="shared" si="7"/>
        <v>60-69 Yrs</v>
      </c>
      <c r="U473" s="3" t="str">
        <f>TEXT(Customer8[[#This Row],[Transaction_Date]],"YYYY")</f>
        <v>2021</v>
      </c>
    </row>
    <row r="474" spans="1:21" x14ac:dyDescent="0.35">
      <c r="A474" t="s">
        <v>1128</v>
      </c>
      <c r="B474">
        <v>326185806</v>
      </c>
      <c r="C474">
        <v>29</v>
      </c>
      <c r="D474" s="1">
        <v>34113.75</v>
      </c>
      <c r="E474" t="s">
        <v>741</v>
      </c>
      <c r="F474" t="s">
        <v>424</v>
      </c>
      <c r="G474" t="s">
        <v>13</v>
      </c>
      <c r="H474" s="3">
        <v>186144.375</v>
      </c>
      <c r="I474" s="3">
        <v>37333.115899999997</v>
      </c>
      <c r="J474" t="s">
        <v>1129</v>
      </c>
      <c r="K474" t="str">
        <f>_xlfn.XLOOKUP(A474, Accounts!A:A, Accounts!E:E, "Not Found")</f>
        <v>Savings</v>
      </c>
      <c r="L474" s="3">
        <f>_xlfn.XLOOKUP(A474, Accounts!A:A, Accounts!G:G, 0)</f>
        <v>833185278</v>
      </c>
      <c r="M474" s="3" t="str">
        <f>_xlfn.XLOOKUP(A474, Loan!A:A, Loan!D:D, "0")</f>
        <v>0</v>
      </c>
      <c r="N474" s="3" t="str">
        <f>_xlfn.XLOOKUP(Customer8[[#This Row],[Account Number]],Transaction!C:C,Transaction!D:D)</f>
        <v>Cash Withdrawal</v>
      </c>
      <c r="O474" s="3" t="str">
        <f>_xlfn.XLOOKUP(Customer8[[#This Row],[Account Number]], Transaction!C:C,Transaction!E:E)</f>
        <v>ATM</v>
      </c>
      <c r="P474" s="2">
        <f>_xlfn.XLOOKUP(Customer8[[#This Row],[Account Number]], Transaction!C:C,Transaction!F:F)</f>
        <v>44200</v>
      </c>
      <c r="Q474" s="3">
        <f>Customer8[[#This Row],[Bank Deposit]]-Customer8[[#This Row],[Saving Accounts]]</f>
        <v>148811.2591</v>
      </c>
      <c r="R474" s="3">
        <f>IF(AND(K474="Current", Customer8[[#This Row],[Balance]]&gt;500000), Customer8[[#This Row],[Balance]]*1.02, Customer8[[#This Row],[Balance]])</f>
        <v>148811.2591</v>
      </c>
      <c r="S474" s="3" t="str">
        <f>TEXT(Customer8[[#This Row],[Transaction_Date]], "MMM")</f>
        <v>Jan</v>
      </c>
      <c r="T474" s="3" t="str">
        <f t="shared" si="7"/>
        <v>20-29 Yrs</v>
      </c>
      <c r="U474" s="3" t="str">
        <f>TEXT(Customer8[[#This Row],[Transaction_Date]],"YYYY")</f>
        <v>2021</v>
      </c>
    </row>
    <row r="475" spans="1:21" x14ac:dyDescent="0.35">
      <c r="A475" t="s">
        <v>1130</v>
      </c>
      <c r="B475">
        <v>72428400</v>
      </c>
      <c r="C475">
        <v>72</v>
      </c>
      <c r="D475" s="1">
        <v>18408</v>
      </c>
      <c r="E475" t="s">
        <v>741</v>
      </c>
      <c r="F475" t="s">
        <v>401</v>
      </c>
      <c r="G475" t="s">
        <v>13</v>
      </c>
      <c r="H475" s="3">
        <v>398822.424</v>
      </c>
      <c r="I475" s="3">
        <v>93876.662899999996</v>
      </c>
      <c r="J475" t="s">
        <v>1131</v>
      </c>
      <c r="K475" t="str">
        <f>_xlfn.XLOOKUP(A475, Accounts!A:A, Accounts!E:E, "Not Found")</f>
        <v>Domiciliary</v>
      </c>
      <c r="L475" s="3">
        <f>_xlfn.XLOOKUP(A475, Accounts!A:A, Accounts!G:G, 0)</f>
        <v>1155670464</v>
      </c>
      <c r="M475" s="3" t="str">
        <f>_xlfn.XLOOKUP(A475, Loan!A:A, Loan!D:D, "0")</f>
        <v>0</v>
      </c>
      <c r="N475" s="3" t="str">
        <f>_xlfn.XLOOKUP(Customer8[[#This Row],[Account Number]],Transaction!C:C,Transaction!D:D)</f>
        <v>Checks</v>
      </c>
      <c r="O475" s="3" t="str">
        <f>_xlfn.XLOOKUP(Customer8[[#This Row],[Account Number]], Transaction!C:C,Transaction!E:E)</f>
        <v>Informal Services</v>
      </c>
      <c r="P475" s="2">
        <f>_xlfn.XLOOKUP(Customer8[[#This Row],[Account Number]], Transaction!C:C,Transaction!F:F)</f>
        <v>44467</v>
      </c>
      <c r="Q475" s="3">
        <f>Customer8[[#This Row],[Bank Deposit]]-Customer8[[#This Row],[Saving Accounts]]</f>
        <v>304945.7611</v>
      </c>
      <c r="R475" s="3">
        <f>IF(AND(K475="Current", Customer8[[#This Row],[Balance]]&gt;500000), Customer8[[#This Row],[Balance]]*1.02, Customer8[[#This Row],[Balance]])</f>
        <v>304945.7611</v>
      </c>
      <c r="S475" s="3" t="str">
        <f>TEXT(Customer8[[#This Row],[Transaction_Date]], "MMM")</f>
        <v>Sep</v>
      </c>
      <c r="T475" s="3" t="str">
        <f t="shared" si="7"/>
        <v>70 Yrs &amp; Above</v>
      </c>
      <c r="U475" s="3" t="str">
        <f>TEXT(Customer8[[#This Row],[Transaction_Date]],"YYYY")</f>
        <v>2021</v>
      </c>
    </row>
    <row r="476" spans="1:21" x14ac:dyDescent="0.35">
      <c r="A476" t="s">
        <v>1132</v>
      </c>
      <c r="B476">
        <v>49880986</v>
      </c>
      <c r="C476">
        <v>64</v>
      </c>
      <c r="D476" s="1">
        <v>21330</v>
      </c>
      <c r="E476" t="s">
        <v>741</v>
      </c>
      <c r="F476" t="s">
        <v>847</v>
      </c>
      <c r="G476" t="s">
        <v>13</v>
      </c>
      <c r="H476" s="3">
        <v>21065.1175</v>
      </c>
      <c r="I476" s="3">
        <v>12744.3961</v>
      </c>
      <c r="J476" t="s">
        <v>1133</v>
      </c>
      <c r="K476" t="str">
        <f>_xlfn.XLOOKUP(A476, Accounts!A:A, Accounts!E:E, "Not Found")</f>
        <v>Domiciliary</v>
      </c>
      <c r="L476" s="3">
        <f>_xlfn.XLOOKUP(A476, Accounts!A:A, Accounts!G:G, 0)</f>
        <v>333918879</v>
      </c>
      <c r="M476" s="3" t="str">
        <f>_xlfn.XLOOKUP(A476, Loan!A:A, Loan!D:D, "0")</f>
        <v>0</v>
      </c>
      <c r="N476" s="3" t="str">
        <f>_xlfn.XLOOKUP(Customer8[[#This Row],[Account Number]],Transaction!C:C,Transaction!D:D)</f>
        <v>Money Deposit</v>
      </c>
      <c r="O476" s="3" t="str">
        <f>_xlfn.XLOOKUP(Customer8[[#This Row],[Account Number]], Transaction!C:C,Transaction!E:E)</f>
        <v>Bank</v>
      </c>
      <c r="P476" s="2">
        <f>_xlfn.XLOOKUP(Customer8[[#This Row],[Account Number]], Transaction!C:C,Transaction!F:F)</f>
        <v>44637</v>
      </c>
      <c r="Q476" s="3">
        <f>Customer8[[#This Row],[Bank Deposit]]-Customer8[[#This Row],[Saving Accounts]]</f>
        <v>8320.7214000000004</v>
      </c>
      <c r="R476" s="3">
        <f>IF(AND(K476="Current", Customer8[[#This Row],[Balance]]&gt;500000), Customer8[[#This Row],[Balance]]*1.02, Customer8[[#This Row],[Balance]])</f>
        <v>8320.7214000000004</v>
      </c>
      <c r="S476" s="3" t="str">
        <f>TEXT(Customer8[[#This Row],[Transaction_Date]], "MMM")</f>
        <v>Mar</v>
      </c>
      <c r="T476" s="3" t="str">
        <f t="shared" si="7"/>
        <v>60-69 Yrs</v>
      </c>
      <c r="U476" s="3" t="str">
        <f>TEXT(Customer8[[#This Row],[Transaction_Date]],"YYYY")</f>
        <v>2022</v>
      </c>
    </row>
    <row r="477" spans="1:21" x14ac:dyDescent="0.35">
      <c r="A477" t="s">
        <v>1134</v>
      </c>
      <c r="B477">
        <v>650260310</v>
      </c>
      <c r="C477">
        <v>83</v>
      </c>
      <c r="D477" s="1">
        <v>14390.25</v>
      </c>
      <c r="E477" t="s">
        <v>741</v>
      </c>
      <c r="F477" t="s">
        <v>112</v>
      </c>
      <c r="G477" t="s">
        <v>13</v>
      </c>
      <c r="H477" s="3">
        <v>140284.196</v>
      </c>
      <c r="I477" s="3">
        <v>29912.906999999999</v>
      </c>
      <c r="J477" t="s">
        <v>1135</v>
      </c>
      <c r="K477" t="str">
        <f>_xlfn.XLOOKUP(A477, Accounts!A:A, Accounts!E:E, "Not Found")</f>
        <v>Current</v>
      </c>
      <c r="L477" s="3">
        <f>_xlfn.XLOOKUP(A477, Accounts!A:A, Accounts!G:G, 0)</f>
        <v>916446744</v>
      </c>
      <c r="M477" s="3" t="str">
        <f>_xlfn.XLOOKUP(A477, Loan!A:A, Loan!D:D, "0")</f>
        <v>0</v>
      </c>
      <c r="N477" s="3" t="str">
        <f>_xlfn.XLOOKUP(Customer8[[#This Row],[Account Number]],Transaction!C:C,Transaction!D:D)</f>
        <v>Money Transfer</v>
      </c>
      <c r="O477" s="3" t="str">
        <f>_xlfn.XLOOKUP(Customer8[[#This Row],[Account Number]], Transaction!C:C,Transaction!E:E)</f>
        <v>Mobile</v>
      </c>
      <c r="P477" s="2">
        <f>_xlfn.XLOOKUP(Customer8[[#This Row],[Account Number]], Transaction!C:C,Transaction!F:F)</f>
        <v>44221</v>
      </c>
      <c r="Q477" s="3">
        <f>Customer8[[#This Row],[Bank Deposit]]-Customer8[[#This Row],[Saving Accounts]]</f>
        <v>110371.28899999999</v>
      </c>
      <c r="R477" s="3">
        <f>IF(AND(K477="Current", Customer8[[#This Row],[Balance]]&gt;500000), Customer8[[#This Row],[Balance]]*1.02, Customer8[[#This Row],[Balance]])</f>
        <v>110371.28899999999</v>
      </c>
      <c r="S477" s="3" t="str">
        <f>TEXT(Customer8[[#This Row],[Transaction_Date]], "MMM")</f>
        <v>Jan</v>
      </c>
      <c r="T477" s="3" t="str">
        <f t="shared" si="7"/>
        <v>70 Yrs &amp; Above</v>
      </c>
      <c r="U477" s="3" t="str">
        <f>TEXT(Customer8[[#This Row],[Transaction_Date]],"YYYY")</f>
        <v>2021</v>
      </c>
    </row>
    <row r="478" spans="1:21" x14ac:dyDescent="0.35">
      <c r="A478" t="s">
        <v>1136</v>
      </c>
      <c r="B478">
        <v>880275552</v>
      </c>
      <c r="C478">
        <v>57</v>
      </c>
      <c r="D478" s="1">
        <v>23886.75</v>
      </c>
      <c r="E478" t="s">
        <v>741</v>
      </c>
      <c r="F478" t="s">
        <v>968</v>
      </c>
      <c r="G478" t="s">
        <v>13</v>
      </c>
      <c r="H478" s="3">
        <v>253711.48060000001</v>
      </c>
      <c r="I478" s="3">
        <v>107171.2289</v>
      </c>
      <c r="J478" t="s">
        <v>1137</v>
      </c>
      <c r="K478" t="str">
        <f>_xlfn.XLOOKUP(A478, Accounts!A:A, Accounts!E:E, "Not Found")</f>
        <v>Domiciliary</v>
      </c>
      <c r="L478" s="3">
        <f>_xlfn.XLOOKUP(A478, Accounts!A:A, Accounts!G:G, 0)</f>
        <v>1571851008</v>
      </c>
      <c r="M478" s="3" t="str">
        <f>_xlfn.XLOOKUP(A478, Loan!A:A, Loan!D:D, "0")</f>
        <v>0</v>
      </c>
      <c r="N478" s="3" t="str">
        <f>_xlfn.XLOOKUP(Customer8[[#This Row],[Account Number]],Transaction!C:C,Transaction!D:D)</f>
        <v>Cash Withdrawal</v>
      </c>
      <c r="O478" s="3" t="str">
        <f>_xlfn.XLOOKUP(Customer8[[#This Row],[Account Number]], Transaction!C:C,Transaction!E:E)</f>
        <v>ATM</v>
      </c>
      <c r="P478" s="2">
        <f>_xlfn.XLOOKUP(Customer8[[#This Row],[Account Number]], Transaction!C:C,Transaction!F:F)</f>
        <v>44473</v>
      </c>
      <c r="Q478" s="3">
        <f>Customer8[[#This Row],[Bank Deposit]]-Customer8[[#This Row],[Saving Accounts]]</f>
        <v>146540.25170000002</v>
      </c>
      <c r="R478" s="3">
        <f>IF(AND(K478="Current", Customer8[[#This Row],[Balance]]&gt;500000), Customer8[[#This Row],[Balance]]*1.02, Customer8[[#This Row],[Balance]])</f>
        <v>146540.25170000002</v>
      </c>
      <c r="S478" s="3" t="str">
        <f>TEXT(Customer8[[#This Row],[Transaction_Date]], "MMM")</f>
        <v>Oct</v>
      </c>
      <c r="T478" s="3" t="str">
        <f t="shared" si="7"/>
        <v>50-59 Yrs</v>
      </c>
      <c r="U478" s="3" t="str">
        <f>TEXT(Customer8[[#This Row],[Transaction_Date]],"YYYY")</f>
        <v>2021</v>
      </c>
    </row>
    <row r="479" spans="1:21" x14ac:dyDescent="0.35">
      <c r="A479" t="s">
        <v>1138</v>
      </c>
      <c r="B479">
        <v>599636543</v>
      </c>
      <c r="C479">
        <v>85</v>
      </c>
      <c r="D479" s="1">
        <v>13659.75</v>
      </c>
      <c r="E479" t="s">
        <v>741</v>
      </c>
      <c r="F479" t="s">
        <v>840</v>
      </c>
      <c r="G479" t="s">
        <v>13</v>
      </c>
      <c r="H479" s="3">
        <v>1239213.4287</v>
      </c>
      <c r="I479" s="3">
        <v>318922.09749999997</v>
      </c>
      <c r="J479" t="s">
        <v>1139</v>
      </c>
      <c r="K479" t="str">
        <f>_xlfn.XLOOKUP(A479, Accounts!A:A, Accounts!E:E, "Not Found")</f>
        <v>Corporate</v>
      </c>
      <c r="L479" s="3">
        <f>_xlfn.XLOOKUP(A479, Accounts!A:A, Accounts!G:G, 0)</f>
        <v>1755201305</v>
      </c>
      <c r="M479" s="3" t="str">
        <f>_xlfn.XLOOKUP(A479, Loan!A:A, Loan!D:D, "0")</f>
        <v>0</v>
      </c>
      <c r="N479" s="3" t="str">
        <f>_xlfn.XLOOKUP(Customer8[[#This Row],[Account Number]],Transaction!C:C,Transaction!D:D)</f>
        <v>Money Transfer</v>
      </c>
      <c r="O479" s="3" t="str">
        <f>_xlfn.XLOOKUP(Customer8[[#This Row],[Account Number]], Transaction!C:C,Transaction!E:E)</f>
        <v>Mobile</v>
      </c>
      <c r="P479" s="2">
        <f>_xlfn.XLOOKUP(Customer8[[#This Row],[Account Number]], Transaction!C:C,Transaction!F:F)</f>
        <v>44520</v>
      </c>
      <c r="Q479" s="3">
        <f>Customer8[[#This Row],[Bank Deposit]]-Customer8[[#This Row],[Saving Accounts]]</f>
        <v>920291.33120000013</v>
      </c>
      <c r="R479" s="3">
        <f>IF(AND(K479="Current", Customer8[[#This Row],[Balance]]&gt;500000), Customer8[[#This Row],[Balance]]*1.02, Customer8[[#This Row],[Balance]])</f>
        <v>920291.33120000013</v>
      </c>
      <c r="S479" s="3" t="str">
        <f>TEXT(Customer8[[#This Row],[Transaction_Date]], "MMM")</f>
        <v>Nov</v>
      </c>
      <c r="T479" s="3" t="str">
        <f t="shared" si="7"/>
        <v>70 Yrs &amp; Above</v>
      </c>
      <c r="U479" s="3" t="str">
        <f>TEXT(Customer8[[#This Row],[Transaction_Date]],"YYYY")</f>
        <v>2021</v>
      </c>
    </row>
    <row r="480" spans="1:21" x14ac:dyDescent="0.35">
      <c r="A480" t="s">
        <v>1140</v>
      </c>
      <c r="B480">
        <v>156279764</v>
      </c>
      <c r="C480">
        <v>60</v>
      </c>
      <c r="D480" s="1">
        <v>22791</v>
      </c>
      <c r="E480" t="s">
        <v>741</v>
      </c>
      <c r="F480" t="s">
        <v>1017</v>
      </c>
      <c r="G480" t="s">
        <v>13</v>
      </c>
      <c r="H480" s="3">
        <v>862058.45440000005</v>
      </c>
      <c r="I480" s="3">
        <v>434013.2757</v>
      </c>
      <c r="J480" t="s">
        <v>1141</v>
      </c>
      <c r="K480" t="str">
        <f>_xlfn.XLOOKUP(A480, Accounts!A:A, Accounts!E:E, "Not Found")</f>
        <v>Joint</v>
      </c>
      <c r="L480" s="3">
        <f>_xlfn.XLOOKUP(A480, Accounts!A:A, Accounts!G:G, 0)</f>
        <v>5970825</v>
      </c>
      <c r="M480" s="3">
        <f>_xlfn.XLOOKUP(A480, Loan!A:A, Loan!D:D, "0")</f>
        <v>404115075</v>
      </c>
      <c r="N480" s="3" t="str">
        <f>_xlfn.XLOOKUP(Customer8[[#This Row],[Account Number]],Transaction!C:C,Transaction!D:D)</f>
        <v>Loan Payment</v>
      </c>
      <c r="O480" s="3" t="str">
        <f>_xlfn.XLOOKUP(Customer8[[#This Row],[Account Number]], Transaction!C:C,Transaction!E:E)</f>
        <v>Mobile</v>
      </c>
      <c r="P480" s="2">
        <f>_xlfn.XLOOKUP(Customer8[[#This Row],[Account Number]], Transaction!C:C,Transaction!F:F)</f>
        <v>44476</v>
      </c>
      <c r="Q480" s="3">
        <f>Customer8[[#This Row],[Bank Deposit]]-Customer8[[#This Row],[Saving Accounts]]</f>
        <v>428045.17870000005</v>
      </c>
      <c r="R480" s="3">
        <f>IF(AND(K480="Current", Customer8[[#This Row],[Balance]]&gt;500000), Customer8[[#This Row],[Balance]]*1.02, Customer8[[#This Row],[Balance]])</f>
        <v>428045.17870000005</v>
      </c>
      <c r="S480" s="3" t="str">
        <f>TEXT(Customer8[[#This Row],[Transaction_Date]], "MMM")</f>
        <v>Oct</v>
      </c>
      <c r="T480" s="3" t="str">
        <f t="shared" si="7"/>
        <v>60-69 Yrs</v>
      </c>
      <c r="U480" s="3" t="str">
        <f>TEXT(Customer8[[#This Row],[Transaction_Date]],"YYYY")</f>
        <v>2021</v>
      </c>
    </row>
    <row r="481" spans="1:21" x14ac:dyDescent="0.35">
      <c r="A481" t="s">
        <v>1142</v>
      </c>
      <c r="B481">
        <v>975805483</v>
      </c>
      <c r="C481">
        <v>40</v>
      </c>
      <c r="D481" s="1">
        <v>30096</v>
      </c>
      <c r="E481" t="s">
        <v>741</v>
      </c>
      <c r="F481" t="s">
        <v>307</v>
      </c>
      <c r="G481" t="s">
        <v>13</v>
      </c>
      <c r="H481" s="3">
        <v>219769.85569999999</v>
      </c>
      <c r="I481" s="3">
        <v>60560.524299999997</v>
      </c>
      <c r="J481" t="s">
        <v>1143</v>
      </c>
      <c r="K481" t="str">
        <f>_xlfn.XLOOKUP(A481, Accounts!A:A, Accounts!E:E, "Not Found")</f>
        <v>Joint</v>
      </c>
      <c r="L481" s="3">
        <f>_xlfn.XLOOKUP(A481, Accounts!A:A, Accounts!G:G, 0)</f>
        <v>2901955072</v>
      </c>
      <c r="M481" s="3" t="str">
        <f>_xlfn.XLOOKUP(A481, Loan!A:A, Loan!D:D, "0")</f>
        <v>0</v>
      </c>
      <c r="N481" s="3" t="str">
        <f>_xlfn.XLOOKUP(Customer8[[#This Row],[Account Number]],Transaction!C:C,Transaction!D:D)</f>
        <v>Online Payment</v>
      </c>
      <c r="O481" s="3" t="str">
        <f>_xlfn.XLOOKUP(Customer8[[#This Row],[Account Number]], Transaction!C:C,Transaction!E:E)</f>
        <v>Mobile</v>
      </c>
      <c r="P481" s="2">
        <f>_xlfn.XLOOKUP(Customer8[[#This Row],[Account Number]], Transaction!C:C,Transaction!F:F)</f>
        <v>44260</v>
      </c>
      <c r="Q481" s="3">
        <f>Customer8[[#This Row],[Bank Deposit]]-Customer8[[#This Row],[Saving Accounts]]</f>
        <v>159209.3314</v>
      </c>
      <c r="R481" s="3">
        <f>IF(AND(K481="Current", Customer8[[#This Row],[Balance]]&gt;500000), Customer8[[#This Row],[Balance]]*1.02, Customer8[[#This Row],[Balance]])</f>
        <v>159209.3314</v>
      </c>
      <c r="S481" s="3" t="str">
        <f>TEXT(Customer8[[#This Row],[Transaction_Date]], "MMM")</f>
        <v>Mar</v>
      </c>
      <c r="T481" s="3" t="str">
        <f t="shared" si="7"/>
        <v>40-49 Yrs</v>
      </c>
      <c r="U481" s="3" t="str">
        <f>TEXT(Customer8[[#This Row],[Transaction_Date]],"YYYY")</f>
        <v>2021</v>
      </c>
    </row>
    <row r="482" spans="1:21" x14ac:dyDescent="0.35">
      <c r="A482" t="s">
        <v>1144</v>
      </c>
      <c r="B482">
        <v>536372800</v>
      </c>
      <c r="C482">
        <v>56</v>
      </c>
      <c r="D482" s="1">
        <v>24252</v>
      </c>
      <c r="E482" t="s">
        <v>741</v>
      </c>
      <c r="F482" t="s">
        <v>75</v>
      </c>
      <c r="G482" t="s">
        <v>13</v>
      </c>
      <c r="H482" s="3">
        <v>1418542.6740999999</v>
      </c>
      <c r="I482" s="3">
        <v>163266.2323</v>
      </c>
      <c r="J482" t="s">
        <v>1145</v>
      </c>
      <c r="K482" t="str">
        <f>_xlfn.XLOOKUP(A482, Accounts!A:A, Accounts!E:E, "Not Found")</f>
        <v>Domiciliary</v>
      </c>
      <c r="L482" s="3">
        <f>_xlfn.XLOOKUP(A482, Accounts!A:A, Accounts!G:G, 0)</f>
        <v>2587538044</v>
      </c>
      <c r="M482" s="3" t="str">
        <f>_xlfn.XLOOKUP(A482, Loan!A:A, Loan!D:D, "0")</f>
        <v>0</v>
      </c>
      <c r="N482" s="3" t="str">
        <f>_xlfn.XLOOKUP(Customer8[[#This Row],[Account Number]],Transaction!C:C,Transaction!D:D)</f>
        <v>Money Transfer</v>
      </c>
      <c r="O482" s="3" t="str">
        <f>_xlfn.XLOOKUP(Customer8[[#This Row],[Account Number]], Transaction!C:C,Transaction!E:E)</f>
        <v>Internet Banking</v>
      </c>
      <c r="P482" s="2">
        <f>_xlfn.XLOOKUP(Customer8[[#This Row],[Account Number]], Transaction!C:C,Transaction!F:F)</f>
        <v>44656</v>
      </c>
      <c r="Q482" s="3">
        <f>Customer8[[#This Row],[Bank Deposit]]-Customer8[[#This Row],[Saving Accounts]]</f>
        <v>1255276.4417999999</v>
      </c>
      <c r="R482" s="3">
        <f>IF(AND(K482="Current", Customer8[[#This Row],[Balance]]&gt;500000), Customer8[[#This Row],[Balance]]*1.02, Customer8[[#This Row],[Balance]])</f>
        <v>1255276.4417999999</v>
      </c>
      <c r="S482" s="3" t="str">
        <f>TEXT(Customer8[[#This Row],[Transaction_Date]], "MMM")</f>
        <v>Apr</v>
      </c>
      <c r="T482" s="3" t="str">
        <f t="shared" si="7"/>
        <v>50-59 Yrs</v>
      </c>
      <c r="U482" s="3" t="str">
        <f>TEXT(Customer8[[#This Row],[Transaction_Date]],"YYYY")</f>
        <v>2022</v>
      </c>
    </row>
    <row r="483" spans="1:21" x14ac:dyDescent="0.35">
      <c r="A483" t="s">
        <v>1146</v>
      </c>
      <c r="B483">
        <v>205617031</v>
      </c>
      <c r="C483">
        <v>42</v>
      </c>
      <c r="D483" s="1">
        <v>29365.5</v>
      </c>
      <c r="E483" t="s">
        <v>741</v>
      </c>
      <c r="F483" t="s">
        <v>776</v>
      </c>
      <c r="G483" t="s">
        <v>13</v>
      </c>
      <c r="H483" s="3">
        <v>264557.54320000001</v>
      </c>
      <c r="I483" s="3">
        <v>181323.67</v>
      </c>
      <c r="J483" t="s">
        <v>1147</v>
      </c>
      <c r="K483" t="str">
        <f>_xlfn.XLOOKUP(A483, Accounts!A:A, Accounts!E:E, "Not Found")</f>
        <v>Corporate</v>
      </c>
      <c r="L483" s="3">
        <f>_xlfn.XLOOKUP(A483, Accounts!A:A, Accounts!G:G, 0)</f>
        <v>900518528</v>
      </c>
      <c r="M483" s="3" t="str">
        <f>_xlfn.XLOOKUP(A483, Loan!A:A, Loan!D:D, "0")</f>
        <v>0</v>
      </c>
      <c r="N483" s="3" t="str">
        <f>_xlfn.XLOOKUP(Customer8[[#This Row],[Account Number]],Transaction!C:C,Transaction!D:D)</f>
        <v>Money Transfer</v>
      </c>
      <c r="O483" s="3" t="str">
        <f>_xlfn.XLOOKUP(Customer8[[#This Row],[Account Number]], Transaction!C:C,Transaction!E:E)</f>
        <v>Mobile</v>
      </c>
      <c r="P483" s="2">
        <f>_xlfn.XLOOKUP(Customer8[[#This Row],[Account Number]], Transaction!C:C,Transaction!F:F)</f>
        <v>44521</v>
      </c>
      <c r="Q483" s="3">
        <f>Customer8[[#This Row],[Bank Deposit]]-Customer8[[#This Row],[Saving Accounts]]</f>
        <v>83233.873200000002</v>
      </c>
      <c r="R483" s="3">
        <f>IF(AND(K483="Current", Customer8[[#This Row],[Balance]]&gt;500000), Customer8[[#This Row],[Balance]]*1.02, Customer8[[#This Row],[Balance]])</f>
        <v>83233.873200000002</v>
      </c>
      <c r="S483" s="3" t="str">
        <f>TEXT(Customer8[[#This Row],[Transaction_Date]], "MMM")</f>
        <v>Nov</v>
      </c>
      <c r="T483" s="3" t="str">
        <f t="shared" si="7"/>
        <v>40-49 Yrs</v>
      </c>
      <c r="U483" s="3" t="str">
        <f>TEXT(Customer8[[#This Row],[Transaction_Date]],"YYYY")</f>
        <v>2021</v>
      </c>
    </row>
    <row r="484" spans="1:21" x14ac:dyDescent="0.35">
      <c r="A484" t="s">
        <v>1148</v>
      </c>
      <c r="B484">
        <v>754637770</v>
      </c>
      <c r="C484">
        <v>55</v>
      </c>
      <c r="D484" s="1">
        <v>24617.25</v>
      </c>
      <c r="E484" t="s">
        <v>741</v>
      </c>
      <c r="F484" t="s">
        <v>150</v>
      </c>
      <c r="G484" t="s">
        <v>13</v>
      </c>
      <c r="H484" s="3">
        <v>37979.773399999998</v>
      </c>
      <c r="I484" s="3">
        <v>52204.924899999998</v>
      </c>
      <c r="J484" t="s">
        <v>1149</v>
      </c>
      <c r="K484" t="str">
        <f>_xlfn.XLOOKUP(A484, Accounts!A:A, Accounts!E:E, "Not Found")</f>
        <v>Domiciliary</v>
      </c>
      <c r="L484" s="3">
        <f>_xlfn.XLOOKUP(A484, Accounts!A:A, Accounts!G:G, 0)</f>
        <v>84024486</v>
      </c>
      <c r="M484" s="3" t="str">
        <f>_xlfn.XLOOKUP(A484, Loan!A:A, Loan!D:D, "0")</f>
        <v>0</v>
      </c>
      <c r="N484" s="3" t="str">
        <f>_xlfn.XLOOKUP(Customer8[[#This Row],[Account Number]],Transaction!C:C,Transaction!D:D)</f>
        <v>Checks</v>
      </c>
      <c r="O484" s="3" t="str">
        <f>_xlfn.XLOOKUP(Customer8[[#This Row],[Account Number]], Transaction!C:C,Transaction!E:E)</f>
        <v>Informal Services</v>
      </c>
      <c r="P484" s="2">
        <f>_xlfn.XLOOKUP(Customer8[[#This Row],[Account Number]], Transaction!C:C,Transaction!F:F)</f>
        <v>44490</v>
      </c>
      <c r="Q484" s="3">
        <f>Customer8[[#This Row],[Bank Deposit]]-Customer8[[#This Row],[Saving Accounts]]</f>
        <v>-14225.1515</v>
      </c>
      <c r="R484" s="3">
        <f>IF(AND(K484="Current", Customer8[[#This Row],[Balance]]&gt;500000), Customer8[[#This Row],[Balance]]*1.02, Customer8[[#This Row],[Balance]])</f>
        <v>-14225.1515</v>
      </c>
      <c r="S484" s="3" t="str">
        <f>TEXT(Customer8[[#This Row],[Transaction_Date]], "MMM")</f>
        <v>Oct</v>
      </c>
      <c r="T484" s="3" t="str">
        <f t="shared" si="7"/>
        <v>50-59 Yrs</v>
      </c>
      <c r="U484" s="3" t="str">
        <f>TEXT(Customer8[[#This Row],[Transaction_Date]],"YYYY")</f>
        <v>2021</v>
      </c>
    </row>
    <row r="485" spans="1:21" x14ac:dyDescent="0.35">
      <c r="A485" t="s">
        <v>1150</v>
      </c>
      <c r="B485">
        <v>663494133</v>
      </c>
      <c r="C485">
        <v>32</v>
      </c>
      <c r="D485" s="1">
        <v>33018</v>
      </c>
      <c r="E485" t="s">
        <v>741</v>
      </c>
      <c r="F485" t="s">
        <v>1151</v>
      </c>
      <c r="G485" t="s">
        <v>13</v>
      </c>
      <c r="H485" s="3">
        <v>117381.1263</v>
      </c>
      <c r="I485" s="3">
        <v>116287.71309999999</v>
      </c>
      <c r="J485" t="s">
        <v>1152</v>
      </c>
      <c r="K485" t="str">
        <f>_xlfn.XLOOKUP(A485, Accounts!A:A, Accounts!E:E, "Not Found")</f>
        <v>Domiciliary</v>
      </c>
      <c r="L485" s="3">
        <f>_xlfn.XLOOKUP(A485, Accounts!A:A, Accounts!G:G, 0)</f>
        <v>2665308126</v>
      </c>
      <c r="M485" s="3" t="str">
        <f>_xlfn.XLOOKUP(A485, Loan!A:A, Loan!D:D, "0")</f>
        <v>0</v>
      </c>
      <c r="N485" s="3" t="str">
        <f>_xlfn.XLOOKUP(Customer8[[#This Row],[Account Number]],Transaction!C:C,Transaction!D:D)</f>
        <v>Cash Withdrawal</v>
      </c>
      <c r="O485" s="3" t="str">
        <f>_xlfn.XLOOKUP(Customer8[[#This Row],[Account Number]], Transaction!C:C,Transaction!E:E)</f>
        <v>POS</v>
      </c>
      <c r="P485" s="2">
        <f>_xlfn.XLOOKUP(Customer8[[#This Row],[Account Number]], Transaction!C:C,Transaction!F:F)</f>
        <v>44457</v>
      </c>
      <c r="Q485" s="3">
        <f>Customer8[[#This Row],[Bank Deposit]]-Customer8[[#This Row],[Saving Accounts]]</f>
        <v>1093.41320000001</v>
      </c>
      <c r="R485" s="3">
        <f>IF(AND(K485="Current", Customer8[[#This Row],[Balance]]&gt;500000), Customer8[[#This Row],[Balance]]*1.02, Customer8[[#This Row],[Balance]])</f>
        <v>1093.41320000001</v>
      </c>
      <c r="S485" s="3" t="str">
        <f>TEXT(Customer8[[#This Row],[Transaction_Date]], "MMM")</f>
        <v>Sep</v>
      </c>
      <c r="T485" s="3" t="str">
        <f t="shared" si="7"/>
        <v>30-39 Yrs</v>
      </c>
      <c r="U485" s="3" t="str">
        <f>TEXT(Customer8[[#This Row],[Transaction_Date]],"YYYY")</f>
        <v>2021</v>
      </c>
    </row>
    <row r="486" spans="1:21" x14ac:dyDescent="0.35">
      <c r="A486" t="s">
        <v>1153</v>
      </c>
      <c r="B486">
        <v>74610243</v>
      </c>
      <c r="C486">
        <v>28</v>
      </c>
      <c r="D486" s="1">
        <v>34479</v>
      </c>
      <c r="E486" t="s">
        <v>741</v>
      </c>
      <c r="F486" t="s">
        <v>133</v>
      </c>
      <c r="G486" t="s">
        <v>13</v>
      </c>
      <c r="H486" s="3">
        <v>98253.570699999997</v>
      </c>
      <c r="I486" s="3">
        <v>20878.8838</v>
      </c>
      <c r="J486" t="s">
        <v>1154</v>
      </c>
      <c r="K486" t="str">
        <f>_xlfn.XLOOKUP(A486, Accounts!A:A, Accounts!E:E, "Not Found")</f>
        <v>Domiciliary</v>
      </c>
      <c r="L486" s="3">
        <f>_xlfn.XLOOKUP(A486, Accounts!A:A, Accounts!G:G, 0)</f>
        <v>3492373144</v>
      </c>
      <c r="M486" s="3" t="str">
        <f>_xlfn.XLOOKUP(A486, Loan!A:A, Loan!D:D, "0")</f>
        <v>0</v>
      </c>
      <c r="N486" s="3" t="str">
        <f>_xlfn.XLOOKUP(Customer8[[#This Row],[Account Number]],Transaction!C:C,Transaction!D:D)</f>
        <v>Money Deposit</v>
      </c>
      <c r="O486" s="3" t="str">
        <f>_xlfn.XLOOKUP(Customer8[[#This Row],[Account Number]], Transaction!C:C,Transaction!E:E)</f>
        <v>Bank</v>
      </c>
      <c r="P486" s="2">
        <f>_xlfn.XLOOKUP(Customer8[[#This Row],[Account Number]], Transaction!C:C,Transaction!F:F)</f>
        <v>44294</v>
      </c>
      <c r="Q486" s="3">
        <f>Customer8[[#This Row],[Bank Deposit]]-Customer8[[#This Row],[Saving Accounts]]</f>
        <v>77374.686900000001</v>
      </c>
      <c r="R486" s="3">
        <f>IF(AND(K486="Current", Customer8[[#This Row],[Balance]]&gt;500000), Customer8[[#This Row],[Balance]]*1.02, Customer8[[#This Row],[Balance]])</f>
        <v>77374.686900000001</v>
      </c>
      <c r="S486" s="3" t="str">
        <f>TEXT(Customer8[[#This Row],[Transaction_Date]], "MMM")</f>
        <v>Apr</v>
      </c>
      <c r="T486" s="3" t="str">
        <f t="shared" si="7"/>
        <v>20-29 Yrs</v>
      </c>
      <c r="U486" s="3" t="str">
        <f>TEXT(Customer8[[#This Row],[Transaction_Date]],"YYYY")</f>
        <v>2021</v>
      </c>
    </row>
    <row r="487" spans="1:21" x14ac:dyDescent="0.35">
      <c r="A487" t="s">
        <v>1155</v>
      </c>
      <c r="B487">
        <v>951114423</v>
      </c>
      <c r="C487">
        <v>81</v>
      </c>
      <c r="D487" s="1">
        <v>15120.75</v>
      </c>
      <c r="E487" t="s">
        <v>741</v>
      </c>
      <c r="F487" t="s">
        <v>1156</v>
      </c>
      <c r="G487" t="s">
        <v>13</v>
      </c>
      <c r="H487" s="3">
        <v>528227.02229999995</v>
      </c>
      <c r="I487" s="3">
        <v>268055.50390000001</v>
      </c>
      <c r="J487" t="s">
        <v>1157</v>
      </c>
      <c r="K487" t="str">
        <f>_xlfn.XLOOKUP(A487, Accounts!A:A, Accounts!E:E, "Not Found")</f>
        <v>Current</v>
      </c>
      <c r="L487" s="3">
        <f>_xlfn.XLOOKUP(A487, Accounts!A:A, Accounts!G:G, 0)</f>
        <v>1169952999</v>
      </c>
      <c r="M487" s="3" t="str">
        <f>_xlfn.XLOOKUP(A487, Loan!A:A, Loan!D:D, "0")</f>
        <v>0</v>
      </c>
      <c r="N487" s="3" t="str">
        <f>_xlfn.XLOOKUP(Customer8[[#This Row],[Account Number]],Transaction!C:C,Transaction!D:D)</f>
        <v>Checks</v>
      </c>
      <c r="O487" s="3" t="str">
        <f>_xlfn.XLOOKUP(Customer8[[#This Row],[Account Number]], Transaction!C:C,Transaction!E:E)</f>
        <v>Informal Services</v>
      </c>
      <c r="P487" s="2">
        <f>_xlfn.XLOOKUP(Customer8[[#This Row],[Account Number]], Transaction!C:C,Transaction!F:F)</f>
        <v>44534</v>
      </c>
      <c r="Q487" s="3">
        <f>Customer8[[#This Row],[Bank Deposit]]-Customer8[[#This Row],[Saving Accounts]]</f>
        <v>260171.51839999994</v>
      </c>
      <c r="R487" s="3">
        <f>IF(AND(K487="Current", Customer8[[#This Row],[Balance]]&gt;500000), Customer8[[#This Row],[Balance]]*1.02, Customer8[[#This Row],[Balance]])</f>
        <v>260171.51839999994</v>
      </c>
      <c r="S487" s="3" t="str">
        <f>TEXT(Customer8[[#This Row],[Transaction_Date]], "MMM")</f>
        <v>Dec</v>
      </c>
      <c r="T487" s="3" t="str">
        <f t="shared" si="7"/>
        <v>70 Yrs &amp; Above</v>
      </c>
      <c r="U487" s="3" t="str">
        <f>TEXT(Customer8[[#This Row],[Transaction_Date]],"YYYY")</f>
        <v>2021</v>
      </c>
    </row>
    <row r="488" spans="1:21" x14ac:dyDescent="0.35">
      <c r="A488" t="s">
        <v>1158</v>
      </c>
      <c r="B488">
        <v>171025223</v>
      </c>
      <c r="C488">
        <v>61</v>
      </c>
      <c r="D488" s="1">
        <v>22425.75</v>
      </c>
      <c r="E488" t="s">
        <v>741</v>
      </c>
      <c r="F488" t="s">
        <v>365</v>
      </c>
      <c r="G488" t="s">
        <v>13</v>
      </c>
      <c r="H488" s="3">
        <v>918754.75529999996</v>
      </c>
      <c r="I488" s="3">
        <v>198778.04149999999</v>
      </c>
      <c r="J488" t="s">
        <v>1159</v>
      </c>
      <c r="K488" t="str">
        <f>_xlfn.XLOOKUP(A488, Accounts!A:A, Accounts!E:E, "Not Found")</f>
        <v>Domiciliary</v>
      </c>
      <c r="L488" s="3">
        <f>_xlfn.XLOOKUP(A488, Accounts!A:A, Accounts!G:G, 0)</f>
        <v>1912658849</v>
      </c>
      <c r="M488" s="3">
        <f>_xlfn.XLOOKUP(A488, Loan!A:A, Loan!D:D, "0")</f>
        <v>4120415178</v>
      </c>
      <c r="N488" s="3" t="str">
        <f>_xlfn.XLOOKUP(Customer8[[#This Row],[Account Number]],Transaction!C:C,Transaction!D:D)</f>
        <v>Money Deposit</v>
      </c>
      <c r="O488" s="3" t="str">
        <f>_xlfn.XLOOKUP(Customer8[[#This Row],[Account Number]], Transaction!C:C,Transaction!E:E)</f>
        <v>Bank</v>
      </c>
      <c r="P488" s="2">
        <f>_xlfn.XLOOKUP(Customer8[[#This Row],[Account Number]], Transaction!C:C,Transaction!F:F)</f>
        <v>44506</v>
      </c>
      <c r="Q488" s="3">
        <f>Customer8[[#This Row],[Bank Deposit]]-Customer8[[#This Row],[Saving Accounts]]</f>
        <v>719976.71380000003</v>
      </c>
      <c r="R488" s="3">
        <f>IF(AND(K488="Current", Customer8[[#This Row],[Balance]]&gt;500000), Customer8[[#This Row],[Balance]]*1.02, Customer8[[#This Row],[Balance]])</f>
        <v>719976.71380000003</v>
      </c>
      <c r="S488" s="3" t="str">
        <f>TEXT(Customer8[[#This Row],[Transaction_Date]], "MMM")</f>
        <v>Nov</v>
      </c>
      <c r="T488" s="3" t="str">
        <f t="shared" si="7"/>
        <v>60-69 Yrs</v>
      </c>
      <c r="U488" s="3" t="str">
        <f>TEXT(Customer8[[#This Row],[Transaction_Date]],"YYYY")</f>
        <v>2021</v>
      </c>
    </row>
    <row r="489" spans="1:21" x14ac:dyDescent="0.35">
      <c r="A489" t="s">
        <v>1160</v>
      </c>
      <c r="B489">
        <v>275932122</v>
      </c>
      <c r="C489">
        <v>19</v>
      </c>
      <c r="D489" s="1">
        <v>37766.25</v>
      </c>
      <c r="E489" t="s">
        <v>741</v>
      </c>
      <c r="F489" t="s">
        <v>1017</v>
      </c>
      <c r="G489" t="s">
        <v>13</v>
      </c>
      <c r="H489" s="3">
        <v>71388.977400000003</v>
      </c>
      <c r="I489" s="3">
        <v>32658.5785</v>
      </c>
      <c r="J489" t="s">
        <v>1161</v>
      </c>
      <c r="K489" t="str">
        <f>_xlfn.XLOOKUP(A489, Accounts!A:A, Accounts!E:E, "Not Found")</f>
        <v>Corporate</v>
      </c>
      <c r="L489" s="3">
        <f>_xlfn.XLOOKUP(A489, Accounts!A:A, Accounts!G:G, 0)</f>
        <v>79374204</v>
      </c>
      <c r="M489" s="3" t="str">
        <f>_xlfn.XLOOKUP(A489, Loan!A:A, Loan!D:D, "0")</f>
        <v>0</v>
      </c>
      <c r="N489" s="3" t="str">
        <f>_xlfn.XLOOKUP(Customer8[[#This Row],[Account Number]],Transaction!C:C,Transaction!D:D)</f>
        <v>Checks</v>
      </c>
      <c r="O489" s="3" t="str">
        <f>_xlfn.XLOOKUP(Customer8[[#This Row],[Account Number]], Transaction!C:C,Transaction!E:E)</f>
        <v>Informal Services</v>
      </c>
      <c r="P489" s="2">
        <f>_xlfn.XLOOKUP(Customer8[[#This Row],[Account Number]], Transaction!C:C,Transaction!F:F)</f>
        <v>44451</v>
      </c>
      <c r="Q489" s="3">
        <f>Customer8[[#This Row],[Bank Deposit]]-Customer8[[#This Row],[Saving Accounts]]</f>
        <v>38730.3989</v>
      </c>
      <c r="R489" s="3">
        <f>IF(AND(K489="Current", Customer8[[#This Row],[Balance]]&gt;500000), Customer8[[#This Row],[Balance]]*1.02, Customer8[[#This Row],[Balance]])</f>
        <v>38730.3989</v>
      </c>
      <c r="S489" s="3" t="str">
        <f>TEXT(Customer8[[#This Row],[Transaction_Date]], "MMM")</f>
        <v>Sep</v>
      </c>
      <c r="T489" s="3" t="str">
        <f t="shared" si="7"/>
        <v>Below 20 Yrs</v>
      </c>
      <c r="U489" s="3" t="str">
        <f>TEXT(Customer8[[#This Row],[Transaction_Date]],"YYYY")</f>
        <v>2021</v>
      </c>
    </row>
    <row r="490" spans="1:21" x14ac:dyDescent="0.35">
      <c r="A490" t="s">
        <v>1162</v>
      </c>
      <c r="B490">
        <v>253960066</v>
      </c>
      <c r="C490">
        <v>22</v>
      </c>
      <c r="D490" s="1">
        <v>36670.5</v>
      </c>
      <c r="E490" t="s">
        <v>741</v>
      </c>
      <c r="F490" t="s">
        <v>243</v>
      </c>
      <c r="G490" t="s">
        <v>13</v>
      </c>
      <c r="H490" s="3">
        <v>861107.96900000004</v>
      </c>
      <c r="I490" s="3">
        <v>341572.82770000002</v>
      </c>
      <c r="J490" t="s">
        <v>1163</v>
      </c>
      <c r="K490" t="str">
        <f>_xlfn.XLOOKUP(A490, Accounts!A:A, Accounts!E:E, "Not Found")</f>
        <v>Current</v>
      </c>
      <c r="L490" s="3">
        <f>_xlfn.XLOOKUP(A490, Accounts!A:A, Accounts!G:G, 0)</f>
        <v>149346654</v>
      </c>
      <c r="M490" s="3" t="str">
        <f>_xlfn.XLOOKUP(A490, Loan!A:A, Loan!D:D, "0")</f>
        <v>0</v>
      </c>
      <c r="N490" s="3" t="str">
        <f>_xlfn.XLOOKUP(Customer8[[#This Row],[Account Number]],Transaction!C:C,Transaction!D:D)</f>
        <v>Money Deposit</v>
      </c>
      <c r="O490" s="3" t="str">
        <f>_xlfn.XLOOKUP(Customer8[[#This Row],[Account Number]], Transaction!C:C,Transaction!E:E)</f>
        <v>Bank</v>
      </c>
      <c r="P490" s="2">
        <f>_xlfn.XLOOKUP(Customer8[[#This Row],[Account Number]], Transaction!C:C,Transaction!F:F)</f>
        <v>44322</v>
      </c>
      <c r="Q490" s="3">
        <f>Customer8[[#This Row],[Bank Deposit]]-Customer8[[#This Row],[Saving Accounts]]</f>
        <v>519535.14130000002</v>
      </c>
      <c r="R490" s="3">
        <f>IF(AND(K490="Current", Customer8[[#This Row],[Balance]]&gt;500000), Customer8[[#This Row],[Balance]]*1.02, Customer8[[#This Row],[Balance]])</f>
        <v>529925.84412600007</v>
      </c>
      <c r="S490" s="3" t="str">
        <f>TEXT(Customer8[[#This Row],[Transaction_Date]], "MMM")</f>
        <v>May</v>
      </c>
      <c r="T490" s="3" t="str">
        <f t="shared" si="7"/>
        <v>20-29 Yrs</v>
      </c>
      <c r="U490" s="3" t="str">
        <f>TEXT(Customer8[[#This Row],[Transaction_Date]],"YYYY")</f>
        <v>2021</v>
      </c>
    </row>
    <row r="491" spans="1:21" x14ac:dyDescent="0.35">
      <c r="A491" t="s">
        <v>1164</v>
      </c>
      <c r="B491">
        <v>545998935</v>
      </c>
      <c r="C491">
        <v>48</v>
      </c>
      <c r="D491" s="1">
        <v>27174</v>
      </c>
      <c r="E491" t="s">
        <v>741</v>
      </c>
      <c r="F491" t="s">
        <v>69</v>
      </c>
      <c r="G491" t="s">
        <v>13</v>
      </c>
      <c r="H491" s="3">
        <v>1122750.5734000001</v>
      </c>
      <c r="I491" s="3">
        <v>504017.37699999998</v>
      </c>
      <c r="J491" t="s">
        <v>1165</v>
      </c>
      <c r="K491" t="str">
        <f>_xlfn.XLOOKUP(A491, Accounts!A:A, Accounts!E:E, "Not Found")</f>
        <v>Domiciliary</v>
      </c>
      <c r="L491" s="3">
        <f>_xlfn.XLOOKUP(A491, Accounts!A:A, Accounts!G:G, 0)</f>
        <v>827038107</v>
      </c>
      <c r="M491" s="3" t="str">
        <f>_xlfn.XLOOKUP(A491, Loan!A:A, Loan!D:D, "0")</f>
        <v>0</v>
      </c>
      <c r="N491" s="3" t="str">
        <f>_xlfn.XLOOKUP(Customer8[[#This Row],[Account Number]],Transaction!C:C,Transaction!D:D)</f>
        <v>Money Deposit</v>
      </c>
      <c r="O491" s="3" t="str">
        <f>_xlfn.XLOOKUP(Customer8[[#This Row],[Account Number]], Transaction!C:C,Transaction!E:E)</f>
        <v>Bank</v>
      </c>
      <c r="P491" s="2">
        <f>_xlfn.XLOOKUP(Customer8[[#This Row],[Account Number]], Transaction!C:C,Transaction!F:F)</f>
        <v>44536</v>
      </c>
      <c r="Q491" s="3">
        <f>Customer8[[#This Row],[Bank Deposit]]-Customer8[[#This Row],[Saving Accounts]]</f>
        <v>618733.19640000013</v>
      </c>
      <c r="R491" s="3">
        <f>IF(AND(K491="Current", Customer8[[#This Row],[Balance]]&gt;500000), Customer8[[#This Row],[Balance]]*1.02, Customer8[[#This Row],[Balance]])</f>
        <v>618733.19640000013</v>
      </c>
      <c r="S491" s="3" t="str">
        <f>TEXT(Customer8[[#This Row],[Transaction_Date]], "MMM")</f>
        <v>Dec</v>
      </c>
      <c r="T491" s="3" t="str">
        <f t="shared" si="7"/>
        <v>40-49 Yrs</v>
      </c>
      <c r="U491" s="3" t="str">
        <f>TEXT(Customer8[[#This Row],[Transaction_Date]],"YYYY")</f>
        <v>2021</v>
      </c>
    </row>
    <row r="492" spans="1:21" x14ac:dyDescent="0.35">
      <c r="A492" t="s">
        <v>1166</v>
      </c>
      <c r="B492">
        <v>33056746</v>
      </c>
      <c r="C492">
        <v>43</v>
      </c>
      <c r="D492" s="1">
        <v>29000.25</v>
      </c>
      <c r="E492" t="s">
        <v>741</v>
      </c>
      <c r="F492" t="s">
        <v>57</v>
      </c>
      <c r="G492" t="s">
        <v>13</v>
      </c>
      <c r="H492" s="3">
        <v>508775.28240000003</v>
      </c>
      <c r="I492" s="3">
        <v>100367.4875</v>
      </c>
      <c r="J492" t="s">
        <v>1167</v>
      </c>
      <c r="K492" t="str">
        <f>_xlfn.XLOOKUP(A492, Accounts!A:A, Accounts!E:E, "Not Found")</f>
        <v>Corporate</v>
      </c>
      <c r="L492" s="3">
        <f>_xlfn.XLOOKUP(A492, Accounts!A:A, Accounts!G:G, 0)</f>
        <v>611444757</v>
      </c>
      <c r="M492" s="3" t="str">
        <f>_xlfn.XLOOKUP(A492, Loan!A:A, Loan!D:D, "0")</f>
        <v>0</v>
      </c>
      <c r="N492" s="3" t="str">
        <f>_xlfn.XLOOKUP(Customer8[[#This Row],[Account Number]],Transaction!C:C,Transaction!D:D)</f>
        <v>Money Deposit</v>
      </c>
      <c r="O492" s="3" t="str">
        <f>_xlfn.XLOOKUP(Customer8[[#This Row],[Account Number]], Transaction!C:C,Transaction!E:E)</f>
        <v>Bank</v>
      </c>
      <c r="P492" s="2">
        <f>_xlfn.XLOOKUP(Customer8[[#This Row],[Account Number]], Transaction!C:C,Transaction!F:F)</f>
        <v>44500</v>
      </c>
      <c r="Q492" s="3">
        <f>Customer8[[#This Row],[Bank Deposit]]-Customer8[[#This Row],[Saving Accounts]]</f>
        <v>408407.79490000004</v>
      </c>
      <c r="R492" s="3">
        <f>IF(AND(K492="Current", Customer8[[#This Row],[Balance]]&gt;500000), Customer8[[#This Row],[Balance]]*1.02, Customer8[[#This Row],[Balance]])</f>
        <v>408407.79490000004</v>
      </c>
      <c r="S492" s="3" t="str">
        <f>TEXT(Customer8[[#This Row],[Transaction_Date]], "MMM")</f>
        <v>Oct</v>
      </c>
      <c r="T492" s="3" t="str">
        <f t="shared" si="7"/>
        <v>40-49 Yrs</v>
      </c>
      <c r="U492" s="3" t="str">
        <f>TEXT(Customer8[[#This Row],[Transaction_Date]],"YYYY")</f>
        <v>2021</v>
      </c>
    </row>
    <row r="493" spans="1:21" x14ac:dyDescent="0.35">
      <c r="A493" t="s">
        <v>1168</v>
      </c>
      <c r="B493">
        <v>915295189</v>
      </c>
      <c r="C493">
        <v>57</v>
      </c>
      <c r="D493" s="1">
        <v>23886.75</v>
      </c>
      <c r="E493" t="s">
        <v>741</v>
      </c>
      <c r="F493" t="s">
        <v>1169</v>
      </c>
      <c r="G493" t="s">
        <v>13</v>
      </c>
      <c r="H493" s="3">
        <v>54596.7572</v>
      </c>
      <c r="I493" s="3">
        <v>11453.3197</v>
      </c>
      <c r="J493" t="s">
        <v>1170</v>
      </c>
      <c r="K493" t="str">
        <f>_xlfn.XLOOKUP(A493, Accounts!A:A, Accounts!E:E, "Not Found")</f>
        <v>Domiciliary</v>
      </c>
      <c r="L493" s="3">
        <f>_xlfn.XLOOKUP(A493, Accounts!A:A, Accounts!G:G, 0)</f>
        <v>8253007</v>
      </c>
      <c r="M493" s="3" t="str">
        <f>_xlfn.XLOOKUP(A493, Loan!A:A, Loan!D:D, "0")</f>
        <v>0</v>
      </c>
      <c r="N493" s="3" t="str">
        <f>_xlfn.XLOOKUP(Customer8[[#This Row],[Account Number]],Transaction!C:C,Transaction!D:D)</f>
        <v>Cash Withdrawal</v>
      </c>
      <c r="O493" s="3" t="str">
        <f>_xlfn.XLOOKUP(Customer8[[#This Row],[Account Number]], Transaction!C:C,Transaction!E:E)</f>
        <v>ATM</v>
      </c>
      <c r="P493" s="2">
        <f>_xlfn.XLOOKUP(Customer8[[#This Row],[Account Number]], Transaction!C:C,Transaction!F:F)</f>
        <v>44665</v>
      </c>
      <c r="Q493" s="3">
        <f>Customer8[[#This Row],[Bank Deposit]]-Customer8[[#This Row],[Saving Accounts]]</f>
        <v>43143.4375</v>
      </c>
      <c r="R493" s="3">
        <f>IF(AND(K493="Current", Customer8[[#This Row],[Balance]]&gt;500000), Customer8[[#This Row],[Balance]]*1.02, Customer8[[#This Row],[Balance]])</f>
        <v>43143.4375</v>
      </c>
      <c r="S493" s="3" t="str">
        <f>TEXT(Customer8[[#This Row],[Transaction_Date]], "MMM")</f>
        <v>Apr</v>
      </c>
      <c r="T493" s="3" t="str">
        <f t="shared" si="7"/>
        <v>50-59 Yrs</v>
      </c>
      <c r="U493" s="3" t="str">
        <f>TEXT(Customer8[[#This Row],[Transaction_Date]],"YYYY")</f>
        <v>2022</v>
      </c>
    </row>
    <row r="494" spans="1:21" x14ac:dyDescent="0.35">
      <c r="A494" t="s">
        <v>1171</v>
      </c>
      <c r="B494">
        <v>620261247</v>
      </c>
      <c r="C494">
        <v>80</v>
      </c>
      <c r="D494" s="1">
        <v>15486</v>
      </c>
      <c r="E494" t="s">
        <v>741</v>
      </c>
      <c r="F494" t="s">
        <v>115</v>
      </c>
      <c r="G494" t="s">
        <v>13</v>
      </c>
      <c r="H494" s="3">
        <v>105428.925</v>
      </c>
      <c r="I494" s="3">
        <v>64494.387699999999</v>
      </c>
      <c r="J494" t="s">
        <v>1172</v>
      </c>
      <c r="K494" t="str">
        <f>_xlfn.XLOOKUP(A494, Accounts!A:A, Accounts!E:E, "Not Found")</f>
        <v>Domiciliary</v>
      </c>
      <c r="L494" s="3">
        <f>_xlfn.XLOOKUP(A494, Accounts!A:A, Accounts!G:G, 0)</f>
        <v>537970752</v>
      </c>
      <c r="M494" s="3" t="str">
        <f>_xlfn.XLOOKUP(A494, Loan!A:A, Loan!D:D, "0")</f>
        <v>0</v>
      </c>
      <c r="N494" s="3" t="str">
        <f>_xlfn.XLOOKUP(Customer8[[#This Row],[Account Number]],Transaction!C:C,Transaction!D:D)</f>
        <v>Online Payment</v>
      </c>
      <c r="O494" s="3" t="str">
        <f>_xlfn.XLOOKUP(Customer8[[#This Row],[Account Number]], Transaction!C:C,Transaction!E:E)</f>
        <v>Mobile</v>
      </c>
      <c r="P494" s="2">
        <f>_xlfn.XLOOKUP(Customer8[[#This Row],[Account Number]], Transaction!C:C,Transaction!F:F)</f>
        <v>44494</v>
      </c>
      <c r="Q494" s="3">
        <f>Customer8[[#This Row],[Bank Deposit]]-Customer8[[#This Row],[Saving Accounts]]</f>
        <v>40934.537300000004</v>
      </c>
      <c r="R494" s="3">
        <f>IF(AND(K494="Current", Customer8[[#This Row],[Balance]]&gt;500000), Customer8[[#This Row],[Balance]]*1.02, Customer8[[#This Row],[Balance]])</f>
        <v>40934.537300000004</v>
      </c>
      <c r="S494" s="3" t="str">
        <f>TEXT(Customer8[[#This Row],[Transaction_Date]], "MMM")</f>
        <v>Oct</v>
      </c>
      <c r="T494" s="3" t="str">
        <f t="shared" si="7"/>
        <v>70 Yrs &amp; Above</v>
      </c>
      <c r="U494" s="3" t="str">
        <f>TEXT(Customer8[[#This Row],[Transaction_Date]],"YYYY")</f>
        <v>2021</v>
      </c>
    </row>
    <row r="495" spans="1:21" x14ac:dyDescent="0.35">
      <c r="A495" t="s">
        <v>1173</v>
      </c>
      <c r="B495">
        <v>807694195</v>
      </c>
      <c r="C495">
        <v>47</v>
      </c>
      <c r="D495" s="1">
        <v>27539.25</v>
      </c>
      <c r="E495" t="s">
        <v>741</v>
      </c>
      <c r="F495" t="s">
        <v>542</v>
      </c>
      <c r="G495" t="s">
        <v>13</v>
      </c>
      <c r="H495" s="3">
        <v>525947.01229999994</v>
      </c>
      <c r="I495" s="3">
        <v>165164.3279</v>
      </c>
      <c r="J495" t="s">
        <v>1174</v>
      </c>
      <c r="K495" t="str">
        <f>_xlfn.XLOOKUP(A495, Accounts!A:A, Accounts!E:E, "Not Found")</f>
        <v>Savings</v>
      </c>
      <c r="L495" s="3">
        <f>_xlfn.XLOOKUP(A495, Accounts!A:A, Accounts!G:G, 0)</f>
        <v>5132928768</v>
      </c>
      <c r="M495" s="3" t="str">
        <f>_xlfn.XLOOKUP(A495, Loan!A:A, Loan!D:D, "0")</f>
        <v>0</v>
      </c>
      <c r="N495" s="3" t="str">
        <f>_xlfn.XLOOKUP(Customer8[[#This Row],[Account Number]],Transaction!C:C,Transaction!D:D)</f>
        <v>Checks</v>
      </c>
      <c r="O495" s="3" t="str">
        <f>_xlfn.XLOOKUP(Customer8[[#This Row],[Account Number]], Transaction!C:C,Transaction!E:E)</f>
        <v>Informal Services</v>
      </c>
      <c r="P495" s="2">
        <f>_xlfn.XLOOKUP(Customer8[[#This Row],[Account Number]], Transaction!C:C,Transaction!F:F)</f>
        <v>44441</v>
      </c>
      <c r="Q495" s="3">
        <f>Customer8[[#This Row],[Bank Deposit]]-Customer8[[#This Row],[Saving Accounts]]</f>
        <v>360782.68439999991</v>
      </c>
      <c r="R495" s="3">
        <f>IF(AND(K495="Current", Customer8[[#This Row],[Balance]]&gt;500000), Customer8[[#This Row],[Balance]]*1.02, Customer8[[#This Row],[Balance]])</f>
        <v>360782.68439999991</v>
      </c>
      <c r="S495" s="3" t="str">
        <f>TEXT(Customer8[[#This Row],[Transaction_Date]], "MMM")</f>
        <v>Sep</v>
      </c>
      <c r="T495" s="3" t="str">
        <f t="shared" si="7"/>
        <v>40-49 Yrs</v>
      </c>
      <c r="U495" s="3" t="str">
        <f>TEXT(Customer8[[#This Row],[Transaction_Date]],"YYYY")</f>
        <v>2021</v>
      </c>
    </row>
    <row r="496" spans="1:21" x14ac:dyDescent="0.35">
      <c r="A496" t="s">
        <v>1175</v>
      </c>
      <c r="B496">
        <v>214670045</v>
      </c>
      <c r="C496">
        <v>24</v>
      </c>
      <c r="D496" s="1">
        <v>35940</v>
      </c>
      <c r="E496" t="s">
        <v>741</v>
      </c>
      <c r="F496" t="s">
        <v>950</v>
      </c>
      <c r="G496" t="s">
        <v>13</v>
      </c>
      <c r="H496" s="3">
        <v>506526.40840000001</v>
      </c>
      <c r="I496" s="3">
        <v>243793.36259999999</v>
      </c>
      <c r="J496" t="s">
        <v>1176</v>
      </c>
      <c r="K496" t="str">
        <f>_xlfn.XLOOKUP(A496, Accounts!A:A, Accounts!E:E, "Not Found")</f>
        <v>Domiciliary</v>
      </c>
      <c r="L496" s="3">
        <f>_xlfn.XLOOKUP(A496, Accounts!A:A, Accounts!G:G, 0)</f>
        <v>3082615296</v>
      </c>
      <c r="M496" s="3" t="str">
        <f>_xlfn.XLOOKUP(A496, Loan!A:A, Loan!D:D, "0")</f>
        <v>0</v>
      </c>
      <c r="N496" s="3" t="str">
        <f>_xlfn.XLOOKUP(Customer8[[#This Row],[Account Number]],Transaction!C:C,Transaction!D:D)</f>
        <v>Online Payment</v>
      </c>
      <c r="O496" s="3" t="str">
        <f>_xlfn.XLOOKUP(Customer8[[#This Row],[Account Number]], Transaction!C:C,Transaction!E:E)</f>
        <v>Mobile</v>
      </c>
      <c r="P496" s="2">
        <f>_xlfn.XLOOKUP(Customer8[[#This Row],[Account Number]], Transaction!C:C,Transaction!F:F)</f>
        <v>44523</v>
      </c>
      <c r="Q496" s="3">
        <f>Customer8[[#This Row],[Bank Deposit]]-Customer8[[#This Row],[Saving Accounts]]</f>
        <v>262733.04580000002</v>
      </c>
      <c r="R496" s="3">
        <f>IF(AND(K496="Current", Customer8[[#This Row],[Balance]]&gt;500000), Customer8[[#This Row],[Balance]]*1.02, Customer8[[#This Row],[Balance]])</f>
        <v>262733.04580000002</v>
      </c>
      <c r="S496" s="3" t="str">
        <f>TEXT(Customer8[[#This Row],[Transaction_Date]], "MMM")</f>
        <v>Nov</v>
      </c>
      <c r="T496" s="3" t="str">
        <f t="shared" si="7"/>
        <v>20-29 Yrs</v>
      </c>
      <c r="U496" s="3" t="str">
        <f>TEXT(Customer8[[#This Row],[Transaction_Date]],"YYYY")</f>
        <v>2021</v>
      </c>
    </row>
    <row r="497" spans="1:21" x14ac:dyDescent="0.35">
      <c r="A497" t="s">
        <v>1177</v>
      </c>
      <c r="B497">
        <v>66474835</v>
      </c>
      <c r="C497">
        <v>35</v>
      </c>
      <c r="D497" s="1">
        <v>31922.25</v>
      </c>
      <c r="E497" t="s">
        <v>741</v>
      </c>
      <c r="F497" t="s">
        <v>341</v>
      </c>
      <c r="G497" t="s">
        <v>13</v>
      </c>
      <c r="H497" s="3">
        <v>640602.90800000005</v>
      </c>
      <c r="I497" s="3">
        <v>223767.0356</v>
      </c>
      <c r="J497" t="s">
        <v>1178</v>
      </c>
      <c r="K497" t="str">
        <f>_xlfn.XLOOKUP(A497, Accounts!A:A, Accounts!E:E, "Not Found")</f>
        <v>Savings</v>
      </c>
      <c r="L497" s="3">
        <f>_xlfn.XLOOKUP(A497, Accounts!A:A, Accounts!G:G, 0)</f>
        <v>86761116</v>
      </c>
      <c r="M497" s="3" t="str">
        <f>_xlfn.XLOOKUP(A497, Loan!A:A, Loan!D:D, "0")</f>
        <v>0</v>
      </c>
      <c r="N497" s="3" t="str">
        <f>_xlfn.XLOOKUP(Customer8[[#This Row],[Account Number]],Transaction!C:C,Transaction!D:D)</f>
        <v>Money Transfer</v>
      </c>
      <c r="O497" s="3" t="str">
        <f>_xlfn.XLOOKUP(Customer8[[#This Row],[Account Number]], Transaction!C:C,Transaction!E:E)</f>
        <v>ATM</v>
      </c>
      <c r="P497" s="2">
        <f>_xlfn.XLOOKUP(Customer8[[#This Row],[Account Number]], Transaction!C:C,Transaction!F:F)</f>
        <v>44395</v>
      </c>
      <c r="Q497" s="3">
        <f>Customer8[[#This Row],[Bank Deposit]]-Customer8[[#This Row],[Saving Accounts]]</f>
        <v>416835.87240000005</v>
      </c>
      <c r="R497" s="3">
        <f>IF(AND(K497="Current", Customer8[[#This Row],[Balance]]&gt;500000), Customer8[[#This Row],[Balance]]*1.02, Customer8[[#This Row],[Balance]])</f>
        <v>416835.87240000005</v>
      </c>
      <c r="S497" s="3" t="str">
        <f>TEXT(Customer8[[#This Row],[Transaction_Date]], "MMM")</f>
        <v>Jul</v>
      </c>
      <c r="T497" s="3" t="str">
        <f t="shared" si="7"/>
        <v>30-39 Yrs</v>
      </c>
      <c r="U497" s="3" t="str">
        <f>TEXT(Customer8[[#This Row],[Transaction_Date]],"YYYY")</f>
        <v>2021</v>
      </c>
    </row>
    <row r="498" spans="1:21" x14ac:dyDescent="0.35">
      <c r="A498" t="s">
        <v>1179</v>
      </c>
      <c r="B498">
        <v>696887241</v>
      </c>
      <c r="C498">
        <v>42</v>
      </c>
      <c r="D498" s="1">
        <v>29365.5</v>
      </c>
      <c r="E498" t="s">
        <v>741</v>
      </c>
      <c r="F498" t="s">
        <v>1070</v>
      </c>
      <c r="G498" t="s">
        <v>13</v>
      </c>
      <c r="H498" s="3">
        <v>1932207.6063000001</v>
      </c>
      <c r="I498" s="3">
        <v>436704.17660000001</v>
      </c>
      <c r="J498" t="s">
        <v>1180</v>
      </c>
      <c r="K498" t="str">
        <f>_xlfn.XLOOKUP(A498, Accounts!A:A, Accounts!E:E, "Not Found")</f>
        <v>Savings</v>
      </c>
      <c r="L498" s="3">
        <f>_xlfn.XLOOKUP(A498, Accounts!A:A, Accounts!G:G, 0)</f>
        <v>87282</v>
      </c>
      <c r="M498" s="3" t="str">
        <f>_xlfn.XLOOKUP(A498, Loan!A:A, Loan!D:D, "0")</f>
        <v>0</v>
      </c>
      <c r="N498" s="3" t="str">
        <f>_xlfn.XLOOKUP(Customer8[[#This Row],[Account Number]],Transaction!C:C,Transaction!D:D)</f>
        <v>Cash Withdrawal</v>
      </c>
      <c r="O498" s="3" t="str">
        <f>_xlfn.XLOOKUP(Customer8[[#This Row],[Account Number]], Transaction!C:C,Transaction!E:E)</f>
        <v>POS</v>
      </c>
      <c r="P498" s="2">
        <f>_xlfn.XLOOKUP(Customer8[[#This Row],[Account Number]], Transaction!C:C,Transaction!F:F)</f>
        <v>44284</v>
      </c>
      <c r="Q498" s="3">
        <f>Customer8[[#This Row],[Bank Deposit]]-Customer8[[#This Row],[Saving Accounts]]</f>
        <v>1495503.4297000002</v>
      </c>
      <c r="R498" s="3">
        <f>IF(AND(K498="Current", Customer8[[#This Row],[Balance]]&gt;500000), Customer8[[#This Row],[Balance]]*1.02, Customer8[[#This Row],[Balance]])</f>
        <v>1495503.4297000002</v>
      </c>
      <c r="S498" s="3" t="str">
        <f>TEXT(Customer8[[#This Row],[Transaction_Date]], "MMM")</f>
        <v>Mar</v>
      </c>
      <c r="T498" s="3" t="str">
        <f t="shared" si="7"/>
        <v>40-49 Yrs</v>
      </c>
      <c r="U498" s="3" t="str">
        <f>TEXT(Customer8[[#This Row],[Transaction_Date]],"YYYY")</f>
        <v>2021</v>
      </c>
    </row>
    <row r="499" spans="1:21" x14ac:dyDescent="0.35">
      <c r="A499" t="s">
        <v>1181</v>
      </c>
      <c r="B499">
        <v>177114036</v>
      </c>
      <c r="C499">
        <v>83</v>
      </c>
      <c r="D499" s="1">
        <v>14390.25</v>
      </c>
      <c r="E499" t="s">
        <v>741</v>
      </c>
      <c r="F499" t="s">
        <v>378</v>
      </c>
      <c r="G499" t="s">
        <v>13</v>
      </c>
      <c r="H499" s="3">
        <v>1099352.8326000001</v>
      </c>
      <c r="I499" s="3">
        <v>402363.13669999997</v>
      </c>
      <c r="J499" t="s">
        <v>1182</v>
      </c>
      <c r="K499" t="str">
        <f>_xlfn.XLOOKUP(A499, Accounts!A:A, Accounts!E:E, "Not Found")</f>
        <v>Corporate</v>
      </c>
      <c r="L499" s="3">
        <f>_xlfn.XLOOKUP(A499, Accounts!A:A, Accounts!G:G, 0)</f>
        <v>21443205</v>
      </c>
      <c r="M499" s="3" t="str">
        <f>_xlfn.XLOOKUP(A499, Loan!A:A, Loan!D:D, "0")</f>
        <v>0</v>
      </c>
      <c r="N499" s="3" t="str">
        <f>_xlfn.XLOOKUP(Customer8[[#This Row],[Account Number]],Transaction!C:C,Transaction!D:D)</f>
        <v>Money Deposit</v>
      </c>
      <c r="O499" s="3" t="str">
        <f>_xlfn.XLOOKUP(Customer8[[#This Row],[Account Number]], Transaction!C:C,Transaction!E:E)</f>
        <v>Bank</v>
      </c>
      <c r="P499" s="2">
        <f>_xlfn.XLOOKUP(Customer8[[#This Row],[Account Number]], Transaction!C:C,Transaction!F:F)</f>
        <v>44514</v>
      </c>
      <c r="Q499" s="3">
        <f>Customer8[[#This Row],[Bank Deposit]]-Customer8[[#This Row],[Saving Accounts]]</f>
        <v>696989.69590000017</v>
      </c>
      <c r="R499" s="3">
        <f>IF(AND(K499="Current", Customer8[[#This Row],[Balance]]&gt;500000), Customer8[[#This Row],[Balance]]*1.02, Customer8[[#This Row],[Balance]])</f>
        <v>696989.69590000017</v>
      </c>
      <c r="S499" s="3" t="str">
        <f>TEXT(Customer8[[#This Row],[Transaction_Date]], "MMM")</f>
        <v>Nov</v>
      </c>
      <c r="T499" s="3" t="str">
        <f t="shared" si="7"/>
        <v>70 Yrs &amp; Above</v>
      </c>
      <c r="U499" s="3" t="str">
        <f>TEXT(Customer8[[#This Row],[Transaction_Date]],"YYYY")</f>
        <v>2021</v>
      </c>
    </row>
    <row r="500" spans="1:21" x14ac:dyDescent="0.35">
      <c r="A500" t="s">
        <v>1183</v>
      </c>
      <c r="B500">
        <v>905339990</v>
      </c>
      <c r="C500">
        <v>28</v>
      </c>
      <c r="D500" s="1">
        <v>34479</v>
      </c>
      <c r="E500" t="s">
        <v>741</v>
      </c>
      <c r="F500" t="s">
        <v>886</v>
      </c>
      <c r="G500" t="s">
        <v>13</v>
      </c>
      <c r="H500" s="3">
        <v>34050.758900000001</v>
      </c>
      <c r="I500" s="3">
        <v>14641.826300000001</v>
      </c>
      <c r="J500" t="s">
        <v>1184</v>
      </c>
      <c r="K500" t="str">
        <f>_xlfn.XLOOKUP(A500, Accounts!A:A, Accounts!E:E, "Not Found")</f>
        <v>Domiciliary</v>
      </c>
      <c r="L500" s="3">
        <f>_xlfn.XLOOKUP(A500, Accounts!A:A, Accounts!G:G, 0)</f>
        <v>2088788436</v>
      </c>
      <c r="M500" s="3" t="str">
        <f>_xlfn.XLOOKUP(A500, Loan!A:A, Loan!D:D, "0")</f>
        <v>0</v>
      </c>
      <c r="N500" s="3" t="str">
        <f>_xlfn.XLOOKUP(Customer8[[#This Row],[Account Number]],Transaction!C:C,Transaction!D:D)</f>
        <v>Money Deposit</v>
      </c>
      <c r="O500" s="3" t="str">
        <f>_xlfn.XLOOKUP(Customer8[[#This Row],[Account Number]], Transaction!C:C,Transaction!E:E)</f>
        <v>Bank</v>
      </c>
      <c r="P500" s="2">
        <f>_xlfn.XLOOKUP(Customer8[[#This Row],[Account Number]], Transaction!C:C,Transaction!F:F)</f>
        <v>44657</v>
      </c>
      <c r="Q500" s="3">
        <f>Customer8[[#This Row],[Bank Deposit]]-Customer8[[#This Row],[Saving Accounts]]</f>
        <v>19408.9326</v>
      </c>
      <c r="R500" s="3">
        <f>IF(AND(K500="Current", Customer8[[#This Row],[Balance]]&gt;500000), Customer8[[#This Row],[Balance]]*1.02, Customer8[[#This Row],[Balance]])</f>
        <v>19408.9326</v>
      </c>
      <c r="S500" s="3" t="str">
        <f>TEXT(Customer8[[#This Row],[Transaction_Date]], "MMM")</f>
        <v>Apr</v>
      </c>
      <c r="T500" s="3" t="str">
        <f t="shared" si="7"/>
        <v>20-29 Yrs</v>
      </c>
      <c r="U500" s="3" t="str">
        <f>TEXT(Customer8[[#This Row],[Transaction_Date]],"YYYY")</f>
        <v>2022</v>
      </c>
    </row>
    <row r="501" spans="1:21" x14ac:dyDescent="0.35">
      <c r="A501" t="s">
        <v>1185</v>
      </c>
      <c r="B501">
        <v>720643968</v>
      </c>
      <c r="C501">
        <v>41</v>
      </c>
      <c r="D501" s="1">
        <v>29730.75</v>
      </c>
      <c r="E501" t="s">
        <v>741</v>
      </c>
      <c r="F501" t="s">
        <v>1186</v>
      </c>
      <c r="G501" t="s">
        <v>13</v>
      </c>
      <c r="H501" s="3">
        <v>254722.4264</v>
      </c>
      <c r="I501" s="3">
        <v>63336.3871</v>
      </c>
      <c r="J501" t="s">
        <v>1187</v>
      </c>
      <c r="K501" t="str">
        <f>_xlfn.XLOOKUP(A501, Accounts!A:A, Accounts!E:E, "Not Found")</f>
        <v>Savings</v>
      </c>
      <c r="L501" s="3">
        <f>_xlfn.XLOOKUP(A501, Accounts!A:A, Accounts!G:G, 0)</f>
        <v>2916045816</v>
      </c>
      <c r="M501" s="3" t="str">
        <f>_xlfn.XLOOKUP(A501, Loan!A:A, Loan!D:D, "0")</f>
        <v>0</v>
      </c>
      <c r="N501" s="3" t="str">
        <f>_xlfn.XLOOKUP(Customer8[[#This Row],[Account Number]],Transaction!C:C,Transaction!D:D)</f>
        <v>Cash Withdrawal</v>
      </c>
      <c r="O501" s="3" t="str">
        <f>_xlfn.XLOOKUP(Customer8[[#This Row],[Account Number]], Transaction!C:C,Transaction!E:E)</f>
        <v>ATM</v>
      </c>
      <c r="P501" s="2">
        <f>_xlfn.XLOOKUP(Customer8[[#This Row],[Account Number]], Transaction!C:C,Transaction!F:F)</f>
        <v>44471</v>
      </c>
      <c r="Q501" s="3">
        <f>Customer8[[#This Row],[Bank Deposit]]-Customer8[[#This Row],[Saving Accounts]]</f>
        <v>191386.0393</v>
      </c>
      <c r="R501" s="3">
        <f>IF(AND(K501="Current", Customer8[[#This Row],[Balance]]&gt;500000), Customer8[[#This Row],[Balance]]*1.02, Customer8[[#This Row],[Balance]])</f>
        <v>191386.0393</v>
      </c>
      <c r="S501" s="3" t="str">
        <f>TEXT(Customer8[[#This Row],[Transaction_Date]], "MMM")</f>
        <v>Oct</v>
      </c>
      <c r="T501" s="3" t="str">
        <f t="shared" si="7"/>
        <v>40-49 Yrs</v>
      </c>
      <c r="U501" s="3" t="str">
        <f>TEXT(Customer8[[#This Row],[Transaction_Date]],"YYYY")</f>
        <v>2021</v>
      </c>
    </row>
    <row r="502" spans="1:21" x14ac:dyDescent="0.35">
      <c r="A502" t="s">
        <v>1188</v>
      </c>
      <c r="B502">
        <v>572868273</v>
      </c>
      <c r="C502">
        <v>76</v>
      </c>
      <c r="D502" s="1">
        <v>16947</v>
      </c>
      <c r="E502" t="s">
        <v>741</v>
      </c>
      <c r="F502" t="s">
        <v>437</v>
      </c>
      <c r="G502" t="s">
        <v>13</v>
      </c>
      <c r="H502" s="3">
        <v>180482.6502</v>
      </c>
      <c r="I502" s="3">
        <v>123056.3524</v>
      </c>
      <c r="J502" t="s">
        <v>1189</v>
      </c>
      <c r="K502" t="str">
        <f>_xlfn.XLOOKUP(A502, Accounts!A:A, Accounts!E:E, "Not Found")</f>
        <v>Domiciliary</v>
      </c>
      <c r="L502" s="3">
        <f>_xlfn.XLOOKUP(A502, Accounts!A:A, Accounts!G:G, 0)</f>
        <v>1792148496</v>
      </c>
      <c r="M502" s="3" t="str">
        <f>_xlfn.XLOOKUP(A502, Loan!A:A, Loan!D:D, "0")</f>
        <v>0</v>
      </c>
      <c r="N502" s="3" t="str">
        <f>_xlfn.XLOOKUP(Customer8[[#This Row],[Account Number]],Transaction!C:C,Transaction!D:D)</f>
        <v>Checks</v>
      </c>
      <c r="O502" s="3" t="str">
        <f>_xlfn.XLOOKUP(Customer8[[#This Row],[Account Number]], Transaction!C:C,Transaction!E:E)</f>
        <v>Informal Services</v>
      </c>
      <c r="P502" s="2">
        <f>_xlfn.XLOOKUP(Customer8[[#This Row],[Account Number]], Transaction!C:C,Transaction!F:F)</f>
        <v>44254</v>
      </c>
      <c r="Q502" s="3">
        <f>Customer8[[#This Row],[Bank Deposit]]-Customer8[[#This Row],[Saving Accounts]]</f>
        <v>57426.2978</v>
      </c>
      <c r="R502" s="3">
        <f>IF(AND(K502="Current", Customer8[[#This Row],[Balance]]&gt;500000), Customer8[[#This Row],[Balance]]*1.02, Customer8[[#This Row],[Balance]])</f>
        <v>57426.2978</v>
      </c>
      <c r="S502" s="3" t="str">
        <f>TEXT(Customer8[[#This Row],[Transaction_Date]], "MMM")</f>
        <v>Feb</v>
      </c>
      <c r="T502" s="3" t="str">
        <f t="shared" si="7"/>
        <v>70 Yrs &amp; Above</v>
      </c>
      <c r="U502" s="3" t="str">
        <f>TEXT(Customer8[[#This Row],[Transaction_Date]],"YYYY")</f>
        <v>2021</v>
      </c>
    </row>
    <row r="503" spans="1:21" x14ac:dyDescent="0.35">
      <c r="A503" t="s">
        <v>1190</v>
      </c>
      <c r="B503">
        <v>211010103</v>
      </c>
      <c r="C503">
        <v>42</v>
      </c>
      <c r="D503" s="1">
        <v>29365.5</v>
      </c>
      <c r="E503" t="s">
        <v>741</v>
      </c>
      <c r="F503" t="s">
        <v>953</v>
      </c>
      <c r="G503" t="s">
        <v>13</v>
      </c>
      <c r="H503" s="3">
        <v>361468.58620000002</v>
      </c>
      <c r="I503" s="3">
        <v>158013.4105</v>
      </c>
      <c r="J503" t="s">
        <v>1191</v>
      </c>
      <c r="K503" t="str">
        <f>_xlfn.XLOOKUP(A503, Accounts!A:A, Accounts!E:E, "Not Found")</f>
        <v>Corporate</v>
      </c>
      <c r="L503" s="3">
        <f>_xlfn.XLOOKUP(A503, Accounts!A:A, Accounts!G:G, 0)</f>
        <v>2911633692</v>
      </c>
      <c r="M503" s="3" t="str">
        <f>_xlfn.XLOOKUP(A503, Loan!A:A, Loan!D:D, "0")</f>
        <v>0</v>
      </c>
      <c r="N503" s="3" t="str">
        <f>_xlfn.XLOOKUP(Customer8[[#This Row],[Account Number]],Transaction!C:C,Transaction!D:D)</f>
        <v>Cash Withdrawal</v>
      </c>
      <c r="O503" s="3" t="str">
        <f>_xlfn.XLOOKUP(Customer8[[#This Row],[Account Number]], Transaction!C:C,Transaction!E:E)</f>
        <v>ATM</v>
      </c>
      <c r="P503" s="2">
        <f>_xlfn.XLOOKUP(Customer8[[#This Row],[Account Number]], Transaction!C:C,Transaction!F:F)</f>
        <v>44419</v>
      </c>
      <c r="Q503" s="3">
        <f>Customer8[[#This Row],[Bank Deposit]]-Customer8[[#This Row],[Saving Accounts]]</f>
        <v>203455.17570000002</v>
      </c>
      <c r="R503" s="3">
        <f>IF(AND(K503="Current", Customer8[[#This Row],[Balance]]&gt;500000), Customer8[[#This Row],[Balance]]*1.02, Customer8[[#This Row],[Balance]])</f>
        <v>203455.17570000002</v>
      </c>
      <c r="S503" s="3" t="str">
        <f>TEXT(Customer8[[#This Row],[Transaction_Date]], "MMM")</f>
        <v>Aug</v>
      </c>
      <c r="T503" s="3" t="str">
        <f t="shared" si="7"/>
        <v>40-49 Yrs</v>
      </c>
      <c r="U503" s="3" t="str">
        <f>TEXT(Customer8[[#This Row],[Transaction_Date]],"YYYY")</f>
        <v>2021</v>
      </c>
    </row>
    <row r="504" spans="1:21" x14ac:dyDescent="0.35">
      <c r="A504" t="s">
        <v>1192</v>
      </c>
      <c r="B504">
        <v>842344844</v>
      </c>
      <c r="C504">
        <v>80</v>
      </c>
      <c r="D504" s="1">
        <v>15486</v>
      </c>
      <c r="E504" t="s">
        <v>741</v>
      </c>
      <c r="F504" t="s">
        <v>489</v>
      </c>
      <c r="G504" t="s">
        <v>13</v>
      </c>
      <c r="H504" s="3">
        <v>572485.41890000005</v>
      </c>
      <c r="I504" s="3">
        <v>136755.95740000001</v>
      </c>
      <c r="J504" t="s">
        <v>1193</v>
      </c>
      <c r="K504" t="str">
        <f>_xlfn.XLOOKUP(A504, Accounts!A:A, Accounts!E:E, "Not Found")</f>
        <v>Savings</v>
      </c>
      <c r="L504" s="3">
        <f>_xlfn.XLOOKUP(A504, Accounts!A:A, Accounts!G:G, 0)</f>
        <v>3307254027</v>
      </c>
      <c r="M504" s="3">
        <f>_xlfn.XLOOKUP(A504, Loan!A:A, Loan!D:D, "0")</f>
        <v>19885789</v>
      </c>
      <c r="N504" s="3" t="str">
        <f>_xlfn.XLOOKUP(Customer8[[#This Row],[Account Number]],Transaction!C:C,Transaction!D:D)</f>
        <v>Loan Payment</v>
      </c>
      <c r="O504" s="3" t="str">
        <f>_xlfn.XLOOKUP(Customer8[[#This Row],[Account Number]], Transaction!C:C,Transaction!E:E)</f>
        <v>ACH</v>
      </c>
      <c r="P504" s="2">
        <f>_xlfn.XLOOKUP(Customer8[[#This Row],[Account Number]], Transaction!C:C,Transaction!F:F)</f>
        <v>44672</v>
      </c>
      <c r="Q504" s="3">
        <f>Customer8[[#This Row],[Bank Deposit]]-Customer8[[#This Row],[Saving Accounts]]</f>
        <v>435729.46150000003</v>
      </c>
      <c r="R504" s="3">
        <f>IF(AND(K504="Current", Customer8[[#This Row],[Balance]]&gt;500000), Customer8[[#This Row],[Balance]]*1.02, Customer8[[#This Row],[Balance]])</f>
        <v>435729.46150000003</v>
      </c>
      <c r="S504" s="3" t="str">
        <f>TEXT(Customer8[[#This Row],[Transaction_Date]], "MMM")</f>
        <v>Apr</v>
      </c>
      <c r="T504" s="3" t="str">
        <f t="shared" si="7"/>
        <v>70 Yrs &amp; Above</v>
      </c>
      <c r="U504" s="3" t="str">
        <f>TEXT(Customer8[[#This Row],[Transaction_Date]],"YYYY")</f>
        <v>2022</v>
      </c>
    </row>
    <row r="505" spans="1:21" x14ac:dyDescent="0.35">
      <c r="A505" t="s">
        <v>1194</v>
      </c>
      <c r="B505">
        <v>822210306</v>
      </c>
      <c r="C505">
        <v>19</v>
      </c>
      <c r="D505" s="1">
        <v>37766.25</v>
      </c>
      <c r="E505" t="s">
        <v>741</v>
      </c>
      <c r="F505" t="s">
        <v>312</v>
      </c>
      <c r="G505" t="s">
        <v>13</v>
      </c>
      <c r="H505" s="3">
        <v>451472.91749999998</v>
      </c>
      <c r="I505" s="3">
        <v>120234.3664</v>
      </c>
      <c r="J505" t="s">
        <v>1195</v>
      </c>
      <c r="K505" t="str">
        <f>_xlfn.XLOOKUP(A505, Accounts!A:A, Accounts!E:E, "Not Found")</f>
        <v>Domiciliary</v>
      </c>
      <c r="L505" s="3">
        <f>_xlfn.XLOOKUP(A505, Accounts!A:A, Accounts!G:G, 0)</f>
        <v>2756206776</v>
      </c>
      <c r="M505" s="3" t="str">
        <f>_xlfn.XLOOKUP(A505, Loan!A:A, Loan!D:D, "0")</f>
        <v>0</v>
      </c>
      <c r="N505" s="3" t="str">
        <f>_xlfn.XLOOKUP(Customer8[[#This Row],[Account Number]],Transaction!C:C,Transaction!D:D)</f>
        <v>Money Transfer</v>
      </c>
      <c r="O505" s="3" t="str">
        <f>_xlfn.XLOOKUP(Customer8[[#This Row],[Account Number]], Transaction!C:C,Transaction!E:E)</f>
        <v>Mobile</v>
      </c>
      <c r="P505" s="2">
        <f>_xlfn.XLOOKUP(Customer8[[#This Row],[Account Number]], Transaction!C:C,Transaction!F:F)</f>
        <v>44511</v>
      </c>
      <c r="Q505" s="3">
        <f>Customer8[[#This Row],[Bank Deposit]]-Customer8[[#This Row],[Saving Accounts]]</f>
        <v>331238.55109999998</v>
      </c>
      <c r="R505" s="3">
        <f>IF(AND(K505="Current", Customer8[[#This Row],[Balance]]&gt;500000), Customer8[[#This Row],[Balance]]*1.02, Customer8[[#This Row],[Balance]])</f>
        <v>331238.55109999998</v>
      </c>
      <c r="S505" s="3" t="str">
        <f>TEXT(Customer8[[#This Row],[Transaction_Date]], "MMM")</f>
        <v>Nov</v>
      </c>
      <c r="T505" s="3" t="str">
        <f t="shared" si="7"/>
        <v>Below 20 Yrs</v>
      </c>
      <c r="U505" s="3" t="str">
        <f>TEXT(Customer8[[#This Row],[Transaction_Date]],"YYYY")</f>
        <v>2021</v>
      </c>
    </row>
    <row r="506" spans="1:21" x14ac:dyDescent="0.35">
      <c r="A506" t="s">
        <v>1196</v>
      </c>
      <c r="B506">
        <v>41020835</v>
      </c>
      <c r="C506">
        <v>18</v>
      </c>
      <c r="D506" s="1">
        <v>38131.5</v>
      </c>
      <c r="E506" t="s">
        <v>741</v>
      </c>
      <c r="F506" t="s">
        <v>223</v>
      </c>
      <c r="G506" t="s">
        <v>13</v>
      </c>
      <c r="H506" s="3">
        <v>110150.1972</v>
      </c>
      <c r="I506" s="3">
        <v>88661.246400000004</v>
      </c>
      <c r="J506" t="s">
        <v>1197</v>
      </c>
      <c r="K506" t="str">
        <f>_xlfn.XLOOKUP(A506, Accounts!A:A, Accounts!E:E, "Not Found")</f>
        <v>Domiciliary</v>
      </c>
      <c r="L506" s="3">
        <f>_xlfn.XLOOKUP(A506, Accounts!A:A, Accounts!G:G, 0)</f>
        <v>279877455</v>
      </c>
      <c r="M506" s="3" t="str">
        <f>_xlfn.XLOOKUP(A506, Loan!A:A, Loan!D:D, "0")</f>
        <v>0</v>
      </c>
      <c r="N506" s="3" t="str">
        <f>_xlfn.XLOOKUP(Customer8[[#This Row],[Account Number]],Transaction!C:C,Transaction!D:D)</f>
        <v>Money Deposit</v>
      </c>
      <c r="O506" s="3" t="str">
        <f>_xlfn.XLOOKUP(Customer8[[#This Row],[Account Number]], Transaction!C:C,Transaction!E:E)</f>
        <v>ATM</v>
      </c>
      <c r="P506" s="2">
        <f>_xlfn.XLOOKUP(Customer8[[#This Row],[Account Number]], Transaction!C:C,Transaction!F:F)</f>
        <v>44357</v>
      </c>
      <c r="Q506" s="3">
        <f>Customer8[[#This Row],[Bank Deposit]]-Customer8[[#This Row],[Saving Accounts]]</f>
        <v>21488.950799999991</v>
      </c>
      <c r="R506" s="3">
        <f>IF(AND(K506="Current", Customer8[[#This Row],[Balance]]&gt;500000), Customer8[[#This Row],[Balance]]*1.02, Customer8[[#This Row],[Balance]])</f>
        <v>21488.950799999991</v>
      </c>
      <c r="S506" s="3" t="str">
        <f>TEXT(Customer8[[#This Row],[Transaction_Date]], "MMM")</f>
        <v>Jun</v>
      </c>
      <c r="T506" s="3" t="str">
        <f t="shared" si="7"/>
        <v>Below 20 Yrs</v>
      </c>
      <c r="U506" s="3" t="str">
        <f>TEXT(Customer8[[#This Row],[Transaction_Date]],"YYYY")</f>
        <v>2021</v>
      </c>
    </row>
    <row r="507" spans="1:21" x14ac:dyDescent="0.35">
      <c r="A507" t="s">
        <v>1198</v>
      </c>
      <c r="B507">
        <v>854757865</v>
      </c>
      <c r="C507">
        <v>35</v>
      </c>
      <c r="D507" s="1">
        <v>31922.25</v>
      </c>
      <c r="E507" t="s">
        <v>741</v>
      </c>
      <c r="F507" t="s">
        <v>276</v>
      </c>
      <c r="G507" t="s">
        <v>13</v>
      </c>
      <c r="H507" s="3">
        <v>1689110.102</v>
      </c>
      <c r="I507" s="3">
        <v>884436.8173</v>
      </c>
      <c r="J507" t="s">
        <v>1199</v>
      </c>
      <c r="K507" t="str">
        <f>_xlfn.XLOOKUP(A507, Accounts!A:A, Accounts!E:E, "Not Found")</f>
        <v>Current</v>
      </c>
      <c r="L507" s="3">
        <f>_xlfn.XLOOKUP(A507, Accounts!A:A, Accounts!G:G, 0)</f>
        <v>1225794094</v>
      </c>
      <c r="M507" s="3" t="str">
        <f>_xlfn.XLOOKUP(A507, Loan!A:A, Loan!D:D, "0")</f>
        <v>0</v>
      </c>
      <c r="N507" s="3" t="str">
        <f>_xlfn.XLOOKUP(Customer8[[#This Row],[Account Number]],Transaction!C:C,Transaction!D:D)</f>
        <v>Money Transfer</v>
      </c>
      <c r="O507" s="3" t="str">
        <f>_xlfn.XLOOKUP(Customer8[[#This Row],[Account Number]], Transaction!C:C,Transaction!E:E)</f>
        <v>Mobile</v>
      </c>
      <c r="P507" s="2">
        <f>_xlfn.XLOOKUP(Customer8[[#This Row],[Account Number]], Transaction!C:C,Transaction!F:F)</f>
        <v>44621</v>
      </c>
      <c r="Q507" s="3">
        <f>Customer8[[#This Row],[Bank Deposit]]-Customer8[[#This Row],[Saving Accounts]]</f>
        <v>804673.28469999996</v>
      </c>
      <c r="R507" s="3">
        <f>IF(AND(K507="Current", Customer8[[#This Row],[Balance]]&gt;500000), Customer8[[#This Row],[Balance]]*1.02, Customer8[[#This Row],[Balance]])</f>
        <v>820766.75039399997</v>
      </c>
      <c r="S507" s="3" t="str">
        <f>TEXT(Customer8[[#This Row],[Transaction_Date]], "MMM")</f>
        <v>Mar</v>
      </c>
      <c r="T507" s="3" t="str">
        <f t="shared" si="7"/>
        <v>30-39 Yrs</v>
      </c>
      <c r="U507" s="3" t="str">
        <f>TEXT(Customer8[[#This Row],[Transaction_Date]],"YYYY")</f>
        <v>2022</v>
      </c>
    </row>
    <row r="508" spans="1:21" x14ac:dyDescent="0.35">
      <c r="A508" t="s">
        <v>1200</v>
      </c>
      <c r="B508">
        <v>581114473</v>
      </c>
      <c r="C508">
        <v>47</v>
      </c>
      <c r="D508" s="1">
        <v>27539.25</v>
      </c>
      <c r="E508" t="s">
        <v>741</v>
      </c>
      <c r="F508" t="s">
        <v>738</v>
      </c>
      <c r="G508" t="s">
        <v>13</v>
      </c>
      <c r="H508" s="3">
        <v>257863.77540000001</v>
      </c>
      <c r="I508" s="3">
        <v>130221.2066</v>
      </c>
      <c r="J508" t="s">
        <v>1201</v>
      </c>
      <c r="K508" t="str">
        <f>_xlfn.XLOOKUP(A508, Accounts!A:A, Accounts!E:E, "Not Found")</f>
        <v>Current</v>
      </c>
      <c r="L508" s="3">
        <f>_xlfn.XLOOKUP(A508, Accounts!A:A, Accounts!G:G, 0)</f>
        <v>3413253312</v>
      </c>
      <c r="M508" s="3" t="str">
        <f>_xlfn.XLOOKUP(A508, Loan!A:A, Loan!D:D, "0")</f>
        <v>0</v>
      </c>
      <c r="N508" s="3" t="str">
        <f>_xlfn.XLOOKUP(Customer8[[#This Row],[Account Number]],Transaction!C:C,Transaction!D:D)</f>
        <v>Online Payment</v>
      </c>
      <c r="O508" s="3" t="str">
        <f>_xlfn.XLOOKUP(Customer8[[#This Row],[Account Number]], Transaction!C:C,Transaction!E:E)</f>
        <v>Mobile</v>
      </c>
      <c r="P508" s="2">
        <f>_xlfn.XLOOKUP(Customer8[[#This Row],[Account Number]], Transaction!C:C,Transaction!F:F)</f>
        <v>44674</v>
      </c>
      <c r="Q508" s="3">
        <f>Customer8[[#This Row],[Bank Deposit]]-Customer8[[#This Row],[Saving Accounts]]</f>
        <v>127642.56880000001</v>
      </c>
      <c r="R508" s="3">
        <f>IF(AND(K508="Current", Customer8[[#This Row],[Balance]]&gt;500000), Customer8[[#This Row],[Balance]]*1.02, Customer8[[#This Row],[Balance]])</f>
        <v>127642.56880000001</v>
      </c>
      <c r="S508" s="3" t="str">
        <f>TEXT(Customer8[[#This Row],[Transaction_Date]], "MMM")</f>
        <v>Apr</v>
      </c>
      <c r="T508" s="3" t="str">
        <f t="shared" si="7"/>
        <v>40-49 Yrs</v>
      </c>
      <c r="U508" s="3" t="str">
        <f>TEXT(Customer8[[#This Row],[Transaction_Date]],"YYYY")</f>
        <v>2022</v>
      </c>
    </row>
    <row r="509" spans="1:21" x14ac:dyDescent="0.35">
      <c r="A509" t="s">
        <v>1202</v>
      </c>
      <c r="B509">
        <v>496470356</v>
      </c>
      <c r="C509">
        <v>53</v>
      </c>
      <c r="D509" s="1">
        <v>25347.75</v>
      </c>
      <c r="E509" t="s">
        <v>741</v>
      </c>
      <c r="F509" t="s">
        <v>150</v>
      </c>
      <c r="G509" t="s">
        <v>13</v>
      </c>
      <c r="H509" s="3">
        <v>141945.92499999999</v>
      </c>
      <c r="I509" s="3">
        <v>196878.99799999999</v>
      </c>
      <c r="J509" t="s">
        <v>1203</v>
      </c>
      <c r="K509" t="str">
        <f>_xlfn.XLOOKUP(A509, Accounts!A:A, Accounts!E:E, "Not Found")</f>
        <v>Corporate</v>
      </c>
      <c r="L509" s="3">
        <f>_xlfn.XLOOKUP(A509, Accounts!A:A, Accounts!G:G, 0)</f>
        <v>3027731076</v>
      </c>
      <c r="M509" s="3" t="str">
        <f>_xlfn.XLOOKUP(A509, Loan!A:A, Loan!D:D, "0")</f>
        <v>0</v>
      </c>
      <c r="N509" s="3" t="str">
        <f>_xlfn.XLOOKUP(Customer8[[#This Row],[Account Number]],Transaction!C:C,Transaction!D:D)</f>
        <v>Cash Withdrawal</v>
      </c>
      <c r="O509" s="3" t="str">
        <f>_xlfn.XLOOKUP(Customer8[[#This Row],[Account Number]], Transaction!C:C,Transaction!E:E)</f>
        <v>ATM</v>
      </c>
      <c r="P509" s="2">
        <f>_xlfn.XLOOKUP(Customer8[[#This Row],[Account Number]], Transaction!C:C,Transaction!F:F)</f>
        <v>44406</v>
      </c>
      <c r="Q509" s="3">
        <f>Customer8[[#This Row],[Bank Deposit]]-Customer8[[#This Row],[Saving Accounts]]</f>
        <v>-54933.073000000004</v>
      </c>
      <c r="R509" s="3">
        <f>IF(AND(K509="Current", Customer8[[#This Row],[Balance]]&gt;500000), Customer8[[#This Row],[Balance]]*1.02, Customer8[[#This Row],[Balance]])</f>
        <v>-54933.073000000004</v>
      </c>
      <c r="S509" s="3" t="str">
        <f>TEXT(Customer8[[#This Row],[Transaction_Date]], "MMM")</f>
        <v>Jul</v>
      </c>
      <c r="T509" s="3" t="str">
        <f t="shared" si="7"/>
        <v>50-59 Yrs</v>
      </c>
      <c r="U509" s="3" t="str">
        <f>TEXT(Customer8[[#This Row],[Transaction_Date]],"YYYY")</f>
        <v>2021</v>
      </c>
    </row>
    <row r="510" spans="1:21" x14ac:dyDescent="0.35">
      <c r="A510" t="s">
        <v>1204</v>
      </c>
      <c r="B510">
        <v>662407649</v>
      </c>
      <c r="C510">
        <v>70</v>
      </c>
      <c r="D510" s="1">
        <v>19138.5</v>
      </c>
      <c r="E510" t="s">
        <v>741</v>
      </c>
      <c r="F510" t="s">
        <v>250</v>
      </c>
      <c r="G510" t="s">
        <v>13</v>
      </c>
      <c r="H510" s="3">
        <v>125832.4875</v>
      </c>
      <c r="I510" s="3">
        <v>76036.377800000002</v>
      </c>
      <c r="J510" t="s">
        <v>1205</v>
      </c>
      <c r="K510" t="str">
        <f>_xlfn.XLOOKUP(A510, Accounts!A:A, Accounts!E:E, "Not Found")</f>
        <v>Corporate</v>
      </c>
      <c r="L510" s="3">
        <f>_xlfn.XLOOKUP(A510, Accounts!A:A, Accounts!G:G, 0)</f>
        <v>4828944</v>
      </c>
      <c r="M510" s="3" t="str">
        <f>_xlfn.XLOOKUP(A510, Loan!A:A, Loan!D:D, "0")</f>
        <v>0</v>
      </c>
      <c r="N510" s="3" t="str">
        <f>_xlfn.XLOOKUP(Customer8[[#This Row],[Account Number]],Transaction!C:C,Transaction!D:D)</f>
        <v>Online Payment</v>
      </c>
      <c r="O510" s="3" t="str">
        <f>_xlfn.XLOOKUP(Customer8[[#This Row],[Account Number]], Transaction!C:C,Transaction!E:E)</f>
        <v>Internet Banking</v>
      </c>
      <c r="P510" s="2">
        <f>_xlfn.XLOOKUP(Customer8[[#This Row],[Account Number]], Transaction!C:C,Transaction!F:F)</f>
        <v>44651</v>
      </c>
      <c r="Q510" s="3">
        <f>Customer8[[#This Row],[Bank Deposit]]-Customer8[[#This Row],[Saving Accounts]]</f>
        <v>49796.109700000001</v>
      </c>
      <c r="R510" s="3">
        <f>IF(AND(K510="Current", Customer8[[#This Row],[Balance]]&gt;500000), Customer8[[#This Row],[Balance]]*1.02, Customer8[[#This Row],[Balance]])</f>
        <v>49796.109700000001</v>
      </c>
      <c r="S510" s="3" t="str">
        <f>TEXT(Customer8[[#This Row],[Transaction_Date]], "MMM")</f>
        <v>Mar</v>
      </c>
      <c r="T510" s="3" t="str">
        <f t="shared" si="7"/>
        <v>70 Yrs &amp; Above</v>
      </c>
      <c r="U510" s="3" t="str">
        <f>TEXT(Customer8[[#This Row],[Transaction_Date]],"YYYY")</f>
        <v>2022</v>
      </c>
    </row>
    <row r="511" spans="1:21" x14ac:dyDescent="0.35">
      <c r="A511" t="s">
        <v>1206</v>
      </c>
      <c r="B511">
        <v>794996007</v>
      </c>
      <c r="C511">
        <v>49</v>
      </c>
      <c r="D511" s="1">
        <v>26808.75</v>
      </c>
      <c r="E511" t="s">
        <v>741</v>
      </c>
      <c r="F511" t="s">
        <v>253</v>
      </c>
      <c r="G511" t="s">
        <v>13</v>
      </c>
      <c r="H511" s="3">
        <v>2206729.5698000002</v>
      </c>
      <c r="I511" s="3">
        <v>892479.74129999999</v>
      </c>
      <c r="J511" t="s">
        <v>1207</v>
      </c>
      <c r="K511" t="str">
        <f>_xlfn.XLOOKUP(A511, Accounts!A:A, Accounts!E:E, "Not Found")</f>
        <v>Joint</v>
      </c>
      <c r="L511" s="3">
        <f>_xlfn.XLOOKUP(A511, Accounts!A:A, Accounts!G:G, 0)</f>
        <v>1700208174</v>
      </c>
      <c r="M511" s="3" t="str">
        <f>_xlfn.XLOOKUP(A511, Loan!A:A, Loan!D:D, "0")</f>
        <v>0</v>
      </c>
      <c r="N511" s="3" t="str">
        <f>_xlfn.XLOOKUP(Customer8[[#This Row],[Account Number]],Transaction!C:C,Transaction!D:D)</f>
        <v>Money Deposit</v>
      </c>
      <c r="O511" s="3" t="str">
        <f>_xlfn.XLOOKUP(Customer8[[#This Row],[Account Number]], Transaction!C:C,Transaction!E:E)</f>
        <v>ATM</v>
      </c>
      <c r="P511" s="2">
        <f>_xlfn.XLOOKUP(Customer8[[#This Row],[Account Number]], Transaction!C:C,Transaction!F:F)</f>
        <v>44640</v>
      </c>
      <c r="Q511" s="3">
        <f>Customer8[[#This Row],[Bank Deposit]]-Customer8[[#This Row],[Saving Accounts]]</f>
        <v>1314249.8285000003</v>
      </c>
      <c r="R511" s="3">
        <f>IF(AND(K511="Current", Customer8[[#This Row],[Balance]]&gt;500000), Customer8[[#This Row],[Balance]]*1.02, Customer8[[#This Row],[Balance]])</f>
        <v>1314249.8285000003</v>
      </c>
      <c r="S511" s="3" t="str">
        <f>TEXT(Customer8[[#This Row],[Transaction_Date]], "MMM")</f>
        <v>Mar</v>
      </c>
      <c r="T511" s="3" t="str">
        <f t="shared" si="7"/>
        <v>40-49 Yrs</v>
      </c>
      <c r="U511" s="3" t="str">
        <f>TEXT(Customer8[[#This Row],[Transaction_Date]],"YYYY")</f>
        <v>2022</v>
      </c>
    </row>
    <row r="512" spans="1:21" x14ac:dyDescent="0.35">
      <c r="A512" t="s">
        <v>1208</v>
      </c>
      <c r="B512">
        <v>606950558</v>
      </c>
      <c r="C512">
        <v>56</v>
      </c>
      <c r="D512" s="1">
        <v>24252</v>
      </c>
      <c r="E512" t="s">
        <v>741</v>
      </c>
      <c r="F512" t="s">
        <v>519</v>
      </c>
      <c r="G512" t="s">
        <v>13</v>
      </c>
      <c r="H512" s="3">
        <v>208470.98439999999</v>
      </c>
      <c r="I512" s="3">
        <v>134675.94570000001</v>
      </c>
      <c r="J512" t="s">
        <v>1209</v>
      </c>
      <c r="K512" t="str">
        <f>_xlfn.XLOOKUP(A512, Accounts!A:A, Accounts!E:E, "Not Found")</f>
        <v>Domiciliary</v>
      </c>
      <c r="L512" s="3">
        <f>_xlfn.XLOOKUP(A512, Accounts!A:A, Accounts!G:G, 0)</f>
        <v>2434907328</v>
      </c>
      <c r="M512" s="3" t="str">
        <f>_xlfn.XLOOKUP(A512, Loan!A:A, Loan!D:D, "0")</f>
        <v>0</v>
      </c>
      <c r="N512" s="3" t="str">
        <f>_xlfn.XLOOKUP(Customer8[[#This Row],[Account Number]],Transaction!C:C,Transaction!D:D)</f>
        <v>Money Transfer</v>
      </c>
      <c r="O512" s="3" t="str">
        <f>_xlfn.XLOOKUP(Customer8[[#This Row],[Account Number]], Transaction!C:C,Transaction!E:E)</f>
        <v>ATM</v>
      </c>
      <c r="P512" s="2">
        <f>_xlfn.XLOOKUP(Customer8[[#This Row],[Account Number]], Transaction!C:C,Transaction!F:F)</f>
        <v>44408</v>
      </c>
      <c r="Q512" s="3">
        <f>Customer8[[#This Row],[Bank Deposit]]-Customer8[[#This Row],[Saving Accounts]]</f>
        <v>73795.038699999976</v>
      </c>
      <c r="R512" s="3">
        <f>IF(AND(K512="Current", Customer8[[#This Row],[Balance]]&gt;500000), Customer8[[#This Row],[Balance]]*1.02, Customer8[[#This Row],[Balance]])</f>
        <v>73795.038699999976</v>
      </c>
      <c r="S512" s="3" t="str">
        <f>TEXT(Customer8[[#This Row],[Transaction_Date]], "MMM")</f>
        <v>Jul</v>
      </c>
      <c r="T512" s="3" t="str">
        <f t="shared" si="7"/>
        <v>50-59 Yrs</v>
      </c>
      <c r="U512" s="3" t="str">
        <f>TEXT(Customer8[[#This Row],[Transaction_Date]],"YYYY")</f>
        <v>2021</v>
      </c>
    </row>
    <row r="513" spans="1:21" x14ac:dyDescent="0.35">
      <c r="A513" t="s">
        <v>1210</v>
      </c>
      <c r="B513">
        <v>388867167</v>
      </c>
      <c r="C513">
        <v>63</v>
      </c>
      <c r="D513" s="1">
        <v>21695.25</v>
      </c>
      <c r="E513" t="s">
        <v>741</v>
      </c>
      <c r="F513" t="s">
        <v>713</v>
      </c>
      <c r="G513" t="s">
        <v>13</v>
      </c>
      <c r="H513" s="3">
        <v>377600.32069999998</v>
      </c>
      <c r="I513" s="3">
        <v>262839.43890000001</v>
      </c>
      <c r="J513" t="s">
        <v>1211</v>
      </c>
      <c r="K513" t="str">
        <f>_xlfn.XLOOKUP(A513, Accounts!A:A, Accounts!E:E, "Not Found")</f>
        <v>Joint</v>
      </c>
      <c r="L513" s="3">
        <f>_xlfn.XLOOKUP(A513, Accounts!A:A, Accounts!G:G, 0)</f>
        <v>2131295712</v>
      </c>
      <c r="M513" s="3" t="str">
        <f>_xlfn.XLOOKUP(A513, Loan!A:A, Loan!D:D, "0")</f>
        <v>0</v>
      </c>
      <c r="N513" s="3" t="str">
        <f>_xlfn.XLOOKUP(Customer8[[#This Row],[Account Number]],Transaction!C:C,Transaction!D:D)</f>
        <v>Cash Withdrawal</v>
      </c>
      <c r="O513" s="3" t="str">
        <f>_xlfn.XLOOKUP(Customer8[[#This Row],[Account Number]], Transaction!C:C,Transaction!E:E)</f>
        <v>ATM</v>
      </c>
      <c r="P513" s="2">
        <f>_xlfn.XLOOKUP(Customer8[[#This Row],[Account Number]], Transaction!C:C,Transaction!F:F)</f>
        <v>44387</v>
      </c>
      <c r="Q513" s="3">
        <f>Customer8[[#This Row],[Bank Deposit]]-Customer8[[#This Row],[Saving Accounts]]</f>
        <v>114760.88179999997</v>
      </c>
      <c r="R513" s="3">
        <f>IF(AND(K513="Current", Customer8[[#This Row],[Balance]]&gt;500000), Customer8[[#This Row],[Balance]]*1.02, Customer8[[#This Row],[Balance]])</f>
        <v>114760.88179999997</v>
      </c>
      <c r="S513" s="3" t="str">
        <f>TEXT(Customer8[[#This Row],[Transaction_Date]], "MMM")</f>
        <v>Jul</v>
      </c>
      <c r="T513" s="3" t="str">
        <f t="shared" si="7"/>
        <v>60-69 Yrs</v>
      </c>
      <c r="U513" s="3" t="str">
        <f>TEXT(Customer8[[#This Row],[Transaction_Date]],"YYYY")</f>
        <v>2021</v>
      </c>
    </row>
    <row r="514" spans="1:21" x14ac:dyDescent="0.35">
      <c r="A514" t="s">
        <v>1212</v>
      </c>
      <c r="B514">
        <v>573219712</v>
      </c>
      <c r="C514">
        <v>19</v>
      </c>
      <c r="D514" s="1">
        <v>37766.25</v>
      </c>
      <c r="E514" t="s">
        <v>741</v>
      </c>
      <c r="F514" t="s">
        <v>60</v>
      </c>
      <c r="G514" t="s">
        <v>13</v>
      </c>
      <c r="H514" s="3">
        <v>1168395.3078999999</v>
      </c>
      <c r="I514" s="3">
        <v>212728.52499999999</v>
      </c>
      <c r="J514" t="s">
        <v>1213</v>
      </c>
      <c r="K514" t="str">
        <f>_xlfn.XLOOKUP(A514, Accounts!A:A, Accounts!E:E, "Not Found")</f>
        <v>Savings</v>
      </c>
      <c r="L514" s="3">
        <f>_xlfn.XLOOKUP(A514, Accounts!A:A, Accounts!G:G, 0)</f>
        <v>330956046</v>
      </c>
      <c r="M514" s="3" t="str">
        <f>_xlfn.XLOOKUP(A514, Loan!A:A, Loan!D:D, "0")</f>
        <v>0</v>
      </c>
      <c r="N514" s="3" t="str">
        <f>_xlfn.XLOOKUP(Customer8[[#This Row],[Account Number]],Transaction!C:C,Transaction!D:D)</f>
        <v>Money Transfer</v>
      </c>
      <c r="O514" s="3" t="str">
        <f>_xlfn.XLOOKUP(Customer8[[#This Row],[Account Number]], Transaction!C:C,Transaction!E:E)</f>
        <v>ATM</v>
      </c>
      <c r="P514" s="2">
        <f>_xlfn.XLOOKUP(Customer8[[#This Row],[Account Number]], Transaction!C:C,Transaction!F:F)</f>
        <v>44263</v>
      </c>
      <c r="Q514" s="3">
        <f>Customer8[[#This Row],[Bank Deposit]]-Customer8[[#This Row],[Saving Accounts]]</f>
        <v>955666.78289999987</v>
      </c>
      <c r="R514" s="3">
        <f>IF(AND(K514="Current", Customer8[[#This Row],[Balance]]&gt;500000), Customer8[[#This Row],[Balance]]*1.02, Customer8[[#This Row],[Balance]])</f>
        <v>955666.78289999987</v>
      </c>
      <c r="S514" s="3" t="str">
        <f>TEXT(Customer8[[#This Row],[Transaction_Date]], "MMM")</f>
        <v>Mar</v>
      </c>
      <c r="T514" s="3" t="str">
        <f t="shared" ref="T514:T577" si="8">IF(C514&lt;20,"Below 20 Yrs",IF(C514&lt;=29,"20-29 Yrs",IF(C514&lt;=39,"30-39 Yrs",IF(C514&lt;=49,"40-49 Yrs",IF(C514&lt;=59,"50-59 Yrs",IF(C514&lt;=69,"60-69 Yrs","70 Yrs &amp; Above"))))))</f>
        <v>Below 20 Yrs</v>
      </c>
      <c r="U514" s="3" t="str">
        <f>TEXT(Customer8[[#This Row],[Transaction_Date]],"YYYY")</f>
        <v>2021</v>
      </c>
    </row>
    <row r="515" spans="1:21" x14ac:dyDescent="0.35">
      <c r="A515" t="s">
        <v>1214</v>
      </c>
      <c r="B515">
        <v>106263958</v>
      </c>
      <c r="C515">
        <v>57</v>
      </c>
      <c r="D515" s="1">
        <v>23886.75</v>
      </c>
      <c r="E515" t="s">
        <v>741</v>
      </c>
      <c r="F515" t="s">
        <v>1215</v>
      </c>
      <c r="G515" t="s">
        <v>13</v>
      </c>
      <c r="H515" s="3">
        <v>307847.83120000002</v>
      </c>
      <c r="I515" s="3">
        <v>219803.35149999999</v>
      </c>
      <c r="J515" t="s">
        <v>1216</v>
      </c>
      <c r="K515" t="str">
        <f>_xlfn.XLOOKUP(A515, Accounts!A:A, Accounts!E:E, "Not Found")</f>
        <v>Domiciliary</v>
      </c>
      <c r="L515" s="3">
        <f>_xlfn.XLOOKUP(A515, Accounts!A:A, Accounts!G:G, 0)</f>
        <v>1618840064</v>
      </c>
      <c r="M515" s="3" t="str">
        <f>_xlfn.XLOOKUP(A515, Loan!A:A, Loan!D:D, "0")</f>
        <v>0</v>
      </c>
      <c r="N515" s="3" t="str">
        <f>_xlfn.XLOOKUP(Customer8[[#This Row],[Account Number]],Transaction!C:C,Transaction!D:D)</f>
        <v>Money Deposit</v>
      </c>
      <c r="O515" s="3" t="str">
        <f>_xlfn.XLOOKUP(Customer8[[#This Row],[Account Number]], Transaction!C:C,Transaction!E:E)</f>
        <v>ATM</v>
      </c>
      <c r="P515" s="2">
        <f>_xlfn.XLOOKUP(Customer8[[#This Row],[Account Number]], Transaction!C:C,Transaction!F:F)</f>
        <v>44616</v>
      </c>
      <c r="Q515" s="3">
        <f>Customer8[[#This Row],[Bank Deposit]]-Customer8[[#This Row],[Saving Accounts]]</f>
        <v>88044.479700000025</v>
      </c>
      <c r="R515" s="3">
        <f>IF(AND(K515="Current", Customer8[[#This Row],[Balance]]&gt;500000), Customer8[[#This Row],[Balance]]*1.02, Customer8[[#This Row],[Balance]])</f>
        <v>88044.479700000025</v>
      </c>
      <c r="S515" s="3" t="str">
        <f>TEXT(Customer8[[#This Row],[Transaction_Date]], "MMM")</f>
        <v>Feb</v>
      </c>
      <c r="T515" s="3" t="str">
        <f t="shared" si="8"/>
        <v>50-59 Yrs</v>
      </c>
      <c r="U515" s="3" t="str">
        <f>TEXT(Customer8[[#This Row],[Transaction_Date]],"YYYY")</f>
        <v>2022</v>
      </c>
    </row>
    <row r="516" spans="1:21" x14ac:dyDescent="0.35">
      <c r="A516" t="s">
        <v>1217</v>
      </c>
      <c r="B516">
        <v>738835399</v>
      </c>
      <c r="C516">
        <v>80</v>
      </c>
      <c r="D516" s="1">
        <v>15486</v>
      </c>
      <c r="E516" t="s">
        <v>741</v>
      </c>
      <c r="F516" t="s">
        <v>323</v>
      </c>
      <c r="G516" t="s">
        <v>13</v>
      </c>
      <c r="H516" s="3">
        <v>345042.49790000002</v>
      </c>
      <c r="I516" s="3">
        <v>123090.7163</v>
      </c>
      <c r="J516" t="s">
        <v>1218</v>
      </c>
      <c r="K516" t="str">
        <f>_xlfn.XLOOKUP(A516, Accounts!A:A, Accounts!E:E, "Not Found")</f>
        <v>Current</v>
      </c>
      <c r="L516" s="3">
        <f>_xlfn.XLOOKUP(A516, Accounts!A:A, Accounts!G:G, 0)</f>
        <v>1824584664</v>
      </c>
      <c r="M516" s="3" t="str">
        <f>_xlfn.XLOOKUP(A516, Loan!A:A, Loan!D:D, "0")</f>
        <v>0</v>
      </c>
      <c r="N516" s="3" t="str">
        <f>_xlfn.XLOOKUP(Customer8[[#This Row],[Account Number]],Transaction!C:C,Transaction!D:D)</f>
        <v>Online Payment</v>
      </c>
      <c r="O516" s="3" t="str">
        <f>_xlfn.XLOOKUP(Customer8[[#This Row],[Account Number]], Transaction!C:C,Transaction!E:E)</f>
        <v>Internet Banking</v>
      </c>
      <c r="P516" s="2">
        <f>_xlfn.XLOOKUP(Customer8[[#This Row],[Account Number]], Transaction!C:C,Transaction!F:F)</f>
        <v>44669</v>
      </c>
      <c r="Q516" s="3">
        <f>Customer8[[#This Row],[Bank Deposit]]-Customer8[[#This Row],[Saving Accounts]]</f>
        <v>221951.78160000002</v>
      </c>
      <c r="R516" s="3">
        <f>IF(AND(K516="Current", Customer8[[#This Row],[Balance]]&gt;500000), Customer8[[#This Row],[Balance]]*1.02, Customer8[[#This Row],[Balance]])</f>
        <v>221951.78160000002</v>
      </c>
      <c r="S516" s="3" t="str">
        <f>TEXT(Customer8[[#This Row],[Transaction_Date]], "MMM")</f>
        <v>Apr</v>
      </c>
      <c r="T516" s="3" t="str">
        <f t="shared" si="8"/>
        <v>70 Yrs &amp; Above</v>
      </c>
      <c r="U516" s="3" t="str">
        <f>TEXT(Customer8[[#This Row],[Transaction_Date]],"YYYY")</f>
        <v>2022</v>
      </c>
    </row>
    <row r="517" spans="1:21" x14ac:dyDescent="0.35">
      <c r="A517" t="s">
        <v>1219</v>
      </c>
      <c r="B517">
        <v>963840560</v>
      </c>
      <c r="C517">
        <v>21</v>
      </c>
      <c r="D517" s="1">
        <v>37035.75</v>
      </c>
      <c r="E517" t="s">
        <v>741</v>
      </c>
      <c r="F517" t="s">
        <v>660</v>
      </c>
      <c r="G517" t="s">
        <v>13</v>
      </c>
      <c r="H517" s="3">
        <v>60243.15</v>
      </c>
      <c r="I517" s="3">
        <v>31808.3832</v>
      </c>
      <c r="J517" t="s">
        <v>1220</v>
      </c>
      <c r="K517" t="str">
        <f>_xlfn.XLOOKUP(A517, Accounts!A:A, Accounts!E:E, "Not Found")</f>
        <v>Domiciliary</v>
      </c>
      <c r="L517" s="3">
        <f>_xlfn.XLOOKUP(A517, Accounts!A:A, Accounts!G:G, 0)</f>
        <v>6375152</v>
      </c>
      <c r="M517" s="3" t="str">
        <f>_xlfn.XLOOKUP(A517, Loan!A:A, Loan!D:D, "0")</f>
        <v>0</v>
      </c>
      <c r="N517" s="3" t="str">
        <f>_xlfn.XLOOKUP(Customer8[[#This Row],[Account Number]],Transaction!C:C,Transaction!D:D)</f>
        <v>Money Deposit</v>
      </c>
      <c r="O517" s="3" t="str">
        <f>_xlfn.XLOOKUP(Customer8[[#This Row],[Account Number]], Transaction!C:C,Transaction!E:E)</f>
        <v>Bank</v>
      </c>
      <c r="P517" s="2">
        <f>_xlfn.XLOOKUP(Customer8[[#This Row],[Account Number]], Transaction!C:C,Transaction!F:F)</f>
        <v>44641</v>
      </c>
      <c r="Q517" s="3">
        <f>Customer8[[#This Row],[Bank Deposit]]-Customer8[[#This Row],[Saving Accounts]]</f>
        <v>28434.766800000001</v>
      </c>
      <c r="R517" s="3">
        <f>IF(AND(K517="Current", Customer8[[#This Row],[Balance]]&gt;500000), Customer8[[#This Row],[Balance]]*1.02, Customer8[[#This Row],[Balance]])</f>
        <v>28434.766800000001</v>
      </c>
      <c r="S517" s="3" t="str">
        <f>TEXT(Customer8[[#This Row],[Transaction_Date]], "MMM")</f>
        <v>Mar</v>
      </c>
      <c r="T517" s="3" t="str">
        <f t="shared" si="8"/>
        <v>20-29 Yrs</v>
      </c>
      <c r="U517" s="3" t="str">
        <f>TEXT(Customer8[[#This Row],[Transaction_Date]],"YYYY")</f>
        <v>2022</v>
      </c>
    </row>
    <row r="518" spans="1:21" x14ac:dyDescent="0.35">
      <c r="A518" t="s">
        <v>1221</v>
      </c>
      <c r="B518">
        <v>369259451</v>
      </c>
      <c r="C518">
        <v>75</v>
      </c>
      <c r="D518" s="1">
        <v>17312.25</v>
      </c>
      <c r="E518" t="s">
        <v>741</v>
      </c>
      <c r="F518" t="s">
        <v>1222</v>
      </c>
      <c r="G518" t="s">
        <v>13</v>
      </c>
      <c r="H518" s="3">
        <v>952781.8236</v>
      </c>
      <c r="I518" s="3">
        <v>313458.82539999997</v>
      </c>
      <c r="J518" t="s">
        <v>1223</v>
      </c>
      <c r="K518" t="str">
        <f>_xlfn.XLOOKUP(A518, Accounts!A:A, Accounts!E:E, "Not Found")</f>
        <v>Savings</v>
      </c>
      <c r="L518" s="3">
        <f>_xlfn.XLOOKUP(A518, Accounts!A:A, Accounts!G:G, 0)</f>
        <v>5129878047</v>
      </c>
      <c r="M518" s="3" t="str">
        <f>_xlfn.XLOOKUP(A518, Loan!A:A, Loan!D:D, "0")</f>
        <v>0</v>
      </c>
      <c r="N518" s="3" t="str">
        <f>_xlfn.XLOOKUP(Customer8[[#This Row],[Account Number]],Transaction!C:C,Transaction!D:D)</f>
        <v>Online Payment</v>
      </c>
      <c r="O518" s="3" t="str">
        <f>_xlfn.XLOOKUP(Customer8[[#This Row],[Account Number]], Transaction!C:C,Transaction!E:E)</f>
        <v>Card</v>
      </c>
      <c r="P518" s="2">
        <f>_xlfn.XLOOKUP(Customer8[[#This Row],[Account Number]], Transaction!C:C,Transaction!F:F)</f>
        <v>44551</v>
      </c>
      <c r="Q518" s="3">
        <f>Customer8[[#This Row],[Bank Deposit]]-Customer8[[#This Row],[Saving Accounts]]</f>
        <v>639322.99820000003</v>
      </c>
      <c r="R518" s="3">
        <f>IF(AND(K518="Current", Customer8[[#This Row],[Balance]]&gt;500000), Customer8[[#This Row],[Balance]]*1.02, Customer8[[#This Row],[Balance]])</f>
        <v>639322.99820000003</v>
      </c>
      <c r="S518" s="3" t="str">
        <f>TEXT(Customer8[[#This Row],[Transaction_Date]], "MMM")</f>
        <v>Dec</v>
      </c>
      <c r="T518" s="3" t="str">
        <f t="shared" si="8"/>
        <v>70 Yrs &amp; Above</v>
      </c>
      <c r="U518" s="3" t="str">
        <f>TEXT(Customer8[[#This Row],[Transaction_Date]],"YYYY")</f>
        <v>2021</v>
      </c>
    </row>
    <row r="519" spans="1:21" x14ac:dyDescent="0.35">
      <c r="A519" t="s">
        <v>1224</v>
      </c>
      <c r="B519">
        <v>206212463</v>
      </c>
      <c r="C519">
        <v>44</v>
      </c>
      <c r="D519" s="1">
        <v>28635</v>
      </c>
      <c r="E519" t="s">
        <v>741</v>
      </c>
      <c r="F519" t="s">
        <v>997</v>
      </c>
      <c r="G519" t="s">
        <v>13</v>
      </c>
      <c r="H519" s="3">
        <v>359436.79</v>
      </c>
      <c r="I519" s="3">
        <v>166059.79699999999</v>
      </c>
      <c r="J519" t="s">
        <v>1225</v>
      </c>
      <c r="K519" t="str">
        <f>_xlfn.XLOOKUP(A519, Accounts!A:A, Accounts!E:E, "Not Found")</f>
        <v>Domiciliary</v>
      </c>
      <c r="L519" s="3">
        <f>_xlfn.XLOOKUP(A519, Accounts!A:A, Accounts!G:G, 0)</f>
        <v>1081252224</v>
      </c>
      <c r="M519" s="3" t="str">
        <f>_xlfn.XLOOKUP(A519, Loan!A:A, Loan!D:D, "0")</f>
        <v>0</v>
      </c>
      <c r="N519" s="3" t="str">
        <f>_xlfn.XLOOKUP(Customer8[[#This Row],[Account Number]],Transaction!C:C,Transaction!D:D)</f>
        <v>Online Payment</v>
      </c>
      <c r="O519" s="3" t="str">
        <f>_xlfn.XLOOKUP(Customer8[[#This Row],[Account Number]], Transaction!C:C,Transaction!E:E)</f>
        <v>Mobile</v>
      </c>
      <c r="P519" s="2">
        <f>_xlfn.XLOOKUP(Customer8[[#This Row],[Account Number]], Transaction!C:C,Transaction!F:F)</f>
        <v>44639</v>
      </c>
      <c r="Q519" s="3">
        <f>Customer8[[#This Row],[Bank Deposit]]-Customer8[[#This Row],[Saving Accounts]]</f>
        <v>193376.99299999999</v>
      </c>
      <c r="R519" s="3">
        <f>IF(AND(K519="Current", Customer8[[#This Row],[Balance]]&gt;500000), Customer8[[#This Row],[Balance]]*1.02, Customer8[[#This Row],[Balance]])</f>
        <v>193376.99299999999</v>
      </c>
      <c r="S519" s="3" t="str">
        <f>TEXT(Customer8[[#This Row],[Transaction_Date]], "MMM")</f>
        <v>Mar</v>
      </c>
      <c r="T519" s="3" t="str">
        <f t="shared" si="8"/>
        <v>40-49 Yrs</v>
      </c>
      <c r="U519" s="3" t="str">
        <f>TEXT(Customer8[[#This Row],[Transaction_Date]],"YYYY")</f>
        <v>2022</v>
      </c>
    </row>
    <row r="520" spans="1:21" x14ac:dyDescent="0.35">
      <c r="A520" t="s">
        <v>1226</v>
      </c>
      <c r="B520">
        <v>517725391</v>
      </c>
      <c r="C520">
        <v>79</v>
      </c>
      <c r="D520" s="1">
        <v>15851.25</v>
      </c>
      <c r="E520" t="s">
        <v>741</v>
      </c>
      <c r="F520" t="s">
        <v>840</v>
      </c>
      <c r="G520" t="s">
        <v>13</v>
      </c>
      <c r="H520" s="3">
        <v>108209.2</v>
      </c>
      <c r="I520" s="3">
        <v>88082.288799999995</v>
      </c>
      <c r="J520" t="s">
        <v>1227</v>
      </c>
      <c r="K520" t="str">
        <f>_xlfn.XLOOKUP(A520, Accounts!A:A, Accounts!E:E, "Not Found")</f>
        <v>Current</v>
      </c>
      <c r="L520" s="3">
        <f>_xlfn.XLOOKUP(A520, Accounts!A:A, Accounts!G:G, 0)</f>
        <v>70540204</v>
      </c>
      <c r="M520" s="3">
        <f>_xlfn.XLOOKUP(A520, Loan!A:A, Loan!D:D, "0")</f>
        <v>634789316</v>
      </c>
      <c r="N520" s="3" t="str">
        <f>_xlfn.XLOOKUP(Customer8[[#This Row],[Account Number]],Transaction!C:C,Transaction!D:D)</f>
        <v>Loan Payment</v>
      </c>
      <c r="O520" s="3" t="str">
        <f>_xlfn.XLOOKUP(Customer8[[#This Row],[Account Number]], Transaction!C:C,Transaction!E:E)</f>
        <v>ACH</v>
      </c>
      <c r="P520" s="2">
        <f>_xlfn.XLOOKUP(Customer8[[#This Row],[Account Number]], Transaction!C:C,Transaction!F:F)</f>
        <v>44667</v>
      </c>
      <c r="Q520" s="3">
        <f>Customer8[[#This Row],[Bank Deposit]]-Customer8[[#This Row],[Saving Accounts]]</f>
        <v>20126.911200000002</v>
      </c>
      <c r="R520" s="3">
        <f>IF(AND(K520="Current", Customer8[[#This Row],[Balance]]&gt;500000), Customer8[[#This Row],[Balance]]*1.02, Customer8[[#This Row],[Balance]])</f>
        <v>20126.911200000002</v>
      </c>
      <c r="S520" s="3" t="str">
        <f>TEXT(Customer8[[#This Row],[Transaction_Date]], "MMM")</f>
        <v>Apr</v>
      </c>
      <c r="T520" s="3" t="str">
        <f t="shared" si="8"/>
        <v>70 Yrs &amp; Above</v>
      </c>
      <c r="U520" s="3" t="str">
        <f>TEXT(Customer8[[#This Row],[Transaction_Date]],"YYYY")</f>
        <v>2022</v>
      </c>
    </row>
    <row r="521" spans="1:21" x14ac:dyDescent="0.35">
      <c r="A521" t="s">
        <v>1228</v>
      </c>
      <c r="B521">
        <v>58914684</v>
      </c>
      <c r="C521">
        <v>46</v>
      </c>
      <c r="D521" s="1">
        <v>27904.5</v>
      </c>
      <c r="E521" t="s">
        <v>741</v>
      </c>
      <c r="F521" t="s">
        <v>54</v>
      </c>
      <c r="G521" t="s">
        <v>13</v>
      </c>
      <c r="H521" s="3">
        <v>275577.72480000003</v>
      </c>
      <c r="I521" s="3">
        <v>89759.601800000004</v>
      </c>
      <c r="J521" t="s">
        <v>1229</v>
      </c>
      <c r="K521" t="str">
        <f>_xlfn.XLOOKUP(A521, Accounts!A:A, Accounts!E:E, "Not Found")</f>
        <v>Joint</v>
      </c>
      <c r="L521" s="3">
        <f>_xlfn.XLOOKUP(A521, Accounts!A:A, Accounts!G:G, 0)</f>
        <v>2343237408</v>
      </c>
      <c r="M521" s="3" t="str">
        <f>_xlfn.XLOOKUP(A521, Loan!A:A, Loan!D:D, "0")</f>
        <v>0</v>
      </c>
      <c r="N521" s="3" t="str">
        <f>_xlfn.XLOOKUP(Customer8[[#This Row],[Account Number]],Transaction!C:C,Transaction!D:D)</f>
        <v>Online Payment</v>
      </c>
      <c r="O521" s="3" t="str">
        <f>_xlfn.XLOOKUP(Customer8[[#This Row],[Account Number]], Transaction!C:C,Transaction!E:E)</f>
        <v>Mobile</v>
      </c>
      <c r="P521" s="2">
        <f>_xlfn.XLOOKUP(Customer8[[#This Row],[Account Number]], Transaction!C:C,Transaction!F:F)</f>
        <v>44524</v>
      </c>
      <c r="Q521" s="3">
        <f>Customer8[[#This Row],[Bank Deposit]]-Customer8[[#This Row],[Saving Accounts]]</f>
        <v>185818.12300000002</v>
      </c>
      <c r="R521" s="3">
        <f>IF(AND(K521="Current", Customer8[[#This Row],[Balance]]&gt;500000), Customer8[[#This Row],[Balance]]*1.02, Customer8[[#This Row],[Balance]])</f>
        <v>185818.12300000002</v>
      </c>
      <c r="S521" s="3" t="str">
        <f>TEXT(Customer8[[#This Row],[Transaction_Date]], "MMM")</f>
        <v>Nov</v>
      </c>
      <c r="T521" s="3" t="str">
        <f t="shared" si="8"/>
        <v>40-49 Yrs</v>
      </c>
      <c r="U521" s="3" t="str">
        <f>TEXT(Customer8[[#This Row],[Transaction_Date]],"YYYY")</f>
        <v>2021</v>
      </c>
    </row>
    <row r="522" spans="1:21" x14ac:dyDescent="0.35">
      <c r="A522" t="s">
        <v>1230</v>
      </c>
      <c r="B522">
        <v>796857761</v>
      </c>
      <c r="C522">
        <v>53</v>
      </c>
      <c r="D522" s="1">
        <v>25347.75</v>
      </c>
      <c r="E522" t="s">
        <v>741</v>
      </c>
      <c r="F522" t="s">
        <v>687</v>
      </c>
      <c r="G522" t="s">
        <v>13</v>
      </c>
      <c r="H522" s="3">
        <v>313186.0833</v>
      </c>
      <c r="I522" s="3">
        <v>108026.50410000001</v>
      </c>
      <c r="J522" t="s">
        <v>1231</v>
      </c>
      <c r="K522" t="str">
        <f>_xlfn.XLOOKUP(A522, Accounts!A:A, Accounts!E:E, "Not Found")</f>
        <v>Domiciliary</v>
      </c>
      <c r="L522" s="3">
        <f>_xlfn.XLOOKUP(A522, Accounts!A:A, Accounts!G:G, 0)</f>
        <v>440500638</v>
      </c>
      <c r="M522" s="3" t="str">
        <f>_xlfn.XLOOKUP(A522, Loan!A:A, Loan!D:D, "0")</f>
        <v>0</v>
      </c>
      <c r="N522" s="3" t="str">
        <f>_xlfn.XLOOKUP(Customer8[[#This Row],[Account Number]],Transaction!C:C,Transaction!D:D)</f>
        <v>Checks</v>
      </c>
      <c r="O522" s="3" t="str">
        <f>_xlfn.XLOOKUP(Customer8[[#This Row],[Account Number]], Transaction!C:C,Transaction!E:E)</f>
        <v>Informal Services</v>
      </c>
      <c r="P522" s="2">
        <f>_xlfn.XLOOKUP(Customer8[[#This Row],[Account Number]], Transaction!C:C,Transaction!F:F)</f>
        <v>44508</v>
      </c>
      <c r="Q522" s="3">
        <f>Customer8[[#This Row],[Bank Deposit]]-Customer8[[#This Row],[Saving Accounts]]</f>
        <v>205159.57919999998</v>
      </c>
      <c r="R522" s="3">
        <f>IF(AND(K522="Current", Customer8[[#This Row],[Balance]]&gt;500000), Customer8[[#This Row],[Balance]]*1.02, Customer8[[#This Row],[Balance]])</f>
        <v>205159.57919999998</v>
      </c>
      <c r="S522" s="3" t="str">
        <f>TEXT(Customer8[[#This Row],[Transaction_Date]], "MMM")</f>
        <v>Nov</v>
      </c>
      <c r="T522" s="3" t="str">
        <f t="shared" si="8"/>
        <v>50-59 Yrs</v>
      </c>
      <c r="U522" s="3" t="str">
        <f>TEXT(Customer8[[#This Row],[Transaction_Date]],"YYYY")</f>
        <v>2021</v>
      </c>
    </row>
    <row r="523" spans="1:21" x14ac:dyDescent="0.35">
      <c r="A523" t="s">
        <v>1232</v>
      </c>
      <c r="B523">
        <v>455747410</v>
      </c>
      <c r="C523">
        <v>83</v>
      </c>
      <c r="D523" s="1">
        <v>14390.25</v>
      </c>
      <c r="E523" t="s">
        <v>741</v>
      </c>
      <c r="F523" t="s">
        <v>1233</v>
      </c>
      <c r="G523" t="s">
        <v>13</v>
      </c>
      <c r="H523" s="3">
        <v>206964.2322</v>
      </c>
      <c r="I523" s="3">
        <v>277520.2205</v>
      </c>
      <c r="J523" t="s">
        <v>1234</v>
      </c>
      <c r="K523" t="str">
        <f>_xlfn.XLOOKUP(A523, Accounts!A:A, Accounts!E:E, "Not Found")</f>
        <v>Current</v>
      </c>
      <c r="L523" s="3">
        <f>_xlfn.XLOOKUP(A523, Accounts!A:A, Accounts!G:G, 0)</f>
        <v>12799976</v>
      </c>
      <c r="M523" s="3" t="str">
        <f>_xlfn.XLOOKUP(A523, Loan!A:A, Loan!D:D, "0")</f>
        <v>0</v>
      </c>
      <c r="N523" s="3" t="str">
        <f>_xlfn.XLOOKUP(Customer8[[#This Row],[Account Number]],Transaction!C:C,Transaction!D:D)</f>
        <v>Checks</v>
      </c>
      <c r="O523" s="3" t="str">
        <f>_xlfn.XLOOKUP(Customer8[[#This Row],[Account Number]], Transaction!C:C,Transaction!E:E)</f>
        <v>Bank</v>
      </c>
      <c r="P523" s="2">
        <f>_xlfn.XLOOKUP(Customer8[[#This Row],[Account Number]], Transaction!C:C,Transaction!F:F)</f>
        <v>44442</v>
      </c>
      <c r="Q523" s="3">
        <f>Customer8[[#This Row],[Bank Deposit]]-Customer8[[#This Row],[Saving Accounts]]</f>
        <v>-70555.988299999997</v>
      </c>
      <c r="R523" s="3">
        <f>IF(AND(K523="Current", Customer8[[#This Row],[Balance]]&gt;500000), Customer8[[#This Row],[Balance]]*1.02, Customer8[[#This Row],[Balance]])</f>
        <v>-70555.988299999997</v>
      </c>
      <c r="S523" s="3" t="str">
        <f>TEXT(Customer8[[#This Row],[Transaction_Date]], "MMM")</f>
        <v>Sep</v>
      </c>
      <c r="T523" s="3" t="str">
        <f t="shared" si="8"/>
        <v>70 Yrs &amp; Above</v>
      </c>
      <c r="U523" s="3" t="str">
        <f>TEXT(Customer8[[#This Row],[Transaction_Date]],"YYYY")</f>
        <v>2021</v>
      </c>
    </row>
    <row r="524" spans="1:21" x14ac:dyDescent="0.35">
      <c r="A524" t="s">
        <v>1235</v>
      </c>
      <c r="B524">
        <v>595856727</v>
      </c>
      <c r="C524">
        <v>39</v>
      </c>
      <c r="D524" s="1">
        <v>30461.25</v>
      </c>
      <c r="E524" t="s">
        <v>741</v>
      </c>
      <c r="F524" t="s">
        <v>968</v>
      </c>
      <c r="G524" t="s">
        <v>13</v>
      </c>
      <c r="H524" s="3">
        <v>1607891.8751999999</v>
      </c>
      <c r="I524" s="3">
        <v>233144.32190000001</v>
      </c>
      <c r="J524" t="s">
        <v>1236</v>
      </c>
      <c r="K524" t="str">
        <f>_xlfn.XLOOKUP(A524, Accounts!A:A, Accounts!E:E, "Not Found")</f>
        <v>Corporate</v>
      </c>
      <c r="L524" s="3">
        <f>_xlfn.XLOOKUP(A524, Accounts!A:A, Accounts!G:G, 0)</f>
        <v>347410784</v>
      </c>
      <c r="M524" s="3" t="str">
        <f>_xlfn.XLOOKUP(A524, Loan!A:A, Loan!D:D, "0")</f>
        <v>0</v>
      </c>
      <c r="N524" s="3" t="str">
        <f>_xlfn.XLOOKUP(Customer8[[#This Row],[Account Number]],Transaction!C:C,Transaction!D:D)</f>
        <v>Money Deposit</v>
      </c>
      <c r="O524" s="3" t="str">
        <f>_xlfn.XLOOKUP(Customer8[[#This Row],[Account Number]], Transaction!C:C,Transaction!E:E)</f>
        <v>ATM</v>
      </c>
      <c r="P524" s="2">
        <f>_xlfn.XLOOKUP(Customer8[[#This Row],[Account Number]], Transaction!C:C,Transaction!F:F)</f>
        <v>44620</v>
      </c>
      <c r="Q524" s="3">
        <f>Customer8[[#This Row],[Bank Deposit]]-Customer8[[#This Row],[Saving Accounts]]</f>
        <v>1374747.5532999998</v>
      </c>
      <c r="R524" s="3">
        <f>IF(AND(K524="Current", Customer8[[#This Row],[Balance]]&gt;500000), Customer8[[#This Row],[Balance]]*1.02, Customer8[[#This Row],[Balance]])</f>
        <v>1374747.5532999998</v>
      </c>
      <c r="S524" s="3" t="str">
        <f>TEXT(Customer8[[#This Row],[Transaction_Date]], "MMM")</f>
        <v>Feb</v>
      </c>
      <c r="T524" s="3" t="str">
        <f t="shared" si="8"/>
        <v>30-39 Yrs</v>
      </c>
      <c r="U524" s="3" t="str">
        <f>TEXT(Customer8[[#This Row],[Transaction_Date]],"YYYY")</f>
        <v>2022</v>
      </c>
    </row>
    <row r="525" spans="1:21" x14ac:dyDescent="0.35">
      <c r="A525" t="s">
        <v>1237</v>
      </c>
      <c r="B525">
        <v>882365290</v>
      </c>
      <c r="C525">
        <v>72</v>
      </c>
      <c r="D525" s="1">
        <v>18408</v>
      </c>
      <c r="E525" t="s">
        <v>741</v>
      </c>
      <c r="F525" t="s">
        <v>214</v>
      </c>
      <c r="G525" t="s">
        <v>13</v>
      </c>
      <c r="H525" s="3">
        <v>80368.812600000005</v>
      </c>
      <c r="I525" s="3">
        <v>87370.807799999995</v>
      </c>
      <c r="J525" t="s">
        <v>1238</v>
      </c>
      <c r="K525" t="str">
        <f>_xlfn.XLOOKUP(A525, Accounts!A:A, Accounts!E:E, "Not Found")</f>
        <v>Joint</v>
      </c>
      <c r="L525" s="3">
        <f>_xlfn.XLOOKUP(A525, Accounts!A:A, Accounts!G:G, 0)</f>
        <v>839766816</v>
      </c>
      <c r="M525" s="3" t="str">
        <f>_xlfn.XLOOKUP(A525, Loan!A:A, Loan!D:D, "0")</f>
        <v>0</v>
      </c>
      <c r="N525" s="3" t="str">
        <f>_xlfn.XLOOKUP(Customer8[[#This Row],[Account Number]],Transaction!C:C,Transaction!D:D)</f>
        <v>Online Payment</v>
      </c>
      <c r="O525" s="3" t="str">
        <f>_xlfn.XLOOKUP(Customer8[[#This Row],[Account Number]], Transaction!C:C,Transaction!E:E)</f>
        <v>Mobile</v>
      </c>
      <c r="P525" s="2">
        <f>_xlfn.XLOOKUP(Customer8[[#This Row],[Account Number]], Transaction!C:C,Transaction!F:F)</f>
        <v>44364</v>
      </c>
      <c r="Q525" s="3">
        <f>Customer8[[#This Row],[Bank Deposit]]-Customer8[[#This Row],[Saving Accounts]]</f>
        <v>-7001.9951999999903</v>
      </c>
      <c r="R525" s="3">
        <f>IF(AND(K525="Current", Customer8[[#This Row],[Balance]]&gt;500000), Customer8[[#This Row],[Balance]]*1.02, Customer8[[#This Row],[Balance]])</f>
        <v>-7001.9951999999903</v>
      </c>
      <c r="S525" s="3" t="str">
        <f>TEXT(Customer8[[#This Row],[Transaction_Date]], "MMM")</f>
        <v>Jun</v>
      </c>
      <c r="T525" s="3" t="str">
        <f t="shared" si="8"/>
        <v>70 Yrs &amp; Above</v>
      </c>
      <c r="U525" s="3" t="str">
        <f>TEXT(Customer8[[#This Row],[Transaction_Date]],"YYYY")</f>
        <v>2021</v>
      </c>
    </row>
    <row r="526" spans="1:21" x14ac:dyDescent="0.35">
      <c r="A526" t="s">
        <v>1239</v>
      </c>
      <c r="B526">
        <v>973215190</v>
      </c>
      <c r="C526">
        <v>34</v>
      </c>
      <c r="D526" s="1">
        <v>32287.5</v>
      </c>
      <c r="E526" t="s">
        <v>741</v>
      </c>
      <c r="F526" t="s">
        <v>127</v>
      </c>
      <c r="G526" t="s">
        <v>13</v>
      </c>
      <c r="H526" s="3">
        <v>228001.87270000001</v>
      </c>
      <c r="I526" s="3">
        <v>156801.2879</v>
      </c>
      <c r="J526" t="s">
        <v>1240</v>
      </c>
      <c r="K526" t="str">
        <f>_xlfn.XLOOKUP(A526, Accounts!A:A, Accounts!E:E, "Not Found")</f>
        <v>Domiciliary</v>
      </c>
      <c r="L526" s="3">
        <f>_xlfn.XLOOKUP(A526, Accounts!A:A, Accounts!G:G, 0)</f>
        <v>2510720784</v>
      </c>
      <c r="M526" s="3" t="str">
        <f>_xlfn.XLOOKUP(A526, Loan!A:A, Loan!D:D, "0")</f>
        <v>0</v>
      </c>
      <c r="N526" s="3" t="str">
        <f>_xlfn.XLOOKUP(Customer8[[#This Row],[Account Number]],Transaction!C:C,Transaction!D:D)</f>
        <v>Cash Withdrawal</v>
      </c>
      <c r="O526" s="3" t="str">
        <f>_xlfn.XLOOKUP(Customer8[[#This Row],[Account Number]], Transaction!C:C,Transaction!E:E)</f>
        <v>ATM</v>
      </c>
      <c r="P526" s="2">
        <f>_xlfn.XLOOKUP(Customer8[[#This Row],[Account Number]], Transaction!C:C,Transaction!F:F)</f>
        <v>44355</v>
      </c>
      <c r="Q526" s="3">
        <f>Customer8[[#This Row],[Bank Deposit]]-Customer8[[#This Row],[Saving Accounts]]</f>
        <v>71200.584800000011</v>
      </c>
      <c r="R526" s="3">
        <f>IF(AND(K526="Current", Customer8[[#This Row],[Balance]]&gt;500000), Customer8[[#This Row],[Balance]]*1.02, Customer8[[#This Row],[Balance]])</f>
        <v>71200.584800000011</v>
      </c>
      <c r="S526" s="3" t="str">
        <f>TEXT(Customer8[[#This Row],[Transaction_Date]], "MMM")</f>
        <v>Jun</v>
      </c>
      <c r="T526" s="3" t="str">
        <f t="shared" si="8"/>
        <v>30-39 Yrs</v>
      </c>
      <c r="U526" s="3" t="str">
        <f>TEXT(Customer8[[#This Row],[Transaction_Date]],"YYYY")</f>
        <v>2021</v>
      </c>
    </row>
    <row r="527" spans="1:21" x14ac:dyDescent="0.35">
      <c r="A527" t="s">
        <v>1241</v>
      </c>
      <c r="B527">
        <v>275493319</v>
      </c>
      <c r="C527">
        <v>17</v>
      </c>
      <c r="D527" s="1">
        <v>38496.75</v>
      </c>
      <c r="E527" t="s">
        <v>741</v>
      </c>
      <c r="F527" t="s">
        <v>226</v>
      </c>
      <c r="G527" t="s">
        <v>13</v>
      </c>
      <c r="H527" s="3">
        <v>1109608.7859</v>
      </c>
      <c r="I527" s="3">
        <v>635764.73770000006</v>
      </c>
      <c r="J527" t="s">
        <v>1242</v>
      </c>
      <c r="K527" t="str">
        <f>_xlfn.XLOOKUP(A527, Accounts!A:A, Accounts!E:E, "Not Found")</f>
        <v>Corporate</v>
      </c>
      <c r="L527" s="3">
        <f>_xlfn.XLOOKUP(A527, Accounts!A:A, Accounts!G:G, 0)</f>
        <v>4029308258</v>
      </c>
      <c r="M527" s="3" t="str">
        <f>_xlfn.XLOOKUP(A527, Loan!A:A, Loan!D:D, "0")</f>
        <v>0</v>
      </c>
      <c r="N527" s="3" t="str">
        <f>_xlfn.XLOOKUP(Customer8[[#This Row],[Account Number]],Transaction!C:C,Transaction!D:D)</f>
        <v>Online Payment</v>
      </c>
      <c r="O527" s="3" t="str">
        <f>_xlfn.XLOOKUP(Customer8[[#This Row],[Account Number]], Transaction!C:C,Transaction!E:E)</f>
        <v>Mobile</v>
      </c>
      <c r="P527" s="2">
        <f>_xlfn.XLOOKUP(Customer8[[#This Row],[Account Number]], Transaction!C:C,Transaction!F:F)</f>
        <v>44448</v>
      </c>
      <c r="Q527" s="3">
        <f>Customer8[[#This Row],[Bank Deposit]]-Customer8[[#This Row],[Saving Accounts]]</f>
        <v>473844.04819999996</v>
      </c>
      <c r="R527" s="3">
        <f>IF(AND(K527="Current", Customer8[[#This Row],[Balance]]&gt;500000), Customer8[[#This Row],[Balance]]*1.02, Customer8[[#This Row],[Balance]])</f>
        <v>473844.04819999996</v>
      </c>
      <c r="S527" s="3" t="str">
        <f>TEXT(Customer8[[#This Row],[Transaction_Date]], "MMM")</f>
        <v>Sep</v>
      </c>
      <c r="T527" s="3" t="str">
        <f t="shared" si="8"/>
        <v>Below 20 Yrs</v>
      </c>
      <c r="U527" s="3" t="str">
        <f>TEXT(Customer8[[#This Row],[Transaction_Date]],"YYYY")</f>
        <v>2021</v>
      </c>
    </row>
    <row r="528" spans="1:21" x14ac:dyDescent="0.35">
      <c r="A528" t="s">
        <v>1243</v>
      </c>
      <c r="B528">
        <v>280454740</v>
      </c>
      <c r="C528">
        <v>63</v>
      </c>
      <c r="D528" s="1">
        <v>21695.25</v>
      </c>
      <c r="E528" t="s">
        <v>741</v>
      </c>
      <c r="F528" t="s">
        <v>424</v>
      </c>
      <c r="G528" t="s">
        <v>13</v>
      </c>
      <c r="H528" s="3">
        <v>147522.02009999999</v>
      </c>
      <c r="I528" s="3">
        <v>46664.436699999998</v>
      </c>
      <c r="J528" t="s">
        <v>1244</v>
      </c>
      <c r="K528" t="str">
        <f>_xlfn.XLOOKUP(A528, Accounts!A:A, Accounts!E:E, "Not Found")</f>
        <v>Fixed Deposit</v>
      </c>
      <c r="L528" s="3">
        <f>_xlfn.XLOOKUP(A528, Accounts!A:A, Accounts!G:G, 0)</f>
        <v>3079443147</v>
      </c>
      <c r="M528" s="3">
        <f>_xlfn.XLOOKUP(A528, Loan!A:A, Loan!D:D, "0")</f>
        <v>13215385756</v>
      </c>
      <c r="N528" s="3" t="str">
        <f>_xlfn.XLOOKUP(Customer8[[#This Row],[Account Number]],Transaction!C:C,Transaction!D:D)</f>
        <v>Loan Payment</v>
      </c>
      <c r="O528" s="3" t="str">
        <f>_xlfn.XLOOKUP(Customer8[[#This Row],[Account Number]], Transaction!C:C,Transaction!E:E)</f>
        <v>ACH</v>
      </c>
      <c r="P528" s="2">
        <f>_xlfn.XLOOKUP(Customer8[[#This Row],[Account Number]], Transaction!C:C,Transaction!F:F)</f>
        <v>44225</v>
      </c>
      <c r="Q528" s="3">
        <f>Customer8[[#This Row],[Bank Deposit]]-Customer8[[#This Row],[Saving Accounts]]</f>
        <v>100857.5834</v>
      </c>
      <c r="R528" s="3">
        <f>IF(AND(K528="Current", Customer8[[#This Row],[Balance]]&gt;500000), Customer8[[#This Row],[Balance]]*1.02, Customer8[[#This Row],[Balance]])</f>
        <v>100857.5834</v>
      </c>
      <c r="S528" s="3" t="str">
        <f>TEXT(Customer8[[#This Row],[Transaction_Date]], "MMM")</f>
        <v>Jan</v>
      </c>
      <c r="T528" s="3" t="str">
        <f t="shared" si="8"/>
        <v>60-69 Yrs</v>
      </c>
      <c r="U528" s="3" t="str">
        <f>TEXT(Customer8[[#This Row],[Transaction_Date]],"YYYY")</f>
        <v>2021</v>
      </c>
    </row>
    <row r="529" spans="1:21" x14ac:dyDescent="0.35">
      <c r="A529" t="s">
        <v>1245</v>
      </c>
      <c r="B529">
        <v>513949179</v>
      </c>
      <c r="C529">
        <v>72</v>
      </c>
      <c r="D529" s="1">
        <v>18408</v>
      </c>
      <c r="E529" t="s">
        <v>741</v>
      </c>
      <c r="F529" t="s">
        <v>220</v>
      </c>
      <c r="G529" t="s">
        <v>13</v>
      </c>
      <c r="H529" s="3">
        <v>1233484.2618</v>
      </c>
      <c r="I529" s="3">
        <v>174577.81289999999</v>
      </c>
      <c r="J529" t="s">
        <v>1246</v>
      </c>
      <c r="K529" t="str">
        <f>_xlfn.XLOOKUP(A529, Accounts!A:A, Accounts!E:E, "Not Found")</f>
        <v>Fixed Deposit</v>
      </c>
      <c r="L529" s="3">
        <f>_xlfn.XLOOKUP(A529, Accounts!A:A, Accounts!G:G, 0)</f>
        <v>2801424</v>
      </c>
      <c r="M529" s="3" t="str">
        <f>_xlfn.XLOOKUP(A529, Loan!A:A, Loan!D:D, "0")</f>
        <v>0</v>
      </c>
      <c r="N529" s="3" t="str">
        <f>_xlfn.XLOOKUP(Customer8[[#This Row],[Account Number]],Transaction!C:C,Transaction!D:D)</f>
        <v>Money Deposit</v>
      </c>
      <c r="O529" s="3" t="str">
        <f>_xlfn.XLOOKUP(Customer8[[#This Row],[Account Number]], Transaction!C:C,Transaction!E:E)</f>
        <v>Bank</v>
      </c>
      <c r="P529" s="2">
        <f>_xlfn.XLOOKUP(Customer8[[#This Row],[Account Number]], Transaction!C:C,Transaction!F:F)</f>
        <v>44432</v>
      </c>
      <c r="Q529" s="3">
        <f>Customer8[[#This Row],[Bank Deposit]]-Customer8[[#This Row],[Saving Accounts]]</f>
        <v>1058906.4489</v>
      </c>
      <c r="R529" s="3">
        <f>IF(AND(K529="Current", Customer8[[#This Row],[Balance]]&gt;500000), Customer8[[#This Row],[Balance]]*1.02, Customer8[[#This Row],[Balance]])</f>
        <v>1058906.4489</v>
      </c>
      <c r="S529" s="3" t="str">
        <f>TEXT(Customer8[[#This Row],[Transaction_Date]], "MMM")</f>
        <v>Aug</v>
      </c>
      <c r="T529" s="3" t="str">
        <f t="shared" si="8"/>
        <v>70 Yrs &amp; Above</v>
      </c>
      <c r="U529" s="3" t="str">
        <f>TEXT(Customer8[[#This Row],[Transaction_Date]],"YYYY")</f>
        <v>2021</v>
      </c>
    </row>
    <row r="530" spans="1:21" x14ac:dyDescent="0.35">
      <c r="A530" t="s">
        <v>1247</v>
      </c>
      <c r="B530">
        <v>530144089</v>
      </c>
      <c r="C530">
        <v>58</v>
      </c>
      <c r="D530" s="1">
        <v>23521.5</v>
      </c>
      <c r="E530" t="s">
        <v>741</v>
      </c>
      <c r="F530" t="s">
        <v>444</v>
      </c>
      <c r="G530" t="s">
        <v>13</v>
      </c>
      <c r="H530" s="3">
        <v>1053001.4828999999</v>
      </c>
      <c r="I530" s="3">
        <v>295704.81939999998</v>
      </c>
      <c r="J530" t="s">
        <v>1248</v>
      </c>
      <c r="K530" t="str">
        <f>_xlfn.XLOOKUP(A530, Accounts!A:A, Accounts!E:E, "Not Found")</f>
        <v>Domiciliary</v>
      </c>
      <c r="L530" s="3">
        <f>_xlfn.XLOOKUP(A530, Accounts!A:A, Accounts!G:G, 0)</f>
        <v>1304684565</v>
      </c>
      <c r="M530" s="3" t="str">
        <f>_xlfn.XLOOKUP(A530, Loan!A:A, Loan!D:D, "0")</f>
        <v>0</v>
      </c>
      <c r="N530" s="3" t="str">
        <f>_xlfn.XLOOKUP(Customer8[[#This Row],[Account Number]],Transaction!C:C,Transaction!D:D)</f>
        <v>Checks</v>
      </c>
      <c r="O530" s="3" t="str">
        <f>_xlfn.XLOOKUP(Customer8[[#This Row],[Account Number]], Transaction!C:C,Transaction!E:E)</f>
        <v>Informal Services</v>
      </c>
      <c r="P530" s="2">
        <f>_xlfn.XLOOKUP(Customer8[[#This Row],[Account Number]], Transaction!C:C,Transaction!F:F)</f>
        <v>44242</v>
      </c>
      <c r="Q530" s="3">
        <f>Customer8[[#This Row],[Bank Deposit]]-Customer8[[#This Row],[Saving Accounts]]</f>
        <v>757296.66350000002</v>
      </c>
      <c r="R530" s="3">
        <f>IF(AND(K530="Current", Customer8[[#This Row],[Balance]]&gt;500000), Customer8[[#This Row],[Balance]]*1.02, Customer8[[#This Row],[Balance]])</f>
        <v>757296.66350000002</v>
      </c>
      <c r="S530" s="3" t="str">
        <f>TEXT(Customer8[[#This Row],[Transaction_Date]], "MMM")</f>
        <v>Feb</v>
      </c>
      <c r="T530" s="3" t="str">
        <f t="shared" si="8"/>
        <v>50-59 Yrs</v>
      </c>
      <c r="U530" s="3" t="str">
        <f>TEXT(Customer8[[#This Row],[Transaction_Date]],"YYYY")</f>
        <v>2021</v>
      </c>
    </row>
    <row r="531" spans="1:21" x14ac:dyDescent="0.35">
      <c r="A531" t="s">
        <v>1249</v>
      </c>
      <c r="B531">
        <v>789761993</v>
      </c>
      <c r="C531">
        <v>40</v>
      </c>
      <c r="D531" s="1">
        <v>30096</v>
      </c>
      <c r="E531" t="s">
        <v>741</v>
      </c>
      <c r="F531" t="s">
        <v>1250</v>
      </c>
      <c r="G531" t="s">
        <v>13</v>
      </c>
      <c r="H531" s="3">
        <v>297694.65600000002</v>
      </c>
      <c r="I531" s="3">
        <v>192757.2898</v>
      </c>
      <c r="J531" t="s">
        <v>1251</v>
      </c>
      <c r="K531" t="str">
        <f>_xlfn.XLOOKUP(A531, Accounts!A:A, Accounts!E:E, "Not Found")</f>
        <v>Current</v>
      </c>
      <c r="L531" s="3">
        <f>_xlfn.XLOOKUP(A531, Accounts!A:A, Accounts!G:G, 0)</f>
        <v>2431639808</v>
      </c>
      <c r="M531" s="3" t="str">
        <f>_xlfn.XLOOKUP(A531, Loan!A:A, Loan!D:D, "0")</f>
        <v>0</v>
      </c>
      <c r="N531" s="3" t="str">
        <f>_xlfn.XLOOKUP(Customer8[[#This Row],[Account Number]],Transaction!C:C,Transaction!D:D)</f>
        <v>Cash Withdrawal</v>
      </c>
      <c r="O531" s="3" t="str">
        <f>_xlfn.XLOOKUP(Customer8[[#This Row],[Account Number]], Transaction!C:C,Transaction!E:E)</f>
        <v>POS</v>
      </c>
      <c r="P531" s="2">
        <f>_xlfn.XLOOKUP(Customer8[[#This Row],[Account Number]], Transaction!C:C,Transaction!F:F)</f>
        <v>44252</v>
      </c>
      <c r="Q531" s="3">
        <f>Customer8[[#This Row],[Bank Deposit]]-Customer8[[#This Row],[Saving Accounts]]</f>
        <v>104937.36620000002</v>
      </c>
      <c r="R531" s="3">
        <f>IF(AND(K531="Current", Customer8[[#This Row],[Balance]]&gt;500000), Customer8[[#This Row],[Balance]]*1.02, Customer8[[#This Row],[Balance]])</f>
        <v>104937.36620000002</v>
      </c>
      <c r="S531" s="3" t="str">
        <f>TEXT(Customer8[[#This Row],[Transaction_Date]], "MMM")</f>
        <v>Feb</v>
      </c>
      <c r="T531" s="3" t="str">
        <f t="shared" si="8"/>
        <v>40-49 Yrs</v>
      </c>
      <c r="U531" s="3" t="str">
        <f>TEXT(Customer8[[#This Row],[Transaction_Date]],"YYYY")</f>
        <v>2021</v>
      </c>
    </row>
    <row r="532" spans="1:21" x14ac:dyDescent="0.35">
      <c r="A532" t="s">
        <v>1252</v>
      </c>
      <c r="B532">
        <v>734506196</v>
      </c>
      <c r="C532">
        <v>34</v>
      </c>
      <c r="D532" s="1">
        <v>32287.5</v>
      </c>
      <c r="E532" t="s">
        <v>741</v>
      </c>
      <c r="F532" t="s">
        <v>136</v>
      </c>
      <c r="G532" t="s">
        <v>13</v>
      </c>
      <c r="H532" s="3">
        <v>828226.52240000002</v>
      </c>
      <c r="I532" s="3">
        <v>127330.8254</v>
      </c>
      <c r="J532" t="s">
        <v>1253</v>
      </c>
      <c r="K532" t="str">
        <f>_xlfn.XLOOKUP(A532, Accounts!A:A, Accounts!E:E, "Not Found")</f>
        <v>Current</v>
      </c>
      <c r="L532" s="3">
        <f>_xlfn.XLOOKUP(A532, Accounts!A:A, Accounts!G:G, 0)</f>
        <v>578253168</v>
      </c>
      <c r="M532" s="3" t="str">
        <f>_xlfn.XLOOKUP(A532, Loan!A:A, Loan!D:D, "0")</f>
        <v>0</v>
      </c>
      <c r="N532" s="3" t="str">
        <f>_xlfn.XLOOKUP(Customer8[[#This Row],[Account Number]],Transaction!C:C,Transaction!D:D)</f>
        <v>Online Payment</v>
      </c>
      <c r="O532" s="3" t="str">
        <f>_xlfn.XLOOKUP(Customer8[[#This Row],[Account Number]], Transaction!C:C,Transaction!E:E)</f>
        <v>Mobile</v>
      </c>
      <c r="P532" s="2">
        <f>_xlfn.XLOOKUP(Customer8[[#This Row],[Account Number]], Transaction!C:C,Transaction!F:F)</f>
        <v>44427</v>
      </c>
      <c r="Q532" s="3">
        <f>Customer8[[#This Row],[Bank Deposit]]-Customer8[[#This Row],[Saving Accounts]]</f>
        <v>700895.69700000004</v>
      </c>
      <c r="R532" s="3">
        <f>IF(AND(K532="Current", Customer8[[#This Row],[Balance]]&gt;500000), Customer8[[#This Row],[Balance]]*1.02, Customer8[[#This Row],[Balance]])</f>
        <v>714913.61094000004</v>
      </c>
      <c r="S532" s="3" t="str">
        <f>TEXT(Customer8[[#This Row],[Transaction_Date]], "MMM")</f>
        <v>Aug</v>
      </c>
      <c r="T532" s="3" t="str">
        <f t="shared" si="8"/>
        <v>30-39 Yrs</v>
      </c>
      <c r="U532" s="3" t="str">
        <f>TEXT(Customer8[[#This Row],[Transaction_Date]],"YYYY")</f>
        <v>2021</v>
      </c>
    </row>
    <row r="533" spans="1:21" x14ac:dyDescent="0.35">
      <c r="A533" t="s">
        <v>1254</v>
      </c>
      <c r="B533">
        <v>821766918</v>
      </c>
      <c r="C533">
        <v>43</v>
      </c>
      <c r="D533" s="1">
        <v>29000.25</v>
      </c>
      <c r="E533" t="s">
        <v>741</v>
      </c>
      <c r="F533" t="s">
        <v>150</v>
      </c>
      <c r="G533" t="s">
        <v>13</v>
      </c>
      <c r="H533" s="3">
        <v>281401.57500000001</v>
      </c>
      <c r="I533" s="3">
        <v>451930.92940000002</v>
      </c>
      <c r="J533" t="s">
        <v>1255</v>
      </c>
      <c r="K533" t="str">
        <f>_xlfn.XLOOKUP(A533, Accounts!A:A, Accounts!E:E, "Not Found")</f>
        <v>Joint</v>
      </c>
      <c r="L533" s="3">
        <f>_xlfn.XLOOKUP(A533, Accounts!A:A, Accounts!G:G, 0)</f>
        <v>357179522</v>
      </c>
      <c r="M533" s="3" t="str">
        <f>_xlfn.XLOOKUP(A533, Loan!A:A, Loan!D:D, "0")</f>
        <v>0</v>
      </c>
      <c r="N533" s="3" t="str">
        <f>_xlfn.XLOOKUP(Customer8[[#This Row],[Account Number]],Transaction!C:C,Transaction!D:D)</f>
        <v>Money Transfer</v>
      </c>
      <c r="O533" s="3" t="str">
        <f>_xlfn.XLOOKUP(Customer8[[#This Row],[Account Number]], Transaction!C:C,Transaction!E:E)</f>
        <v>ATM</v>
      </c>
      <c r="P533" s="2">
        <f>_xlfn.XLOOKUP(Customer8[[#This Row],[Account Number]], Transaction!C:C,Transaction!F:F)</f>
        <v>44397</v>
      </c>
      <c r="Q533" s="3">
        <f>Customer8[[#This Row],[Bank Deposit]]-Customer8[[#This Row],[Saving Accounts]]</f>
        <v>-170529.35440000001</v>
      </c>
      <c r="R533" s="3">
        <f>IF(AND(K533="Current", Customer8[[#This Row],[Balance]]&gt;500000), Customer8[[#This Row],[Balance]]*1.02, Customer8[[#This Row],[Balance]])</f>
        <v>-170529.35440000001</v>
      </c>
      <c r="S533" s="3" t="str">
        <f>TEXT(Customer8[[#This Row],[Transaction_Date]], "MMM")</f>
        <v>Jul</v>
      </c>
      <c r="T533" s="3" t="str">
        <f t="shared" si="8"/>
        <v>40-49 Yrs</v>
      </c>
      <c r="U533" s="3" t="str">
        <f>TEXT(Customer8[[#This Row],[Transaction_Date]],"YYYY")</f>
        <v>2021</v>
      </c>
    </row>
    <row r="534" spans="1:21" x14ac:dyDescent="0.35">
      <c r="A534" t="s">
        <v>1256</v>
      </c>
      <c r="B534">
        <v>824553501</v>
      </c>
      <c r="C534">
        <v>20</v>
      </c>
      <c r="D534" s="1">
        <v>37401</v>
      </c>
      <c r="E534" t="s">
        <v>741</v>
      </c>
      <c r="F534" t="s">
        <v>679</v>
      </c>
      <c r="G534" t="s">
        <v>13</v>
      </c>
      <c r="H534" s="3">
        <v>1292973.2356</v>
      </c>
      <c r="I534" s="3">
        <v>440971.92460000003</v>
      </c>
      <c r="J534" t="s">
        <v>1257</v>
      </c>
      <c r="K534" t="str">
        <f>_xlfn.XLOOKUP(A534, Accounts!A:A, Accounts!E:E, "Not Found")</f>
        <v>Current</v>
      </c>
      <c r="L534" s="3">
        <f>_xlfn.XLOOKUP(A534, Accounts!A:A, Accounts!G:G, 0)</f>
        <v>974322628</v>
      </c>
      <c r="M534" s="3">
        <f>_xlfn.XLOOKUP(A534, Loan!A:A, Loan!D:D, "0")</f>
        <v>2138470796</v>
      </c>
      <c r="N534" s="3" t="str">
        <f>_xlfn.XLOOKUP(Customer8[[#This Row],[Account Number]],Transaction!C:C,Transaction!D:D)</f>
        <v>Loan Payment</v>
      </c>
      <c r="O534" s="3" t="str">
        <f>_xlfn.XLOOKUP(Customer8[[#This Row],[Account Number]], Transaction!C:C,Transaction!E:E)</f>
        <v>AFT</v>
      </c>
      <c r="P534" s="2">
        <f>_xlfn.XLOOKUP(Customer8[[#This Row],[Account Number]], Transaction!C:C,Transaction!F:F)</f>
        <v>44368</v>
      </c>
      <c r="Q534" s="3">
        <f>Customer8[[#This Row],[Bank Deposit]]-Customer8[[#This Row],[Saving Accounts]]</f>
        <v>852001.31099999999</v>
      </c>
      <c r="R534" s="3">
        <f>IF(AND(K534="Current", Customer8[[#This Row],[Balance]]&gt;500000), Customer8[[#This Row],[Balance]]*1.02, Customer8[[#This Row],[Balance]])</f>
        <v>869041.33721999999</v>
      </c>
      <c r="S534" s="3" t="str">
        <f>TEXT(Customer8[[#This Row],[Transaction_Date]], "MMM")</f>
        <v>Jun</v>
      </c>
      <c r="T534" s="3" t="str">
        <f t="shared" si="8"/>
        <v>20-29 Yrs</v>
      </c>
      <c r="U534" s="3" t="str">
        <f>TEXT(Customer8[[#This Row],[Transaction_Date]],"YYYY")</f>
        <v>2021</v>
      </c>
    </row>
    <row r="535" spans="1:21" x14ac:dyDescent="0.35">
      <c r="A535" t="s">
        <v>1258</v>
      </c>
      <c r="B535">
        <v>88801304</v>
      </c>
      <c r="C535">
        <v>79</v>
      </c>
      <c r="D535" s="1">
        <v>15851.25</v>
      </c>
      <c r="E535" t="s">
        <v>741</v>
      </c>
      <c r="F535" t="s">
        <v>22</v>
      </c>
      <c r="G535" t="s">
        <v>13</v>
      </c>
      <c r="H535" s="3">
        <v>229651.61180000001</v>
      </c>
      <c r="I535" s="3">
        <v>67033.443499999994</v>
      </c>
      <c r="J535" t="s">
        <v>1259</v>
      </c>
      <c r="K535" t="str">
        <f>_xlfn.XLOOKUP(A535, Accounts!A:A, Accounts!E:E, "Not Found")</f>
        <v>Domiciliary</v>
      </c>
      <c r="L535" s="3">
        <f>_xlfn.XLOOKUP(A535, Accounts!A:A, Accounts!G:G, 0)</f>
        <v>965075712</v>
      </c>
      <c r="M535" s="3" t="str">
        <f>_xlfn.XLOOKUP(A535, Loan!A:A, Loan!D:D, "0")</f>
        <v>0</v>
      </c>
      <c r="N535" s="3" t="str">
        <f>_xlfn.XLOOKUP(Customer8[[#This Row],[Account Number]],Transaction!C:C,Transaction!D:D)</f>
        <v>Money Deposit</v>
      </c>
      <c r="O535" s="3" t="str">
        <f>_xlfn.XLOOKUP(Customer8[[#This Row],[Account Number]], Transaction!C:C,Transaction!E:E)</f>
        <v>Bank</v>
      </c>
      <c r="P535" s="2">
        <f>_xlfn.XLOOKUP(Customer8[[#This Row],[Account Number]], Transaction!C:C,Transaction!F:F)</f>
        <v>44312</v>
      </c>
      <c r="Q535" s="3">
        <f>Customer8[[#This Row],[Bank Deposit]]-Customer8[[#This Row],[Saving Accounts]]</f>
        <v>162618.16830000002</v>
      </c>
      <c r="R535" s="3">
        <f>IF(AND(K535="Current", Customer8[[#This Row],[Balance]]&gt;500000), Customer8[[#This Row],[Balance]]*1.02, Customer8[[#This Row],[Balance]])</f>
        <v>162618.16830000002</v>
      </c>
      <c r="S535" s="3" t="str">
        <f>TEXT(Customer8[[#This Row],[Transaction_Date]], "MMM")</f>
        <v>Apr</v>
      </c>
      <c r="T535" s="3" t="str">
        <f t="shared" si="8"/>
        <v>70 Yrs &amp; Above</v>
      </c>
      <c r="U535" s="3" t="str">
        <f>TEXT(Customer8[[#This Row],[Transaction_Date]],"YYYY")</f>
        <v>2021</v>
      </c>
    </row>
    <row r="536" spans="1:21" x14ac:dyDescent="0.35">
      <c r="A536" t="s">
        <v>1260</v>
      </c>
      <c r="B536">
        <v>975203713</v>
      </c>
      <c r="C536">
        <v>40</v>
      </c>
      <c r="D536" s="1">
        <v>30096</v>
      </c>
      <c r="E536" t="s">
        <v>741</v>
      </c>
      <c r="F536" t="s">
        <v>220</v>
      </c>
      <c r="G536" t="s">
        <v>13</v>
      </c>
      <c r="H536" s="3">
        <v>1397639.7927999999</v>
      </c>
      <c r="I536" s="3">
        <v>288362.0969</v>
      </c>
      <c r="J536" t="s">
        <v>1261</v>
      </c>
      <c r="K536" t="str">
        <f>_xlfn.XLOOKUP(A536, Accounts!A:A, Accounts!E:E, "Not Found")</f>
        <v>Domiciliary</v>
      </c>
      <c r="L536" s="3">
        <f>_xlfn.XLOOKUP(A536, Accounts!A:A, Accounts!G:G, 0)</f>
        <v>10471071</v>
      </c>
      <c r="M536" s="3">
        <f>_xlfn.XLOOKUP(A536, Loan!A:A, Loan!D:D, "0")</f>
        <v>221542776</v>
      </c>
      <c r="N536" s="3" t="str">
        <f>_xlfn.XLOOKUP(Customer8[[#This Row],[Account Number]],Transaction!C:C,Transaction!D:D)</f>
        <v>Loan Payment</v>
      </c>
      <c r="O536" s="3" t="str">
        <f>_xlfn.XLOOKUP(Customer8[[#This Row],[Account Number]], Transaction!C:C,Transaction!E:E)</f>
        <v>AFT</v>
      </c>
      <c r="P536" s="2">
        <f>_xlfn.XLOOKUP(Customer8[[#This Row],[Account Number]], Transaction!C:C,Transaction!F:F)</f>
        <v>44367</v>
      </c>
      <c r="Q536" s="3">
        <f>Customer8[[#This Row],[Bank Deposit]]-Customer8[[#This Row],[Saving Accounts]]</f>
        <v>1109277.6958999999</v>
      </c>
      <c r="R536" s="3">
        <f>IF(AND(K536="Current", Customer8[[#This Row],[Balance]]&gt;500000), Customer8[[#This Row],[Balance]]*1.02, Customer8[[#This Row],[Balance]])</f>
        <v>1109277.6958999999</v>
      </c>
      <c r="S536" s="3" t="str">
        <f>TEXT(Customer8[[#This Row],[Transaction_Date]], "MMM")</f>
        <v>Jun</v>
      </c>
      <c r="T536" s="3" t="str">
        <f t="shared" si="8"/>
        <v>40-49 Yrs</v>
      </c>
      <c r="U536" s="3" t="str">
        <f>TEXT(Customer8[[#This Row],[Transaction_Date]],"YYYY")</f>
        <v>2021</v>
      </c>
    </row>
    <row r="537" spans="1:21" x14ac:dyDescent="0.35">
      <c r="A537" t="s">
        <v>1262</v>
      </c>
      <c r="B537">
        <v>717475855</v>
      </c>
      <c r="C537">
        <v>78</v>
      </c>
      <c r="D537" s="1">
        <v>16216.5</v>
      </c>
      <c r="E537" t="s">
        <v>741</v>
      </c>
      <c r="F537" t="s">
        <v>953</v>
      </c>
      <c r="G537" t="s">
        <v>13</v>
      </c>
      <c r="H537" s="3">
        <v>99007.560299999997</v>
      </c>
      <c r="I537" s="3">
        <v>44811.093000000001</v>
      </c>
      <c r="J537" t="s">
        <v>1263</v>
      </c>
      <c r="K537" t="str">
        <f>_xlfn.XLOOKUP(A537, Accounts!A:A, Accounts!E:E, "Not Found")</f>
        <v>Joint</v>
      </c>
      <c r="L537" s="3">
        <f>_xlfn.XLOOKUP(A537, Accounts!A:A, Accounts!G:G, 0)</f>
        <v>312246</v>
      </c>
      <c r="M537" s="3" t="str">
        <f>_xlfn.XLOOKUP(A537, Loan!A:A, Loan!D:D, "0")</f>
        <v>0</v>
      </c>
      <c r="N537" s="3" t="str">
        <f>_xlfn.XLOOKUP(Customer8[[#This Row],[Account Number]],Transaction!C:C,Transaction!D:D)</f>
        <v>Money Deposit</v>
      </c>
      <c r="O537" s="3" t="str">
        <f>_xlfn.XLOOKUP(Customer8[[#This Row],[Account Number]], Transaction!C:C,Transaction!E:E)</f>
        <v>Bank</v>
      </c>
      <c r="P537" s="2">
        <f>_xlfn.XLOOKUP(Customer8[[#This Row],[Account Number]], Transaction!C:C,Transaction!F:F)</f>
        <v>44312</v>
      </c>
      <c r="Q537" s="3">
        <f>Customer8[[#This Row],[Bank Deposit]]-Customer8[[#This Row],[Saving Accounts]]</f>
        <v>54196.467299999997</v>
      </c>
      <c r="R537" s="3">
        <f>IF(AND(K537="Current", Customer8[[#This Row],[Balance]]&gt;500000), Customer8[[#This Row],[Balance]]*1.02, Customer8[[#This Row],[Balance]])</f>
        <v>54196.467299999997</v>
      </c>
      <c r="S537" s="3" t="str">
        <f>TEXT(Customer8[[#This Row],[Transaction_Date]], "MMM")</f>
        <v>Apr</v>
      </c>
      <c r="T537" s="3" t="str">
        <f t="shared" si="8"/>
        <v>70 Yrs &amp; Above</v>
      </c>
      <c r="U537" s="3" t="str">
        <f>TEXT(Customer8[[#This Row],[Transaction_Date]],"YYYY")</f>
        <v>2021</v>
      </c>
    </row>
    <row r="538" spans="1:21" x14ac:dyDescent="0.35">
      <c r="A538" t="s">
        <v>1264</v>
      </c>
      <c r="B538">
        <v>62120508</v>
      </c>
      <c r="C538">
        <v>85</v>
      </c>
      <c r="D538" s="1">
        <v>13659.75</v>
      </c>
      <c r="E538" t="s">
        <v>741</v>
      </c>
      <c r="F538" t="s">
        <v>48</v>
      </c>
      <c r="G538" t="s">
        <v>13</v>
      </c>
      <c r="H538" s="3">
        <v>198995.42879999999</v>
      </c>
      <c r="I538" s="3">
        <v>68530.2353</v>
      </c>
      <c r="J538" t="s">
        <v>76</v>
      </c>
      <c r="K538" t="str">
        <f>_xlfn.XLOOKUP(A538, Accounts!A:A, Accounts!E:E, "Not Found")</f>
        <v>Domiciliary</v>
      </c>
      <c r="L538" s="3">
        <f>_xlfn.XLOOKUP(A538, Accounts!A:A, Accounts!G:G, 0)</f>
        <v>158603634</v>
      </c>
      <c r="M538" s="3" t="str">
        <f>_xlfn.XLOOKUP(A538, Loan!A:A, Loan!D:D, "0")</f>
        <v>0</v>
      </c>
      <c r="N538" s="3" t="str">
        <f>_xlfn.XLOOKUP(Customer8[[#This Row],[Account Number]],Transaction!C:C,Transaction!D:D)</f>
        <v>Cash Withdrawal</v>
      </c>
      <c r="O538" s="3" t="str">
        <f>_xlfn.XLOOKUP(Customer8[[#This Row],[Account Number]], Transaction!C:C,Transaction!E:E)</f>
        <v>ATM</v>
      </c>
      <c r="P538" s="2">
        <f>_xlfn.XLOOKUP(Customer8[[#This Row],[Account Number]], Transaction!C:C,Transaction!F:F)</f>
        <v>44251</v>
      </c>
      <c r="Q538" s="3">
        <f>Customer8[[#This Row],[Bank Deposit]]-Customer8[[#This Row],[Saving Accounts]]</f>
        <v>130465.19349999999</v>
      </c>
      <c r="R538" s="3">
        <f>IF(AND(K538="Current", Customer8[[#This Row],[Balance]]&gt;500000), Customer8[[#This Row],[Balance]]*1.02, Customer8[[#This Row],[Balance]])</f>
        <v>130465.19349999999</v>
      </c>
      <c r="S538" s="3" t="str">
        <f>TEXT(Customer8[[#This Row],[Transaction_Date]], "MMM")</f>
        <v>Feb</v>
      </c>
      <c r="T538" s="3" t="str">
        <f t="shared" si="8"/>
        <v>70 Yrs &amp; Above</v>
      </c>
      <c r="U538" s="3" t="str">
        <f>TEXT(Customer8[[#This Row],[Transaction_Date]],"YYYY")</f>
        <v>2021</v>
      </c>
    </row>
    <row r="539" spans="1:21" x14ac:dyDescent="0.35">
      <c r="A539" t="s">
        <v>1265</v>
      </c>
      <c r="B539">
        <v>295650834</v>
      </c>
      <c r="C539">
        <v>65</v>
      </c>
      <c r="D539" s="1">
        <v>20964.75</v>
      </c>
      <c r="E539" t="s">
        <v>741</v>
      </c>
      <c r="F539" t="s">
        <v>638</v>
      </c>
      <c r="G539" t="s">
        <v>13</v>
      </c>
      <c r="H539" s="3">
        <v>1347664.8441999999</v>
      </c>
      <c r="I539" s="3">
        <v>564485.30709999998</v>
      </c>
      <c r="J539" t="s">
        <v>1266</v>
      </c>
      <c r="K539" t="str">
        <f>_xlfn.XLOOKUP(A539, Accounts!A:A, Accounts!E:E, "Not Found")</f>
        <v>Domiciliary</v>
      </c>
      <c r="L539" s="3">
        <f>_xlfn.XLOOKUP(A539, Accounts!A:A, Accounts!G:G, 0)</f>
        <v>567075744</v>
      </c>
      <c r="M539" s="3" t="str">
        <f>_xlfn.XLOOKUP(A539, Loan!A:A, Loan!D:D, "0")</f>
        <v>0</v>
      </c>
      <c r="N539" s="3" t="str">
        <f>_xlfn.XLOOKUP(Customer8[[#This Row],[Account Number]],Transaction!C:C,Transaction!D:D)</f>
        <v>Cash Withdrawal</v>
      </c>
      <c r="O539" s="3" t="str">
        <f>_xlfn.XLOOKUP(Customer8[[#This Row],[Account Number]], Transaction!C:C,Transaction!E:E)</f>
        <v>POS</v>
      </c>
      <c r="P539" s="2">
        <f>_xlfn.XLOOKUP(Customer8[[#This Row],[Account Number]], Transaction!C:C,Transaction!F:F)</f>
        <v>44612</v>
      </c>
      <c r="Q539" s="3">
        <f>Customer8[[#This Row],[Bank Deposit]]-Customer8[[#This Row],[Saving Accounts]]</f>
        <v>783179.53709999996</v>
      </c>
      <c r="R539" s="3">
        <f>IF(AND(K539="Current", Customer8[[#This Row],[Balance]]&gt;500000), Customer8[[#This Row],[Balance]]*1.02, Customer8[[#This Row],[Balance]])</f>
        <v>783179.53709999996</v>
      </c>
      <c r="S539" s="3" t="str">
        <f>TEXT(Customer8[[#This Row],[Transaction_Date]], "MMM")</f>
        <v>Feb</v>
      </c>
      <c r="T539" s="3" t="str">
        <f t="shared" si="8"/>
        <v>60-69 Yrs</v>
      </c>
      <c r="U539" s="3" t="str">
        <f>TEXT(Customer8[[#This Row],[Transaction_Date]],"YYYY")</f>
        <v>2022</v>
      </c>
    </row>
    <row r="540" spans="1:21" x14ac:dyDescent="0.35">
      <c r="A540" t="s">
        <v>1267</v>
      </c>
      <c r="B540">
        <v>796966460</v>
      </c>
      <c r="C540">
        <v>30</v>
      </c>
      <c r="D540" s="1">
        <v>33748.5</v>
      </c>
      <c r="E540" t="s">
        <v>741</v>
      </c>
      <c r="F540" t="s">
        <v>36</v>
      </c>
      <c r="G540" t="s">
        <v>13</v>
      </c>
      <c r="H540" s="3">
        <v>481184.5626</v>
      </c>
      <c r="I540" s="3">
        <v>246923.65710000001</v>
      </c>
      <c r="J540" t="s">
        <v>1268</v>
      </c>
      <c r="K540" t="str">
        <f>_xlfn.XLOOKUP(A540, Accounts!A:A, Accounts!E:E, "Not Found")</f>
        <v>Savings</v>
      </c>
      <c r="L540" s="3">
        <f>_xlfn.XLOOKUP(A540, Accounts!A:A, Accounts!G:G, 0)</f>
        <v>1050305028</v>
      </c>
      <c r="M540" s="3" t="str">
        <f>_xlfn.XLOOKUP(A540, Loan!A:A, Loan!D:D, "0")</f>
        <v>0</v>
      </c>
      <c r="N540" s="3" t="str">
        <f>_xlfn.XLOOKUP(Customer8[[#This Row],[Account Number]],Transaction!C:C,Transaction!D:D)</f>
        <v>Online Payment</v>
      </c>
      <c r="O540" s="3" t="str">
        <f>_xlfn.XLOOKUP(Customer8[[#This Row],[Account Number]], Transaction!C:C,Transaction!E:E)</f>
        <v>Mobile</v>
      </c>
      <c r="P540" s="2">
        <f>_xlfn.XLOOKUP(Customer8[[#This Row],[Account Number]], Transaction!C:C,Transaction!F:F)</f>
        <v>44595</v>
      </c>
      <c r="Q540" s="3">
        <f>Customer8[[#This Row],[Bank Deposit]]-Customer8[[#This Row],[Saving Accounts]]</f>
        <v>234260.90549999999</v>
      </c>
      <c r="R540" s="3">
        <f>IF(AND(K540="Current", Customer8[[#This Row],[Balance]]&gt;500000), Customer8[[#This Row],[Balance]]*1.02, Customer8[[#This Row],[Balance]])</f>
        <v>234260.90549999999</v>
      </c>
      <c r="S540" s="3" t="str">
        <f>TEXT(Customer8[[#This Row],[Transaction_Date]], "MMM")</f>
        <v>Feb</v>
      </c>
      <c r="T540" s="3" t="str">
        <f t="shared" si="8"/>
        <v>30-39 Yrs</v>
      </c>
      <c r="U540" s="3" t="str">
        <f>TEXT(Customer8[[#This Row],[Transaction_Date]],"YYYY")</f>
        <v>2022</v>
      </c>
    </row>
    <row r="541" spans="1:21" x14ac:dyDescent="0.35">
      <c r="A541" t="s">
        <v>1269</v>
      </c>
      <c r="B541">
        <v>487433294</v>
      </c>
      <c r="C541">
        <v>36</v>
      </c>
      <c r="D541" s="1">
        <v>31557</v>
      </c>
      <c r="E541" t="s">
        <v>741</v>
      </c>
      <c r="F541" t="s">
        <v>558</v>
      </c>
      <c r="G541" t="s">
        <v>13</v>
      </c>
      <c r="H541" s="3">
        <v>521357.75219999999</v>
      </c>
      <c r="I541" s="3">
        <v>135553.01560000001</v>
      </c>
      <c r="J541" t="s">
        <v>1270</v>
      </c>
      <c r="K541" t="str">
        <f>_xlfn.XLOOKUP(A541, Accounts!A:A, Accounts!E:E, "Not Found")</f>
        <v>Corporate</v>
      </c>
      <c r="L541" s="3">
        <f>_xlfn.XLOOKUP(A541, Accounts!A:A, Accounts!G:G, 0)</f>
        <v>1085072625</v>
      </c>
      <c r="M541" s="3" t="str">
        <f>_xlfn.XLOOKUP(A541, Loan!A:A, Loan!D:D, "0")</f>
        <v>0</v>
      </c>
      <c r="N541" s="3" t="str">
        <f>_xlfn.XLOOKUP(Customer8[[#This Row],[Account Number]],Transaction!C:C,Transaction!D:D)</f>
        <v>Online Payment</v>
      </c>
      <c r="O541" s="3" t="str">
        <f>_xlfn.XLOOKUP(Customer8[[#This Row],[Account Number]], Transaction!C:C,Transaction!E:E)</f>
        <v>Internet Banking</v>
      </c>
      <c r="P541" s="2">
        <f>_xlfn.XLOOKUP(Customer8[[#This Row],[Account Number]], Transaction!C:C,Transaction!F:F)</f>
        <v>44589</v>
      </c>
      <c r="Q541" s="3">
        <f>Customer8[[#This Row],[Bank Deposit]]-Customer8[[#This Row],[Saving Accounts]]</f>
        <v>385804.73659999995</v>
      </c>
      <c r="R541" s="3">
        <f>IF(AND(K541="Current", Customer8[[#This Row],[Balance]]&gt;500000), Customer8[[#This Row],[Balance]]*1.02, Customer8[[#This Row],[Balance]])</f>
        <v>385804.73659999995</v>
      </c>
      <c r="S541" s="3" t="str">
        <f>TEXT(Customer8[[#This Row],[Transaction_Date]], "MMM")</f>
        <v>Jan</v>
      </c>
      <c r="T541" s="3" t="str">
        <f t="shared" si="8"/>
        <v>30-39 Yrs</v>
      </c>
      <c r="U541" s="3" t="str">
        <f>TEXT(Customer8[[#This Row],[Transaction_Date]],"YYYY")</f>
        <v>2022</v>
      </c>
    </row>
    <row r="542" spans="1:21" x14ac:dyDescent="0.35">
      <c r="A542" t="s">
        <v>1271</v>
      </c>
      <c r="B542">
        <v>752834105</v>
      </c>
      <c r="C542">
        <v>43</v>
      </c>
      <c r="D542" s="1">
        <v>29000.25</v>
      </c>
      <c r="E542" t="s">
        <v>741</v>
      </c>
      <c r="F542" t="s">
        <v>1043</v>
      </c>
      <c r="G542" t="s">
        <v>13</v>
      </c>
      <c r="H542" s="3">
        <v>175550.16959999999</v>
      </c>
      <c r="I542" s="3">
        <v>74023.654800000004</v>
      </c>
      <c r="J542" t="s">
        <v>1272</v>
      </c>
      <c r="K542" t="str">
        <f>_xlfn.XLOOKUP(A542, Accounts!A:A, Accounts!E:E, "Not Found")</f>
        <v>Corporate</v>
      </c>
      <c r="L542" s="3">
        <f>_xlfn.XLOOKUP(A542, Accounts!A:A, Accounts!G:G, 0)</f>
        <v>3058970208</v>
      </c>
      <c r="M542" s="3" t="str">
        <f>_xlfn.XLOOKUP(A542, Loan!A:A, Loan!D:D, "0")</f>
        <v>0</v>
      </c>
      <c r="N542" s="3" t="str">
        <f>_xlfn.XLOOKUP(Customer8[[#This Row],[Account Number]],Transaction!C:C,Transaction!D:D)</f>
        <v>Online Payment</v>
      </c>
      <c r="O542" s="3" t="str">
        <f>_xlfn.XLOOKUP(Customer8[[#This Row],[Account Number]], Transaction!C:C,Transaction!E:E)</f>
        <v>Card</v>
      </c>
      <c r="P542" s="2">
        <f>_xlfn.XLOOKUP(Customer8[[#This Row],[Account Number]], Transaction!C:C,Transaction!F:F)</f>
        <v>44268</v>
      </c>
      <c r="Q542" s="3">
        <f>Customer8[[#This Row],[Bank Deposit]]-Customer8[[#This Row],[Saving Accounts]]</f>
        <v>101526.51479999999</v>
      </c>
      <c r="R542" s="3">
        <f>IF(AND(K542="Current", Customer8[[#This Row],[Balance]]&gt;500000), Customer8[[#This Row],[Balance]]*1.02, Customer8[[#This Row],[Balance]])</f>
        <v>101526.51479999999</v>
      </c>
      <c r="S542" s="3" t="str">
        <f>TEXT(Customer8[[#This Row],[Transaction_Date]], "MMM")</f>
        <v>Mar</v>
      </c>
      <c r="T542" s="3" t="str">
        <f t="shared" si="8"/>
        <v>40-49 Yrs</v>
      </c>
      <c r="U542" s="3" t="str">
        <f>TEXT(Customer8[[#This Row],[Transaction_Date]],"YYYY")</f>
        <v>2021</v>
      </c>
    </row>
    <row r="543" spans="1:21" x14ac:dyDescent="0.35">
      <c r="A543" t="s">
        <v>1273</v>
      </c>
      <c r="B543">
        <v>461606094</v>
      </c>
      <c r="C543">
        <v>67</v>
      </c>
      <c r="D543" s="1">
        <v>20234.25</v>
      </c>
      <c r="E543" t="s">
        <v>741</v>
      </c>
      <c r="F543" t="s">
        <v>638</v>
      </c>
      <c r="G543" t="s">
        <v>13</v>
      </c>
      <c r="H543" s="3">
        <v>339973.41029999999</v>
      </c>
      <c r="I543" s="3">
        <v>161172.5797</v>
      </c>
      <c r="J543" t="s">
        <v>1274</v>
      </c>
      <c r="K543" t="str">
        <f>_xlfn.XLOOKUP(A543, Accounts!A:A, Accounts!E:E, "Not Found")</f>
        <v>Domiciliary</v>
      </c>
      <c r="L543" s="3">
        <f>_xlfn.XLOOKUP(A543, Accounts!A:A, Accounts!G:G, 0)</f>
        <v>1618938812</v>
      </c>
      <c r="M543" s="3" t="str">
        <f>_xlfn.XLOOKUP(A543, Loan!A:A, Loan!D:D, "0")</f>
        <v>0</v>
      </c>
      <c r="N543" s="3" t="str">
        <f>_xlfn.XLOOKUP(Customer8[[#This Row],[Account Number]],Transaction!C:C,Transaction!D:D)</f>
        <v>Money Deposit</v>
      </c>
      <c r="O543" s="3" t="str">
        <f>_xlfn.XLOOKUP(Customer8[[#This Row],[Account Number]], Transaction!C:C,Transaction!E:E)</f>
        <v>Bank</v>
      </c>
      <c r="P543" s="2">
        <f>_xlfn.XLOOKUP(Customer8[[#This Row],[Account Number]], Transaction!C:C,Transaction!F:F)</f>
        <v>44497</v>
      </c>
      <c r="Q543" s="3">
        <f>Customer8[[#This Row],[Bank Deposit]]-Customer8[[#This Row],[Saving Accounts]]</f>
        <v>178800.83059999999</v>
      </c>
      <c r="R543" s="3">
        <f>IF(AND(K543="Current", Customer8[[#This Row],[Balance]]&gt;500000), Customer8[[#This Row],[Balance]]*1.02, Customer8[[#This Row],[Balance]])</f>
        <v>178800.83059999999</v>
      </c>
      <c r="S543" s="3" t="str">
        <f>TEXT(Customer8[[#This Row],[Transaction_Date]], "MMM")</f>
        <v>Oct</v>
      </c>
      <c r="T543" s="3" t="str">
        <f t="shared" si="8"/>
        <v>60-69 Yrs</v>
      </c>
      <c r="U543" s="3" t="str">
        <f>TEXT(Customer8[[#This Row],[Transaction_Date]],"YYYY")</f>
        <v>2021</v>
      </c>
    </row>
    <row r="544" spans="1:21" x14ac:dyDescent="0.35">
      <c r="A544" t="s">
        <v>1275</v>
      </c>
      <c r="B544">
        <v>270121096</v>
      </c>
      <c r="C544">
        <v>60</v>
      </c>
      <c r="D544" s="1">
        <v>22791</v>
      </c>
      <c r="E544" t="s">
        <v>741</v>
      </c>
      <c r="F544" t="s">
        <v>665</v>
      </c>
      <c r="G544" t="s">
        <v>13</v>
      </c>
      <c r="H544" s="3">
        <v>605550.5183</v>
      </c>
      <c r="I544" s="3">
        <v>392268.12329999998</v>
      </c>
      <c r="J544" t="s">
        <v>1276</v>
      </c>
      <c r="K544" t="str">
        <f>_xlfn.XLOOKUP(A544, Accounts!A:A, Accounts!E:E, "Not Found")</f>
        <v>Current</v>
      </c>
      <c r="L544" s="3">
        <f>_xlfn.XLOOKUP(A544, Accounts!A:A, Accounts!G:G, 0)</f>
        <v>2636807712</v>
      </c>
      <c r="M544" s="3" t="str">
        <f>_xlfn.XLOOKUP(A544, Loan!A:A, Loan!D:D, "0")</f>
        <v>0</v>
      </c>
      <c r="N544" s="3" t="str">
        <f>_xlfn.XLOOKUP(Customer8[[#This Row],[Account Number]],Transaction!C:C,Transaction!D:D)</f>
        <v>Money Transfer</v>
      </c>
      <c r="O544" s="3" t="str">
        <f>_xlfn.XLOOKUP(Customer8[[#This Row],[Account Number]], Transaction!C:C,Transaction!E:E)</f>
        <v>Internet Banking</v>
      </c>
      <c r="P544" s="2">
        <f>_xlfn.XLOOKUP(Customer8[[#This Row],[Account Number]], Transaction!C:C,Transaction!F:F)</f>
        <v>44412</v>
      </c>
      <c r="Q544" s="3">
        <f>Customer8[[#This Row],[Bank Deposit]]-Customer8[[#This Row],[Saving Accounts]]</f>
        <v>213282.39500000002</v>
      </c>
      <c r="R544" s="3">
        <f>IF(AND(K544="Current", Customer8[[#This Row],[Balance]]&gt;500000), Customer8[[#This Row],[Balance]]*1.02, Customer8[[#This Row],[Balance]])</f>
        <v>213282.39500000002</v>
      </c>
      <c r="S544" s="3" t="str">
        <f>TEXT(Customer8[[#This Row],[Transaction_Date]], "MMM")</f>
        <v>Aug</v>
      </c>
      <c r="T544" s="3" t="str">
        <f t="shared" si="8"/>
        <v>60-69 Yrs</v>
      </c>
      <c r="U544" s="3" t="str">
        <f>TEXT(Customer8[[#This Row],[Transaction_Date]],"YYYY")</f>
        <v>2021</v>
      </c>
    </row>
    <row r="545" spans="1:21" x14ac:dyDescent="0.35">
      <c r="A545" t="s">
        <v>1277</v>
      </c>
      <c r="B545">
        <v>901283973</v>
      </c>
      <c r="C545">
        <v>41</v>
      </c>
      <c r="D545" s="1">
        <v>29730.75</v>
      </c>
      <c r="E545" t="s">
        <v>741</v>
      </c>
      <c r="F545" t="s">
        <v>641</v>
      </c>
      <c r="G545" t="s">
        <v>13</v>
      </c>
      <c r="H545" s="3">
        <v>64712.427100000001</v>
      </c>
      <c r="I545" s="3">
        <v>12700.569799999999</v>
      </c>
      <c r="J545" t="s">
        <v>1278</v>
      </c>
      <c r="K545" t="str">
        <f>_xlfn.XLOOKUP(A545, Accounts!A:A, Accounts!E:E, "Not Found")</f>
        <v>Current</v>
      </c>
      <c r="L545" s="3">
        <f>_xlfn.XLOOKUP(A545, Accounts!A:A, Accounts!G:G, 0)</f>
        <v>2326303392</v>
      </c>
      <c r="M545" s="3" t="str">
        <f>_xlfn.XLOOKUP(A545, Loan!A:A, Loan!D:D, "0")</f>
        <v>0</v>
      </c>
      <c r="N545" s="3" t="str">
        <f>_xlfn.XLOOKUP(Customer8[[#This Row],[Account Number]],Transaction!C:C,Transaction!D:D)</f>
        <v>Online Payment</v>
      </c>
      <c r="O545" s="3" t="str">
        <f>_xlfn.XLOOKUP(Customer8[[#This Row],[Account Number]], Transaction!C:C,Transaction!E:E)</f>
        <v>Mobile</v>
      </c>
      <c r="P545" s="2">
        <f>_xlfn.XLOOKUP(Customer8[[#This Row],[Account Number]], Transaction!C:C,Transaction!F:F)</f>
        <v>44300</v>
      </c>
      <c r="Q545" s="3">
        <f>Customer8[[#This Row],[Bank Deposit]]-Customer8[[#This Row],[Saving Accounts]]</f>
        <v>52011.857300000003</v>
      </c>
      <c r="R545" s="3">
        <f>IF(AND(K545="Current", Customer8[[#This Row],[Balance]]&gt;500000), Customer8[[#This Row],[Balance]]*1.02, Customer8[[#This Row],[Balance]])</f>
        <v>52011.857300000003</v>
      </c>
      <c r="S545" s="3" t="str">
        <f>TEXT(Customer8[[#This Row],[Transaction_Date]], "MMM")</f>
        <v>Apr</v>
      </c>
      <c r="T545" s="3" t="str">
        <f t="shared" si="8"/>
        <v>40-49 Yrs</v>
      </c>
      <c r="U545" s="3" t="str">
        <f>TEXT(Customer8[[#This Row],[Transaction_Date]],"YYYY")</f>
        <v>2021</v>
      </c>
    </row>
    <row r="546" spans="1:21" x14ac:dyDescent="0.35">
      <c r="A546" t="s">
        <v>1279</v>
      </c>
      <c r="B546">
        <v>55382792</v>
      </c>
      <c r="C546">
        <v>36</v>
      </c>
      <c r="D546" s="1">
        <v>31557</v>
      </c>
      <c r="E546" t="s">
        <v>741</v>
      </c>
      <c r="F546" t="s">
        <v>542</v>
      </c>
      <c r="G546" t="s">
        <v>13</v>
      </c>
      <c r="H546" s="3">
        <v>280994.88050000003</v>
      </c>
      <c r="I546" s="3">
        <v>177152.59330000001</v>
      </c>
      <c r="J546" t="s">
        <v>1280</v>
      </c>
      <c r="K546" t="str">
        <f>_xlfn.XLOOKUP(A546, Accounts!A:A, Accounts!E:E, "Not Found")</f>
        <v>Savings</v>
      </c>
      <c r="L546" s="3">
        <f>_xlfn.XLOOKUP(A546, Accounts!A:A, Accounts!G:G, 0)</f>
        <v>552145413</v>
      </c>
      <c r="M546" s="3" t="str">
        <f>_xlfn.XLOOKUP(A546, Loan!A:A, Loan!D:D, "0")</f>
        <v>0</v>
      </c>
      <c r="N546" s="3" t="str">
        <f>_xlfn.XLOOKUP(Customer8[[#This Row],[Account Number]],Transaction!C:C,Transaction!D:D)</f>
        <v>Money Deposit</v>
      </c>
      <c r="O546" s="3" t="str">
        <f>_xlfn.XLOOKUP(Customer8[[#This Row],[Account Number]], Transaction!C:C,Transaction!E:E)</f>
        <v>Bank</v>
      </c>
      <c r="P546" s="2">
        <f>_xlfn.XLOOKUP(Customer8[[#This Row],[Account Number]], Transaction!C:C,Transaction!F:F)</f>
        <v>44306</v>
      </c>
      <c r="Q546" s="3">
        <f>Customer8[[#This Row],[Bank Deposit]]-Customer8[[#This Row],[Saving Accounts]]</f>
        <v>103842.28720000002</v>
      </c>
      <c r="R546" s="3">
        <f>IF(AND(K546="Current", Customer8[[#This Row],[Balance]]&gt;500000), Customer8[[#This Row],[Balance]]*1.02, Customer8[[#This Row],[Balance]])</f>
        <v>103842.28720000002</v>
      </c>
      <c r="S546" s="3" t="str">
        <f>TEXT(Customer8[[#This Row],[Transaction_Date]], "MMM")</f>
        <v>Apr</v>
      </c>
      <c r="T546" s="3" t="str">
        <f t="shared" si="8"/>
        <v>30-39 Yrs</v>
      </c>
      <c r="U546" s="3" t="str">
        <f>TEXT(Customer8[[#This Row],[Transaction_Date]],"YYYY")</f>
        <v>2021</v>
      </c>
    </row>
    <row r="547" spans="1:21" x14ac:dyDescent="0.35">
      <c r="A547" t="s">
        <v>1281</v>
      </c>
      <c r="B547">
        <v>125926431</v>
      </c>
      <c r="C547">
        <v>47</v>
      </c>
      <c r="D547" s="1">
        <v>27539.25</v>
      </c>
      <c r="E547" t="s">
        <v>741</v>
      </c>
      <c r="F547" t="s">
        <v>776</v>
      </c>
      <c r="G547" t="s">
        <v>13</v>
      </c>
      <c r="H547" s="3">
        <v>277273.39919999999</v>
      </c>
      <c r="I547" s="3">
        <v>109324.9403</v>
      </c>
      <c r="J547" t="s">
        <v>1282</v>
      </c>
      <c r="K547" t="str">
        <f>_xlfn.XLOOKUP(A547, Accounts!A:A, Accounts!E:E, "Not Found")</f>
        <v>Joint</v>
      </c>
      <c r="L547" s="3">
        <f>_xlfn.XLOOKUP(A547, Accounts!A:A, Accounts!G:G, 0)</f>
        <v>2843712768</v>
      </c>
      <c r="M547" s="3" t="str">
        <f>_xlfn.XLOOKUP(A547, Loan!A:A, Loan!D:D, "0")</f>
        <v>0</v>
      </c>
      <c r="N547" s="3" t="str">
        <f>_xlfn.XLOOKUP(Customer8[[#This Row],[Account Number]],Transaction!C:C,Transaction!D:D)</f>
        <v>Online Payment</v>
      </c>
      <c r="O547" s="3" t="str">
        <f>_xlfn.XLOOKUP(Customer8[[#This Row],[Account Number]], Transaction!C:C,Transaction!E:E)</f>
        <v>Internet Banking</v>
      </c>
      <c r="P547" s="2">
        <f>_xlfn.XLOOKUP(Customer8[[#This Row],[Account Number]], Transaction!C:C,Transaction!F:F)</f>
        <v>44304</v>
      </c>
      <c r="Q547" s="3">
        <f>Customer8[[#This Row],[Bank Deposit]]-Customer8[[#This Row],[Saving Accounts]]</f>
        <v>167948.45889999997</v>
      </c>
      <c r="R547" s="3">
        <f>IF(AND(K547="Current", Customer8[[#This Row],[Balance]]&gt;500000), Customer8[[#This Row],[Balance]]*1.02, Customer8[[#This Row],[Balance]])</f>
        <v>167948.45889999997</v>
      </c>
      <c r="S547" s="3" t="str">
        <f>TEXT(Customer8[[#This Row],[Transaction_Date]], "MMM")</f>
        <v>Apr</v>
      </c>
      <c r="T547" s="3" t="str">
        <f t="shared" si="8"/>
        <v>40-49 Yrs</v>
      </c>
      <c r="U547" s="3" t="str">
        <f>TEXT(Customer8[[#This Row],[Transaction_Date]],"YYYY")</f>
        <v>2021</v>
      </c>
    </row>
    <row r="548" spans="1:21" x14ac:dyDescent="0.35">
      <c r="A548" t="s">
        <v>1283</v>
      </c>
      <c r="B548">
        <v>1830742</v>
      </c>
      <c r="C548">
        <v>74</v>
      </c>
      <c r="D548" s="1">
        <v>17677.5</v>
      </c>
      <c r="E548" t="s">
        <v>741</v>
      </c>
      <c r="F548" t="s">
        <v>1004</v>
      </c>
      <c r="G548" t="s">
        <v>13</v>
      </c>
      <c r="H548" s="3">
        <v>856873.58849999995</v>
      </c>
      <c r="I548" s="3">
        <v>263982.97859999997</v>
      </c>
      <c r="J548" t="s">
        <v>1284</v>
      </c>
      <c r="K548" t="str">
        <f>_xlfn.XLOOKUP(A548, Accounts!A:A, Accounts!E:E, "Not Found")</f>
        <v>Current</v>
      </c>
      <c r="L548" s="3">
        <f>_xlfn.XLOOKUP(A548, Accounts!A:A, Accounts!G:G, 0)</f>
        <v>1073558976</v>
      </c>
      <c r="M548" s="3" t="str">
        <f>_xlfn.XLOOKUP(A548, Loan!A:A, Loan!D:D, "0")</f>
        <v>0</v>
      </c>
      <c r="N548" s="3" t="str">
        <f>_xlfn.XLOOKUP(Customer8[[#This Row],[Account Number]],Transaction!C:C,Transaction!D:D)</f>
        <v>Money Transfer</v>
      </c>
      <c r="O548" s="3" t="str">
        <f>_xlfn.XLOOKUP(Customer8[[#This Row],[Account Number]], Transaction!C:C,Transaction!E:E)</f>
        <v>ATM</v>
      </c>
      <c r="P548" s="2">
        <f>_xlfn.XLOOKUP(Customer8[[#This Row],[Account Number]], Transaction!C:C,Transaction!F:F)</f>
        <v>44249</v>
      </c>
      <c r="Q548" s="3">
        <f>Customer8[[#This Row],[Bank Deposit]]-Customer8[[#This Row],[Saving Accounts]]</f>
        <v>592890.60990000004</v>
      </c>
      <c r="R548" s="3">
        <f>IF(AND(K548="Current", Customer8[[#This Row],[Balance]]&gt;500000), Customer8[[#This Row],[Balance]]*1.02, Customer8[[#This Row],[Balance]])</f>
        <v>604748.42209800007</v>
      </c>
      <c r="S548" s="3" t="str">
        <f>TEXT(Customer8[[#This Row],[Transaction_Date]], "MMM")</f>
        <v>Feb</v>
      </c>
      <c r="T548" s="3" t="str">
        <f t="shared" si="8"/>
        <v>70 Yrs &amp; Above</v>
      </c>
      <c r="U548" s="3" t="str">
        <f>TEXT(Customer8[[#This Row],[Transaction_Date]],"YYYY")</f>
        <v>2021</v>
      </c>
    </row>
    <row r="549" spans="1:21" x14ac:dyDescent="0.35">
      <c r="A549" t="s">
        <v>1285</v>
      </c>
      <c r="B549">
        <v>759994906</v>
      </c>
      <c r="C549">
        <v>18</v>
      </c>
      <c r="D549" s="1">
        <v>38131.5</v>
      </c>
      <c r="E549" t="s">
        <v>741</v>
      </c>
      <c r="F549" t="s">
        <v>601</v>
      </c>
      <c r="G549" t="s">
        <v>13</v>
      </c>
      <c r="H549" s="3">
        <v>408152.38079999998</v>
      </c>
      <c r="I549" s="3">
        <v>190213.08369999999</v>
      </c>
      <c r="J549" t="s">
        <v>1286</v>
      </c>
      <c r="K549" t="str">
        <f>_xlfn.XLOOKUP(A549, Accounts!A:A, Accounts!E:E, "Not Found")</f>
        <v>Domiciliary</v>
      </c>
      <c r="L549" s="3">
        <f>_xlfn.XLOOKUP(A549, Accounts!A:A, Accounts!G:G, 0)</f>
        <v>180788004</v>
      </c>
      <c r="M549" s="3" t="str">
        <f>_xlfn.XLOOKUP(A549, Loan!A:A, Loan!D:D, "0")</f>
        <v>0</v>
      </c>
      <c r="N549" s="3" t="str">
        <f>_xlfn.XLOOKUP(Customer8[[#This Row],[Account Number]],Transaction!C:C,Transaction!D:D)</f>
        <v>Online Payment</v>
      </c>
      <c r="O549" s="3" t="str">
        <f>_xlfn.XLOOKUP(Customer8[[#This Row],[Account Number]], Transaction!C:C,Transaction!E:E)</f>
        <v>Card</v>
      </c>
      <c r="P549" s="2">
        <f>_xlfn.XLOOKUP(Customer8[[#This Row],[Account Number]], Transaction!C:C,Transaction!F:F)</f>
        <v>44573</v>
      </c>
      <c r="Q549" s="3">
        <f>Customer8[[#This Row],[Bank Deposit]]-Customer8[[#This Row],[Saving Accounts]]</f>
        <v>217939.2971</v>
      </c>
      <c r="R549" s="3">
        <f>IF(AND(K549="Current", Customer8[[#This Row],[Balance]]&gt;500000), Customer8[[#This Row],[Balance]]*1.02, Customer8[[#This Row],[Balance]])</f>
        <v>217939.2971</v>
      </c>
      <c r="S549" s="3" t="str">
        <f>TEXT(Customer8[[#This Row],[Transaction_Date]], "MMM")</f>
        <v>Jan</v>
      </c>
      <c r="T549" s="3" t="str">
        <f t="shared" si="8"/>
        <v>Below 20 Yrs</v>
      </c>
      <c r="U549" s="3" t="str">
        <f>TEXT(Customer8[[#This Row],[Transaction_Date]],"YYYY")</f>
        <v>2022</v>
      </c>
    </row>
    <row r="550" spans="1:21" x14ac:dyDescent="0.35">
      <c r="A550" t="s">
        <v>1287</v>
      </c>
      <c r="B550">
        <v>429559355</v>
      </c>
      <c r="C550">
        <v>81</v>
      </c>
      <c r="D550" s="1">
        <v>15120.75</v>
      </c>
      <c r="E550" t="s">
        <v>741</v>
      </c>
      <c r="F550" t="s">
        <v>144</v>
      </c>
      <c r="G550" t="s">
        <v>13</v>
      </c>
      <c r="H550" s="3">
        <v>48551.9683</v>
      </c>
      <c r="I550" s="3">
        <v>31690.000899999999</v>
      </c>
      <c r="J550" t="s">
        <v>1288</v>
      </c>
      <c r="K550" t="str">
        <f>_xlfn.XLOOKUP(A550, Accounts!A:A, Accounts!E:E, "Not Found")</f>
        <v>Domiciliary</v>
      </c>
      <c r="L550" s="3">
        <f>_xlfn.XLOOKUP(A550, Accounts!A:A, Accounts!G:G, 0)</f>
        <v>2788074576</v>
      </c>
      <c r="M550" s="3" t="str">
        <f>_xlfn.XLOOKUP(A550, Loan!A:A, Loan!D:D, "0")</f>
        <v>0</v>
      </c>
      <c r="N550" s="3" t="str">
        <f>_xlfn.XLOOKUP(Customer8[[#This Row],[Account Number]],Transaction!C:C,Transaction!D:D)</f>
        <v>Online Payment</v>
      </c>
      <c r="O550" s="3" t="str">
        <f>_xlfn.XLOOKUP(Customer8[[#This Row],[Account Number]], Transaction!C:C,Transaction!E:E)</f>
        <v>Card</v>
      </c>
      <c r="P550" s="2">
        <f>_xlfn.XLOOKUP(Customer8[[#This Row],[Account Number]], Transaction!C:C,Transaction!F:F)</f>
        <v>44630</v>
      </c>
      <c r="Q550" s="3">
        <f>Customer8[[#This Row],[Bank Deposit]]-Customer8[[#This Row],[Saving Accounts]]</f>
        <v>16861.967400000001</v>
      </c>
      <c r="R550" s="3">
        <f>IF(AND(K550="Current", Customer8[[#This Row],[Balance]]&gt;500000), Customer8[[#This Row],[Balance]]*1.02, Customer8[[#This Row],[Balance]])</f>
        <v>16861.967400000001</v>
      </c>
      <c r="S550" s="3" t="str">
        <f>TEXT(Customer8[[#This Row],[Transaction_Date]], "MMM")</f>
        <v>Mar</v>
      </c>
      <c r="T550" s="3" t="str">
        <f t="shared" si="8"/>
        <v>70 Yrs &amp; Above</v>
      </c>
      <c r="U550" s="3" t="str">
        <f>TEXT(Customer8[[#This Row],[Transaction_Date]],"YYYY")</f>
        <v>2022</v>
      </c>
    </row>
    <row r="551" spans="1:21" x14ac:dyDescent="0.35">
      <c r="A551" t="s">
        <v>1289</v>
      </c>
      <c r="B551">
        <v>332064480</v>
      </c>
      <c r="C551">
        <v>48</v>
      </c>
      <c r="D551" s="1">
        <v>27174</v>
      </c>
      <c r="E551" t="s">
        <v>741</v>
      </c>
      <c r="F551" t="s">
        <v>555</v>
      </c>
      <c r="G551" t="s">
        <v>13</v>
      </c>
      <c r="H551" s="3">
        <v>1393358.9922</v>
      </c>
      <c r="I551" s="3">
        <v>358292.31229999999</v>
      </c>
      <c r="J551" t="s">
        <v>1290</v>
      </c>
      <c r="K551" t="str">
        <f>_xlfn.XLOOKUP(A551, Accounts!A:A, Accounts!E:E, "Not Found")</f>
        <v>Domiciliary</v>
      </c>
      <c r="L551" s="3">
        <f>_xlfn.XLOOKUP(A551, Accounts!A:A, Accounts!G:G, 0)</f>
        <v>2294607903</v>
      </c>
      <c r="M551" s="3" t="str">
        <f>_xlfn.XLOOKUP(A551, Loan!A:A, Loan!D:D, "0")</f>
        <v>0</v>
      </c>
      <c r="N551" s="3" t="str">
        <f>_xlfn.XLOOKUP(Customer8[[#This Row],[Account Number]],Transaction!C:C,Transaction!D:D)</f>
        <v>Money Deposit</v>
      </c>
      <c r="O551" s="3" t="str">
        <f>_xlfn.XLOOKUP(Customer8[[#This Row],[Account Number]], Transaction!C:C,Transaction!E:E)</f>
        <v>Bank</v>
      </c>
      <c r="P551" s="2">
        <f>_xlfn.XLOOKUP(Customer8[[#This Row],[Account Number]], Transaction!C:C,Transaction!F:F)</f>
        <v>44405</v>
      </c>
      <c r="Q551" s="3">
        <f>Customer8[[#This Row],[Bank Deposit]]-Customer8[[#This Row],[Saving Accounts]]</f>
        <v>1035066.6799</v>
      </c>
      <c r="R551" s="3">
        <f>IF(AND(K551="Current", Customer8[[#This Row],[Balance]]&gt;500000), Customer8[[#This Row],[Balance]]*1.02, Customer8[[#This Row],[Balance]])</f>
        <v>1035066.6799</v>
      </c>
      <c r="S551" s="3" t="str">
        <f>TEXT(Customer8[[#This Row],[Transaction_Date]], "MMM")</f>
        <v>Jul</v>
      </c>
      <c r="T551" s="3" t="str">
        <f t="shared" si="8"/>
        <v>40-49 Yrs</v>
      </c>
      <c r="U551" s="3" t="str">
        <f>TEXT(Customer8[[#This Row],[Transaction_Date]],"YYYY")</f>
        <v>2021</v>
      </c>
    </row>
    <row r="552" spans="1:21" x14ac:dyDescent="0.35">
      <c r="A552" t="s">
        <v>1291</v>
      </c>
      <c r="B552">
        <v>321167975</v>
      </c>
      <c r="C552">
        <v>45</v>
      </c>
      <c r="D552" s="1">
        <v>28269.75</v>
      </c>
      <c r="E552" t="s">
        <v>741</v>
      </c>
      <c r="F552" t="s">
        <v>365</v>
      </c>
      <c r="G552" t="s">
        <v>13</v>
      </c>
      <c r="H552" s="3">
        <v>1065811.1322000001</v>
      </c>
      <c r="I552" s="3">
        <v>955148.18909999996</v>
      </c>
      <c r="J552" t="s">
        <v>1292</v>
      </c>
      <c r="K552" t="str">
        <f>_xlfn.XLOOKUP(A552, Accounts!A:A, Accounts!E:E, "Not Found")</f>
        <v>Domiciliary</v>
      </c>
      <c r="L552" s="3">
        <f>_xlfn.XLOOKUP(A552, Accounts!A:A, Accounts!G:G, 0)</f>
        <v>3117568896</v>
      </c>
      <c r="M552" s="3" t="str">
        <f>_xlfn.XLOOKUP(A552, Loan!A:A, Loan!D:D, "0")</f>
        <v>0</v>
      </c>
      <c r="N552" s="3" t="str">
        <f>_xlfn.XLOOKUP(Customer8[[#This Row],[Account Number]],Transaction!C:C,Transaction!D:D)</f>
        <v>Money Transfer</v>
      </c>
      <c r="O552" s="3" t="str">
        <f>_xlfn.XLOOKUP(Customer8[[#This Row],[Account Number]], Transaction!C:C,Transaction!E:E)</f>
        <v>Internet Banking</v>
      </c>
      <c r="P552" s="2">
        <f>_xlfn.XLOOKUP(Customer8[[#This Row],[Account Number]], Transaction!C:C,Transaction!F:F)</f>
        <v>44558</v>
      </c>
      <c r="Q552" s="3">
        <f>Customer8[[#This Row],[Bank Deposit]]-Customer8[[#This Row],[Saving Accounts]]</f>
        <v>110662.94310000015</v>
      </c>
      <c r="R552" s="3">
        <f>IF(AND(K552="Current", Customer8[[#This Row],[Balance]]&gt;500000), Customer8[[#This Row],[Balance]]*1.02, Customer8[[#This Row],[Balance]])</f>
        <v>110662.94310000015</v>
      </c>
      <c r="S552" s="3" t="str">
        <f>TEXT(Customer8[[#This Row],[Transaction_Date]], "MMM")</f>
        <v>Dec</v>
      </c>
      <c r="T552" s="3" t="str">
        <f t="shared" si="8"/>
        <v>40-49 Yrs</v>
      </c>
      <c r="U552" s="3" t="str">
        <f>TEXT(Customer8[[#This Row],[Transaction_Date]],"YYYY")</f>
        <v>2021</v>
      </c>
    </row>
    <row r="553" spans="1:21" x14ac:dyDescent="0.35">
      <c r="A553" t="s">
        <v>1293</v>
      </c>
      <c r="B553">
        <v>918619771</v>
      </c>
      <c r="C553">
        <v>42</v>
      </c>
      <c r="D553" s="1">
        <v>29365.5</v>
      </c>
      <c r="E553" t="s">
        <v>741</v>
      </c>
      <c r="F553" t="s">
        <v>1043</v>
      </c>
      <c r="G553" t="s">
        <v>13</v>
      </c>
      <c r="H553" s="3">
        <v>432454.76740000001</v>
      </c>
      <c r="I553" s="3">
        <v>253264.35140000001</v>
      </c>
      <c r="J553" t="s">
        <v>1294</v>
      </c>
      <c r="K553" t="str">
        <f>_xlfn.XLOOKUP(A553, Accounts!A:A, Accounts!E:E, "Not Found")</f>
        <v>Current</v>
      </c>
      <c r="L553" s="3">
        <f>_xlfn.XLOOKUP(A553, Accounts!A:A, Accounts!G:G, 0)</f>
        <v>2570238279</v>
      </c>
      <c r="M553" s="3" t="str">
        <f>_xlfn.XLOOKUP(A553, Loan!A:A, Loan!D:D, "0")</f>
        <v>0</v>
      </c>
      <c r="N553" s="3" t="str">
        <f>_xlfn.XLOOKUP(Customer8[[#This Row],[Account Number]],Transaction!C:C,Transaction!D:D)</f>
        <v>Money Deposit</v>
      </c>
      <c r="O553" s="3" t="str">
        <f>_xlfn.XLOOKUP(Customer8[[#This Row],[Account Number]], Transaction!C:C,Transaction!E:E)</f>
        <v>ATM</v>
      </c>
      <c r="P553" s="2">
        <f>_xlfn.XLOOKUP(Customer8[[#This Row],[Account Number]], Transaction!C:C,Transaction!F:F)</f>
        <v>44403</v>
      </c>
      <c r="Q553" s="3">
        <f>Customer8[[#This Row],[Bank Deposit]]-Customer8[[#This Row],[Saving Accounts]]</f>
        <v>179190.416</v>
      </c>
      <c r="R553" s="3">
        <f>IF(AND(K553="Current", Customer8[[#This Row],[Balance]]&gt;500000), Customer8[[#This Row],[Balance]]*1.02, Customer8[[#This Row],[Balance]])</f>
        <v>179190.416</v>
      </c>
      <c r="S553" s="3" t="str">
        <f>TEXT(Customer8[[#This Row],[Transaction_Date]], "MMM")</f>
        <v>Jul</v>
      </c>
      <c r="T553" s="3" t="str">
        <f t="shared" si="8"/>
        <v>40-49 Yrs</v>
      </c>
      <c r="U553" s="3" t="str">
        <f>TEXT(Customer8[[#This Row],[Transaction_Date]],"YYYY")</f>
        <v>2021</v>
      </c>
    </row>
    <row r="554" spans="1:21" x14ac:dyDescent="0.35">
      <c r="A554" t="s">
        <v>1295</v>
      </c>
      <c r="B554">
        <v>485114841</v>
      </c>
      <c r="C554">
        <v>45</v>
      </c>
      <c r="D554" s="1">
        <v>28269.75</v>
      </c>
      <c r="E554" t="s">
        <v>741</v>
      </c>
      <c r="F554" t="s">
        <v>601</v>
      </c>
      <c r="G554" t="s">
        <v>13</v>
      </c>
      <c r="H554" s="3">
        <v>439854.55920000002</v>
      </c>
      <c r="I554" s="3">
        <v>249837.38959999999</v>
      </c>
      <c r="J554" t="s">
        <v>1296</v>
      </c>
      <c r="K554" t="str">
        <f>_xlfn.XLOOKUP(A554, Accounts!A:A, Accounts!E:E, "Not Found")</f>
        <v>Current</v>
      </c>
      <c r="L554" s="3">
        <f>_xlfn.XLOOKUP(A554, Accounts!A:A, Accounts!G:G, 0)</f>
        <v>1395359244</v>
      </c>
      <c r="M554" s="3" t="str">
        <f>_xlfn.XLOOKUP(A554, Loan!A:A, Loan!D:D, "0")</f>
        <v>0</v>
      </c>
      <c r="N554" s="3" t="str">
        <f>_xlfn.XLOOKUP(Customer8[[#This Row],[Account Number]],Transaction!C:C,Transaction!D:D)</f>
        <v>Checks</v>
      </c>
      <c r="O554" s="3" t="str">
        <f>_xlfn.XLOOKUP(Customer8[[#This Row],[Account Number]], Transaction!C:C,Transaction!E:E)</f>
        <v>Informal Services</v>
      </c>
      <c r="P554" s="2">
        <f>_xlfn.XLOOKUP(Customer8[[#This Row],[Account Number]], Transaction!C:C,Transaction!F:F)</f>
        <v>44373</v>
      </c>
      <c r="Q554" s="3">
        <f>Customer8[[#This Row],[Bank Deposit]]-Customer8[[#This Row],[Saving Accounts]]</f>
        <v>190017.16960000002</v>
      </c>
      <c r="R554" s="3">
        <f>IF(AND(K554="Current", Customer8[[#This Row],[Balance]]&gt;500000), Customer8[[#This Row],[Balance]]*1.02, Customer8[[#This Row],[Balance]])</f>
        <v>190017.16960000002</v>
      </c>
      <c r="S554" s="3" t="str">
        <f>TEXT(Customer8[[#This Row],[Transaction_Date]], "MMM")</f>
        <v>Jun</v>
      </c>
      <c r="T554" s="3" t="str">
        <f t="shared" si="8"/>
        <v>40-49 Yrs</v>
      </c>
      <c r="U554" s="3" t="str">
        <f>TEXT(Customer8[[#This Row],[Transaction_Date]],"YYYY")</f>
        <v>2021</v>
      </c>
    </row>
    <row r="555" spans="1:21" x14ac:dyDescent="0.35">
      <c r="A555" t="s">
        <v>1297</v>
      </c>
      <c r="B555">
        <v>573934545</v>
      </c>
      <c r="C555">
        <v>80</v>
      </c>
      <c r="D555" s="1">
        <v>15486</v>
      </c>
      <c r="E555" t="s">
        <v>741</v>
      </c>
      <c r="F555" t="s">
        <v>211</v>
      </c>
      <c r="G555" t="s">
        <v>13</v>
      </c>
      <c r="H555" s="3">
        <v>1895319.0728</v>
      </c>
      <c r="I555" s="3">
        <v>415136.01630000002</v>
      </c>
      <c r="J555" t="s">
        <v>1298</v>
      </c>
      <c r="K555" t="str">
        <f>_xlfn.XLOOKUP(A555, Accounts!A:A, Accounts!E:E, "Not Found")</f>
        <v>Domiciliary</v>
      </c>
      <c r="L555" s="3">
        <f>_xlfn.XLOOKUP(A555, Accounts!A:A, Accounts!G:G, 0)</f>
        <v>99008</v>
      </c>
      <c r="M555" s="3" t="str">
        <f>_xlfn.XLOOKUP(A555, Loan!A:A, Loan!D:D, "0")</f>
        <v>0</v>
      </c>
      <c r="N555" s="3" t="str">
        <f>_xlfn.XLOOKUP(Customer8[[#This Row],[Account Number]],Transaction!C:C,Transaction!D:D)</f>
        <v>Money Transfer</v>
      </c>
      <c r="O555" s="3" t="str">
        <f>_xlfn.XLOOKUP(Customer8[[#This Row],[Account Number]], Transaction!C:C,Transaction!E:E)</f>
        <v>Mobile</v>
      </c>
      <c r="P555" s="2">
        <f>_xlfn.XLOOKUP(Customer8[[#This Row],[Account Number]], Transaction!C:C,Transaction!F:F)</f>
        <v>44587</v>
      </c>
      <c r="Q555" s="3">
        <f>Customer8[[#This Row],[Bank Deposit]]-Customer8[[#This Row],[Saving Accounts]]</f>
        <v>1480183.0564999999</v>
      </c>
      <c r="R555" s="3">
        <f>IF(AND(K555="Current", Customer8[[#This Row],[Balance]]&gt;500000), Customer8[[#This Row],[Balance]]*1.02, Customer8[[#This Row],[Balance]])</f>
        <v>1480183.0564999999</v>
      </c>
      <c r="S555" s="3" t="str">
        <f>TEXT(Customer8[[#This Row],[Transaction_Date]], "MMM")</f>
        <v>Jan</v>
      </c>
      <c r="T555" s="3" t="str">
        <f t="shared" si="8"/>
        <v>70 Yrs &amp; Above</v>
      </c>
      <c r="U555" s="3" t="str">
        <f>TEXT(Customer8[[#This Row],[Transaction_Date]],"YYYY")</f>
        <v>2022</v>
      </c>
    </row>
    <row r="556" spans="1:21" x14ac:dyDescent="0.35">
      <c r="A556" t="s">
        <v>1299</v>
      </c>
      <c r="B556">
        <v>714585585</v>
      </c>
      <c r="C556">
        <v>55</v>
      </c>
      <c r="D556" s="1">
        <v>24617.25</v>
      </c>
      <c r="E556" t="s">
        <v>741</v>
      </c>
      <c r="F556" t="s">
        <v>1169</v>
      </c>
      <c r="G556" t="s">
        <v>13</v>
      </c>
      <c r="H556" s="3">
        <v>553397.32279999997</v>
      </c>
      <c r="I556" s="3">
        <v>282805.11459999997</v>
      </c>
      <c r="J556" t="s">
        <v>1300</v>
      </c>
      <c r="K556" t="str">
        <f>_xlfn.XLOOKUP(A556, Accounts!A:A, Accounts!E:E, "Not Found")</f>
        <v>Corporate</v>
      </c>
      <c r="L556" s="3">
        <f>_xlfn.XLOOKUP(A556, Accounts!A:A, Accounts!G:G, 0)</f>
        <v>2753080876</v>
      </c>
      <c r="M556" s="3" t="str">
        <f>_xlfn.XLOOKUP(A556, Loan!A:A, Loan!D:D, "0")</f>
        <v>0</v>
      </c>
      <c r="N556" s="3" t="str">
        <f>_xlfn.XLOOKUP(Customer8[[#This Row],[Account Number]],Transaction!C:C,Transaction!D:D)</f>
        <v>Cash Withdrawal</v>
      </c>
      <c r="O556" s="3" t="str">
        <f>_xlfn.XLOOKUP(Customer8[[#This Row],[Account Number]], Transaction!C:C,Transaction!E:E)</f>
        <v>Bank</v>
      </c>
      <c r="P556" s="2">
        <f>_xlfn.XLOOKUP(Customer8[[#This Row],[Account Number]], Transaction!C:C,Transaction!F:F)</f>
        <v>44276</v>
      </c>
      <c r="Q556" s="3">
        <f>Customer8[[#This Row],[Bank Deposit]]-Customer8[[#This Row],[Saving Accounts]]</f>
        <v>270592.20819999999</v>
      </c>
      <c r="R556" s="3">
        <f>IF(AND(K556="Current", Customer8[[#This Row],[Balance]]&gt;500000), Customer8[[#This Row],[Balance]]*1.02, Customer8[[#This Row],[Balance]])</f>
        <v>270592.20819999999</v>
      </c>
      <c r="S556" s="3" t="str">
        <f>TEXT(Customer8[[#This Row],[Transaction_Date]], "MMM")</f>
        <v>Mar</v>
      </c>
      <c r="T556" s="3" t="str">
        <f t="shared" si="8"/>
        <v>50-59 Yrs</v>
      </c>
      <c r="U556" s="3" t="str">
        <f>TEXT(Customer8[[#This Row],[Transaction_Date]],"YYYY")</f>
        <v>2021</v>
      </c>
    </row>
    <row r="557" spans="1:21" x14ac:dyDescent="0.35">
      <c r="A557" t="s">
        <v>1301</v>
      </c>
      <c r="B557">
        <v>820706182</v>
      </c>
      <c r="C557">
        <v>28</v>
      </c>
      <c r="D557" s="1">
        <v>34479</v>
      </c>
      <c r="E557" t="s">
        <v>741</v>
      </c>
      <c r="F557" t="s">
        <v>160</v>
      </c>
      <c r="G557" t="s">
        <v>13</v>
      </c>
      <c r="H557" s="3">
        <v>435820.84960000002</v>
      </c>
      <c r="I557" s="3">
        <v>77862.321899999995</v>
      </c>
      <c r="J557" t="s">
        <v>1302</v>
      </c>
      <c r="K557" t="str">
        <f>_xlfn.XLOOKUP(A557, Accounts!A:A, Accounts!E:E, "Not Found")</f>
        <v>Current</v>
      </c>
      <c r="L557" s="3">
        <f>_xlfn.XLOOKUP(A557, Accounts!A:A, Accounts!G:G, 0)</f>
        <v>1238546619</v>
      </c>
      <c r="M557" s="3" t="str">
        <f>_xlfn.XLOOKUP(A557, Loan!A:A, Loan!D:D, "0")</f>
        <v>0</v>
      </c>
      <c r="N557" s="3" t="str">
        <f>_xlfn.XLOOKUP(Customer8[[#This Row],[Account Number]],Transaction!C:C,Transaction!D:D)</f>
        <v>Money Deposit</v>
      </c>
      <c r="O557" s="3" t="str">
        <f>_xlfn.XLOOKUP(Customer8[[#This Row],[Account Number]], Transaction!C:C,Transaction!E:E)</f>
        <v>Bank</v>
      </c>
      <c r="P557" s="2">
        <f>_xlfn.XLOOKUP(Customer8[[#This Row],[Account Number]], Transaction!C:C,Transaction!F:F)</f>
        <v>44418</v>
      </c>
      <c r="Q557" s="3">
        <f>Customer8[[#This Row],[Bank Deposit]]-Customer8[[#This Row],[Saving Accounts]]</f>
        <v>357958.52770000004</v>
      </c>
      <c r="R557" s="3">
        <f>IF(AND(K557="Current", Customer8[[#This Row],[Balance]]&gt;500000), Customer8[[#This Row],[Balance]]*1.02, Customer8[[#This Row],[Balance]])</f>
        <v>357958.52770000004</v>
      </c>
      <c r="S557" s="3" t="str">
        <f>TEXT(Customer8[[#This Row],[Transaction_Date]], "MMM")</f>
        <v>Aug</v>
      </c>
      <c r="T557" s="3" t="str">
        <f t="shared" si="8"/>
        <v>20-29 Yrs</v>
      </c>
      <c r="U557" s="3" t="str">
        <f>TEXT(Customer8[[#This Row],[Transaction_Date]],"YYYY")</f>
        <v>2021</v>
      </c>
    </row>
    <row r="558" spans="1:21" x14ac:dyDescent="0.35">
      <c r="A558" t="s">
        <v>1303</v>
      </c>
      <c r="B558">
        <v>305594163</v>
      </c>
      <c r="C558">
        <v>34</v>
      </c>
      <c r="D558" s="1">
        <v>32287.5</v>
      </c>
      <c r="E558" t="s">
        <v>741</v>
      </c>
      <c r="F558" t="s">
        <v>644</v>
      </c>
      <c r="G558" t="s">
        <v>13</v>
      </c>
      <c r="H558" s="3">
        <v>447804.61969999998</v>
      </c>
      <c r="I558" s="3">
        <v>271999.8431</v>
      </c>
      <c r="J558" t="s">
        <v>1304</v>
      </c>
      <c r="K558" t="str">
        <f>_xlfn.XLOOKUP(A558, Accounts!A:A, Accounts!E:E, "Not Found")</f>
        <v>Domiciliary</v>
      </c>
      <c r="L558" s="3">
        <f>_xlfn.XLOOKUP(A558, Accounts!A:A, Accounts!G:G, 0)</f>
        <v>4320102798</v>
      </c>
      <c r="M558" s="3" t="str">
        <f>_xlfn.XLOOKUP(A558, Loan!A:A, Loan!D:D, "0")</f>
        <v>0</v>
      </c>
      <c r="N558" s="3" t="str">
        <f>_xlfn.XLOOKUP(Customer8[[#This Row],[Account Number]],Transaction!C:C,Transaction!D:D)</f>
        <v>Cash Withdrawal</v>
      </c>
      <c r="O558" s="3" t="str">
        <f>_xlfn.XLOOKUP(Customer8[[#This Row],[Account Number]], Transaction!C:C,Transaction!E:E)</f>
        <v>Bank</v>
      </c>
      <c r="P558" s="2">
        <f>_xlfn.XLOOKUP(Customer8[[#This Row],[Account Number]], Transaction!C:C,Transaction!F:F)</f>
        <v>44572</v>
      </c>
      <c r="Q558" s="3">
        <f>Customer8[[#This Row],[Bank Deposit]]-Customer8[[#This Row],[Saving Accounts]]</f>
        <v>175804.77659999998</v>
      </c>
      <c r="R558" s="3">
        <f>IF(AND(K558="Current", Customer8[[#This Row],[Balance]]&gt;500000), Customer8[[#This Row],[Balance]]*1.02, Customer8[[#This Row],[Balance]])</f>
        <v>175804.77659999998</v>
      </c>
      <c r="S558" s="3" t="str">
        <f>TEXT(Customer8[[#This Row],[Transaction_Date]], "MMM")</f>
        <v>Jan</v>
      </c>
      <c r="T558" s="3" t="str">
        <f t="shared" si="8"/>
        <v>30-39 Yrs</v>
      </c>
      <c r="U558" s="3" t="str">
        <f>TEXT(Customer8[[#This Row],[Transaction_Date]],"YYYY")</f>
        <v>2022</v>
      </c>
    </row>
    <row r="559" spans="1:21" x14ac:dyDescent="0.35">
      <c r="A559" t="s">
        <v>1305</v>
      </c>
      <c r="B559">
        <v>718752181</v>
      </c>
      <c r="C559">
        <v>43</v>
      </c>
      <c r="D559" s="1">
        <v>29000.25</v>
      </c>
      <c r="E559" t="s">
        <v>741</v>
      </c>
      <c r="F559" t="s">
        <v>276</v>
      </c>
      <c r="G559" t="s">
        <v>13</v>
      </c>
      <c r="H559" s="3">
        <v>981482.25890000002</v>
      </c>
      <c r="I559" s="3">
        <v>592273.77690000006</v>
      </c>
      <c r="J559" t="s">
        <v>1306</v>
      </c>
      <c r="K559" t="str">
        <f>_xlfn.XLOOKUP(A559, Accounts!A:A, Accounts!E:E, "Not Found")</f>
        <v>Corporate</v>
      </c>
      <c r="L559" s="3">
        <f>_xlfn.XLOOKUP(A559, Accounts!A:A, Accounts!G:G, 0)</f>
        <v>2517046875</v>
      </c>
      <c r="M559" s="3" t="str">
        <f>_xlfn.XLOOKUP(A559, Loan!A:A, Loan!D:D, "0")</f>
        <v>0</v>
      </c>
      <c r="N559" s="3" t="str">
        <f>_xlfn.XLOOKUP(Customer8[[#This Row],[Account Number]],Transaction!C:C,Transaction!D:D)</f>
        <v>Cash Withdrawal</v>
      </c>
      <c r="O559" s="3" t="str">
        <f>_xlfn.XLOOKUP(Customer8[[#This Row],[Account Number]], Transaction!C:C,Transaction!E:E)</f>
        <v>ATM</v>
      </c>
      <c r="P559" s="2">
        <f>_xlfn.XLOOKUP(Customer8[[#This Row],[Account Number]], Transaction!C:C,Transaction!F:F)</f>
        <v>44568</v>
      </c>
      <c r="Q559" s="3">
        <f>Customer8[[#This Row],[Bank Deposit]]-Customer8[[#This Row],[Saving Accounts]]</f>
        <v>389208.48199999996</v>
      </c>
      <c r="R559" s="3">
        <f>IF(AND(K559="Current", Customer8[[#This Row],[Balance]]&gt;500000), Customer8[[#This Row],[Balance]]*1.02, Customer8[[#This Row],[Balance]])</f>
        <v>389208.48199999996</v>
      </c>
      <c r="S559" s="3" t="str">
        <f>TEXT(Customer8[[#This Row],[Transaction_Date]], "MMM")</f>
        <v>Jan</v>
      </c>
      <c r="T559" s="3" t="str">
        <f t="shared" si="8"/>
        <v>40-49 Yrs</v>
      </c>
      <c r="U559" s="3" t="str">
        <f>TEXT(Customer8[[#This Row],[Transaction_Date]],"YYYY")</f>
        <v>2022</v>
      </c>
    </row>
    <row r="560" spans="1:21" x14ac:dyDescent="0.35">
      <c r="A560" t="s">
        <v>1307</v>
      </c>
      <c r="B560">
        <v>447178999</v>
      </c>
      <c r="C560">
        <v>23</v>
      </c>
      <c r="D560" s="1">
        <v>36305.25</v>
      </c>
      <c r="E560" t="s">
        <v>741</v>
      </c>
      <c r="F560" t="s">
        <v>1308</v>
      </c>
      <c r="G560" t="s">
        <v>13</v>
      </c>
      <c r="H560" s="3">
        <v>44044.293599999997</v>
      </c>
      <c r="I560" s="3">
        <v>18783.595799999999</v>
      </c>
      <c r="J560" t="s">
        <v>1309</v>
      </c>
      <c r="K560" t="str">
        <f>_xlfn.XLOOKUP(A560, Accounts!A:A, Accounts!E:E, "Not Found")</f>
        <v>Corporate</v>
      </c>
      <c r="L560" s="3">
        <f>_xlfn.XLOOKUP(A560, Accounts!A:A, Accounts!G:G, 0)</f>
        <v>987643383</v>
      </c>
      <c r="M560" s="3" t="str">
        <f>_xlfn.XLOOKUP(A560, Loan!A:A, Loan!D:D, "0")</f>
        <v>0</v>
      </c>
      <c r="N560" s="3" t="str">
        <f>_xlfn.XLOOKUP(Customer8[[#This Row],[Account Number]],Transaction!C:C,Transaction!D:D)</f>
        <v>Cash Withdrawal</v>
      </c>
      <c r="O560" s="3" t="str">
        <f>_xlfn.XLOOKUP(Customer8[[#This Row],[Account Number]], Transaction!C:C,Transaction!E:E)</f>
        <v>POS</v>
      </c>
      <c r="P560" s="2">
        <f>_xlfn.XLOOKUP(Customer8[[#This Row],[Account Number]], Transaction!C:C,Transaction!F:F)</f>
        <v>44457</v>
      </c>
      <c r="Q560" s="3">
        <f>Customer8[[#This Row],[Bank Deposit]]-Customer8[[#This Row],[Saving Accounts]]</f>
        <v>25260.697799999998</v>
      </c>
      <c r="R560" s="3">
        <f>IF(AND(K560="Current", Customer8[[#This Row],[Balance]]&gt;500000), Customer8[[#This Row],[Balance]]*1.02, Customer8[[#This Row],[Balance]])</f>
        <v>25260.697799999998</v>
      </c>
      <c r="S560" s="3" t="str">
        <f>TEXT(Customer8[[#This Row],[Transaction_Date]], "MMM")</f>
        <v>Sep</v>
      </c>
      <c r="T560" s="3" t="str">
        <f t="shared" si="8"/>
        <v>20-29 Yrs</v>
      </c>
      <c r="U560" s="3" t="str">
        <f>TEXT(Customer8[[#This Row],[Transaction_Date]],"YYYY")</f>
        <v>2021</v>
      </c>
    </row>
    <row r="561" spans="1:21" x14ac:dyDescent="0.35">
      <c r="A561" t="s">
        <v>1310</v>
      </c>
      <c r="B561">
        <v>234611028</v>
      </c>
      <c r="C561">
        <v>26</v>
      </c>
      <c r="D561" s="1">
        <v>35209.5</v>
      </c>
      <c r="E561" t="s">
        <v>741</v>
      </c>
      <c r="F561" t="s">
        <v>1070</v>
      </c>
      <c r="G561" t="s">
        <v>13</v>
      </c>
      <c r="H561" s="3">
        <v>1325711.6756</v>
      </c>
      <c r="I561" s="3">
        <v>500651.1152</v>
      </c>
      <c r="J561" t="s">
        <v>1311</v>
      </c>
      <c r="K561" t="str">
        <f>_xlfn.XLOOKUP(A561, Accounts!A:A, Accounts!E:E, "Not Found")</f>
        <v>Joint</v>
      </c>
      <c r="L561" s="3">
        <f>_xlfn.XLOOKUP(A561, Accounts!A:A, Accounts!G:G, 0)</f>
        <v>91768176</v>
      </c>
      <c r="M561" s="3" t="str">
        <f>_xlfn.XLOOKUP(A561, Loan!A:A, Loan!D:D, "0")</f>
        <v>0</v>
      </c>
      <c r="N561" s="3" t="str">
        <f>_xlfn.XLOOKUP(Customer8[[#This Row],[Account Number]],Transaction!C:C,Transaction!D:D)</f>
        <v>Money Deposit</v>
      </c>
      <c r="O561" s="3" t="str">
        <f>_xlfn.XLOOKUP(Customer8[[#This Row],[Account Number]], Transaction!C:C,Transaction!E:E)</f>
        <v>ATM</v>
      </c>
      <c r="P561" s="2">
        <f>_xlfn.XLOOKUP(Customer8[[#This Row],[Account Number]], Transaction!C:C,Transaction!F:F)</f>
        <v>44259</v>
      </c>
      <c r="Q561" s="3">
        <f>Customer8[[#This Row],[Bank Deposit]]-Customer8[[#This Row],[Saving Accounts]]</f>
        <v>825060.56039999996</v>
      </c>
      <c r="R561" s="3">
        <f>IF(AND(K561="Current", Customer8[[#This Row],[Balance]]&gt;500000), Customer8[[#This Row],[Balance]]*1.02, Customer8[[#This Row],[Balance]])</f>
        <v>825060.56039999996</v>
      </c>
      <c r="S561" s="3" t="str">
        <f>TEXT(Customer8[[#This Row],[Transaction_Date]], "MMM")</f>
        <v>Mar</v>
      </c>
      <c r="T561" s="3" t="str">
        <f t="shared" si="8"/>
        <v>20-29 Yrs</v>
      </c>
      <c r="U561" s="3" t="str">
        <f>TEXT(Customer8[[#This Row],[Transaction_Date]],"YYYY")</f>
        <v>2021</v>
      </c>
    </row>
    <row r="562" spans="1:21" x14ac:dyDescent="0.35">
      <c r="A562" t="s">
        <v>1312</v>
      </c>
      <c r="B562">
        <v>244864582</v>
      </c>
      <c r="C562">
        <v>27</v>
      </c>
      <c r="D562" s="1">
        <v>34844.25</v>
      </c>
      <c r="E562" t="s">
        <v>741</v>
      </c>
      <c r="F562" t="s">
        <v>320</v>
      </c>
      <c r="G562" t="s">
        <v>13</v>
      </c>
      <c r="H562" s="3">
        <v>322763.98560000001</v>
      </c>
      <c r="I562" s="3">
        <v>360356.49690000003</v>
      </c>
      <c r="J562" t="s">
        <v>1313</v>
      </c>
      <c r="K562" t="str">
        <f>_xlfn.XLOOKUP(A562, Accounts!A:A, Accounts!E:E, "Not Found")</f>
        <v>Joint</v>
      </c>
      <c r="L562" s="3">
        <f>_xlfn.XLOOKUP(A562, Accounts!A:A, Accounts!G:G, 0)</f>
        <v>2203370813</v>
      </c>
      <c r="M562" s="3" t="str">
        <f>_xlfn.XLOOKUP(A562, Loan!A:A, Loan!D:D, "0")</f>
        <v>0</v>
      </c>
      <c r="N562" s="3" t="str">
        <f>_xlfn.XLOOKUP(Customer8[[#This Row],[Account Number]],Transaction!C:C,Transaction!D:D)</f>
        <v>Money Deposit</v>
      </c>
      <c r="O562" s="3" t="str">
        <f>_xlfn.XLOOKUP(Customer8[[#This Row],[Account Number]], Transaction!C:C,Transaction!E:E)</f>
        <v>Bank</v>
      </c>
      <c r="P562" s="2">
        <f>_xlfn.XLOOKUP(Customer8[[#This Row],[Account Number]], Transaction!C:C,Transaction!F:F)</f>
        <v>44280</v>
      </c>
      <c r="Q562" s="3">
        <f>Customer8[[#This Row],[Bank Deposit]]-Customer8[[#This Row],[Saving Accounts]]</f>
        <v>-37592.511300000013</v>
      </c>
      <c r="R562" s="3">
        <f>IF(AND(K562="Current", Customer8[[#This Row],[Balance]]&gt;500000), Customer8[[#This Row],[Balance]]*1.02, Customer8[[#This Row],[Balance]])</f>
        <v>-37592.511300000013</v>
      </c>
      <c r="S562" s="3" t="str">
        <f>TEXT(Customer8[[#This Row],[Transaction_Date]], "MMM")</f>
        <v>Mar</v>
      </c>
      <c r="T562" s="3" t="str">
        <f t="shared" si="8"/>
        <v>20-29 Yrs</v>
      </c>
      <c r="U562" s="3" t="str">
        <f>TEXT(Customer8[[#This Row],[Transaction_Date]],"YYYY")</f>
        <v>2021</v>
      </c>
    </row>
    <row r="563" spans="1:21" x14ac:dyDescent="0.35">
      <c r="A563" t="s">
        <v>1314</v>
      </c>
      <c r="B563">
        <v>882932304</v>
      </c>
      <c r="C563">
        <v>65</v>
      </c>
      <c r="D563" s="1">
        <v>20964.75</v>
      </c>
      <c r="E563" t="s">
        <v>741</v>
      </c>
      <c r="F563" t="s">
        <v>75</v>
      </c>
      <c r="G563" t="s">
        <v>13</v>
      </c>
      <c r="H563" s="3">
        <v>410491.12050000002</v>
      </c>
      <c r="I563" s="3">
        <v>55971.671600000001</v>
      </c>
      <c r="J563" t="s">
        <v>1315</v>
      </c>
      <c r="K563" t="str">
        <f>_xlfn.XLOOKUP(A563, Accounts!A:A, Accounts!E:E, "Not Found")</f>
        <v>Domiciliary</v>
      </c>
      <c r="L563" s="3">
        <f>_xlfn.XLOOKUP(A563, Accounts!A:A, Accounts!G:G, 0)</f>
        <v>2022760556</v>
      </c>
      <c r="M563" s="3" t="str">
        <f>_xlfn.XLOOKUP(A563, Loan!A:A, Loan!D:D, "0")</f>
        <v>0</v>
      </c>
      <c r="N563" s="3" t="str">
        <f>_xlfn.XLOOKUP(Customer8[[#This Row],[Account Number]],Transaction!C:C,Transaction!D:D)</f>
        <v>Cash Withdrawal</v>
      </c>
      <c r="O563" s="3" t="str">
        <f>_xlfn.XLOOKUP(Customer8[[#This Row],[Account Number]], Transaction!C:C,Transaction!E:E)</f>
        <v>POS</v>
      </c>
      <c r="P563" s="2">
        <f>_xlfn.XLOOKUP(Customer8[[#This Row],[Account Number]], Transaction!C:C,Transaction!F:F)</f>
        <v>44434</v>
      </c>
      <c r="Q563" s="3">
        <f>Customer8[[#This Row],[Bank Deposit]]-Customer8[[#This Row],[Saving Accounts]]</f>
        <v>354519.44890000002</v>
      </c>
      <c r="R563" s="3">
        <f>IF(AND(K563="Current", Customer8[[#This Row],[Balance]]&gt;500000), Customer8[[#This Row],[Balance]]*1.02, Customer8[[#This Row],[Balance]])</f>
        <v>354519.44890000002</v>
      </c>
      <c r="S563" s="3" t="str">
        <f>TEXT(Customer8[[#This Row],[Transaction_Date]], "MMM")</f>
        <v>Aug</v>
      </c>
      <c r="T563" s="3" t="str">
        <f t="shared" si="8"/>
        <v>60-69 Yrs</v>
      </c>
      <c r="U563" s="3" t="str">
        <f>TEXT(Customer8[[#This Row],[Transaction_Date]],"YYYY")</f>
        <v>2021</v>
      </c>
    </row>
    <row r="564" spans="1:21" x14ac:dyDescent="0.35">
      <c r="A564" t="s">
        <v>1316</v>
      </c>
      <c r="B564">
        <v>129520261</v>
      </c>
      <c r="C564">
        <v>80</v>
      </c>
      <c r="D564" s="1">
        <v>15486</v>
      </c>
      <c r="E564" t="s">
        <v>741</v>
      </c>
      <c r="F564" t="s">
        <v>250</v>
      </c>
      <c r="G564" t="s">
        <v>13</v>
      </c>
      <c r="H564" s="3">
        <v>342138.31310000003</v>
      </c>
      <c r="I564" s="3">
        <v>174627.39499999999</v>
      </c>
      <c r="J564" t="s">
        <v>1317</v>
      </c>
      <c r="K564" t="str">
        <f>_xlfn.XLOOKUP(A564, Accounts!A:A, Accounts!E:E, "Not Found")</f>
        <v>Domiciliary</v>
      </c>
      <c r="L564" s="3">
        <f>_xlfn.XLOOKUP(A564, Accounts!A:A, Accounts!G:G, 0)</f>
        <v>7805421</v>
      </c>
      <c r="M564" s="3" t="str">
        <f>_xlfn.XLOOKUP(A564, Loan!A:A, Loan!D:D, "0")</f>
        <v>0</v>
      </c>
      <c r="N564" s="3" t="str">
        <f>_xlfn.XLOOKUP(Customer8[[#This Row],[Account Number]],Transaction!C:C,Transaction!D:D)</f>
        <v>Money Transfer</v>
      </c>
      <c r="O564" s="3" t="str">
        <f>_xlfn.XLOOKUP(Customer8[[#This Row],[Account Number]], Transaction!C:C,Transaction!E:E)</f>
        <v>ATM</v>
      </c>
      <c r="P564" s="2">
        <f>_xlfn.XLOOKUP(Customer8[[#This Row],[Account Number]], Transaction!C:C,Transaction!F:F)</f>
        <v>44512</v>
      </c>
      <c r="Q564" s="3">
        <f>Customer8[[#This Row],[Bank Deposit]]-Customer8[[#This Row],[Saving Accounts]]</f>
        <v>167510.91810000004</v>
      </c>
      <c r="R564" s="3">
        <f>IF(AND(K564="Current", Customer8[[#This Row],[Balance]]&gt;500000), Customer8[[#This Row],[Balance]]*1.02, Customer8[[#This Row],[Balance]])</f>
        <v>167510.91810000004</v>
      </c>
      <c r="S564" s="3" t="str">
        <f>TEXT(Customer8[[#This Row],[Transaction_Date]], "MMM")</f>
        <v>Nov</v>
      </c>
      <c r="T564" s="3" t="str">
        <f t="shared" si="8"/>
        <v>70 Yrs &amp; Above</v>
      </c>
      <c r="U564" s="3" t="str">
        <f>TEXT(Customer8[[#This Row],[Transaction_Date]],"YYYY")</f>
        <v>2021</v>
      </c>
    </row>
    <row r="565" spans="1:21" x14ac:dyDescent="0.35">
      <c r="A565" t="s">
        <v>1318</v>
      </c>
      <c r="B565">
        <v>267946420</v>
      </c>
      <c r="C565">
        <v>83</v>
      </c>
      <c r="D565" s="1">
        <v>14390.25</v>
      </c>
      <c r="E565" t="s">
        <v>741</v>
      </c>
      <c r="F565" t="s">
        <v>708</v>
      </c>
      <c r="G565" t="s">
        <v>13</v>
      </c>
      <c r="H565" s="3">
        <v>163980.2102</v>
      </c>
      <c r="I565" s="3">
        <v>48829.662600000003</v>
      </c>
      <c r="J565" t="s">
        <v>1319</v>
      </c>
      <c r="K565" t="str">
        <f>_xlfn.XLOOKUP(A565, Accounts!A:A, Accounts!E:E, "Not Found")</f>
        <v>Domiciliary</v>
      </c>
      <c r="L565" s="3">
        <f>_xlfn.XLOOKUP(A565, Accounts!A:A, Accounts!G:G, 0)</f>
        <v>178715625</v>
      </c>
      <c r="M565" s="3" t="str">
        <f>_xlfn.XLOOKUP(A565, Loan!A:A, Loan!D:D, "0")</f>
        <v>0</v>
      </c>
      <c r="N565" s="3" t="str">
        <f>_xlfn.XLOOKUP(Customer8[[#This Row],[Account Number]],Transaction!C:C,Transaction!D:D)</f>
        <v>Money Transfer</v>
      </c>
      <c r="O565" s="3" t="str">
        <f>_xlfn.XLOOKUP(Customer8[[#This Row],[Account Number]], Transaction!C:C,Transaction!E:E)</f>
        <v>Mobile</v>
      </c>
      <c r="P565" s="2">
        <f>_xlfn.XLOOKUP(Customer8[[#This Row],[Account Number]], Transaction!C:C,Transaction!F:F)</f>
        <v>44408</v>
      </c>
      <c r="Q565" s="3">
        <f>Customer8[[#This Row],[Bank Deposit]]-Customer8[[#This Row],[Saving Accounts]]</f>
        <v>115150.54759999999</v>
      </c>
      <c r="R565" s="3">
        <f>IF(AND(K565="Current", Customer8[[#This Row],[Balance]]&gt;500000), Customer8[[#This Row],[Balance]]*1.02, Customer8[[#This Row],[Balance]])</f>
        <v>115150.54759999999</v>
      </c>
      <c r="S565" s="3" t="str">
        <f>TEXT(Customer8[[#This Row],[Transaction_Date]], "MMM")</f>
        <v>Jul</v>
      </c>
      <c r="T565" s="3" t="str">
        <f t="shared" si="8"/>
        <v>70 Yrs &amp; Above</v>
      </c>
      <c r="U565" s="3" t="str">
        <f>TEXT(Customer8[[#This Row],[Transaction_Date]],"YYYY")</f>
        <v>2021</v>
      </c>
    </row>
    <row r="566" spans="1:21" x14ac:dyDescent="0.35">
      <c r="A566" t="s">
        <v>1320</v>
      </c>
      <c r="B566">
        <v>988116148</v>
      </c>
      <c r="C566">
        <v>74</v>
      </c>
      <c r="D566" s="1">
        <v>17677.5</v>
      </c>
      <c r="E566" t="s">
        <v>741</v>
      </c>
      <c r="F566" t="s">
        <v>293</v>
      </c>
      <c r="G566" t="s">
        <v>13</v>
      </c>
      <c r="H566" s="3">
        <v>243863.03690000001</v>
      </c>
      <c r="I566" s="3">
        <v>108722.2706</v>
      </c>
      <c r="J566" t="s">
        <v>1321</v>
      </c>
      <c r="K566" t="str">
        <f>_xlfn.XLOOKUP(A566, Accounts!A:A, Accounts!E:E, "Not Found")</f>
        <v>Corporate</v>
      </c>
      <c r="L566" s="3">
        <f>_xlfn.XLOOKUP(A566, Accounts!A:A, Accounts!G:G, 0)</f>
        <v>11781484</v>
      </c>
      <c r="M566" s="3" t="str">
        <f>_xlfn.XLOOKUP(A566, Loan!A:A, Loan!D:D, "0")</f>
        <v>0</v>
      </c>
      <c r="N566" s="3" t="str">
        <f>_xlfn.XLOOKUP(Customer8[[#This Row],[Account Number]],Transaction!C:C,Transaction!D:D)</f>
        <v>Online Payment</v>
      </c>
      <c r="O566" s="3" t="str">
        <f>_xlfn.XLOOKUP(Customer8[[#This Row],[Account Number]], Transaction!C:C,Transaction!E:E)</f>
        <v>Internet Banking</v>
      </c>
      <c r="P566" s="2">
        <f>_xlfn.XLOOKUP(Customer8[[#This Row],[Account Number]], Transaction!C:C,Transaction!F:F)</f>
        <v>44215</v>
      </c>
      <c r="Q566" s="3">
        <f>Customer8[[#This Row],[Bank Deposit]]-Customer8[[#This Row],[Saving Accounts]]</f>
        <v>135140.76630000002</v>
      </c>
      <c r="R566" s="3">
        <f>IF(AND(K566="Current", Customer8[[#This Row],[Balance]]&gt;500000), Customer8[[#This Row],[Balance]]*1.02, Customer8[[#This Row],[Balance]])</f>
        <v>135140.76630000002</v>
      </c>
      <c r="S566" s="3" t="str">
        <f>TEXT(Customer8[[#This Row],[Transaction_Date]], "MMM")</f>
        <v>Jan</v>
      </c>
      <c r="T566" s="3" t="str">
        <f t="shared" si="8"/>
        <v>70 Yrs &amp; Above</v>
      </c>
      <c r="U566" s="3" t="str">
        <f>TEXT(Customer8[[#This Row],[Transaction_Date]],"YYYY")</f>
        <v>2021</v>
      </c>
    </row>
    <row r="567" spans="1:21" x14ac:dyDescent="0.35">
      <c r="A567" t="s">
        <v>1322</v>
      </c>
      <c r="B567">
        <v>599020472</v>
      </c>
      <c r="C567">
        <v>58</v>
      </c>
      <c r="D567" s="1">
        <v>23521.5</v>
      </c>
      <c r="E567" t="s">
        <v>741</v>
      </c>
      <c r="F567" t="s">
        <v>12</v>
      </c>
      <c r="G567" t="s">
        <v>13</v>
      </c>
      <c r="H567" s="3">
        <v>992941.98199999996</v>
      </c>
      <c r="I567" s="3">
        <v>277760.14199999999</v>
      </c>
      <c r="J567" t="s">
        <v>1323</v>
      </c>
      <c r="K567" t="str">
        <f>_xlfn.XLOOKUP(A567, Accounts!A:A, Accounts!E:E, "Not Found")</f>
        <v>Domiciliary</v>
      </c>
      <c r="L567" s="3">
        <f>_xlfn.XLOOKUP(A567, Accounts!A:A, Accounts!G:G, 0)</f>
        <v>1441094256</v>
      </c>
      <c r="M567" s="3" t="str">
        <f>_xlfn.XLOOKUP(A567, Loan!A:A, Loan!D:D, "0")</f>
        <v>0</v>
      </c>
      <c r="N567" s="3" t="str">
        <f>_xlfn.XLOOKUP(Customer8[[#This Row],[Account Number]],Transaction!C:C,Transaction!D:D)</f>
        <v>Checks</v>
      </c>
      <c r="O567" s="3" t="str">
        <f>_xlfn.XLOOKUP(Customer8[[#This Row],[Account Number]], Transaction!C:C,Transaction!E:E)</f>
        <v>Informal Services</v>
      </c>
      <c r="P567" s="2">
        <f>_xlfn.XLOOKUP(Customer8[[#This Row],[Account Number]], Transaction!C:C,Transaction!F:F)</f>
        <v>44674</v>
      </c>
      <c r="Q567" s="3">
        <f>Customer8[[#This Row],[Bank Deposit]]-Customer8[[#This Row],[Saving Accounts]]</f>
        <v>715181.84</v>
      </c>
      <c r="R567" s="3">
        <f>IF(AND(K567="Current", Customer8[[#This Row],[Balance]]&gt;500000), Customer8[[#This Row],[Balance]]*1.02, Customer8[[#This Row],[Balance]])</f>
        <v>715181.84</v>
      </c>
      <c r="S567" s="3" t="str">
        <f>TEXT(Customer8[[#This Row],[Transaction_Date]], "MMM")</f>
        <v>Apr</v>
      </c>
      <c r="T567" s="3" t="str">
        <f t="shared" si="8"/>
        <v>50-59 Yrs</v>
      </c>
      <c r="U567" s="3" t="str">
        <f>TEXT(Customer8[[#This Row],[Transaction_Date]],"YYYY")</f>
        <v>2022</v>
      </c>
    </row>
    <row r="568" spans="1:21" x14ac:dyDescent="0.35">
      <c r="A568" t="s">
        <v>1324</v>
      </c>
      <c r="B568">
        <v>87812959</v>
      </c>
      <c r="C568">
        <v>72</v>
      </c>
      <c r="D568" s="1">
        <v>18408</v>
      </c>
      <c r="E568" t="s">
        <v>741</v>
      </c>
      <c r="F568" t="s">
        <v>713</v>
      </c>
      <c r="G568" t="s">
        <v>13</v>
      </c>
      <c r="H568" s="3">
        <v>1963838.8755999999</v>
      </c>
      <c r="I568" s="3">
        <v>194915.5968</v>
      </c>
      <c r="J568" t="s">
        <v>1325</v>
      </c>
      <c r="K568" t="str">
        <f>_xlfn.XLOOKUP(A568, Accounts!A:A, Accounts!E:E, "Not Found")</f>
        <v>Corporate</v>
      </c>
      <c r="L568" s="3">
        <f>_xlfn.XLOOKUP(A568, Accounts!A:A, Accounts!G:G, 0)</f>
        <v>1291984512</v>
      </c>
      <c r="M568" s="3" t="str">
        <f>_xlfn.XLOOKUP(A568, Loan!A:A, Loan!D:D, "0")</f>
        <v>0</v>
      </c>
      <c r="N568" s="3" t="str">
        <f>_xlfn.XLOOKUP(Customer8[[#This Row],[Account Number]],Transaction!C:C,Transaction!D:D)</f>
        <v>Money Deposit</v>
      </c>
      <c r="O568" s="3" t="str">
        <f>_xlfn.XLOOKUP(Customer8[[#This Row],[Account Number]], Transaction!C:C,Transaction!E:E)</f>
        <v>Bank</v>
      </c>
      <c r="P568" s="2">
        <f>_xlfn.XLOOKUP(Customer8[[#This Row],[Account Number]], Transaction!C:C,Transaction!F:F)</f>
        <v>44381</v>
      </c>
      <c r="Q568" s="3">
        <f>Customer8[[#This Row],[Bank Deposit]]-Customer8[[#This Row],[Saving Accounts]]</f>
        <v>1768923.2788</v>
      </c>
      <c r="R568" s="3">
        <f>IF(AND(K568="Current", Customer8[[#This Row],[Balance]]&gt;500000), Customer8[[#This Row],[Balance]]*1.02, Customer8[[#This Row],[Balance]])</f>
        <v>1768923.2788</v>
      </c>
      <c r="S568" s="3" t="str">
        <f>TEXT(Customer8[[#This Row],[Transaction_Date]], "MMM")</f>
        <v>Jul</v>
      </c>
      <c r="T568" s="3" t="str">
        <f t="shared" si="8"/>
        <v>70 Yrs &amp; Above</v>
      </c>
      <c r="U568" s="3" t="str">
        <f>TEXT(Customer8[[#This Row],[Transaction_Date]],"YYYY")</f>
        <v>2021</v>
      </c>
    </row>
    <row r="569" spans="1:21" x14ac:dyDescent="0.35">
      <c r="A569" t="s">
        <v>1326</v>
      </c>
      <c r="B569">
        <v>80693210</v>
      </c>
      <c r="C569">
        <v>53</v>
      </c>
      <c r="D569" s="1">
        <v>25347.75</v>
      </c>
      <c r="E569" t="s">
        <v>741</v>
      </c>
      <c r="F569" t="s">
        <v>708</v>
      </c>
      <c r="G569" t="s">
        <v>13</v>
      </c>
      <c r="H569" s="3">
        <v>354828.55410000001</v>
      </c>
      <c r="I569" s="3">
        <v>92389.321599999996</v>
      </c>
      <c r="J569" t="s">
        <v>1327</v>
      </c>
      <c r="K569" t="str">
        <f>_xlfn.XLOOKUP(A569, Accounts!A:A, Accounts!E:E, "Not Found")</f>
        <v>Current</v>
      </c>
      <c r="L569" s="3">
        <f>_xlfn.XLOOKUP(A569, Accounts!A:A, Accounts!G:G, 0)</f>
        <v>2355338916</v>
      </c>
      <c r="M569" s="3">
        <f>_xlfn.XLOOKUP(A569, Loan!A:A, Loan!D:D, "0")</f>
        <v>92587068</v>
      </c>
      <c r="N569" s="3" t="str">
        <f>_xlfn.XLOOKUP(Customer8[[#This Row],[Account Number]],Transaction!C:C,Transaction!D:D)</f>
        <v>Loan Payment</v>
      </c>
      <c r="O569" s="3" t="str">
        <f>_xlfn.XLOOKUP(Customer8[[#This Row],[Account Number]], Transaction!C:C,Transaction!E:E)</f>
        <v>ACH</v>
      </c>
      <c r="P569" s="2">
        <f>_xlfn.XLOOKUP(Customer8[[#This Row],[Account Number]], Transaction!C:C,Transaction!F:F)</f>
        <v>44527</v>
      </c>
      <c r="Q569" s="3">
        <f>Customer8[[#This Row],[Bank Deposit]]-Customer8[[#This Row],[Saving Accounts]]</f>
        <v>262439.23250000004</v>
      </c>
      <c r="R569" s="3">
        <f>IF(AND(K569="Current", Customer8[[#This Row],[Balance]]&gt;500000), Customer8[[#This Row],[Balance]]*1.02, Customer8[[#This Row],[Balance]])</f>
        <v>262439.23250000004</v>
      </c>
      <c r="S569" s="3" t="str">
        <f>TEXT(Customer8[[#This Row],[Transaction_Date]], "MMM")</f>
        <v>Nov</v>
      </c>
      <c r="T569" s="3" t="str">
        <f t="shared" si="8"/>
        <v>50-59 Yrs</v>
      </c>
      <c r="U569" s="3" t="str">
        <f>TEXT(Customer8[[#This Row],[Transaction_Date]],"YYYY")</f>
        <v>2021</v>
      </c>
    </row>
    <row r="570" spans="1:21" x14ac:dyDescent="0.35">
      <c r="A570" t="s">
        <v>1328</v>
      </c>
      <c r="B570">
        <v>49544460</v>
      </c>
      <c r="C570">
        <v>70</v>
      </c>
      <c r="D570" s="1">
        <v>19138.5</v>
      </c>
      <c r="E570" t="s">
        <v>741</v>
      </c>
      <c r="F570" t="s">
        <v>810</v>
      </c>
      <c r="G570" t="s">
        <v>13</v>
      </c>
      <c r="H570" s="3">
        <v>459302.33889999997</v>
      </c>
      <c r="I570" s="3">
        <v>102417.0135</v>
      </c>
      <c r="J570" t="s">
        <v>1329</v>
      </c>
      <c r="K570" t="str">
        <f>_xlfn.XLOOKUP(A570, Accounts!A:A, Accounts!E:E, "Not Found")</f>
        <v>Domiciliary</v>
      </c>
      <c r="L570" s="3">
        <f>_xlfn.XLOOKUP(A570, Accounts!A:A, Accounts!G:G, 0)</f>
        <v>3627077004</v>
      </c>
      <c r="M570" s="3" t="str">
        <f>_xlfn.XLOOKUP(A570, Loan!A:A, Loan!D:D, "0")</f>
        <v>0</v>
      </c>
      <c r="N570" s="3" t="str">
        <f>_xlfn.XLOOKUP(Customer8[[#This Row],[Account Number]],Transaction!C:C,Transaction!D:D)</f>
        <v>Online Payment</v>
      </c>
      <c r="O570" s="3" t="str">
        <f>_xlfn.XLOOKUP(Customer8[[#This Row],[Account Number]], Transaction!C:C,Transaction!E:E)</f>
        <v>Card</v>
      </c>
      <c r="P570" s="2">
        <f>_xlfn.XLOOKUP(Customer8[[#This Row],[Account Number]], Transaction!C:C,Transaction!F:F)</f>
        <v>44378</v>
      </c>
      <c r="Q570" s="3">
        <f>Customer8[[#This Row],[Bank Deposit]]-Customer8[[#This Row],[Saving Accounts]]</f>
        <v>356885.32539999997</v>
      </c>
      <c r="R570" s="3">
        <f>IF(AND(K570="Current", Customer8[[#This Row],[Balance]]&gt;500000), Customer8[[#This Row],[Balance]]*1.02, Customer8[[#This Row],[Balance]])</f>
        <v>356885.32539999997</v>
      </c>
      <c r="S570" s="3" t="str">
        <f>TEXT(Customer8[[#This Row],[Transaction_Date]], "MMM")</f>
        <v>Jul</v>
      </c>
      <c r="T570" s="3" t="str">
        <f t="shared" si="8"/>
        <v>70 Yrs &amp; Above</v>
      </c>
      <c r="U570" s="3" t="str">
        <f>TEXT(Customer8[[#This Row],[Transaction_Date]],"YYYY")</f>
        <v>2021</v>
      </c>
    </row>
    <row r="571" spans="1:21" x14ac:dyDescent="0.35">
      <c r="A571" t="s">
        <v>1330</v>
      </c>
      <c r="B571">
        <v>582912829</v>
      </c>
      <c r="C571">
        <v>18</v>
      </c>
      <c r="D571" s="1">
        <v>38131.5</v>
      </c>
      <c r="E571" t="s">
        <v>741</v>
      </c>
      <c r="F571" t="s">
        <v>279</v>
      </c>
      <c r="G571" t="s">
        <v>13</v>
      </c>
      <c r="H571" s="3">
        <v>654671.20319999999</v>
      </c>
      <c r="I571" s="3">
        <v>129063.7515</v>
      </c>
      <c r="J571" t="s">
        <v>1331</v>
      </c>
      <c r="K571" t="str">
        <f>_xlfn.XLOOKUP(A571, Accounts!A:A, Accounts!E:E, "Not Found")</f>
        <v>Current</v>
      </c>
      <c r="L571" s="3">
        <f>_xlfn.XLOOKUP(A571, Accounts!A:A, Accounts!G:G, 0)</f>
        <v>1168572636</v>
      </c>
      <c r="M571" s="3">
        <f>_xlfn.XLOOKUP(A571, Loan!A:A, Loan!D:D, "0")</f>
        <v>289385838</v>
      </c>
      <c r="N571" s="3" t="str">
        <f>_xlfn.XLOOKUP(Customer8[[#This Row],[Account Number]],Transaction!C:C,Transaction!D:D)</f>
        <v>Loan Payment</v>
      </c>
      <c r="O571" s="3" t="str">
        <f>_xlfn.XLOOKUP(Customer8[[#This Row],[Account Number]], Transaction!C:C,Transaction!E:E)</f>
        <v>AFT</v>
      </c>
      <c r="P571" s="2">
        <f>_xlfn.XLOOKUP(Customer8[[#This Row],[Account Number]], Transaction!C:C,Transaction!F:F)</f>
        <v>44405</v>
      </c>
      <c r="Q571" s="3">
        <f>Customer8[[#This Row],[Bank Deposit]]-Customer8[[#This Row],[Saving Accounts]]</f>
        <v>525607.45169999998</v>
      </c>
      <c r="R571" s="3">
        <f>IF(AND(K571="Current", Customer8[[#This Row],[Balance]]&gt;500000), Customer8[[#This Row],[Balance]]*1.02, Customer8[[#This Row],[Balance]])</f>
        <v>536119.60073399998</v>
      </c>
      <c r="S571" s="3" t="str">
        <f>TEXT(Customer8[[#This Row],[Transaction_Date]], "MMM")</f>
        <v>Jul</v>
      </c>
      <c r="T571" s="3" t="str">
        <f t="shared" si="8"/>
        <v>Below 20 Yrs</v>
      </c>
      <c r="U571" s="3" t="str">
        <f>TEXT(Customer8[[#This Row],[Transaction_Date]],"YYYY")</f>
        <v>2021</v>
      </c>
    </row>
    <row r="572" spans="1:21" x14ac:dyDescent="0.35">
      <c r="A572" t="s">
        <v>1332</v>
      </c>
      <c r="B572">
        <v>336343604</v>
      </c>
      <c r="C572">
        <v>71</v>
      </c>
      <c r="D572" s="1">
        <v>18773.25</v>
      </c>
      <c r="E572" t="s">
        <v>741</v>
      </c>
      <c r="F572" t="s">
        <v>172</v>
      </c>
      <c r="G572" t="s">
        <v>1333</v>
      </c>
      <c r="H572" s="3">
        <v>2066780.5674999999</v>
      </c>
      <c r="I572" s="3">
        <v>395554.6458</v>
      </c>
      <c r="J572" t="s">
        <v>1334</v>
      </c>
      <c r="K572" t="str">
        <f>_xlfn.XLOOKUP(A572, Accounts!A:A, Accounts!E:E, "Not Found")</f>
        <v>Domiciliary</v>
      </c>
      <c r="L572" s="3">
        <f>_xlfn.XLOOKUP(A572, Accounts!A:A, Accounts!G:G, 0)</f>
        <v>5246304</v>
      </c>
      <c r="M572" s="3" t="str">
        <f>_xlfn.XLOOKUP(A572, Loan!A:A, Loan!D:D, "0")</f>
        <v>0</v>
      </c>
      <c r="N572" s="3" t="str">
        <f>_xlfn.XLOOKUP(Customer8[[#This Row],[Account Number]],Transaction!C:C,Transaction!D:D)</f>
        <v>Online Payment</v>
      </c>
      <c r="O572" s="3" t="str">
        <f>_xlfn.XLOOKUP(Customer8[[#This Row],[Account Number]], Transaction!C:C,Transaction!E:E)</f>
        <v>Internet Banking</v>
      </c>
      <c r="P572" s="2">
        <f>_xlfn.XLOOKUP(Customer8[[#This Row],[Account Number]], Transaction!C:C,Transaction!F:F)</f>
        <v>44406</v>
      </c>
      <c r="Q572" s="3">
        <f>Customer8[[#This Row],[Bank Deposit]]-Customer8[[#This Row],[Saving Accounts]]</f>
        <v>1671225.9216999998</v>
      </c>
      <c r="R572" s="3">
        <f>IF(AND(K572="Current", Customer8[[#This Row],[Balance]]&gt;500000), Customer8[[#This Row],[Balance]]*1.02, Customer8[[#This Row],[Balance]])</f>
        <v>1671225.9216999998</v>
      </c>
      <c r="S572" s="3" t="str">
        <f>TEXT(Customer8[[#This Row],[Transaction_Date]], "MMM")</f>
        <v>Jul</v>
      </c>
      <c r="T572" s="3" t="str">
        <f t="shared" si="8"/>
        <v>70 Yrs &amp; Above</v>
      </c>
      <c r="U572" s="3" t="str">
        <f>TEXT(Customer8[[#This Row],[Transaction_Date]],"YYYY")</f>
        <v>2021</v>
      </c>
    </row>
    <row r="573" spans="1:21" x14ac:dyDescent="0.35">
      <c r="A573" t="s">
        <v>1335</v>
      </c>
      <c r="B573">
        <v>480940191</v>
      </c>
      <c r="C573">
        <v>38</v>
      </c>
      <c r="D573" s="1">
        <v>30826.5</v>
      </c>
      <c r="E573" t="s">
        <v>741</v>
      </c>
      <c r="F573" t="s">
        <v>776</v>
      </c>
      <c r="G573" t="s">
        <v>1333</v>
      </c>
      <c r="H573" s="3">
        <v>191858.01749999999</v>
      </c>
      <c r="I573" s="3">
        <v>113272.97349999999</v>
      </c>
      <c r="J573" t="s">
        <v>1336</v>
      </c>
      <c r="K573" t="str">
        <f>_xlfn.XLOOKUP(A573, Accounts!A:A, Accounts!E:E, "Not Found")</f>
        <v>Domiciliary</v>
      </c>
      <c r="L573" s="3">
        <f>_xlfn.XLOOKUP(A573, Accounts!A:A, Accounts!G:G, 0)</f>
        <v>1144092096</v>
      </c>
      <c r="M573" s="3" t="str">
        <f>_xlfn.XLOOKUP(A573, Loan!A:A, Loan!D:D, "0")</f>
        <v>0</v>
      </c>
      <c r="N573" s="3" t="str">
        <f>_xlfn.XLOOKUP(Customer8[[#This Row],[Account Number]],Transaction!C:C,Transaction!D:D)</f>
        <v>Online Payment</v>
      </c>
      <c r="O573" s="3" t="str">
        <f>_xlfn.XLOOKUP(Customer8[[#This Row],[Account Number]], Transaction!C:C,Transaction!E:E)</f>
        <v>Mobile</v>
      </c>
      <c r="P573" s="2">
        <f>_xlfn.XLOOKUP(Customer8[[#This Row],[Account Number]], Transaction!C:C,Transaction!F:F)</f>
        <v>44478</v>
      </c>
      <c r="Q573" s="3">
        <f>Customer8[[#This Row],[Bank Deposit]]-Customer8[[#This Row],[Saving Accounts]]</f>
        <v>78585.043999999994</v>
      </c>
      <c r="R573" s="3">
        <f>IF(AND(K573="Current", Customer8[[#This Row],[Balance]]&gt;500000), Customer8[[#This Row],[Balance]]*1.02, Customer8[[#This Row],[Balance]])</f>
        <v>78585.043999999994</v>
      </c>
      <c r="S573" s="3" t="str">
        <f>TEXT(Customer8[[#This Row],[Transaction_Date]], "MMM")</f>
        <v>Oct</v>
      </c>
      <c r="T573" s="3" t="str">
        <f t="shared" si="8"/>
        <v>30-39 Yrs</v>
      </c>
      <c r="U573" s="3" t="str">
        <f>TEXT(Customer8[[#This Row],[Transaction_Date]],"YYYY")</f>
        <v>2021</v>
      </c>
    </row>
    <row r="574" spans="1:21" x14ac:dyDescent="0.35">
      <c r="A574" t="s">
        <v>1337</v>
      </c>
      <c r="B574">
        <v>560038029</v>
      </c>
      <c r="C574">
        <v>64</v>
      </c>
      <c r="D574" s="1">
        <v>21330</v>
      </c>
      <c r="E574" t="s">
        <v>741</v>
      </c>
      <c r="F574" t="s">
        <v>398</v>
      </c>
      <c r="G574" t="s">
        <v>1333</v>
      </c>
      <c r="H574" s="3">
        <v>315547.37680000003</v>
      </c>
      <c r="I574" s="3">
        <v>115700.70480000001</v>
      </c>
      <c r="J574" t="s">
        <v>1338</v>
      </c>
      <c r="K574" t="str">
        <f>_xlfn.XLOOKUP(A574, Accounts!A:A, Accounts!E:E, "Not Found")</f>
        <v>Domiciliary</v>
      </c>
      <c r="L574" s="3">
        <f>_xlfn.XLOOKUP(A574, Accounts!A:A, Accounts!G:G, 0)</f>
        <v>1428412608</v>
      </c>
      <c r="M574" s="3">
        <f>_xlfn.XLOOKUP(A574, Loan!A:A, Loan!D:D, "0")</f>
        <v>5089393632</v>
      </c>
      <c r="N574" s="3" t="str">
        <f>_xlfn.XLOOKUP(Customer8[[#This Row],[Account Number]],Transaction!C:C,Transaction!D:D)</f>
        <v>Loan Payment</v>
      </c>
      <c r="O574" s="3" t="str">
        <f>_xlfn.XLOOKUP(Customer8[[#This Row],[Account Number]], Transaction!C:C,Transaction!E:E)</f>
        <v>ACH</v>
      </c>
      <c r="P574" s="2">
        <f>_xlfn.XLOOKUP(Customer8[[#This Row],[Account Number]], Transaction!C:C,Transaction!F:F)</f>
        <v>44198</v>
      </c>
      <c r="Q574" s="3">
        <f>Customer8[[#This Row],[Bank Deposit]]-Customer8[[#This Row],[Saving Accounts]]</f>
        <v>199846.67200000002</v>
      </c>
      <c r="R574" s="3">
        <f>IF(AND(K574="Current", Customer8[[#This Row],[Balance]]&gt;500000), Customer8[[#This Row],[Balance]]*1.02, Customer8[[#This Row],[Balance]])</f>
        <v>199846.67200000002</v>
      </c>
      <c r="S574" s="3" t="str">
        <f>TEXT(Customer8[[#This Row],[Transaction_Date]], "MMM")</f>
        <v>Jan</v>
      </c>
      <c r="T574" s="3" t="str">
        <f t="shared" si="8"/>
        <v>60-69 Yrs</v>
      </c>
      <c r="U574" s="3" t="str">
        <f>TEXT(Customer8[[#This Row],[Transaction_Date]],"YYYY")</f>
        <v>2021</v>
      </c>
    </row>
    <row r="575" spans="1:21" x14ac:dyDescent="0.35">
      <c r="A575" t="s">
        <v>1339</v>
      </c>
      <c r="B575">
        <v>149904219</v>
      </c>
      <c r="C575">
        <v>59</v>
      </c>
      <c r="D575" s="1">
        <v>23156.25</v>
      </c>
      <c r="E575" t="s">
        <v>741</v>
      </c>
      <c r="F575" t="s">
        <v>776</v>
      </c>
      <c r="G575" t="s">
        <v>1333</v>
      </c>
      <c r="H575" s="3">
        <v>226137.94</v>
      </c>
      <c r="I575" s="3">
        <v>358926.1384</v>
      </c>
      <c r="J575" t="s">
        <v>1340</v>
      </c>
      <c r="K575" t="str">
        <f>_xlfn.XLOOKUP(A575, Accounts!A:A, Accounts!E:E, "Not Found")</f>
        <v>Corporate</v>
      </c>
      <c r="L575" s="3">
        <f>_xlfn.XLOOKUP(A575, Accounts!A:A, Accounts!G:G, 0)</f>
        <v>69789314</v>
      </c>
      <c r="M575" s="3" t="str">
        <f>_xlfn.XLOOKUP(A575, Loan!A:A, Loan!D:D, "0")</f>
        <v>0</v>
      </c>
      <c r="N575" s="3" t="str">
        <f>_xlfn.XLOOKUP(Customer8[[#This Row],[Account Number]],Transaction!C:C,Transaction!D:D)</f>
        <v>Money Deposit</v>
      </c>
      <c r="O575" s="3" t="str">
        <f>_xlfn.XLOOKUP(Customer8[[#This Row],[Account Number]], Transaction!C:C,Transaction!E:E)</f>
        <v>ATM</v>
      </c>
      <c r="P575" s="2">
        <f>_xlfn.XLOOKUP(Customer8[[#This Row],[Account Number]], Transaction!C:C,Transaction!F:F)</f>
        <v>44381</v>
      </c>
      <c r="Q575" s="3">
        <f>Customer8[[#This Row],[Bank Deposit]]-Customer8[[#This Row],[Saving Accounts]]</f>
        <v>-132788.19839999999</v>
      </c>
      <c r="R575" s="3">
        <f>IF(AND(K575="Current", Customer8[[#This Row],[Balance]]&gt;500000), Customer8[[#This Row],[Balance]]*1.02, Customer8[[#This Row],[Balance]])</f>
        <v>-132788.19839999999</v>
      </c>
      <c r="S575" s="3" t="str">
        <f>TEXT(Customer8[[#This Row],[Transaction_Date]], "MMM")</f>
        <v>Jul</v>
      </c>
      <c r="T575" s="3" t="str">
        <f t="shared" si="8"/>
        <v>50-59 Yrs</v>
      </c>
      <c r="U575" s="3" t="str">
        <f>TEXT(Customer8[[#This Row],[Transaction_Date]],"YYYY")</f>
        <v>2021</v>
      </c>
    </row>
    <row r="576" spans="1:21" x14ac:dyDescent="0.35">
      <c r="A576" t="s">
        <v>1341</v>
      </c>
      <c r="B576">
        <v>826442367</v>
      </c>
      <c r="C576">
        <v>25</v>
      </c>
      <c r="D576" s="1">
        <v>35574.75</v>
      </c>
      <c r="E576" t="s">
        <v>741</v>
      </c>
      <c r="F576" t="s">
        <v>106</v>
      </c>
      <c r="G576" t="s">
        <v>1333</v>
      </c>
      <c r="H576" s="3">
        <v>873786.28119999997</v>
      </c>
      <c r="I576" s="3">
        <v>237938.72579999999</v>
      </c>
      <c r="J576" t="s">
        <v>1342</v>
      </c>
      <c r="K576" t="str">
        <f>_xlfn.XLOOKUP(A576, Accounts!A:A, Accounts!E:E, "Not Found")</f>
        <v>Corporate</v>
      </c>
      <c r="L576" s="3">
        <f>_xlfn.XLOOKUP(A576, Accounts!A:A, Accounts!G:G, 0)</f>
        <v>1736696171</v>
      </c>
      <c r="M576" s="3" t="str">
        <f>_xlfn.XLOOKUP(A576, Loan!A:A, Loan!D:D, "0")</f>
        <v>0</v>
      </c>
      <c r="N576" s="3" t="str">
        <f>_xlfn.XLOOKUP(Customer8[[#This Row],[Account Number]],Transaction!C:C,Transaction!D:D)</f>
        <v>Money Deposit</v>
      </c>
      <c r="O576" s="3" t="str">
        <f>_xlfn.XLOOKUP(Customer8[[#This Row],[Account Number]], Transaction!C:C,Transaction!E:E)</f>
        <v>ATM</v>
      </c>
      <c r="P576" s="2">
        <f>_xlfn.XLOOKUP(Customer8[[#This Row],[Account Number]], Transaction!C:C,Transaction!F:F)</f>
        <v>44313</v>
      </c>
      <c r="Q576" s="3">
        <f>Customer8[[#This Row],[Bank Deposit]]-Customer8[[#This Row],[Saving Accounts]]</f>
        <v>635847.55539999995</v>
      </c>
      <c r="R576" s="3">
        <f>IF(AND(K576="Current", Customer8[[#This Row],[Balance]]&gt;500000), Customer8[[#This Row],[Balance]]*1.02, Customer8[[#This Row],[Balance]])</f>
        <v>635847.55539999995</v>
      </c>
      <c r="S576" s="3" t="str">
        <f>TEXT(Customer8[[#This Row],[Transaction_Date]], "MMM")</f>
        <v>Apr</v>
      </c>
      <c r="T576" s="3" t="str">
        <f t="shared" si="8"/>
        <v>20-29 Yrs</v>
      </c>
      <c r="U576" s="3" t="str">
        <f>TEXT(Customer8[[#This Row],[Transaction_Date]],"YYYY")</f>
        <v>2021</v>
      </c>
    </row>
    <row r="577" spans="1:21" x14ac:dyDescent="0.35">
      <c r="A577" t="s">
        <v>1343</v>
      </c>
      <c r="B577">
        <v>833844484</v>
      </c>
      <c r="C577">
        <v>24</v>
      </c>
      <c r="D577" s="1">
        <v>35940</v>
      </c>
      <c r="E577" t="s">
        <v>741</v>
      </c>
      <c r="F577" t="s">
        <v>1043</v>
      </c>
      <c r="G577" t="s">
        <v>1333</v>
      </c>
      <c r="H577" s="3">
        <v>1485828.6366999999</v>
      </c>
      <c r="I577" s="3">
        <v>607332.45519999997</v>
      </c>
      <c r="J577" t="s">
        <v>1344</v>
      </c>
      <c r="K577" t="str">
        <f>_xlfn.XLOOKUP(A577, Accounts!A:A, Accounts!E:E, "Not Found")</f>
        <v>Domiciliary</v>
      </c>
      <c r="L577" s="3">
        <f>_xlfn.XLOOKUP(A577, Accounts!A:A, Accounts!G:G, 0)</f>
        <v>4362288</v>
      </c>
      <c r="M577" s="3" t="str">
        <f>_xlfn.XLOOKUP(A577, Loan!A:A, Loan!D:D, "0")</f>
        <v>0</v>
      </c>
      <c r="N577" s="3" t="str">
        <f>_xlfn.XLOOKUP(Customer8[[#This Row],[Account Number]],Transaction!C:C,Transaction!D:D)</f>
        <v>Cash Withdrawal</v>
      </c>
      <c r="O577" s="3" t="str">
        <f>_xlfn.XLOOKUP(Customer8[[#This Row],[Account Number]], Transaction!C:C,Transaction!E:E)</f>
        <v>ATM</v>
      </c>
      <c r="P577" s="2">
        <f>_xlfn.XLOOKUP(Customer8[[#This Row],[Account Number]], Transaction!C:C,Transaction!F:F)</f>
        <v>44342</v>
      </c>
      <c r="Q577" s="3">
        <f>Customer8[[#This Row],[Bank Deposit]]-Customer8[[#This Row],[Saving Accounts]]</f>
        <v>878496.18149999995</v>
      </c>
      <c r="R577" s="3">
        <f>IF(AND(K577="Current", Customer8[[#This Row],[Balance]]&gt;500000), Customer8[[#This Row],[Balance]]*1.02, Customer8[[#This Row],[Balance]])</f>
        <v>878496.18149999995</v>
      </c>
      <c r="S577" s="3" t="str">
        <f>TEXT(Customer8[[#This Row],[Transaction_Date]], "MMM")</f>
        <v>May</v>
      </c>
      <c r="T577" s="3" t="str">
        <f t="shared" si="8"/>
        <v>20-29 Yrs</v>
      </c>
      <c r="U577" s="3" t="str">
        <f>TEXT(Customer8[[#This Row],[Transaction_Date]],"YYYY")</f>
        <v>2021</v>
      </c>
    </row>
    <row r="578" spans="1:21" x14ac:dyDescent="0.35">
      <c r="A578" t="s">
        <v>1345</v>
      </c>
      <c r="B578">
        <v>528154145</v>
      </c>
      <c r="C578">
        <v>29</v>
      </c>
      <c r="D578" s="1">
        <v>34113.75</v>
      </c>
      <c r="E578" t="s">
        <v>741</v>
      </c>
      <c r="F578" t="s">
        <v>312</v>
      </c>
      <c r="G578" t="s">
        <v>1333</v>
      </c>
      <c r="H578" s="3">
        <v>1619706.1179</v>
      </c>
      <c r="I578" s="3">
        <v>306437.94780000002</v>
      </c>
      <c r="J578" t="s">
        <v>1346</v>
      </c>
      <c r="K578" t="str">
        <f>_xlfn.XLOOKUP(A578, Accounts!A:A, Accounts!E:E, "Not Found")</f>
        <v>Joint</v>
      </c>
      <c r="L578" s="3">
        <f>_xlfn.XLOOKUP(A578, Accounts!A:A, Accounts!G:G, 0)</f>
        <v>856959488</v>
      </c>
      <c r="M578" s="3" t="str">
        <f>_xlfn.XLOOKUP(A578, Loan!A:A, Loan!D:D, "0")</f>
        <v>0</v>
      </c>
      <c r="N578" s="3" t="str">
        <f>_xlfn.XLOOKUP(Customer8[[#This Row],[Account Number]],Transaction!C:C,Transaction!D:D)</f>
        <v>Cash Withdrawal</v>
      </c>
      <c r="O578" s="3" t="str">
        <f>_xlfn.XLOOKUP(Customer8[[#This Row],[Account Number]], Transaction!C:C,Transaction!E:E)</f>
        <v>ATM</v>
      </c>
      <c r="P578" s="2">
        <f>_xlfn.XLOOKUP(Customer8[[#This Row],[Account Number]], Transaction!C:C,Transaction!F:F)</f>
        <v>44635</v>
      </c>
      <c r="Q578" s="3">
        <f>Customer8[[#This Row],[Bank Deposit]]-Customer8[[#This Row],[Saving Accounts]]</f>
        <v>1313268.1701</v>
      </c>
      <c r="R578" s="3">
        <f>IF(AND(K578="Current", Customer8[[#This Row],[Balance]]&gt;500000), Customer8[[#This Row],[Balance]]*1.02, Customer8[[#This Row],[Balance]])</f>
        <v>1313268.1701</v>
      </c>
      <c r="S578" s="3" t="str">
        <f>TEXT(Customer8[[#This Row],[Transaction_Date]], "MMM")</f>
        <v>Mar</v>
      </c>
      <c r="T578" s="3" t="str">
        <f t="shared" ref="T578:T641" si="9">IF(C578&lt;20,"Below 20 Yrs",IF(C578&lt;=29,"20-29 Yrs",IF(C578&lt;=39,"30-39 Yrs",IF(C578&lt;=49,"40-49 Yrs",IF(C578&lt;=59,"50-59 Yrs",IF(C578&lt;=69,"60-69 Yrs","70 Yrs &amp; Above"))))))</f>
        <v>20-29 Yrs</v>
      </c>
      <c r="U578" s="3" t="str">
        <f>TEXT(Customer8[[#This Row],[Transaction_Date]],"YYYY")</f>
        <v>2022</v>
      </c>
    </row>
    <row r="579" spans="1:21" x14ac:dyDescent="0.35">
      <c r="A579" t="s">
        <v>1347</v>
      </c>
      <c r="B579">
        <v>576840266</v>
      </c>
      <c r="C579">
        <v>73</v>
      </c>
      <c r="D579" s="1">
        <v>18042.75</v>
      </c>
      <c r="E579" t="s">
        <v>741</v>
      </c>
      <c r="F579" t="s">
        <v>708</v>
      </c>
      <c r="G579" t="s">
        <v>1333</v>
      </c>
      <c r="H579" s="3">
        <v>373578.9705</v>
      </c>
      <c r="I579" s="3">
        <v>72776.966499999995</v>
      </c>
      <c r="J579" t="s">
        <v>1348</v>
      </c>
      <c r="K579" t="str">
        <f>_xlfn.XLOOKUP(A579, Accounts!A:A, Accounts!E:E, "Not Found")</f>
        <v>Savings</v>
      </c>
      <c r="L579" s="3">
        <f>_xlfn.XLOOKUP(A579, Accounts!A:A, Accounts!G:G, 0)</f>
        <v>3372493575</v>
      </c>
      <c r="M579" s="3" t="str">
        <f>_xlfn.XLOOKUP(A579, Loan!A:A, Loan!D:D, "0")</f>
        <v>0</v>
      </c>
      <c r="N579" s="3" t="str">
        <f>_xlfn.XLOOKUP(Customer8[[#This Row],[Account Number]],Transaction!C:C,Transaction!D:D)</f>
        <v>Money Transfer</v>
      </c>
      <c r="O579" s="3" t="str">
        <f>_xlfn.XLOOKUP(Customer8[[#This Row],[Account Number]], Transaction!C:C,Transaction!E:E)</f>
        <v>ATM</v>
      </c>
      <c r="P579" s="2">
        <f>_xlfn.XLOOKUP(Customer8[[#This Row],[Account Number]], Transaction!C:C,Transaction!F:F)</f>
        <v>44607</v>
      </c>
      <c r="Q579" s="3">
        <f>Customer8[[#This Row],[Bank Deposit]]-Customer8[[#This Row],[Saving Accounts]]</f>
        <v>300802.00400000002</v>
      </c>
      <c r="R579" s="3">
        <f>IF(AND(K579="Current", Customer8[[#This Row],[Balance]]&gt;500000), Customer8[[#This Row],[Balance]]*1.02, Customer8[[#This Row],[Balance]])</f>
        <v>300802.00400000002</v>
      </c>
      <c r="S579" s="3" t="str">
        <f>TEXT(Customer8[[#This Row],[Transaction_Date]], "MMM")</f>
        <v>Feb</v>
      </c>
      <c r="T579" s="3" t="str">
        <f t="shared" si="9"/>
        <v>70 Yrs &amp; Above</v>
      </c>
      <c r="U579" s="3" t="str">
        <f>TEXT(Customer8[[#This Row],[Transaction_Date]],"YYYY")</f>
        <v>2022</v>
      </c>
    </row>
    <row r="580" spans="1:21" x14ac:dyDescent="0.35">
      <c r="A580" t="s">
        <v>1349</v>
      </c>
      <c r="B580">
        <v>23561794</v>
      </c>
      <c r="C580">
        <v>42</v>
      </c>
      <c r="D580" s="1">
        <v>29365.5</v>
      </c>
      <c r="E580" t="s">
        <v>741</v>
      </c>
      <c r="F580" t="s">
        <v>365</v>
      </c>
      <c r="G580" t="s">
        <v>1333</v>
      </c>
      <c r="H580" s="3">
        <v>2150327.79</v>
      </c>
      <c r="I580" s="3">
        <v>293878.13130000001</v>
      </c>
      <c r="J580" t="s">
        <v>1350</v>
      </c>
      <c r="K580" t="str">
        <f>_xlfn.XLOOKUP(A580, Accounts!A:A, Accounts!E:E, "Not Found")</f>
        <v>Domiciliary</v>
      </c>
      <c r="L580" s="3">
        <f>_xlfn.XLOOKUP(A580, Accounts!A:A, Accounts!G:G, 0)</f>
        <v>473360384</v>
      </c>
      <c r="M580" s="3" t="str">
        <f>_xlfn.XLOOKUP(A580, Loan!A:A, Loan!D:D, "0")</f>
        <v>0</v>
      </c>
      <c r="N580" s="3" t="str">
        <f>_xlfn.XLOOKUP(Customer8[[#This Row],[Account Number]],Transaction!C:C,Transaction!D:D)</f>
        <v>Checks</v>
      </c>
      <c r="O580" s="3" t="str">
        <f>_xlfn.XLOOKUP(Customer8[[#This Row],[Account Number]], Transaction!C:C,Transaction!E:E)</f>
        <v>Informal Services</v>
      </c>
      <c r="P580" s="2">
        <f>_xlfn.XLOOKUP(Customer8[[#This Row],[Account Number]], Transaction!C:C,Transaction!F:F)</f>
        <v>44604</v>
      </c>
      <c r="Q580" s="3">
        <f>Customer8[[#This Row],[Bank Deposit]]-Customer8[[#This Row],[Saving Accounts]]</f>
        <v>1856449.6587</v>
      </c>
      <c r="R580" s="3">
        <f>IF(AND(K580="Current", Customer8[[#This Row],[Balance]]&gt;500000), Customer8[[#This Row],[Balance]]*1.02, Customer8[[#This Row],[Balance]])</f>
        <v>1856449.6587</v>
      </c>
      <c r="S580" s="3" t="str">
        <f>TEXT(Customer8[[#This Row],[Transaction_Date]], "MMM")</f>
        <v>Feb</v>
      </c>
      <c r="T580" s="3" t="str">
        <f t="shared" si="9"/>
        <v>40-49 Yrs</v>
      </c>
      <c r="U580" s="3" t="str">
        <f>TEXT(Customer8[[#This Row],[Transaction_Date]],"YYYY")</f>
        <v>2022</v>
      </c>
    </row>
    <row r="581" spans="1:21" x14ac:dyDescent="0.35">
      <c r="A581" t="s">
        <v>1351</v>
      </c>
      <c r="B581">
        <v>87668234</v>
      </c>
      <c r="C581">
        <v>85</v>
      </c>
      <c r="D581" s="1">
        <v>13659.75</v>
      </c>
      <c r="E581" t="s">
        <v>741</v>
      </c>
      <c r="F581" t="s">
        <v>208</v>
      </c>
      <c r="G581" t="s">
        <v>1333</v>
      </c>
      <c r="H581" s="3">
        <v>433119.98440000002</v>
      </c>
      <c r="I581" s="3">
        <v>230904.92610000001</v>
      </c>
      <c r="J581" t="s">
        <v>1352</v>
      </c>
      <c r="K581" t="str">
        <f>_xlfn.XLOOKUP(A581, Accounts!A:A, Accounts!E:E, "Not Found")</f>
        <v>Current</v>
      </c>
      <c r="L581" s="3">
        <f>_xlfn.XLOOKUP(A581, Accounts!A:A, Accounts!G:G, 0)</f>
        <v>1488079296</v>
      </c>
      <c r="M581" s="3" t="str">
        <f>_xlfn.XLOOKUP(A581, Loan!A:A, Loan!D:D, "0")</f>
        <v>0</v>
      </c>
      <c r="N581" s="3" t="str">
        <f>_xlfn.XLOOKUP(Customer8[[#This Row],[Account Number]],Transaction!C:C,Transaction!D:D)</f>
        <v>Checks</v>
      </c>
      <c r="O581" s="3" t="str">
        <f>_xlfn.XLOOKUP(Customer8[[#This Row],[Account Number]], Transaction!C:C,Transaction!E:E)</f>
        <v>Bank</v>
      </c>
      <c r="P581" s="2">
        <f>_xlfn.XLOOKUP(Customer8[[#This Row],[Account Number]], Transaction!C:C,Transaction!F:F)</f>
        <v>44209</v>
      </c>
      <c r="Q581" s="3">
        <f>Customer8[[#This Row],[Bank Deposit]]-Customer8[[#This Row],[Saving Accounts]]</f>
        <v>202215.0583</v>
      </c>
      <c r="R581" s="3">
        <f>IF(AND(K581="Current", Customer8[[#This Row],[Balance]]&gt;500000), Customer8[[#This Row],[Balance]]*1.02, Customer8[[#This Row],[Balance]])</f>
        <v>202215.0583</v>
      </c>
      <c r="S581" s="3" t="str">
        <f>TEXT(Customer8[[#This Row],[Transaction_Date]], "MMM")</f>
        <v>Jan</v>
      </c>
      <c r="T581" s="3" t="str">
        <f t="shared" si="9"/>
        <v>70 Yrs &amp; Above</v>
      </c>
      <c r="U581" s="3" t="str">
        <f>TEXT(Customer8[[#This Row],[Transaction_Date]],"YYYY")</f>
        <v>2021</v>
      </c>
    </row>
    <row r="582" spans="1:21" x14ac:dyDescent="0.35">
      <c r="A582" t="s">
        <v>1353</v>
      </c>
      <c r="B582">
        <v>465359014</v>
      </c>
      <c r="C582">
        <v>18</v>
      </c>
      <c r="D582" s="1">
        <v>38131.5</v>
      </c>
      <c r="E582" t="s">
        <v>741</v>
      </c>
      <c r="F582" t="s">
        <v>341</v>
      </c>
      <c r="G582" t="s">
        <v>1333</v>
      </c>
      <c r="H582" s="3">
        <v>364000.71860000002</v>
      </c>
      <c r="I582" s="3">
        <v>265214.96799999999</v>
      </c>
      <c r="J582" t="s">
        <v>1354</v>
      </c>
      <c r="K582" t="str">
        <f>_xlfn.XLOOKUP(A582, Accounts!A:A, Accounts!E:E, "Not Found")</f>
        <v>Domiciliary</v>
      </c>
      <c r="L582" s="3">
        <f>_xlfn.XLOOKUP(A582, Accounts!A:A, Accounts!G:G, 0)</f>
        <v>142307106</v>
      </c>
      <c r="M582" s="3">
        <f>_xlfn.XLOOKUP(A582, Loan!A:A, Loan!D:D, "0")</f>
        <v>7226075136</v>
      </c>
      <c r="N582" s="3" t="str">
        <f>_xlfn.XLOOKUP(Customer8[[#This Row],[Account Number]],Transaction!C:C,Transaction!D:D)</f>
        <v>Loan Payment</v>
      </c>
      <c r="O582" s="3" t="str">
        <f>_xlfn.XLOOKUP(Customer8[[#This Row],[Account Number]], Transaction!C:C,Transaction!E:E)</f>
        <v>ACH</v>
      </c>
      <c r="P582" s="2">
        <f>_xlfn.XLOOKUP(Customer8[[#This Row],[Account Number]], Transaction!C:C,Transaction!F:F)</f>
        <v>44273</v>
      </c>
      <c r="Q582" s="3">
        <f>Customer8[[#This Row],[Bank Deposit]]-Customer8[[#This Row],[Saving Accounts]]</f>
        <v>98785.750600000028</v>
      </c>
      <c r="R582" s="3">
        <f>IF(AND(K582="Current", Customer8[[#This Row],[Balance]]&gt;500000), Customer8[[#This Row],[Balance]]*1.02, Customer8[[#This Row],[Balance]])</f>
        <v>98785.750600000028</v>
      </c>
      <c r="S582" s="3" t="str">
        <f>TEXT(Customer8[[#This Row],[Transaction_Date]], "MMM")</f>
        <v>Mar</v>
      </c>
      <c r="T582" s="3" t="str">
        <f t="shared" si="9"/>
        <v>Below 20 Yrs</v>
      </c>
      <c r="U582" s="3" t="str">
        <f>TEXT(Customer8[[#This Row],[Transaction_Date]],"YYYY")</f>
        <v>2021</v>
      </c>
    </row>
    <row r="583" spans="1:21" x14ac:dyDescent="0.35">
      <c r="A583" t="s">
        <v>1355</v>
      </c>
      <c r="B583">
        <v>424243774</v>
      </c>
      <c r="C583">
        <v>19</v>
      </c>
      <c r="D583" s="1">
        <v>37766.25</v>
      </c>
      <c r="E583" t="s">
        <v>741</v>
      </c>
      <c r="F583" t="s">
        <v>687</v>
      </c>
      <c r="G583" t="s">
        <v>1333</v>
      </c>
      <c r="H583" s="3">
        <v>420132.51069999998</v>
      </c>
      <c r="I583" s="3">
        <v>140744.39110000001</v>
      </c>
      <c r="J583" t="s">
        <v>1356</v>
      </c>
      <c r="K583" t="str">
        <f>_xlfn.XLOOKUP(A583, Accounts!A:A, Accounts!E:E, "Not Found")</f>
        <v>Current</v>
      </c>
      <c r="L583" s="3">
        <f>_xlfn.XLOOKUP(A583, Accounts!A:A, Accounts!G:G, 0)</f>
        <v>1942699278</v>
      </c>
      <c r="M583" s="3" t="str">
        <f>_xlfn.XLOOKUP(A583, Loan!A:A, Loan!D:D, "0")</f>
        <v>0</v>
      </c>
      <c r="N583" s="3" t="str">
        <f>_xlfn.XLOOKUP(Customer8[[#This Row],[Account Number]],Transaction!C:C,Transaction!D:D)</f>
        <v>Checks</v>
      </c>
      <c r="O583" s="3" t="str">
        <f>_xlfn.XLOOKUP(Customer8[[#This Row],[Account Number]], Transaction!C:C,Transaction!E:E)</f>
        <v>Informal Services</v>
      </c>
      <c r="P583" s="2">
        <f>_xlfn.XLOOKUP(Customer8[[#This Row],[Account Number]], Transaction!C:C,Transaction!F:F)</f>
        <v>44276</v>
      </c>
      <c r="Q583" s="3">
        <f>Customer8[[#This Row],[Bank Deposit]]-Customer8[[#This Row],[Saving Accounts]]</f>
        <v>279388.11959999998</v>
      </c>
      <c r="R583" s="3">
        <f>IF(AND(K583="Current", Customer8[[#This Row],[Balance]]&gt;500000), Customer8[[#This Row],[Balance]]*1.02, Customer8[[#This Row],[Balance]])</f>
        <v>279388.11959999998</v>
      </c>
      <c r="S583" s="3" t="str">
        <f>TEXT(Customer8[[#This Row],[Transaction_Date]], "MMM")</f>
        <v>Mar</v>
      </c>
      <c r="T583" s="3" t="str">
        <f t="shared" si="9"/>
        <v>Below 20 Yrs</v>
      </c>
      <c r="U583" s="3" t="str">
        <f>TEXT(Customer8[[#This Row],[Transaction_Date]],"YYYY")</f>
        <v>2021</v>
      </c>
    </row>
    <row r="584" spans="1:21" x14ac:dyDescent="0.35">
      <c r="A584" t="s">
        <v>1357</v>
      </c>
      <c r="B584">
        <v>749493329</v>
      </c>
      <c r="C584">
        <v>44</v>
      </c>
      <c r="D584" s="1">
        <v>28635</v>
      </c>
      <c r="E584" t="s">
        <v>741</v>
      </c>
      <c r="F584" t="s">
        <v>237</v>
      </c>
      <c r="G584" t="s">
        <v>1333</v>
      </c>
      <c r="H584" s="3">
        <v>1619690.6292000001</v>
      </c>
      <c r="I584" s="3">
        <v>260406.0748</v>
      </c>
      <c r="J584" t="s">
        <v>1358</v>
      </c>
      <c r="K584" t="str">
        <f>_xlfn.XLOOKUP(A584, Accounts!A:A, Accounts!E:E, "Not Found")</f>
        <v>Savings</v>
      </c>
      <c r="L584" s="3">
        <f>_xlfn.XLOOKUP(A584, Accounts!A:A, Accounts!G:G, 0)</f>
        <v>2136195173</v>
      </c>
      <c r="M584" s="3" t="str">
        <f>_xlfn.XLOOKUP(A584, Loan!A:A, Loan!D:D, "0")</f>
        <v>0</v>
      </c>
      <c r="N584" s="3" t="str">
        <f>_xlfn.XLOOKUP(Customer8[[#This Row],[Account Number]],Transaction!C:C,Transaction!D:D)</f>
        <v>Money Deposit</v>
      </c>
      <c r="O584" s="3" t="str">
        <f>_xlfn.XLOOKUP(Customer8[[#This Row],[Account Number]], Transaction!C:C,Transaction!E:E)</f>
        <v>Bank</v>
      </c>
      <c r="P584" s="2">
        <f>_xlfn.XLOOKUP(Customer8[[#This Row],[Account Number]], Transaction!C:C,Transaction!F:F)</f>
        <v>44664</v>
      </c>
      <c r="Q584" s="3">
        <f>Customer8[[#This Row],[Bank Deposit]]-Customer8[[#This Row],[Saving Accounts]]</f>
        <v>1359284.5544</v>
      </c>
      <c r="R584" s="3">
        <f>IF(AND(K584="Current", Customer8[[#This Row],[Balance]]&gt;500000), Customer8[[#This Row],[Balance]]*1.02, Customer8[[#This Row],[Balance]])</f>
        <v>1359284.5544</v>
      </c>
      <c r="S584" s="3" t="str">
        <f>TEXT(Customer8[[#This Row],[Transaction_Date]], "MMM")</f>
        <v>Apr</v>
      </c>
      <c r="T584" s="3" t="str">
        <f t="shared" si="9"/>
        <v>40-49 Yrs</v>
      </c>
      <c r="U584" s="3" t="str">
        <f>TEXT(Customer8[[#This Row],[Transaction_Date]],"YYYY")</f>
        <v>2022</v>
      </c>
    </row>
    <row r="585" spans="1:21" x14ac:dyDescent="0.35">
      <c r="A585" t="s">
        <v>1359</v>
      </c>
      <c r="B585">
        <v>998638943</v>
      </c>
      <c r="C585">
        <v>53</v>
      </c>
      <c r="D585" s="1">
        <v>25347.75</v>
      </c>
      <c r="E585" t="s">
        <v>741</v>
      </c>
      <c r="F585" t="s">
        <v>169</v>
      </c>
      <c r="G585" t="s">
        <v>1333</v>
      </c>
      <c r="H585" s="3">
        <v>723632.37490000005</v>
      </c>
      <c r="I585" s="3">
        <v>436826.86050000001</v>
      </c>
      <c r="J585" t="s">
        <v>1360</v>
      </c>
      <c r="K585" t="str">
        <f>_xlfn.XLOOKUP(A585, Accounts!A:A, Accounts!E:E, "Not Found")</f>
        <v>Savings</v>
      </c>
      <c r="L585" s="3">
        <f>_xlfn.XLOOKUP(A585, Accounts!A:A, Accounts!G:G, 0)</f>
        <v>579551148</v>
      </c>
      <c r="M585" s="3" t="str">
        <f>_xlfn.XLOOKUP(A585, Loan!A:A, Loan!D:D, "0")</f>
        <v>0</v>
      </c>
      <c r="N585" s="3" t="str">
        <f>_xlfn.XLOOKUP(Customer8[[#This Row],[Account Number]],Transaction!C:C,Transaction!D:D)</f>
        <v>Cash Withdrawal</v>
      </c>
      <c r="O585" s="3" t="str">
        <f>_xlfn.XLOOKUP(Customer8[[#This Row],[Account Number]], Transaction!C:C,Transaction!E:E)</f>
        <v>POS</v>
      </c>
      <c r="P585" s="2">
        <f>_xlfn.XLOOKUP(Customer8[[#This Row],[Account Number]], Transaction!C:C,Transaction!F:F)</f>
        <v>44282</v>
      </c>
      <c r="Q585" s="3">
        <f>Customer8[[#This Row],[Bank Deposit]]-Customer8[[#This Row],[Saving Accounts]]</f>
        <v>286805.51440000004</v>
      </c>
      <c r="R585" s="3">
        <f>IF(AND(K585="Current", Customer8[[#This Row],[Balance]]&gt;500000), Customer8[[#This Row],[Balance]]*1.02, Customer8[[#This Row],[Balance]])</f>
        <v>286805.51440000004</v>
      </c>
      <c r="S585" s="3" t="str">
        <f>TEXT(Customer8[[#This Row],[Transaction_Date]], "MMM")</f>
        <v>Mar</v>
      </c>
      <c r="T585" s="3" t="str">
        <f t="shared" si="9"/>
        <v>50-59 Yrs</v>
      </c>
      <c r="U585" s="3" t="str">
        <f>TEXT(Customer8[[#This Row],[Transaction_Date]],"YYYY")</f>
        <v>2021</v>
      </c>
    </row>
    <row r="586" spans="1:21" x14ac:dyDescent="0.35">
      <c r="A586" t="s">
        <v>1361</v>
      </c>
      <c r="B586">
        <v>320612377</v>
      </c>
      <c r="C586">
        <v>31</v>
      </c>
      <c r="D586" s="1">
        <v>33383.25</v>
      </c>
      <c r="E586" t="s">
        <v>741</v>
      </c>
      <c r="F586" t="s">
        <v>95</v>
      </c>
      <c r="G586" t="s">
        <v>1333</v>
      </c>
      <c r="H586" s="3">
        <v>3667387.2777</v>
      </c>
      <c r="I586" s="3">
        <v>1507703.6586</v>
      </c>
      <c r="J586" t="s">
        <v>1362</v>
      </c>
      <c r="K586" t="str">
        <f>_xlfn.XLOOKUP(A586, Accounts!A:A, Accounts!E:E, "Not Found")</f>
        <v>Fixed Deposit</v>
      </c>
      <c r="L586" s="3">
        <f>_xlfn.XLOOKUP(A586, Accounts!A:A, Accounts!G:G, 0)</f>
        <v>1560917501</v>
      </c>
      <c r="M586" s="3" t="str">
        <f>_xlfn.XLOOKUP(A586, Loan!A:A, Loan!D:D, "0")</f>
        <v>0</v>
      </c>
      <c r="N586" s="3" t="str">
        <f>_xlfn.XLOOKUP(Customer8[[#This Row],[Account Number]],Transaction!C:C,Transaction!D:D)</f>
        <v>Money Deposit</v>
      </c>
      <c r="O586" s="3" t="str">
        <f>_xlfn.XLOOKUP(Customer8[[#This Row],[Account Number]], Transaction!C:C,Transaction!E:E)</f>
        <v>ATM</v>
      </c>
      <c r="P586" s="2">
        <f>_xlfn.XLOOKUP(Customer8[[#This Row],[Account Number]], Transaction!C:C,Transaction!F:F)</f>
        <v>44503</v>
      </c>
      <c r="Q586" s="3">
        <f>Customer8[[#This Row],[Bank Deposit]]-Customer8[[#This Row],[Saving Accounts]]</f>
        <v>2159683.6190999998</v>
      </c>
      <c r="R586" s="3">
        <f>IF(AND(K586="Current", Customer8[[#This Row],[Balance]]&gt;500000), Customer8[[#This Row],[Balance]]*1.02, Customer8[[#This Row],[Balance]])</f>
        <v>2159683.6190999998</v>
      </c>
      <c r="S586" s="3" t="str">
        <f>TEXT(Customer8[[#This Row],[Transaction_Date]], "MMM")</f>
        <v>Nov</v>
      </c>
      <c r="T586" s="3" t="str">
        <f t="shared" si="9"/>
        <v>30-39 Yrs</v>
      </c>
      <c r="U586" s="3" t="str">
        <f>TEXT(Customer8[[#This Row],[Transaction_Date]],"YYYY")</f>
        <v>2021</v>
      </c>
    </row>
    <row r="587" spans="1:21" x14ac:dyDescent="0.35">
      <c r="A587" t="s">
        <v>1363</v>
      </c>
      <c r="B587">
        <v>718505332</v>
      </c>
      <c r="C587">
        <v>52</v>
      </c>
      <c r="D587" s="1">
        <v>25713</v>
      </c>
      <c r="E587" t="s">
        <v>741</v>
      </c>
      <c r="F587" t="s">
        <v>1364</v>
      </c>
      <c r="G587" t="s">
        <v>1333</v>
      </c>
      <c r="H587" s="3">
        <v>1201314.9456</v>
      </c>
      <c r="I587" s="3">
        <v>119731.05620000001</v>
      </c>
      <c r="J587" t="s">
        <v>1365</v>
      </c>
      <c r="K587" t="str">
        <f>_xlfn.XLOOKUP(A587, Accounts!A:A, Accounts!E:E, "Not Found")</f>
        <v>Savings</v>
      </c>
      <c r="L587" s="3">
        <f>_xlfn.XLOOKUP(A587, Accounts!A:A, Accounts!G:G, 0)</f>
        <v>229771566</v>
      </c>
      <c r="M587" s="3">
        <f>_xlfn.XLOOKUP(A587, Loan!A:A, Loan!D:D, "0")</f>
        <v>5632121664</v>
      </c>
      <c r="N587" s="3" t="str">
        <f>_xlfn.XLOOKUP(Customer8[[#This Row],[Account Number]],Transaction!C:C,Transaction!D:D)</f>
        <v>Loan Payment</v>
      </c>
      <c r="O587" s="3" t="str">
        <f>_xlfn.XLOOKUP(Customer8[[#This Row],[Account Number]], Transaction!C:C,Transaction!E:E)</f>
        <v>AFT</v>
      </c>
      <c r="P587" s="2">
        <f>_xlfn.XLOOKUP(Customer8[[#This Row],[Account Number]], Transaction!C:C,Transaction!F:F)</f>
        <v>44299</v>
      </c>
      <c r="Q587" s="3">
        <f>Customer8[[#This Row],[Bank Deposit]]-Customer8[[#This Row],[Saving Accounts]]</f>
        <v>1081583.8894</v>
      </c>
      <c r="R587" s="3">
        <f>IF(AND(K587="Current", Customer8[[#This Row],[Balance]]&gt;500000), Customer8[[#This Row],[Balance]]*1.02, Customer8[[#This Row],[Balance]])</f>
        <v>1081583.8894</v>
      </c>
      <c r="S587" s="3" t="str">
        <f>TEXT(Customer8[[#This Row],[Transaction_Date]], "MMM")</f>
        <v>Apr</v>
      </c>
      <c r="T587" s="3" t="str">
        <f t="shared" si="9"/>
        <v>50-59 Yrs</v>
      </c>
      <c r="U587" s="3" t="str">
        <f>TEXT(Customer8[[#This Row],[Transaction_Date]],"YYYY")</f>
        <v>2021</v>
      </c>
    </row>
    <row r="588" spans="1:21" x14ac:dyDescent="0.35">
      <c r="A588" t="s">
        <v>1366</v>
      </c>
      <c r="B588">
        <v>472776950</v>
      </c>
      <c r="C588">
        <v>62</v>
      </c>
      <c r="D588" s="1">
        <v>22060.5</v>
      </c>
      <c r="E588" t="s">
        <v>741</v>
      </c>
      <c r="F588" t="s">
        <v>51</v>
      </c>
      <c r="G588" t="s">
        <v>1333</v>
      </c>
      <c r="H588" s="3">
        <v>1485080.7777</v>
      </c>
      <c r="I588" s="3">
        <v>242423.74950000001</v>
      </c>
      <c r="J588" t="s">
        <v>1367</v>
      </c>
      <c r="K588" t="str">
        <f>_xlfn.XLOOKUP(A588, Accounts!A:A, Accounts!E:E, "Not Found")</f>
        <v>Savings</v>
      </c>
      <c r="L588" s="3">
        <f>_xlfn.XLOOKUP(A588, Accounts!A:A, Accounts!G:G, 0)</f>
        <v>1105722112</v>
      </c>
      <c r="M588" s="3" t="str">
        <f>_xlfn.XLOOKUP(A588, Loan!A:A, Loan!D:D, "0")</f>
        <v>0</v>
      </c>
      <c r="N588" s="3" t="str">
        <f>_xlfn.XLOOKUP(Customer8[[#This Row],[Account Number]],Transaction!C:C,Transaction!D:D)</f>
        <v>Money Transfer</v>
      </c>
      <c r="O588" s="3" t="str">
        <f>_xlfn.XLOOKUP(Customer8[[#This Row],[Account Number]], Transaction!C:C,Transaction!E:E)</f>
        <v>Internet Banking</v>
      </c>
      <c r="P588" s="2">
        <f>_xlfn.XLOOKUP(Customer8[[#This Row],[Account Number]], Transaction!C:C,Transaction!F:F)</f>
        <v>44466</v>
      </c>
      <c r="Q588" s="3">
        <f>Customer8[[#This Row],[Bank Deposit]]-Customer8[[#This Row],[Saving Accounts]]</f>
        <v>1242657.0282000001</v>
      </c>
      <c r="R588" s="3">
        <f>IF(AND(K588="Current", Customer8[[#This Row],[Balance]]&gt;500000), Customer8[[#This Row],[Balance]]*1.02, Customer8[[#This Row],[Balance]])</f>
        <v>1242657.0282000001</v>
      </c>
      <c r="S588" s="3" t="str">
        <f>TEXT(Customer8[[#This Row],[Transaction_Date]], "MMM")</f>
        <v>Sep</v>
      </c>
      <c r="T588" s="3" t="str">
        <f t="shared" si="9"/>
        <v>60-69 Yrs</v>
      </c>
      <c r="U588" s="3" t="str">
        <f>TEXT(Customer8[[#This Row],[Transaction_Date]],"YYYY")</f>
        <v>2021</v>
      </c>
    </row>
    <row r="589" spans="1:21" x14ac:dyDescent="0.35">
      <c r="A589" t="s">
        <v>1368</v>
      </c>
      <c r="B589">
        <v>96082534</v>
      </c>
      <c r="C589">
        <v>78</v>
      </c>
      <c r="D589" s="1">
        <v>16216.5</v>
      </c>
      <c r="E589" t="s">
        <v>741</v>
      </c>
      <c r="F589" t="s">
        <v>413</v>
      </c>
      <c r="G589" t="s">
        <v>1333</v>
      </c>
      <c r="H589" s="3">
        <v>367026.66830000002</v>
      </c>
      <c r="I589" s="3">
        <v>211869.91510000001</v>
      </c>
      <c r="J589" t="s">
        <v>1369</v>
      </c>
      <c r="K589" t="str">
        <f>_xlfn.XLOOKUP(A589, Accounts!A:A, Accounts!E:E, "Not Found")</f>
        <v>Joint</v>
      </c>
      <c r="L589" s="3">
        <f>_xlfn.XLOOKUP(A589, Accounts!A:A, Accounts!G:G, 0)</f>
        <v>28761705</v>
      </c>
      <c r="M589" s="3">
        <f>_xlfn.XLOOKUP(A589, Loan!A:A, Loan!D:D, "0")</f>
        <v>68106864</v>
      </c>
      <c r="N589" s="3" t="str">
        <f>_xlfn.XLOOKUP(Customer8[[#This Row],[Account Number]],Transaction!C:C,Transaction!D:D)</f>
        <v>Loan Payment</v>
      </c>
      <c r="O589" s="3" t="str">
        <f>_xlfn.XLOOKUP(Customer8[[#This Row],[Account Number]], Transaction!C:C,Transaction!E:E)</f>
        <v>Mobile</v>
      </c>
      <c r="P589" s="2">
        <f>_xlfn.XLOOKUP(Customer8[[#This Row],[Account Number]], Transaction!C:C,Transaction!F:F)</f>
        <v>44466</v>
      </c>
      <c r="Q589" s="3">
        <f>Customer8[[#This Row],[Bank Deposit]]-Customer8[[#This Row],[Saving Accounts]]</f>
        <v>155156.75320000001</v>
      </c>
      <c r="R589" s="3">
        <f>IF(AND(K589="Current", Customer8[[#This Row],[Balance]]&gt;500000), Customer8[[#This Row],[Balance]]*1.02, Customer8[[#This Row],[Balance]])</f>
        <v>155156.75320000001</v>
      </c>
      <c r="S589" s="3" t="str">
        <f>TEXT(Customer8[[#This Row],[Transaction_Date]], "MMM")</f>
        <v>Sep</v>
      </c>
      <c r="T589" s="3" t="str">
        <f t="shared" si="9"/>
        <v>70 Yrs &amp; Above</v>
      </c>
      <c r="U589" s="3" t="str">
        <f>TEXT(Customer8[[#This Row],[Transaction_Date]],"YYYY")</f>
        <v>2021</v>
      </c>
    </row>
    <row r="590" spans="1:21" x14ac:dyDescent="0.35">
      <c r="A590" t="s">
        <v>1370</v>
      </c>
      <c r="B590">
        <v>399764116</v>
      </c>
      <c r="C590">
        <v>51</v>
      </c>
      <c r="D590" s="1">
        <v>26078.25</v>
      </c>
      <c r="E590" t="s">
        <v>741</v>
      </c>
      <c r="F590" t="s">
        <v>413</v>
      </c>
      <c r="G590" t="s">
        <v>1333</v>
      </c>
      <c r="H590" s="3">
        <v>917838.78489999997</v>
      </c>
      <c r="I590" s="3">
        <v>117279.40029999999</v>
      </c>
      <c r="J590" t="s">
        <v>1371</v>
      </c>
      <c r="K590" t="str">
        <f>_xlfn.XLOOKUP(A590, Accounts!A:A, Accounts!E:E, "Not Found")</f>
        <v>Corporate</v>
      </c>
      <c r="L590" s="3">
        <f>_xlfn.XLOOKUP(A590, Accounts!A:A, Accounts!G:G, 0)</f>
        <v>861723244</v>
      </c>
      <c r="M590" s="3" t="str">
        <f>_xlfn.XLOOKUP(A590, Loan!A:A, Loan!D:D, "0")</f>
        <v>0</v>
      </c>
      <c r="N590" s="3" t="str">
        <f>_xlfn.XLOOKUP(Customer8[[#This Row],[Account Number]],Transaction!C:C,Transaction!D:D)</f>
        <v>Online Payment</v>
      </c>
      <c r="O590" s="3" t="str">
        <f>_xlfn.XLOOKUP(Customer8[[#This Row],[Account Number]], Transaction!C:C,Transaction!E:E)</f>
        <v>Mobile</v>
      </c>
      <c r="P590" s="2">
        <f>_xlfn.XLOOKUP(Customer8[[#This Row],[Account Number]], Transaction!C:C,Transaction!F:F)</f>
        <v>44523</v>
      </c>
      <c r="Q590" s="3">
        <f>Customer8[[#This Row],[Bank Deposit]]-Customer8[[#This Row],[Saving Accounts]]</f>
        <v>800559.38459999999</v>
      </c>
      <c r="R590" s="3">
        <f>IF(AND(K590="Current", Customer8[[#This Row],[Balance]]&gt;500000), Customer8[[#This Row],[Balance]]*1.02, Customer8[[#This Row],[Balance]])</f>
        <v>800559.38459999999</v>
      </c>
      <c r="S590" s="3" t="str">
        <f>TEXT(Customer8[[#This Row],[Transaction_Date]], "MMM")</f>
        <v>Nov</v>
      </c>
      <c r="T590" s="3" t="str">
        <f t="shared" si="9"/>
        <v>50-59 Yrs</v>
      </c>
      <c r="U590" s="3" t="str">
        <f>TEXT(Customer8[[#This Row],[Transaction_Date]],"YYYY")</f>
        <v>2021</v>
      </c>
    </row>
    <row r="591" spans="1:21" x14ac:dyDescent="0.35">
      <c r="A591" t="s">
        <v>1372</v>
      </c>
      <c r="B591">
        <v>159795410</v>
      </c>
      <c r="C591">
        <v>56</v>
      </c>
      <c r="D591" s="1">
        <v>24252</v>
      </c>
      <c r="E591" t="s">
        <v>741</v>
      </c>
      <c r="F591" t="s">
        <v>54</v>
      </c>
      <c r="G591" t="s">
        <v>1333</v>
      </c>
      <c r="H591" s="3">
        <v>412699.0649</v>
      </c>
      <c r="I591" s="3">
        <v>210771.30809999999</v>
      </c>
      <c r="J591" t="s">
        <v>1373</v>
      </c>
      <c r="K591" t="str">
        <f>_xlfn.XLOOKUP(A591, Accounts!A:A, Accounts!E:E, "Not Found")</f>
        <v>Domiciliary</v>
      </c>
      <c r="L591" s="3">
        <f>_xlfn.XLOOKUP(A591, Accounts!A:A, Accounts!G:G, 0)</f>
        <v>1839574736</v>
      </c>
      <c r="M591" s="3" t="str">
        <f>_xlfn.XLOOKUP(A591, Loan!A:A, Loan!D:D, "0")</f>
        <v>0</v>
      </c>
      <c r="N591" s="3" t="str">
        <f>_xlfn.XLOOKUP(Customer8[[#This Row],[Account Number]],Transaction!C:C,Transaction!D:D)</f>
        <v>Money Transfer</v>
      </c>
      <c r="O591" s="3" t="str">
        <f>_xlfn.XLOOKUP(Customer8[[#This Row],[Account Number]], Transaction!C:C,Transaction!E:E)</f>
        <v>Mobile</v>
      </c>
      <c r="P591" s="2">
        <f>_xlfn.XLOOKUP(Customer8[[#This Row],[Account Number]], Transaction!C:C,Transaction!F:F)</f>
        <v>44578</v>
      </c>
      <c r="Q591" s="3">
        <f>Customer8[[#This Row],[Bank Deposit]]-Customer8[[#This Row],[Saving Accounts]]</f>
        <v>201927.7568</v>
      </c>
      <c r="R591" s="3">
        <f>IF(AND(K591="Current", Customer8[[#This Row],[Balance]]&gt;500000), Customer8[[#This Row],[Balance]]*1.02, Customer8[[#This Row],[Balance]])</f>
        <v>201927.7568</v>
      </c>
      <c r="S591" s="3" t="str">
        <f>TEXT(Customer8[[#This Row],[Transaction_Date]], "MMM")</f>
        <v>Jan</v>
      </c>
      <c r="T591" s="3" t="str">
        <f t="shared" si="9"/>
        <v>50-59 Yrs</v>
      </c>
      <c r="U591" s="3" t="str">
        <f>TEXT(Customer8[[#This Row],[Transaction_Date]],"YYYY")</f>
        <v>2022</v>
      </c>
    </row>
    <row r="592" spans="1:21" x14ac:dyDescent="0.35">
      <c r="A592" t="s">
        <v>1374</v>
      </c>
      <c r="B592">
        <v>228862962</v>
      </c>
      <c r="C592">
        <v>18</v>
      </c>
      <c r="D592" s="1">
        <v>38131.5</v>
      </c>
      <c r="E592" t="s">
        <v>741</v>
      </c>
      <c r="F592" t="s">
        <v>19</v>
      </c>
      <c r="G592" t="s">
        <v>1333</v>
      </c>
      <c r="H592" s="3">
        <v>929108.73560000001</v>
      </c>
      <c r="I592" s="3">
        <v>890617.08799999999</v>
      </c>
      <c r="J592" t="s">
        <v>1375</v>
      </c>
      <c r="K592" t="str">
        <f>_xlfn.XLOOKUP(A592, Accounts!A:A, Accounts!E:E, "Not Found")</f>
        <v>Joint</v>
      </c>
      <c r="L592" s="3">
        <f>_xlfn.XLOOKUP(A592, Accounts!A:A, Accounts!G:G, 0)</f>
        <v>664776801</v>
      </c>
      <c r="M592" s="3" t="str">
        <f>_xlfn.XLOOKUP(A592, Loan!A:A, Loan!D:D, "0")</f>
        <v>0</v>
      </c>
      <c r="N592" s="3" t="str">
        <f>_xlfn.XLOOKUP(Customer8[[#This Row],[Account Number]],Transaction!C:C,Transaction!D:D)</f>
        <v>Online Payment</v>
      </c>
      <c r="O592" s="3" t="str">
        <f>_xlfn.XLOOKUP(Customer8[[#This Row],[Account Number]], Transaction!C:C,Transaction!E:E)</f>
        <v>Card</v>
      </c>
      <c r="P592" s="2">
        <f>_xlfn.XLOOKUP(Customer8[[#This Row],[Account Number]], Transaction!C:C,Transaction!F:F)</f>
        <v>44381</v>
      </c>
      <c r="Q592" s="3">
        <f>Customer8[[#This Row],[Bank Deposit]]-Customer8[[#This Row],[Saving Accounts]]</f>
        <v>38491.647600000026</v>
      </c>
      <c r="R592" s="3">
        <f>IF(AND(K592="Current", Customer8[[#This Row],[Balance]]&gt;500000), Customer8[[#This Row],[Balance]]*1.02, Customer8[[#This Row],[Balance]])</f>
        <v>38491.647600000026</v>
      </c>
      <c r="S592" s="3" t="str">
        <f>TEXT(Customer8[[#This Row],[Transaction_Date]], "MMM")</f>
        <v>Jul</v>
      </c>
      <c r="T592" s="3" t="str">
        <f t="shared" si="9"/>
        <v>Below 20 Yrs</v>
      </c>
      <c r="U592" s="3" t="str">
        <f>TEXT(Customer8[[#This Row],[Transaction_Date]],"YYYY")</f>
        <v>2021</v>
      </c>
    </row>
    <row r="593" spans="1:21" x14ac:dyDescent="0.35">
      <c r="A593" t="s">
        <v>1376</v>
      </c>
      <c r="B593">
        <v>917410375</v>
      </c>
      <c r="C593">
        <v>23</v>
      </c>
      <c r="D593" s="1">
        <v>36305.25</v>
      </c>
      <c r="E593" t="s">
        <v>741</v>
      </c>
      <c r="F593" t="s">
        <v>1308</v>
      </c>
      <c r="G593" t="s">
        <v>1333</v>
      </c>
      <c r="H593" s="3">
        <v>2195313.2784000002</v>
      </c>
      <c r="I593" s="3">
        <v>160023.15030000001</v>
      </c>
      <c r="J593" t="s">
        <v>1377</v>
      </c>
      <c r="K593" t="str">
        <f>_xlfn.XLOOKUP(A593, Accounts!A:A, Accounts!E:E, "Not Found")</f>
        <v>Domiciliary</v>
      </c>
      <c r="L593" s="3">
        <f>_xlfn.XLOOKUP(A593, Accounts!A:A, Accounts!G:G, 0)</f>
        <v>297847225</v>
      </c>
      <c r="M593" s="3" t="str">
        <f>_xlfn.XLOOKUP(A593, Loan!A:A, Loan!D:D, "0")</f>
        <v>0</v>
      </c>
      <c r="N593" s="3" t="str">
        <f>_xlfn.XLOOKUP(Customer8[[#This Row],[Account Number]],Transaction!C:C,Transaction!D:D)</f>
        <v>Money Transfer</v>
      </c>
      <c r="O593" s="3" t="str">
        <f>_xlfn.XLOOKUP(Customer8[[#This Row],[Account Number]], Transaction!C:C,Transaction!E:E)</f>
        <v>Mobile</v>
      </c>
      <c r="P593" s="2">
        <f>_xlfn.XLOOKUP(Customer8[[#This Row],[Account Number]], Transaction!C:C,Transaction!F:F)</f>
        <v>44490</v>
      </c>
      <c r="Q593" s="3">
        <f>Customer8[[#This Row],[Bank Deposit]]-Customer8[[#This Row],[Saving Accounts]]</f>
        <v>2035290.1281000001</v>
      </c>
      <c r="R593" s="3">
        <f>IF(AND(K593="Current", Customer8[[#This Row],[Balance]]&gt;500000), Customer8[[#This Row],[Balance]]*1.02, Customer8[[#This Row],[Balance]])</f>
        <v>2035290.1281000001</v>
      </c>
      <c r="S593" s="3" t="str">
        <f>TEXT(Customer8[[#This Row],[Transaction_Date]], "MMM")</f>
        <v>Oct</v>
      </c>
      <c r="T593" s="3" t="str">
        <f t="shared" si="9"/>
        <v>20-29 Yrs</v>
      </c>
      <c r="U593" s="3" t="str">
        <f>TEXT(Customer8[[#This Row],[Transaction_Date]],"YYYY")</f>
        <v>2021</v>
      </c>
    </row>
    <row r="594" spans="1:21" x14ac:dyDescent="0.35">
      <c r="A594" t="s">
        <v>1378</v>
      </c>
      <c r="B594">
        <v>914302353</v>
      </c>
      <c r="C594">
        <v>84</v>
      </c>
      <c r="D594" s="1">
        <v>14025</v>
      </c>
      <c r="E594" t="s">
        <v>741</v>
      </c>
      <c r="F594" t="s">
        <v>1030</v>
      </c>
      <c r="G594" t="s">
        <v>1333</v>
      </c>
      <c r="H594" s="3">
        <v>307164.55239999999</v>
      </c>
      <c r="I594" s="3">
        <v>221006.79149999999</v>
      </c>
      <c r="J594" t="s">
        <v>1379</v>
      </c>
      <c r="K594" t="str">
        <f>_xlfn.XLOOKUP(A594, Accounts!A:A, Accounts!E:E, "Not Found")</f>
        <v>Savings</v>
      </c>
      <c r="L594" s="3">
        <f>_xlfn.XLOOKUP(A594, Accounts!A:A, Accounts!G:G, 0)</f>
        <v>2759451408</v>
      </c>
      <c r="M594" s="3" t="str">
        <f>_xlfn.XLOOKUP(A594, Loan!A:A, Loan!D:D, "0")</f>
        <v>0</v>
      </c>
      <c r="N594" s="3" t="str">
        <f>_xlfn.XLOOKUP(Customer8[[#This Row],[Account Number]],Transaction!C:C,Transaction!D:D)</f>
        <v>Money Deposit</v>
      </c>
      <c r="O594" s="3" t="str">
        <f>_xlfn.XLOOKUP(Customer8[[#This Row],[Account Number]], Transaction!C:C,Transaction!E:E)</f>
        <v>ATM</v>
      </c>
      <c r="P594" s="2">
        <f>_xlfn.XLOOKUP(Customer8[[#This Row],[Account Number]], Transaction!C:C,Transaction!F:F)</f>
        <v>44639</v>
      </c>
      <c r="Q594" s="3">
        <f>Customer8[[#This Row],[Bank Deposit]]-Customer8[[#This Row],[Saving Accounts]]</f>
        <v>86157.760899999994</v>
      </c>
      <c r="R594" s="3">
        <f>IF(AND(K594="Current", Customer8[[#This Row],[Balance]]&gt;500000), Customer8[[#This Row],[Balance]]*1.02, Customer8[[#This Row],[Balance]])</f>
        <v>86157.760899999994</v>
      </c>
      <c r="S594" s="3" t="str">
        <f>TEXT(Customer8[[#This Row],[Transaction_Date]], "MMM")</f>
        <v>Mar</v>
      </c>
      <c r="T594" s="3" t="str">
        <f t="shared" si="9"/>
        <v>70 Yrs &amp; Above</v>
      </c>
      <c r="U594" s="3" t="str">
        <f>TEXT(Customer8[[#This Row],[Transaction_Date]],"YYYY")</f>
        <v>2022</v>
      </c>
    </row>
    <row r="595" spans="1:21" x14ac:dyDescent="0.35">
      <c r="A595" t="s">
        <v>1380</v>
      </c>
      <c r="B595">
        <v>903350842</v>
      </c>
      <c r="C595">
        <v>35</v>
      </c>
      <c r="D595" s="1">
        <v>31922.25</v>
      </c>
      <c r="E595" t="s">
        <v>741</v>
      </c>
      <c r="F595" t="s">
        <v>237</v>
      </c>
      <c r="G595" t="s">
        <v>1333</v>
      </c>
      <c r="H595" s="3">
        <v>278287.04389999999</v>
      </c>
      <c r="I595" s="3">
        <v>269977.62800000003</v>
      </c>
      <c r="J595" t="s">
        <v>1381</v>
      </c>
      <c r="K595" t="str">
        <f>_xlfn.XLOOKUP(A595, Accounts!A:A, Accounts!E:E, "Not Found")</f>
        <v>Savings</v>
      </c>
      <c r="L595" s="3">
        <f>_xlfn.XLOOKUP(A595, Accounts!A:A, Accounts!G:G, 0)</f>
        <v>903497595</v>
      </c>
      <c r="M595" s="3" t="str">
        <f>_xlfn.XLOOKUP(A595, Loan!A:A, Loan!D:D, "0")</f>
        <v>0</v>
      </c>
      <c r="N595" s="3" t="str">
        <f>_xlfn.XLOOKUP(Customer8[[#This Row],[Account Number]],Transaction!C:C,Transaction!D:D)</f>
        <v>Money Transfer</v>
      </c>
      <c r="O595" s="3" t="str">
        <f>_xlfn.XLOOKUP(Customer8[[#This Row],[Account Number]], Transaction!C:C,Transaction!E:E)</f>
        <v>Mobile</v>
      </c>
      <c r="P595" s="2">
        <f>_xlfn.XLOOKUP(Customer8[[#This Row],[Account Number]], Transaction!C:C,Transaction!F:F)</f>
        <v>44671</v>
      </c>
      <c r="Q595" s="3">
        <f>Customer8[[#This Row],[Bank Deposit]]-Customer8[[#This Row],[Saving Accounts]]</f>
        <v>8309.4158999999636</v>
      </c>
      <c r="R595" s="3">
        <f>IF(AND(K595="Current", Customer8[[#This Row],[Balance]]&gt;500000), Customer8[[#This Row],[Balance]]*1.02, Customer8[[#This Row],[Balance]])</f>
        <v>8309.4158999999636</v>
      </c>
      <c r="S595" s="3" t="str">
        <f>TEXT(Customer8[[#This Row],[Transaction_Date]], "MMM")</f>
        <v>Apr</v>
      </c>
      <c r="T595" s="3" t="str">
        <f t="shared" si="9"/>
        <v>30-39 Yrs</v>
      </c>
      <c r="U595" s="3" t="str">
        <f>TEXT(Customer8[[#This Row],[Transaction_Date]],"YYYY")</f>
        <v>2022</v>
      </c>
    </row>
    <row r="596" spans="1:21" x14ac:dyDescent="0.35">
      <c r="A596" t="s">
        <v>1382</v>
      </c>
      <c r="B596">
        <v>920076730</v>
      </c>
      <c r="C596">
        <v>42</v>
      </c>
      <c r="D596" s="1">
        <v>29365.5</v>
      </c>
      <c r="E596" t="s">
        <v>741</v>
      </c>
      <c r="F596" t="s">
        <v>593</v>
      </c>
      <c r="G596" t="s">
        <v>1333</v>
      </c>
      <c r="H596" s="3">
        <v>93661.625199999995</v>
      </c>
      <c r="I596" s="3">
        <v>40649.145299999996</v>
      </c>
      <c r="J596" t="s">
        <v>1383</v>
      </c>
      <c r="K596" t="str">
        <f>_xlfn.XLOOKUP(A596, Accounts!A:A, Accounts!E:E, "Not Found")</f>
        <v>Domiciliary</v>
      </c>
      <c r="L596" s="3">
        <f>_xlfn.XLOOKUP(A596, Accounts!A:A, Accounts!G:G, 0)</f>
        <v>1339621752</v>
      </c>
      <c r="M596" s="3" t="str">
        <f>_xlfn.XLOOKUP(A596, Loan!A:A, Loan!D:D, "0")</f>
        <v>0</v>
      </c>
      <c r="N596" s="3" t="str">
        <f>_xlfn.XLOOKUP(Customer8[[#This Row],[Account Number]],Transaction!C:C,Transaction!D:D)</f>
        <v>Money Deposit</v>
      </c>
      <c r="O596" s="3" t="str">
        <f>_xlfn.XLOOKUP(Customer8[[#This Row],[Account Number]], Transaction!C:C,Transaction!E:E)</f>
        <v>Bank</v>
      </c>
      <c r="P596" s="2">
        <f>_xlfn.XLOOKUP(Customer8[[#This Row],[Account Number]], Transaction!C:C,Transaction!F:F)</f>
        <v>44244</v>
      </c>
      <c r="Q596" s="3">
        <f>Customer8[[#This Row],[Bank Deposit]]-Customer8[[#This Row],[Saving Accounts]]</f>
        <v>53012.479899999998</v>
      </c>
      <c r="R596" s="3">
        <f>IF(AND(K596="Current", Customer8[[#This Row],[Balance]]&gt;500000), Customer8[[#This Row],[Balance]]*1.02, Customer8[[#This Row],[Balance]])</f>
        <v>53012.479899999998</v>
      </c>
      <c r="S596" s="3" t="str">
        <f>TEXT(Customer8[[#This Row],[Transaction_Date]], "MMM")</f>
        <v>Feb</v>
      </c>
      <c r="T596" s="3" t="str">
        <f t="shared" si="9"/>
        <v>40-49 Yrs</v>
      </c>
      <c r="U596" s="3" t="str">
        <f>TEXT(Customer8[[#This Row],[Transaction_Date]],"YYYY")</f>
        <v>2021</v>
      </c>
    </row>
    <row r="597" spans="1:21" x14ac:dyDescent="0.35">
      <c r="A597" t="s">
        <v>1384</v>
      </c>
      <c r="B597">
        <v>56426361</v>
      </c>
      <c r="C597">
        <v>27</v>
      </c>
      <c r="D597" s="1">
        <v>34844.25</v>
      </c>
      <c r="E597" t="s">
        <v>741</v>
      </c>
      <c r="F597" t="s">
        <v>601</v>
      </c>
      <c r="G597" t="s">
        <v>1333</v>
      </c>
      <c r="H597" s="3">
        <v>673491.82299999997</v>
      </c>
      <c r="I597" s="3">
        <v>145106.87460000001</v>
      </c>
      <c r="J597" t="s">
        <v>1385</v>
      </c>
      <c r="K597" t="str">
        <f>_xlfn.XLOOKUP(A597, Accounts!A:A, Accounts!E:E, "Not Found")</f>
        <v>Current</v>
      </c>
      <c r="L597" s="3">
        <f>_xlfn.XLOOKUP(A597, Accounts!A:A, Accounts!G:G, 0)</f>
        <v>2016482172</v>
      </c>
      <c r="M597" s="3">
        <f>_xlfn.XLOOKUP(A597, Loan!A:A, Loan!D:D, "0")</f>
        <v>1076621574</v>
      </c>
      <c r="N597" s="3" t="str">
        <f>_xlfn.XLOOKUP(Customer8[[#This Row],[Account Number]],Transaction!C:C,Transaction!D:D)</f>
        <v>Loan Payment</v>
      </c>
      <c r="O597" s="3" t="str">
        <f>_xlfn.XLOOKUP(Customer8[[#This Row],[Account Number]], Transaction!C:C,Transaction!E:E)</f>
        <v>AFT</v>
      </c>
      <c r="P597" s="2">
        <f>_xlfn.XLOOKUP(Customer8[[#This Row],[Account Number]], Transaction!C:C,Transaction!F:F)</f>
        <v>44650</v>
      </c>
      <c r="Q597" s="3">
        <f>Customer8[[#This Row],[Bank Deposit]]-Customer8[[#This Row],[Saving Accounts]]</f>
        <v>528384.94839999999</v>
      </c>
      <c r="R597" s="3">
        <f>IF(AND(K597="Current", Customer8[[#This Row],[Balance]]&gt;500000), Customer8[[#This Row],[Balance]]*1.02, Customer8[[#This Row],[Balance]])</f>
        <v>538952.64736800001</v>
      </c>
      <c r="S597" s="3" t="str">
        <f>TEXT(Customer8[[#This Row],[Transaction_Date]], "MMM")</f>
        <v>Mar</v>
      </c>
      <c r="T597" s="3" t="str">
        <f t="shared" si="9"/>
        <v>20-29 Yrs</v>
      </c>
      <c r="U597" s="3" t="str">
        <f>TEXT(Customer8[[#This Row],[Transaction_Date]],"YYYY")</f>
        <v>2022</v>
      </c>
    </row>
    <row r="598" spans="1:21" x14ac:dyDescent="0.35">
      <c r="A598" t="s">
        <v>1386</v>
      </c>
      <c r="B598">
        <v>868988186</v>
      </c>
      <c r="C598">
        <v>78</v>
      </c>
      <c r="D598" s="1">
        <v>16216.5</v>
      </c>
      <c r="E598" t="s">
        <v>741</v>
      </c>
      <c r="F598" t="s">
        <v>139</v>
      </c>
      <c r="G598" t="s">
        <v>1333</v>
      </c>
      <c r="H598" s="3">
        <v>155881.10560000001</v>
      </c>
      <c r="I598" s="3">
        <v>60793.631200000003</v>
      </c>
      <c r="J598" t="s">
        <v>1387</v>
      </c>
      <c r="K598" t="str">
        <f>_xlfn.XLOOKUP(A598, Accounts!A:A, Accounts!E:E, "Not Found")</f>
        <v>Corporate</v>
      </c>
      <c r="L598" s="3">
        <f>_xlfn.XLOOKUP(A598, Accounts!A:A, Accounts!G:G, 0)</f>
        <v>695031264</v>
      </c>
      <c r="M598" s="3" t="str">
        <f>_xlfn.XLOOKUP(A598, Loan!A:A, Loan!D:D, "0")</f>
        <v>0</v>
      </c>
      <c r="N598" s="3" t="str">
        <f>_xlfn.XLOOKUP(Customer8[[#This Row],[Account Number]],Transaction!C:C,Transaction!D:D)</f>
        <v>Online Payment</v>
      </c>
      <c r="O598" s="3" t="str">
        <f>_xlfn.XLOOKUP(Customer8[[#This Row],[Account Number]], Transaction!C:C,Transaction!E:E)</f>
        <v>Mobile</v>
      </c>
      <c r="P598" s="2">
        <f>_xlfn.XLOOKUP(Customer8[[#This Row],[Account Number]], Transaction!C:C,Transaction!F:F)</f>
        <v>44615</v>
      </c>
      <c r="Q598" s="3">
        <f>Customer8[[#This Row],[Bank Deposit]]-Customer8[[#This Row],[Saving Accounts]]</f>
        <v>95087.474400000006</v>
      </c>
      <c r="R598" s="3">
        <f>IF(AND(K598="Current", Customer8[[#This Row],[Balance]]&gt;500000), Customer8[[#This Row],[Balance]]*1.02, Customer8[[#This Row],[Balance]])</f>
        <v>95087.474400000006</v>
      </c>
      <c r="S598" s="3" t="str">
        <f>TEXT(Customer8[[#This Row],[Transaction_Date]], "MMM")</f>
        <v>Feb</v>
      </c>
      <c r="T598" s="3" t="str">
        <f t="shared" si="9"/>
        <v>70 Yrs &amp; Above</v>
      </c>
      <c r="U598" s="3" t="str">
        <f>TEXT(Customer8[[#This Row],[Transaction_Date]],"YYYY")</f>
        <v>2022</v>
      </c>
    </row>
    <row r="599" spans="1:21" x14ac:dyDescent="0.35">
      <c r="A599" t="s">
        <v>1388</v>
      </c>
      <c r="B599">
        <v>2751625</v>
      </c>
      <c r="C599">
        <v>23</v>
      </c>
      <c r="D599" s="1">
        <v>36305.25</v>
      </c>
      <c r="E599" t="s">
        <v>741</v>
      </c>
      <c r="F599" t="s">
        <v>39</v>
      </c>
      <c r="G599" t="s">
        <v>1333</v>
      </c>
      <c r="H599" s="3">
        <v>329191.59110000002</v>
      </c>
      <c r="I599" s="3">
        <v>88665.156199999998</v>
      </c>
      <c r="J599" t="s">
        <v>1389</v>
      </c>
      <c r="K599" t="str">
        <f>_xlfn.XLOOKUP(A599, Accounts!A:A, Accounts!E:E, "Not Found")</f>
        <v>Current</v>
      </c>
      <c r="L599" s="3">
        <f>_xlfn.XLOOKUP(A599, Accounts!A:A, Accounts!G:G, 0)</f>
        <v>417677911</v>
      </c>
      <c r="M599" s="3" t="str">
        <f>_xlfn.XLOOKUP(A599, Loan!A:A, Loan!D:D, "0")</f>
        <v>0</v>
      </c>
      <c r="N599" s="3" t="str">
        <f>_xlfn.XLOOKUP(Customer8[[#This Row],[Account Number]],Transaction!C:C,Transaction!D:D)</f>
        <v>Money Deposit</v>
      </c>
      <c r="O599" s="3" t="str">
        <f>_xlfn.XLOOKUP(Customer8[[#This Row],[Account Number]], Transaction!C:C,Transaction!E:E)</f>
        <v>Bank</v>
      </c>
      <c r="P599" s="2">
        <f>_xlfn.XLOOKUP(Customer8[[#This Row],[Account Number]], Transaction!C:C,Transaction!F:F)</f>
        <v>44446</v>
      </c>
      <c r="Q599" s="3">
        <f>Customer8[[#This Row],[Bank Deposit]]-Customer8[[#This Row],[Saving Accounts]]</f>
        <v>240526.43490000002</v>
      </c>
      <c r="R599" s="3">
        <f>IF(AND(K599="Current", Customer8[[#This Row],[Balance]]&gt;500000), Customer8[[#This Row],[Balance]]*1.02, Customer8[[#This Row],[Balance]])</f>
        <v>240526.43490000002</v>
      </c>
      <c r="S599" s="3" t="str">
        <f>TEXT(Customer8[[#This Row],[Transaction_Date]], "MMM")</f>
        <v>Sep</v>
      </c>
      <c r="T599" s="3" t="str">
        <f t="shared" si="9"/>
        <v>20-29 Yrs</v>
      </c>
      <c r="U599" s="3" t="str">
        <f>TEXT(Customer8[[#This Row],[Transaction_Date]],"YYYY")</f>
        <v>2021</v>
      </c>
    </row>
    <row r="600" spans="1:21" x14ac:dyDescent="0.35">
      <c r="A600" t="s">
        <v>1390</v>
      </c>
      <c r="B600">
        <v>238274446</v>
      </c>
      <c r="C600">
        <v>24</v>
      </c>
      <c r="D600" s="1">
        <v>35940</v>
      </c>
      <c r="E600" t="s">
        <v>741</v>
      </c>
      <c r="F600" t="s">
        <v>106</v>
      </c>
      <c r="G600" t="s">
        <v>1333</v>
      </c>
      <c r="H600" s="3">
        <v>1229634.1177000001</v>
      </c>
      <c r="I600" s="3">
        <v>549058.36470000003</v>
      </c>
      <c r="J600" t="s">
        <v>1391</v>
      </c>
      <c r="K600" t="str">
        <f>_xlfn.XLOOKUP(A600, Accounts!A:A, Accounts!E:E, "Not Found")</f>
        <v>Domiciliary</v>
      </c>
      <c r="L600" s="3">
        <f>_xlfn.XLOOKUP(A600, Accounts!A:A, Accounts!G:G, 0)</f>
        <v>3157691712</v>
      </c>
      <c r="M600" s="3">
        <f>_xlfn.XLOOKUP(A600, Loan!A:A, Loan!D:D, "0")</f>
        <v>9237412968</v>
      </c>
      <c r="N600" s="3" t="str">
        <f>_xlfn.XLOOKUP(Customer8[[#This Row],[Account Number]],Transaction!C:C,Transaction!D:D)</f>
        <v>Loan Payment</v>
      </c>
      <c r="O600" s="3" t="str">
        <f>_xlfn.XLOOKUP(Customer8[[#This Row],[Account Number]], Transaction!C:C,Transaction!E:E)</f>
        <v>AFT</v>
      </c>
      <c r="P600" s="2">
        <f>_xlfn.XLOOKUP(Customer8[[#This Row],[Account Number]], Transaction!C:C,Transaction!F:F)</f>
        <v>44679</v>
      </c>
      <c r="Q600" s="3">
        <f>Customer8[[#This Row],[Bank Deposit]]-Customer8[[#This Row],[Saving Accounts]]</f>
        <v>680575.75300000003</v>
      </c>
      <c r="R600" s="3">
        <f>IF(AND(K600="Current", Customer8[[#This Row],[Balance]]&gt;500000), Customer8[[#This Row],[Balance]]*1.02, Customer8[[#This Row],[Balance]])</f>
        <v>680575.75300000003</v>
      </c>
      <c r="S600" s="3" t="str">
        <f>TEXT(Customer8[[#This Row],[Transaction_Date]], "MMM")</f>
        <v>Apr</v>
      </c>
      <c r="T600" s="3" t="str">
        <f t="shared" si="9"/>
        <v>20-29 Yrs</v>
      </c>
      <c r="U600" s="3" t="str">
        <f>TEXT(Customer8[[#This Row],[Transaction_Date]],"YYYY")</f>
        <v>2022</v>
      </c>
    </row>
    <row r="601" spans="1:21" x14ac:dyDescent="0.35">
      <c r="A601" t="s">
        <v>1392</v>
      </c>
      <c r="B601">
        <v>827628726</v>
      </c>
      <c r="C601">
        <v>34</v>
      </c>
      <c r="D601" s="1">
        <v>32287.5</v>
      </c>
      <c r="E601" t="s">
        <v>741</v>
      </c>
      <c r="F601" t="s">
        <v>370</v>
      </c>
      <c r="G601" t="s">
        <v>1333</v>
      </c>
      <c r="H601" s="3">
        <v>3890598.0846000002</v>
      </c>
      <c r="I601" s="3">
        <v>482631.15480000002</v>
      </c>
      <c r="J601" t="s">
        <v>1393</v>
      </c>
      <c r="K601" t="str">
        <f>_xlfn.XLOOKUP(A601, Accounts!A:A, Accounts!E:E, "Not Found")</f>
        <v>Current</v>
      </c>
      <c r="L601" s="3">
        <f>_xlfn.XLOOKUP(A601, Accounts!A:A, Accounts!G:G, 0)</f>
        <v>8292645</v>
      </c>
      <c r="M601" s="3" t="str">
        <f>_xlfn.XLOOKUP(A601, Loan!A:A, Loan!D:D, "0")</f>
        <v>0</v>
      </c>
      <c r="N601" s="3" t="str">
        <f>_xlfn.XLOOKUP(Customer8[[#This Row],[Account Number]],Transaction!C:C,Transaction!D:D)</f>
        <v>Money Deposit</v>
      </c>
      <c r="O601" s="3" t="str">
        <f>_xlfn.XLOOKUP(Customer8[[#This Row],[Account Number]], Transaction!C:C,Transaction!E:E)</f>
        <v>Bank</v>
      </c>
      <c r="P601" s="2">
        <f>_xlfn.XLOOKUP(Customer8[[#This Row],[Account Number]], Transaction!C:C,Transaction!F:F)</f>
        <v>44481</v>
      </c>
      <c r="Q601" s="3">
        <f>Customer8[[#This Row],[Bank Deposit]]-Customer8[[#This Row],[Saving Accounts]]</f>
        <v>3407966.9298</v>
      </c>
      <c r="R601" s="3">
        <f>IF(AND(K601="Current", Customer8[[#This Row],[Balance]]&gt;500000), Customer8[[#This Row],[Balance]]*1.02, Customer8[[#This Row],[Balance]])</f>
        <v>3476126.2683959999</v>
      </c>
      <c r="S601" s="3" t="str">
        <f>TEXT(Customer8[[#This Row],[Transaction_Date]], "MMM")</f>
        <v>Oct</v>
      </c>
      <c r="T601" s="3" t="str">
        <f t="shared" si="9"/>
        <v>30-39 Yrs</v>
      </c>
      <c r="U601" s="3" t="str">
        <f>TEXT(Customer8[[#This Row],[Transaction_Date]],"YYYY")</f>
        <v>2021</v>
      </c>
    </row>
    <row r="602" spans="1:21" x14ac:dyDescent="0.35">
      <c r="A602" t="s">
        <v>1394</v>
      </c>
      <c r="B602">
        <v>812197094</v>
      </c>
      <c r="C602">
        <v>54</v>
      </c>
      <c r="D602" s="1">
        <v>24982.5</v>
      </c>
      <c r="E602" t="s">
        <v>741</v>
      </c>
      <c r="F602" t="s">
        <v>232</v>
      </c>
      <c r="G602" t="s">
        <v>1333</v>
      </c>
      <c r="H602" s="3">
        <v>189392.6188</v>
      </c>
      <c r="I602" s="3">
        <v>22037.079099999999</v>
      </c>
      <c r="J602" t="s">
        <v>1395</v>
      </c>
      <c r="K602" t="str">
        <f>_xlfn.XLOOKUP(A602, Accounts!A:A, Accounts!E:E, "Not Found")</f>
        <v>Savings</v>
      </c>
      <c r="L602" s="3">
        <f>_xlfn.XLOOKUP(A602, Accounts!A:A, Accounts!G:G, 0)</f>
        <v>1125056736</v>
      </c>
      <c r="M602" s="3" t="str">
        <f>_xlfn.XLOOKUP(A602, Loan!A:A, Loan!D:D, "0")</f>
        <v>0</v>
      </c>
      <c r="N602" s="3" t="str">
        <f>_xlfn.XLOOKUP(Customer8[[#This Row],[Account Number]],Transaction!C:C,Transaction!D:D)</f>
        <v>Online Payment</v>
      </c>
      <c r="O602" s="3" t="str">
        <f>_xlfn.XLOOKUP(Customer8[[#This Row],[Account Number]], Transaction!C:C,Transaction!E:E)</f>
        <v>Internet Banking</v>
      </c>
      <c r="P602" s="2">
        <f>_xlfn.XLOOKUP(Customer8[[#This Row],[Account Number]], Transaction!C:C,Transaction!F:F)</f>
        <v>44569</v>
      </c>
      <c r="Q602" s="3">
        <f>Customer8[[#This Row],[Bank Deposit]]-Customer8[[#This Row],[Saving Accounts]]</f>
        <v>167355.53969999999</v>
      </c>
      <c r="R602" s="3">
        <f>IF(AND(K602="Current", Customer8[[#This Row],[Balance]]&gt;500000), Customer8[[#This Row],[Balance]]*1.02, Customer8[[#This Row],[Balance]])</f>
        <v>167355.53969999999</v>
      </c>
      <c r="S602" s="3" t="str">
        <f>TEXT(Customer8[[#This Row],[Transaction_Date]], "MMM")</f>
        <v>Jan</v>
      </c>
      <c r="T602" s="3" t="str">
        <f t="shared" si="9"/>
        <v>50-59 Yrs</v>
      </c>
      <c r="U602" s="3" t="str">
        <f>TEXT(Customer8[[#This Row],[Transaction_Date]],"YYYY")</f>
        <v>2022</v>
      </c>
    </row>
    <row r="603" spans="1:21" x14ac:dyDescent="0.35">
      <c r="A603" t="s">
        <v>1396</v>
      </c>
      <c r="B603">
        <v>325236685</v>
      </c>
      <c r="C603">
        <v>65</v>
      </c>
      <c r="D603" s="1">
        <v>20964.75</v>
      </c>
      <c r="E603" t="s">
        <v>741</v>
      </c>
      <c r="F603" t="s">
        <v>984</v>
      </c>
      <c r="G603" t="s">
        <v>1333</v>
      </c>
      <c r="H603" s="3">
        <v>1141059.618</v>
      </c>
      <c r="I603" s="3">
        <v>352168.7598</v>
      </c>
      <c r="J603" t="s">
        <v>1397</v>
      </c>
      <c r="K603" t="str">
        <f>_xlfn.XLOOKUP(A603, Accounts!A:A, Accounts!E:E, "Not Found")</f>
        <v>Corporate</v>
      </c>
      <c r="L603" s="3">
        <f>_xlfn.XLOOKUP(A603, Accounts!A:A, Accounts!G:G, 0)</f>
        <v>973920024</v>
      </c>
      <c r="M603" s="3" t="str">
        <f>_xlfn.XLOOKUP(A603, Loan!A:A, Loan!D:D, "0")</f>
        <v>0</v>
      </c>
      <c r="N603" s="3" t="str">
        <f>_xlfn.XLOOKUP(Customer8[[#This Row],[Account Number]],Transaction!C:C,Transaction!D:D)</f>
        <v>Online Payment</v>
      </c>
      <c r="O603" s="3" t="str">
        <f>_xlfn.XLOOKUP(Customer8[[#This Row],[Account Number]], Transaction!C:C,Transaction!E:E)</f>
        <v>Mobile</v>
      </c>
      <c r="P603" s="2">
        <f>_xlfn.XLOOKUP(Customer8[[#This Row],[Account Number]], Transaction!C:C,Transaction!F:F)</f>
        <v>44549</v>
      </c>
      <c r="Q603" s="3">
        <f>Customer8[[#This Row],[Bank Deposit]]-Customer8[[#This Row],[Saving Accounts]]</f>
        <v>788890.85820000002</v>
      </c>
      <c r="R603" s="3">
        <f>IF(AND(K603="Current", Customer8[[#This Row],[Balance]]&gt;500000), Customer8[[#This Row],[Balance]]*1.02, Customer8[[#This Row],[Balance]])</f>
        <v>788890.85820000002</v>
      </c>
      <c r="S603" s="3" t="str">
        <f>TEXT(Customer8[[#This Row],[Transaction_Date]], "MMM")</f>
        <v>Dec</v>
      </c>
      <c r="T603" s="3" t="str">
        <f t="shared" si="9"/>
        <v>60-69 Yrs</v>
      </c>
      <c r="U603" s="3" t="str">
        <f>TEXT(Customer8[[#This Row],[Transaction_Date]],"YYYY")</f>
        <v>2021</v>
      </c>
    </row>
    <row r="604" spans="1:21" x14ac:dyDescent="0.35">
      <c r="A604" t="s">
        <v>1398</v>
      </c>
      <c r="B604">
        <v>536250463</v>
      </c>
      <c r="C604">
        <v>79</v>
      </c>
      <c r="D604" s="1">
        <v>15851.25</v>
      </c>
      <c r="E604" t="s">
        <v>741</v>
      </c>
      <c r="F604" t="s">
        <v>526</v>
      </c>
      <c r="G604" t="s">
        <v>1333</v>
      </c>
      <c r="H604" s="3">
        <v>550849.92000000004</v>
      </c>
      <c r="I604" s="3">
        <v>294704.7072</v>
      </c>
      <c r="J604" t="s">
        <v>1399</v>
      </c>
      <c r="K604" t="str">
        <f>_xlfn.XLOOKUP(A604, Accounts!A:A, Accounts!E:E, "Not Found")</f>
        <v>Corporate</v>
      </c>
      <c r="L604" s="3">
        <f>_xlfn.XLOOKUP(A604, Accounts!A:A, Accounts!G:G, 0)</f>
        <v>3623061756</v>
      </c>
      <c r="M604" s="3" t="str">
        <f>_xlfn.XLOOKUP(A604, Loan!A:A, Loan!D:D, "0")</f>
        <v>0</v>
      </c>
      <c r="N604" s="3" t="str">
        <f>_xlfn.XLOOKUP(Customer8[[#This Row],[Account Number]],Transaction!C:C,Transaction!D:D)</f>
        <v>Money Transfer</v>
      </c>
      <c r="O604" s="3" t="str">
        <f>_xlfn.XLOOKUP(Customer8[[#This Row],[Account Number]], Transaction!C:C,Transaction!E:E)</f>
        <v>Mobile</v>
      </c>
      <c r="P604" s="2">
        <f>_xlfn.XLOOKUP(Customer8[[#This Row],[Account Number]], Transaction!C:C,Transaction!F:F)</f>
        <v>44430</v>
      </c>
      <c r="Q604" s="3">
        <f>Customer8[[#This Row],[Bank Deposit]]-Customer8[[#This Row],[Saving Accounts]]</f>
        <v>256145.21280000004</v>
      </c>
      <c r="R604" s="3">
        <f>IF(AND(K604="Current", Customer8[[#This Row],[Balance]]&gt;500000), Customer8[[#This Row],[Balance]]*1.02, Customer8[[#This Row],[Balance]])</f>
        <v>256145.21280000004</v>
      </c>
      <c r="S604" s="3" t="str">
        <f>TEXT(Customer8[[#This Row],[Transaction_Date]], "MMM")</f>
        <v>Aug</v>
      </c>
      <c r="T604" s="3" t="str">
        <f t="shared" si="9"/>
        <v>70 Yrs &amp; Above</v>
      </c>
      <c r="U604" s="3" t="str">
        <f>TEXT(Customer8[[#This Row],[Transaction_Date]],"YYYY")</f>
        <v>2021</v>
      </c>
    </row>
    <row r="605" spans="1:21" x14ac:dyDescent="0.35">
      <c r="A605" t="s">
        <v>1400</v>
      </c>
      <c r="B605">
        <v>490762884</v>
      </c>
      <c r="C605">
        <v>25</v>
      </c>
      <c r="D605" s="1">
        <v>35574.75</v>
      </c>
      <c r="E605" t="s">
        <v>741</v>
      </c>
      <c r="F605" t="s">
        <v>144</v>
      </c>
      <c r="G605" t="s">
        <v>1333</v>
      </c>
      <c r="H605" s="3">
        <v>94983.709199999998</v>
      </c>
      <c r="I605" s="3">
        <v>29128.337500000001</v>
      </c>
      <c r="J605" t="s">
        <v>1401</v>
      </c>
      <c r="K605" t="str">
        <f>_xlfn.XLOOKUP(A605, Accounts!A:A, Accounts!E:E, "Not Found")</f>
        <v>Domiciliary</v>
      </c>
      <c r="L605" s="3">
        <f>_xlfn.XLOOKUP(A605, Accounts!A:A, Accounts!G:G, 0)</f>
        <v>162603456</v>
      </c>
      <c r="M605" s="3" t="str">
        <f>_xlfn.XLOOKUP(A605, Loan!A:A, Loan!D:D, "0")</f>
        <v>0</v>
      </c>
      <c r="N605" s="3" t="str">
        <f>_xlfn.XLOOKUP(Customer8[[#This Row],[Account Number]],Transaction!C:C,Transaction!D:D)</f>
        <v>Money Transfer</v>
      </c>
      <c r="O605" s="3" t="str">
        <f>_xlfn.XLOOKUP(Customer8[[#This Row],[Account Number]], Transaction!C:C,Transaction!E:E)</f>
        <v>Bank</v>
      </c>
      <c r="P605" s="2">
        <f>_xlfn.XLOOKUP(Customer8[[#This Row],[Account Number]], Transaction!C:C,Transaction!F:F)</f>
        <v>44271</v>
      </c>
      <c r="Q605" s="3">
        <f>Customer8[[#This Row],[Bank Deposit]]-Customer8[[#This Row],[Saving Accounts]]</f>
        <v>65855.371699999989</v>
      </c>
      <c r="R605" s="3">
        <f>IF(AND(K605="Current", Customer8[[#This Row],[Balance]]&gt;500000), Customer8[[#This Row],[Balance]]*1.02, Customer8[[#This Row],[Balance]])</f>
        <v>65855.371699999989</v>
      </c>
      <c r="S605" s="3" t="str">
        <f>TEXT(Customer8[[#This Row],[Transaction_Date]], "MMM")</f>
        <v>Mar</v>
      </c>
      <c r="T605" s="3" t="str">
        <f t="shared" si="9"/>
        <v>20-29 Yrs</v>
      </c>
      <c r="U605" s="3" t="str">
        <f>TEXT(Customer8[[#This Row],[Transaction_Date]],"YYYY")</f>
        <v>2021</v>
      </c>
    </row>
    <row r="606" spans="1:21" x14ac:dyDescent="0.35">
      <c r="A606" t="s">
        <v>1402</v>
      </c>
      <c r="B606">
        <v>672369839</v>
      </c>
      <c r="C606">
        <v>43</v>
      </c>
      <c r="D606" s="1">
        <v>29000.25</v>
      </c>
      <c r="E606" t="s">
        <v>741</v>
      </c>
      <c r="F606" t="s">
        <v>687</v>
      </c>
      <c r="G606" t="s">
        <v>1333</v>
      </c>
      <c r="H606" s="3">
        <v>881345.76</v>
      </c>
      <c r="I606" s="3">
        <v>501157.39289999998</v>
      </c>
      <c r="J606" t="s">
        <v>1403</v>
      </c>
      <c r="K606" t="str">
        <f>_xlfn.XLOOKUP(A606, Accounts!A:A, Accounts!E:E, "Not Found")</f>
        <v>Savings</v>
      </c>
      <c r="L606" s="3">
        <f>_xlfn.XLOOKUP(A606, Accounts!A:A, Accounts!G:G, 0)</f>
        <v>761105676</v>
      </c>
      <c r="M606" s="3" t="str">
        <f>_xlfn.XLOOKUP(A606, Loan!A:A, Loan!D:D, "0")</f>
        <v>0</v>
      </c>
      <c r="N606" s="3" t="str">
        <f>_xlfn.XLOOKUP(Customer8[[#This Row],[Account Number]],Transaction!C:C,Transaction!D:D)</f>
        <v>Money Deposit</v>
      </c>
      <c r="O606" s="3" t="str">
        <f>_xlfn.XLOOKUP(Customer8[[#This Row],[Account Number]], Transaction!C:C,Transaction!E:E)</f>
        <v>Bank</v>
      </c>
      <c r="P606" s="2">
        <f>_xlfn.XLOOKUP(Customer8[[#This Row],[Account Number]], Transaction!C:C,Transaction!F:F)</f>
        <v>44292</v>
      </c>
      <c r="Q606" s="3">
        <f>Customer8[[#This Row],[Bank Deposit]]-Customer8[[#This Row],[Saving Accounts]]</f>
        <v>380188.36710000003</v>
      </c>
      <c r="R606" s="3">
        <f>IF(AND(K606="Current", Customer8[[#This Row],[Balance]]&gt;500000), Customer8[[#This Row],[Balance]]*1.02, Customer8[[#This Row],[Balance]])</f>
        <v>380188.36710000003</v>
      </c>
      <c r="S606" s="3" t="str">
        <f>TEXT(Customer8[[#This Row],[Transaction_Date]], "MMM")</f>
        <v>Apr</v>
      </c>
      <c r="T606" s="3" t="str">
        <f t="shared" si="9"/>
        <v>40-49 Yrs</v>
      </c>
      <c r="U606" s="3" t="str">
        <f>TEXT(Customer8[[#This Row],[Transaction_Date]],"YYYY")</f>
        <v>2021</v>
      </c>
    </row>
    <row r="607" spans="1:21" x14ac:dyDescent="0.35">
      <c r="A607" t="s">
        <v>1404</v>
      </c>
      <c r="B607">
        <v>605022139</v>
      </c>
      <c r="C607">
        <v>49</v>
      </c>
      <c r="D607" s="1">
        <v>26808.75</v>
      </c>
      <c r="E607" t="s">
        <v>741</v>
      </c>
      <c r="F607" t="s">
        <v>178</v>
      </c>
      <c r="G607" t="s">
        <v>1333</v>
      </c>
      <c r="H607" s="3">
        <v>318996.717</v>
      </c>
      <c r="I607" s="3">
        <v>142344.76149999999</v>
      </c>
      <c r="J607" t="s">
        <v>1405</v>
      </c>
      <c r="K607" t="str">
        <f>_xlfn.XLOOKUP(A607, Accounts!A:A, Accounts!E:E, "Not Found")</f>
        <v>Savings</v>
      </c>
      <c r="L607" s="3">
        <f>_xlfn.XLOOKUP(A607, Accounts!A:A, Accounts!G:G, 0)</f>
        <v>955329375</v>
      </c>
      <c r="M607" s="3" t="str">
        <f>_xlfn.XLOOKUP(A607, Loan!A:A, Loan!D:D, "0")</f>
        <v>0</v>
      </c>
      <c r="N607" s="3" t="str">
        <f>_xlfn.XLOOKUP(Customer8[[#This Row],[Account Number]],Transaction!C:C,Transaction!D:D)</f>
        <v>Online Payment</v>
      </c>
      <c r="O607" s="3" t="str">
        <f>_xlfn.XLOOKUP(Customer8[[#This Row],[Account Number]], Transaction!C:C,Transaction!E:E)</f>
        <v>Mobile</v>
      </c>
      <c r="P607" s="2">
        <f>_xlfn.XLOOKUP(Customer8[[#This Row],[Account Number]], Transaction!C:C,Transaction!F:F)</f>
        <v>44560</v>
      </c>
      <c r="Q607" s="3">
        <f>Customer8[[#This Row],[Bank Deposit]]-Customer8[[#This Row],[Saving Accounts]]</f>
        <v>176651.95550000001</v>
      </c>
      <c r="R607" s="3">
        <f>IF(AND(K607="Current", Customer8[[#This Row],[Balance]]&gt;500000), Customer8[[#This Row],[Balance]]*1.02, Customer8[[#This Row],[Balance]])</f>
        <v>176651.95550000001</v>
      </c>
      <c r="S607" s="3" t="str">
        <f>TEXT(Customer8[[#This Row],[Transaction_Date]], "MMM")</f>
        <v>Dec</v>
      </c>
      <c r="T607" s="3" t="str">
        <f t="shared" si="9"/>
        <v>40-49 Yrs</v>
      </c>
      <c r="U607" s="3" t="str">
        <f>TEXT(Customer8[[#This Row],[Transaction_Date]],"YYYY")</f>
        <v>2021</v>
      </c>
    </row>
    <row r="608" spans="1:21" x14ac:dyDescent="0.35">
      <c r="A608" t="s">
        <v>1406</v>
      </c>
      <c r="B608">
        <v>68856654</v>
      </c>
      <c r="C608">
        <v>53</v>
      </c>
      <c r="D608" s="1">
        <v>25347.75</v>
      </c>
      <c r="E608" t="s">
        <v>741</v>
      </c>
      <c r="F608" t="s">
        <v>574</v>
      </c>
      <c r="G608" t="s">
        <v>1333</v>
      </c>
      <c r="H608" s="3">
        <v>391066.13520000002</v>
      </c>
      <c r="I608" s="3">
        <v>150169.3959</v>
      </c>
      <c r="J608" t="s">
        <v>1407</v>
      </c>
      <c r="K608" t="str">
        <f>_xlfn.XLOOKUP(A608, Accounts!A:A, Accounts!E:E, "Not Found")</f>
        <v>Domiciliary</v>
      </c>
      <c r="L608" s="3">
        <f>_xlfn.XLOOKUP(A608, Accounts!A:A, Accounts!G:G, 0)</f>
        <v>349188</v>
      </c>
      <c r="M608" s="3" t="str">
        <f>_xlfn.XLOOKUP(A608, Loan!A:A, Loan!D:D, "0")</f>
        <v>0</v>
      </c>
      <c r="N608" s="3" t="str">
        <f>_xlfn.XLOOKUP(Customer8[[#This Row],[Account Number]],Transaction!C:C,Transaction!D:D)</f>
        <v>Cash Withdrawal</v>
      </c>
      <c r="O608" s="3" t="str">
        <f>_xlfn.XLOOKUP(Customer8[[#This Row],[Account Number]], Transaction!C:C,Transaction!E:E)</f>
        <v>POS</v>
      </c>
      <c r="P608" s="2">
        <f>_xlfn.XLOOKUP(Customer8[[#This Row],[Account Number]], Transaction!C:C,Transaction!F:F)</f>
        <v>44439</v>
      </c>
      <c r="Q608" s="3">
        <f>Customer8[[#This Row],[Bank Deposit]]-Customer8[[#This Row],[Saving Accounts]]</f>
        <v>240896.73930000002</v>
      </c>
      <c r="R608" s="3">
        <f>IF(AND(K608="Current", Customer8[[#This Row],[Balance]]&gt;500000), Customer8[[#This Row],[Balance]]*1.02, Customer8[[#This Row],[Balance]])</f>
        <v>240896.73930000002</v>
      </c>
      <c r="S608" s="3" t="str">
        <f>TEXT(Customer8[[#This Row],[Transaction_Date]], "MMM")</f>
        <v>Aug</v>
      </c>
      <c r="T608" s="3" t="str">
        <f t="shared" si="9"/>
        <v>50-59 Yrs</v>
      </c>
      <c r="U608" s="3" t="str">
        <f>TEXT(Customer8[[#This Row],[Transaction_Date]],"YYYY")</f>
        <v>2021</v>
      </c>
    </row>
    <row r="609" spans="1:21" x14ac:dyDescent="0.35">
      <c r="A609" t="s">
        <v>1408</v>
      </c>
      <c r="B609">
        <v>954809761</v>
      </c>
      <c r="C609">
        <v>50</v>
      </c>
      <c r="D609" s="1">
        <v>26443.5</v>
      </c>
      <c r="E609" t="s">
        <v>741</v>
      </c>
      <c r="F609" t="s">
        <v>112</v>
      </c>
      <c r="G609" t="s">
        <v>1333</v>
      </c>
      <c r="H609" s="3">
        <v>281503.38890000002</v>
      </c>
      <c r="I609" s="3">
        <v>66220.320999999996</v>
      </c>
      <c r="J609" t="s">
        <v>1409</v>
      </c>
      <c r="K609" t="str">
        <f>_xlfn.XLOOKUP(A609, Accounts!A:A, Accounts!E:E, "Not Found")</f>
        <v>Domiciliary</v>
      </c>
      <c r="L609" s="3">
        <f>_xlfn.XLOOKUP(A609, Accounts!A:A, Accounts!G:G, 0)</f>
        <v>4348413243</v>
      </c>
      <c r="M609" s="3" t="str">
        <f>_xlfn.XLOOKUP(A609, Loan!A:A, Loan!D:D, "0")</f>
        <v>0</v>
      </c>
      <c r="N609" s="3" t="str">
        <f>_xlfn.XLOOKUP(Customer8[[#This Row],[Account Number]],Transaction!C:C,Transaction!D:D)</f>
        <v>Money Deposit</v>
      </c>
      <c r="O609" s="3" t="str">
        <f>_xlfn.XLOOKUP(Customer8[[#This Row],[Account Number]], Transaction!C:C,Transaction!E:E)</f>
        <v>Bank</v>
      </c>
      <c r="P609" s="2">
        <f>_xlfn.XLOOKUP(Customer8[[#This Row],[Account Number]], Transaction!C:C,Transaction!F:F)</f>
        <v>44432</v>
      </c>
      <c r="Q609" s="3">
        <f>Customer8[[#This Row],[Bank Deposit]]-Customer8[[#This Row],[Saving Accounts]]</f>
        <v>215283.06790000002</v>
      </c>
      <c r="R609" s="3">
        <f>IF(AND(K609="Current", Customer8[[#This Row],[Balance]]&gt;500000), Customer8[[#This Row],[Balance]]*1.02, Customer8[[#This Row],[Balance]])</f>
        <v>215283.06790000002</v>
      </c>
      <c r="S609" s="3" t="str">
        <f>TEXT(Customer8[[#This Row],[Transaction_Date]], "MMM")</f>
        <v>Aug</v>
      </c>
      <c r="T609" s="3" t="str">
        <f t="shared" si="9"/>
        <v>50-59 Yrs</v>
      </c>
      <c r="U609" s="3" t="str">
        <f>TEXT(Customer8[[#This Row],[Transaction_Date]],"YYYY")</f>
        <v>2021</v>
      </c>
    </row>
    <row r="610" spans="1:21" x14ac:dyDescent="0.35">
      <c r="A610" t="s">
        <v>1410</v>
      </c>
      <c r="B610">
        <v>839479823</v>
      </c>
      <c r="C610">
        <v>19</v>
      </c>
      <c r="D610" s="1">
        <v>37766.25</v>
      </c>
      <c r="E610" t="s">
        <v>741</v>
      </c>
      <c r="F610" t="s">
        <v>687</v>
      </c>
      <c r="G610" t="s">
        <v>1333</v>
      </c>
      <c r="H610" s="3">
        <v>153198.4834</v>
      </c>
      <c r="I610" s="3">
        <v>45959.544999999998</v>
      </c>
      <c r="J610" t="s">
        <v>1411</v>
      </c>
      <c r="K610" t="str">
        <f>_xlfn.XLOOKUP(A610, Accounts!A:A, Accounts!E:E, "Not Found")</f>
        <v>Joint</v>
      </c>
      <c r="L610" s="3">
        <f>_xlfn.XLOOKUP(A610, Accounts!A:A, Accounts!G:G, 0)</f>
        <v>1727411296</v>
      </c>
      <c r="M610" s="3" t="str">
        <f>_xlfn.XLOOKUP(A610, Loan!A:A, Loan!D:D, "0")</f>
        <v>0</v>
      </c>
      <c r="N610" s="3" t="str">
        <f>_xlfn.XLOOKUP(Customer8[[#This Row],[Account Number]],Transaction!C:C,Transaction!D:D)</f>
        <v>Checks</v>
      </c>
      <c r="O610" s="3" t="str">
        <f>_xlfn.XLOOKUP(Customer8[[#This Row],[Account Number]], Transaction!C:C,Transaction!E:E)</f>
        <v>Bank</v>
      </c>
      <c r="P610" s="2">
        <f>_xlfn.XLOOKUP(Customer8[[#This Row],[Account Number]], Transaction!C:C,Transaction!F:F)</f>
        <v>44682</v>
      </c>
      <c r="Q610" s="3">
        <f>Customer8[[#This Row],[Bank Deposit]]-Customer8[[#This Row],[Saving Accounts]]</f>
        <v>107238.9384</v>
      </c>
      <c r="R610" s="3">
        <f>IF(AND(K610="Current", Customer8[[#This Row],[Balance]]&gt;500000), Customer8[[#This Row],[Balance]]*1.02, Customer8[[#This Row],[Balance]])</f>
        <v>107238.9384</v>
      </c>
      <c r="S610" s="3" t="str">
        <f>TEXT(Customer8[[#This Row],[Transaction_Date]], "MMM")</f>
        <v>May</v>
      </c>
      <c r="T610" s="3" t="str">
        <f t="shared" si="9"/>
        <v>Below 20 Yrs</v>
      </c>
      <c r="U610" s="3" t="str">
        <f>TEXT(Customer8[[#This Row],[Transaction_Date]],"YYYY")</f>
        <v>2022</v>
      </c>
    </row>
    <row r="611" spans="1:21" x14ac:dyDescent="0.35">
      <c r="A611" t="s">
        <v>1412</v>
      </c>
      <c r="B611">
        <v>587637962</v>
      </c>
      <c r="C611">
        <v>27</v>
      </c>
      <c r="D611" s="1">
        <v>34844.25</v>
      </c>
      <c r="E611" t="s">
        <v>741</v>
      </c>
      <c r="F611" t="s">
        <v>365</v>
      </c>
      <c r="G611" t="s">
        <v>1333</v>
      </c>
      <c r="H611" s="3">
        <v>1788480.149</v>
      </c>
      <c r="I611" s="3">
        <v>940520.92050000001</v>
      </c>
      <c r="J611" t="s">
        <v>1413</v>
      </c>
      <c r="K611" t="str">
        <f>_xlfn.XLOOKUP(A611, Accounts!A:A, Accounts!E:E, "Not Found")</f>
        <v>Domiciliary</v>
      </c>
      <c r="L611" s="3">
        <f>_xlfn.XLOOKUP(A611, Accounts!A:A, Accounts!G:G, 0)</f>
        <v>3941458092</v>
      </c>
      <c r="M611" s="3" t="str">
        <f>_xlfn.XLOOKUP(A611, Loan!A:A, Loan!D:D, "0")</f>
        <v>0</v>
      </c>
      <c r="N611" s="3" t="str">
        <f>_xlfn.XLOOKUP(Customer8[[#This Row],[Account Number]],Transaction!C:C,Transaction!D:D)</f>
        <v>Cash Withdrawal</v>
      </c>
      <c r="O611" s="3" t="str">
        <f>_xlfn.XLOOKUP(Customer8[[#This Row],[Account Number]], Transaction!C:C,Transaction!E:E)</f>
        <v>ATM</v>
      </c>
      <c r="P611" s="2">
        <f>_xlfn.XLOOKUP(Customer8[[#This Row],[Account Number]], Transaction!C:C,Transaction!F:F)</f>
        <v>44636</v>
      </c>
      <c r="Q611" s="3">
        <f>Customer8[[#This Row],[Bank Deposit]]-Customer8[[#This Row],[Saving Accounts]]</f>
        <v>847959.22849999997</v>
      </c>
      <c r="R611" s="3">
        <f>IF(AND(K611="Current", Customer8[[#This Row],[Balance]]&gt;500000), Customer8[[#This Row],[Balance]]*1.02, Customer8[[#This Row],[Balance]])</f>
        <v>847959.22849999997</v>
      </c>
      <c r="S611" s="3" t="str">
        <f>TEXT(Customer8[[#This Row],[Transaction_Date]], "MMM")</f>
        <v>Mar</v>
      </c>
      <c r="T611" s="3" t="str">
        <f t="shared" si="9"/>
        <v>20-29 Yrs</v>
      </c>
      <c r="U611" s="3" t="str">
        <f>TEXT(Customer8[[#This Row],[Transaction_Date]],"YYYY")</f>
        <v>2022</v>
      </c>
    </row>
    <row r="612" spans="1:21" x14ac:dyDescent="0.35">
      <c r="A612" t="s">
        <v>1414</v>
      </c>
      <c r="B612">
        <v>507007205</v>
      </c>
      <c r="C612">
        <v>74</v>
      </c>
      <c r="D612" s="1">
        <v>17677.5</v>
      </c>
      <c r="E612" t="s">
        <v>741</v>
      </c>
      <c r="F612" t="s">
        <v>263</v>
      </c>
      <c r="G612" t="s">
        <v>1333</v>
      </c>
      <c r="H612" s="3">
        <v>656176.23270000005</v>
      </c>
      <c r="I612" s="3">
        <v>162254.4866</v>
      </c>
      <c r="J612" t="s">
        <v>1415</v>
      </c>
      <c r="K612" t="str">
        <f>_xlfn.XLOOKUP(A612, Accounts!A:A, Accounts!E:E, "Not Found")</f>
        <v>Corporate</v>
      </c>
      <c r="L612" s="3">
        <f>_xlfn.XLOOKUP(A612, Accounts!A:A, Accounts!G:G, 0)</f>
        <v>1583417079</v>
      </c>
      <c r="M612" s="3">
        <f>_xlfn.XLOOKUP(A612, Loan!A:A, Loan!D:D, "0")</f>
        <v>2096196048</v>
      </c>
      <c r="N612" s="3" t="str">
        <f>_xlfn.XLOOKUP(Customer8[[#This Row],[Account Number]],Transaction!C:C,Transaction!D:D)</f>
        <v>Loan Payment</v>
      </c>
      <c r="O612" s="3" t="str">
        <f>_xlfn.XLOOKUP(Customer8[[#This Row],[Account Number]], Transaction!C:C,Transaction!E:E)</f>
        <v>ACH</v>
      </c>
      <c r="P612" s="2">
        <f>_xlfn.XLOOKUP(Customer8[[#This Row],[Account Number]], Transaction!C:C,Transaction!F:F)</f>
        <v>44615</v>
      </c>
      <c r="Q612" s="3">
        <f>Customer8[[#This Row],[Bank Deposit]]-Customer8[[#This Row],[Saving Accounts]]</f>
        <v>493921.74610000005</v>
      </c>
      <c r="R612" s="3">
        <f>IF(AND(K612="Current", Customer8[[#This Row],[Balance]]&gt;500000), Customer8[[#This Row],[Balance]]*1.02, Customer8[[#This Row],[Balance]])</f>
        <v>493921.74610000005</v>
      </c>
      <c r="S612" s="3" t="str">
        <f>TEXT(Customer8[[#This Row],[Transaction_Date]], "MMM")</f>
        <v>Feb</v>
      </c>
      <c r="T612" s="3" t="str">
        <f t="shared" si="9"/>
        <v>70 Yrs &amp; Above</v>
      </c>
      <c r="U612" s="3" t="str">
        <f>TEXT(Customer8[[#This Row],[Transaction_Date]],"YYYY")</f>
        <v>2022</v>
      </c>
    </row>
    <row r="613" spans="1:21" x14ac:dyDescent="0.35">
      <c r="A613" t="s">
        <v>1416</v>
      </c>
      <c r="B613">
        <v>135088606</v>
      </c>
      <c r="C613">
        <v>59</v>
      </c>
      <c r="D613" s="1">
        <v>23156.25</v>
      </c>
      <c r="E613" t="s">
        <v>741</v>
      </c>
      <c r="F613" t="s">
        <v>1222</v>
      </c>
      <c r="G613" t="s">
        <v>1333</v>
      </c>
      <c r="H613" s="3">
        <v>1087915.4868999999</v>
      </c>
      <c r="I613" s="3">
        <v>440605.77220000001</v>
      </c>
      <c r="J613" t="s">
        <v>1417</v>
      </c>
      <c r="K613" t="str">
        <f>_xlfn.XLOOKUP(A613, Accounts!A:A, Accounts!E:E, "Not Found")</f>
        <v>Savings</v>
      </c>
      <c r="L613" s="3">
        <f>_xlfn.XLOOKUP(A613, Accounts!A:A, Accounts!G:G, 0)</f>
        <v>1090519315</v>
      </c>
      <c r="M613" s="3" t="str">
        <f>_xlfn.XLOOKUP(A613, Loan!A:A, Loan!D:D, "0")</f>
        <v>0</v>
      </c>
      <c r="N613" s="3" t="str">
        <f>_xlfn.XLOOKUP(Customer8[[#This Row],[Account Number]],Transaction!C:C,Transaction!D:D)</f>
        <v>Online Payment</v>
      </c>
      <c r="O613" s="3" t="str">
        <f>_xlfn.XLOOKUP(Customer8[[#This Row],[Account Number]], Transaction!C:C,Transaction!E:E)</f>
        <v>Internet Banking</v>
      </c>
      <c r="P613" s="2">
        <f>_xlfn.XLOOKUP(Customer8[[#This Row],[Account Number]], Transaction!C:C,Transaction!F:F)</f>
        <v>44307</v>
      </c>
      <c r="Q613" s="3">
        <f>Customer8[[#This Row],[Bank Deposit]]-Customer8[[#This Row],[Saving Accounts]]</f>
        <v>647309.71469999989</v>
      </c>
      <c r="R613" s="3">
        <f>IF(AND(K613="Current", Customer8[[#This Row],[Balance]]&gt;500000), Customer8[[#This Row],[Balance]]*1.02, Customer8[[#This Row],[Balance]])</f>
        <v>647309.71469999989</v>
      </c>
      <c r="S613" s="3" t="str">
        <f>TEXT(Customer8[[#This Row],[Transaction_Date]], "MMM")</f>
        <v>Apr</v>
      </c>
      <c r="T613" s="3" t="str">
        <f t="shared" si="9"/>
        <v>50-59 Yrs</v>
      </c>
      <c r="U613" s="3" t="str">
        <f>TEXT(Customer8[[#This Row],[Transaction_Date]],"YYYY")</f>
        <v>2021</v>
      </c>
    </row>
    <row r="614" spans="1:21" x14ac:dyDescent="0.35">
      <c r="A614" t="s">
        <v>1418</v>
      </c>
      <c r="B614">
        <v>531630993</v>
      </c>
      <c r="C614">
        <v>76</v>
      </c>
      <c r="D614" s="1">
        <v>16947</v>
      </c>
      <c r="E614" t="s">
        <v>741</v>
      </c>
      <c r="F614" t="s">
        <v>320</v>
      </c>
      <c r="G614" t="s">
        <v>1333</v>
      </c>
      <c r="H614" s="3">
        <v>1169129.7</v>
      </c>
      <c r="I614" s="3">
        <v>414009.45850000001</v>
      </c>
      <c r="J614" t="s">
        <v>1419</v>
      </c>
      <c r="K614" t="str">
        <f>_xlfn.XLOOKUP(A614, Accounts!A:A, Accounts!E:E, "Not Found")</f>
        <v>Savings</v>
      </c>
      <c r="L614" s="3">
        <f>_xlfn.XLOOKUP(A614, Accounts!A:A, Accounts!G:G, 0)</f>
        <v>1504997775</v>
      </c>
      <c r="M614" s="3" t="str">
        <f>_xlfn.XLOOKUP(A614, Loan!A:A, Loan!D:D, "0")</f>
        <v>0</v>
      </c>
      <c r="N614" s="3" t="str">
        <f>_xlfn.XLOOKUP(Customer8[[#This Row],[Account Number]],Transaction!C:C,Transaction!D:D)</f>
        <v>Cash Withdrawal</v>
      </c>
      <c r="O614" s="3" t="str">
        <f>_xlfn.XLOOKUP(Customer8[[#This Row],[Account Number]], Transaction!C:C,Transaction!E:E)</f>
        <v>ATM</v>
      </c>
      <c r="P614" s="2">
        <f>_xlfn.XLOOKUP(Customer8[[#This Row],[Account Number]], Transaction!C:C,Transaction!F:F)</f>
        <v>44270</v>
      </c>
      <c r="Q614" s="3">
        <f>Customer8[[#This Row],[Bank Deposit]]-Customer8[[#This Row],[Saving Accounts]]</f>
        <v>755120.2415</v>
      </c>
      <c r="R614" s="3">
        <f>IF(AND(K614="Current", Customer8[[#This Row],[Balance]]&gt;500000), Customer8[[#This Row],[Balance]]*1.02, Customer8[[#This Row],[Balance]])</f>
        <v>755120.2415</v>
      </c>
      <c r="S614" s="3" t="str">
        <f>TEXT(Customer8[[#This Row],[Transaction_Date]], "MMM")</f>
        <v>Mar</v>
      </c>
      <c r="T614" s="3" t="str">
        <f t="shared" si="9"/>
        <v>70 Yrs &amp; Above</v>
      </c>
      <c r="U614" s="3" t="str">
        <f>TEXT(Customer8[[#This Row],[Transaction_Date]],"YYYY")</f>
        <v>2021</v>
      </c>
    </row>
    <row r="615" spans="1:21" x14ac:dyDescent="0.35">
      <c r="A615" t="s">
        <v>1420</v>
      </c>
      <c r="B615">
        <v>724200436</v>
      </c>
      <c r="C615">
        <v>38</v>
      </c>
      <c r="D615" s="1">
        <v>30826.5</v>
      </c>
      <c r="E615" t="s">
        <v>741</v>
      </c>
      <c r="F615" t="s">
        <v>810</v>
      </c>
      <c r="G615" t="s">
        <v>1333</v>
      </c>
      <c r="H615" s="3">
        <v>484137.84379999997</v>
      </c>
      <c r="I615" s="3">
        <v>148468.9388</v>
      </c>
      <c r="J615" t="s">
        <v>1421</v>
      </c>
      <c r="K615" t="str">
        <f>_xlfn.XLOOKUP(A615, Accounts!A:A, Accounts!E:E, "Not Found")</f>
        <v>Savings</v>
      </c>
      <c r="L615" s="3">
        <f>_xlfn.XLOOKUP(A615, Accounts!A:A, Accounts!G:G, 0)</f>
        <v>1053401412</v>
      </c>
      <c r="M615" s="3" t="str">
        <f>_xlfn.XLOOKUP(A615, Loan!A:A, Loan!D:D, "0")</f>
        <v>0</v>
      </c>
      <c r="N615" s="3" t="str">
        <f>_xlfn.XLOOKUP(Customer8[[#This Row],[Account Number]],Transaction!C:C,Transaction!D:D)</f>
        <v>Online Payment</v>
      </c>
      <c r="O615" s="3" t="str">
        <f>_xlfn.XLOOKUP(Customer8[[#This Row],[Account Number]], Transaction!C:C,Transaction!E:E)</f>
        <v>Internet Banking</v>
      </c>
      <c r="P615" s="2">
        <f>_xlfn.XLOOKUP(Customer8[[#This Row],[Account Number]], Transaction!C:C,Transaction!F:F)</f>
        <v>44441</v>
      </c>
      <c r="Q615" s="3">
        <f>Customer8[[#This Row],[Bank Deposit]]-Customer8[[#This Row],[Saving Accounts]]</f>
        <v>335668.90499999997</v>
      </c>
      <c r="R615" s="3">
        <f>IF(AND(K615="Current", Customer8[[#This Row],[Balance]]&gt;500000), Customer8[[#This Row],[Balance]]*1.02, Customer8[[#This Row],[Balance]])</f>
        <v>335668.90499999997</v>
      </c>
      <c r="S615" s="3" t="str">
        <f>TEXT(Customer8[[#This Row],[Transaction_Date]], "MMM")</f>
        <v>Sep</v>
      </c>
      <c r="T615" s="3" t="str">
        <f t="shared" si="9"/>
        <v>30-39 Yrs</v>
      </c>
      <c r="U615" s="3" t="str">
        <f>TEXT(Customer8[[#This Row],[Transaction_Date]],"YYYY")</f>
        <v>2021</v>
      </c>
    </row>
    <row r="616" spans="1:21" x14ac:dyDescent="0.35">
      <c r="A616" t="s">
        <v>1422</v>
      </c>
      <c r="B616">
        <v>279669956</v>
      </c>
      <c r="C616">
        <v>63</v>
      </c>
      <c r="D616" s="1">
        <v>21695.25</v>
      </c>
      <c r="E616" t="s">
        <v>741</v>
      </c>
      <c r="F616" t="s">
        <v>166</v>
      </c>
      <c r="G616" t="s">
        <v>1333</v>
      </c>
      <c r="H616" s="3">
        <v>934240.45189999999</v>
      </c>
      <c r="I616" s="3">
        <v>660641.46239999996</v>
      </c>
      <c r="J616" t="s">
        <v>1423</v>
      </c>
      <c r="K616" t="str">
        <f>_xlfn.XLOOKUP(A616, Accounts!A:A, Accounts!E:E, "Not Found")</f>
        <v>Domiciliary</v>
      </c>
      <c r="L616" s="3">
        <f>_xlfn.XLOOKUP(A616, Accounts!A:A, Accounts!G:G, 0)</f>
        <v>2826584893</v>
      </c>
      <c r="M616" s="3" t="str">
        <f>_xlfn.XLOOKUP(A616, Loan!A:A, Loan!D:D, "0")</f>
        <v>0</v>
      </c>
      <c r="N616" s="3" t="str">
        <f>_xlfn.XLOOKUP(Customer8[[#This Row],[Account Number]],Transaction!C:C,Transaction!D:D)</f>
        <v>Cash Withdrawal</v>
      </c>
      <c r="O616" s="3" t="str">
        <f>_xlfn.XLOOKUP(Customer8[[#This Row],[Account Number]], Transaction!C:C,Transaction!E:E)</f>
        <v>ATM</v>
      </c>
      <c r="P616" s="2">
        <f>_xlfn.XLOOKUP(Customer8[[#This Row],[Account Number]], Transaction!C:C,Transaction!F:F)</f>
        <v>44518</v>
      </c>
      <c r="Q616" s="3">
        <f>Customer8[[#This Row],[Bank Deposit]]-Customer8[[#This Row],[Saving Accounts]]</f>
        <v>273598.98950000003</v>
      </c>
      <c r="R616" s="3">
        <f>IF(AND(K616="Current", Customer8[[#This Row],[Balance]]&gt;500000), Customer8[[#This Row],[Balance]]*1.02, Customer8[[#This Row],[Balance]])</f>
        <v>273598.98950000003</v>
      </c>
      <c r="S616" s="3" t="str">
        <f>TEXT(Customer8[[#This Row],[Transaction_Date]], "MMM")</f>
        <v>Nov</v>
      </c>
      <c r="T616" s="3" t="str">
        <f t="shared" si="9"/>
        <v>60-69 Yrs</v>
      </c>
      <c r="U616" s="3" t="str">
        <f>TEXT(Customer8[[#This Row],[Transaction_Date]],"YYYY")</f>
        <v>2021</v>
      </c>
    </row>
    <row r="617" spans="1:21" x14ac:dyDescent="0.35">
      <c r="A617" t="s">
        <v>1424</v>
      </c>
      <c r="B617">
        <v>212430363</v>
      </c>
      <c r="C617">
        <v>84</v>
      </c>
      <c r="D617" s="1">
        <v>14025</v>
      </c>
      <c r="E617" t="s">
        <v>741</v>
      </c>
      <c r="F617" t="s">
        <v>223</v>
      </c>
      <c r="G617" t="s">
        <v>1333</v>
      </c>
      <c r="H617" s="3">
        <v>1090941.385</v>
      </c>
      <c r="I617" s="3">
        <v>245461.81159999999</v>
      </c>
      <c r="J617" t="s">
        <v>1425</v>
      </c>
      <c r="K617" t="str">
        <f>_xlfn.XLOOKUP(A617, Accounts!A:A, Accounts!E:E, "Not Found")</f>
        <v>Corporate</v>
      </c>
      <c r="L617" s="3">
        <f>_xlfn.XLOOKUP(A617, Accounts!A:A, Accounts!G:G, 0)</f>
        <v>3697403708</v>
      </c>
      <c r="M617" s="3" t="str">
        <f>_xlfn.XLOOKUP(A617, Loan!A:A, Loan!D:D, "0")</f>
        <v>0</v>
      </c>
      <c r="N617" s="3" t="str">
        <f>_xlfn.XLOOKUP(Customer8[[#This Row],[Account Number]],Transaction!C:C,Transaction!D:D)</f>
        <v>Money Transfer</v>
      </c>
      <c r="O617" s="3" t="str">
        <f>_xlfn.XLOOKUP(Customer8[[#This Row],[Account Number]], Transaction!C:C,Transaction!E:E)</f>
        <v>Mobile</v>
      </c>
      <c r="P617" s="2">
        <f>_xlfn.XLOOKUP(Customer8[[#This Row],[Account Number]], Transaction!C:C,Transaction!F:F)</f>
        <v>44486</v>
      </c>
      <c r="Q617" s="3">
        <f>Customer8[[#This Row],[Bank Deposit]]-Customer8[[#This Row],[Saving Accounts]]</f>
        <v>845479.57339999999</v>
      </c>
      <c r="R617" s="3">
        <f>IF(AND(K617="Current", Customer8[[#This Row],[Balance]]&gt;500000), Customer8[[#This Row],[Balance]]*1.02, Customer8[[#This Row],[Balance]])</f>
        <v>845479.57339999999</v>
      </c>
      <c r="S617" s="3" t="str">
        <f>TEXT(Customer8[[#This Row],[Transaction_Date]], "MMM")</f>
        <v>Oct</v>
      </c>
      <c r="T617" s="3" t="str">
        <f t="shared" si="9"/>
        <v>70 Yrs &amp; Above</v>
      </c>
      <c r="U617" s="3" t="str">
        <f>TEXT(Customer8[[#This Row],[Transaction_Date]],"YYYY")</f>
        <v>2021</v>
      </c>
    </row>
    <row r="618" spans="1:21" x14ac:dyDescent="0.35">
      <c r="A618" t="s">
        <v>1426</v>
      </c>
      <c r="B618">
        <v>318683016</v>
      </c>
      <c r="C618">
        <v>73</v>
      </c>
      <c r="D618" s="1">
        <v>18042.75</v>
      </c>
      <c r="E618" t="s">
        <v>741</v>
      </c>
      <c r="F618" t="s">
        <v>930</v>
      </c>
      <c r="G618" t="s">
        <v>1333</v>
      </c>
      <c r="H618" s="3">
        <v>154460.6998</v>
      </c>
      <c r="I618" s="3">
        <v>107043.7167</v>
      </c>
      <c r="J618" t="s">
        <v>1427</v>
      </c>
      <c r="K618" t="str">
        <f>_xlfn.XLOOKUP(A618, Accounts!A:A, Accounts!E:E, "Not Found")</f>
        <v>Current</v>
      </c>
      <c r="L618" s="3">
        <f>_xlfn.XLOOKUP(A618, Accounts!A:A, Accounts!G:G, 0)</f>
        <v>2381713632</v>
      </c>
      <c r="M618" s="3">
        <f>_xlfn.XLOOKUP(A618, Loan!A:A, Loan!D:D, "0")</f>
        <v>201655496</v>
      </c>
      <c r="N618" s="3" t="str">
        <f>_xlfn.XLOOKUP(Customer8[[#This Row],[Account Number]],Transaction!C:C,Transaction!D:D)</f>
        <v>Loan Payment</v>
      </c>
      <c r="O618" s="3" t="str">
        <f>_xlfn.XLOOKUP(Customer8[[#This Row],[Account Number]], Transaction!C:C,Transaction!E:E)</f>
        <v>AFT</v>
      </c>
      <c r="P618" s="2">
        <f>_xlfn.XLOOKUP(Customer8[[#This Row],[Account Number]], Transaction!C:C,Transaction!F:F)</f>
        <v>44317</v>
      </c>
      <c r="Q618" s="3">
        <f>Customer8[[#This Row],[Bank Deposit]]-Customer8[[#This Row],[Saving Accounts]]</f>
        <v>47416.983099999998</v>
      </c>
      <c r="R618" s="3">
        <f>IF(AND(K618="Current", Customer8[[#This Row],[Balance]]&gt;500000), Customer8[[#This Row],[Balance]]*1.02, Customer8[[#This Row],[Balance]])</f>
        <v>47416.983099999998</v>
      </c>
      <c r="S618" s="3" t="str">
        <f>TEXT(Customer8[[#This Row],[Transaction_Date]], "MMM")</f>
        <v>May</v>
      </c>
      <c r="T618" s="3" t="str">
        <f t="shared" si="9"/>
        <v>70 Yrs &amp; Above</v>
      </c>
      <c r="U618" s="3" t="str">
        <f>TEXT(Customer8[[#This Row],[Transaction_Date]],"YYYY")</f>
        <v>2021</v>
      </c>
    </row>
    <row r="619" spans="1:21" x14ac:dyDescent="0.35">
      <c r="A619" t="s">
        <v>1428</v>
      </c>
      <c r="B619">
        <v>442507328</v>
      </c>
      <c r="C619">
        <v>64</v>
      </c>
      <c r="D619" s="1">
        <v>21330</v>
      </c>
      <c r="E619" t="s">
        <v>741</v>
      </c>
      <c r="F619" t="s">
        <v>671</v>
      </c>
      <c r="G619" t="s">
        <v>1333</v>
      </c>
      <c r="H619" s="3">
        <v>199916.45540000001</v>
      </c>
      <c r="I619" s="3">
        <v>76994.8511</v>
      </c>
      <c r="J619" t="s">
        <v>1429</v>
      </c>
      <c r="K619" t="str">
        <f>_xlfn.XLOOKUP(A619, Accounts!A:A, Accounts!E:E, "Not Found")</f>
        <v>Joint</v>
      </c>
      <c r="L619" s="3">
        <f>_xlfn.XLOOKUP(A619, Accounts!A:A, Accounts!G:G, 0)</f>
        <v>306246875</v>
      </c>
      <c r="M619" s="3" t="str">
        <f>_xlfn.XLOOKUP(A619, Loan!A:A, Loan!D:D, "0")</f>
        <v>0</v>
      </c>
      <c r="N619" s="3" t="str">
        <f>_xlfn.XLOOKUP(Customer8[[#This Row],[Account Number]],Transaction!C:C,Transaction!D:D)</f>
        <v>Money Transfer</v>
      </c>
      <c r="O619" s="3" t="str">
        <f>_xlfn.XLOOKUP(Customer8[[#This Row],[Account Number]], Transaction!C:C,Transaction!E:E)</f>
        <v>Mobile</v>
      </c>
      <c r="P619" s="2">
        <f>_xlfn.XLOOKUP(Customer8[[#This Row],[Account Number]], Transaction!C:C,Transaction!F:F)</f>
        <v>44664</v>
      </c>
      <c r="Q619" s="3">
        <f>Customer8[[#This Row],[Bank Deposit]]-Customer8[[#This Row],[Saving Accounts]]</f>
        <v>122921.60430000001</v>
      </c>
      <c r="R619" s="3">
        <f>IF(AND(K619="Current", Customer8[[#This Row],[Balance]]&gt;500000), Customer8[[#This Row],[Balance]]*1.02, Customer8[[#This Row],[Balance]])</f>
        <v>122921.60430000001</v>
      </c>
      <c r="S619" s="3" t="str">
        <f>TEXT(Customer8[[#This Row],[Transaction_Date]], "MMM")</f>
        <v>Apr</v>
      </c>
      <c r="T619" s="3" t="str">
        <f t="shared" si="9"/>
        <v>60-69 Yrs</v>
      </c>
      <c r="U619" s="3" t="str">
        <f>TEXT(Customer8[[#This Row],[Transaction_Date]],"YYYY")</f>
        <v>2022</v>
      </c>
    </row>
    <row r="620" spans="1:21" x14ac:dyDescent="0.35">
      <c r="A620" t="s">
        <v>1430</v>
      </c>
      <c r="B620">
        <v>194156147</v>
      </c>
      <c r="C620">
        <v>28</v>
      </c>
      <c r="D620" s="1">
        <v>34479</v>
      </c>
      <c r="E620" t="s">
        <v>741</v>
      </c>
      <c r="F620" t="s">
        <v>208</v>
      </c>
      <c r="G620" t="s">
        <v>1333</v>
      </c>
      <c r="H620" s="3">
        <v>656009.47349999996</v>
      </c>
      <c r="I620" s="3">
        <v>212782.56</v>
      </c>
      <c r="J620" t="s">
        <v>1431</v>
      </c>
      <c r="K620" t="str">
        <f>_xlfn.XLOOKUP(A620, Accounts!A:A, Accounts!E:E, "Not Found")</f>
        <v>Fixed Deposit</v>
      </c>
      <c r="L620" s="3">
        <f>_xlfn.XLOOKUP(A620, Accounts!A:A, Accounts!G:G, 0)</f>
        <v>1305725124</v>
      </c>
      <c r="M620" s="3" t="str">
        <f>_xlfn.XLOOKUP(A620, Loan!A:A, Loan!D:D, "0")</f>
        <v>0</v>
      </c>
      <c r="N620" s="3" t="str">
        <f>_xlfn.XLOOKUP(Customer8[[#This Row],[Account Number]],Transaction!C:C,Transaction!D:D)</f>
        <v>Money Transfer</v>
      </c>
      <c r="O620" s="3" t="str">
        <f>_xlfn.XLOOKUP(Customer8[[#This Row],[Account Number]], Transaction!C:C,Transaction!E:E)</f>
        <v>Mobile</v>
      </c>
      <c r="P620" s="2">
        <f>_xlfn.XLOOKUP(Customer8[[#This Row],[Account Number]], Transaction!C:C,Transaction!F:F)</f>
        <v>44559</v>
      </c>
      <c r="Q620" s="3">
        <f>Customer8[[#This Row],[Bank Deposit]]-Customer8[[#This Row],[Saving Accounts]]</f>
        <v>443226.91349999997</v>
      </c>
      <c r="R620" s="3">
        <f>IF(AND(K620="Current", Customer8[[#This Row],[Balance]]&gt;500000), Customer8[[#This Row],[Balance]]*1.02, Customer8[[#This Row],[Balance]])</f>
        <v>443226.91349999997</v>
      </c>
      <c r="S620" s="3" t="str">
        <f>TEXT(Customer8[[#This Row],[Transaction_Date]], "MMM")</f>
        <v>Dec</v>
      </c>
      <c r="T620" s="3" t="str">
        <f t="shared" si="9"/>
        <v>20-29 Yrs</v>
      </c>
      <c r="U620" s="3" t="str">
        <f>TEXT(Customer8[[#This Row],[Transaction_Date]],"YYYY")</f>
        <v>2021</v>
      </c>
    </row>
    <row r="621" spans="1:21" x14ac:dyDescent="0.35">
      <c r="A621" t="s">
        <v>1301</v>
      </c>
      <c r="B621">
        <v>316783181</v>
      </c>
      <c r="C621">
        <v>70</v>
      </c>
      <c r="D621" s="1">
        <v>19138.5</v>
      </c>
      <c r="E621" t="s">
        <v>741</v>
      </c>
      <c r="F621" t="s">
        <v>1432</v>
      </c>
      <c r="G621" t="s">
        <v>1333</v>
      </c>
      <c r="H621" s="3">
        <v>991058.21710000001</v>
      </c>
      <c r="I621" s="3">
        <v>233753.0416</v>
      </c>
      <c r="J621" t="s">
        <v>1433</v>
      </c>
      <c r="K621" t="str">
        <f>_xlfn.XLOOKUP(A621, Accounts!A:A, Accounts!E:E, "Not Found")</f>
        <v>Current</v>
      </c>
      <c r="L621" s="3">
        <f>_xlfn.XLOOKUP(A621, Accounts!A:A, Accounts!G:G, 0)</f>
        <v>1238546619</v>
      </c>
      <c r="M621" s="3" t="str">
        <f>_xlfn.XLOOKUP(A621, Loan!A:A, Loan!D:D, "0")</f>
        <v>0</v>
      </c>
      <c r="N621" s="3" t="str">
        <f>_xlfn.XLOOKUP(Customer8[[#This Row],[Account Number]],Transaction!C:C,Transaction!D:D)</f>
        <v>Cash Withdrawal</v>
      </c>
      <c r="O621" s="3" t="str">
        <f>_xlfn.XLOOKUP(Customer8[[#This Row],[Account Number]], Transaction!C:C,Transaction!E:E)</f>
        <v>Bank</v>
      </c>
      <c r="P621" s="2">
        <f>_xlfn.XLOOKUP(Customer8[[#This Row],[Account Number]], Transaction!C:C,Transaction!F:F)</f>
        <v>44595</v>
      </c>
      <c r="Q621" s="3">
        <f>Customer8[[#This Row],[Bank Deposit]]-Customer8[[#This Row],[Saving Accounts]]</f>
        <v>757305.17550000001</v>
      </c>
      <c r="R621" s="3">
        <f>IF(AND(K621="Current", Customer8[[#This Row],[Balance]]&gt;500000), Customer8[[#This Row],[Balance]]*1.02, Customer8[[#This Row],[Balance]])</f>
        <v>772451.27901000006</v>
      </c>
      <c r="S621" s="3" t="str">
        <f>TEXT(Customer8[[#This Row],[Transaction_Date]], "MMM")</f>
        <v>Feb</v>
      </c>
      <c r="T621" s="3" t="str">
        <f t="shared" si="9"/>
        <v>70 Yrs &amp; Above</v>
      </c>
      <c r="U621" s="3" t="str">
        <f>TEXT(Customer8[[#This Row],[Transaction_Date]],"YYYY")</f>
        <v>2022</v>
      </c>
    </row>
    <row r="622" spans="1:21" x14ac:dyDescent="0.35">
      <c r="A622" t="s">
        <v>1434</v>
      </c>
      <c r="B622">
        <v>54235781</v>
      </c>
      <c r="C622">
        <v>59</v>
      </c>
      <c r="D622" s="1">
        <v>23156.25</v>
      </c>
      <c r="E622" t="s">
        <v>741</v>
      </c>
      <c r="F622" t="s">
        <v>533</v>
      </c>
      <c r="G622" t="s">
        <v>1333</v>
      </c>
      <c r="H622" s="3">
        <v>380570.29499999998</v>
      </c>
      <c r="I622" s="3">
        <v>258895.00349999999</v>
      </c>
      <c r="J622" t="s">
        <v>1435</v>
      </c>
      <c r="K622" t="str">
        <f>_xlfn.XLOOKUP(A622, Accounts!A:A, Accounts!E:E, "Not Found")</f>
        <v>Domiciliary</v>
      </c>
      <c r="L622" s="3">
        <f>_xlfn.XLOOKUP(A622, Accounts!A:A, Accounts!G:G, 0)</f>
        <v>1114519653</v>
      </c>
      <c r="M622" s="3" t="str">
        <f>_xlfn.XLOOKUP(A622, Loan!A:A, Loan!D:D, "0")</f>
        <v>0</v>
      </c>
      <c r="N622" s="3" t="str">
        <f>_xlfn.XLOOKUP(Customer8[[#This Row],[Account Number]],Transaction!C:C,Transaction!D:D)</f>
        <v>Online Payment</v>
      </c>
      <c r="O622" s="3" t="str">
        <f>_xlfn.XLOOKUP(Customer8[[#This Row],[Account Number]], Transaction!C:C,Transaction!E:E)</f>
        <v>Card</v>
      </c>
      <c r="P622" s="2">
        <f>_xlfn.XLOOKUP(Customer8[[#This Row],[Account Number]], Transaction!C:C,Transaction!F:F)</f>
        <v>44528</v>
      </c>
      <c r="Q622" s="3">
        <f>Customer8[[#This Row],[Bank Deposit]]-Customer8[[#This Row],[Saving Accounts]]</f>
        <v>121675.29149999999</v>
      </c>
      <c r="R622" s="3">
        <f>IF(AND(K622="Current", Customer8[[#This Row],[Balance]]&gt;500000), Customer8[[#This Row],[Balance]]*1.02, Customer8[[#This Row],[Balance]])</f>
        <v>121675.29149999999</v>
      </c>
      <c r="S622" s="3" t="str">
        <f>TEXT(Customer8[[#This Row],[Transaction_Date]], "MMM")</f>
        <v>Nov</v>
      </c>
      <c r="T622" s="3" t="str">
        <f t="shared" si="9"/>
        <v>50-59 Yrs</v>
      </c>
      <c r="U622" s="3" t="str">
        <f>TEXT(Customer8[[#This Row],[Transaction_Date]],"YYYY")</f>
        <v>2021</v>
      </c>
    </row>
    <row r="623" spans="1:21" x14ac:dyDescent="0.35">
      <c r="A623" t="s">
        <v>1436</v>
      </c>
      <c r="B623">
        <v>848503950</v>
      </c>
      <c r="C623">
        <v>52</v>
      </c>
      <c r="D623" s="1">
        <v>25713</v>
      </c>
      <c r="E623" t="s">
        <v>741</v>
      </c>
      <c r="F623" t="s">
        <v>136</v>
      </c>
      <c r="G623" t="s">
        <v>1333</v>
      </c>
      <c r="H623" s="3">
        <v>37712.044800000003</v>
      </c>
      <c r="I623" s="3">
        <v>22796.931100000002</v>
      </c>
      <c r="J623" t="s">
        <v>1437</v>
      </c>
      <c r="K623" t="str">
        <f>_xlfn.XLOOKUP(A623, Accounts!A:A, Accounts!E:E, "Not Found")</f>
        <v>Current</v>
      </c>
      <c r="L623" s="3">
        <f>_xlfn.XLOOKUP(A623, Accounts!A:A, Accounts!G:G, 0)</f>
        <v>806943564</v>
      </c>
      <c r="M623" s="3" t="str">
        <f>_xlfn.XLOOKUP(A623, Loan!A:A, Loan!D:D, "0")</f>
        <v>0</v>
      </c>
      <c r="N623" s="3" t="str">
        <f>_xlfn.XLOOKUP(Customer8[[#This Row],[Account Number]],Transaction!C:C,Transaction!D:D)</f>
        <v>Money Deposit</v>
      </c>
      <c r="O623" s="3" t="str">
        <f>_xlfn.XLOOKUP(Customer8[[#This Row],[Account Number]], Transaction!C:C,Transaction!E:E)</f>
        <v>Bank</v>
      </c>
      <c r="P623" s="2">
        <f>_xlfn.XLOOKUP(Customer8[[#This Row],[Account Number]], Transaction!C:C,Transaction!F:F)</f>
        <v>44418</v>
      </c>
      <c r="Q623" s="3">
        <f>Customer8[[#This Row],[Bank Deposit]]-Customer8[[#This Row],[Saving Accounts]]</f>
        <v>14915.113700000002</v>
      </c>
      <c r="R623" s="3">
        <f>IF(AND(K623="Current", Customer8[[#This Row],[Balance]]&gt;500000), Customer8[[#This Row],[Balance]]*1.02, Customer8[[#This Row],[Balance]])</f>
        <v>14915.113700000002</v>
      </c>
      <c r="S623" s="3" t="str">
        <f>TEXT(Customer8[[#This Row],[Transaction_Date]], "MMM")</f>
        <v>Aug</v>
      </c>
      <c r="T623" s="3" t="str">
        <f t="shared" si="9"/>
        <v>50-59 Yrs</v>
      </c>
      <c r="U623" s="3" t="str">
        <f>TEXT(Customer8[[#This Row],[Transaction_Date]],"YYYY")</f>
        <v>2021</v>
      </c>
    </row>
    <row r="624" spans="1:21" x14ac:dyDescent="0.35">
      <c r="A624" t="s">
        <v>1438</v>
      </c>
      <c r="B624">
        <v>533584613</v>
      </c>
      <c r="C624">
        <v>44</v>
      </c>
      <c r="D624" s="1">
        <v>28635</v>
      </c>
      <c r="E624" t="s">
        <v>741</v>
      </c>
      <c r="F624" t="s">
        <v>300</v>
      </c>
      <c r="G624" t="s">
        <v>1333</v>
      </c>
      <c r="H624" s="3">
        <v>491522.76289999997</v>
      </c>
      <c r="I624" s="3">
        <v>86508.006299999994</v>
      </c>
      <c r="J624" t="s">
        <v>1439</v>
      </c>
      <c r="K624" t="str">
        <f>_xlfn.XLOOKUP(A624, Accounts!A:A, Accounts!E:E, "Not Found")</f>
        <v>Domiciliary</v>
      </c>
      <c r="L624" s="3">
        <f>_xlfn.XLOOKUP(A624, Accounts!A:A, Accounts!G:G, 0)</f>
        <v>5230875</v>
      </c>
      <c r="M624" s="3" t="str">
        <f>_xlfn.XLOOKUP(A624, Loan!A:A, Loan!D:D, "0")</f>
        <v>0</v>
      </c>
      <c r="N624" s="3" t="str">
        <f>_xlfn.XLOOKUP(Customer8[[#This Row],[Account Number]],Transaction!C:C,Transaction!D:D)</f>
        <v>Money Deposit</v>
      </c>
      <c r="O624" s="3" t="str">
        <f>_xlfn.XLOOKUP(Customer8[[#This Row],[Account Number]], Transaction!C:C,Transaction!E:E)</f>
        <v>Bank</v>
      </c>
      <c r="P624" s="2">
        <f>_xlfn.XLOOKUP(Customer8[[#This Row],[Account Number]], Transaction!C:C,Transaction!F:F)</f>
        <v>44199</v>
      </c>
      <c r="Q624" s="3">
        <f>Customer8[[#This Row],[Bank Deposit]]-Customer8[[#This Row],[Saving Accounts]]</f>
        <v>405014.75659999996</v>
      </c>
      <c r="R624" s="3">
        <f>IF(AND(K624="Current", Customer8[[#This Row],[Balance]]&gt;500000), Customer8[[#This Row],[Balance]]*1.02, Customer8[[#This Row],[Balance]])</f>
        <v>405014.75659999996</v>
      </c>
      <c r="S624" s="3" t="str">
        <f>TEXT(Customer8[[#This Row],[Transaction_Date]], "MMM")</f>
        <v>Jan</v>
      </c>
      <c r="T624" s="3" t="str">
        <f t="shared" si="9"/>
        <v>40-49 Yrs</v>
      </c>
      <c r="U624" s="3" t="str">
        <f>TEXT(Customer8[[#This Row],[Transaction_Date]],"YYYY")</f>
        <v>2021</v>
      </c>
    </row>
    <row r="625" spans="1:21" x14ac:dyDescent="0.35">
      <c r="A625" t="s">
        <v>1440</v>
      </c>
      <c r="B625">
        <v>908010774</v>
      </c>
      <c r="C625">
        <v>49</v>
      </c>
      <c r="D625" s="1">
        <v>26808.75</v>
      </c>
      <c r="E625" t="s">
        <v>741</v>
      </c>
      <c r="F625" t="s">
        <v>1017</v>
      </c>
      <c r="G625" t="s">
        <v>1333</v>
      </c>
      <c r="H625" s="3">
        <v>589372.98899999994</v>
      </c>
      <c r="I625" s="3">
        <v>227428.63570000001</v>
      </c>
      <c r="J625" t="s">
        <v>1441</v>
      </c>
      <c r="K625" t="str">
        <f>_xlfn.XLOOKUP(A625, Accounts!A:A, Accounts!E:E, "Not Found")</f>
        <v>Corporate</v>
      </c>
      <c r="L625" s="3">
        <f>_xlfn.XLOOKUP(A625, Accounts!A:A, Accounts!G:G, 0)</f>
        <v>1116669312</v>
      </c>
      <c r="M625" s="3" t="str">
        <f>_xlfn.XLOOKUP(A625, Loan!A:A, Loan!D:D, "0")</f>
        <v>0</v>
      </c>
      <c r="N625" s="3" t="str">
        <f>_xlfn.XLOOKUP(Customer8[[#This Row],[Account Number]],Transaction!C:C,Transaction!D:D)</f>
        <v>Online Payment</v>
      </c>
      <c r="O625" s="3" t="str">
        <f>_xlfn.XLOOKUP(Customer8[[#This Row],[Account Number]], Transaction!C:C,Transaction!E:E)</f>
        <v>Mobile</v>
      </c>
      <c r="P625" s="2">
        <f>_xlfn.XLOOKUP(Customer8[[#This Row],[Account Number]], Transaction!C:C,Transaction!F:F)</f>
        <v>44583</v>
      </c>
      <c r="Q625" s="3">
        <f>Customer8[[#This Row],[Bank Deposit]]-Customer8[[#This Row],[Saving Accounts]]</f>
        <v>361944.35329999996</v>
      </c>
      <c r="R625" s="3">
        <f>IF(AND(K625="Current", Customer8[[#This Row],[Balance]]&gt;500000), Customer8[[#This Row],[Balance]]*1.02, Customer8[[#This Row],[Balance]])</f>
        <v>361944.35329999996</v>
      </c>
      <c r="S625" s="3" t="str">
        <f>TEXT(Customer8[[#This Row],[Transaction_Date]], "MMM")</f>
        <v>Jan</v>
      </c>
      <c r="T625" s="3" t="str">
        <f t="shared" si="9"/>
        <v>40-49 Yrs</v>
      </c>
      <c r="U625" s="3" t="str">
        <f>TEXT(Customer8[[#This Row],[Transaction_Date]],"YYYY")</f>
        <v>2022</v>
      </c>
    </row>
    <row r="626" spans="1:21" x14ac:dyDescent="0.35">
      <c r="A626" t="s">
        <v>1442</v>
      </c>
      <c r="B626">
        <v>792457149</v>
      </c>
      <c r="C626">
        <v>58</v>
      </c>
      <c r="D626" s="1">
        <v>23521.5</v>
      </c>
      <c r="E626" t="s">
        <v>741</v>
      </c>
      <c r="F626" t="s">
        <v>127</v>
      </c>
      <c r="G626" t="s">
        <v>1333</v>
      </c>
      <c r="H626" s="3">
        <v>337430.36469999998</v>
      </c>
      <c r="I626" s="3">
        <v>424057.94199999998</v>
      </c>
      <c r="J626" t="s">
        <v>1443</v>
      </c>
      <c r="K626" t="str">
        <f>_xlfn.XLOOKUP(A626, Accounts!A:A, Accounts!E:E, "Not Found")</f>
        <v>Current</v>
      </c>
      <c r="L626" s="3">
        <f>_xlfn.XLOOKUP(A626, Accounts!A:A, Accounts!G:G, 0)</f>
        <v>1927460646</v>
      </c>
      <c r="M626" s="3" t="str">
        <f>_xlfn.XLOOKUP(A626, Loan!A:A, Loan!D:D, "0")</f>
        <v>0</v>
      </c>
      <c r="N626" s="3" t="str">
        <f>_xlfn.XLOOKUP(Customer8[[#This Row],[Account Number]],Transaction!C:C,Transaction!D:D)</f>
        <v>Checks</v>
      </c>
      <c r="O626" s="3" t="str">
        <f>_xlfn.XLOOKUP(Customer8[[#This Row],[Account Number]], Transaction!C:C,Transaction!E:E)</f>
        <v>Informal Services</v>
      </c>
      <c r="P626" s="2">
        <f>_xlfn.XLOOKUP(Customer8[[#This Row],[Account Number]], Transaction!C:C,Transaction!F:F)</f>
        <v>44666</v>
      </c>
      <c r="Q626" s="3">
        <f>Customer8[[#This Row],[Bank Deposit]]-Customer8[[#This Row],[Saving Accounts]]</f>
        <v>-86627.577300000004</v>
      </c>
      <c r="R626" s="3">
        <f>IF(AND(K626="Current", Customer8[[#This Row],[Balance]]&gt;500000), Customer8[[#This Row],[Balance]]*1.02, Customer8[[#This Row],[Balance]])</f>
        <v>-86627.577300000004</v>
      </c>
      <c r="S626" s="3" t="str">
        <f>TEXT(Customer8[[#This Row],[Transaction_Date]], "MMM")</f>
        <v>Apr</v>
      </c>
      <c r="T626" s="3" t="str">
        <f t="shared" si="9"/>
        <v>50-59 Yrs</v>
      </c>
      <c r="U626" s="3" t="str">
        <f>TEXT(Customer8[[#This Row],[Transaction_Date]],"YYYY")</f>
        <v>2022</v>
      </c>
    </row>
    <row r="627" spans="1:21" x14ac:dyDescent="0.35">
      <c r="A627" t="s">
        <v>1444</v>
      </c>
      <c r="B627">
        <v>625733970</v>
      </c>
      <c r="C627">
        <v>61</v>
      </c>
      <c r="D627" s="1">
        <v>22425.75</v>
      </c>
      <c r="E627" t="s">
        <v>741</v>
      </c>
      <c r="F627" t="s">
        <v>671</v>
      </c>
      <c r="G627" t="s">
        <v>1333</v>
      </c>
      <c r="H627" s="3">
        <v>240865.25959999999</v>
      </c>
      <c r="I627" s="3">
        <v>218785.94409999999</v>
      </c>
      <c r="J627" t="s">
        <v>1445</v>
      </c>
      <c r="K627" t="str">
        <f>_xlfn.XLOOKUP(A627, Accounts!A:A, Accounts!E:E, "Not Found")</f>
        <v>Current</v>
      </c>
      <c r="L627" s="3">
        <f>_xlfn.XLOOKUP(A627, Accounts!A:A, Accounts!G:G, 0)</f>
        <v>13628832</v>
      </c>
      <c r="M627" s="3" t="str">
        <f>_xlfn.XLOOKUP(A627, Loan!A:A, Loan!D:D, "0")</f>
        <v>0</v>
      </c>
      <c r="N627" s="3" t="str">
        <f>_xlfn.XLOOKUP(Customer8[[#This Row],[Account Number]],Transaction!C:C,Transaction!D:D)</f>
        <v>Cash Withdrawal</v>
      </c>
      <c r="O627" s="3" t="str">
        <f>_xlfn.XLOOKUP(Customer8[[#This Row],[Account Number]], Transaction!C:C,Transaction!E:E)</f>
        <v>Bank</v>
      </c>
      <c r="P627" s="2">
        <f>_xlfn.XLOOKUP(Customer8[[#This Row],[Account Number]], Transaction!C:C,Transaction!F:F)</f>
        <v>44333</v>
      </c>
      <c r="Q627" s="3">
        <f>Customer8[[#This Row],[Bank Deposit]]-Customer8[[#This Row],[Saving Accounts]]</f>
        <v>22079.315499999997</v>
      </c>
      <c r="R627" s="3">
        <f>IF(AND(K627="Current", Customer8[[#This Row],[Balance]]&gt;500000), Customer8[[#This Row],[Balance]]*1.02, Customer8[[#This Row],[Balance]])</f>
        <v>22079.315499999997</v>
      </c>
      <c r="S627" s="3" t="str">
        <f>TEXT(Customer8[[#This Row],[Transaction_Date]], "MMM")</f>
        <v>May</v>
      </c>
      <c r="T627" s="3" t="str">
        <f t="shared" si="9"/>
        <v>60-69 Yrs</v>
      </c>
      <c r="U627" s="3" t="str">
        <f>TEXT(Customer8[[#This Row],[Transaction_Date]],"YYYY")</f>
        <v>2021</v>
      </c>
    </row>
    <row r="628" spans="1:21" x14ac:dyDescent="0.35">
      <c r="A628" t="s">
        <v>1446</v>
      </c>
      <c r="B628">
        <v>446791839</v>
      </c>
      <c r="C628">
        <v>55</v>
      </c>
      <c r="D628" s="1">
        <v>24617.25</v>
      </c>
      <c r="E628" t="s">
        <v>741</v>
      </c>
      <c r="F628" t="s">
        <v>253</v>
      </c>
      <c r="G628" t="s">
        <v>1333</v>
      </c>
      <c r="H628" s="3">
        <v>276501.04940000002</v>
      </c>
      <c r="I628" s="3">
        <v>54941.117599999998</v>
      </c>
      <c r="J628" t="s">
        <v>1447</v>
      </c>
      <c r="K628" t="str">
        <f>_xlfn.XLOOKUP(A628, Accounts!A:A, Accounts!E:E, "Not Found")</f>
        <v>Current</v>
      </c>
      <c r="L628" s="3">
        <f>_xlfn.XLOOKUP(A628, Accounts!A:A, Accounts!G:G, 0)</f>
        <v>1171254162</v>
      </c>
      <c r="M628" s="3" t="str">
        <f>_xlfn.XLOOKUP(A628, Loan!A:A, Loan!D:D, "0")</f>
        <v>0</v>
      </c>
      <c r="N628" s="3" t="str">
        <f>_xlfn.XLOOKUP(Customer8[[#This Row],[Account Number]],Transaction!C:C,Transaction!D:D)</f>
        <v>Money Transfer</v>
      </c>
      <c r="O628" s="3" t="str">
        <f>_xlfn.XLOOKUP(Customer8[[#This Row],[Account Number]], Transaction!C:C,Transaction!E:E)</f>
        <v>Mobile</v>
      </c>
      <c r="P628" s="2">
        <f>_xlfn.XLOOKUP(Customer8[[#This Row],[Account Number]], Transaction!C:C,Transaction!F:F)</f>
        <v>44409</v>
      </c>
      <c r="Q628" s="3">
        <f>Customer8[[#This Row],[Bank Deposit]]-Customer8[[#This Row],[Saving Accounts]]</f>
        <v>221559.93180000002</v>
      </c>
      <c r="R628" s="3">
        <f>IF(AND(K628="Current", Customer8[[#This Row],[Balance]]&gt;500000), Customer8[[#This Row],[Balance]]*1.02, Customer8[[#This Row],[Balance]])</f>
        <v>221559.93180000002</v>
      </c>
      <c r="S628" s="3" t="str">
        <f>TEXT(Customer8[[#This Row],[Transaction_Date]], "MMM")</f>
        <v>Aug</v>
      </c>
      <c r="T628" s="3" t="str">
        <f t="shared" si="9"/>
        <v>50-59 Yrs</v>
      </c>
      <c r="U628" s="3" t="str">
        <f>TEXT(Customer8[[#This Row],[Transaction_Date]],"YYYY")</f>
        <v>2021</v>
      </c>
    </row>
    <row r="629" spans="1:21" x14ac:dyDescent="0.35">
      <c r="A629" t="s">
        <v>1448</v>
      </c>
      <c r="B629">
        <v>825405328</v>
      </c>
      <c r="C629">
        <v>55</v>
      </c>
      <c r="D629" s="1">
        <v>24617.25</v>
      </c>
      <c r="E629" t="s">
        <v>741</v>
      </c>
      <c r="F629" t="s">
        <v>87</v>
      </c>
      <c r="G629" t="s">
        <v>1333</v>
      </c>
      <c r="H629" s="3">
        <v>635126.8247</v>
      </c>
      <c r="I629" s="3">
        <v>122791.18610000001</v>
      </c>
      <c r="J629" t="s">
        <v>1449</v>
      </c>
      <c r="K629" t="str">
        <f>_xlfn.XLOOKUP(A629, Accounts!A:A, Accounts!E:E, "Not Found")</f>
        <v>Savings</v>
      </c>
      <c r="L629" s="3">
        <f>_xlfn.XLOOKUP(A629, Accounts!A:A, Accounts!G:G, 0)</f>
        <v>1487990244</v>
      </c>
      <c r="M629" s="3" t="str">
        <f>_xlfn.XLOOKUP(A629, Loan!A:A, Loan!D:D, "0")</f>
        <v>0</v>
      </c>
      <c r="N629" s="3" t="str">
        <f>_xlfn.XLOOKUP(Customer8[[#This Row],[Account Number]],Transaction!C:C,Transaction!D:D)</f>
        <v>Money Transfer</v>
      </c>
      <c r="O629" s="3" t="str">
        <f>_xlfn.XLOOKUP(Customer8[[#This Row],[Account Number]], Transaction!C:C,Transaction!E:E)</f>
        <v>Mobile</v>
      </c>
      <c r="P629" s="2">
        <f>_xlfn.XLOOKUP(Customer8[[#This Row],[Account Number]], Transaction!C:C,Transaction!F:F)</f>
        <v>44376</v>
      </c>
      <c r="Q629" s="3">
        <f>Customer8[[#This Row],[Bank Deposit]]-Customer8[[#This Row],[Saving Accounts]]</f>
        <v>512335.63860000001</v>
      </c>
      <c r="R629" s="3">
        <f>IF(AND(K629="Current", Customer8[[#This Row],[Balance]]&gt;500000), Customer8[[#This Row],[Balance]]*1.02, Customer8[[#This Row],[Balance]])</f>
        <v>512335.63860000001</v>
      </c>
      <c r="S629" s="3" t="str">
        <f>TEXT(Customer8[[#This Row],[Transaction_Date]], "MMM")</f>
        <v>Jun</v>
      </c>
      <c r="T629" s="3" t="str">
        <f t="shared" si="9"/>
        <v>50-59 Yrs</v>
      </c>
      <c r="U629" s="3" t="str">
        <f>TEXT(Customer8[[#This Row],[Transaction_Date]],"YYYY")</f>
        <v>2021</v>
      </c>
    </row>
    <row r="630" spans="1:21" x14ac:dyDescent="0.35">
      <c r="A630" t="s">
        <v>1450</v>
      </c>
      <c r="B630">
        <v>169553214</v>
      </c>
      <c r="C630">
        <v>60</v>
      </c>
      <c r="D630" s="1">
        <v>22791</v>
      </c>
      <c r="E630" t="s">
        <v>741</v>
      </c>
      <c r="F630" t="s">
        <v>87</v>
      </c>
      <c r="G630" t="s">
        <v>1333</v>
      </c>
      <c r="H630" s="3">
        <v>2847399.6316</v>
      </c>
      <c r="I630" s="3">
        <v>820159.223</v>
      </c>
      <c r="J630" t="s">
        <v>1451</v>
      </c>
      <c r="K630" t="str">
        <f>_xlfn.XLOOKUP(A630, Accounts!A:A, Accounts!E:E, "Not Found")</f>
        <v>Current</v>
      </c>
      <c r="L630" s="3">
        <f>_xlfn.XLOOKUP(A630, Accounts!A:A, Accounts!G:G, 0)</f>
        <v>1505105463</v>
      </c>
      <c r="M630" s="3" t="str">
        <f>_xlfn.XLOOKUP(A630, Loan!A:A, Loan!D:D, "0")</f>
        <v>0</v>
      </c>
      <c r="N630" s="3" t="str">
        <f>_xlfn.XLOOKUP(Customer8[[#This Row],[Account Number]],Transaction!C:C,Transaction!D:D)</f>
        <v>Online Payment</v>
      </c>
      <c r="O630" s="3" t="str">
        <f>_xlfn.XLOOKUP(Customer8[[#This Row],[Account Number]], Transaction!C:C,Transaction!E:E)</f>
        <v>Internet Banking</v>
      </c>
      <c r="P630" s="2">
        <f>_xlfn.XLOOKUP(Customer8[[#This Row],[Account Number]], Transaction!C:C,Transaction!F:F)</f>
        <v>44314</v>
      </c>
      <c r="Q630" s="3">
        <f>Customer8[[#This Row],[Bank Deposit]]-Customer8[[#This Row],[Saving Accounts]]</f>
        <v>2027240.4086</v>
      </c>
      <c r="R630" s="3">
        <f>IF(AND(K630="Current", Customer8[[#This Row],[Balance]]&gt;500000), Customer8[[#This Row],[Balance]]*1.02, Customer8[[#This Row],[Balance]])</f>
        <v>2067785.2167720001</v>
      </c>
      <c r="S630" s="3" t="str">
        <f>TEXT(Customer8[[#This Row],[Transaction_Date]], "MMM")</f>
        <v>Apr</v>
      </c>
      <c r="T630" s="3" t="str">
        <f t="shared" si="9"/>
        <v>60-69 Yrs</v>
      </c>
      <c r="U630" s="3" t="str">
        <f>TEXT(Customer8[[#This Row],[Transaction_Date]],"YYYY")</f>
        <v>2021</v>
      </c>
    </row>
    <row r="631" spans="1:21" x14ac:dyDescent="0.35">
      <c r="A631" t="s">
        <v>1452</v>
      </c>
      <c r="B631">
        <v>204223409</v>
      </c>
      <c r="C631">
        <v>81</v>
      </c>
      <c r="D631" s="1">
        <v>15120.75</v>
      </c>
      <c r="E631" t="s">
        <v>741</v>
      </c>
      <c r="F631" t="s">
        <v>1093</v>
      </c>
      <c r="G631" t="s">
        <v>1333</v>
      </c>
      <c r="H631" s="3">
        <v>94268.589300000007</v>
      </c>
      <c r="I631" s="3">
        <v>36351.662799999998</v>
      </c>
      <c r="J631" t="s">
        <v>1453</v>
      </c>
      <c r="K631" t="str">
        <f>_xlfn.XLOOKUP(A631, Accounts!A:A, Accounts!E:E, "Not Found")</f>
        <v>Current</v>
      </c>
      <c r="L631" s="3">
        <f>_xlfn.XLOOKUP(A631, Accounts!A:A, Accounts!G:G, 0)</f>
        <v>316347876</v>
      </c>
      <c r="M631" s="3" t="str">
        <f>_xlfn.XLOOKUP(A631, Loan!A:A, Loan!D:D, "0")</f>
        <v>0</v>
      </c>
      <c r="N631" s="3" t="str">
        <f>_xlfn.XLOOKUP(Customer8[[#This Row],[Account Number]],Transaction!C:C,Transaction!D:D)</f>
        <v>Money Transfer</v>
      </c>
      <c r="O631" s="3" t="str">
        <f>_xlfn.XLOOKUP(Customer8[[#This Row],[Account Number]], Transaction!C:C,Transaction!E:E)</f>
        <v>Bank</v>
      </c>
      <c r="P631" s="2">
        <f>_xlfn.XLOOKUP(Customer8[[#This Row],[Account Number]], Transaction!C:C,Transaction!F:F)</f>
        <v>44263</v>
      </c>
      <c r="Q631" s="3">
        <f>Customer8[[#This Row],[Bank Deposit]]-Customer8[[#This Row],[Saving Accounts]]</f>
        <v>57916.926500000009</v>
      </c>
      <c r="R631" s="3">
        <f>IF(AND(K631="Current", Customer8[[#This Row],[Balance]]&gt;500000), Customer8[[#This Row],[Balance]]*1.02, Customer8[[#This Row],[Balance]])</f>
        <v>57916.926500000009</v>
      </c>
      <c r="S631" s="3" t="str">
        <f>TEXT(Customer8[[#This Row],[Transaction_Date]], "MMM")</f>
        <v>Mar</v>
      </c>
      <c r="T631" s="3" t="str">
        <f t="shared" si="9"/>
        <v>70 Yrs &amp; Above</v>
      </c>
      <c r="U631" s="3" t="str">
        <f>TEXT(Customer8[[#This Row],[Transaction_Date]],"YYYY")</f>
        <v>2021</v>
      </c>
    </row>
    <row r="632" spans="1:21" x14ac:dyDescent="0.35">
      <c r="A632" t="s">
        <v>1454</v>
      </c>
      <c r="B632">
        <v>227174666</v>
      </c>
      <c r="C632">
        <v>51</v>
      </c>
      <c r="D632" s="1">
        <v>26078.25</v>
      </c>
      <c r="E632" t="s">
        <v>741</v>
      </c>
      <c r="F632" t="s">
        <v>350</v>
      </c>
      <c r="G632" t="s">
        <v>1333</v>
      </c>
      <c r="H632" s="3">
        <v>1378832.6998999999</v>
      </c>
      <c r="I632" s="3">
        <v>501866.9633</v>
      </c>
      <c r="J632" t="s">
        <v>1455</v>
      </c>
      <c r="K632" t="str">
        <f>_xlfn.XLOOKUP(A632, Accounts!A:A, Accounts!E:E, "Not Found")</f>
        <v>Domiciliary</v>
      </c>
      <c r="L632" s="3">
        <f>_xlfn.XLOOKUP(A632, Accounts!A:A, Accounts!G:G, 0)</f>
        <v>597628491</v>
      </c>
      <c r="M632" s="3">
        <f>_xlfn.XLOOKUP(A632, Loan!A:A, Loan!D:D, "0")</f>
        <v>2569850892</v>
      </c>
      <c r="N632" s="3" t="str">
        <f>_xlfn.XLOOKUP(Customer8[[#This Row],[Account Number]],Transaction!C:C,Transaction!D:D)</f>
        <v>Loan Payment</v>
      </c>
      <c r="O632" s="3" t="str">
        <f>_xlfn.XLOOKUP(Customer8[[#This Row],[Account Number]], Transaction!C:C,Transaction!E:E)</f>
        <v>AFT</v>
      </c>
      <c r="P632" s="2">
        <f>_xlfn.XLOOKUP(Customer8[[#This Row],[Account Number]], Transaction!C:C,Transaction!F:F)</f>
        <v>44669</v>
      </c>
      <c r="Q632" s="3">
        <f>Customer8[[#This Row],[Bank Deposit]]-Customer8[[#This Row],[Saving Accounts]]</f>
        <v>876965.73659999995</v>
      </c>
      <c r="R632" s="3">
        <f>IF(AND(K632="Current", Customer8[[#This Row],[Balance]]&gt;500000), Customer8[[#This Row],[Balance]]*1.02, Customer8[[#This Row],[Balance]])</f>
        <v>876965.73659999995</v>
      </c>
      <c r="S632" s="3" t="str">
        <f>TEXT(Customer8[[#This Row],[Transaction_Date]], "MMM")</f>
        <v>Apr</v>
      </c>
      <c r="T632" s="3" t="str">
        <f t="shared" si="9"/>
        <v>50-59 Yrs</v>
      </c>
      <c r="U632" s="3" t="str">
        <f>TEXT(Customer8[[#This Row],[Transaction_Date]],"YYYY")</f>
        <v>2022</v>
      </c>
    </row>
    <row r="633" spans="1:21" x14ac:dyDescent="0.35">
      <c r="A633" t="s">
        <v>1456</v>
      </c>
      <c r="B633">
        <v>919962728</v>
      </c>
      <c r="C633">
        <v>70</v>
      </c>
      <c r="D633" s="1">
        <v>19138.5</v>
      </c>
      <c r="E633" t="s">
        <v>741</v>
      </c>
      <c r="F633" t="s">
        <v>883</v>
      </c>
      <c r="G633" t="s">
        <v>1333</v>
      </c>
      <c r="H633" s="3">
        <v>203854.7628</v>
      </c>
      <c r="I633" s="3">
        <v>73047.956699999995</v>
      </c>
      <c r="J633" t="s">
        <v>1457</v>
      </c>
      <c r="K633" t="str">
        <f>_xlfn.XLOOKUP(A633, Accounts!A:A, Accounts!E:E, "Not Found")</f>
        <v>Corporate</v>
      </c>
      <c r="L633" s="3">
        <f>_xlfn.XLOOKUP(A633, Accounts!A:A, Accounts!G:G, 0)</f>
        <v>4325608</v>
      </c>
      <c r="M633" s="3" t="str">
        <f>_xlfn.XLOOKUP(A633, Loan!A:A, Loan!D:D, "0")</f>
        <v>0</v>
      </c>
      <c r="N633" s="3" t="str">
        <f>_xlfn.XLOOKUP(Customer8[[#This Row],[Account Number]],Transaction!C:C,Transaction!D:D)</f>
        <v>Money Transfer</v>
      </c>
      <c r="O633" s="3" t="str">
        <f>_xlfn.XLOOKUP(Customer8[[#This Row],[Account Number]], Transaction!C:C,Transaction!E:E)</f>
        <v>Internet Banking</v>
      </c>
      <c r="P633" s="2">
        <f>_xlfn.XLOOKUP(Customer8[[#This Row],[Account Number]], Transaction!C:C,Transaction!F:F)</f>
        <v>44669</v>
      </c>
      <c r="Q633" s="3">
        <f>Customer8[[#This Row],[Bank Deposit]]-Customer8[[#This Row],[Saving Accounts]]</f>
        <v>130806.8061</v>
      </c>
      <c r="R633" s="3">
        <f>IF(AND(K633="Current", Customer8[[#This Row],[Balance]]&gt;500000), Customer8[[#This Row],[Balance]]*1.02, Customer8[[#This Row],[Balance]])</f>
        <v>130806.8061</v>
      </c>
      <c r="S633" s="3" t="str">
        <f>TEXT(Customer8[[#This Row],[Transaction_Date]], "MMM")</f>
        <v>Apr</v>
      </c>
      <c r="T633" s="3" t="str">
        <f t="shared" si="9"/>
        <v>70 Yrs &amp; Above</v>
      </c>
      <c r="U633" s="3" t="str">
        <f>TEXT(Customer8[[#This Row],[Transaction_Date]],"YYYY")</f>
        <v>2022</v>
      </c>
    </row>
    <row r="634" spans="1:21" x14ac:dyDescent="0.35">
      <c r="A634" t="s">
        <v>1458</v>
      </c>
      <c r="B634">
        <v>533272771</v>
      </c>
      <c r="C634">
        <v>51</v>
      </c>
      <c r="D634" s="1">
        <v>26078.25</v>
      </c>
      <c r="E634" t="s">
        <v>741</v>
      </c>
      <c r="F634" t="s">
        <v>115</v>
      </c>
      <c r="G634" t="s">
        <v>1333</v>
      </c>
      <c r="H634" s="3">
        <v>687505.09389999998</v>
      </c>
      <c r="I634" s="3">
        <v>220755.6679</v>
      </c>
      <c r="J634" t="s">
        <v>1459</v>
      </c>
      <c r="K634" t="str">
        <f>_xlfn.XLOOKUP(A634, Accounts!A:A, Accounts!E:E, "Not Found")</f>
        <v>Savings</v>
      </c>
      <c r="L634" s="3">
        <f>_xlfn.XLOOKUP(A634, Accounts!A:A, Accounts!G:G, 0)</f>
        <v>616240012</v>
      </c>
      <c r="M634" s="3" t="str">
        <f>_xlfn.XLOOKUP(A634, Loan!A:A, Loan!D:D, "0")</f>
        <v>0</v>
      </c>
      <c r="N634" s="3" t="str">
        <f>_xlfn.XLOOKUP(Customer8[[#This Row],[Account Number]],Transaction!C:C,Transaction!D:D)</f>
        <v>Money Deposit</v>
      </c>
      <c r="O634" s="3" t="str">
        <f>_xlfn.XLOOKUP(Customer8[[#This Row],[Account Number]], Transaction!C:C,Transaction!E:E)</f>
        <v>ATM</v>
      </c>
      <c r="P634" s="2">
        <f>_xlfn.XLOOKUP(Customer8[[#This Row],[Account Number]], Transaction!C:C,Transaction!F:F)</f>
        <v>44472</v>
      </c>
      <c r="Q634" s="3">
        <f>Customer8[[#This Row],[Bank Deposit]]-Customer8[[#This Row],[Saving Accounts]]</f>
        <v>466749.42599999998</v>
      </c>
      <c r="R634" s="3">
        <f>IF(AND(K634="Current", Customer8[[#This Row],[Balance]]&gt;500000), Customer8[[#This Row],[Balance]]*1.02, Customer8[[#This Row],[Balance]])</f>
        <v>466749.42599999998</v>
      </c>
      <c r="S634" s="3" t="str">
        <f>TEXT(Customer8[[#This Row],[Transaction_Date]], "MMM")</f>
        <v>Oct</v>
      </c>
      <c r="T634" s="3" t="str">
        <f t="shared" si="9"/>
        <v>50-59 Yrs</v>
      </c>
      <c r="U634" s="3" t="str">
        <f>TEXT(Customer8[[#This Row],[Transaction_Date]],"YYYY")</f>
        <v>2021</v>
      </c>
    </row>
    <row r="635" spans="1:21" x14ac:dyDescent="0.35">
      <c r="A635" t="s">
        <v>1460</v>
      </c>
      <c r="B635">
        <v>767656466</v>
      </c>
      <c r="C635">
        <v>51</v>
      </c>
      <c r="D635" s="1">
        <v>26078.25</v>
      </c>
      <c r="E635" t="s">
        <v>741</v>
      </c>
      <c r="F635" t="s">
        <v>205</v>
      </c>
      <c r="G635" t="s">
        <v>1333</v>
      </c>
      <c r="H635" s="3">
        <v>532977.58290000004</v>
      </c>
      <c r="I635" s="3">
        <v>145394.79380000001</v>
      </c>
      <c r="J635" t="s">
        <v>1461</v>
      </c>
      <c r="K635" t="str">
        <f>_xlfn.XLOOKUP(A635, Accounts!A:A, Accounts!E:E, "Not Found")</f>
        <v>Fixed Deposit</v>
      </c>
      <c r="L635" s="3">
        <f>_xlfn.XLOOKUP(A635, Accounts!A:A, Accounts!G:G, 0)</f>
        <v>308438512</v>
      </c>
      <c r="M635" s="3" t="str">
        <f>_xlfn.XLOOKUP(A635, Loan!A:A, Loan!D:D, "0")</f>
        <v>0</v>
      </c>
      <c r="N635" s="3" t="str">
        <f>_xlfn.XLOOKUP(Customer8[[#This Row],[Account Number]],Transaction!C:C,Transaction!D:D)</f>
        <v>Money Deposit</v>
      </c>
      <c r="O635" s="3" t="str">
        <f>_xlfn.XLOOKUP(Customer8[[#This Row],[Account Number]], Transaction!C:C,Transaction!E:E)</f>
        <v>Bank</v>
      </c>
      <c r="P635" s="2">
        <f>_xlfn.XLOOKUP(Customer8[[#This Row],[Account Number]], Transaction!C:C,Transaction!F:F)</f>
        <v>44206</v>
      </c>
      <c r="Q635" s="3">
        <f>Customer8[[#This Row],[Bank Deposit]]-Customer8[[#This Row],[Saving Accounts]]</f>
        <v>387582.78910000005</v>
      </c>
      <c r="R635" s="3">
        <f>IF(AND(K635="Current", Customer8[[#This Row],[Balance]]&gt;500000), Customer8[[#This Row],[Balance]]*1.02, Customer8[[#This Row],[Balance]])</f>
        <v>387582.78910000005</v>
      </c>
      <c r="S635" s="3" t="str">
        <f>TEXT(Customer8[[#This Row],[Transaction_Date]], "MMM")</f>
        <v>Jan</v>
      </c>
      <c r="T635" s="3" t="str">
        <f t="shared" si="9"/>
        <v>50-59 Yrs</v>
      </c>
      <c r="U635" s="3" t="str">
        <f>TEXT(Customer8[[#This Row],[Transaction_Date]],"YYYY")</f>
        <v>2021</v>
      </c>
    </row>
    <row r="636" spans="1:21" x14ac:dyDescent="0.35">
      <c r="A636" t="s">
        <v>1462</v>
      </c>
      <c r="B636">
        <v>375431415</v>
      </c>
      <c r="C636">
        <v>84</v>
      </c>
      <c r="D636" s="1">
        <v>14025</v>
      </c>
      <c r="E636" t="s">
        <v>741</v>
      </c>
      <c r="F636" t="s">
        <v>232</v>
      </c>
      <c r="G636" t="s">
        <v>1333</v>
      </c>
      <c r="H636" s="3">
        <v>530390.60640000005</v>
      </c>
      <c r="I636" s="3">
        <v>141345.6525</v>
      </c>
      <c r="J636" t="s">
        <v>1463</v>
      </c>
      <c r="K636" t="str">
        <f>_xlfn.XLOOKUP(A636, Accounts!A:A, Accounts!E:E, "Not Found")</f>
        <v>Domiciliary</v>
      </c>
      <c r="L636" s="3">
        <f>_xlfn.XLOOKUP(A636, Accounts!A:A, Accounts!G:G, 0)</f>
        <v>4032815072</v>
      </c>
      <c r="M636" s="3" t="str">
        <f>_xlfn.XLOOKUP(A636, Loan!A:A, Loan!D:D, "0")</f>
        <v>0</v>
      </c>
      <c r="N636" s="3" t="str">
        <f>_xlfn.XLOOKUP(Customer8[[#This Row],[Account Number]],Transaction!C:C,Transaction!D:D)</f>
        <v>Online Payment</v>
      </c>
      <c r="O636" s="3" t="str">
        <f>_xlfn.XLOOKUP(Customer8[[#This Row],[Account Number]], Transaction!C:C,Transaction!E:E)</f>
        <v>Mobile</v>
      </c>
      <c r="P636" s="2">
        <f>_xlfn.XLOOKUP(Customer8[[#This Row],[Account Number]], Transaction!C:C,Transaction!F:F)</f>
        <v>44411</v>
      </c>
      <c r="Q636" s="3">
        <f>Customer8[[#This Row],[Bank Deposit]]-Customer8[[#This Row],[Saving Accounts]]</f>
        <v>389044.95390000008</v>
      </c>
      <c r="R636" s="3">
        <f>IF(AND(K636="Current", Customer8[[#This Row],[Balance]]&gt;500000), Customer8[[#This Row],[Balance]]*1.02, Customer8[[#This Row],[Balance]])</f>
        <v>389044.95390000008</v>
      </c>
      <c r="S636" s="3" t="str">
        <f>TEXT(Customer8[[#This Row],[Transaction_Date]], "MMM")</f>
        <v>Aug</v>
      </c>
      <c r="T636" s="3" t="str">
        <f t="shared" si="9"/>
        <v>70 Yrs &amp; Above</v>
      </c>
      <c r="U636" s="3" t="str">
        <f>TEXT(Customer8[[#This Row],[Transaction_Date]],"YYYY")</f>
        <v>2021</v>
      </c>
    </row>
    <row r="637" spans="1:21" x14ac:dyDescent="0.35">
      <c r="A637" t="s">
        <v>1464</v>
      </c>
      <c r="B637">
        <v>950004138</v>
      </c>
      <c r="C637">
        <v>51</v>
      </c>
      <c r="D637" s="1">
        <v>26078.25</v>
      </c>
      <c r="E637" t="s">
        <v>741</v>
      </c>
      <c r="F637" t="s">
        <v>101</v>
      </c>
      <c r="G637" t="s">
        <v>1333</v>
      </c>
      <c r="H637" s="3">
        <v>1795181.9102</v>
      </c>
      <c r="I637" s="3">
        <v>806695.66850000003</v>
      </c>
      <c r="J637" t="s">
        <v>1465</v>
      </c>
      <c r="K637" t="str">
        <f>_xlfn.XLOOKUP(A637, Accounts!A:A, Accounts!E:E, "Not Found")</f>
        <v>Joint</v>
      </c>
      <c r="L637" s="3">
        <f>_xlfn.XLOOKUP(A637, Accounts!A:A, Accounts!G:G, 0)</f>
        <v>131067008</v>
      </c>
      <c r="M637" s="3" t="str">
        <f>_xlfn.XLOOKUP(A637, Loan!A:A, Loan!D:D, "0")</f>
        <v>0</v>
      </c>
      <c r="N637" s="3" t="str">
        <f>_xlfn.XLOOKUP(Customer8[[#This Row],[Account Number]],Transaction!C:C,Transaction!D:D)</f>
        <v>Cash Withdrawal</v>
      </c>
      <c r="O637" s="3" t="str">
        <f>_xlfn.XLOOKUP(Customer8[[#This Row],[Account Number]], Transaction!C:C,Transaction!E:E)</f>
        <v>ATM</v>
      </c>
      <c r="P637" s="2">
        <f>_xlfn.XLOOKUP(Customer8[[#This Row],[Account Number]], Transaction!C:C,Transaction!F:F)</f>
        <v>44267</v>
      </c>
      <c r="Q637" s="3">
        <f>Customer8[[#This Row],[Bank Deposit]]-Customer8[[#This Row],[Saving Accounts]]</f>
        <v>988486.24170000001</v>
      </c>
      <c r="R637" s="3">
        <f>IF(AND(K637="Current", Customer8[[#This Row],[Balance]]&gt;500000), Customer8[[#This Row],[Balance]]*1.02, Customer8[[#This Row],[Balance]])</f>
        <v>988486.24170000001</v>
      </c>
      <c r="S637" s="3" t="str">
        <f>TEXT(Customer8[[#This Row],[Transaction_Date]], "MMM")</f>
        <v>Mar</v>
      </c>
      <c r="T637" s="3" t="str">
        <f t="shared" si="9"/>
        <v>50-59 Yrs</v>
      </c>
      <c r="U637" s="3" t="str">
        <f>TEXT(Customer8[[#This Row],[Transaction_Date]],"YYYY")</f>
        <v>2021</v>
      </c>
    </row>
    <row r="638" spans="1:21" x14ac:dyDescent="0.35">
      <c r="A638" t="s">
        <v>1466</v>
      </c>
      <c r="B638">
        <v>274472571</v>
      </c>
      <c r="C638">
        <v>65</v>
      </c>
      <c r="D638" s="1">
        <v>20964.75</v>
      </c>
      <c r="E638" t="s">
        <v>741</v>
      </c>
      <c r="F638" t="s">
        <v>676</v>
      </c>
      <c r="G638" t="s">
        <v>1333</v>
      </c>
      <c r="H638" s="3">
        <v>152857.32</v>
      </c>
      <c r="I638" s="3">
        <v>70620.0818</v>
      </c>
      <c r="J638" t="s">
        <v>1467</v>
      </c>
      <c r="K638" t="str">
        <f>_xlfn.XLOOKUP(A638, Accounts!A:A, Accounts!E:E, "Not Found")</f>
        <v>Current</v>
      </c>
      <c r="L638" s="3">
        <f>_xlfn.XLOOKUP(A638, Accounts!A:A, Accounts!G:G, 0)</f>
        <v>159565952</v>
      </c>
      <c r="M638" s="3" t="str">
        <f>_xlfn.XLOOKUP(A638, Loan!A:A, Loan!D:D, "0")</f>
        <v>0</v>
      </c>
      <c r="N638" s="3" t="str">
        <f>_xlfn.XLOOKUP(Customer8[[#This Row],[Account Number]],Transaction!C:C,Transaction!D:D)</f>
        <v>Money Deposit</v>
      </c>
      <c r="O638" s="3" t="str">
        <f>_xlfn.XLOOKUP(Customer8[[#This Row],[Account Number]], Transaction!C:C,Transaction!E:E)</f>
        <v>Bank</v>
      </c>
      <c r="P638" s="2">
        <f>_xlfn.XLOOKUP(Customer8[[#This Row],[Account Number]], Transaction!C:C,Transaction!F:F)</f>
        <v>44215</v>
      </c>
      <c r="Q638" s="3">
        <f>Customer8[[#This Row],[Bank Deposit]]-Customer8[[#This Row],[Saving Accounts]]</f>
        <v>82237.238200000007</v>
      </c>
      <c r="R638" s="3">
        <f>IF(AND(K638="Current", Customer8[[#This Row],[Balance]]&gt;500000), Customer8[[#This Row],[Balance]]*1.02, Customer8[[#This Row],[Balance]])</f>
        <v>82237.238200000007</v>
      </c>
      <c r="S638" s="3" t="str">
        <f>TEXT(Customer8[[#This Row],[Transaction_Date]], "MMM")</f>
        <v>Jan</v>
      </c>
      <c r="T638" s="3" t="str">
        <f t="shared" si="9"/>
        <v>60-69 Yrs</v>
      </c>
      <c r="U638" s="3" t="str">
        <f>TEXT(Customer8[[#This Row],[Transaction_Date]],"YYYY")</f>
        <v>2021</v>
      </c>
    </row>
    <row r="639" spans="1:21" x14ac:dyDescent="0.35">
      <c r="A639" t="s">
        <v>1468</v>
      </c>
      <c r="B639">
        <v>780922230</v>
      </c>
      <c r="C639">
        <v>26</v>
      </c>
      <c r="D639" s="1">
        <v>35209.5</v>
      </c>
      <c r="E639" t="s">
        <v>741</v>
      </c>
      <c r="F639" t="s">
        <v>217</v>
      </c>
      <c r="G639" t="s">
        <v>1333</v>
      </c>
      <c r="H639" s="3">
        <v>183434.4846</v>
      </c>
      <c r="I639" s="3">
        <v>57781.8626</v>
      </c>
      <c r="J639" t="s">
        <v>1469</v>
      </c>
      <c r="K639" t="str">
        <f>_xlfn.XLOOKUP(A639, Accounts!A:A, Accounts!E:E, "Not Found")</f>
        <v>Savings</v>
      </c>
      <c r="L639" s="3">
        <f>_xlfn.XLOOKUP(A639, Accounts!A:A, Accounts!G:G, 0)</f>
        <v>151936068</v>
      </c>
      <c r="M639" s="3" t="str">
        <f>_xlfn.XLOOKUP(A639, Loan!A:A, Loan!D:D, "0")</f>
        <v>0</v>
      </c>
      <c r="N639" s="3" t="str">
        <f>_xlfn.XLOOKUP(Customer8[[#This Row],[Account Number]],Transaction!C:C,Transaction!D:D)</f>
        <v>Cash Withdrawal</v>
      </c>
      <c r="O639" s="3" t="str">
        <f>_xlfn.XLOOKUP(Customer8[[#This Row],[Account Number]], Transaction!C:C,Transaction!E:E)</f>
        <v>ATM</v>
      </c>
      <c r="P639" s="2">
        <f>_xlfn.XLOOKUP(Customer8[[#This Row],[Account Number]], Transaction!C:C,Transaction!F:F)</f>
        <v>44540</v>
      </c>
      <c r="Q639" s="3">
        <f>Customer8[[#This Row],[Bank Deposit]]-Customer8[[#This Row],[Saving Accounts]]</f>
        <v>125652.622</v>
      </c>
      <c r="R639" s="3">
        <f>IF(AND(K639="Current", Customer8[[#This Row],[Balance]]&gt;500000), Customer8[[#This Row],[Balance]]*1.02, Customer8[[#This Row],[Balance]])</f>
        <v>125652.622</v>
      </c>
      <c r="S639" s="3" t="str">
        <f>TEXT(Customer8[[#This Row],[Transaction_Date]], "MMM")</f>
        <v>Dec</v>
      </c>
      <c r="T639" s="3" t="str">
        <f t="shared" si="9"/>
        <v>20-29 Yrs</v>
      </c>
      <c r="U639" s="3" t="str">
        <f>TEXT(Customer8[[#This Row],[Transaction_Date]],"YYYY")</f>
        <v>2021</v>
      </c>
    </row>
    <row r="640" spans="1:21" x14ac:dyDescent="0.35">
      <c r="A640" t="s">
        <v>1470</v>
      </c>
      <c r="B640">
        <v>266560704</v>
      </c>
      <c r="C640">
        <v>59</v>
      </c>
      <c r="D640" s="1">
        <v>23156.25</v>
      </c>
      <c r="E640" t="s">
        <v>741</v>
      </c>
      <c r="F640" t="s">
        <v>84</v>
      </c>
      <c r="G640" t="s">
        <v>1333</v>
      </c>
      <c r="H640" s="3">
        <v>871636.94720000005</v>
      </c>
      <c r="I640" s="3">
        <v>138180.0925</v>
      </c>
      <c r="J640" t="s">
        <v>1471</v>
      </c>
      <c r="K640" t="str">
        <f>_xlfn.XLOOKUP(A640, Accounts!A:A, Accounts!E:E, "Not Found")</f>
        <v>Savings</v>
      </c>
      <c r="L640" s="3">
        <f>_xlfn.XLOOKUP(A640, Accounts!A:A, Accounts!G:G, 0)</f>
        <v>320625228</v>
      </c>
      <c r="M640" s="3" t="str">
        <f>_xlfn.XLOOKUP(A640, Loan!A:A, Loan!D:D, "0")</f>
        <v>0</v>
      </c>
      <c r="N640" s="3" t="str">
        <f>_xlfn.XLOOKUP(Customer8[[#This Row],[Account Number]],Transaction!C:C,Transaction!D:D)</f>
        <v>Money Deposit</v>
      </c>
      <c r="O640" s="3" t="str">
        <f>_xlfn.XLOOKUP(Customer8[[#This Row],[Account Number]], Transaction!C:C,Transaction!E:E)</f>
        <v>Bank</v>
      </c>
      <c r="P640" s="2">
        <f>_xlfn.XLOOKUP(Customer8[[#This Row],[Account Number]], Transaction!C:C,Transaction!F:F)</f>
        <v>44321</v>
      </c>
      <c r="Q640" s="3">
        <f>Customer8[[#This Row],[Bank Deposit]]-Customer8[[#This Row],[Saving Accounts]]</f>
        <v>733456.85470000003</v>
      </c>
      <c r="R640" s="3">
        <f>IF(AND(K640="Current", Customer8[[#This Row],[Balance]]&gt;500000), Customer8[[#This Row],[Balance]]*1.02, Customer8[[#This Row],[Balance]])</f>
        <v>733456.85470000003</v>
      </c>
      <c r="S640" s="3" t="str">
        <f>TEXT(Customer8[[#This Row],[Transaction_Date]], "MMM")</f>
        <v>May</v>
      </c>
      <c r="T640" s="3" t="str">
        <f t="shared" si="9"/>
        <v>50-59 Yrs</v>
      </c>
      <c r="U640" s="3" t="str">
        <f>TEXT(Customer8[[#This Row],[Transaction_Date]],"YYYY")</f>
        <v>2021</v>
      </c>
    </row>
    <row r="641" spans="1:21" x14ac:dyDescent="0.35">
      <c r="A641" t="s">
        <v>1472</v>
      </c>
      <c r="B641">
        <v>363597849</v>
      </c>
      <c r="C641">
        <v>34</v>
      </c>
      <c r="D641" s="1">
        <v>32287.5</v>
      </c>
      <c r="E641" t="s">
        <v>741</v>
      </c>
      <c r="F641" t="s">
        <v>776</v>
      </c>
      <c r="G641" t="s">
        <v>1333</v>
      </c>
      <c r="H641" s="3">
        <v>590851.31770000001</v>
      </c>
      <c r="I641" s="3">
        <v>86607.367299999998</v>
      </c>
      <c r="J641" t="s">
        <v>1473</v>
      </c>
      <c r="K641" t="str">
        <f>_xlfn.XLOOKUP(A641, Accounts!A:A, Accounts!E:E, "Not Found")</f>
        <v>Savings</v>
      </c>
      <c r="L641" s="3">
        <f>_xlfn.XLOOKUP(A641, Accounts!A:A, Accounts!G:G, 0)</f>
        <v>616747968</v>
      </c>
      <c r="M641" s="3" t="str">
        <f>_xlfn.XLOOKUP(A641, Loan!A:A, Loan!D:D, "0")</f>
        <v>0</v>
      </c>
      <c r="N641" s="3" t="str">
        <f>_xlfn.XLOOKUP(Customer8[[#This Row],[Account Number]],Transaction!C:C,Transaction!D:D)</f>
        <v>Money Deposit</v>
      </c>
      <c r="O641" s="3" t="str">
        <f>_xlfn.XLOOKUP(Customer8[[#This Row],[Account Number]], Transaction!C:C,Transaction!E:E)</f>
        <v>Bank</v>
      </c>
      <c r="P641" s="2">
        <f>_xlfn.XLOOKUP(Customer8[[#This Row],[Account Number]], Transaction!C:C,Transaction!F:F)</f>
        <v>44414</v>
      </c>
      <c r="Q641" s="3">
        <f>Customer8[[#This Row],[Bank Deposit]]-Customer8[[#This Row],[Saving Accounts]]</f>
        <v>504243.95040000003</v>
      </c>
      <c r="R641" s="3">
        <f>IF(AND(K641="Current", Customer8[[#This Row],[Balance]]&gt;500000), Customer8[[#This Row],[Balance]]*1.02, Customer8[[#This Row],[Balance]])</f>
        <v>504243.95040000003</v>
      </c>
      <c r="S641" s="3" t="str">
        <f>TEXT(Customer8[[#This Row],[Transaction_Date]], "MMM")</f>
        <v>Aug</v>
      </c>
      <c r="T641" s="3" t="str">
        <f t="shared" si="9"/>
        <v>30-39 Yrs</v>
      </c>
      <c r="U641" s="3" t="str">
        <f>TEXT(Customer8[[#This Row],[Transaction_Date]],"YYYY")</f>
        <v>2021</v>
      </c>
    </row>
    <row r="642" spans="1:21" x14ac:dyDescent="0.35">
      <c r="A642" t="s">
        <v>1474</v>
      </c>
      <c r="B642">
        <v>395405823</v>
      </c>
      <c r="C642">
        <v>28</v>
      </c>
      <c r="D642" s="1">
        <v>34479</v>
      </c>
      <c r="E642" t="s">
        <v>741</v>
      </c>
      <c r="F642" t="s">
        <v>1475</v>
      </c>
      <c r="G642" t="s">
        <v>1333</v>
      </c>
      <c r="H642" s="3">
        <v>842029.37459999998</v>
      </c>
      <c r="I642" s="3">
        <v>290414.21289999998</v>
      </c>
      <c r="J642" t="s">
        <v>1476</v>
      </c>
      <c r="K642" t="str">
        <f>_xlfn.XLOOKUP(A642, Accounts!A:A, Accounts!E:E, "Not Found")</f>
        <v>Savings</v>
      </c>
      <c r="L642" s="3">
        <f>_xlfn.XLOOKUP(A642, Accounts!A:A, Accounts!G:G, 0)</f>
        <v>3077100096</v>
      </c>
      <c r="M642" s="3" t="str">
        <f>_xlfn.XLOOKUP(A642, Loan!A:A, Loan!D:D, "0")</f>
        <v>0</v>
      </c>
      <c r="N642" s="3" t="str">
        <f>_xlfn.XLOOKUP(Customer8[[#This Row],[Account Number]],Transaction!C:C,Transaction!D:D)</f>
        <v>Money Deposit</v>
      </c>
      <c r="O642" s="3" t="str">
        <f>_xlfn.XLOOKUP(Customer8[[#This Row],[Account Number]], Transaction!C:C,Transaction!E:E)</f>
        <v>Bank</v>
      </c>
      <c r="P642" s="2">
        <f>_xlfn.XLOOKUP(Customer8[[#This Row],[Account Number]], Transaction!C:C,Transaction!F:F)</f>
        <v>44245</v>
      </c>
      <c r="Q642" s="3">
        <f>Customer8[[#This Row],[Bank Deposit]]-Customer8[[#This Row],[Saving Accounts]]</f>
        <v>551615.16170000006</v>
      </c>
      <c r="R642" s="3">
        <f>IF(AND(K642="Current", Customer8[[#This Row],[Balance]]&gt;500000), Customer8[[#This Row],[Balance]]*1.02, Customer8[[#This Row],[Balance]])</f>
        <v>551615.16170000006</v>
      </c>
      <c r="S642" s="3" t="str">
        <f>TEXT(Customer8[[#This Row],[Transaction_Date]], "MMM")</f>
        <v>Feb</v>
      </c>
      <c r="T642" s="3" t="str">
        <f t="shared" ref="T642:T705" si="10">IF(C642&lt;20,"Below 20 Yrs",IF(C642&lt;=29,"20-29 Yrs",IF(C642&lt;=39,"30-39 Yrs",IF(C642&lt;=49,"40-49 Yrs",IF(C642&lt;=59,"50-59 Yrs",IF(C642&lt;=69,"60-69 Yrs","70 Yrs &amp; Above"))))))</f>
        <v>20-29 Yrs</v>
      </c>
      <c r="U642" s="3" t="str">
        <f>TEXT(Customer8[[#This Row],[Transaction_Date]],"YYYY")</f>
        <v>2021</v>
      </c>
    </row>
    <row r="643" spans="1:21" x14ac:dyDescent="0.35">
      <c r="A643" t="s">
        <v>1477</v>
      </c>
      <c r="B643">
        <v>740423327</v>
      </c>
      <c r="C643">
        <v>34</v>
      </c>
      <c r="D643" s="1">
        <v>32287.5</v>
      </c>
      <c r="E643" t="s">
        <v>741</v>
      </c>
      <c r="F643" t="s">
        <v>243</v>
      </c>
      <c r="G643" t="s">
        <v>1333</v>
      </c>
      <c r="H643" s="3">
        <v>185097.76560000001</v>
      </c>
      <c r="I643" s="3">
        <v>105814.2227</v>
      </c>
      <c r="J643" t="s">
        <v>1478</v>
      </c>
      <c r="K643" t="str">
        <f>_xlfn.XLOOKUP(A643, Accounts!A:A, Accounts!E:E, "Not Found")</f>
        <v>Savings</v>
      </c>
      <c r="L643" s="3">
        <f>_xlfn.XLOOKUP(A643, Accounts!A:A, Accounts!G:G, 0)</f>
        <v>702628521</v>
      </c>
      <c r="M643" s="3" t="str">
        <f>_xlfn.XLOOKUP(A643, Loan!A:A, Loan!D:D, "0")</f>
        <v>0</v>
      </c>
      <c r="N643" s="3" t="str">
        <f>_xlfn.XLOOKUP(Customer8[[#This Row],[Account Number]],Transaction!C:C,Transaction!D:D)</f>
        <v>Checks</v>
      </c>
      <c r="O643" s="3" t="str">
        <f>_xlfn.XLOOKUP(Customer8[[#This Row],[Account Number]], Transaction!C:C,Transaction!E:E)</f>
        <v>Informal Services</v>
      </c>
      <c r="P643" s="2">
        <f>_xlfn.XLOOKUP(Customer8[[#This Row],[Account Number]], Transaction!C:C,Transaction!F:F)</f>
        <v>44296</v>
      </c>
      <c r="Q643" s="3">
        <f>Customer8[[#This Row],[Bank Deposit]]-Customer8[[#This Row],[Saving Accounts]]</f>
        <v>79283.542900000015</v>
      </c>
      <c r="R643" s="3">
        <f>IF(AND(K643="Current", Customer8[[#This Row],[Balance]]&gt;500000), Customer8[[#This Row],[Balance]]*1.02, Customer8[[#This Row],[Balance]])</f>
        <v>79283.542900000015</v>
      </c>
      <c r="S643" s="3" t="str">
        <f>TEXT(Customer8[[#This Row],[Transaction_Date]], "MMM")</f>
        <v>Apr</v>
      </c>
      <c r="T643" s="3" t="str">
        <f t="shared" si="10"/>
        <v>30-39 Yrs</v>
      </c>
      <c r="U643" s="3" t="str">
        <f>TEXT(Customer8[[#This Row],[Transaction_Date]],"YYYY")</f>
        <v>2021</v>
      </c>
    </row>
    <row r="644" spans="1:21" x14ac:dyDescent="0.35">
      <c r="A644" t="s">
        <v>1479</v>
      </c>
      <c r="B644">
        <v>728731078</v>
      </c>
      <c r="C644">
        <v>80</v>
      </c>
      <c r="D644" s="1">
        <v>15486</v>
      </c>
      <c r="E644" t="s">
        <v>741</v>
      </c>
      <c r="F644" t="s">
        <v>519</v>
      </c>
      <c r="G644" t="s">
        <v>1333</v>
      </c>
      <c r="H644" s="3">
        <v>1838374.2985</v>
      </c>
      <c r="I644" s="3">
        <v>594795.53249999997</v>
      </c>
      <c r="J644" t="s">
        <v>1480</v>
      </c>
      <c r="K644" t="str">
        <f>_xlfn.XLOOKUP(A644, Accounts!A:A, Accounts!E:E, "Not Found")</f>
        <v>Domiciliary</v>
      </c>
      <c r="L644" s="3">
        <f>_xlfn.XLOOKUP(A644, Accounts!A:A, Accounts!G:G, 0)</f>
        <v>697027968</v>
      </c>
      <c r="M644" s="3">
        <f>_xlfn.XLOOKUP(A644, Loan!A:A, Loan!D:D, "0")</f>
        <v>1821347632</v>
      </c>
      <c r="N644" s="3" t="str">
        <f>_xlfn.XLOOKUP(Customer8[[#This Row],[Account Number]],Transaction!C:C,Transaction!D:D)</f>
        <v>Loan Payment</v>
      </c>
      <c r="O644" s="3" t="str">
        <f>_xlfn.XLOOKUP(Customer8[[#This Row],[Account Number]], Transaction!C:C,Transaction!E:E)</f>
        <v>AFT</v>
      </c>
      <c r="P644" s="2">
        <f>_xlfn.XLOOKUP(Customer8[[#This Row],[Account Number]], Transaction!C:C,Transaction!F:F)</f>
        <v>44387</v>
      </c>
      <c r="Q644" s="3">
        <f>Customer8[[#This Row],[Bank Deposit]]-Customer8[[#This Row],[Saving Accounts]]</f>
        <v>1243578.7660000001</v>
      </c>
      <c r="R644" s="3">
        <f>IF(AND(K644="Current", Customer8[[#This Row],[Balance]]&gt;500000), Customer8[[#This Row],[Balance]]*1.02, Customer8[[#This Row],[Balance]])</f>
        <v>1243578.7660000001</v>
      </c>
      <c r="S644" s="3" t="str">
        <f>TEXT(Customer8[[#This Row],[Transaction_Date]], "MMM")</f>
        <v>Jul</v>
      </c>
      <c r="T644" s="3" t="str">
        <f t="shared" si="10"/>
        <v>70 Yrs &amp; Above</v>
      </c>
      <c r="U644" s="3" t="str">
        <f>TEXT(Customer8[[#This Row],[Transaction_Date]],"YYYY")</f>
        <v>2021</v>
      </c>
    </row>
    <row r="645" spans="1:21" x14ac:dyDescent="0.35">
      <c r="A645" t="s">
        <v>1481</v>
      </c>
      <c r="B645">
        <v>936996307</v>
      </c>
      <c r="C645">
        <v>71</v>
      </c>
      <c r="D645" s="1">
        <v>18773.25</v>
      </c>
      <c r="E645" t="s">
        <v>741</v>
      </c>
      <c r="F645" t="s">
        <v>679</v>
      </c>
      <c r="G645" t="s">
        <v>1333</v>
      </c>
      <c r="H645" s="3">
        <v>635381.89639999997</v>
      </c>
      <c r="I645" s="3">
        <v>331559.38</v>
      </c>
      <c r="J645" t="s">
        <v>1482</v>
      </c>
      <c r="K645" t="str">
        <f>_xlfn.XLOOKUP(A645, Accounts!A:A, Accounts!E:E, "Not Found")</f>
        <v>Savings</v>
      </c>
      <c r="L645" s="3">
        <f>_xlfn.XLOOKUP(A645, Accounts!A:A, Accounts!G:G, 0)</f>
        <v>3361207304</v>
      </c>
      <c r="M645" s="3" t="str">
        <f>_xlfn.XLOOKUP(A645, Loan!A:A, Loan!D:D, "0")</f>
        <v>0</v>
      </c>
      <c r="N645" s="3" t="str">
        <f>_xlfn.XLOOKUP(Customer8[[#This Row],[Account Number]],Transaction!C:C,Transaction!D:D)</f>
        <v>Checks</v>
      </c>
      <c r="O645" s="3" t="str">
        <f>_xlfn.XLOOKUP(Customer8[[#This Row],[Account Number]], Transaction!C:C,Transaction!E:E)</f>
        <v>Informal Services</v>
      </c>
      <c r="P645" s="2">
        <f>_xlfn.XLOOKUP(Customer8[[#This Row],[Account Number]], Transaction!C:C,Transaction!F:F)</f>
        <v>44497</v>
      </c>
      <c r="Q645" s="3">
        <f>Customer8[[#This Row],[Bank Deposit]]-Customer8[[#This Row],[Saving Accounts]]</f>
        <v>303822.51639999996</v>
      </c>
      <c r="R645" s="3">
        <f>IF(AND(K645="Current", Customer8[[#This Row],[Balance]]&gt;500000), Customer8[[#This Row],[Balance]]*1.02, Customer8[[#This Row],[Balance]])</f>
        <v>303822.51639999996</v>
      </c>
      <c r="S645" s="3" t="str">
        <f>TEXT(Customer8[[#This Row],[Transaction_Date]], "MMM")</f>
        <v>Oct</v>
      </c>
      <c r="T645" s="3" t="str">
        <f t="shared" si="10"/>
        <v>70 Yrs &amp; Above</v>
      </c>
      <c r="U645" s="3" t="str">
        <f>TEXT(Customer8[[#This Row],[Transaction_Date]],"YYYY")</f>
        <v>2021</v>
      </c>
    </row>
    <row r="646" spans="1:21" x14ac:dyDescent="0.35">
      <c r="A646" t="s">
        <v>1483</v>
      </c>
      <c r="B646">
        <v>934718350</v>
      </c>
      <c r="C646">
        <v>59</v>
      </c>
      <c r="D646" s="1">
        <v>23156.25</v>
      </c>
      <c r="E646" t="s">
        <v>741</v>
      </c>
      <c r="F646" t="s">
        <v>90</v>
      </c>
      <c r="G646" t="s">
        <v>1333</v>
      </c>
      <c r="H646" s="3">
        <v>354030.89929999999</v>
      </c>
      <c r="I646" s="3">
        <v>242444.3677</v>
      </c>
      <c r="J646" t="s">
        <v>1484</v>
      </c>
      <c r="K646" t="str">
        <f>_xlfn.XLOOKUP(A646, Accounts!A:A, Accounts!E:E, "Not Found")</f>
        <v>Joint</v>
      </c>
      <c r="L646" s="3">
        <f>_xlfn.XLOOKUP(A646, Accounts!A:A, Accounts!G:G, 0)</f>
        <v>117611364</v>
      </c>
      <c r="M646" s="3" t="str">
        <f>_xlfn.XLOOKUP(A646, Loan!A:A, Loan!D:D, "0")</f>
        <v>0</v>
      </c>
      <c r="N646" s="3" t="str">
        <f>_xlfn.XLOOKUP(Customer8[[#This Row],[Account Number]],Transaction!C:C,Transaction!D:D)</f>
        <v>Money Transfer</v>
      </c>
      <c r="O646" s="3" t="str">
        <f>_xlfn.XLOOKUP(Customer8[[#This Row],[Account Number]], Transaction!C:C,Transaction!E:E)</f>
        <v>Bank</v>
      </c>
      <c r="P646" s="2">
        <f>_xlfn.XLOOKUP(Customer8[[#This Row],[Account Number]], Transaction!C:C,Transaction!F:F)</f>
        <v>44573</v>
      </c>
      <c r="Q646" s="3">
        <f>Customer8[[#This Row],[Bank Deposit]]-Customer8[[#This Row],[Saving Accounts]]</f>
        <v>111586.53159999999</v>
      </c>
      <c r="R646" s="3">
        <f>IF(AND(K646="Current", Customer8[[#This Row],[Balance]]&gt;500000), Customer8[[#This Row],[Balance]]*1.02, Customer8[[#This Row],[Balance]])</f>
        <v>111586.53159999999</v>
      </c>
      <c r="S646" s="3" t="str">
        <f>TEXT(Customer8[[#This Row],[Transaction_Date]], "MMM")</f>
        <v>Jan</v>
      </c>
      <c r="T646" s="3" t="str">
        <f t="shared" si="10"/>
        <v>50-59 Yrs</v>
      </c>
      <c r="U646" s="3" t="str">
        <f>TEXT(Customer8[[#This Row],[Transaction_Date]],"YYYY")</f>
        <v>2022</v>
      </c>
    </row>
    <row r="647" spans="1:21" x14ac:dyDescent="0.35">
      <c r="A647" t="s">
        <v>1485</v>
      </c>
      <c r="B647">
        <v>36351620</v>
      </c>
      <c r="C647">
        <v>49</v>
      </c>
      <c r="D647" s="1">
        <v>26808.75</v>
      </c>
      <c r="E647" t="s">
        <v>741</v>
      </c>
      <c r="F647" t="s">
        <v>588</v>
      </c>
      <c r="G647" t="s">
        <v>1333</v>
      </c>
      <c r="H647" s="3">
        <v>251496.8726</v>
      </c>
      <c r="I647" s="3">
        <v>182998.26980000001</v>
      </c>
      <c r="J647" t="s">
        <v>1486</v>
      </c>
      <c r="K647" t="str">
        <f>_xlfn.XLOOKUP(A647, Accounts!A:A, Accounts!E:E, "Not Found")</f>
        <v>Joint</v>
      </c>
      <c r="L647" s="3">
        <f>_xlfn.XLOOKUP(A647, Accounts!A:A, Accounts!G:G, 0)</f>
        <v>2719122208</v>
      </c>
      <c r="M647" s="3" t="str">
        <f>_xlfn.XLOOKUP(A647, Loan!A:A, Loan!D:D, "0")</f>
        <v>0</v>
      </c>
      <c r="N647" s="3" t="str">
        <f>_xlfn.XLOOKUP(Customer8[[#This Row],[Account Number]],Transaction!C:C,Transaction!D:D)</f>
        <v>Online Payment</v>
      </c>
      <c r="O647" s="3" t="str">
        <f>_xlfn.XLOOKUP(Customer8[[#This Row],[Account Number]], Transaction!C:C,Transaction!E:E)</f>
        <v>Mobile</v>
      </c>
      <c r="P647" s="2">
        <f>_xlfn.XLOOKUP(Customer8[[#This Row],[Account Number]], Transaction!C:C,Transaction!F:F)</f>
        <v>44369</v>
      </c>
      <c r="Q647" s="3">
        <f>Customer8[[#This Row],[Bank Deposit]]-Customer8[[#This Row],[Saving Accounts]]</f>
        <v>68498.602799999993</v>
      </c>
      <c r="R647" s="3">
        <f>IF(AND(K647="Current", Customer8[[#This Row],[Balance]]&gt;500000), Customer8[[#This Row],[Balance]]*1.02, Customer8[[#This Row],[Balance]])</f>
        <v>68498.602799999993</v>
      </c>
      <c r="S647" s="3" t="str">
        <f>TEXT(Customer8[[#This Row],[Transaction_Date]], "MMM")</f>
        <v>Jun</v>
      </c>
      <c r="T647" s="3" t="str">
        <f t="shared" si="10"/>
        <v>40-49 Yrs</v>
      </c>
      <c r="U647" s="3" t="str">
        <f>TEXT(Customer8[[#This Row],[Transaction_Date]],"YYYY")</f>
        <v>2021</v>
      </c>
    </row>
    <row r="648" spans="1:21" x14ac:dyDescent="0.35">
      <c r="A648" t="s">
        <v>1487</v>
      </c>
      <c r="B648">
        <v>661401249</v>
      </c>
      <c r="C648">
        <v>36</v>
      </c>
      <c r="D648" s="1">
        <v>31557</v>
      </c>
      <c r="E648" t="s">
        <v>741</v>
      </c>
      <c r="F648" t="s">
        <v>42</v>
      </c>
      <c r="G648" t="s">
        <v>1333</v>
      </c>
      <c r="H648" s="3">
        <v>815830.6335</v>
      </c>
      <c r="I648" s="3">
        <v>339210.24109999998</v>
      </c>
      <c r="J648" t="s">
        <v>1488</v>
      </c>
      <c r="K648" t="str">
        <f>_xlfn.XLOOKUP(A648, Accounts!A:A, Accounts!E:E, "Not Found")</f>
        <v>Corporate</v>
      </c>
      <c r="L648" s="3">
        <f>_xlfn.XLOOKUP(A648, Accounts!A:A, Accounts!G:G, 0)</f>
        <v>1290608774</v>
      </c>
      <c r="M648" s="3" t="str">
        <f>_xlfn.XLOOKUP(A648, Loan!A:A, Loan!D:D, "0")</f>
        <v>0</v>
      </c>
      <c r="N648" s="3" t="str">
        <f>_xlfn.XLOOKUP(Customer8[[#This Row],[Account Number]],Transaction!C:C,Transaction!D:D)</f>
        <v>Online Payment</v>
      </c>
      <c r="O648" s="3" t="str">
        <f>_xlfn.XLOOKUP(Customer8[[#This Row],[Account Number]], Transaction!C:C,Transaction!E:E)</f>
        <v>Internet Banking</v>
      </c>
      <c r="P648" s="2">
        <f>_xlfn.XLOOKUP(Customer8[[#This Row],[Account Number]], Transaction!C:C,Transaction!F:F)</f>
        <v>44408</v>
      </c>
      <c r="Q648" s="3">
        <f>Customer8[[#This Row],[Bank Deposit]]-Customer8[[#This Row],[Saving Accounts]]</f>
        <v>476620.39240000001</v>
      </c>
      <c r="R648" s="3">
        <f>IF(AND(K648="Current", Customer8[[#This Row],[Balance]]&gt;500000), Customer8[[#This Row],[Balance]]*1.02, Customer8[[#This Row],[Balance]])</f>
        <v>476620.39240000001</v>
      </c>
      <c r="S648" s="3" t="str">
        <f>TEXT(Customer8[[#This Row],[Transaction_Date]], "MMM")</f>
        <v>Jul</v>
      </c>
      <c r="T648" s="3" t="str">
        <f t="shared" si="10"/>
        <v>30-39 Yrs</v>
      </c>
      <c r="U648" s="3" t="str">
        <f>TEXT(Customer8[[#This Row],[Transaction_Date]],"YYYY")</f>
        <v>2021</v>
      </c>
    </row>
    <row r="649" spans="1:21" x14ac:dyDescent="0.35">
      <c r="A649" t="s">
        <v>1489</v>
      </c>
      <c r="B649">
        <v>843399380</v>
      </c>
      <c r="C649">
        <v>18</v>
      </c>
      <c r="D649" s="1">
        <v>38131.5</v>
      </c>
      <c r="E649" t="s">
        <v>741</v>
      </c>
      <c r="F649" t="s">
        <v>1432</v>
      </c>
      <c r="G649" t="s">
        <v>1333</v>
      </c>
      <c r="H649" s="3">
        <v>141515.9981</v>
      </c>
      <c r="I649" s="3">
        <v>65778.069000000003</v>
      </c>
      <c r="J649" t="s">
        <v>1490</v>
      </c>
      <c r="K649" t="str">
        <f>_xlfn.XLOOKUP(A649, Accounts!A:A, Accounts!E:E, "Not Found")</f>
        <v>Joint</v>
      </c>
      <c r="L649" s="3">
        <f>_xlfn.XLOOKUP(A649, Accounts!A:A, Accounts!G:G, 0)</f>
        <v>1970436204</v>
      </c>
      <c r="M649" s="3" t="str">
        <f>_xlfn.XLOOKUP(A649, Loan!A:A, Loan!D:D, "0")</f>
        <v>0</v>
      </c>
      <c r="N649" s="3" t="str">
        <f>_xlfn.XLOOKUP(Customer8[[#This Row],[Account Number]],Transaction!C:C,Transaction!D:D)</f>
        <v>Money Transfer</v>
      </c>
      <c r="O649" s="3" t="str">
        <f>_xlfn.XLOOKUP(Customer8[[#This Row],[Account Number]], Transaction!C:C,Transaction!E:E)</f>
        <v>Mobile</v>
      </c>
      <c r="P649" s="2">
        <f>_xlfn.XLOOKUP(Customer8[[#This Row],[Account Number]], Transaction!C:C,Transaction!F:F)</f>
        <v>44566</v>
      </c>
      <c r="Q649" s="3">
        <f>Customer8[[#This Row],[Bank Deposit]]-Customer8[[#This Row],[Saving Accounts]]</f>
        <v>75737.929099999994</v>
      </c>
      <c r="R649" s="3">
        <f>IF(AND(K649="Current", Customer8[[#This Row],[Balance]]&gt;500000), Customer8[[#This Row],[Balance]]*1.02, Customer8[[#This Row],[Balance]])</f>
        <v>75737.929099999994</v>
      </c>
      <c r="S649" s="3" t="str">
        <f>TEXT(Customer8[[#This Row],[Transaction_Date]], "MMM")</f>
        <v>Jan</v>
      </c>
      <c r="T649" s="3" t="str">
        <f t="shared" si="10"/>
        <v>Below 20 Yrs</v>
      </c>
      <c r="U649" s="3" t="str">
        <f>TEXT(Customer8[[#This Row],[Transaction_Date]],"YYYY")</f>
        <v>2022</v>
      </c>
    </row>
    <row r="650" spans="1:21" x14ac:dyDescent="0.35">
      <c r="A650" t="s">
        <v>1491</v>
      </c>
      <c r="B650">
        <v>717143631</v>
      </c>
      <c r="C650">
        <v>62</v>
      </c>
      <c r="D650" s="1">
        <v>22060.5</v>
      </c>
      <c r="E650" t="s">
        <v>741</v>
      </c>
      <c r="F650" t="s">
        <v>1492</v>
      </c>
      <c r="G650" t="s">
        <v>1333</v>
      </c>
      <c r="H650" s="3">
        <v>590910.22880000004</v>
      </c>
      <c r="I650" s="3">
        <v>218525.2922</v>
      </c>
      <c r="J650" t="s">
        <v>1493</v>
      </c>
      <c r="K650" t="str">
        <f>_xlfn.XLOOKUP(A650, Accounts!A:A, Accounts!E:E, "Not Found")</f>
        <v>Savings</v>
      </c>
      <c r="L650" s="3">
        <f>_xlfn.XLOOKUP(A650, Accounts!A:A, Accounts!G:G, 0)</f>
        <v>3074838</v>
      </c>
      <c r="M650" s="3" t="str">
        <f>_xlfn.XLOOKUP(A650, Loan!A:A, Loan!D:D, "0")</f>
        <v>0</v>
      </c>
      <c r="N650" s="3" t="str">
        <f>_xlfn.XLOOKUP(Customer8[[#This Row],[Account Number]],Transaction!C:C,Transaction!D:D)</f>
        <v>Cash Withdrawal</v>
      </c>
      <c r="O650" s="3" t="str">
        <f>_xlfn.XLOOKUP(Customer8[[#This Row],[Account Number]], Transaction!C:C,Transaction!E:E)</f>
        <v>POS</v>
      </c>
      <c r="P650" s="2">
        <f>_xlfn.XLOOKUP(Customer8[[#This Row],[Account Number]], Transaction!C:C,Transaction!F:F)</f>
        <v>44300</v>
      </c>
      <c r="Q650" s="3">
        <f>Customer8[[#This Row],[Bank Deposit]]-Customer8[[#This Row],[Saving Accounts]]</f>
        <v>372384.93660000002</v>
      </c>
      <c r="R650" s="3">
        <f>IF(AND(K650="Current", Customer8[[#This Row],[Balance]]&gt;500000), Customer8[[#This Row],[Balance]]*1.02, Customer8[[#This Row],[Balance]])</f>
        <v>372384.93660000002</v>
      </c>
      <c r="S650" s="3" t="str">
        <f>TEXT(Customer8[[#This Row],[Transaction_Date]], "MMM")</f>
        <v>Apr</v>
      </c>
      <c r="T650" s="3" t="str">
        <f t="shared" si="10"/>
        <v>60-69 Yrs</v>
      </c>
      <c r="U650" s="3" t="str">
        <f>TEXT(Customer8[[#This Row],[Transaction_Date]],"YYYY")</f>
        <v>2021</v>
      </c>
    </row>
    <row r="651" spans="1:21" x14ac:dyDescent="0.35">
      <c r="A651" t="s">
        <v>1494</v>
      </c>
      <c r="B651">
        <v>564894021</v>
      </c>
      <c r="C651">
        <v>20</v>
      </c>
      <c r="D651" s="1">
        <v>37401</v>
      </c>
      <c r="E651" t="s">
        <v>741</v>
      </c>
      <c r="F651" t="s">
        <v>36</v>
      </c>
      <c r="G651" t="s">
        <v>1333</v>
      </c>
      <c r="H651" s="3">
        <v>484750.89559999999</v>
      </c>
      <c r="I651" s="3">
        <v>299640.68689999997</v>
      </c>
      <c r="J651" t="s">
        <v>1495</v>
      </c>
      <c r="K651" t="str">
        <f>_xlfn.XLOOKUP(A651, Accounts!A:A, Accounts!E:E, "Not Found")</f>
        <v>Current</v>
      </c>
      <c r="L651" s="3">
        <f>_xlfn.XLOOKUP(A651, Accounts!A:A, Accounts!G:G, 0)</f>
        <v>3260340138</v>
      </c>
      <c r="M651" s="3" t="str">
        <f>_xlfn.XLOOKUP(A651, Loan!A:A, Loan!D:D, "0")</f>
        <v>0</v>
      </c>
      <c r="N651" s="3" t="str">
        <f>_xlfn.XLOOKUP(Customer8[[#This Row],[Account Number]],Transaction!C:C,Transaction!D:D)</f>
        <v>Money Transfer</v>
      </c>
      <c r="O651" s="3" t="str">
        <f>_xlfn.XLOOKUP(Customer8[[#This Row],[Account Number]], Transaction!C:C,Transaction!E:E)</f>
        <v>Bank</v>
      </c>
      <c r="P651" s="2">
        <f>_xlfn.XLOOKUP(Customer8[[#This Row],[Account Number]], Transaction!C:C,Transaction!F:F)</f>
        <v>44255</v>
      </c>
      <c r="Q651" s="3">
        <f>Customer8[[#This Row],[Bank Deposit]]-Customer8[[#This Row],[Saving Accounts]]</f>
        <v>185110.20870000002</v>
      </c>
      <c r="R651" s="3">
        <f>IF(AND(K651="Current", Customer8[[#This Row],[Balance]]&gt;500000), Customer8[[#This Row],[Balance]]*1.02, Customer8[[#This Row],[Balance]])</f>
        <v>185110.20870000002</v>
      </c>
      <c r="S651" s="3" t="str">
        <f>TEXT(Customer8[[#This Row],[Transaction_Date]], "MMM")</f>
        <v>Feb</v>
      </c>
      <c r="T651" s="3" t="str">
        <f t="shared" si="10"/>
        <v>20-29 Yrs</v>
      </c>
      <c r="U651" s="3" t="str">
        <f>TEXT(Customer8[[#This Row],[Transaction_Date]],"YYYY")</f>
        <v>2021</v>
      </c>
    </row>
    <row r="652" spans="1:21" x14ac:dyDescent="0.35">
      <c r="A652" t="s">
        <v>1496</v>
      </c>
      <c r="B652">
        <v>984694071</v>
      </c>
      <c r="C652">
        <v>67</v>
      </c>
      <c r="D652" s="1">
        <v>20234.25</v>
      </c>
      <c r="E652" t="s">
        <v>741</v>
      </c>
      <c r="F652" t="s">
        <v>1475</v>
      </c>
      <c r="G652" t="s">
        <v>1333</v>
      </c>
      <c r="H652" s="3">
        <v>606505.38500000001</v>
      </c>
      <c r="I652" s="3">
        <v>321804.62190000003</v>
      </c>
      <c r="J652" t="s">
        <v>1497</v>
      </c>
      <c r="K652" t="str">
        <f>_xlfn.XLOOKUP(A652, Accounts!A:A, Accounts!E:E, "Not Found")</f>
        <v>Corporate</v>
      </c>
      <c r="L652" s="3">
        <f>_xlfn.XLOOKUP(A652, Accounts!A:A, Accounts!G:G, 0)</f>
        <v>17991372</v>
      </c>
      <c r="M652" s="3" t="str">
        <f>_xlfn.XLOOKUP(A652, Loan!A:A, Loan!D:D, "0")</f>
        <v>0</v>
      </c>
      <c r="N652" s="3" t="str">
        <f>_xlfn.XLOOKUP(Customer8[[#This Row],[Account Number]],Transaction!C:C,Transaction!D:D)</f>
        <v>Money Deposit</v>
      </c>
      <c r="O652" s="3" t="str">
        <f>_xlfn.XLOOKUP(Customer8[[#This Row],[Account Number]], Transaction!C:C,Transaction!E:E)</f>
        <v>Bank</v>
      </c>
      <c r="P652" s="2">
        <f>_xlfn.XLOOKUP(Customer8[[#This Row],[Account Number]], Transaction!C:C,Transaction!F:F)</f>
        <v>44437</v>
      </c>
      <c r="Q652" s="3">
        <f>Customer8[[#This Row],[Bank Deposit]]-Customer8[[#This Row],[Saving Accounts]]</f>
        <v>284700.76309999998</v>
      </c>
      <c r="R652" s="3">
        <f>IF(AND(K652="Current", Customer8[[#This Row],[Balance]]&gt;500000), Customer8[[#This Row],[Balance]]*1.02, Customer8[[#This Row],[Balance]])</f>
        <v>284700.76309999998</v>
      </c>
      <c r="S652" s="3" t="str">
        <f>TEXT(Customer8[[#This Row],[Transaction_Date]], "MMM")</f>
        <v>Aug</v>
      </c>
      <c r="T652" s="3" t="str">
        <f t="shared" si="10"/>
        <v>60-69 Yrs</v>
      </c>
      <c r="U652" s="3" t="str">
        <f>TEXT(Customer8[[#This Row],[Transaction_Date]],"YYYY")</f>
        <v>2021</v>
      </c>
    </row>
    <row r="653" spans="1:21" x14ac:dyDescent="0.35">
      <c r="A653" t="s">
        <v>1498</v>
      </c>
      <c r="B653">
        <v>325234622</v>
      </c>
      <c r="C653">
        <v>46</v>
      </c>
      <c r="D653" s="1">
        <v>27904.5</v>
      </c>
      <c r="E653" t="s">
        <v>741</v>
      </c>
      <c r="F653" t="s">
        <v>1499</v>
      </c>
      <c r="G653" t="s">
        <v>1333</v>
      </c>
      <c r="H653" s="3">
        <v>372282.66029999999</v>
      </c>
      <c r="I653" s="3">
        <v>45205.751600000003</v>
      </c>
      <c r="J653" t="s">
        <v>1500</v>
      </c>
      <c r="K653" t="str">
        <f>_xlfn.XLOOKUP(A653, Accounts!A:A, Accounts!E:E, "Not Found")</f>
        <v>Joint</v>
      </c>
      <c r="L653" s="3">
        <f>_xlfn.XLOOKUP(A653, Accounts!A:A, Accounts!G:G, 0)</f>
        <v>652490328</v>
      </c>
      <c r="M653" s="3" t="str">
        <f>_xlfn.XLOOKUP(A653, Loan!A:A, Loan!D:D, "0")</f>
        <v>0</v>
      </c>
      <c r="N653" s="3" t="str">
        <f>_xlfn.XLOOKUP(Customer8[[#This Row],[Account Number]],Transaction!C:C,Transaction!D:D)</f>
        <v>Cash Withdrawal</v>
      </c>
      <c r="O653" s="3" t="str">
        <f>_xlfn.XLOOKUP(Customer8[[#This Row],[Account Number]], Transaction!C:C,Transaction!E:E)</f>
        <v>ATM</v>
      </c>
      <c r="P653" s="2">
        <f>_xlfn.XLOOKUP(Customer8[[#This Row],[Account Number]], Transaction!C:C,Transaction!F:F)</f>
        <v>44221</v>
      </c>
      <c r="Q653" s="3">
        <f>Customer8[[#This Row],[Bank Deposit]]-Customer8[[#This Row],[Saving Accounts]]</f>
        <v>327076.90869999997</v>
      </c>
      <c r="R653" s="3">
        <f>IF(AND(K653="Current", Customer8[[#This Row],[Balance]]&gt;500000), Customer8[[#This Row],[Balance]]*1.02, Customer8[[#This Row],[Balance]])</f>
        <v>327076.90869999997</v>
      </c>
      <c r="S653" s="3" t="str">
        <f>TEXT(Customer8[[#This Row],[Transaction_Date]], "MMM")</f>
        <v>Jan</v>
      </c>
      <c r="T653" s="3" t="str">
        <f t="shared" si="10"/>
        <v>40-49 Yrs</v>
      </c>
      <c r="U653" s="3" t="str">
        <f>TEXT(Customer8[[#This Row],[Transaction_Date]],"YYYY")</f>
        <v>2021</v>
      </c>
    </row>
    <row r="654" spans="1:21" x14ac:dyDescent="0.35">
      <c r="A654" t="s">
        <v>1501</v>
      </c>
      <c r="B654">
        <v>842658068</v>
      </c>
      <c r="C654">
        <v>52</v>
      </c>
      <c r="D654" s="1">
        <v>25713</v>
      </c>
      <c r="E654" t="s">
        <v>741</v>
      </c>
      <c r="F654" t="s">
        <v>338</v>
      </c>
      <c r="G654" t="s">
        <v>1333</v>
      </c>
      <c r="H654" s="3">
        <v>457214.44300000003</v>
      </c>
      <c r="I654" s="3">
        <v>274328.66580000002</v>
      </c>
      <c r="J654" t="s">
        <v>1502</v>
      </c>
      <c r="K654" t="str">
        <f>_xlfn.XLOOKUP(A654, Accounts!A:A, Accounts!E:E, "Not Found")</f>
        <v>Domiciliary</v>
      </c>
      <c r="L654" s="3">
        <f>_xlfn.XLOOKUP(A654, Accounts!A:A, Accounts!G:G, 0)</f>
        <v>895812198</v>
      </c>
      <c r="M654" s="3" t="str">
        <f>_xlfn.XLOOKUP(A654, Loan!A:A, Loan!D:D, "0")</f>
        <v>0</v>
      </c>
      <c r="N654" s="3" t="str">
        <f>_xlfn.XLOOKUP(Customer8[[#This Row],[Account Number]],Transaction!C:C,Transaction!D:D)</f>
        <v>Money Deposit</v>
      </c>
      <c r="O654" s="3" t="str">
        <f>_xlfn.XLOOKUP(Customer8[[#This Row],[Account Number]], Transaction!C:C,Transaction!E:E)</f>
        <v>Bank</v>
      </c>
      <c r="P654" s="2">
        <f>_xlfn.XLOOKUP(Customer8[[#This Row],[Account Number]], Transaction!C:C,Transaction!F:F)</f>
        <v>44476</v>
      </c>
      <c r="Q654" s="3">
        <f>Customer8[[#This Row],[Bank Deposit]]-Customer8[[#This Row],[Saving Accounts]]</f>
        <v>182885.77720000001</v>
      </c>
      <c r="R654" s="3">
        <f>IF(AND(K654="Current", Customer8[[#This Row],[Balance]]&gt;500000), Customer8[[#This Row],[Balance]]*1.02, Customer8[[#This Row],[Balance]])</f>
        <v>182885.77720000001</v>
      </c>
      <c r="S654" s="3" t="str">
        <f>TEXT(Customer8[[#This Row],[Transaction_Date]], "MMM")</f>
        <v>Oct</v>
      </c>
      <c r="T654" s="3" t="str">
        <f t="shared" si="10"/>
        <v>50-59 Yrs</v>
      </c>
      <c r="U654" s="3" t="str">
        <f>TEXT(Customer8[[#This Row],[Transaction_Date]],"YYYY")</f>
        <v>2021</v>
      </c>
    </row>
    <row r="655" spans="1:21" x14ac:dyDescent="0.35">
      <c r="A655" t="s">
        <v>1503</v>
      </c>
      <c r="B655">
        <v>577626962</v>
      </c>
      <c r="C655">
        <v>21</v>
      </c>
      <c r="D655" s="1">
        <v>37035.75</v>
      </c>
      <c r="E655" t="s">
        <v>741</v>
      </c>
      <c r="F655" t="s">
        <v>1169</v>
      </c>
      <c r="G655" t="s">
        <v>1333</v>
      </c>
      <c r="H655" s="3">
        <v>328323.97200000001</v>
      </c>
      <c r="I655" s="3">
        <v>83573.3747</v>
      </c>
      <c r="J655" t="s">
        <v>1504</v>
      </c>
      <c r="K655" t="str">
        <f>_xlfn.XLOOKUP(A655, Accounts!A:A, Accounts!E:E, "Not Found")</f>
        <v>Corporate</v>
      </c>
      <c r="L655" s="3">
        <f>_xlfn.XLOOKUP(A655, Accounts!A:A, Accounts!G:G, 0)</f>
        <v>1410308172</v>
      </c>
      <c r="M655" s="3" t="str">
        <f>_xlfn.XLOOKUP(A655, Loan!A:A, Loan!D:D, "0")</f>
        <v>0</v>
      </c>
      <c r="N655" s="3" t="str">
        <f>_xlfn.XLOOKUP(Customer8[[#This Row],[Account Number]],Transaction!C:C,Transaction!D:D)</f>
        <v>Cash Withdrawal</v>
      </c>
      <c r="O655" s="3" t="str">
        <f>_xlfn.XLOOKUP(Customer8[[#This Row],[Account Number]], Transaction!C:C,Transaction!E:E)</f>
        <v>Bank</v>
      </c>
      <c r="P655" s="2">
        <f>_xlfn.XLOOKUP(Customer8[[#This Row],[Account Number]], Transaction!C:C,Transaction!F:F)</f>
        <v>44408</v>
      </c>
      <c r="Q655" s="3">
        <f>Customer8[[#This Row],[Bank Deposit]]-Customer8[[#This Row],[Saving Accounts]]</f>
        <v>244750.59730000002</v>
      </c>
      <c r="R655" s="3">
        <f>IF(AND(K655="Current", Customer8[[#This Row],[Balance]]&gt;500000), Customer8[[#This Row],[Balance]]*1.02, Customer8[[#This Row],[Balance]])</f>
        <v>244750.59730000002</v>
      </c>
      <c r="S655" s="3" t="str">
        <f>TEXT(Customer8[[#This Row],[Transaction_Date]], "MMM")</f>
        <v>Jul</v>
      </c>
      <c r="T655" s="3" t="str">
        <f t="shared" si="10"/>
        <v>20-29 Yrs</v>
      </c>
      <c r="U655" s="3" t="str">
        <f>TEXT(Customer8[[#This Row],[Transaction_Date]],"YYYY")</f>
        <v>2021</v>
      </c>
    </row>
    <row r="656" spans="1:21" x14ac:dyDescent="0.35">
      <c r="A656" t="s">
        <v>1505</v>
      </c>
      <c r="B656">
        <v>971201964</v>
      </c>
      <c r="C656">
        <v>73</v>
      </c>
      <c r="D656" s="1">
        <v>18042.75</v>
      </c>
      <c r="E656" t="s">
        <v>741</v>
      </c>
      <c r="F656" t="s">
        <v>237</v>
      </c>
      <c r="G656" t="s">
        <v>1333</v>
      </c>
      <c r="H656" s="3">
        <v>1701548.2150999999</v>
      </c>
      <c r="I656" s="3">
        <v>743216.38820000004</v>
      </c>
      <c r="J656" t="s">
        <v>1506</v>
      </c>
      <c r="K656" t="str">
        <f>_xlfn.XLOOKUP(A656, Accounts!A:A, Accounts!E:E, "Not Found")</f>
        <v>Savings</v>
      </c>
      <c r="L656" s="3">
        <f>_xlfn.XLOOKUP(A656, Accounts!A:A, Accounts!G:G, 0)</f>
        <v>15142125</v>
      </c>
      <c r="M656" s="3" t="str">
        <f>_xlfn.XLOOKUP(A656, Loan!A:A, Loan!D:D, "0")</f>
        <v>0</v>
      </c>
      <c r="N656" s="3" t="str">
        <f>_xlfn.XLOOKUP(Customer8[[#This Row],[Account Number]],Transaction!C:C,Transaction!D:D)</f>
        <v>Cash Withdrawal</v>
      </c>
      <c r="O656" s="3" t="str">
        <f>_xlfn.XLOOKUP(Customer8[[#This Row],[Account Number]], Transaction!C:C,Transaction!E:E)</f>
        <v>ATM</v>
      </c>
      <c r="P656" s="2">
        <f>_xlfn.XLOOKUP(Customer8[[#This Row],[Account Number]], Transaction!C:C,Transaction!F:F)</f>
        <v>44226</v>
      </c>
      <c r="Q656" s="3">
        <f>Customer8[[#This Row],[Bank Deposit]]-Customer8[[#This Row],[Saving Accounts]]</f>
        <v>958331.82689999987</v>
      </c>
      <c r="R656" s="3">
        <f>IF(AND(K656="Current", Customer8[[#This Row],[Balance]]&gt;500000), Customer8[[#This Row],[Balance]]*1.02, Customer8[[#This Row],[Balance]])</f>
        <v>958331.82689999987</v>
      </c>
      <c r="S656" s="3" t="str">
        <f>TEXT(Customer8[[#This Row],[Transaction_Date]], "MMM")</f>
        <v>Jan</v>
      </c>
      <c r="T656" s="3" t="str">
        <f t="shared" si="10"/>
        <v>70 Yrs &amp; Above</v>
      </c>
      <c r="U656" s="3" t="str">
        <f>TEXT(Customer8[[#This Row],[Transaction_Date]],"YYYY")</f>
        <v>2021</v>
      </c>
    </row>
    <row r="657" spans="1:21" x14ac:dyDescent="0.35">
      <c r="A657" t="s">
        <v>1507</v>
      </c>
      <c r="B657">
        <v>714735047</v>
      </c>
      <c r="C657">
        <v>66</v>
      </c>
      <c r="D657" s="1">
        <v>20599.5</v>
      </c>
      <c r="E657" t="s">
        <v>741</v>
      </c>
      <c r="F657" t="s">
        <v>1233</v>
      </c>
      <c r="G657" t="s">
        <v>1333</v>
      </c>
      <c r="H657" s="3">
        <v>1112405.1103000001</v>
      </c>
      <c r="I657" s="3">
        <v>709354.89509999997</v>
      </c>
      <c r="J657" t="s">
        <v>1508</v>
      </c>
      <c r="K657" t="str">
        <f>_xlfn.XLOOKUP(A657, Accounts!A:A, Accounts!E:E, "Not Found")</f>
        <v>Corporate</v>
      </c>
      <c r="L657" s="3">
        <f>_xlfn.XLOOKUP(A657, Accounts!A:A, Accounts!G:G, 0)</f>
        <v>2027239466</v>
      </c>
      <c r="M657" s="3" t="str">
        <f>_xlfn.XLOOKUP(A657, Loan!A:A, Loan!D:D, "0")</f>
        <v>0</v>
      </c>
      <c r="N657" s="3" t="str">
        <f>_xlfn.XLOOKUP(Customer8[[#This Row],[Account Number]],Transaction!C:C,Transaction!D:D)</f>
        <v>Checks</v>
      </c>
      <c r="O657" s="3" t="str">
        <f>_xlfn.XLOOKUP(Customer8[[#This Row],[Account Number]], Transaction!C:C,Transaction!E:E)</f>
        <v>Informal Services</v>
      </c>
      <c r="P657" s="2">
        <f>_xlfn.XLOOKUP(Customer8[[#This Row],[Account Number]], Transaction!C:C,Transaction!F:F)</f>
        <v>44416</v>
      </c>
      <c r="Q657" s="3">
        <f>Customer8[[#This Row],[Bank Deposit]]-Customer8[[#This Row],[Saving Accounts]]</f>
        <v>403050.21520000009</v>
      </c>
      <c r="R657" s="3">
        <f>IF(AND(K657="Current", Customer8[[#This Row],[Balance]]&gt;500000), Customer8[[#This Row],[Balance]]*1.02, Customer8[[#This Row],[Balance]])</f>
        <v>403050.21520000009</v>
      </c>
      <c r="S657" s="3" t="str">
        <f>TEXT(Customer8[[#This Row],[Transaction_Date]], "MMM")</f>
        <v>Aug</v>
      </c>
      <c r="T657" s="3" t="str">
        <f t="shared" si="10"/>
        <v>60-69 Yrs</v>
      </c>
      <c r="U657" s="3" t="str">
        <f>TEXT(Customer8[[#This Row],[Transaction_Date]],"YYYY")</f>
        <v>2021</v>
      </c>
    </row>
    <row r="658" spans="1:21" x14ac:dyDescent="0.35">
      <c r="A658" t="s">
        <v>1509</v>
      </c>
      <c r="B658">
        <v>501130001</v>
      </c>
      <c r="C658">
        <v>67</v>
      </c>
      <c r="D658" s="1">
        <v>20234.25</v>
      </c>
      <c r="E658" t="s">
        <v>741</v>
      </c>
      <c r="F658" t="s">
        <v>166</v>
      </c>
      <c r="G658" t="s">
        <v>1333</v>
      </c>
      <c r="H658" s="3">
        <v>569217.375</v>
      </c>
      <c r="I658" s="3">
        <v>49726.829899999997</v>
      </c>
      <c r="J658" t="s">
        <v>1510</v>
      </c>
      <c r="K658" t="str">
        <f>_xlfn.XLOOKUP(A658, Accounts!A:A, Accounts!E:E, "Not Found")</f>
        <v>Corporate</v>
      </c>
      <c r="L658" s="3">
        <f>_xlfn.XLOOKUP(A658, Accounts!A:A, Accounts!G:G, 0)</f>
        <v>975630816</v>
      </c>
      <c r="M658" s="3" t="str">
        <f>_xlfn.XLOOKUP(A658, Loan!A:A, Loan!D:D, "0")</f>
        <v>0</v>
      </c>
      <c r="N658" s="3" t="str">
        <f>_xlfn.XLOOKUP(Customer8[[#This Row],[Account Number]],Transaction!C:C,Transaction!D:D)</f>
        <v>Money Transfer</v>
      </c>
      <c r="O658" s="3" t="str">
        <f>_xlfn.XLOOKUP(Customer8[[#This Row],[Account Number]], Transaction!C:C,Transaction!E:E)</f>
        <v>ATM</v>
      </c>
      <c r="P658" s="2">
        <f>_xlfn.XLOOKUP(Customer8[[#This Row],[Account Number]], Transaction!C:C,Transaction!F:F)</f>
        <v>44600</v>
      </c>
      <c r="Q658" s="3">
        <f>Customer8[[#This Row],[Bank Deposit]]-Customer8[[#This Row],[Saving Accounts]]</f>
        <v>519490.54509999999</v>
      </c>
      <c r="R658" s="3">
        <f>IF(AND(K658="Current", Customer8[[#This Row],[Balance]]&gt;500000), Customer8[[#This Row],[Balance]]*1.02, Customer8[[#This Row],[Balance]])</f>
        <v>519490.54509999999</v>
      </c>
      <c r="S658" s="3" t="str">
        <f>TEXT(Customer8[[#This Row],[Transaction_Date]], "MMM")</f>
        <v>Feb</v>
      </c>
      <c r="T658" s="3" t="str">
        <f t="shared" si="10"/>
        <v>60-69 Yrs</v>
      </c>
      <c r="U658" s="3" t="str">
        <f>TEXT(Customer8[[#This Row],[Transaction_Date]],"YYYY")</f>
        <v>2022</v>
      </c>
    </row>
    <row r="659" spans="1:21" x14ac:dyDescent="0.35">
      <c r="A659" t="s">
        <v>1511</v>
      </c>
      <c r="B659">
        <v>908674660</v>
      </c>
      <c r="C659">
        <v>31</v>
      </c>
      <c r="D659" s="1">
        <v>33383.25</v>
      </c>
      <c r="E659" t="s">
        <v>741</v>
      </c>
      <c r="F659" t="s">
        <v>276</v>
      </c>
      <c r="G659" t="s">
        <v>1333</v>
      </c>
      <c r="H659" s="3">
        <v>148572.30350000001</v>
      </c>
      <c r="I659" s="3">
        <v>34192.7039</v>
      </c>
      <c r="J659" t="s">
        <v>1512</v>
      </c>
      <c r="K659" t="str">
        <f>_xlfn.XLOOKUP(A659, Accounts!A:A, Accounts!E:E, "Not Found")</f>
        <v>Joint</v>
      </c>
      <c r="L659" s="3">
        <f>_xlfn.XLOOKUP(A659, Accounts!A:A, Accounts!G:G, 0)</f>
        <v>4875234</v>
      </c>
      <c r="M659" s="3" t="str">
        <f>_xlfn.XLOOKUP(A659, Loan!A:A, Loan!D:D, "0")</f>
        <v>0</v>
      </c>
      <c r="N659" s="3" t="str">
        <f>_xlfn.XLOOKUP(Customer8[[#This Row],[Account Number]],Transaction!C:C,Transaction!D:D)</f>
        <v>Money Transfer</v>
      </c>
      <c r="O659" s="3" t="str">
        <f>_xlfn.XLOOKUP(Customer8[[#This Row],[Account Number]], Transaction!C:C,Transaction!E:E)</f>
        <v>Mobile</v>
      </c>
      <c r="P659" s="2">
        <f>_xlfn.XLOOKUP(Customer8[[#This Row],[Account Number]], Transaction!C:C,Transaction!F:F)</f>
        <v>44537</v>
      </c>
      <c r="Q659" s="3">
        <f>Customer8[[#This Row],[Bank Deposit]]-Customer8[[#This Row],[Saving Accounts]]</f>
        <v>114379.59960000002</v>
      </c>
      <c r="R659" s="3">
        <f>IF(AND(K659="Current", Customer8[[#This Row],[Balance]]&gt;500000), Customer8[[#This Row],[Balance]]*1.02, Customer8[[#This Row],[Balance]])</f>
        <v>114379.59960000002</v>
      </c>
      <c r="S659" s="3" t="str">
        <f>TEXT(Customer8[[#This Row],[Transaction_Date]], "MMM")</f>
        <v>Dec</v>
      </c>
      <c r="T659" s="3" t="str">
        <f t="shared" si="10"/>
        <v>30-39 Yrs</v>
      </c>
      <c r="U659" s="3" t="str">
        <f>TEXT(Customer8[[#This Row],[Transaction_Date]],"YYYY")</f>
        <v>2021</v>
      </c>
    </row>
    <row r="660" spans="1:21" x14ac:dyDescent="0.35">
      <c r="A660" t="s">
        <v>1513</v>
      </c>
      <c r="B660">
        <v>31819356</v>
      </c>
      <c r="C660">
        <v>18</v>
      </c>
      <c r="D660" s="1">
        <v>38131.5</v>
      </c>
      <c r="E660" t="s">
        <v>741</v>
      </c>
      <c r="F660" t="s">
        <v>555</v>
      </c>
      <c r="G660" t="s">
        <v>1333</v>
      </c>
      <c r="H660" s="3">
        <v>930896.89060000004</v>
      </c>
      <c r="I660" s="3">
        <v>255735.9938</v>
      </c>
      <c r="J660" t="s">
        <v>1514</v>
      </c>
      <c r="K660" t="str">
        <f>_xlfn.XLOOKUP(A660, Accounts!A:A, Accounts!E:E, "Not Found")</f>
        <v>Domiciliary</v>
      </c>
      <c r="L660" s="3">
        <f>_xlfn.XLOOKUP(A660, Accounts!A:A, Accounts!G:G, 0)</f>
        <v>1941180864</v>
      </c>
      <c r="M660" s="3">
        <f>_xlfn.XLOOKUP(A660, Loan!A:A, Loan!D:D, "0")</f>
        <v>3187466184</v>
      </c>
      <c r="N660" s="3" t="str">
        <f>_xlfn.XLOOKUP(Customer8[[#This Row],[Account Number]],Transaction!C:C,Transaction!D:D)</f>
        <v>Loan Payment</v>
      </c>
      <c r="O660" s="3" t="str">
        <f>_xlfn.XLOOKUP(Customer8[[#This Row],[Account Number]], Transaction!C:C,Transaction!E:E)</f>
        <v>AFT</v>
      </c>
      <c r="P660" s="2">
        <f>_xlfn.XLOOKUP(Customer8[[#This Row],[Account Number]], Transaction!C:C,Transaction!F:F)</f>
        <v>44333</v>
      </c>
      <c r="Q660" s="3">
        <f>Customer8[[#This Row],[Bank Deposit]]-Customer8[[#This Row],[Saving Accounts]]</f>
        <v>675160.89679999999</v>
      </c>
      <c r="R660" s="3">
        <f>IF(AND(K660="Current", Customer8[[#This Row],[Balance]]&gt;500000), Customer8[[#This Row],[Balance]]*1.02, Customer8[[#This Row],[Balance]])</f>
        <v>675160.89679999999</v>
      </c>
      <c r="S660" s="3" t="str">
        <f>TEXT(Customer8[[#This Row],[Transaction_Date]], "MMM")</f>
        <v>May</v>
      </c>
      <c r="T660" s="3" t="str">
        <f t="shared" si="10"/>
        <v>Below 20 Yrs</v>
      </c>
      <c r="U660" s="3" t="str">
        <f>TEXT(Customer8[[#This Row],[Transaction_Date]],"YYYY")</f>
        <v>2021</v>
      </c>
    </row>
    <row r="661" spans="1:21" x14ac:dyDescent="0.35">
      <c r="A661" t="s">
        <v>1515</v>
      </c>
      <c r="B661">
        <v>867117525</v>
      </c>
      <c r="C661">
        <v>62</v>
      </c>
      <c r="D661" s="1">
        <v>22060.5</v>
      </c>
      <c r="E661" t="s">
        <v>741</v>
      </c>
      <c r="F661" t="s">
        <v>253</v>
      </c>
      <c r="G661" t="s">
        <v>1333</v>
      </c>
      <c r="H661" s="3">
        <v>442236.12849999999</v>
      </c>
      <c r="I661" s="3">
        <v>200257.8695</v>
      </c>
      <c r="J661" t="s">
        <v>1516</v>
      </c>
      <c r="K661" t="str">
        <f>_xlfn.XLOOKUP(A661, Accounts!A:A, Accounts!E:E, "Not Found")</f>
        <v>Current</v>
      </c>
      <c r="L661" s="3">
        <f>_xlfn.XLOOKUP(A661, Accounts!A:A, Accounts!G:G, 0)</f>
        <v>339789897</v>
      </c>
      <c r="M661" s="3" t="str">
        <f>_xlfn.XLOOKUP(A661, Loan!A:A, Loan!D:D, "0")</f>
        <v>0</v>
      </c>
      <c r="N661" s="3" t="str">
        <f>_xlfn.XLOOKUP(Customer8[[#This Row],[Account Number]],Transaction!C:C,Transaction!D:D)</f>
        <v>Cash Withdrawal</v>
      </c>
      <c r="O661" s="3" t="str">
        <f>_xlfn.XLOOKUP(Customer8[[#This Row],[Account Number]], Transaction!C:C,Transaction!E:E)</f>
        <v>POS</v>
      </c>
      <c r="P661" s="2">
        <f>_xlfn.XLOOKUP(Customer8[[#This Row],[Account Number]], Transaction!C:C,Transaction!F:F)</f>
        <v>44438</v>
      </c>
      <c r="Q661" s="3">
        <f>Customer8[[#This Row],[Bank Deposit]]-Customer8[[#This Row],[Saving Accounts]]</f>
        <v>241978.25899999999</v>
      </c>
      <c r="R661" s="3">
        <f>IF(AND(K661="Current", Customer8[[#This Row],[Balance]]&gt;500000), Customer8[[#This Row],[Balance]]*1.02, Customer8[[#This Row],[Balance]])</f>
        <v>241978.25899999999</v>
      </c>
      <c r="S661" s="3" t="str">
        <f>TEXT(Customer8[[#This Row],[Transaction_Date]], "MMM")</f>
        <v>Aug</v>
      </c>
      <c r="T661" s="3" t="str">
        <f t="shared" si="10"/>
        <v>60-69 Yrs</v>
      </c>
      <c r="U661" s="3" t="str">
        <f>TEXT(Customer8[[#This Row],[Transaction_Date]],"YYYY")</f>
        <v>2021</v>
      </c>
    </row>
    <row r="662" spans="1:21" x14ac:dyDescent="0.35">
      <c r="A662" t="s">
        <v>1517</v>
      </c>
      <c r="B662">
        <v>101979748</v>
      </c>
      <c r="C662">
        <v>23</v>
      </c>
      <c r="D662" s="1">
        <v>36305.25</v>
      </c>
      <c r="E662" t="s">
        <v>741</v>
      </c>
      <c r="F662" t="s">
        <v>393</v>
      </c>
      <c r="G662" t="s">
        <v>1333</v>
      </c>
      <c r="H662" s="3">
        <v>1211126.4235</v>
      </c>
      <c r="I662" s="3">
        <v>454672.41509999998</v>
      </c>
      <c r="J662" t="s">
        <v>1518</v>
      </c>
      <c r="K662" t="str">
        <f>_xlfn.XLOOKUP(A662, Accounts!A:A, Accounts!E:E, "Not Found")</f>
        <v>Savings</v>
      </c>
      <c r="L662" s="3">
        <f>_xlfn.XLOOKUP(A662, Accounts!A:A, Accounts!G:G, 0)</f>
        <v>352957968</v>
      </c>
      <c r="M662" s="3">
        <f>_xlfn.XLOOKUP(A662, Loan!A:A, Loan!D:D, "0")</f>
        <v>882153624</v>
      </c>
      <c r="N662" s="3" t="str">
        <f>_xlfn.XLOOKUP(Customer8[[#This Row],[Account Number]],Transaction!C:C,Transaction!D:D)</f>
        <v>Loan Payment</v>
      </c>
      <c r="O662" s="3" t="str">
        <f>_xlfn.XLOOKUP(Customer8[[#This Row],[Account Number]], Transaction!C:C,Transaction!E:E)</f>
        <v>ACH</v>
      </c>
      <c r="P662" s="2">
        <f>_xlfn.XLOOKUP(Customer8[[#This Row],[Account Number]], Transaction!C:C,Transaction!F:F)</f>
        <v>44441</v>
      </c>
      <c r="Q662" s="3">
        <f>Customer8[[#This Row],[Bank Deposit]]-Customer8[[#This Row],[Saving Accounts]]</f>
        <v>756454.00840000005</v>
      </c>
      <c r="R662" s="3">
        <f>IF(AND(K662="Current", Customer8[[#This Row],[Balance]]&gt;500000), Customer8[[#This Row],[Balance]]*1.02, Customer8[[#This Row],[Balance]])</f>
        <v>756454.00840000005</v>
      </c>
      <c r="S662" s="3" t="str">
        <f>TEXT(Customer8[[#This Row],[Transaction_Date]], "MMM")</f>
        <v>Sep</v>
      </c>
      <c r="T662" s="3" t="str">
        <f t="shared" si="10"/>
        <v>20-29 Yrs</v>
      </c>
      <c r="U662" s="3" t="str">
        <f>TEXT(Customer8[[#This Row],[Transaction_Date]],"YYYY")</f>
        <v>2021</v>
      </c>
    </row>
    <row r="663" spans="1:21" x14ac:dyDescent="0.35">
      <c r="A663" t="s">
        <v>1519</v>
      </c>
      <c r="B663">
        <v>530188381</v>
      </c>
      <c r="C663">
        <v>54</v>
      </c>
      <c r="D663" s="1">
        <v>24982.5</v>
      </c>
      <c r="E663" t="s">
        <v>741</v>
      </c>
      <c r="F663" t="s">
        <v>601</v>
      </c>
      <c r="G663" t="s">
        <v>1333</v>
      </c>
      <c r="H663" s="3">
        <v>105557.72560000001</v>
      </c>
      <c r="I663" s="3">
        <v>20792.880300000001</v>
      </c>
      <c r="J663" t="s">
        <v>1520</v>
      </c>
      <c r="K663" t="str">
        <f>_xlfn.XLOOKUP(A663, Accounts!A:A, Accounts!E:E, "Not Found")</f>
        <v>Savings</v>
      </c>
      <c r="L663" s="3">
        <f>_xlfn.XLOOKUP(A663, Accounts!A:A, Accounts!G:G, 0)</f>
        <v>5956384</v>
      </c>
      <c r="M663" s="3" t="str">
        <f>_xlfn.XLOOKUP(A663, Loan!A:A, Loan!D:D, "0")</f>
        <v>0</v>
      </c>
      <c r="N663" s="3" t="str">
        <f>_xlfn.XLOOKUP(Customer8[[#This Row],[Account Number]],Transaction!C:C,Transaction!D:D)</f>
        <v>Money Transfer</v>
      </c>
      <c r="O663" s="3" t="str">
        <f>_xlfn.XLOOKUP(Customer8[[#This Row],[Account Number]], Transaction!C:C,Transaction!E:E)</f>
        <v>Bank</v>
      </c>
      <c r="P663" s="2">
        <f>_xlfn.XLOOKUP(Customer8[[#This Row],[Account Number]], Transaction!C:C,Transaction!F:F)</f>
        <v>44211</v>
      </c>
      <c r="Q663" s="3">
        <f>Customer8[[#This Row],[Bank Deposit]]-Customer8[[#This Row],[Saving Accounts]]</f>
        <v>84764.845300000001</v>
      </c>
      <c r="R663" s="3">
        <f>IF(AND(K663="Current", Customer8[[#This Row],[Balance]]&gt;500000), Customer8[[#This Row],[Balance]]*1.02, Customer8[[#This Row],[Balance]])</f>
        <v>84764.845300000001</v>
      </c>
      <c r="S663" s="3" t="str">
        <f>TEXT(Customer8[[#This Row],[Transaction_Date]], "MMM")</f>
        <v>Jan</v>
      </c>
      <c r="T663" s="3" t="str">
        <f t="shared" si="10"/>
        <v>50-59 Yrs</v>
      </c>
      <c r="U663" s="3" t="str">
        <f>TEXT(Customer8[[#This Row],[Transaction_Date]],"YYYY")</f>
        <v>2021</v>
      </c>
    </row>
    <row r="664" spans="1:21" x14ac:dyDescent="0.35">
      <c r="A664" t="s">
        <v>1521</v>
      </c>
      <c r="B664">
        <v>573737289</v>
      </c>
      <c r="C664">
        <v>37</v>
      </c>
      <c r="D664" s="1">
        <v>31191.75</v>
      </c>
      <c r="E664" t="s">
        <v>741</v>
      </c>
      <c r="F664" t="s">
        <v>864</v>
      </c>
      <c r="G664" t="s">
        <v>1333</v>
      </c>
      <c r="H664" s="3">
        <v>133076.74299999999</v>
      </c>
      <c r="I664" s="3">
        <v>90148.761400000003</v>
      </c>
      <c r="J664" t="s">
        <v>1522</v>
      </c>
      <c r="K664" t="str">
        <f>_xlfn.XLOOKUP(A664, Accounts!A:A, Accounts!E:E, "Not Found")</f>
        <v>Fixed Deposit</v>
      </c>
      <c r="L664" s="3">
        <f>_xlfn.XLOOKUP(A664, Accounts!A:A, Accounts!G:G, 0)</f>
        <v>668886348</v>
      </c>
      <c r="M664" s="3" t="str">
        <f>_xlfn.XLOOKUP(A664, Loan!A:A, Loan!D:D, "0")</f>
        <v>0</v>
      </c>
      <c r="N664" s="3" t="str">
        <f>_xlfn.XLOOKUP(Customer8[[#This Row],[Account Number]],Transaction!C:C,Transaction!D:D)</f>
        <v>Money Transfer</v>
      </c>
      <c r="O664" s="3" t="str">
        <f>_xlfn.XLOOKUP(Customer8[[#This Row],[Account Number]], Transaction!C:C,Transaction!E:E)</f>
        <v>Mobile</v>
      </c>
      <c r="P664" s="2">
        <f>_xlfn.XLOOKUP(Customer8[[#This Row],[Account Number]], Transaction!C:C,Transaction!F:F)</f>
        <v>44338</v>
      </c>
      <c r="Q664" s="3">
        <f>Customer8[[#This Row],[Bank Deposit]]-Customer8[[#This Row],[Saving Accounts]]</f>
        <v>42927.981599999985</v>
      </c>
      <c r="R664" s="3">
        <f>IF(AND(K664="Current", Customer8[[#This Row],[Balance]]&gt;500000), Customer8[[#This Row],[Balance]]*1.02, Customer8[[#This Row],[Balance]])</f>
        <v>42927.981599999985</v>
      </c>
      <c r="S664" s="3" t="str">
        <f>TEXT(Customer8[[#This Row],[Transaction_Date]], "MMM")</f>
        <v>May</v>
      </c>
      <c r="T664" s="3" t="str">
        <f t="shared" si="10"/>
        <v>30-39 Yrs</v>
      </c>
      <c r="U664" s="3" t="str">
        <f>TEXT(Customer8[[#This Row],[Transaction_Date]],"YYYY")</f>
        <v>2021</v>
      </c>
    </row>
    <row r="665" spans="1:21" x14ac:dyDescent="0.35">
      <c r="A665" t="s">
        <v>1523</v>
      </c>
      <c r="B665">
        <v>219463777</v>
      </c>
      <c r="C665">
        <v>35</v>
      </c>
      <c r="D665" s="1">
        <v>31922.25</v>
      </c>
      <c r="E665" t="s">
        <v>741</v>
      </c>
      <c r="F665" t="s">
        <v>279</v>
      </c>
      <c r="G665" t="s">
        <v>1333</v>
      </c>
      <c r="H665" s="3">
        <v>319805.84740000003</v>
      </c>
      <c r="I665" s="3">
        <v>79346.423800000004</v>
      </c>
      <c r="J665" t="s">
        <v>1524</v>
      </c>
      <c r="K665" t="str">
        <f>_xlfn.XLOOKUP(A665, Accounts!A:A, Accounts!E:E, "Not Found")</f>
        <v>Current</v>
      </c>
      <c r="L665" s="3">
        <f>_xlfn.XLOOKUP(A665, Accounts!A:A, Accounts!G:G, 0)</f>
        <v>1545993372</v>
      </c>
      <c r="M665" s="3" t="str">
        <f>_xlfn.XLOOKUP(A665, Loan!A:A, Loan!D:D, "0")</f>
        <v>0</v>
      </c>
      <c r="N665" s="3" t="str">
        <f>_xlfn.XLOOKUP(Customer8[[#This Row],[Account Number]],Transaction!C:C,Transaction!D:D)</f>
        <v>Checks</v>
      </c>
      <c r="O665" s="3" t="str">
        <f>_xlfn.XLOOKUP(Customer8[[#This Row],[Account Number]], Transaction!C:C,Transaction!E:E)</f>
        <v>Bank</v>
      </c>
      <c r="P665" s="2">
        <f>_xlfn.XLOOKUP(Customer8[[#This Row],[Account Number]], Transaction!C:C,Transaction!F:F)</f>
        <v>44476</v>
      </c>
      <c r="Q665" s="3">
        <f>Customer8[[#This Row],[Bank Deposit]]-Customer8[[#This Row],[Saving Accounts]]</f>
        <v>240459.42360000004</v>
      </c>
      <c r="R665" s="3">
        <f>IF(AND(K665="Current", Customer8[[#This Row],[Balance]]&gt;500000), Customer8[[#This Row],[Balance]]*1.02, Customer8[[#This Row],[Balance]])</f>
        <v>240459.42360000004</v>
      </c>
      <c r="S665" s="3" t="str">
        <f>TEXT(Customer8[[#This Row],[Transaction_Date]], "MMM")</f>
        <v>Oct</v>
      </c>
      <c r="T665" s="3" t="str">
        <f t="shared" si="10"/>
        <v>30-39 Yrs</v>
      </c>
      <c r="U665" s="3" t="str">
        <f>TEXT(Customer8[[#This Row],[Transaction_Date]],"YYYY")</f>
        <v>2021</v>
      </c>
    </row>
    <row r="666" spans="1:21" x14ac:dyDescent="0.35">
      <c r="A666" t="s">
        <v>1525</v>
      </c>
      <c r="B666">
        <v>315015315</v>
      </c>
      <c r="C666">
        <v>39</v>
      </c>
      <c r="D666" s="1">
        <v>30461.25</v>
      </c>
      <c r="E666" t="s">
        <v>741</v>
      </c>
      <c r="F666" t="s">
        <v>641</v>
      </c>
      <c r="G666" t="s">
        <v>1333</v>
      </c>
      <c r="H666" s="3">
        <v>137423.97440000001</v>
      </c>
      <c r="I666" s="3">
        <v>75153.736000000004</v>
      </c>
      <c r="J666" t="s">
        <v>1526</v>
      </c>
      <c r="K666" t="str">
        <f>_xlfn.XLOOKUP(A666, Accounts!A:A, Accounts!E:E, "Not Found")</f>
        <v>Domiciliary</v>
      </c>
      <c r="L666" s="3">
        <f>_xlfn.XLOOKUP(A666, Accounts!A:A, Accounts!G:G, 0)</f>
        <v>2844514374</v>
      </c>
      <c r="M666" s="3" t="str">
        <f>_xlfn.XLOOKUP(A666, Loan!A:A, Loan!D:D, "0")</f>
        <v>0</v>
      </c>
      <c r="N666" s="3" t="str">
        <f>_xlfn.XLOOKUP(Customer8[[#This Row],[Account Number]],Transaction!C:C,Transaction!D:D)</f>
        <v>Money Transfer</v>
      </c>
      <c r="O666" s="3" t="str">
        <f>_xlfn.XLOOKUP(Customer8[[#This Row],[Account Number]], Transaction!C:C,Transaction!E:E)</f>
        <v>Mobile</v>
      </c>
      <c r="P666" s="2">
        <f>_xlfn.XLOOKUP(Customer8[[#This Row],[Account Number]], Transaction!C:C,Transaction!F:F)</f>
        <v>44528</v>
      </c>
      <c r="Q666" s="3">
        <f>Customer8[[#This Row],[Bank Deposit]]-Customer8[[#This Row],[Saving Accounts]]</f>
        <v>62270.238400000002</v>
      </c>
      <c r="R666" s="3">
        <f>IF(AND(K666="Current", Customer8[[#This Row],[Balance]]&gt;500000), Customer8[[#This Row],[Balance]]*1.02, Customer8[[#This Row],[Balance]])</f>
        <v>62270.238400000002</v>
      </c>
      <c r="S666" s="3" t="str">
        <f>TEXT(Customer8[[#This Row],[Transaction_Date]], "MMM")</f>
        <v>Nov</v>
      </c>
      <c r="T666" s="3" t="str">
        <f t="shared" si="10"/>
        <v>30-39 Yrs</v>
      </c>
      <c r="U666" s="3" t="str">
        <f>TEXT(Customer8[[#This Row],[Transaction_Date]],"YYYY")</f>
        <v>2021</v>
      </c>
    </row>
    <row r="667" spans="1:21" x14ac:dyDescent="0.35">
      <c r="A667" t="s">
        <v>1527</v>
      </c>
      <c r="B667">
        <v>119671646</v>
      </c>
      <c r="C667">
        <v>25</v>
      </c>
      <c r="D667" s="1">
        <v>35574.75</v>
      </c>
      <c r="E667" t="s">
        <v>741</v>
      </c>
      <c r="F667" t="s">
        <v>130</v>
      </c>
      <c r="G667" t="s">
        <v>1333</v>
      </c>
      <c r="H667" s="3">
        <v>177146.4369</v>
      </c>
      <c r="I667" s="3">
        <v>70553.149900000004</v>
      </c>
      <c r="J667" t="s">
        <v>1528</v>
      </c>
      <c r="K667" t="str">
        <f>_xlfn.XLOOKUP(A667, Accounts!A:A, Accounts!E:E, "Not Found")</f>
        <v>Current</v>
      </c>
      <c r="L667" s="3">
        <f>_xlfn.XLOOKUP(A667, Accounts!A:A, Accounts!G:G, 0)</f>
        <v>2480044392</v>
      </c>
      <c r="M667" s="3">
        <f>_xlfn.XLOOKUP(A667, Loan!A:A, Loan!D:D, "0")</f>
        <v>1895794646</v>
      </c>
      <c r="N667" s="3" t="str">
        <f>_xlfn.XLOOKUP(Customer8[[#This Row],[Account Number]],Transaction!C:C,Transaction!D:D)</f>
        <v>Loan Payment</v>
      </c>
      <c r="O667" s="3" t="str">
        <f>_xlfn.XLOOKUP(Customer8[[#This Row],[Account Number]], Transaction!C:C,Transaction!E:E)</f>
        <v>ACH</v>
      </c>
      <c r="P667" s="2">
        <f>_xlfn.XLOOKUP(Customer8[[#This Row],[Account Number]], Transaction!C:C,Transaction!F:F)</f>
        <v>44438</v>
      </c>
      <c r="Q667" s="3">
        <f>Customer8[[#This Row],[Bank Deposit]]-Customer8[[#This Row],[Saving Accounts]]</f>
        <v>106593.287</v>
      </c>
      <c r="R667" s="3">
        <f>IF(AND(K667="Current", Customer8[[#This Row],[Balance]]&gt;500000), Customer8[[#This Row],[Balance]]*1.02, Customer8[[#This Row],[Balance]])</f>
        <v>106593.287</v>
      </c>
      <c r="S667" s="3" t="str">
        <f>TEXT(Customer8[[#This Row],[Transaction_Date]], "MMM")</f>
        <v>Aug</v>
      </c>
      <c r="T667" s="3" t="str">
        <f t="shared" si="10"/>
        <v>20-29 Yrs</v>
      </c>
      <c r="U667" s="3" t="str">
        <f>TEXT(Customer8[[#This Row],[Transaction_Date]],"YYYY")</f>
        <v>2021</v>
      </c>
    </row>
    <row r="668" spans="1:21" x14ac:dyDescent="0.35">
      <c r="A668" t="s">
        <v>1529</v>
      </c>
      <c r="B668">
        <v>108929038</v>
      </c>
      <c r="C668">
        <v>69</v>
      </c>
      <c r="D668" s="1">
        <v>19503.75</v>
      </c>
      <c r="E668" t="s">
        <v>741</v>
      </c>
      <c r="F668" t="s">
        <v>66</v>
      </c>
      <c r="G668" t="s">
        <v>1333</v>
      </c>
      <c r="H668" s="3">
        <v>893388.78540000005</v>
      </c>
      <c r="I668" s="3">
        <v>472970.53340000001</v>
      </c>
      <c r="J668" t="s">
        <v>1530</v>
      </c>
      <c r="K668" t="str">
        <f>_xlfn.XLOOKUP(A668, Accounts!A:A, Accounts!E:E, "Not Found")</f>
        <v>Domiciliary</v>
      </c>
      <c r="L668" s="3">
        <f>_xlfn.XLOOKUP(A668, Accounts!A:A, Accounts!G:G, 0)</f>
        <v>2260484808</v>
      </c>
      <c r="M668" s="3" t="str">
        <f>_xlfn.XLOOKUP(A668, Loan!A:A, Loan!D:D, "0")</f>
        <v>0</v>
      </c>
      <c r="N668" s="3" t="str">
        <f>_xlfn.XLOOKUP(Customer8[[#This Row],[Account Number]],Transaction!C:C,Transaction!D:D)</f>
        <v>Money Deposit</v>
      </c>
      <c r="O668" s="3" t="str">
        <f>_xlfn.XLOOKUP(Customer8[[#This Row],[Account Number]], Transaction!C:C,Transaction!E:E)</f>
        <v>ATM</v>
      </c>
      <c r="P668" s="2">
        <f>_xlfn.XLOOKUP(Customer8[[#This Row],[Account Number]], Transaction!C:C,Transaction!F:F)</f>
        <v>44508</v>
      </c>
      <c r="Q668" s="3">
        <f>Customer8[[#This Row],[Bank Deposit]]-Customer8[[#This Row],[Saving Accounts]]</f>
        <v>420418.25200000004</v>
      </c>
      <c r="R668" s="3">
        <f>IF(AND(K668="Current", Customer8[[#This Row],[Balance]]&gt;500000), Customer8[[#This Row],[Balance]]*1.02, Customer8[[#This Row],[Balance]])</f>
        <v>420418.25200000004</v>
      </c>
      <c r="S668" s="3" t="str">
        <f>TEXT(Customer8[[#This Row],[Transaction_Date]], "MMM")</f>
        <v>Nov</v>
      </c>
      <c r="T668" s="3" t="str">
        <f t="shared" si="10"/>
        <v>60-69 Yrs</v>
      </c>
      <c r="U668" s="3" t="str">
        <f>TEXT(Customer8[[#This Row],[Transaction_Date]],"YYYY")</f>
        <v>2021</v>
      </c>
    </row>
    <row r="669" spans="1:21" x14ac:dyDescent="0.35">
      <c r="A669" t="s">
        <v>1531</v>
      </c>
      <c r="B669">
        <v>398490470</v>
      </c>
      <c r="C669">
        <v>76</v>
      </c>
      <c r="D669" s="1">
        <v>16947</v>
      </c>
      <c r="E669" t="s">
        <v>741</v>
      </c>
      <c r="F669" t="s">
        <v>36</v>
      </c>
      <c r="G669" t="s">
        <v>1333</v>
      </c>
      <c r="H669" s="3">
        <v>565070.60250000004</v>
      </c>
      <c r="I669" s="3">
        <v>532673.22129999998</v>
      </c>
      <c r="J669" t="s">
        <v>1532</v>
      </c>
      <c r="K669" t="str">
        <f>_xlfn.XLOOKUP(A669, Accounts!A:A, Accounts!E:E, "Not Found")</f>
        <v>Corporate</v>
      </c>
      <c r="L669" s="3">
        <f>_xlfn.XLOOKUP(A669, Accounts!A:A, Accounts!G:G, 0)</f>
        <v>3841619712</v>
      </c>
      <c r="M669" s="3" t="str">
        <f>_xlfn.XLOOKUP(A669, Loan!A:A, Loan!D:D, "0")</f>
        <v>0</v>
      </c>
      <c r="N669" s="3" t="str">
        <f>_xlfn.XLOOKUP(Customer8[[#This Row],[Account Number]],Transaction!C:C,Transaction!D:D)</f>
        <v>Checks</v>
      </c>
      <c r="O669" s="3" t="str">
        <f>_xlfn.XLOOKUP(Customer8[[#This Row],[Account Number]], Transaction!C:C,Transaction!E:E)</f>
        <v>Bank</v>
      </c>
      <c r="P669" s="2">
        <f>_xlfn.XLOOKUP(Customer8[[#This Row],[Account Number]], Transaction!C:C,Transaction!F:F)</f>
        <v>44389</v>
      </c>
      <c r="Q669" s="3">
        <f>Customer8[[#This Row],[Bank Deposit]]-Customer8[[#This Row],[Saving Accounts]]</f>
        <v>32397.381200000062</v>
      </c>
      <c r="R669" s="3">
        <f>IF(AND(K669="Current", Customer8[[#This Row],[Balance]]&gt;500000), Customer8[[#This Row],[Balance]]*1.02, Customer8[[#This Row],[Balance]])</f>
        <v>32397.381200000062</v>
      </c>
      <c r="S669" s="3" t="str">
        <f>TEXT(Customer8[[#This Row],[Transaction_Date]], "MMM")</f>
        <v>Jul</v>
      </c>
      <c r="T669" s="3" t="str">
        <f t="shared" si="10"/>
        <v>70 Yrs &amp; Above</v>
      </c>
      <c r="U669" s="3" t="str">
        <f>TEXT(Customer8[[#This Row],[Transaction_Date]],"YYYY")</f>
        <v>2021</v>
      </c>
    </row>
    <row r="670" spans="1:21" x14ac:dyDescent="0.35">
      <c r="A670" t="s">
        <v>1533</v>
      </c>
      <c r="B670">
        <v>325519065</v>
      </c>
      <c r="C670">
        <v>60</v>
      </c>
      <c r="D670" s="1">
        <v>22791</v>
      </c>
      <c r="E670" t="s">
        <v>741</v>
      </c>
      <c r="F670" t="s">
        <v>1093</v>
      </c>
      <c r="G670" t="s">
        <v>1333</v>
      </c>
      <c r="H670" s="3">
        <v>201446.595</v>
      </c>
      <c r="I670" s="3">
        <v>66016.926999999996</v>
      </c>
      <c r="J670" t="s">
        <v>1534</v>
      </c>
      <c r="K670" t="str">
        <f>_xlfn.XLOOKUP(A670, Accounts!A:A, Accounts!E:E, "Not Found")</f>
        <v>Joint</v>
      </c>
      <c r="L670" s="3">
        <f>_xlfn.XLOOKUP(A670, Accounts!A:A, Accounts!G:G, 0)</f>
        <v>2810977338</v>
      </c>
      <c r="M670" s="3" t="str">
        <f>_xlfn.XLOOKUP(A670, Loan!A:A, Loan!D:D, "0")</f>
        <v>0</v>
      </c>
      <c r="N670" s="3" t="str">
        <f>_xlfn.XLOOKUP(Customer8[[#This Row],[Account Number]],Transaction!C:C,Transaction!D:D)</f>
        <v>Cash Withdrawal</v>
      </c>
      <c r="O670" s="3" t="str">
        <f>_xlfn.XLOOKUP(Customer8[[#This Row],[Account Number]], Transaction!C:C,Transaction!E:E)</f>
        <v>Bank</v>
      </c>
      <c r="P670" s="2">
        <f>_xlfn.XLOOKUP(Customer8[[#This Row],[Account Number]], Transaction!C:C,Transaction!F:F)</f>
        <v>44620</v>
      </c>
      <c r="Q670" s="3">
        <f>Customer8[[#This Row],[Bank Deposit]]-Customer8[[#This Row],[Saving Accounts]]</f>
        <v>135429.66800000001</v>
      </c>
      <c r="R670" s="3">
        <f>IF(AND(K670="Current", Customer8[[#This Row],[Balance]]&gt;500000), Customer8[[#This Row],[Balance]]*1.02, Customer8[[#This Row],[Balance]])</f>
        <v>135429.66800000001</v>
      </c>
      <c r="S670" s="3" t="str">
        <f>TEXT(Customer8[[#This Row],[Transaction_Date]], "MMM")</f>
        <v>Feb</v>
      </c>
      <c r="T670" s="3" t="str">
        <f t="shared" si="10"/>
        <v>60-69 Yrs</v>
      </c>
      <c r="U670" s="3" t="str">
        <f>TEXT(Customer8[[#This Row],[Transaction_Date]],"YYYY")</f>
        <v>2022</v>
      </c>
    </row>
    <row r="671" spans="1:21" x14ac:dyDescent="0.35">
      <c r="A671" t="s">
        <v>1535</v>
      </c>
      <c r="B671">
        <v>552263215</v>
      </c>
      <c r="C671">
        <v>66</v>
      </c>
      <c r="D671" s="1">
        <v>20599.5</v>
      </c>
      <c r="E671" t="s">
        <v>741</v>
      </c>
      <c r="F671" t="s">
        <v>810</v>
      </c>
      <c r="G671" t="s">
        <v>1333</v>
      </c>
      <c r="H671" s="3">
        <v>359098.53840000002</v>
      </c>
      <c r="I671" s="3">
        <v>60533.753599999996</v>
      </c>
      <c r="J671" t="s">
        <v>1536</v>
      </c>
      <c r="K671" t="str">
        <f>_xlfn.XLOOKUP(A671, Accounts!A:A, Accounts!E:E, "Not Found")</f>
        <v>Domiciliary</v>
      </c>
      <c r="L671" s="3">
        <f>_xlfn.XLOOKUP(A671, Accounts!A:A, Accounts!G:G, 0)</f>
        <v>840453125</v>
      </c>
      <c r="M671" s="3" t="str">
        <f>_xlfn.XLOOKUP(A671, Loan!A:A, Loan!D:D, "0")</f>
        <v>0</v>
      </c>
      <c r="N671" s="3" t="str">
        <f>_xlfn.XLOOKUP(Customer8[[#This Row],[Account Number]],Transaction!C:C,Transaction!D:D)</f>
        <v>Online Payment</v>
      </c>
      <c r="O671" s="3" t="str">
        <f>_xlfn.XLOOKUP(Customer8[[#This Row],[Account Number]], Transaction!C:C,Transaction!E:E)</f>
        <v>Internet Banking</v>
      </c>
      <c r="P671" s="2">
        <f>_xlfn.XLOOKUP(Customer8[[#This Row],[Account Number]], Transaction!C:C,Transaction!F:F)</f>
        <v>44652</v>
      </c>
      <c r="Q671" s="3">
        <f>Customer8[[#This Row],[Bank Deposit]]-Customer8[[#This Row],[Saving Accounts]]</f>
        <v>298564.78480000002</v>
      </c>
      <c r="R671" s="3">
        <f>IF(AND(K671="Current", Customer8[[#This Row],[Balance]]&gt;500000), Customer8[[#This Row],[Balance]]*1.02, Customer8[[#This Row],[Balance]])</f>
        <v>298564.78480000002</v>
      </c>
      <c r="S671" s="3" t="str">
        <f>TEXT(Customer8[[#This Row],[Transaction_Date]], "MMM")</f>
        <v>Apr</v>
      </c>
      <c r="T671" s="3" t="str">
        <f t="shared" si="10"/>
        <v>60-69 Yrs</v>
      </c>
      <c r="U671" s="3" t="str">
        <f>TEXT(Customer8[[#This Row],[Transaction_Date]],"YYYY")</f>
        <v>2022</v>
      </c>
    </row>
    <row r="672" spans="1:21" x14ac:dyDescent="0.35">
      <c r="A672" t="s">
        <v>1537</v>
      </c>
      <c r="B672">
        <v>892482644</v>
      </c>
      <c r="C672">
        <v>37</v>
      </c>
      <c r="D672" s="1">
        <v>31191.75</v>
      </c>
      <c r="E672" t="s">
        <v>741</v>
      </c>
      <c r="F672" t="s">
        <v>1250</v>
      </c>
      <c r="G672" t="s">
        <v>1333</v>
      </c>
      <c r="H672" s="3">
        <v>2258828.4032999999</v>
      </c>
      <c r="I672" s="3">
        <v>234406.7211</v>
      </c>
      <c r="J672" t="s">
        <v>1538</v>
      </c>
      <c r="K672" t="str">
        <f>_xlfn.XLOOKUP(A672, Accounts!A:A, Accounts!E:E, "Not Found")</f>
        <v>Domiciliary</v>
      </c>
      <c r="L672" s="3">
        <f>_xlfn.XLOOKUP(A672, Accounts!A:A, Accounts!G:G, 0)</f>
        <v>30942074</v>
      </c>
      <c r="M672" s="3" t="str">
        <f>_xlfn.XLOOKUP(A672, Loan!A:A, Loan!D:D, "0")</f>
        <v>0</v>
      </c>
      <c r="N672" s="3" t="str">
        <f>_xlfn.XLOOKUP(Customer8[[#This Row],[Account Number]],Transaction!C:C,Transaction!D:D)</f>
        <v>Money Transfer</v>
      </c>
      <c r="O672" s="3" t="str">
        <f>_xlfn.XLOOKUP(Customer8[[#This Row],[Account Number]], Transaction!C:C,Transaction!E:E)</f>
        <v>Mobile</v>
      </c>
      <c r="P672" s="2">
        <f>_xlfn.XLOOKUP(Customer8[[#This Row],[Account Number]], Transaction!C:C,Transaction!F:F)</f>
        <v>44274</v>
      </c>
      <c r="Q672" s="3">
        <f>Customer8[[#This Row],[Bank Deposit]]-Customer8[[#This Row],[Saving Accounts]]</f>
        <v>2024421.6821999999</v>
      </c>
      <c r="R672" s="3">
        <f>IF(AND(K672="Current", Customer8[[#This Row],[Balance]]&gt;500000), Customer8[[#This Row],[Balance]]*1.02, Customer8[[#This Row],[Balance]])</f>
        <v>2024421.6821999999</v>
      </c>
      <c r="S672" s="3" t="str">
        <f>TEXT(Customer8[[#This Row],[Transaction_Date]], "MMM")</f>
        <v>Mar</v>
      </c>
      <c r="T672" s="3" t="str">
        <f t="shared" si="10"/>
        <v>30-39 Yrs</v>
      </c>
      <c r="U672" s="3" t="str">
        <f>TEXT(Customer8[[#This Row],[Transaction_Date]],"YYYY")</f>
        <v>2021</v>
      </c>
    </row>
    <row r="673" spans="1:21" x14ac:dyDescent="0.35">
      <c r="A673" t="s">
        <v>1539</v>
      </c>
      <c r="B673">
        <v>600474664</v>
      </c>
      <c r="C673">
        <v>20</v>
      </c>
      <c r="D673" s="1">
        <v>37401</v>
      </c>
      <c r="E673" t="s">
        <v>741</v>
      </c>
      <c r="F673" t="s">
        <v>533</v>
      </c>
      <c r="G673" t="s">
        <v>1333</v>
      </c>
      <c r="H673" s="3">
        <v>234545.7169</v>
      </c>
      <c r="I673" s="3">
        <v>61257.822500000002</v>
      </c>
      <c r="J673" t="s">
        <v>1540</v>
      </c>
      <c r="K673" t="str">
        <f>_xlfn.XLOOKUP(A673, Accounts!A:A, Accounts!E:E, "Not Found")</f>
        <v>Domiciliary</v>
      </c>
      <c r="L673" s="3">
        <f>_xlfn.XLOOKUP(A673, Accounts!A:A, Accounts!G:G, 0)</f>
        <v>2910345069</v>
      </c>
      <c r="M673" s="3" t="str">
        <f>_xlfn.XLOOKUP(A673, Loan!A:A, Loan!D:D, "0")</f>
        <v>0</v>
      </c>
      <c r="N673" s="3" t="str">
        <f>_xlfn.XLOOKUP(Customer8[[#This Row],[Account Number]],Transaction!C:C,Transaction!D:D)</f>
        <v>Money Transfer</v>
      </c>
      <c r="O673" s="3" t="str">
        <f>_xlfn.XLOOKUP(Customer8[[#This Row],[Account Number]], Transaction!C:C,Transaction!E:E)</f>
        <v>Mobile</v>
      </c>
      <c r="P673" s="2">
        <f>_xlfn.XLOOKUP(Customer8[[#This Row],[Account Number]], Transaction!C:C,Transaction!F:F)</f>
        <v>44198</v>
      </c>
      <c r="Q673" s="3">
        <f>Customer8[[#This Row],[Bank Deposit]]-Customer8[[#This Row],[Saving Accounts]]</f>
        <v>173287.89439999999</v>
      </c>
      <c r="R673" s="3">
        <f>IF(AND(K673="Current", Customer8[[#This Row],[Balance]]&gt;500000), Customer8[[#This Row],[Balance]]*1.02, Customer8[[#This Row],[Balance]])</f>
        <v>173287.89439999999</v>
      </c>
      <c r="S673" s="3" t="str">
        <f>TEXT(Customer8[[#This Row],[Transaction_Date]], "MMM")</f>
        <v>Jan</v>
      </c>
      <c r="T673" s="3" t="str">
        <f t="shared" si="10"/>
        <v>20-29 Yrs</v>
      </c>
      <c r="U673" s="3" t="str">
        <f>TEXT(Customer8[[#This Row],[Transaction_Date]],"YYYY")</f>
        <v>2021</v>
      </c>
    </row>
    <row r="674" spans="1:21" x14ac:dyDescent="0.35">
      <c r="A674" t="s">
        <v>1541</v>
      </c>
      <c r="B674">
        <v>291593618</v>
      </c>
      <c r="C674">
        <v>39</v>
      </c>
      <c r="D674" s="1">
        <v>30461.25</v>
      </c>
      <c r="E674" t="s">
        <v>741</v>
      </c>
      <c r="F674" t="s">
        <v>1169</v>
      </c>
      <c r="G674" t="s">
        <v>1333</v>
      </c>
      <c r="H674" s="3">
        <v>87689.129100000006</v>
      </c>
      <c r="I674" s="3">
        <v>13198.503500000001</v>
      </c>
      <c r="J674" t="s">
        <v>1542</v>
      </c>
      <c r="K674" t="str">
        <f>_xlfn.XLOOKUP(A674, Accounts!A:A, Accounts!E:E, "Not Found")</f>
        <v>Domiciliary</v>
      </c>
      <c r="L674" s="3">
        <f>_xlfn.XLOOKUP(A674, Accounts!A:A, Accounts!G:G, 0)</f>
        <v>2387554125</v>
      </c>
      <c r="M674" s="3" t="str">
        <f>_xlfn.XLOOKUP(A674, Loan!A:A, Loan!D:D, "0")</f>
        <v>0</v>
      </c>
      <c r="N674" s="3" t="str">
        <f>_xlfn.XLOOKUP(Customer8[[#This Row],[Account Number]],Transaction!C:C,Transaction!D:D)</f>
        <v>Online Payment</v>
      </c>
      <c r="O674" s="3" t="str">
        <f>_xlfn.XLOOKUP(Customer8[[#This Row],[Account Number]], Transaction!C:C,Transaction!E:E)</f>
        <v>Mobile</v>
      </c>
      <c r="P674" s="2">
        <f>_xlfn.XLOOKUP(Customer8[[#This Row],[Account Number]], Transaction!C:C,Transaction!F:F)</f>
        <v>44198</v>
      </c>
      <c r="Q674" s="3">
        <f>Customer8[[#This Row],[Bank Deposit]]-Customer8[[#This Row],[Saving Accounts]]</f>
        <v>74490.625599999999</v>
      </c>
      <c r="R674" s="3">
        <f>IF(AND(K674="Current", Customer8[[#This Row],[Balance]]&gt;500000), Customer8[[#This Row],[Balance]]*1.02, Customer8[[#This Row],[Balance]])</f>
        <v>74490.625599999999</v>
      </c>
      <c r="S674" s="3" t="str">
        <f>TEXT(Customer8[[#This Row],[Transaction_Date]], "MMM")</f>
        <v>Jan</v>
      </c>
      <c r="T674" s="3" t="str">
        <f t="shared" si="10"/>
        <v>30-39 Yrs</v>
      </c>
      <c r="U674" s="3" t="str">
        <f>TEXT(Customer8[[#This Row],[Transaction_Date]],"YYYY")</f>
        <v>2021</v>
      </c>
    </row>
    <row r="675" spans="1:21" x14ac:dyDescent="0.35">
      <c r="A675" t="s">
        <v>1543</v>
      </c>
      <c r="B675">
        <v>992396243</v>
      </c>
      <c r="C675">
        <v>29</v>
      </c>
      <c r="D675" s="1">
        <v>34113.75</v>
      </c>
      <c r="E675" t="s">
        <v>741</v>
      </c>
      <c r="F675" t="s">
        <v>1544</v>
      </c>
      <c r="G675" t="s">
        <v>1333</v>
      </c>
      <c r="H675" s="3">
        <v>434681.4241</v>
      </c>
      <c r="I675" s="3">
        <v>135325.34899999999</v>
      </c>
      <c r="J675" t="s">
        <v>1545</v>
      </c>
      <c r="K675" t="str">
        <f>_xlfn.XLOOKUP(A675, Accounts!A:A, Accounts!E:E, "Not Found")</f>
        <v>Domiciliary</v>
      </c>
      <c r="L675" s="3">
        <f>_xlfn.XLOOKUP(A675, Accounts!A:A, Accounts!G:G, 0)</f>
        <v>600798848</v>
      </c>
      <c r="M675" s="3" t="str">
        <f>_xlfn.XLOOKUP(A675, Loan!A:A, Loan!D:D, "0")</f>
        <v>0</v>
      </c>
      <c r="N675" s="3" t="str">
        <f>_xlfn.XLOOKUP(Customer8[[#This Row],[Account Number]],Transaction!C:C,Transaction!D:D)</f>
        <v>Money Transfer</v>
      </c>
      <c r="O675" s="3" t="str">
        <f>_xlfn.XLOOKUP(Customer8[[#This Row],[Account Number]], Transaction!C:C,Transaction!E:E)</f>
        <v>Mobile</v>
      </c>
      <c r="P675" s="2">
        <f>_xlfn.XLOOKUP(Customer8[[#This Row],[Account Number]], Transaction!C:C,Transaction!F:F)</f>
        <v>44209</v>
      </c>
      <c r="Q675" s="3">
        <f>Customer8[[#This Row],[Bank Deposit]]-Customer8[[#This Row],[Saving Accounts]]</f>
        <v>299356.07510000002</v>
      </c>
      <c r="R675" s="3">
        <f>IF(AND(K675="Current", Customer8[[#This Row],[Balance]]&gt;500000), Customer8[[#This Row],[Balance]]*1.02, Customer8[[#This Row],[Balance]])</f>
        <v>299356.07510000002</v>
      </c>
      <c r="S675" s="3" t="str">
        <f>TEXT(Customer8[[#This Row],[Transaction_Date]], "MMM")</f>
        <v>Jan</v>
      </c>
      <c r="T675" s="3" t="str">
        <f t="shared" si="10"/>
        <v>20-29 Yrs</v>
      </c>
      <c r="U675" s="3" t="str">
        <f>TEXT(Customer8[[#This Row],[Transaction_Date]],"YYYY")</f>
        <v>2021</v>
      </c>
    </row>
    <row r="676" spans="1:21" x14ac:dyDescent="0.35">
      <c r="A676" t="s">
        <v>1546</v>
      </c>
      <c r="B676">
        <v>396766385</v>
      </c>
      <c r="C676">
        <v>81</v>
      </c>
      <c r="D676" s="1">
        <v>15120.75</v>
      </c>
      <c r="E676" t="s">
        <v>741</v>
      </c>
      <c r="F676" t="s">
        <v>112</v>
      </c>
      <c r="G676" t="s">
        <v>1333</v>
      </c>
      <c r="H676" s="3">
        <v>76925.991999999998</v>
      </c>
      <c r="I676" s="3">
        <v>21923.9077</v>
      </c>
      <c r="J676" t="s">
        <v>1547</v>
      </c>
      <c r="K676" t="str">
        <f>_xlfn.XLOOKUP(A676, Accounts!A:A, Accounts!E:E, "Not Found")</f>
        <v>Savings</v>
      </c>
      <c r="L676" s="3">
        <f>_xlfn.XLOOKUP(A676, Accounts!A:A, Accounts!G:G, 0)</f>
        <v>672064848</v>
      </c>
      <c r="M676" s="3" t="str">
        <f>_xlfn.XLOOKUP(A676, Loan!A:A, Loan!D:D, "0")</f>
        <v>0</v>
      </c>
      <c r="N676" s="3" t="str">
        <f>_xlfn.XLOOKUP(Customer8[[#This Row],[Account Number]],Transaction!C:C,Transaction!D:D)</f>
        <v>Checks</v>
      </c>
      <c r="O676" s="3" t="str">
        <f>_xlfn.XLOOKUP(Customer8[[#This Row],[Account Number]], Transaction!C:C,Transaction!E:E)</f>
        <v>Bank</v>
      </c>
      <c r="P676" s="2">
        <f>_xlfn.XLOOKUP(Customer8[[#This Row],[Account Number]], Transaction!C:C,Transaction!F:F)</f>
        <v>44210</v>
      </c>
      <c r="Q676" s="3">
        <f>Customer8[[#This Row],[Bank Deposit]]-Customer8[[#This Row],[Saving Accounts]]</f>
        <v>55002.084300000002</v>
      </c>
      <c r="R676" s="3">
        <f>IF(AND(K676="Current", Customer8[[#This Row],[Balance]]&gt;500000), Customer8[[#This Row],[Balance]]*1.02, Customer8[[#This Row],[Balance]])</f>
        <v>55002.084300000002</v>
      </c>
      <c r="S676" s="3" t="str">
        <f>TEXT(Customer8[[#This Row],[Transaction_Date]], "MMM")</f>
        <v>Jan</v>
      </c>
      <c r="T676" s="3" t="str">
        <f t="shared" si="10"/>
        <v>70 Yrs &amp; Above</v>
      </c>
      <c r="U676" s="3" t="str">
        <f>TEXT(Customer8[[#This Row],[Transaction_Date]],"YYYY")</f>
        <v>2021</v>
      </c>
    </row>
    <row r="677" spans="1:21" x14ac:dyDescent="0.35">
      <c r="A677" t="s">
        <v>1548</v>
      </c>
      <c r="B677">
        <v>876221030</v>
      </c>
      <c r="C677">
        <v>46</v>
      </c>
      <c r="D677" s="1">
        <v>27904.5</v>
      </c>
      <c r="E677" t="s">
        <v>741</v>
      </c>
      <c r="F677" t="s">
        <v>16</v>
      </c>
      <c r="G677" t="s">
        <v>1333</v>
      </c>
      <c r="H677" s="3">
        <v>490931.67660000001</v>
      </c>
      <c r="I677" s="3">
        <v>133457.15479999999</v>
      </c>
      <c r="J677" t="s">
        <v>1549</v>
      </c>
      <c r="K677" t="str">
        <f>_xlfn.XLOOKUP(A677, Accounts!A:A, Accounts!E:E, "Not Found")</f>
        <v>Domiciliary</v>
      </c>
      <c r="L677" s="3">
        <f>_xlfn.XLOOKUP(A677, Accounts!A:A, Accounts!G:G, 0)</f>
        <v>66498894</v>
      </c>
      <c r="M677" s="3" t="str">
        <f>_xlfn.XLOOKUP(A677, Loan!A:A, Loan!D:D, "0")</f>
        <v>0</v>
      </c>
      <c r="N677" s="3" t="str">
        <f>_xlfn.XLOOKUP(Customer8[[#This Row],[Account Number]],Transaction!C:C,Transaction!D:D)</f>
        <v>Cash Withdrawal</v>
      </c>
      <c r="O677" s="3" t="str">
        <f>_xlfn.XLOOKUP(Customer8[[#This Row],[Account Number]], Transaction!C:C,Transaction!E:E)</f>
        <v>Bank</v>
      </c>
      <c r="P677" s="2">
        <f>_xlfn.XLOOKUP(Customer8[[#This Row],[Account Number]], Transaction!C:C,Transaction!F:F)</f>
        <v>44555</v>
      </c>
      <c r="Q677" s="3">
        <f>Customer8[[#This Row],[Bank Deposit]]-Customer8[[#This Row],[Saving Accounts]]</f>
        <v>357474.52179999999</v>
      </c>
      <c r="R677" s="3">
        <f>IF(AND(K677="Current", Customer8[[#This Row],[Balance]]&gt;500000), Customer8[[#This Row],[Balance]]*1.02, Customer8[[#This Row],[Balance]])</f>
        <v>357474.52179999999</v>
      </c>
      <c r="S677" s="3" t="str">
        <f>TEXT(Customer8[[#This Row],[Transaction_Date]], "MMM")</f>
        <v>Dec</v>
      </c>
      <c r="T677" s="3" t="str">
        <f t="shared" si="10"/>
        <v>40-49 Yrs</v>
      </c>
      <c r="U677" s="3" t="str">
        <f>TEXT(Customer8[[#This Row],[Transaction_Date]],"YYYY")</f>
        <v>2021</v>
      </c>
    </row>
    <row r="678" spans="1:21" x14ac:dyDescent="0.35">
      <c r="A678" t="s">
        <v>1550</v>
      </c>
      <c r="B678">
        <v>919496575</v>
      </c>
      <c r="C678">
        <v>64</v>
      </c>
      <c r="D678" s="1">
        <v>21330</v>
      </c>
      <c r="E678" t="s">
        <v>741</v>
      </c>
      <c r="F678" t="s">
        <v>588</v>
      </c>
      <c r="G678" t="s">
        <v>1333</v>
      </c>
      <c r="H678" s="3">
        <v>0</v>
      </c>
      <c r="I678" s="3">
        <v>0</v>
      </c>
      <c r="J678" t="s">
        <v>1551</v>
      </c>
      <c r="K678" t="str">
        <f>_xlfn.XLOOKUP(A678, Accounts!A:A, Accounts!E:E, "Not Found")</f>
        <v>Current</v>
      </c>
      <c r="L678" s="3">
        <f>_xlfn.XLOOKUP(A678, Accounts!A:A, Accounts!G:G, 0)</f>
        <v>3624029448</v>
      </c>
      <c r="M678" s="3">
        <f>_xlfn.XLOOKUP(A678, Loan!A:A, Loan!D:D, "0")</f>
        <v>2660428992</v>
      </c>
      <c r="N678" s="3" t="str">
        <f>_xlfn.XLOOKUP(Customer8[[#This Row],[Account Number]],Transaction!C:C,Transaction!D:D)</f>
        <v>Loan Payment</v>
      </c>
      <c r="O678" s="3" t="str">
        <f>_xlfn.XLOOKUP(Customer8[[#This Row],[Account Number]], Transaction!C:C,Transaction!E:E)</f>
        <v>AFT</v>
      </c>
      <c r="P678" s="2">
        <f>_xlfn.XLOOKUP(Customer8[[#This Row],[Account Number]], Transaction!C:C,Transaction!F:F)</f>
        <v>44418</v>
      </c>
      <c r="Q678" s="3">
        <f>Customer8[[#This Row],[Bank Deposit]]-Customer8[[#This Row],[Saving Accounts]]</f>
        <v>0</v>
      </c>
      <c r="R678" s="3">
        <f>IF(AND(K678="Current", Customer8[[#This Row],[Balance]]&gt;500000), Customer8[[#This Row],[Balance]]*1.02, Customer8[[#This Row],[Balance]])</f>
        <v>0</v>
      </c>
      <c r="S678" s="3" t="str">
        <f>TEXT(Customer8[[#This Row],[Transaction_Date]], "MMM")</f>
        <v>Aug</v>
      </c>
      <c r="T678" s="3" t="str">
        <f t="shared" si="10"/>
        <v>60-69 Yrs</v>
      </c>
      <c r="U678" s="3" t="str">
        <f>TEXT(Customer8[[#This Row],[Transaction_Date]],"YYYY")</f>
        <v>2021</v>
      </c>
    </row>
    <row r="679" spans="1:21" x14ac:dyDescent="0.35">
      <c r="A679" t="s">
        <v>1552</v>
      </c>
      <c r="B679">
        <v>133921993</v>
      </c>
      <c r="C679">
        <v>32</v>
      </c>
      <c r="D679" s="1">
        <v>33018</v>
      </c>
      <c r="E679" t="s">
        <v>741</v>
      </c>
      <c r="F679" t="s">
        <v>668</v>
      </c>
      <c r="G679" t="s">
        <v>1333</v>
      </c>
      <c r="H679" s="3">
        <v>287770.64980000001</v>
      </c>
      <c r="I679" s="3">
        <v>53066.858800000002</v>
      </c>
      <c r="J679" t="s">
        <v>1553</v>
      </c>
      <c r="K679" t="str">
        <f>_xlfn.XLOOKUP(A679, Accounts!A:A, Accounts!E:E, "Not Found")</f>
        <v>Current</v>
      </c>
      <c r="L679" s="3">
        <f>_xlfn.XLOOKUP(A679, Accounts!A:A, Accounts!G:G, 0)</f>
        <v>1595849204</v>
      </c>
      <c r="M679" s="3" t="str">
        <f>_xlfn.XLOOKUP(A679, Loan!A:A, Loan!D:D, "0")</f>
        <v>0</v>
      </c>
      <c r="N679" s="3" t="str">
        <f>_xlfn.XLOOKUP(Customer8[[#This Row],[Account Number]],Transaction!C:C,Transaction!D:D)</f>
        <v>Online Payment</v>
      </c>
      <c r="O679" s="3" t="str">
        <f>_xlfn.XLOOKUP(Customer8[[#This Row],[Account Number]], Transaction!C:C,Transaction!E:E)</f>
        <v>Mobile</v>
      </c>
      <c r="P679" s="2">
        <f>_xlfn.XLOOKUP(Customer8[[#This Row],[Account Number]], Transaction!C:C,Transaction!F:F)</f>
        <v>44633</v>
      </c>
      <c r="Q679" s="3">
        <f>Customer8[[#This Row],[Bank Deposit]]-Customer8[[#This Row],[Saving Accounts]]</f>
        <v>234703.79100000003</v>
      </c>
      <c r="R679" s="3">
        <f>IF(AND(K679="Current", Customer8[[#This Row],[Balance]]&gt;500000), Customer8[[#This Row],[Balance]]*1.02, Customer8[[#This Row],[Balance]])</f>
        <v>234703.79100000003</v>
      </c>
      <c r="S679" s="3" t="str">
        <f>TEXT(Customer8[[#This Row],[Transaction_Date]], "MMM")</f>
        <v>Mar</v>
      </c>
      <c r="T679" s="3" t="str">
        <f t="shared" si="10"/>
        <v>30-39 Yrs</v>
      </c>
      <c r="U679" s="3" t="str">
        <f>TEXT(Customer8[[#This Row],[Transaction_Date]],"YYYY")</f>
        <v>2022</v>
      </c>
    </row>
    <row r="680" spans="1:21" x14ac:dyDescent="0.35">
      <c r="A680" t="s">
        <v>1554</v>
      </c>
      <c r="B680">
        <v>638990797</v>
      </c>
      <c r="C680">
        <v>61</v>
      </c>
      <c r="D680" s="1">
        <v>22425.75</v>
      </c>
      <c r="E680" t="s">
        <v>741</v>
      </c>
      <c r="F680" t="s">
        <v>48</v>
      </c>
      <c r="G680" t="s">
        <v>1333</v>
      </c>
      <c r="H680" s="3">
        <v>99957.673299999995</v>
      </c>
      <c r="I680" s="3">
        <v>37062.957499999997</v>
      </c>
      <c r="J680" t="s">
        <v>1555</v>
      </c>
      <c r="K680" t="str">
        <f>_xlfn.XLOOKUP(A680, Accounts!A:A, Accounts!E:E, "Not Found")</f>
        <v>Domiciliary</v>
      </c>
      <c r="L680" s="3">
        <f>_xlfn.XLOOKUP(A680, Accounts!A:A, Accounts!G:G, 0)</f>
        <v>3490199232</v>
      </c>
      <c r="M680" s="3">
        <f>_xlfn.XLOOKUP(A680, Loan!A:A, Loan!D:D, "0")</f>
        <v>3210413024</v>
      </c>
      <c r="N680" s="3" t="str">
        <f>_xlfn.XLOOKUP(Customer8[[#This Row],[Account Number]],Transaction!C:C,Transaction!D:D)</f>
        <v>Loan Payment</v>
      </c>
      <c r="O680" s="3" t="str">
        <f>_xlfn.XLOOKUP(Customer8[[#This Row],[Account Number]], Transaction!C:C,Transaction!E:E)</f>
        <v>ACH</v>
      </c>
      <c r="P680" s="2">
        <f>_xlfn.XLOOKUP(Customer8[[#This Row],[Account Number]], Transaction!C:C,Transaction!F:F)</f>
        <v>44578</v>
      </c>
      <c r="Q680" s="3">
        <f>Customer8[[#This Row],[Bank Deposit]]-Customer8[[#This Row],[Saving Accounts]]</f>
        <v>62894.715799999998</v>
      </c>
      <c r="R680" s="3">
        <f>IF(AND(K680="Current", Customer8[[#This Row],[Balance]]&gt;500000), Customer8[[#This Row],[Balance]]*1.02, Customer8[[#This Row],[Balance]])</f>
        <v>62894.715799999998</v>
      </c>
      <c r="S680" s="3" t="str">
        <f>TEXT(Customer8[[#This Row],[Transaction_Date]], "MMM")</f>
        <v>Jan</v>
      </c>
      <c r="T680" s="3" t="str">
        <f t="shared" si="10"/>
        <v>60-69 Yrs</v>
      </c>
      <c r="U680" s="3" t="str">
        <f>TEXT(Customer8[[#This Row],[Transaction_Date]],"YYYY")</f>
        <v>2022</v>
      </c>
    </row>
    <row r="681" spans="1:21" x14ac:dyDescent="0.35">
      <c r="A681" t="s">
        <v>1556</v>
      </c>
      <c r="B681">
        <v>380361195</v>
      </c>
      <c r="C681">
        <v>28</v>
      </c>
      <c r="D681" s="1">
        <v>34479</v>
      </c>
      <c r="E681" t="s">
        <v>741</v>
      </c>
      <c r="F681" t="s">
        <v>51</v>
      </c>
      <c r="G681" t="s">
        <v>1333</v>
      </c>
      <c r="H681" s="3">
        <v>1333557.6381999999</v>
      </c>
      <c r="I681" s="3">
        <v>240797.00330000001</v>
      </c>
      <c r="J681" t="s">
        <v>1557</v>
      </c>
      <c r="K681" t="str">
        <f>_xlfn.XLOOKUP(A681, Accounts!A:A, Accounts!E:E, "Not Found")</f>
        <v>Joint</v>
      </c>
      <c r="L681" s="3">
        <f>_xlfn.XLOOKUP(A681, Accounts!A:A, Accounts!G:G, 0)</f>
        <v>1173758952</v>
      </c>
      <c r="M681" s="3" t="str">
        <f>_xlfn.XLOOKUP(A681, Loan!A:A, Loan!D:D, "0")</f>
        <v>0</v>
      </c>
      <c r="N681" s="3" t="str">
        <f>_xlfn.XLOOKUP(Customer8[[#This Row],[Account Number]],Transaction!C:C,Transaction!D:D)</f>
        <v>Online Payment</v>
      </c>
      <c r="O681" s="3" t="str">
        <f>_xlfn.XLOOKUP(Customer8[[#This Row],[Account Number]], Transaction!C:C,Transaction!E:E)</f>
        <v>Internet Banking</v>
      </c>
      <c r="P681" s="2">
        <f>_xlfn.XLOOKUP(Customer8[[#This Row],[Account Number]], Transaction!C:C,Transaction!F:F)</f>
        <v>44538</v>
      </c>
      <c r="Q681" s="3">
        <f>Customer8[[#This Row],[Bank Deposit]]-Customer8[[#This Row],[Saving Accounts]]</f>
        <v>1092760.6348999999</v>
      </c>
      <c r="R681" s="3">
        <f>IF(AND(K681="Current", Customer8[[#This Row],[Balance]]&gt;500000), Customer8[[#This Row],[Balance]]*1.02, Customer8[[#This Row],[Balance]])</f>
        <v>1092760.6348999999</v>
      </c>
      <c r="S681" s="3" t="str">
        <f>TEXT(Customer8[[#This Row],[Transaction_Date]], "MMM")</f>
        <v>Dec</v>
      </c>
      <c r="T681" s="3" t="str">
        <f t="shared" si="10"/>
        <v>20-29 Yrs</v>
      </c>
      <c r="U681" s="3" t="str">
        <f>TEXT(Customer8[[#This Row],[Transaction_Date]],"YYYY")</f>
        <v>2021</v>
      </c>
    </row>
    <row r="682" spans="1:21" x14ac:dyDescent="0.35">
      <c r="A682" t="s">
        <v>1558</v>
      </c>
      <c r="B682">
        <v>959566153</v>
      </c>
      <c r="C682">
        <v>69</v>
      </c>
      <c r="D682" s="1">
        <v>19503.75</v>
      </c>
      <c r="E682" t="s">
        <v>741</v>
      </c>
      <c r="F682" t="s">
        <v>208</v>
      </c>
      <c r="G682" t="s">
        <v>1333</v>
      </c>
      <c r="H682" s="3">
        <v>950337.24450000003</v>
      </c>
      <c r="I682" s="3">
        <v>146365.32070000001</v>
      </c>
      <c r="J682" t="s">
        <v>1559</v>
      </c>
      <c r="K682" t="str">
        <f>_xlfn.XLOOKUP(A682, Accounts!A:A, Accounts!E:E, "Not Found")</f>
        <v>Joint</v>
      </c>
      <c r="L682" s="3">
        <f>_xlfn.XLOOKUP(A682, Accounts!A:A, Accounts!G:G, 0)</f>
        <v>1796213664</v>
      </c>
      <c r="M682" s="3" t="str">
        <f>_xlfn.XLOOKUP(A682, Loan!A:A, Loan!D:D, "0")</f>
        <v>0</v>
      </c>
      <c r="N682" s="3" t="str">
        <f>_xlfn.XLOOKUP(Customer8[[#This Row],[Account Number]],Transaction!C:C,Transaction!D:D)</f>
        <v>Cash Withdrawal</v>
      </c>
      <c r="O682" s="3" t="str">
        <f>_xlfn.XLOOKUP(Customer8[[#This Row],[Account Number]], Transaction!C:C,Transaction!E:E)</f>
        <v>ATM</v>
      </c>
      <c r="P682" s="2">
        <f>_xlfn.XLOOKUP(Customer8[[#This Row],[Account Number]], Transaction!C:C,Transaction!F:F)</f>
        <v>44594</v>
      </c>
      <c r="Q682" s="3">
        <f>Customer8[[#This Row],[Bank Deposit]]-Customer8[[#This Row],[Saving Accounts]]</f>
        <v>803971.92379999999</v>
      </c>
      <c r="R682" s="3">
        <f>IF(AND(K682="Current", Customer8[[#This Row],[Balance]]&gt;500000), Customer8[[#This Row],[Balance]]*1.02, Customer8[[#This Row],[Balance]])</f>
        <v>803971.92379999999</v>
      </c>
      <c r="S682" s="3" t="str">
        <f>TEXT(Customer8[[#This Row],[Transaction_Date]], "MMM")</f>
        <v>Feb</v>
      </c>
      <c r="T682" s="3" t="str">
        <f t="shared" si="10"/>
        <v>60-69 Yrs</v>
      </c>
      <c r="U682" s="3" t="str">
        <f>TEXT(Customer8[[#This Row],[Transaction_Date]],"YYYY")</f>
        <v>2022</v>
      </c>
    </row>
    <row r="683" spans="1:21" x14ac:dyDescent="0.35">
      <c r="A683" t="s">
        <v>1560</v>
      </c>
      <c r="B683">
        <v>914636531</v>
      </c>
      <c r="C683">
        <v>50</v>
      </c>
      <c r="D683" s="1">
        <v>26443.5</v>
      </c>
      <c r="E683" t="s">
        <v>741</v>
      </c>
      <c r="F683" t="s">
        <v>60</v>
      </c>
      <c r="G683" t="s">
        <v>1333</v>
      </c>
      <c r="H683" s="3">
        <v>2211018.0532</v>
      </c>
      <c r="I683" s="3">
        <v>278424.49560000002</v>
      </c>
      <c r="J683" t="s">
        <v>1561</v>
      </c>
      <c r="K683" t="str">
        <f>_xlfn.XLOOKUP(A683, Accounts!A:A, Accounts!E:E, "Not Found")</f>
        <v>Joint</v>
      </c>
      <c r="L683" s="3">
        <f>_xlfn.XLOOKUP(A683, Accounts!A:A, Accounts!G:G, 0)</f>
        <v>362904256</v>
      </c>
      <c r="M683" s="3" t="str">
        <f>_xlfn.XLOOKUP(A683, Loan!A:A, Loan!D:D, "0")</f>
        <v>0</v>
      </c>
      <c r="N683" s="3" t="str">
        <f>_xlfn.XLOOKUP(Customer8[[#This Row],[Account Number]],Transaction!C:C,Transaction!D:D)</f>
        <v>Cash Withdrawal</v>
      </c>
      <c r="O683" s="3" t="str">
        <f>_xlfn.XLOOKUP(Customer8[[#This Row],[Account Number]], Transaction!C:C,Transaction!E:E)</f>
        <v>Bank</v>
      </c>
      <c r="P683" s="2">
        <f>_xlfn.XLOOKUP(Customer8[[#This Row],[Account Number]], Transaction!C:C,Transaction!F:F)</f>
        <v>44299</v>
      </c>
      <c r="Q683" s="3">
        <f>Customer8[[#This Row],[Bank Deposit]]-Customer8[[#This Row],[Saving Accounts]]</f>
        <v>1932593.5575999999</v>
      </c>
      <c r="R683" s="3">
        <f>IF(AND(K683="Current", Customer8[[#This Row],[Balance]]&gt;500000), Customer8[[#This Row],[Balance]]*1.02, Customer8[[#This Row],[Balance]])</f>
        <v>1932593.5575999999</v>
      </c>
      <c r="S683" s="3" t="str">
        <f>TEXT(Customer8[[#This Row],[Transaction_Date]], "MMM")</f>
        <v>Apr</v>
      </c>
      <c r="T683" s="3" t="str">
        <f t="shared" si="10"/>
        <v>50-59 Yrs</v>
      </c>
      <c r="U683" s="3" t="str">
        <f>TEXT(Customer8[[#This Row],[Transaction_Date]],"YYYY")</f>
        <v>2021</v>
      </c>
    </row>
    <row r="684" spans="1:21" x14ac:dyDescent="0.35">
      <c r="A684" t="s">
        <v>1562</v>
      </c>
      <c r="B684">
        <v>983282046</v>
      </c>
      <c r="C684">
        <v>35</v>
      </c>
      <c r="D684" s="1">
        <v>31922.25</v>
      </c>
      <c r="E684" t="s">
        <v>741</v>
      </c>
      <c r="F684" t="s">
        <v>66</v>
      </c>
      <c r="G684" t="s">
        <v>1333</v>
      </c>
      <c r="H684" s="3">
        <v>2061726.7738000001</v>
      </c>
      <c r="I684" s="3">
        <v>320999.40460000001</v>
      </c>
      <c r="J684" t="s">
        <v>1563</v>
      </c>
      <c r="K684" t="str">
        <f>_xlfn.XLOOKUP(A684, Accounts!A:A, Accounts!E:E, "Not Found")</f>
        <v>Joint</v>
      </c>
      <c r="L684" s="3">
        <f>_xlfn.XLOOKUP(A684, Accounts!A:A, Accounts!G:G, 0)</f>
        <v>151820916</v>
      </c>
      <c r="M684" s="3" t="str">
        <f>_xlfn.XLOOKUP(A684, Loan!A:A, Loan!D:D, "0")</f>
        <v>0</v>
      </c>
      <c r="N684" s="3" t="str">
        <f>_xlfn.XLOOKUP(Customer8[[#This Row],[Account Number]],Transaction!C:C,Transaction!D:D)</f>
        <v>Cash Withdrawal</v>
      </c>
      <c r="O684" s="3" t="str">
        <f>_xlfn.XLOOKUP(Customer8[[#This Row],[Account Number]], Transaction!C:C,Transaction!E:E)</f>
        <v>POS</v>
      </c>
      <c r="P684" s="2">
        <f>_xlfn.XLOOKUP(Customer8[[#This Row],[Account Number]], Transaction!C:C,Transaction!F:F)</f>
        <v>44436</v>
      </c>
      <c r="Q684" s="3">
        <f>Customer8[[#This Row],[Bank Deposit]]-Customer8[[#This Row],[Saving Accounts]]</f>
        <v>1740727.3692000001</v>
      </c>
      <c r="R684" s="3">
        <f>IF(AND(K684="Current", Customer8[[#This Row],[Balance]]&gt;500000), Customer8[[#This Row],[Balance]]*1.02, Customer8[[#This Row],[Balance]])</f>
        <v>1740727.3692000001</v>
      </c>
      <c r="S684" s="3" t="str">
        <f>TEXT(Customer8[[#This Row],[Transaction_Date]], "MMM")</f>
        <v>Aug</v>
      </c>
      <c r="T684" s="3" t="str">
        <f t="shared" si="10"/>
        <v>30-39 Yrs</v>
      </c>
      <c r="U684" s="3" t="str">
        <f>TEXT(Customer8[[#This Row],[Transaction_Date]],"YYYY")</f>
        <v>2021</v>
      </c>
    </row>
    <row r="685" spans="1:21" x14ac:dyDescent="0.35">
      <c r="A685" t="s">
        <v>1564</v>
      </c>
      <c r="B685">
        <v>313931055</v>
      </c>
      <c r="C685">
        <v>69</v>
      </c>
      <c r="D685" s="1">
        <v>19503.75</v>
      </c>
      <c r="E685" t="s">
        <v>741</v>
      </c>
      <c r="F685" t="s">
        <v>1043</v>
      </c>
      <c r="G685" t="s">
        <v>1333</v>
      </c>
      <c r="H685" s="3">
        <v>1388245.0630999999</v>
      </c>
      <c r="I685" s="3">
        <v>437981.54100000003</v>
      </c>
      <c r="J685" t="s">
        <v>1565</v>
      </c>
      <c r="K685" t="str">
        <f>_xlfn.XLOOKUP(A685, Accounts!A:A, Accounts!E:E, "Not Found")</f>
        <v>Domiciliary</v>
      </c>
      <c r="L685" s="3">
        <f>_xlfn.XLOOKUP(A685, Accounts!A:A, Accounts!G:G, 0)</f>
        <v>1271826864</v>
      </c>
      <c r="M685" s="3" t="str">
        <f>_xlfn.XLOOKUP(A685, Loan!A:A, Loan!D:D, "0")</f>
        <v>0</v>
      </c>
      <c r="N685" s="3" t="str">
        <f>_xlfn.XLOOKUP(Customer8[[#This Row],[Account Number]],Transaction!C:C,Transaction!D:D)</f>
        <v>Cash Withdrawal</v>
      </c>
      <c r="O685" s="3" t="str">
        <f>_xlfn.XLOOKUP(Customer8[[#This Row],[Account Number]], Transaction!C:C,Transaction!E:E)</f>
        <v>Bank</v>
      </c>
      <c r="P685" s="2">
        <f>_xlfn.XLOOKUP(Customer8[[#This Row],[Account Number]], Transaction!C:C,Transaction!F:F)</f>
        <v>44426</v>
      </c>
      <c r="Q685" s="3">
        <f>Customer8[[#This Row],[Bank Deposit]]-Customer8[[#This Row],[Saving Accounts]]</f>
        <v>950263.52209999994</v>
      </c>
      <c r="R685" s="3">
        <f>IF(AND(K685="Current", Customer8[[#This Row],[Balance]]&gt;500000), Customer8[[#This Row],[Balance]]*1.02, Customer8[[#This Row],[Balance]])</f>
        <v>950263.52209999994</v>
      </c>
      <c r="S685" s="3" t="str">
        <f>TEXT(Customer8[[#This Row],[Transaction_Date]], "MMM")</f>
        <v>Aug</v>
      </c>
      <c r="T685" s="3" t="str">
        <f t="shared" si="10"/>
        <v>60-69 Yrs</v>
      </c>
      <c r="U685" s="3" t="str">
        <f>TEXT(Customer8[[#This Row],[Transaction_Date]],"YYYY")</f>
        <v>2021</v>
      </c>
    </row>
    <row r="686" spans="1:21" x14ac:dyDescent="0.35">
      <c r="A686" t="s">
        <v>1566</v>
      </c>
      <c r="B686">
        <v>611034975</v>
      </c>
      <c r="C686">
        <v>17</v>
      </c>
      <c r="D686" s="1">
        <v>38496.75</v>
      </c>
      <c r="E686" t="s">
        <v>741</v>
      </c>
      <c r="F686" t="s">
        <v>1567</v>
      </c>
      <c r="G686" t="s">
        <v>1333</v>
      </c>
      <c r="H686" s="3">
        <v>208376.05720000001</v>
      </c>
      <c r="I686" s="3">
        <v>82971.5573</v>
      </c>
      <c r="J686" t="s">
        <v>442</v>
      </c>
      <c r="K686" t="str">
        <f>_xlfn.XLOOKUP(A686, Accounts!A:A, Accounts!E:E, "Not Found")</f>
        <v>Corporate</v>
      </c>
      <c r="L686" s="3">
        <f>_xlfn.XLOOKUP(A686, Accounts!A:A, Accounts!G:G, 0)</f>
        <v>2042122752</v>
      </c>
      <c r="M686" s="3" t="str">
        <f>_xlfn.XLOOKUP(A686, Loan!A:A, Loan!D:D, "0")</f>
        <v>0</v>
      </c>
      <c r="N686" s="3" t="str">
        <f>_xlfn.XLOOKUP(Customer8[[#This Row],[Account Number]],Transaction!C:C,Transaction!D:D)</f>
        <v>Online Payment</v>
      </c>
      <c r="O686" s="3" t="str">
        <f>_xlfn.XLOOKUP(Customer8[[#This Row],[Account Number]], Transaction!C:C,Transaction!E:E)</f>
        <v>Internet Banking</v>
      </c>
      <c r="P686" s="2">
        <f>_xlfn.XLOOKUP(Customer8[[#This Row],[Account Number]], Transaction!C:C,Transaction!F:F)</f>
        <v>44221</v>
      </c>
      <c r="Q686" s="3">
        <f>Customer8[[#This Row],[Bank Deposit]]-Customer8[[#This Row],[Saving Accounts]]</f>
        <v>125404.49990000001</v>
      </c>
      <c r="R686" s="3">
        <f>IF(AND(K686="Current", Customer8[[#This Row],[Balance]]&gt;500000), Customer8[[#This Row],[Balance]]*1.02, Customer8[[#This Row],[Balance]])</f>
        <v>125404.49990000001</v>
      </c>
      <c r="S686" s="3" t="str">
        <f>TEXT(Customer8[[#This Row],[Transaction_Date]], "MMM")</f>
        <v>Jan</v>
      </c>
      <c r="T686" s="3" t="str">
        <f t="shared" si="10"/>
        <v>Below 20 Yrs</v>
      </c>
      <c r="U686" s="3" t="str">
        <f>TEXT(Customer8[[#This Row],[Transaction_Date]],"YYYY")</f>
        <v>2021</v>
      </c>
    </row>
    <row r="687" spans="1:21" x14ac:dyDescent="0.35">
      <c r="A687" t="s">
        <v>1568</v>
      </c>
      <c r="B687">
        <v>468624168</v>
      </c>
      <c r="C687">
        <v>50</v>
      </c>
      <c r="D687" s="1">
        <v>26443.5</v>
      </c>
      <c r="E687" t="s">
        <v>741</v>
      </c>
      <c r="F687" t="s">
        <v>16</v>
      </c>
      <c r="G687" t="s">
        <v>1333</v>
      </c>
      <c r="H687" s="3">
        <v>922185.41780000005</v>
      </c>
      <c r="I687" s="3">
        <v>328404.15960000001</v>
      </c>
      <c r="J687" t="s">
        <v>1569</v>
      </c>
      <c r="K687" t="str">
        <f>_xlfn.XLOOKUP(A687, Accounts!A:A, Accounts!E:E, "Not Found")</f>
        <v>Current</v>
      </c>
      <c r="L687" s="3">
        <f>_xlfn.XLOOKUP(A687, Accounts!A:A, Accounts!G:G, 0)</f>
        <v>2917922436</v>
      </c>
      <c r="M687" s="3" t="str">
        <f>_xlfn.XLOOKUP(A687, Loan!A:A, Loan!D:D, "0")</f>
        <v>0</v>
      </c>
      <c r="N687" s="3" t="str">
        <f>_xlfn.XLOOKUP(Customer8[[#This Row],[Account Number]],Transaction!C:C,Transaction!D:D)</f>
        <v>Money Deposit</v>
      </c>
      <c r="O687" s="3" t="str">
        <f>_xlfn.XLOOKUP(Customer8[[#This Row],[Account Number]], Transaction!C:C,Transaction!E:E)</f>
        <v>Bank</v>
      </c>
      <c r="P687" s="2">
        <f>_xlfn.XLOOKUP(Customer8[[#This Row],[Account Number]], Transaction!C:C,Transaction!F:F)</f>
        <v>44337</v>
      </c>
      <c r="Q687" s="3">
        <f>Customer8[[#This Row],[Bank Deposit]]-Customer8[[#This Row],[Saving Accounts]]</f>
        <v>593781.25820000004</v>
      </c>
      <c r="R687" s="3">
        <f>IF(AND(K687="Current", Customer8[[#This Row],[Balance]]&gt;500000), Customer8[[#This Row],[Balance]]*1.02, Customer8[[#This Row],[Balance]])</f>
        <v>605656.88336400001</v>
      </c>
      <c r="S687" s="3" t="str">
        <f>TEXT(Customer8[[#This Row],[Transaction_Date]], "MMM")</f>
        <v>May</v>
      </c>
      <c r="T687" s="3" t="str">
        <f t="shared" si="10"/>
        <v>50-59 Yrs</v>
      </c>
      <c r="U687" s="3" t="str">
        <f>TEXT(Customer8[[#This Row],[Transaction_Date]],"YYYY")</f>
        <v>2021</v>
      </c>
    </row>
    <row r="688" spans="1:21" x14ac:dyDescent="0.35">
      <c r="A688" t="s">
        <v>1570</v>
      </c>
      <c r="B688">
        <v>638191269</v>
      </c>
      <c r="C688">
        <v>75</v>
      </c>
      <c r="D688" s="1">
        <v>17312.25</v>
      </c>
      <c r="E688" t="s">
        <v>741</v>
      </c>
      <c r="F688" t="s">
        <v>266</v>
      </c>
      <c r="G688" t="s">
        <v>1333</v>
      </c>
      <c r="H688" s="3">
        <v>407298.35889999999</v>
      </c>
      <c r="I688" s="3">
        <v>118826.49370000001</v>
      </c>
      <c r="J688" t="s">
        <v>1571</v>
      </c>
      <c r="K688" t="str">
        <f>_xlfn.XLOOKUP(A688, Accounts!A:A, Accounts!E:E, "Not Found")</f>
        <v>Savings</v>
      </c>
      <c r="L688" s="3">
        <f>_xlfn.XLOOKUP(A688, Accounts!A:A, Accounts!G:G, 0)</f>
        <v>3041308659</v>
      </c>
      <c r="M688" s="3" t="str">
        <f>_xlfn.XLOOKUP(A688, Loan!A:A, Loan!D:D, "0")</f>
        <v>0</v>
      </c>
      <c r="N688" s="3" t="str">
        <f>_xlfn.XLOOKUP(Customer8[[#This Row],[Account Number]],Transaction!C:C,Transaction!D:D)</f>
        <v>Money Transfer</v>
      </c>
      <c r="O688" s="3" t="str">
        <f>_xlfn.XLOOKUP(Customer8[[#This Row],[Account Number]], Transaction!C:C,Transaction!E:E)</f>
        <v>Mobile</v>
      </c>
      <c r="P688" s="2">
        <f>_xlfn.XLOOKUP(Customer8[[#This Row],[Account Number]], Transaction!C:C,Transaction!F:F)</f>
        <v>44448</v>
      </c>
      <c r="Q688" s="3">
        <f>Customer8[[#This Row],[Bank Deposit]]-Customer8[[#This Row],[Saving Accounts]]</f>
        <v>288471.8652</v>
      </c>
      <c r="R688" s="3">
        <f>IF(AND(K688="Current", Customer8[[#This Row],[Balance]]&gt;500000), Customer8[[#This Row],[Balance]]*1.02, Customer8[[#This Row],[Balance]])</f>
        <v>288471.8652</v>
      </c>
      <c r="S688" s="3" t="str">
        <f>TEXT(Customer8[[#This Row],[Transaction_Date]], "MMM")</f>
        <v>Sep</v>
      </c>
      <c r="T688" s="3" t="str">
        <f t="shared" si="10"/>
        <v>70 Yrs &amp; Above</v>
      </c>
      <c r="U688" s="3" t="str">
        <f>TEXT(Customer8[[#This Row],[Transaction_Date]],"YYYY")</f>
        <v>2021</v>
      </c>
    </row>
    <row r="689" spans="1:21" x14ac:dyDescent="0.35">
      <c r="A689" t="s">
        <v>1572</v>
      </c>
      <c r="B689">
        <v>29580855</v>
      </c>
      <c r="C689">
        <v>71</v>
      </c>
      <c r="D689" s="1">
        <v>18773.25</v>
      </c>
      <c r="E689" t="s">
        <v>741</v>
      </c>
      <c r="F689" t="s">
        <v>1104</v>
      </c>
      <c r="G689" t="s">
        <v>1333</v>
      </c>
      <c r="H689" s="3">
        <v>1114277.6365</v>
      </c>
      <c r="I689" s="3">
        <v>453748.46710000001</v>
      </c>
      <c r="J689" t="s">
        <v>1573</v>
      </c>
      <c r="K689" t="str">
        <f>_xlfn.XLOOKUP(A689, Accounts!A:A, Accounts!E:E, "Not Found")</f>
        <v>Current</v>
      </c>
      <c r="L689" s="3">
        <f>_xlfn.XLOOKUP(A689, Accounts!A:A, Accounts!G:G, 0)</f>
        <v>989275356</v>
      </c>
      <c r="M689" s="3" t="str">
        <f>_xlfn.XLOOKUP(A689, Loan!A:A, Loan!D:D, "0")</f>
        <v>0</v>
      </c>
      <c r="N689" s="3" t="str">
        <f>_xlfn.XLOOKUP(Customer8[[#This Row],[Account Number]],Transaction!C:C,Transaction!D:D)</f>
        <v>Cash Withdrawal</v>
      </c>
      <c r="O689" s="3" t="str">
        <f>_xlfn.XLOOKUP(Customer8[[#This Row],[Account Number]], Transaction!C:C,Transaction!E:E)</f>
        <v>ATM</v>
      </c>
      <c r="P689" s="2">
        <f>_xlfn.XLOOKUP(Customer8[[#This Row],[Account Number]], Transaction!C:C,Transaction!F:F)</f>
        <v>44492</v>
      </c>
      <c r="Q689" s="3">
        <f>Customer8[[#This Row],[Bank Deposit]]-Customer8[[#This Row],[Saving Accounts]]</f>
        <v>660529.16940000001</v>
      </c>
      <c r="R689" s="3">
        <f>IF(AND(K689="Current", Customer8[[#This Row],[Balance]]&gt;500000), Customer8[[#This Row],[Balance]]*1.02, Customer8[[#This Row],[Balance]])</f>
        <v>673739.75278800004</v>
      </c>
      <c r="S689" s="3" t="str">
        <f>TEXT(Customer8[[#This Row],[Transaction_Date]], "MMM")</f>
        <v>Oct</v>
      </c>
      <c r="T689" s="3" t="str">
        <f t="shared" si="10"/>
        <v>70 Yrs &amp; Above</v>
      </c>
      <c r="U689" s="3" t="str">
        <f>TEXT(Customer8[[#This Row],[Transaction_Date]],"YYYY")</f>
        <v>2021</v>
      </c>
    </row>
    <row r="690" spans="1:21" x14ac:dyDescent="0.35">
      <c r="A690" t="s">
        <v>1574</v>
      </c>
      <c r="B690">
        <v>81969081</v>
      </c>
      <c r="C690">
        <v>85</v>
      </c>
      <c r="D690" s="1">
        <v>13659.75</v>
      </c>
      <c r="E690" t="s">
        <v>741</v>
      </c>
      <c r="F690" t="s">
        <v>660</v>
      </c>
      <c r="G690" t="s">
        <v>1333</v>
      </c>
      <c r="H690" s="3">
        <v>942512.26089999999</v>
      </c>
      <c r="I690" s="3">
        <v>372569.55249999999</v>
      </c>
      <c r="J690" t="s">
        <v>1575</v>
      </c>
      <c r="K690" t="str">
        <f>_xlfn.XLOOKUP(A690, Accounts!A:A, Accounts!E:E, "Not Found")</f>
        <v>Corporate</v>
      </c>
      <c r="L690" s="3">
        <f>_xlfn.XLOOKUP(A690, Accounts!A:A, Accounts!G:G, 0)</f>
        <v>2348296353</v>
      </c>
      <c r="M690" s="3">
        <f>_xlfn.XLOOKUP(A690, Loan!A:A, Loan!D:D, "0")</f>
        <v>13612187214</v>
      </c>
      <c r="N690" s="3" t="str">
        <f>_xlfn.XLOOKUP(Customer8[[#This Row],[Account Number]],Transaction!C:C,Transaction!D:D)</f>
        <v>Loan Payment</v>
      </c>
      <c r="O690" s="3" t="str">
        <f>_xlfn.XLOOKUP(Customer8[[#This Row],[Account Number]], Transaction!C:C,Transaction!E:E)</f>
        <v>AFT</v>
      </c>
      <c r="P690" s="2">
        <f>_xlfn.XLOOKUP(Customer8[[#This Row],[Account Number]], Transaction!C:C,Transaction!F:F)</f>
        <v>44416</v>
      </c>
      <c r="Q690" s="3">
        <f>Customer8[[#This Row],[Bank Deposit]]-Customer8[[#This Row],[Saving Accounts]]</f>
        <v>569942.7084</v>
      </c>
      <c r="R690" s="3">
        <f>IF(AND(K690="Current", Customer8[[#This Row],[Balance]]&gt;500000), Customer8[[#This Row],[Balance]]*1.02, Customer8[[#This Row],[Balance]])</f>
        <v>569942.7084</v>
      </c>
      <c r="S690" s="3" t="str">
        <f>TEXT(Customer8[[#This Row],[Transaction_Date]], "MMM")</f>
        <v>Aug</v>
      </c>
      <c r="T690" s="3" t="str">
        <f t="shared" si="10"/>
        <v>70 Yrs &amp; Above</v>
      </c>
      <c r="U690" s="3" t="str">
        <f>TEXT(Customer8[[#This Row],[Transaction_Date]],"YYYY")</f>
        <v>2021</v>
      </c>
    </row>
    <row r="691" spans="1:21" x14ac:dyDescent="0.35">
      <c r="A691" t="s">
        <v>1576</v>
      </c>
      <c r="B691">
        <v>789469598</v>
      </c>
      <c r="C691">
        <v>54</v>
      </c>
      <c r="D691" s="1">
        <v>24982.5</v>
      </c>
      <c r="E691" t="s">
        <v>741</v>
      </c>
      <c r="F691" t="s">
        <v>75</v>
      </c>
      <c r="G691" t="s">
        <v>1333</v>
      </c>
      <c r="H691" s="3">
        <v>876651.00679999997</v>
      </c>
      <c r="I691" s="3">
        <v>232087.73449999999</v>
      </c>
      <c r="J691" t="s">
        <v>1577</v>
      </c>
      <c r="K691" t="str">
        <f>_xlfn.XLOOKUP(A691, Accounts!A:A, Accounts!E:E, "Not Found")</f>
        <v>Corporate</v>
      </c>
      <c r="L691" s="3">
        <f>_xlfn.XLOOKUP(A691, Accounts!A:A, Accounts!G:G, 0)</f>
        <v>479814776</v>
      </c>
      <c r="M691" s="3" t="str">
        <f>_xlfn.XLOOKUP(A691, Loan!A:A, Loan!D:D, "0")</f>
        <v>0</v>
      </c>
      <c r="N691" s="3" t="str">
        <f>_xlfn.XLOOKUP(Customer8[[#This Row],[Account Number]],Transaction!C:C,Transaction!D:D)</f>
        <v>Checks</v>
      </c>
      <c r="O691" s="3" t="str">
        <f>_xlfn.XLOOKUP(Customer8[[#This Row],[Account Number]], Transaction!C:C,Transaction!E:E)</f>
        <v>Informal Services</v>
      </c>
      <c r="P691" s="2">
        <f>_xlfn.XLOOKUP(Customer8[[#This Row],[Account Number]], Transaction!C:C,Transaction!F:F)</f>
        <v>44461</v>
      </c>
      <c r="Q691" s="3">
        <f>Customer8[[#This Row],[Bank Deposit]]-Customer8[[#This Row],[Saving Accounts]]</f>
        <v>644563.27229999995</v>
      </c>
      <c r="R691" s="3">
        <f>IF(AND(K691="Current", Customer8[[#This Row],[Balance]]&gt;500000), Customer8[[#This Row],[Balance]]*1.02, Customer8[[#This Row],[Balance]])</f>
        <v>644563.27229999995</v>
      </c>
      <c r="S691" s="3" t="str">
        <f>TEXT(Customer8[[#This Row],[Transaction_Date]], "MMM")</f>
        <v>Sep</v>
      </c>
      <c r="T691" s="3" t="str">
        <f t="shared" si="10"/>
        <v>50-59 Yrs</v>
      </c>
      <c r="U691" s="3" t="str">
        <f>TEXT(Customer8[[#This Row],[Transaction_Date]],"YYYY")</f>
        <v>2021</v>
      </c>
    </row>
    <row r="692" spans="1:21" x14ac:dyDescent="0.35">
      <c r="A692" t="s">
        <v>1578</v>
      </c>
      <c r="B692">
        <v>722771004</v>
      </c>
      <c r="C692">
        <v>33</v>
      </c>
      <c r="D692" s="1">
        <v>32652.75</v>
      </c>
      <c r="E692" t="s">
        <v>741</v>
      </c>
      <c r="F692" t="s">
        <v>825</v>
      </c>
      <c r="G692" t="s">
        <v>1333</v>
      </c>
      <c r="H692" s="3">
        <v>2704170.3546000002</v>
      </c>
      <c r="I692" s="3">
        <v>1452705.4694999999</v>
      </c>
      <c r="J692" t="s">
        <v>1579</v>
      </c>
      <c r="K692" t="str">
        <f>_xlfn.XLOOKUP(A692, Accounts!A:A, Accounts!E:E, "Not Found")</f>
        <v>Joint</v>
      </c>
      <c r="L692" s="3">
        <f>_xlfn.XLOOKUP(A692, Accounts!A:A, Accounts!G:G, 0)</f>
        <v>39325536</v>
      </c>
      <c r="M692" s="3" t="str">
        <f>_xlfn.XLOOKUP(A692, Loan!A:A, Loan!D:D, "0")</f>
        <v>0</v>
      </c>
      <c r="N692" s="3" t="str">
        <f>_xlfn.XLOOKUP(Customer8[[#This Row],[Account Number]],Transaction!C:C,Transaction!D:D)</f>
        <v>Online Payment</v>
      </c>
      <c r="O692" s="3" t="str">
        <f>_xlfn.XLOOKUP(Customer8[[#This Row],[Account Number]], Transaction!C:C,Transaction!E:E)</f>
        <v>Mobile</v>
      </c>
      <c r="P692" s="2">
        <f>_xlfn.XLOOKUP(Customer8[[#This Row],[Account Number]], Transaction!C:C,Transaction!F:F)</f>
        <v>44426</v>
      </c>
      <c r="Q692" s="3">
        <f>Customer8[[#This Row],[Bank Deposit]]-Customer8[[#This Row],[Saving Accounts]]</f>
        <v>1251464.8851000003</v>
      </c>
      <c r="R692" s="3">
        <f>IF(AND(K692="Current", Customer8[[#This Row],[Balance]]&gt;500000), Customer8[[#This Row],[Balance]]*1.02, Customer8[[#This Row],[Balance]])</f>
        <v>1251464.8851000003</v>
      </c>
      <c r="S692" s="3" t="str">
        <f>TEXT(Customer8[[#This Row],[Transaction_Date]], "MMM")</f>
        <v>Aug</v>
      </c>
      <c r="T692" s="3" t="str">
        <f t="shared" si="10"/>
        <v>30-39 Yrs</v>
      </c>
      <c r="U692" s="3" t="str">
        <f>TEXT(Customer8[[#This Row],[Transaction_Date]],"YYYY")</f>
        <v>2021</v>
      </c>
    </row>
    <row r="693" spans="1:21" x14ac:dyDescent="0.35">
      <c r="A693" t="s">
        <v>94</v>
      </c>
      <c r="B693">
        <v>727349705</v>
      </c>
      <c r="C693">
        <v>65</v>
      </c>
      <c r="D693" s="1">
        <v>20964.75</v>
      </c>
      <c r="E693" t="s">
        <v>741</v>
      </c>
      <c r="F693" t="s">
        <v>16</v>
      </c>
      <c r="G693" t="s">
        <v>1333</v>
      </c>
      <c r="H693" s="3">
        <v>108528.91009999999</v>
      </c>
      <c r="I693" s="3">
        <v>23522.213299999999</v>
      </c>
      <c r="J693" t="s">
        <v>1580</v>
      </c>
      <c r="K693" t="str">
        <f>_xlfn.XLOOKUP(A693, Accounts!A:A, Accounts!E:E, "Not Found")</f>
        <v>Joint</v>
      </c>
      <c r="L693" s="3">
        <f>_xlfn.XLOOKUP(A693, Accounts!A:A, Accounts!G:G, 0)</f>
        <v>2042516124</v>
      </c>
      <c r="M693" s="3" t="str">
        <f>_xlfn.XLOOKUP(A693, Loan!A:A, Loan!D:D, "0")</f>
        <v>0</v>
      </c>
      <c r="N693" s="3" t="str">
        <f>_xlfn.XLOOKUP(Customer8[[#This Row],[Account Number]],Transaction!C:C,Transaction!D:D)</f>
        <v>Cash Withdrawal</v>
      </c>
      <c r="O693" s="3" t="str">
        <f>_xlfn.XLOOKUP(Customer8[[#This Row],[Account Number]], Transaction!C:C,Transaction!E:E)</f>
        <v>POS</v>
      </c>
      <c r="P693" s="2">
        <f>_xlfn.XLOOKUP(Customer8[[#This Row],[Account Number]], Transaction!C:C,Transaction!F:F)</f>
        <v>44372</v>
      </c>
      <c r="Q693" s="3">
        <f>Customer8[[#This Row],[Bank Deposit]]-Customer8[[#This Row],[Saving Accounts]]</f>
        <v>85006.696799999991</v>
      </c>
      <c r="R693" s="3">
        <f>IF(AND(K693="Current", Customer8[[#This Row],[Balance]]&gt;500000), Customer8[[#This Row],[Balance]]*1.02, Customer8[[#This Row],[Balance]])</f>
        <v>85006.696799999991</v>
      </c>
      <c r="S693" s="3" t="str">
        <f>TEXT(Customer8[[#This Row],[Transaction_Date]], "MMM")</f>
        <v>Jun</v>
      </c>
      <c r="T693" s="3" t="str">
        <f t="shared" si="10"/>
        <v>60-69 Yrs</v>
      </c>
      <c r="U693" s="3" t="str">
        <f>TEXT(Customer8[[#This Row],[Transaction_Date]],"YYYY")</f>
        <v>2021</v>
      </c>
    </row>
    <row r="694" spans="1:21" x14ac:dyDescent="0.35">
      <c r="A694" t="s">
        <v>1581</v>
      </c>
      <c r="B694">
        <v>370740071</v>
      </c>
      <c r="C694">
        <v>57</v>
      </c>
      <c r="D694" s="1">
        <v>23886.75</v>
      </c>
      <c r="E694" t="s">
        <v>741</v>
      </c>
      <c r="F694" t="s">
        <v>574</v>
      </c>
      <c r="G694" t="s">
        <v>1333</v>
      </c>
      <c r="H694" s="3">
        <v>984045.53890000004</v>
      </c>
      <c r="I694" s="3">
        <v>383293.80330000003</v>
      </c>
      <c r="J694" t="s">
        <v>1582</v>
      </c>
      <c r="K694" t="str">
        <f>_xlfn.XLOOKUP(A694, Accounts!A:A, Accounts!E:E, "Not Found")</f>
        <v>Fixed Deposit</v>
      </c>
      <c r="L694" s="3">
        <f>_xlfn.XLOOKUP(A694, Accounts!A:A, Accounts!G:G, 0)</f>
        <v>11367837</v>
      </c>
      <c r="M694" s="3" t="str">
        <f>_xlfn.XLOOKUP(A694, Loan!A:A, Loan!D:D, "0")</f>
        <v>0</v>
      </c>
      <c r="N694" s="3" t="str">
        <f>_xlfn.XLOOKUP(Customer8[[#This Row],[Account Number]],Transaction!C:C,Transaction!D:D)</f>
        <v>Checks</v>
      </c>
      <c r="O694" s="3" t="str">
        <f>_xlfn.XLOOKUP(Customer8[[#This Row],[Account Number]], Transaction!C:C,Transaction!E:E)</f>
        <v>Bank</v>
      </c>
      <c r="P694" s="2">
        <f>_xlfn.XLOOKUP(Customer8[[#This Row],[Account Number]], Transaction!C:C,Transaction!F:F)</f>
        <v>44408</v>
      </c>
      <c r="Q694" s="3">
        <f>Customer8[[#This Row],[Bank Deposit]]-Customer8[[#This Row],[Saving Accounts]]</f>
        <v>600751.73560000001</v>
      </c>
      <c r="R694" s="3">
        <f>IF(AND(K694="Current", Customer8[[#This Row],[Balance]]&gt;500000), Customer8[[#This Row],[Balance]]*1.02, Customer8[[#This Row],[Balance]])</f>
        <v>600751.73560000001</v>
      </c>
      <c r="S694" s="3" t="str">
        <f>TEXT(Customer8[[#This Row],[Transaction_Date]], "MMM")</f>
        <v>Jul</v>
      </c>
      <c r="T694" s="3" t="str">
        <f t="shared" si="10"/>
        <v>50-59 Yrs</v>
      </c>
      <c r="U694" s="3" t="str">
        <f>TEXT(Customer8[[#This Row],[Transaction_Date]],"YYYY")</f>
        <v>2021</v>
      </c>
    </row>
    <row r="695" spans="1:21" x14ac:dyDescent="0.35">
      <c r="A695" t="s">
        <v>1583</v>
      </c>
      <c r="B695">
        <v>89352225</v>
      </c>
      <c r="C695">
        <v>33</v>
      </c>
      <c r="D695" s="1">
        <v>32652.75</v>
      </c>
      <c r="E695" t="s">
        <v>741</v>
      </c>
      <c r="F695" t="s">
        <v>713</v>
      </c>
      <c r="G695" t="s">
        <v>1333</v>
      </c>
      <c r="H695" s="3">
        <v>149507.52729999999</v>
      </c>
      <c r="I695" s="3">
        <v>53822.709799999997</v>
      </c>
      <c r="J695" t="s">
        <v>1584</v>
      </c>
      <c r="K695" t="str">
        <f>_xlfn.XLOOKUP(A695, Accounts!A:A, Accounts!E:E, "Not Found")</f>
        <v>Savings</v>
      </c>
      <c r="L695" s="3">
        <f>_xlfn.XLOOKUP(A695, Accounts!A:A, Accounts!G:G, 0)</f>
        <v>4323922155</v>
      </c>
      <c r="M695" s="3" t="str">
        <f>_xlfn.XLOOKUP(A695, Loan!A:A, Loan!D:D, "0")</f>
        <v>0</v>
      </c>
      <c r="N695" s="3" t="str">
        <f>_xlfn.XLOOKUP(Customer8[[#This Row],[Account Number]],Transaction!C:C,Transaction!D:D)</f>
        <v>Money Transfer</v>
      </c>
      <c r="O695" s="3" t="str">
        <f>_xlfn.XLOOKUP(Customer8[[#This Row],[Account Number]], Transaction!C:C,Transaction!E:E)</f>
        <v>ATM</v>
      </c>
      <c r="P695" s="2">
        <f>_xlfn.XLOOKUP(Customer8[[#This Row],[Account Number]], Transaction!C:C,Transaction!F:F)</f>
        <v>44259</v>
      </c>
      <c r="Q695" s="3">
        <f>Customer8[[#This Row],[Bank Deposit]]-Customer8[[#This Row],[Saving Accounts]]</f>
        <v>95684.81749999999</v>
      </c>
      <c r="R695" s="3">
        <f>IF(AND(K695="Current", Customer8[[#This Row],[Balance]]&gt;500000), Customer8[[#This Row],[Balance]]*1.02, Customer8[[#This Row],[Balance]])</f>
        <v>95684.81749999999</v>
      </c>
      <c r="S695" s="3" t="str">
        <f>TEXT(Customer8[[#This Row],[Transaction_Date]], "MMM")</f>
        <v>Mar</v>
      </c>
      <c r="T695" s="3" t="str">
        <f t="shared" si="10"/>
        <v>30-39 Yrs</v>
      </c>
      <c r="U695" s="3" t="str">
        <f>TEXT(Customer8[[#This Row],[Transaction_Date]],"YYYY")</f>
        <v>2021</v>
      </c>
    </row>
    <row r="696" spans="1:21" x14ac:dyDescent="0.35">
      <c r="A696" t="s">
        <v>1585</v>
      </c>
      <c r="B696">
        <v>943053239</v>
      </c>
      <c r="C696">
        <v>18</v>
      </c>
      <c r="D696" s="1">
        <v>38131.5</v>
      </c>
      <c r="E696" t="s">
        <v>741</v>
      </c>
      <c r="F696" t="s">
        <v>112</v>
      </c>
      <c r="G696" t="s">
        <v>1333</v>
      </c>
      <c r="H696" s="3">
        <v>793170.71620000002</v>
      </c>
      <c r="I696" s="3">
        <v>309872.50550000003</v>
      </c>
      <c r="J696" t="s">
        <v>1586</v>
      </c>
      <c r="K696" t="str">
        <f>_xlfn.XLOOKUP(A696, Accounts!A:A, Accounts!E:E, "Not Found")</f>
        <v>Joint</v>
      </c>
      <c r="L696" s="3">
        <f>_xlfn.XLOOKUP(A696, Accounts!A:A, Accounts!G:G, 0)</f>
        <v>1515593222</v>
      </c>
      <c r="M696" s="3" t="str">
        <f>_xlfn.XLOOKUP(A696, Loan!A:A, Loan!D:D, "0")</f>
        <v>0</v>
      </c>
      <c r="N696" s="3" t="str">
        <f>_xlfn.XLOOKUP(Customer8[[#This Row],[Account Number]],Transaction!C:C,Transaction!D:D)</f>
        <v>Money Transfer</v>
      </c>
      <c r="O696" s="3" t="str">
        <f>_xlfn.XLOOKUP(Customer8[[#This Row],[Account Number]], Transaction!C:C,Transaction!E:E)</f>
        <v>Mobile</v>
      </c>
      <c r="P696" s="2">
        <f>_xlfn.XLOOKUP(Customer8[[#This Row],[Account Number]], Transaction!C:C,Transaction!F:F)</f>
        <v>44200</v>
      </c>
      <c r="Q696" s="3">
        <f>Customer8[[#This Row],[Bank Deposit]]-Customer8[[#This Row],[Saving Accounts]]</f>
        <v>483298.2107</v>
      </c>
      <c r="R696" s="3">
        <f>IF(AND(K696="Current", Customer8[[#This Row],[Balance]]&gt;500000), Customer8[[#This Row],[Balance]]*1.02, Customer8[[#This Row],[Balance]])</f>
        <v>483298.2107</v>
      </c>
      <c r="S696" s="3" t="str">
        <f>TEXT(Customer8[[#This Row],[Transaction_Date]], "MMM")</f>
        <v>Jan</v>
      </c>
      <c r="T696" s="3" t="str">
        <f t="shared" si="10"/>
        <v>Below 20 Yrs</v>
      </c>
      <c r="U696" s="3" t="str">
        <f>TEXT(Customer8[[#This Row],[Transaction_Date]],"YYYY")</f>
        <v>2021</v>
      </c>
    </row>
    <row r="697" spans="1:21" x14ac:dyDescent="0.35">
      <c r="A697" t="s">
        <v>1587</v>
      </c>
      <c r="B697">
        <v>484515047</v>
      </c>
      <c r="C697">
        <v>22</v>
      </c>
      <c r="D697" s="1">
        <v>36670.5</v>
      </c>
      <c r="E697" t="s">
        <v>741</v>
      </c>
      <c r="F697" t="s">
        <v>864</v>
      </c>
      <c r="G697" t="s">
        <v>1333</v>
      </c>
      <c r="H697" s="3">
        <v>484219.57040000003</v>
      </c>
      <c r="I697" s="3">
        <v>134562.07010000001</v>
      </c>
      <c r="J697" t="s">
        <v>1588</v>
      </c>
      <c r="K697" t="str">
        <f>_xlfn.XLOOKUP(A697, Accounts!A:A, Accounts!E:E, "Not Found")</f>
        <v>Domiciliary</v>
      </c>
      <c r="L697" s="3">
        <f>_xlfn.XLOOKUP(A697, Accounts!A:A, Accounts!G:G, 0)</f>
        <v>2140188052</v>
      </c>
      <c r="M697" s="3" t="str">
        <f>_xlfn.XLOOKUP(A697, Loan!A:A, Loan!D:D, "0")</f>
        <v>0</v>
      </c>
      <c r="N697" s="3" t="str">
        <f>_xlfn.XLOOKUP(Customer8[[#This Row],[Account Number]],Transaction!C:C,Transaction!D:D)</f>
        <v>Money Transfer</v>
      </c>
      <c r="O697" s="3" t="str">
        <f>_xlfn.XLOOKUP(Customer8[[#This Row],[Account Number]], Transaction!C:C,Transaction!E:E)</f>
        <v>Bank</v>
      </c>
      <c r="P697" s="2">
        <f>_xlfn.XLOOKUP(Customer8[[#This Row],[Account Number]], Transaction!C:C,Transaction!F:F)</f>
        <v>44593</v>
      </c>
      <c r="Q697" s="3">
        <f>Customer8[[#This Row],[Bank Deposit]]-Customer8[[#This Row],[Saving Accounts]]</f>
        <v>349657.50030000001</v>
      </c>
      <c r="R697" s="3">
        <f>IF(AND(K697="Current", Customer8[[#This Row],[Balance]]&gt;500000), Customer8[[#This Row],[Balance]]*1.02, Customer8[[#This Row],[Balance]])</f>
        <v>349657.50030000001</v>
      </c>
      <c r="S697" s="3" t="str">
        <f>TEXT(Customer8[[#This Row],[Transaction_Date]], "MMM")</f>
        <v>Feb</v>
      </c>
      <c r="T697" s="3" t="str">
        <f t="shared" si="10"/>
        <v>20-29 Yrs</v>
      </c>
      <c r="U697" s="3" t="str">
        <f>TEXT(Customer8[[#This Row],[Transaction_Date]],"YYYY")</f>
        <v>2022</v>
      </c>
    </row>
    <row r="698" spans="1:21" x14ac:dyDescent="0.35">
      <c r="A698" t="s">
        <v>1589</v>
      </c>
      <c r="B698">
        <v>74546346</v>
      </c>
      <c r="C698">
        <v>23</v>
      </c>
      <c r="D698" s="1">
        <v>36305.25</v>
      </c>
      <c r="E698" t="s">
        <v>741</v>
      </c>
      <c r="F698" t="s">
        <v>240</v>
      </c>
      <c r="G698" t="s">
        <v>1333</v>
      </c>
      <c r="H698" s="3">
        <v>684283.25399999996</v>
      </c>
      <c r="I698" s="3">
        <v>128077.1675</v>
      </c>
      <c r="J698" t="s">
        <v>1590</v>
      </c>
      <c r="K698" t="str">
        <f>_xlfn.XLOOKUP(A698, Accounts!A:A, Accounts!E:E, "Not Found")</f>
        <v>Savings</v>
      </c>
      <c r="L698" s="3">
        <f>_xlfn.XLOOKUP(A698, Accounts!A:A, Accounts!G:G, 0)</f>
        <v>2362974976</v>
      </c>
      <c r="M698" s="3">
        <f>_xlfn.XLOOKUP(A698, Loan!A:A, Loan!D:D, "0")</f>
        <v>360708096</v>
      </c>
      <c r="N698" s="3" t="str">
        <f>_xlfn.XLOOKUP(Customer8[[#This Row],[Account Number]],Transaction!C:C,Transaction!D:D)</f>
        <v>Loan Payment</v>
      </c>
      <c r="O698" s="3" t="str">
        <f>_xlfn.XLOOKUP(Customer8[[#This Row],[Account Number]], Transaction!C:C,Transaction!E:E)</f>
        <v>ACH</v>
      </c>
      <c r="P698" s="2">
        <f>_xlfn.XLOOKUP(Customer8[[#This Row],[Account Number]], Transaction!C:C,Transaction!F:F)</f>
        <v>44669</v>
      </c>
      <c r="Q698" s="3">
        <f>Customer8[[#This Row],[Bank Deposit]]-Customer8[[#This Row],[Saving Accounts]]</f>
        <v>556206.08649999998</v>
      </c>
      <c r="R698" s="3">
        <f>IF(AND(K698="Current", Customer8[[#This Row],[Balance]]&gt;500000), Customer8[[#This Row],[Balance]]*1.02, Customer8[[#This Row],[Balance]])</f>
        <v>556206.08649999998</v>
      </c>
      <c r="S698" s="3" t="str">
        <f>TEXT(Customer8[[#This Row],[Transaction_Date]], "MMM")</f>
        <v>Apr</v>
      </c>
      <c r="T698" s="3" t="str">
        <f t="shared" si="10"/>
        <v>20-29 Yrs</v>
      </c>
      <c r="U698" s="3" t="str">
        <f>TEXT(Customer8[[#This Row],[Transaction_Date]],"YYYY")</f>
        <v>2022</v>
      </c>
    </row>
    <row r="699" spans="1:21" x14ac:dyDescent="0.35">
      <c r="A699" t="s">
        <v>1591</v>
      </c>
      <c r="B699">
        <v>343054136</v>
      </c>
      <c r="C699">
        <v>73</v>
      </c>
      <c r="D699" s="1">
        <v>18042.75</v>
      </c>
      <c r="E699" t="s">
        <v>741</v>
      </c>
      <c r="F699" t="s">
        <v>728</v>
      </c>
      <c r="G699" t="s">
        <v>1333</v>
      </c>
      <c r="H699" s="3">
        <v>1017631.6578</v>
      </c>
      <c r="I699" s="3">
        <v>264584.23100000003</v>
      </c>
      <c r="J699" t="s">
        <v>1592</v>
      </c>
      <c r="K699" t="str">
        <f>_xlfn.XLOOKUP(A699, Accounts!A:A, Accounts!E:E, "Not Found")</f>
        <v>Domiciliary</v>
      </c>
      <c r="L699" s="3">
        <f>_xlfn.XLOOKUP(A699, Accounts!A:A, Accounts!G:G, 0)</f>
        <v>1371767709</v>
      </c>
      <c r="M699" s="3" t="str">
        <f>_xlfn.XLOOKUP(A699, Loan!A:A, Loan!D:D, "0")</f>
        <v>0</v>
      </c>
      <c r="N699" s="3" t="str">
        <f>_xlfn.XLOOKUP(Customer8[[#This Row],[Account Number]],Transaction!C:C,Transaction!D:D)</f>
        <v>Money Transfer</v>
      </c>
      <c r="O699" s="3" t="str">
        <f>_xlfn.XLOOKUP(Customer8[[#This Row],[Account Number]], Transaction!C:C,Transaction!E:E)</f>
        <v>Mobile</v>
      </c>
      <c r="P699" s="2">
        <f>_xlfn.XLOOKUP(Customer8[[#This Row],[Account Number]], Transaction!C:C,Transaction!F:F)</f>
        <v>44324</v>
      </c>
      <c r="Q699" s="3">
        <f>Customer8[[#This Row],[Bank Deposit]]-Customer8[[#This Row],[Saving Accounts]]</f>
        <v>753047.42680000002</v>
      </c>
      <c r="R699" s="3">
        <f>IF(AND(K699="Current", Customer8[[#This Row],[Balance]]&gt;500000), Customer8[[#This Row],[Balance]]*1.02, Customer8[[#This Row],[Balance]])</f>
        <v>753047.42680000002</v>
      </c>
      <c r="S699" s="3" t="str">
        <f>TEXT(Customer8[[#This Row],[Transaction_Date]], "MMM")</f>
        <v>May</v>
      </c>
      <c r="T699" s="3" t="str">
        <f t="shared" si="10"/>
        <v>70 Yrs &amp; Above</v>
      </c>
      <c r="U699" s="3" t="str">
        <f>TEXT(Customer8[[#This Row],[Transaction_Date]],"YYYY")</f>
        <v>2021</v>
      </c>
    </row>
    <row r="700" spans="1:21" x14ac:dyDescent="0.35">
      <c r="A700" t="s">
        <v>1593</v>
      </c>
      <c r="B700">
        <v>356089885</v>
      </c>
      <c r="C700">
        <v>75</v>
      </c>
      <c r="D700" s="1">
        <v>17312.25</v>
      </c>
      <c r="E700" t="s">
        <v>741</v>
      </c>
      <c r="F700" t="s">
        <v>1308</v>
      </c>
      <c r="G700" t="s">
        <v>1333</v>
      </c>
      <c r="H700" s="3">
        <v>274935.74060000002</v>
      </c>
      <c r="I700" s="3">
        <v>163641.75279999999</v>
      </c>
      <c r="J700" t="s">
        <v>1594</v>
      </c>
      <c r="K700" t="str">
        <f>_xlfn.XLOOKUP(A700, Accounts!A:A, Accounts!E:E, "Not Found")</f>
        <v>Corporate</v>
      </c>
      <c r="L700" s="3">
        <f>_xlfn.XLOOKUP(A700, Accounts!A:A, Accounts!G:G, 0)</f>
        <v>1064689821</v>
      </c>
      <c r="M700" s="3" t="str">
        <f>_xlfn.XLOOKUP(A700, Loan!A:A, Loan!D:D, "0")</f>
        <v>0</v>
      </c>
      <c r="N700" s="3" t="str">
        <f>_xlfn.XLOOKUP(Customer8[[#This Row],[Account Number]],Transaction!C:C,Transaction!D:D)</f>
        <v>Money Transfer</v>
      </c>
      <c r="O700" s="3" t="str">
        <f>_xlfn.XLOOKUP(Customer8[[#This Row],[Account Number]], Transaction!C:C,Transaction!E:E)</f>
        <v>ATM</v>
      </c>
      <c r="P700" s="2">
        <f>_xlfn.XLOOKUP(Customer8[[#This Row],[Account Number]], Transaction!C:C,Transaction!F:F)</f>
        <v>44239</v>
      </c>
      <c r="Q700" s="3">
        <f>Customer8[[#This Row],[Bank Deposit]]-Customer8[[#This Row],[Saving Accounts]]</f>
        <v>111293.98780000003</v>
      </c>
      <c r="R700" s="3">
        <f>IF(AND(K700="Current", Customer8[[#This Row],[Balance]]&gt;500000), Customer8[[#This Row],[Balance]]*1.02, Customer8[[#This Row],[Balance]])</f>
        <v>111293.98780000003</v>
      </c>
      <c r="S700" s="3" t="str">
        <f>TEXT(Customer8[[#This Row],[Transaction_Date]], "MMM")</f>
        <v>Feb</v>
      </c>
      <c r="T700" s="3" t="str">
        <f t="shared" si="10"/>
        <v>70 Yrs &amp; Above</v>
      </c>
      <c r="U700" s="3" t="str">
        <f>TEXT(Customer8[[#This Row],[Transaction_Date]],"YYYY")</f>
        <v>2021</v>
      </c>
    </row>
    <row r="701" spans="1:21" x14ac:dyDescent="0.35">
      <c r="A701" t="s">
        <v>1595</v>
      </c>
      <c r="B701">
        <v>536974720</v>
      </c>
      <c r="C701">
        <v>18</v>
      </c>
      <c r="D701" s="1">
        <v>38131.5</v>
      </c>
      <c r="E701" t="s">
        <v>741</v>
      </c>
      <c r="F701" t="s">
        <v>205</v>
      </c>
      <c r="G701" t="s">
        <v>1333</v>
      </c>
      <c r="H701" s="3">
        <v>205810.17679999999</v>
      </c>
      <c r="I701" s="3">
        <v>29765.934700000002</v>
      </c>
      <c r="J701" t="s">
        <v>1596</v>
      </c>
      <c r="K701" t="str">
        <f>_xlfn.XLOOKUP(A701, Accounts!A:A, Accounts!E:E, "Not Found")</f>
        <v>Joint</v>
      </c>
      <c r="L701" s="3">
        <f>_xlfn.XLOOKUP(A701, Accounts!A:A, Accounts!G:G, 0)</f>
        <v>4846909968</v>
      </c>
      <c r="M701" s="3" t="str">
        <f>_xlfn.XLOOKUP(A701, Loan!A:A, Loan!D:D, "0")</f>
        <v>0</v>
      </c>
      <c r="N701" s="3" t="str">
        <f>_xlfn.XLOOKUP(Customer8[[#This Row],[Account Number]],Transaction!C:C,Transaction!D:D)</f>
        <v>Checks</v>
      </c>
      <c r="O701" s="3" t="str">
        <f>_xlfn.XLOOKUP(Customer8[[#This Row],[Account Number]], Transaction!C:C,Transaction!E:E)</f>
        <v>Informal Services</v>
      </c>
      <c r="P701" s="2">
        <f>_xlfn.XLOOKUP(Customer8[[#This Row],[Account Number]], Transaction!C:C,Transaction!F:F)</f>
        <v>44368</v>
      </c>
      <c r="Q701" s="3">
        <f>Customer8[[#This Row],[Bank Deposit]]-Customer8[[#This Row],[Saving Accounts]]</f>
        <v>176044.24209999997</v>
      </c>
      <c r="R701" s="3">
        <f>IF(AND(K701="Current", Customer8[[#This Row],[Balance]]&gt;500000), Customer8[[#This Row],[Balance]]*1.02, Customer8[[#This Row],[Balance]])</f>
        <v>176044.24209999997</v>
      </c>
      <c r="S701" s="3" t="str">
        <f>TEXT(Customer8[[#This Row],[Transaction_Date]], "MMM")</f>
        <v>Jun</v>
      </c>
      <c r="T701" s="3" t="str">
        <f t="shared" si="10"/>
        <v>Below 20 Yrs</v>
      </c>
      <c r="U701" s="3" t="str">
        <f>TEXT(Customer8[[#This Row],[Transaction_Date]],"YYYY")</f>
        <v>2021</v>
      </c>
    </row>
    <row r="702" spans="1:21" x14ac:dyDescent="0.35">
      <c r="A702" t="s">
        <v>1597</v>
      </c>
      <c r="B702">
        <v>169849703</v>
      </c>
      <c r="C702">
        <v>56</v>
      </c>
      <c r="D702" s="1">
        <v>24252</v>
      </c>
      <c r="E702" t="s">
        <v>741</v>
      </c>
      <c r="F702" t="s">
        <v>424</v>
      </c>
      <c r="G702" t="s">
        <v>1333</v>
      </c>
      <c r="H702" s="3">
        <v>1547427.105</v>
      </c>
      <c r="I702" s="3">
        <v>338370.72700000001</v>
      </c>
      <c r="J702" t="s">
        <v>1598</v>
      </c>
      <c r="K702" t="str">
        <f>_xlfn.XLOOKUP(A702, Accounts!A:A, Accounts!E:E, "Not Found")</f>
        <v>Joint</v>
      </c>
      <c r="L702" s="3">
        <f>_xlfn.XLOOKUP(A702, Accounts!A:A, Accounts!G:G, 0)</f>
        <v>1399882176</v>
      </c>
      <c r="M702" s="3" t="str">
        <f>_xlfn.XLOOKUP(A702, Loan!A:A, Loan!D:D, "0")</f>
        <v>0</v>
      </c>
      <c r="N702" s="3" t="str">
        <f>_xlfn.XLOOKUP(Customer8[[#This Row],[Account Number]],Transaction!C:C,Transaction!D:D)</f>
        <v>Checks</v>
      </c>
      <c r="O702" s="3" t="str">
        <f>_xlfn.XLOOKUP(Customer8[[#This Row],[Account Number]], Transaction!C:C,Transaction!E:E)</f>
        <v>Informal Services</v>
      </c>
      <c r="P702" s="2">
        <f>_xlfn.XLOOKUP(Customer8[[#This Row],[Account Number]], Transaction!C:C,Transaction!F:F)</f>
        <v>44282</v>
      </c>
      <c r="Q702" s="3">
        <f>Customer8[[#This Row],[Bank Deposit]]-Customer8[[#This Row],[Saving Accounts]]</f>
        <v>1209056.378</v>
      </c>
      <c r="R702" s="3">
        <f>IF(AND(K702="Current", Customer8[[#This Row],[Balance]]&gt;500000), Customer8[[#This Row],[Balance]]*1.02, Customer8[[#This Row],[Balance]])</f>
        <v>1209056.378</v>
      </c>
      <c r="S702" s="3" t="str">
        <f>TEXT(Customer8[[#This Row],[Transaction_Date]], "MMM")</f>
        <v>Mar</v>
      </c>
      <c r="T702" s="3" t="str">
        <f t="shared" si="10"/>
        <v>50-59 Yrs</v>
      </c>
      <c r="U702" s="3" t="str">
        <f>TEXT(Customer8[[#This Row],[Transaction_Date]],"YYYY")</f>
        <v>2021</v>
      </c>
    </row>
    <row r="703" spans="1:21" x14ac:dyDescent="0.35">
      <c r="A703" t="s">
        <v>1599</v>
      </c>
      <c r="B703">
        <v>74276439</v>
      </c>
      <c r="C703">
        <v>29</v>
      </c>
      <c r="D703" s="1">
        <v>34113.75</v>
      </c>
      <c r="E703" t="s">
        <v>741</v>
      </c>
      <c r="F703" t="s">
        <v>57</v>
      </c>
      <c r="G703" t="s">
        <v>1333</v>
      </c>
      <c r="H703" s="3">
        <v>33299.914799999999</v>
      </c>
      <c r="I703" s="3">
        <v>10562.316699999999</v>
      </c>
      <c r="J703" t="s">
        <v>1600</v>
      </c>
      <c r="K703" t="str">
        <f>_xlfn.XLOOKUP(A703, Accounts!A:A, Accounts!E:E, "Not Found")</f>
        <v>Domiciliary</v>
      </c>
      <c r="L703" s="3">
        <f>_xlfn.XLOOKUP(A703, Accounts!A:A, Accounts!G:G, 0)</f>
        <v>3406209195</v>
      </c>
      <c r="M703" s="3" t="str">
        <f>_xlfn.XLOOKUP(A703, Loan!A:A, Loan!D:D, "0")</f>
        <v>0</v>
      </c>
      <c r="N703" s="3" t="str">
        <f>_xlfn.XLOOKUP(Customer8[[#This Row],[Account Number]],Transaction!C:C,Transaction!D:D)</f>
        <v>Money Transfer</v>
      </c>
      <c r="O703" s="3" t="str">
        <f>_xlfn.XLOOKUP(Customer8[[#This Row],[Account Number]], Transaction!C:C,Transaction!E:E)</f>
        <v>Bank</v>
      </c>
      <c r="P703" s="2">
        <f>_xlfn.XLOOKUP(Customer8[[#This Row],[Account Number]], Transaction!C:C,Transaction!F:F)</f>
        <v>44634</v>
      </c>
      <c r="Q703" s="3">
        <f>Customer8[[#This Row],[Bank Deposit]]-Customer8[[#This Row],[Saving Accounts]]</f>
        <v>22737.598099999999</v>
      </c>
      <c r="R703" s="3">
        <f>IF(AND(K703="Current", Customer8[[#This Row],[Balance]]&gt;500000), Customer8[[#This Row],[Balance]]*1.02, Customer8[[#This Row],[Balance]])</f>
        <v>22737.598099999999</v>
      </c>
      <c r="S703" s="3" t="str">
        <f>TEXT(Customer8[[#This Row],[Transaction_Date]], "MMM")</f>
        <v>Mar</v>
      </c>
      <c r="T703" s="3" t="str">
        <f t="shared" si="10"/>
        <v>20-29 Yrs</v>
      </c>
      <c r="U703" s="3" t="str">
        <f>TEXT(Customer8[[#This Row],[Transaction_Date]],"YYYY")</f>
        <v>2022</v>
      </c>
    </row>
    <row r="704" spans="1:21" x14ac:dyDescent="0.35">
      <c r="A704" t="s">
        <v>1601</v>
      </c>
      <c r="B704">
        <v>566170679</v>
      </c>
      <c r="C704">
        <v>73</v>
      </c>
      <c r="D704" s="1">
        <v>18042.75</v>
      </c>
      <c r="E704" t="s">
        <v>741</v>
      </c>
      <c r="F704" t="s">
        <v>1602</v>
      </c>
      <c r="G704" t="s">
        <v>1333</v>
      </c>
      <c r="H704" s="3">
        <v>39921.318399999996</v>
      </c>
      <c r="I704" s="3">
        <v>14653.4722</v>
      </c>
      <c r="J704" t="s">
        <v>1603</v>
      </c>
      <c r="K704" t="str">
        <f>_xlfn.XLOOKUP(A704, Accounts!A:A, Accounts!E:E, "Not Found")</f>
        <v>Fixed Deposit</v>
      </c>
      <c r="L704" s="3">
        <f>_xlfn.XLOOKUP(A704, Accounts!A:A, Accounts!G:G, 0)</f>
        <v>65006535</v>
      </c>
      <c r="M704" s="3" t="str">
        <f>_xlfn.XLOOKUP(A704, Loan!A:A, Loan!D:D, "0")</f>
        <v>0</v>
      </c>
      <c r="N704" s="3" t="str">
        <f>_xlfn.XLOOKUP(Customer8[[#This Row],[Account Number]],Transaction!C:C,Transaction!D:D)</f>
        <v>Money Transfer</v>
      </c>
      <c r="O704" s="3" t="str">
        <f>_xlfn.XLOOKUP(Customer8[[#This Row],[Account Number]], Transaction!C:C,Transaction!E:E)</f>
        <v>Mobile</v>
      </c>
      <c r="P704" s="2">
        <f>_xlfn.XLOOKUP(Customer8[[#This Row],[Account Number]], Transaction!C:C,Transaction!F:F)</f>
        <v>44348</v>
      </c>
      <c r="Q704" s="3">
        <f>Customer8[[#This Row],[Bank Deposit]]-Customer8[[#This Row],[Saving Accounts]]</f>
        <v>25267.846199999996</v>
      </c>
      <c r="R704" s="3">
        <f>IF(AND(K704="Current", Customer8[[#This Row],[Balance]]&gt;500000), Customer8[[#This Row],[Balance]]*1.02, Customer8[[#This Row],[Balance]])</f>
        <v>25267.846199999996</v>
      </c>
      <c r="S704" s="3" t="str">
        <f>TEXT(Customer8[[#This Row],[Transaction_Date]], "MMM")</f>
        <v>Jun</v>
      </c>
      <c r="T704" s="3" t="str">
        <f t="shared" si="10"/>
        <v>70 Yrs &amp; Above</v>
      </c>
      <c r="U704" s="3" t="str">
        <f>TEXT(Customer8[[#This Row],[Transaction_Date]],"YYYY")</f>
        <v>2021</v>
      </c>
    </row>
    <row r="705" spans="1:21" x14ac:dyDescent="0.35">
      <c r="A705" t="s">
        <v>1604</v>
      </c>
      <c r="B705">
        <v>8487509</v>
      </c>
      <c r="C705">
        <v>55</v>
      </c>
      <c r="D705" s="1">
        <v>24617.25</v>
      </c>
      <c r="E705" t="s">
        <v>741</v>
      </c>
      <c r="F705" t="s">
        <v>641</v>
      </c>
      <c r="G705" t="s">
        <v>1333</v>
      </c>
      <c r="H705" s="3">
        <v>294751.527</v>
      </c>
      <c r="I705" s="3">
        <v>51403.649899999997</v>
      </c>
      <c r="J705" t="s">
        <v>1605</v>
      </c>
      <c r="K705" t="str">
        <f>_xlfn.XLOOKUP(A705, Accounts!A:A, Accounts!E:E, "Not Found")</f>
        <v>Current</v>
      </c>
      <c r="L705" s="3">
        <f>_xlfn.XLOOKUP(A705, Accounts!A:A, Accounts!G:G, 0)</f>
        <v>797824896</v>
      </c>
      <c r="M705" s="3">
        <f>_xlfn.XLOOKUP(A705, Loan!A:A, Loan!D:D, "0")</f>
        <v>3986979264</v>
      </c>
      <c r="N705" s="3" t="str">
        <f>_xlfn.XLOOKUP(Customer8[[#This Row],[Account Number]],Transaction!C:C,Transaction!D:D)</f>
        <v>Loan Payment</v>
      </c>
      <c r="O705" s="3" t="str">
        <f>_xlfn.XLOOKUP(Customer8[[#This Row],[Account Number]], Transaction!C:C,Transaction!E:E)</f>
        <v>AFT</v>
      </c>
      <c r="P705" s="2">
        <f>_xlfn.XLOOKUP(Customer8[[#This Row],[Account Number]], Transaction!C:C,Transaction!F:F)</f>
        <v>44293</v>
      </c>
      <c r="Q705" s="3">
        <f>Customer8[[#This Row],[Bank Deposit]]-Customer8[[#This Row],[Saving Accounts]]</f>
        <v>243347.87710000001</v>
      </c>
      <c r="R705" s="3">
        <f>IF(AND(K705="Current", Customer8[[#This Row],[Balance]]&gt;500000), Customer8[[#This Row],[Balance]]*1.02, Customer8[[#This Row],[Balance]])</f>
        <v>243347.87710000001</v>
      </c>
      <c r="S705" s="3" t="str">
        <f>TEXT(Customer8[[#This Row],[Transaction_Date]], "MMM")</f>
        <v>Apr</v>
      </c>
      <c r="T705" s="3" t="str">
        <f t="shared" si="10"/>
        <v>50-59 Yrs</v>
      </c>
      <c r="U705" s="3" t="str">
        <f>TEXT(Customer8[[#This Row],[Transaction_Date]],"YYYY")</f>
        <v>2021</v>
      </c>
    </row>
    <row r="706" spans="1:21" x14ac:dyDescent="0.35">
      <c r="A706" t="s">
        <v>1606</v>
      </c>
      <c r="B706">
        <v>336449990</v>
      </c>
      <c r="C706">
        <v>83</v>
      </c>
      <c r="D706" s="1">
        <v>14390.25</v>
      </c>
      <c r="E706" t="s">
        <v>741</v>
      </c>
      <c r="F706" t="s">
        <v>42</v>
      </c>
      <c r="G706" t="s">
        <v>1333</v>
      </c>
      <c r="H706" s="3">
        <v>483549.19150000002</v>
      </c>
      <c r="I706" s="3">
        <v>76431.968999999997</v>
      </c>
      <c r="J706" t="s">
        <v>1607</v>
      </c>
      <c r="K706" t="str">
        <f>_xlfn.XLOOKUP(A706, Accounts!A:A, Accounts!E:E, "Not Found")</f>
        <v>Domiciliary</v>
      </c>
      <c r="L706" s="3">
        <f>_xlfn.XLOOKUP(A706, Accounts!A:A, Accounts!G:G, 0)</f>
        <v>2135625536</v>
      </c>
      <c r="M706" s="3" t="str">
        <f>_xlfn.XLOOKUP(A706, Loan!A:A, Loan!D:D, "0")</f>
        <v>0</v>
      </c>
      <c r="N706" s="3" t="str">
        <f>_xlfn.XLOOKUP(Customer8[[#This Row],[Account Number]],Transaction!C:C,Transaction!D:D)</f>
        <v>Money Deposit</v>
      </c>
      <c r="O706" s="3" t="str">
        <f>_xlfn.XLOOKUP(Customer8[[#This Row],[Account Number]], Transaction!C:C,Transaction!E:E)</f>
        <v>Bank</v>
      </c>
      <c r="P706" s="2">
        <f>_xlfn.XLOOKUP(Customer8[[#This Row],[Account Number]], Transaction!C:C,Transaction!F:F)</f>
        <v>44428</v>
      </c>
      <c r="Q706" s="3">
        <f>Customer8[[#This Row],[Bank Deposit]]-Customer8[[#This Row],[Saving Accounts]]</f>
        <v>407117.22250000003</v>
      </c>
      <c r="R706" s="3">
        <f>IF(AND(K706="Current", Customer8[[#This Row],[Balance]]&gt;500000), Customer8[[#This Row],[Balance]]*1.02, Customer8[[#This Row],[Balance]])</f>
        <v>407117.22250000003</v>
      </c>
      <c r="S706" s="3" t="str">
        <f>TEXT(Customer8[[#This Row],[Transaction_Date]], "MMM")</f>
        <v>Aug</v>
      </c>
      <c r="T706" s="3" t="str">
        <f t="shared" ref="T706:T769" si="11">IF(C706&lt;20,"Below 20 Yrs",IF(C706&lt;=29,"20-29 Yrs",IF(C706&lt;=39,"30-39 Yrs",IF(C706&lt;=49,"40-49 Yrs",IF(C706&lt;=59,"50-59 Yrs",IF(C706&lt;=69,"60-69 Yrs","70 Yrs &amp; Above"))))))</f>
        <v>70 Yrs &amp; Above</v>
      </c>
      <c r="U706" s="3" t="str">
        <f>TEXT(Customer8[[#This Row],[Transaction_Date]],"YYYY")</f>
        <v>2021</v>
      </c>
    </row>
    <row r="707" spans="1:21" x14ac:dyDescent="0.35">
      <c r="A707" t="s">
        <v>1608</v>
      </c>
      <c r="B707">
        <v>897973794</v>
      </c>
      <c r="C707">
        <v>78</v>
      </c>
      <c r="D707" s="1">
        <v>16216.5</v>
      </c>
      <c r="E707" t="s">
        <v>741</v>
      </c>
      <c r="F707" t="s">
        <v>502</v>
      </c>
      <c r="G707" t="s">
        <v>1333</v>
      </c>
      <c r="H707" s="3">
        <v>2856010.5</v>
      </c>
      <c r="I707" s="3">
        <v>265037.77439999999</v>
      </c>
      <c r="J707" t="s">
        <v>1609</v>
      </c>
      <c r="K707" t="str">
        <f>_xlfn.XLOOKUP(A707, Accounts!A:A, Accounts!E:E, "Not Found")</f>
        <v>Domiciliary</v>
      </c>
      <c r="L707" s="3">
        <f>_xlfn.XLOOKUP(A707, Accounts!A:A, Accounts!G:G, 0)</f>
        <v>10832175</v>
      </c>
      <c r="M707" s="3" t="str">
        <f>_xlfn.XLOOKUP(A707, Loan!A:A, Loan!D:D, "0")</f>
        <v>0</v>
      </c>
      <c r="N707" s="3" t="str">
        <f>_xlfn.XLOOKUP(Customer8[[#This Row],[Account Number]],Transaction!C:C,Transaction!D:D)</f>
        <v>Online Payment</v>
      </c>
      <c r="O707" s="3" t="str">
        <f>_xlfn.XLOOKUP(Customer8[[#This Row],[Account Number]], Transaction!C:C,Transaction!E:E)</f>
        <v>Internet Banking</v>
      </c>
      <c r="P707" s="2">
        <f>_xlfn.XLOOKUP(Customer8[[#This Row],[Account Number]], Transaction!C:C,Transaction!F:F)</f>
        <v>44451</v>
      </c>
      <c r="Q707" s="3">
        <f>Customer8[[#This Row],[Bank Deposit]]-Customer8[[#This Row],[Saving Accounts]]</f>
        <v>2590972.7256</v>
      </c>
      <c r="R707" s="3">
        <f>IF(AND(K707="Current", Customer8[[#This Row],[Balance]]&gt;500000), Customer8[[#This Row],[Balance]]*1.02, Customer8[[#This Row],[Balance]])</f>
        <v>2590972.7256</v>
      </c>
      <c r="S707" s="3" t="str">
        <f>TEXT(Customer8[[#This Row],[Transaction_Date]], "MMM")</f>
        <v>Sep</v>
      </c>
      <c r="T707" s="3" t="str">
        <f t="shared" si="11"/>
        <v>70 Yrs &amp; Above</v>
      </c>
      <c r="U707" s="3" t="str">
        <f>TEXT(Customer8[[#This Row],[Transaction_Date]],"YYYY")</f>
        <v>2021</v>
      </c>
    </row>
    <row r="708" spans="1:21" x14ac:dyDescent="0.35">
      <c r="A708" t="s">
        <v>1610</v>
      </c>
      <c r="B708">
        <v>563739834</v>
      </c>
      <c r="C708">
        <v>75</v>
      </c>
      <c r="D708" s="1">
        <v>17312.25</v>
      </c>
      <c r="E708" t="s">
        <v>741</v>
      </c>
      <c r="F708" t="s">
        <v>671</v>
      </c>
      <c r="G708" t="s">
        <v>1333</v>
      </c>
      <c r="H708" s="3">
        <v>119123.35309999999</v>
      </c>
      <c r="I708" s="3">
        <v>159426.7542</v>
      </c>
      <c r="J708" t="s">
        <v>1611</v>
      </c>
      <c r="K708" t="str">
        <f>_xlfn.XLOOKUP(A708, Accounts!A:A, Accounts!E:E, "Not Found")</f>
        <v>Corporate</v>
      </c>
      <c r="L708" s="3">
        <f>_xlfn.XLOOKUP(A708, Accounts!A:A, Accounts!G:G, 0)</f>
        <v>2019681888</v>
      </c>
      <c r="M708" s="3" t="str">
        <f>_xlfn.XLOOKUP(A708, Loan!A:A, Loan!D:D, "0")</f>
        <v>0</v>
      </c>
      <c r="N708" s="3" t="str">
        <f>_xlfn.XLOOKUP(Customer8[[#This Row],[Account Number]],Transaction!C:C,Transaction!D:D)</f>
        <v>Cash Withdrawal</v>
      </c>
      <c r="O708" s="3" t="str">
        <f>_xlfn.XLOOKUP(Customer8[[#This Row],[Account Number]], Transaction!C:C,Transaction!E:E)</f>
        <v>POS</v>
      </c>
      <c r="P708" s="2">
        <f>_xlfn.XLOOKUP(Customer8[[#This Row],[Account Number]], Transaction!C:C,Transaction!F:F)</f>
        <v>44427</v>
      </c>
      <c r="Q708" s="3">
        <f>Customer8[[#This Row],[Bank Deposit]]-Customer8[[#This Row],[Saving Accounts]]</f>
        <v>-40303.401100000003</v>
      </c>
      <c r="R708" s="3">
        <f>IF(AND(K708="Current", Customer8[[#This Row],[Balance]]&gt;500000), Customer8[[#This Row],[Balance]]*1.02, Customer8[[#This Row],[Balance]])</f>
        <v>-40303.401100000003</v>
      </c>
      <c r="S708" s="3" t="str">
        <f>TEXT(Customer8[[#This Row],[Transaction_Date]], "MMM")</f>
        <v>Aug</v>
      </c>
      <c r="T708" s="3" t="str">
        <f t="shared" si="11"/>
        <v>70 Yrs &amp; Above</v>
      </c>
      <c r="U708" s="3" t="str">
        <f>TEXT(Customer8[[#This Row],[Transaction_Date]],"YYYY")</f>
        <v>2021</v>
      </c>
    </row>
    <row r="709" spans="1:21" x14ac:dyDescent="0.35">
      <c r="A709" t="s">
        <v>1612</v>
      </c>
      <c r="B709">
        <v>815025476</v>
      </c>
      <c r="C709">
        <v>38</v>
      </c>
      <c r="D709" s="1">
        <v>30826.5</v>
      </c>
      <c r="E709" t="s">
        <v>741</v>
      </c>
      <c r="F709" t="s">
        <v>571</v>
      </c>
      <c r="G709" t="s">
        <v>1333</v>
      </c>
      <c r="H709" s="3">
        <v>701987.9852</v>
      </c>
      <c r="I709" s="3">
        <v>267555.94699999999</v>
      </c>
      <c r="J709" t="s">
        <v>1613</v>
      </c>
      <c r="K709" t="str">
        <f>_xlfn.XLOOKUP(A709, Accounts!A:A, Accounts!E:E, "Not Found")</f>
        <v>Corporate</v>
      </c>
      <c r="L709" s="3">
        <f>_xlfn.XLOOKUP(A709, Accounts!A:A, Accounts!G:G, 0)</f>
        <v>1709204175</v>
      </c>
      <c r="M709" s="3" t="str">
        <f>_xlfn.XLOOKUP(A709, Loan!A:A, Loan!D:D, "0")</f>
        <v>0</v>
      </c>
      <c r="N709" s="3" t="str">
        <f>_xlfn.XLOOKUP(Customer8[[#This Row],[Account Number]],Transaction!C:C,Transaction!D:D)</f>
        <v>Online Payment</v>
      </c>
      <c r="O709" s="3" t="str">
        <f>_xlfn.XLOOKUP(Customer8[[#This Row],[Account Number]], Transaction!C:C,Transaction!E:E)</f>
        <v>Card</v>
      </c>
      <c r="P709" s="2">
        <f>_xlfn.XLOOKUP(Customer8[[#This Row],[Account Number]], Transaction!C:C,Transaction!F:F)</f>
        <v>44252</v>
      </c>
      <c r="Q709" s="3">
        <f>Customer8[[#This Row],[Bank Deposit]]-Customer8[[#This Row],[Saving Accounts]]</f>
        <v>434432.03820000001</v>
      </c>
      <c r="R709" s="3">
        <f>IF(AND(K709="Current", Customer8[[#This Row],[Balance]]&gt;500000), Customer8[[#This Row],[Balance]]*1.02, Customer8[[#This Row],[Balance]])</f>
        <v>434432.03820000001</v>
      </c>
      <c r="S709" s="3" t="str">
        <f>TEXT(Customer8[[#This Row],[Transaction_Date]], "MMM")</f>
        <v>Feb</v>
      </c>
      <c r="T709" s="3" t="str">
        <f t="shared" si="11"/>
        <v>30-39 Yrs</v>
      </c>
      <c r="U709" s="3" t="str">
        <f>TEXT(Customer8[[#This Row],[Transaction_Date]],"YYYY")</f>
        <v>2021</v>
      </c>
    </row>
    <row r="710" spans="1:21" x14ac:dyDescent="0.35">
      <c r="A710" t="s">
        <v>1614</v>
      </c>
      <c r="B710">
        <v>200536311</v>
      </c>
      <c r="C710">
        <v>38</v>
      </c>
      <c r="D710" s="1">
        <v>30826.5</v>
      </c>
      <c r="E710" t="s">
        <v>741</v>
      </c>
      <c r="F710" t="s">
        <v>223</v>
      </c>
      <c r="G710" t="s">
        <v>1333</v>
      </c>
      <c r="H710" s="3">
        <v>774807.11659999995</v>
      </c>
      <c r="I710" s="3">
        <v>218354.7329</v>
      </c>
      <c r="J710" t="s">
        <v>1182</v>
      </c>
      <c r="K710" t="str">
        <f>_xlfn.XLOOKUP(A710, Accounts!A:A, Accounts!E:E, "Not Found")</f>
        <v>Corporate</v>
      </c>
      <c r="L710" s="3">
        <f>_xlfn.XLOOKUP(A710, Accounts!A:A, Accounts!G:G, 0)</f>
        <v>10012392</v>
      </c>
      <c r="M710" s="3" t="str">
        <f>_xlfn.XLOOKUP(A710, Loan!A:A, Loan!D:D, "0")</f>
        <v>0</v>
      </c>
      <c r="N710" s="3" t="str">
        <f>_xlfn.XLOOKUP(Customer8[[#This Row],[Account Number]],Transaction!C:C,Transaction!D:D)</f>
        <v>Checks</v>
      </c>
      <c r="O710" s="3" t="str">
        <f>_xlfn.XLOOKUP(Customer8[[#This Row],[Account Number]], Transaction!C:C,Transaction!E:E)</f>
        <v>Informal Services</v>
      </c>
      <c r="P710" s="2">
        <f>_xlfn.XLOOKUP(Customer8[[#This Row],[Account Number]], Transaction!C:C,Transaction!F:F)</f>
        <v>44630</v>
      </c>
      <c r="Q710" s="3">
        <f>Customer8[[#This Row],[Bank Deposit]]-Customer8[[#This Row],[Saving Accounts]]</f>
        <v>556452.38369999989</v>
      </c>
      <c r="R710" s="3">
        <f>IF(AND(K710="Current", Customer8[[#This Row],[Balance]]&gt;500000), Customer8[[#This Row],[Balance]]*1.02, Customer8[[#This Row],[Balance]])</f>
        <v>556452.38369999989</v>
      </c>
      <c r="S710" s="3" t="str">
        <f>TEXT(Customer8[[#This Row],[Transaction_Date]], "MMM")</f>
        <v>Mar</v>
      </c>
      <c r="T710" s="3" t="str">
        <f t="shared" si="11"/>
        <v>30-39 Yrs</v>
      </c>
      <c r="U710" s="3" t="str">
        <f>TEXT(Customer8[[#This Row],[Transaction_Date]],"YYYY")</f>
        <v>2022</v>
      </c>
    </row>
    <row r="711" spans="1:21" x14ac:dyDescent="0.35">
      <c r="A711" t="s">
        <v>1615</v>
      </c>
      <c r="B711">
        <v>223296755</v>
      </c>
      <c r="C711">
        <v>36</v>
      </c>
      <c r="D711" s="1">
        <v>31557</v>
      </c>
      <c r="E711" t="s">
        <v>741</v>
      </c>
      <c r="F711" t="s">
        <v>84</v>
      </c>
      <c r="G711" t="s">
        <v>1333</v>
      </c>
      <c r="H711" s="3">
        <v>346860.25919999997</v>
      </c>
      <c r="I711" s="3">
        <v>190897.02119999999</v>
      </c>
      <c r="J711" t="s">
        <v>1616</v>
      </c>
      <c r="K711" t="str">
        <f>_xlfn.XLOOKUP(A711, Accounts!A:A, Accounts!E:E, "Not Found")</f>
        <v>Fixed Deposit</v>
      </c>
      <c r="L711" s="3">
        <f>_xlfn.XLOOKUP(A711, Accounts!A:A, Accounts!G:G, 0)</f>
        <v>3740048424</v>
      </c>
      <c r="M711" s="3" t="str">
        <f>_xlfn.XLOOKUP(A711, Loan!A:A, Loan!D:D, "0")</f>
        <v>0</v>
      </c>
      <c r="N711" s="3" t="str">
        <f>_xlfn.XLOOKUP(Customer8[[#This Row],[Account Number]],Transaction!C:C,Transaction!D:D)</f>
        <v>Online Payment</v>
      </c>
      <c r="O711" s="3" t="str">
        <f>_xlfn.XLOOKUP(Customer8[[#This Row],[Account Number]], Transaction!C:C,Transaction!E:E)</f>
        <v>Mobile</v>
      </c>
      <c r="P711" s="2">
        <f>_xlfn.XLOOKUP(Customer8[[#This Row],[Account Number]], Transaction!C:C,Transaction!F:F)</f>
        <v>44236</v>
      </c>
      <c r="Q711" s="3">
        <f>Customer8[[#This Row],[Bank Deposit]]-Customer8[[#This Row],[Saving Accounts]]</f>
        <v>155963.23799999998</v>
      </c>
      <c r="R711" s="3">
        <f>IF(AND(K711="Current", Customer8[[#This Row],[Balance]]&gt;500000), Customer8[[#This Row],[Balance]]*1.02, Customer8[[#This Row],[Balance]])</f>
        <v>155963.23799999998</v>
      </c>
      <c r="S711" s="3" t="str">
        <f>TEXT(Customer8[[#This Row],[Transaction_Date]], "MMM")</f>
        <v>Feb</v>
      </c>
      <c r="T711" s="3" t="str">
        <f t="shared" si="11"/>
        <v>30-39 Yrs</v>
      </c>
      <c r="U711" s="3" t="str">
        <f>TEXT(Customer8[[#This Row],[Transaction_Date]],"YYYY")</f>
        <v>2021</v>
      </c>
    </row>
    <row r="712" spans="1:21" x14ac:dyDescent="0.35">
      <c r="A712" t="s">
        <v>1617</v>
      </c>
      <c r="B712">
        <v>523480343</v>
      </c>
      <c r="C712">
        <v>22</v>
      </c>
      <c r="D712" s="1">
        <v>36670.5</v>
      </c>
      <c r="E712" t="s">
        <v>741</v>
      </c>
      <c r="F712" t="s">
        <v>660</v>
      </c>
      <c r="G712" t="s">
        <v>1333</v>
      </c>
      <c r="H712" s="3">
        <v>780674.58050000004</v>
      </c>
      <c r="I712" s="3">
        <v>229271.79790000001</v>
      </c>
      <c r="J712" t="s">
        <v>1618</v>
      </c>
      <c r="K712" t="str">
        <f>_xlfn.XLOOKUP(A712, Accounts!A:A, Accounts!E:E, "Not Found")</f>
        <v>Domiciliary</v>
      </c>
      <c r="L712" s="3">
        <f>_xlfn.XLOOKUP(A712, Accounts!A:A, Accounts!G:G, 0)</f>
        <v>3431986635</v>
      </c>
      <c r="M712" s="3" t="str">
        <f>_xlfn.XLOOKUP(A712, Loan!A:A, Loan!D:D, "0")</f>
        <v>0</v>
      </c>
      <c r="N712" s="3" t="str">
        <f>_xlfn.XLOOKUP(Customer8[[#This Row],[Account Number]],Transaction!C:C,Transaction!D:D)</f>
        <v>Money Transfer</v>
      </c>
      <c r="O712" s="3" t="str">
        <f>_xlfn.XLOOKUP(Customer8[[#This Row],[Account Number]], Transaction!C:C,Transaction!E:E)</f>
        <v>Internet Banking</v>
      </c>
      <c r="P712" s="2">
        <f>_xlfn.XLOOKUP(Customer8[[#This Row],[Account Number]], Transaction!C:C,Transaction!F:F)</f>
        <v>44411</v>
      </c>
      <c r="Q712" s="3">
        <f>Customer8[[#This Row],[Bank Deposit]]-Customer8[[#This Row],[Saving Accounts]]</f>
        <v>551402.78260000004</v>
      </c>
      <c r="R712" s="3">
        <f>IF(AND(K712="Current", Customer8[[#This Row],[Balance]]&gt;500000), Customer8[[#This Row],[Balance]]*1.02, Customer8[[#This Row],[Balance]])</f>
        <v>551402.78260000004</v>
      </c>
      <c r="S712" s="3" t="str">
        <f>TEXT(Customer8[[#This Row],[Transaction_Date]], "MMM")</f>
        <v>Aug</v>
      </c>
      <c r="T712" s="3" t="str">
        <f t="shared" si="11"/>
        <v>20-29 Yrs</v>
      </c>
      <c r="U712" s="3" t="str">
        <f>TEXT(Customer8[[#This Row],[Transaction_Date]],"YYYY")</f>
        <v>2021</v>
      </c>
    </row>
    <row r="713" spans="1:21" x14ac:dyDescent="0.35">
      <c r="A713" t="s">
        <v>1619</v>
      </c>
      <c r="B713">
        <v>709825618</v>
      </c>
      <c r="C713">
        <v>71</v>
      </c>
      <c r="D713" s="1">
        <v>18773.25</v>
      </c>
      <c r="E713" t="s">
        <v>741</v>
      </c>
      <c r="F713" t="s">
        <v>290</v>
      </c>
      <c r="G713" t="s">
        <v>1333</v>
      </c>
      <c r="H713" s="3">
        <v>97133.478799999997</v>
      </c>
      <c r="I713" s="3">
        <v>27793.126100000001</v>
      </c>
      <c r="J713" t="s">
        <v>1620</v>
      </c>
      <c r="K713" t="str">
        <f>_xlfn.XLOOKUP(A713, Accounts!A:A, Accounts!E:E, "Not Found")</f>
        <v>Joint</v>
      </c>
      <c r="L713" s="3">
        <f>_xlfn.XLOOKUP(A713, Accounts!A:A, Accounts!G:G, 0)</f>
        <v>1036451328</v>
      </c>
      <c r="M713" s="3" t="str">
        <f>_xlfn.XLOOKUP(A713, Loan!A:A, Loan!D:D, "0")</f>
        <v>0</v>
      </c>
      <c r="N713" s="3" t="str">
        <f>_xlfn.XLOOKUP(Customer8[[#This Row],[Account Number]],Transaction!C:C,Transaction!D:D)</f>
        <v>Money Deposit</v>
      </c>
      <c r="O713" s="3" t="str">
        <f>_xlfn.XLOOKUP(Customer8[[#This Row],[Account Number]], Transaction!C:C,Transaction!E:E)</f>
        <v>Bank</v>
      </c>
      <c r="P713" s="2">
        <f>_xlfn.XLOOKUP(Customer8[[#This Row],[Account Number]], Transaction!C:C,Transaction!F:F)</f>
        <v>44354</v>
      </c>
      <c r="Q713" s="3">
        <f>Customer8[[#This Row],[Bank Deposit]]-Customer8[[#This Row],[Saving Accounts]]</f>
        <v>69340.352699999989</v>
      </c>
      <c r="R713" s="3">
        <f>IF(AND(K713="Current", Customer8[[#This Row],[Balance]]&gt;500000), Customer8[[#This Row],[Balance]]*1.02, Customer8[[#This Row],[Balance]])</f>
        <v>69340.352699999989</v>
      </c>
      <c r="S713" s="3" t="str">
        <f>TEXT(Customer8[[#This Row],[Transaction_Date]], "MMM")</f>
        <v>Jun</v>
      </c>
      <c r="T713" s="3" t="str">
        <f t="shared" si="11"/>
        <v>70 Yrs &amp; Above</v>
      </c>
      <c r="U713" s="3" t="str">
        <f>TEXT(Customer8[[#This Row],[Transaction_Date]],"YYYY")</f>
        <v>2021</v>
      </c>
    </row>
    <row r="714" spans="1:21" x14ac:dyDescent="0.35">
      <c r="A714" t="s">
        <v>1621</v>
      </c>
      <c r="B714">
        <v>228197315</v>
      </c>
      <c r="C714">
        <v>35</v>
      </c>
      <c r="D714" s="1">
        <v>31922.25</v>
      </c>
      <c r="E714" t="s">
        <v>741</v>
      </c>
      <c r="F714" t="s">
        <v>36</v>
      </c>
      <c r="G714" t="s">
        <v>1333</v>
      </c>
      <c r="H714" s="3">
        <v>292403.23639999999</v>
      </c>
      <c r="I714" s="3">
        <v>155982.00229999999</v>
      </c>
      <c r="J714" t="s">
        <v>1622</v>
      </c>
      <c r="K714" t="str">
        <f>_xlfn.XLOOKUP(A714, Accounts!A:A, Accounts!E:E, "Not Found")</f>
        <v>Domiciliary</v>
      </c>
      <c r="L714" s="3">
        <f>_xlfn.XLOOKUP(A714, Accounts!A:A, Accounts!G:G, 0)</f>
        <v>780985899</v>
      </c>
      <c r="M714" s="3" t="str">
        <f>_xlfn.XLOOKUP(A714, Loan!A:A, Loan!D:D, "0")</f>
        <v>0</v>
      </c>
      <c r="N714" s="3" t="str">
        <f>_xlfn.XLOOKUP(Customer8[[#This Row],[Account Number]],Transaction!C:C,Transaction!D:D)</f>
        <v>Money Deposit</v>
      </c>
      <c r="O714" s="3" t="str">
        <f>_xlfn.XLOOKUP(Customer8[[#This Row],[Account Number]], Transaction!C:C,Transaction!E:E)</f>
        <v>Bank</v>
      </c>
      <c r="P714" s="2">
        <f>_xlfn.XLOOKUP(Customer8[[#This Row],[Account Number]], Transaction!C:C,Transaction!F:F)</f>
        <v>44278</v>
      </c>
      <c r="Q714" s="3">
        <f>Customer8[[#This Row],[Bank Deposit]]-Customer8[[#This Row],[Saving Accounts]]</f>
        <v>136421.2341</v>
      </c>
      <c r="R714" s="3">
        <f>IF(AND(K714="Current", Customer8[[#This Row],[Balance]]&gt;500000), Customer8[[#This Row],[Balance]]*1.02, Customer8[[#This Row],[Balance]])</f>
        <v>136421.2341</v>
      </c>
      <c r="S714" s="3" t="str">
        <f>TEXT(Customer8[[#This Row],[Transaction_Date]], "MMM")</f>
        <v>Mar</v>
      </c>
      <c r="T714" s="3" t="str">
        <f t="shared" si="11"/>
        <v>30-39 Yrs</v>
      </c>
      <c r="U714" s="3" t="str">
        <f>TEXT(Customer8[[#This Row],[Transaction_Date]],"YYYY")</f>
        <v>2021</v>
      </c>
    </row>
    <row r="715" spans="1:21" x14ac:dyDescent="0.35">
      <c r="A715" t="s">
        <v>1623</v>
      </c>
      <c r="B715">
        <v>281638263</v>
      </c>
      <c r="C715">
        <v>73</v>
      </c>
      <c r="D715" s="1">
        <v>18042.75</v>
      </c>
      <c r="E715" t="s">
        <v>11</v>
      </c>
      <c r="F715" t="s">
        <v>1043</v>
      </c>
      <c r="G715" t="s">
        <v>1333</v>
      </c>
      <c r="H715" s="3">
        <v>170188.98620000001</v>
      </c>
      <c r="I715" s="3">
        <v>54500.054400000001</v>
      </c>
      <c r="J715" t="s">
        <v>1624</v>
      </c>
      <c r="K715" t="str">
        <f>_xlfn.XLOOKUP(A715, Accounts!A:A, Accounts!E:E, "Not Found")</f>
        <v>Fixed Deposit</v>
      </c>
      <c r="L715" s="3">
        <f>_xlfn.XLOOKUP(A715, Accounts!A:A, Accounts!G:G, 0)</f>
        <v>1242917676</v>
      </c>
      <c r="M715" s="3" t="str">
        <f>_xlfn.XLOOKUP(A715, Loan!A:A, Loan!D:D, "0")</f>
        <v>0</v>
      </c>
      <c r="N715" s="3" t="str">
        <f>_xlfn.XLOOKUP(Customer8[[#This Row],[Account Number]],Transaction!C:C,Transaction!D:D)</f>
        <v>Money Transfer</v>
      </c>
      <c r="O715" s="3" t="str">
        <f>_xlfn.XLOOKUP(Customer8[[#This Row],[Account Number]], Transaction!C:C,Transaction!E:E)</f>
        <v>Internet Banking</v>
      </c>
      <c r="P715" s="2">
        <f>_xlfn.XLOOKUP(Customer8[[#This Row],[Account Number]], Transaction!C:C,Transaction!F:F)</f>
        <v>44452</v>
      </c>
      <c r="Q715" s="3">
        <f>Customer8[[#This Row],[Bank Deposit]]-Customer8[[#This Row],[Saving Accounts]]</f>
        <v>115688.93180000002</v>
      </c>
      <c r="R715" s="3">
        <f>IF(AND(K715="Current", Customer8[[#This Row],[Balance]]&gt;500000), Customer8[[#This Row],[Balance]]*1.02, Customer8[[#This Row],[Balance]])</f>
        <v>115688.93180000002</v>
      </c>
      <c r="S715" s="3" t="str">
        <f>TEXT(Customer8[[#This Row],[Transaction_Date]], "MMM")</f>
        <v>Sep</v>
      </c>
      <c r="T715" s="3" t="str">
        <f t="shared" si="11"/>
        <v>70 Yrs &amp; Above</v>
      </c>
      <c r="U715" s="3" t="str">
        <f>TEXT(Customer8[[#This Row],[Transaction_Date]],"YYYY")</f>
        <v>2021</v>
      </c>
    </row>
    <row r="716" spans="1:21" x14ac:dyDescent="0.35">
      <c r="A716" t="s">
        <v>1625</v>
      </c>
      <c r="B716">
        <v>659116764</v>
      </c>
      <c r="C716">
        <v>56</v>
      </c>
      <c r="D716" s="1">
        <v>24252</v>
      </c>
      <c r="E716" t="s">
        <v>11</v>
      </c>
      <c r="F716" t="s">
        <v>1544</v>
      </c>
      <c r="G716" t="s">
        <v>1333</v>
      </c>
      <c r="H716" s="3">
        <v>478878.8308</v>
      </c>
      <c r="I716" s="3">
        <v>436704.84289999999</v>
      </c>
      <c r="J716" t="s">
        <v>1626</v>
      </c>
      <c r="K716" t="str">
        <f>_xlfn.XLOOKUP(A716, Accounts!A:A, Accounts!E:E, "Not Found")</f>
        <v>Savings</v>
      </c>
      <c r="L716" s="3">
        <f>_xlfn.XLOOKUP(A716, Accounts!A:A, Accounts!G:G, 0)</f>
        <v>725753184</v>
      </c>
      <c r="M716" s="3" t="str">
        <f>_xlfn.XLOOKUP(A716, Loan!A:A, Loan!D:D, "0")</f>
        <v>0</v>
      </c>
      <c r="N716" s="3" t="str">
        <f>_xlfn.XLOOKUP(Customer8[[#This Row],[Account Number]],Transaction!C:C,Transaction!D:D)</f>
        <v>Money Deposit</v>
      </c>
      <c r="O716" s="3" t="str">
        <f>_xlfn.XLOOKUP(Customer8[[#This Row],[Account Number]], Transaction!C:C,Transaction!E:E)</f>
        <v>Bank</v>
      </c>
      <c r="P716" s="2">
        <f>_xlfn.XLOOKUP(Customer8[[#This Row],[Account Number]], Transaction!C:C,Transaction!F:F)</f>
        <v>44370</v>
      </c>
      <c r="Q716" s="3">
        <f>Customer8[[#This Row],[Bank Deposit]]-Customer8[[#This Row],[Saving Accounts]]</f>
        <v>42173.987900000007</v>
      </c>
      <c r="R716" s="3">
        <f>IF(AND(K716="Current", Customer8[[#This Row],[Balance]]&gt;500000), Customer8[[#This Row],[Balance]]*1.02, Customer8[[#This Row],[Balance]])</f>
        <v>42173.987900000007</v>
      </c>
      <c r="S716" s="3" t="str">
        <f>TEXT(Customer8[[#This Row],[Transaction_Date]], "MMM")</f>
        <v>Jun</v>
      </c>
      <c r="T716" s="3" t="str">
        <f t="shared" si="11"/>
        <v>50-59 Yrs</v>
      </c>
      <c r="U716" s="3" t="str">
        <f>TEXT(Customer8[[#This Row],[Transaction_Date]],"YYYY")</f>
        <v>2021</v>
      </c>
    </row>
    <row r="717" spans="1:21" x14ac:dyDescent="0.35">
      <c r="A717" t="s">
        <v>1627</v>
      </c>
      <c r="B717">
        <v>40542685</v>
      </c>
      <c r="C717">
        <v>50</v>
      </c>
      <c r="D717" s="1">
        <v>26443.5</v>
      </c>
      <c r="E717" t="s">
        <v>11</v>
      </c>
      <c r="F717" t="s">
        <v>42</v>
      </c>
      <c r="G717" t="s">
        <v>1333</v>
      </c>
      <c r="H717" s="3">
        <v>594917.14049999998</v>
      </c>
      <c r="I717" s="3">
        <v>215129.7144</v>
      </c>
      <c r="J717" t="s">
        <v>1628</v>
      </c>
      <c r="K717" t="str">
        <f>_xlfn.XLOOKUP(A717, Accounts!A:A, Accounts!E:E, "Not Found")</f>
        <v>Domiciliary</v>
      </c>
      <c r="L717" s="3">
        <f>_xlfn.XLOOKUP(A717, Accounts!A:A, Accounts!G:G, 0)</f>
        <v>2338196608</v>
      </c>
      <c r="M717" s="3" t="str">
        <f>_xlfn.XLOOKUP(A717, Loan!A:A, Loan!D:D, "0")</f>
        <v>0</v>
      </c>
      <c r="N717" s="3" t="str">
        <f>_xlfn.XLOOKUP(Customer8[[#This Row],[Account Number]],Transaction!C:C,Transaction!D:D)</f>
        <v>Money Transfer</v>
      </c>
      <c r="O717" s="3" t="str">
        <f>_xlfn.XLOOKUP(Customer8[[#This Row],[Account Number]], Transaction!C:C,Transaction!E:E)</f>
        <v>Mobile</v>
      </c>
      <c r="P717" s="2">
        <f>_xlfn.XLOOKUP(Customer8[[#This Row],[Account Number]], Transaction!C:C,Transaction!F:F)</f>
        <v>44511</v>
      </c>
      <c r="Q717" s="3">
        <f>Customer8[[#This Row],[Bank Deposit]]-Customer8[[#This Row],[Saving Accounts]]</f>
        <v>379787.42609999998</v>
      </c>
      <c r="R717" s="3">
        <f>IF(AND(K717="Current", Customer8[[#This Row],[Balance]]&gt;500000), Customer8[[#This Row],[Balance]]*1.02, Customer8[[#This Row],[Balance]])</f>
        <v>379787.42609999998</v>
      </c>
      <c r="S717" s="3" t="str">
        <f>TEXT(Customer8[[#This Row],[Transaction_Date]], "MMM")</f>
        <v>Nov</v>
      </c>
      <c r="T717" s="3" t="str">
        <f t="shared" si="11"/>
        <v>50-59 Yrs</v>
      </c>
      <c r="U717" s="3" t="str">
        <f>TEXT(Customer8[[#This Row],[Transaction_Date]],"YYYY")</f>
        <v>2021</v>
      </c>
    </row>
    <row r="718" spans="1:21" x14ac:dyDescent="0.35">
      <c r="A718" t="s">
        <v>1629</v>
      </c>
      <c r="B718">
        <v>832256671</v>
      </c>
      <c r="C718">
        <v>55</v>
      </c>
      <c r="D718" s="1">
        <v>24617.25</v>
      </c>
      <c r="E718" t="s">
        <v>11</v>
      </c>
      <c r="F718" t="s">
        <v>253</v>
      </c>
      <c r="G718" t="s">
        <v>1333</v>
      </c>
      <c r="H718" s="3">
        <v>38471.755100000002</v>
      </c>
      <c r="I718" s="3">
        <v>8825.8732</v>
      </c>
      <c r="J718" t="s">
        <v>1630</v>
      </c>
      <c r="K718" t="str">
        <f>_xlfn.XLOOKUP(A718, Accounts!A:A, Accounts!E:E, "Not Found")</f>
        <v>Domiciliary</v>
      </c>
      <c r="L718" s="3">
        <f>_xlfn.XLOOKUP(A718, Accounts!A:A, Accounts!G:G, 0)</f>
        <v>486763956</v>
      </c>
      <c r="M718" s="3" t="str">
        <f>_xlfn.XLOOKUP(A718, Loan!A:A, Loan!D:D, "0")</f>
        <v>0</v>
      </c>
      <c r="N718" s="3" t="str">
        <f>_xlfn.XLOOKUP(Customer8[[#This Row],[Account Number]],Transaction!C:C,Transaction!D:D)</f>
        <v>Money Deposit</v>
      </c>
      <c r="O718" s="3" t="str">
        <f>_xlfn.XLOOKUP(Customer8[[#This Row],[Account Number]], Transaction!C:C,Transaction!E:E)</f>
        <v>Bank</v>
      </c>
      <c r="P718" s="2">
        <f>_xlfn.XLOOKUP(Customer8[[#This Row],[Account Number]], Transaction!C:C,Transaction!F:F)</f>
        <v>44597</v>
      </c>
      <c r="Q718" s="3">
        <f>Customer8[[#This Row],[Bank Deposit]]-Customer8[[#This Row],[Saving Accounts]]</f>
        <v>29645.8819</v>
      </c>
      <c r="R718" s="3">
        <f>IF(AND(K718="Current", Customer8[[#This Row],[Balance]]&gt;500000), Customer8[[#This Row],[Balance]]*1.02, Customer8[[#This Row],[Balance]])</f>
        <v>29645.8819</v>
      </c>
      <c r="S718" s="3" t="str">
        <f>TEXT(Customer8[[#This Row],[Transaction_Date]], "MMM")</f>
        <v>Feb</v>
      </c>
      <c r="T718" s="3" t="str">
        <f t="shared" si="11"/>
        <v>50-59 Yrs</v>
      </c>
      <c r="U718" s="3" t="str">
        <f>TEXT(Customer8[[#This Row],[Transaction_Date]],"YYYY")</f>
        <v>2022</v>
      </c>
    </row>
    <row r="719" spans="1:21" x14ac:dyDescent="0.35">
      <c r="A719" t="s">
        <v>1631</v>
      </c>
      <c r="B719">
        <v>238742168</v>
      </c>
      <c r="C719">
        <v>61</v>
      </c>
      <c r="D719" s="1">
        <v>22425.75</v>
      </c>
      <c r="E719" t="s">
        <v>11</v>
      </c>
      <c r="F719" t="s">
        <v>28</v>
      </c>
      <c r="G719" t="s">
        <v>1333</v>
      </c>
      <c r="H719" s="3">
        <v>2446251.5723999999</v>
      </c>
      <c r="I719" s="3">
        <v>253337.83410000001</v>
      </c>
      <c r="J719" t="s">
        <v>1632</v>
      </c>
      <c r="K719" t="str">
        <f>_xlfn.XLOOKUP(A719, Accounts!A:A, Accounts!E:E, "Not Found")</f>
        <v>Domiciliary</v>
      </c>
      <c r="L719" s="3">
        <f>_xlfn.XLOOKUP(A719, Accounts!A:A, Accounts!G:G, 0)</f>
        <v>546493248</v>
      </c>
      <c r="M719" s="3" t="str">
        <f>_xlfn.XLOOKUP(A719, Loan!A:A, Loan!D:D, "0")</f>
        <v>0</v>
      </c>
      <c r="N719" s="3" t="str">
        <f>_xlfn.XLOOKUP(Customer8[[#This Row],[Account Number]],Transaction!C:C,Transaction!D:D)</f>
        <v>Money Transfer</v>
      </c>
      <c r="O719" s="3" t="str">
        <f>_xlfn.XLOOKUP(Customer8[[#This Row],[Account Number]], Transaction!C:C,Transaction!E:E)</f>
        <v>Mobile</v>
      </c>
      <c r="P719" s="2">
        <f>_xlfn.XLOOKUP(Customer8[[#This Row],[Account Number]], Transaction!C:C,Transaction!F:F)</f>
        <v>44506</v>
      </c>
      <c r="Q719" s="3">
        <f>Customer8[[#This Row],[Bank Deposit]]-Customer8[[#This Row],[Saving Accounts]]</f>
        <v>2192913.7382999999</v>
      </c>
      <c r="R719" s="3">
        <f>IF(AND(K719="Current", Customer8[[#This Row],[Balance]]&gt;500000), Customer8[[#This Row],[Balance]]*1.02, Customer8[[#This Row],[Balance]])</f>
        <v>2192913.7382999999</v>
      </c>
      <c r="S719" s="3" t="str">
        <f>TEXT(Customer8[[#This Row],[Transaction_Date]], "MMM")</f>
        <v>Nov</v>
      </c>
      <c r="T719" s="3" t="str">
        <f t="shared" si="11"/>
        <v>60-69 Yrs</v>
      </c>
      <c r="U719" s="3" t="str">
        <f>TEXT(Customer8[[#This Row],[Transaction_Date]],"YYYY")</f>
        <v>2021</v>
      </c>
    </row>
    <row r="720" spans="1:21" x14ac:dyDescent="0.35">
      <c r="A720" t="s">
        <v>1633</v>
      </c>
      <c r="B720">
        <v>143713603</v>
      </c>
      <c r="C720">
        <v>67</v>
      </c>
      <c r="D720" s="1">
        <v>20234.25</v>
      </c>
      <c r="E720" t="s">
        <v>11</v>
      </c>
      <c r="F720" t="s">
        <v>444</v>
      </c>
      <c r="G720" t="s">
        <v>1333</v>
      </c>
      <c r="H720" s="3">
        <v>295345.61290000001</v>
      </c>
      <c r="I720" s="3">
        <v>86634.713099999994</v>
      </c>
      <c r="J720" t="s">
        <v>1634</v>
      </c>
      <c r="K720" t="str">
        <f>_xlfn.XLOOKUP(A720, Accounts!A:A, Accounts!E:E, "Not Found")</f>
        <v>Domiciliary</v>
      </c>
      <c r="L720" s="3">
        <f>_xlfn.XLOOKUP(A720, Accounts!A:A, Accounts!G:G, 0)</f>
        <v>568741971</v>
      </c>
      <c r="M720" s="3" t="str">
        <f>_xlfn.XLOOKUP(A720, Loan!A:A, Loan!D:D, "0")</f>
        <v>0</v>
      </c>
      <c r="N720" s="3" t="str">
        <f>_xlfn.XLOOKUP(Customer8[[#This Row],[Account Number]],Transaction!C:C,Transaction!D:D)</f>
        <v>Money Deposit</v>
      </c>
      <c r="O720" s="3" t="str">
        <f>_xlfn.XLOOKUP(Customer8[[#This Row],[Account Number]], Transaction!C:C,Transaction!E:E)</f>
        <v>Bank</v>
      </c>
      <c r="P720" s="2">
        <f>_xlfn.XLOOKUP(Customer8[[#This Row],[Account Number]], Transaction!C:C,Transaction!F:F)</f>
        <v>44362</v>
      </c>
      <c r="Q720" s="3">
        <f>Customer8[[#This Row],[Bank Deposit]]-Customer8[[#This Row],[Saving Accounts]]</f>
        <v>208710.89980000001</v>
      </c>
      <c r="R720" s="3">
        <f>IF(AND(K720="Current", Customer8[[#This Row],[Balance]]&gt;500000), Customer8[[#This Row],[Balance]]*1.02, Customer8[[#This Row],[Balance]])</f>
        <v>208710.89980000001</v>
      </c>
      <c r="S720" s="3" t="str">
        <f>TEXT(Customer8[[#This Row],[Transaction_Date]], "MMM")</f>
        <v>Jun</v>
      </c>
      <c r="T720" s="3" t="str">
        <f t="shared" si="11"/>
        <v>60-69 Yrs</v>
      </c>
      <c r="U720" s="3" t="str">
        <f>TEXT(Customer8[[#This Row],[Transaction_Date]],"YYYY")</f>
        <v>2021</v>
      </c>
    </row>
    <row r="721" spans="1:21" x14ac:dyDescent="0.35">
      <c r="A721" t="s">
        <v>1635</v>
      </c>
      <c r="B721">
        <v>600960976</v>
      </c>
      <c r="C721">
        <v>45</v>
      </c>
      <c r="D721" s="1">
        <v>28269.75</v>
      </c>
      <c r="E721" t="s">
        <v>11</v>
      </c>
      <c r="F721" t="s">
        <v>25</v>
      </c>
      <c r="G721" t="s">
        <v>1333</v>
      </c>
      <c r="H721" s="3">
        <v>359180.22739999997</v>
      </c>
      <c r="I721" s="3">
        <v>181853.4412</v>
      </c>
      <c r="J721" t="s">
        <v>1636</v>
      </c>
      <c r="K721" t="str">
        <f>_xlfn.XLOOKUP(A721, Accounts!A:A, Accounts!E:E, "Not Found")</f>
        <v>Savings</v>
      </c>
      <c r="L721" s="3">
        <f>_xlfn.XLOOKUP(A721, Accounts!A:A, Accounts!G:G, 0)</f>
        <v>2018674688</v>
      </c>
      <c r="M721" s="3" t="str">
        <f>_xlfn.XLOOKUP(A721, Loan!A:A, Loan!D:D, "0")</f>
        <v>0</v>
      </c>
      <c r="N721" s="3" t="str">
        <f>_xlfn.XLOOKUP(Customer8[[#This Row],[Account Number]],Transaction!C:C,Transaction!D:D)</f>
        <v>Online Payment</v>
      </c>
      <c r="O721" s="3" t="str">
        <f>_xlfn.XLOOKUP(Customer8[[#This Row],[Account Number]], Transaction!C:C,Transaction!E:E)</f>
        <v>Card</v>
      </c>
      <c r="P721" s="2">
        <f>_xlfn.XLOOKUP(Customer8[[#This Row],[Account Number]], Transaction!C:C,Transaction!F:F)</f>
        <v>44447</v>
      </c>
      <c r="Q721" s="3">
        <f>Customer8[[#This Row],[Bank Deposit]]-Customer8[[#This Row],[Saving Accounts]]</f>
        <v>177326.78619999997</v>
      </c>
      <c r="R721" s="3">
        <f>IF(AND(K721="Current", Customer8[[#This Row],[Balance]]&gt;500000), Customer8[[#This Row],[Balance]]*1.02, Customer8[[#This Row],[Balance]])</f>
        <v>177326.78619999997</v>
      </c>
      <c r="S721" s="3" t="str">
        <f>TEXT(Customer8[[#This Row],[Transaction_Date]], "MMM")</f>
        <v>Sep</v>
      </c>
      <c r="T721" s="3" t="str">
        <f t="shared" si="11"/>
        <v>40-49 Yrs</v>
      </c>
      <c r="U721" s="3" t="str">
        <f>TEXT(Customer8[[#This Row],[Transaction_Date]],"YYYY")</f>
        <v>2021</v>
      </c>
    </row>
    <row r="722" spans="1:21" x14ac:dyDescent="0.35">
      <c r="A722" t="s">
        <v>1637</v>
      </c>
      <c r="B722">
        <v>764436046</v>
      </c>
      <c r="C722">
        <v>49</v>
      </c>
      <c r="D722" s="1">
        <v>26808.75</v>
      </c>
      <c r="E722" t="s">
        <v>11</v>
      </c>
      <c r="F722" t="s">
        <v>350</v>
      </c>
      <c r="G722" t="s">
        <v>1333</v>
      </c>
      <c r="H722" s="3">
        <v>106097.8688</v>
      </c>
      <c r="I722" s="3">
        <v>35341.565999999999</v>
      </c>
      <c r="J722" t="s">
        <v>1638</v>
      </c>
      <c r="K722" t="str">
        <f>_xlfn.XLOOKUP(A722, Accounts!A:A, Accounts!E:E, "Not Found")</f>
        <v>Domiciliary</v>
      </c>
      <c r="L722" s="3">
        <f>_xlfn.XLOOKUP(A722, Accounts!A:A, Accounts!G:G, 0)</f>
        <v>3343318125</v>
      </c>
      <c r="M722" s="3">
        <f>_xlfn.XLOOKUP(A722, Loan!A:A, Loan!D:D, "0")</f>
        <v>164253285</v>
      </c>
      <c r="N722" s="3" t="str">
        <f>_xlfn.XLOOKUP(Customer8[[#This Row],[Account Number]],Transaction!C:C,Transaction!D:D)</f>
        <v>Loan Payment</v>
      </c>
      <c r="O722" s="3" t="str">
        <f>_xlfn.XLOOKUP(Customer8[[#This Row],[Account Number]], Transaction!C:C,Transaction!E:E)</f>
        <v>ACH</v>
      </c>
      <c r="P722" s="2">
        <f>_xlfn.XLOOKUP(Customer8[[#This Row],[Account Number]], Transaction!C:C,Transaction!F:F)</f>
        <v>44470</v>
      </c>
      <c r="Q722" s="3">
        <f>Customer8[[#This Row],[Bank Deposit]]-Customer8[[#This Row],[Saving Accounts]]</f>
        <v>70756.302800000005</v>
      </c>
      <c r="R722" s="3">
        <f>IF(AND(K722="Current", Customer8[[#This Row],[Balance]]&gt;500000), Customer8[[#This Row],[Balance]]*1.02, Customer8[[#This Row],[Balance]])</f>
        <v>70756.302800000005</v>
      </c>
      <c r="S722" s="3" t="str">
        <f>TEXT(Customer8[[#This Row],[Transaction_Date]], "MMM")</f>
        <v>Oct</v>
      </c>
      <c r="T722" s="3" t="str">
        <f t="shared" si="11"/>
        <v>40-49 Yrs</v>
      </c>
      <c r="U722" s="3" t="str">
        <f>TEXT(Customer8[[#This Row],[Transaction_Date]],"YYYY")</f>
        <v>2021</v>
      </c>
    </row>
    <row r="723" spans="1:21" x14ac:dyDescent="0.35">
      <c r="A723" t="s">
        <v>1639</v>
      </c>
      <c r="B723">
        <v>623024154</v>
      </c>
      <c r="C723">
        <v>45</v>
      </c>
      <c r="D723" s="1">
        <v>28269.75</v>
      </c>
      <c r="E723" t="s">
        <v>11</v>
      </c>
      <c r="F723" t="s">
        <v>776</v>
      </c>
      <c r="G723" t="s">
        <v>1333</v>
      </c>
      <c r="H723" s="3">
        <v>1559547.3581999999</v>
      </c>
      <c r="I723" s="3">
        <v>633733.94640000002</v>
      </c>
      <c r="J723" t="s">
        <v>1640</v>
      </c>
      <c r="K723" t="str">
        <f>_xlfn.XLOOKUP(A723, Accounts!A:A, Accounts!E:E, "Not Found")</f>
        <v>Domiciliary</v>
      </c>
      <c r="L723" s="3">
        <f>_xlfn.XLOOKUP(A723, Accounts!A:A, Accounts!G:G, 0)</f>
        <v>676956033</v>
      </c>
      <c r="M723" s="3" t="str">
        <f>_xlfn.XLOOKUP(A723, Loan!A:A, Loan!D:D, "0")</f>
        <v>0</v>
      </c>
      <c r="N723" s="3" t="str">
        <f>_xlfn.XLOOKUP(Customer8[[#This Row],[Account Number]],Transaction!C:C,Transaction!D:D)</f>
        <v>Money Deposit</v>
      </c>
      <c r="O723" s="3" t="str">
        <f>_xlfn.XLOOKUP(Customer8[[#This Row],[Account Number]], Transaction!C:C,Transaction!E:E)</f>
        <v>Bank</v>
      </c>
      <c r="P723" s="2">
        <f>_xlfn.XLOOKUP(Customer8[[#This Row],[Account Number]], Transaction!C:C,Transaction!F:F)</f>
        <v>44575</v>
      </c>
      <c r="Q723" s="3">
        <f>Customer8[[#This Row],[Bank Deposit]]-Customer8[[#This Row],[Saving Accounts]]</f>
        <v>925813.41179999989</v>
      </c>
      <c r="R723" s="3">
        <f>IF(AND(K723="Current", Customer8[[#This Row],[Balance]]&gt;500000), Customer8[[#This Row],[Balance]]*1.02, Customer8[[#This Row],[Balance]])</f>
        <v>925813.41179999989</v>
      </c>
      <c r="S723" s="3" t="str">
        <f>TEXT(Customer8[[#This Row],[Transaction_Date]], "MMM")</f>
        <v>Jan</v>
      </c>
      <c r="T723" s="3" t="str">
        <f t="shared" si="11"/>
        <v>40-49 Yrs</v>
      </c>
      <c r="U723" s="3" t="str">
        <f>TEXT(Customer8[[#This Row],[Transaction_Date]],"YYYY")</f>
        <v>2022</v>
      </c>
    </row>
    <row r="724" spans="1:21" x14ac:dyDescent="0.35">
      <c r="A724" t="s">
        <v>1641</v>
      </c>
      <c r="B724">
        <v>663436500</v>
      </c>
      <c r="C724">
        <v>30</v>
      </c>
      <c r="D724" s="1">
        <v>33748.5</v>
      </c>
      <c r="E724" t="s">
        <v>11</v>
      </c>
      <c r="F724" t="s">
        <v>1308</v>
      </c>
      <c r="G724" t="s">
        <v>1333</v>
      </c>
      <c r="H724" s="3">
        <v>1252407.5711999999</v>
      </c>
      <c r="I724" s="3">
        <v>405478.05410000001</v>
      </c>
      <c r="J724" t="s">
        <v>1642</v>
      </c>
      <c r="K724" t="str">
        <f>_xlfn.XLOOKUP(A724, Accounts!A:A, Accounts!E:E, "Not Found")</f>
        <v>Current</v>
      </c>
      <c r="L724" s="3">
        <f>_xlfn.XLOOKUP(A724, Accounts!A:A, Accounts!G:G, 0)</f>
        <v>5470024</v>
      </c>
      <c r="M724" s="3" t="str">
        <f>_xlfn.XLOOKUP(A724, Loan!A:A, Loan!D:D, "0")</f>
        <v>0</v>
      </c>
      <c r="N724" s="3" t="str">
        <f>_xlfn.XLOOKUP(Customer8[[#This Row],[Account Number]],Transaction!C:C,Transaction!D:D)</f>
        <v>Cash Withdrawal</v>
      </c>
      <c r="O724" s="3" t="str">
        <f>_xlfn.XLOOKUP(Customer8[[#This Row],[Account Number]], Transaction!C:C,Transaction!E:E)</f>
        <v>POS</v>
      </c>
      <c r="P724" s="2">
        <f>_xlfn.XLOOKUP(Customer8[[#This Row],[Account Number]], Transaction!C:C,Transaction!F:F)</f>
        <v>44374</v>
      </c>
      <c r="Q724" s="3">
        <f>Customer8[[#This Row],[Bank Deposit]]-Customer8[[#This Row],[Saving Accounts]]</f>
        <v>846929.51709999982</v>
      </c>
      <c r="R724" s="3">
        <f>IF(AND(K724="Current", Customer8[[#This Row],[Balance]]&gt;500000), Customer8[[#This Row],[Balance]]*1.02, Customer8[[#This Row],[Balance]])</f>
        <v>863868.10744199983</v>
      </c>
      <c r="S724" s="3" t="str">
        <f>TEXT(Customer8[[#This Row],[Transaction_Date]], "MMM")</f>
        <v>Jun</v>
      </c>
      <c r="T724" s="3" t="str">
        <f t="shared" si="11"/>
        <v>30-39 Yrs</v>
      </c>
      <c r="U724" s="3" t="str">
        <f>TEXT(Customer8[[#This Row],[Transaction_Date]],"YYYY")</f>
        <v>2021</v>
      </c>
    </row>
    <row r="725" spans="1:21" x14ac:dyDescent="0.35">
      <c r="A725" t="s">
        <v>1643</v>
      </c>
      <c r="B725">
        <v>895923214</v>
      </c>
      <c r="C725">
        <v>21</v>
      </c>
      <c r="D725" s="1">
        <v>37035.75</v>
      </c>
      <c r="E725" t="s">
        <v>11</v>
      </c>
      <c r="F725" t="s">
        <v>192</v>
      </c>
      <c r="G725" t="s">
        <v>1333</v>
      </c>
      <c r="H725" s="3">
        <v>0</v>
      </c>
      <c r="I725" s="3">
        <v>0</v>
      </c>
      <c r="J725" t="s">
        <v>1644</v>
      </c>
      <c r="K725" t="str">
        <f>_xlfn.XLOOKUP(A725, Accounts!A:A, Accounts!E:E, "Not Found")</f>
        <v>Current</v>
      </c>
      <c r="L725" s="3">
        <f>_xlfn.XLOOKUP(A725, Accounts!A:A, Accounts!G:G, 0)</f>
        <v>490431277</v>
      </c>
      <c r="M725" s="3" t="str">
        <f>_xlfn.XLOOKUP(A725, Loan!A:A, Loan!D:D, "0")</f>
        <v>0</v>
      </c>
      <c r="N725" s="3" t="str">
        <f>_xlfn.XLOOKUP(Customer8[[#This Row],[Account Number]],Transaction!C:C,Transaction!D:D)</f>
        <v>Money Transfer</v>
      </c>
      <c r="O725" s="3" t="str">
        <f>_xlfn.XLOOKUP(Customer8[[#This Row],[Account Number]], Transaction!C:C,Transaction!E:E)</f>
        <v>Mobile</v>
      </c>
      <c r="P725" s="2">
        <f>_xlfn.XLOOKUP(Customer8[[#This Row],[Account Number]], Transaction!C:C,Transaction!F:F)</f>
        <v>44454</v>
      </c>
      <c r="Q725" s="3">
        <f>Customer8[[#This Row],[Bank Deposit]]-Customer8[[#This Row],[Saving Accounts]]</f>
        <v>0</v>
      </c>
      <c r="R725" s="3">
        <f>IF(AND(K725="Current", Customer8[[#This Row],[Balance]]&gt;500000), Customer8[[#This Row],[Balance]]*1.02, Customer8[[#This Row],[Balance]])</f>
        <v>0</v>
      </c>
      <c r="S725" s="3" t="str">
        <f>TEXT(Customer8[[#This Row],[Transaction_Date]], "MMM")</f>
        <v>Sep</v>
      </c>
      <c r="T725" s="3" t="str">
        <f t="shared" si="11"/>
        <v>20-29 Yrs</v>
      </c>
      <c r="U725" s="3" t="str">
        <f>TEXT(Customer8[[#This Row],[Transaction_Date]],"YYYY")</f>
        <v>2021</v>
      </c>
    </row>
    <row r="726" spans="1:21" x14ac:dyDescent="0.35">
      <c r="A726" t="s">
        <v>1645</v>
      </c>
      <c r="B726">
        <v>219303195</v>
      </c>
      <c r="C726">
        <v>29</v>
      </c>
      <c r="D726" s="1">
        <v>34113.75</v>
      </c>
      <c r="E726" t="s">
        <v>11</v>
      </c>
      <c r="F726" t="s">
        <v>130</v>
      </c>
      <c r="G726" t="s">
        <v>1333</v>
      </c>
      <c r="H726" s="3">
        <v>405245.56800000003</v>
      </c>
      <c r="I726" s="3">
        <v>26594.240399999999</v>
      </c>
      <c r="J726" t="s">
        <v>1646</v>
      </c>
      <c r="K726" t="str">
        <f>_xlfn.XLOOKUP(A726, Accounts!A:A, Accounts!E:E, "Not Found")</f>
        <v>Corporate</v>
      </c>
      <c r="L726" s="3">
        <f>_xlfn.XLOOKUP(A726, Accounts!A:A, Accounts!G:G, 0)</f>
        <v>91339992</v>
      </c>
      <c r="M726" s="3" t="str">
        <f>_xlfn.XLOOKUP(A726, Loan!A:A, Loan!D:D, "0")</f>
        <v>0</v>
      </c>
      <c r="N726" s="3" t="str">
        <f>_xlfn.XLOOKUP(Customer8[[#This Row],[Account Number]],Transaction!C:C,Transaction!D:D)</f>
        <v>Checks</v>
      </c>
      <c r="O726" s="3" t="str">
        <f>_xlfn.XLOOKUP(Customer8[[#This Row],[Account Number]], Transaction!C:C,Transaction!E:E)</f>
        <v>Bank</v>
      </c>
      <c r="P726" s="2">
        <f>_xlfn.XLOOKUP(Customer8[[#This Row],[Account Number]], Transaction!C:C,Transaction!F:F)</f>
        <v>44374</v>
      </c>
      <c r="Q726" s="3">
        <f>Customer8[[#This Row],[Bank Deposit]]-Customer8[[#This Row],[Saving Accounts]]</f>
        <v>378651.32760000002</v>
      </c>
      <c r="R726" s="3">
        <f>IF(AND(K726="Current", Customer8[[#This Row],[Balance]]&gt;500000), Customer8[[#This Row],[Balance]]*1.02, Customer8[[#This Row],[Balance]])</f>
        <v>378651.32760000002</v>
      </c>
      <c r="S726" s="3" t="str">
        <f>TEXT(Customer8[[#This Row],[Transaction_Date]], "MMM")</f>
        <v>Jun</v>
      </c>
      <c r="T726" s="3" t="str">
        <f t="shared" si="11"/>
        <v>20-29 Yrs</v>
      </c>
      <c r="U726" s="3" t="str">
        <f>TEXT(Customer8[[#This Row],[Transaction_Date]],"YYYY")</f>
        <v>2021</v>
      </c>
    </row>
    <row r="727" spans="1:21" x14ac:dyDescent="0.35">
      <c r="A727" t="s">
        <v>1647</v>
      </c>
      <c r="B727">
        <v>860575496</v>
      </c>
      <c r="C727">
        <v>37</v>
      </c>
      <c r="D727" s="1">
        <v>31191.75</v>
      </c>
      <c r="E727" t="s">
        <v>11</v>
      </c>
      <c r="F727" t="s">
        <v>269</v>
      </c>
      <c r="G727" t="s">
        <v>1333</v>
      </c>
      <c r="H727" s="3">
        <v>467665.08960000001</v>
      </c>
      <c r="I727" s="3">
        <v>171943.7268</v>
      </c>
      <c r="J727" t="s">
        <v>1648</v>
      </c>
      <c r="K727" t="str">
        <f>_xlfn.XLOOKUP(A727, Accounts!A:A, Accounts!E:E, "Not Found")</f>
        <v>Domiciliary</v>
      </c>
      <c r="L727" s="3">
        <f>_xlfn.XLOOKUP(A727, Accounts!A:A, Accounts!G:G, 0)</f>
        <v>627011924</v>
      </c>
      <c r="M727" s="3" t="str">
        <f>_xlfn.XLOOKUP(A727, Loan!A:A, Loan!D:D, "0")</f>
        <v>0</v>
      </c>
      <c r="N727" s="3" t="str">
        <f>_xlfn.XLOOKUP(Customer8[[#This Row],[Account Number]],Transaction!C:C,Transaction!D:D)</f>
        <v>Money Transfer</v>
      </c>
      <c r="O727" s="3" t="str">
        <f>_xlfn.XLOOKUP(Customer8[[#This Row],[Account Number]], Transaction!C:C,Transaction!E:E)</f>
        <v>Mobile</v>
      </c>
      <c r="P727" s="2">
        <f>_xlfn.XLOOKUP(Customer8[[#This Row],[Account Number]], Transaction!C:C,Transaction!F:F)</f>
        <v>44467</v>
      </c>
      <c r="Q727" s="3">
        <f>Customer8[[#This Row],[Bank Deposit]]-Customer8[[#This Row],[Saving Accounts]]</f>
        <v>295721.3628</v>
      </c>
      <c r="R727" s="3">
        <f>IF(AND(K727="Current", Customer8[[#This Row],[Balance]]&gt;500000), Customer8[[#This Row],[Balance]]*1.02, Customer8[[#This Row],[Balance]])</f>
        <v>295721.3628</v>
      </c>
      <c r="S727" s="3" t="str">
        <f>TEXT(Customer8[[#This Row],[Transaction_Date]], "MMM")</f>
        <v>Sep</v>
      </c>
      <c r="T727" s="3" t="str">
        <f t="shared" si="11"/>
        <v>30-39 Yrs</v>
      </c>
      <c r="U727" s="3" t="str">
        <f>TEXT(Customer8[[#This Row],[Transaction_Date]],"YYYY")</f>
        <v>2021</v>
      </c>
    </row>
    <row r="728" spans="1:21" x14ac:dyDescent="0.35">
      <c r="A728" t="s">
        <v>1649</v>
      </c>
      <c r="B728">
        <v>75736460</v>
      </c>
      <c r="C728">
        <v>17</v>
      </c>
      <c r="D728" s="1">
        <v>38496.75</v>
      </c>
      <c r="E728" t="s">
        <v>11</v>
      </c>
      <c r="F728" t="s">
        <v>1151</v>
      </c>
      <c r="G728" t="s">
        <v>1333</v>
      </c>
      <c r="H728" s="3">
        <v>930137.40020000003</v>
      </c>
      <c r="I728" s="3">
        <v>421098.56849999999</v>
      </c>
      <c r="J728" t="s">
        <v>1650</v>
      </c>
      <c r="K728" t="str">
        <f>_xlfn.XLOOKUP(A728, Accounts!A:A, Accounts!E:E, "Not Found")</f>
        <v>Current</v>
      </c>
      <c r="L728" s="3">
        <f>_xlfn.XLOOKUP(A728, Accounts!A:A, Accounts!G:G, 0)</f>
        <v>2228151744</v>
      </c>
      <c r="M728" s="3" t="str">
        <f>_xlfn.XLOOKUP(A728, Loan!A:A, Loan!D:D, "0")</f>
        <v>0</v>
      </c>
      <c r="N728" s="3" t="str">
        <f>_xlfn.XLOOKUP(Customer8[[#This Row],[Account Number]],Transaction!C:C,Transaction!D:D)</f>
        <v>Money Transfer</v>
      </c>
      <c r="O728" s="3" t="str">
        <f>_xlfn.XLOOKUP(Customer8[[#This Row],[Account Number]], Transaction!C:C,Transaction!E:E)</f>
        <v>Bank</v>
      </c>
      <c r="P728" s="2">
        <f>_xlfn.XLOOKUP(Customer8[[#This Row],[Account Number]], Transaction!C:C,Transaction!F:F)</f>
        <v>44459</v>
      </c>
      <c r="Q728" s="3">
        <f>Customer8[[#This Row],[Bank Deposit]]-Customer8[[#This Row],[Saving Accounts]]</f>
        <v>509038.83170000004</v>
      </c>
      <c r="R728" s="3">
        <f>IF(AND(K728="Current", Customer8[[#This Row],[Balance]]&gt;500000), Customer8[[#This Row],[Balance]]*1.02, Customer8[[#This Row],[Balance]])</f>
        <v>519219.60833400005</v>
      </c>
      <c r="S728" s="3" t="str">
        <f>TEXT(Customer8[[#This Row],[Transaction_Date]], "MMM")</f>
        <v>Sep</v>
      </c>
      <c r="T728" s="3" t="str">
        <f t="shared" si="11"/>
        <v>Below 20 Yrs</v>
      </c>
      <c r="U728" s="3" t="str">
        <f>TEXT(Customer8[[#This Row],[Transaction_Date]],"YYYY")</f>
        <v>2021</v>
      </c>
    </row>
    <row r="729" spans="1:21" x14ac:dyDescent="0.35">
      <c r="A729" t="s">
        <v>1651</v>
      </c>
      <c r="B729">
        <v>971310478</v>
      </c>
      <c r="C729">
        <v>48</v>
      </c>
      <c r="D729" s="1">
        <v>27174</v>
      </c>
      <c r="E729" t="s">
        <v>11</v>
      </c>
      <c r="F729" t="s">
        <v>381</v>
      </c>
      <c r="G729" t="s">
        <v>1333</v>
      </c>
      <c r="H729" s="3">
        <v>921893.16830000002</v>
      </c>
      <c r="I729" s="3">
        <v>284659.38689999998</v>
      </c>
      <c r="J729" t="s">
        <v>1652</v>
      </c>
      <c r="K729" t="str">
        <f>_xlfn.XLOOKUP(A729, Accounts!A:A, Accounts!E:E, "Not Found")</f>
        <v>Domiciliary</v>
      </c>
      <c r="L729" s="3">
        <f>_xlfn.XLOOKUP(A729, Accounts!A:A, Accounts!G:G, 0)</f>
        <v>726889531</v>
      </c>
      <c r="M729" s="3">
        <f>_xlfn.XLOOKUP(A729, Loan!A:A, Loan!D:D, "0")</f>
        <v>442471308</v>
      </c>
      <c r="N729" s="3" t="str">
        <f>_xlfn.XLOOKUP(Customer8[[#This Row],[Account Number]],Transaction!C:C,Transaction!D:D)</f>
        <v>Loan Payment</v>
      </c>
      <c r="O729" s="3" t="str">
        <f>_xlfn.XLOOKUP(Customer8[[#This Row],[Account Number]], Transaction!C:C,Transaction!E:E)</f>
        <v>ACH</v>
      </c>
      <c r="P729" s="2">
        <f>_xlfn.XLOOKUP(Customer8[[#This Row],[Account Number]], Transaction!C:C,Transaction!F:F)</f>
        <v>44456</v>
      </c>
      <c r="Q729" s="3">
        <f>Customer8[[#This Row],[Bank Deposit]]-Customer8[[#This Row],[Saving Accounts]]</f>
        <v>637233.78139999998</v>
      </c>
      <c r="R729" s="3">
        <f>IF(AND(K729="Current", Customer8[[#This Row],[Balance]]&gt;500000), Customer8[[#This Row],[Balance]]*1.02, Customer8[[#This Row],[Balance]])</f>
        <v>637233.78139999998</v>
      </c>
      <c r="S729" s="3" t="str">
        <f>TEXT(Customer8[[#This Row],[Transaction_Date]], "MMM")</f>
        <v>Sep</v>
      </c>
      <c r="T729" s="3" t="str">
        <f t="shared" si="11"/>
        <v>40-49 Yrs</v>
      </c>
      <c r="U729" s="3" t="str">
        <f>TEXT(Customer8[[#This Row],[Transaction_Date]],"YYYY")</f>
        <v>2021</v>
      </c>
    </row>
    <row r="730" spans="1:21" x14ac:dyDescent="0.35">
      <c r="A730" t="s">
        <v>1653</v>
      </c>
      <c r="B730">
        <v>144814850</v>
      </c>
      <c r="C730">
        <v>38</v>
      </c>
      <c r="D730" s="1">
        <v>30826.5</v>
      </c>
      <c r="E730" t="s">
        <v>11</v>
      </c>
      <c r="F730" t="s">
        <v>968</v>
      </c>
      <c r="G730" t="s">
        <v>1333</v>
      </c>
      <c r="H730" s="3">
        <v>584732.43689999997</v>
      </c>
      <c r="I730" s="3">
        <v>35983.534599999999</v>
      </c>
      <c r="J730" t="s">
        <v>1654</v>
      </c>
      <c r="K730" t="str">
        <f>_xlfn.XLOOKUP(A730, Accounts!A:A, Accounts!E:E, "Not Found")</f>
        <v>Current</v>
      </c>
      <c r="L730" s="3">
        <f>_xlfn.XLOOKUP(A730, Accounts!A:A, Accounts!G:G, 0)</f>
        <v>655803148</v>
      </c>
      <c r="M730" s="3" t="str">
        <f>_xlfn.XLOOKUP(A730, Loan!A:A, Loan!D:D, "0")</f>
        <v>0</v>
      </c>
      <c r="N730" s="3" t="str">
        <f>_xlfn.XLOOKUP(Customer8[[#This Row],[Account Number]],Transaction!C:C,Transaction!D:D)</f>
        <v>Cash Withdrawal</v>
      </c>
      <c r="O730" s="3" t="str">
        <f>_xlfn.XLOOKUP(Customer8[[#This Row],[Account Number]], Transaction!C:C,Transaction!E:E)</f>
        <v>ATM</v>
      </c>
      <c r="P730" s="2">
        <f>_xlfn.XLOOKUP(Customer8[[#This Row],[Account Number]], Transaction!C:C,Transaction!F:F)</f>
        <v>44266</v>
      </c>
      <c r="Q730" s="3">
        <f>Customer8[[#This Row],[Bank Deposit]]-Customer8[[#This Row],[Saving Accounts]]</f>
        <v>548748.90229999996</v>
      </c>
      <c r="R730" s="3">
        <f>IF(AND(K730="Current", Customer8[[#This Row],[Balance]]&gt;500000), Customer8[[#This Row],[Balance]]*1.02, Customer8[[#This Row],[Balance]])</f>
        <v>559723.88034599996</v>
      </c>
      <c r="S730" s="3" t="str">
        <f>TEXT(Customer8[[#This Row],[Transaction_Date]], "MMM")</f>
        <v>Mar</v>
      </c>
      <c r="T730" s="3" t="str">
        <f t="shared" si="11"/>
        <v>30-39 Yrs</v>
      </c>
      <c r="U730" s="3" t="str">
        <f>TEXT(Customer8[[#This Row],[Transaction_Date]],"YYYY")</f>
        <v>2021</v>
      </c>
    </row>
    <row r="731" spans="1:21" x14ac:dyDescent="0.35">
      <c r="A731" t="s">
        <v>1655</v>
      </c>
      <c r="B731">
        <v>838500892</v>
      </c>
      <c r="C731">
        <v>40</v>
      </c>
      <c r="D731" s="1">
        <v>30096</v>
      </c>
      <c r="E731" t="s">
        <v>11</v>
      </c>
      <c r="F731" t="s">
        <v>253</v>
      </c>
      <c r="G731" t="s">
        <v>1333</v>
      </c>
      <c r="H731" s="3">
        <v>604936.99360000005</v>
      </c>
      <c r="I731" s="3">
        <v>186717.86610000001</v>
      </c>
      <c r="J731" t="s">
        <v>1656</v>
      </c>
      <c r="K731" t="str">
        <f>_xlfn.XLOOKUP(A731, Accounts!A:A, Accounts!E:E, "Not Found")</f>
        <v>Domiciliary</v>
      </c>
      <c r="L731" s="3">
        <f>_xlfn.XLOOKUP(A731, Accounts!A:A, Accounts!G:G, 0)</f>
        <v>769479228</v>
      </c>
      <c r="M731" s="3" t="str">
        <f>_xlfn.XLOOKUP(A731, Loan!A:A, Loan!D:D, "0")</f>
        <v>0</v>
      </c>
      <c r="N731" s="3" t="str">
        <f>_xlfn.XLOOKUP(Customer8[[#This Row],[Account Number]],Transaction!C:C,Transaction!D:D)</f>
        <v>Money Transfer</v>
      </c>
      <c r="O731" s="3" t="str">
        <f>_xlfn.XLOOKUP(Customer8[[#This Row],[Account Number]], Transaction!C:C,Transaction!E:E)</f>
        <v>ATM</v>
      </c>
      <c r="P731" s="2">
        <f>_xlfn.XLOOKUP(Customer8[[#This Row],[Account Number]], Transaction!C:C,Transaction!F:F)</f>
        <v>44662</v>
      </c>
      <c r="Q731" s="3">
        <f>Customer8[[#This Row],[Bank Deposit]]-Customer8[[#This Row],[Saving Accounts]]</f>
        <v>418219.12750000006</v>
      </c>
      <c r="R731" s="3">
        <f>IF(AND(K731="Current", Customer8[[#This Row],[Balance]]&gt;500000), Customer8[[#This Row],[Balance]]*1.02, Customer8[[#This Row],[Balance]])</f>
        <v>418219.12750000006</v>
      </c>
      <c r="S731" s="3" t="str">
        <f>TEXT(Customer8[[#This Row],[Transaction_Date]], "MMM")</f>
        <v>Apr</v>
      </c>
      <c r="T731" s="3" t="str">
        <f t="shared" si="11"/>
        <v>40-49 Yrs</v>
      </c>
      <c r="U731" s="3" t="str">
        <f>TEXT(Customer8[[#This Row],[Transaction_Date]],"YYYY")</f>
        <v>2022</v>
      </c>
    </row>
    <row r="732" spans="1:21" x14ac:dyDescent="0.35">
      <c r="A732" t="s">
        <v>1657</v>
      </c>
      <c r="B732">
        <v>915416749</v>
      </c>
      <c r="C732">
        <v>48</v>
      </c>
      <c r="D732" s="1">
        <v>27174</v>
      </c>
      <c r="E732" t="s">
        <v>11</v>
      </c>
      <c r="F732" t="s">
        <v>401</v>
      </c>
      <c r="G732" t="s">
        <v>1333</v>
      </c>
      <c r="H732" s="3">
        <v>1190649.7464000001</v>
      </c>
      <c r="I732" s="3">
        <v>163201.12899999999</v>
      </c>
      <c r="J732" t="s">
        <v>1658</v>
      </c>
      <c r="K732" t="str">
        <f>_xlfn.XLOOKUP(A732, Accounts!A:A, Accounts!E:E, "Not Found")</f>
        <v>Current</v>
      </c>
      <c r="L732" s="3">
        <f>_xlfn.XLOOKUP(A732, Accounts!A:A, Accounts!G:G, 0)</f>
        <v>3627224064</v>
      </c>
      <c r="M732" s="3" t="str">
        <f>_xlfn.XLOOKUP(A732, Loan!A:A, Loan!D:D, "0")</f>
        <v>0</v>
      </c>
      <c r="N732" s="3" t="str">
        <f>_xlfn.XLOOKUP(Customer8[[#This Row],[Account Number]],Transaction!C:C,Transaction!D:D)</f>
        <v>Money Deposit</v>
      </c>
      <c r="O732" s="3" t="str">
        <f>_xlfn.XLOOKUP(Customer8[[#This Row],[Account Number]], Transaction!C:C,Transaction!E:E)</f>
        <v>Bank</v>
      </c>
      <c r="P732" s="2">
        <f>_xlfn.XLOOKUP(Customer8[[#This Row],[Account Number]], Transaction!C:C,Transaction!F:F)</f>
        <v>44346</v>
      </c>
      <c r="Q732" s="3">
        <f>Customer8[[#This Row],[Bank Deposit]]-Customer8[[#This Row],[Saving Accounts]]</f>
        <v>1027448.6174000001</v>
      </c>
      <c r="R732" s="3">
        <f>IF(AND(K732="Current", Customer8[[#This Row],[Balance]]&gt;500000), Customer8[[#This Row],[Balance]]*1.02, Customer8[[#This Row],[Balance]])</f>
        <v>1047997.5897480001</v>
      </c>
      <c r="S732" s="3" t="str">
        <f>TEXT(Customer8[[#This Row],[Transaction_Date]], "MMM")</f>
        <v>May</v>
      </c>
      <c r="T732" s="3" t="str">
        <f t="shared" si="11"/>
        <v>40-49 Yrs</v>
      </c>
      <c r="U732" s="3" t="str">
        <f>TEXT(Customer8[[#This Row],[Transaction_Date]],"YYYY")</f>
        <v>2021</v>
      </c>
    </row>
    <row r="733" spans="1:21" x14ac:dyDescent="0.35">
      <c r="A733" t="s">
        <v>1659</v>
      </c>
      <c r="B733">
        <v>590390340</v>
      </c>
      <c r="C733">
        <v>70</v>
      </c>
      <c r="D733" s="1">
        <v>19138.5</v>
      </c>
      <c r="E733" t="s">
        <v>11</v>
      </c>
      <c r="F733" t="s">
        <v>269</v>
      </c>
      <c r="G733" t="s">
        <v>1333</v>
      </c>
      <c r="H733" s="3">
        <v>284288.86479999998</v>
      </c>
      <c r="I733" s="3">
        <v>218902.4259</v>
      </c>
      <c r="J733" t="s">
        <v>1660</v>
      </c>
      <c r="K733" t="str">
        <f>_xlfn.XLOOKUP(A733, Accounts!A:A, Accounts!E:E, "Not Found")</f>
        <v>Savings</v>
      </c>
      <c r="L733" s="3">
        <f>_xlfn.XLOOKUP(A733, Accounts!A:A, Accounts!G:G, 0)</f>
        <v>1117396764</v>
      </c>
      <c r="M733" s="3" t="str">
        <f>_xlfn.XLOOKUP(A733, Loan!A:A, Loan!D:D, "0")</f>
        <v>0</v>
      </c>
      <c r="N733" s="3" t="str">
        <f>_xlfn.XLOOKUP(Customer8[[#This Row],[Account Number]],Transaction!C:C,Transaction!D:D)</f>
        <v>Money Transfer</v>
      </c>
      <c r="O733" s="3" t="str">
        <f>_xlfn.XLOOKUP(Customer8[[#This Row],[Account Number]], Transaction!C:C,Transaction!E:E)</f>
        <v>Mobile</v>
      </c>
      <c r="P733" s="2">
        <f>_xlfn.XLOOKUP(Customer8[[#This Row],[Account Number]], Transaction!C:C,Transaction!F:F)</f>
        <v>44547</v>
      </c>
      <c r="Q733" s="3">
        <f>Customer8[[#This Row],[Bank Deposit]]-Customer8[[#This Row],[Saving Accounts]]</f>
        <v>65386.438899999979</v>
      </c>
      <c r="R733" s="3">
        <f>IF(AND(K733="Current", Customer8[[#This Row],[Balance]]&gt;500000), Customer8[[#This Row],[Balance]]*1.02, Customer8[[#This Row],[Balance]])</f>
        <v>65386.438899999979</v>
      </c>
      <c r="S733" s="3" t="str">
        <f>TEXT(Customer8[[#This Row],[Transaction_Date]], "MMM")</f>
        <v>Dec</v>
      </c>
      <c r="T733" s="3" t="str">
        <f t="shared" si="11"/>
        <v>70 Yrs &amp; Above</v>
      </c>
      <c r="U733" s="3" t="str">
        <f>TEXT(Customer8[[#This Row],[Transaction_Date]],"YYYY")</f>
        <v>2021</v>
      </c>
    </row>
    <row r="734" spans="1:21" x14ac:dyDescent="0.35">
      <c r="A734" t="s">
        <v>1661</v>
      </c>
      <c r="B734">
        <v>45533935</v>
      </c>
      <c r="C734">
        <v>56</v>
      </c>
      <c r="D734" s="1">
        <v>24252</v>
      </c>
      <c r="E734" t="s">
        <v>11</v>
      </c>
      <c r="F734" t="s">
        <v>644</v>
      </c>
      <c r="G734" t="s">
        <v>1333</v>
      </c>
      <c r="H734" s="3">
        <v>2248046.7200000002</v>
      </c>
      <c r="I734" s="3">
        <v>458785.04489999998</v>
      </c>
      <c r="J734" t="s">
        <v>1662</v>
      </c>
      <c r="K734" t="str">
        <f>_xlfn.XLOOKUP(A734, Accounts!A:A, Accounts!E:E, "Not Found")</f>
        <v>Domiciliary</v>
      </c>
      <c r="L734" s="3">
        <f>_xlfn.XLOOKUP(A734, Accounts!A:A, Accounts!G:G, 0)</f>
        <v>620860416</v>
      </c>
      <c r="M734" s="3" t="str">
        <f>_xlfn.XLOOKUP(A734, Loan!A:A, Loan!D:D, "0")</f>
        <v>0</v>
      </c>
      <c r="N734" s="3" t="str">
        <f>_xlfn.XLOOKUP(Customer8[[#This Row],[Account Number]],Transaction!C:C,Transaction!D:D)</f>
        <v>Cash Withdrawal</v>
      </c>
      <c r="O734" s="3" t="str">
        <f>_xlfn.XLOOKUP(Customer8[[#This Row],[Account Number]], Transaction!C:C,Transaction!E:E)</f>
        <v>ATM</v>
      </c>
      <c r="P734" s="2">
        <f>_xlfn.XLOOKUP(Customer8[[#This Row],[Account Number]], Transaction!C:C,Transaction!F:F)</f>
        <v>44353</v>
      </c>
      <c r="Q734" s="3">
        <f>Customer8[[#This Row],[Bank Deposit]]-Customer8[[#This Row],[Saving Accounts]]</f>
        <v>1789261.6751000001</v>
      </c>
      <c r="R734" s="3">
        <f>IF(AND(K734="Current", Customer8[[#This Row],[Balance]]&gt;500000), Customer8[[#This Row],[Balance]]*1.02, Customer8[[#This Row],[Balance]])</f>
        <v>1789261.6751000001</v>
      </c>
      <c r="S734" s="3" t="str">
        <f>TEXT(Customer8[[#This Row],[Transaction_Date]], "MMM")</f>
        <v>Jun</v>
      </c>
      <c r="T734" s="3" t="str">
        <f t="shared" si="11"/>
        <v>50-59 Yrs</v>
      </c>
      <c r="U734" s="3" t="str">
        <f>TEXT(Customer8[[#This Row],[Transaction_Date]],"YYYY")</f>
        <v>2021</v>
      </c>
    </row>
    <row r="735" spans="1:21" x14ac:dyDescent="0.35">
      <c r="A735" t="s">
        <v>1663</v>
      </c>
      <c r="B735">
        <v>704270517</v>
      </c>
      <c r="C735">
        <v>82</v>
      </c>
      <c r="D735" s="1">
        <v>14755.5</v>
      </c>
      <c r="E735" t="s">
        <v>11</v>
      </c>
      <c r="F735" t="s">
        <v>413</v>
      </c>
      <c r="G735" t="s">
        <v>1333</v>
      </c>
      <c r="H735" s="3">
        <v>1484654.3922999999</v>
      </c>
      <c r="I735" s="3">
        <v>539466.01610000001</v>
      </c>
      <c r="J735" t="s">
        <v>1664</v>
      </c>
      <c r="K735" t="str">
        <f>_xlfn.XLOOKUP(A735, Accounts!A:A, Accounts!E:E, "Not Found")</f>
        <v>Domiciliary</v>
      </c>
      <c r="L735" s="3">
        <f>_xlfn.XLOOKUP(A735, Accounts!A:A, Accounts!G:G, 0)</f>
        <v>517784328</v>
      </c>
      <c r="M735" s="3" t="str">
        <f>_xlfn.XLOOKUP(A735, Loan!A:A, Loan!D:D, "0")</f>
        <v>0</v>
      </c>
      <c r="N735" s="3" t="str">
        <f>_xlfn.XLOOKUP(Customer8[[#This Row],[Account Number]],Transaction!C:C,Transaction!D:D)</f>
        <v>Checks</v>
      </c>
      <c r="O735" s="3" t="str">
        <f>_xlfn.XLOOKUP(Customer8[[#This Row],[Account Number]], Transaction!C:C,Transaction!E:E)</f>
        <v>Informal Services</v>
      </c>
      <c r="P735" s="2">
        <f>_xlfn.XLOOKUP(Customer8[[#This Row],[Account Number]], Transaction!C:C,Transaction!F:F)</f>
        <v>44334</v>
      </c>
      <c r="Q735" s="3">
        <f>Customer8[[#This Row],[Bank Deposit]]-Customer8[[#This Row],[Saving Accounts]]</f>
        <v>945188.37619999994</v>
      </c>
      <c r="R735" s="3">
        <f>IF(AND(K735="Current", Customer8[[#This Row],[Balance]]&gt;500000), Customer8[[#This Row],[Balance]]*1.02, Customer8[[#This Row],[Balance]])</f>
        <v>945188.37619999994</v>
      </c>
      <c r="S735" s="3" t="str">
        <f>TEXT(Customer8[[#This Row],[Transaction_Date]], "MMM")</f>
        <v>May</v>
      </c>
      <c r="T735" s="3" t="str">
        <f t="shared" si="11"/>
        <v>70 Yrs &amp; Above</v>
      </c>
      <c r="U735" s="3" t="str">
        <f>TEXT(Customer8[[#This Row],[Transaction_Date]],"YYYY")</f>
        <v>2021</v>
      </c>
    </row>
    <row r="736" spans="1:21" x14ac:dyDescent="0.35">
      <c r="A736" t="s">
        <v>1665</v>
      </c>
      <c r="B736">
        <v>922352562</v>
      </c>
      <c r="C736">
        <v>69</v>
      </c>
      <c r="D736" s="1">
        <v>19503.75</v>
      </c>
      <c r="E736" t="s">
        <v>11</v>
      </c>
      <c r="F736" t="s">
        <v>1215</v>
      </c>
      <c r="G736" t="s">
        <v>1333</v>
      </c>
      <c r="H736" s="3">
        <v>2609169.92</v>
      </c>
      <c r="I736" s="3">
        <v>397898.41279999999</v>
      </c>
      <c r="J736" t="s">
        <v>1666</v>
      </c>
      <c r="K736" t="str">
        <f>_xlfn.XLOOKUP(A736, Accounts!A:A, Accounts!E:E, "Not Found")</f>
        <v>Domiciliary</v>
      </c>
      <c r="L736" s="3">
        <f>_xlfn.XLOOKUP(A736, Accounts!A:A, Accounts!G:G, 0)</f>
        <v>27745263</v>
      </c>
      <c r="M736" s="3" t="str">
        <f>_xlfn.XLOOKUP(A736, Loan!A:A, Loan!D:D, "0")</f>
        <v>0</v>
      </c>
      <c r="N736" s="3" t="str">
        <f>_xlfn.XLOOKUP(Customer8[[#This Row],[Account Number]],Transaction!C:C,Transaction!D:D)</f>
        <v>Cash Withdrawal</v>
      </c>
      <c r="O736" s="3" t="str">
        <f>_xlfn.XLOOKUP(Customer8[[#This Row],[Account Number]], Transaction!C:C,Transaction!E:E)</f>
        <v>POS</v>
      </c>
      <c r="P736" s="2">
        <f>_xlfn.XLOOKUP(Customer8[[#This Row],[Account Number]], Transaction!C:C,Transaction!F:F)</f>
        <v>44526</v>
      </c>
      <c r="Q736" s="3">
        <f>Customer8[[#This Row],[Bank Deposit]]-Customer8[[#This Row],[Saving Accounts]]</f>
        <v>2211271.5071999999</v>
      </c>
      <c r="R736" s="3">
        <f>IF(AND(K736="Current", Customer8[[#This Row],[Balance]]&gt;500000), Customer8[[#This Row],[Balance]]*1.02, Customer8[[#This Row],[Balance]])</f>
        <v>2211271.5071999999</v>
      </c>
      <c r="S736" s="3" t="str">
        <f>TEXT(Customer8[[#This Row],[Transaction_Date]], "MMM")</f>
        <v>Nov</v>
      </c>
      <c r="T736" s="3" t="str">
        <f t="shared" si="11"/>
        <v>60-69 Yrs</v>
      </c>
      <c r="U736" s="3" t="str">
        <f>TEXT(Customer8[[#This Row],[Transaction_Date]],"YYYY")</f>
        <v>2021</v>
      </c>
    </row>
    <row r="737" spans="1:21" x14ac:dyDescent="0.35">
      <c r="A737" t="s">
        <v>1667</v>
      </c>
      <c r="B737">
        <v>740796578</v>
      </c>
      <c r="C737">
        <v>75</v>
      </c>
      <c r="D737" s="1">
        <v>17312.25</v>
      </c>
      <c r="E737" t="s">
        <v>11</v>
      </c>
      <c r="F737" t="s">
        <v>350</v>
      </c>
      <c r="G737" t="s">
        <v>1333</v>
      </c>
      <c r="H737" s="3">
        <v>104336.32670000001</v>
      </c>
      <c r="I737" s="3">
        <v>25584.1368</v>
      </c>
      <c r="J737" t="s">
        <v>1668</v>
      </c>
      <c r="K737" t="str">
        <f>_xlfn.XLOOKUP(A737, Accounts!A:A, Accounts!E:E, "Not Found")</f>
        <v>Domiciliary</v>
      </c>
      <c r="L737" s="3">
        <f>_xlfn.XLOOKUP(A737, Accounts!A:A, Accounts!G:G, 0)</f>
        <v>5211599844</v>
      </c>
      <c r="M737" s="3" t="str">
        <f>_xlfn.XLOOKUP(A737, Loan!A:A, Loan!D:D, "0")</f>
        <v>0</v>
      </c>
      <c r="N737" s="3" t="str">
        <f>_xlfn.XLOOKUP(Customer8[[#This Row],[Account Number]],Transaction!C:C,Transaction!D:D)</f>
        <v>Cash Withdrawal</v>
      </c>
      <c r="O737" s="3" t="str">
        <f>_xlfn.XLOOKUP(Customer8[[#This Row],[Account Number]], Transaction!C:C,Transaction!E:E)</f>
        <v>POS</v>
      </c>
      <c r="P737" s="2">
        <f>_xlfn.XLOOKUP(Customer8[[#This Row],[Account Number]], Transaction!C:C,Transaction!F:F)</f>
        <v>44262</v>
      </c>
      <c r="Q737" s="3">
        <f>Customer8[[#This Row],[Bank Deposit]]-Customer8[[#This Row],[Saving Accounts]]</f>
        <v>78752.189899999998</v>
      </c>
      <c r="R737" s="3">
        <f>IF(AND(K737="Current", Customer8[[#This Row],[Balance]]&gt;500000), Customer8[[#This Row],[Balance]]*1.02, Customer8[[#This Row],[Balance]])</f>
        <v>78752.189899999998</v>
      </c>
      <c r="S737" s="3" t="str">
        <f>TEXT(Customer8[[#This Row],[Transaction_Date]], "MMM")</f>
        <v>Mar</v>
      </c>
      <c r="T737" s="3" t="str">
        <f t="shared" si="11"/>
        <v>70 Yrs &amp; Above</v>
      </c>
      <c r="U737" s="3" t="str">
        <f>TEXT(Customer8[[#This Row],[Transaction_Date]],"YYYY")</f>
        <v>2021</v>
      </c>
    </row>
    <row r="738" spans="1:21" x14ac:dyDescent="0.35">
      <c r="A738" t="s">
        <v>1669</v>
      </c>
      <c r="B738">
        <v>572282309</v>
      </c>
      <c r="C738">
        <v>30</v>
      </c>
      <c r="D738" s="1">
        <v>33748.5</v>
      </c>
      <c r="E738" t="s">
        <v>11</v>
      </c>
      <c r="F738" t="s">
        <v>444</v>
      </c>
      <c r="G738" t="s">
        <v>1333</v>
      </c>
      <c r="H738" s="3">
        <v>496049.8725</v>
      </c>
      <c r="I738" s="3">
        <v>51589.186699999998</v>
      </c>
      <c r="J738" t="s">
        <v>1670</v>
      </c>
      <c r="K738" t="str">
        <f>_xlfn.XLOOKUP(A738, Accounts!A:A, Accounts!E:E, "Not Found")</f>
        <v>Domiciliary</v>
      </c>
      <c r="L738" s="3">
        <f>_xlfn.XLOOKUP(A738, Accounts!A:A, Accounts!G:G, 0)</f>
        <v>2150816976</v>
      </c>
      <c r="M738" s="3" t="str">
        <f>_xlfn.XLOOKUP(A738, Loan!A:A, Loan!D:D, "0")</f>
        <v>0</v>
      </c>
      <c r="N738" s="3" t="str">
        <f>_xlfn.XLOOKUP(Customer8[[#This Row],[Account Number]],Transaction!C:C,Transaction!D:D)</f>
        <v>Money Deposit</v>
      </c>
      <c r="O738" s="3" t="str">
        <f>_xlfn.XLOOKUP(Customer8[[#This Row],[Account Number]], Transaction!C:C,Transaction!E:E)</f>
        <v>Bank</v>
      </c>
      <c r="P738" s="2">
        <f>_xlfn.XLOOKUP(Customer8[[#This Row],[Account Number]], Transaction!C:C,Transaction!F:F)</f>
        <v>44560</v>
      </c>
      <c r="Q738" s="3">
        <f>Customer8[[#This Row],[Bank Deposit]]-Customer8[[#This Row],[Saving Accounts]]</f>
        <v>444460.68579999998</v>
      </c>
      <c r="R738" s="3">
        <f>IF(AND(K738="Current", Customer8[[#This Row],[Balance]]&gt;500000), Customer8[[#This Row],[Balance]]*1.02, Customer8[[#This Row],[Balance]])</f>
        <v>444460.68579999998</v>
      </c>
      <c r="S738" s="3" t="str">
        <f>TEXT(Customer8[[#This Row],[Transaction_Date]], "MMM")</f>
        <v>Dec</v>
      </c>
      <c r="T738" s="3" t="str">
        <f t="shared" si="11"/>
        <v>30-39 Yrs</v>
      </c>
      <c r="U738" s="3" t="str">
        <f>TEXT(Customer8[[#This Row],[Transaction_Date]],"YYYY")</f>
        <v>2021</v>
      </c>
    </row>
    <row r="739" spans="1:21" x14ac:dyDescent="0.35">
      <c r="A739" t="s">
        <v>1671</v>
      </c>
      <c r="B739">
        <v>951603348</v>
      </c>
      <c r="C739">
        <v>21</v>
      </c>
      <c r="D739" s="1">
        <v>37035.75</v>
      </c>
      <c r="E739" t="s">
        <v>11</v>
      </c>
      <c r="F739" t="s">
        <v>338</v>
      </c>
      <c r="G739" t="s">
        <v>1333</v>
      </c>
      <c r="H739" s="3">
        <v>603125.12910000002</v>
      </c>
      <c r="I739" s="3">
        <v>248286.51149999999</v>
      </c>
      <c r="J739" t="s">
        <v>1672</v>
      </c>
      <c r="K739" t="str">
        <f>_xlfn.XLOOKUP(A739, Accounts!A:A, Accounts!E:E, "Not Found")</f>
        <v>Domiciliary</v>
      </c>
      <c r="L739" s="3">
        <f>_xlfn.XLOOKUP(A739, Accounts!A:A, Accounts!G:G, 0)</f>
        <v>6740547</v>
      </c>
      <c r="M739" s="3" t="str">
        <f>_xlfn.XLOOKUP(A739, Loan!A:A, Loan!D:D, "0")</f>
        <v>0</v>
      </c>
      <c r="N739" s="3" t="str">
        <f>_xlfn.XLOOKUP(Customer8[[#This Row],[Account Number]],Transaction!C:C,Transaction!D:D)</f>
        <v>Money Deposit</v>
      </c>
      <c r="O739" s="3" t="str">
        <f>_xlfn.XLOOKUP(Customer8[[#This Row],[Account Number]], Transaction!C:C,Transaction!E:E)</f>
        <v>Bank</v>
      </c>
      <c r="P739" s="2">
        <f>_xlfn.XLOOKUP(Customer8[[#This Row],[Account Number]], Transaction!C:C,Transaction!F:F)</f>
        <v>44206</v>
      </c>
      <c r="Q739" s="3">
        <f>Customer8[[#This Row],[Bank Deposit]]-Customer8[[#This Row],[Saving Accounts]]</f>
        <v>354838.6176</v>
      </c>
      <c r="R739" s="3">
        <f>IF(AND(K739="Current", Customer8[[#This Row],[Balance]]&gt;500000), Customer8[[#This Row],[Balance]]*1.02, Customer8[[#This Row],[Balance]])</f>
        <v>354838.6176</v>
      </c>
      <c r="S739" s="3" t="str">
        <f>TEXT(Customer8[[#This Row],[Transaction_Date]], "MMM")</f>
        <v>Jan</v>
      </c>
      <c r="T739" s="3" t="str">
        <f t="shared" si="11"/>
        <v>20-29 Yrs</v>
      </c>
      <c r="U739" s="3" t="str">
        <f>TEXT(Customer8[[#This Row],[Transaction_Date]],"YYYY")</f>
        <v>2021</v>
      </c>
    </row>
    <row r="740" spans="1:21" x14ac:dyDescent="0.35">
      <c r="A740" t="s">
        <v>1673</v>
      </c>
      <c r="B740">
        <v>851449860</v>
      </c>
      <c r="C740">
        <v>36</v>
      </c>
      <c r="D740" s="1">
        <v>31557</v>
      </c>
      <c r="E740" t="s">
        <v>11</v>
      </c>
      <c r="F740" t="s">
        <v>489</v>
      </c>
      <c r="G740" t="s">
        <v>1333</v>
      </c>
      <c r="H740" s="3">
        <v>1601165.6333000001</v>
      </c>
      <c r="I740" s="3">
        <v>136357.3314</v>
      </c>
      <c r="J740" t="s">
        <v>1674</v>
      </c>
      <c r="K740" t="str">
        <f>_xlfn.XLOOKUP(A740, Accounts!A:A, Accounts!E:E, "Not Found")</f>
        <v>Joint</v>
      </c>
      <c r="L740" s="3">
        <f>_xlfn.XLOOKUP(A740, Accounts!A:A, Accounts!G:G, 0)</f>
        <v>185421504</v>
      </c>
      <c r="M740" s="3" t="str">
        <f>_xlfn.XLOOKUP(A740, Loan!A:A, Loan!D:D, "0")</f>
        <v>0</v>
      </c>
      <c r="N740" s="3" t="str">
        <f>_xlfn.XLOOKUP(Customer8[[#This Row],[Account Number]],Transaction!C:C,Transaction!D:D)</f>
        <v>Money Deposit</v>
      </c>
      <c r="O740" s="3" t="str">
        <f>_xlfn.XLOOKUP(Customer8[[#This Row],[Account Number]], Transaction!C:C,Transaction!E:E)</f>
        <v>ATM</v>
      </c>
      <c r="P740" s="2">
        <f>_xlfn.XLOOKUP(Customer8[[#This Row],[Account Number]], Transaction!C:C,Transaction!F:F)</f>
        <v>44269</v>
      </c>
      <c r="Q740" s="3">
        <f>Customer8[[#This Row],[Bank Deposit]]-Customer8[[#This Row],[Saving Accounts]]</f>
        <v>1464808.3019000001</v>
      </c>
      <c r="R740" s="3">
        <f>IF(AND(K740="Current", Customer8[[#This Row],[Balance]]&gt;500000), Customer8[[#This Row],[Balance]]*1.02, Customer8[[#This Row],[Balance]])</f>
        <v>1464808.3019000001</v>
      </c>
      <c r="S740" s="3" t="str">
        <f>TEXT(Customer8[[#This Row],[Transaction_Date]], "MMM")</f>
        <v>Mar</v>
      </c>
      <c r="T740" s="3" t="str">
        <f t="shared" si="11"/>
        <v>30-39 Yrs</v>
      </c>
      <c r="U740" s="3" t="str">
        <f>TEXT(Customer8[[#This Row],[Transaction_Date]],"YYYY")</f>
        <v>2021</v>
      </c>
    </row>
    <row r="741" spans="1:21" x14ac:dyDescent="0.35">
      <c r="A741" t="s">
        <v>1675</v>
      </c>
      <c r="B741">
        <v>116907456</v>
      </c>
      <c r="C741">
        <v>66</v>
      </c>
      <c r="D741" s="1">
        <v>20599.5</v>
      </c>
      <c r="E741" t="s">
        <v>11</v>
      </c>
      <c r="F741" t="s">
        <v>118</v>
      </c>
      <c r="G741" t="s">
        <v>1333</v>
      </c>
      <c r="H741" s="3">
        <v>68399.886700000003</v>
      </c>
      <c r="I741" s="3">
        <v>50833.552199999998</v>
      </c>
      <c r="J741" t="s">
        <v>1676</v>
      </c>
      <c r="K741" t="str">
        <f>_xlfn.XLOOKUP(A741, Accounts!A:A, Accounts!E:E, "Not Found")</f>
        <v>Domiciliary</v>
      </c>
      <c r="L741" s="3">
        <f>_xlfn.XLOOKUP(A741, Accounts!A:A, Accounts!G:G, 0)</f>
        <v>557186913</v>
      </c>
      <c r="M741" s="3" t="str">
        <f>_xlfn.XLOOKUP(A741, Loan!A:A, Loan!D:D, "0")</f>
        <v>0</v>
      </c>
      <c r="N741" s="3" t="str">
        <f>_xlfn.XLOOKUP(Customer8[[#This Row],[Account Number]],Transaction!C:C,Transaction!D:D)</f>
        <v>Money Deposit</v>
      </c>
      <c r="O741" s="3" t="str">
        <f>_xlfn.XLOOKUP(Customer8[[#This Row],[Account Number]], Transaction!C:C,Transaction!E:E)</f>
        <v>ATM</v>
      </c>
      <c r="P741" s="2">
        <f>_xlfn.XLOOKUP(Customer8[[#This Row],[Account Number]], Transaction!C:C,Transaction!F:F)</f>
        <v>44443</v>
      </c>
      <c r="Q741" s="3">
        <f>Customer8[[#This Row],[Bank Deposit]]-Customer8[[#This Row],[Saving Accounts]]</f>
        <v>17566.334500000004</v>
      </c>
      <c r="R741" s="3">
        <f>IF(AND(K741="Current", Customer8[[#This Row],[Balance]]&gt;500000), Customer8[[#This Row],[Balance]]*1.02, Customer8[[#This Row],[Balance]])</f>
        <v>17566.334500000004</v>
      </c>
      <c r="S741" s="3" t="str">
        <f>TEXT(Customer8[[#This Row],[Transaction_Date]], "MMM")</f>
        <v>Sep</v>
      </c>
      <c r="T741" s="3" t="str">
        <f t="shared" si="11"/>
        <v>60-69 Yrs</v>
      </c>
      <c r="U741" s="3" t="str">
        <f>TEXT(Customer8[[#This Row],[Transaction_Date]],"YYYY")</f>
        <v>2021</v>
      </c>
    </row>
    <row r="742" spans="1:21" x14ac:dyDescent="0.35">
      <c r="A742" t="s">
        <v>1677</v>
      </c>
      <c r="B742">
        <v>15136507</v>
      </c>
      <c r="C742">
        <v>68</v>
      </c>
      <c r="D742" s="1">
        <v>19869</v>
      </c>
      <c r="E742" t="s">
        <v>11</v>
      </c>
      <c r="F742" t="s">
        <v>226</v>
      </c>
      <c r="G742" t="s">
        <v>1333</v>
      </c>
      <c r="H742" s="3">
        <v>68640.032399999996</v>
      </c>
      <c r="I742" s="3">
        <v>49420.823299999996</v>
      </c>
      <c r="J742" t="s">
        <v>1678</v>
      </c>
      <c r="K742" t="str">
        <f>_xlfn.XLOOKUP(A742, Accounts!A:A, Accounts!E:E, "Not Found")</f>
        <v>Corporate</v>
      </c>
      <c r="L742" s="3">
        <f>_xlfn.XLOOKUP(A742, Accounts!A:A, Accounts!G:G, 0)</f>
        <v>437883804</v>
      </c>
      <c r="M742" s="3">
        <f>_xlfn.XLOOKUP(A742, Loan!A:A, Loan!D:D, "0")</f>
        <v>8060292702</v>
      </c>
      <c r="N742" s="3" t="str">
        <f>_xlfn.XLOOKUP(Customer8[[#This Row],[Account Number]],Transaction!C:C,Transaction!D:D)</f>
        <v>Loan Payment</v>
      </c>
      <c r="O742" s="3" t="str">
        <f>_xlfn.XLOOKUP(Customer8[[#This Row],[Account Number]], Transaction!C:C,Transaction!E:E)</f>
        <v>AFT</v>
      </c>
      <c r="P742" s="2">
        <f>_xlfn.XLOOKUP(Customer8[[#This Row],[Account Number]], Transaction!C:C,Transaction!F:F)</f>
        <v>44354</v>
      </c>
      <c r="Q742" s="3">
        <f>Customer8[[#This Row],[Bank Deposit]]-Customer8[[#This Row],[Saving Accounts]]</f>
        <v>19219.2091</v>
      </c>
      <c r="R742" s="3">
        <f>IF(AND(K742="Current", Customer8[[#This Row],[Balance]]&gt;500000), Customer8[[#This Row],[Balance]]*1.02, Customer8[[#This Row],[Balance]])</f>
        <v>19219.2091</v>
      </c>
      <c r="S742" s="3" t="str">
        <f>TEXT(Customer8[[#This Row],[Transaction_Date]], "MMM")</f>
        <v>Jun</v>
      </c>
      <c r="T742" s="3" t="str">
        <f t="shared" si="11"/>
        <v>60-69 Yrs</v>
      </c>
      <c r="U742" s="3" t="str">
        <f>TEXT(Customer8[[#This Row],[Transaction_Date]],"YYYY")</f>
        <v>2021</v>
      </c>
    </row>
    <row r="743" spans="1:21" x14ac:dyDescent="0.35">
      <c r="A743" t="s">
        <v>1679</v>
      </c>
      <c r="B743">
        <v>280950175</v>
      </c>
      <c r="C743">
        <v>18</v>
      </c>
      <c r="D743" s="1">
        <v>38131.5</v>
      </c>
      <c r="E743" t="s">
        <v>11</v>
      </c>
      <c r="F743" t="s">
        <v>178</v>
      </c>
      <c r="G743" t="s">
        <v>1333</v>
      </c>
      <c r="H743" s="3">
        <v>24813.983199999999</v>
      </c>
      <c r="I743" s="3">
        <v>13120.393599999999</v>
      </c>
      <c r="J743" t="s">
        <v>1680</v>
      </c>
      <c r="K743" t="str">
        <f>_xlfn.XLOOKUP(A743, Accounts!A:A, Accounts!E:E, "Not Found")</f>
        <v>Current</v>
      </c>
      <c r="L743" s="3">
        <f>_xlfn.XLOOKUP(A743, Accounts!A:A, Accounts!G:G, 0)</f>
        <v>37368117</v>
      </c>
      <c r="M743" s="3" t="str">
        <f>_xlfn.XLOOKUP(A743, Loan!A:A, Loan!D:D, "0")</f>
        <v>0</v>
      </c>
      <c r="N743" s="3" t="str">
        <f>_xlfn.XLOOKUP(Customer8[[#This Row],[Account Number]],Transaction!C:C,Transaction!D:D)</f>
        <v>Money Transfer</v>
      </c>
      <c r="O743" s="3" t="str">
        <f>_xlfn.XLOOKUP(Customer8[[#This Row],[Account Number]], Transaction!C:C,Transaction!E:E)</f>
        <v>ATM</v>
      </c>
      <c r="P743" s="2">
        <f>_xlfn.XLOOKUP(Customer8[[#This Row],[Account Number]], Transaction!C:C,Transaction!F:F)</f>
        <v>44502</v>
      </c>
      <c r="Q743" s="3">
        <f>Customer8[[#This Row],[Bank Deposit]]-Customer8[[#This Row],[Saving Accounts]]</f>
        <v>11693.589599999999</v>
      </c>
      <c r="R743" s="3">
        <f>IF(AND(K743="Current", Customer8[[#This Row],[Balance]]&gt;500000), Customer8[[#This Row],[Balance]]*1.02, Customer8[[#This Row],[Balance]])</f>
        <v>11693.589599999999</v>
      </c>
      <c r="S743" s="3" t="str">
        <f>TEXT(Customer8[[#This Row],[Transaction_Date]], "MMM")</f>
        <v>Nov</v>
      </c>
      <c r="T743" s="3" t="str">
        <f t="shared" si="11"/>
        <v>Below 20 Yrs</v>
      </c>
      <c r="U743" s="3" t="str">
        <f>TEXT(Customer8[[#This Row],[Transaction_Date]],"YYYY")</f>
        <v>2021</v>
      </c>
    </row>
    <row r="744" spans="1:21" x14ac:dyDescent="0.35">
      <c r="A744" t="s">
        <v>1681</v>
      </c>
      <c r="B744">
        <v>662985666</v>
      </c>
      <c r="C744">
        <v>29</v>
      </c>
      <c r="D744" s="1">
        <v>34113.75</v>
      </c>
      <c r="E744" t="s">
        <v>11</v>
      </c>
      <c r="F744" t="s">
        <v>60</v>
      </c>
      <c r="G744" t="s">
        <v>1333</v>
      </c>
      <c r="H744" s="3">
        <v>105527.85</v>
      </c>
      <c r="I744" s="3">
        <v>68561.444099999993</v>
      </c>
      <c r="J744" t="s">
        <v>1682</v>
      </c>
      <c r="K744" t="str">
        <f>_xlfn.XLOOKUP(A744, Accounts!A:A, Accounts!E:E, "Not Found")</f>
        <v>Corporate</v>
      </c>
      <c r="L744" s="3">
        <f>_xlfn.XLOOKUP(A744, Accounts!A:A, Accounts!G:G, 0)</f>
        <v>417117077</v>
      </c>
      <c r="M744" s="3" t="str">
        <f>_xlfn.XLOOKUP(A744, Loan!A:A, Loan!D:D, "0")</f>
        <v>0</v>
      </c>
      <c r="N744" s="3" t="str">
        <f>_xlfn.XLOOKUP(Customer8[[#This Row],[Account Number]],Transaction!C:C,Transaction!D:D)</f>
        <v>Cash Withdrawal</v>
      </c>
      <c r="O744" s="3" t="str">
        <f>_xlfn.XLOOKUP(Customer8[[#This Row],[Account Number]], Transaction!C:C,Transaction!E:E)</f>
        <v>POS</v>
      </c>
      <c r="P744" s="2">
        <f>_xlfn.XLOOKUP(Customer8[[#This Row],[Account Number]], Transaction!C:C,Transaction!F:F)</f>
        <v>44310</v>
      </c>
      <c r="Q744" s="3">
        <f>Customer8[[#This Row],[Bank Deposit]]-Customer8[[#This Row],[Saving Accounts]]</f>
        <v>36966.405900000012</v>
      </c>
      <c r="R744" s="3">
        <f>IF(AND(K744="Current", Customer8[[#This Row],[Balance]]&gt;500000), Customer8[[#This Row],[Balance]]*1.02, Customer8[[#This Row],[Balance]])</f>
        <v>36966.405900000012</v>
      </c>
      <c r="S744" s="3" t="str">
        <f>TEXT(Customer8[[#This Row],[Transaction_Date]], "MMM")</f>
        <v>Apr</v>
      </c>
      <c r="T744" s="3" t="str">
        <f t="shared" si="11"/>
        <v>20-29 Yrs</v>
      </c>
      <c r="U744" s="3" t="str">
        <f>TEXT(Customer8[[#This Row],[Transaction_Date]],"YYYY")</f>
        <v>2021</v>
      </c>
    </row>
    <row r="745" spans="1:21" x14ac:dyDescent="0.35">
      <c r="A745" t="s">
        <v>1683</v>
      </c>
      <c r="B745">
        <v>102923023</v>
      </c>
      <c r="C745">
        <v>26</v>
      </c>
      <c r="D745" s="1">
        <v>35209.5</v>
      </c>
      <c r="E745" t="s">
        <v>11</v>
      </c>
      <c r="F745" t="s">
        <v>467</v>
      </c>
      <c r="G745" t="s">
        <v>1333</v>
      </c>
      <c r="H745" s="3">
        <v>606032.72</v>
      </c>
      <c r="I745" s="3">
        <v>103025.5624</v>
      </c>
      <c r="J745" t="s">
        <v>1684</v>
      </c>
      <c r="K745" t="str">
        <f>_xlfn.XLOOKUP(A745, Accounts!A:A, Accounts!E:E, "Not Found")</f>
        <v>Joint</v>
      </c>
      <c r="L745" s="3">
        <f>_xlfn.XLOOKUP(A745, Accounts!A:A, Accounts!G:G, 0)</f>
        <v>122710896</v>
      </c>
      <c r="M745" s="3" t="str">
        <f>_xlfn.XLOOKUP(A745, Loan!A:A, Loan!D:D, "0")</f>
        <v>0</v>
      </c>
      <c r="N745" s="3" t="str">
        <f>_xlfn.XLOOKUP(Customer8[[#This Row],[Account Number]],Transaction!C:C,Transaction!D:D)</f>
        <v>Cash Withdrawal</v>
      </c>
      <c r="O745" s="3" t="str">
        <f>_xlfn.XLOOKUP(Customer8[[#This Row],[Account Number]], Transaction!C:C,Transaction!E:E)</f>
        <v>ATM</v>
      </c>
      <c r="P745" s="2">
        <f>_xlfn.XLOOKUP(Customer8[[#This Row],[Account Number]], Transaction!C:C,Transaction!F:F)</f>
        <v>44362</v>
      </c>
      <c r="Q745" s="3">
        <f>Customer8[[#This Row],[Bank Deposit]]-Customer8[[#This Row],[Saving Accounts]]</f>
        <v>503007.15759999998</v>
      </c>
      <c r="R745" s="3">
        <f>IF(AND(K745="Current", Customer8[[#This Row],[Balance]]&gt;500000), Customer8[[#This Row],[Balance]]*1.02, Customer8[[#This Row],[Balance]])</f>
        <v>503007.15759999998</v>
      </c>
      <c r="S745" s="3" t="str">
        <f>TEXT(Customer8[[#This Row],[Transaction_Date]], "MMM")</f>
        <v>Jun</v>
      </c>
      <c r="T745" s="3" t="str">
        <f t="shared" si="11"/>
        <v>20-29 Yrs</v>
      </c>
      <c r="U745" s="3" t="str">
        <f>TEXT(Customer8[[#This Row],[Transaction_Date]],"YYYY")</f>
        <v>2021</v>
      </c>
    </row>
    <row r="746" spans="1:21" x14ac:dyDescent="0.35">
      <c r="A746" t="s">
        <v>1685</v>
      </c>
      <c r="B746">
        <v>596666418</v>
      </c>
      <c r="C746">
        <v>85</v>
      </c>
      <c r="D746" s="1">
        <v>13659.75</v>
      </c>
      <c r="E746" t="s">
        <v>11</v>
      </c>
      <c r="F746" t="s">
        <v>279</v>
      </c>
      <c r="G746" t="s">
        <v>1333</v>
      </c>
      <c r="H746" s="3">
        <v>1012792.2963</v>
      </c>
      <c r="I746" s="3">
        <v>466378.5013</v>
      </c>
      <c r="J746" t="s">
        <v>1686</v>
      </c>
      <c r="K746" t="str">
        <f>_xlfn.XLOOKUP(A746, Accounts!A:A, Accounts!E:E, "Not Found")</f>
        <v>Current</v>
      </c>
      <c r="L746" s="3">
        <f>_xlfn.XLOOKUP(A746, Accounts!A:A, Accounts!G:G, 0)</f>
        <v>1697546752</v>
      </c>
      <c r="M746" s="3" t="str">
        <f>_xlfn.XLOOKUP(A746, Loan!A:A, Loan!D:D, "0")</f>
        <v>0</v>
      </c>
      <c r="N746" s="3" t="str">
        <f>_xlfn.XLOOKUP(Customer8[[#This Row],[Account Number]],Transaction!C:C,Transaction!D:D)</f>
        <v>Money Deposit</v>
      </c>
      <c r="O746" s="3" t="str">
        <f>_xlfn.XLOOKUP(Customer8[[#This Row],[Account Number]], Transaction!C:C,Transaction!E:E)</f>
        <v>ATM</v>
      </c>
      <c r="P746" s="2">
        <f>_xlfn.XLOOKUP(Customer8[[#This Row],[Account Number]], Transaction!C:C,Transaction!F:F)</f>
        <v>44629</v>
      </c>
      <c r="Q746" s="3">
        <f>Customer8[[#This Row],[Bank Deposit]]-Customer8[[#This Row],[Saving Accounts]]</f>
        <v>546413.79500000004</v>
      </c>
      <c r="R746" s="3">
        <f>IF(AND(K746="Current", Customer8[[#This Row],[Balance]]&gt;500000), Customer8[[#This Row],[Balance]]*1.02, Customer8[[#This Row],[Balance]])</f>
        <v>557342.07090000005</v>
      </c>
      <c r="S746" s="3" t="str">
        <f>TEXT(Customer8[[#This Row],[Transaction_Date]], "MMM")</f>
        <v>Mar</v>
      </c>
      <c r="T746" s="3" t="str">
        <f t="shared" si="11"/>
        <v>70 Yrs &amp; Above</v>
      </c>
      <c r="U746" s="3" t="str">
        <f>TEXT(Customer8[[#This Row],[Transaction_Date]],"YYYY")</f>
        <v>2022</v>
      </c>
    </row>
    <row r="747" spans="1:21" x14ac:dyDescent="0.35">
      <c r="A747" t="s">
        <v>1687</v>
      </c>
      <c r="B747">
        <v>447232108</v>
      </c>
      <c r="C747">
        <v>55</v>
      </c>
      <c r="D747" s="1">
        <v>24617.25</v>
      </c>
      <c r="E747" t="s">
        <v>11</v>
      </c>
      <c r="F747" t="s">
        <v>533</v>
      </c>
      <c r="G747" t="s">
        <v>1333</v>
      </c>
      <c r="H747" s="3">
        <v>622135.22519999999</v>
      </c>
      <c r="I747" s="3">
        <v>182723.4198</v>
      </c>
      <c r="J747" t="s">
        <v>1688</v>
      </c>
      <c r="K747" t="str">
        <f>_xlfn.XLOOKUP(A747, Accounts!A:A, Accounts!E:E, "Not Found")</f>
        <v>Current</v>
      </c>
      <c r="L747" s="3">
        <f>_xlfn.XLOOKUP(A747, Accounts!A:A, Accounts!G:G, 0)</f>
        <v>1426087768</v>
      </c>
      <c r="M747" s="3" t="str">
        <f>_xlfn.XLOOKUP(A747, Loan!A:A, Loan!D:D, "0")</f>
        <v>0</v>
      </c>
      <c r="N747" s="3" t="str">
        <f>_xlfn.XLOOKUP(Customer8[[#This Row],[Account Number]],Transaction!C:C,Transaction!D:D)</f>
        <v>Cash Withdrawal</v>
      </c>
      <c r="O747" s="3" t="str">
        <f>_xlfn.XLOOKUP(Customer8[[#This Row],[Account Number]], Transaction!C:C,Transaction!E:E)</f>
        <v>Bank</v>
      </c>
      <c r="P747" s="2">
        <f>_xlfn.XLOOKUP(Customer8[[#This Row],[Account Number]], Transaction!C:C,Transaction!F:F)</f>
        <v>44625</v>
      </c>
      <c r="Q747" s="3">
        <f>Customer8[[#This Row],[Bank Deposit]]-Customer8[[#This Row],[Saving Accounts]]</f>
        <v>439411.80539999995</v>
      </c>
      <c r="R747" s="3">
        <f>IF(AND(K747="Current", Customer8[[#This Row],[Balance]]&gt;500000), Customer8[[#This Row],[Balance]]*1.02, Customer8[[#This Row],[Balance]])</f>
        <v>439411.80539999995</v>
      </c>
      <c r="S747" s="3" t="str">
        <f>TEXT(Customer8[[#This Row],[Transaction_Date]], "MMM")</f>
        <v>Mar</v>
      </c>
      <c r="T747" s="3" t="str">
        <f t="shared" si="11"/>
        <v>50-59 Yrs</v>
      </c>
      <c r="U747" s="3" t="str">
        <f>TEXT(Customer8[[#This Row],[Transaction_Date]],"YYYY")</f>
        <v>2022</v>
      </c>
    </row>
    <row r="748" spans="1:21" x14ac:dyDescent="0.35">
      <c r="A748" t="s">
        <v>1689</v>
      </c>
      <c r="B748">
        <v>680754600</v>
      </c>
      <c r="C748">
        <v>76</v>
      </c>
      <c r="D748" s="1">
        <v>16947</v>
      </c>
      <c r="E748" t="s">
        <v>11</v>
      </c>
      <c r="F748" t="s">
        <v>220</v>
      </c>
      <c r="G748" t="s">
        <v>1333</v>
      </c>
      <c r="H748" s="3">
        <v>650421.08030000003</v>
      </c>
      <c r="I748" s="3">
        <v>518191.14520000003</v>
      </c>
      <c r="J748" t="s">
        <v>1690</v>
      </c>
      <c r="K748" t="str">
        <f>_xlfn.XLOOKUP(A748, Accounts!A:A, Accounts!E:E, "Not Found")</f>
        <v>Domiciliary</v>
      </c>
      <c r="L748" s="3">
        <f>_xlfn.XLOOKUP(A748, Accounts!A:A, Accounts!G:G, 0)</f>
        <v>369720576</v>
      </c>
      <c r="M748" s="3" t="str">
        <f>_xlfn.XLOOKUP(A748, Loan!A:A, Loan!D:D, "0")</f>
        <v>0</v>
      </c>
      <c r="N748" s="3" t="str">
        <f>_xlfn.XLOOKUP(Customer8[[#This Row],[Account Number]],Transaction!C:C,Transaction!D:D)</f>
        <v>Cash Withdrawal</v>
      </c>
      <c r="O748" s="3" t="str">
        <f>_xlfn.XLOOKUP(Customer8[[#This Row],[Account Number]], Transaction!C:C,Transaction!E:E)</f>
        <v>POS</v>
      </c>
      <c r="P748" s="2">
        <f>_xlfn.XLOOKUP(Customer8[[#This Row],[Account Number]], Transaction!C:C,Transaction!F:F)</f>
        <v>44670</v>
      </c>
      <c r="Q748" s="3">
        <f>Customer8[[#This Row],[Bank Deposit]]-Customer8[[#This Row],[Saving Accounts]]</f>
        <v>132229.9351</v>
      </c>
      <c r="R748" s="3">
        <f>IF(AND(K748="Current", Customer8[[#This Row],[Balance]]&gt;500000), Customer8[[#This Row],[Balance]]*1.02, Customer8[[#This Row],[Balance]])</f>
        <v>132229.9351</v>
      </c>
      <c r="S748" s="3" t="str">
        <f>TEXT(Customer8[[#This Row],[Transaction_Date]], "MMM")</f>
        <v>Apr</v>
      </c>
      <c r="T748" s="3" t="str">
        <f t="shared" si="11"/>
        <v>70 Yrs &amp; Above</v>
      </c>
      <c r="U748" s="3" t="str">
        <f>TEXT(Customer8[[#This Row],[Transaction_Date]],"YYYY")</f>
        <v>2022</v>
      </c>
    </row>
    <row r="749" spans="1:21" x14ac:dyDescent="0.35">
      <c r="A749" t="s">
        <v>1691</v>
      </c>
      <c r="B749">
        <v>864260743</v>
      </c>
      <c r="C749">
        <v>69</v>
      </c>
      <c r="D749" s="1">
        <v>19503.75</v>
      </c>
      <c r="E749" t="s">
        <v>11</v>
      </c>
      <c r="F749" t="s">
        <v>192</v>
      </c>
      <c r="G749" t="s">
        <v>1333</v>
      </c>
      <c r="H749" s="3">
        <v>295130.1654</v>
      </c>
      <c r="I749" s="3">
        <v>52561.277099999999</v>
      </c>
      <c r="J749" t="s">
        <v>1692</v>
      </c>
      <c r="K749" t="str">
        <f>_xlfn.XLOOKUP(A749, Accounts!A:A, Accounts!E:E, "Not Found")</f>
        <v>Corporate</v>
      </c>
      <c r="L749" s="3">
        <f>_xlfn.XLOOKUP(A749, Accounts!A:A, Accounts!G:G, 0)</f>
        <v>1581820672</v>
      </c>
      <c r="M749" s="3" t="str">
        <f>_xlfn.XLOOKUP(A749, Loan!A:A, Loan!D:D, "0")</f>
        <v>0</v>
      </c>
      <c r="N749" s="3" t="str">
        <f>_xlfn.XLOOKUP(Customer8[[#This Row],[Account Number]],Transaction!C:C,Transaction!D:D)</f>
        <v>Money Deposit</v>
      </c>
      <c r="O749" s="3" t="str">
        <f>_xlfn.XLOOKUP(Customer8[[#This Row],[Account Number]], Transaction!C:C,Transaction!E:E)</f>
        <v>Bank</v>
      </c>
      <c r="P749" s="2">
        <f>_xlfn.XLOOKUP(Customer8[[#This Row],[Account Number]], Transaction!C:C,Transaction!F:F)</f>
        <v>44456</v>
      </c>
      <c r="Q749" s="3">
        <f>Customer8[[#This Row],[Bank Deposit]]-Customer8[[#This Row],[Saving Accounts]]</f>
        <v>242568.88829999999</v>
      </c>
      <c r="R749" s="3">
        <f>IF(AND(K749="Current", Customer8[[#This Row],[Balance]]&gt;500000), Customer8[[#This Row],[Balance]]*1.02, Customer8[[#This Row],[Balance]])</f>
        <v>242568.88829999999</v>
      </c>
      <c r="S749" s="3" t="str">
        <f>TEXT(Customer8[[#This Row],[Transaction_Date]], "MMM")</f>
        <v>Sep</v>
      </c>
      <c r="T749" s="3" t="str">
        <f t="shared" si="11"/>
        <v>60-69 Yrs</v>
      </c>
      <c r="U749" s="3" t="str">
        <f>TEXT(Customer8[[#This Row],[Transaction_Date]],"YYYY")</f>
        <v>2021</v>
      </c>
    </row>
    <row r="750" spans="1:21" x14ac:dyDescent="0.35">
      <c r="A750" t="s">
        <v>1693</v>
      </c>
      <c r="B750">
        <v>870188039</v>
      </c>
      <c r="C750">
        <v>34</v>
      </c>
      <c r="D750" s="1">
        <v>32287.5</v>
      </c>
      <c r="E750" t="s">
        <v>11</v>
      </c>
      <c r="F750" t="s">
        <v>1694</v>
      </c>
      <c r="G750" t="s">
        <v>1333</v>
      </c>
      <c r="H750" s="3">
        <v>1013382</v>
      </c>
      <c r="I750" s="3">
        <v>96473.966400000005</v>
      </c>
      <c r="J750" t="s">
        <v>1695</v>
      </c>
      <c r="K750" t="str">
        <f>_xlfn.XLOOKUP(A750, Accounts!A:A, Accounts!E:E, "Not Found")</f>
        <v>Joint</v>
      </c>
      <c r="L750" s="3">
        <f>_xlfn.XLOOKUP(A750, Accounts!A:A, Accounts!G:G, 0)</f>
        <v>1383406674</v>
      </c>
      <c r="M750" s="3" t="str">
        <f>_xlfn.XLOOKUP(A750, Loan!A:A, Loan!D:D, "0")</f>
        <v>0</v>
      </c>
      <c r="N750" s="3" t="str">
        <f>_xlfn.XLOOKUP(Customer8[[#This Row],[Account Number]],Transaction!C:C,Transaction!D:D)</f>
        <v>Online Payment</v>
      </c>
      <c r="O750" s="3" t="str">
        <f>_xlfn.XLOOKUP(Customer8[[#This Row],[Account Number]], Transaction!C:C,Transaction!E:E)</f>
        <v>Mobile</v>
      </c>
      <c r="P750" s="2">
        <f>_xlfn.XLOOKUP(Customer8[[#This Row],[Account Number]], Transaction!C:C,Transaction!F:F)</f>
        <v>44639</v>
      </c>
      <c r="Q750" s="3">
        <f>Customer8[[#This Row],[Bank Deposit]]-Customer8[[#This Row],[Saving Accounts]]</f>
        <v>916908.03359999997</v>
      </c>
      <c r="R750" s="3">
        <f>IF(AND(K750="Current", Customer8[[#This Row],[Balance]]&gt;500000), Customer8[[#This Row],[Balance]]*1.02, Customer8[[#This Row],[Balance]])</f>
        <v>916908.03359999997</v>
      </c>
      <c r="S750" s="3" t="str">
        <f>TEXT(Customer8[[#This Row],[Transaction_Date]], "MMM")</f>
        <v>Mar</v>
      </c>
      <c r="T750" s="3" t="str">
        <f t="shared" si="11"/>
        <v>30-39 Yrs</v>
      </c>
      <c r="U750" s="3" t="str">
        <f>TEXT(Customer8[[#This Row],[Transaction_Date]],"YYYY")</f>
        <v>2022</v>
      </c>
    </row>
    <row r="751" spans="1:21" x14ac:dyDescent="0.35">
      <c r="A751" t="s">
        <v>1696</v>
      </c>
      <c r="B751">
        <v>341172486</v>
      </c>
      <c r="C751">
        <v>37</v>
      </c>
      <c r="D751" s="1">
        <v>31191.75</v>
      </c>
      <c r="E751" t="s">
        <v>11</v>
      </c>
      <c r="F751" t="s">
        <v>72</v>
      </c>
      <c r="G751" t="s">
        <v>1333</v>
      </c>
      <c r="H751" s="3">
        <v>81662.323600000003</v>
      </c>
      <c r="I751" s="3">
        <v>25142.458500000001</v>
      </c>
      <c r="J751" t="s">
        <v>1697</v>
      </c>
      <c r="K751" t="str">
        <f>_xlfn.XLOOKUP(A751, Accounts!A:A, Accounts!E:E, "Not Found")</f>
        <v>Joint</v>
      </c>
      <c r="L751" s="3">
        <f>_xlfn.XLOOKUP(A751, Accounts!A:A, Accounts!G:G, 0)</f>
        <v>28088118</v>
      </c>
      <c r="M751" s="3" t="str">
        <f>_xlfn.XLOOKUP(A751, Loan!A:A, Loan!D:D, "0")</f>
        <v>0</v>
      </c>
      <c r="N751" s="3" t="str">
        <f>_xlfn.XLOOKUP(Customer8[[#This Row],[Account Number]],Transaction!C:C,Transaction!D:D)</f>
        <v>Cash Withdrawal</v>
      </c>
      <c r="O751" s="3" t="str">
        <f>_xlfn.XLOOKUP(Customer8[[#This Row],[Account Number]], Transaction!C:C,Transaction!E:E)</f>
        <v>ATM</v>
      </c>
      <c r="P751" s="2">
        <f>_xlfn.XLOOKUP(Customer8[[#This Row],[Account Number]], Transaction!C:C,Transaction!F:F)</f>
        <v>44564</v>
      </c>
      <c r="Q751" s="3">
        <f>Customer8[[#This Row],[Bank Deposit]]-Customer8[[#This Row],[Saving Accounts]]</f>
        <v>56519.865100000003</v>
      </c>
      <c r="R751" s="3">
        <f>IF(AND(K751="Current", Customer8[[#This Row],[Balance]]&gt;500000), Customer8[[#This Row],[Balance]]*1.02, Customer8[[#This Row],[Balance]])</f>
        <v>56519.865100000003</v>
      </c>
      <c r="S751" s="3" t="str">
        <f>TEXT(Customer8[[#This Row],[Transaction_Date]], "MMM")</f>
        <v>Jan</v>
      </c>
      <c r="T751" s="3" t="str">
        <f t="shared" si="11"/>
        <v>30-39 Yrs</v>
      </c>
      <c r="U751" s="3" t="str">
        <f>TEXT(Customer8[[#This Row],[Transaction_Date]],"YYYY")</f>
        <v>2022</v>
      </c>
    </row>
    <row r="752" spans="1:21" x14ac:dyDescent="0.35">
      <c r="A752" t="s">
        <v>1698</v>
      </c>
      <c r="B752">
        <v>52532596</v>
      </c>
      <c r="C752">
        <v>59</v>
      </c>
      <c r="D752" s="1">
        <v>23156.25</v>
      </c>
      <c r="E752" t="s">
        <v>11</v>
      </c>
      <c r="F752" t="s">
        <v>214</v>
      </c>
      <c r="G752" t="s">
        <v>1333</v>
      </c>
      <c r="H752" s="3">
        <v>321400.45799999998</v>
      </c>
      <c r="I752" s="3">
        <v>94176.805399999997</v>
      </c>
      <c r="J752" t="s">
        <v>1699</v>
      </c>
      <c r="K752" t="str">
        <f>_xlfn.XLOOKUP(A752, Accounts!A:A, Accounts!E:E, "Not Found")</f>
        <v>Domiciliary</v>
      </c>
      <c r="L752" s="3">
        <f>_xlfn.XLOOKUP(A752, Accounts!A:A, Accounts!G:G, 0)</f>
        <v>4027181082</v>
      </c>
      <c r="M752" s="3" t="str">
        <f>_xlfn.XLOOKUP(A752, Loan!A:A, Loan!D:D, "0")</f>
        <v>0</v>
      </c>
      <c r="N752" s="3" t="str">
        <f>_xlfn.XLOOKUP(Customer8[[#This Row],[Account Number]],Transaction!C:C,Transaction!D:D)</f>
        <v>Online Payment</v>
      </c>
      <c r="O752" s="3" t="str">
        <f>_xlfn.XLOOKUP(Customer8[[#This Row],[Account Number]], Transaction!C:C,Transaction!E:E)</f>
        <v>Mobile</v>
      </c>
      <c r="P752" s="2">
        <f>_xlfn.XLOOKUP(Customer8[[#This Row],[Account Number]], Transaction!C:C,Transaction!F:F)</f>
        <v>44286</v>
      </c>
      <c r="Q752" s="3">
        <f>Customer8[[#This Row],[Bank Deposit]]-Customer8[[#This Row],[Saving Accounts]]</f>
        <v>227223.65259999997</v>
      </c>
      <c r="R752" s="3">
        <f>IF(AND(K752="Current", Customer8[[#This Row],[Balance]]&gt;500000), Customer8[[#This Row],[Balance]]*1.02, Customer8[[#This Row],[Balance]])</f>
        <v>227223.65259999997</v>
      </c>
      <c r="S752" s="3" t="str">
        <f>TEXT(Customer8[[#This Row],[Transaction_Date]], "MMM")</f>
        <v>Mar</v>
      </c>
      <c r="T752" s="3" t="str">
        <f t="shared" si="11"/>
        <v>50-59 Yrs</v>
      </c>
      <c r="U752" s="3" t="str">
        <f>TEXT(Customer8[[#This Row],[Transaction_Date]],"YYYY")</f>
        <v>2021</v>
      </c>
    </row>
    <row r="753" spans="1:21" x14ac:dyDescent="0.35">
      <c r="A753" t="s">
        <v>1700</v>
      </c>
      <c r="B753">
        <v>217297578</v>
      </c>
      <c r="C753">
        <v>63</v>
      </c>
      <c r="D753" s="1">
        <v>21695.25</v>
      </c>
      <c r="E753" t="s">
        <v>11</v>
      </c>
      <c r="F753" t="s">
        <v>75</v>
      </c>
      <c r="G753" t="s">
        <v>1333</v>
      </c>
      <c r="H753" s="3">
        <v>168330.37340000001</v>
      </c>
      <c r="I753" s="3">
        <v>14733.0743</v>
      </c>
      <c r="J753" t="s">
        <v>1701</v>
      </c>
      <c r="K753" t="str">
        <f>_xlfn.XLOOKUP(A753, Accounts!A:A, Accounts!E:E, "Not Found")</f>
        <v>Domiciliary</v>
      </c>
      <c r="L753" s="3">
        <f>_xlfn.XLOOKUP(A753, Accounts!A:A, Accounts!G:G, 0)</f>
        <v>2712000403</v>
      </c>
      <c r="M753" s="3" t="str">
        <f>_xlfn.XLOOKUP(A753, Loan!A:A, Loan!D:D, "0")</f>
        <v>0</v>
      </c>
      <c r="N753" s="3" t="str">
        <f>_xlfn.XLOOKUP(Customer8[[#This Row],[Account Number]],Transaction!C:C,Transaction!D:D)</f>
        <v>Online Payment</v>
      </c>
      <c r="O753" s="3" t="str">
        <f>_xlfn.XLOOKUP(Customer8[[#This Row],[Account Number]], Transaction!C:C,Transaction!E:E)</f>
        <v>Card</v>
      </c>
      <c r="P753" s="2">
        <f>_xlfn.XLOOKUP(Customer8[[#This Row],[Account Number]], Transaction!C:C,Transaction!F:F)</f>
        <v>44649</v>
      </c>
      <c r="Q753" s="3">
        <f>Customer8[[#This Row],[Bank Deposit]]-Customer8[[#This Row],[Saving Accounts]]</f>
        <v>153597.2991</v>
      </c>
      <c r="R753" s="3">
        <f>IF(AND(K753="Current", Customer8[[#This Row],[Balance]]&gt;500000), Customer8[[#This Row],[Balance]]*1.02, Customer8[[#This Row],[Balance]])</f>
        <v>153597.2991</v>
      </c>
      <c r="S753" s="3" t="str">
        <f>TEXT(Customer8[[#This Row],[Transaction_Date]], "MMM")</f>
        <v>Mar</v>
      </c>
      <c r="T753" s="3" t="str">
        <f t="shared" si="11"/>
        <v>60-69 Yrs</v>
      </c>
      <c r="U753" s="3" t="str">
        <f>TEXT(Customer8[[#This Row],[Transaction_Date]],"YYYY")</f>
        <v>2022</v>
      </c>
    </row>
    <row r="754" spans="1:21" x14ac:dyDescent="0.35">
      <c r="A754" t="s">
        <v>1702</v>
      </c>
      <c r="B754">
        <v>625915971</v>
      </c>
      <c r="C754">
        <v>75</v>
      </c>
      <c r="D754" s="1">
        <v>17312.25</v>
      </c>
      <c r="E754" t="s">
        <v>11</v>
      </c>
      <c r="F754" t="s">
        <v>266</v>
      </c>
      <c r="G754" t="s">
        <v>1333</v>
      </c>
      <c r="H754" s="3">
        <v>2134158.4345999998</v>
      </c>
      <c r="I754" s="3">
        <v>1096077.7058999999</v>
      </c>
      <c r="J754" t="s">
        <v>1280</v>
      </c>
      <c r="K754" t="str">
        <f>_xlfn.XLOOKUP(A754, Accounts!A:A, Accounts!E:E, "Not Found")</f>
        <v>Domiciliary</v>
      </c>
      <c r="L754" s="3">
        <f>_xlfn.XLOOKUP(A754, Accounts!A:A, Accounts!G:G, 0)</f>
        <v>1135304352</v>
      </c>
      <c r="M754" s="3" t="str">
        <f>_xlfn.XLOOKUP(A754, Loan!A:A, Loan!D:D, "0")</f>
        <v>0</v>
      </c>
      <c r="N754" s="3" t="str">
        <f>_xlfn.XLOOKUP(Customer8[[#This Row],[Account Number]],Transaction!C:C,Transaction!D:D)</f>
        <v>Checks</v>
      </c>
      <c r="O754" s="3" t="str">
        <f>_xlfn.XLOOKUP(Customer8[[#This Row],[Account Number]], Transaction!C:C,Transaction!E:E)</f>
        <v>Informal Services</v>
      </c>
      <c r="P754" s="2">
        <f>_xlfn.XLOOKUP(Customer8[[#This Row],[Account Number]], Transaction!C:C,Transaction!F:F)</f>
        <v>44264</v>
      </c>
      <c r="Q754" s="3">
        <f>Customer8[[#This Row],[Bank Deposit]]-Customer8[[#This Row],[Saving Accounts]]</f>
        <v>1038080.7286999999</v>
      </c>
      <c r="R754" s="3">
        <f>IF(AND(K754="Current", Customer8[[#This Row],[Balance]]&gt;500000), Customer8[[#This Row],[Balance]]*1.02, Customer8[[#This Row],[Balance]])</f>
        <v>1038080.7286999999</v>
      </c>
      <c r="S754" s="3" t="str">
        <f>TEXT(Customer8[[#This Row],[Transaction_Date]], "MMM")</f>
        <v>Mar</v>
      </c>
      <c r="T754" s="3" t="str">
        <f t="shared" si="11"/>
        <v>70 Yrs &amp; Above</v>
      </c>
      <c r="U754" s="3" t="str">
        <f>TEXT(Customer8[[#This Row],[Transaction_Date]],"YYYY")</f>
        <v>2021</v>
      </c>
    </row>
    <row r="755" spans="1:21" x14ac:dyDescent="0.35">
      <c r="A755" t="s">
        <v>1703</v>
      </c>
      <c r="B755">
        <v>33666856</v>
      </c>
      <c r="C755">
        <v>61</v>
      </c>
      <c r="D755" s="1">
        <v>22425.75</v>
      </c>
      <c r="E755" t="s">
        <v>11</v>
      </c>
      <c r="F755" t="s">
        <v>112</v>
      </c>
      <c r="G755" t="s">
        <v>1333</v>
      </c>
      <c r="H755" s="3">
        <v>367693.54710000003</v>
      </c>
      <c r="I755" s="3">
        <v>96444.209099999993</v>
      </c>
      <c r="J755" t="s">
        <v>1704</v>
      </c>
      <c r="K755" t="str">
        <f>_xlfn.XLOOKUP(A755, Accounts!A:A, Accounts!E:E, "Not Found")</f>
        <v>Corporate</v>
      </c>
      <c r="L755" s="3">
        <f>_xlfn.XLOOKUP(A755, Accounts!A:A, Accounts!G:G, 0)</f>
        <v>773858475</v>
      </c>
      <c r="M755" s="3" t="str">
        <f>_xlfn.XLOOKUP(A755, Loan!A:A, Loan!D:D, "0")</f>
        <v>0</v>
      </c>
      <c r="N755" s="3" t="str">
        <f>_xlfn.XLOOKUP(Customer8[[#This Row],[Account Number]],Transaction!C:C,Transaction!D:D)</f>
        <v>Online Payment</v>
      </c>
      <c r="O755" s="3" t="str">
        <f>_xlfn.XLOOKUP(Customer8[[#This Row],[Account Number]], Transaction!C:C,Transaction!E:E)</f>
        <v>Mobile</v>
      </c>
      <c r="P755" s="2">
        <f>_xlfn.XLOOKUP(Customer8[[#This Row],[Account Number]], Transaction!C:C,Transaction!F:F)</f>
        <v>44407</v>
      </c>
      <c r="Q755" s="3">
        <f>Customer8[[#This Row],[Bank Deposit]]-Customer8[[#This Row],[Saving Accounts]]</f>
        <v>271249.33800000005</v>
      </c>
      <c r="R755" s="3">
        <f>IF(AND(K755="Current", Customer8[[#This Row],[Balance]]&gt;500000), Customer8[[#This Row],[Balance]]*1.02, Customer8[[#This Row],[Balance]])</f>
        <v>271249.33800000005</v>
      </c>
      <c r="S755" s="3" t="str">
        <f>TEXT(Customer8[[#This Row],[Transaction_Date]], "MMM")</f>
        <v>Jul</v>
      </c>
      <c r="T755" s="3" t="str">
        <f t="shared" si="11"/>
        <v>60-69 Yrs</v>
      </c>
      <c r="U755" s="3" t="str">
        <f>TEXT(Customer8[[#This Row],[Transaction_Date]],"YYYY")</f>
        <v>2021</v>
      </c>
    </row>
    <row r="756" spans="1:21" x14ac:dyDescent="0.35">
      <c r="A756" t="s">
        <v>1705</v>
      </c>
      <c r="B756">
        <v>702117442</v>
      </c>
      <c r="C756">
        <v>27</v>
      </c>
      <c r="D756" s="1">
        <v>34844.25</v>
      </c>
      <c r="E756" t="s">
        <v>11</v>
      </c>
      <c r="F756" t="s">
        <v>72</v>
      </c>
      <c r="G756" t="s">
        <v>1333</v>
      </c>
      <c r="H756" s="3">
        <v>2662747.8673999999</v>
      </c>
      <c r="I756" s="3">
        <v>1326814.4339000001</v>
      </c>
      <c r="J756" t="s">
        <v>1706</v>
      </c>
      <c r="K756" t="str">
        <f>_xlfn.XLOOKUP(A756, Accounts!A:A, Accounts!E:E, "Not Found")</f>
        <v>Domiciliary</v>
      </c>
      <c r="L756" s="3">
        <f>_xlfn.XLOOKUP(A756, Accounts!A:A, Accounts!G:G, 0)</f>
        <v>662704935</v>
      </c>
      <c r="M756" s="3" t="str">
        <f>_xlfn.XLOOKUP(A756, Loan!A:A, Loan!D:D, "0")</f>
        <v>0</v>
      </c>
      <c r="N756" s="3" t="str">
        <f>_xlfn.XLOOKUP(Customer8[[#This Row],[Account Number]],Transaction!C:C,Transaction!D:D)</f>
        <v>Online Payment</v>
      </c>
      <c r="O756" s="3" t="str">
        <f>_xlfn.XLOOKUP(Customer8[[#This Row],[Account Number]], Transaction!C:C,Transaction!E:E)</f>
        <v>Internet Banking</v>
      </c>
      <c r="P756" s="2">
        <f>_xlfn.XLOOKUP(Customer8[[#This Row],[Account Number]], Transaction!C:C,Transaction!F:F)</f>
        <v>44552</v>
      </c>
      <c r="Q756" s="3">
        <f>Customer8[[#This Row],[Bank Deposit]]-Customer8[[#This Row],[Saving Accounts]]</f>
        <v>1335933.4334999998</v>
      </c>
      <c r="R756" s="3">
        <f>IF(AND(K756="Current", Customer8[[#This Row],[Balance]]&gt;500000), Customer8[[#This Row],[Balance]]*1.02, Customer8[[#This Row],[Balance]])</f>
        <v>1335933.4334999998</v>
      </c>
      <c r="S756" s="3" t="str">
        <f>TEXT(Customer8[[#This Row],[Transaction_Date]], "MMM")</f>
        <v>Dec</v>
      </c>
      <c r="T756" s="3" t="str">
        <f t="shared" si="11"/>
        <v>20-29 Yrs</v>
      </c>
      <c r="U756" s="3" t="str">
        <f>TEXT(Customer8[[#This Row],[Transaction_Date]],"YYYY")</f>
        <v>2021</v>
      </c>
    </row>
    <row r="757" spans="1:21" x14ac:dyDescent="0.35">
      <c r="A757" t="s">
        <v>1707</v>
      </c>
      <c r="B757">
        <v>309510957</v>
      </c>
      <c r="C757">
        <v>23</v>
      </c>
      <c r="D757" s="1">
        <v>36305.25</v>
      </c>
      <c r="E757" t="s">
        <v>11</v>
      </c>
      <c r="F757" t="s">
        <v>574</v>
      </c>
      <c r="G757" t="s">
        <v>1333</v>
      </c>
      <c r="H757" s="3">
        <v>74432.027499999997</v>
      </c>
      <c r="I757" s="3">
        <v>55824.020600000003</v>
      </c>
      <c r="J757" t="s">
        <v>1708</v>
      </c>
      <c r="K757" t="str">
        <f>_xlfn.XLOOKUP(A757, Accounts!A:A, Accounts!E:E, "Not Found")</f>
        <v>Corporate</v>
      </c>
      <c r="L757" s="3">
        <f>_xlfn.XLOOKUP(A757, Accounts!A:A, Accounts!G:G, 0)</f>
        <v>924876506</v>
      </c>
      <c r="M757" s="3" t="str">
        <f>_xlfn.XLOOKUP(A757, Loan!A:A, Loan!D:D, "0")</f>
        <v>0</v>
      </c>
      <c r="N757" s="3" t="str">
        <f>_xlfn.XLOOKUP(Customer8[[#This Row],[Account Number]],Transaction!C:C,Transaction!D:D)</f>
        <v>Money Transfer</v>
      </c>
      <c r="O757" s="3" t="str">
        <f>_xlfn.XLOOKUP(Customer8[[#This Row],[Account Number]], Transaction!C:C,Transaction!E:E)</f>
        <v>ATM</v>
      </c>
      <c r="P757" s="2">
        <f>_xlfn.XLOOKUP(Customer8[[#This Row],[Account Number]], Transaction!C:C,Transaction!F:F)</f>
        <v>44652</v>
      </c>
      <c r="Q757" s="3">
        <f>Customer8[[#This Row],[Bank Deposit]]-Customer8[[#This Row],[Saving Accounts]]</f>
        <v>18608.006899999993</v>
      </c>
      <c r="R757" s="3">
        <f>IF(AND(K757="Current", Customer8[[#This Row],[Balance]]&gt;500000), Customer8[[#This Row],[Balance]]*1.02, Customer8[[#This Row],[Balance]])</f>
        <v>18608.006899999993</v>
      </c>
      <c r="S757" s="3" t="str">
        <f>TEXT(Customer8[[#This Row],[Transaction_Date]], "MMM")</f>
        <v>Apr</v>
      </c>
      <c r="T757" s="3" t="str">
        <f t="shared" si="11"/>
        <v>20-29 Yrs</v>
      </c>
      <c r="U757" s="3" t="str">
        <f>TEXT(Customer8[[#This Row],[Transaction_Date]],"YYYY")</f>
        <v>2022</v>
      </c>
    </row>
    <row r="758" spans="1:21" x14ac:dyDescent="0.35">
      <c r="A758" t="s">
        <v>1709</v>
      </c>
      <c r="B758">
        <v>72373489</v>
      </c>
      <c r="C758">
        <v>58</v>
      </c>
      <c r="D758" s="1">
        <v>23521.5</v>
      </c>
      <c r="E758" t="s">
        <v>11</v>
      </c>
      <c r="F758" t="s">
        <v>253</v>
      </c>
      <c r="G758" t="s">
        <v>1333</v>
      </c>
      <c r="H758" s="3">
        <v>77019.887199999997</v>
      </c>
      <c r="I758" s="3">
        <v>31433.379499999999</v>
      </c>
      <c r="J758" t="s">
        <v>1710</v>
      </c>
      <c r="K758" t="str">
        <f>_xlfn.XLOOKUP(A758, Accounts!A:A, Accounts!E:E, "Not Found")</f>
        <v>Current</v>
      </c>
      <c r="L758" s="3">
        <f>_xlfn.XLOOKUP(A758, Accounts!A:A, Accounts!G:G, 0)</f>
        <v>1926086712</v>
      </c>
      <c r="M758" s="3" t="str">
        <f>_xlfn.XLOOKUP(A758, Loan!A:A, Loan!D:D, "0")</f>
        <v>0</v>
      </c>
      <c r="N758" s="3" t="str">
        <f>_xlfn.XLOOKUP(Customer8[[#This Row],[Account Number]],Transaction!C:C,Transaction!D:D)</f>
        <v>Money Transfer</v>
      </c>
      <c r="O758" s="3" t="str">
        <f>_xlfn.XLOOKUP(Customer8[[#This Row],[Account Number]], Transaction!C:C,Transaction!E:E)</f>
        <v>Mobile</v>
      </c>
      <c r="P758" s="2">
        <f>_xlfn.XLOOKUP(Customer8[[#This Row],[Account Number]], Transaction!C:C,Transaction!F:F)</f>
        <v>44336</v>
      </c>
      <c r="Q758" s="3">
        <f>Customer8[[#This Row],[Bank Deposit]]-Customer8[[#This Row],[Saving Accounts]]</f>
        <v>45586.507700000002</v>
      </c>
      <c r="R758" s="3">
        <f>IF(AND(K758="Current", Customer8[[#This Row],[Balance]]&gt;500000), Customer8[[#This Row],[Balance]]*1.02, Customer8[[#This Row],[Balance]])</f>
        <v>45586.507700000002</v>
      </c>
      <c r="S758" s="3" t="str">
        <f>TEXT(Customer8[[#This Row],[Transaction_Date]], "MMM")</f>
        <v>May</v>
      </c>
      <c r="T758" s="3" t="str">
        <f t="shared" si="11"/>
        <v>50-59 Yrs</v>
      </c>
      <c r="U758" s="3" t="str">
        <f>TEXT(Customer8[[#This Row],[Transaction_Date]],"YYYY")</f>
        <v>2021</v>
      </c>
    </row>
    <row r="759" spans="1:21" x14ac:dyDescent="0.35">
      <c r="A759" t="s">
        <v>1711</v>
      </c>
      <c r="B759">
        <v>111973946</v>
      </c>
      <c r="C759">
        <v>84</v>
      </c>
      <c r="D759" s="1">
        <v>14025</v>
      </c>
      <c r="E759" t="s">
        <v>11</v>
      </c>
      <c r="F759" t="s">
        <v>676</v>
      </c>
      <c r="G759" t="s">
        <v>1333</v>
      </c>
      <c r="H759" s="3">
        <v>313284.24</v>
      </c>
      <c r="I759" s="3">
        <v>23433.661199999999</v>
      </c>
      <c r="J759" t="s">
        <v>1712</v>
      </c>
      <c r="K759" t="str">
        <f>_xlfn.XLOOKUP(A759, Accounts!A:A, Accounts!E:E, "Not Found")</f>
        <v>Corporate</v>
      </c>
      <c r="L759" s="3">
        <f>_xlfn.XLOOKUP(A759, Accounts!A:A, Accounts!G:G, 0)</f>
        <v>1119564685</v>
      </c>
      <c r="M759" s="3">
        <f>_xlfn.XLOOKUP(A759, Loan!A:A, Loan!D:D, "0")</f>
        <v>5567825416</v>
      </c>
      <c r="N759" s="3" t="str">
        <f>_xlfn.XLOOKUP(Customer8[[#This Row],[Account Number]],Transaction!C:C,Transaction!D:D)</f>
        <v>Loan Payment</v>
      </c>
      <c r="O759" s="3" t="str">
        <f>_xlfn.XLOOKUP(Customer8[[#This Row],[Account Number]], Transaction!C:C,Transaction!E:E)</f>
        <v>Mobile</v>
      </c>
      <c r="P759" s="2">
        <f>_xlfn.XLOOKUP(Customer8[[#This Row],[Account Number]], Transaction!C:C,Transaction!F:F)</f>
        <v>44269</v>
      </c>
      <c r="Q759" s="3">
        <f>Customer8[[#This Row],[Bank Deposit]]-Customer8[[#This Row],[Saving Accounts]]</f>
        <v>289850.57880000002</v>
      </c>
      <c r="R759" s="3">
        <f>IF(AND(K759="Current", Customer8[[#This Row],[Balance]]&gt;500000), Customer8[[#This Row],[Balance]]*1.02, Customer8[[#This Row],[Balance]])</f>
        <v>289850.57880000002</v>
      </c>
      <c r="S759" s="3" t="str">
        <f>TEXT(Customer8[[#This Row],[Transaction_Date]], "MMM")</f>
        <v>Mar</v>
      </c>
      <c r="T759" s="3" t="str">
        <f t="shared" si="11"/>
        <v>70 Yrs &amp; Above</v>
      </c>
      <c r="U759" s="3" t="str">
        <f>TEXT(Customer8[[#This Row],[Transaction_Date]],"YYYY")</f>
        <v>2021</v>
      </c>
    </row>
    <row r="760" spans="1:21" x14ac:dyDescent="0.35">
      <c r="A760" t="s">
        <v>1713</v>
      </c>
      <c r="B760">
        <v>683244157</v>
      </c>
      <c r="C760">
        <v>57</v>
      </c>
      <c r="D760" s="1">
        <v>23886.75</v>
      </c>
      <c r="E760" t="s">
        <v>11</v>
      </c>
      <c r="F760" t="s">
        <v>214</v>
      </c>
      <c r="G760" t="s">
        <v>1333</v>
      </c>
      <c r="H760" s="3">
        <v>349048.33419999998</v>
      </c>
      <c r="I760" s="3">
        <v>154240.88589999999</v>
      </c>
      <c r="J760" t="s">
        <v>1714</v>
      </c>
      <c r="K760" t="str">
        <f>_xlfn.XLOOKUP(A760, Accounts!A:A, Accounts!E:E, "Not Found")</f>
        <v>Corporate</v>
      </c>
      <c r="L760" s="3">
        <f>_xlfn.XLOOKUP(A760, Accounts!A:A, Accounts!G:G, 0)</f>
        <v>14792526</v>
      </c>
      <c r="M760" s="3" t="str">
        <f>_xlfn.XLOOKUP(A760, Loan!A:A, Loan!D:D, "0")</f>
        <v>0</v>
      </c>
      <c r="N760" s="3" t="str">
        <f>_xlfn.XLOOKUP(Customer8[[#This Row],[Account Number]],Transaction!C:C,Transaction!D:D)</f>
        <v>Online Payment</v>
      </c>
      <c r="O760" s="3" t="str">
        <f>_xlfn.XLOOKUP(Customer8[[#This Row],[Account Number]], Transaction!C:C,Transaction!E:E)</f>
        <v>Card</v>
      </c>
      <c r="P760" s="2">
        <f>_xlfn.XLOOKUP(Customer8[[#This Row],[Account Number]], Transaction!C:C,Transaction!F:F)</f>
        <v>44628</v>
      </c>
      <c r="Q760" s="3">
        <f>Customer8[[#This Row],[Bank Deposit]]-Customer8[[#This Row],[Saving Accounts]]</f>
        <v>194807.44829999999</v>
      </c>
      <c r="R760" s="3">
        <f>IF(AND(K760="Current", Customer8[[#This Row],[Balance]]&gt;500000), Customer8[[#This Row],[Balance]]*1.02, Customer8[[#This Row],[Balance]])</f>
        <v>194807.44829999999</v>
      </c>
      <c r="S760" s="3" t="str">
        <f>TEXT(Customer8[[#This Row],[Transaction_Date]], "MMM")</f>
        <v>Mar</v>
      </c>
      <c r="T760" s="3" t="str">
        <f t="shared" si="11"/>
        <v>50-59 Yrs</v>
      </c>
      <c r="U760" s="3" t="str">
        <f>TEXT(Customer8[[#This Row],[Transaction_Date]],"YYYY")</f>
        <v>2022</v>
      </c>
    </row>
    <row r="761" spans="1:21" x14ac:dyDescent="0.35">
      <c r="A761" t="s">
        <v>1715</v>
      </c>
      <c r="B761">
        <v>329567273</v>
      </c>
      <c r="C761">
        <v>58</v>
      </c>
      <c r="D761" s="1">
        <v>23521.5</v>
      </c>
      <c r="E761" t="s">
        <v>11</v>
      </c>
      <c r="F761" t="s">
        <v>668</v>
      </c>
      <c r="G761" t="s">
        <v>1333</v>
      </c>
      <c r="H761" s="3">
        <v>0</v>
      </c>
      <c r="I761" s="3">
        <v>0</v>
      </c>
      <c r="J761" t="s">
        <v>1716</v>
      </c>
      <c r="K761" t="str">
        <f>_xlfn.XLOOKUP(A761, Accounts!A:A, Accounts!E:E, "Not Found")</f>
        <v>Domiciliary</v>
      </c>
      <c r="L761" s="3">
        <f>_xlfn.XLOOKUP(A761, Accounts!A:A, Accounts!G:G, 0)</f>
        <v>2530500777</v>
      </c>
      <c r="M761" s="3">
        <f>_xlfn.XLOOKUP(A761, Loan!A:A, Loan!D:D, "0")</f>
        <v>361591425</v>
      </c>
      <c r="N761" s="3" t="str">
        <f>_xlfn.XLOOKUP(Customer8[[#This Row],[Account Number]],Transaction!C:C,Transaction!D:D)</f>
        <v>Loan Payment</v>
      </c>
      <c r="O761" s="3" t="str">
        <f>_xlfn.XLOOKUP(Customer8[[#This Row],[Account Number]], Transaction!C:C,Transaction!E:E)</f>
        <v>ACH</v>
      </c>
      <c r="P761" s="2">
        <f>_xlfn.XLOOKUP(Customer8[[#This Row],[Account Number]], Transaction!C:C,Transaction!F:F)</f>
        <v>44470</v>
      </c>
      <c r="Q761" s="3">
        <f>Customer8[[#This Row],[Bank Deposit]]-Customer8[[#This Row],[Saving Accounts]]</f>
        <v>0</v>
      </c>
      <c r="R761" s="3">
        <f>IF(AND(K761="Current", Customer8[[#This Row],[Balance]]&gt;500000), Customer8[[#This Row],[Balance]]*1.02, Customer8[[#This Row],[Balance]])</f>
        <v>0</v>
      </c>
      <c r="S761" s="3" t="str">
        <f>TEXT(Customer8[[#This Row],[Transaction_Date]], "MMM")</f>
        <v>Oct</v>
      </c>
      <c r="T761" s="3" t="str">
        <f t="shared" si="11"/>
        <v>50-59 Yrs</v>
      </c>
      <c r="U761" s="3" t="str">
        <f>TEXT(Customer8[[#This Row],[Transaction_Date]],"YYYY")</f>
        <v>2021</v>
      </c>
    </row>
    <row r="762" spans="1:21" x14ac:dyDescent="0.35">
      <c r="A762" t="s">
        <v>1717</v>
      </c>
      <c r="B762">
        <v>928229617</v>
      </c>
      <c r="C762">
        <v>22</v>
      </c>
      <c r="D762" s="1">
        <v>36670.5</v>
      </c>
      <c r="E762" t="s">
        <v>11</v>
      </c>
      <c r="F762" t="s">
        <v>192</v>
      </c>
      <c r="G762" t="s">
        <v>1333</v>
      </c>
      <c r="H762" s="3">
        <v>193003.45850000001</v>
      </c>
      <c r="I762" s="3">
        <v>18255.515100000001</v>
      </c>
      <c r="J762" t="s">
        <v>1718</v>
      </c>
      <c r="K762" t="str">
        <f>_xlfn.XLOOKUP(A762, Accounts!A:A, Accounts!E:E, "Not Found")</f>
        <v>Current</v>
      </c>
      <c r="L762" s="3">
        <f>_xlfn.XLOOKUP(A762, Accounts!A:A, Accounts!G:G, 0)</f>
        <v>3322484514</v>
      </c>
      <c r="M762" s="3" t="str">
        <f>_xlfn.XLOOKUP(A762, Loan!A:A, Loan!D:D, "0")</f>
        <v>0</v>
      </c>
      <c r="N762" s="3" t="str">
        <f>_xlfn.XLOOKUP(Customer8[[#This Row],[Account Number]],Transaction!C:C,Transaction!D:D)</f>
        <v>Checks</v>
      </c>
      <c r="O762" s="3" t="str">
        <f>_xlfn.XLOOKUP(Customer8[[#This Row],[Account Number]], Transaction!C:C,Transaction!E:E)</f>
        <v>Informal Services</v>
      </c>
      <c r="P762" s="2">
        <f>_xlfn.XLOOKUP(Customer8[[#This Row],[Account Number]], Transaction!C:C,Transaction!F:F)</f>
        <v>44331</v>
      </c>
      <c r="Q762" s="3">
        <f>Customer8[[#This Row],[Bank Deposit]]-Customer8[[#This Row],[Saving Accounts]]</f>
        <v>174747.94340000002</v>
      </c>
      <c r="R762" s="3">
        <f>IF(AND(K762="Current", Customer8[[#This Row],[Balance]]&gt;500000), Customer8[[#This Row],[Balance]]*1.02, Customer8[[#This Row],[Balance]])</f>
        <v>174747.94340000002</v>
      </c>
      <c r="S762" s="3" t="str">
        <f>TEXT(Customer8[[#This Row],[Transaction_Date]], "MMM")</f>
        <v>May</v>
      </c>
      <c r="T762" s="3" t="str">
        <f t="shared" si="11"/>
        <v>20-29 Yrs</v>
      </c>
      <c r="U762" s="3" t="str">
        <f>TEXT(Customer8[[#This Row],[Transaction_Date]],"YYYY")</f>
        <v>2021</v>
      </c>
    </row>
    <row r="763" spans="1:21" x14ac:dyDescent="0.35">
      <c r="A763" t="s">
        <v>1719</v>
      </c>
      <c r="B763">
        <v>765711387</v>
      </c>
      <c r="C763">
        <v>31</v>
      </c>
      <c r="D763" s="1">
        <v>33383.25</v>
      </c>
      <c r="E763" t="s">
        <v>11</v>
      </c>
      <c r="F763" t="s">
        <v>39</v>
      </c>
      <c r="G763" t="s">
        <v>1333</v>
      </c>
      <c r="H763" s="3">
        <v>1769348.3625</v>
      </c>
      <c r="I763" s="3">
        <v>536905.71</v>
      </c>
      <c r="J763" t="s">
        <v>1720</v>
      </c>
      <c r="K763" t="str">
        <f>_xlfn.XLOOKUP(A763, Accounts!A:A, Accounts!E:E, "Not Found")</f>
        <v>Corporate</v>
      </c>
      <c r="L763" s="3">
        <f>_xlfn.XLOOKUP(A763, Accounts!A:A, Accounts!G:G, 0)</f>
        <v>3565540539</v>
      </c>
      <c r="M763" s="3" t="str">
        <f>_xlfn.XLOOKUP(A763, Loan!A:A, Loan!D:D, "0")</f>
        <v>0</v>
      </c>
      <c r="N763" s="3" t="str">
        <f>_xlfn.XLOOKUP(Customer8[[#This Row],[Account Number]],Transaction!C:C,Transaction!D:D)</f>
        <v>Money Transfer</v>
      </c>
      <c r="O763" s="3" t="str">
        <f>_xlfn.XLOOKUP(Customer8[[#This Row],[Account Number]], Transaction!C:C,Transaction!E:E)</f>
        <v>Internet Banking</v>
      </c>
      <c r="P763" s="2">
        <f>_xlfn.XLOOKUP(Customer8[[#This Row],[Account Number]], Transaction!C:C,Transaction!F:F)</f>
        <v>44631</v>
      </c>
      <c r="Q763" s="3">
        <f>Customer8[[#This Row],[Bank Deposit]]-Customer8[[#This Row],[Saving Accounts]]</f>
        <v>1232442.6525000001</v>
      </c>
      <c r="R763" s="3">
        <f>IF(AND(K763="Current", Customer8[[#This Row],[Balance]]&gt;500000), Customer8[[#This Row],[Balance]]*1.02, Customer8[[#This Row],[Balance]])</f>
        <v>1232442.6525000001</v>
      </c>
      <c r="S763" s="3" t="str">
        <f>TEXT(Customer8[[#This Row],[Transaction_Date]], "MMM")</f>
        <v>Mar</v>
      </c>
      <c r="T763" s="3" t="str">
        <f t="shared" si="11"/>
        <v>30-39 Yrs</v>
      </c>
      <c r="U763" s="3" t="str">
        <f>TEXT(Customer8[[#This Row],[Transaction_Date]],"YYYY")</f>
        <v>2022</v>
      </c>
    </row>
    <row r="764" spans="1:21" x14ac:dyDescent="0.35">
      <c r="A764" t="s">
        <v>1721</v>
      </c>
      <c r="B764">
        <v>22285799</v>
      </c>
      <c r="C764">
        <v>73</v>
      </c>
      <c r="D764" s="1">
        <v>18042.75</v>
      </c>
      <c r="E764" t="s">
        <v>11</v>
      </c>
      <c r="F764" t="s">
        <v>72</v>
      </c>
      <c r="G764" t="s">
        <v>1333</v>
      </c>
      <c r="H764" s="3">
        <v>1051950.5253000001</v>
      </c>
      <c r="I764" s="3">
        <v>624309.7683</v>
      </c>
      <c r="J764" t="s">
        <v>1722</v>
      </c>
      <c r="K764" t="str">
        <f>_xlfn.XLOOKUP(A764, Accounts!A:A, Accounts!E:E, "Not Found")</f>
        <v>Current</v>
      </c>
      <c r="L764" s="3">
        <f>_xlfn.XLOOKUP(A764, Accounts!A:A, Accounts!G:G, 0)</f>
        <v>3430755072</v>
      </c>
      <c r="M764" s="3" t="str">
        <f>_xlfn.XLOOKUP(A764, Loan!A:A, Loan!D:D, "0")</f>
        <v>0</v>
      </c>
      <c r="N764" s="3" t="str">
        <f>_xlfn.XLOOKUP(Customer8[[#This Row],[Account Number]],Transaction!C:C,Transaction!D:D)</f>
        <v>Money Transfer</v>
      </c>
      <c r="O764" s="3" t="str">
        <f>_xlfn.XLOOKUP(Customer8[[#This Row],[Account Number]], Transaction!C:C,Transaction!E:E)</f>
        <v>Mobile</v>
      </c>
      <c r="P764" s="2">
        <f>_xlfn.XLOOKUP(Customer8[[#This Row],[Account Number]], Transaction!C:C,Transaction!F:F)</f>
        <v>44521</v>
      </c>
      <c r="Q764" s="3">
        <f>Customer8[[#This Row],[Bank Deposit]]-Customer8[[#This Row],[Saving Accounts]]</f>
        <v>427640.7570000001</v>
      </c>
      <c r="R764" s="3">
        <f>IF(AND(K764="Current", Customer8[[#This Row],[Balance]]&gt;500000), Customer8[[#This Row],[Balance]]*1.02, Customer8[[#This Row],[Balance]])</f>
        <v>427640.7570000001</v>
      </c>
      <c r="S764" s="3" t="str">
        <f>TEXT(Customer8[[#This Row],[Transaction_Date]], "MMM")</f>
        <v>Nov</v>
      </c>
      <c r="T764" s="3" t="str">
        <f t="shared" si="11"/>
        <v>70 Yrs &amp; Above</v>
      </c>
      <c r="U764" s="3" t="str">
        <f>TEXT(Customer8[[#This Row],[Transaction_Date]],"YYYY")</f>
        <v>2021</v>
      </c>
    </row>
    <row r="765" spans="1:21" x14ac:dyDescent="0.35">
      <c r="A765" t="s">
        <v>1723</v>
      </c>
      <c r="B765">
        <v>566928383</v>
      </c>
      <c r="C765">
        <v>50</v>
      </c>
      <c r="D765" s="1">
        <v>26443.5</v>
      </c>
      <c r="E765" t="s">
        <v>11</v>
      </c>
      <c r="F765" t="s">
        <v>232</v>
      </c>
      <c r="G765" t="s">
        <v>1333</v>
      </c>
      <c r="H765" s="3">
        <v>1052777.804</v>
      </c>
      <c r="I765" s="3">
        <v>161425.92989999999</v>
      </c>
      <c r="J765" t="s">
        <v>1724</v>
      </c>
      <c r="K765" t="str">
        <f>_xlfn.XLOOKUP(A765, Accounts!A:A, Accounts!E:E, "Not Found")</f>
        <v>Current</v>
      </c>
      <c r="L765" s="3">
        <f>_xlfn.XLOOKUP(A765, Accounts!A:A, Accounts!G:G, 0)</f>
        <v>1069180713</v>
      </c>
      <c r="M765" s="3" t="str">
        <f>_xlfn.XLOOKUP(A765, Loan!A:A, Loan!D:D, "0")</f>
        <v>0</v>
      </c>
      <c r="N765" s="3" t="str">
        <f>_xlfn.XLOOKUP(Customer8[[#This Row],[Account Number]],Transaction!C:C,Transaction!D:D)</f>
        <v>Money Deposit</v>
      </c>
      <c r="O765" s="3" t="str">
        <f>_xlfn.XLOOKUP(Customer8[[#This Row],[Account Number]], Transaction!C:C,Transaction!E:E)</f>
        <v>Bank</v>
      </c>
      <c r="P765" s="2">
        <f>_xlfn.XLOOKUP(Customer8[[#This Row],[Account Number]], Transaction!C:C,Transaction!F:F)</f>
        <v>44532</v>
      </c>
      <c r="Q765" s="3">
        <f>Customer8[[#This Row],[Bank Deposit]]-Customer8[[#This Row],[Saving Accounts]]</f>
        <v>891351.87410000002</v>
      </c>
      <c r="R765" s="3">
        <f>IF(AND(K765="Current", Customer8[[#This Row],[Balance]]&gt;500000), Customer8[[#This Row],[Balance]]*1.02, Customer8[[#This Row],[Balance]])</f>
        <v>909178.91158200009</v>
      </c>
      <c r="S765" s="3" t="str">
        <f>TEXT(Customer8[[#This Row],[Transaction_Date]], "MMM")</f>
        <v>Dec</v>
      </c>
      <c r="T765" s="3" t="str">
        <f t="shared" si="11"/>
        <v>50-59 Yrs</v>
      </c>
      <c r="U765" s="3" t="str">
        <f>TEXT(Customer8[[#This Row],[Transaction_Date]],"YYYY")</f>
        <v>2021</v>
      </c>
    </row>
    <row r="766" spans="1:21" x14ac:dyDescent="0.35">
      <c r="A766" t="s">
        <v>1725</v>
      </c>
      <c r="B766">
        <v>993143234</v>
      </c>
      <c r="C766">
        <v>42</v>
      </c>
      <c r="D766" s="1">
        <v>29365.5</v>
      </c>
      <c r="E766" t="s">
        <v>11</v>
      </c>
      <c r="F766" t="s">
        <v>205</v>
      </c>
      <c r="G766" t="s">
        <v>1333</v>
      </c>
      <c r="H766" s="3">
        <v>72449.063800000004</v>
      </c>
      <c r="I766" s="3">
        <v>13914.9452</v>
      </c>
      <c r="J766" t="s">
        <v>1726</v>
      </c>
      <c r="K766" t="str">
        <f>_xlfn.XLOOKUP(A766, Accounts!A:A, Accounts!E:E, "Not Found")</f>
        <v>Domiciliary</v>
      </c>
      <c r="L766" s="3">
        <f>_xlfn.XLOOKUP(A766, Accounts!A:A, Accounts!G:G, 0)</f>
        <v>978623366</v>
      </c>
      <c r="M766" s="3" t="str">
        <f>_xlfn.XLOOKUP(A766, Loan!A:A, Loan!D:D, "0")</f>
        <v>0</v>
      </c>
      <c r="N766" s="3" t="str">
        <f>_xlfn.XLOOKUP(Customer8[[#This Row],[Account Number]],Transaction!C:C,Transaction!D:D)</f>
        <v>Checks</v>
      </c>
      <c r="O766" s="3" t="str">
        <f>_xlfn.XLOOKUP(Customer8[[#This Row],[Account Number]], Transaction!C:C,Transaction!E:E)</f>
        <v>Informal Services</v>
      </c>
      <c r="P766" s="2">
        <f>_xlfn.XLOOKUP(Customer8[[#This Row],[Account Number]], Transaction!C:C,Transaction!F:F)</f>
        <v>44634</v>
      </c>
      <c r="Q766" s="3">
        <f>Customer8[[#This Row],[Bank Deposit]]-Customer8[[#This Row],[Saving Accounts]]</f>
        <v>58534.118600000002</v>
      </c>
      <c r="R766" s="3">
        <f>IF(AND(K766="Current", Customer8[[#This Row],[Balance]]&gt;500000), Customer8[[#This Row],[Balance]]*1.02, Customer8[[#This Row],[Balance]])</f>
        <v>58534.118600000002</v>
      </c>
      <c r="S766" s="3" t="str">
        <f>TEXT(Customer8[[#This Row],[Transaction_Date]], "MMM")</f>
        <v>Mar</v>
      </c>
      <c r="T766" s="3" t="str">
        <f t="shared" si="11"/>
        <v>40-49 Yrs</v>
      </c>
      <c r="U766" s="3" t="str">
        <f>TEXT(Customer8[[#This Row],[Transaction_Date]],"YYYY")</f>
        <v>2022</v>
      </c>
    </row>
    <row r="767" spans="1:21" x14ac:dyDescent="0.35">
      <c r="A767" t="s">
        <v>1727</v>
      </c>
      <c r="B767">
        <v>947182432</v>
      </c>
      <c r="C767">
        <v>19</v>
      </c>
      <c r="D767" s="1">
        <v>37766.25</v>
      </c>
      <c r="E767" t="s">
        <v>11</v>
      </c>
      <c r="F767" t="s">
        <v>378</v>
      </c>
      <c r="G767" t="s">
        <v>1333</v>
      </c>
      <c r="H767" s="3">
        <v>111178.8112</v>
      </c>
      <c r="I767" s="3">
        <v>67359.535799999998</v>
      </c>
      <c r="J767" t="s">
        <v>1728</v>
      </c>
      <c r="K767" t="str">
        <f>_xlfn.XLOOKUP(A767, Accounts!A:A, Accounts!E:E, "Not Found")</f>
        <v>Domiciliary</v>
      </c>
      <c r="L767" s="3">
        <f>_xlfn.XLOOKUP(A767, Accounts!A:A, Accounts!G:G, 0)</f>
        <v>1401158304</v>
      </c>
      <c r="M767" s="3" t="str">
        <f>_xlfn.XLOOKUP(A767, Loan!A:A, Loan!D:D, "0")</f>
        <v>0</v>
      </c>
      <c r="N767" s="3" t="str">
        <f>_xlfn.XLOOKUP(Customer8[[#This Row],[Account Number]],Transaction!C:C,Transaction!D:D)</f>
        <v>Money Transfer</v>
      </c>
      <c r="O767" s="3" t="str">
        <f>_xlfn.XLOOKUP(Customer8[[#This Row],[Account Number]], Transaction!C:C,Transaction!E:E)</f>
        <v>Mobile</v>
      </c>
      <c r="P767" s="2">
        <f>_xlfn.XLOOKUP(Customer8[[#This Row],[Account Number]], Transaction!C:C,Transaction!F:F)</f>
        <v>44488</v>
      </c>
      <c r="Q767" s="3">
        <f>Customer8[[#This Row],[Bank Deposit]]-Customer8[[#This Row],[Saving Accounts]]</f>
        <v>43819.275399999999</v>
      </c>
      <c r="R767" s="3">
        <f>IF(AND(K767="Current", Customer8[[#This Row],[Balance]]&gt;500000), Customer8[[#This Row],[Balance]]*1.02, Customer8[[#This Row],[Balance]])</f>
        <v>43819.275399999999</v>
      </c>
      <c r="S767" s="3" t="str">
        <f>TEXT(Customer8[[#This Row],[Transaction_Date]], "MMM")</f>
        <v>Oct</v>
      </c>
      <c r="T767" s="3" t="str">
        <f t="shared" si="11"/>
        <v>Below 20 Yrs</v>
      </c>
      <c r="U767" s="3" t="str">
        <f>TEXT(Customer8[[#This Row],[Transaction_Date]],"YYYY")</f>
        <v>2021</v>
      </c>
    </row>
    <row r="768" spans="1:21" x14ac:dyDescent="0.35">
      <c r="A768" t="s">
        <v>1729</v>
      </c>
      <c r="B768">
        <v>419235443</v>
      </c>
      <c r="C768">
        <v>26</v>
      </c>
      <c r="D768" s="1">
        <v>35209.5</v>
      </c>
      <c r="E768" t="s">
        <v>11</v>
      </c>
      <c r="F768" t="s">
        <v>825</v>
      </c>
      <c r="G768" t="s">
        <v>1333</v>
      </c>
      <c r="H768" s="3">
        <v>110588.5214</v>
      </c>
      <c r="I768" s="3">
        <v>127074.4029</v>
      </c>
      <c r="J768" t="s">
        <v>1730</v>
      </c>
      <c r="K768" t="str">
        <f>_xlfn.XLOOKUP(A768, Accounts!A:A, Accounts!E:E, "Not Found")</f>
        <v>Domiciliary</v>
      </c>
      <c r="L768" s="3">
        <f>_xlfn.XLOOKUP(A768, Accounts!A:A, Accounts!G:G, 0)</f>
        <v>2571202197</v>
      </c>
      <c r="M768" s="3" t="str">
        <f>_xlfn.XLOOKUP(A768, Loan!A:A, Loan!D:D, "0")</f>
        <v>0</v>
      </c>
      <c r="N768" s="3" t="str">
        <f>_xlfn.XLOOKUP(Customer8[[#This Row],[Account Number]],Transaction!C:C,Transaction!D:D)</f>
        <v>Checks</v>
      </c>
      <c r="O768" s="3" t="str">
        <f>_xlfn.XLOOKUP(Customer8[[#This Row],[Account Number]], Transaction!C:C,Transaction!E:E)</f>
        <v>Bank</v>
      </c>
      <c r="P768" s="2">
        <f>_xlfn.XLOOKUP(Customer8[[#This Row],[Account Number]], Transaction!C:C,Transaction!F:F)</f>
        <v>44239</v>
      </c>
      <c r="Q768" s="3">
        <f>Customer8[[#This Row],[Bank Deposit]]-Customer8[[#This Row],[Saving Accounts]]</f>
        <v>-16485.881500000003</v>
      </c>
      <c r="R768" s="3">
        <f>IF(AND(K768="Current", Customer8[[#This Row],[Balance]]&gt;500000), Customer8[[#This Row],[Balance]]*1.02, Customer8[[#This Row],[Balance]])</f>
        <v>-16485.881500000003</v>
      </c>
      <c r="S768" s="3" t="str">
        <f>TEXT(Customer8[[#This Row],[Transaction_Date]], "MMM")</f>
        <v>Feb</v>
      </c>
      <c r="T768" s="3" t="str">
        <f t="shared" si="11"/>
        <v>20-29 Yrs</v>
      </c>
      <c r="U768" s="3" t="str">
        <f>TEXT(Customer8[[#This Row],[Transaction_Date]],"YYYY")</f>
        <v>2021</v>
      </c>
    </row>
    <row r="769" spans="1:21" x14ac:dyDescent="0.35">
      <c r="A769" t="s">
        <v>1731</v>
      </c>
      <c r="B769">
        <v>345576680</v>
      </c>
      <c r="C769">
        <v>32</v>
      </c>
      <c r="D769" s="1">
        <v>33018</v>
      </c>
      <c r="E769" t="s">
        <v>11</v>
      </c>
      <c r="F769" t="s">
        <v>130</v>
      </c>
      <c r="G769" t="s">
        <v>1333</v>
      </c>
      <c r="H769" s="3">
        <v>670840.54119999998</v>
      </c>
      <c r="I769" s="3">
        <v>93765.212</v>
      </c>
      <c r="J769" t="s">
        <v>1732</v>
      </c>
      <c r="K769" t="str">
        <f>_xlfn.XLOOKUP(A769, Accounts!A:A, Accounts!E:E, "Not Found")</f>
        <v>Current</v>
      </c>
      <c r="L769" s="3">
        <f>_xlfn.XLOOKUP(A769, Accounts!A:A, Accounts!G:G, 0)</f>
        <v>4710523488</v>
      </c>
      <c r="M769" s="3" t="str">
        <f>_xlfn.XLOOKUP(A769, Loan!A:A, Loan!D:D, "0")</f>
        <v>0</v>
      </c>
      <c r="N769" s="3" t="str">
        <f>_xlfn.XLOOKUP(Customer8[[#This Row],[Account Number]],Transaction!C:C,Transaction!D:D)</f>
        <v>Checks</v>
      </c>
      <c r="O769" s="3" t="str">
        <f>_xlfn.XLOOKUP(Customer8[[#This Row],[Account Number]], Transaction!C:C,Transaction!E:E)</f>
        <v>Bank</v>
      </c>
      <c r="P769" s="2">
        <f>_xlfn.XLOOKUP(Customer8[[#This Row],[Account Number]], Transaction!C:C,Transaction!F:F)</f>
        <v>44617</v>
      </c>
      <c r="Q769" s="3">
        <f>Customer8[[#This Row],[Bank Deposit]]-Customer8[[#This Row],[Saving Accounts]]</f>
        <v>577075.32920000004</v>
      </c>
      <c r="R769" s="3">
        <f>IF(AND(K769="Current", Customer8[[#This Row],[Balance]]&gt;500000), Customer8[[#This Row],[Balance]]*1.02, Customer8[[#This Row],[Balance]])</f>
        <v>588616.835784</v>
      </c>
      <c r="S769" s="3" t="str">
        <f>TEXT(Customer8[[#This Row],[Transaction_Date]], "MMM")</f>
        <v>Feb</v>
      </c>
      <c r="T769" s="3" t="str">
        <f t="shared" si="11"/>
        <v>30-39 Yrs</v>
      </c>
      <c r="U769" s="3" t="str">
        <f>TEXT(Customer8[[#This Row],[Transaction_Date]],"YYYY")</f>
        <v>2022</v>
      </c>
    </row>
    <row r="770" spans="1:21" x14ac:dyDescent="0.35">
      <c r="A770" t="s">
        <v>1733</v>
      </c>
      <c r="B770">
        <v>231279389</v>
      </c>
      <c r="C770">
        <v>41</v>
      </c>
      <c r="D770" s="1">
        <v>29730.75</v>
      </c>
      <c r="E770" t="s">
        <v>11</v>
      </c>
      <c r="F770" t="s">
        <v>596</v>
      </c>
      <c r="G770" t="s">
        <v>1333</v>
      </c>
      <c r="H770" s="3">
        <v>164323.5987</v>
      </c>
      <c r="I770" s="3">
        <v>64064.862800000003</v>
      </c>
      <c r="J770" t="s">
        <v>1734</v>
      </c>
      <c r="K770" t="str">
        <f>_xlfn.XLOOKUP(A770, Accounts!A:A, Accounts!E:E, "Not Found")</f>
        <v>Corporate</v>
      </c>
      <c r="L770" s="3">
        <f>_xlfn.XLOOKUP(A770, Accounts!A:A, Accounts!G:G, 0)</f>
        <v>1530748128</v>
      </c>
      <c r="M770" s="3" t="str">
        <f>_xlfn.XLOOKUP(A770, Loan!A:A, Loan!D:D, "0")</f>
        <v>0</v>
      </c>
      <c r="N770" s="3" t="str">
        <f>_xlfn.XLOOKUP(Customer8[[#This Row],[Account Number]],Transaction!C:C,Transaction!D:D)</f>
        <v>Online Payment</v>
      </c>
      <c r="O770" s="3" t="str">
        <f>_xlfn.XLOOKUP(Customer8[[#This Row],[Account Number]], Transaction!C:C,Transaction!E:E)</f>
        <v>Mobile</v>
      </c>
      <c r="P770" s="2">
        <f>_xlfn.XLOOKUP(Customer8[[#This Row],[Account Number]], Transaction!C:C,Transaction!F:F)</f>
        <v>44637</v>
      </c>
      <c r="Q770" s="3">
        <f>Customer8[[#This Row],[Bank Deposit]]-Customer8[[#This Row],[Saving Accounts]]</f>
        <v>100258.7359</v>
      </c>
      <c r="R770" s="3">
        <f>IF(AND(K770="Current", Customer8[[#This Row],[Balance]]&gt;500000), Customer8[[#This Row],[Balance]]*1.02, Customer8[[#This Row],[Balance]])</f>
        <v>100258.7359</v>
      </c>
      <c r="S770" s="3" t="str">
        <f>TEXT(Customer8[[#This Row],[Transaction_Date]], "MMM")</f>
        <v>Mar</v>
      </c>
      <c r="T770" s="3" t="str">
        <f t="shared" ref="T770:T833" si="12">IF(C770&lt;20,"Below 20 Yrs",IF(C770&lt;=29,"20-29 Yrs",IF(C770&lt;=39,"30-39 Yrs",IF(C770&lt;=49,"40-49 Yrs",IF(C770&lt;=59,"50-59 Yrs",IF(C770&lt;=69,"60-69 Yrs","70 Yrs &amp; Above"))))))</f>
        <v>40-49 Yrs</v>
      </c>
      <c r="U770" s="3" t="str">
        <f>TEXT(Customer8[[#This Row],[Transaction_Date]],"YYYY")</f>
        <v>2022</v>
      </c>
    </row>
    <row r="771" spans="1:21" x14ac:dyDescent="0.35">
      <c r="A771" t="s">
        <v>1735</v>
      </c>
      <c r="B771">
        <v>682802685</v>
      </c>
      <c r="C771">
        <v>43</v>
      </c>
      <c r="D771" s="1">
        <v>29000.25</v>
      </c>
      <c r="E771" t="s">
        <v>11</v>
      </c>
      <c r="F771" t="s">
        <v>307</v>
      </c>
      <c r="G771" t="s">
        <v>1333</v>
      </c>
      <c r="H771" s="3">
        <v>39778.775900000001</v>
      </c>
      <c r="I771" s="3">
        <v>6978.1412</v>
      </c>
      <c r="J771" t="s">
        <v>1736</v>
      </c>
      <c r="K771" t="str">
        <f>_xlfn.XLOOKUP(A771, Accounts!A:A, Accounts!E:E, "Not Found")</f>
        <v>Savings</v>
      </c>
      <c r="L771" s="3">
        <f>_xlfn.XLOOKUP(A771, Accounts!A:A, Accounts!G:G, 0)</f>
        <v>2311779425</v>
      </c>
      <c r="M771" s="3" t="str">
        <f>_xlfn.XLOOKUP(A771, Loan!A:A, Loan!D:D, "0")</f>
        <v>0</v>
      </c>
      <c r="N771" s="3" t="str">
        <f>_xlfn.XLOOKUP(Customer8[[#This Row],[Account Number]],Transaction!C:C,Transaction!D:D)</f>
        <v>Online Payment</v>
      </c>
      <c r="O771" s="3" t="str">
        <f>_xlfn.XLOOKUP(Customer8[[#This Row],[Account Number]], Transaction!C:C,Transaction!E:E)</f>
        <v>Card</v>
      </c>
      <c r="P771" s="2">
        <f>_xlfn.XLOOKUP(Customer8[[#This Row],[Account Number]], Transaction!C:C,Transaction!F:F)</f>
        <v>44202</v>
      </c>
      <c r="Q771" s="3">
        <f>Customer8[[#This Row],[Bank Deposit]]-Customer8[[#This Row],[Saving Accounts]]</f>
        <v>32800.634700000002</v>
      </c>
      <c r="R771" s="3">
        <f>IF(AND(K771="Current", Customer8[[#This Row],[Balance]]&gt;500000), Customer8[[#This Row],[Balance]]*1.02, Customer8[[#This Row],[Balance]])</f>
        <v>32800.634700000002</v>
      </c>
      <c r="S771" s="3" t="str">
        <f>TEXT(Customer8[[#This Row],[Transaction_Date]], "MMM")</f>
        <v>Jan</v>
      </c>
      <c r="T771" s="3" t="str">
        <f t="shared" si="12"/>
        <v>40-49 Yrs</v>
      </c>
      <c r="U771" s="3" t="str">
        <f>TEXT(Customer8[[#This Row],[Transaction_Date]],"YYYY")</f>
        <v>2021</v>
      </c>
    </row>
    <row r="772" spans="1:21" x14ac:dyDescent="0.35">
      <c r="A772" t="s">
        <v>1737</v>
      </c>
      <c r="B772">
        <v>307334489</v>
      </c>
      <c r="C772">
        <v>53</v>
      </c>
      <c r="D772" s="1">
        <v>25347.75</v>
      </c>
      <c r="E772" t="s">
        <v>11</v>
      </c>
      <c r="F772" t="s">
        <v>668</v>
      </c>
      <c r="G772" t="s">
        <v>1333</v>
      </c>
      <c r="H772" s="3">
        <v>748509.9375</v>
      </c>
      <c r="I772" s="3">
        <v>373656.16080000001</v>
      </c>
      <c r="J772" t="s">
        <v>1738</v>
      </c>
      <c r="K772" t="str">
        <f>_xlfn.XLOOKUP(A772, Accounts!A:A, Accounts!E:E, "Not Found")</f>
        <v>Corporate</v>
      </c>
      <c r="L772" s="3">
        <f>_xlfn.XLOOKUP(A772, Accounts!A:A, Accounts!G:G, 0)</f>
        <v>839946624</v>
      </c>
      <c r="M772" s="3" t="str">
        <f>_xlfn.XLOOKUP(A772, Loan!A:A, Loan!D:D, "0")</f>
        <v>0</v>
      </c>
      <c r="N772" s="3" t="str">
        <f>_xlfn.XLOOKUP(Customer8[[#This Row],[Account Number]],Transaction!C:C,Transaction!D:D)</f>
        <v>Checks</v>
      </c>
      <c r="O772" s="3" t="str">
        <f>_xlfn.XLOOKUP(Customer8[[#This Row],[Account Number]], Transaction!C:C,Transaction!E:E)</f>
        <v>Bank</v>
      </c>
      <c r="P772" s="2">
        <f>_xlfn.XLOOKUP(Customer8[[#This Row],[Account Number]], Transaction!C:C,Transaction!F:F)</f>
        <v>44550</v>
      </c>
      <c r="Q772" s="3">
        <f>Customer8[[#This Row],[Bank Deposit]]-Customer8[[#This Row],[Saving Accounts]]</f>
        <v>374853.77669999999</v>
      </c>
      <c r="R772" s="3">
        <f>IF(AND(K772="Current", Customer8[[#This Row],[Balance]]&gt;500000), Customer8[[#This Row],[Balance]]*1.02, Customer8[[#This Row],[Balance]])</f>
        <v>374853.77669999999</v>
      </c>
      <c r="S772" s="3" t="str">
        <f>TEXT(Customer8[[#This Row],[Transaction_Date]], "MMM")</f>
        <v>Dec</v>
      </c>
      <c r="T772" s="3" t="str">
        <f t="shared" si="12"/>
        <v>50-59 Yrs</v>
      </c>
      <c r="U772" s="3" t="str">
        <f>TEXT(Customer8[[#This Row],[Transaction_Date]],"YYYY")</f>
        <v>2021</v>
      </c>
    </row>
    <row r="773" spans="1:21" x14ac:dyDescent="0.35">
      <c r="A773" t="s">
        <v>1739</v>
      </c>
      <c r="B773">
        <v>204385263</v>
      </c>
      <c r="C773">
        <v>43</v>
      </c>
      <c r="D773" s="1">
        <v>29000.25</v>
      </c>
      <c r="E773" t="s">
        <v>11</v>
      </c>
      <c r="F773" t="s">
        <v>199</v>
      </c>
      <c r="G773" t="s">
        <v>1333</v>
      </c>
      <c r="H773" s="3">
        <v>204450.82800000001</v>
      </c>
      <c r="I773" s="3">
        <v>35877.822699999997</v>
      </c>
      <c r="J773" t="s">
        <v>1740</v>
      </c>
      <c r="K773" t="str">
        <f>_xlfn.XLOOKUP(A773, Accounts!A:A, Accounts!E:E, "Not Found")</f>
        <v>Corporate</v>
      </c>
      <c r="L773" s="3">
        <f>_xlfn.XLOOKUP(A773, Accounts!A:A, Accounts!G:G, 0)</f>
        <v>3217926351</v>
      </c>
      <c r="M773" s="3" t="str">
        <f>_xlfn.XLOOKUP(A773, Loan!A:A, Loan!D:D, "0")</f>
        <v>0</v>
      </c>
      <c r="N773" s="3" t="str">
        <f>_xlfn.XLOOKUP(Customer8[[#This Row],[Account Number]],Transaction!C:C,Transaction!D:D)</f>
        <v>Money Deposit</v>
      </c>
      <c r="O773" s="3" t="str">
        <f>_xlfn.XLOOKUP(Customer8[[#This Row],[Account Number]], Transaction!C:C,Transaction!E:E)</f>
        <v>ATM</v>
      </c>
      <c r="P773" s="2">
        <f>_xlfn.XLOOKUP(Customer8[[#This Row],[Account Number]], Transaction!C:C,Transaction!F:F)</f>
        <v>44433</v>
      </c>
      <c r="Q773" s="3">
        <f>Customer8[[#This Row],[Bank Deposit]]-Customer8[[#This Row],[Saving Accounts]]</f>
        <v>168573.00530000002</v>
      </c>
      <c r="R773" s="3">
        <f>IF(AND(K773="Current", Customer8[[#This Row],[Balance]]&gt;500000), Customer8[[#This Row],[Balance]]*1.02, Customer8[[#This Row],[Balance]])</f>
        <v>168573.00530000002</v>
      </c>
      <c r="S773" s="3" t="str">
        <f>TEXT(Customer8[[#This Row],[Transaction_Date]], "MMM")</f>
        <v>Aug</v>
      </c>
      <c r="T773" s="3" t="str">
        <f t="shared" si="12"/>
        <v>40-49 Yrs</v>
      </c>
      <c r="U773" s="3" t="str">
        <f>TEXT(Customer8[[#This Row],[Transaction_Date]],"YYYY")</f>
        <v>2021</v>
      </c>
    </row>
    <row r="774" spans="1:21" x14ac:dyDescent="0.35">
      <c r="A774" t="s">
        <v>1741</v>
      </c>
      <c r="B774">
        <v>75043522</v>
      </c>
      <c r="C774">
        <v>71</v>
      </c>
      <c r="D774" s="1">
        <v>18773.25</v>
      </c>
      <c r="E774" t="s">
        <v>11</v>
      </c>
      <c r="F774" t="s">
        <v>163</v>
      </c>
      <c r="G774" t="s">
        <v>1333</v>
      </c>
      <c r="H774" s="3">
        <v>312542.57199999999</v>
      </c>
      <c r="I774" s="3">
        <v>26913.3881</v>
      </c>
      <c r="J774" t="s">
        <v>1742</v>
      </c>
      <c r="K774" t="str">
        <f>_xlfn.XLOOKUP(A774, Accounts!A:A, Accounts!E:E, "Not Found")</f>
        <v>Current</v>
      </c>
      <c r="L774" s="3">
        <f>_xlfn.XLOOKUP(A774, Accounts!A:A, Accounts!G:G, 0)</f>
        <v>3608002112</v>
      </c>
      <c r="M774" s="3" t="str">
        <f>_xlfn.XLOOKUP(A774, Loan!A:A, Loan!D:D, "0")</f>
        <v>0</v>
      </c>
      <c r="N774" s="3" t="str">
        <f>_xlfn.XLOOKUP(Customer8[[#This Row],[Account Number]],Transaction!C:C,Transaction!D:D)</f>
        <v>Cash Withdrawal</v>
      </c>
      <c r="O774" s="3" t="str">
        <f>_xlfn.XLOOKUP(Customer8[[#This Row],[Account Number]], Transaction!C:C,Transaction!E:E)</f>
        <v>ATM</v>
      </c>
      <c r="P774" s="2">
        <f>_xlfn.XLOOKUP(Customer8[[#This Row],[Account Number]], Transaction!C:C,Transaction!F:F)</f>
        <v>44534</v>
      </c>
      <c r="Q774" s="3">
        <f>Customer8[[#This Row],[Bank Deposit]]-Customer8[[#This Row],[Saving Accounts]]</f>
        <v>285629.1839</v>
      </c>
      <c r="R774" s="3">
        <f>IF(AND(K774="Current", Customer8[[#This Row],[Balance]]&gt;500000), Customer8[[#This Row],[Balance]]*1.02, Customer8[[#This Row],[Balance]])</f>
        <v>285629.1839</v>
      </c>
      <c r="S774" s="3" t="str">
        <f>TEXT(Customer8[[#This Row],[Transaction_Date]], "MMM")</f>
        <v>Dec</v>
      </c>
      <c r="T774" s="3" t="str">
        <f t="shared" si="12"/>
        <v>70 Yrs &amp; Above</v>
      </c>
      <c r="U774" s="3" t="str">
        <f>TEXT(Customer8[[#This Row],[Transaction_Date]],"YYYY")</f>
        <v>2021</v>
      </c>
    </row>
    <row r="775" spans="1:21" x14ac:dyDescent="0.35">
      <c r="A775" t="s">
        <v>1743</v>
      </c>
      <c r="B775">
        <v>336282253</v>
      </c>
      <c r="C775">
        <v>19</v>
      </c>
      <c r="D775" s="1">
        <v>37766.25</v>
      </c>
      <c r="E775" t="s">
        <v>11</v>
      </c>
      <c r="F775" t="s">
        <v>585</v>
      </c>
      <c r="G775" t="s">
        <v>1333</v>
      </c>
      <c r="H775" s="3">
        <v>396416.2499</v>
      </c>
      <c r="I775" s="3">
        <v>189398.8749</v>
      </c>
      <c r="J775" t="s">
        <v>1744</v>
      </c>
      <c r="K775" t="str">
        <f>_xlfn.XLOOKUP(A775, Accounts!A:A, Accounts!E:E, "Not Found")</f>
        <v>Domiciliary</v>
      </c>
      <c r="L775" s="3">
        <f>_xlfn.XLOOKUP(A775, Accounts!A:A, Accounts!G:G, 0)</f>
        <v>420527646</v>
      </c>
      <c r="M775" s="3" t="str">
        <f>_xlfn.XLOOKUP(A775, Loan!A:A, Loan!D:D, "0")</f>
        <v>0</v>
      </c>
      <c r="N775" s="3" t="str">
        <f>_xlfn.XLOOKUP(Customer8[[#This Row],[Account Number]],Transaction!C:C,Transaction!D:D)</f>
        <v>Money Transfer</v>
      </c>
      <c r="O775" s="3" t="str">
        <f>_xlfn.XLOOKUP(Customer8[[#This Row],[Account Number]], Transaction!C:C,Transaction!E:E)</f>
        <v>Mobile</v>
      </c>
      <c r="P775" s="2">
        <f>_xlfn.XLOOKUP(Customer8[[#This Row],[Account Number]], Transaction!C:C,Transaction!F:F)</f>
        <v>44646</v>
      </c>
      <c r="Q775" s="3">
        <f>Customer8[[#This Row],[Bank Deposit]]-Customer8[[#This Row],[Saving Accounts]]</f>
        <v>207017.375</v>
      </c>
      <c r="R775" s="3">
        <f>IF(AND(K775="Current", Customer8[[#This Row],[Balance]]&gt;500000), Customer8[[#This Row],[Balance]]*1.02, Customer8[[#This Row],[Balance]])</f>
        <v>207017.375</v>
      </c>
      <c r="S775" s="3" t="str">
        <f>TEXT(Customer8[[#This Row],[Transaction_Date]], "MMM")</f>
        <v>Mar</v>
      </c>
      <c r="T775" s="3" t="str">
        <f t="shared" si="12"/>
        <v>Below 20 Yrs</v>
      </c>
      <c r="U775" s="3" t="str">
        <f>TEXT(Customer8[[#This Row],[Transaction_Date]],"YYYY")</f>
        <v>2022</v>
      </c>
    </row>
    <row r="776" spans="1:21" x14ac:dyDescent="0.35">
      <c r="A776" t="s">
        <v>1745</v>
      </c>
      <c r="B776">
        <v>312719421</v>
      </c>
      <c r="C776">
        <v>52</v>
      </c>
      <c r="D776" s="1">
        <v>25713</v>
      </c>
      <c r="E776" t="s">
        <v>11</v>
      </c>
      <c r="F776" t="s">
        <v>467</v>
      </c>
      <c r="G776" t="s">
        <v>1333</v>
      </c>
      <c r="H776" s="3">
        <v>319150.1949</v>
      </c>
      <c r="I776" s="3">
        <v>62104.902800000003</v>
      </c>
      <c r="J776" t="s">
        <v>1746</v>
      </c>
      <c r="K776" t="str">
        <f>_xlfn.XLOOKUP(A776, Accounts!A:A, Accounts!E:E, "Not Found")</f>
        <v>Current</v>
      </c>
      <c r="L776" s="3">
        <f>_xlfn.XLOOKUP(A776, Accounts!A:A, Accounts!G:G, 0)</f>
        <v>210907648</v>
      </c>
      <c r="M776" s="3" t="str">
        <f>_xlfn.XLOOKUP(A776, Loan!A:A, Loan!D:D, "0")</f>
        <v>0</v>
      </c>
      <c r="N776" s="3" t="str">
        <f>_xlfn.XLOOKUP(Customer8[[#This Row],[Account Number]],Transaction!C:C,Transaction!D:D)</f>
        <v>Cash Withdrawal</v>
      </c>
      <c r="O776" s="3" t="str">
        <f>_xlfn.XLOOKUP(Customer8[[#This Row],[Account Number]], Transaction!C:C,Transaction!E:E)</f>
        <v>ATM</v>
      </c>
      <c r="P776" s="2">
        <f>_xlfn.XLOOKUP(Customer8[[#This Row],[Account Number]], Transaction!C:C,Transaction!F:F)</f>
        <v>44231</v>
      </c>
      <c r="Q776" s="3">
        <f>Customer8[[#This Row],[Bank Deposit]]-Customer8[[#This Row],[Saving Accounts]]</f>
        <v>257045.29209999999</v>
      </c>
      <c r="R776" s="3">
        <f>IF(AND(K776="Current", Customer8[[#This Row],[Balance]]&gt;500000), Customer8[[#This Row],[Balance]]*1.02, Customer8[[#This Row],[Balance]])</f>
        <v>257045.29209999999</v>
      </c>
      <c r="S776" s="3" t="str">
        <f>TEXT(Customer8[[#This Row],[Transaction_Date]], "MMM")</f>
        <v>Feb</v>
      </c>
      <c r="T776" s="3" t="str">
        <f t="shared" si="12"/>
        <v>50-59 Yrs</v>
      </c>
      <c r="U776" s="3" t="str">
        <f>TEXT(Customer8[[#This Row],[Transaction_Date]],"YYYY")</f>
        <v>2021</v>
      </c>
    </row>
    <row r="777" spans="1:21" x14ac:dyDescent="0.35">
      <c r="A777" t="s">
        <v>1747</v>
      </c>
      <c r="B777">
        <v>795837717</v>
      </c>
      <c r="C777">
        <v>52</v>
      </c>
      <c r="D777" s="1">
        <v>25713</v>
      </c>
      <c r="E777" t="s">
        <v>11</v>
      </c>
      <c r="F777" t="s">
        <v>22</v>
      </c>
      <c r="G777" t="s">
        <v>1333</v>
      </c>
      <c r="H777" s="3">
        <v>55923.374600000003</v>
      </c>
      <c r="I777" s="3">
        <v>65492.485399999998</v>
      </c>
      <c r="J777" t="s">
        <v>1748</v>
      </c>
      <c r="K777" t="str">
        <f>_xlfn.XLOOKUP(A777, Accounts!A:A, Accounts!E:E, "Not Found")</f>
        <v>Domiciliary</v>
      </c>
      <c r="L777" s="3">
        <f>_xlfn.XLOOKUP(A777, Accounts!A:A, Accounts!G:G, 0)</f>
        <v>782343936</v>
      </c>
      <c r="M777" s="3" t="str">
        <f>_xlfn.XLOOKUP(A777, Loan!A:A, Loan!D:D, "0")</f>
        <v>0</v>
      </c>
      <c r="N777" s="3" t="str">
        <f>_xlfn.XLOOKUP(Customer8[[#This Row],[Account Number]],Transaction!C:C,Transaction!D:D)</f>
        <v>Cash Withdrawal</v>
      </c>
      <c r="O777" s="3" t="str">
        <f>_xlfn.XLOOKUP(Customer8[[#This Row],[Account Number]], Transaction!C:C,Transaction!E:E)</f>
        <v>ATM</v>
      </c>
      <c r="P777" s="2">
        <f>_xlfn.XLOOKUP(Customer8[[#This Row],[Account Number]], Transaction!C:C,Transaction!F:F)</f>
        <v>44478</v>
      </c>
      <c r="Q777" s="3">
        <f>Customer8[[#This Row],[Bank Deposit]]-Customer8[[#This Row],[Saving Accounts]]</f>
        <v>-9569.1107999999949</v>
      </c>
      <c r="R777" s="3">
        <f>IF(AND(K777="Current", Customer8[[#This Row],[Balance]]&gt;500000), Customer8[[#This Row],[Balance]]*1.02, Customer8[[#This Row],[Balance]])</f>
        <v>-9569.1107999999949</v>
      </c>
      <c r="S777" s="3" t="str">
        <f>TEXT(Customer8[[#This Row],[Transaction_Date]], "MMM")</f>
        <v>Oct</v>
      </c>
      <c r="T777" s="3" t="str">
        <f t="shared" si="12"/>
        <v>50-59 Yrs</v>
      </c>
      <c r="U777" s="3" t="str">
        <f>TEXT(Customer8[[#This Row],[Transaction_Date]],"YYYY")</f>
        <v>2021</v>
      </c>
    </row>
    <row r="778" spans="1:21" x14ac:dyDescent="0.35">
      <c r="A778" t="s">
        <v>1749</v>
      </c>
      <c r="B778">
        <v>484146094</v>
      </c>
      <c r="C778">
        <v>58</v>
      </c>
      <c r="D778" s="1">
        <v>23521.5</v>
      </c>
      <c r="E778" t="s">
        <v>11</v>
      </c>
      <c r="F778" t="s">
        <v>542</v>
      </c>
      <c r="G778" t="s">
        <v>1333</v>
      </c>
      <c r="H778" s="3">
        <v>60794.495999999999</v>
      </c>
      <c r="I778" s="3">
        <v>34044.917800000003</v>
      </c>
      <c r="J778" t="s">
        <v>1750</v>
      </c>
      <c r="K778" t="str">
        <f>_xlfn.XLOOKUP(A778, Accounts!A:A, Accounts!E:E, "Not Found")</f>
        <v>Joint</v>
      </c>
      <c r="L778" s="3">
        <f>_xlfn.XLOOKUP(A778, Accounts!A:A, Accounts!G:G, 0)</f>
        <v>473610064</v>
      </c>
      <c r="M778" s="3" t="str">
        <f>_xlfn.XLOOKUP(A778, Loan!A:A, Loan!D:D, "0")</f>
        <v>0</v>
      </c>
      <c r="N778" s="3" t="str">
        <f>_xlfn.XLOOKUP(Customer8[[#This Row],[Account Number]],Transaction!C:C,Transaction!D:D)</f>
        <v>Cash Withdrawal</v>
      </c>
      <c r="O778" s="3" t="str">
        <f>_xlfn.XLOOKUP(Customer8[[#This Row],[Account Number]], Transaction!C:C,Transaction!E:E)</f>
        <v>POS</v>
      </c>
      <c r="P778" s="2">
        <f>_xlfn.XLOOKUP(Customer8[[#This Row],[Account Number]], Transaction!C:C,Transaction!F:F)</f>
        <v>44253</v>
      </c>
      <c r="Q778" s="3">
        <f>Customer8[[#This Row],[Bank Deposit]]-Customer8[[#This Row],[Saving Accounts]]</f>
        <v>26749.578199999996</v>
      </c>
      <c r="R778" s="3">
        <f>IF(AND(K778="Current", Customer8[[#This Row],[Balance]]&gt;500000), Customer8[[#This Row],[Balance]]*1.02, Customer8[[#This Row],[Balance]])</f>
        <v>26749.578199999996</v>
      </c>
      <c r="S778" s="3" t="str">
        <f>TEXT(Customer8[[#This Row],[Transaction_Date]], "MMM")</f>
        <v>Feb</v>
      </c>
      <c r="T778" s="3" t="str">
        <f t="shared" si="12"/>
        <v>50-59 Yrs</v>
      </c>
      <c r="U778" s="3" t="str">
        <f>TEXT(Customer8[[#This Row],[Transaction_Date]],"YYYY")</f>
        <v>2021</v>
      </c>
    </row>
    <row r="779" spans="1:21" x14ac:dyDescent="0.35">
      <c r="A779" t="s">
        <v>1751</v>
      </c>
      <c r="B779">
        <v>767138580</v>
      </c>
      <c r="C779">
        <v>85</v>
      </c>
      <c r="D779" s="1">
        <v>13659.75</v>
      </c>
      <c r="E779" t="s">
        <v>11</v>
      </c>
      <c r="F779" t="s">
        <v>588</v>
      </c>
      <c r="G779" t="s">
        <v>1333</v>
      </c>
      <c r="H779" s="3">
        <v>173410.99170000001</v>
      </c>
      <c r="I779" s="3">
        <v>94741.615000000005</v>
      </c>
      <c r="J779" t="s">
        <v>1752</v>
      </c>
      <c r="K779" t="str">
        <f>_xlfn.XLOOKUP(A779, Accounts!A:A, Accounts!E:E, "Not Found")</f>
        <v>Savings</v>
      </c>
      <c r="L779" s="3">
        <f>_xlfn.XLOOKUP(A779, Accounts!A:A, Accounts!G:G, 0)</f>
        <v>102452224</v>
      </c>
      <c r="M779" s="3" t="str">
        <f>_xlfn.XLOOKUP(A779, Loan!A:A, Loan!D:D, "0")</f>
        <v>0</v>
      </c>
      <c r="N779" s="3" t="str">
        <f>_xlfn.XLOOKUP(Customer8[[#This Row],[Account Number]],Transaction!C:C,Transaction!D:D)</f>
        <v>Cash Withdrawal</v>
      </c>
      <c r="O779" s="3" t="str">
        <f>_xlfn.XLOOKUP(Customer8[[#This Row],[Account Number]], Transaction!C:C,Transaction!E:E)</f>
        <v>ATM</v>
      </c>
      <c r="P779" s="2">
        <f>_xlfn.XLOOKUP(Customer8[[#This Row],[Account Number]], Transaction!C:C,Transaction!F:F)</f>
        <v>44264</v>
      </c>
      <c r="Q779" s="3">
        <f>Customer8[[#This Row],[Bank Deposit]]-Customer8[[#This Row],[Saving Accounts]]</f>
        <v>78669.376700000008</v>
      </c>
      <c r="R779" s="3">
        <f>IF(AND(K779="Current", Customer8[[#This Row],[Balance]]&gt;500000), Customer8[[#This Row],[Balance]]*1.02, Customer8[[#This Row],[Balance]])</f>
        <v>78669.376700000008</v>
      </c>
      <c r="S779" s="3" t="str">
        <f>TEXT(Customer8[[#This Row],[Transaction_Date]], "MMM")</f>
        <v>Mar</v>
      </c>
      <c r="T779" s="3" t="str">
        <f t="shared" si="12"/>
        <v>70 Yrs &amp; Above</v>
      </c>
      <c r="U779" s="3" t="str">
        <f>TEXT(Customer8[[#This Row],[Transaction_Date]],"YYYY")</f>
        <v>2021</v>
      </c>
    </row>
    <row r="780" spans="1:21" x14ac:dyDescent="0.35">
      <c r="A780" t="s">
        <v>1753</v>
      </c>
      <c r="B780">
        <v>63450113</v>
      </c>
      <c r="C780">
        <v>38</v>
      </c>
      <c r="D780" s="1">
        <v>30826.5</v>
      </c>
      <c r="E780" t="s">
        <v>11</v>
      </c>
      <c r="F780" t="s">
        <v>502</v>
      </c>
      <c r="G780" t="s">
        <v>1333</v>
      </c>
      <c r="H780" s="3">
        <v>244297.86379999999</v>
      </c>
      <c r="I780" s="3">
        <v>61208.695500000002</v>
      </c>
      <c r="J780" t="s">
        <v>1754</v>
      </c>
      <c r="K780" t="str">
        <f>_xlfn.XLOOKUP(A780, Accounts!A:A, Accounts!E:E, "Not Found")</f>
        <v>Savings</v>
      </c>
      <c r="L780" s="3">
        <f>_xlfn.XLOOKUP(A780, Accounts!A:A, Accounts!G:G, 0)</f>
        <v>4097823288</v>
      </c>
      <c r="M780" s="3" t="str">
        <f>_xlfn.XLOOKUP(A780, Loan!A:A, Loan!D:D, "0")</f>
        <v>0</v>
      </c>
      <c r="N780" s="3" t="str">
        <f>_xlfn.XLOOKUP(Customer8[[#This Row],[Account Number]],Transaction!C:C,Transaction!D:D)</f>
        <v>Cash Withdrawal</v>
      </c>
      <c r="O780" s="3" t="str">
        <f>_xlfn.XLOOKUP(Customer8[[#This Row],[Account Number]], Transaction!C:C,Transaction!E:E)</f>
        <v>POS</v>
      </c>
      <c r="P780" s="2">
        <f>_xlfn.XLOOKUP(Customer8[[#This Row],[Account Number]], Transaction!C:C,Transaction!F:F)</f>
        <v>44478</v>
      </c>
      <c r="Q780" s="3">
        <f>Customer8[[#This Row],[Bank Deposit]]-Customer8[[#This Row],[Saving Accounts]]</f>
        <v>183089.16829999999</v>
      </c>
      <c r="R780" s="3">
        <f>IF(AND(K780="Current", Customer8[[#This Row],[Balance]]&gt;500000), Customer8[[#This Row],[Balance]]*1.02, Customer8[[#This Row],[Balance]])</f>
        <v>183089.16829999999</v>
      </c>
      <c r="S780" s="3" t="str">
        <f>TEXT(Customer8[[#This Row],[Transaction_Date]], "MMM")</f>
        <v>Oct</v>
      </c>
      <c r="T780" s="3" t="str">
        <f t="shared" si="12"/>
        <v>30-39 Yrs</v>
      </c>
      <c r="U780" s="3" t="str">
        <f>TEXT(Customer8[[#This Row],[Transaction_Date]],"YYYY")</f>
        <v>2021</v>
      </c>
    </row>
    <row r="781" spans="1:21" x14ac:dyDescent="0.35">
      <c r="A781" t="s">
        <v>1755</v>
      </c>
      <c r="B781">
        <v>434049617</v>
      </c>
      <c r="C781">
        <v>61</v>
      </c>
      <c r="D781" s="1">
        <v>22425.75</v>
      </c>
      <c r="E781" t="s">
        <v>11</v>
      </c>
      <c r="F781" t="s">
        <v>886</v>
      </c>
      <c r="G781" t="s">
        <v>1333</v>
      </c>
      <c r="H781" s="3">
        <v>1713018.7154999999</v>
      </c>
      <c r="I781" s="3">
        <v>382273.65019999997</v>
      </c>
      <c r="J781" t="s">
        <v>1756</v>
      </c>
      <c r="K781" t="str">
        <f>_xlfn.XLOOKUP(A781, Accounts!A:A, Accounts!E:E, "Not Found")</f>
        <v>Corporate</v>
      </c>
      <c r="L781" s="3">
        <f>_xlfn.XLOOKUP(A781, Accounts!A:A, Accounts!G:G, 0)</f>
        <v>670099567</v>
      </c>
      <c r="M781" s="3" t="str">
        <f>_xlfn.XLOOKUP(A781, Loan!A:A, Loan!D:D, "0")</f>
        <v>0</v>
      </c>
      <c r="N781" s="3" t="str">
        <f>_xlfn.XLOOKUP(Customer8[[#This Row],[Account Number]],Transaction!C:C,Transaction!D:D)</f>
        <v>Cash Withdrawal</v>
      </c>
      <c r="O781" s="3" t="str">
        <f>_xlfn.XLOOKUP(Customer8[[#This Row],[Account Number]], Transaction!C:C,Transaction!E:E)</f>
        <v>ATM</v>
      </c>
      <c r="P781" s="2">
        <f>_xlfn.XLOOKUP(Customer8[[#This Row],[Account Number]], Transaction!C:C,Transaction!F:F)</f>
        <v>44487</v>
      </c>
      <c r="Q781" s="3">
        <f>Customer8[[#This Row],[Bank Deposit]]-Customer8[[#This Row],[Saving Accounts]]</f>
        <v>1330745.0652999999</v>
      </c>
      <c r="R781" s="3">
        <f>IF(AND(K781="Current", Customer8[[#This Row],[Balance]]&gt;500000), Customer8[[#This Row],[Balance]]*1.02, Customer8[[#This Row],[Balance]])</f>
        <v>1330745.0652999999</v>
      </c>
      <c r="S781" s="3" t="str">
        <f>TEXT(Customer8[[#This Row],[Transaction_Date]], "MMM")</f>
        <v>Oct</v>
      </c>
      <c r="T781" s="3" t="str">
        <f t="shared" si="12"/>
        <v>60-69 Yrs</v>
      </c>
      <c r="U781" s="3" t="str">
        <f>TEXT(Customer8[[#This Row],[Transaction_Date]],"YYYY")</f>
        <v>2021</v>
      </c>
    </row>
    <row r="782" spans="1:21" x14ac:dyDescent="0.35">
      <c r="A782" t="s">
        <v>1757</v>
      </c>
      <c r="B782">
        <v>551016266</v>
      </c>
      <c r="C782">
        <v>21</v>
      </c>
      <c r="D782" s="1">
        <v>37035.75</v>
      </c>
      <c r="E782" t="s">
        <v>11</v>
      </c>
      <c r="F782" t="s">
        <v>36</v>
      </c>
      <c r="G782" t="s">
        <v>1333</v>
      </c>
      <c r="H782" s="3">
        <v>207162.4319</v>
      </c>
      <c r="I782" s="3">
        <v>115792.8961</v>
      </c>
      <c r="J782" t="s">
        <v>1758</v>
      </c>
      <c r="K782" t="str">
        <f>_xlfn.XLOOKUP(A782, Accounts!A:A, Accounts!E:E, "Not Found")</f>
        <v>Corporate</v>
      </c>
      <c r="L782" s="3">
        <f>_xlfn.XLOOKUP(A782, Accounts!A:A, Accounts!G:G, 0)</f>
        <v>495037683</v>
      </c>
      <c r="M782" s="3" t="str">
        <f>_xlfn.XLOOKUP(A782, Loan!A:A, Loan!D:D, "0")</f>
        <v>0</v>
      </c>
      <c r="N782" s="3" t="str">
        <f>_xlfn.XLOOKUP(Customer8[[#This Row],[Account Number]],Transaction!C:C,Transaction!D:D)</f>
        <v>Money Deposit</v>
      </c>
      <c r="O782" s="3" t="str">
        <f>_xlfn.XLOOKUP(Customer8[[#This Row],[Account Number]], Transaction!C:C,Transaction!E:E)</f>
        <v>Bank</v>
      </c>
      <c r="P782" s="2">
        <f>_xlfn.XLOOKUP(Customer8[[#This Row],[Account Number]], Transaction!C:C,Transaction!F:F)</f>
        <v>44369</v>
      </c>
      <c r="Q782" s="3">
        <f>Customer8[[#This Row],[Bank Deposit]]-Customer8[[#This Row],[Saving Accounts]]</f>
        <v>91369.535799999998</v>
      </c>
      <c r="R782" s="3">
        <f>IF(AND(K782="Current", Customer8[[#This Row],[Balance]]&gt;500000), Customer8[[#This Row],[Balance]]*1.02, Customer8[[#This Row],[Balance]])</f>
        <v>91369.535799999998</v>
      </c>
      <c r="S782" s="3" t="str">
        <f>TEXT(Customer8[[#This Row],[Transaction_Date]], "MMM")</f>
        <v>Jun</v>
      </c>
      <c r="T782" s="3" t="str">
        <f t="shared" si="12"/>
        <v>20-29 Yrs</v>
      </c>
      <c r="U782" s="3" t="str">
        <f>TEXT(Customer8[[#This Row],[Transaction_Date]],"YYYY")</f>
        <v>2021</v>
      </c>
    </row>
    <row r="783" spans="1:21" x14ac:dyDescent="0.35">
      <c r="A783" t="s">
        <v>1759</v>
      </c>
      <c r="B783">
        <v>163998692</v>
      </c>
      <c r="C783">
        <v>75</v>
      </c>
      <c r="D783" s="1">
        <v>17312.25</v>
      </c>
      <c r="E783" t="s">
        <v>11</v>
      </c>
      <c r="F783" t="s">
        <v>547</v>
      </c>
      <c r="G783" t="s">
        <v>1333</v>
      </c>
      <c r="H783" s="3">
        <v>52990.536800000002</v>
      </c>
      <c r="I783" s="3">
        <v>20368.691299999999</v>
      </c>
      <c r="J783" t="s">
        <v>1760</v>
      </c>
      <c r="K783" t="str">
        <f>_xlfn.XLOOKUP(A783, Accounts!A:A, Accounts!E:E, "Not Found")</f>
        <v>Savings</v>
      </c>
      <c r="L783" s="3">
        <f>_xlfn.XLOOKUP(A783, Accounts!A:A, Accounts!G:G, 0)</f>
        <v>960596847</v>
      </c>
      <c r="M783" s="3" t="str">
        <f>_xlfn.XLOOKUP(A783, Loan!A:A, Loan!D:D, "0")</f>
        <v>0</v>
      </c>
      <c r="N783" s="3" t="str">
        <f>_xlfn.XLOOKUP(Customer8[[#This Row],[Account Number]],Transaction!C:C,Transaction!D:D)</f>
        <v>Money Deposit</v>
      </c>
      <c r="O783" s="3" t="str">
        <f>_xlfn.XLOOKUP(Customer8[[#This Row],[Account Number]], Transaction!C:C,Transaction!E:E)</f>
        <v>Bank</v>
      </c>
      <c r="P783" s="2">
        <f>_xlfn.XLOOKUP(Customer8[[#This Row],[Account Number]], Transaction!C:C,Transaction!F:F)</f>
        <v>44597</v>
      </c>
      <c r="Q783" s="3">
        <f>Customer8[[#This Row],[Bank Deposit]]-Customer8[[#This Row],[Saving Accounts]]</f>
        <v>32621.845500000003</v>
      </c>
      <c r="R783" s="3">
        <f>IF(AND(K783="Current", Customer8[[#This Row],[Balance]]&gt;500000), Customer8[[#This Row],[Balance]]*1.02, Customer8[[#This Row],[Balance]])</f>
        <v>32621.845500000003</v>
      </c>
      <c r="S783" s="3" t="str">
        <f>TEXT(Customer8[[#This Row],[Transaction_Date]], "MMM")</f>
        <v>Feb</v>
      </c>
      <c r="T783" s="3" t="str">
        <f t="shared" si="12"/>
        <v>70 Yrs &amp; Above</v>
      </c>
      <c r="U783" s="3" t="str">
        <f>TEXT(Customer8[[#This Row],[Transaction_Date]],"YYYY")</f>
        <v>2022</v>
      </c>
    </row>
    <row r="784" spans="1:21" x14ac:dyDescent="0.35">
      <c r="A784" t="s">
        <v>1761</v>
      </c>
      <c r="B784">
        <v>136816964</v>
      </c>
      <c r="C784">
        <v>47</v>
      </c>
      <c r="D784" s="1">
        <v>27539.25</v>
      </c>
      <c r="E784" t="s">
        <v>11</v>
      </c>
      <c r="F784" t="s">
        <v>1762</v>
      </c>
      <c r="G784" t="s">
        <v>1333</v>
      </c>
      <c r="H784" s="3">
        <v>266295.04560000001</v>
      </c>
      <c r="I784" s="3">
        <v>303148.37780000002</v>
      </c>
      <c r="J784" t="s">
        <v>1763</v>
      </c>
      <c r="K784" t="str">
        <f>_xlfn.XLOOKUP(A784, Accounts!A:A, Accounts!E:E, "Not Found")</f>
        <v>Domiciliary</v>
      </c>
      <c r="L784" s="3">
        <f>_xlfn.XLOOKUP(A784, Accounts!A:A, Accounts!G:G, 0)</f>
        <v>465503896</v>
      </c>
      <c r="M784" s="3" t="str">
        <f>_xlfn.XLOOKUP(A784, Loan!A:A, Loan!D:D, "0")</f>
        <v>0</v>
      </c>
      <c r="N784" s="3" t="str">
        <f>_xlfn.XLOOKUP(Customer8[[#This Row],[Account Number]],Transaction!C:C,Transaction!D:D)</f>
        <v>Money Deposit</v>
      </c>
      <c r="O784" s="3" t="str">
        <f>_xlfn.XLOOKUP(Customer8[[#This Row],[Account Number]], Transaction!C:C,Transaction!E:E)</f>
        <v>ATM</v>
      </c>
      <c r="P784" s="2">
        <f>_xlfn.XLOOKUP(Customer8[[#This Row],[Account Number]], Transaction!C:C,Transaction!F:F)</f>
        <v>44605</v>
      </c>
      <c r="Q784" s="3">
        <f>Customer8[[#This Row],[Bank Deposit]]-Customer8[[#This Row],[Saving Accounts]]</f>
        <v>-36853.332200000004</v>
      </c>
      <c r="R784" s="3">
        <f>IF(AND(K784="Current", Customer8[[#This Row],[Balance]]&gt;500000), Customer8[[#This Row],[Balance]]*1.02, Customer8[[#This Row],[Balance]])</f>
        <v>-36853.332200000004</v>
      </c>
      <c r="S784" s="3" t="str">
        <f>TEXT(Customer8[[#This Row],[Transaction_Date]], "MMM")</f>
        <v>Feb</v>
      </c>
      <c r="T784" s="3" t="str">
        <f t="shared" si="12"/>
        <v>40-49 Yrs</v>
      </c>
      <c r="U784" s="3" t="str">
        <f>TEXT(Customer8[[#This Row],[Transaction_Date]],"YYYY")</f>
        <v>2022</v>
      </c>
    </row>
    <row r="785" spans="1:21" x14ac:dyDescent="0.35">
      <c r="A785" t="s">
        <v>1764</v>
      </c>
      <c r="B785">
        <v>711840914</v>
      </c>
      <c r="C785">
        <v>31</v>
      </c>
      <c r="D785" s="1">
        <v>33383.25</v>
      </c>
      <c r="E785" t="s">
        <v>11</v>
      </c>
      <c r="F785" t="s">
        <v>205</v>
      </c>
      <c r="G785" t="s">
        <v>1333</v>
      </c>
      <c r="H785" s="3">
        <v>572524.48510000005</v>
      </c>
      <c r="I785" s="3">
        <v>100191.7849</v>
      </c>
      <c r="J785" t="s">
        <v>1765</v>
      </c>
      <c r="K785" t="str">
        <f>_xlfn.XLOOKUP(A785, Accounts!A:A, Accounts!E:E, "Not Found")</f>
        <v>Fixed Deposit</v>
      </c>
      <c r="L785" s="3">
        <f>_xlfn.XLOOKUP(A785, Accounts!A:A, Accounts!G:G, 0)</f>
        <v>10106784</v>
      </c>
      <c r="M785" s="3" t="str">
        <f>_xlfn.XLOOKUP(A785, Loan!A:A, Loan!D:D, "0")</f>
        <v>0</v>
      </c>
      <c r="N785" s="3" t="str">
        <f>_xlfn.XLOOKUP(Customer8[[#This Row],[Account Number]],Transaction!C:C,Transaction!D:D)</f>
        <v>Money Transfer</v>
      </c>
      <c r="O785" s="3" t="str">
        <f>_xlfn.XLOOKUP(Customer8[[#This Row],[Account Number]], Transaction!C:C,Transaction!E:E)</f>
        <v>Mobile</v>
      </c>
      <c r="P785" s="2">
        <f>_xlfn.XLOOKUP(Customer8[[#This Row],[Account Number]], Transaction!C:C,Transaction!F:F)</f>
        <v>44537</v>
      </c>
      <c r="Q785" s="3">
        <f>Customer8[[#This Row],[Bank Deposit]]-Customer8[[#This Row],[Saving Accounts]]</f>
        <v>472332.70020000008</v>
      </c>
      <c r="R785" s="3">
        <f>IF(AND(K785="Current", Customer8[[#This Row],[Balance]]&gt;500000), Customer8[[#This Row],[Balance]]*1.02, Customer8[[#This Row],[Balance]])</f>
        <v>472332.70020000008</v>
      </c>
      <c r="S785" s="3" t="str">
        <f>TEXT(Customer8[[#This Row],[Transaction_Date]], "MMM")</f>
        <v>Dec</v>
      </c>
      <c r="T785" s="3" t="str">
        <f t="shared" si="12"/>
        <v>30-39 Yrs</v>
      </c>
      <c r="U785" s="3" t="str">
        <f>TEXT(Customer8[[#This Row],[Transaction_Date]],"YYYY")</f>
        <v>2021</v>
      </c>
    </row>
    <row r="786" spans="1:21" x14ac:dyDescent="0.35">
      <c r="A786" t="s">
        <v>1766</v>
      </c>
      <c r="B786">
        <v>609763632</v>
      </c>
      <c r="C786">
        <v>59</v>
      </c>
      <c r="D786" s="1">
        <v>23156.25</v>
      </c>
      <c r="E786" t="s">
        <v>11</v>
      </c>
      <c r="F786" t="s">
        <v>514</v>
      </c>
      <c r="G786" t="s">
        <v>1333</v>
      </c>
      <c r="H786" s="3">
        <v>407859.6</v>
      </c>
      <c r="I786" s="3">
        <v>199688.06020000001</v>
      </c>
      <c r="J786" t="s">
        <v>1767</v>
      </c>
      <c r="K786" t="str">
        <f>_xlfn.XLOOKUP(A786, Accounts!A:A, Accounts!E:E, "Not Found")</f>
        <v>Domiciliary</v>
      </c>
      <c r="L786" s="3">
        <f>_xlfn.XLOOKUP(A786, Accounts!A:A, Accounts!G:G, 0)</f>
        <v>499326914</v>
      </c>
      <c r="M786" s="3" t="str">
        <f>_xlfn.XLOOKUP(A786, Loan!A:A, Loan!D:D, "0")</f>
        <v>0</v>
      </c>
      <c r="N786" s="3" t="str">
        <f>_xlfn.XLOOKUP(Customer8[[#This Row],[Account Number]],Transaction!C:C,Transaction!D:D)</f>
        <v>Money Deposit</v>
      </c>
      <c r="O786" s="3" t="str">
        <f>_xlfn.XLOOKUP(Customer8[[#This Row],[Account Number]], Transaction!C:C,Transaction!E:E)</f>
        <v>Bank</v>
      </c>
      <c r="P786" s="2">
        <f>_xlfn.XLOOKUP(Customer8[[#This Row],[Account Number]], Transaction!C:C,Transaction!F:F)</f>
        <v>44570</v>
      </c>
      <c r="Q786" s="3">
        <f>Customer8[[#This Row],[Bank Deposit]]-Customer8[[#This Row],[Saving Accounts]]</f>
        <v>208171.53979999997</v>
      </c>
      <c r="R786" s="3">
        <f>IF(AND(K786="Current", Customer8[[#This Row],[Balance]]&gt;500000), Customer8[[#This Row],[Balance]]*1.02, Customer8[[#This Row],[Balance]])</f>
        <v>208171.53979999997</v>
      </c>
      <c r="S786" s="3" t="str">
        <f>TEXT(Customer8[[#This Row],[Transaction_Date]], "MMM")</f>
        <v>Jan</v>
      </c>
      <c r="T786" s="3" t="str">
        <f t="shared" si="12"/>
        <v>50-59 Yrs</v>
      </c>
      <c r="U786" s="3" t="str">
        <f>TEXT(Customer8[[#This Row],[Transaction_Date]],"YYYY")</f>
        <v>2022</v>
      </c>
    </row>
    <row r="787" spans="1:21" x14ac:dyDescent="0.35">
      <c r="A787" t="s">
        <v>1768</v>
      </c>
      <c r="B787">
        <v>703426561</v>
      </c>
      <c r="C787">
        <v>18</v>
      </c>
      <c r="D787" s="1">
        <v>38131.5</v>
      </c>
      <c r="E787" t="s">
        <v>11</v>
      </c>
      <c r="F787" t="s">
        <v>601</v>
      </c>
      <c r="G787" t="s">
        <v>1333</v>
      </c>
      <c r="H787" s="3">
        <v>620185.11809999996</v>
      </c>
      <c r="I787" s="3">
        <v>234582.3008</v>
      </c>
      <c r="J787" t="s">
        <v>1769</v>
      </c>
      <c r="K787" t="str">
        <f>_xlfn.XLOOKUP(A787, Accounts!A:A, Accounts!E:E, "Not Found")</f>
        <v>Corporate</v>
      </c>
      <c r="L787" s="3">
        <f>_xlfn.XLOOKUP(A787, Accounts!A:A, Accounts!G:G, 0)</f>
        <v>280091007</v>
      </c>
      <c r="M787" s="3" t="str">
        <f>_xlfn.XLOOKUP(A787, Loan!A:A, Loan!D:D, "0")</f>
        <v>0</v>
      </c>
      <c r="N787" s="3" t="str">
        <f>_xlfn.XLOOKUP(Customer8[[#This Row],[Account Number]],Transaction!C:C,Transaction!D:D)</f>
        <v>Online Payment</v>
      </c>
      <c r="O787" s="3" t="str">
        <f>_xlfn.XLOOKUP(Customer8[[#This Row],[Account Number]], Transaction!C:C,Transaction!E:E)</f>
        <v>Mobile</v>
      </c>
      <c r="P787" s="2">
        <f>_xlfn.XLOOKUP(Customer8[[#This Row],[Account Number]], Transaction!C:C,Transaction!F:F)</f>
        <v>44669</v>
      </c>
      <c r="Q787" s="3">
        <f>Customer8[[#This Row],[Bank Deposit]]-Customer8[[#This Row],[Saving Accounts]]</f>
        <v>385602.8173</v>
      </c>
      <c r="R787" s="3">
        <f>IF(AND(K787="Current", Customer8[[#This Row],[Balance]]&gt;500000), Customer8[[#This Row],[Balance]]*1.02, Customer8[[#This Row],[Balance]])</f>
        <v>385602.8173</v>
      </c>
      <c r="S787" s="3" t="str">
        <f>TEXT(Customer8[[#This Row],[Transaction_Date]], "MMM")</f>
        <v>Apr</v>
      </c>
      <c r="T787" s="3" t="str">
        <f t="shared" si="12"/>
        <v>Below 20 Yrs</v>
      </c>
      <c r="U787" s="3" t="str">
        <f>TEXT(Customer8[[#This Row],[Transaction_Date]],"YYYY")</f>
        <v>2022</v>
      </c>
    </row>
    <row r="788" spans="1:21" x14ac:dyDescent="0.35">
      <c r="A788" t="s">
        <v>1770</v>
      </c>
      <c r="B788">
        <v>514798396</v>
      </c>
      <c r="C788">
        <v>49</v>
      </c>
      <c r="D788" s="1">
        <v>26808.75</v>
      </c>
      <c r="E788" t="s">
        <v>11</v>
      </c>
      <c r="F788" t="s">
        <v>331</v>
      </c>
      <c r="G788" t="s">
        <v>1333</v>
      </c>
      <c r="H788" s="3">
        <v>1988033.0019</v>
      </c>
      <c r="I788" s="3">
        <v>783688.37179999996</v>
      </c>
      <c r="J788" t="s">
        <v>1771</v>
      </c>
      <c r="K788" t="str">
        <f>_xlfn.XLOOKUP(A788, Accounts!A:A, Accounts!E:E, "Not Found")</f>
        <v>Domiciliary</v>
      </c>
      <c r="L788" s="3">
        <f>_xlfn.XLOOKUP(A788, Accounts!A:A, Accounts!G:G, 0)</f>
        <v>258591243</v>
      </c>
      <c r="M788" s="3" t="str">
        <f>_xlfn.XLOOKUP(A788, Loan!A:A, Loan!D:D, "0")</f>
        <v>0</v>
      </c>
      <c r="N788" s="3" t="str">
        <f>_xlfn.XLOOKUP(Customer8[[#This Row],[Account Number]],Transaction!C:C,Transaction!D:D)</f>
        <v>Money Transfer</v>
      </c>
      <c r="O788" s="3" t="str">
        <f>_xlfn.XLOOKUP(Customer8[[#This Row],[Account Number]], Transaction!C:C,Transaction!E:E)</f>
        <v>Mobile</v>
      </c>
      <c r="P788" s="2">
        <f>_xlfn.XLOOKUP(Customer8[[#This Row],[Account Number]], Transaction!C:C,Transaction!F:F)</f>
        <v>44202</v>
      </c>
      <c r="Q788" s="3">
        <f>Customer8[[#This Row],[Bank Deposit]]-Customer8[[#This Row],[Saving Accounts]]</f>
        <v>1204344.6301000002</v>
      </c>
      <c r="R788" s="3">
        <f>IF(AND(K788="Current", Customer8[[#This Row],[Balance]]&gt;500000), Customer8[[#This Row],[Balance]]*1.02, Customer8[[#This Row],[Balance]])</f>
        <v>1204344.6301000002</v>
      </c>
      <c r="S788" s="3" t="str">
        <f>TEXT(Customer8[[#This Row],[Transaction_Date]], "MMM")</f>
        <v>Jan</v>
      </c>
      <c r="T788" s="3" t="str">
        <f t="shared" si="12"/>
        <v>40-49 Yrs</v>
      </c>
      <c r="U788" s="3" t="str">
        <f>TEXT(Customer8[[#This Row],[Transaction_Date]],"YYYY")</f>
        <v>2021</v>
      </c>
    </row>
    <row r="789" spans="1:21" x14ac:dyDescent="0.35">
      <c r="A789" t="s">
        <v>1772</v>
      </c>
      <c r="B789">
        <v>542215836</v>
      </c>
      <c r="C789">
        <v>84</v>
      </c>
      <c r="D789" s="1">
        <v>14025</v>
      </c>
      <c r="E789" t="s">
        <v>11</v>
      </c>
      <c r="F789" t="s">
        <v>905</v>
      </c>
      <c r="G789" t="s">
        <v>1333</v>
      </c>
      <c r="H789" s="3">
        <v>303177.13780000003</v>
      </c>
      <c r="I789" s="3">
        <v>81560.594700000001</v>
      </c>
      <c r="J789" t="s">
        <v>1773</v>
      </c>
      <c r="K789" t="str">
        <f>_xlfn.XLOOKUP(A789, Accounts!A:A, Accounts!E:E, "Not Found")</f>
        <v>Savings</v>
      </c>
      <c r="L789" s="3">
        <f>_xlfn.XLOOKUP(A789, Accounts!A:A, Accounts!G:G, 0)</f>
        <v>607651956</v>
      </c>
      <c r="M789" s="3" t="str">
        <f>_xlfn.XLOOKUP(A789, Loan!A:A, Loan!D:D, "0")</f>
        <v>0</v>
      </c>
      <c r="N789" s="3" t="str">
        <f>_xlfn.XLOOKUP(Customer8[[#This Row],[Account Number]],Transaction!C:C,Transaction!D:D)</f>
        <v>Money Deposit</v>
      </c>
      <c r="O789" s="3" t="str">
        <f>_xlfn.XLOOKUP(Customer8[[#This Row],[Account Number]], Transaction!C:C,Transaction!E:E)</f>
        <v>Bank</v>
      </c>
      <c r="P789" s="2">
        <f>_xlfn.XLOOKUP(Customer8[[#This Row],[Account Number]], Transaction!C:C,Transaction!F:F)</f>
        <v>44459</v>
      </c>
      <c r="Q789" s="3">
        <f>Customer8[[#This Row],[Bank Deposit]]-Customer8[[#This Row],[Saving Accounts]]</f>
        <v>221616.54310000001</v>
      </c>
      <c r="R789" s="3">
        <f>IF(AND(K789="Current", Customer8[[#This Row],[Balance]]&gt;500000), Customer8[[#This Row],[Balance]]*1.02, Customer8[[#This Row],[Balance]])</f>
        <v>221616.54310000001</v>
      </c>
      <c r="S789" s="3" t="str">
        <f>TEXT(Customer8[[#This Row],[Transaction_Date]], "MMM")</f>
        <v>Sep</v>
      </c>
      <c r="T789" s="3" t="str">
        <f t="shared" si="12"/>
        <v>70 Yrs &amp; Above</v>
      </c>
      <c r="U789" s="3" t="str">
        <f>TEXT(Customer8[[#This Row],[Transaction_Date]],"YYYY")</f>
        <v>2021</v>
      </c>
    </row>
    <row r="790" spans="1:21" x14ac:dyDescent="0.35">
      <c r="A790" t="s">
        <v>1774</v>
      </c>
      <c r="B790">
        <v>313918958</v>
      </c>
      <c r="C790">
        <v>23</v>
      </c>
      <c r="D790" s="1">
        <v>36305.25</v>
      </c>
      <c r="E790" t="s">
        <v>11</v>
      </c>
      <c r="F790" t="s">
        <v>1093</v>
      </c>
      <c r="G790" t="s">
        <v>1333</v>
      </c>
      <c r="H790" s="3">
        <v>149314.45019999999</v>
      </c>
      <c r="I790" s="3">
        <v>53879.383300000001</v>
      </c>
      <c r="J790" t="s">
        <v>1775</v>
      </c>
      <c r="K790" t="str">
        <f>_xlfn.XLOOKUP(A790, Accounts!A:A, Accounts!E:E, "Not Found")</f>
        <v>Domiciliary</v>
      </c>
      <c r="L790" s="3">
        <f>_xlfn.XLOOKUP(A790, Accounts!A:A, Accounts!G:G, 0)</f>
        <v>837693396</v>
      </c>
      <c r="M790" s="3" t="str">
        <f>_xlfn.XLOOKUP(A790, Loan!A:A, Loan!D:D, "0")</f>
        <v>0</v>
      </c>
      <c r="N790" s="3" t="str">
        <f>_xlfn.XLOOKUP(Customer8[[#This Row],[Account Number]],Transaction!C:C,Transaction!D:D)</f>
        <v>Money Transfer</v>
      </c>
      <c r="O790" s="3" t="str">
        <f>_xlfn.XLOOKUP(Customer8[[#This Row],[Account Number]], Transaction!C:C,Transaction!E:E)</f>
        <v>Bank</v>
      </c>
      <c r="P790" s="2">
        <f>_xlfn.XLOOKUP(Customer8[[#This Row],[Account Number]], Transaction!C:C,Transaction!F:F)</f>
        <v>44223</v>
      </c>
      <c r="Q790" s="3">
        <f>Customer8[[#This Row],[Bank Deposit]]-Customer8[[#This Row],[Saving Accounts]]</f>
        <v>95435.066899999991</v>
      </c>
      <c r="R790" s="3">
        <f>IF(AND(K790="Current", Customer8[[#This Row],[Balance]]&gt;500000), Customer8[[#This Row],[Balance]]*1.02, Customer8[[#This Row],[Balance]])</f>
        <v>95435.066899999991</v>
      </c>
      <c r="S790" s="3" t="str">
        <f>TEXT(Customer8[[#This Row],[Transaction_Date]], "MMM")</f>
        <v>Jan</v>
      </c>
      <c r="T790" s="3" t="str">
        <f t="shared" si="12"/>
        <v>20-29 Yrs</v>
      </c>
      <c r="U790" s="3" t="str">
        <f>TEXT(Customer8[[#This Row],[Transaction_Date]],"YYYY")</f>
        <v>2021</v>
      </c>
    </row>
    <row r="791" spans="1:21" x14ac:dyDescent="0.35">
      <c r="A791" t="s">
        <v>1776</v>
      </c>
      <c r="B791">
        <v>333256287</v>
      </c>
      <c r="C791">
        <v>51</v>
      </c>
      <c r="D791" s="1">
        <v>26078.25</v>
      </c>
      <c r="E791" t="s">
        <v>11</v>
      </c>
      <c r="F791" t="s">
        <v>69</v>
      </c>
      <c r="G791" t="s">
        <v>1333</v>
      </c>
      <c r="H791" s="3">
        <v>665784.05420000001</v>
      </c>
      <c r="I791" s="3">
        <v>290972.2904</v>
      </c>
      <c r="J791" t="s">
        <v>1777</v>
      </c>
      <c r="K791" t="str">
        <f>_xlfn.XLOOKUP(A791, Accounts!A:A, Accounts!E:E, "Not Found")</f>
        <v>Domiciliary</v>
      </c>
      <c r="L791" s="3">
        <f>_xlfn.XLOOKUP(A791, Accounts!A:A, Accounts!G:G, 0)</f>
        <v>255576672</v>
      </c>
      <c r="M791" s="3">
        <f>_xlfn.XLOOKUP(A791, Loan!A:A, Loan!D:D, "0")</f>
        <v>174909072</v>
      </c>
      <c r="N791" s="3" t="str">
        <f>_xlfn.XLOOKUP(Customer8[[#This Row],[Account Number]],Transaction!C:C,Transaction!D:D)</f>
        <v>Loan Payment</v>
      </c>
      <c r="O791" s="3" t="str">
        <f>_xlfn.XLOOKUP(Customer8[[#This Row],[Account Number]], Transaction!C:C,Transaction!E:E)</f>
        <v>AFT</v>
      </c>
      <c r="P791" s="2">
        <f>_xlfn.XLOOKUP(Customer8[[#This Row],[Account Number]], Transaction!C:C,Transaction!F:F)</f>
        <v>44547</v>
      </c>
      <c r="Q791" s="3">
        <f>Customer8[[#This Row],[Bank Deposit]]-Customer8[[#This Row],[Saving Accounts]]</f>
        <v>374811.76380000002</v>
      </c>
      <c r="R791" s="3">
        <f>IF(AND(K791="Current", Customer8[[#This Row],[Balance]]&gt;500000), Customer8[[#This Row],[Balance]]*1.02, Customer8[[#This Row],[Balance]])</f>
        <v>374811.76380000002</v>
      </c>
      <c r="S791" s="3" t="str">
        <f>TEXT(Customer8[[#This Row],[Transaction_Date]], "MMM")</f>
        <v>Dec</v>
      </c>
      <c r="T791" s="3" t="str">
        <f t="shared" si="12"/>
        <v>50-59 Yrs</v>
      </c>
      <c r="U791" s="3" t="str">
        <f>TEXT(Customer8[[#This Row],[Transaction_Date]],"YYYY")</f>
        <v>2021</v>
      </c>
    </row>
    <row r="792" spans="1:21" x14ac:dyDescent="0.35">
      <c r="A792" t="s">
        <v>1778</v>
      </c>
      <c r="B792">
        <v>837917753</v>
      </c>
      <c r="C792">
        <v>60</v>
      </c>
      <c r="D792" s="1">
        <v>22791</v>
      </c>
      <c r="E792" t="s">
        <v>11</v>
      </c>
      <c r="F792" t="s">
        <v>95</v>
      </c>
      <c r="G792" t="s">
        <v>1333</v>
      </c>
      <c r="H792" s="3">
        <v>125695.2531</v>
      </c>
      <c r="I792" s="3">
        <v>51954.037900000003</v>
      </c>
      <c r="J792" t="s">
        <v>1779</v>
      </c>
      <c r="K792" t="str">
        <f>_xlfn.XLOOKUP(A792, Accounts!A:A, Accounts!E:E, "Not Found")</f>
        <v>Corporate</v>
      </c>
      <c r="L792" s="3">
        <f>_xlfn.XLOOKUP(A792, Accounts!A:A, Accounts!G:G, 0)</f>
        <v>511043928</v>
      </c>
      <c r="M792" s="3" t="str">
        <f>_xlfn.XLOOKUP(A792, Loan!A:A, Loan!D:D, "0")</f>
        <v>0</v>
      </c>
      <c r="N792" s="3" t="str">
        <f>_xlfn.XLOOKUP(Customer8[[#This Row],[Account Number]],Transaction!C:C,Transaction!D:D)</f>
        <v>Online Payment</v>
      </c>
      <c r="O792" s="3" t="str">
        <f>_xlfn.XLOOKUP(Customer8[[#This Row],[Account Number]], Transaction!C:C,Transaction!E:E)</f>
        <v>Internet Banking</v>
      </c>
      <c r="P792" s="2">
        <f>_xlfn.XLOOKUP(Customer8[[#This Row],[Account Number]], Transaction!C:C,Transaction!F:F)</f>
        <v>44333</v>
      </c>
      <c r="Q792" s="3">
        <f>Customer8[[#This Row],[Bank Deposit]]-Customer8[[#This Row],[Saving Accounts]]</f>
        <v>73741.215200000006</v>
      </c>
      <c r="R792" s="3">
        <f>IF(AND(K792="Current", Customer8[[#This Row],[Balance]]&gt;500000), Customer8[[#This Row],[Balance]]*1.02, Customer8[[#This Row],[Balance]])</f>
        <v>73741.215200000006</v>
      </c>
      <c r="S792" s="3" t="str">
        <f>TEXT(Customer8[[#This Row],[Transaction_Date]], "MMM")</f>
        <v>May</v>
      </c>
      <c r="T792" s="3" t="str">
        <f t="shared" si="12"/>
        <v>60-69 Yrs</v>
      </c>
      <c r="U792" s="3" t="str">
        <f>TEXT(Customer8[[#This Row],[Transaction_Date]],"YYYY")</f>
        <v>2021</v>
      </c>
    </row>
    <row r="793" spans="1:21" x14ac:dyDescent="0.35">
      <c r="A793" t="s">
        <v>1780</v>
      </c>
      <c r="B793">
        <v>653396680</v>
      </c>
      <c r="C793">
        <v>50</v>
      </c>
      <c r="D793" s="1">
        <v>26443.5</v>
      </c>
      <c r="E793" t="s">
        <v>11</v>
      </c>
      <c r="F793" t="s">
        <v>514</v>
      </c>
      <c r="G793" t="s">
        <v>1333</v>
      </c>
      <c r="H793" s="3">
        <v>193153.03109999999</v>
      </c>
      <c r="I793" s="3">
        <v>60174.5982</v>
      </c>
      <c r="J793" t="s">
        <v>1781</v>
      </c>
      <c r="K793" t="str">
        <f>_xlfn.XLOOKUP(A793, Accounts!A:A, Accounts!E:E, "Not Found")</f>
        <v>Current</v>
      </c>
      <c r="L793" s="3">
        <f>_xlfn.XLOOKUP(A793, Accounts!A:A, Accounts!G:G, 0)</f>
        <v>1021320441</v>
      </c>
      <c r="M793" s="3" t="str">
        <f>_xlfn.XLOOKUP(A793, Loan!A:A, Loan!D:D, "0")</f>
        <v>0</v>
      </c>
      <c r="N793" s="3" t="str">
        <f>_xlfn.XLOOKUP(Customer8[[#This Row],[Account Number]],Transaction!C:C,Transaction!D:D)</f>
        <v>Money Deposit</v>
      </c>
      <c r="O793" s="3" t="str">
        <f>_xlfn.XLOOKUP(Customer8[[#This Row],[Account Number]], Transaction!C:C,Transaction!E:E)</f>
        <v>Bank</v>
      </c>
      <c r="P793" s="2">
        <f>_xlfn.XLOOKUP(Customer8[[#This Row],[Account Number]], Transaction!C:C,Transaction!F:F)</f>
        <v>44322</v>
      </c>
      <c r="Q793" s="3">
        <f>Customer8[[#This Row],[Bank Deposit]]-Customer8[[#This Row],[Saving Accounts]]</f>
        <v>132978.43289999999</v>
      </c>
      <c r="R793" s="3">
        <f>IF(AND(K793="Current", Customer8[[#This Row],[Balance]]&gt;500000), Customer8[[#This Row],[Balance]]*1.02, Customer8[[#This Row],[Balance]])</f>
        <v>132978.43289999999</v>
      </c>
      <c r="S793" s="3" t="str">
        <f>TEXT(Customer8[[#This Row],[Transaction_Date]], "MMM")</f>
        <v>May</v>
      </c>
      <c r="T793" s="3" t="str">
        <f t="shared" si="12"/>
        <v>50-59 Yrs</v>
      </c>
      <c r="U793" s="3" t="str">
        <f>TEXT(Customer8[[#This Row],[Transaction_Date]],"YYYY")</f>
        <v>2021</v>
      </c>
    </row>
    <row r="794" spans="1:21" x14ac:dyDescent="0.35">
      <c r="A794" t="s">
        <v>1782</v>
      </c>
      <c r="B794">
        <v>481741910</v>
      </c>
      <c r="C794">
        <v>79</v>
      </c>
      <c r="D794" s="1">
        <v>15851.25</v>
      </c>
      <c r="E794" t="s">
        <v>11</v>
      </c>
      <c r="F794" t="s">
        <v>728</v>
      </c>
      <c r="G794" t="s">
        <v>1333</v>
      </c>
      <c r="H794" s="3">
        <v>758995.41209999996</v>
      </c>
      <c r="I794" s="3">
        <v>306509.38010000001</v>
      </c>
      <c r="J794" t="s">
        <v>1783</v>
      </c>
      <c r="K794" t="str">
        <f>_xlfn.XLOOKUP(A794, Accounts!A:A, Accounts!E:E, "Not Found")</f>
        <v>Joint</v>
      </c>
      <c r="L794" s="3">
        <f>_xlfn.XLOOKUP(A794, Accounts!A:A, Accounts!G:G, 0)</f>
        <v>47448225</v>
      </c>
      <c r="M794" s="3" t="str">
        <f>_xlfn.XLOOKUP(A794, Loan!A:A, Loan!D:D, "0")</f>
        <v>0</v>
      </c>
      <c r="N794" s="3" t="str">
        <f>_xlfn.XLOOKUP(Customer8[[#This Row],[Account Number]],Transaction!C:C,Transaction!D:D)</f>
        <v>Checks</v>
      </c>
      <c r="O794" s="3" t="str">
        <f>_xlfn.XLOOKUP(Customer8[[#This Row],[Account Number]], Transaction!C:C,Transaction!E:E)</f>
        <v>Informal Services</v>
      </c>
      <c r="P794" s="2">
        <f>_xlfn.XLOOKUP(Customer8[[#This Row],[Account Number]], Transaction!C:C,Transaction!F:F)</f>
        <v>44626</v>
      </c>
      <c r="Q794" s="3">
        <f>Customer8[[#This Row],[Bank Deposit]]-Customer8[[#This Row],[Saving Accounts]]</f>
        <v>452486.03199999995</v>
      </c>
      <c r="R794" s="3">
        <f>IF(AND(K794="Current", Customer8[[#This Row],[Balance]]&gt;500000), Customer8[[#This Row],[Balance]]*1.02, Customer8[[#This Row],[Balance]])</f>
        <v>452486.03199999995</v>
      </c>
      <c r="S794" s="3" t="str">
        <f>TEXT(Customer8[[#This Row],[Transaction_Date]], "MMM")</f>
        <v>Mar</v>
      </c>
      <c r="T794" s="3" t="str">
        <f t="shared" si="12"/>
        <v>70 Yrs &amp; Above</v>
      </c>
      <c r="U794" s="3" t="str">
        <f>TEXT(Customer8[[#This Row],[Transaction_Date]],"YYYY")</f>
        <v>2022</v>
      </c>
    </row>
    <row r="795" spans="1:21" x14ac:dyDescent="0.35">
      <c r="A795" t="s">
        <v>1784</v>
      </c>
      <c r="B795">
        <v>475767486</v>
      </c>
      <c r="C795">
        <v>31</v>
      </c>
      <c r="D795" s="1">
        <v>33383.25</v>
      </c>
      <c r="E795" t="s">
        <v>11</v>
      </c>
      <c r="F795" t="s">
        <v>514</v>
      </c>
      <c r="G795" t="s">
        <v>1333</v>
      </c>
      <c r="H795" s="3">
        <v>1340823.2175</v>
      </c>
      <c r="I795" s="3">
        <v>885755.94369999995</v>
      </c>
      <c r="J795" t="s">
        <v>1785</v>
      </c>
      <c r="K795" t="str">
        <f>_xlfn.XLOOKUP(A795, Accounts!A:A, Accounts!E:E, "Not Found")</f>
        <v>Current</v>
      </c>
      <c r="L795" s="3">
        <f>_xlfn.XLOOKUP(A795, Accounts!A:A, Accounts!G:G, 0)</f>
        <v>13522208</v>
      </c>
      <c r="M795" s="3" t="str">
        <f>_xlfn.XLOOKUP(A795, Loan!A:A, Loan!D:D, "0")</f>
        <v>0</v>
      </c>
      <c r="N795" s="3" t="str">
        <f>_xlfn.XLOOKUP(Customer8[[#This Row],[Account Number]],Transaction!C:C,Transaction!D:D)</f>
        <v>Cash Withdrawal</v>
      </c>
      <c r="O795" s="3" t="str">
        <f>_xlfn.XLOOKUP(Customer8[[#This Row],[Account Number]], Transaction!C:C,Transaction!E:E)</f>
        <v>Bank</v>
      </c>
      <c r="P795" s="2">
        <f>_xlfn.XLOOKUP(Customer8[[#This Row],[Account Number]], Transaction!C:C,Transaction!F:F)</f>
        <v>44666</v>
      </c>
      <c r="Q795" s="3">
        <f>Customer8[[#This Row],[Bank Deposit]]-Customer8[[#This Row],[Saving Accounts]]</f>
        <v>455067.27380000008</v>
      </c>
      <c r="R795" s="3">
        <f>IF(AND(K795="Current", Customer8[[#This Row],[Balance]]&gt;500000), Customer8[[#This Row],[Balance]]*1.02, Customer8[[#This Row],[Balance]])</f>
        <v>455067.27380000008</v>
      </c>
      <c r="S795" s="3" t="str">
        <f>TEXT(Customer8[[#This Row],[Transaction_Date]], "MMM")</f>
        <v>Apr</v>
      </c>
      <c r="T795" s="3" t="str">
        <f t="shared" si="12"/>
        <v>30-39 Yrs</v>
      </c>
      <c r="U795" s="3" t="str">
        <f>TEXT(Customer8[[#This Row],[Transaction_Date]],"YYYY")</f>
        <v>2022</v>
      </c>
    </row>
    <row r="796" spans="1:21" x14ac:dyDescent="0.35">
      <c r="A796" t="s">
        <v>1786</v>
      </c>
      <c r="B796">
        <v>739195463</v>
      </c>
      <c r="C796">
        <v>49</v>
      </c>
      <c r="D796" s="1">
        <v>26808.75</v>
      </c>
      <c r="E796" t="s">
        <v>11</v>
      </c>
      <c r="F796" t="s">
        <v>390</v>
      </c>
      <c r="G796" t="s">
        <v>1333</v>
      </c>
      <c r="H796" s="3">
        <v>1429313.7320000001</v>
      </c>
      <c r="I796" s="3">
        <v>438288.84649999999</v>
      </c>
      <c r="J796" t="s">
        <v>1787</v>
      </c>
      <c r="K796" t="str">
        <f>_xlfn.XLOOKUP(A796, Accounts!A:A, Accounts!E:E, "Not Found")</f>
        <v>Domiciliary</v>
      </c>
      <c r="L796" s="3">
        <f>_xlfn.XLOOKUP(A796, Accounts!A:A, Accounts!G:G, 0)</f>
        <v>7593417</v>
      </c>
      <c r="M796" s="3">
        <f>_xlfn.XLOOKUP(A796, Loan!A:A, Loan!D:D, "0")</f>
        <v>78656823</v>
      </c>
      <c r="N796" s="3" t="str">
        <f>_xlfn.XLOOKUP(Customer8[[#This Row],[Account Number]],Transaction!C:C,Transaction!D:D)</f>
        <v>Loan Payment</v>
      </c>
      <c r="O796" s="3" t="str">
        <f>_xlfn.XLOOKUP(Customer8[[#This Row],[Account Number]], Transaction!C:C,Transaction!E:E)</f>
        <v>AFT</v>
      </c>
      <c r="P796" s="2">
        <f>_xlfn.XLOOKUP(Customer8[[#This Row],[Account Number]], Transaction!C:C,Transaction!F:F)</f>
        <v>44601</v>
      </c>
      <c r="Q796" s="3">
        <f>Customer8[[#This Row],[Bank Deposit]]-Customer8[[#This Row],[Saving Accounts]]</f>
        <v>991024.88550000009</v>
      </c>
      <c r="R796" s="3">
        <f>IF(AND(K796="Current", Customer8[[#This Row],[Balance]]&gt;500000), Customer8[[#This Row],[Balance]]*1.02, Customer8[[#This Row],[Balance]])</f>
        <v>991024.88550000009</v>
      </c>
      <c r="S796" s="3" t="str">
        <f>TEXT(Customer8[[#This Row],[Transaction_Date]], "MMM")</f>
        <v>Feb</v>
      </c>
      <c r="T796" s="3" t="str">
        <f t="shared" si="12"/>
        <v>40-49 Yrs</v>
      </c>
      <c r="U796" s="3" t="str">
        <f>TEXT(Customer8[[#This Row],[Transaction_Date]],"YYYY")</f>
        <v>2022</v>
      </c>
    </row>
    <row r="797" spans="1:21" x14ac:dyDescent="0.35">
      <c r="A797" t="s">
        <v>1788</v>
      </c>
      <c r="B797">
        <v>359280637</v>
      </c>
      <c r="C797">
        <v>19</v>
      </c>
      <c r="D797" s="1">
        <v>37766.25</v>
      </c>
      <c r="E797" t="s">
        <v>11</v>
      </c>
      <c r="F797" t="s">
        <v>178</v>
      </c>
      <c r="G797" t="s">
        <v>1333</v>
      </c>
      <c r="H797" s="3">
        <v>1532568.0026</v>
      </c>
      <c r="I797" s="3">
        <v>951687.34990000003</v>
      </c>
      <c r="J797" t="s">
        <v>1789</v>
      </c>
      <c r="K797" t="str">
        <f>_xlfn.XLOOKUP(A797, Accounts!A:A, Accounts!E:E, "Not Found")</f>
        <v>Corporate</v>
      </c>
      <c r="L797" s="3">
        <f>_xlfn.XLOOKUP(A797, Accounts!A:A, Accounts!G:G, 0)</f>
        <v>727405728</v>
      </c>
      <c r="M797" s="3" t="str">
        <f>_xlfn.XLOOKUP(A797, Loan!A:A, Loan!D:D, "0")</f>
        <v>0</v>
      </c>
      <c r="N797" s="3" t="str">
        <f>_xlfn.XLOOKUP(Customer8[[#This Row],[Account Number]],Transaction!C:C,Transaction!D:D)</f>
        <v>Money Deposit</v>
      </c>
      <c r="O797" s="3" t="str">
        <f>_xlfn.XLOOKUP(Customer8[[#This Row],[Account Number]], Transaction!C:C,Transaction!E:E)</f>
        <v>ATM</v>
      </c>
      <c r="P797" s="2">
        <f>_xlfn.XLOOKUP(Customer8[[#This Row],[Account Number]], Transaction!C:C,Transaction!F:F)</f>
        <v>44657</v>
      </c>
      <c r="Q797" s="3">
        <f>Customer8[[#This Row],[Bank Deposit]]-Customer8[[#This Row],[Saving Accounts]]</f>
        <v>580880.65269999998</v>
      </c>
      <c r="R797" s="3">
        <f>IF(AND(K797="Current", Customer8[[#This Row],[Balance]]&gt;500000), Customer8[[#This Row],[Balance]]*1.02, Customer8[[#This Row],[Balance]])</f>
        <v>580880.65269999998</v>
      </c>
      <c r="S797" s="3" t="str">
        <f>TEXT(Customer8[[#This Row],[Transaction_Date]], "MMM")</f>
        <v>Apr</v>
      </c>
      <c r="T797" s="3" t="str">
        <f t="shared" si="12"/>
        <v>Below 20 Yrs</v>
      </c>
      <c r="U797" s="3" t="str">
        <f>TEXT(Customer8[[#This Row],[Transaction_Date]],"YYYY")</f>
        <v>2022</v>
      </c>
    </row>
    <row r="798" spans="1:21" x14ac:dyDescent="0.35">
      <c r="A798" t="s">
        <v>1790</v>
      </c>
      <c r="B798">
        <v>1668456</v>
      </c>
      <c r="C798">
        <v>26</v>
      </c>
      <c r="D798" s="1">
        <v>35209.5</v>
      </c>
      <c r="E798" t="s">
        <v>11</v>
      </c>
      <c r="F798" t="s">
        <v>393</v>
      </c>
      <c r="G798" t="s">
        <v>1333</v>
      </c>
      <c r="H798" s="3">
        <v>103871.6332</v>
      </c>
      <c r="I798" s="3">
        <v>133711.12059999999</v>
      </c>
      <c r="J798" t="s">
        <v>1791</v>
      </c>
      <c r="K798" t="str">
        <f>_xlfn.XLOOKUP(A798, Accounts!A:A, Accounts!E:E, "Not Found")</f>
        <v>Domiciliary</v>
      </c>
      <c r="L798" s="3">
        <f>_xlfn.XLOOKUP(A798, Accounts!A:A, Accounts!G:G, 0)</f>
        <v>1609410825</v>
      </c>
      <c r="M798" s="3" t="str">
        <f>_xlfn.XLOOKUP(A798, Loan!A:A, Loan!D:D, "0")</f>
        <v>0</v>
      </c>
      <c r="N798" s="3" t="str">
        <f>_xlfn.XLOOKUP(Customer8[[#This Row],[Account Number]],Transaction!C:C,Transaction!D:D)</f>
        <v>Money Transfer</v>
      </c>
      <c r="O798" s="3" t="str">
        <f>_xlfn.XLOOKUP(Customer8[[#This Row],[Account Number]], Transaction!C:C,Transaction!E:E)</f>
        <v>Mobile</v>
      </c>
      <c r="P798" s="2">
        <f>_xlfn.XLOOKUP(Customer8[[#This Row],[Account Number]], Transaction!C:C,Transaction!F:F)</f>
        <v>44291</v>
      </c>
      <c r="Q798" s="3">
        <f>Customer8[[#This Row],[Bank Deposit]]-Customer8[[#This Row],[Saving Accounts]]</f>
        <v>-29839.487399999998</v>
      </c>
      <c r="R798" s="3">
        <f>IF(AND(K798="Current", Customer8[[#This Row],[Balance]]&gt;500000), Customer8[[#This Row],[Balance]]*1.02, Customer8[[#This Row],[Balance]])</f>
        <v>-29839.487399999998</v>
      </c>
      <c r="S798" s="3" t="str">
        <f>TEXT(Customer8[[#This Row],[Transaction_Date]], "MMM")</f>
        <v>Apr</v>
      </c>
      <c r="T798" s="3" t="str">
        <f t="shared" si="12"/>
        <v>20-29 Yrs</v>
      </c>
      <c r="U798" s="3" t="str">
        <f>TEXT(Customer8[[#This Row],[Transaction_Date]],"YYYY")</f>
        <v>2021</v>
      </c>
    </row>
    <row r="799" spans="1:21" x14ac:dyDescent="0.35">
      <c r="A799" t="s">
        <v>1792</v>
      </c>
      <c r="B799">
        <v>761624255</v>
      </c>
      <c r="C799">
        <v>38</v>
      </c>
      <c r="D799" s="1">
        <v>30826.5</v>
      </c>
      <c r="E799" t="s">
        <v>11</v>
      </c>
      <c r="F799" t="s">
        <v>350</v>
      </c>
      <c r="G799" t="s">
        <v>1333</v>
      </c>
      <c r="H799" s="3">
        <v>369716.66320000001</v>
      </c>
      <c r="I799" s="3">
        <v>188455.5748</v>
      </c>
      <c r="J799" t="s">
        <v>1329</v>
      </c>
      <c r="K799" t="str">
        <f>_xlfn.XLOOKUP(A799, Accounts!A:A, Accounts!E:E, "Not Found")</f>
        <v>Domiciliary</v>
      </c>
      <c r="L799" s="3">
        <f>_xlfn.XLOOKUP(A799, Accounts!A:A, Accounts!G:G, 0)</f>
        <v>1332805287</v>
      </c>
      <c r="M799" s="3" t="str">
        <f>_xlfn.XLOOKUP(A799, Loan!A:A, Loan!D:D, "0")</f>
        <v>0</v>
      </c>
      <c r="N799" s="3" t="str">
        <f>_xlfn.XLOOKUP(Customer8[[#This Row],[Account Number]],Transaction!C:C,Transaction!D:D)</f>
        <v>Checks</v>
      </c>
      <c r="O799" s="3" t="str">
        <f>_xlfn.XLOOKUP(Customer8[[#This Row],[Account Number]], Transaction!C:C,Transaction!E:E)</f>
        <v>Informal Services</v>
      </c>
      <c r="P799" s="2">
        <f>_xlfn.XLOOKUP(Customer8[[#This Row],[Account Number]], Transaction!C:C,Transaction!F:F)</f>
        <v>44605</v>
      </c>
      <c r="Q799" s="3">
        <f>Customer8[[#This Row],[Bank Deposit]]-Customer8[[#This Row],[Saving Accounts]]</f>
        <v>181261.08840000001</v>
      </c>
      <c r="R799" s="3">
        <f>IF(AND(K799="Current", Customer8[[#This Row],[Balance]]&gt;500000), Customer8[[#This Row],[Balance]]*1.02, Customer8[[#This Row],[Balance]])</f>
        <v>181261.08840000001</v>
      </c>
      <c r="S799" s="3" t="str">
        <f>TEXT(Customer8[[#This Row],[Transaction_Date]], "MMM")</f>
        <v>Feb</v>
      </c>
      <c r="T799" s="3" t="str">
        <f t="shared" si="12"/>
        <v>30-39 Yrs</v>
      </c>
      <c r="U799" s="3" t="str">
        <f>TEXT(Customer8[[#This Row],[Transaction_Date]],"YYYY")</f>
        <v>2022</v>
      </c>
    </row>
    <row r="800" spans="1:21" x14ac:dyDescent="0.35">
      <c r="A800" t="s">
        <v>1793</v>
      </c>
      <c r="B800">
        <v>261781838</v>
      </c>
      <c r="C800">
        <v>53</v>
      </c>
      <c r="D800" s="1">
        <v>25347.75</v>
      </c>
      <c r="E800" t="s">
        <v>11</v>
      </c>
      <c r="F800" t="s">
        <v>220</v>
      </c>
      <c r="G800" t="s">
        <v>1333</v>
      </c>
      <c r="H800" s="3">
        <v>88823.512600000002</v>
      </c>
      <c r="I800" s="3">
        <v>24284.013200000001</v>
      </c>
      <c r="J800" t="s">
        <v>1794</v>
      </c>
      <c r="K800" t="str">
        <f>_xlfn.XLOOKUP(A800, Accounts!A:A, Accounts!E:E, "Not Found")</f>
        <v>Savings</v>
      </c>
      <c r="L800" s="3">
        <f>_xlfn.XLOOKUP(A800, Accounts!A:A, Accounts!G:G, 0)</f>
        <v>3119775642</v>
      </c>
      <c r="M800" s="3" t="str">
        <f>_xlfn.XLOOKUP(A800, Loan!A:A, Loan!D:D, "0")</f>
        <v>0</v>
      </c>
      <c r="N800" s="3" t="str">
        <f>_xlfn.XLOOKUP(Customer8[[#This Row],[Account Number]],Transaction!C:C,Transaction!D:D)</f>
        <v>Money Transfer</v>
      </c>
      <c r="O800" s="3" t="str">
        <f>_xlfn.XLOOKUP(Customer8[[#This Row],[Account Number]], Transaction!C:C,Transaction!E:E)</f>
        <v>Mobile</v>
      </c>
      <c r="P800" s="2">
        <f>_xlfn.XLOOKUP(Customer8[[#This Row],[Account Number]], Transaction!C:C,Transaction!F:F)</f>
        <v>44465</v>
      </c>
      <c r="Q800" s="3">
        <f>Customer8[[#This Row],[Bank Deposit]]-Customer8[[#This Row],[Saving Accounts]]</f>
        <v>64539.499400000001</v>
      </c>
      <c r="R800" s="3">
        <f>IF(AND(K800="Current", Customer8[[#This Row],[Balance]]&gt;500000), Customer8[[#This Row],[Balance]]*1.02, Customer8[[#This Row],[Balance]])</f>
        <v>64539.499400000001</v>
      </c>
      <c r="S800" s="3" t="str">
        <f>TEXT(Customer8[[#This Row],[Transaction_Date]], "MMM")</f>
        <v>Sep</v>
      </c>
      <c r="T800" s="3" t="str">
        <f t="shared" si="12"/>
        <v>50-59 Yrs</v>
      </c>
      <c r="U800" s="3" t="str">
        <f>TEXT(Customer8[[#This Row],[Transaction_Date]],"YYYY")</f>
        <v>2021</v>
      </c>
    </row>
    <row r="801" spans="1:21" x14ac:dyDescent="0.35">
      <c r="A801" t="s">
        <v>1795</v>
      </c>
      <c r="B801">
        <v>924626830</v>
      </c>
      <c r="C801">
        <v>76</v>
      </c>
      <c r="D801" s="1">
        <v>16947</v>
      </c>
      <c r="E801" t="s">
        <v>11</v>
      </c>
      <c r="F801" t="s">
        <v>84</v>
      </c>
      <c r="G801" t="s">
        <v>1333</v>
      </c>
      <c r="H801" s="3">
        <v>96969.337899999999</v>
      </c>
      <c r="I801" s="3">
        <v>124259.28019999999</v>
      </c>
      <c r="J801" t="s">
        <v>1796</v>
      </c>
      <c r="K801" t="str">
        <f>_xlfn.XLOOKUP(A801, Accounts!A:A, Accounts!E:E, "Not Found")</f>
        <v>Corporate</v>
      </c>
      <c r="L801" s="3">
        <f>_xlfn.XLOOKUP(A801, Accounts!A:A, Accounts!G:G, 0)</f>
        <v>1289598597</v>
      </c>
      <c r="M801" s="3" t="str">
        <f>_xlfn.XLOOKUP(A801, Loan!A:A, Loan!D:D, "0")</f>
        <v>0</v>
      </c>
      <c r="N801" s="3" t="str">
        <f>_xlfn.XLOOKUP(Customer8[[#This Row],[Account Number]],Transaction!C:C,Transaction!D:D)</f>
        <v>Money Deposit</v>
      </c>
      <c r="O801" s="3" t="str">
        <f>_xlfn.XLOOKUP(Customer8[[#This Row],[Account Number]], Transaction!C:C,Transaction!E:E)</f>
        <v>Bank</v>
      </c>
      <c r="P801" s="2">
        <f>_xlfn.XLOOKUP(Customer8[[#This Row],[Account Number]], Transaction!C:C,Transaction!F:F)</f>
        <v>44519</v>
      </c>
      <c r="Q801" s="3">
        <f>Customer8[[#This Row],[Bank Deposit]]-Customer8[[#This Row],[Saving Accounts]]</f>
        <v>-27289.942299999995</v>
      </c>
      <c r="R801" s="3">
        <f>IF(AND(K801="Current", Customer8[[#This Row],[Balance]]&gt;500000), Customer8[[#This Row],[Balance]]*1.02, Customer8[[#This Row],[Balance]])</f>
        <v>-27289.942299999995</v>
      </c>
      <c r="S801" s="3" t="str">
        <f>TEXT(Customer8[[#This Row],[Transaction_Date]], "MMM")</f>
        <v>Nov</v>
      </c>
      <c r="T801" s="3" t="str">
        <f t="shared" si="12"/>
        <v>70 Yrs &amp; Above</v>
      </c>
      <c r="U801" s="3" t="str">
        <f>TEXT(Customer8[[#This Row],[Transaction_Date]],"YYYY")</f>
        <v>2021</v>
      </c>
    </row>
    <row r="802" spans="1:21" x14ac:dyDescent="0.35">
      <c r="A802" t="s">
        <v>1797</v>
      </c>
      <c r="B802">
        <v>255843040</v>
      </c>
      <c r="C802">
        <v>29</v>
      </c>
      <c r="D802" s="1">
        <v>34113.75</v>
      </c>
      <c r="E802" t="s">
        <v>11</v>
      </c>
      <c r="F802" t="s">
        <v>393</v>
      </c>
      <c r="G802" t="s">
        <v>1333</v>
      </c>
      <c r="H802" s="3">
        <v>507310.62680000003</v>
      </c>
      <c r="I802" s="3">
        <v>145851.8052</v>
      </c>
      <c r="J802" t="s">
        <v>1798</v>
      </c>
      <c r="K802" t="str">
        <f>_xlfn.XLOOKUP(A802, Accounts!A:A, Accounts!E:E, "Not Found")</f>
        <v>Savings</v>
      </c>
      <c r="L802" s="3">
        <f>_xlfn.XLOOKUP(A802, Accounts!A:A, Accounts!G:G, 0)</f>
        <v>1845170514</v>
      </c>
      <c r="M802" s="3" t="str">
        <f>_xlfn.XLOOKUP(A802, Loan!A:A, Loan!D:D, "0")</f>
        <v>0</v>
      </c>
      <c r="N802" s="3" t="str">
        <f>_xlfn.XLOOKUP(Customer8[[#This Row],[Account Number]],Transaction!C:C,Transaction!D:D)</f>
        <v>Online Payment</v>
      </c>
      <c r="O802" s="3" t="str">
        <f>_xlfn.XLOOKUP(Customer8[[#This Row],[Account Number]], Transaction!C:C,Transaction!E:E)</f>
        <v>Mobile</v>
      </c>
      <c r="P802" s="2">
        <f>_xlfn.XLOOKUP(Customer8[[#This Row],[Account Number]], Transaction!C:C,Transaction!F:F)</f>
        <v>44408</v>
      </c>
      <c r="Q802" s="3">
        <f>Customer8[[#This Row],[Bank Deposit]]-Customer8[[#This Row],[Saving Accounts]]</f>
        <v>361458.82160000002</v>
      </c>
      <c r="R802" s="3">
        <f>IF(AND(K802="Current", Customer8[[#This Row],[Balance]]&gt;500000), Customer8[[#This Row],[Balance]]*1.02, Customer8[[#This Row],[Balance]])</f>
        <v>361458.82160000002</v>
      </c>
      <c r="S802" s="3" t="str">
        <f>TEXT(Customer8[[#This Row],[Transaction_Date]], "MMM")</f>
        <v>Jul</v>
      </c>
      <c r="T802" s="3" t="str">
        <f t="shared" si="12"/>
        <v>20-29 Yrs</v>
      </c>
      <c r="U802" s="3" t="str">
        <f>TEXT(Customer8[[#This Row],[Transaction_Date]],"YYYY")</f>
        <v>2021</v>
      </c>
    </row>
    <row r="803" spans="1:21" x14ac:dyDescent="0.35">
      <c r="A803" t="s">
        <v>1799</v>
      </c>
      <c r="B803">
        <v>601011399</v>
      </c>
      <c r="C803">
        <v>52</v>
      </c>
      <c r="D803" s="1">
        <v>25713</v>
      </c>
      <c r="E803" t="s">
        <v>11</v>
      </c>
      <c r="F803" t="s">
        <v>266</v>
      </c>
      <c r="G803" t="s">
        <v>1333</v>
      </c>
      <c r="H803" s="3">
        <v>738171.45499999996</v>
      </c>
      <c r="I803" s="3">
        <v>132558.95850000001</v>
      </c>
      <c r="J803" t="s">
        <v>1800</v>
      </c>
      <c r="K803" t="str">
        <f>_xlfn.XLOOKUP(A803, Accounts!A:A, Accounts!E:E, "Not Found")</f>
        <v>Domiciliary</v>
      </c>
      <c r="L803" s="3">
        <f>_xlfn.XLOOKUP(A803, Accounts!A:A, Accounts!G:G, 0)</f>
        <v>1364554989</v>
      </c>
      <c r="M803" s="3" t="str">
        <f>_xlfn.XLOOKUP(A803, Loan!A:A, Loan!D:D, "0")</f>
        <v>0</v>
      </c>
      <c r="N803" s="3" t="str">
        <f>_xlfn.XLOOKUP(Customer8[[#This Row],[Account Number]],Transaction!C:C,Transaction!D:D)</f>
        <v>Online Payment</v>
      </c>
      <c r="O803" s="3" t="str">
        <f>_xlfn.XLOOKUP(Customer8[[#This Row],[Account Number]], Transaction!C:C,Transaction!E:E)</f>
        <v>Mobile</v>
      </c>
      <c r="P803" s="2">
        <f>_xlfn.XLOOKUP(Customer8[[#This Row],[Account Number]], Transaction!C:C,Transaction!F:F)</f>
        <v>44371</v>
      </c>
      <c r="Q803" s="3">
        <f>Customer8[[#This Row],[Bank Deposit]]-Customer8[[#This Row],[Saving Accounts]]</f>
        <v>605612.49649999989</v>
      </c>
      <c r="R803" s="3">
        <f>IF(AND(K803="Current", Customer8[[#This Row],[Balance]]&gt;500000), Customer8[[#This Row],[Balance]]*1.02, Customer8[[#This Row],[Balance]])</f>
        <v>605612.49649999989</v>
      </c>
      <c r="S803" s="3" t="str">
        <f>TEXT(Customer8[[#This Row],[Transaction_Date]], "MMM")</f>
        <v>Jun</v>
      </c>
      <c r="T803" s="3" t="str">
        <f t="shared" si="12"/>
        <v>50-59 Yrs</v>
      </c>
      <c r="U803" s="3" t="str">
        <f>TEXT(Customer8[[#This Row],[Transaction_Date]],"YYYY")</f>
        <v>2021</v>
      </c>
    </row>
    <row r="804" spans="1:21" x14ac:dyDescent="0.35">
      <c r="A804" t="s">
        <v>1801</v>
      </c>
      <c r="B804">
        <v>535286617</v>
      </c>
      <c r="C804">
        <v>65</v>
      </c>
      <c r="D804" s="1">
        <v>20964.75</v>
      </c>
      <c r="E804" t="s">
        <v>11</v>
      </c>
      <c r="F804" t="s">
        <v>378</v>
      </c>
      <c r="G804" t="s">
        <v>1333</v>
      </c>
      <c r="H804" s="3">
        <v>613776.6764</v>
      </c>
      <c r="I804" s="3">
        <v>136354.7009</v>
      </c>
      <c r="J804" t="s">
        <v>1802</v>
      </c>
      <c r="K804" t="str">
        <f>_xlfn.XLOOKUP(A804, Accounts!A:A, Accounts!E:E, "Not Found")</f>
        <v>Current</v>
      </c>
      <c r="L804" s="3">
        <f>_xlfn.XLOOKUP(A804, Accounts!A:A, Accounts!G:G, 0)</f>
        <v>3237984288</v>
      </c>
      <c r="M804" s="3" t="str">
        <f>_xlfn.XLOOKUP(A804, Loan!A:A, Loan!D:D, "0")</f>
        <v>0</v>
      </c>
      <c r="N804" s="3" t="str">
        <f>_xlfn.XLOOKUP(Customer8[[#This Row],[Account Number]],Transaction!C:C,Transaction!D:D)</f>
        <v>Money Transfer</v>
      </c>
      <c r="O804" s="3" t="str">
        <f>_xlfn.XLOOKUP(Customer8[[#This Row],[Account Number]], Transaction!C:C,Transaction!E:E)</f>
        <v>Internet Banking</v>
      </c>
      <c r="P804" s="2">
        <f>_xlfn.XLOOKUP(Customer8[[#This Row],[Account Number]], Transaction!C:C,Transaction!F:F)</f>
        <v>44225</v>
      </c>
      <c r="Q804" s="3">
        <f>Customer8[[#This Row],[Bank Deposit]]-Customer8[[#This Row],[Saving Accounts]]</f>
        <v>477421.9755</v>
      </c>
      <c r="R804" s="3">
        <f>IF(AND(K804="Current", Customer8[[#This Row],[Balance]]&gt;500000), Customer8[[#This Row],[Balance]]*1.02, Customer8[[#This Row],[Balance]])</f>
        <v>477421.9755</v>
      </c>
      <c r="S804" s="3" t="str">
        <f>TEXT(Customer8[[#This Row],[Transaction_Date]], "MMM")</f>
        <v>Jan</v>
      </c>
      <c r="T804" s="3" t="str">
        <f t="shared" si="12"/>
        <v>60-69 Yrs</v>
      </c>
      <c r="U804" s="3" t="str">
        <f>TEXT(Customer8[[#This Row],[Transaction_Date]],"YYYY")</f>
        <v>2021</v>
      </c>
    </row>
    <row r="805" spans="1:21" x14ac:dyDescent="0.35">
      <c r="A805" t="s">
        <v>1803</v>
      </c>
      <c r="B805">
        <v>626802694</v>
      </c>
      <c r="C805">
        <v>25</v>
      </c>
      <c r="D805" s="1">
        <v>35574.75</v>
      </c>
      <c r="E805" t="s">
        <v>11</v>
      </c>
      <c r="F805" t="s">
        <v>679</v>
      </c>
      <c r="G805" t="s">
        <v>1333</v>
      </c>
      <c r="H805" s="3">
        <v>277509.67200000002</v>
      </c>
      <c r="I805" s="3">
        <v>70386.544099999999</v>
      </c>
      <c r="J805" t="s">
        <v>1804</v>
      </c>
      <c r="K805" t="str">
        <f>_xlfn.XLOOKUP(A805, Accounts!A:A, Accounts!E:E, "Not Found")</f>
        <v>Joint</v>
      </c>
      <c r="L805" s="3">
        <f>_xlfn.XLOOKUP(A805, Accounts!A:A, Accounts!G:G, 0)</f>
        <v>1276463108</v>
      </c>
      <c r="M805" s="3" t="str">
        <f>_xlfn.XLOOKUP(A805, Loan!A:A, Loan!D:D, "0")</f>
        <v>0</v>
      </c>
      <c r="N805" s="3" t="str">
        <f>_xlfn.XLOOKUP(Customer8[[#This Row],[Account Number]],Transaction!C:C,Transaction!D:D)</f>
        <v>Money Deposit</v>
      </c>
      <c r="O805" s="3" t="str">
        <f>_xlfn.XLOOKUP(Customer8[[#This Row],[Account Number]], Transaction!C:C,Transaction!E:E)</f>
        <v>Bank</v>
      </c>
      <c r="P805" s="2">
        <f>_xlfn.XLOOKUP(Customer8[[#This Row],[Account Number]], Transaction!C:C,Transaction!F:F)</f>
        <v>44306</v>
      </c>
      <c r="Q805" s="3">
        <f>Customer8[[#This Row],[Bank Deposit]]-Customer8[[#This Row],[Saving Accounts]]</f>
        <v>207123.12790000002</v>
      </c>
      <c r="R805" s="3">
        <f>IF(AND(K805="Current", Customer8[[#This Row],[Balance]]&gt;500000), Customer8[[#This Row],[Balance]]*1.02, Customer8[[#This Row],[Balance]])</f>
        <v>207123.12790000002</v>
      </c>
      <c r="S805" s="3" t="str">
        <f>TEXT(Customer8[[#This Row],[Transaction_Date]], "MMM")</f>
        <v>Apr</v>
      </c>
      <c r="T805" s="3" t="str">
        <f t="shared" si="12"/>
        <v>20-29 Yrs</v>
      </c>
      <c r="U805" s="3" t="str">
        <f>TEXT(Customer8[[#This Row],[Transaction_Date]],"YYYY")</f>
        <v>2021</v>
      </c>
    </row>
    <row r="806" spans="1:21" x14ac:dyDescent="0.35">
      <c r="A806" t="s">
        <v>1805</v>
      </c>
      <c r="B806">
        <v>936697768</v>
      </c>
      <c r="C806">
        <v>42</v>
      </c>
      <c r="D806" s="1">
        <v>29365.5</v>
      </c>
      <c r="E806" t="s">
        <v>11</v>
      </c>
      <c r="F806" t="s">
        <v>641</v>
      </c>
      <c r="G806" t="s">
        <v>1333</v>
      </c>
      <c r="H806" s="3">
        <v>3808500.2610999998</v>
      </c>
      <c r="I806" s="3">
        <v>1724118.3614000001</v>
      </c>
      <c r="J806" t="s">
        <v>1806</v>
      </c>
      <c r="K806" t="str">
        <f>_xlfn.XLOOKUP(A806, Accounts!A:A, Accounts!E:E, "Not Found")</f>
        <v>Domiciliary</v>
      </c>
      <c r="L806" s="3">
        <f>_xlfn.XLOOKUP(A806, Accounts!A:A, Accounts!G:G, 0)</f>
        <v>594048</v>
      </c>
      <c r="M806" s="3" t="str">
        <f>_xlfn.XLOOKUP(A806, Loan!A:A, Loan!D:D, "0")</f>
        <v>0</v>
      </c>
      <c r="N806" s="3" t="str">
        <f>_xlfn.XLOOKUP(Customer8[[#This Row],[Account Number]],Transaction!C:C,Transaction!D:D)</f>
        <v>Money Transfer</v>
      </c>
      <c r="O806" s="3" t="str">
        <f>_xlfn.XLOOKUP(Customer8[[#This Row],[Account Number]], Transaction!C:C,Transaction!E:E)</f>
        <v>Bank</v>
      </c>
      <c r="P806" s="2">
        <f>_xlfn.XLOOKUP(Customer8[[#This Row],[Account Number]], Transaction!C:C,Transaction!F:F)</f>
        <v>44246</v>
      </c>
      <c r="Q806" s="3">
        <f>Customer8[[#This Row],[Bank Deposit]]-Customer8[[#This Row],[Saving Accounts]]</f>
        <v>2084381.8996999997</v>
      </c>
      <c r="R806" s="3">
        <f>IF(AND(K806="Current", Customer8[[#This Row],[Balance]]&gt;500000), Customer8[[#This Row],[Balance]]*1.02, Customer8[[#This Row],[Balance]])</f>
        <v>2084381.8996999997</v>
      </c>
      <c r="S806" s="3" t="str">
        <f>TEXT(Customer8[[#This Row],[Transaction_Date]], "MMM")</f>
        <v>Feb</v>
      </c>
      <c r="T806" s="3" t="str">
        <f t="shared" si="12"/>
        <v>40-49 Yrs</v>
      </c>
      <c r="U806" s="3" t="str">
        <f>TEXT(Customer8[[#This Row],[Transaction_Date]],"YYYY")</f>
        <v>2021</v>
      </c>
    </row>
    <row r="807" spans="1:21" x14ac:dyDescent="0.35">
      <c r="A807" t="s">
        <v>1807</v>
      </c>
      <c r="B807">
        <v>586624757</v>
      </c>
      <c r="C807">
        <v>66</v>
      </c>
      <c r="D807" s="1">
        <v>20599.5</v>
      </c>
      <c r="E807" t="s">
        <v>11</v>
      </c>
      <c r="F807" t="s">
        <v>250</v>
      </c>
      <c r="G807" t="s">
        <v>1333</v>
      </c>
      <c r="H807" s="3">
        <v>239846.50440000001</v>
      </c>
      <c r="I807" s="3">
        <v>109893.3075</v>
      </c>
      <c r="J807" t="s">
        <v>1808</v>
      </c>
      <c r="K807" t="str">
        <f>_xlfn.XLOOKUP(A807, Accounts!A:A, Accounts!E:E, "Not Found")</f>
        <v>Current</v>
      </c>
      <c r="L807" s="3">
        <f>_xlfn.XLOOKUP(A807, Accounts!A:A, Accounts!G:G, 0)</f>
        <v>14864976</v>
      </c>
      <c r="M807" s="3" t="str">
        <f>_xlfn.XLOOKUP(A807, Loan!A:A, Loan!D:D, "0")</f>
        <v>0</v>
      </c>
      <c r="N807" s="3" t="str">
        <f>_xlfn.XLOOKUP(Customer8[[#This Row],[Account Number]],Transaction!C:C,Transaction!D:D)</f>
        <v>Money Transfer</v>
      </c>
      <c r="O807" s="3" t="str">
        <f>_xlfn.XLOOKUP(Customer8[[#This Row],[Account Number]], Transaction!C:C,Transaction!E:E)</f>
        <v>Mobile</v>
      </c>
      <c r="P807" s="2">
        <f>_xlfn.XLOOKUP(Customer8[[#This Row],[Account Number]], Transaction!C:C,Transaction!F:F)</f>
        <v>44536</v>
      </c>
      <c r="Q807" s="3">
        <f>Customer8[[#This Row],[Bank Deposit]]-Customer8[[#This Row],[Saving Accounts]]</f>
        <v>129953.19690000001</v>
      </c>
      <c r="R807" s="3">
        <f>IF(AND(K807="Current", Customer8[[#This Row],[Balance]]&gt;500000), Customer8[[#This Row],[Balance]]*1.02, Customer8[[#This Row],[Balance]])</f>
        <v>129953.19690000001</v>
      </c>
      <c r="S807" s="3" t="str">
        <f>TEXT(Customer8[[#This Row],[Transaction_Date]], "MMM")</f>
        <v>Dec</v>
      </c>
      <c r="T807" s="3" t="str">
        <f t="shared" si="12"/>
        <v>60-69 Yrs</v>
      </c>
      <c r="U807" s="3" t="str">
        <f>TEXT(Customer8[[#This Row],[Transaction_Date]],"YYYY")</f>
        <v>2021</v>
      </c>
    </row>
    <row r="808" spans="1:21" x14ac:dyDescent="0.35">
      <c r="A808" t="s">
        <v>1809</v>
      </c>
      <c r="B808">
        <v>45087532</v>
      </c>
      <c r="C808">
        <v>38</v>
      </c>
      <c r="D808" s="1">
        <v>30826.5</v>
      </c>
      <c r="E808" t="s">
        <v>11</v>
      </c>
      <c r="F808" t="s">
        <v>728</v>
      </c>
      <c r="G808" t="s">
        <v>1333</v>
      </c>
      <c r="H808" s="3">
        <v>463600.46250000002</v>
      </c>
      <c r="I808" s="3">
        <v>58413.658300000003</v>
      </c>
      <c r="J808" t="s">
        <v>1810</v>
      </c>
      <c r="K808" t="str">
        <f>_xlfn.XLOOKUP(A808, Accounts!A:A, Accounts!E:E, "Not Found")</f>
        <v>Joint</v>
      </c>
      <c r="L808" s="3">
        <f>_xlfn.XLOOKUP(A808, Accounts!A:A, Accounts!G:G, 0)</f>
        <v>672753382</v>
      </c>
      <c r="M808" s="3" t="str">
        <f>_xlfn.XLOOKUP(A808, Loan!A:A, Loan!D:D, "0")</f>
        <v>0</v>
      </c>
      <c r="N808" s="3" t="str">
        <f>_xlfn.XLOOKUP(Customer8[[#This Row],[Account Number]],Transaction!C:C,Transaction!D:D)</f>
        <v>Money Deposit</v>
      </c>
      <c r="O808" s="3" t="str">
        <f>_xlfn.XLOOKUP(Customer8[[#This Row],[Account Number]], Transaction!C:C,Transaction!E:E)</f>
        <v>Bank</v>
      </c>
      <c r="P808" s="2">
        <f>_xlfn.XLOOKUP(Customer8[[#This Row],[Account Number]], Transaction!C:C,Transaction!F:F)</f>
        <v>44377</v>
      </c>
      <c r="Q808" s="3">
        <f>Customer8[[#This Row],[Bank Deposit]]-Customer8[[#This Row],[Saving Accounts]]</f>
        <v>405186.80420000001</v>
      </c>
      <c r="R808" s="3">
        <f>IF(AND(K808="Current", Customer8[[#This Row],[Balance]]&gt;500000), Customer8[[#This Row],[Balance]]*1.02, Customer8[[#This Row],[Balance]])</f>
        <v>405186.80420000001</v>
      </c>
      <c r="S808" s="3" t="str">
        <f>TEXT(Customer8[[#This Row],[Transaction_Date]], "MMM")</f>
        <v>Jun</v>
      </c>
      <c r="T808" s="3" t="str">
        <f t="shared" si="12"/>
        <v>30-39 Yrs</v>
      </c>
      <c r="U808" s="3" t="str">
        <f>TEXT(Customer8[[#This Row],[Transaction_Date]],"YYYY")</f>
        <v>2021</v>
      </c>
    </row>
    <row r="809" spans="1:21" x14ac:dyDescent="0.35">
      <c r="A809" t="s">
        <v>1811</v>
      </c>
      <c r="B809">
        <v>756575263</v>
      </c>
      <c r="C809">
        <v>47</v>
      </c>
      <c r="D809" s="1">
        <v>27539.25</v>
      </c>
      <c r="E809" t="s">
        <v>11</v>
      </c>
      <c r="F809" t="s">
        <v>186</v>
      </c>
      <c r="G809" t="s">
        <v>1333</v>
      </c>
      <c r="H809" s="3">
        <v>2181586.3916000002</v>
      </c>
      <c r="I809" s="3">
        <v>593637.31110000005</v>
      </c>
      <c r="J809" t="s">
        <v>1812</v>
      </c>
      <c r="K809" t="str">
        <f>_xlfn.XLOOKUP(A809, Accounts!A:A, Accounts!E:E, "Not Found")</f>
        <v>Domiciliary</v>
      </c>
      <c r="L809" s="3">
        <f>_xlfn.XLOOKUP(A809, Accounts!A:A, Accounts!G:G, 0)</f>
        <v>1915104453</v>
      </c>
      <c r="M809" s="3" t="str">
        <f>_xlfn.XLOOKUP(A809, Loan!A:A, Loan!D:D, "0")</f>
        <v>0</v>
      </c>
      <c r="N809" s="3" t="str">
        <f>_xlfn.XLOOKUP(Customer8[[#This Row],[Account Number]],Transaction!C:C,Transaction!D:D)</f>
        <v>Cash Withdrawal</v>
      </c>
      <c r="O809" s="3" t="str">
        <f>_xlfn.XLOOKUP(Customer8[[#This Row],[Account Number]], Transaction!C:C,Transaction!E:E)</f>
        <v>POS</v>
      </c>
      <c r="P809" s="2">
        <f>_xlfn.XLOOKUP(Customer8[[#This Row],[Account Number]], Transaction!C:C,Transaction!F:F)</f>
        <v>44574</v>
      </c>
      <c r="Q809" s="3">
        <f>Customer8[[#This Row],[Bank Deposit]]-Customer8[[#This Row],[Saving Accounts]]</f>
        <v>1587949.0805000002</v>
      </c>
      <c r="R809" s="3">
        <f>IF(AND(K809="Current", Customer8[[#This Row],[Balance]]&gt;500000), Customer8[[#This Row],[Balance]]*1.02, Customer8[[#This Row],[Balance]])</f>
        <v>1587949.0805000002</v>
      </c>
      <c r="S809" s="3" t="str">
        <f>TEXT(Customer8[[#This Row],[Transaction_Date]], "MMM")</f>
        <v>Jan</v>
      </c>
      <c r="T809" s="3" t="str">
        <f t="shared" si="12"/>
        <v>40-49 Yrs</v>
      </c>
      <c r="U809" s="3" t="str">
        <f>TEXT(Customer8[[#This Row],[Transaction_Date]],"YYYY")</f>
        <v>2022</v>
      </c>
    </row>
    <row r="810" spans="1:21" x14ac:dyDescent="0.35">
      <c r="A810" t="s">
        <v>1813</v>
      </c>
      <c r="B810">
        <v>968346736</v>
      </c>
      <c r="C810">
        <v>28</v>
      </c>
      <c r="D810" s="1">
        <v>34479</v>
      </c>
      <c r="E810" t="s">
        <v>11</v>
      </c>
      <c r="F810" t="s">
        <v>266</v>
      </c>
      <c r="G810" t="s">
        <v>1333</v>
      </c>
      <c r="H810" s="3">
        <v>607089.96429999999</v>
      </c>
      <c r="I810" s="3">
        <v>270462.97830000002</v>
      </c>
      <c r="J810" t="s">
        <v>1814</v>
      </c>
      <c r="K810" t="str">
        <f>_xlfn.XLOOKUP(A810, Accounts!A:A, Accounts!E:E, "Not Found")</f>
        <v>Domiciliary</v>
      </c>
      <c r="L810" s="3">
        <f>_xlfn.XLOOKUP(A810, Accounts!A:A, Accounts!G:G, 0)</f>
        <v>1159166437</v>
      </c>
      <c r="M810" s="3" t="str">
        <f>_xlfn.XLOOKUP(A810, Loan!A:A, Loan!D:D, "0")</f>
        <v>0</v>
      </c>
      <c r="N810" s="3" t="str">
        <f>_xlfn.XLOOKUP(Customer8[[#This Row],[Account Number]],Transaction!C:C,Transaction!D:D)</f>
        <v>Money Deposit</v>
      </c>
      <c r="O810" s="3" t="str">
        <f>_xlfn.XLOOKUP(Customer8[[#This Row],[Account Number]], Transaction!C:C,Transaction!E:E)</f>
        <v>Bank</v>
      </c>
      <c r="P810" s="2">
        <f>_xlfn.XLOOKUP(Customer8[[#This Row],[Account Number]], Transaction!C:C,Transaction!F:F)</f>
        <v>44632</v>
      </c>
      <c r="Q810" s="3">
        <f>Customer8[[#This Row],[Bank Deposit]]-Customer8[[#This Row],[Saving Accounts]]</f>
        <v>336626.98599999998</v>
      </c>
      <c r="R810" s="3">
        <f>IF(AND(K810="Current", Customer8[[#This Row],[Balance]]&gt;500000), Customer8[[#This Row],[Balance]]*1.02, Customer8[[#This Row],[Balance]])</f>
        <v>336626.98599999998</v>
      </c>
      <c r="S810" s="3" t="str">
        <f>TEXT(Customer8[[#This Row],[Transaction_Date]], "MMM")</f>
        <v>Mar</v>
      </c>
      <c r="T810" s="3" t="str">
        <f t="shared" si="12"/>
        <v>20-29 Yrs</v>
      </c>
      <c r="U810" s="3" t="str">
        <f>TEXT(Customer8[[#This Row],[Transaction_Date]],"YYYY")</f>
        <v>2022</v>
      </c>
    </row>
    <row r="811" spans="1:21" x14ac:dyDescent="0.35">
      <c r="A811" t="s">
        <v>1815</v>
      </c>
      <c r="B811">
        <v>506590361</v>
      </c>
      <c r="C811">
        <v>34</v>
      </c>
      <c r="D811" s="1">
        <v>32287.5</v>
      </c>
      <c r="E811" t="s">
        <v>11</v>
      </c>
      <c r="F811" t="s">
        <v>671</v>
      </c>
      <c r="G811" t="s">
        <v>1333</v>
      </c>
      <c r="H811" s="3">
        <v>1510274.8419999999</v>
      </c>
      <c r="I811" s="3">
        <v>725329.36490000004</v>
      </c>
      <c r="J811" t="s">
        <v>1816</v>
      </c>
      <c r="K811" t="str">
        <f>_xlfn.XLOOKUP(A811, Accounts!A:A, Accounts!E:E, "Not Found")</f>
        <v>Domiciliary</v>
      </c>
      <c r="L811" s="3">
        <f>_xlfn.XLOOKUP(A811, Accounts!A:A, Accounts!G:G, 0)</f>
        <v>720707328</v>
      </c>
      <c r="M811" s="3" t="str">
        <f>_xlfn.XLOOKUP(A811, Loan!A:A, Loan!D:D, "0")</f>
        <v>0</v>
      </c>
      <c r="N811" s="3" t="str">
        <f>_xlfn.XLOOKUP(Customer8[[#This Row],[Account Number]],Transaction!C:C,Transaction!D:D)</f>
        <v>Online Payment</v>
      </c>
      <c r="O811" s="3" t="str">
        <f>_xlfn.XLOOKUP(Customer8[[#This Row],[Account Number]], Transaction!C:C,Transaction!E:E)</f>
        <v>Card</v>
      </c>
      <c r="P811" s="2">
        <f>_xlfn.XLOOKUP(Customer8[[#This Row],[Account Number]], Transaction!C:C,Transaction!F:F)</f>
        <v>44449</v>
      </c>
      <c r="Q811" s="3">
        <f>Customer8[[#This Row],[Bank Deposit]]-Customer8[[#This Row],[Saving Accounts]]</f>
        <v>784945.4770999999</v>
      </c>
      <c r="R811" s="3">
        <f>IF(AND(K811="Current", Customer8[[#This Row],[Balance]]&gt;500000), Customer8[[#This Row],[Balance]]*1.02, Customer8[[#This Row],[Balance]])</f>
        <v>784945.4770999999</v>
      </c>
      <c r="S811" s="3" t="str">
        <f>TEXT(Customer8[[#This Row],[Transaction_Date]], "MMM")</f>
        <v>Sep</v>
      </c>
      <c r="T811" s="3" t="str">
        <f t="shared" si="12"/>
        <v>30-39 Yrs</v>
      </c>
      <c r="U811" s="3" t="str">
        <f>TEXT(Customer8[[#This Row],[Transaction_Date]],"YYYY")</f>
        <v>2021</v>
      </c>
    </row>
    <row r="812" spans="1:21" x14ac:dyDescent="0.35">
      <c r="A812" t="s">
        <v>1817</v>
      </c>
      <c r="B812">
        <v>844008963</v>
      </c>
      <c r="C812">
        <v>18</v>
      </c>
      <c r="D812" s="1">
        <v>38131.5</v>
      </c>
      <c r="E812" t="s">
        <v>11</v>
      </c>
      <c r="F812" t="s">
        <v>1308</v>
      </c>
      <c r="G812" t="s">
        <v>1333</v>
      </c>
      <c r="H812" s="3">
        <v>1011369.9547</v>
      </c>
      <c r="I812" s="3">
        <v>411133.64669999998</v>
      </c>
      <c r="J812" t="s">
        <v>1818</v>
      </c>
      <c r="K812" t="str">
        <f>_xlfn.XLOOKUP(A812, Accounts!A:A, Accounts!E:E, "Not Found")</f>
        <v>Domiciliary</v>
      </c>
      <c r="L812" s="3">
        <f>_xlfn.XLOOKUP(A812, Accounts!A:A, Accounts!G:G, 0)</f>
        <v>20009952</v>
      </c>
      <c r="M812" s="3" t="str">
        <f>_xlfn.XLOOKUP(A812, Loan!A:A, Loan!D:D, "0")</f>
        <v>0</v>
      </c>
      <c r="N812" s="3" t="str">
        <f>_xlfn.XLOOKUP(Customer8[[#This Row],[Account Number]],Transaction!C:C,Transaction!D:D)</f>
        <v>Cash Withdrawal</v>
      </c>
      <c r="O812" s="3" t="str">
        <f>_xlfn.XLOOKUP(Customer8[[#This Row],[Account Number]], Transaction!C:C,Transaction!E:E)</f>
        <v>POS</v>
      </c>
      <c r="P812" s="2">
        <f>_xlfn.XLOOKUP(Customer8[[#This Row],[Account Number]], Transaction!C:C,Transaction!F:F)</f>
        <v>44242</v>
      </c>
      <c r="Q812" s="3">
        <f>Customer8[[#This Row],[Bank Deposit]]-Customer8[[#This Row],[Saving Accounts]]</f>
        <v>600236.30799999996</v>
      </c>
      <c r="R812" s="3">
        <f>IF(AND(K812="Current", Customer8[[#This Row],[Balance]]&gt;500000), Customer8[[#This Row],[Balance]]*1.02, Customer8[[#This Row],[Balance]])</f>
        <v>600236.30799999996</v>
      </c>
      <c r="S812" s="3" t="str">
        <f>TEXT(Customer8[[#This Row],[Transaction_Date]], "MMM")</f>
        <v>Feb</v>
      </c>
      <c r="T812" s="3" t="str">
        <f t="shared" si="12"/>
        <v>Below 20 Yrs</v>
      </c>
      <c r="U812" s="3" t="str">
        <f>TEXT(Customer8[[#This Row],[Transaction_Date]],"YYYY")</f>
        <v>2021</v>
      </c>
    </row>
    <row r="813" spans="1:21" x14ac:dyDescent="0.35">
      <c r="A813" t="s">
        <v>1819</v>
      </c>
      <c r="B813">
        <v>61180880</v>
      </c>
      <c r="C813">
        <v>18</v>
      </c>
      <c r="D813" s="1">
        <v>38131.5</v>
      </c>
      <c r="E813" t="s">
        <v>11</v>
      </c>
      <c r="F813" t="s">
        <v>175</v>
      </c>
      <c r="G813" t="s">
        <v>1333</v>
      </c>
      <c r="H813" s="3">
        <v>661146.89709999994</v>
      </c>
      <c r="I813" s="3">
        <v>203526.0313</v>
      </c>
      <c r="J813" t="s">
        <v>1820</v>
      </c>
      <c r="K813" t="str">
        <f>_xlfn.XLOOKUP(A813, Accounts!A:A, Accounts!E:E, "Not Found")</f>
        <v>Current</v>
      </c>
      <c r="L813" s="3">
        <f>_xlfn.XLOOKUP(A813, Accounts!A:A, Accounts!G:G, 0)</f>
        <v>24408888</v>
      </c>
      <c r="M813" s="3" t="str">
        <f>_xlfn.XLOOKUP(A813, Loan!A:A, Loan!D:D, "0")</f>
        <v>0</v>
      </c>
      <c r="N813" s="3" t="str">
        <f>_xlfn.XLOOKUP(Customer8[[#This Row],[Account Number]],Transaction!C:C,Transaction!D:D)</f>
        <v>Checks</v>
      </c>
      <c r="O813" s="3" t="str">
        <f>_xlfn.XLOOKUP(Customer8[[#This Row],[Account Number]], Transaction!C:C,Transaction!E:E)</f>
        <v>Informal Services</v>
      </c>
      <c r="P813" s="2">
        <f>_xlfn.XLOOKUP(Customer8[[#This Row],[Account Number]], Transaction!C:C,Transaction!F:F)</f>
        <v>44633</v>
      </c>
      <c r="Q813" s="3">
        <f>Customer8[[#This Row],[Bank Deposit]]-Customer8[[#This Row],[Saving Accounts]]</f>
        <v>457620.86579999991</v>
      </c>
      <c r="R813" s="3">
        <f>IF(AND(K813="Current", Customer8[[#This Row],[Balance]]&gt;500000), Customer8[[#This Row],[Balance]]*1.02, Customer8[[#This Row],[Balance]])</f>
        <v>457620.86579999991</v>
      </c>
      <c r="S813" s="3" t="str">
        <f>TEXT(Customer8[[#This Row],[Transaction_Date]], "MMM")</f>
        <v>Mar</v>
      </c>
      <c r="T813" s="3" t="str">
        <f t="shared" si="12"/>
        <v>Below 20 Yrs</v>
      </c>
      <c r="U813" s="3" t="str">
        <f>TEXT(Customer8[[#This Row],[Transaction_Date]],"YYYY")</f>
        <v>2022</v>
      </c>
    </row>
    <row r="814" spans="1:21" x14ac:dyDescent="0.35">
      <c r="A814" t="s">
        <v>1821</v>
      </c>
      <c r="B814">
        <v>331172887</v>
      </c>
      <c r="C814">
        <v>82</v>
      </c>
      <c r="D814" s="1">
        <v>14755.5</v>
      </c>
      <c r="E814" t="s">
        <v>11</v>
      </c>
      <c r="F814" t="s">
        <v>644</v>
      </c>
      <c r="G814" t="s">
        <v>1333</v>
      </c>
      <c r="H814" s="3">
        <v>638236.75769999996</v>
      </c>
      <c r="I814" s="3">
        <v>217056.97870000001</v>
      </c>
      <c r="J814" t="s">
        <v>1822</v>
      </c>
      <c r="K814" t="str">
        <f>_xlfn.XLOOKUP(A814, Accounts!A:A, Accounts!E:E, "Not Found")</f>
        <v>Domiciliary</v>
      </c>
      <c r="L814" s="3">
        <f>_xlfn.XLOOKUP(A814, Accounts!A:A, Accounts!G:G, 0)</f>
        <v>3545542935</v>
      </c>
      <c r="M814" s="3" t="str">
        <f>_xlfn.XLOOKUP(A814, Loan!A:A, Loan!D:D, "0")</f>
        <v>0</v>
      </c>
      <c r="N814" s="3" t="str">
        <f>_xlfn.XLOOKUP(Customer8[[#This Row],[Account Number]],Transaction!C:C,Transaction!D:D)</f>
        <v>Money Deposit</v>
      </c>
      <c r="O814" s="3" t="str">
        <f>_xlfn.XLOOKUP(Customer8[[#This Row],[Account Number]], Transaction!C:C,Transaction!E:E)</f>
        <v>Bank</v>
      </c>
      <c r="P814" s="2">
        <f>_xlfn.XLOOKUP(Customer8[[#This Row],[Account Number]], Transaction!C:C,Transaction!F:F)</f>
        <v>44220</v>
      </c>
      <c r="Q814" s="3">
        <f>Customer8[[#This Row],[Bank Deposit]]-Customer8[[#This Row],[Saving Accounts]]</f>
        <v>421179.77899999998</v>
      </c>
      <c r="R814" s="3">
        <f>IF(AND(K814="Current", Customer8[[#This Row],[Balance]]&gt;500000), Customer8[[#This Row],[Balance]]*1.02, Customer8[[#This Row],[Balance]])</f>
        <v>421179.77899999998</v>
      </c>
      <c r="S814" s="3" t="str">
        <f>TEXT(Customer8[[#This Row],[Transaction_Date]], "MMM")</f>
        <v>Jan</v>
      </c>
      <c r="T814" s="3" t="str">
        <f t="shared" si="12"/>
        <v>70 Yrs &amp; Above</v>
      </c>
      <c r="U814" s="3" t="str">
        <f>TEXT(Customer8[[#This Row],[Transaction_Date]],"YYYY")</f>
        <v>2021</v>
      </c>
    </row>
    <row r="815" spans="1:21" x14ac:dyDescent="0.35">
      <c r="A815" t="s">
        <v>1823</v>
      </c>
      <c r="B815">
        <v>85031129</v>
      </c>
      <c r="C815">
        <v>69</v>
      </c>
      <c r="D815" s="1">
        <v>19503.75</v>
      </c>
      <c r="E815" t="s">
        <v>11</v>
      </c>
      <c r="F815" t="s">
        <v>22</v>
      </c>
      <c r="G815" t="s">
        <v>1333</v>
      </c>
      <c r="H815" s="3">
        <v>509618.03980000003</v>
      </c>
      <c r="I815" s="3">
        <v>180326.38329999999</v>
      </c>
      <c r="J815" t="s">
        <v>1824</v>
      </c>
      <c r="K815" t="str">
        <f>_xlfn.XLOOKUP(A815, Accounts!A:A, Accounts!E:E, "Not Found")</f>
        <v>Domiciliary</v>
      </c>
      <c r="L815" s="3">
        <f>_xlfn.XLOOKUP(A815, Accounts!A:A, Accounts!G:G, 0)</f>
        <v>102526035</v>
      </c>
      <c r="M815" s="3" t="str">
        <f>_xlfn.XLOOKUP(A815, Loan!A:A, Loan!D:D, "0")</f>
        <v>0</v>
      </c>
      <c r="N815" s="3" t="str">
        <f>_xlfn.XLOOKUP(Customer8[[#This Row],[Account Number]],Transaction!C:C,Transaction!D:D)</f>
        <v>Money Transfer</v>
      </c>
      <c r="O815" s="3" t="str">
        <f>_xlfn.XLOOKUP(Customer8[[#This Row],[Account Number]], Transaction!C:C,Transaction!E:E)</f>
        <v>Internet Banking</v>
      </c>
      <c r="P815" s="2">
        <f>_xlfn.XLOOKUP(Customer8[[#This Row],[Account Number]], Transaction!C:C,Transaction!F:F)</f>
        <v>44604</v>
      </c>
      <c r="Q815" s="3">
        <f>Customer8[[#This Row],[Bank Deposit]]-Customer8[[#This Row],[Saving Accounts]]</f>
        <v>329291.65650000004</v>
      </c>
      <c r="R815" s="3">
        <f>IF(AND(K815="Current", Customer8[[#This Row],[Balance]]&gt;500000), Customer8[[#This Row],[Balance]]*1.02, Customer8[[#This Row],[Balance]])</f>
        <v>329291.65650000004</v>
      </c>
      <c r="S815" s="3" t="str">
        <f>TEXT(Customer8[[#This Row],[Transaction_Date]], "MMM")</f>
        <v>Feb</v>
      </c>
      <c r="T815" s="3" t="str">
        <f t="shared" si="12"/>
        <v>60-69 Yrs</v>
      </c>
      <c r="U815" s="3" t="str">
        <f>TEXT(Customer8[[#This Row],[Transaction_Date]],"YYYY")</f>
        <v>2022</v>
      </c>
    </row>
    <row r="816" spans="1:21" x14ac:dyDescent="0.35">
      <c r="A816" t="s">
        <v>1825</v>
      </c>
      <c r="B816">
        <v>510476419</v>
      </c>
      <c r="C816">
        <v>83</v>
      </c>
      <c r="D816" s="1">
        <v>14390.25</v>
      </c>
      <c r="E816" t="s">
        <v>11</v>
      </c>
      <c r="F816" t="s">
        <v>601</v>
      </c>
      <c r="G816" t="s">
        <v>1333</v>
      </c>
      <c r="H816" s="3">
        <v>705779.69819999998</v>
      </c>
      <c r="I816" s="3">
        <v>181088.212</v>
      </c>
      <c r="J816" t="s">
        <v>1826</v>
      </c>
      <c r="K816" t="str">
        <f>_xlfn.XLOOKUP(A816, Accounts!A:A, Accounts!E:E, "Not Found")</f>
        <v>Domiciliary</v>
      </c>
      <c r="L816" s="3">
        <f>_xlfn.XLOOKUP(A816, Accounts!A:A, Accounts!G:G, 0)</f>
        <v>1033267941</v>
      </c>
      <c r="M816" s="3" t="str">
        <f>_xlfn.XLOOKUP(A816, Loan!A:A, Loan!D:D, "0")</f>
        <v>0</v>
      </c>
      <c r="N816" s="3" t="str">
        <f>_xlfn.XLOOKUP(Customer8[[#This Row],[Account Number]],Transaction!C:C,Transaction!D:D)</f>
        <v>Money Transfer</v>
      </c>
      <c r="O816" s="3" t="str">
        <f>_xlfn.XLOOKUP(Customer8[[#This Row],[Account Number]], Transaction!C:C,Transaction!E:E)</f>
        <v>Bank</v>
      </c>
      <c r="P816" s="2">
        <f>_xlfn.XLOOKUP(Customer8[[#This Row],[Account Number]], Transaction!C:C,Transaction!F:F)</f>
        <v>44414</v>
      </c>
      <c r="Q816" s="3">
        <f>Customer8[[#This Row],[Bank Deposit]]-Customer8[[#This Row],[Saving Accounts]]</f>
        <v>524691.48619999993</v>
      </c>
      <c r="R816" s="3">
        <f>IF(AND(K816="Current", Customer8[[#This Row],[Balance]]&gt;500000), Customer8[[#This Row],[Balance]]*1.02, Customer8[[#This Row],[Balance]])</f>
        <v>524691.48619999993</v>
      </c>
      <c r="S816" s="3" t="str">
        <f>TEXT(Customer8[[#This Row],[Transaction_Date]], "MMM")</f>
        <v>Aug</v>
      </c>
      <c r="T816" s="3" t="str">
        <f t="shared" si="12"/>
        <v>70 Yrs &amp; Above</v>
      </c>
      <c r="U816" s="3" t="str">
        <f>TEXT(Customer8[[#This Row],[Transaction_Date]],"YYYY")</f>
        <v>2021</v>
      </c>
    </row>
    <row r="817" spans="1:21" x14ac:dyDescent="0.35">
      <c r="A817" t="s">
        <v>1827</v>
      </c>
      <c r="B817">
        <v>824314669</v>
      </c>
      <c r="C817">
        <v>55</v>
      </c>
      <c r="D817" s="1">
        <v>24617.25</v>
      </c>
      <c r="E817" t="s">
        <v>11</v>
      </c>
      <c r="F817" t="s">
        <v>290</v>
      </c>
      <c r="G817" t="s">
        <v>1333</v>
      </c>
      <c r="H817" s="3">
        <v>1166846.9345</v>
      </c>
      <c r="I817" s="3">
        <v>363970.60340000002</v>
      </c>
      <c r="J817" t="s">
        <v>1828</v>
      </c>
      <c r="K817" t="str">
        <f>_xlfn.XLOOKUP(A817, Accounts!A:A, Accounts!E:E, "Not Found")</f>
        <v>Joint</v>
      </c>
      <c r="L817" s="3">
        <f>_xlfn.XLOOKUP(A817, Accounts!A:A, Accounts!G:G, 0)</f>
        <v>1441484352</v>
      </c>
      <c r="M817" s="3" t="str">
        <f>_xlfn.XLOOKUP(A817, Loan!A:A, Loan!D:D, "0")</f>
        <v>0</v>
      </c>
      <c r="N817" s="3" t="str">
        <f>_xlfn.XLOOKUP(Customer8[[#This Row],[Account Number]],Transaction!C:C,Transaction!D:D)</f>
        <v>Online Payment</v>
      </c>
      <c r="O817" s="3" t="str">
        <f>_xlfn.XLOOKUP(Customer8[[#This Row],[Account Number]], Transaction!C:C,Transaction!E:E)</f>
        <v>Mobile</v>
      </c>
      <c r="P817" s="2">
        <f>_xlfn.XLOOKUP(Customer8[[#This Row],[Account Number]], Transaction!C:C,Transaction!F:F)</f>
        <v>44416</v>
      </c>
      <c r="Q817" s="3">
        <f>Customer8[[#This Row],[Bank Deposit]]-Customer8[[#This Row],[Saving Accounts]]</f>
        <v>802876.33109999995</v>
      </c>
      <c r="R817" s="3">
        <f>IF(AND(K817="Current", Customer8[[#This Row],[Balance]]&gt;500000), Customer8[[#This Row],[Balance]]*1.02, Customer8[[#This Row],[Balance]])</f>
        <v>802876.33109999995</v>
      </c>
      <c r="S817" s="3" t="str">
        <f>TEXT(Customer8[[#This Row],[Transaction_Date]], "MMM")</f>
        <v>Aug</v>
      </c>
      <c r="T817" s="3" t="str">
        <f t="shared" si="12"/>
        <v>50-59 Yrs</v>
      </c>
      <c r="U817" s="3" t="str">
        <f>TEXT(Customer8[[#This Row],[Transaction_Date]],"YYYY")</f>
        <v>2021</v>
      </c>
    </row>
    <row r="818" spans="1:21" x14ac:dyDescent="0.35">
      <c r="A818" t="s">
        <v>1829</v>
      </c>
      <c r="B818">
        <v>768022253</v>
      </c>
      <c r="C818">
        <v>18</v>
      </c>
      <c r="D818" s="1">
        <v>38131.5</v>
      </c>
      <c r="E818" t="s">
        <v>11</v>
      </c>
      <c r="F818" t="s">
        <v>482</v>
      </c>
      <c r="G818" t="s">
        <v>1333</v>
      </c>
      <c r="H818" s="3">
        <v>2434167.7776000001</v>
      </c>
      <c r="I818" s="3">
        <v>668783.21889999998</v>
      </c>
      <c r="J818" t="s">
        <v>1830</v>
      </c>
      <c r="K818" t="str">
        <f>_xlfn.XLOOKUP(A818, Accounts!A:A, Accounts!E:E, "Not Found")</f>
        <v>Domiciliary</v>
      </c>
      <c r="L818" s="3">
        <f>_xlfn.XLOOKUP(A818, Accounts!A:A, Accounts!G:G, 0)</f>
        <v>3874372675</v>
      </c>
      <c r="M818" s="3" t="str">
        <f>_xlfn.XLOOKUP(A818, Loan!A:A, Loan!D:D, "0")</f>
        <v>0</v>
      </c>
      <c r="N818" s="3" t="str">
        <f>_xlfn.XLOOKUP(Customer8[[#This Row],[Account Number]],Transaction!C:C,Transaction!D:D)</f>
        <v>Money Deposit</v>
      </c>
      <c r="O818" s="3" t="str">
        <f>_xlfn.XLOOKUP(Customer8[[#This Row],[Account Number]], Transaction!C:C,Transaction!E:E)</f>
        <v>Bank</v>
      </c>
      <c r="P818" s="2">
        <f>_xlfn.XLOOKUP(Customer8[[#This Row],[Account Number]], Transaction!C:C,Transaction!F:F)</f>
        <v>44329</v>
      </c>
      <c r="Q818" s="3">
        <f>Customer8[[#This Row],[Bank Deposit]]-Customer8[[#This Row],[Saving Accounts]]</f>
        <v>1765384.5587000002</v>
      </c>
      <c r="R818" s="3">
        <f>IF(AND(K818="Current", Customer8[[#This Row],[Balance]]&gt;500000), Customer8[[#This Row],[Balance]]*1.02, Customer8[[#This Row],[Balance]])</f>
        <v>1765384.5587000002</v>
      </c>
      <c r="S818" s="3" t="str">
        <f>TEXT(Customer8[[#This Row],[Transaction_Date]], "MMM")</f>
        <v>May</v>
      </c>
      <c r="T818" s="3" t="str">
        <f t="shared" si="12"/>
        <v>Below 20 Yrs</v>
      </c>
      <c r="U818" s="3" t="str">
        <f>TEXT(Customer8[[#This Row],[Transaction_Date]],"YYYY")</f>
        <v>2021</v>
      </c>
    </row>
    <row r="819" spans="1:21" x14ac:dyDescent="0.35">
      <c r="A819" t="s">
        <v>1831</v>
      </c>
      <c r="B819">
        <v>874847372</v>
      </c>
      <c r="C819">
        <v>32</v>
      </c>
      <c r="D819" s="1">
        <v>33018</v>
      </c>
      <c r="E819" t="s">
        <v>11</v>
      </c>
      <c r="F819" t="s">
        <v>90</v>
      </c>
      <c r="G819" t="s">
        <v>1333</v>
      </c>
      <c r="H819" s="3">
        <v>2569398.6094999998</v>
      </c>
      <c r="I819" s="3">
        <v>359536.12709999998</v>
      </c>
      <c r="J819" t="s">
        <v>1832</v>
      </c>
      <c r="K819" t="str">
        <f>_xlfn.XLOOKUP(A819, Accounts!A:A, Accounts!E:E, "Not Found")</f>
        <v>Fixed Deposit</v>
      </c>
      <c r="L819" s="3">
        <f>_xlfn.XLOOKUP(A819, Accounts!A:A, Accounts!G:G, 0)</f>
        <v>902624008</v>
      </c>
      <c r="M819" s="3" t="str">
        <f>_xlfn.XLOOKUP(A819, Loan!A:A, Loan!D:D, "0")</f>
        <v>0</v>
      </c>
      <c r="N819" s="3" t="str">
        <f>_xlfn.XLOOKUP(Customer8[[#This Row],[Account Number]],Transaction!C:C,Transaction!D:D)</f>
        <v>Cash Withdrawal</v>
      </c>
      <c r="O819" s="3" t="str">
        <f>_xlfn.XLOOKUP(Customer8[[#This Row],[Account Number]], Transaction!C:C,Transaction!E:E)</f>
        <v>Bank</v>
      </c>
      <c r="P819" s="2">
        <f>_xlfn.XLOOKUP(Customer8[[#This Row],[Account Number]], Transaction!C:C,Transaction!F:F)</f>
        <v>44536</v>
      </c>
      <c r="Q819" s="3">
        <f>Customer8[[#This Row],[Bank Deposit]]-Customer8[[#This Row],[Saving Accounts]]</f>
        <v>2209862.4823999996</v>
      </c>
      <c r="R819" s="3">
        <f>IF(AND(K819="Current", Customer8[[#This Row],[Balance]]&gt;500000), Customer8[[#This Row],[Balance]]*1.02, Customer8[[#This Row],[Balance]])</f>
        <v>2209862.4823999996</v>
      </c>
      <c r="S819" s="3" t="str">
        <f>TEXT(Customer8[[#This Row],[Transaction_Date]], "MMM")</f>
        <v>Dec</v>
      </c>
      <c r="T819" s="3" t="str">
        <f t="shared" si="12"/>
        <v>30-39 Yrs</v>
      </c>
      <c r="U819" s="3" t="str">
        <f>TEXT(Customer8[[#This Row],[Transaction_Date]],"YYYY")</f>
        <v>2021</v>
      </c>
    </row>
    <row r="820" spans="1:21" x14ac:dyDescent="0.35">
      <c r="A820" t="s">
        <v>1833</v>
      </c>
      <c r="B820">
        <v>479252612</v>
      </c>
      <c r="C820">
        <v>38</v>
      </c>
      <c r="D820" s="1">
        <v>30826.5</v>
      </c>
      <c r="E820" t="s">
        <v>11</v>
      </c>
      <c r="F820" t="s">
        <v>160</v>
      </c>
      <c r="G820" t="s">
        <v>1333</v>
      </c>
      <c r="H820" s="3">
        <v>656372.92150000005</v>
      </c>
      <c r="I820" s="3">
        <v>141350.1177</v>
      </c>
      <c r="J820" t="s">
        <v>1834</v>
      </c>
      <c r="K820" t="str">
        <f>_xlfn.XLOOKUP(A820, Accounts!A:A, Accounts!E:E, "Not Found")</f>
        <v>Corporate</v>
      </c>
      <c r="L820" s="3">
        <f>_xlfn.XLOOKUP(A820, Accounts!A:A, Accounts!G:G, 0)</f>
        <v>863987391</v>
      </c>
      <c r="M820" s="3" t="str">
        <f>_xlfn.XLOOKUP(A820, Loan!A:A, Loan!D:D, "0")</f>
        <v>0</v>
      </c>
      <c r="N820" s="3" t="str">
        <f>_xlfn.XLOOKUP(Customer8[[#This Row],[Account Number]],Transaction!C:C,Transaction!D:D)</f>
        <v>Money Deposit</v>
      </c>
      <c r="O820" s="3" t="str">
        <f>_xlfn.XLOOKUP(Customer8[[#This Row],[Account Number]], Transaction!C:C,Transaction!E:E)</f>
        <v>Bank</v>
      </c>
      <c r="P820" s="2">
        <f>_xlfn.XLOOKUP(Customer8[[#This Row],[Account Number]], Transaction!C:C,Transaction!F:F)</f>
        <v>44233</v>
      </c>
      <c r="Q820" s="3">
        <f>Customer8[[#This Row],[Bank Deposit]]-Customer8[[#This Row],[Saving Accounts]]</f>
        <v>515022.80380000005</v>
      </c>
      <c r="R820" s="3">
        <f>IF(AND(K820="Current", Customer8[[#This Row],[Balance]]&gt;500000), Customer8[[#This Row],[Balance]]*1.02, Customer8[[#This Row],[Balance]])</f>
        <v>515022.80380000005</v>
      </c>
      <c r="S820" s="3" t="str">
        <f>TEXT(Customer8[[#This Row],[Transaction_Date]], "MMM")</f>
        <v>Feb</v>
      </c>
      <c r="T820" s="3" t="str">
        <f t="shared" si="12"/>
        <v>30-39 Yrs</v>
      </c>
      <c r="U820" s="3" t="str">
        <f>TEXT(Customer8[[#This Row],[Transaction_Date]],"YYYY")</f>
        <v>2021</v>
      </c>
    </row>
    <row r="821" spans="1:21" x14ac:dyDescent="0.35">
      <c r="A821" t="s">
        <v>1835</v>
      </c>
      <c r="B821">
        <v>859095392</v>
      </c>
      <c r="C821">
        <v>60</v>
      </c>
      <c r="D821" s="1">
        <v>22791</v>
      </c>
      <c r="E821" t="s">
        <v>11</v>
      </c>
      <c r="F821" t="s">
        <v>519</v>
      </c>
      <c r="G821" t="s">
        <v>1333</v>
      </c>
      <c r="H821" s="3">
        <v>535094.20319999999</v>
      </c>
      <c r="I821" s="3">
        <v>124934.3364</v>
      </c>
      <c r="J821" t="s">
        <v>1836</v>
      </c>
      <c r="K821" t="str">
        <f>_xlfn.XLOOKUP(A821, Accounts!A:A, Accounts!E:E, "Not Found")</f>
        <v>Corporate</v>
      </c>
      <c r="L821" s="3">
        <f>_xlfn.XLOOKUP(A821, Accounts!A:A, Accounts!G:G, 0)</f>
        <v>4826965</v>
      </c>
      <c r="M821" s="3" t="str">
        <f>_xlfn.XLOOKUP(A821, Loan!A:A, Loan!D:D, "0")</f>
        <v>0</v>
      </c>
      <c r="N821" s="3" t="str">
        <f>_xlfn.XLOOKUP(Customer8[[#This Row],[Account Number]],Transaction!C:C,Transaction!D:D)</f>
        <v>Money Transfer</v>
      </c>
      <c r="O821" s="3" t="str">
        <f>_xlfn.XLOOKUP(Customer8[[#This Row],[Account Number]], Transaction!C:C,Transaction!E:E)</f>
        <v>Bank</v>
      </c>
      <c r="P821" s="2">
        <f>_xlfn.XLOOKUP(Customer8[[#This Row],[Account Number]], Transaction!C:C,Transaction!F:F)</f>
        <v>44489</v>
      </c>
      <c r="Q821" s="3">
        <f>Customer8[[#This Row],[Bank Deposit]]-Customer8[[#This Row],[Saving Accounts]]</f>
        <v>410159.86679999996</v>
      </c>
      <c r="R821" s="3">
        <f>IF(AND(K821="Current", Customer8[[#This Row],[Balance]]&gt;500000), Customer8[[#This Row],[Balance]]*1.02, Customer8[[#This Row],[Balance]])</f>
        <v>410159.86679999996</v>
      </c>
      <c r="S821" s="3" t="str">
        <f>TEXT(Customer8[[#This Row],[Transaction_Date]], "MMM")</f>
        <v>Oct</v>
      </c>
      <c r="T821" s="3" t="str">
        <f t="shared" si="12"/>
        <v>60-69 Yrs</v>
      </c>
      <c r="U821" s="3" t="str">
        <f>TEXT(Customer8[[#This Row],[Transaction_Date]],"YYYY")</f>
        <v>2021</v>
      </c>
    </row>
    <row r="822" spans="1:21" x14ac:dyDescent="0.35">
      <c r="A822" t="s">
        <v>1837</v>
      </c>
      <c r="B822">
        <v>355991638</v>
      </c>
      <c r="C822">
        <v>69</v>
      </c>
      <c r="D822" s="1">
        <v>19503.75</v>
      </c>
      <c r="E822" t="s">
        <v>11</v>
      </c>
      <c r="F822" t="s">
        <v>39</v>
      </c>
      <c r="G822" t="s">
        <v>1333</v>
      </c>
      <c r="H822" s="3">
        <v>408104.6128</v>
      </c>
      <c r="I822" s="3">
        <v>90023.076400000005</v>
      </c>
      <c r="J822" t="s">
        <v>1838</v>
      </c>
      <c r="K822" t="str">
        <f>_xlfn.XLOOKUP(A822, Accounts!A:A, Accounts!E:E, "Not Found")</f>
        <v>Joint</v>
      </c>
      <c r="L822" s="3">
        <f>_xlfn.XLOOKUP(A822, Accounts!A:A, Accounts!G:G, 0)</f>
        <v>2515127356</v>
      </c>
      <c r="M822" s="3">
        <f>_xlfn.XLOOKUP(A822, Loan!A:A, Loan!D:D, "0")</f>
        <v>3372505962</v>
      </c>
      <c r="N822" s="3" t="str">
        <f>_xlfn.XLOOKUP(Customer8[[#This Row],[Account Number]],Transaction!C:C,Transaction!D:D)</f>
        <v>Loan Payment</v>
      </c>
      <c r="O822" s="3" t="str">
        <f>_xlfn.XLOOKUP(Customer8[[#This Row],[Account Number]], Transaction!C:C,Transaction!E:E)</f>
        <v>ACH</v>
      </c>
      <c r="P822" s="2">
        <f>_xlfn.XLOOKUP(Customer8[[#This Row],[Account Number]], Transaction!C:C,Transaction!F:F)</f>
        <v>44604</v>
      </c>
      <c r="Q822" s="3">
        <f>Customer8[[#This Row],[Bank Deposit]]-Customer8[[#This Row],[Saving Accounts]]</f>
        <v>318081.53639999998</v>
      </c>
      <c r="R822" s="3">
        <f>IF(AND(K822="Current", Customer8[[#This Row],[Balance]]&gt;500000), Customer8[[#This Row],[Balance]]*1.02, Customer8[[#This Row],[Balance]])</f>
        <v>318081.53639999998</v>
      </c>
      <c r="S822" s="3" t="str">
        <f>TEXT(Customer8[[#This Row],[Transaction_Date]], "MMM")</f>
        <v>Feb</v>
      </c>
      <c r="T822" s="3" t="str">
        <f t="shared" si="12"/>
        <v>60-69 Yrs</v>
      </c>
      <c r="U822" s="3" t="str">
        <f>TEXT(Customer8[[#This Row],[Transaction_Date]],"YYYY")</f>
        <v>2022</v>
      </c>
    </row>
    <row r="823" spans="1:21" x14ac:dyDescent="0.35">
      <c r="A823" t="s">
        <v>1839</v>
      </c>
      <c r="B823">
        <v>566590562</v>
      </c>
      <c r="C823">
        <v>25</v>
      </c>
      <c r="D823" s="1">
        <v>35574.75</v>
      </c>
      <c r="E823" t="s">
        <v>11</v>
      </c>
      <c r="F823" t="s">
        <v>1156</v>
      </c>
      <c r="G823" t="s">
        <v>1333</v>
      </c>
      <c r="H823" s="3">
        <v>37028.9804</v>
      </c>
      <c r="I823" s="3">
        <v>22362.6</v>
      </c>
      <c r="J823" t="s">
        <v>1840</v>
      </c>
      <c r="K823" t="str">
        <f>_xlfn.XLOOKUP(A823, Accounts!A:A, Accounts!E:E, "Not Found")</f>
        <v>Corporate</v>
      </c>
      <c r="L823" s="3">
        <f>_xlfn.XLOOKUP(A823, Accounts!A:A, Accounts!G:G, 0)</f>
        <v>1781504307</v>
      </c>
      <c r="M823" s="3" t="str">
        <f>_xlfn.XLOOKUP(A823, Loan!A:A, Loan!D:D, "0")</f>
        <v>0</v>
      </c>
      <c r="N823" s="3" t="str">
        <f>_xlfn.XLOOKUP(Customer8[[#This Row],[Account Number]],Transaction!C:C,Transaction!D:D)</f>
        <v>Money Transfer</v>
      </c>
      <c r="O823" s="3" t="str">
        <f>_xlfn.XLOOKUP(Customer8[[#This Row],[Account Number]], Transaction!C:C,Transaction!E:E)</f>
        <v>Bank</v>
      </c>
      <c r="P823" s="2">
        <f>_xlfn.XLOOKUP(Customer8[[#This Row],[Account Number]], Transaction!C:C,Transaction!F:F)</f>
        <v>44502</v>
      </c>
      <c r="Q823" s="3">
        <f>Customer8[[#This Row],[Bank Deposit]]-Customer8[[#This Row],[Saving Accounts]]</f>
        <v>14666.380400000002</v>
      </c>
      <c r="R823" s="3">
        <f>IF(AND(K823="Current", Customer8[[#This Row],[Balance]]&gt;500000), Customer8[[#This Row],[Balance]]*1.02, Customer8[[#This Row],[Balance]])</f>
        <v>14666.380400000002</v>
      </c>
      <c r="S823" s="3" t="str">
        <f>TEXT(Customer8[[#This Row],[Transaction_Date]], "MMM")</f>
        <v>Nov</v>
      </c>
      <c r="T823" s="3" t="str">
        <f t="shared" si="12"/>
        <v>20-29 Yrs</v>
      </c>
      <c r="U823" s="3" t="str">
        <f>TEXT(Customer8[[#This Row],[Transaction_Date]],"YYYY")</f>
        <v>2021</v>
      </c>
    </row>
    <row r="824" spans="1:21" x14ac:dyDescent="0.35">
      <c r="A824" t="s">
        <v>1841</v>
      </c>
      <c r="B824">
        <v>59844378</v>
      </c>
      <c r="C824">
        <v>39</v>
      </c>
      <c r="D824" s="1">
        <v>30461.25</v>
      </c>
      <c r="E824" t="s">
        <v>11</v>
      </c>
      <c r="F824" t="s">
        <v>1250</v>
      </c>
      <c r="G824" t="s">
        <v>1333</v>
      </c>
      <c r="H824" s="3">
        <v>1572704.6484000001</v>
      </c>
      <c r="I824" s="3">
        <v>605843.38769999996</v>
      </c>
      <c r="J824" t="s">
        <v>1842</v>
      </c>
      <c r="K824" t="str">
        <f>_xlfn.XLOOKUP(A824, Accounts!A:A, Accounts!E:E, "Not Found")</f>
        <v>Fixed Deposit</v>
      </c>
      <c r="L824" s="3">
        <f>_xlfn.XLOOKUP(A824, Accounts!A:A, Accounts!G:G, 0)</f>
        <v>3733015719</v>
      </c>
      <c r="M824" s="3" t="str">
        <f>_xlfn.XLOOKUP(A824, Loan!A:A, Loan!D:D, "0")</f>
        <v>0</v>
      </c>
      <c r="N824" s="3" t="str">
        <f>_xlfn.XLOOKUP(Customer8[[#This Row],[Account Number]],Transaction!C:C,Transaction!D:D)</f>
        <v>Money Deposit</v>
      </c>
      <c r="O824" s="3" t="str">
        <f>_xlfn.XLOOKUP(Customer8[[#This Row],[Account Number]], Transaction!C:C,Transaction!E:E)</f>
        <v>Bank</v>
      </c>
      <c r="P824" s="2">
        <f>_xlfn.XLOOKUP(Customer8[[#This Row],[Account Number]], Transaction!C:C,Transaction!F:F)</f>
        <v>44654</v>
      </c>
      <c r="Q824" s="3">
        <f>Customer8[[#This Row],[Bank Deposit]]-Customer8[[#This Row],[Saving Accounts]]</f>
        <v>966861.2607000001</v>
      </c>
      <c r="R824" s="3">
        <f>IF(AND(K824="Current", Customer8[[#This Row],[Balance]]&gt;500000), Customer8[[#This Row],[Balance]]*1.02, Customer8[[#This Row],[Balance]])</f>
        <v>966861.2607000001</v>
      </c>
      <c r="S824" s="3" t="str">
        <f>TEXT(Customer8[[#This Row],[Transaction_Date]], "MMM")</f>
        <v>Apr</v>
      </c>
      <c r="T824" s="3" t="str">
        <f t="shared" si="12"/>
        <v>30-39 Yrs</v>
      </c>
      <c r="U824" s="3" t="str">
        <f>TEXT(Customer8[[#This Row],[Transaction_Date]],"YYYY")</f>
        <v>2022</v>
      </c>
    </row>
    <row r="825" spans="1:21" x14ac:dyDescent="0.35">
      <c r="A825" t="s">
        <v>1843</v>
      </c>
      <c r="B825">
        <v>417867882</v>
      </c>
      <c r="C825">
        <v>32</v>
      </c>
      <c r="D825" s="1">
        <v>33018</v>
      </c>
      <c r="E825" t="s">
        <v>11</v>
      </c>
      <c r="F825" t="s">
        <v>883</v>
      </c>
      <c r="G825" t="s">
        <v>1333</v>
      </c>
      <c r="H825" s="3">
        <v>410883.31550000003</v>
      </c>
      <c r="I825" s="3">
        <v>303742.37819999998</v>
      </c>
      <c r="J825" t="s">
        <v>1844</v>
      </c>
      <c r="K825" t="str">
        <f>_xlfn.XLOOKUP(A825, Accounts!A:A, Accounts!E:E, "Not Found")</f>
        <v>Corporate</v>
      </c>
      <c r="L825" s="3">
        <f>_xlfn.XLOOKUP(A825, Accounts!A:A, Accounts!G:G, 0)</f>
        <v>2533681916</v>
      </c>
      <c r="M825" s="3" t="str">
        <f>_xlfn.XLOOKUP(A825, Loan!A:A, Loan!D:D, "0")</f>
        <v>0</v>
      </c>
      <c r="N825" s="3" t="str">
        <f>_xlfn.XLOOKUP(Customer8[[#This Row],[Account Number]],Transaction!C:C,Transaction!D:D)</f>
        <v>Online Payment</v>
      </c>
      <c r="O825" s="3" t="str">
        <f>_xlfn.XLOOKUP(Customer8[[#This Row],[Account Number]], Transaction!C:C,Transaction!E:E)</f>
        <v>Mobile</v>
      </c>
      <c r="P825" s="2">
        <f>_xlfn.XLOOKUP(Customer8[[#This Row],[Account Number]], Transaction!C:C,Transaction!F:F)</f>
        <v>44348</v>
      </c>
      <c r="Q825" s="3">
        <f>Customer8[[#This Row],[Bank Deposit]]-Customer8[[#This Row],[Saving Accounts]]</f>
        <v>107140.93730000005</v>
      </c>
      <c r="R825" s="3">
        <f>IF(AND(K825="Current", Customer8[[#This Row],[Balance]]&gt;500000), Customer8[[#This Row],[Balance]]*1.02, Customer8[[#This Row],[Balance]])</f>
        <v>107140.93730000005</v>
      </c>
      <c r="S825" s="3" t="str">
        <f>TEXT(Customer8[[#This Row],[Transaction_Date]], "MMM")</f>
        <v>Jun</v>
      </c>
      <c r="T825" s="3" t="str">
        <f t="shared" si="12"/>
        <v>30-39 Yrs</v>
      </c>
      <c r="U825" s="3" t="str">
        <f>TEXT(Customer8[[#This Row],[Transaction_Date]],"YYYY")</f>
        <v>2021</v>
      </c>
    </row>
    <row r="826" spans="1:21" x14ac:dyDescent="0.35">
      <c r="A826" t="s">
        <v>1845</v>
      </c>
      <c r="B826">
        <v>665812247</v>
      </c>
      <c r="C826">
        <v>42</v>
      </c>
      <c r="D826" s="1">
        <v>29365.5</v>
      </c>
      <c r="E826" t="s">
        <v>11</v>
      </c>
      <c r="F826" t="s">
        <v>997</v>
      </c>
      <c r="G826" t="s">
        <v>1333</v>
      </c>
      <c r="H826" s="3">
        <v>403053.6629</v>
      </c>
      <c r="I826" s="3">
        <v>117057.0744</v>
      </c>
      <c r="J826" t="s">
        <v>1846</v>
      </c>
      <c r="K826" t="str">
        <f>_xlfn.XLOOKUP(A826, Accounts!A:A, Accounts!E:E, "Not Found")</f>
        <v>Savings</v>
      </c>
      <c r="L826" s="3">
        <f>_xlfn.XLOOKUP(A826, Accounts!A:A, Accounts!G:G, 0)</f>
        <v>3800272</v>
      </c>
      <c r="M826" s="3" t="str">
        <f>_xlfn.XLOOKUP(A826, Loan!A:A, Loan!D:D, "0")</f>
        <v>0</v>
      </c>
      <c r="N826" s="3" t="str">
        <f>_xlfn.XLOOKUP(Customer8[[#This Row],[Account Number]],Transaction!C:C,Transaction!D:D)</f>
        <v>Money Transfer</v>
      </c>
      <c r="O826" s="3" t="str">
        <f>_xlfn.XLOOKUP(Customer8[[#This Row],[Account Number]], Transaction!C:C,Transaction!E:E)</f>
        <v>Internet Banking</v>
      </c>
      <c r="P826" s="2">
        <f>_xlfn.XLOOKUP(Customer8[[#This Row],[Account Number]], Transaction!C:C,Transaction!F:F)</f>
        <v>44540</v>
      </c>
      <c r="Q826" s="3">
        <f>Customer8[[#This Row],[Bank Deposit]]-Customer8[[#This Row],[Saving Accounts]]</f>
        <v>285996.58850000001</v>
      </c>
      <c r="R826" s="3">
        <f>IF(AND(K826="Current", Customer8[[#This Row],[Balance]]&gt;500000), Customer8[[#This Row],[Balance]]*1.02, Customer8[[#This Row],[Balance]])</f>
        <v>285996.58850000001</v>
      </c>
      <c r="S826" s="3" t="str">
        <f>TEXT(Customer8[[#This Row],[Transaction_Date]], "MMM")</f>
        <v>Dec</v>
      </c>
      <c r="T826" s="3" t="str">
        <f t="shared" si="12"/>
        <v>40-49 Yrs</v>
      </c>
      <c r="U826" s="3" t="str">
        <f>TEXT(Customer8[[#This Row],[Transaction_Date]],"YYYY")</f>
        <v>2021</v>
      </c>
    </row>
    <row r="827" spans="1:21" x14ac:dyDescent="0.35">
      <c r="A827" t="s">
        <v>1847</v>
      </c>
      <c r="B827">
        <v>131637976</v>
      </c>
      <c r="C827">
        <v>27</v>
      </c>
      <c r="D827" s="1">
        <v>34844.25</v>
      </c>
      <c r="E827" t="s">
        <v>11</v>
      </c>
      <c r="F827" t="s">
        <v>160</v>
      </c>
      <c r="G827" t="s">
        <v>1333</v>
      </c>
      <c r="H827" s="3">
        <v>226872.98929999999</v>
      </c>
      <c r="I827" s="3">
        <v>112199.0056</v>
      </c>
      <c r="J827" t="s">
        <v>1848</v>
      </c>
      <c r="K827" t="str">
        <f>_xlfn.XLOOKUP(A827, Accounts!A:A, Accounts!E:E, "Not Found")</f>
        <v>Current</v>
      </c>
      <c r="L827" s="3">
        <f>_xlfn.XLOOKUP(A827, Accounts!A:A, Accounts!G:G, 0)</f>
        <v>1568576073</v>
      </c>
      <c r="M827" s="3" t="str">
        <f>_xlfn.XLOOKUP(A827, Loan!A:A, Loan!D:D, "0")</f>
        <v>0</v>
      </c>
      <c r="N827" s="3" t="str">
        <f>_xlfn.XLOOKUP(Customer8[[#This Row],[Account Number]],Transaction!C:C,Transaction!D:D)</f>
        <v>Money Deposit</v>
      </c>
      <c r="O827" s="3" t="str">
        <f>_xlfn.XLOOKUP(Customer8[[#This Row],[Account Number]], Transaction!C:C,Transaction!E:E)</f>
        <v>Bank</v>
      </c>
      <c r="P827" s="2">
        <f>_xlfn.XLOOKUP(Customer8[[#This Row],[Account Number]], Transaction!C:C,Transaction!F:F)</f>
        <v>44557</v>
      </c>
      <c r="Q827" s="3">
        <f>Customer8[[#This Row],[Bank Deposit]]-Customer8[[#This Row],[Saving Accounts]]</f>
        <v>114673.98369999998</v>
      </c>
      <c r="R827" s="3">
        <f>IF(AND(K827="Current", Customer8[[#This Row],[Balance]]&gt;500000), Customer8[[#This Row],[Balance]]*1.02, Customer8[[#This Row],[Balance]])</f>
        <v>114673.98369999998</v>
      </c>
      <c r="S827" s="3" t="str">
        <f>TEXT(Customer8[[#This Row],[Transaction_Date]], "MMM")</f>
        <v>Dec</v>
      </c>
      <c r="T827" s="3" t="str">
        <f t="shared" si="12"/>
        <v>20-29 Yrs</v>
      </c>
      <c r="U827" s="3" t="str">
        <f>TEXT(Customer8[[#This Row],[Transaction_Date]],"YYYY")</f>
        <v>2021</v>
      </c>
    </row>
    <row r="828" spans="1:21" x14ac:dyDescent="0.35">
      <c r="A828" t="s">
        <v>1849</v>
      </c>
      <c r="B828">
        <v>716638231</v>
      </c>
      <c r="C828">
        <v>56</v>
      </c>
      <c r="D828" s="1">
        <v>24252</v>
      </c>
      <c r="E828" t="s">
        <v>11</v>
      </c>
      <c r="F828" t="s">
        <v>106</v>
      </c>
      <c r="G828" t="s">
        <v>1333</v>
      </c>
      <c r="H828" s="3">
        <v>585929.2476</v>
      </c>
      <c r="I828" s="3">
        <v>282214.51689999999</v>
      </c>
      <c r="J828" t="s">
        <v>1850</v>
      </c>
      <c r="K828" t="str">
        <f>_xlfn.XLOOKUP(A828, Accounts!A:A, Accounts!E:E, "Not Found")</f>
        <v>Savings</v>
      </c>
      <c r="L828" s="3">
        <f>_xlfn.XLOOKUP(A828, Accounts!A:A, Accounts!G:G, 0)</f>
        <v>1225629704</v>
      </c>
      <c r="M828" s="3" t="str">
        <f>_xlfn.XLOOKUP(A828, Loan!A:A, Loan!D:D, "0")</f>
        <v>0</v>
      </c>
      <c r="N828" s="3" t="str">
        <f>_xlfn.XLOOKUP(Customer8[[#This Row],[Account Number]],Transaction!C:C,Transaction!D:D)</f>
        <v>Money Transfer</v>
      </c>
      <c r="O828" s="3" t="str">
        <f>_xlfn.XLOOKUP(Customer8[[#This Row],[Account Number]], Transaction!C:C,Transaction!E:E)</f>
        <v>Mobile</v>
      </c>
      <c r="P828" s="2">
        <f>_xlfn.XLOOKUP(Customer8[[#This Row],[Account Number]], Transaction!C:C,Transaction!F:F)</f>
        <v>44240</v>
      </c>
      <c r="Q828" s="3">
        <f>Customer8[[#This Row],[Bank Deposit]]-Customer8[[#This Row],[Saving Accounts]]</f>
        <v>303714.73070000001</v>
      </c>
      <c r="R828" s="3">
        <f>IF(AND(K828="Current", Customer8[[#This Row],[Balance]]&gt;500000), Customer8[[#This Row],[Balance]]*1.02, Customer8[[#This Row],[Balance]])</f>
        <v>303714.73070000001</v>
      </c>
      <c r="S828" s="3" t="str">
        <f>TEXT(Customer8[[#This Row],[Transaction_Date]], "MMM")</f>
        <v>Feb</v>
      </c>
      <c r="T828" s="3" t="str">
        <f t="shared" si="12"/>
        <v>50-59 Yrs</v>
      </c>
      <c r="U828" s="3" t="str">
        <f>TEXT(Customer8[[#This Row],[Transaction_Date]],"YYYY")</f>
        <v>2021</v>
      </c>
    </row>
    <row r="829" spans="1:21" x14ac:dyDescent="0.35">
      <c r="A829" t="s">
        <v>1851</v>
      </c>
      <c r="B829">
        <v>600924230</v>
      </c>
      <c r="C829">
        <v>34</v>
      </c>
      <c r="D829" s="1">
        <v>32287.5</v>
      </c>
      <c r="E829" t="s">
        <v>11</v>
      </c>
      <c r="F829" t="s">
        <v>115</v>
      </c>
      <c r="G829" t="s">
        <v>1333</v>
      </c>
      <c r="H829" s="3">
        <v>519403.26510000002</v>
      </c>
      <c r="I829" s="3">
        <v>179262.46900000001</v>
      </c>
      <c r="J829" t="s">
        <v>1852</v>
      </c>
      <c r="K829" t="str">
        <f>_xlfn.XLOOKUP(A829, Accounts!A:A, Accounts!E:E, "Not Found")</f>
        <v>Savings</v>
      </c>
      <c r="L829" s="3">
        <f>_xlfn.XLOOKUP(A829, Accounts!A:A, Accounts!G:G, 0)</f>
        <v>567423657</v>
      </c>
      <c r="M829" s="3" t="str">
        <f>_xlfn.XLOOKUP(A829, Loan!A:A, Loan!D:D, "0")</f>
        <v>0</v>
      </c>
      <c r="N829" s="3" t="str">
        <f>_xlfn.XLOOKUP(Customer8[[#This Row],[Account Number]],Transaction!C:C,Transaction!D:D)</f>
        <v>Money Deposit</v>
      </c>
      <c r="O829" s="3" t="str">
        <f>_xlfn.XLOOKUP(Customer8[[#This Row],[Account Number]], Transaction!C:C,Transaction!E:E)</f>
        <v>Bank</v>
      </c>
      <c r="P829" s="2">
        <f>_xlfn.XLOOKUP(Customer8[[#This Row],[Account Number]], Transaction!C:C,Transaction!F:F)</f>
        <v>44432</v>
      </c>
      <c r="Q829" s="3">
        <f>Customer8[[#This Row],[Bank Deposit]]-Customer8[[#This Row],[Saving Accounts]]</f>
        <v>340140.79610000004</v>
      </c>
      <c r="R829" s="3">
        <f>IF(AND(K829="Current", Customer8[[#This Row],[Balance]]&gt;500000), Customer8[[#This Row],[Balance]]*1.02, Customer8[[#This Row],[Balance]])</f>
        <v>340140.79610000004</v>
      </c>
      <c r="S829" s="3" t="str">
        <f>TEXT(Customer8[[#This Row],[Transaction_Date]], "MMM")</f>
        <v>Aug</v>
      </c>
      <c r="T829" s="3" t="str">
        <f t="shared" si="12"/>
        <v>30-39 Yrs</v>
      </c>
      <c r="U829" s="3" t="str">
        <f>TEXT(Customer8[[#This Row],[Transaction_Date]],"YYYY")</f>
        <v>2021</v>
      </c>
    </row>
    <row r="830" spans="1:21" x14ac:dyDescent="0.35">
      <c r="A830" t="s">
        <v>1853</v>
      </c>
      <c r="B830">
        <v>877103671</v>
      </c>
      <c r="C830">
        <v>29</v>
      </c>
      <c r="D830" s="1">
        <v>34113.75</v>
      </c>
      <c r="E830" t="s">
        <v>11</v>
      </c>
      <c r="F830" t="s">
        <v>326</v>
      </c>
      <c r="G830" t="s">
        <v>1333</v>
      </c>
      <c r="H830" s="3">
        <v>205426.24299999999</v>
      </c>
      <c r="I830" s="3">
        <v>36406.831599999998</v>
      </c>
      <c r="J830" t="s">
        <v>1854</v>
      </c>
      <c r="K830" t="str">
        <f>_xlfn.XLOOKUP(A830, Accounts!A:A, Accounts!E:E, "Not Found")</f>
        <v>Corporate</v>
      </c>
      <c r="L830" s="3">
        <f>_xlfn.XLOOKUP(A830, Accounts!A:A, Accounts!G:G, 0)</f>
        <v>1775195136</v>
      </c>
      <c r="M830" s="3" t="str">
        <f>_xlfn.XLOOKUP(A830, Loan!A:A, Loan!D:D, "0")</f>
        <v>0</v>
      </c>
      <c r="N830" s="3" t="str">
        <f>_xlfn.XLOOKUP(Customer8[[#This Row],[Account Number]],Transaction!C:C,Transaction!D:D)</f>
        <v>Cash Withdrawal</v>
      </c>
      <c r="O830" s="3" t="str">
        <f>_xlfn.XLOOKUP(Customer8[[#This Row],[Account Number]], Transaction!C:C,Transaction!E:E)</f>
        <v>Bank</v>
      </c>
      <c r="P830" s="2">
        <f>_xlfn.XLOOKUP(Customer8[[#This Row],[Account Number]], Transaction!C:C,Transaction!F:F)</f>
        <v>44272</v>
      </c>
      <c r="Q830" s="3">
        <f>Customer8[[#This Row],[Bank Deposit]]-Customer8[[#This Row],[Saving Accounts]]</f>
        <v>169019.41139999998</v>
      </c>
      <c r="R830" s="3">
        <f>IF(AND(K830="Current", Customer8[[#This Row],[Balance]]&gt;500000), Customer8[[#This Row],[Balance]]*1.02, Customer8[[#This Row],[Balance]])</f>
        <v>169019.41139999998</v>
      </c>
      <c r="S830" s="3" t="str">
        <f>TEXT(Customer8[[#This Row],[Transaction_Date]], "MMM")</f>
        <v>Mar</v>
      </c>
      <c r="T830" s="3" t="str">
        <f t="shared" si="12"/>
        <v>20-29 Yrs</v>
      </c>
      <c r="U830" s="3" t="str">
        <f>TEXT(Customer8[[#This Row],[Transaction_Date]],"YYYY")</f>
        <v>2021</v>
      </c>
    </row>
    <row r="831" spans="1:21" x14ac:dyDescent="0.35">
      <c r="A831" t="s">
        <v>1855</v>
      </c>
      <c r="B831">
        <v>131306401</v>
      </c>
      <c r="C831">
        <v>46</v>
      </c>
      <c r="D831" s="1">
        <v>27904.5</v>
      </c>
      <c r="E831" t="s">
        <v>11</v>
      </c>
      <c r="F831" t="s">
        <v>279</v>
      </c>
      <c r="G831" t="s">
        <v>1333</v>
      </c>
      <c r="H831" s="3">
        <v>1133099.2649999999</v>
      </c>
      <c r="I831" s="3">
        <v>618955.47349999996</v>
      </c>
      <c r="J831" t="s">
        <v>1856</v>
      </c>
      <c r="K831" t="str">
        <f>_xlfn.XLOOKUP(A831, Accounts!A:A, Accounts!E:E, "Not Found")</f>
        <v>Domiciliary</v>
      </c>
      <c r="L831" s="3">
        <f>_xlfn.XLOOKUP(A831, Accounts!A:A, Accounts!G:G, 0)</f>
        <v>3711545847</v>
      </c>
      <c r="M831" s="3" t="str">
        <f>_xlfn.XLOOKUP(A831, Loan!A:A, Loan!D:D, "0")</f>
        <v>0</v>
      </c>
      <c r="N831" s="3" t="str">
        <f>_xlfn.XLOOKUP(Customer8[[#This Row],[Account Number]],Transaction!C:C,Transaction!D:D)</f>
        <v>Cash Withdrawal</v>
      </c>
      <c r="O831" s="3" t="str">
        <f>_xlfn.XLOOKUP(Customer8[[#This Row],[Account Number]], Transaction!C:C,Transaction!E:E)</f>
        <v>ATM</v>
      </c>
      <c r="P831" s="2">
        <f>_xlfn.XLOOKUP(Customer8[[#This Row],[Account Number]], Transaction!C:C,Transaction!F:F)</f>
        <v>44268</v>
      </c>
      <c r="Q831" s="3">
        <f>Customer8[[#This Row],[Bank Deposit]]-Customer8[[#This Row],[Saving Accounts]]</f>
        <v>514143.79149999993</v>
      </c>
      <c r="R831" s="3">
        <f>IF(AND(K831="Current", Customer8[[#This Row],[Balance]]&gt;500000), Customer8[[#This Row],[Balance]]*1.02, Customer8[[#This Row],[Balance]])</f>
        <v>514143.79149999993</v>
      </c>
      <c r="S831" s="3" t="str">
        <f>TEXT(Customer8[[#This Row],[Transaction_Date]], "MMM")</f>
        <v>Mar</v>
      </c>
      <c r="T831" s="3" t="str">
        <f t="shared" si="12"/>
        <v>40-49 Yrs</v>
      </c>
      <c r="U831" s="3" t="str">
        <f>TEXT(Customer8[[#This Row],[Transaction_Date]],"YYYY")</f>
        <v>2021</v>
      </c>
    </row>
    <row r="832" spans="1:21" x14ac:dyDescent="0.35">
      <c r="A832" t="s">
        <v>1857</v>
      </c>
      <c r="B832">
        <v>740328280</v>
      </c>
      <c r="C832">
        <v>82</v>
      </c>
      <c r="D832" s="1">
        <v>14755.5</v>
      </c>
      <c r="E832" t="s">
        <v>11</v>
      </c>
      <c r="F832" t="s">
        <v>1043</v>
      </c>
      <c r="G832" t="s">
        <v>1333</v>
      </c>
      <c r="H832" s="3">
        <v>59044.118600000002</v>
      </c>
      <c r="I832" s="3">
        <v>30440.523399999998</v>
      </c>
      <c r="J832" t="s">
        <v>1858</v>
      </c>
      <c r="K832" t="str">
        <f>_xlfn.XLOOKUP(A832, Accounts!A:A, Accounts!E:E, "Not Found")</f>
        <v>Savings</v>
      </c>
      <c r="L832" s="3">
        <f>_xlfn.XLOOKUP(A832, Accounts!A:A, Accounts!G:G, 0)</f>
        <v>11427039</v>
      </c>
      <c r="M832" s="3" t="str">
        <f>_xlfn.XLOOKUP(A832, Loan!A:A, Loan!D:D, "0")</f>
        <v>0</v>
      </c>
      <c r="N832" s="3" t="str">
        <f>_xlfn.XLOOKUP(Customer8[[#This Row],[Account Number]],Transaction!C:C,Transaction!D:D)</f>
        <v>Money Deposit</v>
      </c>
      <c r="O832" s="3" t="str">
        <f>_xlfn.XLOOKUP(Customer8[[#This Row],[Account Number]], Transaction!C:C,Transaction!E:E)</f>
        <v>ATM</v>
      </c>
      <c r="P832" s="2">
        <f>_xlfn.XLOOKUP(Customer8[[#This Row],[Account Number]], Transaction!C:C,Transaction!F:F)</f>
        <v>44459</v>
      </c>
      <c r="Q832" s="3">
        <f>Customer8[[#This Row],[Bank Deposit]]-Customer8[[#This Row],[Saving Accounts]]</f>
        <v>28603.595200000003</v>
      </c>
      <c r="R832" s="3">
        <f>IF(AND(K832="Current", Customer8[[#This Row],[Balance]]&gt;500000), Customer8[[#This Row],[Balance]]*1.02, Customer8[[#This Row],[Balance]])</f>
        <v>28603.595200000003</v>
      </c>
      <c r="S832" s="3" t="str">
        <f>TEXT(Customer8[[#This Row],[Transaction_Date]], "MMM")</f>
        <v>Sep</v>
      </c>
      <c r="T832" s="3" t="str">
        <f t="shared" si="12"/>
        <v>70 Yrs &amp; Above</v>
      </c>
      <c r="U832" s="3" t="str">
        <f>TEXT(Customer8[[#This Row],[Transaction_Date]],"YYYY")</f>
        <v>2021</v>
      </c>
    </row>
    <row r="833" spans="1:21" x14ac:dyDescent="0.35">
      <c r="A833" t="s">
        <v>1859</v>
      </c>
      <c r="B833">
        <v>506706025</v>
      </c>
      <c r="C833">
        <v>30</v>
      </c>
      <c r="D833" s="1">
        <v>33748.5</v>
      </c>
      <c r="E833" t="s">
        <v>11</v>
      </c>
      <c r="F833" t="s">
        <v>1151</v>
      </c>
      <c r="G833" t="s">
        <v>1333</v>
      </c>
      <c r="H833" s="3">
        <v>897649.48030000005</v>
      </c>
      <c r="I833" s="3">
        <v>424949.11479999998</v>
      </c>
      <c r="J833" t="s">
        <v>1860</v>
      </c>
      <c r="K833" t="str">
        <f>_xlfn.XLOOKUP(A833, Accounts!A:A, Accounts!E:E, "Not Found")</f>
        <v>Current</v>
      </c>
      <c r="L833" s="3">
        <f>_xlfn.XLOOKUP(A833, Accounts!A:A, Accounts!G:G, 0)</f>
        <v>2783251284</v>
      </c>
      <c r="M833" s="3" t="str">
        <f>_xlfn.XLOOKUP(A833, Loan!A:A, Loan!D:D, "0")</f>
        <v>0</v>
      </c>
      <c r="N833" s="3" t="str">
        <f>_xlfn.XLOOKUP(Customer8[[#This Row],[Account Number]],Transaction!C:C,Transaction!D:D)</f>
        <v>Money Deposit</v>
      </c>
      <c r="O833" s="3" t="str">
        <f>_xlfn.XLOOKUP(Customer8[[#This Row],[Account Number]], Transaction!C:C,Transaction!E:E)</f>
        <v>Bank</v>
      </c>
      <c r="P833" s="2">
        <f>_xlfn.XLOOKUP(Customer8[[#This Row],[Account Number]], Transaction!C:C,Transaction!F:F)</f>
        <v>44494</v>
      </c>
      <c r="Q833" s="3">
        <f>Customer8[[#This Row],[Bank Deposit]]-Customer8[[#This Row],[Saving Accounts]]</f>
        <v>472700.36550000007</v>
      </c>
      <c r="R833" s="3">
        <f>IF(AND(K833="Current", Customer8[[#This Row],[Balance]]&gt;500000), Customer8[[#This Row],[Balance]]*1.02, Customer8[[#This Row],[Balance]])</f>
        <v>472700.36550000007</v>
      </c>
      <c r="S833" s="3" t="str">
        <f>TEXT(Customer8[[#This Row],[Transaction_Date]], "MMM")</f>
        <v>Oct</v>
      </c>
      <c r="T833" s="3" t="str">
        <f t="shared" si="12"/>
        <v>30-39 Yrs</v>
      </c>
      <c r="U833" s="3" t="str">
        <f>TEXT(Customer8[[#This Row],[Transaction_Date]],"YYYY")</f>
        <v>2021</v>
      </c>
    </row>
    <row r="834" spans="1:21" x14ac:dyDescent="0.35">
      <c r="A834" t="s">
        <v>1861</v>
      </c>
      <c r="B834">
        <v>265864878</v>
      </c>
      <c r="C834">
        <v>21</v>
      </c>
      <c r="D834" s="1">
        <v>37035.75</v>
      </c>
      <c r="E834" t="s">
        <v>11</v>
      </c>
      <c r="F834" t="s">
        <v>1156</v>
      </c>
      <c r="G834" t="s">
        <v>1333</v>
      </c>
      <c r="H834" s="3">
        <v>834515.64069999999</v>
      </c>
      <c r="I834" s="3">
        <v>388708.60110000003</v>
      </c>
      <c r="J834" t="s">
        <v>1862</v>
      </c>
      <c r="K834" t="str">
        <f>_xlfn.XLOOKUP(A834, Accounts!A:A, Accounts!E:E, "Not Found")</f>
        <v>Domiciliary</v>
      </c>
      <c r="L834" s="3">
        <f>_xlfn.XLOOKUP(A834, Accounts!A:A, Accounts!G:G, 0)</f>
        <v>2034949322</v>
      </c>
      <c r="M834" s="3" t="str">
        <f>_xlfn.XLOOKUP(A834, Loan!A:A, Loan!D:D, "0")</f>
        <v>0</v>
      </c>
      <c r="N834" s="3" t="str">
        <f>_xlfn.XLOOKUP(Customer8[[#This Row],[Account Number]],Transaction!C:C,Transaction!D:D)</f>
        <v>Money Deposit</v>
      </c>
      <c r="O834" s="3" t="str">
        <f>_xlfn.XLOOKUP(Customer8[[#This Row],[Account Number]], Transaction!C:C,Transaction!E:E)</f>
        <v>Bank</v>
      </c>
      <c r="P834" s="2">
        <f>_xlfn.XLOOKUP(Customer8[[#This Row],[Account Number]], Transaction!C:C,Transaction!F:F)</f>
        <v>44238</v>
      </c>
      <c r="Q834" s="3">
        <f>Customer8[[#This Row],[Bank Deposit]]-Customer8[[#This Row],[Saving Accounts]]</f>
        <v>445807.03959999996</v>
      </c>
      <c r="R834" s="3">
        <f>IF(AND(K834="Current", Customer8[[#This Row],[Balance]]&gt;500000), Customer8[[#This Row],[Balance]]*1.02, Customer8[[#This Row],[Balance]])</f>
        <v>445807.03959999996</v>
      </c>
      <c r="S834" s="3" t="str">
        <f>TEXT(Customer8[[#This Row],[Transaction_Date]], "MMM")</f>
        <v>Feb</v>
      </c>
      <c r="T834" s="3" t="str">
        <f t="shared" ref="T834:T897" si="13">IF(C834&lt;20,"Below 20 Yrs",IF(C834&lt;=29,"20-29 Yrs",IF(C834&lt;=39,"30-39 Yrs",IF(C834&lt;=49,"40-49 Yrs",IF(C834&lt;=59,"50-59 Yrs",IF(C834&lt;=69,"60-69 Yrs","70 Yrs &amp; Above"))))))</f>
        <v>20-29 Yrs</v>
      </c>
      <c r="U834" s="3" t="str">
        <f>TEXT(Customer8[[#This Row],[Transaction_Date]],"YYYY")</f>
        <v>2021</v>
      </c>
    </row>
    <row r="835" spans="1:21" x14ac:dyDescent="0.35">
      <c r="A835" t="s">
        <v>1863</v>
      </c>
      <c r="B835">
        <v>735527609</v>
      </c>
      <c r="C835">
        <v>24</v>
      </c>
      <c r="D835" s="1">
        <v>35940</v>
      </c>
      <c r="E835" t="s">
        <v>11</v>
      </c>
      <c r="F835" t="s">
        <v>127</v>
      </c>
      <c r="G835" t="s">
        <v>1333</v>
      </c>
      <c r="H835" s="3">
        <v>2542970.7294999999</v>
      </c>
      <c r="I835" s="3">
        <v>1038705.7364000001</v>
      </c>
      <c r="J835" t="s">
        <v>1864</v>
      </c>
      <c r="K835" t="str">
        <f>_xlfn.XLOOKUP(A835, Accounts!A:A, Accounts!E:E, "Not Found")</f>
        <v>Current</v>
      </c>
      <c r="L835" s="3">
        <f>_xlfn.XLOOKUP(A835, Accounts!A:A, Accounts!G:G, 0)</f>
        <v>1844297088</v>
      </c>
      <c r="M835" s="3">
        <f>_xlfn.XLOOKUP(A835, Loan!A:A, Loan!D:D, "0")</f>
        <v>1098051012</v>
      </c>
      <c r="N835" s="3" t="str">
        <f>_xlfn.XLOOKUP(Customer8[[#This Row],[Account Number]],Transaction!C:C,Transaction!D:D)</f>
        <v>Loan Payment</v>
      </c>
      <c r="O835" s="3" t="str">
        <f>_xlfn.XLOOKUP(Customer8[[#This Row],[Account Number]], Transaction!C:C,Transaction!E:E)</f>
        <v>ACH</v>
      </c>
      <c r="P835" s="2">
        <f>_xlfn.XLOOKUP(Customer8[[#This Row],[Account Number]], Transaction!C:C,Transaction!F:F)</f>
        <v>44536</v>
      </c>
      <c r="Q835" s="3">
        <f>Customer8[[#This Row],[Bank Deposit]]-Customer8[[#This Row],[Saving Accounts]]</f>
        <v>1504264.9930999998</v>
      </c>
      <c r="R835" s="3">
        <f>IF(AND(K835="Current", Customer8[[#This Row],[Balance]]&gt;500000), Customer8[[#This Row],[Balance]]*1.02, Customer8[[#This Row],[Balance]])</f>
        <v>1534350.2929619998</v>
      </c>
      <c r="S835" s="3" t="str">
        <f>TEXT(Customer8[[#This Row],[Transaction_Date]], "MMM")</f>
        <v>Dec</v>
      </c>
      <c r="T835" s="3" t="str">
        <f t="shared" si="13"/>
        <v>20-29 Yrs</v>
      </c>
      <c r="U835" s="3" t="str">
        <f>TEXT(Customer8[[#This Row],[Transaction_Date]],"YYYY")</f>
        <v>2021</v>
      </c>
    </row>
    <row r="836" spans="1:21" x14ac:dyDescent="0.35">
      <c r="A836" t="s">
        <v>1865</v>
      </c>
      <c r="B836">
        <v>319678340</v>
      </c>
      <c r="C836">
        <v>73</v>
      </c>
      <c r="D836" s="1">
        <v>18042.75</v>
      </c>
      <c r="E836" t="s">
        <v>11</v>
      </c>
      <c r="F836" t="s">
        <v>588</v>
      </c>
      <c r="G836" t="s">
        <v>1333</v>
      </c>
      <c r="H836" s="3">
        <v>260575.3083</v>
      </c>
      <c r="I836" s="3">
        <v>123090.81230000001</v>
      </c>
      <c r="J836" t="s">
        <v>1866</v>
      </c>
      <c r="K836" t="str">
        <f>_xlfn.XLOOKUP(A836, Accounts!A:A, Accounts!E:E, "Not Found")</f>
        <v>Current</v>
      </c>
      <c r="L836" s="3">
        <f>_xlfn.XLOOKUP(A836, Accounts!A:A, Accounts!G:G, 0)</f>
        <v>851947008</v>
      </c>
      <c r="M836" s="3" t="str">
        <f>_xlfn.XLOOKUP(A836, Loan!A:A, Loan!D:D, "0")</f>
        <v>0</v>
      </c>
      <c r="N836" s="3" t="str">
        <f>_xlfn.XLOOKUP(Customer8[[#This Row],[Account Number]],Transaction!C:C,Transaction!D:D)</f>
        <v>Money Deposit</v>
      </c>
      <c r="O836" s="3" t="str">
        <f>_xlfn.XLOOKUP(Customer8[[#This Row],[Account Number]], Transaction!C:C,Transaction!E:E)</f>
        <v>Bank</v>
      </c>
      <c r="P836" s="2">
        <f>_xlfn.XLOOKUP(Customer8[[#This Row],[Account Number]], Transaction!C:C,Transaction!F:F)</f>
        <v>44244</v>
      </c>
      <c r="Q836" s="3">
        <f>Customer8[[#This Row],[Bank Deposit]]-Customer8[[#This Row],[Saving Accounts]]</f>
        <v>137484.49599999998</v>
      </c>
      <c r="R836" s="3">
        <f>IF(AND(K836="Current", Customer8[[#This Row],[Balance]]&gt;500000), Customer8[[#This Row],[Balance]]*1.02, Customer8[[#This Row],[Balance]])</f>
        <v>137484.49599999998</v>
      </c>
      <c r="S836" s="3" t="str">
        <f>TEXT(Customer8[[#This Row],[Transaction_Date]], "MMM")</f>
        <v>Feb</v>
      </c>
      <c r="T836" s="3" t="str">
        <f t="shared" si="13"/>
        <v>70 Yrs &amp; Above</v>
      </c>
      <c r="U836" s="3" t="str">
        <f>TEXT(Customer8[[#This Row],[Transaction_Date]],"YYYY")</f>
        <v>2021</v>
      </c>
    </row>
    <row r="837" spans="1:21" x14ac:dyDescent="0.35">
      <c r="A837" t="s">
        <v>1867</v>
      </c>
      <c r="B837">
        <v>971704687</v>
      </c>
      <c r="C837">
        <v>48</v>
      </c>
      <c r="D837" s="1">
        <v>27174</v>
      </c>
      <c r="E837" t="s">
        <v>11</v>
      </c>
      <c r="F837" t="s">
        <v>186</v>
      </c>
      <c r="G837" t="s">
        <v>1333</v>
      </c>
      <c r="H837" s="3">
        <v>1781157.8022</v>
      </c>
      <c r="I837" s="3">
        <v>187942.8578</v>
      </c>
      <c r="J837" t="s">
        <v>1868</v>
      </c>
      <c r="K837" t="str">
        <f>_xlfn.XLOOKUP(A837, Accounts!A:A, Accounts!E:E, "Not Found")</f>
        <v>Current</v>
      </c>
      <c r="L837" s="3">
        <f>_xlfn.XLOOKUP(A837, Accounts!A:A, Accounts!G:G, 0)</f>
        <v>570849216</v>
      </c>
      <c r="M837" s="3" t="str">
        <f>_xlfn.XLOOKUP(A837, Loan!A:A, Loan!D:D, "0")</f>
        <v>0</v>
      </c>
      <c r="N837" s="3" t="str">
        <f>_xlfn.XLOOKUP(Customer8[[#This Row],[Account Number]],Transaction!C:C,Transaction!D:D)</f>
        <v>Online Payment</v>
      </c>
      <c r="O837" s="3" t="str">
        <f>_xlfn.XLOOKUP(Customer8[[#This Row],[Account Number]], Transaction!C:C,Transaction!E:E)</f>
        <v>Mobile</v>
      </c>
      <c r="P837" s="2">
        <f>_xlfn.XLOOKUP(Customer8[[#This Row],[Account Number]], Transaction!C:C,Transaction!F:F)</f>
        <v>44368</v>
      </c>
      <c r="Q837" s="3">
        <f>Customer8[[#This Row],[Bank Deposit]]-Customer8[[#This Row],[Saving Accounts]]</f>
        <v>1593214.9443999999</v>
      </c>
      <c r="R837" s="3">
        <f>IF(AND(K837="Current", Customer8[[#This Row],[Balance]]&gt;500000), Customer8[[#This Row],[Balance]]*1.02, Customer8[[#This Row],[Balance]])</f>
        <v>1625079.2432879999</v>
      </c>
      <c r="S837" s="3" t="str">
        <f>TEXT(Customer8[[#This Row],[Transaction_Date]], "MMM")</f>
        <v>Jun</v>
      </c>
      <c r="T837" s="3" t="str">
        <f t="shared" si="13"/>
        <v>40-49 Yrs</v>
      </c>
      <c r="U837" s="3" t="str">
        <f>TEXT(Customer8[[#This Row],[Transaction_Date]],"YYYY")</f>
        <v>2021</v>
      </c>
    </row>
    <row r="838" spans="1:21" x14ac:dyDescent="0.35">
      <c r="A838" t="s">
        <v>1869</v>
      </c>
      <c r="B838">
        <v>334726039</v>
      </c>
      <c r="C838">
        <v>28</v>
      </c>
      <c r="D838" s="1">
        <v>34479</v>
      </c>
      <c r="E838" t="s">
        <v>11</v>
      </c>
      <c r="F838" t="s">
        <v>550</v>
      </c>
      <c r="G838" t="s">
        <v>1333</v>
      </c>
      <c r="H838" s="3">
        <v>76787.306599999996</v>
      </c>
      <c r="I838" s="3">
        <v>94169.160600000003</v>
      </c>
      <c r="J838" t="s">
        <v>1870</v>
      </c>
      <c r="K838" t="str">
        <f>_xlfn.XLOOKUP(A838, Accounts!A:A, Accounts!E:E, "Not Found")</f>
        <v>Savings</v>
      </c>
      <c r="L838" s="3">
        <f>_xlfn.XLOOKUP(A838, Accounts!A:A, Accounts!G:G, 0)</f>
        <v>1780286688</v>
      </c>
      <c r="M838" s="3" t="str">
        <f>_xlfn.XLOOKUP(A838, Loan!A:A, Loan!D:D, "0")</f>
        <v>0</v>
      </c>
      <c r="N838" s="3" t="str">
        <f>_xlfn.XLOOKUP(Customer8[[#This Row],[Account Number]],Transaction!C:C,Transaction!D:D)</f>
        <v>Money Deposit</v>
      </c>
      <c r="O838" s="3" t="str">
        <f>_xlfn.XLOOKUP(Customer8[[#This Row],[Account Number]], Transaction!C:C,Transaction!E:E)</f>
        <v>Bank</v>
      </c>
      <c r="P838" s="2">
        <f>_xlfn.XLOOKUP(Customer8[[#This Row],[Account Number]], Transaction!C:C,Transaction!F:F)</f>
        <v>44401</v>
      </c>
      <c r="Q838" s="3">
        <f>Customer8[[#This Row],[Bank Deposit]]-Customer8[[#This Row],[Saving Accounts]]</f>
        <v>-17381.854000000007</v>
      </c>
      <c r="R838" s="3">
        <f>IF(AND(K838="Current", Customer8[[#This Row],[Balance]]&gt;500000), Customer8[[#This Row],[Balance]]*1.02, Customer8[[#This Row],[Balance]])</f>
        <v>-17381.854000000007</v>
      </c>
      <c r="S838" s="3" t="str">
        <f>TEXT(Customer8[[#This Row],[Transaction_Date]], "MMM")</f>
        <v>Jul</v>
      </c>
      <c r="T838" s="3" t="str">
        <f t="shared" si="13"/>
        <v>20-29 Yrs</v>
      </c>
      <c r="U838" s="3" t="str">
        <f>TEXT(Customer8[[#This Row],[Transaction_Date]],"YYYY")</f>
        <v>2021</v>
      </c>
    </row>
    <row r="839" spans="1:21" x14ac:dyDescent="0.35">
      <c r="A839" t="s">
        <v>1871</v>
      </c>
      <c r="B839">
        <v>522730210</v>
      </c>
      <c r="C839">
        <v>48</v>
      </c>
      <c r="D839" s="1">
        <v>27174</v>
      </c>
      <c r="E839" t="s">
        <v>11</v>
      </c>
      <c r="F839" t="s">
        <v>489</v>
      </c>
      <c r="G839" t="s">
        <v>1333</v>
      </c>
      <c r="H839" s="3">
        <v>1689560.4273000001</v>
      </c>
      <c r="I839" s="3">
        <v>510194.03460000001</v>
      </c>
      <c r="J839" t="s">
        <v>1872</v>
      </c>
      <c r="K839" t="str">
        <f>_xlfn.XLOOKUP(A839, Accounts!A:A, Accounts!E:E, "Not Found")</f>
        <v>Current</v>
      </c>
      <c r="L839" s="3">
        <f>_xlfn.XLOOKUP(A839, Accounts!A:A, Accounts!G:G, 0)</f>
        <v>1580770731</v>
      </c>
      <c r="M839" s="3" t="str">
        <f>_xlfn.XLOOKUP(A839, Loan!A:A, Loan!D:D, "0")</f>
        <v>0</v>
      </c>
      <c r="N839" s="3" t="str">
        <f>_xlfn.XLOOKUP(Customer8[[#This Row],[Account Number]],Transaction!C:C,Transaction!D:D)</f>
        <v>Money Transfer</v>
      </c>
      <c r="O839" s="3" t="str">
        <f>_xlfn.XLOOKUP(Customer8[[#This Row],[Account Number]], Transaction!C:C,Transaction!E:E)</f>
        <v>Internet Banking</v>
      </c>
      <c r="P839" s="2">
        <f>_xlfn.XLOOKUP(Customer8[[#This Row],[Account Number]], Transaction!C:C,Transaction!F:F)</f>
        <v>44507</v>
      </c>
      <c r="Q839" s="3">
        <f>Customer8[[#This Row],[Bank Deposit]]-Customer8[[#This Row],[Saving Accounts]]</f>
        <v>1179366.3927000002</v>
      </c>
      <c r="R839" s="3">
        <f>IF(AND(K839="Current", Customer8[[#This Row],[Balance]]&gt;500000), Customer8[[#This Row],[Balance]]*1.02, Customer8[[#This Row],[Balance]])</f>
        <v>1202953.7205540002</v>
      </c>
      <c r="S839" s="3" t="str">
        <f>TEXT(Customer8[[#This Row],[Transaction_Date]], "MMM")</f>
        <v>Nov</v>
      </c>
      <c r="T839" s="3" t="str">
        <f t="shared" si="13"/>
        <v>40-49 Yrs</v>
      </c>
      <c r="U839" s="3" t="str">
        <f>TEXT(Customer8[[#This Row],[Transaction_Date]],"YYYY")</f>
        <v>2021</v>
      </c>
    </row>
    <row r="840" spans="1:21" x14ac:dyDescent="0.35">
      <c r="A840" t="s">
        <v>1873</v>
      </c>
      <c r="B840">
        <v>582771873</v>
      </c>
      <c r="C840">
        <v>41</v>
      </c>
      <c r="D840" s="1">
        <v>29730.75</v>
      </c>
      <c r="E840" t="s">
        <v>11</v>
      </c>
      <c r="F840" t="s">
        <v>16</v>
      </c>
      <c r="G840" t="s">
        <v>1333</v>
      </c>
      <c r="H840" s="3">
        <v>660940.81920000003</v>
      </c>
      <c r="I840" s="3">
        <v>79312.898300000001</v>
      </c>
      <c r="J840" t="s">
        <v>1874</v>
      </c>
      <c r="K840" t="str">
        <f>_xlfn.XLOOKUP(A840, Accounts!A:A, Accounts!E:E, "Not Found")</f>
        <v>Savings</v>
      </c>
      <c r="L840" s="3">
        <f>_xlfn.XLOOKUP(A840, Accounts!A:A, Accounts!G:G, 0)</f>
        <v>499911489</v>
      </c>
      <c r="M840" s="3" t="str">
        <f>_xlfn.XLOOKUP(A840, Loan!A:A, Loan!D:D, "0")</f>
        <v>0</v>
      </c>
      <c r="N840" s="3" t="str">
        <f>_xlfn.XLOOKUP(Customer8[[#This Row],[Account Number]],Transaction!C:C,Transaction!D:D)</f>
        <v>Checks</v>
      </c>
      <c r="O840" s="3" t="str">
        <f>_xlfn.XLOOKUP(Customer8[[#This Row],[Account Number]], Transaction!C:C,Transaction!E:E)</f>
        <v>Informal Services</v>
      </c>
      <c r="P840" s="2">
        <f>_xlfn.XLOOKUP(Customer8[[#This Row],[Account Number]], Transaction!C:C,Transaction!F:F)</f>
        <v>44555</v>
      </c>
      <c r="Q840" s="3">
        <f>Customer8[[#This Row],[Bank Deposit]]-Customer8[[#This Row],[Saving Accounts]]</f>
        <v>581627.92090000003</v>
      </c>
      <c r="R840" s="3">
        <f>IF(AND(K840="Current", Customer8[[#This Row],[Balance]]&gt;500000), Customer8[[#This Row],[Balance]]*1.02, Customer8[[#This Row],[Balance]])</f>
        <v>581627.92090000003</v>
      </c>
      <c r="S840" s="3" t="str">
        <f>TEXT(Customer8[[#This Row],[Transaction_Date]], "MMM")</f>
        <v>Dec</v>
      </c>
      <c r="T840" s="3" t="str">
        <f t="shared" si="13"/>
        <v>40-49 Yrs</v>
      </c>
      <c r="U840" s="3" t="str">
        <f>TEXT(Customer8[[#This Row],[Transaction_Date]],"YYYY")</f>
        <v>2021</v>
      </c>
    </row>
    <row r="841" spans="1:21" x14ac:dyDescent="0.35">
      <c r="A841" t="s">
        <v>1875</v>
      </c>
      <c r="B841">
        <v>372447587</v>
      </c>
      <c r="C841">
        <v>46</v>
      </c>
      <c r="D841" s="1">
        <v>27904.5</v>
      </c>
      <c r="E841" t="s">
        <v>741</v>
      </c>
      <c r="F841" t="s">
        <v>214</v>
      </c>
      <c r="G841" t="s">
        <v>1876</v>
      </c>
      <c r="H841" s="3">
        <v>1005529.0752</v>
      </c>
      <c r="I841" s="3">
        <v>279034.31839999999</v>
      </c>
      <c r="J841" t="s">
        <v>1877</v>
      </c>
      <c r="K841" t="str">
        <f>_xlfn.XLOOKUP(A841, Accounts!A:A, Accounts!E:E, "Not Found")</f>
        <v>Corporate</v>
      </c>
      <c r="L841" s="3">
        <f>_xlfn.XLOOKUP(A841, Accounts!A:A, Accounts!G:G, 0)</f>
        <v>922255796</v>
      </c>
      <c r="M841" s="3" t="str">
        <f>_xlfn.XLOOKUP(A841, Loan!A:A, Loan!D:D, "0")</f>
        <v>0</v>
      </c>
      <c r="N841" s="3" t="str">
        <f>_xlfn.XLOOKUP(Customer8[[#This Row],[Account Number]],Transaction!C:C,Transaction!D:D)</f>
        <v>Cash Withdrawal</v>
      </c>
      <c r="O841" s="3" t="str">
        <f>_xlfn.XLOOKUP(Customer8[[#This Row],[Account Number]], Transaction!C:C,Transaction!E:E)</f>
        <v>ATM</v>
      </c>
      <c r="P841" s="2">
        <f>_xlfn.XLOOKUP(Customer8[[#This Row],[Account Number]], Transaction!C:C,Transaction!F:F)</f>
        <v>44337</v>
      </c>
      <c r="Q841" s="3">
        <f>Customer8[[#This Row],[Bank Deposit]]-Customer8[[#This Row],[Saving Accounts]]</f>
        <v>726494.75679999997</v>
      </c>
      <c r="R841" s="3">
        <f>IF(AND(K841="Current", Customer8[[#This Row],[Balance]]&gt;500000), Customer8[[#This Row],[Balance]]*1.02, Customer8[[#This Row],[Balance]])</f>
        <v>726494.75679999997</v>
      </c>
      <c r="S841" s="3" t="str">
        <f>TEXT(Customer8[[#This Row],[Transaction_Date]], "MMM")</f>
        <v>May</v>
      </c>
      <c r="T841" s="3" t="str">
        <f t="shared" si="13"/>
        <v>40-49 Yrs</v>
      </c>
      <c r="U841" s="3" t="str">
        <f>TEXT(Customer8[[#This Row],[Transaction_Date]],"YYYY")</f>
        <v>2021</v>
      </c>
    </row>
    <row r="842" spans="1:21" x14ac:dyDescent="0.35">
      <c r="A842" t="s">
        <v>1878</v>
      </c>
      <c r="B842">
        <v>26700503</v>
      </c>
      <c r="C842">
        <v>80</v>
      </c>
      <c r="D842" s="1">
        <v>15486</v>
      </c>
      <c r="E842" t="s">
        <v>741</v>
      </c>
      <c r="F842" t="s">
        <v>601</v>
      </c>
      <c r="G842" t="s">
        <v>1876</v>
      </c>
      <c r="H842" s="3">
        <v>228419.99770000001</v>
      </c>
      <c r="I842" s="3">
        <v>50252.3995</v>
      </c>
      <c r="J842" t="s">
        <v>1879</v>
      </c>
      <c r="K842" t="str">
        <f>_xlfn.XLOOKUP(A842, Accounts!A:A, Accounts!E:E, "Not Found")</f>
        <v>Domiciliary</v>
      </c>
      <c r="L842" s="3">
        <f>_xlfn.XLOOKUP(A842, Accounts!A:A, Accounts!G:G, 0)</f>
        <v>353372166</v>
      </c>
      <c r="M842" s="3" t="str">
        <f>_xlfn.XLOOKUP(A842, Loan!A:A, Loan!D:D, "0")</f>
        <v>0</v>
      </c>
      <c r="N842" s="3" t="str">
        <f>_xlfn.XLOOKUP(Customer8[[#This Row],[Account Number]],Transaction!C:C,Transaction!D:D)</f>
        <v>Online Payment</v>
      </c>
      <c r="O842" s="3" t="str">
        <f>_xlfn.XLOOKUP(Customer8[[#This Row],[Account Number]], Transaction!C:C,Transaction!E:E)</f>
        <v>Card</v>
      </c>
      <c r="P842" s="2">
        <f>_xlfn.XLOOKUP(Customer8[[#This Row],[Account Number]], Transaction!C:C,Transaction!F:F)</f>
        <v>44533</v>
      </c>
      <c r="Q842" s="3">
        <f>Customer8[[#This Row],[Bank Deposit]]-Customer8[[#This Row],[Saving Accounts]]</f>
        <v>178167.59820000001</v>
      </c>
      <c r="R842" s="3">
        <f>IF(AND(K842="Current", Customer8[[#This Row],[Balance]]&gt;500000), Customer8[[#This Row],[Balance]]*1.02, Customer8[[#This Row],[Balance]])</f>
        <v>178167.59820000001</v>
      </c>
      <c r="S842" s="3" t="str">
        <f>TEXT(Customer8[[#This Row],[Transaction_Date]], "MMM")</f>
        <v>Dec</v>
      </c>
      <c r="T842" s="3" t="str">
        <f t="shared" si="13"/>
        <v>70 Yrs &amp; Above</v>
      </c>
      <c r="U842" s="3" t="str">
        <f>TEXT(Customer8[[#This Row],[Transaction_Date]],"YYYY")</f>
        <v>2021</v>
      </c>
    </row>
    <row r="843" spans="1:21" x14ac:dyDescent="0.35">
      <c r="A843" t="s">
        <v>1880</v>
      </c>
      <c r="B843">
        <v>788384508</v>
      </c>
      <c r="C843">
        <v>30</v>
      </c>
      <c r="D843" s="1">
        <v>33748.5</v>
      </c>
      <c r="E843" t="s">
        <v>741</v>
      </c>
      <c r="F843" t="s">
        <v>19</v>
      </c>
      <c r="G843" t="s">
        <v>1876</v>
      </c>
      <c r="H843" s="3">
        <v>419517.80300000001</v>
      </c>
      <c r="I843" s="3">
        <v>104556.7448</v>
      </c>
      <c r="J843" t="s">
        <v>1881</v>
      </c>
      <c r="K843" t="str">
        <f>_xlfn.XLOOKUP(A843, Accounts!A:A, Accounts!E:E, "Not Found")</f>
        <v>Domiciliary</v>
      </c>
      <c r="L843" s="3">
        <f>_xlfn.XLOOKUP(A843, Accounts!A:A, Accounts!G:G, 0)</f>
        <v>599874912</v>
      </c>
      <c r="M843" s="3" t="str">
        <f>_xlfn.XLOOKUP(A843, Loan!A:A, Loan!D:D, "0")</f>
        <v>0</v>
      </c>
      <c r="N843" s="3" t="str">
        <f>_xlfn.XLOOKUP(Customer8[[#This Row],[Account Number]],Transaction!C:C,Transaction!D:D)</f>
        <v>Money Deposit</v>
      </c>
      <c r="O843" s="3" t="str">
        <f>_xlfn.XLOOKUP(Customer8[[#This Row],[Account Number]], Transaction!C:C,Transaction!E:E)</f>
        <v>Bank</v>
      </c>
      <c r="P843" s="2">
        <f>_xlfn.XLOOKUP(Customer8[[#This Row],[Account Number]], Transaction!C:C,Transaction!F:F)</f>
        <v>44208</v>
      </c>
      <c r="Q843" s="3">
        <f>Customer8[[#This Row],[Bank Deposit]]-Customer8[[#This Row],[Saving Accounts]]</f>
        <v>314961.05820000003</v>
      </c>
      <c r="R843" s="3">
        <f>IF(AND(K843="Current", Customer8[[#This Row],[Balance]]&gt;500000), Customer8[[#This Row],[Balance]]*1.02, Customer8[[#This Row],[Balance]])</f>
        <v>314961.05820000003</v>
      </c>
      <c r="S843" s="3" t="str">
        <f>TEXT(Customer8[[#This Row],[Transaction_Date]], "MMM")</f>
        <v>Jan</v>
      </c>
      <c r="T843" s="3" t="str">
        <f t="shared" si="13"/>
        <v>30-39 Yrs</v>
      </c>
      <c r="U843" s="3" t="str">
        <f>TEXT(Customer8[[#This Row],[Transaction_Date]],"YYYY")</f>
        <v>2021</v>
      </c>
    </row>
    <row r="844" spans="1:21" x14ac:dyDescent="0.35">
      <c r="A844" t="s">
        <v>1882</v>
      </c>
      <c r="B844">
        <v>302636014</v>
      </c>
      <c r="C844">
        <v>66</v>
      </c>
      <c r="D844" s="1">
        <v>20599.5</v>
      </c>
      <c r="E844" t="s">
        <v>741</v>
      </c>
      <c r="F844" t="s">
        <v>172</v>
      </c>
      <c r="G844" t="s">
        <v>1876</v>
      </c>
      <c r="H844" s="3">
        <v>192729.76800000001</v>
      </c>
      <c r="I844" s="3">
        <v>223391.32199999999</v>
      </c>
      <c r="J844" t="s">
        <v>1883</v>
      </c>
      <c r="K844" t="str">
        <f>_xlfn.XLOOKUP(A844, Accounts!A:A, Accounts!E:E, "Not Found")</f>
        <v>Savings</v>
      </c>
      <c r="L844" s="3">
        <f>_xlfn.XLOOKUP(A844, Accounts!A:A, Accounts!G:G, 0)</f>
        <v>2540499255</v>
      </c>
      <c r="M844" s="3" t="str">
        <f>_xlfn.XLOOKUP(A844, Loan!A:A, Loan!D:D, "0")</f>
        <v>0</v>
      </c>
      <c r="N844" s="3" t="str">
        <f>_xlfn.XLOOKUP(Customer8[[#This Row],[Account Number]],Transaction!C:C,Transaction!D:D)</f>
        <v>Money Transfer</v>
      </c>
      <c r="O844" s="3" t="str">
        <f>_xlfn.XLOOKUP(Customer8[[#This Row],[Account Number]], Transaction!C:C,Transaction!E:E)</f>
        <v>Mobile</v>
      </c>
      <c r="P844" s="2">
        <f>_xlfn.XLOOKUP(Customer8[[#This Row],[Account Number]], Transaction!C:C,Transaction!F:F)</f>
        <v>44452</v>
      </c>
      <c r="Q844" s="3">
        <f>Customer8[[#This Row],[Bank Deposit]]-Customer8[[#This Row],[Saving Accounts]]</f>
        <v>-30661.553999999975</v>
      </c>
      <c r="R844" s="3">
        <f>IF(AND(K844="Current", Customer8[[#This Row],[Balance]]&gt;500000), Customer8[[#This Row],[Balance]]*1.02, Customer8[[#This Row],[Balance]])</f>
        <v>-30661.553999999975</v>
      </c>
      <c r="S844" s="3" t="str">
        <f>TEXT(Customer8[[#This Row],[Transaction_Date]], "MMM")</f>
        <v>Sep</v>
      </c>
      <c r="T844" s="3" t="str">
        <f t="shared" si="13"/>
        <v>60-69 Yrs</v>
      </c>
      <c r="U844" s="3" t="str">
        <f>TEXT(Customer8[[#This Row],[Transaction_Date]],"YYYY")</f>
        <v>2021</v>
      </c>
    </row>
    <row r="845" spans="1:21" x14ac:dyDescent="0.35">
      <c r="A845" t="s">
        <v>1884</v>
      </c>
      <c r="B845">
        <v>605123228</v>
      </c>
      <c r="C845">
        <v>59</v>
      </c>
      <c r="D845" s="1">
        <v>23156.25</v>
      </c>
      <c r="E845" t="s">
        <v>741</v>
      </c>
      <c r="F845" t="s">
        <v>109</v>
      </c>
      <c r="G845" t="s">
        <v>1876</v>
      </c>
      <c r="H845" s="3">
        <v>110338.45570000001</v>
      </c>
      <c r="I845" s="3">
        <v>28086.152399999999</v>
      </c>
      <c r="J845" t="s">
        <v>1885</v>
      </c>
      <c r="K845" t="str">
        <f>_xlfn.XLOOKUP(A845, Accounts!A:A, Accounts!E:E, "Not Found")</f>
        <v>Current</v>
      </c>
      <c r="L845" s="3">
        <f>_xlfn.XLOOKUP(A845, Accounts!A:A, Accounts!G:G, 0)</f>
        <v>1781669226</v>
      </c>
      <c r="M845" s="3" t="str">
        <f>_xlfn.XLOOKUP(A845, Loan!A:A, Loan!D:D, "0")</f>
        <v>0</v>
      </c>
      <c r="N845" s="3" t="str">
        <f>_xlfn.XLOOKUP(Customer8[[#This Row],[Account Number]],Transaction!C:C,Transaction!D:D)</f>
        <v>Cash Withdrawal</v>
      </c>
      <c r="O845" s="3" t="str">
        <f>_xlfn.XLOOKUP(Customer8[[#This Row],[Account Number]], Transaction!C:C,Transaction!E:E)</f>
        <v>POS</v>
      </c>
      <c r="P845" s="2">
        <f>_xlfn.XLOOKUP(Customer8[[#This Row],[Account Number]], Transaction!C:C,Transaction!F:F)</f>
        <v>44679</v>
      </c>
      <c r="Q845" s="3">
        <f>Customer8[[#This Row],[Bank Deposit]]-Customer8[[#This Row],[Saving Accounts]]</f>
        <v>82252.3033</v>
      </c>
      <c r="R845" s="3">
        <f>IF(AND(K845="Current", Customer8[[#This Row],[Balance]]&gt;500000), Customer8[[#This Row],[Balance]]*1.02, Customer8[[#This Row],[Balance]])</f>
        <v>82252.3033</v>
      </c>
      <c r="S845" s="3" t="str">
        <f>TEXT(Customer8[[#This Row],[Transaction_Date]], "MMM")</f>
        <v>Apr</v>
      </c>
      <c r="T845" s="3" t="str">
        <f t="shared" si="13"/>
        <v>50-59 Yrs</v>
      </c>
      <c r="U845" s="3" t="str">
        <f>TEXT(Customer8[[#This Row],[Transaction_Date]],"YYYY")</f>
        <v>2022</v>
      </c>
    </row>
    <row r="846" spans="1:21" x14ac:dyDescent="0.35">
      <c r="A846" t="s">
        <v>1886</v>
      </c>
      <c r="B846">
        <v>25583562</v>
      </c>
      <c r="C846">
        <v>33</v>
      </c>
      <c r="D846" s="1">
        <v>32652.75</v>
      </c>
      <c r="E846" t="s">
        <v>741</v>
      </c>
      <c r="F846" t="s">
        <v>886</v>
      </c>
      <c r="G846" t="s">
        <v>1876</v>
      </c>
      <c r="H846" s="3">
        <v>52344.548799999997</v>
      </c>
      <c r="I846" s="3">
        <v>11676.8609</v>
      </c>
      <c r="J846" t="s">
        <v>1887</v>
      </c>
      <c r="K846" t="str">
        <f>_xlfn.XLOOKUP(A846, Accounts!A:A, Accounts!E:E, "Not Found")</f>
        <v>Current</v>
      </c>
      <c r="L846" s="3">
        <f>_xlfn.XLOOKUP(A846, Accounts!A:A, Accounts!G:G, 0)</f>
        <v>2552960256</v>
      </c>
      <c r="M846" s="3" t="str">
        <f>_xlfn.XLOOKUP(A846, Loan!A:A, Loan!D:D, "0")</f>
        <v>0</v>
      </c>
      <c r="N846" s="3" t="str">
        <f>_xlfn.XLOOKUP(Customer8[[#This Row],[Account Number]],Transaction!C:C,Transaction!D:D)</f>
        <v>Cash Withdrawal</v>
      </c>
      <c r="O846" s="3" t="str">
        <f>_xlfn.XLOOKUP(Customer8[[#This Row],[Account Number]], Transaction!C:C,Transaction!E:E)</f>
        <v>ATM</v>
      </c>
      <c r="P846" s="2">
        <f>_xlfn.XLOOKUP(Customer8[[#This Row],[Account Number]], Transaction!C:C,Transaction!F:F)</f>
        <v>44295</v>
      </c>
      <c r="Q846" s="3">
        <f>Customer8[[#This Row],[Bank Deposit]]-Customer8[[#This Row],[Saving Accounts]]</f>
        <v>40667.687899999997</v>
      </c>
      <c r="R846" s="3">
        <f>IF(AND(K846="Current", Customer8[[#This Row],[Balance]]&gt;500000), Customer8[[#This Row],[Balance]]*1.02, Customer8[[#This Row],[Balance]])</f>
        <v>40667.687899999997</v>
      </c>
      <c r="S846" s="3" t="str">
        <f>TEXT(Customer8[[#This Row],[Transaction_Date]], "MMM")</f>
        <v>Apr</v>
      </c>
      <c r="T846" s="3" t="str">
        <f t="shared" si="13"/>
        <v>30-39 Yrs</v>
      </c>
      <c r="U846" s="3" t="str">
        <f>TEXT(Customer8[[#This Row],[Transaction_Date]],"YYYY")</f>
        <v>2021</v>
      </c>
    </row>
    <row r="847" spans="1:21" x14ac:dyDescent="0.35">
      <c r="A847" t="s">
        <v>1888</v>
      </c>
      <c r="B847">
        <v>330939456</v>
      </c>
      <c r="C847">
        <v>83</v>
      </c>
      <c r="D847" s="1">
        <v>14390.25</v>
      </c>
      <c r="E847" t="s">
        <v>741</v>
      </c>
      <c r="F847" t="s">
        <v>1186</v>
      </c>
      <c r="G847" t="s">
        <v>1876</v>
      </c>
      <c r="H847" s="3">
        <v>821290.21160000004</v>
      </c>
      <c r="I847" s="3">
        <v>305644.71169999999</v>
      </c>
      <c r="J847" t="s">
        <v>1889</v>
      </c>
      <c r="K847" t="str">
        <f>_xlfn.XLOOKUP(A847, Accounts!A:A, Accounts!E:E, "Not Found")</f>
        <v>Joint</v>
      </c>
      <c r="L847" s="3">
        <f>_xlfn.XLOOKUP(A847, Accounts!A:A, Accounts!G:G, 0)</f>
        <v>3270533511</v>
      </c>
      <c r="M847" s="3" t="str">
        <f>_xlfn.XLOOKUP(A847, Loan!A:A, Loan!D:D, "0")</f>
        <v>0</v>
      </c>
      <c r="N847" s="3" t="str">
        <f>_xlfn.XLOOKUP(Customer8[[#This Row],[Account Number]],Transaction!C:C,Transaction!D:D)</f>
        <v>Money Deposit</v>
      </c>
      <c r="O847" s="3" t="str">
        <f>_xlfn.XLOOKUP(Customer8[[#This Row],[Account Number]], Transaction!C:C,Transaction!E:E)</f>
        <v>Bank</v>
      </c>
      <c r="P847" s="2">
        <f>_xlfn.XLOOKUP(Customer8[[#This Row],[Account Number]], Transaction!C:C,Transaction!F:F)</f>
        <v>44560</v>
      </c>
      <c r="Q847" s="3">
        <f>Customer8[[#This Row],[Bank Deposit]]-Customer8[[#This Row],[Saving Accounts]]</f>
        <v>515645.49990000005</v>
      </c>
      <c r="R847" s="3">
        <f>IF(AND(K847="Current", Customer8[[#This Row],[Balance]]&gt;500000), Customer8[[#This Row],[Balance]]*1.02, Customer8[[#This Row],[Balance]])</f>
        <v>515645.49990000005</v>
      </c>
      <c r="S847" s="3" t="str">
        <f>TEXT(Customer8[[#This Row],[Transaction_Date]], "MMM")</f>
        <v>Dec</v>
      </c>
      <c r="T847" s="3" t="str">
        <f t="shared" si="13"/>
        <v>70 Yrs &amp; Above</v>
      </c>
      <c r="U847" s="3" t="str">
        <f>TEXT(Customer8[[#This Row],[Transaction_Date]],"YYYY")</f>
        <v>2021</v>
      </c>
    </row>
    <row r="848" spans="1:21" x14ac:dyDescent="0.35">
      <c r="A848" t="s">
        <v>1890</v>
      </c>
      <c r="B848">
        <v>885905521</v>
      </c>
      <c r="C848">
        <v>61</v>
      </c>
      <c r="D848" s="1">
        <v>22425.75</v>
      </c>
      <c r="E848" t="s">
        <v>741</v>
      </c>
      <c r="F848" t="s">
        <v>456</v>
      </c>
      <c r="G848" t="s">
        <v>1876</v>
      </c>
      <c r="H848" s="3">
        <v>492769.95189999999</v>
      </c>
      <c r="I848" s="3">
        <v>138770.3768</v>
      </c>
      <c r="J848" t="s">
        <v>1891</v>
      </c>
      <c r="K848" t="str">
        <f>_xlfn.XLOOKUP(A848, Accounts!A:A, Accounts!E:E, "Not Found")</f>
        <v>Domiciliary</v>
      </c>
      <c r="L848" s="3">
        <f>_xlfn.XLOOKUP(A848, Accounts!A:A, Accounts!G:G, 0)</f>
        <v>50793897</v>
      </c>
      <c r="M848" s="3" t="str">
        <f>_xlfn.XLOOKUP(A848, Loan!A:A, Loan!D:D, "0")</f>
        <v>0</v>
      </c>
      <c r="N848" s="3" t="str">
        <f>_xlfn.XLOOKUP(Customer8[[#This Row],[Account Number]],Transaction!C:C,Transaction!D:D)</f>
        <v>Checks</v>
      </c>
      <c r="O848" s="3" t="str">
        <f>_xlfn.XLOOKUP(Customer8[[#This Row],[Account Number]], Transaction!C:C,Transaction!E:E)</f>
        <v>Informal Services</v>
      </c>
      <c r="P848" s="2">
        <f>_xlfn.XLOOKUP(Customer8[[#This Row],[Account Number]], Transaction!C:C,Transaction!F:F)</f>
        <v>44386</v>
      </c>
      <c r="Q848" s="3">
        <f>Customer8[[#This Row],[Bank Deposit]]-Customer8[[#This Row],[Saving Accounts]]</f>
        <v>353999.57510000002</v>
      </c>
      <c r="R848" s="3">
        <f>IF(AND(K848="Current", Customer8[[#This Row],[Balance]]&gt;500000), Customer8[[#This Row],[Balance]]*1.02, Customer8[[#This Row],[Balance]])</f>
        <v>353999.57510000002</v>
      </c>
      <c r="S848" s="3" t="str">
        <f>TEXT(Customer8[[#This Row],[Transaction_Date]], "MMM")</f>
        <v>Jul</v>
      </c>
      <c r="T848" s="3" t="str">
        <f t="shared" si="13"/>
        <v>60-69 Yrs</v>
      </c>
      <c r="U848" s="3" t="str">
        <f>TEXT(Customer8[[#This Row],[Transaction_Date]],"YYYY")</f>
        <v>2021</v>
      </c>
    </row>
    <row r="849" spans="1:21" x14ac:dyDescent="0.35">
      <c r="A849" t="s">
        <v>1892</v>
      </c>
      <c r="B849">
        <v>491768023</v>
      </c>
      <c r="C849">
        <v>22</v>
      </c>
      <c r="D849" s="1">
        <v>36670.5</v>
      </c>
      <c r="E849" t="s">
        <v>741</v>
      </c>
      <c r="F849" t="s">
        <v>671</v>
      </c>
      <c r="G849" t="s">
        <v>1876</v>
      </c>
      <c r="H849" s="3">
        <v>1748950.0216999999</v>
      </c>
      <c r="I849" s="3">
        <v>569658.00710000005</v>
      </c>
      <c r="J849" t="s">
        <v>1893</v>
      </c>
      <c r="K849" t="str">
        <f>_xlfn.XLOOKUP(A849, Accounts!A:A, Accounts!E:E, "Not Found")</f>
        <v>Joint</v>
      </c>
      <c r="L849" s="3">
        <f>_xlfn.XLOOKUP(A849, Accounts!A:A, Accounts!G:G, 0)</f>
        <v>1457045538</v>
      </c>
      <c r="M849" s="3" t="str">
        <f>_xlfn.XLOOKUP(A849, Loan!A:A, Loan!D:D, "0")</f>
        <v>0</v>
      </c>
      <c r="N849" s="3" t="str">
        <f>_xlfn.XLOOKUP(Customer8[[#This Row],[Account Number]],Transaction!C:C,Transaction!D:D)</f>
        <v>Checks</v>
      </c>
      <c r="O849" s="3" t="str">
        <f>_xlfn.XLOOKUP(Customer8[[#This Row],[Account Number]], Transaction!C:C,Transaction!E:E)</f>
        <v>Informal Services</v>
      </c>
      <c r="P849" s="2">
        <f>_xlfn.XLOOKUP(Customer8[[#This Row],[Account Number]], Transaction!C:C,Transaction!F:F)</f>
        <v>44202</v>
      </c>
      <c r="Q849" s="3">
        <f>Customer8[[#This Row],[Bank Deposit]]-Customer8[[#This Row],[Saving Accounts]]</f>
        <v>1179292.0145999999</v>
      </c>
      <c r="R849" s="3">
        <f>IF(AND(K849="Current", Customer8[[#This Row],[Balance]]&gt;500000), Customer8[[#This Row],[Balance]]*1.02, Customer8[[#This Row],[Balance]])</f>
        <v>1179292.0145999999</v>
      </c>
      <c r="S849" s="3" t="str">
        <f>TEXT(Customer8[[#This Row],[Transaction_Date]], "MMM")</f>
        <v>Jan</v>
      </c>
      <c r="T849" s="3" t="str">
        <f t="shared" si="13"/>
        <v>20-29 Yrs</v>
      </c>
      <c r="U849" s="3" t="str">
        <f>TEXT(Customer8[[#This Row],[Transaction_Date]],"YYYY")</f>
        <v>2021</v>
      </c>
    </row>
    <row r="850" spans="1:21" x14ac:dyDescent="0.35">
      <c r="A850" t="s">
        <v>1894</v>
      </c>
      <c r="B850">
        <v>137837802</v>
      </c>
      <c r="C850">
        <v>58</v>
      </c>
      <c r="D850" s="1">
        <v>23521.5</v>
      </c>
      <c r="E850" t="s">
        <v>741</v>
      </c>
      <c r="F850" t="s">
        <v>1215</v>
      </c>
      <c r="G850" t="s">
        <v>1876</v>
      </c>
      <c r="H850" s="3">
        <v>491151.70289999997</v>
      </c>
      <c r="I850" s="3">
        <v>55021.424899999998</v>
      </c>
      <c r="J850" t="s">
        <v>1895</v>
      </c>
      <c r="K850" t="str">
        <f>_xlfn.XLOOKUP(A850, Accounts!A:A, Accounts!E:E, "Not Found")</f>
        <v>Savings</v>
      </c>
      <c r="L850" s="3">
        <f>_xlfn.XLOOKUP(A850, Accounts!A:A, Accounts!G:G, 0)</f>
        <v>1870683375</v>
      </c>
      <c r="M850" s="3" t="str">
        <f>_xlfn.XLOOKUP(A850, Loan!A:A, Loan!D:D, "0")</f>
        <v>0</v>
      </c>
      <c r="N850" s="3" t="str">
        <f>_xlfn.XLOOKUP(Customer8[[#This Row],[Account Number]],Transaction!C:C,Transaction!D:D)</f>
        <v>Online Payment</v>
      </c>
      <c r="O850" s="3" t="str">
        <f>_xlfn.XLOOKUP(Customer8[[#This Row],[Account Number]], Transaction!C:C,Transaction!E:E)</f>
        <v>Internet Banking</v>
      </c>
      <c r="P850" s="2">
        <f>_xlfn.XLOOKUP(Customer8[[#This Row],[Account Number]], Transaction!C:C,Transaction!F:F)</f>
        <v>44568</v>
      </c>
      <c r="Q850" s="3">
        <f>Customer8[[#This Row],[Bank Deposit]]-Customer8[[#This Row],[Saving Accounts]]</f>
        <v>436130.27799999999</v>
      </c>
      <c r="R850" s="3">
        <f>IF(AND(K850="Current", Customer8[[#This Row],[Balance]]&gt;500000), Customer8[[#This Row],[Balance]]*1.02, Customer8[[#This Row],[Balance]])</f>
        <v>436130.27799999999</v>
      </c>
      <c r="S850" s="3" t="str">
        <f>TEXT(Customer8[[#This Row],[Transaction_Date]], "MMM")</f>
        <v>Jan</v>
      </c>
      <c r="T850" s="3" t="str">
        <f t="shared" si="13"/>
        <v>50-59 Yrs</v>
      </c>
      <c r="U850" s="3" t="str">
        <f>TEXT(Customer8[[#This Row],[Transaction_Date]],"YYYY")</f>
        <v>2022</v>
      </c>
    </row>
    <row r="851" spans="1:21" x14ac:dyDescent="0.35">
      <c r="A851" t="s">
        <v>1896</v>
      </c>
      <c r="B851">
        <v>753849343</v>
      </c>
      <c r="C851">
        <v>22</v>
      </c>
      <c r="D851" s="1">
        <v>36670.5</v>
      </c>
      <c r="E851" t="s">
        <v>741</v>
      </c>
      <c r="F851" t="s">
        <v>1215</v>
      </c>
      <c r="G851" t="s">
        <v>1876</v>
      </c>
      <c r="H851" s="3">
        <v>114548.5646</v>
      </c>
      <c r="I851" s="3">
        <v>108984.7772</v>
      </c>
      <c r="J851" t="s">
        <v>1897</v>
      </c>
      <c r="K851" t="str">
        <f>_xlfn.XLOOKUP(A851, Accounts!A:A, Accounts!E:E, "Not Found")</f>
        <v>Domiciliary</v>
      </c>
      <c r="L851" s="3">
        <f>_xlfn.XLOOKUP(A851, Accounts!A:A, Accounts!G:G, 0)</f>
        <v>642286443</v>
      </c>
      <c r="M851" s="3" t="str">
        <f>_xlfn.XLOOKUP(A851, Loan!A:A, Loan!D:D, "0")</f>
        <v>0</v>
      </c>
      <c r="N851" s="3" t="str">
        <f>_xlfn.XLOOKUP(Customer8[[#This Row],[Account Number]],Transaction!C:C,Transaction!D:D)</f>
        <v>Money Transfer</v>
      </c>
      <c r="O851" s="3" t="str">
        <f>_xlfn.XLOOKUP(Customer8[[#This Row],[Account Number]], Transaction!C:C,Transaction!E:E)</f>
        <v>Mobile</v>
      </c>
      <c r="P851" s="2">
        <f>_xlfn.XLOOKUP(Customer8[[#This Row],[Account Number]], Transaction!C:C,Transaction!F:F)</f>
        <v>44615</v>
      </c>
      <c r="Q851" s="3">
        <f>Customer8[[#This Row],[Bank Deposit]]-Customer8[[#This Row],[Saving Accounts]]</f>
        <v>5563.7874000000011</v>
      </c>
      <c r="R851" s="3">
        <f>IF(AND(K851="Current", Customer8[[#This Row],[Balance]]&gt;500000), Customer8[[#This Row],[Balance]]*1.02, Customer8[[#This Row],[Balance]])</f>
        <v>5563.7874000000011</v>
      </c>
      <c r="S851" s="3" t="str">
        <f>TEXT(Customer8[[#This Row],[Transaction_Date]], "MMM")</f>
        <v>Feb</v>
      </c>
      <c r="T851" s="3" t="str">
        <f t="shared" si="13"/>
        <v>20-29 Yrs</v>
      </c>
      <c r="U851" s="3" t="str">
        <f>TEXT(Customer8[[#This Row],[Transaction_Date]],"YYYY")</f>
        <v>2022</v>
      </c>
    </row>
    <row r="852" spans="1:21" x14ac:dyDescent="0.35">
      <c r="A852" t="s">
        <v>1898</v>
      </c>
      <c r="B852">
        <v>855984744</v>
      </c>
      <c r="C852">
        <v>84</v>
      </c>
      <c r="D852" s="1">
        <v>14025</v>
      </c>
      <c r="E852" t="s">
        <v>741</v>
      </c>
      <c r="F852" t="s">
        <v>668</v>
      </c>
      <c r="G852" t="s">
        <v>1876</v>
      </c>
      <c r="H852" s="3">
        <v>497932.0416</v>
      </c>
      <c r="I852" s="3">
        <v>349634.89010000002</v>
      </c>
      <c r="J852" t="s">
        <v>1899</v>
      </c>
      <c r="K852" t="str">
        <f>_xlfn.XLOOKUP(A852, Accounts!A:A, Accounts!E:E, "Not Found")</f>
        <v>Current</v>
      </c>
      <c r="L852" s="3">
        <f>_xlfn.XLOOKUP(A852, Accounts!A:A, Accounts!G:G, 0)</f>
        <v>1852401825</v>
      </c>
      <c r="M852" s="3" t="str">
        <f>_xlfn.XLOOKUP(A852, Loan!A:A, Loan!D:D, "0")</f>
        <v>0</v>
      </c>
      <c r="N852" s="3" t="str">
        <f>_xlfn.XLOOKUP(Customer8[[#This Row],[Account Number]],Transaction!C:C,Transaction!D:D)</f>
        <v>Money Deposit</v>
      </c>
      <c r="O852" s="3" t="str">
        <f>_xlfn.XLOOKUP(Customer8[[#This Row],[Account Number]], Transaction!C:C,Transaction!E:E)</f>
        <v>Bank</v>
      </c>
      <c r="P852" s="2">
        <f>_xlfn.XLOOKUP(Customer8[[#This Row],[Account Number]], Transaction!C:C,Transaction!F:F)</f>
        <v>44653</v>
      </c>
      <c r="Q852" s="3">
        <f>Customer8[[#This Row],[Bank Deposit]]-Customer8[[#This Row],[Saving Accounts]]</f>
        <v>148297.15149999998</v>
      </c>
      <c r="R852" s="3">
        <f>IF(AND(K852="Current", Customer8[[#This Row],[Balance]]&gt;500000), Customer8[[#This Row],[Balance]]*1.02, Customer8[[#This Row],[Balance]])</f>
        <v>148297.15149999998</v>
      </c>
      <c r="S852" s="3" t="str">
        <f>TEXT(Customer8[[#This Row],[Transaction_Date]], "MMM")</f>
        <v>Apr</v>
      </c>
      <c r="T852" s="3" t="str">
        <f t="shared" si="13"/>
        <v>70 Yrs &amp; Above</v>
      </c>
      <c r="U852" s="3" t="str">
        <f>TEXT(Customer8[[#This Row],[Transaction_Date]],"YYYY")</f>
        <v>2022</v>
      </c>
    </row>
    <row r="853" spans="1:21" x14ac:dyDescent="0.35">
      <c r="A853" t="s">
        <v>1900</v>
      </c>
      <c r="B853">
        <v>684809927</v>
      </c>
      <c r="C853">
        <v>21</v>
      </c>
      <c r="D853" s="1">
        <v>37035.75</v>
      </c>
      <c r="E853" t="s">
        <v>741</v>
      </c>
      <c r="F853" t="s">
        <v>1499</v>
      </c>
      <c r="G853" t="s">
        <v>1876</v>
      </c>
      <c r="H853" s="3">
        <v>597364.28339999996</v>
      </c>
      <c r="I853" s="3">
        <v>113641.4434</v>
      </c>
      <c r="J853" t="s">
        <v>1901</v>
      </c>
      <c r="K853" t="str">
        <f>_xlfn.XLOOKUP(A853, Accounts!A:A, Accounts!E:E, "Not Found")</f>
        <v>Savings</v>
      </c>
      <c r="L853" s="3">
        <f>_xlfn.XLOOKUP(A853, Accounts!A:A, Accounts!G:G, 0)</f>
        <v>471737721</v>
      </c>
      <c r="M853" s="3" t="str">
        <f>_xlfn.XLOOKUP(A853, Loan!A:A, Loan!D:D, "0")</f>
        <v>0</v>
      </c>
      <c r="N853" s="3" t="str">
        <f>_xlfn.XLOOKUP(Customer8[[#This Row],[Account Number]],Transaction!C:C,Transaction!D:D)</f>
        <v>Money Transfer</v>
      </c>
      <c r="O853" s="3" t="str">
        <f>_xlfn.XLOOKUP(Customer8[[#This Row],[Account Number]], Transaction!C:C,Transaction!E:E)</f>
        <v>Mobile</v>
      </c>
      <c r="P853" s="2">
        <f>_xlfn.XLOOKUP(Customer8[[#This Row],[Account Number]], Transaction!C:C,Transaction!F:F)</f>
        <v>44450</v>
      </c>
      <c r="Q853" s="3">
        <f>Customer8[[#This Row],[Bank Deposit]]-Customer8[[#This Row],[Saving Accounts]]</f>
        <v>483722.83999999997</v>
      </c>
      <c r="R853" s="3">
        <f>IF(AND(K853="Current", Customer8[[#This Row],[Balance]]&gt;500000), Customer8[[#This Row],[Balance]]*1.02, Customer8[[#This Row],[Balance]])</f>
        <v>483722.83999999997</v>
      </c>
      <c r="S853" s="3" t="str">
        <f>TEXT(Customer8[[#This Row],[Transaction_Date]], "MMM")</f>
        <v>Sep</v>
      </c>
      <c r="T853" s="3" t="str">
        <f t="shared" si="13"/>
        <v>20-29 Yrs</v>
      </c>
      <c r="U853" s="3" t="str">
        <f>TEXT(Customer8[[#This Row],[Transaction_Date]],"YYYY")</f>
        <v>2021</v>
      </c>
    </row>
    <row r="854" spans="1:21" x14ac:dyDescent="0.35">
      <c r="A854" t="s">
        <v>1902</v>
      </c>
      <c r="B854">
        <v>373928798</v>
      </c>
      <c r="C854">
        <v>56</v>
      </c>
      <c r="D854" s="1">
        <v>24252</v>
      </c>
      <c r="E854" t="s">
        <v>741</v>
      </c>
      <c r="F854" t="s">
        <v>1475</v>
      </c>
      <c r="G854" t="s">
        <v>1876</v>
      </c>
      <c r="H854" s="3">
        <v>283788.23839999997</v>
      </c>
      <c r="I854" s="3">
        <v>87837.352700000003</v>
      </c>
      <c r="J854" t="s">
        <v>1903</v>
      </c>
      <c r="K854" t="str">
        <f>_xlfn.XLOOKUP(A854, Accounts!A:A, Accounts!E:E, "Not Found")</f>
        <v>Domiciliary</v>
      </c>
      <c r="L854" s="3">
        <f>_xlfn.XLOOKUP(A854, Accounts!A:A, Accounts!G:G, 0)</f>
        <v>458109846</v>
      </c>
      <c r="M854" s="3" t="str">
        <f>_xlfn.XLOOKUP(A854, Loan!A:A, Loan!D:D, "0")</f>
        <v>0</v>
      </c>
      <c r="N854" s="3" t="str">
        <f>_xlfn.XLOOKUP(Customer8[[#This Row],[Account Number]],Transaction!C:C,Transaction!D:D)</f>
        <v>Money Transfer</v>
      </c>
      <c r="O854" s="3" t="str">
        <f>_xlfn.XLOOKUP(Customer8[[#This Row],[Account Number]], Transaction!C:C,Transaction!E:E)</f>
        <v>Bank</v>
      </c>
      <c r="P854" s="2">
        <f>_xlfn.XLOOKUP(Customer8[[#This Row],[Account Number]], Transaction!C:C,Transaction!F:F)</f>
        <v>44270</v>
      </c>
      <c r="Q854" s="3">
        <f>Customer8[[#This Row],[Bank Deposit]]-Customer8[[#This Row],[Saving Accounts]]</f>
        <v>195950.88569999998</v>
      </c>
      <c r="R854" s="3">
        <f>IF(AND(K854="Current", Customer8[[#This Row],[Balance]]&gt;500000), Customer8[[#This Row],[Balance]]*1.02, Customer8[[#This Row],[Balance]])</f>
        <v>195950.88569999998</v>
      </c>
      <c r="S854" s="3" t="str">
        <f>TEXT(Customer8[[#This Row],[Transaction_Date]], "MMM")</f>
        <v>Mar</v>
      </c>
      <c r="T854" s="3" t="str">
        <f t="shared" si="13"/>
        <v>50-59 Yrs</v>
      </c>
      <c r="U854" s="3" t="str">
        <f>TEXT(Customer8[[#This Row],[Transaction_Date]],"YYYY")</f>
        <v>2021</v>
      </c>
    </row>
    <row r="855" spans="1:21" x14ac:dyDescent="0.35">
      <c r="A855" t="s">
        <v>1904</v>
      </c>
      <c r="B855">
        <v>365392432</v>
      </c>
      <c r="C855">
        <v>57</v>
      </c>
      <c r="D855" s="1">
        <v>23886.75</v>
      </c>
      <c r="E855" t="s">
        <v>741</v>
      </c>
      <c r="F855" t="s">
        <v>665</v>
      </c>
      <c r="G855" t="s">
        <v>1876</v>
      </c>
      <c r="H855" s="3">
        <v>188987.84529999999</v>
      </c>
      <c r="I855" s="3">
        <v>66145.745800000004</v>
      </c>
      <c r="J855" t="s">
        <v>1905</v>
      </c>
      <c r="K855" t="str">
        <f>_xlfn.XLOOKUP(A855, Accounts!A:A, Accounts!E:E, "Not Found")</f>
        <v>Savings</v>
      </c>
      <c r="L855" s="3">
        <f>_xlfn.XLOOKUP(A855, Accounts!A:A, Accounts!G:G, 0)</f>
        <v>1306410676</v>
      </c>
      <c r="M855" s="3" t="str">
        <f>_xlfn.XLOOKUP(A855, Loan!A:A, Loan!D:D, "0")</f>
        <v>0</v>
      </c>
      <c r="N855" s="3" t="str">
        <f>_xlfn.XLOOKUP(Customer8[[#This Row],[Account Number]],Transaction!C:C,Transaction!D:D)</f>
        <v>Checks</v>
      </c>
      <c r="O855" s="3" t="str">
        <f>_xlfn.XLOOKUP(Customer8[[#This Row],[Account Number]], Transaction!C:C,Transaction!E:E)</f>
        <v>Bank</v>
      </c>
      <c r="P855" s="2">
        <f>_xlfn.XLOOKUP(Customer8[[#This Row],[Account Number]], Transaction!C:C,Transaction!F:F)</f>
        <v>44678</v>
      </c>
      <c r="Q855" s="3">
        <f>Customer8[[#This Row],[Bank Deposit]]-Customer8[[#This Row],[Saving Accounts]]</f>
        <v>122842.09949999998</v>
      </c>
      <c r="R855" s="3">
        <f>IF(AND(K855="Current", Customer8[[#This Row],[Balance]]&gt;500000), Customer8[[#This Row],[Balance]]*1.02, Customer8[[#This Row],[Balance]])</f>
        <v>122842.09949999998</v>
      </c>
      <c r="S855" s="3" t="str">
        <f>TEXT(Customer8[[#This Row],[Transaction_Date]], "MMM")</f>
        <v>Apr</v>
      </c>
      <c r="T855" s="3" t="str">
        <f t="shared" si="13"/>
        <v>50-59 Yrs</v>
      </c>
      <c r="U855" s="3" t="str">
        <f>TEXT(Customer8[[#This Row],[Transaction_Date]],"YYYY")</f>
        <v>2022</v>
      </c>
    </row>
    <row r="856" spans="1:21" x14ac:dyDescent="0.35">
      <c r="A856" t="s">
        <v>1906</v>
      </c>
      <c r="B856">
        <v>58474603</v>
      </c>
      <c r="C856">
        <v>84</v>
      </c>
      <c r="D856" s="1">
        <v>14025</v>
      </c>
      <c r="E856" t="s">
        <v>741</v>
      </c>
      <c r="F856" t="s">
        <v>1250</v>
      </c>
      <c r="G856" t="s">
        <v>1876</v>
      </c>
      <c r="H856" s="3">
        <v>165213.86050000001</v>
      </c>
      <c r="I856" s="3">
        <v>41566.849600000001</v>
      </c>
      <c r="J856" t="s">
        <v>1907</v>
      </c>
      <c r="K856" t="str">
        <f>_xlfn.XLOOKUP(A856, Accounts!A:A, Accounts!E:E, "Not Found")</f>
        <v>Savings</v>
      </c>
      <c r="L856" s="3">
        <f>_xlfn.XLOOKUP(A856, Accounts!A:A, Accounts!G:G, 0)</f>
        <v>555123249</v>
      </c>
      <c r="M856" s="3" t="str">
        <f>_xlfn.XLOOKUP(A856, Loan!A:A, Loan!D:D, "0")</f>
        <v>0</v>
      </c>
      <c r="N856" s="3" t="str">
        <f>_xlfn.XLOOKUP(Customer8[[#This Row],[Account Number]],Transaction!C:C,Transaction!D:D)</f>
        <v>Money Deposit</v>
      </c>
      <c r="O856" s="3" t="str">
        <f>_xlfn.XLOOKUP(Customer8[[#This Row],[Account Number]], Transaction!C:C,Transaction!E:E)</f>
        <v>Bank</v>
      </c>
      <c r="P856" s="2">
        <f>_xlfn.XLOOKUP(Customer8[[#This Row],[Account Number]], Transaction!C:C,Transaction!F:F)</f>
        <v>44401</v>
      </c>
      <c r="Q856" s="3">
        <f>Customer8[[#This Row],[Bank Deposit]]-Customer8[[#This Row],[Saving Accounts]]</f>
        <v>123647.01090000001</v>
      </c>
      <c r="R856" s="3">
        <f>IF(AND(K856="Current", Customer8[[#This Row],[Balance]]&gt;500000), Customer8[[#This Row],[Balance]]*1.02, Customer8[[#This Row],[Balance]])</f>
        <v>123647.01090000001</v>
      </c>
      <c r="S856" s="3" t="str">
        <f>TEXT(Customer8[[#This Row],[Transaction_Date]], "MMM")</f>
        <v>Jul</v>
      </c>
      <c r="T856" s="3" t="str">
        <f t="shared" si="13"/>
        <v>70 Yrs &amp; Above</v>
      </c>
      <c r="U856" s="3" t="str">
        <f>TEXT(Customer8[[#This Row],[Transaction_Date]],"YYYY")</f>
        <v>2021</v>
      </c>
    </row>
    <row r="857" spans="1:21" x14ac:dyDescent="0.35">
      <c r="A857" t="s">
        <v>1908</v>
      </c>
      <c r="B857">
        <v>496015471</v>
      </c>
      <c r="C857">
        <v>84</v>
      </c>
      <c r="D857" s="1">
        <v>14025</v>
      </c>
      <c r="E857" t="s">
        <v>741</v>
      </c>
      <c r="F857" t="s">
        <v>1544</v>
      </c>
      <c r="G857" t="s">
        <v>1876</v>
      </c>
      <c r="H857" s="3">
        <v>2264886.4004000002</v>
      </c>
      <c r="I857" s="3">
        <v>719976.0834</v>
      </c>
      <c r="J857" t="s">
        <v>1909</v>
      </c>
      <c r="K857" t="str">
        <f>_xlfn.XLOOKUP(A857, Accounts!A:A, Accounts!E:E, "Not Found")</f>
        <v>Domiciliary</v>
      </c>
      <c r="L857" s="3">
        <f>_xlfn.XLOOKUP(A857, Accounts!A:A, Accounts!G:G, 0)</f>
        <v>3281073156</v>
      </c>
      <c r="M857" s="3">
        <f>_xlfn.XLOOKUP(A857, Loan!A:A, Loan!D:D, "0")</f>
        <v>863241705</v>
      </c>
      <c r="N857" s="3" t="str">
        <f>_xlfn.XLOOKUP(Customer8[[#This Row],[Account Number]],Transaction!C:C,Transaction!D:D)</f>
        <v>Loan Payment</v>
      </c>
      <c r="O857" s="3" t="str">
        <f>_xlfn.XLOOKUP(Customer8[[#This Row],[Account Number]], Transaction!C:C,Transaction!E:E)</f>
        <v>Mobile</v>
      </c>
      <c r="P857" s="2">
        <f>_xlfn.XLOOKUP(Customer8[[#This Row],[Account Number]], Transaction!C:C,Transaction!F:F)</f>
        <v>44420</v>
      </c>
      <c r="Q857" s="3">
        <f>Customer8[[#This Row],[Bank Deposit]]-Customer8[[#This Row],[Saving Accounts]]</f>
        <v>1544910.3170000003</v>
      </c>
      <c r="R857" s="3">
        <f>IF(AND(K857="Current", Customer8[[#This Row],[Balance]]&gt;500000), Customer8[[#This Row],[Balance]]*1.02, Customer8[[#This Row],[Balance]])</f>
        <v>1544910.3170000003</v>
      </c>
      <c r="S857" s="3" t="str">
        <f>TEXT(Customer8[[#This Row],[Transaction_Date]], "MMM")</f>
        <v>Aug</v>
      </c>
      <c r="T857" s="3" t="str">
        <f t="shared" si="13"/>
        <v>70 Yrs &amp; Above</v>
      </c>
      <c r="U857" s="3" t="str">
        <f>TEXT(Customer8[[#This Row],[Transaction_Date]],"YYYY")</f>
        <v>2021</v>
      </c>
    </row>
    <row r="858" spans="1:21" x14ac:dyDescent="0.35">
      <c r="A858" t="s">
        <v>1910</v>
      </c>
      <c r="B858">
        <v>102351529</v>
      </c>
      <c r="C858">
        <v>83</v>
      </c>
      <c r="D858" s="1">
        <v>14390.25</v>
      </c>
      <c r="E858" t="s">
        <v>741</v>
      </c>
      <c r="F858" t="s">
        <v>864</v>
      </c>
      <c r="G858" t="s">
        <v>1876</v>
      </c>
      <c r="H858" s="3">
        <v>253960.00779999999</v>
      </c>
      <c r="I858" s="3">
        <v>44136.497900000002</v>
      </c>
      <c r="J858" t="s">
        <v>1911</v>
      </c>
      <c r="K858" t="str">
        <f>_xlfn.XLOOKUP(A858, Accounts!A:A, Accounts!E:E, "Not Found")</f>
        <v>Current</v>
      </c>
      <c r="L858" s="3">
        <f>_xlfn.XLOOKUP(A858, Accounts!A:A, Accounts!G:G, 0)</f>
        <v>20016825</v>
      </c>
      <c r="M858" s="3">
        <f>_xlfn.XLOOKUP(A858, Loan!A:A, Loan!D:D, "0")</f>
        <v>64634085</v>
      </c>
      <c r="N858" s="3" t="str">
        <f>_xlfn.XLOOKUP(Customer8[[#This Row],[Account Number]],Transaction!C:C,Transaction!D:D)</f>
        <v>Loan Payment</v>
      </c>
      <c r="O858" s="3" t="str">
        <f>_xlfn.XLOOKUP(Customer8[[#This Row],[Account Number]], Transaction!C:C,Transaction!E:E)</f>
        <v>AFT</v>
      </c>
      <c r="P858" s="2">
        <f>_xlfn.XLOOKUP(Customer8[[#This Row],[Account Number]], Transaction!C:C,Transaction!F:F)</f>
        <v>44327</v>
      </c>
      <c r="Q858" s="3">
        <f>Customer8[[#This Row],[Bank Deposit]]-Customer8[[#This Row],[Saving Accounts]]</f>
        <v>209823.5099</v>
      </c>
      <c r="R858" s="3">
        <f>IF(AND(K858="Current", Customer8[[#This Row],[Balance]]&gt;500000), Customer8[[#This Row],[Balance]]*1.02, Customer8[[#This Row],[Balance]])</f>
        <v>209823.5099</v>
      </c>
      <c r="S858" s="3" t="str">
        <f>TEXT(Customer8[[#This Row],[Transaction_Date]], "MMM")</f>
        <v>May</v>
      </c>
      <c r="T858" s="3" t="str">
        <f t="shared" si="13"/>
        <v>70 Yrs &amp; Above</v>
      </c>
      <c r="U858" s="3" t="str">
        <f>TEXT(Customer8[[#This Row],[Transaction_Date]],"YYYY")</f>
        <v>2021</v>
      </c>
    </row>
    <row r="859" spans="1:21" x14ac:dyDescent="0.35">
      <c r="A859" t="s">
        <v>1912</v>
      </c>
      <c r="B859">
        <v>501846306</v>
      </c>
      <c r="C859">
        <v>26</v>
      </c>
      <c r="D859" s="1">
        <v>35209.5</v>
      </c>
      <c r="E859" t="s">
        <v>741</v>
      </c>
      <c r="F859" t="s">
        <v>687</v>
      </c>
      <c r="G859" t="s">
        <v>1876</v>
      </c>
      <c r="H859" s="3">
        <v>26910.570199999998</v>
      </c>
      <c r="I859" s="3">
        <v>14935.3665</v>
      </c>
      <c r="J859" t="s">
        <v>1913</v>
      </c>
      <c r="K859" t="str">
        <f>_xlfn.XLOOKUP(A859, Accounts!A:A, Accounts!E:E, "Not Found")</f>
        <v>Savings</v>
      </c>
      <c r="L859" s="3">
        <f>_xlfn.XLOOKUP(A859, Accounts!A:A, Accounts!G:G, 0)</f>
        <v>1488512025</v>
      </c>
      <c r="M859" s="3" t="str">
        <f>_xlfn.XLOOKUP(A859, Loan!A:A, Loan!D:D, "0")</f>
        <v>0</v>
      </c>
      <c r="N859" s="3" t="str">
        <f>_xlfn.XLOOKUP(Customer8[[#This Row],[Account Number]],Transaction!C:C,Transaction!D:D)</f>
        <v>Money Deposit</v>
      </c>
      <c r="O859" s="3" t="str">
        <f>_xlfn.XLOOKUP(Customer8[[#This Row],[Account Number]], Transaction!C:C,Transaction!E:E)</f>
        <v>Bank</v>
      </c>
      <c r="P859" s="2">
        <f>_xlfn.XLOOKUP(Customer8[[#This Row],[Account Number]], Transaction!C:C,Transaction!F:F)</f>
        <v>44392</v>
      </c>
      <c r="Q859" s="3">
        <f>Customer8[[#This Row],[Bank Deposit]]-Customer8[[#This Row],[Saving Accounts]]</f>
        <v>11975.203699999998</v>
      </c>
      <c r="R859" s="3">
        <f>IF(AND(K859="Current", Customer8[[#This Row],[Balance]]&gt;500000), Customer8[[#This Row],[Balance]]*1.02, Customer8[[#This Row],[Balance]])</f>
        <v>11975.203699999998</v>
      </c>
      <c r="S859" s="3" t="str">
        <f>TEXT(Customer8[[#This Row],[Transaction_Date]], "MMM")</f>
        <v>Jul</v>
      </c>
      <c r="T859" s="3" t="str">
        <f t="shared" si="13"/>
        <v>20-29 Yrs</v>
      </c>
      <c r="U859" s="3" t="str">
        <f>TEXT(Customer8[[#This Row],[Transaction_Date]],"YYYY")</f>
        <v>2021</v>
      </c>
    </row>
    <row r="860" spans="1:21" x14ac:dyDescent="0.35">
      <c r="A860" t="s">
        <v>1914</v>
      </c>
      <c r="B860">
        <v>710742690</v>
      </c>
      <c r="C860">
        <v>40</v>
      </c>
      <c r="D860" s="1">
        <v>30096</v>
      </c>
      <c r="E860" t="s">
        <v>741</v>
      </c>
      <c r="F860" t="s">
        <v>285</v>
      </c>
      <c r="G860" t="s">
        <v>1876</v>
      </c>
      <c r="H860" s="3">
        <v>1395620.0352</v>
      </c>
      <c r="I860" s="3">
        <v>116883.1779</v>
      </c>
      <c r="J860" t="s">
        <v>1915</v>
      </c>
      <c r="K860" t="str">
        <f>_xlfn.XLOOKUP(A860, Accounts!A:A, Accounts!E:E, "Not Found")</f>
        <v>Joint</v>
      </c>
      <c r="L860" s="3">
        <f>_xlfn.XLOOKUP(A860, Accounts!A:A, Accounts!G:G, 0)</f>
        <v>714220416</v>
      </c>
      <c r="M860" s="3" t="str">
        <f>_xlfn.XLOOKUP(A860, Loan!A:A, Loan!D:D, "0")</f>
        <v>0</v>
      </c>
      <c r="N860" s="3" t="str">
        <f>_xlfn.XLOOKUP(Customer8[[#This Row],[Account Number]],Transaction!C:C,Transaction!D:D)</f>
        <v>Online Payment</v>
      </c>
      <c r="O860" s="3" t="str">
        <f>_xlfn.XLOOKUP(Customer8[[#This Row],[Account Number]], Transaction!C:C,Transaction!E:E)</f>
        <v>Card</v>
      </c>
      <c r="P860" s="2">
        <f>_xlfn.XLOOKUP(Customer8[[#This Row],[Account Number]], Transaction!C:C,Transaction!F:F)</f>
        <v>44535</v>
      </c>
      <c r="Q860" s="3">
        <f>Customer8[[#This Row],[Bank Deposit]]-Customer8[[#This Row],[Saving Accounts]]</f>
        <v>1278736.8573</v>
      </c>
      <c r="R860" s="3">
        <f>IF(AND(K860="Current", Customer8[[#This Row],[Balance]]&gt;500000), Customer8[[#This Row],[Balance]]*1.02, Customer8[[#This Row],[Balance]])</f>
        <v>1278736.8573</v>
      </c>
      <c r="S860" s="3" t="str">
        <f>TEXT(Customer8[[#This Row],[Transaction_Date]], "MMM")</f>
        <v>Dec</v>
      </c>
      <c r="T860" s="3" t="str">
        <f t="shared" si="13"/>
        <v>40-49 Yrs</v>
      </c>
      <c r="U860" s="3" t="str">
        <f>TEXT(Customer8[[#This Row],[Transaction_Date]],"YYYY")</f>
        <v>2021</v>
      </c>
    </row>
    <row r="861" spans="1:21" x14ac:dyDescent="0.35">
      <c r="A861" t="s">
        <v>1916</v>
      </c>
      <c r="B861">
        <v>420775631</v>
      </c>
      <c r="C861">
        <v>45</v>
      </c>
      <c r="D861" s="1">
        <v>28269.75</v>
      </c>
      <c r="E861" t="s">
        <v>741</v>
      </c>
      <c r="F861" t="s">
        <v>708</v>
      </c>
      <c r="G861" t="s">
        <v>1876</v>
      </c>
      <c r="H861" s="3">
        <v>1193658.0863999999</v>
      </c>
      <c r="I861" s="3">
        <v>226244.11730000001</v>
      </c>
      <c r="J861" t="s">
        <v>1917</v>
      </c>
      <c r="K861" t="str">
        <f>_xlfn.XLOOKUP(A861, Accounts!A:A, Accounts!E:E, "Not Found")</f>
        <v>Domiciliary</v>
      </c>
      <c r="L861" s="3">
        <f>_xlfn.XLOOKUP(A861, Accounts!A:A, Accounts!G:G, 0)</f>
        <v>989684388</v>
      </c>
      <c r="M861" s="3" t="str">
        <f>_xlfn.XLOOKUP(A861, Loan!A:A, Loan!D:D, "0")</f>
        <v>0</v>
      </c>
      <c r="N861" s="3" t="str">
        <f>_xlfn.XLOOKUP(Customer8[[#This Row],[Account Number]],Transaction!C:C,Transaction!D:D)</f>
        <v>Cash Withdrawal</v>
      </c>
      <c r="O861" s="3" t="str">
        <f>_xlfn.XLOOKUP(Customer8[[#This Row],[Account Number]], Transaction!C:C,Transaction!E:E)</f>
        <v>ATM</v>
      </c>
      <c r="P861" s="2">
        <f>_xlfn.XLOOKUP(Customer8[[#This Row],[Account Number]], Transaction!C:C,Transaction!F:F)</f>
        <v>44400</v>
      </c>
      <c r="Q861" s="3">
        <f>Customer8[[#This Row],[Bank Deposit]]-Customer8[[#This Row],[Saving Accounts]]</f>
        <v>967413.96909999987</v>
      </c>
      <c r="R861" s="3">
        <f>IF(AND(K861="Current", Customer8[[#This Row],[Balance]]&gt;500000), Customer8[[#This Row],[Balance]]*1.02, Customer8[[#This Row],[Balance]])</f>
        <v>967413.96909999987</v>
      </c>
      <c r="S861" s="3" t="str">
        <f>TEXT(Customer8[[#This Row],[Transaction_Date]], "MMM")</f>
        <v>Jul</v>
      </c>
      <c r="T861" s="3" t="str">
        <f t="shared" si="13"/>
        <v>40-49 Yrs</v>
      </c>
      <c r="U861" s="3" t="str">
        <f>TEXT(Customer8[[#This Row],[Transaction_Date]],"YYYY")</f>
        <v>2021</v>
      </c>
    </row>
    <row r="862" spans="1:21" x14ac:dyDescent="0.35">
      <c r="A862" t="s">
        <v>1918</v>
      </c>
      <c r="B862">
        <v>296971198</v>
      </c>
      <c r="C862">
        <v>64</v>
      </c>
      <c r="D862" s="1">
        <v>21330</v>
      </c>
      <c r="E862" t="s">
        <v>741</v>
      </c>
      <c r="F862" t="s">
        <v>84</v>
      </c>
      <c r="G862" t="s">
        <v>1876</v>
      </c>
      <c r="H862" s="3">
        <v>1056916.3733999999</v>
      </c>
      <c r="I862" s="3">
        <v>424009.9804</v>
      </c>
      <c r="J862" t="s">
        <v>1919</v>
      </c>
      <c r="K862" t="str">
        <f>_xlfn.XLOOKUP(A862, Accounts!A:A, Accounts!E:E, "Not Found")</f>
        <v>Joint</v>
      </c>
      <c r="L862" s="3">
        <f>_xlfn.XLOOKUP(A862, Accounts!A:A, Accounts!G:G, 0)</f>
        <v>652566856</v>
      </c>
      <c r="M862" s="3" t="str">
        <f>_xlfn.XLOOKUP(A862, Loan!A:A, Loan!D:D, "0")</f>
        <v>0</v>
      </c>
      <c r="N862" s="3" t="str">
        <f>_xlfn.XLOOKUP(Customer8[[#This Row],[Account Number]],Transaction!C:C,Transaction!D:D)</f>
        <v>Online Payment</v>
      </c>
      <c r="O862" s="3" t="str">
        <f>_xlfn.XLOOKUP(Customer8[[#This Row],[Account Number]], Transaction!C:C,Transaction!E:E)</f>
        <v>Internet Banking</v>
      </c>
      <c r="P862" s="2">
        <f>_xlfn.XLOOKUP(Customer8[[#This Row],[Account Number]], Transaction!C:C,Transaction!F:F)</f>
        <v>44417</v>
      </c>
      <c r="Q862" s="3">
        <f>Customer8[[#This Row],[Bank Deposit]]-Customer8[[#This Row],[Saving Accounts]]</f>
        <v>632906.39299999992</v>
      </c>
      <c r="R862" s="3">
        <f>IF(AND(K862="Current", Customer8[[#This Row],[Balance]]&gt;500000), Customer8[[#This Row],[Balance]]*1.02, Customer8[[#This Row],[Balance]])</f>
        <v>632906.39299999992</v>
      </c>
      <c r="S862" s="3" t="str">
        <f>TEXT(Customer8[[#This Row],[Transaction_Date]], "MMM")</f>
        <v>Aug</v>
      </c>
      <c r="T862" s="3" t="str">
        <f t="shared" si="13"/>
        <v>60-69 Yrs</v>
      </c>
      <c r="U862" s="3" t="str">
        <f>TEXT(Customer8[[#This Row],[Transaction_Date]],"YYYY")</f>
        <v>2021</v>
      </c>
    </row>
    <row r="863" spans="1:21" x14ac:dyDescent="0.35">
      <c r="A863" t="s">
        <v>1920</v>
      </c>
      <c r="B863">
        <v>462984968</v>
      </c>
      <c r="C863">
        <v>51</v>
      </c>
      <c r="D863" s="1">
        <v>26078.25</v>
      </c>
      <c r="E863" t="s">
        <v>741</v>
      </c>
      <c r="F863" t="s">
        <v>1233</v>
      </c>
      <c r="G863" t="s">
        <v>1876</v>
      </c>
      <c r="H863" s="3">
        <v>317246.66879999998</v>
      </c>
      <c r="I863" s="3">
        <v>115869.3888</v>
      </c>
      <c r="J863" t="s">
        <v>1921</v>
      </c>
      <c r="K863" t="str">
        <f>_xlfn.XLOOKUP(A863, Accounts!A:A, Accounts!E:E, "Not Found")</f>
        <v>Domiciliary</v>
      </c>
      <c r="L863" s="3">
        <f>_xlfn.XLOOKUP(A863, Accounts!A:A, Accounts!G:G, 0)</f>
        <v>1606626615</v>
      </c>
      <c r="M863" s="3" t="str">
        <f>_xlfn.XLOOKUP(A863, Loan!A:A, Loan!D:D, "0")</f>
        <v>0</v>
      </c>
      <c r="N863" s="3" t="str">
        <f>_xlfn.XLOOKUP(Customer8[[#This Row],[Account Number]],Transaction!C:C,Transaction!D:D)</f>
        <v>Online Payment</v>
      </c>
      <c r="O863" s="3" t="str">
        <f>_xlfn.XLOOKUP(Customer8[[#This Row],[Account Number]], Transaction!C:C,Transaction!E:E)</f>
        <v>Mobile</v>
      </c>
      <c r="P863" s="2">
        <f>_xlfn.XLOOKUP(Customer8[[#This Row],[Account Number]], Transaction!C:C,Transaction!F:F)</f>
        <v>44518</v>
      </c>
      <c r="Q863" s="3">
        <f>Customer8[[#This Row],[Bank Deposit]]-Customer8[[#This Row],[Saving Accounts]]</f>
        <v>201377.27999999997</v>
      </c>
      <c r="R863" s="3">
        <f>IF(AND(K863="Current", Customer8[[#This Row],[Balance]]&gt;500000), Customer8[[#This Row],[Balance]]*1.02, Customer8[[#This Row],[Balance]])</f>
        <v>201377.27999999997</v>
      </c>
      <c r="S863" s="3" t="str">
        <f>TEXT(Customer8[[#This Row],[Transaction_Date]], "MMM")</f>
        <v>Nov</v>
      </c>
      <c r="T863" s="3" t="str">
        <f t="shared" si="13"/>
        <v>50-59 Yrs</v>
      </c>
      <c r="U863" s="3" t="str">
        <f>TEXT(Customer8[[#This Row],[Transaction_Date]],"YYYY")</f>
        <v>2021</v>
      </c>
    </row>
    <row r="864" spans="1:21" x14ac:dyDescent="0.35">
      <c r="A864" t="s">
        <v>1922</v>
      </c>
      <c r="B864">
        <v>675487854</v>
      </c>
      <c r="C864">
        <v>79</v>
      </c>
      <c r="D864" s="1">
        <v>15851.25</v>
      </c>
      <c r="E864" t="s">
        <v>741</v>
      </c>
      <c r="F864" t="s">
        <v>665</v>
      </c>
      <c r="G864" t="s">
        <v>1876</v>
      </c>
      <c r="H864" s="3">
        <v>1340974.7858</v>
      </c>
      <c r="I864" s="3">
        <v>376317.64850000001</v>
      </c>
      <c r="J864" t="s">
        <v>1923</v>
      </c>
      <c r="K864" t="str">
        <f>_xlfn.XLOOKUP(A864, Accounts!A:A, Accounts!E:E, "Not Found")</f>
        <v>Current</v>
      </c>
      <c r="L864" s="3">
        <f>_xlfn.XLOOKUP(A864, Accounts!A:A, Accounts!G:G, 0)</f>
        <v>1490427932</v>
      </c>
      <c r="M864" s="3">
        <f>_xlfn.XLOOKUP(A864, Loan!A:A, Loan!D:D, "0")</f>
        <v>894827388</v>
      </c>
      <c r="N864" s="3" t="str">
        <f>_xlfn.XLOOKUP(Customer8[[#This Row],[Account Number]],Transaction!C:C,Transaction!D:D)</f>
        <v>Loan Payment</v>
      </c>
      <c r="O864" s="3" t="str">
        <f>_xlfn.XLOOKUP(Customer8[[#This Row],[Account Number]], Transaction!C:C,Transaction!E:E)</f>
        <v>AFT</v>
      </c>
      <c r="P864" s="2">
        <f>_xlfn.XLOOKUP(Customer8[[#This Row],[Account Number]], Transaction!C:C,Transaction!F:F)</f>
        <v>44199</v>
      </c>
      <c r="Q864" s="3">
        <f>Customer8[[#This Row],[Bank Deposit]]-Customer8[[#This Row],[Saving Accounts]]</f>
        <v>964657.13729999994</v>
      </c>
      <c r="R864" s="3">
        <f>IF(AND(K864="Current", Customer8[[#This Row],[Balance]]&gt;500000), Customer8[[#This Row],[Balance]]*1.02, Customer8[[#This Row],[Balance]])</f>
        <v>983950.28004599991</v>
      </c>
      <c r="S864" s="3" t="str">
        <f>TEXT(Customer8[[#This Row],[Transaction_Date]], "MMM")</f>
        <v>Jan</v>
      </c>
      <c r="T864" s="3" t="str">
        <f t="shared" si="13"/>
        <v>70 Yrs &amp; Above</v>
      </c>
      <c r="U864" s="3" t="str">
        <f>TEXT(Customer8[[#This Row],[Transaction_Date]],"YYYY")</f>
        <v>2021</v>
      </c>
    </row>
    <row r="865" spans="1:21" x14ac:dyDescent="0.35">
      <c r="A865" t="s">
        <v>1924</v>
      </c>
      <c r="B865">
        <v>862925892</v>
      </c>
      <c r="C865">
        <v>56</v>
      </c>
      <c r="D865" s="1">
        <v>24252</v>
      </c>
      <c r="E865" t="s">
        <v>741</v>
      </c>
      <c r="F865" t="s">
        <v>260</v>
      </c>
      <c r="G865" t="s">
        <v>1876</v>
      </c>
      <c r="H865" s="3">
        <v>133212.4829</v>
      </c>
      <c r="I865" s="3">
        <v>83853.752399999998</v>
      </c>
      <c r="J865" t="s">
        <v>1925</v>
      </c>
      <c r="K865" t="str">
        <f>_xlfn.XLOOKUP(A865, Accounts!A:A, Accounts!E:E, "Not Found")</f>
        <v>Joint</v>
      </c>
      <c r="L865" s="3">
        <f>_xlfn.XLOOKUP(A865, Accounts!A:A, Accounts!G:G, 0)</f>
        <v>5976875</v>
      </c>
      <c r="M865" s="3" t="str">
        <f>_xlfn.XLOOKUP(A865, Loan!A:A, Loan!D:D, "0")</f>
        <v>0</v>
      </c>
      <c r="N865" s="3" t="str">
        <f>_xlfn.XLOOKUP(Customer8[[#This Row],[Account Number]],Transaction!C:C,Transaction!D:D)</f>
        <v>Money Deposit</v>
      </c>
      <c r="O865" s="3" t="str">
        <f>_xlfn.XLOOKUP(Customer8[[#This Row],[Account Number]], Transaction!C:C,Transaction!E:E)</f>
        <v>Bank</v>
      </c>
      <c r="P865" s="2">
        <f>_xlfn.XLOOKUP(Customer8[[#This Row],[Account Number]], Transaction!C:C,Transaction!F:F)</f>
        <v>44230</v>
      </c>
      <c r="Q865" s="3">
        <f>Customer8[[#This Row],[Bank Deposit]]-Customer8[[#This Row],[Saving Accounts]]</f>
        <v>49358.730500000005</v>
      </c>
      <c r="R865" s="3">
        <f>IF(AND(K865="Current", Customer8[[#This Row],[Balance]]&gt;500000), Customer8[[#This Row],[Balance]]*1.02, Customer8[[#This Row],[Balance]])</f>
        <v>49358.730500000005</v>
      </c>
      <c r="S865" s="3" t="str">
        <f>TEXT(Customer8[[#This Row],[Transaction_Date]], "MMM")</f>
        <v>Feb</v>
      </c>
      <c r="T865" s="3" t="str">
        <f t="shared" si="13"/>
        <v>50-59 Yrs</v>
      </c>
      <c r="U865" s="3" t="str">
        <f>TEXT(Customer8[[#This Row],[Transaction_Date]],"YYYY")</f>
        <v>2021</v>
      </c>
    </row>
    <row r="866" spans="1:21" x14ac:dyDescent="0.35">
      <c r="A866" t="s">
        <v>1926</v>
      </c>
      <c r="B866">
        <v>288127588</v>
      </c>
      <c r="C866">
        <v>71</v>
      </c>
      <c r="D866" s="1">
        <v>18773.25</v>
      </c>
      <c r="E866" t="s">
        <v>741</v>
      </c>
      <c r="F866" t="s">
        <v>253</v>
      </c>
      <c r="G866" t="s">
        <v>1876</v>
      </c>
      <c r="H866" s="3">
        <v>24209.921999999999</v>
      </c>
      <c r="I866" s="3">
        <v>9006.0910000000003</v>
      </c>
      <c r="J866" t="s">
        <v>1125</v>
      </c>
      <c r="K866" t="str">
        <f>_xlfn.XLOOKUP(A866, Accounts!A:A, Accounts!E:E, "Not Found")</f>
        <v>Fixed Deposit</v>
      </c>
      <c r="L866" s="3">
        <f>_xlfn.XLOOKUP(A866, Accounts!A:A, Accounts!G:G, 0)</f>
        <v>1404128544</v>
      </c>
      <c r="M866" s="3" t="str">
        <f>_xlfn.XLOOKUP(A866, Loan!A:A, Loan!D:D, "0")</f>
        <v>0</v>
      </c>
      <c r="N866" s="3" t="str">
        <f>_xlfn.XLOOKUP(Customer8[[#This Row],[Account Number]],Transaction!C:C,Transaction!D:D)</f>
        <v>Money Deposit</v>
      </c>
      <c r="O866" s="3" t="str">
        <f>_xlfn.XLOOKUP(Customer8[[#This Row],[Account Number]], Transaction!C:C,Transaction!E:E)</f>
        <v>Bank</v>
      </c>
      <c r="P866" s="2">
        <f>_xlfn.XLOOKUP(Customer8[[#This Row],[Account Number]], Transaction!C:C,Transaction!F:F)</f>
        <v>44239</v>
      </c>
      <c r="Q866" s="3">
        <f>Customer8[[#This Row],[Bank Deposit]]-Customer8[[#This Row],[Saving Accounts]]</f>
        <v>15203.830999999998</v>
      </c>
      <c r="R866" s="3">
        <f>IF(AND(K866="Current", Customer8[[#This Row],[Balance]]&gt;500000), Customer8[[#This Row],[Balance]]*1.02, Customer8[[#This Row],[Balance]])</f>
        <v>15203.830999999998</v>
      </c>
      <c r="S866" s="3" t="str">
        <f>TEXT(Customer8[[#This Row],[Transaction_Date]], "MMM")</f>
        <v>Feb</v>
      </c>
      <c r="T866" s="3" t="str">
        <f t="shared" si="13"/>
        <v>70 Yrs &amp; Above</v>
      </c>
      <c r="U866" s="3" t="str">
        <f>TEXT(Customer8[[#This Row],[Transaction_Date]],"YYYY")</f>
        <v>2021</v>
      </c>
    </row>
    <row r="867" spans="1:21" x14ac:dyDescent="0.35">
      <c r="A867" t="s">
        <v>1927</v>
      </c>
      <c r="B867">
        <v>122639053</v>
      </c>
      <c r="C867">
        <v>19</v>
      </c>
      <c r="D867" s="1">
        <v>37766.25</v>
      </c>
      <c r="E867" t="s">
        <v>741</v>
      </c>
      <c r="F867" t="s">
        <v>282</v>
      </c>
      <c r="G867" t="s">
        <v>1876</v>
      </c>
      <c r="H867" s="3">
        <v>669212.77119999996</v>
      </c>
      <c r="I867" s="3">
        <v>210003.28510000001</v>
      </c>
      <c r="J867" t="s">
        <v>1928</v>
      </c>
      <c r="K867" t="str">
        <f>_xlfn.XLOOKUP(A867, Accounts!A:A, Accounts!E:E, "Not Found")</f>
        <v>Domiciliary</v>
      </c>
      <c r="L867" s="3">
        <f>_xlfn.XLOOKUP(A867, Accounts!A:A, Accounts!G:G, 0)</f>
        <v>2281408308</v>
      </c>
      <c r="M867" s="3" t="str">
        <f>_xlfn.XLOOKUP(A867, Loan!A:A, Loan!D:D, "0")</f>
        <v>0</v>
      </c>
      <c r="N867" s="3" t="str">
        <f>_xlfn.XLOOKUP(Customer8[[#This Row],[Account Number]],Transaction!C:C,Transaction!D:D)</f>
        <v>Cash Withdrawal</v>
      </c>
      <c r="O867" s="3" t="str">
        <f>_xlfn.XLOOKUP(Customer8[[#This Row],[Account Number]], Transaction!C:C,Transaction!E:E)</f>
        <v>ATM</v>
      </c>
      <c r="P867" s="2">
        <f>_xlfn.XLOOKUP(Customer8[[#This Row],[Account Number]], Transaction!C:C,Transaction!F:F)</f>
        <v>44661</v>
      </c>
      <c r="Q867" s="3">
        <f>Customer8[[#This Row],[Bank Deposit]]-Customer8[[#This Row],[Saving Accounts]]</f>
        <v>459209.48609999998</v>
      </c>
      <c r="R867" s="3">
        <f>IF(AND(K867="Current", Customer8[[#This Row],[Balance]]&gt;500000), Customer8[[#This Row],[Balance]]*1.02, Customer8[[#This Row],[Balance]])</f>
        <v>459209.48609999998</v>
      </c>
      <c r="S867" s="3" t="str">
        <f>TEXT(Customer8[[#This Row],[Transaction_Date]], "MMM")</f>
        <v>Apr</v>
      </c>
      <c r="T867" s="3" t="str">
        <f t="shared" si="13"/>
        <v>Below 20 Yrs</v>
      </c>
      <c r="U867" s="3" t="str">
        <f>TEXT(Customer8[[#This Row],[Transaction_Date]],"YYYY")</f>
        <v>2022</v>
      </c>
    </row>
    <row r="868" spans="1:21" x14ac:dyDescent="0.35">
      <c r="A868" t="s">
        <v>1929</v>
      </c>
      <c r="B868">
        <v>749620169</v>
      </c>
      <c r="C868">
        <v>48</v>
      </c>
      <c r="D868" s="1">
        <v>27174</v>
      </c>
      <c r="E868" t="s">
        <v>741</v>
      </c>
      <c r="F868" t="s">
        <v>1308</v>
      </c>
      <c r="G868" t="s">
        <v>1876</v>
      </c>
      <c r="H868" s="3">
        <v>1735991.7341</v>
      </c>
      <c r="I868" s="3">
        <v>271014.53690000001</v>
      </c>
      <c r="J868" t="s">
        <v>1930</v>
      </c>
      <c r="K868" t="str">
        <f>_xlfn.XLOOKUP(A868, Accounts!A:A, Accounts!E:E, "Not Found")</f>
        <v>Savings</v>
      </c>
      <c r="L868" s="3">
        <f>_xlfn.XLOOKUP(A868, Accounts!A:A, Accounts!G:G, 0)</f>
        <v>2680229532</v>
      </c>
      <c r="M868" s="3" t="str">
        <f>_xlfn.XLOOKUP(A868, Loan!A:A, Loan!D:D, "0")</f>
        <v>0</v>
      </c>
      <c r="N868" s="3" t="str">
        <f>_xlfn.XLOOKUP(Customer8[[#This Row],[Account Number]],Transaction!C:C,Transaction!D:D)</f>
        <v>Money Transfer</v>
      </c>
      <c r="O868" s="3" t="str">
        <f>_xlfn.XLOOKUP(Customer8[[#This Row],[Account Number]], Transaction!C:C,Transaction!E:E)</f>
        <v>Internet Banking</v>
      </c>
      <c r="P868" s="2">
        <f>_xlfn.XLOOKUP(Customer8[[#This Row],[Account Number]], Transaction!C:C,Transaction!F:F)</f>
        <v>44540</v>
      </c>
      <c r="Q868" s="3">
        <f>Customer8[[#This Row],[Bank Deposit]]-Customer8[[#This Row],[Saving Accounts]]</f>
        <v>1464977.1972000001</v>
      </c>
      <c r="R868" s="3">
        <f>IF(AND(K868="Current", Customer8[[#This Row],[Balance]]&gt;500000), Customer8[[#This Row],[Balance]]*1.02, Customer8[[#This Row],[Balance]])</f>
        <v>1464977.1972000001</v>
      </c>
      <c r="S868" s="3" t="str">
        <f>TEXT(Customer8[[#This Row],[Transaction_Date]], "MMM")</f>
        <v>Dec</v>
      </c>
      <c r="T868" s="3" t="str">
        <f t="shared" si="13"/>
        <v>40-49 Yrs</v>
      </c>
      <c r="U868" s="3" t="str">
        <f>TEXT(Customer8[[#This Row],[Transaction_Date]],"YYYY")</f>
        <v>2021</v>
      </c>
    </row>
    <row r="869" spans="1:21" x14ac:dyDescent="0.35">
      <c r="A869" t="s">
        <v>1931</v>
      </c>
      <c r="B869">
        <v>854144068</v>
      </c>
      <c r="C869">
        <v>54</v>
      </c>
      <c r="D869" s="1">
        <v>24982.5</v>
      </c>
      <c r="E869" t="s">
        <v>741</v>
      </c>
      <c r="F869" t="s">
        <v>526</v>
      </c>
      <c r="G869" t="s">
        <v>1876</v>
      </c>
      <c r="H869" s="3">
        <v>827479.83470000001</v>
      </c>
      <c r="I869" s="3">
        <v>770161.7193</v>
      </c>
      <c r="J869" t="s">
        <v>1932</v>
      </c>
      <c r="K869" t="str">
        <f>_xlfn.XLOOKUP(A869, Accounts!A:A, Accounts!E:E, "Not Found")</f>
        <v>Current</v>
      </c>
      <c r="L869" s="3">
        <f>_xlfn.XLOOKUP(A869, Accounts!A:A, Accounts!G:G, 0)</f>
        <v>805364224</v>
      </c>
      <c r="M869" s="3" t="str">
        <f>_xlfn.XLOOKUP(A869, Loan!A:A, Loan!D:D, "0")</f>
        <v>0</v>
      </c>
      <c r="N869" s="3" t="str">
        <f>_xlfn.XLOOKUP(Customer8[[#This Row],[Account Number]],Transaction!C:C,Transaction!D:D)</f>
        <v>Cash Withdrawal</v>
      </c>
      <c r="O869" s="3" t="str">
        <f>_xlfn.XLOOKUP(Customer8[[#This Row],[Account Number]], Transaction!C:C,Transaction!E:E)</f>
        <v>ATM</v>
      </c>
      <c r="P869" s="2">
        <f>_xlfn.XLOOKUP(Customer8[[#This Row],[Account Number]], Transaction!C:C,Transaction!F:F)</f>
        <v>44471</v>
      </c>
      <c r="Q869" s="3">
        <f>Customer8[[#This Row],[Bank Deposit]]-Customer8[[#This Row],[Saving Accounts]]</f>
        <v>57318.11540000001</v>
      </c>
      <c r="R869" s="3">
        <f>IF(AND(K869="Current", Customer8[[#This Row],[Balance]]&gt;500000), Customer8[[#This Row],[Balance]]*1.02, Customer8[[#This Row],[Balance]])</f>
        <v>57318.11540000001</v>
      </c>
      <c r="S869" s="3" t="str">
        <f>TEXT(Customer8[[#This Row],[Transaction_Date]], "MMM")</f>
        <v>Oct</v>
      </c>
      <c r="T869" s="3" t="str">
        <f t="shared" si="13"/>
        <v>50-59 Yrs</v>
      </c>
      <c r="U869" s="3" t="str">
        <f>TEXT(Customer8[[#This Row],[Transaction_Date]],"YYYY")</f>
        <v>2021</v>
      </c>
    </row>
    <row r="870" spans="1:21" x14ac:dyDescent="0.35">
      <c r="A870" t="s">
        <v>1933</v>
      </c>
      <c r="B870">
        <v>380223109</v>
      </c>
      <c r="C870">
        <v>47</v>
      </c>
      <c r="D870" s="1">
        <v>27539.25</v>
      </c>
      <c r="E870" t="s">
        <v>741</v>
      </c>
      <c r="F870" t="s">
        <v>87</v>
      </c>
      <c r="G870" t="s">
        <v>1876</v>
      </c>
      <c r="H870" s="3">
        <v>249977.32190000001</v>
      </c>
      <c r="I870" s="3">
        <v>226021.1618</v>
      </c>
      <c r="J870" t="s">
        <v>1934</v>
      </c>
      <c r="K870" t="str">
        <f>_xlfn.XLOOKUP(A870, Accounts!A:A, Accounts!E:E, "Not Found")</f>
        <v>Current</v>
      </c>
      <c r="L870" s="3">
        <f>_xlfn.XLOOKUP(A870, Accounts!A:A, Accounts!G:G, 0)</f>
        <v>1623883275</v>
      </c>
      <c r="M870" s="3" t="str">
        <f>_xlfn.XLOOKUP(A870, Loan!A:A, Loan!D:D, "0")</f>
        <v>0</v>
      </c>
      <c r="N870" s="3" t="str">
        <f>_xlfn.XLOOKUP(Customer8[[#This Row],[Account Number]],Transaction!C:C,Transaction!D:D)</f>
        <v>Money Transfer</v>
      </c>
      <c r="O870" s="3" t="str">
        <f>_xlfn.XLOOKUP(Customer8[[#This Row],[Account Number]], Transaction!C:C,Transaction!E:E)</f>
        <v>Mobile</v>
      </c>
      <c r="P870" s="2">
        <f>_xlfn.XLOOKUP(Customer8[[#This Row],[Account Number]], Transaction!C:C,Transaction!F:F)</f>
        <v>44345</v>
      </c>
      <c r="Q870" s="3">
        <f>Customer8[[#This Row],[Bank Deposit]]-Customer8[[#This Row],[Saving Accounts]]</f>
        <v>23956.160100000008</v>
      </c>
      <c r="R870" s="3">
        <f>IF(AND(K870="Current", Customer8[[#This Row],[Balance]]&gt;500000), Customer8[[#This Row],[Balance]]*1.02, Customer8[[#This Row],[Balance]])</f>
        <v>23956.160100000008</v>
      </c>
      <c r="S870" s="3" t="str">
        <f>TEXT(Customer8[[#This Row],[Transaction_Date]], "MMM")</f>
        <v>May</v>
      </c>
      <c r="T870" s="3" t="str">
        <f t="shared" si="13"/>
        <v>40-49 Yrs</v>
      </c>
      <c r="U870" s="3" t="str">
        <f>TEXT(Customer8[[#This Row],[Transaction_Date]],"YYYY")</f>
        <v>2021</v>
      </c>
    </row>
    <row r="871" spans="1:21" x14ac:dyDescent="0.35">
      <c r="A871" t="s">
        <v>1935</v>
      </c>
      <c r="B871">
        <v>190990752</v>
      </c>
      <c r="C871">
        <v>82</v>
      </c>
      <c r="D871" s="1">
        <v>14755.5</v>
      </c>
      <c r="E871" t="s">
        <v>741</v>
      </c>
      <c r="F871" t="s">
        <v>250</v>
      </c>
      <c r="G871" t="s">
        <v>1876</v>
      </c>
      <c r="H871" s="3">
        <v>572741.07339999999</v>
      </c>
      <c r="I871" s="3">
        <v>156634.0773</v>
      </c>
      <c r="J871" t="s">
        <v>1936</v>
      </c>
      <c r="K871" t="str">
        <f>_xlfn.XLOOKUP(A871, Accounts!A:A, Accounts!E:E, "Not Found")</f>
        <v>Joint</v>
      </c>
      <c r="L871" s="3">
        <f>_xlfn.XLOOKUP(A871, Accounts!A:A, Accounts!G:G, 0)</f>
        <v>16972732</v>
      </c>
      <c r="M871" s="3" t="str">
        <f>_xlfn.XLOOKUP(A871, Loan!A:A, Loan!D:D, "0")</f>
        <v>0</v>
      </c>
      <c r="N871" s="3" t="str">
        <f>_xlfn.XLOOKUP(Customer8[[#This Row],[Account Number]],Transaction!C:C,Transaction!D:D)</f>
        <v>Online Payment</v>
      </c>
      <c r="O871" s="3" t="str">
        <f>_xlfn.XLOOKUP(Customer8[[#This Row],[Account Number]], Transaction!C:C,Transaction!E:E)</f>
        <v>Card</v>
      </c>
      <c r="P871" s="2">
        <f>_xlfn.XLOOKUP(Customer8[[#This Row],[Account Number]], Transaction!C:C,Transaction!F:F)</f>
        <v>44290</v>
      </c>
      <c r="Q871" s="3">
        <f>Customer8[[#This Row],[Bank Deposit]]-Customer8[[#This Row],[Saving Accounts]]</f>
        <v>416106.99609999999</v>
      </c>
      <c r="R871" s="3">
        <f>IF(AND(K871="Current", Customer8[[#This Row],[Balance]]&gt;500000), Customer8[[#This Row],[Balance]]*1.02, Customer8[[#This Row],[Balance]])</f>
        <v>416106.99609999999</v>
      </c>
      <c r="S871" s="3" t="str">
        <f>TEXT(Customer8[[#This Row],[Transaction_Date]], "MMM")</f>
        <v>Apr</v>
      </c>
      <c r="T871" s="3" t="str">
        <f t="shared" si="13"/>
        <v>70 Yrs &amp; Above</v>
      </c>
      <c r="U871" s="3" t="str">
        <f>TEXT(Customer8[[#This Row],[Transaction_Date]],"YYYY")</f>
        <v>2021</v>
      </c>
    </row>
    <row r="872" spans="1:21" x14ac:dyDescent="0.35">
      <c r="A872" t="s">
        <v>1937</v>
      </c>
      <c r="B872">
        <v>567668389</v>
      </c>
      <c r="C872">
        <v>31</v>
      </c>
      <c r="D872" s="1">
        <v>33383.25</v>
      </c>
      <c r="E872" t="s">
        <v>741</v>
      </c>
      <c r="F872" t="s">
        <v>381</v>
      </c>
      <c r="G872" t="s">
        <v>1876</v>
      </c>
      <c r="H872" s="3">
        <v>92758.868000000002</v>
      </c>
      <c r="I872" s="3">
        <v>50481.1152</v>
      </c>
      <c r="J872" t="s">
        <v>1938</v>
      </c>
      <c r="K872" t="str">
        <f>_xlfn.XLOOKUP(A872, Accounts!A:A, Accounts!E:E, "Not Found")</f>
        <v>Current</v>
      </c>
      <c r="L872" s="3">
        <f>_xlfn.XLOOKUP(A872, Accounts!A:A, Accounts!G:G, 0)</f>
        <v>758073572</v>
      </c>
      <c r="M872" s="3">
        <f>_xlfn.XLOOKUP(A872, Loan!A:A, Loan!D:D, "0")</f>
        <v>6475207348</v>
      </c>
      <c r="N872" s="3" t="str">
        <f>_xlfn.XLOOKUP(Customer8[[#This Row],[Account Number]],Transaction!C:C,Transaction!D:D)</f>
        <v>Loan Payment</v>
      </c>
      <c r="O872" s="3" t="str">
        <f>_xlfn.XLOOKUP(Customer8[[#This Row],[Account Number]], Transaction!C:C,Transaction!E:E)</f>
        <v>ACH</v>
      </c>
      <c r="P872" s="2">
        <f>_xlfn.XLOOKUP(Customer8[[#This Row],[Account Number]], Transaction!C:C,Transaction!F:F)</f>
        <v>44512</v>
      </c>
      <c r="Q872" s="3">
        <f>Customer8[[#This Row],[Bank Deposit]]-Customer8[[#This Row],[Saving Accounts]]</f>
        <v>42277.752800000002</v>
      </c>
      <c r="R872" s="3">
        <f>IF(AND(K872="Current", Customer8[[#This Row],[Balance]]&gt;500000), Customer8[[#This Row],[Balance]]*1.02, Customer8[[#This Row],[Balance]])</f>
        <v>42277.752800000002</v>
      </c>
      <c r="S872" s="3" t="str">
        <f>TEXT(Customer8[[#This Row],[Transaction_Date]], "MMM")</f>
        <v>Nov</v>
      </c>
      <c r="T872" s="3" t="str">
        <f t="shared" si="13"/>
        <v>30-39 Yrs</v>
      </c>
      <c r="U872" s="3" t="str">
        <f>TEXT(Customer8[[#This Row],[Transaction_Date]],"YYYY")</f>
        <v>2021</v>
      </c>
    </row>
    <row r="873" spans="1:21" x14ac:dyDescent="0.35">
      <c r="A873" t="s">
        <v>1939</v>
      </c>
      <c r="B873">
        <v>232958073</v>
      </c>
      <c r="C873">
        <v>52</v>
      </c>
      <c r="D873" s="1">
        <v>25713</v>
      </c>
      <c r="E873" t="s">
        <v>741</v>
      </c>
      <c r="F873" t="s">
        <v>90</v>
      </c>
      <c r="G873" t="s">
        <v>1876</v>
      </c>
      <c r="H873" s="3">
        <v>694245.60219999996</v>
      </c>
      <c r="I873" s="3">
        <v>827309.34259999997</v>
      </c>
      <c r="J873" t="s">
        <v>1563</v>
      </c>
      <c r="K873" t="str">
        <f>_xlfn.XLOOKUP(A873, Accounts!A:A, Accounts!E:E, "Not Found")</f>
        <v>Savings</v>
      </c>
      <c r="L873" s="3">
        <f>_xlfn.XLOOKUP(A873, Accounts!A:A, Accounts!G:G, 0)</f>
        <v>4476138777</v>
      </c>
      <c r="M873" s="3" t="str">
        <f>_xlfn.XLOOKUP(A873, Loan!A:A, Loan!D:D, "0")</f>
        <v>0</v>
      </c>
      <c r="N873" s="3" t="str">
        <f>_xlfn.XLOOKUP(Customer8[[#This Row],[Account Number]],Transaction!C:C,Transaction!D:D)</f>
        <v>Money Transfer</v>
      </c>
      <c r="O873" s="3" t="str">
        <f>_xlfn.XLOOKUP(Customer8[[#This Row],[Account Number]], Transaction!C:C,Transaction!E:E)</f>
        <v>Bank</v>
      </c>
      <c r="P873" s="2">
        <f>_xlfn.XLOOKUP(Customer8[[#This Row],[Account Number]], Transaction!C:C,Transaction!F:F)</f>
        <v>44545</v>
      </c>
      <c r="Q873" s="3">
        <f>Customer8[[#This Row],[Bank Deposit]]-Customer8[[#This Row],[Saving Accounts]]</f>
        <v>-133063.74040000001</v>
      </c>
      <c r="R873" s="3">
        <f>IF(AND(K873="Current", Customer8[[#This Row],[Balance]]&gt;500000), Customer8[[#This Row],[Balance]]*1.02, Customer8[[#This Row],[Balance]])</f>
        <v>-133063.74040000001</v>
      </c>
      <c r="S873" s="3" t="str">
        <f>TEXT(Customer8[[#This Row],[Transaction_Date]], "MMM")</f>
        <v>Dec</v>
      </c>
      <c r="T873" s="3" t="str">
        <f t="shared" si="13"/>
        <v>50-59 Yrs</v>
      </c>
      <c r="U873" s="3" t="str">
        <f>TEXT(Customer8[[#This Row],[Transaction_Date]],"YYYY")</f>
        <v>2021</v>
      </c>
    </row>
    <row r="874" spans="1:21" x14ac:dyDescent="0.35">
      <c r="A874" t="s">
        <v>1940</v>
      </c>
      <c r="B874">
        <v>281763511</v>
      </c>
      <c r="C874">
        <v>79</v>
      </c>
      <c r="D874" s="1">
        <v>15851.25</v>
      </c>
      <c r="E874" t="s">
        <v>741</v>
      </c>
      <c r="F874" t="s">
        <v>253</v>
      </c>
      <c r="G874" t="s">
        <v>1876</v>
      </c>
      <c r="H874" s="3">
        <v>118553.71120000001</v>
      </c>
      <c r="I874" s="3">
        <v>44416.761100000003</v>
      </c>
      <c r="J874" t="s">
        <v>1941</v>
      </c>
      <c r="K874" t="str">
        <f>_xlfn.XLOOKUP(A874, Accounts!A:A, Accounts!E:E, "Not Found")</f>
        <v>Domiciliary</v>
      </c>
      <c r="L874" s="3">
        <f>_xlfn.XLOOKUP(A874, Accounts!A:A, Accounts!G:G, 0)</f>
        <v>420853675</v>
      </c>
      <c r="M874" s="3" t="str">
        <f>_xlfn.XLOOKUP(A874, Loan!A:A, Loan!D:D, "0")</f>
        <v>0</v>
      </c>
      <c r="N874" s="3" t="str">
        <f>_xlfn.XLOOKUP(Customer8[[#This Row],[Account Number]],Transaction!C:C,Transaction!D:D)</f>
        <v>Cash Withdrawal</v>
      </c>
      <c r="O874" s="3" t="str">
        <f>_xlfn.XLOOKUP(Customer8[[#This Row],[Account Number]], Transaction!C:C,Transaction!E:E)</f>
        <v>ATM</v>
      </c>
      <c r="P874" s="2">
        <f>_xlfn.XLOOKUP(Customer8[[#This Row],[Account Number]], Transaction!C:C,Transaction!F:F)</f>
        <v>44455</v>
      </c>
      <c r="Q874" s="3">
        <f>Customer8[[#This Row],[Bank Deposit]]-Customer8[[#This Row],[Saving Accounts]]</f>
        <v>74136.950100000002</v>
      </c>
      <c r="R874" s="3">
        <f>IF(AND(K874="Current", Customer8[[#This Row],[Balance]]&gt;500000), Customer8[[#This Row],[Balance]]*1.02, Customer8[[#This Row],[Balance]])</f>
        <v>74136.950100000002</v>
      </c>
      <c r="S874" s="3" t="str">
        <f>TEXT(Customer8[[#This Row],[Transaction_Date]], "MMM")</f>
        <v>Sep</v>
      </c>
      <c r="T874" s="3" t="str">
        <f t="shared" si="13"/>
        <v>70 Yrs &amp; Above</v>
      </c>
      <c r="U874" s="3" t="str">
        <f>TEXT(Customer8[[#This Row],[Transaction_Date]],"YYYY")</f>
        <v>2021</v>
      </c>
    </row>
    <row r="875" spans="1:21" x14ac:dyDescent="0.35">
      <c r="A875" t="s">
        <v>1942</v>
      </c>
      <c r="B875">
        <v>913488559</v>
      </c>
      <c r="C875">
        <v>84</v>
      </c>
      <c r="D875" s="1">
        <v>14025</v>
      </c>
      <c r="E875" t="s">
        <v>741</v>
      </c>
      <c r="F875" t="s">
        <v>75</v>
      </c>
      <c r="G875" t="s">
        <v>1876</v>
      </c>
      <c r="H875" s="3">
        <v>178854.71</v>
      </c>
      <c r="I875" s="3">
        <v>27436.3125</v>
      </c>
      <c r="J875" t="s">
        <v>1682</v>
      </c>
      <c r="K875" t="str">
        <f>_xlfn.XLOOKUP(A875, Accounts!A:A, Accounts!E:E, "Not Found")</f>
        <v>Domiciliary</v>
      </c>
      <c r="L875" s="3">
        <f>_xlfn.XLOOKUP(A875, Accounts!A:A, Accounts!G:G, 0)</f>
        <v>1529114688</v>
      </c>
      <c r="M875" s="3" t="str">
        <f>_xlfn.XLOOKUP(A875, Loan!A:A, Loan!D:D, "0")</f>
        <v>0</v>
      </c>
      <c r="N875" s="3" t="str">
        <f>_xlfn.XLOOKUP(Customer8[[#This Row],[Account Number]],Transaction!C:C,Transaction!D:D)</f>
        <v>Cash Withdrawal</v>
      </c>
      <c r="O875" s="3" t="str">
        <f>_xlfn.XLOOKUP(Customer8[[#This Row],[Account Number]], Transaction!C:C,Transaction!E:E)</f>
        <v>Bank</v>
      </c>
      <c r="P875" s="2">
        <f>_xlfn.XLOOKUP(Customer8[[#This Row],[Account Number]], Transaction!C:C,Transaction!F:F)</f>
        <v>44230</v>
      </c>
      <c r="Q875" s="3">
        <f>Customer8[[#This Row],[Bank Deposit]]-Customer8[[#This Row],[Saving Accounts]]</f>
        <v>151418.39749999999</v>
      </c>
      <c r="R875" s="3">
        <f>IF(AND(K875="Current", Customer8[[#This Row],[Balance]]&gt;500000), Customer8[[#This Row],[Balance]]*1.02, Customer8[[#This Row],[Balance]])</f>
        <v>151418.39749999999</v>
      </c>
      <c r="S875" s="3" t="str">
        <f>TEXT(Customer8[[#This Row],[Transaction_Date]], "MMM")</f>
        <v>Feb</v>
      </c>
      <c r="T875" s="3" t="str">
        <f t="shared" si="13"/>
        <v>70 Yrs &amp; Above</v>
      </c>
      <c r="U875" s="3" t="str">
        <f>TEXT(Customer8[[#This Row],[Transaction_Date]],"YYYY")</f>
        <v>2021</v>
      </c>
    </row>
    <row r="876" spans="1:21" x14ac:dyDescent="0.35">
      <c r="A876" t="s">
        <v>1943</v>
      </c>
      <c r="B876">
        <v>822220105</v>
      </c>
      <c r="C876">
        <v>55</v>
      </c>
      <c r="D876" s="1">
        <v>24617.25</v>
      </c>
      <c r="E876" t="s">
        <v>741</v>
      </c>
      <c r="F876" t="s">
        <v>713</v>
      </c>
      <c r="G876" t="s">
        <v>1876</v>
      </c>
      <c r="H876" s="3">
        <v>879489.48100000003</v>
      </c>
      <c r="I876" s="3">
        <v>97762.199099999998</v>
      </c>
      <c r="J876" t="s">
        <v>1944</v>
      </c>
      <c r="K876" t="str">
        <f>_xlfn.XLOOKUP(A876, Accounts!A:A, Accounts!E:E, "Not Found")</f>
        <v>Domiciliary</v>
      </c>
      <c r="L876" s="3">
        <f>_xlfn.XLOOKUP(A876, Accounts!A:A, Accounts!G:G, 0)</f>
        <v>439253264</v>
      </c>
      <c r="M876" s="3" t="str">
        <f>_xlfn.XLOOKUP(A876, Loan!A:A, Loan!D:D, "0")</f>
        <v>0</v>
      </c>
      <c r="N876" s="3" t="str">
        <f>_xlfn.XLOOKUP(Customer8[[#This Row],[Account Number]],Transaction!C:C,Transaction!D:D)</f>
        <v>Money Deposit</v>
      </c>
      <c r="O876" s="3" t="str">
        <f>_xlfn.XLOOKUP(Customer8[[#This Row],[Account Number]], Transaction!C:C,Transaction!E:E)</f>
        <v>ATM</v>
      </c>
      <c r="P876" s="2">
        <f>_xlfn.XLOOKUP(Customer8[[#This Row],[Account Number]], Transaction!C:C,Transaction!F:F)</f>
        <v>44237</v>
      </c>
      <c r="Q876" s="3">
        <f>Customer8[[#This Row],[Bank Deposit]]-Customer8[[#This Row],[Saving Accounts]]</f>
        <v>781727.28190000006</v>
      </c>
      <c r="R876" s="3">
        <f>IF(AND(K876="Current", Customer8[[#This Row],[Balance]]&gt;500000), Customer8[[#This Row],[Balance]]*1.02, Customer8[[#This Row],[Balance]])</f>
        <v>781727.28190000006</v>
      </c>
      <c r="S876" s="3" t="str">
        <f>TEXT(Customer8[[#This Row],[Transaction_Date]], "MMM")</f>
        <v>Feb</v>
      </c>
      <c r="T876" s="3" t="str">
        <f t="shared" si="13"/>
        <v>50-59 Yrs</v>
      </c>
      <c r="U876" s="3" t="str">
        <f>TEXT(Customer8[[#This Row],[Transaction_Date]],"YYYY")</f>
        <v>2021</v>
      </c>
    </row>
    <row r="877" spans="1:21" x14ac:dyDescent="0.35">
      <c r="A877" t="s">
        <v>1945</v>
      </c>
      <c r="B877">
        <v>539938714</v>
      </c>
      <c r="C877">
        <v>74</v>
      </c>
      <c r="D877" s="1">
        <v>17677.5</v>
      </c>
      <c r="E877" t="s">
        <v>741</v>
      </c>
      <c r="F877" t="s">
        <v>542</v>
      </c>
      <c r="G877" t="s">
        <v>1876</v>
      </c>
      <c r="H877" s="3">
        <v>296923.21850000002</v>
      </c>
      <c r="I877" s="3">
        <v>120496.2898</v>
      </c>
      <c r="J877" t="s">
        <v>1946</v>
      </c>
      <c r="K877" t="str">
        <f>_xlfn.XLOOKUP(A877, Accounts!A:A, Accounts!E:E, "Not Found")</f>
        <v>Domiciliary</v>
      </c>
      <c r="L877" s="3">
        <f>_xlfn.XLOOKUP(A877, Accounts!A:A, Accounts!G:G, 0)</f>
        <v>2617711764</v>
      </c>
      <c r="M877" s="3" t="str">
        <f>_xlfn.XLOOKUP(A877, Loan!A:A, Loan!D:D, "0")</f>
        <v>0</v>
      </c>
      <c r="N877" s="3" t="str">
        <f>_xlfn.XLOOKUP(Customer8[[#This Row],[Account Number]],Transaction!C:C,Transaction!D:D)</f>
        <v>Cash Withdrawal</v>
      </c>
      <c r="O877" s="3" t="str">
        <f>_xlfn.XLOOKUP(Customer8[[#This Row],[Account Number]], Transaction!C:C,Transaction!E:E)</f>
        <v>ATM</v>
      </c>
      <c r="P877" s="2">
        <f>_xlfn.XLOOKUP(Customer8[[#This Row],[Account Number]], Transaction!C:C,Transaction!F:F)</f>
        <v>44647</v>
      </c>
      <c r="Q877" s="3">
        <f>Customer8[[#This Row],[Bank Deposit]]-Customer8[[#This Row],[Saving Accounts]]</f>
        <v>176426.92870000002</v>
      </c>
      <c r="R877" s="3">
        <f>IF(AND(K877="Current", Customer8[[#This Row],[Balance]]&gt;500000), Customer8[[#This Row],[Balance]]*1.02, Customer8[[#This Row],[Balance]])</f>
        <v>176426.92870000002</v>
      </c>
      <c r="S877" s="3" t="str">
        <f>TEXT(Customer8[[#This Row],[Transaction_Date]], "MMM")</f>
        <v>Mar</v>
      </c>
      <c r="T877" s="3" t="str">
        <f t="shared" si="13"/>
        <v>70 Yrs &amp; Above</v>
      </c>
      <c r="U877" s="3" t="str">
        <f>TEXT(Customer8[[#This Row],[Transaction_Date]],"YYYY")</f>
        <v>2022</v>
      </c>
    </row>
    <row r="878" spans="1:21" x14ac:dyDescent="0.35">
      <c r="A878" t="s">
        <v>1947</v>
      </c>
      <c r="B878">
        <v>670368682</v>
      </c>
      <c r="C878">
        <v>68</v>
      </c>
      <c r="D878" s="1">
        <v>19869</v>
      </c>
      <c r="E878" t="s">
        <v>741</v>
      </c>
      <c r="F878" t="s">
        <v>886</v>
      </c>
      <c r="G878" t="s">
        <v>1876</v>
      </c>
      <c r="H878" s="3">
        <v>48562.804900000003</v>
      </c>
      <c r="I878" s="3">
        <v>46477.953500000003</v>
      </c>
      <c r="J878" t="s">
        <v>1948</v>
      </c>
      <c r="K878" t="str">
        <f>_xlfn.XLOOKUP(A878, Accounts!A:A, Accounts!E:E, "Not Found")</f>
        <v>Domiciliary</v>
      </c>
      <c r="L878" s="3">
        <f>_xlfn.XLOOKUP(A878, Accounts!A:A, Accounts!G:G, 0)</f>
        <v>2524887072</v>
      </c>
      <c r="M878" s="3" t="str">
        <f>_xlfn.XLOOKUP(A878, Loan!A:A, Loan!D:D, "0")</f>
        <v>0</v>
      </c>
      <c r="N878" s="3" t="str">
        <f>_xlfn.XLOOKUP(Customer8[[#This Row],[Account Number]],Transaction!C:C,Transaction!D:D)</f>
        <v>Online Payment</v>
      </c>
      <c r="O878" s="3" t="str">
        <f>_xlfn.XLOOKUP(Customer8[[#This Row],[Account Number]], Transaction!C:C,Transaction!E:E)</f>
        <v>Internet Banking</v>
      </c>
      <c r="P878" s="2">
        <f>_xlfn.XLOOKUP(Customer8[[#This Row],[Account Number]], Transaction!C:C,Transaction!F:F)</f>
        <v>44549</v>
      </c>
      <c r="Q878" s="3">
        <f>Customer8[[#This Row],[Bank Deposit]]-Customer8[[#This Row],[Saving Accounts]]</f>
        <v>2084.8513999999996</v>
      </c>
      <c r="R878" s="3">
        <f>IF(AND(K878="Current", Customer8[[#This Row],[Balance]]&gt;500000), Customer8[[#This Row],[Balance]]*1.02, Customer8[[#This Row],[Balance]])</f>
        <v>2084.8513999999996</v>
      </c>
      <c r="S878" s="3" t="str">
        <f>TEXT(Customer8[[#This Row],[Transaction_Date]], "MMM")</f>
        <v>Dec</v>
      </c>
      <c r="T878" s="3" t="str">
        <f t="shared" si="13"/>
        <v>60-69 Yrs</v>
      </c>
      <c r="U878" s="3" t="str">
        <f>TEXT(Customer8[[#This Row],[Transaction_Date]],"YYYY")</f>
        <v>2021</v>
      </c>
    </row>
    <row r="879" spans="1:21" x14ac:dyDescent="0.35">
      <c r="A879" t="s">
        <v>1949</v>
      </c>
      <c r="B879">
        <v>503978562</v>
      </c>
      <c r="C879">
        <v>36</v>
      </c>
      <c r="D879" s="1">
        <v>31557</v>
      </c>
      <c r="E879" t="s">
        <v>741</v>
      </c>
      <c r="F879" t="s">
        <v>612</v>
      </c>
      <c r="G879" t="s">
        <v>1876</v>
      </c>
      <c r="H879" s="3">
        <v>836531.26410000003</v>
      </c>
      <c r="I879" s="3">
        <v>772573.68389999995</v>
      </c>
      <c r="J879" t="s">
        <v>1950</v>
      </c>
      <c r="K879" t="str">
        <f>_xlfn.XLOOKUP(A879, Accounts!A:A, Accounts!E:E, "Not Found")</f>
        <v>Current</v>
      </c>
      <c r="L879" s="3">
        <f>_xlfn.XLOOKUP(A879, Accounts!A:A, Accounts!G:G, 0)</f>
        <v>1393045632</v>
      </c>
      <c r="M879" s="3" t="str">
        <f>_xlfn.XLOOKUP(A879, Loan!A:A, Loan!D:D, "0")</f>
        <v>0</v>
      </c>
      <c r="N879" s="3" t="str">
        <f>_xlfn.XLOOKUP(Customer8[[#This Row],[Account Number]],Transaction!C:C,Transaction!D:D)</f>
        <v>Online Payment</v>
      </c>
      <c r="O879" s="3" t="str">
        <f>_xlfn.XLOOKUP(Customer8[[#This Row],[Account Number]], Transaction!C:C,Transaction!E:E)</f>
        <v>Mobile</v>
      </c>
      <c r="P879" s="2">
        <f>_xlfn.XLOOKUP(Customer8[[#This Row],[Account Number]], Transaction!C:C,Transaction!F:F)</f>
        <v>44510</v>
      </c>
      <c r="Q879" s="3">
        <f>Customer8[[#This Row],[Bank Deposit]]-Customer8[[#This Row],[Saving Accounts]]</f>
        <v>63957.580200000084</v>
      </c>
      <c r="R879" s="3">
        <f>IF(AND(K879="Current", Customer8[[#This Row],[Balance]]&gt;500000), Customer8[[#This Row],[Balance]]*1.02, Customer8[[#This Row],[Balance]])</f>
        <v>63957.580200000084</v>
      </c>
      <c r="S879" s="3" t="str">
        <f>TEXT(Customer8[[#This Row],[Transaction_Date]], "MMM")</f>
        <v>Nov</v>
      </c>
      <c r="T879" s="3" t="str">
        <f t="shared" si="13"/>
        <v>30-39 Yrs</v>
      </c>
      <c r="U879" s="3" t="str">
        <f>TEXT(Customer8[[#This Row],[Transaction_Date]],"YYYY")</f>
        <v>2021</v>
      </c>
    </row>
    <row r="880" spans="1:21" x14ac:dyDescent="0.35">
      <c r="A880" t="s">
        <v>1951</v>
      </c>
      <c r="B880">
        <v>394817617</v>
      </c>
      <c r="C880">
        <v>69</v>
      </c>
      <c r="D880" s="1">
        <v>19503.75</v>
      </c>
      <c r="E880" t="s">
        <v>741</v>
      </c>
      <c r="F880" t="s">
        <v>341</v>
      </c>
      <c r="G880" t="s">
        <v>1876</v>
      </c>
      <c r="H880" s="3">
        <v>749893.65839999996</v>
      </c>
      <c r="I880" s="3">
        <v>590612.44839999999</v>
      </c>
      <c r="J880" t="s">
        <v>1952</v>
      </c>
      <c r="K880" t="str">
        <f>_xlfn.XLOOKUP(A880, Accounts!A:A, Accounts!E:E, "Not Found")</f>
        <v>Current</v>
      </c>
      <c r="L880" s="3">
        <f>_xlfn.XLOOKUP(A880, Accounts!A:A, Accounts!G:G, 0)</f>
        <v>737220288</v>
      </c>
      <c r="M880" s="3" t="str">
        <f>_xlfn.XLOOKUP(A880, Loan!A:A, Loan!D:D, "0")</f>
        <v>0</v>
      </c>
      <c r="N880" s="3" t="str">
        <f>_xlfn.XLOOKUP(Customer8[[#This Row],[Account Number]],Transaction!C:C,Transaction!D:D)</f>
        <v>Online Payment</v>
      </c>
      <c r="O880" s="3" t="str">
        <f>_xlfn.XLOOKUP(Customer8[[#This Row],[Account Number]], Transaction!C:C,Transaction!E:E)</f>
        <v>Internet Banking</v>
      </c>
      <c r="P880" s="2">
        <f>_xlfn.XLOOKUP(Customer8[[#This Row],[Account Number]], Transaction!C:C,Transaction!F:F)</f>
        <v>44421</v>
      </c>
      <c r="Q880" s="3">
        <f>Customer8[[#This Row],[Bank Deposit]]-Customer8[[#This Row],[Saving Accounts]]</f>
        <v>159281.20999999996</v>
      </c>
      <c r="R880" s="3">
        <f>IF(AND(K880="Current", Customer8[[#This Row],[Balance]]&gt;500000), Customer8[[#This Row],[Balance]]*1.02, Customer8[[#This Row],[Balance]])</f>
        <v>159281.20999999996</v>
      </c>
      <c r="S880" s="3" t="str">
        <f>TEXT(Customer8[[#This Row],[Transaction_Date]], "MMM")</f>
        <v>Aug</v>
      </c>
      <c r="T880" s="3" t="str">
        <f t="shared" si="13"/>
        <v>60-69 Yrs</v>
      </c>
      <c r="U880" s="3" t="str">
        <f>TEXT(Customer8[[#This Row],[Transaction_Date]],"YYYY")</f>
        <v>2021</v>
      </c>
    </row>
    <row r="881" spans="1:21" x14ac:dyDescent="0.35">
      <c r="A881" t="s">
        <v>1953</v>
      </c>
      <c r="B881">
        <v>693697228</v>
      </c>
      <c r="C881">
        <v>51</v>
      </c>
      <c r="D881" s="1">
        <v>26078.25</v>
      </c>
      <c r="E881" t="s">
        <v>741</v>
      </c>
      <c r="F881" t="s">
        <v>169</v>
      </c>
      <c r="G881" t="s">
        <v>1876</v>
      </c>
      <c r="H881" s="3">
        <v>118377.03449999999</v>
      </c>
      <c r="I881" s="3">
        <v>39853.601600000002</v>
      </c>
      <c r="J881" t="s">
        <v>1954</v>
      </c>
      <c r="K881" t="str">
        <f>_xlfn.XLOOKUP(A881, Accounts!A:A, Accounts!E:E, "Not Found")</f>
        <v>Corporate</v>
      </c>
      <c r="L881" s="3">
        <f>_xlfn.XLOOKUP(A881, Accounts!A:A, Accounts!G:G, 0)</f>
        <v>474285056</v>
      </c>
      <c r="M881" s="3" t="str">
        <f>_xlfn.XLOOKUP(A881, Loan!A:A, Loan!D:D, "0")</f>
        <v>0</v>
      </c>
      <c r="N881" s="3" t="str">
        <f>_xlfn.XLOOKUP(Customer8[[#This Row],[Account Number]],Transaction!C:C,Transaction!D:D)</f>
        <v>Money Transfer</v>
      </c>
      <c r="O881" s="3" t="str">
        <f>_xlfn.XLOOKUP(Customer8[[#This Row],[Account Number]], Transaction!C:C,Transaction!E:E)</f>
        <v>Bank</v>
      </c>
      <c r="P881" s="2">
        <f>_xlfn.XLOOKUP(Customer8[[#This Row],[Account Number]], Transaction!C:C,Transaction!F:F)</f>
        <v>44623</v>
      </c>
      <c r="Q881" s="3">
        <f>Customer8[[#This Row],[Bank Deposit]]-Customer8[[#This Row],[Saving Accounts]]</f>
        <v>78523.432899999985</v>
      </c>
      <c r="R881" s="3">
        <f>IF(AND(K881="Current", Customer8[[#This Row],[Balance]]&gt;500000), Customer8[[#This Row],[Balance]]*1.02, Customer8[[#This Row],[Balance]])</f>
        <v>78523.432899999985</v>
      </c>
      <c r="S881" s="3" t="str">
        <f>TEXT(Customer8[[#This Row],[Transaction_Date]], "MMM")</f>
        <v>Mar</v>
      </c>
      <c r="T881" s="3" t="str">
        <f t="shared" si="13"/>
        <v>50-59 Yrs</v>
      </c>
      <c r="U881" s="3" t="str">
        <f>TEXT(Customer8[[#This Row],[Transaction_Date]],"YYYY")</f>
        <v>2022</v>
      </c>
    </row>
    <row r="882" spans="1:21" x14ac:dyDescent="0.35">
      <c r="A882" t="s">
        <v>1955</v>
      </c>
      <c r="B882">
        <v>366489606</v>
      </c>
      <c r="C882">
        <v>45</v>
      </c>
      <c r="D882" s="1">
        <v>28269.75</v>
      </c>
      <c r="E882" t="s">
        <v>741</v>
      </c>
      <c r="F882" t="s">
        <v>1093</v>
      </c>
      <c r="G882" t="s">
        <v>1876</v>
      </c>
      <c r="H882" s="3">
        <v>997276.07750000001</v>
      </c>
      <c r="I882" s="3">
        <v>156823.56640000001</v>
      </c>
      <c r="J882" t="s">
        <v>1956</v>
      </c>
      <c r="K882" t="str">
        <f>_xlfn.XLOOKUP(A882, Accounts!A:A, Accounts!E:E, "Not Found")</f>
        <v>Current</v>
      </c>
      <c r="L882" s="3">
        <f>_xlfn.XLOOKUP(A882, Accounts!A:A, Accounts!G:G, 0)</f>
        <v>1197332928</v>
      </c>
      <c r="M882" s="3">
        <f>_xlfn.XLOOKUP(A882, Loan!A:A, Loan!D:D, "0")</f>
        <v>4385540984</v>
      </c>
      <c r="N882" s="3" t="str">
        <f>_xlfn.XLOOKUP(Customer8[[#This Row],[Account Number]],Transaction!C:C,Transaction!D:D)</f>
        <v>Loan Payment</v>
      </c>
      <c r="O882" s="3" t="str">
        <f>_xlfn.XLOOKUP(Customer8[[#This Row],[Account Number]], Transaction!C:C,Transaction!E:E)</f>
        <v>Mobile</v>
      </c>
      <c r="P882" s="2">
        <f>_xlfn.XLOOKUP(Customer8[[#This Row],[Account Number]], Transaction!C:C,Transaction!F:F)</f>
        <v>44613</v>
      </c>
      <c r="Q882" s="3">
        <f>Customer8[[#This Row],[Bank Deposit]]-Customer8[[#This Row],[Saving Accounts]]</f>
        <v>840452.5111</v>
      </c>
      <c r="R882" s="3">
        <f>IF(AND(K882="Current", Customer8[[#This Row],[Balance]]&gt;500000), Customer8[[#This Row],[Balance]]*1.02, Customer8[[#This Row],[Balance]])</f>
        <v>857261.56132199999</v>
      </c>
      <c r="S882" s="3" t="str">
        <f>TEXT(Customer8[[#This Row],[Transaction_Date]], "MMM")</f>
        <v>Feb</v>
      </c>
      <c r="T882" s="3" t="str">
        <f t="shared" si="13"/>
        <v>40-49 Yrs</v>
      </c>
      <c r="U882" s="3" t="str">
        <f>TEXT(Customer8[[#This Row],[Transaction_Date]],"YYYY")</f>
        <v>2022</v>
      </c>
    </row>
    <row r="883" spans="1:21" x14ac:dyDescent="0.35">
      <c r="A883" t="s">
        <v>1957</v>
      </c>
      <c r="B883">
        <v>113165911</v>
      </c>
      <c r="C883">
        <v>67</v>
      </c>
      <c r="D883" s="1">
        <v>20234.25</v>
      </c>
      <c r="E883" t="s">
        <v>741</v>
      </c>
      <c r="F883" t="s">
        <v>69</v>
      </c>
      <c r="G883" t="s">
        <v>1876</v>
      </c>
      <c r="H883" s="3">
        <v>132716.33960000001</v>
      </c>
      <c r="I883" s="3">
        <v>87052.087899999999</v>
      </c>
      <c r="J883" t="s">
        <v>1958</v>
      </c>
      <c r="K883" t="str">
        <f>_xlfn.XLOOKUP(A883, Accounts!A:A, Accounts!E:E, "Not Found")</f>
        <v>Domiciliary</v>
      </c>
      <c r="L883" s="3">
        <f>_xlfn.XLOOKUP(A883, Accounts!A:A, Accounts!G:G, 0)</f>
        <v>761719106</v>
      </c>
      <c r="M883" s="3" t="str">
        <f>_xlfn.XLOOKUP(A883, Loan!A:A, Loan!D:D, "0")</f>
        <v>0</v>
      </c>
      <c r="N883" s="3" t="str">
        <f>_xlfn.XLOOKUP(Customer8[[#This Row],[Account Number]],Transaction!C:C,Transaction!D:D)</f>
        <v>Money Deposit</v>
      </c>
      <c r="O883" s="3" t="str">
        <f>_xlfn.XLOOKUP(Customer8[[#This Row],[Account Number]], Transaction!C:C,Transaction!E:E)</f>
        <v>Bank</v>
      </c>
      <c r="P883" s="2">
        <f>_xlfn.XLOOKUP(Customer8[[#This Row],[Account Number]], Transaction!C:C,Transaction!F:F)</f>
        <v>44649</v>
      </c>
      <c r="Q883" s="3">
        <f>Customer8[[#This Row],[Bank Deposit]]-Customer8[[#This Row],[Saving Accounts]]</f>
        <v>45664.251700000008</v>
      </c>
      <c r="R883" s="3">
        <f>IF(AND(K883="Current", Customer8[[#This Row],[Balance]]&gt;500000), Customer8[[#This Row],[Balance]]*1.02, Customer8[[#This Row],[Balance]])</f>
        <v>45664.251700000008</v>
      </c>
      <c r="S883" s="3" t="str">
        <f>TEXT(Customer8[[#This Row],[Transaction_Date]], "MMM")</f>
        <v>Mar</v>
      </c>
      <c r="T883" s="3" t="str">
        <f t="shared" si="13"/>
        <v>60-69 Yrs</v>
      </c>
      <c r="U883" s="3" t="str">
        <f>TEXT(Customer8[[#This Row],[Transaction_Date]],"YYYY")</f>
        <v>2022</v>
      </c>
    </row>
    <row r="884" spans="1:21" x14ac:dyDescent="0.35">
      <c r="A884" t="s">
        <v>1959</v>
      </c>
      <c r="B884">
        <v>315387508</v>
      </c>
      <c r="C884">
        <v>81</v>
      </c>
      <c r="D884" s="1">
        <v>15120.75</v>
      </c>
      <c r="E884" t="s">
        <v>741</v>
      </c>
      <c r="F884" t="s">
        <v>320</v>
      </c>
      <c r="G884" t="s">
        <v>1876</v>
      </c>
      <c r="H884" s="3">
        <v>1043861.98</v>
      </c>
      <c r="I884" s="3">
        <v>798554.41469999996</v>
      </c>
      <c r="J884" t="s">
        <v>1960</v>
      </c>
      <c r="K884" t="str">
        <f>_xlfn.XLOOKUP(A884, Accounts!A:A, Accounts!E:E, "Not Found")</f>
        <v>Domiciliary</v>
      </c>
      <c r="L884" s="3">
        <f>_xlfn.XLOOKUP(A884, Accounts!A:A, Accounts!G:G, 0)</f>
        <v>2319260559</v>
      </c>
      <c r="M884" s="3" t="str">
        <f>_xlfn.XLOOKUP(A884, Loan!A:A, Loan!D:D, "0")</f>
        <v>0</v>
      </c>
      <c r="N884" s="3" t="str">
        <f>_xlfn.XLOOKUP(Customer8[[#This Row],[Account Number]],Transaction!C:C,Transaction!D:D)</f>
        <v>Checks</v>
      </c>
      <c r="O884" s="3" t="str">
        <f>_xlfn.XLOOKUP(Customer8[[#This Row],[Account Number]], Transaction!C:C,Transaction!E:E)</f>
        <v>Informal Services</v>
      </c>
      <c r="P884" s="2">
        <f>_xlfn.XLOOKUP(Customer8[[#This Row],[Account Number]], Transaction!C:C,Transaction!F:F)</f>
        <v>44442</v>
      </c>
      <c r="Q884" s="3">
        <f>Customer8[[#This Row],[Bank Deposit]]-Customer8[[#This Row],[Saving Accounts]]</f>
        <v>245307.56530000002</v>
      </c>
      <c r="R884" s="3">
        <f>IF(AND(K884="Current", Customer8[[#This Row],[Balance]]&gt;500000), Customer8[[#This Row],[Balance]]*1.02, Customer8[[#This Row],[Balance]])</f>
        <v>245307.56530000002</v>
      </c>
      <c r="S884" s="3" t="str">
        <f>TEXT(Customer8[[#This Row],[Transaction_Date]], "MMM")</f>
        <v>Sep</v>
      </c>
      <c r="T884" s="3" t="str">
        <f t="shared" si="13"/>
        <v>70 Yrs &amp; Above</v>
      </c>
      <c r="U884" s="3" t="str">
        <f>TEXT(Customer8[[#This Row],[Transaction_Date]],"YYYY")</f>
        <v>2021</v>
      </c>
    </row>
    <row r="885" spans="1:21" x14ac:dyDescent="0.35">
      <c r="A885" t="s">
        <v>1961</v>
      </c>
      <c r="B885">
        <v>456676656</v>
      </c>
      <c r="C885">
        <v>18</v>
      </c>
      <c r="D885" s="1">
        <v>38131.5</v>
      </c>
      <c r="E885" t="s">
        <v>741</v>
      </c>
      <c r="F885" t="s">
        <v>208</v>
      </c>
      <c r="G885" t="s">
        <v>1876</v>
      </c>
      <c r="H885" s="3">
        <v>305496.55060000002</v>
      </c>
      <c r="I885" s="3">
        <v>275526.9523</v>
      </c>
      <c r="J885" t="s">
        <v>1962</v>
      </c>
      <c r="K885" t="str">
        <f>_xlfn.XLOOKUP(A885, Accounts!A:A, Accounts!E:E, "Not Found")</f>
        <v>Domiciliary</v>
      </c>
      <c r="L885" s="3">
        <f>_xlfn.XLOOKUP(A885, Accounts!A:A, Accounts!G:G, 0)</f>
        <v>2820562368</v>
      </c>
      <c r="M885" s="3" t="str">
        <f>_xlfn.XLOOKUP(A885, Loan!A:A, Loan!D:D, "0")</f>
        <v>0</v>
      </c>
      <c r="N885" s="3" t="str">
        <f>_xlfn.XLOOKUP(Customer8[[#This Row],[Account Number]],Transaction!C:C,Transaction!D:D)</f>
        <v>Money Transfer</v>
      </c>
      <c r="O885" s="3" t="str">
        <f>_xlfn.XLOOKUP(Customer8[[#This Row],[Account Number]], Transaction!C:C,Transaction!E:E)</f>
        <v>Bank</v>
      </c>
      <c r="P885" s="2">
        <f>_xlfn.XLOOKUP(Customer8[[#This Row],[Account Number]], Transaction!C:C,Transaction!F:F)</f>
        <v>44536</v>
      </c>
      <c r="Q885" s="3">
        <f>Customer8[[#This Row],[Bank Deposit]]-Customer8[[#This Row],[Saving Accounts]]</f>
        <v>29969.598300000012</v>
      </c>
      <c r="R885" s="3">
        <f>IF(AND(K885="Current", Customer8[[#This Row],[Balance]]&gt;500000), Customer8[[#This Row],[Balance]]*1.02, Customer8[[#This Row],[Balance]])</f>
        <v>29969.598300000012</v>
      </c>
      <c r="S885" s="3" t="str">
        <f>TEXT(Customer8[[#This Row],[Transaction_Date]], "MMM")</f>
        <v>Dec</v>
      </c>
      <c r="T885" s="3" t="str">
        <f t="shared" si="13"/>
        <v>Below 20 Yrs</v>
      </c>
      <c r="U885" s="3" t="str">
        <f>TEXT(Customer8[[#This Row],[Transaction_Date]],"YYYY")</f>
        <v>2021</v>
      </c>
    </row>
    <row r="886" spans="1:21" x14ac:dyDescent="0.35">
      <c r="A886" t="s">
        <v>1963</v>
      </c>
      <c r="B886">
        <v>994174473</v>
      </c>
      <c r="C886">
        <v>26</v>
      </c>
      <c r="D886" s="1">
        <v>35209.5</v>
      </c>
      <c r="E886" t="s">
        <v>741</v>
      </c>
      <c r="F886" t="s">
        <v>1250</v>
      </c>
      <c r="G886" t="s">
        <v>1876</v>
      </c>
      <c r="H886" s="3">
        <v>135237.78030000001</v>
      </c>
      <c r="I886" s="3">
        <v>87793.706600000005</v>
      </c>
      <c r="J886" t="s">
        <v>1964</v>
      </c>
      <c r="K886" t="str">
        <f>_xlfn.XLOOKUP(A886, Accounts!A:A, Accounts!E:E, "Not Found")</f>
        <v>Current</v>
      </c>
      <c r="L886" s="3">
        <f>_xlfn.XLOOKUP(A886, Accounts!A:A, Accounts!G:G, 0)</f>
        <v>47612214</v>
      </c>
      <c r="M886" s="3" t="str">
        <f>_xlfn.XLOOKUP(A886, Loan!A:A, Loan!D:D, "0")</f>
        <v>0</v>
      </c>
      <c r="N886" s="3" t="str">
        <f>_xlfn.XLOOKUP(Customer8[[#This Row],[Account Number]],Transaction!C:C,Transaction!D:D)</f>
        <v>Money Deposit</v>
      </c>
      <c r="O886" s="3" t="str">
        <f>_xlfn.XLOOKUP(Customer8[[#This Row],[Account Number]], Transaction!C:C,Transaction!E:E)</f>
        <v>ATM</v>
      </c>
      <c r="P886" s="2">
        <f>_xlfn.XLOOKUP(Customer8[[#This Row],[Account Number]], Transaction!C:C,Transaction!F:F)</f>
        <v>44369</v>
      </c>
      <c r="Q886" s="3">
        <f>Customer8[[#This Row],[Bank Deposit]]-Customer8[[#This Row],[Saving Accounts]]</f>
        <v>47444.073700000008</v>
      </c>
      <c r="R886" s="3">
        <f>IF(AND(K886="Current", Customer8[[#This Row],[Balance]]&gt;500000), Customer8[[#This Row],[Balance]]*1.02, Customer8[[#This Row],[Balance]])</f>
        <v>47444.073700000008</v>
      </c>
      <c r="S886" s="3" t="str">
        <f>TEXT(Customer8[[#This Row],[Transaction_Date]], "MMM")</f>
        <v>Jun</v>
      </c>
      <c r="T886" s="3" t="str">
        <f t="shared" si="13"/>
        <v>20-29 Yrs</v>
      </c>
      <c r="U886" s="3" t="str">
        <f>TEXT(Customer8[[#This Row],[Transaction_Date]],"YYYY")</f>
        <v>2021</v>
      </c>
    </row>
    <row r="887" spans="1:21" x14ac:dyDescent="0.35">
      <c r="A887" t="s">
        <v>1965</v>
      </c>
      <c r="B887">
        <v>410565587</v>
      </c>
      <c r="C887">
        <v>44</v>
      </c>
      <c r="D887" s="1">
        <v>28635</v>
      </c>
      <c r="E887" t="s">
        <v>741</v>
      </c>
      <c r="F887" t="s">
        <v>45</v>
      </c>
      <c r="G887" t="s">
        <v>1876</v>
      </c>
      <c r="H887" s="3">
        <v>800525.17260000005</v>
      </c>
      <c r="I887" s="3">
        <v>305079.26360000001</v>
      </c>
      <c r="J887" t="s">
        <v>1966</v>
      </c>
      <c r="K887" t="str">
        <f>_xlfn.XLOOKUP(A887, Accounts!A:A, Accounts!E:E, "Not Found")</f>
        <v>Current</v>
      </c>
      <c r="L887" s="3">
        <f>_xlfn.XLOOKUP(A887, Accounts!A:A, Accounts!G:G, 0)</f>
        <v>21986695</v>
      </c>
      <c r="M887" s="3" t="str">
        <f>_xlfn.XLOOKUP(A887, Loan!A:A, Loan!D:D, "0")</f>
        <v>0</v>
      </c>
      <c r="N887" s="3" t="str">
        <f>_xlfn.XLOOKUP(Customer8[[#This Row],[Account Number]],Transaction!C:C,Transaction!D:D)</f>
        <v>Cash Withdrawal</v>
      </c>
      <c r="O887" s="3" t="str">
        <f>_xlfn.XLOOKUP(Customer8[[#This Row],[Account Number]], Transaction!C:C,Transaction!E:E)</f>
        <v>ATM</v>
      </c>
      <c r="P887" s="2">
        <f>_xlfn.XLOOKUP(Customer8[[#This Row],[Account Number]], Transaction!C:C,Transaction!F:F)</f>
        <v>44208</v>
      </c>
      <c r="Q887" s="3">
        <f>Customer8[[#This Row],[Bank Deposit]]-Customer8[[#This Row],[Saving Accounts]]</f>
        <v>495445.90900000004</v>
      </c>
      <c r="R887" s="3">
        <f>IF(AND(K887="Current", Customer8[[#This Row],[Balance]]&gt;500000), Customer8[[#This Row],[Balance]]*1.02, Customer8[[#This Row],[Balance]])</f>
        <v>495445.90900000004</v>
      </c>
      <c r="S887" s="3" t="str">
        <f>TEXT(Customer8[[#This Row],[Transaction_Date]], "MMM")</f>
        <v>Jan</v>
      </c>
      <c r="T887" s="3" t="str">
        <f t="shared" si="13"/>
        <v>40-49 Yrs</v>
      </c>
      <c r="U887" s="3" t="str">
        <f>TEXT(Customer8[[#This Row],[Transaction_Date]],"YYYY")</f>
        <v>2021</v>
      </c>
    </row>
    <row r="888" spans="1:21" x14ac:dyDescent="0.35">
      <c r="A888" t="s">
        <v>1967</v>
      </c>
      <c r="B888">
        <v>923743468</v>
      </c>
      <c r="C888">
        <v>56</v>
      </c>
      <c r="D888" s="1">
        <v>24252</v>
      </c>
      <c r="E888" t="s">
        <v>741</v>
      </c>
      <c r="F888" t="s">
        <v>331</v>
      </c>
      <c r="G888" t="s">
        <v>1876</v>
      </c>
      <c r="H888" s="3">
        <v>2232448.4062000001</v>
      </c>
      <c r="I888" s="3">
        <v>732957.46070000005</v>
      </c>
      <c r="J888" t="s">
        <v>1968</v>
      </c>
      <c r="K888" t="str">
        <f>_xlfn.XLOOKUP(A888, Accounts!A:A, Accounts!E:E, "Not Found")</f>
        <v>Joint</v>
      </c>
      <c r="L888" s="3">
        <f>_xlfn.XLOOKUP(A888, Accounts!A:A, Accounts!G:G, 0)</f>
        <v>30705444</v>
      </c>
      <c r="M888" s="3" t="str">
        <f>_xlfn.XLOOKUP(A888, Loan!A:A, Loan!D:D, "0")</f>
        <v>0</v>
      </c>
      <c r="N888" s="3" t="str">
        <f>_xlfn.XLOOKUP(Customer8[[#This Row],[Account Number]],Transaction!C:C,Transaction!D:D)</f>
        <v>Cash Withdrawal</v>
      </c>
      <c r="O888" s="3" t="str">
        <f>_xlfn.XLOOKUP(Customer8[[#This Row],[Account Number]], Transaction!C:C,Transaction!E:E)</f>
        <v>POS</v>
      </c>
      <c r="P888" s="2">
        <f>_xlfn.XLOOKUP(Customer8[[#This Row],[Account Number]], Transaction!C:C,Transaction!F:F)</f>
        <v>44573</v>
      </c>
      <c r="Q888" s="3">
        <f>Customer8[[#This Row],[Bank Deposit]]-Customer8[[#This Row],[Saving Accounts]]</f>
        <v>1499490.9454999999</v>
      </c>
      <c r="R888" s="3">
        <f>IF(AND(K888="Current", Customer8[[#This Row],[Balance]]&gt;500000), Customer8[[#This Row],[Balance]]*1.02, Customer8[[#This Row],[Balance]])</f>
        <v>1499490.9454999999</v>
      </c>
      <c r="S888" s="3" t="str">
        <f>TEXT(Customer8[[#This Row],[Transaction_Date]], "MMM")</f>
        <v>Jan</v>
      </c>
      <c r="T888" s="3" t="str">
        <f t="shared" si="13"/>
        <v>50-59 Yrs</v>
      </c>
      <c r="U888" s="3" t="str">
        <f>TEXT(Customer8[[#This Row],[Transaction_Date]],"YYYY")</f>
        <v>2022</v>
      </c>
    </row>
    <row r="889" spans="1:21" x14ac:dyDescent="0.35">
      <c r="A889" t="s">
        <v>1969</v>
      </c>
      <c r="B889">
        <v>105868418</v>
      </c>
      <c r="C889">
        <v>35</v>
      </c>
      <c r="D889" s="1">
        <v>31922.25</v>
      </c>
      <c r="E889" t="s">
        <v>741</v>
      </c>
      <c r="F889" t="s">
        <v>365</v>
      </c>
      <c r="G889" t="s">
        <v>1876</v>
      </c>
      <c r="H889" s="3">
        <v>300043.58620000002</v>
      </c>
      <c r="I889" s="3">
        <v>315565.84110000002</v>
      </c>
      <c r="J889" t="s">
        <v>1970</v>
      </c>
      <c r="K889" t="str">
        <f>_xlfn.XLOOKUP(A889, Accounts!A:A, Accounts!E:E, "Not Found")</f>
        <v>Corporate</v>
      </c>
      <c r="L889" s="3">
        <f>_xlfn.XLOOKUP(A889, Accounts!A:A, Accounts!G:G, 0)</f>
        <v>2019901422</v>
      </c>
      <c r="M889" s="3" t="str">
        <f>_xlfn.XLOOKUP(A889, Loan!A:A, Loan!D:D, "0")</f>
        <v>0</v>
      </c>
      <c r="N889" s="3" t="str">
        <f>_xlfn.XLOOKUP(Customer8[[#This Row],[Account Number]],Transaction!C:C,Transaction!D:D)</f>
        <v>Money Transfer</v>
      </c>
      <c r="O889" s="3" t="str">
        <f>_xlfn.XLOOKUP(Customer8[[#This Row],[Account Number]], Transaction!C:C,Transaction!E:E)</f>
        <v>Mobile</v>
      </c>
      <c r="P889" s="2">
        <f>_xlfn.XLOOKUP(Customer8[[#This Row],[Account Number]], Transaction!C:C,Transaction!F:F)</f>
        <v>44682</v>
      </c>
      <c r="Q889" s="3">
        <f>Customer8[[#This Row],[Bank Deposit]]-Customer8[[#This Row],[Saving Accounts]]</f>
        <v>-15522.2549</v>
      </c>
      <c r="R889" s="3">
        <f>IF(AND(K889="Current", Customer8[[#This Row],[Balance]]&gt;500000), Customer8[[#This Row],[Balance]]*1.02, Customer8[[#This Row],[Balance]])</f>
        <v>-15522.2549</v>
      </c>
      <c r="S889" s="3" t="str">
        <f>TEXT(Customer8[[#This Row],[Transaction_Date]], "MMM")</f>
        <v>May</v>
      </c>
      <c r="T889" s="3" t="str">
        <f t="shared" si="13"/>
        <v>30-39 Yrs</v>
      </c>
      <c r="U889" s="3" t="str">
        <f>TEXT(Customer8[[#This Row],[Transaction_Date]],"YYYY")</f>
        <v>2022</v>
      </c>
    </row>
    <row r="890" spans="1:21" x14ac:dyDescent="0.35">
      <c r="A890" t="s">
        <v>1971</v>
      </c>
      <c r="B890">
        <v>466881314</v>
      </c>
      <c r="C890">
        <v>76</v>
      </c>
      <c r="D890" s="1">
        <v>16947</v>
      </c>
      <c r="E890" t="s">
        <v>741</v>
      </c>
      <c r="F890" t="s">
        <v>232</v>
      </c>
      <c r="G890" t="s">
        <v>1876</v>
      </c>
      <c r="H890" s="3">
        <v>198561.71230000001</v>
      </c>
      <c r="I890" s="3">
        <v>49013.391100000001</v>
      </c>
      <c r="J890" t="s">
        <v>1972</v>
      </c>
      <c r="K890" t="str">
        <f>_xlfn.XLOOKUP(A890, Accounts!A:A, Accounts!E:E, "Not Found")</f>
        <v>Domiciliary</v>
      </c>
      <c r="L890" s="3">
        <f>_xlfn.XLOOKUP(A890, Accounts!A:A, Accounts!G:G, 0)</f>
        <v>129372999</v>
      </c>
      <c r="M890" s="3" t="str">
        <f>_xlfn.XLOOKUP(A890, Loan!A:A, Loan!D:D, "0")</f>
        <v>0</v>
      </c>
      <c r="N890" s="3" t="str">
        <f>_xlfn.XLOOKUP(Customer8[[#This Row],[Account Number]],Transaction!C:C,Transaction!D:D)</f>
        <v>Cash Withdrawal</v>
      </c>
      <c r="O890" s="3" t="str">
        <f>_xlfn.XLOOKUP(Customer8[[#This Row],[Account Number]], Transaction!C:C,Transaction!E:E)</f>
        <v>ATM</v>
      </c>
      <c r="P890" s="2">
        <f>_xlfn.XLOOKUP(Customer8[[#This Row],[Account Number]], Transaction!C:C,Transaction!F:F)</f>
        <v>44311</v>
      </c>
      <c r="Q890" s="3">
        <f>Customer8[[#This Row],[Bank Deposit]]-Customer8[[#This Row],[Saving Accounts]]</f>
        <v>149548.32120000001</v>
      </c>
      <c r="R890" s="3">
        <f>IF(AND(K890="Current", Customer8[[#This Row],[Balance]]&gt;500000), Customer8[[#This Row],[Balance]]*1.02, Customer8[[#This Row],[Balance]])</f>
        <v>149548.32120000001</v>
      </c>
      <c r="S890" s="3" t="str">
        <f>TEXT(Customer8[[#This Row],[Transaction_Date]], "MMM")</f>
        <v>Apr</v>
      </c>
      <c r="T890" s="3" t="str">
        <f t="shared" si="13"/>
        <v>70 Yrs &amp; Above</v>
      </c>
      <c r="U890" s="3" t="str">
        <f>TEXT(Customer8[[#This Row],[Transaction_Date]],"YYYY")</f>
        <v>2021</v>
      </c>
    </row>
    <row r="891" spans="1:21" x14ac:dyDescent="0.35">
      <c r="A891" t="s">
        <v>1973</v>
      </c>
      <c r="B891">
        <v>502344094</v>
      </c>
      <c r="C891">
        <v>72</v>
      </c>
      <c r="D891" s="1">
        <v>18408</v>
      </c>
      <c r="E891" t="s">
        <v>741</v>
      </c>
      <c r="F891" t="s">
        <v>232</v>
      </c>
      <c r="G891" t="s">
        <v>1876</v>
      </c>
      <c r="H891" s="3">
        <v>253759.06770000001</v>
      </c>
      <c r="I891" s="3">
        <v>167218.47529999999</v>
      </c>
      <c r="J891" t="s">
        <v>1974</v>
      </c>
      <c r="K891" t="str">
        <f>_xlfn.XLOOKUP(A891, Accounts!A:A, Accounts!E:E, "Not Found")</f>
        <v>Joint</v>
      </c>
      <c r="L891" s="3">
        <f>_xlfn.XLOOKUP(A891, Accounts!A:A, Accounts!G:G, 0)</f>
        <v>919231716</v>
      </c>
      <c r="M891" s="3" t="str">
        <f>_xlfn.XLOOKUP(A891, Loan!A:A, Loan!D:D, "0")</f>
        <v>0</v>
      </c>
      <c r="N891" s="3" t="str">
        <f>_xlfn.XLOOKUP(Customer8[[#This Row],[Account Number]],Transaction!C:C,Transaction!D:D)</f>
        <v>Money Transfer</v>
      </c>
      <c r="O891" s="3" t="str">
        <f>_xlfn.XLOOKUP(Customer8[[#This Row],[Account Number]], Transaction!C:C,Transaction!E:E)</f>
        <v>Bank</v>
      </c>
      <c r="P891" s="2">
        <f>_xlfn.XLOOKUP(Customer8[[#This Row],[Account Number]], Transaction!C:C,Transaction!F:F)</f>
        <v>44292</v>
      </c>
      <c r="Q891" s="3">
        <f>Customer8[[#This Row],[Bank Deposit]]-Customer8[[#This Row],[Saving Accounts]]</f>
        <v>86540.592400000023</v>
      </c>
      <c r="R891" s="3">
        <f>IF(AND(K891="Current", Customer8[[#This Row],[Balance]]&gt;500000), Customer8[[#This Row],[Balance]]*1.02, Customer8[[#This Row],[Balance]])</f>
        <v>86540.592400000023</v>
      </c>
      <c r="S891" s="3" t="str">
        <f>TEXT(Customer8[[#This Row],[Transaction_Date]], "MMM")</f>
        <v>Apr</v>
      </c>
      <c r="T891" s="3" t="str">
        <f t="shared" si="13"/>
        <v>70 Yrs &amp; Above</v>
      </c>
      <c r="U891" s="3" t="str">
        <f>TEXT(Customer8[[#This Row],[Transaction_Date]],"YYYY")</f>
        <v>2021</v>
      </c>
    </row>
    <row r="892" spans="1:21" x14ac:dyDescent="0.35">
      <c r="A892" t="s">
        <v>1975</v>
      </c>
      <c r="B892">
        <v>163972762</v>
      </c>
      <c r="C892">
        <v>45</v>
      </c>
      <c r="D892" s="1">
        <v>28269.75</v>
      </c>
      <c r="E892" t="s">
        <v>741</v>
      </c>
      <c r="F892" t="s">
        <v>130</v>
      </c>
      <c r="G892" t="s">
        <v>1876</v>
      </c>
      <c r="H892" s="3">
        <v>1995533.9364</v>
      </c>
      <c r="I892" s="3">
        <v>811248.91720000003</v>
      </c>
      <c r="J892" t="s">
        <v>1976</v>
      </c>
      <c r="K892" t="str">
        <f>_xlfn.XLOOKUP(A892, Accounts!A:A, Accounts!E:E, "Not Found")</f>
        <v>Current</v>
      </c>
      <c r="L892" s="3">
        <f>_xlfn.XLOOKUP(A892, Accounts!A:A, Accounts!G:G, 0)</f>
        <v>2313962784</v>
      </c>
      <c r="M892" s="3" t="str">
        <f>_xlfn.XLOOKUP(A892, Loan!A:A, Loan!D:D, "0")</f>
        <v>0</v>
      </c>
      <c r="N892" s="3" t="str">
        <f>_xlfn.XLOOKUP(Customer8[[#This Row],[Account Number]],Transaction!C:C,Transaction!D:D)</f>
        <v>Money Deposit</v>
      </c>
      <c r="O892" s="3" t="str">
        <f>_xlfn.XLOOKUP(Customer8[[#This Row],[Account Number]], Transaction!C:C,Transaction!E:E)</f>
        <v>ATM</v>
      </c>
      <c r="P892" s="2">
        <f>_xlfn.XLOOKUP(Customer8[[#This Row],[Account Number]], Transaction!C:C,Transaction!F:F)</f>
        <v>44585</v>
      </c>
      <c r="Q892" s="3">
        <f>Customer8[[#This Row],[Bank Deposit]]-Customer8[[#This Row],[Saving Accounts]]</f>
        <v>1184285.0192</v>
      </c>
      <c r="R892" s="3">
        <f>IF(AND(K892="Current", Customer8[[#This Row],[Balance]]&gt;500000), Customer8[[#This Row],[Balance]]*1.02, Customer8[[#This Row],[Balance]])</f>
        <v>1207970.7195840001</v>
      </c>
      <c r="S892" s="3" t="str">
        <f>TEXT(Customer8[[#This Row],[Transaction_Date]], "MMM")</f>
        <v>Jan</v>
      </c>
      <c r="T892" s="3" t="str">
        <f t="shared" si="13"/>
        <v>40-49 Yrs</v>
      </c>
      <c r="U892" s="3" t="str">
        <f>TEXT(Customer8[[#This Row],[Transaction_Date]],"YYYY")</f>
        <v>2022</v>
      </c>
    </row>
    <row r="893" spans="1:21" x14ac:dyDescent="0.35">
      <c r="A893" t="s">
        <v>1977</v>
      </c>
      <c r="B893">
        <v>620633359</v>
      </c>
      <c r="C893">
        <v>31</v>
      </c>
      <c r="D893" s="1">
        <v>33383.25</v>
      </c>
      <c r="E893" t="s">
        <v>741</v>
      </c>
      <c r="F893" t="s">
        <v>1544</v>
      </c>
      <c r="G893" t="s">
        <v>1876</v>
      </c>
      <c r="H893" s="3">
        <v>159081.75</v>
      </c>
      <c r="I893" s="3">
        <v>131719.68900000001</v>
      </c>
      <c r="J893" t="s">
        <v>1978</v>
      </c>
      <c r="K893" t="str">
        <f>_xlfn.XLOOKUP(A893, Accounts!A:A, Accounts!E:E, "Not Found")</f>
        <v>Current</v>
      </c>
      <c r="L893" s="3">
        <f>_xlfn.XLOOKUP(A893, Accounts!A:A, Accounts!G:G, 0)</f>
        <v>1688417004</v>
      </c>
      <c r="M893" s="3" t="str">
        <f>_xlfn.XLOOKUP(A893, Loan!A:A, Loan!D:D, "0")</f>
        <v>0</v>
      </c>
      <c r="N893" s="3" t="str">
        <f>_xlfn.XLOOKUP(Customer8[[#This Row],[Account Number]],Transaction!C:C,Transaction!D:D)</f>
        <v>Checks</v>
      </c>
      <c r="O893" s="3" t="str">
        <f>_xlfn.XLOOKUP(Customer8[[#This Row],[Account Number]], Transaction!C:C,Transaction!E:E)</f>
        <v>Bank</v>
      </c>
      <c r="P893" s="2">
        <f>_xlfn.XLOOKUP(Customer8[[#This Row],[Account Number]], Transaction!C:C,Transaction!F:F)</f>
        <v>44523</v>
      </c>
      <c r="Q893" s="3">
        <f>Customer8[[#This Row],[Bank Deposit]]-Customer8[[#This Row],[Saving Accounts]]</f>
        <v>27362.060999999987</v>
      </c>
      <c r="R893" s="3">
        <f>IF(AND(K893="Current", Customer8[[#This Row],[Balance]]&gt;500000), Customer8[[#This Row],[Balance]]*1.02, Customer8[[#This Row],[Balance]])</f>
        <v>27362.060999999987</v>
      </c>
      <c r="S893" s="3" t="str">
        <f>TEXT(Customer8[[#This Row],[Transaction_Date]], "MMM")</f>
        <v>Nov</v>
      </c>
      <c r="T893" s="3" t="str">
        <f t="shared" si="13"/>
        <v>30-39 Yrs</v>
      </c>
      <c r="U893" s="3" t="str">
        <f>TEXT(Customer8[[#This Row],[Transaction_Date]],"YYYY")</f>
        <v>2021</v>
      </c>
    </row>
    <row r="894" spans="1:21" x14ac:dyDescent="0.35">
      <c r="A894" t="s">
        <v>1979</v>
      </c>
      <c r="B894">
        <v>620396227</v>
      </c>
      <c r="C894">
        <v>38</v>
      </c>
      <c r="D894" s="1">
        <v>30826.5</v>
      </c>
      <c r="E894" t="s">
        <v>741</v>
      </c>
      <c r="F894" t="s">
        <v>45</v>
      </c>
      <c r="G894" t="s">
        <v>1876</v>
      </c>
      <c r="H894" s="3">
        <v>149576.5148</v>
      </c>
      <c r="I894" s="3">
        <v>42485.219299999997</v>
      </c>
      <c r="J894" t="s">
        <v>1980</v>
      </c>
      <c r="K894" t="str">
        <f>_xlfn.XLOOKUP(A894, Accounts!A:A, Accounts!E:E, "Not Found")</f>
        <v>Corporate</v>
      </c>
      <c r="L894" s="3">
        <f>_xlfn.XLOOKUP(A894, Accounts!A:A, Accounts!G:G, 0)</f>
        <v>984973597</v>
      </c>
      <c r="M894" s="3" t="str">
        <f>_xlfn.XLOOKUP(A894, Loan!A:A, Loan!D:D, "0")</f>
        <v>0</v>
      </c>
      <c r="N894" s="3" t="str">
        <f>_xlfn.XLOOKUP(Customer8[[#This Row],[Account Number]],Transaction!C:C,Transaction!D:D)</f>
        <v>Cash Withdrawal</v>
      </c>
      <c r="O894" s="3" t="str">
        <f>_xlfn.XLOOKUP(Customer8[[#This Row],[Account Number]], Transaction!C:C,Transaction!E:E)</f>
        <v>ATM</v>
      </c>
      <c r="P894" s="2">
        <f>_xlfn.XLOOKUP(Customer8[[#This Row],[Account Number]], Transaction!C:C,Transaction!F:F)</f>
        <v>44369</v>
      </c>
      <c r="Q894" s="3">
        <f>Customer8[[#This Row],[Bank Deposit]]-Customer8[[#This Row],[Saving Accounts]]</f>
        <v>107091.29550000001</v>
      </c>
      <c r="R894" s="3">
        <f>IF(AND(K894="Current", Customer8[[#This Row],[Balance]]&gt;500000), Customer8[[#This Row],[Balance]]*1.02, Customer8[[#This Row],[Balance]])</f>
        <v>107091.29550000001</v>
      </c>
      <c r="S894" s="3" t="str">
        <f>TEXT(Customer8[[#This Row],[Transaction_Date]], "MMM")</f>
        <v>Jun</v>
      </c>
      <c r="T894" s="3" t="str">
        <f t="shared" si="13"/>
        <v>30-39 Yrs</v>
      </c>
      <c r="U894" s="3" t="str">
        <f>TEXT(Customer8[[#This Row],[Transaction_Date]],"YYYY")</f>
        <v>2021</v>
      </c>
    </row>
    <row r="895" spans="1:21" x14ac:dyDescent="0.35">
      <c r="A895" t="s">
        <v>1981</v>
      </c>
      <c r="B895">
        <v>177736275</v>
      </c>
      <c r="C895">
        <v>48</v>
      </c>
      <c r="D895" s="1">
        <v>27174</v>
      </c>
      <c r="E895" t="s">
        <v>741</v>
      </c>
      <c r="F895" t="s">
        <v>585</v>
      </c>
      <c r="G895" t="s">
        <v>1876</v>
      </c>
      <c r="H895" s="3">
        <v>153656.18609999999</v>
      </c>
      <c r="I895" s="3">
        <v>47612.0766</v>
      </c>
      <c r="J895" t="s">
        <v>1982</v>
      </c>
      <c r="K895" t="str">
        <f>_xlfn.XLOOKUP(A895, Accounts!A:A, Accounts!E:E, "Not Found")</f>
        <v>Domiciliary</v>
      </c>
      <c r="L895" s="3">
        <f>_xlfn.XLOOKUP(A895, Accounts!A:A, Accounts!G:G, 0)</f>
        <v>1094220864</v>
      </c>
      <c r="M895" s="3" t="str">
        <f>_xlfn.XLOOKUP(A895, Loan!A:A, Loan!D:D, "0")</f>
        <v>0</v>
      </c>
      <c r="N895" s="3" t="str">
        <f>_xlfn.XLOOKUP(Customer8[[#This Row],[Account Number]],Transaction!C:C,Transaction!D:D)</f>
        <v>Online Payment</v>
      </c>
      <c r="O895" s="3" t="str">
        <f>_xlfn.XLOOKUP(Customer8[[#This Row],[Account Number]], Transaction!C:C,Transaction!E:E)</f>
        <v>Mobile</v>
      </c>
      <c r="P895" s="2">
        <f>_xlfn.XLOOKUP(Customer8[[#This Row],[Account Number]], Transaction!C:C,Transaction!F:F)</f>
        <v>44328</v>
      </c>
      <c r="Q895" s="3">
        <f>Customer8[[#This Row],[Bank Deposit]]-Customer8[[#This Row],[Saving Accounts]]</f>
        <v>106044.10949999999</v>
      </c>
      <c r="R895" s="3">
        <f>IF(AND(K895="Current", Customer8[[#This Row],[Balance]]&gt;500000), Customer8[[#This Row],[Balance]]*1.02, Customer8[[#This Row],[Balance]])</f>
        <v>106044.10949999999</v>
      </c>
      <c r="S895" s="3" t="str">
        <f>TEXT(Customer8[[#This Row],[Transaction_Date]], "MMM")</f>
        <v>May</v>
      </c>
      <c r="T895" s="3" t="str">
        <f t="shared" si="13"/>
        <v>40-49 Yrs</v>
      </c>
      <c r="U895" s="3" t="str">
        <f>TEXT(Customer8[[#This Row],[Transaction_Date]],"YYYY")</f>
        <v>2021</v>
      </c>
    </row>
    <row r="896" spans="1:21" x14ac:dyDescent="0.35">
      <c r="A896" t="s">
        <v>1983</v>
      </c>
      <c r="B896">
        <v>247728267</v>
      </c>
      <c r="C896">
        <v>30</v>
      </c>
      <c r="D896" s="1">
        <v>33748.5</v>
      </c>
      <c r="E896" t="s">
        <v>741</v>
      </c>
      <c r="F896" t="s">
        <v>526</v>
      </c>
      <c r="G896" t="s">
        <v>1876</v>
      </c>
      <c r="H896" s="3">
        <v>530781.48</v>
      </c>
      <c r="I896" s="3">
        <v>641714.80929999996</v>
      </c>
      <c r="J896" t="s">
        <v>1984</v>
      </c>
      <c r="K896" t="str">
        <f>_xlfn.XLOOKUP(A896, Accounts!A:A, Accounts!E:E, "Not Found")</f>
        <v>Domiciliary</v>
      </c>
      <c r="L896" s="3">
        <f>_xlfn.XLOOKUP(A896, Accounts!A:A, Accounts!G:G, 0)</f>
        <v>1410274404</v>
      </c>
      <c r="M896" s="3" t="str">
        <f>_xlfn.XLOOKUP(A896, Loan!A:A, Loan!D:D, "0")</f>
        <v>0</v>
      </c>
      <c r="N896" s="3" t="str">
        <f>_xlfn.XLOOKUP(Customer8[[#This Row],[Account Number]],Transaction!C:C,Transaction!D:D)</f>
        <v>Cash Withdrawal</v>
      </c>
      <c r="O896" s="3" t="str">
        <f>_xlfn.XLOOKUP(Customer8[[#This Row],[Account Number]], Transaction!C:C,Transaction!E:E)</f>
        <v>ATM</v>
      </c>
      <c r="P896" s="2">
        <f>_xlfn.XLOOKUP(Customer8[[#This Row],[Account Number]], Transaction!C:C,Transaction!F:F)</f>
        <v>44442</v>
      </c>
      <c r="Q896" s="3">
        <f>Customer8[[#This Row],[Bank Deposit]]-Customer8[[#This Row],[Saving Accounts]]</f>
        <v>-110933.32929999998</v>
      </c>
      <c r="R896" s="3">
        <f>IF(AND(K896="Current", Customer8[[#This Row],[Balance]]&gt;500000), Customer8[[#This Row],[Balance]]*1.02, Customer8[[#This Row],[Balance]])</f>
        <v>-110933.32929999998</v>
      </c>
      <c r="S896" s="3" t="str">
        <f>TEXT(Customer8[[#This Row],[Transaction_Date]], "MMM")</f>
        <v>Sep</v>
      </c>
      <c r="T896" s="3" t="str">
        <f t="shared" si="13"/>
        <v>30-39 Yrs</v>
      </c>
      <c r="U896" s="3" t="str">
        <f>TEXT(Customer8[[#This Row],[Transaction_Date]],"YYYY")</f>
        <v>2021</v>
      </c>
    </row>
    <row r="897" spans="1:21" x14ac:dyDescent="0.35">
      <c r="A897" t="s">
        <v>1985</v>
      </c>
      <c r="B897">
        <v>97263710</v>
      </c>
      <c r="C897">
        <v>47</v>
      </c>
      <c r="D897" s="1">
        <v>27539.25</v>
      </c>
      <c r="E897" t="s">
        <v>741</v>
      </c>
      <c r="F897" t="s">
        <v>54</v>
      </c>
      <c r="G897" t="s">
        <v>1876</v>
      </c>
      <c r="H897" s="3">
        <v>517296.3432</v>
      </c>
      <c r="I897" s="3">
        <v>324275.31959999999</v>
      </c>
      <c r="J897" t="s">
        <v>1986</v>
      </c>
      <c r="K897" t="str">
        <f>_xlfn.XLOOKUP(A897, Accounts!A:A, Accounts!E:E, "Not Found")</f>
        <v>Corporate</v>
      </c>
      <c r="L897" s="3">
        <f>_xlfn.XLOOKUP(A897, Accounts!A:A, Accounts!G:G, 0)</f>
        <v>1864172646</v>
      </c>
      <c r="M897" s="3">
        <f>_xlfn.XLOOKUP(A897, Loan!A:A, Loan!D:D, "0")</f>
        <v>5224433256</v>
      </c>
      <c r="N897" s="3" t="str">
        <f>_xlfn.XLOOKUP(Customer8[[#This Row],[Account Number]],Transaction!C:C,Transaction!D:D)</f>
        <v>Loan Payment</v>
      </c>
      <c r="O897" s="3" t="str">
        <f>_xlfn.XLOOKUP(Customer8[[#This Row],[Account Number]], Transaction!C:C,Transaction!E:E)</f>
        <v>AFT</v>
      </c>
      <c r="P897" s="2">
        <f>_xlfn.XLOOKUP(Customer8[[#This Row],[Account Number]], Transaction!C:C,Transaction!F:F)</f>
        <v>44616</v>
      </c>
      <c r="Q897" s="3">
        <f>Customer8[[#This Row],[Bank Deposit]]-Customer8[[#This Row],[Saving Accounts]]</f>
        <v>193021.02360000001</v>
      </c>
      <c r="R897" s="3">
        <f>IF(AND(K897="Current", Customer8[[#This Row],[Balance]]&gt;500000), Customer8[[#This Row],[Balance]]*1.02, Customer8[[#This Row],[Balance]])</f>
        <v>193021.02360000001</v>
      </c>
      <c r="S897" s="3" t="str">
        <f>TEXT(Customer8[[#This Row],[Transaction_Date]], "MMM")</f>
        <v>Feb</v>
      </c>
      <c r="T897" s="3" t="str">
        <f t="shared" si="13"/>
        <v>40-49 Yrs</v>
      </c>
      <c r="U897" s="3" t="str">
        <f>TEXT(Customer8[[#This Row],[Transaction_Date]],"YYYY")</f>
        <v>2022</v>
      </c>
    </row>
    <row r="898" spans="1:21" x14ac:dyDescent="0.35">
      <c r="A898" t="s">
        <v>1987</v>
      </c>
      <c r="B898">
        <v>425771114</v>
      </c>
      <c r="C898">
        <v>78</v>
      </c>
      <c r="D898" s="1">
        <v>16216.5</v>
      </c>
      <c r="E898" t="s">
        <v>741</v>
      </c>
      <c r="F898" t="s">
        <v>323</v>
      </c>
      <c r="G898" t="s">
        <v>1876</v>
      </c>
      <c r="H898" s="3">
        <v>611071.69880000001</v>
      </c>
      <c r="I898" s="3">
        <v>197699.6673</v>
      </c>
      <c r="J898" t="s">
        <v>1988</v>
      </c>
      <c r="K898" t="str">
        <f>_xlfn.XLOOKUP(A898, Accounts!A:A, Accounts!E:E, "Not Found")</f>
        <v>Domiciliary</v>
      </c>
      <c r="L898" s="3">
        <f>_xlfn.XLOOKUP(A898, Accounts!A:A, Accounts!G:G, 0)</f>
        <v>1412186763</v>
      </c>
      <c r="M898" s="3" t="str">
        <f>_xlfn.XLOOKUP(A898, Loan!A:A, Loan!D:D, "0")</f>
        <v>0</v>
      </c>
      <c r="N898" s="3" t="str">
        <f>_xlfn.XLOOKUP(Customer8[[#This Row],[Account Number]],Transaction!C:C,Transaction!D:D)</f>
        <v>Cash Withdrawal</v>
      </c>
      <c r="O898" s="3" t="str">
        <f>_xlfn.XLOOKUP(Customer8[[#This Row],[Account Number]], Transaction!C:C,Transaction!E:E)</f>
        <v>Bank</v>
      </c>
      <c r="P898" s="2">
        <f>_xlfn.XLOOKUP(Customer8[[#This Row],[Account Number]], Transaction!C:C,Transaction!F:F)</f>
        <v>44327</v>
      </c>
      <c r="Q898" s="3">
        <f>Customer8[[#This Row],[Bank Deposit]]-Customer8[[#This Row],[Saving Accounts]]</f>
        <v>413372.03150000004</v>
      </c>
      <c r="R898" s="3">
        <f>IF(AND(K898="Current", Customer8[[#This Row],[Balance]]&gt;500000), Customer8[[#This Row],[Balance]]*1.02, Customer8[[#This Row],[Balance]])</f>
        <v>413372.03150000004</v>
      </c>
      <c r="S898" s="3" t="str">
        <f>TEXT(Customer8[[#This Row],[Transaction_Date]], "MMM")</f>
        <v>May</v>
      </c>
      <c r="T898" s="3" t="str">
        <f t="shared" ref="T898:T961" si="14">IF(C898&lt;20,"Below 20 Yrs",IF(C898&lt;=29,"20-29 Yrs",IF(C898&lt;=39,"30-39 Yrs",IF(C898&lt;=49,"40-49 Yrs",IF(C898&lt;=59,"50-59 Yrs",IF(C898&lt;=69,"60-69 Yrs","70 Yrs &amp; Above"))))))</f>
        <v>70 Yrs &amp; Above</v>
      </c>
      <c r="U898" s="3" t="str">
        <f>TEXT(Customer8[[#This Row],[Transaction_Date]],"YYYY")</f>
        <v>2021</v>
      </c>
    </row>
    <row r="899" spans="1:21" x14ac:dyDescent="0.35">
      <c r="A899" t="s">
        <v>1989</v>
      </c>
      <c r="B899">
        <v>870101837</v>
      </c>
      <c r="C899">
        <v>50</v>
      </c>
      <c r="D899" s="1">
        <v>26443.5</v>
      </c>
      <c r="E899" t="s">
        <v>741</v>
      </c>
      <c r="F899" t="s">
        <v>1093</v>
      </c>
      <c r="G899" t="s">
        <v>1876</v>
      </c>
      <c r="H899" s="3">
        <v>317381.34470000002</v>
      </c>
      <c r="I899" s="3">
        <v>189894.26980000001</v>
      </c>
      <c r="J899" t="s">
        <v>1990</v>
      </c>
      <c r="K899" t="str">
        <f>_xlfn.XLOOKUP(A899, Accounts!A:A, Accounts!E:E, "Not Found")</f>
        <v>Domiciliary</v>
      </c>
      <c r="L899" s="3">
        <f>_xlfn.XLOOKUP(A899, Accounts!A:A, Accounts!G:G, 0)</f>
        <v>894848232</v>
      </c>
      <c r="M899" s="3" t="str">
        <f>_xlfn.XLOOKUP(A899, Loan!A:A, Loan!D:D, "0")</f>
        <v>0</v>
      </c>
      <c r="N899" s="3" t="str">
        <f>_xlfn.XLOOKUP(Customer8[[#This Row],[Account Number]],Transaction!C:C,Transaction!D:D)</f>
        <v>Money Deposit</v>
      </c>
      <c r="O899" s="3" t="str">
        <f>_xlfn.XLOOKUP(Customer8[[#This Row],[Account Number]], Transaction!C:C,Transaction!E:E)</f>
        <v>Bank</v>
      </c>
      <c r="P899" s="2">
        <f>_xlfn.XLOOKUP(Customer8[[#This Row],[Account Number]], Transaction!C:C,Transaction!F:F)</f>
        <v>44343</v>
      </c>
      <c r="Q899" s="3">
        <f>Customer8[[#This Row],[Bank Deposit]]-Customer8[[#This Row],[Saving Accounts]]</f>
        <v>127487.07490000001</v>
      </c>
      <c r="R899" s="3">
        <f>IF(AND(K899="Current", Customer8[[#This Row],[Balance]]&gt;500000), Customer8[[#This Row],[Balance]]*1.02, Customer8[[#This Row],[Balance]])</f>
        <v>127487.07490000001</v>
      </c>
      <c r="S899" s="3" t="str">
        <f>TEXT(Customer8[[#This Row],[Transaction_Date]], "MMM")</f>
        <v>May</v>
      </c>
      <c r="T899" s="3" t="str">
        <f t="shared" si="14"/>
        <v>50-59 Yrs</v>
      </c>
      <c r="U899" s="3" t="str">
        <f>TEXT(Customer8[[#This Row],[Transaction_Date]],"YYYY")</f>
        <v>2021</v>
      </c>
    </row>
    <row r="900" spans="1:21" x14ac:dyDescent="0.35">
      <c r="A900" t="s">
        <v>1991</v>
      </c>
      <c r="B900">
        <v>348946567</v>
      </c>
      <c r="C900">
        <v>63</v>
      </c>
      <c r="D900" s="1">
        <v>21695.25</v>
      </c>
      <c r="E900" t="s">
        <v>741</v>
      </c>
      <c r="F900" t="s">
        <v>950</v>
      </c>
      <c r="G900" t="s">
        <v>1876</v>
      </c>
      <c r="H900" s="3">
        <v>122771.6522</v>
      </c>
      <c r="I900" s="3">
        <v>119813.2991</v>
      </c>
      <c r="J900" t="s">
        <v>1992</v>
      </c>
      <c r="K900" t="str">
        <f>_xlfn.XLOOKUP(A900, Accounts!A:A, Accounts!E:E, "Not Found")</f>
        <v>Domiciliary</v>
      </c>
      <c r="L900" s="3">
        <f>_xlfn.XLOOKUP(A900, Accounts!A:A, Accounts!G:G, 0)</f>
        <v>2219818125</v>
      </c>
      <c r="M900" s="3" t="str">
        <f>_xlfn.XLOOKUP(A900, Loan!A:A, Loan!D:D, "0")</f>
        <v>0</v>
      </c>
      <c r="N900" s="3" t="str">
        <f>_xlfn.XLOOKUP(Customer8[[#This Row],[Account Number]],Transaction!C:C,Transaction!D:D)</f>
        <v>Cash Withdrawal</v>
      </c>
      <c r="O900" s="3" t="str">
        <f>_xlfn.XLOOKUP(Customer8[[#This Row],[Account Number]], Transaction!C:C,Transaction!E:E)</f>
        <v>ATM</v>
      </c>
      <c r="P900" s="2">
        <f>_xlfn.XLOOKUP(Customer8[[#This Row],[Account Number]], Transaction!C:C,Transaction!F:F)</f>
        <v>44633</v>
      </c>
      <c r="Q900" s="3">
        <f>Customer8[[#This Row],[Bank Deposit]]-Customer8[[#This Row],[Saving Accounts]]</f>
        <v>2958.353099999993</v>
      </c>
      <c r="R900" s="3">
        <f>IF(AND(K900="Current", Customer8[[#This Row],[Balance]]&gt;500000), Customer8[[#This Row],[Balance]]*1.02, Customer8[[#This Row],[Balance]])</f>
        <v>2958.353099999993</v>
      </c>
      <c r="S900" s="3" t="str">
        <f>TEXT(Customer8[[#This Row],[Transaction_Date]], "MMM")</f>
        <v>Mar</v>
      </c>
      <c r="T900" s="3" t="str">
        <f t="shared" si="14"/>
        <v>60-69 Yrs</v>
      </c>
      <c r="U900" s="3" t="str">
        <f>TEXT(Customer8[[#This Row],[Transaction_Date]],"YYYY")</f>
        <v>2022</v>
      </c>
    </row>
    <row r="901" spans="1:21" x14ac:dyDescent="0.35">
      <c r="A901" t="s">
        <v>1993</v>
      </c>
      <c r="B901">
        <v>834782830</v>
      </c>
      <c r="C901">
        <v>26</v>
      </c>
      <c r="D901" s="1">
        <v>35209.5</v>
      </c>
      <c r="E901" t="s">
        <v>741</v>
      </c>
      <c r="F901" t="s">
        <v>1492</v>
      </c>
      <c r="G901" t="s">
        <v>1876</v>
      </c>
      <c r="H901" s="3">
        <v>115980.8263</v>
      </c>
      <c r="I901" s="3">
        <v>55758.329299999998</v>
      </c>
      <c r="J901" t="s">
        <v>1994</v>
      </c>
      <c r="K901" t="str">
        <f>_xlfn.XLOOKUP(A901, Accounts!A:A, Accounts!E:E, "Not Found")</f>
        <v>Corporate</v>
      </c>
      <c r="L901" s="3">
        <f>_xlfn.XLOOKUP(A901, Accounts!A:A, Accounts!G:G, 0)</f>
        <v>523629225</v>
      </c>
      <c r="M901" s="3">
        <f>_xlfn.XLOOKUP(A901, Loan!A:A, Loan!D:D, "0")</f>
        <v>445105269</v>
      </c>
      <c r="N901" s="3" t="str">
        <f>_xlfn.XLOOKUP(Customer8[[#This Row],[Account Number]],Transaction!C:C,Transaction!D:D)</f>
        <v>Loan Payment</v>
      </c>
      <c r="O901" s="3" t="str">
        <f>_xlfn.XLOOKUP(Customer8[[#This Row],[Account Number]], Transaction!C:C,Transaction!E:E)</f>
        <v>AFT</v>
      </c>
      <c r="P901" s="2">
        <f>_xlfn.XLOOKUP(Customer8[[#This Row],[Account Number]], Transaction!C:C,Transaction!F:F)</f>
        <v>44638</v>
      </c>
      <c r="Q901" s="3">
        <f>Customer8[[#This Row],[Bank Deposit]]-Customer8[[#This Row],[Saving Accounts]]</f>
        <v>60222.497000000003</v>
      </c>
      <c r="R901" s="3">
        <f>IF(AND(K901="Current", Customer8[[#This Row],[Balance]]&gt;500000), Customer8[[#This Row],[Balance]]*1.02, Customer8[[#This Row],[Balance]])</f>
        <v>60222.497000000003</v>
      </c>
      <c r="S901" s="3" t="str">
        <f>TEXT(Customer8[[#This Row],[Transaction_Date]], "MMM")</f>
        <v>Mar</v>
      </c>
      <c r="T901" s="3" t="str">
        <f t="shared" si="14"/>
        <v>20-29 Yrs</v>
      </c>
      <c r="U901" s="3" t="str">
        <f>TEXT(Customer8[[#This Row],[Transaction_Date]],"YYYY")</f>
        <v>2022</v>
      </c>
    </row>
    <row r="902" spans="1:21" x14ac:dyDescent="0.35">
      <c r="A902" t="s">
        <v>1995</v>
      </c>
      <c r="B902">
        <v>872982431</v>
      </c>
      <c r="C902">
        <v>47</v>
      </c>
      <c r="D902" s="1">
        <v>27539.25</v>
      </c>
      <c r="E902" t="s">
        <v>741</v>
      </c>
      <c r="F902" t="s">
        <v>326</v>
      </c>
      <c r="G902" t="s">
        <v>1876</v>
      </c>
      <c r="H902" s="3">
        <v>79273.686400000006</v>
      </c>
      <c r="I902" s="3">
        <v>52963.392599999999</v>
      </c>
      <c r="J902" t="s">
        <v>1996</v>
      </c>
      <c r="K902" t="str">
        <f>_xlfn.XLOOKUP(A902, Accounts!A:A, Accounts!E:E, "Not Found")</f>
        <v>Savings</v>
      </c>
      <c r="L902" s="3">
        <f>_xlfn.XLOOKUP(A902, Accounts!A:A, Accounts!G:G, 0)</f>
        <v>1847256459</v>
      </c>
      <c r="M902" s="3" t="str">
        <f>_xlfn.XLOOKUP(A902, Loan!A:A, Loan!D:D, "0")</f>
        <v>0</v>
      </c>
      <c r="N902" s="3" t="str">
        <f>_xlfn.XLOOKUP(Customer8[[#This Row],[Account Number]],Transaction!C:C,Transaction!D:D)</f>
        <v>Money Deposit</v>
      </c>
      <c r="O902" s="3" t="str">
        <f>_xlfn.XLOOKUP(Customer8[[#This Row],[Account Number]], Transaction!C:C,Transaction!E:E)</f>
        <v>Bank</v>
      </c>
      <c r="P902" s="2">
        <f>_xlfn.XLOOKUP(Customer8[[#This Row],[Account Number]], Transaction!C:C,Transaction!F:F)</f>
        <v>44546</v>
      </c>
      <c r="Q902" s="3">
        <f>Customer8[[#This Row],[Bank Deposit]]-Customer8[[#This Row],[Saving Accounts]]</f>
        <v>26310.293800000007</v>
      </c>
      <c r="R902" s="3">
        <f>IF(AND(K902="Current", Customer8[[#This Row],[Balance]]&gt;500000), Customer8[[#This Row],[Balance]]*1.02, Customer8[[#This Row],[Balance]])</f>
        <v>26310.293800000007</v>
      </c>
      <c r="S902" s="3" t="str">
        <f>TEXT(Customer8[[#This Row],[Transaction_Date]], "MMM")</f>
        <v>Dec</v>
      </c>
      <c r="T902" s="3" t="str">
        <f t="shared" si="14"/>
        <v>40-49 Yrs</v>
      </c>
      <c r="U902" s="3" t="str">
        <f>TEXT(Customer8[[#This Row],[Transaction_Date]],"YYYY")</f>
        <v>2021</v>
      </c>
    </row>
    <row r="903" spans="1:21" x14ac:dyDescent="0.35">
      <c r="A903" t="s">
        <v>1997</v>
      </c>
      <c r="B903">
        <v>930711869</v>
      </c>
      <c r="C903">
        <v>48</v>
      </c>
      <c r="D903" s="1">
        <v>27174</v>
      </c>
      <c r="E903" t="s">
        <v>741</v>
      </c>
      <c r="F903" t="s">
        <v>243</v>
      </c>
      <c r="G903" t="s">
        <v>1876</v>
      </c>
      <c r="H903" s="3">
        <v>634924.33920000005</v>
      </c>
      <c r="I903" s="3">
        <v>168784.05350000001</v>
      </c>
      <c r="J903" t="s">
        <v>1998</v>
      </c>
      <c r="K903" t="str">
        <f>_xlfn.XLOOKUP(A903, Accounts!A:A, Accounts!E:E, "Not Found")</f>
        <v>Current</v>
      </c>
      <c r="L903" s="3">
        <f>_xlfn.XLOOKUP(A903, Accounts!A:A, Accounts!G:G, 0)</f>
        <v>3053480248</v>
      </c>
      <c r="M903" s="3" t="str">
        <f>_xlfn.XLOOKUP(A903, Loan!A:A, Loan!D:D, "0")</f>
        <v>0</v>
      </c>
      <c r="N903" s="3" t="str">
        <f>_xlfn.XLOOKUP(Customer8[[#This Row],[Account Number]],Transaction!C:C,Transaction!D:D)</f>
        <v>Online Payment</v>
      </c>
      <c r="O903" s="3" t="str">
        <f>_xlfn.XLOOKUP(Customer8[[#This Row],[Account Number]], Transaction!C:C,Transaction!E:E)</f>
        <v>Mobile</v>
      </c>
      <c r="P903" s="2">
        <f>_xlfn.XLOOKUP(Customer8[[#This Row],[Account Number]], Transaction!C:C,Transaction!F:F)</f>
        <v>44403</v>
      </c>
      <c r="Q903" s="3">
        <f>Customer8[[#This Row],[Bank Deposit]]-Customer8[[#This Row],[Saving Accounts]]</f>
        <v>466140.28570000001</v>
      </c>
      <c r="R903" s="3">
        <f>IF(AND(K903="Current", Customer8[[#This Row],[Balance]]&gt;500000), Customer8[[#This Row],[Balance]]*1.02, Customer8[[#This Row],[Balance]])</f>
        <v>466140.28570000001</v>
      </c>
      <c r="S903" s="3" t="str">
        <f>TEXT(Customer8[[#This Row],[Transaction_Date]], "MMM")</f>
        <v>Jul</v>
      </c>
      <c r="T903" s="3" t="str">
        <f t="shared" si="14"/>
        <v>40-49 Yrs</v>
      </c>
      <c r="U903" s="3" t="str">
        <f>TEXT(Customer8[[#This Row],[Transaction_Date]],"YYYY")</f>
        <v>2021</v>
      </c>
    </row>
    <row r="904" spans="1:21" x14ac:dyDescent="0.35">
      <c r="A904" t="s">
        <v>1999</v>
      </c>
      <c r="B904">
        <v>839510673</v>
      </c>
      <c r="C904">
        <v>83</v>
      </c>
      <c r="D904" s="1">
        <v>14390.25</v>
      </c>
      <c r="E904" t="s">
        <v>741</v>
      </c>
      <c r="F904" t="s">
        <v>112</v>
      </c>
      <c r="G904" t="s">
        <v>1876</v>
      </c>
      <c r="H904" s="3">
        <v>540484.33750000002</v>
      </c>
      <c r="I904" s="3">
        <v>320430.0001</v>
      </c>
      <c r="J904" t="s">
        <v>2000</v>
      </c>
      <c r="K904" t="str">
        <f>_xlfn.XLOOKUP(A904, Accounts!A:A, Accounts!E:E, "Not Found")</f>
        <v>Corporate</v>
      </c>
      <c r="L904" s="3">
        <f>_xlfn.XLOOKUP(A904, Accounts!A:A, Accounts!G:G, 0)</f>
        <v>1626521268</v>
      </c>
      <c r="M904" s="3" t="str">
        <f>_xlfn.XLOOKUP(A904, Loan!A:A, Loan!D:D, "0")</f>
        <v>0</v>
      </c>
      <c r="N904" s="3" t="str">
        <f>_xlfn.XLOOKUP(Customer8[[#This Row],[Account Number]],Transaction!C:C,Transaction!D:D)</f>
        <v>Money Deposit</v>
      </c>
      <c r="O904" s="3" t="str">
        <f>_xlfn.XLOOKUP(Customer8[[#This Row],[Account Number]], Transaction!C:C,Transaction!E:E)</f>
        <v>ATM</v>
      </c>
      <c r="P904" s="2">
        <f>_xlfn.XLOOKUP(Customer8[[#This Row],[Account Number]], Transaction!C:C,Transaction!F:F)</f>
        <v>44339</v>
      </c>
      <c r="Q904" s="3">
        <f>Customer8[[#This Row],[Bank Deposit]]-Customer8[[#This Row],[Saving Accounts]]</f>
        <v>220054.33740000002</v>
      </c>
      <c r="R904" s="3">
        <f>IF(AND(K904="Current", Customer8[[#This Row],[Balance]]&gt;500000), Customer8[[#This Row],[Balance]]*1.02, Customer8[[#This Row],[Balance]])</f>
        <v>220054.33740000002</v>
      </c>
      <c r="S904" s="3" t="str">
        <f>TEXT(Customer8[[#This Row],[Transaction_Date]], "MMM")</f>
        <v>May</v>
      </c>
      <c r="T904" s="3" t="str">
        <f t="shared" si="14"/>
        <v>70 Yrs &amp; Above</v>
      </c>
      <c r="U904" s="3" t="str">
        <f>TEXT(Customer8[[#This Row],[Transaction_Date]],"YYYY")</f>
        <v>2021</v>
      </c>
    </row>
    <row r="905" spans="1:21" x14ac:dyDescent="0.35">
      <c r="A905" t="s">
        <v>2001</v>
      </c>
      <c r="B905">
        <v>399350201</v>
      </c>
      <c r="C905">
        <v>52</v>
      </c>
      <c r="D905" s="1">
        <v>25713</v>
      </c>
      <c r="E905" t="s">
        <v>741</v>
      </c>
      <c r="F905" t="s">
        <v>136</v>
      </c>
      <c r="G905" t="s">
        <v>1876</v>
      </c>
      <c r="H905" s="3">
        <v>158143.35819999999</v>
      </c>
      <c r="I905" s="3">
        <v>39745.300999999999</v>
      </c>
      <c r="J905" t="s">
        <v>2002</v>
      </c>
      <c r="K905" t="str">
        <f>_xlfn.XLOOKUP(A905, Accounts!A:A, Accounts!E:E, "Not Found")</f>
        <v>Domiciliary</v>
      </c>
      <c r="L905" s="3">
        <f>_xlfn.XLOOKUP(A905, Accounts!A:A, Accounts!G:G, 0)</f>
        <v>2042718895</v>
      </c>
      <c r="M905" s="3" t="str">
        <f>_xlfn.XLOOKUP(A905, Loan!A:A, Loan!D:D, "0")</f>
        <v>0</v>
      </c>
      <c r="N905" s="3" t="str">
        <f>_xlfn.XLOOKUP(Customer8[[#This Row],[Account Number]],Transaction!C:C,Transaction!D:D)</f>
        <v>Online Payment</v>
      </c>
      <c r="O905" s="3" t="str">
        <f>_xlfn.XLOOKUP(Customer8[[#This Row],[Account Number]], Transaction!C:C,Transaction!E:E)</f>
        <v>Mobile</v>
      </c>
      <c r="P905" s="2">
        <f>_xlfn.XLOOKUP(Customer8[[#This Row],[Account Number]], Transaction!C:C,Transaction!F:F)</f>
        <v>44318</v>
      </c>
      <c r="Q905" s="3">
        <f>Customer8[[#This Row],[Bank Deposit]]-Customer8[[#This Row],[Saving Accounts]]</f>
        <v>118398.05719999998</v>
      </c>
      <c r="R905" s="3">
        <f>IF(AND(K905="Current", Customer8[[#This Row],[Balance]]&gt;500000), Customer8[[#This Row],[Balance]]*1.02, Customer8[[#This Row],[Balance]])</f>
        <v>118398.05719999998</v>
      </c>
      <c r="S905" s="3" t="str">
        <f>TEXT(Customer8[[#This Row],[Transaction_Date]], "MMM")</f>
        <v>May</v>
      </c>
      <c r="T905" s="3" t="str">
        <f t="shared" si="14"/>
        <v>50-59 Yrs</v>
      </c>
      <c r="U905" s="3" t="str">
        <f>TEXT(Customer8[[#This Row],[Transaction_Date]],"YYYY")</f>
        <v>2021</v>
      </c>
    </row>
    <row r="906" spans="1:21" x14ac:dyDescent="0.35">
      <c r="A906" t="s">
        <v>2003</v>
      </c>
      <c r="B906">
        <v>829001426</v>
      </c>
      <c r="C906">
        <v>61</v>
      </c>
      <c r="D906" s="1">
        <v>22425.75</v>
      </c>
      <c r="E906" t="s">
        <v>741</v>
      </c>
      <c r="F906" t="s">
        <v>109</v>
      </c>
      <c r="G906" t="s">
        <v>1876</v>
      </c>
      <c r="H906" s="3">
        <v>1030232.5568</v>
      </c>
      <c r="I906" s="3">
        <v>539458.94149999996</v>
      </c>
      <c r="J906" t="s">
        <v>2004</v>
      </c>
      <c r="K906" t="str">
        <f>_xlfn.XLOOKUP(A906, Accounts!A:A, Accounts!E:E, "Not Found")</f>
        <v>Current</v>
      </c>
      <c r="L906" s="3">
        <f>_xlfn.XLOOKUP(A906, Accounts!A:A, Accounts!G:G, 0)</f>
        <v>231029022</v>
      </c>
      <c r="M906" s="3" t="str">
        <f>_xlfn.XLOOKUP(A906, Loan!A:A, Loan!D:D, "0")</f>
        <v>0</v>
      </c>
      <c r="N906" s="3" t="str">
        <f>_xlfn.XLOOKUP(Customer8[[#This Row],[Account Number]],Transaction!C:C,Transaction!D:D)</f>
        <v>Money Deposit</v>
      </c>
      <c r="O906" s="3" t="str">
        <f>_xlfn.XLOOKUP(Customer8[[#This Row],[Account Number]], Transaction!C:C,Transaction!E:E)</f>
        <v>Bank</v>
      </c>
      <c r="P906" s="2">
        <f>_xlfn.XLOOKUP(Customer8[[#This Row],[Account Number]], Transaction!C:C,Transaction!F:F)</f>
        <v>44495</v>
      </c>
      <c r="Q906" s="3">
        <f>Customer8[[#This Row],[Bank Deposit]]-Customer8[[#This Row],[Saving Accounts]]</f>
        <v>490773.61530000006</v>
      </c>
      <c r="R906" s="3">
        <f>IF(AND(K906="Current", Customer8[[#This Row],[Balance]]&gt;500000), Customer8[[#This Row],[Balance]]*1.02, Customer8[[#This Row],[Balance]])</f>
        <v>490773.61530000006</v>
      </c>
      <c r="S906" s="3" t="str">
        <f>TEXT(Customer8[[#This Row],[Transaction_Date]], "MMM")</f>
        <v>Oct</v>
      </c>
      <c r="T906" s="3" t="str">
        <f t="shared" si="14"/>
        <v>60-69 Yrs</v>
      </c>
      <c r="U906" s="3" t="str">
        <f>TEXT(Customer8[[#This Row],[Transaction_Date]],"YYYY")</f>
        <v>2021</v>
      </c>
    </row>
    <row r="907" spans="1:21" x14ac:dyDescent="0.35">
      <c r="A907" t="s">
        <v>2005</v>
      </c>
      <c r="B907">
        <v>422659041</v>
      </c>
      <c r="C907">
        <v>81</v>
      </c>
      <c r="D907" s="1">
        <v>15120.75</v>
      </c>
      <c r="E907" t="s">
        <v>741</v>
      </c>
      <c r="F907" t="s">
        <v>950</v>
      </c>
      <c r="G907" t="s">
        <v>1876</v>
      </c>
      <c r="H907" s="3">
        <v>252864.88099999999</v>
      </c>
      <c r="I907" s="3">
        <v>283297.39120000001</v>
      </c>
      <c r="J907" t="s">
        <v>2006</v>
      </c>
      <c r="K907" t="str">
        <f>_xlfn.XLOOKUP(A907, Accounts!A:A, Accounts!E:E, "Not Found")</f>
        <v>Joint</v>
      </c>
      <c r="L907" s="3">
        <f>_xlfn.XLOOKUP(A907, Accounts!A:A, Accounts!G:G, 0)</f>
        <v>841161132</v>
      </c>
      <c r="M907" s="3" t="str">
        <f>_xlfn.XLOOKUP(A907, Loan!A:A, Loan!D:D, "0")</f>
        <v>0</v>
      </c>
      <c r="N907" s="3" t="str">
        <f>_xlfn.XLOOKUP(Customer8[[#This Row],[Account Number]],Transaction!C:C,Transaction!D:D)</f>
        <v>Money Deposit</v>
      </c>
      <c r="O907" s="3" t="str">
        <f>_xlfn.XLOOKUP(Customer8[[#This Row],[Account Number]], Transaction!C:C,Transaction!E:E)</f>
        <v>ATM</v>
      </c>
      <c r="P907" s="2">
        <f>_xlfn.XLOOKUP(Customer8[[#This Row],[Account Number]], Transaction!C:C,Transaction!F:F)</f>
        <v>44522</v>
      </c>
      <c r="Q907" s="3">
        <f>Customer8[[#This Row],[Bank Deposit]]-Customer8[[#This Row],[Saving Accounts]]</f>
        <v>-30432.510200000019</v>
      </c>
      <c r="R907" s="3">
        <f>IF(AND(K907="Current", Customer8[[#This Row],[Balance]]&gt;500000), Customer8[[#This Row],[Balance]]*1.02, Customer8[[#This Row],[Balance]])</f>
        <v>-30432.510200000019</v>
      </c>
      <c r="S907" s="3" t="str">
        <f>TEXT(Customer8[[#This Row],[Transaction_Date]], "MMM")</f>
        <v>Nov</v>
      </c>
      <c r="T907" s="3" t="str">
        <f t="shared" si="14"/>
        <v>70 Yrs &amp; Above</v>
      </c>
      <c r="U907" s="3" t="str">
        <f>TEXT(Customer8[[#This Row],[Transaction_Date]],"YYYY")</f>
        <v>2021</v>
      </c>
    </row>
    <row r="908" spans="1:21" x14ac:dyDescent="0.35">
      <c r="A908" t="s">
        <v>2007</v>
      </c>
      <c r="B908">
        <v>790275661</v>
      </c>
      <c r="C908">
        <v>79</v>
      </c>
      <c r="D908" s="1">
        <v>15851.25</v>
      </c>
      <c r="E908" t="s">
        <v>741</v>
      </c>
      <c r="F908" t="s">
        <v>217</v>
      </c>
      <c r="G908" t="s">
        <v>1876</v>
      </c>
      <c r="H908" s="3">
        <v>730384.02119999996</v>
      </c>
      <c r="I908" s="3">
        <v>144603.76079999999</v>
      </c>
      <c r="J908" t="s">
        <v>2008</v>
      </c>
      <c r="K908" t="str">
        <f>_xlfn.XLOOKUP(A908, Accounts!A:A, Accounts!E:E, "Not Found")</f>
        <v>Savings</v>
      </c>
      <c r="L908" s="3">
        <f>_xlfn.XLOOKUP(A908, Accounts!A:A, Accounts!G:G, 0)</f>
        <v>25623492</v>
      </c>
      <c r="M908" s="3" t="str">
        <f>_xlfn.XLOOKUP(A908, Loan!A:A, Loan!D:D, "0")</f>
        <v>0</v>
      </c>
      <c r="N908" s="3" t="str">
        <f>_xlfn.XLOOKUP(Customer8[[#This Row],[Account Number]],Transaction!C:C,Transaction!D:D)</f>
        <v>Checks</v>
      </c>
      <c r="O908" s="3" t="str">
        <f>_xlfn.XLOOKUP(Customer8[[#This Row],[Account Number]], Transaction!C:C,Transaction!E:E)</f>
        <v>Informal Services</v>
      </c>
      <c r="P908" s="2">
        <f>_xlfn.XLOOKUP(Customer8[[#This Row],[Account Number]], Transaction!C:C,Transaction!F:F)</f>
        <v>44376</v>
      </c>
      <c r="Q908" s="3">
        <f>Customer8[[#This Row],[Bank Deposit]]-Customer8[[#This Row],[Saving Accounts]]</f>
        <v>585780.26040000003</v>
      </c>
      <c r="R908" s="3">
        <f>IF(AND(K908="Current", Customer8[[#This Row],[Balance]]&gt;500000), Customer8[[#This Row],[Balance]]*1.02, Customer8[[#This Row],[Balance]])</f>
        <v>585780.26040000003</v>
      </c>
      <c r="S908" s="3" t="str">
        <f>TEXT(Customer8[[#This Row],[Transaction_Date]], "MMM")</f>
        <v>Jun</v>
      </c>
      <c r="T908" s="3" t="str">
        <f t="shared" si="14"/>
        <v>70 Yrs &amp; Above</v>
      </c>
      <c r="U908" s="3" t="str">
        <f>TEXT(Customer8[[#This Row],[Transaction_Date]],"YYYY")</f>
        <v>2021</v>
      </c>
    </row>
    <row r="909" spans="1:21" x14ac:dyDescent="0.35">
      <c r="A909" t="s">
        <v>2009</v>
      </c>
      <c r="B909">
        <v>551030874</v>
      </c>
      <c r="C909">
        <v>28</v>
      </c>
      <c r="D909" s="1">
        <v>34479</v>
      </c>
      <c r="E909" t="s">
        <v>741</v>
      </c>
      <c r="F909" t="s">
        <v>112</v>
      </c>
      <c r="G909" t="s">
        <v>1876</v>
      </c>
      <c r="H909" s="3">
        <v>636897.33200000005</v>
      </c>
      <c r="I909" s="3">
        <v>210324.2352</v>
      </c>
      <c r="J909" t="s">
        <v>2010</v>
      </c>
      <c r="K909" t="str">
        <f>_xlfn.XLOOKUP(A909, Accounts!A:A, Accounts!E:E, "Not Found")</f>
        <v>Domiciliary</v>
      </c>
      <c r="L909" s="3">
        <f>_xlfn.XLOOKUP(A909, Accounts!A:A, Accounts!G:G, 0)</f>
        <v>666055308</v>
      </c>
      <c r="M909" s="3">
        <f>_xlfn.XLOOKUP(A909, Loan!A:A, Loan!D:D, "0")</f>
        <v>1339052736</v>
      </c>
      <c r="N909" s="3" t="str">
        <f>_xlfn.XLOOKUP(Customer8[[#This Row],[Account Number]],Transaction!C:C,Transaction!D:D)</f>
        <v>Loan Payment</v>
      </c>
      <c r="O909" s="3" t="str">
        <f>_xlfn.XLOOKUP(Customer8[[#This Row],[Account Number]], Transaction!C:C,Transaction!E:E)</f>
        <v>AFT</v>
      </c>
      <c r="P909" s="2">
        <f>_xlfn.XLOOKUP(Customer8[[#This Row],[Account Number]], Transaction!C:C,Transaction!F:F)</f>
        <v>44396</v>
      </c>
      <c r="Q909" s="3">
        <f>Customer8[[#This Row],[Bank Deposit]]-Customer8[[#This Row],[Saving Accounts]]</f>
        <v>426573.09680000006</v>
      </c>
      <c r="R909" s="3">
        <f>IF(AND(K909="Current", Customer8[[#This Row],[Balance]]&gt;500000), Customer8[[#This Row],[Balance]]*1.02, Customer8[[#This Row],[Balance]])</f>
        <v>426573.09680000006</v>
      </c>
      <c r="S909" s="3" t="str">
        <f>TEXT(Customer8[[#This Row],[Transaction_Date]], "MMM")</f>
        <v>Jul</v>
      </c>
      <c r="T909" s="3" t="str">
        <f t="shared" si="14"/>
        <v>20-29 Yrs</v>
      </c>
      <c r="U909" s="3" t="str">
        <f>TEXT(Customer8[[#This Row],[Transaction_Date]],"YYYY")</f>
        <v>2021</v>
      </c>
    </row>
    <row r="910" spans="1:21" x14ac:dyDescent="0.35">
      <c r="A910" t="s">
        <v>2011</v>
      </c>
      <c r="B910">
        <v>987000482</v>
      </c>
      <c r="C910">
        <v>41</v>
      </c>
      <c r="D910" s="1">
        <v>29730.75</v>
      </c>
      <c r="E910" t="s">
        <v>741</v>
      </c>
      <c r="F910" t="s">
        <v>1602</v>
      </c>
      <c r="G910" t="s">
        <v>1876</v>
      </c>
      <c r="H910" s="3">
        <v>14079.1828</v>
      </c>
      <c r="I910" s="3">
        <v>11615.325800000001</v>
      </c>
      <c r="J910" t="s">
        <v>2012</v>
      </c>
      <c r="K910" t="str">
        <f>_xlfn.XLOOKUP(A910, Accounts!A:A, Accounts!E:E, "Not Found")</f>
        <v>Domiciliary</v>
      </c>
      <c r="L910" s="3">
        <f>_xlfn.XLOOKUP(A910, Accounts!A:A, Accounts!G:G, 0)</f>
        <v>4223826334</v>
      </c>
      <c r="M910" s="3" t="str">
        <f>_xlfn.XLOOKUP(A910, Loan!A:A, Loan!D:D, "0")</f>
        <v>0</v>
      </c>
      <c r="N910" s="3" t="str">
        <f>_xlfn.XLOOKUP(Customer8[[#This Row],[Account Number]],Transaction!C:C,Transaction!D:D)</f>
        <v>Cash Withdrawal</v>
      </c>
      <c r="O910" s="3" t="str">
        <f>_xlfn.XLOOKUP(Customer8[[#This Row],[Account Number]], Transaction!C:C,Transaction!E:E)</f>
        <v>ATM</v>
      </c>
      <c r="P910" s="2">
        <f>_xlfn.XLOOKUP(Customer8[[#This Row],[Account Number]], Transaction!C:C,Transaction!F:F)</f>
        <v>44483</v>
      </c>
      <c r="Q910" s="3">
        <f>Customer8[[#This Row],[Bank Deposit]]-Customer8[[#This Row],[Saving Accounts]]</f>
        <v>2463.857</v>
      </c>
      <c r="R910" s="3">
        <f>IF(AND(K910="Current", Customer8[[#This Row],[Balance]]&gt;500000), Customer8[[#This Row],[Balance]]*1.02, Customer8[[#This Row],[Balance]])</f>
        <v>2463.857</v>
      </c>
      <c r="S910" s="3" t="str">
        <f>TEXT(Customer8[[#This Row],[Transaction_Date]], "MMM")</f>
        <v>Oct</v>
      </c>
      <c r="T910" s="3" t="str">
        <f t="shared" si="14"/>
        <v>40-49 Yrs</v>
      </c>
      <c r="U910" s="3" t="str">
        <f>TEXT(Customer8[[#This Row],[Transaction_Date]],"YYYY")</f>
        <v>2021</v>
      </c>
    </row>
    <row r="911" spans="1:21" x14ac:dyDescent="0.35">
      <c r="A911" t="s">
        <v>2013</v>
      </c>
      <c r="B911">
        <v>852265287</v>
      </c>
      <c r="C911">
        <v>31</v>
      </c>
      <c r="D911" s="1">
        <v>33383.25</v>
      </c>
      <c r="E911" t="s">
        <v>741</v>
      </c>
      <c r="F911" t="s">
        <v>144</v>
      </c>
      <c r="G911" t="s">
        <v>1876</v>
      </c>
      <c r="H911" s="3">
        <v>1016709.9064</v>
      </c>
      <c r="I911" s="3">
        <v>93171.931299999997</v>
      </c>
      <c r="J911" t="s">
        <v>2014</v>
      </c>
      <c r="K911" t="str">
        <f>_xlfn.XLOOKUP(A911, Accounts!A:A, Accounts!E:E, "Not Found")</f>
        <v>Savings</v>
      </c>
      <c r="L911" s="3">
        <f>_xlfn.XLOOKUP(A911, Accounts!A:A, Accounts!G:G, 0)</f>
        <v>832589706</v>
      </c>
      <c r="M911" s="3" t="str">
        <f>_xlfn.XLOOKUP(A911, Loan!A:A, Loan!D:D, "0")</f>
        <v>0</v>
      </c>
      <c r="N911" s="3" t="str">
        <f>_xlfn.XLOOKUP(Customer8[[#This Row],[Account Number]],Transaction!C:C,Transaction!D:D)</f>
        <v>Money Transfer</v>
      </c>
      <c r="O911" s="3" t="str">
        <f>_xlfn.XLOOKUP(Customer8[[#This Row],[Account Number]], Transaction!C:C,Transaction!E:E)</f>
        <v>Bank</v>
      </c>
      <c r="P911" s="2">
        <f>_xlfn.XLOOKUP(Customer8[[#This Row],[Account Number]], Transaction!C:C,Transaction!F:F)</f>
        <v>44324</v>
      </c>
      <c r="Q911" s="3">
        <f>Customer8[[#This Row],[Bank Deposit]]-Customer8[[#This Row],[Saving Accounts]]</f>
        <v>923537.97509999992</v>
      </c>
      <c r="R911" s="3">
        <f>IF(AND(K911="Current", Customer8[[#This Row],[Balance]]&gt;500000), Customer8[[#This Row],[Balance]]*1.02, Customer8[[#This Row],[Balance]])</f>
        <v>923537.97509999992</v>
      </c>
      <c r="S911" s="3" t="str">
        <f>TEXT(Customer8[[#This Row],[Transaction_Date]], "MMM")</f>
        <v>May</v>
      </c>
      <c r="T911" s="3" t="str">
        <f t="shared" si="14"/>
        <v>30-39 Yrs</v>
      </c>
      <c r="U911" s="3" t="str">
        <f>TEXT(Customer8[[#This Row],[Transaction_Date]],"YYYY")</f>
        <v>2021</v>
      </c>
    </row>
    <row r="912" spans="1:21" x14ac:dyDescent="0.35">
      <c r="A912" t="s">
        <v>2015</v>
      </c>
      <c r="B912">
        <v>921471761</v>
      </c>
      <c r="C912">
        <v>67</v>
      </c>
      <c r="D912" s="1">
        <v>20234.25</v>
      </c>
      <c r="E912" t="s">
        <v>741</v>
      </c>
      <c r="F912" t="s">
        <v>112</v>
      </c>
      <c r="G912" t="s">
        <v>1876</v>
      </c>
      <c r="H912" s="3">
        <v>374513.1936</v>
      </c>
      <c r="I912" s="3">
        <v>297799.7219</v>
      </c>
      <c r="J912" t="s">
        <v>2016</v>
      </c>
      <c r="K912" t="str">
        <f>_xlfn.XLOOKUP(A912, Accounts!A:A, Accounts!E:E, "Not Found")</f>
        <v>Savings</v>
      </c>
      <c r="L912" s="3">
        <f>_xlfn.XLOOKUP(A912, Accounts!A:A, Accounts!G:G, 0)</f>
        <v>12912192</v>
      </c>
      <c r="M912" s="3">
        <f>_xlfn.XLOOKUP(A912, Loan!A:A, Loan!D:D, "0")</f>
        <v>921744224</v>
      </c>
      <c r="N912" s="3" t="str">
        <f>_xlfn.XLOOKUP(Customer8[[#This Row],[Account Number]],Transaction!C:C,Transaction!D:D)</f>
        <v>Loan Payment</v>
      </c>
      <c r="O912" s="3" t="str">
        <f>_xlfn.XLOOKUP(Customer8[[#This Row],[Account Number]], Transaction!C:C,Transaction!E:E)</f>
        <v>Mobile</v>
      </c>
      <c r="P912" s="2">
        <f>_xlfn.XLOOKUP(Customer8[[#This Row],[Account Number]], Transaction!C:C,Transaction!F:F)</f>
        <v>44519</v>
      </c>
      <c r="Q912" s="3">
        <f>Customer8[[#This Row],[Bank Deposit]]-Customer8[[#This Row],[Saving Accounts]]</f>
        <v>76713.471699999995</v>
      </c>
      <c r="R912" s="3">
        <f>IF(AND(K912="Current", Customer8[[#This Row],[Balance]]&gt;500000), Customer8[[#This Row],[Balance]]*1.02, Customer8[[#This Row],[Balance]])</f>
        <v>76713.471699999995</v>
      </c>
      <c r="S912" s="3" t="str">
        <f>TEXT(Customer8[[#This Row],[Transaction_Date]], "MMM")</f>
        <v>Nov</v>
      </c>
      <c r="T912" s="3" t="str">
        <f t="shared" si="14"/>
        <v>60-69 Yrs</v>
      </c>
      <c r="U912" s="3" t="str">
        <f>TEXT(Customer8[[#This Row],[Transaction_Date]],"YYYY")</f>
        <v>2021</v>
      </c>
    </row>
    <row r="913" spans="1:21" x14ac:dyDescent="0.35">
      <c r="A913" t="s">
        <v>2017</v>
      </c>
      <c r="B913">
        <v>451071107</v>
      </c>
      <c r="C913">
        <v>35</v>
      </c>
      <c r="D913" s="1">
        <v>31922.25</v>
      </c>
      <c r="E913" t="s">
        <v>741</v>
      </c>
      <c r="F913" t="s">
        <v>186</v>
      </c>
      <c r="G913" t="s">
        <v>1876</v>
      </c>
      <c r="H913" s="3">
        <v>269723.6972</v>
      </c>
      <c r="I913" s="3">
        <v>48044.533600000002</v>
      </c>
      <c r="J913" t="s">
        <v>2018</v>
      </c>
      <c r="K913" t="str">
        <f>_xlfn.XLOOKUP(A913, Accounts!A:A, Accounts!E:E, "Not Found")</f>
        <v>Current</v>
      </c>
      <c r="L913" s="3">
        <f>_xlfn.XLOOKUP(A913, Accounts!A:A, Accounts!G:G, 0)</f>
        <v>1512273612</v>
      </c>
      <c r="M913" s="3" t="str">
        <f>_xlfn.XLOOKUP(A913, Loan!A:A, Loan!D:D, "0")</f>
        <v>0</v>
      </c>
      <c r="N913" s="3" t="str">
        <f>_xlfn.XLOOKUP(Customer8[[#This Row],[Account Number]],Transaction!C:C,Transaction!D:D)</f>
        <v>Checks</v>
      </c>
      <c r="O913" s="3" t="str">
        <f>_xlfn.XLOOKUP(Customer8[[#This Row],[Account Number]], Transaction!C:C,Transaction!E:E)</f>
        <v>Informal Services</v>
      </c>
      <c r="P913" s="2">
        <f>_xlfn.XLOOKUP(Customer8[[#This Row],[Account Number]], Transaction!C:C,Transaction!F:F)</f>
        <v>44481</v>
      </c>
      <c r="Q913" s="3">
        <f>Customer8[[#This Row],[Bank Deposit]]-Customer8[[#This Row],[Saving Accounts]]</f>
        <v>221679.1636</v>
      </c>
      <c r="R913" s="3">
        <f>IF(AND(K913="Current", Customer8[[#This Row],[Balance]]&gt;500000), Customer8[[#This Row],[Balance]]*1.02, Customer8[[#This Row],[Balance]])</f>
        <v>221679.1636</v>
      </c>
      <c r="S913" s="3" t="str">
        <f>TEXT(Customer8[[#This Row],[Transaction_Date]], "MMM")</f>
        <v>Oct</v>
      </c>
      <c r="T913" s="3" t="str">
        <f t="shared" si="14"/>
        <v>30-39 Yrs</v>
      </c>
      <c r="U913" s="3" t="str">
        <f>TEXT(Customer8[[#This Row],[Transaction_Date]],"YYYY")</f>
        <v>2021</v>
      </c>
    </row>
    <row r="914" spans="1:21" x14ac:dyDescent="0.35">
      <c r="A914" t="s">
        <v>2019</v>
      </c>
      <c r="B914">
        <v>33263608</v>
      </c>
      <c r="C914">
        <v>32</v>
      </c>
      <c r="D914" s="1">
        <v>33018</v>
      </c>
      <c r="E914" t="s">
        <v>741</v>
      </c>
      <c r="F914" t="s">
        <v>144</v>
      </c>
      <c r="G914" t="s">
        <v>1876</v>
      </c>
      <c r="H914" s="3">
        <v>235700.9215</v>
      </c>
      <c r="I914" s="3">
        <v>102929.9437</v>
      </c>
      <c r="J914" t="s">
        <v>2020</v>
      </c>
      <c r="K914" t="str">
        <f>_xlfn.XLOOKUP(A914, Accounts!A:A, Accounts!E:E, "Not Found")</f>
        <v>Corporate</v>
      </c>
      <c r="L914" s="3">
        <f>_xlfn.XLOOKUP(A914, Accounts!A:A, Accounts!G:G, 0)</f>
        <v>2247360128</v>
      </c>
      <c r="M914" s="3" t="str">
        <f>_xlfn.XLOOKUP(A914, Loan!A:A, Loan!D:D, "0")</f>
        <v>0</v>
      </c>
      <c r="N914" s="3" t="str">
        <f>_xlfn.XLOOKUP(Customer8[[#This Row],[Account Number]],Transaction!C:C,Transaction!D:D)</f>
        <v>Checks</v>
      </c>
      <c r="O914" s="3" t="str">
        <f>_xlfn.XLOOKUP(Customer8[[#This Row],[Account Number]], Transaction!C:C,Transaction!E:E)</f>
        <v>Informal Services</v>
      </c>
      <c r="P914" s="2">
        <f>_xlfn.XLOOKUP(Customer8[[#This Row],[Account Number]], Transaction!C:C,Transaction!F:F)</f>
        <v>44261</v>
      </c>
      <c r="Q914" s="3">
        <f>Customer8[[#This Row],[Bank Deposit]]-Customer8[[#This Row],[Saving Accounts]]</f>
        <v>132770.97779999999</v>
      </c>
      <c r="R914" s="3">
        <f>IF(AND(K914="Current", Customer8[[#This Row],[Balance]]&gt;500000), Customer8[[#This Row],[Balance]]*1.02, Customer8[[#This Row],[Balance]])</f>
        <v>132770.97779999999</v>
      </c>
      <c r="S914" s="3" t="str">
        <f>TEXT(Customer8[[#This Row],[Transaction_Date]], "MMM")</f>
        <v>Mar</v>
      </c>
      <c r="T914" s="3" t="str">
        <f t="shared" si="14"/>
        <v>30-39 Yrs</v>
      </c>
      <c r="U914" s="3" t="str">
        <f>TEXT(Customer8[[#This Row],[Transaction_Date]],"YYYY")</f>
        <v>2021</v>
      </c>
    </row>
    <row r="915" spans="1:21" x14ac:dyDescent="0.35">
      <c r="A915" t="s">
        <v>2021</v>
      </c>
      <c r="B915">
        <v>413036041</v>
      </c>
      <c r="C915">
        <v>44</v>
      </c>
      <c r="D915" s="1">
        <v>28635</v>
      </c>
      <c r="E915" t="s">
        <v>741</v>
      </c>
      <c r="F915" t="s">
        <v>1432</v>
      </c>
      <c r="G915" t="s">
        <v>1876</v>
      </c>
      <c r="H915" s="3">
        <v>713832.78269999998</v>
      </c>
      <c r="I915" s="3">
        <v>132798.6213</v>
      </c>
      <c r="J915" t="s">
        <v>2022</v>
      </c>
      <c r="K915" t="str">
        <f>_xlfn.XLOOKUP(A915, Accounts!A:A, Accounts!E:E, "Not Found")</f>
        <v>Joint</v>
      </c>
      <c r="L915" s="3">
        <f>_xlfn.XLOOKUP(A915, Accounts!A:A, Accounts!G:G, 0)</f>
        <v>4280208032</v>
      </c>
      <c r="M915" s="3" t="str">
        <f>_xlfn.XLOOKUP(A915, Loan!A:A, Loan!D:D, "0")</f>
        <v>0</v>
      </c>
      <c r="N915" s="3" t="str">
        <f>_xlfn.XLOOKUP(Customer8[[#This Row],[Account Number]],Transaction!C:C,Transaction!D:D)</f>
        <v>Money Transfer</v>
      </c>
      <c r="O915" s="3" t="str">
        <f>_xlfn.XLOOKUP(Customer8[[#This Row],[Account Number]], Transaction!C:C,Transaction!E:E)</f>
        <v>Mobile</v>
      </c>
      <c r="P915" s="2">
        <f>_xlfn.XLOOKUP(Customer8[[#This Row],[Account Number]], Transaction!C:C,Transaction!F:F)</f>
        <v>44285</v>
      </c>
      <c r="Q915" s="3">
        <f>Customer8[[#This Row],[Bank Deposit]]-Customer8[[#This Row],[Saving Accounts]]</f>
        <v>581034.16139999998</v>
      </c>
      <c r="R915" s="3">
        <f>IF(AND(K915="Current", Customer8[[#This Row],[Balance]]&gt;500000), Customer8[[#This Row],[Balance]]*1.02, Customer8[[#This Row],[Balance]])</f>
        <v>581034.16139999998</v>
      </c>
      <c r="S915" s="3" t="str">
        <f>TEXT(Customer8[[#This Row],[Transaction_Date]], "MMM")</f>
        <v>Mar</v>
      </c>
      <c r="T915" s="3" t="str">
        <f t="shared" si="14"/>
        <v>40-49 Yrs</v>
      </c>
      <c r="U915" s="3" t="str">
        <f>TEXT(Customer8[[#This Row],[Transaction_Date]],"YYYY")</f>
        <v>2021</v>
      </c>
    </row>
    <row r="916" spans="1:21" x14ac:dyDescent="0.35">
      <c r="A916" t="s">
        <v>2023</v>
      </c>
      <c r="B916">
        <v>722856850</v>
      </c>
      <c r="C916">
        <v>62</v>
      </c>
      <c r="D916" s="1">
        <v>22060.5</v>
      </c>
      <c r="E916" t="s">
        <v>741</v>
      </c>
      <c r="F916" t="s">
        <v>205</v>
      </c>
      <c r="G916" t="s">
        <v>1876</v>
      </c>
      <c r="H916" s="3">
        <v>537536.43610000005</v>
      </c>
      <c r="I916" s="3">
        <v>321145.24400000001</v>
      </c>
      <c r="J916" t="s">
        <v>2024</v>
      </c>
      <c r="K916" t="str">
        <f>_xlfn.XLOOKUP(A916, Accounts!A:A, Accounts!E:E, "Not Found")</f>
        <v>Current</v>
      </c>
      <c r="L916" s="3">
        <f>_xlfn.XLOOKUP(A916, Accounts!A:A, Accounts!G:G, 0)</f>
        <v>48889536</v>
      </c>
      <c r="M916" s="3" t="str">
        <f>_xlfn.XLOOKUP(A916, Loan!A:A, Loan!D:D, "0")</f>
        <v>0</v>
      </c>
      <c r="N916" s="3" t="str">
        <f>_xlfn.XLOOKUP(Customer8[[#This Row],[Account Number]],Transaction!C:C,Transaction!D:D)</f>
        <v>Money Deposit</v>
      </c>
      <c r="O916" s="3" t="str">
        <f>_xlfn.XLOOKUP(Customer8[[#This Row],[Account Number]], Transaction!C:C,Transaction!E:E)</f>
        <v>Bank</v>
      </c>
      <c r="P916" s="2">
        <f>_xlfn.XLOOKUP(Customer8[[#This Row],[Account Number]], Transaction!C:C,Transaction!F:F)</f>
        <v>44236</v>
      </c>
      <c r="Q916" s="3">
        <f>Customer8[[#This Row],[Bank Deposit]]-Customer8[[#This Row],[Saving Accounts]]</f>
        <v>216391.19210000004</v>
      </c>
      <c r="R916" s="3">
        <f>IF(AND(K916="Current", Customer8[[#This Row],[Balance]]&gt;500000), Customer8[[#This Row],[Balance]]*1.02, Customer8[[#This Row],[Balance]])</f>
        <v>216391.19210000004</v>
      </c>
      <c r="S916" s="3" t="str">
        <f>TEXT(Customer8[[#This Row],[Transaction_Date]], "MMM")</f>
        <v>Feb</v>
      </c>
      <c r="T916" s="3" t="str">
        <f t="shared" si="14"/>
        <v>60-69 Yrs</v>
      </c>
      <c r="U916" s="3" t="str">
        <f>TEXT(Customer8[[#This Row],[Transaction_Date]],"YYYY")</f>
        <v>2021</v>
      </c>
    </row>
    <row r="917" spans="1:21" x14ac:dyDescent="0.35">
      <c r="A917" t="s">
        <v>2025</v>
      </c>
      <c r="B917">
        <v>785675966</v>
      </c>
      <c r="C917">
        <v>78</v>
      </c>
      <c r="D917" s="1">
        <v>16216.5</v>
      </c>
      <c r="E917" t="s">
        <v>741</v>
      </c>
      <c r="F917" t="s">
        <v>60</v>
      </c>
      <c r="G917" t="s">
        <v>1876</v>
      </c>
      <c r="H917" s="3">
        <v>919850.40040000004</v>
      </c>
      <c r="I917" s="3">
        <v>195279.71609999999</v>
      </c>
      <c r="J917" t="s">
        <v>2026</v>
      </c>
      <c r="K917" t="str">
        <f>_xlfn.XLOOKUP(A917, Accounts!A:A, Accounts!E:E, "Not Found")</f>
        <v>Domiciliary</v>
      </c>
      <c r="L917" s="3">
        <f>_xlfn.XLOOKUP(A917, Accounts!A:A, Accounts!G:G, 0)</f>
        <v>851945875</v>
      </c>
      <c r="M917" s="3" t="str">
        <f>_xlfn.XLOOKUP(A917, Loan!A:A, Loan!D:D, "0")</f>
        <v>0</v>
      </c>
      <c r="N917" s="3" t="str">
        <f>_xlfn.XLOOKUP(Customer8[[#This Row],[Account Number]],Transaction!C:C,Transaction!D:D)</f>
        <v>Cash Withdrawal</v>
      </c>
      <c r="O917" s="3" t="str">
        <f>_xlfn.XLOOKUP(Customer8[[#This Row],[Account Number]], Transaction!C:C,Transaction!E:E)</f>
        <v>POS</v>
      </c>
      <c r="P917" s="2">
        <f>_xlfn.XLOOKUP(Customer8[[#This Row],[Account Number]], Transaction!C:C,Transaction!F:F)</f>
        <v>44611</v>
      </c>
      <c r="Q917" s="3">
        <f>Customer8[[#This Row],[Bank Deposit]]-Customer8[[#This Row],[Saving Accounts]]</f>
        <v>724570.68430000008</v>
      </c>
      <c r="R917" s="3">
        <f>IF(AND(K917="Current", Customer8[[#This Row],[Balance]]&gt;500000), Customer8[[#This Row],[Balance]]*1.02, Customer8[[#This Row],[Balance]])</f>
        <v>724570.68430000008</v>
      </c>
      <c r="S917" s="3" t="str">
        <f>TEXT(Customer8[[#This Row],[Transaction_Date]], "MMM")</f>
        <v>Feb</v>
      </c>
      <c r="T917" s="3" t="str">
        <f t="shared" si="14"/>
        <v>70 Yrs &amp; Above</v>
      </c>
      <c r="U917" s="3" t="str">
        <f>TEXT(Customer8[[#This Row],[Transaction_Date]],"YYYY")</f>
        <v>2022</v>
      </c>
    </row>
    <row r="918" spans="1:21" x14ac:dyDescent="0.35">
      <c r="A918" t="s">
        <v>2027</v>
      </c>
      <c r="B918">
        <v>978531360</v>
      </c>
      <c r="C918">
        <v>67</v>
      </c>
      <c r="D918" s="1">
        <v>20234.25</v>
      </c>
      <c r="E918" t="s">
        <v>741</v>
      </c>
      <c r="F918" t="s">
        <v>1104</v>
      </c>
      <c r="G918" t="s">
        <v>1876</v>
      </c>
      <c r="H918" s="3">
        <v>351614.29359999998</v>
      </c>
      <c r="I918" s="3">
        <v>134676.4515</v>
      </c>
      <c r="J918" t="s">
        <v>2028</v>
      </c>
      <c r="K918" t="str">
        <f>_xlfn.XLOOKUP(A918, Accounts!A:A, Accounts!E:E, "Not Found")</f>
        <v>Joint</v>
      </c>
      <c r="L918" s="3">
        <f>_xlfn.XLOOKUP(A918, Accounts!A:A, Accounts!G:G, 0)</f>
        <v>956821294</v>
      </c>
      <c r="M918" s="3" t="str">
        <f>_xlfn.XLOOKUP(A918, Loan!A:A, Loan!D:D, "0")</f>
        <v>0</v>
      </c>
      <c r="N918" s="3" t="str">
        <f>_xlfn.XLOOKUP(Customer8[[#This Row],[Account Number]],Transaction!C:C,Transaction!D:D)</f>
        <v>Money Transfer</v>
      </c>
      <c r="O918" s="3" t="str">
        <f>_xlfn.XLOOKUP(Customer8[[#This Row],[Account Number]], Transaction!C:C,Transaction!E:E)</f>
        <v>Mobile</v>
      </c>
      <c r="P918" s="2">
        <f>_xlfn.XLOOKUP(Customer8[[#This Row],[Account Number]], Transaction!C:C,Transaction!F:F)</f>
        <v>44661</v>
      </c>
      <c r="Q918" s="3">
        <f>Customer8[[#This Row],[Bank Deposit]]-Customer8[[#This Row],[Saving Accounts]]</f>
        <v>216937.84209999998</v>
      </c>
      <c r="R918" s="3">
        <f>IF(AND(K918="Current", Customer8[[#This Row],[Balance]]&gt;500000), Customer8[[#This Row],[Balance]]*1.02, Customer8[[#This Row],[Balance]])</f>
        <v>216937.84209999998</v>
      </c>
      <c r="S918" s="3" t="str">
        <f>TEXT(Customer8[[#This Row],[Transaction_Date]], "MMM")</f>
        <v>Apr</v>
      </c>
      <c r="T918" s="3" t="str">
        <f t="shared" si="14"/>
        <v>60-69 Yrs</v>
      </c>
      <c r="U918" s="3" t="str">
        <f>TEXT(Customer8[[#This Row],[Transaction_Date]],"YYYY")</f>
        <v>2022</v>
      </c>
    </row>
    <row r="919" spans="1:21" x14ac:dyDescent="0.35">
      <c r="A919" t="s">
        <v>2029</v>
      </c>
      <c r="B919">
        <v>275081482</v>
      </c>
      <c r="C919">
        <v>31</v>
      </c>
      <c r="D919" s="1">
        <v>33383.25</v>
      </c>
      <c r="E919" t="s">
        <v>741</v>
      </c>
      <c r="F919" t="s">
        <v>612</v>
      </c>
      <c r="G919" t="s">
        <v>1876</v>
      </c>
      <c r="H919" s="3">
        <v>882077.91059999994</v>
      </c>
      <c r="I919" s="3">
        <v>367252.43800000002</v>
      </c>
      <c r="J919" t="s">
        <v>2030</v>
      </c>
      <c r="K919" t="str">
        <f>_xlfn.XLOOKUP(A919, Accounts!A:A, Accounts!E:E, "Not Found")</f>
        <v>Joint</v>
      </c>
      <c r="L919" s="3">
        <f>_xlfn.XLOOKUP(A919, Accounts!A:A, Accounts!G:G, 0)</f>
        <v>978506763</v>
      </c>
      <c r="M919" s="3" t="str">
        <f>_xlfn.XLOOKUP(A919, Loan!A:A, Loan!D:D, "0")</f>
        <v>0</v>
      </c>
      <c r="N919" s="3" t="str">
        <f>_xlfn.XLOOKUP(Customer8[[#This Row],[Account Number]],Transaction!C:C,Transaction!D:D)</f>
        <v>Money Transfer</v>
      </c>
      <c r="O919" s="3" t="str">
        <f>_xlfn.XLOOKUP(Customer8[[#This Row],[Account Number]], Transaction!C:C,Transaction!E:E)</f>
        <v>Mobile</v>
      </c>
      <c r="P919" s="2">
        <f>_xlfn.XLOOKUP(Customer8[[#This Row],[Account Number]], Transaction!C:C,Transaction!F:F)</f>
        <v>44379</v>
      </c>
      <c r="Q919" s="3">
        <f>Customer8[[#This Row],[Bank Deposit]]-Customer8[[#This Row],[Saving Accounts]]</f>
        <v>514825.47259999992</v>
      </c>
      <c r="R919" s="3">
        <f>IF(AND(K919="Current", Customer8[[#This Row],[Balance]]&gt;500000), Customer8[[#This Row],[Balance]]*1.02, Customer8[[#This Row],[Balance]])</f>
        <v>514825.47259999992</v>
      </c>
      <c r="S919" s="3" t="str">
        <f>TEXT(Customer8[[#This Row],[Transaction_Date]], "MMM")</f>
        <v>Jul</v>
      </c>
      <c r="T919" s="3" t="str">
        <f t="shared" si="14"/>
        <v>30-39 Yrs</v>
      </c>
      <c r="U919" s="3" t="str">
        <f>TEXT(Customer8[[#This Row],[Transaction_Date]],"YYYY")</f>
        <v>2021</v>
      </c>
    </row>
    <row r="920" spans="1:21" x14ac:dyDescent="0.35">
      <c r="A920" t="s">
        <v>2031</v>
      </c>
      <c r="B920">
        <v>679264656</v>
      </c>
      <c r="C920">
        <v>76</v>
      </c>
      <c r="D920" s="1">
        <v>16947</v>
      </c>
      <c r="E920" t="s">
        <v>741</v>
      </c>
      <c r="F920" t="s">
        <v>112</v>
      </c>
      <c r="G920" t="s">
        <v>1876</v>
      </c>
      <c r="H920" s="3">
        <v>1065754.4324</v>
      </c>
      <c r="I920" s="3">
        <v>280356.10720000003</v>
      </c>
      <c r="J920" t="s">
        <v>2032</v>
      </c>
      <c r="K920" t="str">
        <f>_xlfn.XLOOKUP(A920, Accounts!A:A, Accounts!E:E, "Not Found")</f>
        <v>Current</v>
      </c>
      <c r="L920" s="3">
        <f>_xlfn.XLOOKUP(A920, Accounts!A:A, Accounts!G:G, 0)</f>
        <v>1647935576</v>
      </c>
      <c r="M920" s="3">
        <f>_xlfn.XLOOKUP(A920, Loan!A:A, Loan!D:D, "0")</f>
        <v>19256600128</v>
      </c>
      <c r="N920" s="3" t="str">
        <f>_xlfn.XLOOKUP(Customer8[[#This Row],[Account Number]],Transaction!C:C,Transaction!D:D)</f>
        <v>Loan Payment</v>
      </c>
      <c r="O920" s="3" t="str">
        <f>_xlfn.XLOOKUP(Customer8[[#This Row],[Account Number]], Transaction!C:C,Transaction!E:E)</f>
        <v>AFT</v>
      </c>
      <c r="P920" s="2">
        <f>_xlfn.XLOOKUP(Customer8[[#This Row],[Account Number]], Transaction!C:C,Transaction!F:F)</f>
        <v>44509</v>
      </c>
      <c r="Q920" s="3">
        <f>Customer8[[#This Row],[Bank Deposit]]-Customer8[[#This Row],[Saving Accounts]]</f>
        <v>785398.32520000008</v>
      </c>
      <c r="R920" s="3">
        <f>IF(AND(K920="Current", Customer8[[#This Row],[Balance]]&gt;500000), Customer8[[#This Row],[Balance]]*1.02, Customer8[[#This Row],[Balance]])</f>
        <v>801106.29170400009</v>
      </c>
      <c r="S920" s="3" t="str">
        <f>TEXT(Customer8[[#This Row],[Transaction_Date]], "MMM")</f>
        <v>Nov</v>
      </c>
      <c r="T920" s="3" t="str">
        <f t="shared" si="14"/>
        <v>70 Yrs &amp; Above</v>
      </c>
      <c r="U920" s="3" t="str">
        <f>TEXT(Customer8[[#This Row],[Transaction_Date]],"YYYY")</f>
        <v>2021</v>
      </c>
    </row>
    <row r="921" spans="1:21" x14ac:dyDescent="0.35">
      <c r="A921" t="s">
        <v>2033</v>
      </c>
      <c r="B921">
        <v>898592859</v>
      </c>
      <c r="C921">
        <v>56</v>
      </c>
      <c r="D921" s="1">
        <v>24252</v>
      </c>
      <c r="E921" t="s">
        <v>741</v>
      </c>
      <c r="F921" t="s">
        <v>393</v>
      </c>
      <c r="G921" t="s">
        <v>1876</v>
      </c>
      <c r="H921" s="3">
        <v>152556.65960000001</v>
      </c>
      <c r="I921" s="3">
        <v>108042.2322</v>
      </c>
      <c r="J921" t="s">
        <v>2034</v>
      </c>
      <c r="K921" t="str">
        <f>_xlfn.XLOOKUP(A921, Accounts!A:A, Accounts!E:E, "Not Found")</f>
        <v>Domiciliary</v>
      </c>
      <c r="L921" s="3">
        <f>_xlfn.XLOOKUP(A921, Accounts!A:A, Accounts!G:G, 0)</f>
        <v>123401696</v>
      </c>
      <c r="M921" s="3" t="str">
        <f>_xlfn.XLOOKUP(A921, Loan!A:A, Loan!D:D, "0")</f>
        <v>0</v>
      </c>
      <c r="N921" s="3" t="str">
        <f>_xlfn.XLOOKUP(Customer8[[#This Row],[Account Number]],Transaction!C:C,Transaction!D:D)</f>
        <v>Cash Withdrawal</v>
      </c>
      <c r="O921" s="3" t="str">
        <f>_xlfn.XLOOKUP(Customer8[[#This Row],[Account Number]], Transaction!C:C,Transaction!E:E)</f>
        <v>POS</v>
      </c>
      <c r="P921" s="2">
        <f>_xlfn.XLOOKUP(Customer8[[#This Row],[Account Number]], Transaction!C:C,Transaction!F:F)</f>
        <v>44357</v>
      </c>
      <c r="Q921" s="3">
        <f>Customer8[[#This Row],[Bank Deposit]]-Customer8[[#This Row],[Saving Accounts]]</f>
        <v>44514.427400000015</v>
      </c>
      <c r="R921" s="3">
        <f>IF(AND(K921="Current", Customer8[[#This Row],[Balance]]&gt;500000), Customer8[[#This Row],[Balance]]*1.02, Customer8[[#This Row],[Balance]])</f>
        <v>44514.427400000015</v>
      </c>
      <c r="S921" s="3" t="str">
        <f>TEXT(Customer8[[#This Row],[Transaction_Date]], "MMM")</f>
        <v>Jun</v>
      </c>
      <c r="T921" s="3" t="str">
        <f t="shared" si="14"/>
        <v>50-59 Yrs</v>
      </c>
      <c r="U921" s="3" t="str">
        <f>TEXT(Customer8[[#This Row],[Transaction_Date]],"YYYY")</f>
        <v>2021</v>
      </c>
    </row>
    <row r="922" spans="1:21" x14ac:dyDescent="0.35">
      <c r="A922" t="s">
        <v>2035</v>
      </c>
      <c r="B922">
        <v>682477275</v>
      </c>
      <c r="C922">
        <v>76</v>
      </c>
      <c r="D922" s="1">
        <v>16947</v>
      </c>
      <c r="E922" t="s">
        <v>741</v>
      </c>
      <c r="F922" t="s">
        <v>373</v>
      </c>
      <c r="G922" t="s">
        <v>1876</v>
      </c>
      <c r="H922" s="3">
        <v>990980.39890000003</v>
      </c>
      <c r="I922" s="3">
        <v>333090.7586</v>
      </c>
      <c r="J922" t="s">
        <v>2036</v>
      </c>
      <c r="K922" t="str">
        <f>_xlfn.XLOOKUP(A922, Accounts!A:A, Accounts!E:E, "Not Found")</f>
        <v>Current</v>
      </c>
      <c r="L922" s="3">
        <f>_xlfn.XLOOKUP(A922, Accounts!A:A, Accounts!G:G, 0)</f>
        <v>903985332</v>
      </c>
      <c r="M922" s="3">
        <f>_xlfn.XLOOKUP(A922, Loan!A:A, Loan!D:D, "0")</f>
        <v>72179822</v>
      </c>
      <c r="N922" s="3" t="str">
        <f>_xlfn.XLOOKUP(Customer8[[#This Row],[Account Number]],Transaction!C:C,Transaction!D:D)</f>
        <v>Loan Payment</v>
      </c>
      <c r="O922" s="3" t="str">
        <f>_xlfn.XLOOKUP(Customer8[[#This Row],[Account Number]], Transaction!C:C,Transaction!E:E)</f>
        <v>Mobile</v>
      </c>
      <c r="P922" s="2">
        <f>_xlfn.XLOOKUP(Customer8[[#This Row],[Account Number]], Transaction!C:C,Transaction!F:F)</f>
        <v>44410</v>
      </c>
      <c r="Q922" s="3">
        <f>Customer8[[#This Row],[Bank Deposit]]-Customer8[[#This Row],[Saving Accounts]]</f>
        <v>657889.64030000009</v>
      </c>
      <c r="R922" s="3">
        <f>IF(AND(K922="Current", Customer8[[#This Row],[Balance]]&gt;500000), Customer8[[#This Row],[Balance]]*1.02, Customer8[[#This Row],[Balance]])</f>
        <v>671047.43310600007</v>
      </c>
      <c r="S922" s="3" t="str">
        <f>TEXT(Customer8[[#This Row],[Transaction_Date]], "MMM")</f>
        <v>Aug</v>
      </c>
      <c r="T922" s="3" t="str">
        <f t="shared" si="14"/>
        <v>70 Yrs &amp; Above</v>
      </c>
      <c r="U922" s="3" t="str">
        <f>TEXT(Customer8[[#This Row],[Transaction_Date]],"YYYY")</f>
        <v>2021</v>
      </c>
    </row>
    <row r="923" spans="1:21" x14ac:dyDescent="0.35">
      <c r="A923" t="s">
        <v>2037</v>
      </c>
      <c r="B923">
        <v>62664000</v>
      </c>
      <c r="C923">
        <v>40</v>
      </c>
      <c r="D923" s="1">
        <v>30096</v>
      </c>
      <c r="E923" t="s">
        <v>741</v>
      </c>
      <c r="F923" t="s">
        <v>240</v>
      </c>
      <c r="G923" t="s">
        <v>1876</v>
      </c>
      <c r="H923" s="3">
        <v>679198.45990000002</v>
      </c>
      <c r="I923" s="3">
        <v>233046.96090000001</v>
      </c>
      <c r="J923" t="s">
        <v>167</v>
      </c>
      <c r="K923" t="str">
        <f>_xlfn.XLOOKUP(A923, Accounts!A:A, Accounts!E:E, "Not Found")</f>
        <v>Current</v>
      </c>
      <c r="L923" s="3">
        <f>_xlfn.XLOOKUP(A923, Accounts!A:A, Accounts!G:G, 0)</f>
        <v>218440625</v>
      </c>
      <c r="M923" s="3" t="str">
        <f>_xlfn.XLOOKUP(A923, Loan!A:A, Loan!D:D, "0")</f>
        <v>0</v>
      </c>
      <c r="N923" s="3" t="str">
        <f>_xlfn.XLOOKUP(Customer8[[#This Row],[Account Number]],Transaction!C:C,Transaction!D:D)</f>
        <v>Online Payment</v>
      </c>
      <c r="O923" s="3" t="str">
        <f>_xlfn.XLOOKUP(Customer8[[#This Row],[Account Number]], Transaction!C:C,Transaction!E:E)</f>
        <v>Card</v>
      </c>
      <c r="P923" s="2">
        <f>_xlfn.XLOOKUP(Customer8[[#This Row],[Account Number]], Transaction!C:C,Transaction!F:F)</f>
        <v>44593</v>
      </c>
      <c r="Q923" s="3">
        <f>Customer8[[#This Row],[Bank Deposit]]-Customer8[[#This Row],[Saving Accounts]]</f>
        <v>446151.49900000001</v>
      </c>
      <c r="R923" s="3">
        <f>IF(AND(K923="Current", Customer8[[#This Row],[Balance]]&gt;500000), Customer8[[#This Row],[Balance]]*1.02, Customer8[[#This Row],[Balance]])</f>
        <v>446151.49900000001</v>
      </c>
      <c r="S923" s="3" t="str">
        <f>TEXT(Customer8[[#This Row],[Transaction_Date]], "MMM")</f>
        <v>Feb</v>
      </c>
      <c r="T923" s="3" t="str">
        <f t="shared" si="14"/>
        <v>40-49 Yrs</v>
      </c>
      <c r="U923" s="3" t="str">
        <f>TEXT(Customer8[[#This Row],[Transaction_Date]],"YYYY")</f>
        <v>2022</v>
      </c>
    </row>
    <row r="924" spans="1:21" x14ac:dyDescent="0.35">
      <c r="A924" t="s">
        <v>2038</v>
      </c>
      <c r="B924">
        <v>237951204</v>
      </c>
      <c r="C924">
        <v>51</v>
      </c>
      <c r="D924" s="1">
        <v>26078.25</v>
      </c>
      <c r="E924" t="s">
        <v>741</v>
      </c>
      <c r="F924" t="s">
        <v>66</v>
      </c>
      <c r="G924" t="s">
        <v>1876</v>
      </c>
      <c r="H924" s="3">
        <v>878001.60580000002</v>
      </c>
      <c r="I924" s="3">
        <v>278378.15620000003</v>
      </c>
      <c r="J924" t="s">
        <v>2039</v>
      </c>
      <c r="K924" t="str">
        <f>_xlfn.XLOOKUP(A924, Accounts!A:A, Accounts!E:E, "Not Found")</f>
        <v>Domiciliary</v>
      </c>
      <c r="L924" s="3">
        <f>_xlfn.XLOOKUP(A924, Accounts!A:A, Accounts!G:G, 0)</f>
        <v>4333654875</v>
      </c>
      <c r="M924" s="3" t="str">
        <f>_xlfn.XLOOKUP(A924, Loan!A:A, Loan!D:D, "0")</f>
        <v>0</v>
      </c>
      <c r="N924" s="3" t="str">
        <f>_xlfn.XLOOKUP(Customer8[[#This Row],[Account Number]],Transaction!C:C,Transaction!D:D)</f>
        <v>Checks</v>
      </c>
      <c r="O924" s="3" t="str">
        <f>_xlfn.XLOOKUP(Customer8[[#This Row],[Account Number]], Transaction!C:C,Transaction!E:E)</f>
        <v>Bank</v>
      </c>
      <c r="P924" s="2">
        <f>_xlfn.XLOOKUP(Customer8[[#This Row],[Account Number]], Transaction!C:C,Transaction!F:F)</f>
        <v>44342</v>
      </c>
      <c r="Q924" s="3">
        <f>Customer8[[#This Row],[Bank Deposit]]-Customer8[[#This Row],[Saving Accounts]]</f>
        <v>599623.44959999993</v>
      </c>
      <c r="R924" s="3">
        <f>IF(AND(K924="Current", Customer8[[#This Row],[Balance]]&gt;500000), Customer8[[#This Row],[Balance]]*1.02, Customer8[[#This Row],[Balance]])</f>
        <v>599623.44959999993</v>
      </c>
      <c r="S924" s="3" t="str">
        <f>TEXT(Customer8[[#This Row],[Transaction_Date]], "MMM")</f>
        <v>May</v>
      </c>
      <c r="T924" s="3" t="str">
        <f t="shared" si="14"/>
        <v>50-59 Yrs</v>
      </c>
      <c r="U924" s="3" t="str">
        <f>TEXT(Customer8[[#This Row],[Transaction_Date]],"YYYY")</f>
        <v>2021</v>
      </c>
    </row>
    <row r="925" spans="1:21" x14ac:dyDescent="0.35">
      <c r="A925" t="s">
        <v>2040</v>
      </c>
      <c r="B925">
        <v>960613747</v>
      </c>
      <c r="C925">
        <v>43</v>
      </c>
      <c r="D925" s="1">
        <v>29000.25</v>
      </c>
      <c r="E925" t="s">
        <v>741</v>
      </c>
      <c r="F925" t="s">
        <v>175</v>
      </c>
      <c r="G925" t="s">
        <v>1876</v>
      </c>
      <c r="H925" s="3">
        <v>687073.57490000001</v>
      </c>
      <c r="I925" s="3">
        <v>85884.196899999995</v>
      </c>
      <c r="J925" t="s">
        <v>2041</v>
      </c>
      <c r="K925" t="str">
        <f>_xlfn.XLOOKUP(A925, Accounts!A:A, Accounts!E:E, "Not Found")</f>
        <v>Corporate</v>
      </c>
      <c r="L925" s="3">
        <f>_xlfn.XLOOKUP(A925, Accounts!A:A, Accounts!G:G, 0)</f>
        <v>745714452</v>
      </c>
      <c r="M925" s="3" t="str">
        <f>_xlfn.XLOOKUP(A925, Loan!A:A, Loan!D:D, "0")</f>
        <v>0</v>
      </c>
      <c r="N925" s="3" t="str">
        <f>_xlfn.XLOOKUP(Customer8[[#This Row],[Account Number]],Transaction!C:C,Transaction!D:D)</f>
        <v>Money Transfer</v>
      </c>
      <c r="O925" s="3" t="str">
        <f>_xlfn.XLOOKUP(Customer8[[#This Row],[Account Number]], Transaction!C:C,Transaction!E:E)</f>
        <v>Mobile</v>
      </c>
      <c r="P925" s="2">
        <f>_xlfn.XLOOKUP(Customer8[[#This Row],[Account Number]], Transaction!C:C,Transaction!F:F)</f>
        <v>44496</v>
      </c>
      <c r="Q925" s="3">
        <f>Customer8[[#This Row],[Bank Deposit]]-Customer8[[#This Row],[Saving Accounts]]</f>
        <v>601189.37800000003</v>
      </c>
      <c r="R925" s="3">
        <f>IF(AND(K925="Current", Customer8[[#This Row],[Balance]]&gt;500000), Customer8[[#This Row],[Balance]]*1.02, Customer8[[#This Row],[Balance]])</f>
        <v>601189.37800000003</v>
      </c>
      <c r="S925" s="3" t="str">
        <f>TEXT(Customer8[[#This Row],[Transaction_Date]], "MMM")</f>
        <v>Oct</v>
      </c>
      <c r="T925" s="3" t="str">
        <f t="shared" si="14"/>
        <v>40-49 Yrs</v>
      </c>
      <c r="U925" s="3" t="str">
        <f>TEXT(Customer8[[#This Row],[Transaction_Date]],"YYYY")</f>
        <v>2021</v>
      </c>
    </row>
    <row r="926" spans="1:21" x14ac:dyDescent="0.35">
      <c r="A926" t="s">
        <v>2042</v>
      </c>
      <c r="B926">
        <v>680696507</v>
      </c>
      <c r="C926">
        <v>73</v>
      </c>
      <c r="D926" s="1">
        <v>18042.75</v>
      </c>
      <c r="E926" t="s">
        <v>741</v>
      </c>
      <c r="F926" t="s">
        <v>192</v>
      </c>
      <c r="G926" t="s">
        <v>1876</v>
      </c>
      <c r="H926" s="3">
        <v>437447.4841</v>
      </c>
      <c r="I926" s="3">
        <v>97829.164600000004</v>
      </c>
      <c r="J926" t="s">
        <v>2043</v>
      </c>
      <c r="K926" t="str">
        <f>_xlfn.XLOOKUP(A926, Accounts!A:A, Accounts!E:E, "Not Found")</f>
        <v>Corporate</v>
      </c>
      <c r="L926" s="3">
        <f>_xlfn.XLOOKUP(A926, Accounts!A:A, Accounts!G:G, 0)</f>
        <v>3655960014</v>
      </c>
      <c r="M926" s="3" t="str">
        <f>_xlfn.XLOOKUP(A926, Loan!A:A, Loan!D:D, "0")</f>
        <v>0</v>
      </c>
      <c r="N926" s="3" t="str">
        <f>_xlfn.XLOOKUP(Customer8[[#This Row],[Account Number]],Transaction!C:C,Transaction!D:D)</f>
        <v>Checks</v>
      </c>
      <c r="O926" s="3" t="str">
        <f>_xlfn.XLOOKUP(Customer8[[#This Row],[Account Number]], Transaction!C:C,Transaction!E:E)</f>
        <v>Bank</v>
      </c>
      <c r="P926" s="2">
        <f>_xlfn.XLOOKUP(Customer8[[#This Row],[Account Number]], Transaction!C:C,Transaction!F:F)</f>
        <v>44541</v>
      </c>
      <c r="Q926" s="3">
        <f>Customer8[[#This Row],[Bank Deposit]]-Customer8[[#This Row],[Saving Accounts]]</f>
        <v>339618.31949999998</v>
      </c>
      <c r="R926" s="3">
        <f>IF(AND(K926="Current", Customer8[[#This Row],[Balance]]&gt;500000), Customer8[[#This Row],[Balance]]*1.02, Customer8[[#This Row],[Balance]])</f>
        <v>339618.31949999998</v>
      </c>
      <c r="S926" s="3" t="str">
        <f>TEXT(Customer8[[#This Row],[Transaction_Date]], "MMM")</f>
        <v>Dec</v>
      </c>
      <c r="T926" s="3" t="str">
        <f t="shared" si="14"/>
        <v>70 Yrs &amp; Above</v>
      </c>
      <c r="U926" s="3" t="str">
        <f>TEXT(Customer8[[#This Row],[Transaction_Date]],"YYYY")</f>
        <v>2021</v>
      </c>
    </row>
    <row r="927" spans="1:21" x14ac:dyDescent="0.35">
      <c r="A927" t="s">
        <v>2044</v>
      </c>
      <c r="B927">
        <v>318998783</v>
      </c>
      <c r="C927">
        <v>53</v>
      </c>
      <c r="D927" s="1">
        <v>25347.75</v>
      </c>
      <c r="E927" t="s">
        <v>741</v>
      </c>
      <c r="F927" t="s">
        <v>1762</v>
      </c>
      <c r="G927" t="s">
        <v>1876</v>
      </c>
      <c r="H927" s="3">
        <v>288823.42119999998</v>
      </c>
      <c r="I927" s="3">
        <v>78559.970600000001</v>
      </c>
      <c r="J927" t="s">
        <v>2045</v>
      </c>
      <c r="K927" t="str">
        <f>_xlfn.XLOOKUP(A927, Accounts!A:A, Accounts!E:E, "Not Found")</f>
        <v>Domiciliary</v>
      </c>
      <c r="L927" s="3">
        <f>_xlfn.XLOOKUP(A927, Accounts!A:A, Accounts!G:G, 0)</f>
        <v>3800183499</v>
      </c>
      <c r="M927" s="3" t="str">
        <f>_xlfn.XLOOKUP(A927, Loan!A:A, Loan!D:D, "0")</f>
        <v>0</v>
      </c>
      <c r="N927" s="3" t="str">
        <f>_xlfn.XLOOKUP(Customer8[[#This Row],[Account Number]],Transaction!C:C,Transaction!D:D)</f>
        <v>Money Deposit</v>
      </c>
      <c r="O927" s="3" t="str">
        <f>_xlfn.XLOOKUP(Customer8[[#This Row],[Account Number]], Transaction!C:C,Transaction!E:E)</f>
        <v>Bank</v>
      </c>
      <c r="P927" s="2">
        <f>_xlfn.XLOOKUP(Customer8[[#This Row],[Account Number]], Transaction!C:C,Transaction!F:F)</f>
        <v>44381</v>
      </c>
      <c r="Q927" s="3">
        <f>Customer8[[#This Row],[Bank Deposit]]-Customer8[[#This Row],[Saving Accounts]]</f>
        <v>210263.45059999998</v>
      </c>
      <c r="R927" s="3">
        <f>IF(AND(K927="Current", Customer8[[#This Row],[Balance]]&gt;500000), Customer8[[#This Row],[Balance]]*1.02, Customer8[[#This Row],[Balance]])</f>
        <v>210263.45059999998</v>
      </c>
      <c r="S927" s="3" t="str">
        <f>TEXT(Customer8[[#This Row],[Transaction_Date]], "MMM")</f>
        <v>Jul</v>
      </c>
      <c r="T927" s="3" t="str">
        <f t="shared" si="14"/>
        <v>50-59 Yrs</v>
      </c>
      <c r="U927" s="3" t="str">
        <f>TEXT(Customer8[[#This Row],[Transaction_Date]],"YYYY")</f>
        <v>2021</v>
      </c>
    </row>
    <row r="928" spans="1:21" x14ac:dyDescent="0.35">
      <c r="A928" t="s">
        <v>2046</v>
      </c>
      <c r="B928">
        <v>409970645</v>
      </c>
      <c r="C928">
        <v>39</v>
      </c>
      <c r="D928" s="1">
        <v>30461.25</v>
      </c>
      <c r="E928" t="s">
        <v>741</v>
      </c>
      <c r="F928" t="s">
        <v>63</v>
      </c>
      <c r="G928" t="s">
        <v>1876</v>
      </c>
      <c r="H928" s="3">
        <v>980086.5673</v>
      </c>
      <c r="I928" s="3">
        <v>443739.19380000001</v>
      </c>
      <c r="J928" t="s">
        <v>2047</v>
      </c>
      <c r="K928" t="str">
        <f>_xlfn.XLOOKUP(A928, Accounts!A:A, Accounts!E:E, "Not Found")</f>
        <v>Domiciliary</v>
      </c>
      <c r="L928" s="3">
        <f>_xlfn.XLOOKUP(A928, Accounts!A:A, Accounts!G:G, 0)</f>
        <v>103516876</v>
      </c>
      <c r="M928" s="3" t="str">
        <f>_xlfn.XLOOKUP(A928, Loan!A:A, Loan!D:D, "0")</f>
        <v>0</v>
      </c>
      <c r="N928" s="3" t="str">
        <f>_xlfn.XLOOKUP(Customer8[[#This Row],[Account Number]],Transaction!C:C,Transaction!D:D)</f>
        <v>Online Payment</v>
      </c>
      <c r="O928" s="3" t="str">
        <f>_xlfn.XLOOKUP(Customer8[[#This Row],[Account Number]], Transaction!C:C,Transaction!E:E)</f>
        <v>Mobile</v>
      </c>
      <c r="P928" s="2">
        <f>_xlfn.XLOOKUP(Customer8[[#This Row],[Account Number]], Transaction!C:C,Transaction!F:F)</f>
        <v>44286</v>
      </c>
      <c r="Q928" s="3">
        <f>Customer8[[#This Row],[Bank Deposit]]-Customer8[[#This Row],[Saving Accounts]]</f>
        <v>536347.37349999999</v>
      </c>
      <c r="R928" s="3">
        <f>IF(AND(K928="Current", Customer8[[#This Row],[Balance]]&gt;500000), Customer8[[#This Row],[Balance]]*1.02, Customer8[[#This Row],[Balance]])</f>
        <v>536347.37349999999</v>
      </c>
      <c r="S928" s="3" t="str">
        <f>TEXT(Customer8[[#This Row],[Transaction_Date]], "MMM")</f>
        <v>Mar</v>
      </c>
      <c r="T928" s="3" t="str">
        <f t="shared" si="14"/>
        <v>30-39 Yrs</v>
      </c>
      <c r="U928" s="3" t="str">
        <f>TEXT(Customer8[[#This Row],[Transaction_Date]],"YYYY")</f>
        <v>2021</v>
      </c>
    </row>
    <row r="929" spans="1:21" x14ac:dyDescent="0.35">
      <c r="A929" t="s">
        <v>2048</v>
      </c>
      <c r="B929">
        <v>693108756</v>
      </c>
      <c r="C929">
        <v>41</v>
      </c>
      <c r="D929" s="1">
        <v>29730.75</v>
      </c>
      <c r="E929" t="s">
        <v>741</v>
      </c>
      <c r="F929" t="s">
        <v>84</v>
      </c>
      <c r="G929" t="s">
        <v>1876</v>
      </c>
      <c r="H929" s="3">
        <v>38406.799299999999</v>
      </c>
      <c r="I929" s="3">
        <v>25028.430899999999</v>
      </c>
      <c r="J929" t="s">
        <v>2049</v>
      </c>
      <c r="K929" t="str">
        <f>_xlfn.XLOOKUP(A929, Accounts!A:A, Accounts!E:E, "Not Found")</f>
        <v>Domiciliary</v>
      </c>
      <c r="L929" s="3">
        <f>_xlfn.XLOOKUP(A929, Accounts!A:A, Accounts!G:G, 0)</f>
        <v>12535308</v>
      </c>
      <c r="M929" s="3" t="str">
        <f>_xlfn.XLOOKUP(A929, Loan!A:A, Loan!D:D, "0")</f>
        <v>0</v>
      </c>
      <c r="N929" s="3" t="str">
        <f>_xlfn.XLOOKUP(Customer8[[#This Row],[Account Number]],Transaction!C:C,Transaction!D:D)</f>
        <v>Cash Withdrawal</v>
      </c>
      <c r="O929" s="3" t="str">
        <f>_xlfn.XLOOKUP(Customer8[[#This Row],[Account Number]], Transaction!C:C,Transaction!E:E)</f>
        <v>ATM</v>
      </c>
      <c r="P929" s="2">
        <f>_xlfn.XLOOKUP(Customer8[[#This Row],[Account Number]], Transaction!C:C,Transaction!F:F)</f>
        <v>44569</v>
      </c>
      <c r="Q929" s="3">
        <f>Customer8[[#This Row],[Bank Deposit]]-Customer8[[#This Row],[Saving Accounts]]</f>
        <v>13378.368399999999</v>
      </c>
      <c r="R929" s="3">
        <f>IF(AND(K929="Current", Customer8[[#This Row],[Balance]]&gt;500000), Customer8[[#This Row],[Balance]]*1.02, Customer8[[#This Row],[Balance]])</f>
        <v>13378.368399999999</v>
      </c>
      <c r="S929" s="3" t="str">
        <f>TEXT(Customer8[[#This Row],[Transaction_Date]], "MMM")</f>
        <v>Jan</v>
      </c>
      <c r="T929" s="3" t="str">
        <f t="shared" si="14"/>
        <v>40-49 Yrs</v>
      </c>
      <c r="U929" s="3" t="str">
        <f>TEXT(Customer8[[#This Row],[Transaction_Date]],"YYYY")</f>
        <v>2022</v>
      </c>
    </row>
    <row r="930" spans="1:21" x14ac:dyDescent="0.35">
      <c r="A930" t="s">
        <v>2050</v>
      </c>
      <c r="B930">
        <v>399577975</v>
      </c>
      <c r="C930">
        <v>59</v>
      </c>
      <c r="D930" s="1">
        <v>23156.25</v>
      </c>
      <c r="E930" t="s">
        <v>741</v>
      </c>
      <c r="F930" t="s">
        <v>398</v>
      </c>
      <c r="G930" t="s">
        <v>1876</v>
      </c>
      <c r="H930" s="3">
        <v>137449.45079999999</v>
      </c>
      <c r="I930" s="3">
        <v>52943.492200000001</v>
      </c>
      <c r="J930" t="s">
        <v>2051</v>
      </c>
      <c r="K930" t="str">
        <f>_xlfn.XLOOKUP(A930, Accounts!A:A, Accounts!E:E, "Not Found")</f>
        <v>Domiciliary</v>
      </c>
      <c r="L930" s="3">
        <f>_xlfn.XLOOKUP(A930, Accounts!A:A, Accounts!G:G, 0)</f>
        <v>860073984</v>
      </c>
      <c r="M930" s="3" t="str">
        <f>_xlfn.XLOOKUP(A930, Loan!A:A, Loan!D:D, "0")</f>
        <v>0</v>
      </c>
      <c r="N930" s="3" t="str">
        <f>_xlfn.XLOOKUP(Customer8[[#This Row],[Account Number]],Transaction!C:C,Transaction!D:D)</f>
        <v>Cash Withdrawal</v>
      </c>
      <c r="O930" s="3" t="str">
        <f>_xlfn.XLOOKUP(Customer8[[#This Row],[Account Number]], Transaction!C:C,Transaction!E:E)</f>
        <v>ATM</v>
      </c>
      <c r="P930" s="2">
        <f>_xlfn.XLOOKUP(Customer8[[#This Row],[Account Number]], Transaction!C:C,Transaction!F:F)</f>
        <v>44610</v>
      </c>
      <c r="Q930" s="3">
        <f>Customer8[[#This Row],[Bank Deposit]]-Customer8[[#This Row],[Saving Accounts]]</f>
        <v>84505.958599999984</v>
      </c>
      <c r="R930" s="3">
        <f>IF(AND(K930="Current", Customer8[[#This Row],[Balance]]&gt;500000), Customer8[[#This Row],[Balance]]*1.02, Customer8[[#This Row],[Balance]])</f>
        <v>84505.958599999984</v>
      </c>
      <c r="S930" s="3" t="str">
        <f>TEXT(Customer8[[#This Row],[Transaction_Date]], "MMM")</f>
        <v>Feb</v>
      </c>
      <c r="T930" s="3" t="str">
        <f t="shared" si="14"/>
        <v>50-59 Yrs</v>
      </c>
      <c r="U930" s="3" t="str">
        <f>TEXT(Customer8[[#This Row],[Transaction_Date]],"YYYY")</f>
        <v>2022</v>
      </c>
    </row>
    <row r="931" spans="1:21" x14ac:dyDescent="0.35">
      <c r="A931" t="s">
        <v>2052</v>
      </c>
      <c r="B931">
        <v>86319276</v>
      </c>
      <c r="C931">
        <v>69</v>
      </c>
      <c r="D931" s="1">
        <v>19503.75</v>
      </c>
      <c r="E931" t="s">
        <v>741</v>
      </c>
      <c r="F931" t="s">
        <v>202</v>
      </c>
      <c r="G931" t="s">
        <v>1876</v>
      </c>
      <c r="H931" s="3">
        <v>191149.272</v>
      </c>
      <c r="I931" s="3">
        <v>173076.97719999999</v>
      </c>
      <c r="J931" t="s">
        <v>2053</v>
      </c>
      <c r="K931" t="str">
        <f>_xlfn.XLOOKUP(A931, Accounts!A:A, Accounts!E:E, "Not Found")</f>
        <v>Domiciliary</v>
      </c>
      <c r="L931" s="3">
        <f>_xlfn.XLOOKUP(A931, Accounts!A:A, Accounts!G:G, 0)</f>
        <v>1523638842</v>
      </c>
      <c r="M931" s="3" t="str">
        <f>_xlfn.XLOOKUP(A931, Loan!A:A, Loan!D:D, "0")</f>
        <v>0</v>
      </c>
      <c r="N931" s="3" t="str">
        <f>_xlfn.XLOOKUP(Customer8[[#This Row],[Account Number]],Transaction!C:C,Transaction!D:D)</f>
        <v>Online Payment</v>
      </c>
      <c r="O931" s="3" t="str">
        <f>_xlfn.XLOOKUP(Customer8[[#This Row],[Account Number]], Transaction!C:C,Transaction!E:E)</f>
        <v>Mobile</v>
      </c>
      <c r="P931" s="2">
        <f>_xlfn.XLOOKUP(Customer8[[#This Row],[Account Number]], Transaction!C:C,Transaction!F:F)</f>
        <v>44415</v>
      </c>
      <c r="Q931" s="3">
        <f>Customer8[[#This Row],[Bank Deposit]]-Customer8[[#This Row],[Saving Accounts]]</f>
        <v>18072.294800000003</v>
      </c>
      <c r="R931" s="3">
        <f>IF(AND(K931="Current", Customer8[[#This Row],[Balance]]&gt;500000), Customer8[[#This Row],[Balance]]*1.02, Customer8[[#This Row],[Balance]])</f>
        <v>18072.294800000003</v>
      </c>
      <c r="S931" s="3" t="str">
        <f>TEXT(Customer8[[#This Row],[Transaction_Date]], "MMM")</f>
        <v>Aug</v>
      </c>
      <c r="T931" s="3" t="str">
        <f t="shared" si="14"/>
        <v>60-69 Yrs</v>
      </c>
      <c r="U931" s="3" t="str">
        <f>TEXT(Customer8[[#This Row],[Transaction_Date]],"YYYY")</f>
        <v>2021</v>
      </c>
    </row>
    <row r="932" spans="1:21" x14ac:dyDescent="0.35">
      <c r="A932" t="s">
        <v>2054</v>
      </c>
      <c r="B932">
        <v>60755955</v>
      </c>
      <c r="C932">
        <v>25</v>
      </c>
      <c r="D932" s="1">
        <v>35574.75</v>
      </c>
      <c r="E932" t="s">
        <v>741</v>
      </c>
      <c r="F932" t="s">
        <v>220</v>
      </c>
      <c r="G932" t="s">
        <v>1876</v>
      </c>
      <c r="H932" s="3">
        <v>1029868.1335999999</v>
      </c>
      <c r="I932" s="3">
        <v>349792.53580000001</v>
      </c>
      <c r="J932" t="s">
        <v>2055</v>
      </c>
      <c r="K932" t="str">
        <f>_xlfn.XLOOKUP(A932, Accounts!A:A, Accounts!E:E, "Not Found")</f>
        <v>Domiciliary</v>
      </c>
      <c r="L932" s="3">
        <f>_xlfn.XLOOKUP(A932, Accounts!A:A, Accounts!G:G, 0)</f>
        <v>313666932</v>
      </c>
      <c r="M932" s="3" t="str">
        <f>_xlfn.XLOOKUP(A932, Loan!A:A, Loan!D:D, "0")</f>
        <v>0</v>
      </c>
      <c r="N932" s="3" t="str">
        <f>_xlfn.XLOOKUP(Customer8[[#This Row],[Account Number]],Transaction!C:C,Transaction!D:D)</f>
        <v>Money Deposit</v>
      </c>
      <c r="O932" s="3" t="str">
        <f>_xlfn.XLOOKUP(Customer8[[#This Row],[Account Number]], Transaction!C:C,Transaction!E:E)</f>
        <v>Bank</v>
      </c>
      <c r="P932" s="2">
        <f>_xlfn.XLOOKUP(Customer8[[#This Row],[Account Number]], Transaction!C:C,Transaction!F:F)</f>
        <v>44405</v>
      </c>
      <c r="Q932" s="3">
        <f>Customer8[[#This Row],[Bank Deposit]]-Customer8[[#This Row],[Saving Accounts]]</f>
        <v>680075.59779999987</v>
      </c>
      <c r="R932" s="3">
        <f>IF(AND(K932="Current", Customer8[[#This Row],[Balance]]&gt;500000), Customer8[[#This Row],[Balance]]*1.02, Customer8[[#This Row],[Balance]])</f>
        <v>680075.59779999987</v>
      </c>
      <c r="S932" s="3" t="str">
        <f>TEXT(Customer8[[#This Row],[Transaction_Date]], "MMM")</f>
        <v>Jul</v>
      </c>
      <c r="T932" s="3" t="str">
        <f t="shared" si="14"/>
        <v>20-29 Yrs</v>
      </c>
      <c r="U932" s="3" t="str">
        <f>TEXT(Customer8[[#This Row],[Transaction_Date]],"YYYY")</f>
        <v>2021</v>
      </c>
    </row>
    <row r="933" spans="1:21" x14ac:dyDescent="0.35">
      <c r="A933" t="s">
        <v>2056</v>
      </c>
      <c r="B933">
        <v>949400175</v>
      </c>
      <c r="C933">
        <v>39</v>
      </c>
      <c r="D933" s="1">
        <v>30461.25</v>
      </c>
      <c r="E933" t="s">
        <v>741</v>
      </c>
      <c r="F933" t="s">
        <v>101</v>
      </c>
      <c r="G933" t="s">
        <v>1876</v>
      </c>
      <c r="H933" s="3">
        <v>200417.34169999999</v>
      </c>
      <c r="I933" s="3">
        <v>103952.7311</v>
      </c>
      <c r="J933" t="s">
        <v>2057</v>
      </c>
      <c r="K933" t="str">
        <f>_xlfn.XLOOKUP(A933, Accounts!A:A, Accounts!E:E, "Not Found")</f>
        <v>Current</v>
      </c>
      <c r="L933" s="3">
        <f>_xlfn.XLOOKUP(A933, Accounts!A:A, Accounts!G:G, 0)</f>
        <v>693426888</v>
      </c>
      <c r="M933" s="3" t="str">
        <f>_xlfn.XLOOKUP(A933, Loan!A:A, Loan!D:D, "0")</f>
        <v>0</v>
      </c>
      <c r="N933" s="3" t="str">
        <f>_xlfn.XLOOKUP(Customer8[[#This Row],[Account Number]],Transaction!C:C,Transaction!D:D)</f>
        <v>Cash Withdrawal</v>
      </c>
      <c r="O933" s="3" t="str">
        <f>_xlfn.XLOOKUP(Customer8[[#This Row],[Account Number]], Transaction!C:C,Transaction!E:E)</f>
        <v>ATM</v>
      </c>
      <c r="P933" s="2">
        <f>_xlfn.XLOOKUP(Customer8[[#This Row],[Account Number]], Transaction!C:C,Transaction!F:F)</f>
        <v>44593</v>
      </c>
      <c r="Q933" s="3">
        <f>Customer8[[#This Row],[Bank Deposit]]-Customer8[[#This Row],[Saving Accounts]]</f>
        <v>96464.610599999985</v>
      </c>
      <c r="R933" s="3">
        <f>IF(AND(K933="Current", Customer8[[#This Row],[Balance]]&gt;500000), Customer8[[#This Row],[Balance]]*1.02, Customer8[[#This Row],[Balance]])</f>
        <v>96464.610599999985</v>
      </c>
      <c r="S933" s="3" t="str">
        <f>TEXT(Customer8[[#This Row],[Transaction_Date]], "MMM")</f>
        <v>Feb</v>
      </c>
      <c r="T933" s="3" t="str">
        <f t="shared" si="14"/>
        <v>30-39 Yrs</v>
      </c>
      <c r="U933" s="3" t="str">
        <f>TEXT(Customer8[[#This Row],[Transaction_Date]],"YYYY")</f>
        <v>2022</v>
      </c>
    </row>
    <row r="934" spans="1:21" x14ac:dyDescent="0.35">
      <c r="A934" t="s">
        <v>2058</v>
      </c>
      <c r="B934">
        <v>734355758</v>
      </c>
      <c r="C934">
        <v>23</v>
      </c>
      <c r="D934" s="1">
        <v>36305.25</v>
      </c>
      <c r="E934" t="s">
        <v>741</v>
      </c>
      <c r="F934" t="s">
        <v>776</v>
      </c>
      <c r="G934" t="s">
        <v>1876</v>
      </c>
      <c r="H934" s="3">
        <v>641482.78960000002</v>
      </c>
      <c r="I934" s="3">
        <v>344635.15740000003</v>
      </c>
      <c r="J934" t="s">
        <v>2059</v>
      </c>
      <c r="K934" t="str">
        <f>_xlfn.XLOOKUP(A934, Accounts!A:A, Accounts!E:E, "Not Found")</f>
        <v>Joint</v>
      </c>
      <c r="L934" s="3">
        <f>_xlfn.XLOOKUP(A934, Accounts!A:A, Accounts!G:G, 0)</f>
        <v>1991279056</v>
      </c>
      <c r="M934" s="3" t="str">
        <f>_xlfn.XLOOKUP(A934, Loan!A:A, Loan!D:D, "0")</f>
        <v>0</v>
      </c>
      <c r="N934" s="3" t="str">
        <f>_xlfn.XLOOKUP(Customer8[[#This Row],[Account Number]],Transaction!C:C,Transaction!D:D)</f>
        <v>Money Transfer</v>
      </c>
      <c r="O934" s="3" t="str">
        <f>_xlfn.XLOOKUP(Customer8[[#This Row],[Account Number]], Transaction!C:C,Transaction!E:E)</f>
        <v>Mobile</v>
      </c>
      <c r="P934" s="2">
        <f>_xlfn.XLOOKUP(Customer8[[#This Row],[Account Number]], Transaction!C:C,Transaction!F:F)</f>
        <v>44552</v>
      </c>
      <c r="Q934" s="3">
        <f>Customer8[[#This Row],[Bank Deposit]]-Customer8[[#This Row],[Saving Accounts]]</f>
        <v>296847.63219999999</v>
      </c>
      <c r="R934" s="3">
        <f>IF(AND(K934="Current", Customer8[[#This Row],[Balance]]&gt;500000), Customer8[[#This Row],[Balance]]*1.02, Customer8[[#This Row],[Balance]])</f>
        <v>296847.63219999999</v>
      </c>
      <c r="S934" s="3" t="str">
        <f>TEXT(Customer8[[#This Row],[Transaction_Date]], "MMM")</f>
        <v>Dec</v>
      </c>
      <c r="T934" s="3" t="str">
        <f t="shared" si="14"/>
        <v>20-29 Yrs</v>
      </c>
      <c r="U934" s="3" t="str">
        <f>TEXT(Customer8[[#This Row],[Transaction_Date]],"YYYY")</f>
        <v>2021</v>
      </c>
    </row>
    <row r="935" spans="1:21" x14ac:dyDescent="0.35">
      <c r="A935" t="s">
        <v>2060</v>
      </c>
      <c r="B935">
        <v>298078818</v>
      </c>
      <c r="C935">
        <v>52</v>
      </c>
      <c r="D935" s="1">
        <v>25713</v>
      </c>
      <c r="E935" t="s">
        <v>741</v>
      </c>
      <c r="F935" t="s">
        <v>139</v>
      </c>
      <c r="G935" t="s">
        <v>1876</v>
      </c>
      <c r="H935" s="3">
        <v>173531.57070000001</v>
      </c>
      <c r="I935" s="3">
        <v>50588.475100000003</v>
      </c>
      <c r="J935" t="s">
        <v>2061</v>
      </c>
      <c r="K935" t="str">
        <f>_xlfn.XLOOKUP(A935, Accounts!A:A, Accounts!E:E, "Not Found")</f>
        <v>Domiciliary</v>
      </c>
      <c r="L935" s="3">
        <f>_xlfn.XLOOKUP(A935, Accounts!A:A, Accounts!G:G, 0)</f>
        <v>116733045</v>
      </c>
      <c r="M935" s="3">
        <f>_xlfn.XLOOKUP(A935, Loan!A:A, Loan!D:D, "0")</f>
        <v>1369673318</v>
      </c>
      <c r="N935" s="3" t="str">
        <f>_xlfn.XLOOKUP(Customer8[[#This Row],[Account Number]],Transaction!C:C,Transaction!D:D)</f>
        <v>Loan Payment</v>
      </c>
      <c r="O935" s="3" t="str">
        <f>_xlfn.XLOOKUP(Customer8[[#This Row],[Account Number]], Transaction!C:C,Transaction!E:E)</f>
        <v>AFT</v>
      </c>
      <c r="P935" s="2">
        <f>_xlfn.XLOOKUP(Customer8[[#This Row],[Account Number]], Transaction!C:C,Transaction!F:F)</f>
        <v>44636</v>
      </c>
      <c r="Q935" s="3">
        <f>Customer8[[#This Row],[Bank Deposit]]-Customer8[[#This Row],[Saving Accounts]]</f>
        <v>122943.0956</v>
      </c>
      <c r="R935" s="3">
        <f>IF(AND(K935="Current", Customer8[[#This Row],[Balance]]&gt;500000), Customer8[[#This Row],[Balance]]*1.02, Customer8[[#This Row],[Balance]])</f>
        <v>122943.0956</v>
      </c>
      <c r="S935" s="3" t="str">
        <f>TEXT(Customer8[[#This Row],[Transaction_Date]], "MMM")</f>
        <v>Mar</v>
      </c>
      <c r="T935" s="3" t="str">
        <f t="shared" si="14"/>
        <v>50-59 Yrs</v>
      </c>
      <c r="U935" s="3" t="str">
        <f>TEXT(Customer8[[#This Row],[Transaction_Date]],"YYYY")</f>
        <v>2022</v>
      </c>
    </row>
    <row r="936" spans="1:21" x14ac:dyDescent="0.35">
      <c r="A936" t="s">
        <v>2062</v>
      </c>
      <c r="B936">
        <v>410815863</v>
      </c>
      <c r="C936">
        <v>39</v>
      </c>
      <c r="D936" s="1">
        <v>30461.25</v>
      </c>
      <c r="E936" t="s">
        <v>741</v>
      </c>
      <c r="F936" t="s">
        <v>243</v>
      </c>
      <c r="G936" t="s">
        <v>1876</v>
      </c>
      <c r="H936" s="3">
        <v>941649.19660000002</v>
      </c>
      <c r="I936" s="3">
        <v>362411.03950000001</v>
      </c>
      <c r="J936" t="s">
        <v>2063</v>
      </c>
      <c r="K936" t="str">
        <f>_xlfn.XLOOKUP(A936, Accounts!A:A, Accounts!E:E, "Not Found")</f>
        <v>Corporate</v>
      </c>
      <c r="L936" s="3">
        <f>_xlfn.XLOOKUP(A936, Accounts!A:A, Accounts!G:G, 0)</f>
        <v>835364853</v>
      </c>
      <c r="M936" s="3" t="str">
        <f>_xlfn.XLOOKUP(A936, Loan!A:A, Loan!D:D, "0")</f>
        <v>0</v>
      </c>
      <c r="N936" s="3" t="str">
        <f>_xlfn.XLOOKUP(Customer8[[#This Row],[Account Number]],Transaction!C:C,Transaction!D:D)</f>
        <v>Money Deposit</v>
      </c>
      <c r="O936" s="3" t="str">
        <f>_xlfn.XLOOKUP(Customer8[[#This Row],[Account Number]], Transaction!C:C,Transaction!E:E)</f>
        <v>Bank</v>
      </c>
      <c r="P936" s="2">
        <f>_xlfn.XLOOKUP(Customer8[[#This Row],[Account Number]], Transaction!C:C,Transaction!F:F)</f>
        <v>44434</v>
      </c>
      <c r="Q936" s="3">
        <f>Customer8[[#This Row],[Bank Deposit]]-Customer8[[#This Row],[Saving Accounts]]</f>
        <v>579238.15709999995</v>
      </c>
      <c r="R936" s="3">
        <f>IF(AND(K936="Current", Customer8[[#This Row],[Balance]]&gt;500000), Customer8[[#This Row],[Balance]]*1.02, Customer8[[#This Row],[Balance]])</f>
        <v>579238.15709999995</v>
      </c>
      <c r="S936" s="3" t="str">
        <f>TEXT(Customer8[[#This Row],[Transaction_Date]], "MMM")</f>
        <v>Aug</v>
      </c>
      <c r="T936" s="3" t="str">
        <f t="shared" si="14"/>
        <v>30-39 Yrs</v>
      </c>
      <c r="U936" s="3" t="str">
        <f>TEXT(Customer8[[#This Row],[Transaction_Date]],"YYYY")</f>
        <v>2021</v>
      </c>
    </row>
    <row r="937" spans="1:21" x14ac:dyDescent="0.35">
      <c r="A937" t="s">
        <v>2064</v>
      </c>
      <c r="B937">
        <v>632127868</v>
      </c>
      <c r="C937">
        <v>37</v>
      </c>
      <c r="D937" s="1">
        <v>31191.75</v>
      </c>
      <c r="E937" t="s">
        <v>741</v>
      </c>
      <c r="F937" t="s">
        <v>290</v>
      </c>
      <c r="G937" t="s">
        <v>2065</v>
      </c>
      <c r="H937" s="3">
        <v>941401.34950000001</v>
      </c>
      <c r="I937" s="3">
        <v>365816.28529999999</v>
      </c>
      <c r="J937" t="s">
        <v>2066</v>
      </c>
      <c r="K937" t="str">
        <f>_xlfn.XLOOKUP(A937, Accounts!A:A, Accounts!E:E, "Not Found")</f>
        <v>Savings</v>
      </c>
      <c r="L937" s="3">
        <f>_xlfn.XLOOKUP(A937, Accounts!A:A, Accounts!G:G, 0)</f>
        <v>86385432</v>
      </c>
      <c r="M937" s="3" t="str">
        <f>_xlfn.XLOOKUP(A937, Loan!A:A, Loan!D:D, "0")</f>
        <v>0</v>
      </c>
      <c r="N937" s="3" t="str">
        <f>_xlfn.XLOOKUP(Customer8[[#This Row],[Account Number]],Transaction!C:C,Transaction!D:D)</f>
        <v>Online Payment</v>
      </c>
      <c r="O937" s="3" t="str">
        <f>_xlfn.XLOOKUP(Customer8[[#This Row],[Account Number]], Transaction!C:C,Transaction!E:E)</f>
        <v>Card</v>
      </c>
      <c r="P937" s="2">
        <f>_xlfn.XLOOKUP(Customer8[[#This Row],[Account Number]], Transaction!C:C,Transaction!F:F)</f>
        <v>44279</v>
      </c>
      <c r="Q937" s="3">
        <f>Customer8[[#This Row],[Bank Deposit]]-Customer8[[#This Row],[Saving Accounts]]</f>
        <v>575585.06420000002</v>
      </c>
      <c r="R937" s="3">
        <f>IF(AND(K937="Current", Customer8[[#This Row],[Balance]]&gt;500000), Customer8[[#This Row],[Balance]]*1.02, Customer8[[#This Row],[Balance]])</f>
        <v>575585.06420000002</v>
      </c>
      <c r="S937" s="3" t="str">
        <f>TEXT(Customer8[[#This Row],[Transaction_Date]], "MMM")</f>
        <v>Mar</v>
      </c>
      <c r="T937" s="3" t="str">
        <f t="shared" si="14"/>
        <v>30-39 Yrs</v>
      </c>
      <c r="U937" s="3" t="str">
        <f>TEXT(Customer8[[#This Row],[Transaction_Date]],"YYYY")</f>
        <v>2021</v>
      </c>
    </row>
    <row r="938" spans="1:21" x14ac:dyDescent="0.35">
      <c r="A938" t="s">
        <v>2067</v>
      </c>
      <c r="B938">
        <v>82561349</v>
      </c>
      <c r="C938">
        <v>40</v>
      </c>
      <c r="D938" s="1">
        <v>30096</v>
      </c>
      <c r="E938" t="s">
        <v>741</v>
      </c>
      <c r="F938" t="s">
        <v>547</v>
      </c>
      <c r="G938" t="s">
        <v>2065</v>
      </c>
      <c r="H938" s="3">
        <v>609698.13119999995</v>
      </c>
      <c r="I938" s="3">
        <v>279851.44219999999</v>
      </c>
      <c r="J938" t="s">
        <v>2068</v>
      </c>
      <c r="K938" t="str">
        <f>_xlfn.XLOOKUP(A938, Accounts!A:A, Accounts!E:E, "Not Found")</f>
        <v>Current</v>
      </c>
      <c r="L938" s="3">
        <f>_xlfn.XLOOKUP(A938, Accounts!A:A, Accounts!G:G, 0)</f>
        <v>572042925</v>
      </c>
      <c r="M938" s="3" t="str">
        <f>_xlfn.XLOOKUP(A938, Loan!A:A, Loan!D:D, "0")</f>
        <v>0</v>
      </c>
      <c r="N938" s="3" t="str">
        <f>_xlfn.XLOOKUP(Customer8[[#This Row],[Account Number]],Transaction!C:C,Transaction!D:D)</f>
        <v>Cash Withdrawal</v>
      </c>
      <c r="O938" s="3" t="str">
        <f>_xlfn.XLOOKUP(Customer8[[#This Row],[Account Number]], Transaction!C:C,Transaction!E:E)</f>
        <v>Bank</v>
      </c>
      <c r="P938" s="2">
        <f>_xlfn.XLOOKUP(Customer8[[#This Row],[Account Number]], Transaction!C:C,Transaction!F:F)</f>
        <v>44558</v>
      </c>
      <c r="Q938" s="3">
        <f>Customer8[[#This Row],[Bank Deposit]]-Customer8[[#This Row],[Saving Accounts]]</f>
        <v>329846.68899999995</v>
      </c>
      <c r="R938" s="3">
        <f>IF(AND(K938="Current", Customer8[[#This Row],[Balance]]&gt;500000), Customer8[[#This Row],[Balance]]*1.02, Customer8[[#This Row],[Balance]])</f>
        <v>329846.68899999995</v>
      </c>
      <c r="S938" s="3" t="str">
        <f>TEXT(Customer8[[#This Row],[Transaction_Date]], "MMM")</f>
        <v>Dec</v>
      </c>
      <c r="T938" s="3" t="str">
        <f t="shared" si="14"/>
        <v>40-49 Yrs</v>
      </c>
      <c r="U938" s="3" t="str">
        <f>TEXT(Customer8[[#This Row],[Transaction_Date]],"YYYY")</f>
        <v>2021</v>
      </c>
    </row>
    <row r="939" spans="1:21" x14ac:dyDescent="0.35">
      <c r="A939" t="s">
        <v>2069</v>
      </c>
      <c r="B939">
        <v>236168567</v>
      </c>
      <c r="C939">
        <v>60</v>
      </c>
      <c r="D939" s="1">
        <v>22791</v>
      </c>
      <c r="E939" t="s">
        <v>741</v>
      </c>
      <c r="F939" t="s">
        <v>612</v>
      </c>
      <c r="G939" t="s">
        <v>2065</v>
      </c>
      <c r="H939" s="3">
        <v>623735.05920000002</v>
      </c>
      <c r="I939" s="3">
        <v>269907.17109999998</v>
      </c>
      <c r="J939" t="s">
        <v>2070</v>
      </c>
      <c r="K939" t="str">
        <f>_xlfn.XLOOKUP(A939, Accounts!A:A, Accounts!E:E, "Not Found")</f>
        <v>Joint</v>
      </c>
      <c r="L939" s="3">
        <f>_xlfn.XLOOKUP(A939, Accounts!A:A, Accounts!G:G, 0)</f>
        <v>1227239013</v>
      </c>
      <c r="M939" s="3" t="str">
        <f>_xlfn.XLOOKUP(A939, Loan!A:A, Loan!D:D, "0")</f>
        <v>0</v>
      </c>
      <c r="N939" s="3" t="str">
        <f>_xlfn.XLOOKUP(Customer8[[#This Row],[Account Number]],Transaction!C:C,Transaction!D:D)</f>
        <v>Money Deposit</v>
      </c>
      <c r="O939" s="3" t="str">
        <f>_xlfn.XLOOKUP(Customer8[[#This Row],[Account Number]], Transaction!C:C,Transaction!E:E)</f>
        <v>Bank</v>
      </c>
      <c r="P939" s="2">
        <f>_xlfn.XLOOKUP(Customer8[[#This Row],[Account Number]], Transaction!C:C,Transaction!F:F)</f>
        <v>44337</v>
      </c>
      <c r="Q939" s="3">
        <f>Customer8[[#This Row],[Bank Deposit]]-Customer8[[#This Row],[Saving Accounts]]</f>
        <v>353827.88810000004</v>
      </c>
      <c r="R939" s="3">
        <f>IF(AND(K939="Current", Customer8[[#This Row],[Balance]]&gt;500000), Customer8[[#This Row],[Balance]]*1.02, Customer8[[#This Row],[Balance]])</f>
        <v>353827.88810000004</v>
      </c>
      <c r="S939" s="3" t="str">
        <f>TEXT(Customer8[[#This Row],[Transaction_Date]], "MMM")</f>
        <v>May</v>
      </c>
      <c r="T939" s="3" t="str">
        <f t="shared" si="14"/>
        <v>60-69 Yrs</v>
      </c>
      <c r="U939" s="3" t="str">
        <f>TEXT(Customer8[[#This Row],[Transaction_Date]],"YYYY")</f>
        <v>2021</v>
      </c>
    </row>
    <row r="940" spans="1:21" x14ac:dyDescent="0.35">
      <c r="A940" t="s">
        <v>2071</v>
      </c>
      <c r="B940">
        <v>458976633</v>
      </c>
      <c r="C940">
        <v>44</v>
      </c>
      <c r="D940" s="1">
        <v>28635</v>
      </c>
      <c r="E940" t="s">
        <v>741</v>
      </c>
      <c r="F940" t="s">
        <v>588</v>
      </c>
      <c r="G940" t="s">
        <v>2065</v>
      </c>
      <c r="H940" s="3">
        <v>202809.74400000001</v>
      </c>
      <c r="I940" s="3">
        <v>101709.0866</v>
      </c>
      <c r="J940" t="s">
        <v>2072</v>
      </c>
      <c r="K940" t="str">
        <f>_xlfn.XLOOKUP(A940, Accounts!A:A, Accounts!E:E, "Not Found")</f>
        <v>Fixed Deposit</v>
      </c>
      <c r="L940" s="3">
        <f>_xlfn.XLOOKUP(A940, Accounts!A:A, Accounts!G:G, 0)</f>
        <v>803675453</v>
      </c>
      <c r="M940" s="3" t="str">
        <f>_xlfn.XLOOKUP(A940, Loan!A:A, Loan!D:D, "0")</f>
        <v>0</v>
      </c>
      <c r="N940" s="3" t="str">
        <f>_xlfn.XLOOKUP(Customer8[[#This Row],[Account Number]],Transaction!C:C,Transaction!D:D)</f>
        <v>Money Transfer</v>
      </c>
      <c r="O940" s="3" t="str">
        <f>_xlfn.XLOOKUP(Customer8[[#This Row],[Account Number]], Transaction!C:C,Transaction!E:E)</f>
        <v>ATM</v>
      </c>
      <c r="P940" s="2">
        <f>_xlfn.XLOOKUP(Customer8[[#This Row],[Account Number]], Transaction!C:C,Transaction!F:F)</f>
        <v>44232</v>
      </c>
      <c r="Q940" s="3">
        <f>Customer8[[#This Row],[Bank Deposit]]-Customer8[[#This Row],[Saving Accounts]]</f>
        <v>101100.65740000001</v>
      </c>
      <c r="R940" s="3">
        <f>IF(AND(K940="Current", Customer8[[#This Row],[Balance]]&gt;500000), Customer8[[#This Row],[Balance]]*1.02, Customer8[[#This Row],[Balance]])</f>
        <v>101100.65740000001</v>
      </c>
      <c r="S940" s="3" t="str">
        <f>TEXT(Customer8[[#This Row],[Transaction_Date]], "MMM")</f>
        <v>Feb</v>
      </c>
      <c r="T940" s="3" t="str">
        <f t="shared" si="14"/>
        <v>40-49 Yrs</v>
      </c>
      <c r="U940" s="3" t="str">
        <f>TEXT(Customer8[[#This Row],[Transaction_Date]],"YYYY")</f>
        <v>2021</v>
      </c>
    </row>
    <row r="941" spans="1:21" x14ac:dyDescent="0.35">
      <c r="A941" t="s">
        <v>2073</v>
      </c>
      <c r="B941">
        <v>266596220</v>
      </c>
      <c r="C941">
        <v>28</v>
      </c>
      <c r="D941" s="1">
        <v>34479</v>
      </c>
      <c r="E941" t="s">
        <v>741</v>
      </c>
      <c r="F941" t="s">
        <v>95</v>
      </c>
      <c r="G941" t="s">
        <v>2065</v>
      </c>
      <c r="H941" s="3">
        <v>153872.47169999999</v>
      </c>
      <c r="I941" s="3">
        <v>151325.617</v>
      </c>
      <c r="J941" t="s">
        <v>2074</v>
      </c>
      <c r="K941" t="str">
        <f>_xlfn.XLOOKUP(A941, Accounts!A:A, Accounts!E:E, "Not Found")</f>
        <v>Domiciliary</v>
      </c>
      <c r="L941" s="3">
        <f>_xlfn.XLOOKUP(A941, Accounts!A:A, Accounts!G:G, 0)</f>
        <v>850646811</v>
      </c>
      <c r="M941" s="3">
        <f>_xlfn.XLOOKUP(A941, Loan!A:A, Loan!D:D, "0")</f>
        <v>794809057</v>
      </c>
      <c r="N941" s="3" t="str">
        <f>_xlfn.XLOOKUP(Customer8[[#This Row],[Account Number]],Transaction!C:C,Transaction!D:D)</f>
        <v>Loan Payment</v>
      </c>
      <c r="O941" s="3" t="str">
        <f>_xlfn.XLOOKUP(Customer8[[#This Row],[Account Number]], Transaction!C:C,Transaction!E:E)</f>
        <v>AFT</v>
      </c>
      <c r="P941" s="2">
        <f>_xlfn.XLOOKUP(Customer8[[#This Row],[Account Number]], Transaction!C:C,Transaction!F:F)</f>
        <v>44617</v>
      </c>
      <c r="Q941" s="3">
        <f>Customer8[[#This Row],[Bank Deposit]]-Customer8[[#This Row],[Saving Accounts]]</f>
        <v>2546.8546999999962</v>
      </c>
      <c r="R941" s="3">
        <f>IF(AND(K941="Current", Customer8[[#This Row],[Balance]]&gt;500000), Customer8[[#This Row],[Balance]]*1.02, Customer8[[#This Row],[Balance]])</f>
        <v>2546.8546999999962</v>
      </c>
      <c r="S941" s="3" t="str">
        <f>TEXT(Customer8[[#This Row],[Transaction_Date]], "MMM")</f>
        <v>Feb</v>
      </c>
      <c r="T941" s="3" t="str">
        <f t="shared" si="14"/>
        <v>20-29 Yrs</v>
      </c>
      <c r="U941" s="3" t="str">
        <f>TEXT(Customer8[[#This Row],[Transaction_Date]],"YYYY")</f>
        <v>2022</v>
      </c>
    </row>
    <row r="942" spans="1:21" x14ac:dyDescent="0.35">
      <c r="A942" t="s">
        <v>2075</v>
      </c>
      <c r="B942">
        <v>364056266</v>
      </c>
      <c r="C942">
        <v>41</v>
      </c>
      <c r="D942" s="1">
        <v>29730.75</v>
      </c>
      <c r="E942" t="s">
        <v>741</v>
      </c>
      <c r="F942" t="s">
        <v>953</v>
      </c>
      <c r="G942" t="s">
        <v>2065</v>
      </c>
      <c r="H942" s="3">
        <v>508649.83020000003</v>
      </c>
      <c r="I942" s="3">
        <v>354622.06469999999</v>
      </c>
      <c r="J942" t="s">
        <v>2076</v>
      </c>
      <c r="K942" t="str">
        <f>_xlfn.XLOOKUP(A942, Accounts!A:A, Accounts!E:E, "Not Found")</f>
        <v>Current</v>
      </c>
      <c r="L942" s="3">
        <f>_xlfn.XLOOKUP(A942, Accounts!A:A, Accounts!G:G, 0)</f>
        <v>1023219657</v>
      </c>
      <c r="M942" s="3">
        <f>_xlfn.XLOOKUP(A942, Loan!A:A, Loan!D:D, "0")</f>
        <v>3496661548</v>
      </c>
      <c r="N942" s="3" t="str">
        <f>_xlfn.XLOOKUP(Customer8[[#This Row],[Account Number]],Transaction!C:C,Transaction!D:D)</f>
        <v>Loan Payment</v>
      </c>
      <c r="O942" s="3" t="str">
        <f>_xlfn.XLOOKUP(Customer8[[#This Row],[Account Number]], Transaction!C:C,Transaction!E:E)</f>
        <v>AFT</v>
      </c>
      <c r="P942" s="2">
        <f>_xlfn.XLOOKUP(Customer8[[#This Row],[Account Number]], Transaction!C:C,Transaction!F:F)</f>
        <v>44592</v>
      </c>
      <c r="Q942" s="3">
        <f>Customer8[[#This Row],[Bank Deposit]]-Customer8[[#This Row],[Saving Accounts]]</f>
        <v>154027.76550000004</v>
      </c>
      <c r="R942" s="3">
        <f>IF(AND(K942="Current", Customer8[[#This Row],[Balance]]&gt;500000), Customer8[[#This Row],[Balance]]*1.02, Customer8[[#This Row],[Balance]])</f>
        <v>154027.76550000004</v>
      </c>
      <c r="S942" s="3" t="str">
        <f>TEXT(Customer8[[#This Row],[Transaction_Date]], "MMM")</f>
        <v>Jan</v>
      </c>
      <c r="T942" s="3" t="str">
        <f t="shared" si="14"/>
        <v>40-49 Yrs</v>
      </c>
      <c r="U942" s="3" t="str">
        <f>TEXT(Customer8[[#This Row],[Transaction_Date]],"YYYY")</f>
        <v>2022</v>
      </c>
    </row>
    <row r="943" spans="1:21" x14ac:dyDescent="0.35">
      <c r="A943" t="s">
        <v>2077</v>
      </c>
      <c r="B943">
        <v>680950958</v>
      </c>
      <c r="C943">
        <v>58</v>
      </c>
      <c r="D943" s="1">
        <v>23521.5</v>
      </c>
      <c r="E943" t="s">
        <v>741</v>
      </c>
      <c r="F943" t="s">
        <v>63</v>
      </c>
      <c r="G943" t="s">
        <v>2065</v>
      </c>
      <c r="H943" s="3">
        <v>213337.18</v>
      </c>
      <c r="I943" s="3">
        <v>60222.038200000003</v>
      </c>
      <c r="J943" t="s">
        <v>2078</v>
      </c>
      <c r="K943" t="str">
        <f>_xlfn.XLOOKUP(A943, Accounts!A:A, Accounts!E:E, "Not Found")</f>
        <v>Joint</v>
      </c>
      <c r="L943" s="3">
        <f>_xlfn.XLOOKUP(A943, Accounts!A:A, Accounts!G:G, 0)</f>
        <v>416971968</v>
      </c>
      <c r="M943" s="3" t="str">
        <f>_xlfn.XLOOKUP(A943, Loan!A:A, Loan!D:D, "0")</f>
        <v>0</v>
      </c>
      <c r="N943" s="3" t="str">
        <f>_xlfn.XLOOKUP(Customer8[[#This Row],[Account Number]],Transaction!C:C,Transaction!D:D)</f>
        <v>Money Transfer</v>
      </c>
      <c r="O943" s="3" t="str">
        <f>_xlfn.XLOOKUP(Customer8[[#This Row],[Account Number]], Transaction!C:C,Transaction!E:E)</f>
        <v>Internet Banking</v>
      </c>
      <c r="P943" s="2">
        <f>_xlfn.XLOOKUP(Customer8[[#This Row],[Account Number]], Transaction!C:C,Transaction!F:F)</f>
        <v>44304</v>
      </c>
      <c r="Q943" s="3">
        <f>Customer8[[#This Row],[Bank Deposit]]-Customer8[[#This Row],[Saving Accounts]]</f>
        <v>153115.14179999998</v>
      </c>
      <c r="R943" s="3">
        <f>IF(AND(K943="Current", Customer8[[#This Row],[Balance]]&gt;500000), Customer8[[#This Row],[Balance]]*1.02, Customer8[[#This Row],[Balance]])</f>
        <v>153115.14179999998</v>
      </c>
      <c r="S943" s="3" t="str">
        <f>TEXT(Customer8[[#This Row],[Transaction_Date]], "MMM")</f>
        <v>Apr</v>
      </c>
      <c r="T943" s="3" t="str">
        <f t="shared" si="14"/>
        <v>50-59 Yrs</v>
      </c>
      <c r="U943" s="3" t="str">
        <f>TEXT(Customer8[[#This Row],[Transaction_Date]],"YYYY")</f>
        <v>2021</v>
      </c>
    </row>
    <row r="944" spans="1:21" x14ac:dyDescent="0.35">
      <c r="A944" t="s">
        <v>2079</v>
      </c>
      <c r="B944">
        <v>422083653</v>
      </c>
      <c r="C944">
        <v>21</v>
      </c>
      <c r="D944" s="1">
        <v>37035.75</v>
      </c>
      <c r="E944" t="s">
        <v>741</v>
      </c>
      <c r="F944" t="s">
        <v>444</v>
      </c>
      <c r="G944" t="s">
        <v>2065</v>
      </c>
      <c r="H944" s="3">
        <v>425498.087</v>
      </c>
      <c r="I944" s="3">
        <v>145323.962</v>
      </c>
      <c r="J944" t="s">
        <v>2080</v>
      </c>
      <c r="K944" t="str">
        <f>_xlfn.XLOOKUP(A944, Accounts!A:A, Accounts!E:E, "Not Found")</f>
        <v>Joint</v>
      </c>
      <c r="L944" s="3">
        <f>_xlfn.XLOOKUP(A944, Accounts!A:A, Accounts!G:G, 0)</f>
        <v>1103930742</v>
      </c>
      <c r="M944" s="3" t="str">
        <f>_xlfn.XLOOKUP(A944, Loan!A:A, Loan!D:D, "0")</f>
        <v>0</v>
      </c>
      <c r="N944" s="3" t="str">
        <f>_xlfn.XLOOKUP(Customer8[[#This Row],[Account Number]],Transaction!C:C,Transaction!D:D)</f>
        <v>Money Deposit</v>
      </c>
      <c r="O944" s="3" t="str">
        <f>_xlfn.XLOOKUP(Customer8[[#This Row],[Account Number]], Transaction!C:C,Transaction!E:E)</f>
        <v>Bank</v>
      </c>
      <c r="P944" s="2">
        <f>_xlfn.XLOOKUP(Customer8[[#This Row],[Account Number]], Transaction!C:C,Transaction!F:F)</f>
        <v>44588</v>
      </c>
      <c r="Q944" s="3">
        <f>Customer8[[#This Row],[Bank Deposit]]-Customer8[[#This Row],[Saving Accounts]]</f>
        <v>280174.125</v>
      </c>
      <c r="R944" s="3">
        <f>IF(AND(K944="Current", Customer8[[#This Row],[Balance]]&gt;500000), Customer8[[#This Row],[Balance]]*1.02, Customer8[[#This Row],[Balance]])</f>
        <v>280174.125</v>
      </c>
      <c r="S944" s="3" t="str">
        <f>TEXT(Customer8[[#This Row],[Transaction_Date]], "MMM")</f>
        <v>Jan</v>
      </c>
      <c r="T944" s="3" t="str">
        <f t="shared" si="14"/>
        <v>20-29 Yrs</v>
      </c>
      <c r="U944" s="3" t="str">
        <f>TEXT(Customer8[[#This Row],[Transaction_Date]],"YYYY")</f>
        <v>2022</v>
      </c>
    </row>
    <row r="945" spans="1:21" x14ac:dyDescent="0.35">
      <c r="A945" t="s">
        <v>2081</v>
      </c>
      <c r="B945">
        <v>962101713</v>
      </c>
      <c r="C945">
        <v>26</v>
      </c>
      <c r="D945" s="1">
        <v>35209.5</v>
      </c>
      <c r="E945" t="s">
        <v>741</v>
      </c>
      <c r="F945" t="s">
        <v>588</v>
      </c>
      <c r="G945" t="s">
        <v>2065</v>
      </c>
      <c r="H945" s="3">
        <v>514861.52149999997</v>
      </c>
      <c r="I945" s="3">
        <v>154035.28260000001</v>
      </c>
      <c r="J945" t="s">
        <v>2082</v>
      </c>
      <c r="K945" t="str">
        <f>_xlfn.XLOOKUP(A945, Accounts!A:A, Accounts!E:E, "Not Found")</f>
        <v>Savings</v>
      </c>
      <c r="L945" s="3">
        <f>_xlfn.XLOOKUP(A945, Accounts!A:A, Accounts!G:G, 0)</f>
        <v>330687</v>
      </c>
      <c r="M945" s="3" t="str">
        <f>_xlfn.XLOOKUP(A945, Loan!A:A, Loan!D:D, "0")</f>
        <v>0</v>
      </c>
      <c r="N945" s="3" t="str">
        <f>_xlfn.XLOOKUP(Customer8[[#This Row],[Account Number]],Transaction!C:C,Transaction!D:D)</f>
        <v>Checks</v>
      </c>
      <c r="O945" s="3" t="str">
        <f>_xlfn.XLOOKUP(Customer8[[#This Row],[Account Number]], Transaction!C:C,Transaction!E:E)</f>
        <v>Informal Services</v>
      </c>
      <c r="P945" s="2">
        <f>_xlfn.XLOOKUP(Customer8[[#This Row],[Account Number]], Transaction!C:C,Transaction!F:F)</f>
        <v>44530</v>
      </c>
      <c r="Q945" s="3">
        <f>Customer8[[#This Row],[Bank Deposit]]-Customer8[[#This Row],[Saving Accounts]]</f>
        <v>360826.2389</v>
      </c>
      <c r="R945" s="3">
        <f>IF(AND(K945="Current", Customer8[[#This Row],[Balance]]&gt;500000), Customer8[[#This Row],[Balance]]*1.02, Customer8[[#This Row],[Balance]])</f>
        <v>360826.2389</v>
      </c>
      <c r="S945" s="3" t="str">
        <f>TEXT(Customer8[[#This Row],[Transaction_Date]], "MMM")</f>
        <v>Nov</v>
      </c>
      <c r="T945" s="3" t="str">
        <f t="shared" si="14"/>
        <v>20-29 Yrs</v>
      </c>
      <c r="U945" s="3" t="str">
        <f>TEXT(Customer8[[#This Row],[Transaction_Date]],"YYYY")</f>
        <v>2021</v>
      </c>
    </row>
    <row r="946" spans="1:21" x14ac:dyDescent="0.35">
      <c r="A946" t="s">
        <v>2083</v>
      </c>
      <c r="B946">
        <v>398534543</v>
      </c>
      <c r="C946">
        <v>78</v>
      </c>
      <c r="D946" s="1">
        <v>16216.5</v>
      </c>
      <c r="E946" t="s">
        <v>741</v>
      </c>
      <c r="F946" t="s">
        <v>370</v>
      </c>
      <c r="G946" t="s">
        <v>2065</v>
      </c>
      <c r="H946" s="3">
        <v>2380126.6118999999</v>
      </c>
      <c r="I946" s="3">
        <v>537973.82319999998</v>
      </c>
      <c r="J946" t="s">
        <v>2084</v>
      </c>
      <c r="K946" t="str">
        <f>_xlfn.XLOOKUP(A946, Accounts!A:A, Accounts!E:E, "Not Found")</f>
        <v>Joint</v>
      </c>
      <c r="L946" s="3">
        <f>_xlfn.XLOOKUP(A946, Accounts!A:A, Accounts!G:G, 0)</f>
        <v>8939504</v>
      </c>
      <c r="M946" s="3" t="str">
        <f>_xlfn.XLOOKUP(A946, Loan!A:A, Loan!D:D, "0")</f>
        <v>0</v>
      </c>
      <c r="N946" s="3" t="str">
        <f>_xlfn.XLOOKUP(Customer8[[#This Row],[Account Number]],Transaction!C:C,Transaction!D:D)</f>
        <v>Money Transfer</v>
      </c>
      <c r="O946" s="3" t="str">
        <f>_xlfn.XLOOKUP(Customer8[[#This Row],[Account Number]], Transaction!C:C,Transaction!E:E)</f>
        <v>Mobile</v>
      </c>
      <c r="P946" s="2">
        <f>_xlfn.XLOOKUP(Customer8[[#This Row],[Account Number]], Transaction!C:C,Transaction!F:F)</f>
        <v>44441</v>
      </c>
      <c r="Q946" s="3">
        <f>Customer8[[#This Row],[Bank Deposit]]-Customer8[[#This Row],[Saving Accounts]]</f>
        <v>1842152.7886999999</v>
      </c>
      <c r="R946" s="3">
        <f>IF(AND(K946="Current", Customer8[[#This Row],[Balance]]&gt;500000), Customer8[[#This Row],[Balance]]*1.02, Customer8[[#This Row],[Balance]])</f>
        <v>1842152.7886999999</v>
      </c>
      <c r="S946" s="3" t="str">
        <f>TEXT(Customer8[[#This Row],[Transaction_Date]], "MMM")</f>
        <v>Sep</v>
      </c>
      <c r="T946" s="3" t="str">
        <f t="shared" si="14"/>
        <v>70 Yrs &amp; Above</v>
      </c>
      <c r="U946" s="3" t="str">
        <f>TEXT(Customer8[[#This Row],[Transaction_Date]],"YYYY")</f>
        <v>2021</v>
      </c>
    </row>
    <row r="947" spans="1:21" x14ac:dyDescent="0.35">
      <c r="A947" t="s">
        <v>2085</v>
      </c>
      <c r="B947">
        <v>202308669</v>
      </c>
      <c r="C947">
        <v>76</v>
      </c>
      <c r="D947" s="1">
        <v>16947</v>
      </c>
      <c r="E947" t="s">
        <v>741</v>
      </c>
      <c r="F947" t="s">
        <v>109</v>
      </c>
      <c r="G947" t="s">
        <v>2065</v>
      </c>
      <c r="H947" s="3">
        <v>151010.29139999999</v>
      </c>
      <c r="I947" s="3">
        <v>122548.69070000001</v>
      </c>
      <c r="J947" t="s">
        <v>2086</v>
      </c>
      <c r="K947" t="str">
        <f>_xlfn.XLOOKUP(A947, Accounts!A:A, Accounts!E:E, "Not Found")</f>
        <v>Savings</v>
      </c>
      <c r="L947" s="3">
        <f>_xlfn.XLOOKUP(A947, Accounts!A:A, Accounts!G:G, 0)</f>
        <v>2737187128</v>
      </c>
      <c r="M947" s="3" t="str">
        <f>_xlfn.XLOOKUP(A947, Loan!A:A, Loan!D:D, "0")</f>
        <v>0</v>
      </c>
      <c r="N947" s="3" t="str">
        <f>_xlfn.XLOOKUP(Customer8[[#This Row],[Account Number]],Transaction!C:C,Transaction!D:D)</f>
        <v>Money Transfer</v>
      </c>
      <c r="O947" s="3" t="str">
        <f>_xlfn.XLOOKUP(Customer8[[#This Row],[Account Number]], Transaction!C:C,Transaction!E:E)</f>
        <v>Internet Banking</v>
      </c>
      <c r="P947" s="2">
        <f>_xlfn.XLOOKUP(Customer8[[#This Row],[Account Number]], Transaction!C:C,Transaction!F:F)</f>
        <v>44209</v>
      </c>
      <c r="Q947" s="3">
        <f>Customer8[[#This Row],[Bank Deposit]]-Customer8[[#This Row],[Saving Accounts]]</f>
        <v>28461.600699999981</v>
      </c>
      <c r="R947" s="3">
        <f>IF(AND(K947="Current", Customer8[[#This Row],[Balance]]&gt;500000), Customer8[[#This Row],[Balance]]*1.02, Customer8[[#This Row],[Balance]])</f>
        <v>28461.600699999981</v>
      </c>
      <c r="S947" s="3" t="str">
        <f>TEXT(Customer8[[#This Row],[Transaction_Date]], "MMM")</f>
        <v>Jan</v>
      </c>
      <c r="T947" s="3" t="str">
        <f t="shared" si="14"/>
        <v>70 Yrs &amp; Above</v>
      </c>
      <c r="U947" s="3" t="str">
        <f>TEXT(Customer8[[#This Row],[Transaction_Date]],"YYYY")</f>
        <v>2021</v>
      </c>
    </row>
    <row r="948" spans="1:21" x14ac:dyDescent="0.35">
      <c r="A948" t="s">
        <v>2087</v>
      </c>
      <c r="B948">
        <v>958854196</v>
      </c>
      <c r="C948">
        <v>59</v>
      </c>
      <c r="D948" s="1">
        <v>23156.25</v>
      </c>
      <c r="E948" t="s">
        <v>741</v>
      </c>
      <c r="F948" t="s">
        <v>121</v>
      </c>
      <c r="G948" t="s">
        <v>2065</v>
      </c>
      <c r="H948" s="3">
        <v>513784.674</v>
      </c>
      <c r="I948" s="3">
        <v>270329.78230000002</v>
      </c>
      <c r="J948" t="s">
        <v>2088</v>
      </c>
      <c r="K948" t="str">
        <f>_xlfn.XLOOKUP(A948, Accounts!A:A, Accounts!E:E, "Not Found")</f>
        <v>Current</v>
      </c>
      <c r="L948" s="3">
        <f>_xlfn.XLOOKUP(A948, Accounts!A:A, Accounts!G:G, 0)</f>
        <v>889495893</v>
      </c>
      <c r="M948" s="3" t="str">
        <f>_xlfn.XLOOKUP(A948, Loan!A:A, Loan!D:D, "0")</f>
        <v>0</v>
      </c>
      <c r="N948" s="3" t="str">
        <f>_xlfn.XLOOKUP(Customer8[[#This Row],[Account Number]],Transaction!C:C,Transaction!D:D)</f>
        <v>Money Transfer</v>
      </c>
      <c r="O948" s="3" t="str">
        <f>_xlfn.XLOOKUP(Customer8[[#This Row],[Account Number]], Transaction!C:C,Transaction!E:E)</f>
        <v>Bank</v>
      </c>
      <c r="P948" s="2">
        <f>_xlfn.XLOOKUP(Customer8[[#This Row],[Account Number]], Transaction!C:C,Transaction!F:F)</f>
        <v>44341</v>
      </c>
      <c r="Q948" s="3">
        <f>Customer8[[#This Row],[Bank Deposit]]-Customer8[[#This Row],[Saving Accounts]]</f>
        <v>243454.89169999998</v>
      </c>
      <c r="R948" s="3">
        <f>IF(AND(K948="Current", Customer8[[#This Row],[Balance]]&gt;500000), Customer8[[#This Row],[Balance]]*1.02, Customer8[[#This Row],[Balance]])</f>
        <v>243454.89169999998</v>
      </c>
      <c r="S948" s="3" t="str">
        <f>TEXT(Customer8[[#This Row],[Transaction_Date]], "MMM")</f>
        <v>May</v>
      </c>
      <c r="T948" s="3" t="str">
        <f t="shared" si="14"/>
        <v>50-59 Yrs</v>
      </c>
      <c r="U948" s="3" t="str">
        <f>TEXT(Customer8[[#This Row],[Transaction_Date]],"YYYY")</f>
        <v>2021</v>
      </c>
    </row>
    <row r="949" spans="1:21" x14ac:dyDescent="0.35">
      <c r="A949" t="s">
        <v>2089</v>
      </c>
      <c r="B949">
        <v>605959171</v>
      </c>
      <c r="C949">
        <v>74</v>
      </c>
      <c r="D949" s="1">
        <v>17677.5</v>
      </c>
      <c r="E949" t="s">
        <v>741</v>
      </c>
      <c r="F949" t="s">
        <v>1186</v>
      </c>
      <c r="G949" t="s">
        <v>2065</v>
      </c>
      <c r="H949" s="3">
        <v>855084.96120000002</v>
      </c>
      <c r="I949" s="3">
        <v>133476.67689999999</v>
      </c>
      <c r="J949" t="s">
        <v>2090</v>
      </c>
      <c r="K949" t="str">
        <f>_xlfn.XLOOKUP(A949, Accounts!A:A, Accounts!E:E, "Not Found")</f>
        <v>Domiciliary</v>
      </c>
      <c r="L949" s="3">
        <f>_xlfn.XLOOKUP(A949, Accounts!A:A, Accounts!G:G, 0)</f>
        <v>1818520275</v>
      </c>
      <c r="M949" s="3" t="str">
        <f>_xlfn.XLOOKUP(A949, Loan!A:A, Loan!D:D, "0")</f>
        <v>0</v>
      </c>
      <c r="N949" s="3" t="str">
        <f>_xlfn.XLOOKUP(Customer8[[#This Row],[Account Number]],Transaction!C:C,Transaction!D:D)</f>
        <v>Cash Withdrawal</v>
      </c>
      <c r="O949" s="3" t="str">
        <f>_xlfn.XLOOKUP(Customer8[[#This Row],[Account Number]], Transaction!C:C,Transaction!E:E)</f>
        <v>Bank</v>
      </c>
      <c r="P949" s="2">
        <f>_xlfn.XLOOKUP(Customer8[[#This Row],[Account Number]], Transaction!C:C,Transaction!F:F)</f>
        <v>44385</v>
      </c>
      <c r="Q949" s="3">
        <f>Customer8[[#This Row],[Bank Deposit]]-Customer8[[#This Row],[Saving Accounts]]</f>
        <v>721608.28430000006</v>
      </c>
      <c r="R949" s="3">
        <f>IF(AND(K949="Current", Customer8[[#This Row],[Balance]]&gt;500000), Customer8[[#This Row],[Balance]]*1.02, Customer8[[#This Row],[Balance]])</f>
        <v>721608.28430000006</v>
      </c>
      <c r="S949" s="3" t="str">
        <f>TEXT(Customer8[[#This Row],[Transaction_Date]], "MMM")</f>
        <v>Jul</v>
      </c>
      <c r="T949" s="3" t="str">
        <f t="shared" si="14"/>
        <v>70 Yrs &amp; Above</v>
      </c>
      <c r="U949" s="3" t="str">
        <f>TEXT(Customer8[[#This Row],[Transaction_Date]],"YYYY")</f>
        <v>2021</v>
      </c>
    </row>
    <row r="950" spans="1:21" x14ac:dyDescent="0.35">
      <c r="A950" t="s">
        <v>2091</v>
      </c>
      <c r="B950">
        <v>500749732</v>
      </c>
      <c r="C950">
        <v>40</v>
      </c>
      <c r="D950" s="1">
        <v>30096</v>
      </c>
      <c r="E950" t="s">
        <v>741</v>
      </c>
      <c r="F950" t="s">
        <v>12</v>
      </c>
      <c r="G950" t="s">
        <v>2065</v>
      </c>
      <c r="H950" s="3">
        <v>207152.25</v>
      </c>
      <c r="I950" s="3">
        <v>97444.418399999995</v>
      </c>
      <c r="J950" t="s">
        <v>2092</v>
      </c>
      <c r="K950" t="str">
        <f>_xlfn.XLOOKUP(A950, Accounts!A:A, Accounts!E:E, "Not Found")</f>
        <v>Domiciliary</v>
      </c>
      <c r="L950" s="3">
        <f>_xlfn.XLOOKUP(A950, Accounts!A:A, Accounts!G:G, 0)</f>
        <v>2883727</v>
      </c>
      <c r="M950" s="3" t="str">
        <f>_xlfn.XLOOKUP(A950, Loan!A:A, Loan!D:D, "0")</f>
        <v>0</v>
      </c>
      <c r="N950" s="3" t="str">
        <f>_xlfn.XLOOKUP(Customer8[[#This Row],[Account Number]],Transaction!C:C,Transaction!D:D)</f>
        <v>Money Deposit</v>
      </c>
      <c r="O950" s="3" t="str">
        <f>_xlfn.XLOOKUP(Customer8[[#This Row],[Account Number]], Transaction!C:C,Transaction!E:E)</f>
        <v>ATM</v>
      </c>
      <c r="P950" s="2">
        <f>_xlfn.XLOOKUP(Customer8[[#This Row],[Account Number]], Transaction!C:C,Transaction!F:F)</f>
        <v>44600</v>
      </c>
      <c r="Q950" s="3">
        <f>Customer8[[#This Row],[Bank Deposit]]-Customer8[[#This Row],[Saving Accounts]]</f>
        <v>109707.8316</v>
      </c>
      <c r="R950" s="3">
        <f>IF(AND(K950="Current", Customer8[[#This Row],[Balance]]&gt;500000), Customer8[[#This Row],[Balance]]*1.02, Customer8[[#This Row],[Balance]])</f>
        <v>109707.8316</v>
      </c>
      <c r="S950" s="3" t="str">
        <f>TEXT(Customer8[[#This Row],[Transaction_Date]], "MMM")</f>
        <v>Feb</v>
      </c>
      <c r="T950" s="3" t="str">
        <f t="shared" si="14"/>
        <v>40-49 Yrs</v>
      </c>
      <c r="U950" s="3" t="str">
        <f>TEXT(Customer8[[#This Row],[Transaction_Date]],"YYYY")</f>
        <v>2022</v>
      </c>
    </row>
    <row r="951" spans="1:21" x14ac:dyDescent="0.35">
      <c r="A951" t="s">
        <v>2093</v>
      </c>
      <c r="B951">
        <v>202455505</v>
      </c>
      <c r="C951">
        <v>62</v>
      </c>
      <c r="D951" s="1">
        <v>22060.5</v>
      </c>
      <c r="E951" t="s">
        <v>741</v>
      </c>
      <c r="F951" t="s">
        <v>638</v>
      </c>
      <c r="G951" t="s">
        <v>2065</v>
      </c>
      <c r="H951" s="3">
        <v>476277.94679999998</v>
      </c>
      <c r="I951" s="3">
        <v>341354.27639999997</v>
      </c>
      <c r="J951" t="s">
        <v>2094</v>
      </c>
      <c r="K951" t="str">
        <f>_xlfn.XLOOKUP(A951, Accounts!A:A, Accounts!E:E, "Not Found")</f>
        <v>Current</v>
      </c>
      <c r="L951" s="3">
        <f>_xlfn.XLOOKUP(A951, Accounts!A:A, Accounts!G:G, 0)</f>
        <v>159194754</v>
      </c>
      <c r="M951" s="3" t="str">
        <f>_xlfn.XLOOKUP(A951, Loan!A:A, Loan!D:D, "0")</f>
        <v>0</v>
      </c>
      <c r="N951" s="3" t="str">
        <f>_xlfn.XLOOKUP(Customer8[[#This Row],[Account Number]],Transaction!C:C,Transaction!D:D)</f>
        <v>Online Payment</v>
      </c>
      <c r="O951" s="3" t="str">
        <f>_xlfn.XLOOKUP(Customer8[[#This Row],[Account Number]], Transaction!C:C,Transaction!E:E)</f>
        <v>Card</v>
      </c>
      <c r="P951" s="2">
        <f>_xlfn.XLOOKUP(Customer8[[#This Row],[Account Number]], Transaction!C:C,Transaction!F:F)</f>
        <v>44537</v>
      </c>
      <c r="Q951" s="3">
        <f>Customer8[[#This Row],[Bank Deposit]]-Customer8[[#This Row],[Saving Accounts]]</f>
        <v>134923.6704</v>
      </c>
      <c r="R951" s="3">
        <f>IF(AND(K951="Current", Customer8[[#This Row],[Balance]]&gt;500000), Customer8[[#This Row],[Balance]]*1.02, Customer8[[#This Row],[Balance]])</f>
        <v>134923.6704</v>
      </c>
      <c r="S951" s="3" t="str">
        <f>TEXT(Customer8[[#This Row],[Transaction_Date]], "MMM")</f>
        <v>Dec</v>
      </c>
      <c r="T951" s="3" t="str">
        <f t="shared" si="14"/>
        <v>60-69 Yrs</v>
      </c>
      <c r="U951" s="3" t="str">
        <f>TEXT(Customer8[[#This Row],[Transaction_Date]],"YYYY")</f>
        <v>2021</v>
      </c>
    </row>
    <row r="952" spans="1:21" x14ac:dyDescent="0.35">
      <c r="A952" t="s">
        <v>2095</v>
      </c>
      <c r="B952">
        <v>50505862</v>
      </c>
      <c r="C952">
        <v>21</v>
      </c>
      <c r="D952" s="1">
        <v>37035.75</v>
      </c>
      <c r="E952" t="s">
        <v>741</v>
      </c>
      <c r="F952" t="s">
        <v>320</v>
      </c>
      <c r="G952" t="s">
        <v>2065</v>
      </c>
      <c r="H952" s="3">
        <v>307762.402</v>
      </c>
      <c r="I952" s="3">
        <v>234087.08549999999</v>
      </c>
      <c r="J952" t="s">
        <v>2096</v>
      </c>
      <c r="K952" t="str">
        <f>_xlfn.XLOOKUP(A952, Accounts!A:A, Accounts!E:E, "Not Found")</f>
        <v>Savings</v>
      </c>
      <c r="L952" s="3">
        <f>_xlfn.XLOOKUP(A952, Accounts!A:A, Accounts!G:G, 0)</f>
        <v>2440426077</v>
      </c>
      <c r="M952" s="3" t="str">
        <f>_xlfn.XLOOKUP(A952, Loan!A:A, Loan!D:D, "0")</f>
        <v>0</v>
      </c>
      <c r="N952" s="3" t="str">
        <f>_xlfn.XLOOKUP(Customer8[[#This Row],[Account Number]],Transaction!C:C,Transaction!D:D)</f>
        <v>Online Payment</v>
      </c>
      <c r="O952" s="3" t="str">
        <f>_xlfn.XLOOKUP(Customer8[[#This Row],[Account Number]], Transaction!C:C,Transaction!E:E)</f>
        <v>Internet Banking</v>
      </c>
      <c r="P952" s="2">
        <f>_xlfn.XLOOKUP(Customer8[[#This Row],[Account Number]], Transaction!C:C,Transaction!F:F)</f>
        <v>44285</v>
      </c>
      <c r="Q952" s="3">
        <f>Customer8[[#This Row],[Bank Deposit]]-Customer8[[#This Row],[Saving Accounts]]</f>
        <v>73675.316500000015</v>
      </c>
      <c r="R952" s="3">
        <f>IF(AND(K952="Current", Customer8[[#This Row],[Balance]]&gt;500000), Customer8[[#This Row],[Balance]]*1.02, Customer8[[#This Row],[Balance]])</f>
        <v>73675.316500000015</v>
      </c>
      <c r="S952" s="3" t="str">
        <f>TEXT(Customer8[[#This Row],[Transaction_Date]], "MMM")</f>
        <v>Mar</v>
      </c>
      <c r="T952" s="3" t="str">
        <f t="shared" si="14"/>
        <v>20-29 Yrs</v>
      </c>
      <c r="U952" s="3" t="str">
        <f>TEXT(Customer8[[#This Row],[Transaction_Date]],"YYYY")</f>
        <v>2021</v>
      </c>
    </row>
    <row r="953" spans="1:21" x14ac:dyDescent="0.35">
      <c r="A953" t="s">
        <v>2097</v>
      </c>
      <c r="B953">
        <v>992336100</v>
      </c>
      <c r="C953">
        <v>51</v>
      </c>
      <c r="D953" s="1">
        <v>26078.25</v>
      </c>
      <c r="E953" t="s">
        <v>741</v>
      </c>
      <c r="F953" t="s">
        <v>323</v>
      </c>
      <c r="G953" t="s">
        <v>2065</v>
      </c>
      <c r="H953" s="3">
        <v>1011443.268</v>
      </c>
      <c r="I953" s="3">
        <v>210004.15030000001</v>
      </c>
      <c r="J953" t="s">
        <v>2098</v>
      </c>
      <c r="K953" t="str">
        <f>_xlfn.XLOOKUP(A953, Accounts!A:A, Accounts!E:E, "Not Found")</f>
        <v>Savings</v>
      </c>
      <c r="L953" s="3">
        <f>_xlfn.XLOOKUP(A953, Accounts!A:A, Accounts!G:G, 0)</f>
        <v>45258798</v>
      </c>
      <c r="M953" s="3" t="str">
        <f>_xlfn.XLOOKUP(A953, Loan!A:A, Loan!D:D, "0")</f>
        <v>0</v>
      </c>
      <c r="N953" s="3" t="str">
        <f>_xlfn.XLOOKUP(Customer8[[#This Row],[Account Number]],Transaction!C:C,Transaction!D:D)</f>
        <v>Checks</v>
      </c>
      <c r="O953" s="3" t="str">
        <f>_xlfn.XLOOKUP(Customer8[[#This Row],[Account Number]], Transaction!C:C,Transaction!E:E)</f>
        <v>Informal Services</v>
      </c>
      <c r="P953" s="2">
        <f>_xlfn.XLOOKUP(Customer8[[#This Row],[Account Number]], Transaction!C:C,Transaction!F:F)</f>
        <v>44581</v>
      </c>
      <c r="Q953" s="3">
        <f>Customer8[[#This Row],[Bank Deposit]]-Customer8[[#This Row],[Saving Accounts]]</f>
        <v>801439.11770000006</v>
      </c>
      <c r="R953" s="3">
        <f>IF(AND(K953="Current", Customer8[[#This Row],[Balance]]&gt;500000), Customer8[[#This Row],[Balance]]*1.02, Customer8[[#This Row],[Balance]])</f>
        <v>801439.11770000006</v>
      </c>
      <c r="S953" s="3" t="str">
        <f>TEXT(Customer8[[#This Row],[Transaction_Date]], "MMM")</f>
        <v>Jan</v>
      </c>
      <c r="T953" s="3" t="str">
        <f t="shared" si="14"/>
        <v>50-59 Yrs</v>
      </c>
      <c r="U953" s="3" t="str">
        <f>TEXT(Customer8[[#This Row],[Transaction_Date]],"YYYY")</f>
        <v>2022</v>
      </c>
    </row>
    <row r="954" spans="1:21" x14ac:dyDescent="0.35">
      <c r="A954" t="s">
        <v>2099</v>
      </c>
      <c r="B954">
        <v>698205626</v>
      </c>
      <c r="C954">
        <v>37</v>
      </c>
      <c r="D954" s="1">
        <v>31191.75</v>
      </c>
      <c r="E954" t="s">
        <v>741</v>
      </c>
      <c r="F954" t="s">
        <v>638</v>
      </c>
      <c r="G954" t="s">
        <v>2065</v>
      </c>
      <c r="H954" s="3">
        <v>627661.98809999996</v>
      </c>
      <c r="I954" s="3">
        <v>386775.49530000001</v>
      </c>
      <c r="J954" t="s">
        <v>2100</v>
      </c>
      <c r="K954" t="str">
        <f>_xlfn.XLOOKUP(A954, Accounts!A:A, Accounts!E:E, "Not Found")</f>
        <v>Savings</v>
      </c>
      <c r="L954" s="3">
        <f>_xlfn.XLOOKUP(A954, Accounts!A:A, Accounts!G:G, 0)</f>
        <v>318829056</v>
      </c>
      <c r="M954" s="3" t="str">
        <f>_xlfn.XLOOKUP(A954, Loan!A:A, Loan!D:D, "0")</f>
        <v>0</v>
      </c>
      <c r="N954" s="3" t="str">
        <f>_xlfn.XLOOKUP(Customer8[[#This Row],[Account Number]],Transaction!C:C,Transaction!D:D)</f>
        <v>Money Deposit</v>
      </c>
      <c r="O954" s="3" t="str">
        <f>_xlfn.XLOOKUP(Customer8[[#This Row],[Account Number]], Transaction!C:C,Transaction!E:E)</f>
        <v>Bank</v>
      </c>
      <c r="P954" s="2">
        <f>_xlfn.XLOOKUP(Customer8[[#This Row],[Account Number]], Transaction!C:C,Transaction!F:F)</f>
        <v>44278</v>
      </c>
      <c r="Q954" s="3">
        <f>Customer8[[#This Row],[Bank Deposit]]-Customer8[[#This Row],[Saving Accounts]]</f>
        <v>240886.49279999995</v>
      </c>
      <c r="R954" s="3">
        <f>IF(AND(K954="Current", Customer8[[#This Row],[Balance]]&gt;500000), Customer8[[#This Row],[Balance]]*1.02, Customer8[[#This Row],[Balance]])</f>
        <v>240886.49279999995</v>
      </c>
      <c r="S954" s="3" t="str">
        <f>TEXT(Customer8[[#This Row],[Transaction_Date]], "MMM")</f>
        <v>Mar</v>
      </c>
      <c r="T954" s="3" t="str">
        <f t="shared" si="14"/>
        <v>30-39 Yrs</v>
      </c>
      <c r="U954" s="3" t="str">
        <f>TEXT(Customer8[[#This Row],[Transaction_Date]],"YYYY")</f>
        <v>2021</v>
      </c>
    </row>
    <row r="955" spans="1:21" x14ac:dyDescent="0.35">
      <c r="A955" t="s">
        <v>2101</v>
      </c>
      <c r="B955">
        <v>900885875</v>
      </c>
      <c r="C955">
        <v>43</v>
      </c>
      <c r="D955" s="1">
        <v>29000.25</v>
      </c>
      <c r="E955" t="s">
        <v>741</v>
      </c>
      <c r="F955" t="s">
        <v>1492</v>
      </c>
      <c r="G955" t="s">
        <v>2065</v>
      </c>
      <c r="H955" s="3">
        <v>1166648.1713</v>
      </c>
      <c r="I955" s="3">
        <v>389467.5098</v>
      </c>
      <c r="J955" t="s">
        <v>2102</v>
      </c>
      <c r="K955" t="str">
        <f>_xlfn.XLOOKUP(A955, Accounts!A:A, Accounts!E:E, "Not Found")</f>
        <v>Current</v>
      </c>
      <c r="L955" s="3">
        <f>_xlfn.XLOOKUP(A955, Accounts!A:A, Accounts!G:G, 0)</f>
        <v>56371968</v>
      </c>
      <c r="M955" s="3" t="str">
        <f>_xlfn.XLOOKUP(A955, Loan!A:A, Loan!D:D, "0")</f>
        <v>0</v>
      </c>
      <c r="N955" s="3" t="str">
        <f>_xlfn.XLOOKUP(Customer8[[#This Row],[Account Number]],Transaction!C:C,Transaction!D:D)</f>
        <v>Money Deposit</v>
      </c>
      <c r="O955" s="3" t="str">
        <f>_xlfn.XLOOKUP(Customer8[[#This Row],[Account Number]], Transaction!C:C,Transaction!E:E)</f>
        <v>Bank</v>
      </c>
      <c r="P955" s="2">
        <f>_xlfn.XLOOKUP(Customer8[[#This Row],[Account Number]], Transaction!C:C,Transaction!F:F)</f>
        <v>44626</v>
      </c>
      <c r="Q955" s="3">
        <f>Customer8[[#This Row],[Bank Deposit]]-Customer8[[#This Row],[Saving Accounts]]</f>
        <v>777180.66150000005</v>
      </c>
      <c r="R955" s="3">
        <f>IF(AND(K955="Current", Customer8[[#This Row],[Balance]]&gt;500000), Customer8[[#This Row],[Balance]]*1.02, Customer8[[#This Row],[Balance]])</f>
        <v>792724.27473000006</v>
      </c>
      <c r="S955" s="3" t="str">
        <f>TEXT(Customer8[[#This Row],[Transaction_Date]], "MMM")</f>
        <v>Mar</v>
      </c>
      <c r="T955" s="3" t="str">
        <f t="shared" si="14"/>
        <v>40-49 Yrs</v>
      </c>
      <c r="U955" s="3" t="str">
        <f>TEXT(Customer8[[#This Row],[Transaction_Date]],"YYYY")</f>
        <v>2022</v>
      </c>
    </row>
    <row r="956" spans="1:21" x14ac:dyDescent="0.35">
      <c r="A956" t="s">
        <v>2103</v>
      </c>
      <c r="B956">
        <v>717625204</v>
      </c>
      <c r="C956">
        <v>33</v>
      </c>
      <c r="D956" s="1">
        <v>32652.75</v>
      </c>
      <c r="E956" t="s">
        <v>741</v>
      </c>
      <c r="F956" t="s">
        <v>69</v>
      </c>
      <c r="G956" t="s">
        <v>2065</v>
      </c>
      <c r="H956" s="3">
        <v>484808.7034</v>
      </c>
      <c r="I956" s="3">
        <v>249833.88769999999</v>
      </c>
      <c r="J956" t="s">
        <v>2104</v>
      </c>
      <c r="K956" t="str">
        <f>_xlfn.XLOOKUP(A956, Accounts!A:A, Accounts!E:E, "Not Found")</f>
        <v>Corporate</v>
      </c>
      <c r="L956" s="3">
        <f>_xlfn.XLOOKUP(A956, Accounts!A:A, Accounts!G:G, 0)</f>
        <v>705899264</v>
      </c>
      <c r="M956" s="3" t="str">
        <f>_xlfn.XLOOKUP(A956, Loan!A:A, Loan!D:D, "0")</f>
        <v>0</v>
      </c>
      <c r="N956" s="3" t="str">
        <f>_xlfn.XLOOKUP(Customer8[[#This Row],[Account Number]],Transaction!C:C,Transaction!D:D)</f>
        <v>Online Payment</v>
      </c>
      <c r="O956" s="3" t="str">
        <f>_xlfn.XLOOKUP(Customer8[[#This Row],[Account Number]], Transaction!C:C,Transaction!E:E)</f>
        <v>Mobile</v>
      </c>
      <c r="P956" s="2">
        <f>_xlfn.XLOOKUP(Customer8[[#This Row],[Account Number]], Transaction!C:C,Transaction!F:F)</f>
        <v>44670</v>
      </c>
      <c r="Q956" s="3">
        <f>Customer8[[#This Row],[Bank Deposit]]-Customer8[[#This Row],[Saving Accounts]]</f>
        <v>234974.81570000001</v>
      </c>
      <c r="R956" s="3">
        <f>IF(AND(K956="Current", Customer8[[#This Row],[Balance]]&gt;500000), Customer8[[#This Row],[Balance]]*1.02, Customer8[[#This Row],[Balance]])</f>
        <v>234974.81570000001</v>
      </c>
      <c r="S956" s="3" t="str">
        <f>TEXT(Customer8[[#This Row],[Transaction_Date]], "MMM")</f>
        <v>Apr</v>
      </c>
      <c r="T956" s="3" t="str">
        <f t="shared" si="14"/>
        <v>30-39 Yrs</v>
      </c>
      <c r="U956" s="3" t="str">
        <f>TEXT(Customer8[[#This Row],[Transaction_Date]],"YYYY")</f>
        <v>2022</v>
      </c>
    </row>
    <row r="957" spans="1:21" x14ac:dyDescent="0.35">
      <c r="A957" t="s">
        <v>2105</v>
      </c>
      <c r="B957">
        <v>97710211</v>
      </c>
      <c r="C957">
        <v>32</v>
      </c>
      <c r="D957" s="1">
        <v>33018</v>
      </c>
      <c r="E957" t="s">
        <v>741</v>
      </c>
      <c r="F957" t="s">
        <v>172</v>
      </c>
      <c r="G957" t="s">
        <v>2065</v>
      </c>
      <c r="H957" s="3">
        <v>350343.25819999998</v>
      </c>
      <c r="I957" s="3">
        <v>192916.28760000001</v>
      </c>
      <c r="J957" t="s">
        <v>2106</v>
      </c>
      <c r="K957" t="str">
        <f>_xlfn.XLOOKUP(A957, Accounts!A:A, Accounts!E:E, "Not Found")</f>
        <v>Domiciliary</v>
      </c>
      <c r="L957" s="3">
        <f>_xlfn.XLOOKUP(A957, Accounts!A:A, Accounts!G:G, 0)</f>
        <v>12435192</v>
      </c>
      <c r="M957" s="3" t="str">
        <f>_xlfn.XLOOKUP(A957, Loan!A:A, Loan!D:D, "0")</f>
        <v>0</v>
      </c>
      <c r="N957" s="3" t="str">
        <f>_xlfn.XLOOKUP(Customer8[[#This Row],[Account Number]],Transaction!C:C,Transaction!D:D)</f>
        <v>Online Payment</v>
      </c>
      <c r="O957" s="3" t="str">
        <f>_xlfn.XLOOKUP(Customer8[[#This Row],[Account Number]], Transaction!C:C,Transaction!E:E)</f>
        <v>Mobile</v>
      </c>
      <c r="P957" s="2">
        <f>_xlfn.XLOOKUP(Customer8[[#This Row],[Account Number]], Transaction!C:C,Transaction!F:F)</f>
        <v>44324</v>
      </c>
      <c r="Q957" s="3">
        <f>Customer8[[#This Row],[Bank Deposit]]-Customer8[[#This Row],[Saving Accounts]]</f>
        <v>157426.97059999997</v>
      </c>
      <c r="R957" s="3">
        <f>IF(AND(K957="Current", Customer8[[#This Row],[Balance]]&gt;500000), Customer8[[#This Row],[Balance]]*1.02, Customer8[[#This Row],[Balance]])</f>
        <v>157426.97059999997</v>
      </c>
      <c r="S957" s="3" t="str">
        <f>TEXT(Customer8[[#This Row],[Transaction_Date]], "MMM")</f>
        <v>May</v>
      </c>
      <c r="T957" s="3" t="str">
        <f t="shared" si="14"/>
        <v>30-39 Yrs</v>
      </c>
      <c r="U957" s="3" t="str">
        <f>TEXT(Customer8[[#This Row],[Transaction_Date]],"YYYY")</f>
        <v>2021</v>
      </c>
    </row>
    <row r="958" spans="1:21" x14ac:dyDescent="0.35">
      <c r="A958" t="s">
        <v>2107</v>
      </c>
      <c r="B958">
        <v>791457586</v>
      </c>
      <c r="C958">
        <v>80</v>
      </c>
      <c r="D958" s="1">
        <v>15486</v>
      </c>
      <c r="E958" t="s">
        <v>741</v>
      </c>
      <c r="F958" t="s">
        <v>825</v>
      </c>
      <c r="G958" t="s">
        <v>2065</v>
      </c>
      <c r="H958" s="3">
        <v>160756.04740000001</v>
      </c>
      <c r="I958" s="3">
        <v>181743.64240000001</v>
      </c>
      <c r="J958" t="s">
        <v>2108</v>
      </c>
      <c r="K958" t="str">
        <f>_xlfn.XLOOKUP(A958, Accounts!A:A, Accounts!E:E, "Not Found")</f>
        <v>Joint</v>
      </c>
      <c r="L958" s="3">
        <f>_xlfn.XLOOKUP(A958, Accounts!A:A, Accounts!G:G, 0)</f>
        <v>4670258004</v>
      </c>
      <c r="M958" s="3">
        <f>_xlfn.XLOOKUP(A958, Loan!A:A, Loan!D:D, "0")</f>
        <v>1176441072</v>
      </c>
      <c r="N958" s="3" t="str">
        <f>_xlfn.XLOOKUP(Customer8[[#This Row],[Account Number]],Transaction!C:C,Transaction!D:D)</f>
        <v>Loan Payment</v>
      </c>
      <c r="O958" s="3" t="str">
        <f>_xlfn.XLOOKUP(Customer8[[#This Row],[Account Number]], Transaction!C:C,Transaction!E:E)</f>
        <v>AFT</v>
      </c>
      <c r="P958" s="2">
        <f>_xlfn.XLOOKUP(Customer8[[#This Row],[Account Number]], Transaction!C:C,Transaction!F:F)</f>
        <v>44363</v>
      </c>
      <c r="Q958" s="3">
        <f>Customer8[[#This Row],[Bank Deposit]]-Customer8[[#This Row],[Saving Accounts]]</f>
        <v>-20987.595000000001</v>
      </c>
      <c r="R958" s="3">
        <f>IF(AND(K958="Current", Customer8[[#This Row],[Balance]]&gt;500000), Customer8[[#This Row],[Balance]]*1.02, Customer8[[#This Row],[Balance]])</f>
        <v>-20987.595000000001</v>
      </c>
      <c r="S958" s="3" t="str">
        <f>TEXT(Customer8[[#This Row],[Transaction_Date]], "MMM")</f>
        <v>Jun</v>
      </c>
      <c r="T958" s="3" t="str">
        <f t="shared" si="14"/>
        <v>70 Yrs &amp; Above</v>
      </c>
      <c r="U958" s="3" t="str">
        <f>TEXT(Customer8[[#This Row],[Transaction_Date]],"YYYY")</f>
        <v>2021</v>
      </c>
    </row>
    <row r="959" spans="1:21" x14ac:dyDescent="0.35">
      <c r="A959" t="s">
        <v>2109</v>
      </c>
      <c r="B959">
        <v>620975002</v>
      </c>
      <c r="C959">
        <v>38</v>
      </c>
      <c r="D959" s="1">
        <v>30826.5</v>
      </c>
      <c r="E959" t="s">
        <v>741</v>
      </c>
      <c r="F959" t="s">
        <v>101</v>
      </c>
      <c r="G959" t="s">
        <v>2065</v>
      </c>
      <c r="H959" s="3">
        <v>1769278.68</v>
      </c>
      <c r="I959" s="3">
        <v>487849.10800000001</v>
      </c>
      <c r="J959" t="s">
        <v>2110</v>
      </c>
      <c r="K959" t="str">
        <f>_xlfn.XLOOKUP(A959, Accounts!A:A, Accounts!E:E, "Not Found")</f>
        <v>Joint</v>
      </c>
      <c r="L959" s="3">
        <f>_xlfn.XLOOKUP(A959, Accounts!A:A, Accounts!G:G, 0)</f>
        <v>1649527136</v>
      </c>
      <c r="M959" s="3" t="str">
        <f>_xlfn.XLOOKUP(A959, Loan!A:A, Loan!D:D, "0")</f>
        <v>0</v>
      </c>
      <c r="N959" s="3" t="str">
        <f>_xlfn.XLOOKUP(Customer8[[#This Row],[Account Number]],Transaction!C:C,Transaction!D:D)</f>
        <v>Online Payment</v>
      </c>
      <c r="O959" s="3" t="str">
        <f>_xlfn.XLOOKUP(Customer8[[#This Row],[Account Number]], Transaction!C:C,Transaction!E:E)</f>
        <v>Card</v>
      </c>
      <c r="P959" s="2">
        <f>_xlfn.XLOOKUP(Customer8[[#This Row],[Account Number]], Transaction!C:C,Transaction!F:F)</f>
        <v>44589</v>
      </c>
      <c r="Q959" s="3">
        <f>Customer8[[#This Row],[Bank Deposit]]-Customer8[[#This Row],[Saving Accounts]]</f>
        <v>1281429.5719999999</v>
      </c>
      <c r="R959" s="3">
        <f>IF(AND(K959="Current", Customer8[[#This Row],[Balance]]&gt;500000), Customer8[[#This Row],[Balance]]*1.02, Customer8[[#This Row],[Balance]])</f>
        <v>1281429.5719999999</v>
      </c>
      <c r="S959" s="3" t="str">
        <f>TEXT(Customer8[[#This Row],[Transaction_Date]], "MMM")</f>
        <v>Jan</v>
      </c>
      <c r="T959" s="3" t="str">
        <f t="shared" si="14"/>
        <v>30-39 Yrs</v>
      </c>
      <c r="U959" s="3" t="str">
        <f>TEXT(Customer8[[#This Row],[Transaction_Date]],"YYYY")</f>
        <v>2022</v>
      </c>
    </row>
    <row r="960" spans="1:21" x14ac:dyDescent="0.35">
      <c r="A960" t="s">
        <v>2111</v>
      </c>
      <c r="B960">
        <v>191350100</v>
      </c>
      <c r="C960">
        <v>47</v>
      </c>
      <c r="D960" s="1">
        <v>27539.25</v>
      </c>
      <c r="E960" t="s">
        <v>741</v>
      </c>
      <c r="F960" t="s">
        <v>542</v>
      </c>
      <c r="G960" t="s">
        <v>2065</v>
      </c>
      <c r="H960" s="3">
        <v>3123544.4654999999</v>
      </c>
      <c r="I960" s="3">
        <v>1712270.2842999999</v>
      </c>
      <c r="J960" t="s">
        <v>2112</v>
      </c>
      <c r="K960" t="str">
        <f>_xlfn.XLOOKUP(A960, Accounts!A:A, Accounts!E:E, "Not Found")</f>
        <v>Current</v>
      </c>
      <c r="L960" s="3">
        <f>_xlfn.XLOOKUP(A960, Accounts!A:A, Accounts!G:G, 0)</f>
        <v>9242337</v>
      </c>
      <c r="M960" s="3" t="str">
        <f>_xlfn.XLOOKUP(A960, Loan!A:A, Loan!D:D, "0")</f>
        <v>0</v>
      </c>
      <c r="N960" s="3" t="str">
        <f>_xlfn.XLOOKUP(Customer8[[#This Row],[Account Number]],Transaction!C:C,Transaction!D:D)</f>
        <v>Money Deposit</v>
      </c>
      <c r="O960" s="3" t="str">
        <f>_xlfn.XLOOKUP(Customer8[[#This Row],[Account Number]], Transaction!C:C,Transaction!E:E)</f>
        <v>ATM</v>
      </c>
      <c r="P960" s="2">
        <f>_xlfn.XLOOKUP(Customer8[[#This Row],[Account Number]], Transaction!C:C,Transaction!F:F)</f>
        <v>44481</v>
      </c>
      <c r="Q960" s="3">
        <f>Customer8[[#This Row],[Bank Deposit]]-Customer8[[#This Row],[Saving Accounts]]</f>
        <v>1411274.1812</v>
      </c>
      <c r="R960" s="3">
        <f>IF(AND(K960="Current", Customer8[[#This Row],[Balance]]&gt;500000), Customer8[[#This Row],[Balance]]*1.02, Customer8[[#This Row],[Balance]])</f>
        <v>1439499.6648240001</v>
      </c>
      <c r="S960" s="3" t="str">
        <f>TEXT(Customer8[[#This Row],[Transaction_Date]], "MMM")</f>
        <v>Oct</v>
      </c>
      <c r="T960" s="3" t="str">
        <f t="shared" si="14"/>
        <v>40-49 Yrs</v>
      </c>
      <c r="U960" s="3" t="str">
        <f>TEXT(Customer8[[#This Row],[Transaction_Date]],"YYYY")</f>
        <v>2021</v>
      </c>
    </row>
    <row r="961" spans="1:21" x14ac:dyDescent="0.35">
      <c r="A961" t="s">
        <v>2113</v>
      </c>
      <c r="B961">
        <v>99730338</v>
      </c>
      <c r="C961">
        <v>77</v>
      </c>
      <c r="D961" s="1">
        <v>16581.75</v>
      </c>
      <c r="E961" t="s">
        <v>741</v>
      </c>
      <c r="F961" t="s">
        <v>633</v>
      </c>
      <c r="G961" t="s">
        <v>2065</v>
      </c>
      <c r="H961" s="3">
        <v>391405.92349999998</v>
      </c>
      <c r="I961" s="3">
        <v>37946.472600000001</v>
      </c>
      <c r="J961" t="s">
        <v>2114</v>
      </c>
      <c r="K961" t="str">
        <f>_xlfn.XLOOKUP(A961, Accounts!A:A, Accounts!E:E, "Not Found")</f>
        <v>Corporate</v>
      </c>
      <c r="L961" s="3">
        <f>_xlfn.XLOOKUP(A961, Accounts!A:A, Accounts!G:G, 0)</f>
        <v>82561554</v>
      </c>
      <c r="M961" s="3" t="str">
        <f>_xlfn.XLOOKUP(A961, Loan!A:A, Loan!D:D, "0")</f>
        <v>0</v>
      </c>
      <c r="N961" s="3" t="str">
        <f>_xlfn.XLOOKUP(Customer8[[#This Row],[Account Number]],Transaction!C:C,Transaction!D:D)</f>
        <v>Cash Withdrawal</v>
      </c>
      <c r="O961" s="3" t="str">
        <f>_xlfn.XLOOKUP(Customer8[[#This Row],[Account Number]], Transaction!C:C,Transaction!E:E)</f>
        <v>ATM</v>
      </c>
      <c r="P961" s="2">
        <f>_xlfn.XLOOKUP(Customer8[[#This Row],[Account Number]], Transaction!C:C,Transaction!F:F)</f>
        <v>44544</v>
      </c>
      <c r="Q961" s="3">
        <f>Customer8[[#This Row],[Bank Deposit]]-Customer8[[#This Row],[Saving Accounts]]</f>
        <v>353459.4509</v>
      </c>
      <c r="R961" s="3">
        <f>IF(AND(K961="Current", Customer8[[#This Row],[Balance]]&gt;500000), Customer8[[#This Row],[Balance]]*1.02, Customer8[[#This Row],[Balance]])</f>
        <v>353459.4509</v>
      </c>
      <c r="S961" s="3" t="str">
        <f>TEXT(Customer8[[#This Row],[Transaction_Date]], "MMM")</f>
        <v>Dec</v>
      </c>
      <c r="T961" s="3" t="str">
        <f t="shared" si="14"/>
        <v>70 Yrs &amp; Above</v>
      </c>
      <c r="U961" s="3" t="str">
        <f>TEXT(Customer8[[#This Row],[Transaction_Date]],"YYYY")</f>
        <v>2021</v>
      </c>
    </row>
    <row r="962" spans="1:21" x14ac:dyDescent="0.35">
      <c r="A962" t="s">
        <v>2115</v>
      </c>
      <c r="B962">
        <v>380741591</v>
      </c>
      <c r="C962">
        <v>47</v>
      </c>
      <c r="D962" s="1">
        <v>27539.25</v>
      </c>
      <c r="E962" t="s">
        <v>741</v>
      </c>
      <c r="F962" t="s">
        <v>260</v>
      </c>
      <c r="G962" t="s">
        <v>2065</v>
      </c>
      <c r="H962" s="3">
        <v>1282034.4867</v>
      </c>
      <c r="I962" s="3">
        <v>572699.43240000005</v>
      </c>
      <c r="J962" t="s">
        <v>2116</v>
      </c>
      <c r="K962" t="str">
        <f>_xlfn.XLOOKUP(A962, Accounts!A:A, Accounts!E:E, "Not Found")</f>
        <v>Corporate</v>
      </c>
      <c r="L962" s="3">
        <f>_xlfn.XLOOKUP(A962, Accounts!A:A, Accounts!G:G, 0)</f>
        <v>2430199824</v>
      </c>
      <c r="M962" s="3" t="str">
        <f>_xlfn.XLOOKUP(A962, Loan!A:A, Loan!D:D, "0")</f>
        <v>0</v>
      </c>
      <c r="N962" s="3" t="str">
        <f>_xlfn.XLOOKUP(Customer8[[#This Row],[Account Number]],Transaction!C:C,Transaction!D:D)</f>
        <v>Online Payment</v>
      </c>
      <c r="O962" s="3" t="str">
        <f>_xlfn.XLOOKUP(Customer8[[#This Row],[Account Number]], Transaction!C:C,Transaction!E:E)</f>
        <v>Card</v>
      </c>
      <c r="P962" s="2">
        <f>_xlfn.XLOOKUP(Customer8[[#This Row],[Account Number]], Transaction!C:C,Transaction!F:F)</f>
        <v>44274</v>
      </c>
      <c r="Q962" s="3">
        <f>Customer8[[#This Row],[Bank Deposit]]-Customer8[[#This Row],[Saving Accounts]]</f>
        <v>709335.05429999996</v>
      </c>
      <c r="R962" s="3">
        <f>IF(AND(K962="Current", Customer8[[#This Row],[Balance]]&gt;500000), Customer8[[#This Row],[Balance]]*1.02, Customer8[[#This Row],[Balance]])</f>
        <v>709335.05429999996</v>
      </c>
      <c r="S962" s="3" t="str">
        <f>TEXT(Customer8[[#This Row],[Transaction_Date]], "MMM")</f>
        <v>Mar</v>
      </c>
      <c r="T962" s="3" t="str">
        <f t="shared" ref="T962:T1025" si="15">IF(C962&lt;20,"Below 20 Yrs",IF(C962&lt;=29,"20-29 Yrs",IF(C962&lt;=39,"30-39 Yrs",IF(C962&lt;=49,"40-49 Yrs",IF(C962&lt;=59,"50-59 Yrs",IF(C962&lt;=69,"60-69 Yrs","70 Yrs &amp; Above"))))))</f>
        <v>40-49 Yrs</v>
      </c>
      <c r="U962" s="3" t="str">
        <f>TEXT(Customer8[[#This Row],[Transaction_Date]],"YYYY")</f>
        <v>2021</v>
      </c>
    </row>
    <row r="963" spans="1:21" x14ac:dyDescent="0.35">
      <c r="A963" t="s">
        <v>2117</v>
      </c>
      <c r="B963">
        <v>914905766</v>
      </c>
      <c r="C963">
        <v>36</v>
      </c>
      <c r="D963" s="1">
        <v>31557</v>
      </c>
      <c r="E963" t="s">
        <v>741</v>
      </c>
      <c r="F963" t="s">
        <v>1093</v>
      </c>
      <c r="G963" t="s">
        <v>2065</v>
      </c>
      <c r="H963" s="3">
        <v>66334.720300000001</v>
      </c>
      <c r="I963" s="3">
        <v>37557.157800000001</v>
      </c>
      <c r="J963" t="s">
        <v>2118</v>
      </c>
      <c r="K963" t="str">
        <f>_xlfn.XLOOKUP(A963, Accounts!A:A, Accounts!E:E, "Not Found")</f>
        <v>Savings</v>
      </c>
      <c r="L963" s="3">
        <f>_xlfn.XLOOKUP(A963, Accounts!A:A, Accounts!G:G, 0)</f>
        <v>941583252</v>
      </c>
      <c r="M963" s="3" t="str">
        <f>_xlfn.XLOOKUP(A963, Loan!A:A, Loan!D:D, "0")</f>
        <v>0</v>
      </c>
      <c r="N963" s="3" t="str">
        <f>_xlfn.XLOOKUP(Customer8[[#This Row],[Account Number]],Transaction!C:C,Transaction!D:D)</f>
        <v>Checks</v>
      </c>
      <c r="O963" s="3" t="str">
        <f>_xlfn.XLOOKUP(Customer8[[#This Row],[Account Number]], Transaction!C:C,Transaction!E:E)</f>
        <v>Informal Services</v>
      </c>
      <c r="P963" s="2">
        <f>_xlfn.XLOOKUP(Customer8[[#This Row],[Account Number]], Transaction!C:C,Transaction!F:F)</f>
        <v>44257</v>
      </c>
      <c r="Q963" s="3">
        <f>Customer8[[#This Row],[Bank Deposit]]-Customer8[[#This Row],[Saving Accounts]]</f>
        <v>28777.5625</v>
      </c>
      <c r="R963" s="3">
        <f>IF(AND(K963="Current", Customer8[[#This Row],[Balance]]&gt;500000), Customer8[[#This Row],[Balance]]*1.02, Customer8[[#This Row],[Balance]])</f>
        <v>28777.5625</v>
      </c>
      <c r="S963" s="3" t="str">
        <f>TEXT(Customer8[[#This Row],[Transaction_Date]], "MMM")</f>
        <v>Mar</v>
      </c>
      <c r="T963" s="3" t="str">
        <f t="shared" si="15"/>
        <v>30-39 Yrs</v>
      </c>
      <c r="U963" s="3" t="str">
        <f>TEXT(Customer8[[#This Row],[Transaction_Date]],"YYYY")</f>
        <v>2021</v>
      </c>
    </row>
    <row r="964" spans="1:21" x14ac:dyDescent="0.35">
      <c r="A964" t="s">
        <v>2119</v>
      </c>
      <c r="B964">
        <v>726027966</v>
      </c>
      <c r="C964">
        <v>55</v>
      </c>
      <c r="D964" s="1">
        <v>24617.25</v>
      </c>
      <c r="E964" t="s">
        <v>741</v>
      </c>
      <c r="F964" t="s">
        <v>456</v>
      </c>
      <c r="G964" t="s">
        <v>2065</v>
      </c>
      <c r="H964" s="3">
        <v>301089.9902</v>
      </c>
      <c r="I964" s="3">
        <v>113900.14019999999</v>
      </c>
      <c r="J964" t="s">
        <v>1686</v>
      </c>
      <c r="K964" t="str">
        <f>_xlfn.XLOOKUP(A964, Accounts!A:A, Accounts!E:E, "Not Found")</f>
        <v>Domiciliary</v>
      </c>
      <c r="L964" s="3">
        <f>_xlfn.XLOOKUP(A964, Accounts!A:A, Accounts!G:G, 0)</f>
        <v>3650615394</v>
      </c>
      <c r="M964" s="3" t="str">
        <f>_xlfn.XLOOKUP(A964, Loan!A:A, Loan!D:D, "0")</f>
        <v>0</v>
      </c>
      <c r="N964" s="3" t="str">
        <f>_xlfn.XLOOKUP(Customer8[[#This Row],[Account Number]],Transaction!C:C,Transaction!D:D)</f>
        <v>Money Transfer</v>
      </c>
      <c r="O964" s="3" t="str">
        <f>_xlfn.XLOOKUP(Customer8[[#This Row],[Account Number]], Transaction!C:C,Transaction!E:E)</f>
        <v>Mobile</v>
      </c>
      <c r="P964" s="2">
        <f>_xlfn.XLOOKUP(Customer8[[#This Row],[Account Number]], Transaction!C:C,Transaction!F:F)</f>
        <v>44519</v>
      </c>
      <c r="Q964" s="3">
        <f>Customer8[[#This Row],[Bank Deposit]]-Customer8[[#This Row],[Saving Accounts]]</f>
        <v>187189.85</v>
      </c>
      <c r="R964" s="3">
        <f>IF(AND(K964="Current", Customer8[[#This Row],[Balance]]&gt;500000), Customer8[[#This Row],[Balance]]*1.02, Customer8[[#This Row],[Balance]])</f>
        <v>187189.85</v>
      </c>
      <c r="S964" s="3" t="str">
        <f>TEXT(Customer8[[#This Row],[Transaction_Date]], "MMM")</f>
        <v>Nov</v>
      </c>
      <c r="T964" s="3" t="str">
        <f t="shared" si="15"/>
        <v>50-59 Yrs</v>
      </c>
      <c r="U964" s="3" t="str">
        <f>TEXT(Customer8[[#This Row],[Transaction_Date]],"YYYY")</f>
        <v>2021</v>
      </c>
    </row>
    <row r="965" spans="1:21" x14ac:dyDescent="0.35">
      <c r="A965" t="s">
        <v>2120</v>
      </c>
      <c r="B965">
        <v>919517989</v>
      </c>
      <c r="C965">
        <v>24</v>
      </c>
      <c r="D965" s="1">
        <v>35940</v>
      </c>
      <c r="E965" t="s">
        <v>741</v>
      </c>
      <c r="F965" t="s">
        <v>511</v>
      </c>
      <c r="G965" t="s">
        <v>2065</v>
      </c>
      <c r="H965" s="3">
        <v>1236148.3373</v>
      </c>
      <c r="I965" s="3">
        <v>170534.3327</v>
      </c>
      <c r="J965" t="s">
        <v>2121</v>
      </c>
      <c r="K965" t="str">
        <f>_xlfn.XLOOKUP(A965, Accounts!A:A, Accounts!E:E, "Not Found")</f>
        <v>Domiciliary</v>
      </c>
      <c r="L965" s="3">
        <f>_xlfn.XLOOKUP(A965, Accounts!A:A, Accounts!G:G, 0)</f>
        <v>1652934528</v>
      </c>
      <c r="M965" s="3" t="str">
        <f>_xlfn.XLOOKUP(A965, Loan!A:A, Loan!D:D, "0")</f>
        <v>0</v>
      </c>
      <c r="N965" s="3" t="str">
        <f>_xlfn.XLOOKUP(Customer8[[#This Row],[Account Number]],Transaction!C:C,Transaction!D:D)</f>
        <v>Money Deposit</v>
      </c>
      <c r="O965" s="3" t="str">
        <f>_xlfn.XLOOKUP(Customer8[[#This Row],[Account Number]], Transaction!C:C,Transaction!E:E)</f>
        <v>Bank</v>
      </c>
      <c r="P965" s="2">
        <f>_xlfn.XLOOKUP(Customer8[[#This Row],[Account Number]], Transaction!C:C,Transaction!F:F)</f>
        <v>44331</v>
      </c>
      <c r="Q965" s="3">
        <f>Customer8[[#This Row],[Bank Deposit]]-Customer8[[#This Row],[Saving Accounts]]</f>
        <v>1065614.0046000001</v>
      </c>
      <c r="R965" s="3">
        <f>IF(AND(K965="Current", Customer8[[#This Row],[Balance]]&gt;500000), Customer8[[#This Row],[Balance]]*1.02, Customer8[[#This Row],[Balance]])</f>
        <v>1065614.0046000001</v>
      </c>
      <c r="S965" s="3" t="str">
        <f>TEXT(Customer8[[#This Row],[Transaction_Date]], "MMM")</f>
        <v>May</v>
      </c>
      <c r="T965" s="3" t="str">
        <f t="shared" si="15"/>
        <v>20-29 Yrs</v>
      </c>
      <c r="U965" s="3" t="str">
        <f>TEXT(Customer8[[#This Row],[Transaction_Date]],"YYYY")</f>
        <v>2021</v>
      </c>
    </row>
    <row r="966" spans="1:21" x14ac:dyDescent="0.35">
      <c r="A966" t="s">
        <v>2122</v>
      </c>
      <c r="B966">
        <v>318255015</v>
      </c>
      <c r="C966">
        <v>64</v>
      </c>
      <c r="D966" s="1">
        <v>21330</v>
      </c>
      <c r="E966" t="s">
        <v>741</v>
      </c>
      <c r="F966" t="s">
        <v>263</v>
      </c>
      <c r="G966" t="s">
        <v>2065</v>
      </c>
      <c r="H966" s="3">
        <v>963625.90599999996</v>
      </c>
      <c r="I966" s="3">
        <v>541771.8983</v>
      </c>
      <c r="J966" t="s">
        <v>2123</v>
      </c>
      <c r="K966" t="str">
        <f>_xlfn.XLOOKUP(A966, Accounts!A:A, Accounts!E:E, "Not Found")</f>
        <v>Corporate</v>
      </c>
      <c r="L966" s="3">
        <f>_xlfn.XLOOKUP(A966, Accounts!A:A, Accounts!G:G, 0)</f>
        <v>1314259089</v>
      </c>
      <c r="M966" s="3" t="str">
        <f>_xlfn.XLOOKUP(A966, Loan!A:A, Loan!D:D, "0")</f>
        <v>0</v>
      </c>
      <c r="N966" s="3" t="str">
        <f>_xlfn.XLOOKUP(Customer8[[#This Row],[Account Number]],Transaction!C:C,Transaction!D:D)</f>
        <v>Money Deposit</v>
      </c>
      <c r="O966" s="3" t="str">
        <f>_xlfn.XLOOKUP(Customer8[[#This Row],[Account Number]], Transaction!C:C,Transaction!E:E)</f>
        <v>ATM</v>
      </c>
      <c r="P966" s="2">
        <f>_xlfn.XLOOKUP(Customer8[[#This Row],[Account Number]], Transaction!C:C,Transaction!F:F)</f>
        <v>44256</v>
      </c>
      <c r="Q966" s="3">
        <f>Customer8[[#This Row],[Bank Deposit]]-Customer8[[#This Row],[Saving Accounts]]</f>
        <v>421854.00769999996</v>
      </c>
      <c r="R966" s="3">
        <f>IF(AND(K966="Current", Customer8[[#This Row],[Balance]]&gt;500000), Customer8[[#This Row],[Balance]]*1.02, Customer8[[#This Row],[Balance]])</f>
        <v>421854.00769999996</v>
      </c>
      <c r="S966" s="3" t="str">
        <f>TEXT(Customer8[[#This Row],[Transaction_Date]], "MMM")</f>
        <v>Mar</v>
      </c>
      <c r="T966" s="3" t="str">
        <f t="shared" si="15"/>
        <v>60-69 Yrs</v>
      </c>
      <c r="U966" s="3" t="str">
        <f>TEXT(Customer8[[#This Row],[Transaction_Date]],"YYYY")</f>
        <v>2021</v>
      </c>
    </row>
    <row r="967" spans="1:21" x14ac:dyDescent="0.35">
      <c r="A967" t="s">
        <v>2124</v>
      </c>
      <c r="B967">
        <v>262721547</v>
      </c>
      <c r="C967">
        <v>83</v>
      </c>
      <c r="D967" s="1">
        <v>14390.25</v>
      </c>
      <c r="E967" t="s">
        <v>741</v>
      </c>
      <c r="F967" t="s">
        <v>641</v>
      </c>
      <c r="G967" t="s">
        <v>2065</v>
      </c>
      <c r="H967" s="3">
        <v>868683.63970000006</v>
      </c>
      <c r="I967" s="3">
        <v>149828.00390000001</v>
      </c>
      <c r="J967" t="s">
        <v>2125</v>
      </c>
      <c r="K967" t="str">
        <f>_xlfn.XLOOKUP(A967, Accounts!A:A, Accounts!E:E, "Not Found")</f>
        <v>Domiciliary</v>
      </c>
      <c r="L967" s="3">
        <f>_xlfn.XLOOKUP(A967, Accounts!A:A, Accounts!G:G, 0)</f>
        <v>418988259</v>
      </c>
      <c r="M967" s="3" t="str">
        <f>_xlfn.XLOOKUP(A967, Loan!A:A, Loan!D:D, "0")</f>
        <v>0</v>
      </c>
      <c r="N967" s="3" t="str">
        <f>_xlfn.XLOOKUP(Customer8[[#This Row],[Account Number]],Transaction!C:C,Transaction!D:D)</f>
        <v>Money Deposit</v>
      </c>
      <c r="O967" s="3" t="str">
        <f>_xlfn.XLOOKUP(Customer8[[#This Row],[Account Number]], Transaction!C:C,Transaction!E:E)</f>
        <v>Bank</v>
      </c>
      <c r="P967" s="2">
        <f>_xlfn.XLOOKUP(Customer8[[#This Row],[Account Number]], Transaction!C:C,Transaction!F:F)</f>
        <v>44641</v>
      </c>
      <c r="Q967" s="3">
        <f>Customer8[[#This Row],[Bank Deposit]]-Customer8[[#This Row],[Saving Accounts]]</f>
        <v>718855.63580000005</v>
      </c>
      <c r="R967" s="3">
        <f>IF(AND(K967="Current", Customer8[[#This Row],[Balance]]&gt;500000), Customer8[[#This Row],[Balance]]*1.02, Customer8[[#This Row],[Balance]])</f>
        <v>718855.63580000005</v>
      </c>
      <c r="S967" s="3" t="str">
        <f>TEXT(Customer8[[#This Row],[Transaction_Date]], "MMM")</f>
        <v>Mar</v>
      </c>
      <c r="T967" s="3" t="str">
        <f t="shared" si="15"/>
        <v>70 Yrs &amp; Above</v>
      </c>
      <c r="U967" s="3" t="str">
        <f>TEXT(Customer8[[#This Row],[Transaction_Date]],"YYYY")</f>
        <v>2022</v>
      </c>
    </row>
    <row r="968" spans="1:21" x14ac:dyDescent="0.35">
      <c r="A968" t="s">
        <v>2126</v>
      </c>
      <c r="B968">
        <v>346926199</v>
      </c>
      <c r="C968">
        <v>41</v>
      </c>
      <c r="D968" s="1">
        <v>29730.75</v>
      </c>
      <c r="E968" t="s">
        <v>741</v>
      </c>
      <c r="F968" t="s">
        <v>45</v>
      </c>
      <c r="G968" t="s">
        <v>2065</v>
      </c>
      <c r="H968" s="3">
        <v>1182517.8378000001</v>
      </c>
      <c r="I968" s="3">
        <v>169617.40239999999</v>
      </c>
      <c r="J968" t="s">
        <v>2127</v>
      </c>
      <c r="K968" t="str">
        <f>_xlfn.XLOOKUP(A968, Accounts!A:A, Accounts!E:E, "Not Found")</f>
        <v>Current</v>
      </c>
      <c r="L968" s="3">
        <f>_xlfn.XLOOKUP(A968, Accounts!A:A, Accounts!G:G, 0)</f>
        <v>14822472</v>
      </c>
      <c r="M968" s="3" t="str">
        <f>_xlfn.XLOOKUP(A968, Loan!A:A, Loan!D:D, "0")</f>
        <v>0</v>
      </c>
      <c r="N968" s="3" t="str">
        <f>_xlfn.XLOOKUP(Customer8[[#This Row],[Account Number]],Transaction!C:C,Transaction!D:D)</f>
        <v>Checks</v>
      </c>
      <c r="O968" s="3" t="str">
        <f>_xlfn.XLOOKUP(Customer8[[#This Row],[Account Number]], Transaction!C:C,Transaction!E:E)</f>
        <v>Informal Services</v>
      </c>
      <c r="P968" s="2">
        <f>_xlfn.XLOOKUP(Customer8[[#This Row],[Account Number]], Transaction!C:C,Transaction!F:F)</f>
        <v>44628</v>
      </c>
      <c r="Q968" s="3">
        <f>Customer8[[#This Row],[Bank Deposit]]-Customer8[[#This Row],[Saving Accounts]]</f>
        <v>1012900.4354000001</v>
      </c>
      <c r="R968" s="3">
        <f>IF(AND(K968="Current", Customer8[[#This Row],[Balance]]&gt;500000), Customer8[[#This Row],[Balance]]*1.02, Customer8[[#This Row],[Balance]])</f>
        <v>1033158.4441080001</v>
      </c>
      <c r="S968" s="3" t="str">
        <f>TEXT(Customer8[[#This Row],[Transaction_Date]], "MMM")</f>
        <v>Mar</v>
      </c>
      <c r="T968" s="3" t="str">
        <f t="shared" si="15"/>
        <v>40-49 Yrs</v>
      </c>
      <c r="U968" s="3" t="str">
        <f>TEXT(Customer8[[#This Row],[Transaction_Date]],"YYYY")</f>
        <v>2022</v>
      </c>
    </row>
    <row r="969" spans="1:21" x14ac:dyDescent="0.35">
      <c r="A969" t="s">
        <v>2128</v>
      </c>
      <c r="B969">
        <v>982383276</v>
      </c>
      <c r="C969">
        <v>22</v>
      </c>
      <c r="D969" s="1">
        <v>36670.5</v>
      </c>
      <c r="E969" t="s">
        <v>741</v>
      </c>
      <c r="F969" t="s">
        <v>229</v>
      </c>
      <c r="G969" t="s">
        <v>2065</v>
      </c>
      <c r="H969" s="3">
        <v>2709947.0175999999</v>
      </c>
      <c r="I969" s="3">
        <v>585630.10869999998</v>
      </c>
      <c r="J969" t="s">
        <v>2129</v>
      </c>
      <c r="K969" t="str">
        <f>_xlfn.XLOOKUP(A969, Accounts!A:A, Accounts!E:E, "Not Found")</f>
        <v>Corporate</v>
      </c>
      <c r="L969" s="3">
        <f>_xlfn.XLOOKUP(A969, Accounts!A:A, Accounts!G:G, 0)</f>
        <v>1106345856</v>
      </c>
      <c r="M969" s="3" t="str">
        <f>_xlfn.XLOOKUP(A969, Loan!A:A, Loan!D:D, "0")</f>
        <v>0</v>
      </c>
      <c r="N969" s="3" t="str">
        <f>_xlfn.XLOOKUP(Customer8[[#This Row],[Account Number]],Transaction!C:C,Transaction!D:D)</f>
        <v>Online Payment</v>
      </c>
      <c r="O969" s="3" t="str">
        <f>_xlfn.XLOOKUP(Customer8[[#This Row],[Account Number]], Transaction!C:C,Transaction!E:E)</f>
        <v>Mobile</v>
      </c>
      <c r="P969" s="2">
        <f>_xlfn.XLOOKUP(Customer8[[#This Row],[Account Number]], Transaction!C:C,Transaction!F:F)</f>
        <v>44584</v>
      </c>
      <c r="Q969" s="3">
        <f>Customer8[[#This Row],[Bank Deposit]]-Customer8[[#This Row],[Saving Accounts]]</f>
        <v>2124316.9089000002</v>
      </c>
      <c r="R969" s="3">
        <f>IF(AND(K969="Current", Customer8[[#This Row],[Balance]]&gt;500000), Customer8[[#This Row],[Balance]]*1.02, Customer8[[#This Row],[Balance]])</f>
        <v>2124316.9089000002</v>
      </c>
      <c r="S969" s="3" t="str">
        <f>TEXT(Customer8[[#This Row],[Transaction_Date]], "MMM")</f>
        <v>Jan</v>
      </c>
      <c r="T969" s="3" t="str">
        <f t="shared" si="15"/>
        <v>20-29 Yrs</v>
      </c>
      <c r="U969" s="3" t="str">
        <f>TEXT(Customer8[[#This Row],[Transaction_Date]],"YYYY")</f>
        <v>2022</v>
      </c>
    </row>
    <row r="970" spans="1:21" x14ac:dyDescent="0.35">
      <c r="A970" t="s">
        <v>2130</v>
      </c>
      <c r="B970">
        <v>685862122</v>
      </c>
      <c r="C970">
        <v>70</v>
      </c>
      <c r="D970" s="1">
        <v>19138.5</v>
      </c>
      <c r="E970" t="s">
        <v>741</v>
      </c>
      <c r="F970" t="s">
        <v>406</v>
      </c>
      <c r="G970" t="s">
        <v>2065</v>
      </c>
      <c r="H970" s="3">
        <v>549058.65110000002</v>
      </c>
      <c r="I970" s="3">
        <v>193966.5141</v>
      </c>
      <c r="J970" t="s">
        <v>2131</v>
      </c>
      <c r="K970" t="str">
        <f>_xlfn.XLOOKUP(A970, Accounts!A:A, Accounts!E:E, "Not Found")</f>
        <v>Savings</v>
      </c>
      <c r="L970" s="3">
        <f>_xlfn.XLOOKUP(A970, Accounts!A:A, Accounts!G:G, 0)</f>
        <v>1701962112</v>
      </c>
      <c r="M970" s="3" t="str">
        <f>_xlfn.XLOOKUP(A970, Loan!A:A, Loan!D:D, "0")</f>
        <v>0</v>
      </c>
      <c r="N970" s="3" t="str">
        <f>_xlfn.XLOOKUP(Customer8[[#This Row],[Account Number]],Transaction!C:C,Transaction!D:D)</f>
        <v>Online Payment</v>
      </c>
      <c r="O970" s="3" t="str">
        <f>_xlfn.XLOOKUP(Customer8[[#This Row],[Account Number]], Transaction!C:C,Transaction!E:E)</f>
        <v>Mobile</v>
      </c>
      <c r="P970" s="2">
        <f>_xlfn.XLOOKUP(Customer8[[#This Row],[Account Number]], Transaction!C:C,Transaction!F:F)</f>
        <v>44411</v>
      </c>
      <c r="Q970" s="3">
        <f>Customer8[[#This Row],[Bank Deposit]]-Customer8[[#This Row],[Saving Accounts]]</f>
        <v>355092.13699999999</v>
      </c>
      <c r="R970" s="3">
        <f>IF(AND(K970="Current", Customer8[[#This Row],[Balance]]&gt;500000), Customer8[[#This Row],[Balance]]*1.02, Customer8[[#This Row],[Balance]])</f>
        <v>355092.13699999999</v>
      </c>
      <c r="S970" s="3" t="str">
        <f>TEXT(Customer8[[#This Row],[Transaction_Date]], "MMM")</f>
        <v>Aug</v>
      </c>
      <c r="T970" s="3" t="str">
        <f t="shared" si="15"/>
        <v>70 Yrs &amp; Above</v>
      </c>
      <c r="U970" s="3" t="str">
        <f>TEXT(Customer8[[#This Row],[Transaction_Date]],"YYYY")</f>
        <v>2021</v>
      </c>
    </row>
    <row r="971" spans="1:21" x14ac:dyDescent="0.35">
      <c r="A971" t="s">
        <v>2132</v>
      </c>
      <c r="B971">
        <v>844326792</v>
      </c>
      <c r="C971">
        <v>66</v>
      </c>
      <c r="D971" s="1">
        <v>20599.5</v>
      </c>
      <c r="E971" t="s">
        <v>741</v>
      </c>
      <c r="F971" t="s">
        <v>217</v>
      </c>
      <c r="G971" t="s">
        <v>2065</v>
      </c>
      <c r="H971" s="3">
        <v>826021.00769999996</v>
      </c>
      <c r="I971" s="3">
        <v>441629.21149999998</v>
      </c>
      <c r="J971" t="s">
        <v>2133</v>
      </c>
      <c r="K971" t="str">
        <f>_xlfn.XLOOKUP(A971, Accounts!A:A, Accounts!E:E, "Not Found")</f>
        <v>Savings</v>
      </c>
      <c r="L971" s="3">
        <f>_xlfn.XLOOKUP(A971, Accounts!A:A, Accounts!G:G, 0)</f>
        <v>291252561</v>
      </c>
      <c r="M971" s="3" t="str">
        <f>_xlfn.XLOOKUP(A971, Loan!A:A, Loan!D:D, "0")</f>
        <v>0</v>
      </c>
      <c r="N971" s="3" t="str">
        <f>_xlfn.XLOOKUP(Customer8[[#This Row],[Account Number]],Transaction!C:C,Transaction!D:D)</f>
        <v>Money Deposit</v>
      </c>
      <c r="O971" s="3" t="str">
        <f>_xlfn.XLOOKUP(Customer8[[#This Row],[Account Number]], Transaction!C:C,Transaction!E:E)</f>
        <v>Bank</v>
      </c>
      <c r="P971" s="2">
        <f>_xlfn.XLOOKUP(Customer8[[#This Row],[Account Number]], Transaction!C:C,Transaction!F:F)</f>
        <v>44533</v>
      </c>
      <c r="Q971" s="3">
        <f>Customer8[[#This Row],[Bank Deposit]]-Customer8[[#This Row],[Saving Accounts]]</f>
        <v>384391.79619999998</v>
      </c>
      <c r="R971" s="3">
        <f>IF(AND(K971="Current", Customer8[[#This Row],[Balance]]&gt;500000), Customer8[[#This Row],[Balance]]*1.02, Customer8[[#This Row],[Balance]])</f>
        <v>384391.79619999998</v>
      </c>
      <c r="S971" s="3" t="str">
        <f>TEXT(Customer8[[#This Row],[Transaction_Date]], "MMM")</f>
        <v>Dec</v>
      </c>
      <c r="T971" s="3" t="str">
        <f t="shared" si="15"/>
        <v>60-69 Yrs</v>
      </c>
      <c r="U971" s="3" t="str">
        <f>TEXT(Customer8[[#This Row],[Transaction_Date]],"YYYY")</f>
        <v>2021</v>
      </c>
    </row>
    <row r="972" spans="1:21" x14ac:dyDescent="0.35">
      <c r="A972" t="s">
        <v>2134</v>
      </c>
      <c r="B972">
        <v>806218567</v>
      </c>
      <c r="C972">
        <v>71</v>
      </c>
      <c r="D972" s="1">
        <v>18773.25</v>
      </c>
      <c r="E972" t="s">
        <v>741</v>
      </c>
      <c r="F972" t="s">
        <v>393</v>
      </c>
      <c r="G972" t="s">
        <v>2065</v>
      </c>
      <c r="H972" s="3">
        <v>178265.14290000001</v>
      </c>
      <c r="I972" s="3">
        <v>75294.362099999998</v>
      </c>
      <c r="J972" t="s">
        <v>2135</v>
      </c>
      <c r="K972" t="str">
        <f>_xlfn.XLOOKUP(A972, Accounts!A:A, Accounts!E:E, "Not Found")</f>
        <v>Domiciliary</v>
      </c>
      <c r="L972" s="3">
        <f>_xlfn.XLOOKUP(A972, Accounts!A:A, Accounts!G:G, 0)</f>
        <v>1128729437</v>
      </c>
      <c r="M972" s="3" t="str">
        <f>_xlfn.XLOOKUP(A972, Loan!A:A, Loan!D:D, "0")</f>
        <v>0</v>
      </c>
      <c r="N972" s="3" t="str">
        <f>_xlfn.XLOOKUP(Customer8[[#This Row],[Account Number]],Transaction!C:C,Transaction!D:D)</f>
        <v>Money Transfer</v>
      </c>
      <c r="O972" s="3" t="str">
        <f>_xlfn.XLOOKUP(Customer8[[#This Row],[Account Number]], Transaction!C:C,Transaction!E:E)</f>
        <v>ATM</v>
      </c>
      <c r="P972" s="2">
        <f>_xlfn.XLOOKUP(Customer8[[#This Row],[Account Number]], Transaction!C:C,Transaction!F:F)</f>
        <v>44212</v>
      </c>
      <c r="Q972" s="3">
        <f>Customer8[[#This Row],[Bank Deposit]]-Customer8[[#This Row],[Saving Accounts]]</f>
        <v>102970.78080000001</v>
      </c>
      <c r="R972" s="3">
        <f>IF(AND(K972="Current", Customer8[[#This Row],[Balance]]&gt;500000), Customer8[[#This Row],[Balance]]*1.02, Customer8[[#This Row],[Balance]])</f>
        <v>102970.78080000001</v>
      </c>
      <c r="S972" s="3" t="str">
        <f>TEXT(Customer8[[#This Row],[Transaction_Date]], "MMM")</f>
        <v>Jan</v>
      </c>
      <c r="T972" s="3" t="str">
        <f t="shared" si="15"/>
        <v>70 Yrs &amp; Above</v>
      </c>
      <c r="U972" s="3" t="str">
        <f>TEXT(Customer8[[#This Row],[Transaction_Date]],"YYYY")</f>
        <v>2021</v>
      </c>
    </row>
    <row r="973" spans="1:21" x14ac:dyDescent="0.35">
      <c r="A973" t="s">
        <v>2136</v>
      </c>
      <c r="B973">
        <v>490053873</v>
      </c>
      <c r="C973">
        <v>63</v>
      </c>
      <c r="D973" s="1">
        <v>21695.25</v>
      </c>
      <c r="E973" t="s">
        <v>741</v>
      </c>
      <c r="F973" t="s">
        <v>502</v>
      </c>
      <c r="G973" t="s">
        <v>2065</v>
      </c>
      <c r="H973" s="3">
        <v>1073972.8570999999</v>
      </c>
      <c r="I973" s="3">
        <v>181444.88800000001</v>
      </c>
      <c r="J973" t="s">
        <v>2137</v>
      </c>
      <c r="K973" t="str">
        <f>_xlfn.XLOOKUP(A973, Accounts!A:A, Accounts!E:E, "Not Found")</f>
        <v>Domiciliary</v>
      </c>
      <c r="L973" s="3">
        <f>_xlfn.XLOOKUP(A973, Accounts!A:A, Accounts!G:G, 0)</f>
        <v>1230950424</v>
      </c>
      <c r="M973" s="3" t="str">
        <f>_xlfn.XLOOKUP(A973, Loan!A:A, Loan!D:D, "0")</f>
        <v>0</v>
      </c>
      <c r="N973" s="3" t="str">
        <f>_xlfn.XLOOKUP(Customer8[[#This Row],[Account Number]],Transaction!C:C,Transaction!D:D)</f>
        <v>Money Deposit</v>
      </c>
      <c r="O973" s="3" t="str">
        <f>_xlfn.XLOOKUP(Customer8[[#This Row],[Account Number]], Transaction!C:C,Transaction!E:E)</f>
        <v>Bank</v>
      </c>
      <c r="P973" s="2">
        <f>_xlfn.XLOOKUP(Customer8[[#This Row],[Account Number]], Transaction!C:C,Transaction!F:F)</f>
        <v>44239</v>
      </c>
      <c r="Q973" s="3">
        <f>Customer8[[#This Row],[Bank Deposit]]-Customer8[[#This Row],[Saving Accounts]]</f>
        <v>892527.96909999987</v>
      </c>
      <c r="R973" s="3">
        <f>IF(AND(K973="Current", Customer8[[#This Row],[Balance]]&gt;500000), Customer8[[#This Row],[Balance]]*1.02, Customer8[[#This Row],[Balance]])</f>
        <v>892527.96909999987</v>
      </c>
      <c r="S973" s="3" t="str">
        <f>TEXT(Customer8[[#This Row],[Transaction_Date]], "MMM")</f>
        <v>Feb</v>
      </c>
      <c r="T973" s="3" t="str">
        <f t="shared" si="15"/>
        <v>60-69 Yrs</v>
      </c>
      <c r="U973" s="3" t="str">
        <f>TEXT(Customer8[[#This Row],[Transaction_Date]],"YYYY")</f>
        <v>2021</v>
      </c>
    </row>
    <row r="974" spans="1:21" x14ac:dyDescent="0.35">
      <c r="A974" t="s">
        <v>2138</v>
      </c>
      <c r="B974">
        <v>293382229</v>
      </c>
      <c r="C974">
        <v>85</v>
      </c>
      <c r="D974" s="1">
        <v>13659.75</v>
      </c>
      <c r="E974" t="s">
        <v>741</v>
      </c>
      <c r="F974" t="s">
        <v>776</v>
      </c>
      <c r="G974" t="s">
        <v>2065</v>
      </c>
      <c r="H974" s="3">
        <v>951121.85309999995</v>
      </c>
      <c r="I974" s="3">
        <v>301822.66810000001</v>
      </c>
      <c r="J974" t="s">
        <v>2139</v>
      </c>
      <c r="K974" t="str">
        <f>_xlfn.XLOOKUP(A974, Accounts!A:A, Accounts!E:E, "Not Found")</f>
        <v>Current</v>
      </c>
      <c r="L974" s="3">
        <f>_xlfn.XLOOKUP(A974, Accounts!A:A, Accounts!G:G, 0)</f>
        <v>1815933924</v>
      </c>
      <c r="M974" s="3" t="str">
        <f>_xlfn.XLOOKUP(A974, Loan!A:A, Loan!D:D, "0")</f>
        <v>0</v>
      </c>
      <c r="N974" s="3" t="str">
        <f>_xlfn.XLOOKUP(Customer8[[#This Row],[Account Number]],Transaction!C:C,Transaction!D:D)</f>
        <v>Cash Withdrawal</v>
      </c>
      <c r="O974" s="3" t="str">
        <f>_xlfn.XLOOKUP(Customer8[[#This Row],[Account Number]], Transaction!C:C,Transaction!E:E)</f>
        <v>POS</v>
      </c>
      <c r="P974" s="2">
        <f>_xlfn.XLOOKUP(Customer8[[#This Row],[Account Number]], Transaction!C:C,Transaction!F:F)</f>
        <v>44640</v>
      </c>
      <c r="Q974" s="3">
        <f>Customer8[[#This Row],[Bank Deposit]]-Customer8[[#This Row],[Saving Accounts]]</f>
        <v>649299.18499999994</v>
      </c>
      <c r="R974" s="3">
        <f>IF(AND(K974="Current", Customer8[[#This Row],[Balance]]&gt;500000), Customer8[[#This Row],[Balance]]*1.02, Customer8[[#This Row],[Balance]])</f>
        <v>662285.16869999992</v>
      </c>
      <c r="S974" s="3" t="str">
        <f>TEXT(Customer8[[#This Row],[Transaction_Date]], "MMM")</f>
        <v>Mar</v>
      </c>
      <c r="T974" s="3" t="str">
        <f t="shared" si="15"/>
        <v>70 Yrs &amp; Above</v>
      </c>
      <c r="U974" s="3" t="str">
        <f>TEXT(Customer8[[#This Row],[Transaction_Date]],"YYYY")</f>
        <v>2022</v>
      </c>
    </row>
    <row r="975" spans="1:21" x14ac:dyDescent="0.35">
      <c r="A975" t="s">
        <v>2140</v>
      </c>
      <c r="B975">
        <v>841019660</v>
      </c>
      <c r="C975">
        <v>25</v>
      </c>
      <c r="D975" s="1">
        <v>35574.75</v>
      </c>
      <c r="E975" t="s">
        <v>741</v>
      </c>
      <c r="F975" t="s">
        <v>950</v>
      </c>
      <c r="G975" t="s">
        <v>2065</v>
      </c>
      <c r="H975" s="3">
        <v>443776.82909999997</v>
      </c>
      <c r="I975" s="3">
        <v>173072.9633</v>
      </c>
      <c r="J975" t="s">
        <v>2141</v>
      </c>
      <c r="K975" t="str">
        <f>_xlfn.XLOOKUP(A975, Accounts!A:A, Accounts!E:E, "Not Found")</f>
        <v>Domiciliary</v>
      </c>
      <c r="L975" s="3">
        <f>_xlfn.XLOOKUP(A975, Accounts!A:A, Accounts!G:G, 0)</f>
        <v>291262818</v>
      </c>
      <c r="M975" s="3" t="str">
        <f>_xlfn.XLOOKUP(A975, Loan!A:A, Loan!D:D, "0")</f>
        <v>0</v>
      </c>
      <c r="N975" s="3" t="str">
        <f>_xlfn.XLOOKUP(Customer8[[#This Row],[Account Number]],Transaction!C:C,Transaction!D:D)</f>
        <v>Online Payment</v>
      </c>
      <c r="O975" s="3" t="str">
        <f>_xlfn.XLOOKUP(Customer8[[#This Row],[Account Number]], Transaction!C:C,Transaction!E:E)</f>
        <v>Mobile</v>
      </c>
      <c r="P975" s="2">
        <f>_xlfn.XLOOKUP(Customer8[[#This Row],[Account Number]], Transaction!C:C,Transaction!F:F)</f>
        <v>44669</v>
      </c>
      <c r="Q975" s="3">
        <f>Customer8[[#This Row],[Bank Deposit]]-Customer8[[#This Row],[Saving Accounts]]</f>
        <v>270703.86579999997</v>
      </c>
      <c r="R975" s="3">
        <f>IF(AND(K975="Current", Customer8[[#This Row],[Balance]]&gt;500000), Customer8[[#This Row],[Balance]]*1.02, Customer8[[#This Row],[Balance]])</f>
        <v>270703.86579999997</v>
      </c>
      <c r="S975" s="3" t="str">
        <f>TEXT(Customer8[[#This Row],[Transaction_Date]], "MMM")</f>
        <v>Apr</v>
      </c>
      <c r="T975" s="3" t="str">
        <f t="shared" si="15"/>
        <v>20-29 Yrs</v>
      </c>
      <c r="U975" s="3" t="str">
        <f>TEXT(Customer8[[#This Row],[Transaction_Date]],"YYYY")</f>
        <v>2022</v>
      </c>
    </row>
    <row r="976" spans="1:21" x14ac:dyDescent="0.35">
      <c r="A976" t="s">
        <v>2142</v>
      </c>
      <c r="B976">
        <v>965515907</v>
      </c>
      <c r="C976">
        <v>68</v>
      </c>
      <c r="D976" s="1">
        <v>19869</v>
      </c>
      <c r="E976" t="s">
        <v>741</v>
      </c>
      <c r="F976" t="s">
        <v>847</v>
      </c>
      <c r="G976" t="s">
        <v>2065</v>
      </c>
      <c r="H976" s="3">
        <v>528116.25120000006</v>
      </c>
      <c r="I976" s="3">
        <v>211564.6428</v>
      </c>
      <c r="J976" t="s">
        <v>2143</v>
      </c>
      <c r="K976" t="str">
        <f>_xlfn.XLOOKUP(A976, Accounts!A:A, Accounts!E:E, "Not Found")</f>
        <v>Fixed Deposit</v>
      </c>
      <c r="L976" s="3">
        <f>_xlfn.XLOOKUP(A976, Accounts!A:A, Accounts!G:G, 0)</f>
        <v>2188883088</v>
      </c>
      <c r="M976" s="3">
        <f>_xlfn.XLOOKUP(A976, Loan!A:A, Loan!D:D, "0")</f>
        <v>14240139552</v>
      </c>
      <c r="N976" s="3" t="str">
        <f>_xlfn.XLOOKUP(Customer8[[#This Row],[Account Number]],Transaction!C:C,Transaction!D:D)</f>
        <v>Loan Payment</v>
      </c>
      <c r="O976" s="3" t="str">
        <f>_xlfn.XLOOKUP(Customer8[[#This Row],[Account Number]], Transaction!C:C,Transaction!E:E)</f>
        <v>AFT</v>
      </c>
      <c r="P976" s="2">
        <f>_xlfn.XLOOKUP(Customer8[[#This Row],[Account Number]], Transaction!C:C,Transaction!F:F)</f>
        <v>44259</v>
      </c>
      <c r="Q976" s="3">
        <f>Customer8[[#This Row],[Bank Deposit]]-Customer8[[#This Row],[Saving Accounts]]</f>
        <v>316551.60840000003</v>
      </c>
      <c r="R976" s="3">
        <f>IF(AND(K976="Current", Customer8[[#This Row],[Balance]]&gt;500000), Customer8[[#This Row],[Balance]]*1.02, Customer8[[#This Row],[Balance]])</f>
        <v>316551.60840000003</v>
      </c>
      <c r="S976" s="3" t="str">
        <f>TEXT(Customer8[[#This Row],[Transaction_Date]], "MMM")</f>
        <v>Mar</v>
      </c>
      <c r="T976" s="3" t="str">
        <f t="shared" si="15"/>
        <v>60-69 Yrs</v>
      </c>
      <c r="U976" s="3" t="str">
        <f>TEXT(Customer8[[#This Row],[Transaction_Date]],"YYYY")</f>
        <v>2021</v>
      </c>
    </row>
    <row r="977" spans="1:21" x14ac:dyDescent="0.35">
      <c r="A977" t="s">
        <v>2144</v>
      </c>
      <c r="B977">
        <v>247238450</v>
      </c>
      <c r="C977">
        <v>64</v>
      </c>
      <c r="D977" s="1">
        <v>21330</v>
      </c>
      <c r="E977" t="s">
        <v>741</v>
      </c>
      <c r="F977" t="s">
        <v>293</v>
      </c>
      <c r="G977" t="s">
        <v>2065</v>
      </c>
      <c r="H977" s="3">
        <v>204249.00520000001</v>
      </c>
      <c r="I977" s="3">
        <v>50869.563600000001</v>
      </c>
      <c r="J977" t="s">
        <v>2145</v>
      </c>
      <c r="K977" t="str">
        <f>_xlfn.XLOOKUP(A977, Accounts!A:A, Accounts!E:E, "Not Found")</f>
        <v>Domiciliary</v>
      </c>
      <c r="L977" s="3">
        <f>_xlfn.XLOOKUP(A977, Accounts!A:A, Accounts!G:G, 0)</f>
        <v>131150237</v>
      </c>
      <c r="M977" s="3" t="str">
        <f>_xlfn.XLOOKUP(A977, Loan!A:A, Loan!D:D, "0")</f>
        <v>0</v>
      </c>
      <c r="N977" s="3" t="str">
        <f>_xlfn.XLOOKUP(Customer8[[#This Row],[Account Number]],Transaction!C:C,Transaction!D:D)</f>
        <v>Online Payment</v>
      </c>
      <c r="O977" s="3" t="str">
        <f>_xlfn.XLOOKUP(Customer8[[#This Row],[Account Number]], Transaction!C:C,Transaction!E:E)</f>
        <v>Internet Banking</v>
      </c>
      <c r="P977" s="2">
        <f>_xlfn.XLOOKUP(Customer8[[#This Row],[Account Number]], Transaction!C:C,Transaction!F:F)</f>
        <v>44241</v>
      </c>
      <c r="Q977" s="3">
        <f>Customer8[[#This Row],[Bank Deposit]]-Customer8[[#This Row],[Saving Accounts]]</f>
        <v>153379.44160000002</v>
      </c>
      <c r="R977" s="3">
        <f>IF(AND(K977="Current", Customer8[[#This Row],[Balance]]&gt;500000), Customer8[[#This Row],[Balance]]*1.02, Customer8[[#This Row],[Balance]])</f>
        <v>153379.44160000002</v>
      </c>
      <c r="S977" s="3" t="str">
        <f>TEXT(Customer8[[#This Row],[Transaction_Date]], "MMM")</f>
        <v>Feb</v>
      </c>
      <c r="T977" s="3" t="str">
        <f t="shared" si="15"/>
        <v>60-69 Yrs</v>
      </c>
      <c r="U977" s="3" t="str">
        <f>TEXT(Customer8[[#This Row],[Transaction_Date]],"YYYY")</f>
        <v>2021</v>
      </c>
    </row>
    <row r="978" spans="1:21" x14ac:dyDescent="0.35">
      <c r="A978" t="s">
        <v>2146</v>
      </c>
      <c r="B978">
        <v>741790644</v>
      </c>
      <c r="C978">
        <v>60</v>
      </c>
      <c r="D978" s="1">
        <v>22791</v>
      </c>
      <c r="E978" t="s">
        <v>741</v>
      </c>
      <c r="F978" t="s">
        <v>217</v>
      </c>
      <c r="G978" t="s">
        <v>2065</v>
      </c>
      <c r="H978" s="3">
        <v>167605.97260000001</v>
      </c>
      <c r="I978" s="3">
        <v>84228.2552</v>
      </c>
      <c r="J978" t="s">
        <v>2147</v>
      </c>
      <c r="K978" t="str">
        <f>_xlfn.XLOOKUP(A978, Accounts!A:A, Accounts!E:E, "Not Found")</f>
        <v>Domiciliary</v>
      </c>
      <c r="L978" s="3">
        <f>_xlfn.XLOOKUP(A978, Accounts!A:A, Accounts!G:G, 0)</f>
        <v>319199244</v>
      </c>
      <c r="M978" s="3" t="str">
        <f>_xlfn.XLOOKUP(A978, Loan!A:A, Loan!D:D, "0")</f>
        <v>0</v>
      </c>
      <c r="N978" s="3" t="str">
        <f>_xlfn.XLOOKUP(Customer8[[#This Row],[Account Number]],Transaction!C:C,Transaction!D:D)</f>
        <v>Online Payment</v>
      </c>
      <c r="O978" s="3" t="str">
        <f>_xlfn.XLOOKUP(Customer8[[#This Row],[Account Number]], Transaction!C:C,Transaction!E:E)</f>
        <v>Internet Banking</v>
      </c>
      <c r="P978" s="2">
        <f>_xlfn.XLOOKUP(Customer8[[#This Row],[Account Number]], Transaction!C:C,Transaction!F:F)</f>
        <v>44411</v>
      </c>
      <c r="Q978" s="3">
        <f>Customer8[[#This Row],[Bank Deposit]]-Customer8[[#This Row],[Saving Accounts]]</f>
        <v>83377.717400000009</v>
      </c>
      <c r="R978" s="3">
        <f>IF(AND(K978="Current", Customer8[[#This Row],[Balance]]&gt;500000), Customer8[[#This Row],[Balance]]*1.02, Customer8[[#This Row],[Balance]])</f>
        <v>83377.717400000009</v>
      </c>
      <c r="S978" s="3" t="str">
        <f>TEXT(Customer8[[#This Row],[Transaction_Date]], "MMM")</f>
        <v>Aug</v>
      </c>
      <c r="T978" s="3" t="str">
        <f t="shared" si="15"/>
        <v>60-69 Yrs</v>
      </c>
      <c r="U978" s="3" t="str">
        <f>TEXT(Customer8[[#This Row],[Transaction_Date]],"YYYY")</f>
        <v>2021</v>
      </c>
    </row>
    <row r="979" spans="1:21" x14ac:dyDescent="0.35">
      <c r="A979" t="s">
        <v>2148</v>
      </c>
      <c r="B979">
        <v>64911273</v>
      </c>
      <c r="C979">
        <v>61</v>
      </c>
      <c r="D979" s="1">
        <v>22425.75</v>
      </c>
      <c r="E979" t="s">
        <v>741</v>
      </c>
      <c r="F979" t="s">
        <v>226</v>
      </c>
      <c r="G979" t="s">
        <v>2065</v>
      </c>
      <c r="H979" s="3">
        <v>1505541.4702999999</v>
      </c>
      <c r="I979" s="3">
        <v>298160.38069999998</v>
      </c>
      <c r="J979" t="s">
        <v>2149</v>
      </c>
      <c r="K979" t="str">
        <f>_xlfn.XLOOKUP(A979, Accounts!A:A, Accounts!E:E, "Not Found")</f>
        <v>Current</v>
      </c>
      <c r="L979" s="3">
        <f>_xlfn.XLOOKUP(A979, Accounts!A:A, Accounts!G:G, 0)</f>
        <v>1460477408</v>
      </c>
      <c r="M979" s="3" t="str">
        <f>_xlfn.XLOOKUP(A979, Loan!A:A, Loan!D:D, "0")</f>
        <v>0</v>
      </c>
      <c r="N979" s="3" t="str">
        <f>_xlfn.XLOOKUP(Customer8[[#This Row],[Account Number]],Transaction!C:C,Transaction!D:D)</f>
        <v>Money Deposit</v>
      </c>
      <c r="O979" s="3" t="str">
        <f>_xlfn.XLOOKUP(Customer8[[#This Row],[Account Number]], Transaction!C:C,Transaction!E:E)</f>
        <v>ATM</v>
      </c>
      <c r="P979" s="2">
        <f>_xlfn.XLOOKUP(Customer8[[#This Row],[Account Number]], Transaction!C:C,Transaction!F:F)</f>
        <v>44234</v>
      </c>
      <c r="Q979" s="3">
        <f>Customer8[[#This Row],[Bank Deposit]]-Customer8[[#This Row],[Saving Accounts]]</f>
        <v>1207381.0896000001</v>
      </c>
      <c r="R979" s="3">
        <f>IF(AND(K979="Current", Customer8[[#This Row],[Balance]]&gt;500000), Customer8[[#This Row],[Balance]]*1.02, Customer8[[#This Row],[Balance]])</f>
        <v>1231528.7113920001</v>
      </c>
      <c r="S979" s="3" t="str">
        <f>TEXT(Customer8[[#This Row],[Transaction_Date]], "MMM")</f>
        <v>Feb</v>
      </c>
      <c r="T979" s="3" t="str">
        <f t="shared" si="15"/>
        <v>60-69 Yrs</v>
      </c>
      <c r="U979" s="3" t="str">
        <f>TEXT(Customer8[[#This Row],[Transaction_Date]],"YYYY")</f>
        <v>2021</v>
      </c>
    </row>
    <row r="980" spans="1:21" x14ac:dyDescent="0.35">
      <c r="A980" t="s">
        <v>2150</v>
      </c>
      <c r="B980">
        <v>797666813</v>
      </c>
      <c r="C980">
        <v>65</v>
      </c>
      <c r="D980" s="1">
        <v>20964.75</v>
      </c>
      <c r="E980" t="s">
        <v>741</v>
      </c>
      <c r="F980" t="s">
        <v>169</v>
      </c>
      <c r="G980" t="s">
        <v>2065</v>
      </c>
      <c r="H980" s="3">
        <v>1357515.5592</v>
      </c>
      <c r="I980" s="3">
        <v>436548.42460000003</v>
      </c>
      <c r="J980" t="s">
        <v>2151</v>
      </c>
      <c r="K980" t="str">
        <f>_xlfn.XLOOKUP(A980, Accounts!A:A, Accounts!E:E, "Not Found")</f>
        <v>Joint</v>
      </c>
      <c r="L980" s="3">
        <f>_xlfn.XLOOKUP(A980, Accounts!A:A, Accounts!G:G, 0)</f>
        <v>265014945</v>
      </c>
      <c r="M980" s="3" t="str">
        <f>_xlfn.XLOOKUP(A980, Loan!A:A, Loan!D:D, "0")</f>
        <v>0</v>
      </c>
      <c r="N980" s="3" t="str">
        <f>_xlfn.XLOOKUP(Customer8[[#This Row],[Account Number]],Transaction!C:C,Transaction!D:D)</f>
        <v>Online Payment</v>
      </c>
      <c r="O980" s="3" t="str">
        <f>_xlfn.XLOOKUP(Customer8[[#This Row],[Account Number]], Transaction!C:C,Transaction!E:E)</f>
        <v>Internet Banking</v>
      </c>
      <c r="P980" s="2">
        <f>_xlfn.XLOOKUP(Customer8[[#This Row],[Account Number]], Transaction!C:C,Transaction!F:F)</f>
        <v>44551</v>
      </c>
      <c r="Q980" s="3">
        <f>Customer8[[#This Row],[Bank Deposit]]-Customer8[[#This Row],[Saving Accounts]]</f>
        <v>920967.13459999999</v>
      </c>
      <c r="R980" s="3">
        <f>IF(AND(K980="Current", Customer8[[#This Row],[Balance]]&gt;500000), Customer8[[#This Row],[Balance]]*1.02, Customer8[[#This Row],[Balance]])</f>
        <v>920967.13459999999</v>
      </c>
      <c r="S980" s="3" t="str">
        <f>TEXT(Customer8[[#This Row],[Transaction_Date]], "MMM")</f>
        <v>Dec</v>
      </c>
      <c r="T980" s="3" t="str">
        <f t="shared" si="15"/>
        <v>60-69 Yrs</v>
      </c>
      <c r="U980" s="3" t="str">
        <f>TEXT(Customer8[[#This Row],[Transaction_Date]],"YYYY")</f>
        <v>2021</v>
      </c>
    </row>
    <row r="981" spans="1:21" x14ac:dyDescent="0.35">
      <c r="A981" t="s">
        <v>2152</v>
      </c>
      <c r="B981">
        <v>561087774</v>
      </c>
      <c r="C981">
        <v>71</v>
      </c>
      <c r="D981" s="1">
        <v>18773.25</v>
      </c>
      <c r="E981" t="s">
        <v>741</v>
      </c>
      <c r="F981" t="s">
        <v>211</v>
      </c>
      <c r="G981" t="s">
        <v>2065</v>
      </c>
      <c r="H981" s="3">
        <v>258168.25339999999</v>
      </c>
      <c r="I981" s="3">
        <v>78349.900899999993</v>
      </c>
      <c r="J981" t="s">
        <v>2153</v>
      </c>
      <c r="K981" t="str">
        <f>_xlfn.XLOOKUP(A981, Accounts!A:A, Accounts!E:E, "Not Found")</f>
        <v>Corporate</v>
      </c>
      <c r="L981" s="3">
        <f>_xlfn.XLOOKUP(A981, Accounts!A:A, Accounts!G:G, 0)</f>
        <v>359386368</v>
      </c>
      <c r="M981" s="3">
        <f>_xlfn.XLOOKUP(A981, Loan!A:A, Loan!D:D, "0")</f>
        <v>15463784144</v>
      </c>
      <c r="N981" s="3" t="str">
        <f>_xlfn.XLOOKUP(Customer8[[#This Row],[Account Number]],Transaction!C:C,Transaction!D:D)</f>
        <v>Loan Payment</v>
      </c>
      <c r="O981" s="3" t="str">
        <f>_xlfn.XLOOKUP(Customer8[[#This Row],[Account Number]], Transaction!C:C,Transaction!E:E)</f>
        <v>AFT</v>
      </c>
      <c r="P981" s="2">
        <f>_xlfn.XLOOKUP(Customer8[[#This Row],[Account Number]], Transaction!C:C,Transaction!F:F)</f>
        <v>44407</v>
      </c>
      <c r="Q981" s="3">
        <f>Customer8[[#This Row],[Bank Deposit]]-Customer8[[#This Row],[Saving Accounts]]</f>
        <v>179818.35249999998</v>
      </c>
      <c r="R981" s="3">
        <f>IF(AND(K981="Current", Customer8[[#This Row],[Balance]]&gt;500000), Customer8[[#This Row],[Balance]]*1.02, Customer8[[#This Row],[Balance]])</f>
        <v>179818.35249999998</v>
      </c>
      <c r="S981" s="3" t="str">
        <f>TEXT(Customer8[[#This Row],[Transaction_Date]], "MMM")</f>
        <v>Jul</v>
      </c>
      <c r="T981" s="3" t="str">
        <f t="shared" si="15"/>
        <v>70 Yrs &amp; Above</v>
      </c>
      <c r="U981" s="3" t="str">
        <f>TEXT(Customer8[[#This Row],[Transaction_Date]],"YYYY")</f>
        <v>2021</v>
      </c>
    </row>
    <row r="982" spans="1:21" x14ac:dyDescent="0.35">
      <c r="A982" t="s">
        <v>2154</v>
      </c>
      <c r="B982">
        <v>866750682</v>
      </c>
      <c r="C982">
        <v>27</v>
      </c>
      <c r="D982" s="1">
        <v>34844.25</v>
      </c>
      <c r="E982" t="s">
        <v>741</v>
      </c>
      <c r="F982" t="s">
        <v>312</v>
      </c>
      <c r="G982" t="s">
        <v>2065</v>
      </c>
      <c r="H982" s="3">
        <v>383742.53379999998</v>
      </c>
      <c r="I982" s="3">
        <v>130472.4615</v>
      </c>
      <c r="J982" t="s">
        <v>2155</v>
      </c>
      <c r="K982" t="str">
        <f>_xlfn.XLOOKUP(A982, Accounts!A:A, Accounts!E:E, "Not Found")</f>
        <v>Domiciliary</v>
      </c>
      <c r="L982" s="3">
        <f>_xlfn.XLOOKUP(A982, Accounts!A:A, Accounts!G:G, 0)</f>
        <v>268015125</v>
      </c>
      <c r="M982" s="3" t="str">
        <f>_xlfn.XLOOKUP(A982, Loan!A:A, Loan!D:D, "0")</f>
        <v>0</v>
      </c>
      <c r="N982" s="3" t="str">
        <f>_xlfn.XLOOKUP(Customer8[[#This Row],[Account Number]],Transaction!C:C,Transaction!D:D)</f>
        <v>Money Transfer</v>
      </c>
      <c r="O982" s="3" t="str">
        <f>_xlfn.XLOOKUP(Customer8[[#This Row],[Account Number]], Transaction!C:C,Transaction!E:E)</f>
        <v>Mobile</v>
      </c>
      <c r="P982" s="2">
        <f>_xlfn.XLOOKUP(Customer8[[#This Row],[Account Number]], Transaction!C:C,Transaction!F:F)</f>
        <v>44535</v>
      </c>
      <c r="Q982" s="3">
        <f>Customer8[[#This Row],[Bank Deposit]]-Customer8[[#This Row],[Saving Accounts]]</f>
        <v>253270.07229999997</v>
      </c>
      <c r="R982" s="3">
        <f>IF(AND(K982="Current", Customer8[[#This Row],[Balance]]&gt;500000), Customer8[[#This Row],[Balance]]*1.02, Customer8[[#This Row],[Balance]])</f>
        <v>253270.07229999997</v>
      </c>
      <c r="S982" s="3" t="str">
        <f>TEXT(Customer8[[#This Row],[Transaction_Date]], "MMM")</f>
        <v>Dec</v>
      </c>
      <c r="T982" s="3" t="str">
        <f t="shared" si="15"/>
        <v>20-29 Yrs</v>
      </c>
      <c r="U982" s="3" t="str">
        <f>TEXT(Customer8[[#This Row],[Transaction_Date]],"YYYY")</f>
        <v>2021</v>
      </c>
    </row>
    <row r="983" spans="1:21" x14ac:dyDescent="0.35">
      <c r="A983" t="s">
        <v>2156</v>
      </c>
      <c r="B983">
        <v>940671188</v>
      </c>
      <c r="C983">
        <v>84</v>
      </c>
      <c r="D983" s="1">
        <v>14025</v>
      </c>
      <c r="E983" t="s">
        <v>741</v>
      </c>
      <c r="F983" t="s">
        <v>160</v>
      </c>
      <c r="G983" t="s">
        <v>2065</v>
      </c>
      <c r="H983" s="3">
        <v>32527.755000000001</v>
      </c>
      <c r="I983" s="3">
        <v>25501.759900000001</v>
      </c>
      <c r="J983" t="s">
        <v>2157</v>
      </c>
      <c r="K983" t="str">
        <f>_xlfn.XLOOKUP(A983, Accounts!A:A, Accounts!E:E, "Not Found")</f>
        <v>Current</v>
      </c>
      <c r="L983" s="3">
        <f>_xlfn.XLOOKUP(A983, Accounts!A:A, Accounts!G:G, 0)</f>
        <v>1242777536</v>
      </c>
      <c r="M983" s="3" t="str">
        <f>_xlfn.XLOOKUP(A983, Loan!A:A, Loan!D:D, "0")</f>
        <v>0</v>
      </c>
      <c r="N983" s="3" t="str">
        <f>_xlfn.XLOOKUP(Customer8[[#This Row],[Account Number]],Transaction!C:C,Transaction!D:D)</f>
        <v>Cash Withdrawal</v>
      </c>
      <c r="O983" s="3" t="str">
        <f>_xlfn.XLOOKUP(Customer8[[#This Row],[Account Number]], Transaction!C:C,Transaction!E:E)</f>
        <v>ATM</v>
      </c>
      <c r="P983" s="2">
        <f>_xlfn.XLOOKUP(Customer8[[#This Row],[Account Number]], Transaction!C:C,Transaction!F:F)</f>
        <v>44429</v>
      </c>
      <c r="Q983" s="3">
        <f>Customer8[[#This Row],[Bank Deposit]]-Customer8[[#This Row],[Saving Accounts]]</f>
        <v>7025.9951000000001</v>
      </c>
      <c r="R983" s="3">
        <f>IF(AND(K983="Current", Customer8[[#This Row],[Balance]]&gt;500000), Customer8[[#This Row],[Balance]]*1.02, Customer8[[#This Row],[Balance]])</f>
        <v>7025.9951000000001</v>
      </c>
      <c r="S983" s="3" t="str">
        <f>TEXT(Customer8[[#This Row],[Transaction_Date]], "MMM")</f>
        <v>Aug</v>
      </c>
      <c r="T983" s="3" t="str">
        <f t="shared" si="15"/>
        <v>70 Yrs &amp; Above</v>
      </c>
      <c r="U983" s="3" t="str">
        <f>TEXT(Customer8[[#This Row],[Transaction_Date]],"YYYY")</f>
        <v>2021</v>
      </c>
    </row>
    <row r="984" spans="1:21" x14ac:dyDescent="0.35">
      <c r="A984" t="s">
        <v>2158</v>
      </c>
      <c r="B984">
        <v>363716149</v>
      </c>
      <c r="C984">
        <v>84</v>
      </c>
      <c r="D984" s="1">
        <v>14025</v>
      </c>
      <c r="E984" t="s">
        <v>741</v>
      </c>
      <c r="F984" t="s">
        <v>229</v>
      </c>
      <c r="G984" t="s">
        <v>2065</v>
      </c>
      <c r="H984" s="3">
        <v>41045.709300000002</v>
      </c>
      <c r="I984" s="3">
        <v>53435.432699999998</v>
      </c>
      <c r="J984" t="s">
        <v>2159</v>
      </c>
      <c r="K984" t="str">
        <f>_xlfn.XLOOKUP(A984, Accounts!A:A, Accounts!E:E, "Not Found")</f>
        <v>Corporate</v>
      </c>
      <c r="L984" s="3">
        <f>_xlfn.XLOOKUP(A984, Accounts!A:A, Accounts!G:G, 0)</f>
        <v>2426223525</v>
      </c>
      <c r="M984" s="3" t="str">
        <f>_xlfn.XLOOKUP(A984, Loan!A:A, Loan!D:D, "0")</f>
        <v>0</v>
      </c>
      <c r="N984" s="3" t="str">
        <f>_xlfn.XLOOKUP(Customer8[[#This Row],[Account Number]],Transaction!C:C,Transaction!D:D)</f>
        <v>Online Payment</v>
      </c>
      <c r="O984" s="3" t="str">
        <f>_xlfn.XLOOKUP(Customer8[[#This Row],[Account Number]], Transaction!C:C,Transaction!E:E)</f>
        <v>Mobile</v>
      </c>
      <c r="P984" s="2">
        <f>_xlfn.XLOOKUP(Customer8[[#This Row],[Account Number]], Transaction!C:C,Transaction!F:F)</f>
        <v>44435</v>
      </c>
      <c r="Q984" s="3">
        <f>Customer8[[#This Row],[Bank Deposit]]-Customer8[[#This Row],[Saving Accounts]]</f>
        <v>-12389.723399999995</v>
      </c>
      <c r="R984" s="3">
        <f>IF(AND(K984="Current", Customer8[[#This Row],[Balance]]&gt;500000), Customer8[[#This Row],[Balance]]*1.02, Customer8[[#This Row],[Balance]])</f>
        <v>-12389.723399999995</v>
      </c>
      <c r="S984" s="3" t="str">
        <f>TEXT(Customer8[[#This Row],[Transaction_Date]], "MMM")</f>
        <v>Aug</v>
      </c>
      <c r="T984" s="3" t="str">
        <f t="shared" si="15"/>
        <v>70 Yrs &amp; Above</v>
      </c>
      <c r="U984" s="3" t="str">
        <f>TEXT(Customer8[[#This Row],[Transaction_Date]],"YYYY")</f>
        <v>2021</v>
      </c>
    </row>
    <row r="985" spans="1:21" x14ac:dyDescent="0.35">
      <c r="A985" t="s">
        <v>2160</v>
      </c>
      <c r="B985">
        <v>360188989</v>
      </c>
      <c r="C985">
        <v>71</v>
      </c>
      <c r="D985" s="1">
        <v>18773.25</v>
      </c>
      <c r="E985" t="s">
        <v>741</v>
      </c>
      <c r="F985" t="s">
        <v>199</v>
      </c>
      <c r="G985" t="s">
        <v>2065</v>
      </c>
      <c r="H985" s="3">
        <v>1620094.6987000001</v>
      </c>
      <c r="I985" s="3">
        <v>773983.59750000003</v>
      </c>
      <c r="J985" t="s">
        <v>2161</v>
      </c>
      <c r="K985" t="str">
        <f>_xlfn.XLOOKUP(A985, Accounts!A:A, Accounts!E:E, "Not Found")</f>
        <v>Corporate</v>
      </c>
      <c r="L985" s="3">
        <f>_xlfn.XLOOKUP(A985, Accounts!A:A, Accounts!G:G, 0)</f>
        <v>140152038</v>
      </c>
      <c r="M985" s="3" t="str">
        <f>_xlfn.XLOOKUP(A985, Loan!A:A, Loan!D:D, "0")</f>
        <v>0</v>
      </c>
      <c r="N985" s="3" t="str">
        <f>_xlfn.XLOOKUP(Customer8[[#This Row],[Account Number]],Transaction!C:C,Transaction!D:D)</f>
        <v>Checks</v>
      </c>
      <c r="O985" s="3" t="str">
        <f>_xlfn.XLOOKUP(Customer8[[#This Row],[Account Number]], Transaction!C:C,Transaction!E:E)</f>
        <v>Informal Services</v>
      </c>
      <c r="P985" s="2">
        <f>_xlfn.XLOOKUP(Customer8[[#This Row],[Account Number]], Transaction!C:C,Transaction!F:F)</f>
        <v>44274</v>
      </c>
      <c r="Q985" s="3">
        <f>Customer8[[#This Row],[Bank Deposit]]-Customer8[[#This Row],[Saving Accounts]]</f>
        <v>846111.10120000003</v>
      </c>
      <c r="R985" s="3">
        <f>IF(AND(K985="Current", Customer8[[#This Row],[Balance]]&gt;500000), Customer8[[#This Row],[Balance]]*1.02, Customer8[[#This Row],[Balance]])</f>
        <v>846111.10120000003</v>
      </c>
      <c r="S985" s="3" t="str">
        <f>TEXT(Customer8[[#This Row],[Transaction_Date]], "MMM")</f>
        <v>Mar</v>
      </c>
      <c r="T985" s="3" t="str">
        <f t="shared" si="15"/>
        <v>70 Yrs &amp; Above</v>
      </c>
      <c r="U985" s="3" t="str">
        <f>TEXT(Customer8[[#This Row],[Transaction_Date]],"YYYY")</f>
        <v>2021</v>
      </c>
    </row>
    <row r="986" spans="1:21" x14ac:dyDescent="0.35">
      <c r="A986" t="s">
        <v>2162</v>
      </c>
      <c r="B986">
        <v>128921572</v>
      </c>
      <c r="C986">
        <v>61</v>
      </c>
      <c r="D986" s="1">
        <v>22425.75</v>
      </c>
      <c r="E986" t="s">
        <v>741</v>
      </c>
      <c r="F986" t="s">
        <v>1104</v>
      </c>
      <c r="G986" t="s">
        <v>2065</v>
      </c>
      <c r="H986" s="3">
        <v>139422.32509999999</v>
      </c>
      <c r="I986" s="3">
        <v>56955.502999999997</v>
      </c>
      <c r="J986" t="s">
        <v>2163</v>
      </c>
      <c r="K986" t="str">
        <f>_xlfn.XLOOKUP(A986, Accounts!A:A, Accounts!E:E, "Not Found")</f>
        <v>Current</v>
      </c>
      <c r="L986" s="3">
        <f>_xlfn.XLOOKUP(A986, Accounts!A:A, Accounts!G:G, 0)</f>
        <v>889495425</v>
      </c>
      <c r="M986" s="3" t="str">
        <f>_xlfn.XLOOKUP(A986, Loan!A:A, Loan!D:D, "0")</f>
        <v>0</v>
      </c>
      <c r="N986" s="3" t="str">
        <f>_xlfn.XLOOKUP(Customer8[[#This Row],[Account Number]],Transaction!C:C,Transaction!D:D)</f>
        <v>Online Payment</v>
      </c>
      <c r="O986" s="3" t="str">
        <f>_xlfn.XLOOKUP(Customer8[[#This Row],[Account Number]], Transaction!C:C,Transaction!E:E)</f>
        <v>Card</v>
      </c>
      <c r="P986" s="2">
        <f>_xlfn.XLOOKUP(Customer8[[#This Row],[Account Number]], Transaction!C:C,Transaction!F:F)</f>
        <v>44386</v>
      </c>
      <c r="Q986" s="3">
        <f>Customer8[[#This Row],[Bank Deposit]]-Customer8[[#This Row],[Saving Accounts]]</f>
        <v>82466.82209999999</v>
      </c>
      <c r="R986" s="3">
        <f>IF(AND(K986="Current", Customer8[[#This Row],[Balance]]&gt;500000), Customer8[[#This Row],[Balance]]*1.02, Customer8[[#This Row],[Balance]])</f>
        <v>82466.82209999999</v>
      </c>
      <c r="S986" s="3" t="str">
        <f>TEXT(Customer8[[#This Row],[Transaction_Date]], "MMM")</f>
        <v>Jul</v>
      </c>
      <c r="T986" s="3" t="str">
        <f t="shared" si="15"/>
        <v>60-69 Yrs</v>
      </c>
      <c r="U986" s="3" t="str">
        <f>TEXT(Customer8[[#This Row],[Transaction_Date]],"YYYY")</f>
        <v>2021</v>
      </c>
    </row>
    <row r="987" spans="1:21" x14ac:dyDescent="0.35">
      <c r="A987" t="s">
        <v>2164</v>
      </c>
      <c r="B987">
        <v>258310082</v>
      </c>
      <c r="C987">
        <v>33</v>
      </c>
      <c r="D987" s="1">
        <v>32652.75</v>
      </c>
      <c r="E987" t="s">
        <v>741</v>
      </c>
      <c r="F987" t="s">
        <v>87</v>
      </c>
      <c r="G987" t="s">
        <v>2065</v>
      </c>
      <c r="H987" s="3">
        <v>350286.78330000001</v>
      </c>
      <c r="I987" s="3">
        <v>188024.9056</v>
      </c>
      <c r="J987" t="s">
        <v>2165</v>
      </c>
      <c r="K987" t="str">
        <f>_xlfn.XLOOKUP(A987, Accounts!A:A, Accounts!E:E, "Not Found")</f>
        <v>Domiciliary</v>
      </c>
      <c r="L987" s="3">
        <f>_xlfn.XLOOKUP(A987, Accounts!A:A, Accounts!G:G, 0)</f>
        <v>588736812</v>
      </c>
      <c r="M987" s="3" t="str">
        <f>_xlfn.XLOOKUP(A987, Loan!A:A, Loan!D:D, "0")</f>
        <v>0</v>
      </c>
      <c r="N987" s="3" t="str">
        <f>_xlfn.XLOOKUP(Customer8[[#This Row],[Account Number]],Transaction!C:C,Transaction!D:D)</f>
        <v>Cash Withdrawal</v>
      </c>
      <c r="O987" s="3" t="str">
        <f>_xlfn.XLOOKUP(Customer8[[#This Row],[Account Number]], Transaction!C:C,Transaction!E:E)</f>
        <v>Bank</v>
      </c>
      <c r="P987" s="2">
        <f>_xlfn.XLOOKUP(Customer8[[#This Row],[Account Number]], Transaction!C:C,Transaction!F:F)</f>
        <v>44671</v>
      </c>
      <c r="Q987" s="3">
        <f>Customer8[[#This Row],[Bank Deposit]]-Customer8[[#This Row],[Saving Accounts]]</f>
        <v>162261.87770000001</v>
      </c>
      <c r="R987" s="3">
        <f>IF(AND(K987="Current", Customer8[[#This Row],[Balance]]&gt;500000), Customer8[[#This Row],[Balance]]*1.02, Customer8[[#This Row],[Balance]])</f>
        <v>162261.87770000001</v>
      </c>
      <c r="S987" s="3" t="str">
        <f>TEXT(Customer8[[#This Row],[Transaction_Date]], "MMM")</f>
        <v>Apr</v>
      </c>
      <c r="T987" s="3" t="str">
        <f t="shared" si="15"/>
        <v>30-39 Yrs</v>
      </c>
      <c r="U987" s="3" t="str">
        <f>TEXT(Customer8[[#This Row],[Transaction_Date]],"YYYY")</f>
        <v>2022</v>
      </c>
    </row>
    <row r="988" spans="1:21" x14ac:dyDescent="0.35">
      <c r="A988" t="s">
        <v>2166</v>
      </c>
      <c r="B988">
        <v>104099391</v>
      </c>
      <c r="C988">
        <v>35</v>
      </c>
      <c r="D988" s="1">
        <v>31922.25</v>
      </c>
      <c r="E988" t="s">
        <v>741</v>
      </c>
      <c r="F988" t="s">
        <v>644</v>
      </c>
      <c r="G988" t="s">
        <v>2065</v>
      </c>
      <c r="H988" s="3">
        <v>1145916.7542000001</v>
      </c>
      <c r="I988" s="3">
        <v>660587.30530000001</v>
      </c>
      <c r="J988" t="s">
        <v>2167</v>
      </c>
      <c r="K988" t="str">
        <f>_xlfn.XLOOKUP(A988, Accounts!A:A, Accounts!E:E, "Not Found")</f>
        <v>Domiciliary</v>
      </c>
      <c r="L988" s="3">
        <f>_xlfn.XLOOKUP(A988, Accounts!A:A, Accounts!G:G, 0)</f>
        <v>33952278</v>
      </c>
      <c r="M988" s="3" t="str">
        <f>_xlfn.XLOOKUP(A988, Loan!A:A, Loan!D:D, "0")</f>
        <v>0</v>
      </c>
      <c r="N988" s="3" t="str">
        <f>_xlfn.XLOOKUP(Customer8[[#This Row],[Account Number]],Transaction!C:C,Transaction!D:D)</f>
        <v>Money Transfer</v>
      </c>
      <c r="O988" s="3" t="str">
        <f>_xlfn.XLOOKUP(Customer8[[#This Row],[Account Number]], Transaction!C:C,Transaction!E:E)</f>
        <v>Internet Banking</v>
      </c>
      <c r="P988" s="2">
        <f>_xlfn.XLOOKUP(Customer8[[#This Row],[Account Number]], Transaction!C:C,Transaction!F:F)</f>
        <v>44347</v>
      </c>
      <c r="Q988" s="3">
        <f>Customer8[[#This Row],[Bank Deposit]]-Customer8[[#This Row],[Saving Accounts]]</f>
        <v>485329.44890000008</v>
      </c>
      <c r="R988" s="3">
        <f>IF(AND(K988="Current", Customer8[[#This Row],[Balance]]&gt;500000), Customer8[[#This Row],[Balance]]*1.02, Customer8[[#This Row],[Balance]])</f>
        <v>485329.44890000008</v>
      </c>
      <c r="S988" s="3" t="str">
        <f>TEXT(Customer8[[#This Row],[Transaction_Date]], "MMM")</f>
        <v>May</v>
      </c>
      <c r="T988" s="3" t="str">
        <f t="shared" si="15"/>
        <v>30-39 Yrs</v>
      </c>
      <c r="U988" s="3" t="str">
        <f>TEXT(Customer8[[#This Row],[Transaction_Date]],"YYYY")</f>
        <v>2021</v>
      </c>
    </row>
    <row r="989" spans="1:21" x14ac:dyDescent="0.35">
      <c r="A989" t="s">
        <v>2168</v>
      </c>
      <c r="B989">
        <v>389587350</v>
      </c>
      <c r="C989">
        <v>61</v>
      </c>
      <c r="D989" s="1">
        <v>22425.75</v>
      </c>
      <c r="E989" t="s">
        <v>741</v>
      </c>
      <c r="F989" t="s">
        <v>840</v>
      </c>
      <c r="G989" t="s">
        <v>2065</v>
      </c>
      <c r="H989" s="3">
        <v>1112801.5404999999</v>
      </c>
      <c r="I989" s="3">
        <v>324567.11599999998</v>
      </c>
      <c r="J989" t="s">
        <v>2169</v>
      </c>
      <c r="K989" t="str">
        <f>_xlfn.XLOOKUP(A989, Accounts!A:A, Accounts!E:E, "Not Found")</f>
        <v>Domiciliary</v>
      </c>
      <c r="L989" s="3">
        <f>_xlfn.XLOOKUP(A989, Accounts!A:A, Accounts!G:G, 0)</f>
        <v>3068505312</v>
      </c>
      <c r="M989" s="3" t="str">
        <f>_xlfn.XLOOKUP(A989, Loan!A:A, Loan!D:D, "0")</f>
        <v>0</v>
      </c>
      <c r="N989" s="3" t="str">
        <f>_xlfn.XLOOKUP(Customer8[[#This Row],[Account Number]],Transaction!C:C,Transaction!D:D)</f>
        <v>Cash Withdrawal</v>
      </c>
      <c r="O989" s="3" t="str">
        <f>_xlfn.XLOOKUP(Customer8[[#This Row],[Account Number]], Transaction!C:C,Transaction!E:E)</f>
        <v>Bank</v>
      </c>
      <c r="P989" s="2">
        <f>_xlfn.XLOOKUP(Customer8[[#This Row],[Account Number]], Transaction!C:C,Transaction!F:F)</f>
        <v>44500</v>
      </c>
      <c r="Q989" s="3">
        <f>Customer8[[#This Row],[Bank Deposit]]-Customer8[[#This Row],[Saving Accounts]]</f>
        <v>788234.42449999996</v>
      </c>
      <c r="R989" s="3">
        <f>IF(AND(K989="Current", Customer8[[#This Row],[Balance]]&gt;500000), Customer8[[#This Row],[Balance]]*1.02, Customer8[[#This Row],[Balance]])</f>
        <v>788234.42449999996</v>
      </c>
      <c r="S989" s="3" t="str">
        <f>TEXT(Customer8[[#This Row],[Transaction_Date]], "MMM")</f>
        <v>Oct</v>
      </c>
      <c r="T989" s="3" t="str">
        <f t="shared" si="15"/>
        <v>60-69 Yrs</v>
      </c>
      <c r="U989" s="3" t="str">
        <f>TEXT(Customer8[[#This Row],[Transaction_Date]],"YYYY")</f>
        <v>2021</v>
      </c>
    </row>
    <row r="990" spans="1:21" x14ac:dyDescent="0.35">
      <c r="A990" t="s">
        <v>2170</v>
      </c>
      <c r="B990">
        <v>127626624</v>
      </c>
      <c r="C990">
        <v>26</v>
      </c>
      <c r="D990" s="1">
        <v>35209.5</v>
      </c>
      <c r="E990" t="s">
        <v>741</v>
      </c>
      <c r="F990" t="s">
        <v>112</v>
      </c>
      <c r="G990" t="s">
        <v>2065</v>
      </c>
      <c r="H990" s="3">
        <v>556830.61</v>
      </c>
      <c r="I990" s="3">
        <v>290498.52919999999</v>
      </c>
      <c r="J990" t="s">
        <v>2171</v>
      </c>
      <c r="K990" t="str">
        <f>_xlfn.XLOOKUP(A990, Accounts!A:A, Accounts!E:E, "Not Found")</f>
        <v>Domiciliary</v>
      </c>
      <c r="L990" s="3">
        <f>_xlfn.XLOOKUP(A990, Accounts!A:A, Accounts!G:G, 0)</f>
        <v>791217</v>
      </c>
      <c r="M990" s="3" t="str">
        <f>_xlfn.XLOOKUP(A990, Loan!A:A, Loan!D:D, "0")</f>
        <v>0</v>
      </c>
      <c r="N990" s="3" t="str">
        <f>_xlfn.XLOOKUP(Customer8[[#This Row],[Account Number]],Transaction!C:C,Transaction!D:D)</f>
        <v>Online Payment</v>
      </c>
      <c r="O990" s="3" t="str">
        <f>_xlfn.XLOOKUP(Customer8[[#This Row],[Account Number]], Transaction!C:C,Transaction!E:E)</f>
        <v>Mobile</v>
      </c>
      <c r="P990" s="2">
        <f>_xlfn.XLOOKUP(Customer8[[#This Row],[Account Number]], Transaction!C:C,Transaction!F:F)</f>
        <v>44245</v>
      </c>
      <c r="Q990" s="3">
        <f>Customer8[[#This Row],[Bank Deposit]]-Customer8[[#This Row],[Saving Accounts]]</f>
        <v>266332.0808</v>
      </c>
      <c r="R990" s="3">
        <f>IF(AND(K990="Current", Customer8[[#This Row],[Balance]]&gt;500000), Customer8[[#This Row],[Balance]]*1.02, Customer8[[#This Row],[Balance]])</f>
        <v>266332.0808</v>
      </c>
      <c r="S990" s="3" t="str">
        <f>TEXT(Customer8[[#This Row],[Transaction_Date]], "MMM")</f>
        <v>Feb</v>
      </c>
      <c r="T990" s="3" t="str">
        <f t="shared" si="15"/>
        <v>20-29 Yrs</v>
      </c>
      <c r="U990" s="3" t="str">
        <f>TEXT(Customer8[[#This Row],[Transaction_Date]],"YYYY")</f>
        <v>2021</v>
      </c>
    </row>
    <row r="991" spans="1:21" x14ac:dyDescent="0.35">
      <c r="A991" t="s">
        <v>2172</v>
      </c>
      <c r="B991">
        <v>767203930</v>
      </c>
      <c r="C991">
        <v>19</v>
      </c>
      <c r="D991" s="1">
        <v>37766.25</v>
      </c>
      <c r="E991" t="s">
        <v>741</v>
      </c>
      <c r="F991" t="s">
        <v>651</v>
      </c>
      <c r="G991" t="s">
        <v>2065</v>
      </c>
      <c r="H991" s="3">
        <v>94157.697</v>
      </c>
      <c r="I991" s="3">
        <v>32955.194000000003</v>
      </c>
      <c r="J991" t="s">
        <v>2173</v>
      </c>
      <c r="K991" t="str">
        <f>_xlfn.XLOOKUP(A991, Accounts!A:A, Accounts!E:E, "Not Found")</f>
        <v>Corporate</v>
      </c>
      <c r="L991" s="3">
        <f>_xlfn.XLOOKUP(A991, Accounts!A:A, Accounts!G:G, 0)</f>
        <v>4075713664</v>
      </c>
      <c r="M991" s="3" t="str">
        <f>_xlfn.XLOOKUP(A991, Loan!A:A, Loan!D:D, "0")</f>
        <v>0</v>
      </c>
      <c r="N991" s="3" t="str">
        <f>_xlfn.XLOOKUP(Customer8[[#This Row],[Account Number]],Transaction!C:C,Transaction!D:D)</f>
        <v>Online Payment</v>
      </c>
      <c r="O991" s="3" t="str">
        <f>_xlfn.XLOOKUP(Customer8[[#This Row],[Account Number]], Transaction!C:C,Transaction!E:E)</f>
        <v>Mobile</v>
      </c>
      <c r="P991" s="2">
        <f>_xlfn.XLOOKUP(Customer8[[#This Row],[Account Number]], Transaction!C:C,Transaction!F:F)</f>
        <v>44543</v>
      </c>
      <c r="Q991" s="3">
        <f>Customer8[[#This Row],[Bank Deposit]]-Customer8[[#This Row],[Saving Accounts]]</f>
        <v>61202.502999999997</v>
      </c>
      <c r="R991" s="3">
        <f>IF(AND(K991="Current", Customer8[[#This Row],[Balance]]&gt;500000), Customer8[[#This Row],[Balance]]*1.02, Customer8[[#This Row],[Balance]])</f>
        <v>61202.502999999997</v>
      </c>
      <c r="S991" s="3" t="str">
        <f>TEXT(Customer8[[#This Row],[Transaction_Date]], "MMM")</f>
        <v>Dec</v>
      </c>
      <c r="T991" s="3" t="str">
        <f t="shared" si="15"/>
        <v>Below 20 Yrs</v>
      </c>
      <c r="U991" s="3" t="str">
        <f>TEXT(Customer8[[#This Row],[Transaction_Date]],"YYYY")</f>
        <v>2021</v>
      </c>
    </row>
    <row r="992" spans="1:21" x14ac:dyDescent="0.35">
      <c r="A992" t="s">
        <v>2174</v>
      </c>
      <c r="B992">
        <v>881804070</v>
      </c>
      <c r="C992">
        <v>77</v>
      </c>
      <c r="D992" s="1">
        <v>16581.75</v>
      </c>
      <c r="E992" t="s">
        <v>741</v>
      </c>
      <c r="F992" t="s">
        <v>489</v>
      </c>
      <c r="G992" t="s">
        <v>2065</v>
      </c>
      <c r="H992" s="3">
        <v>2006627.3835</v>
      </c>
      <c r="I992" s="3">
        <v>436441.4559</v>
      </c>
      <c r="J992" t="s">
        <v>2175</v>
      </c>
      <c r="K992" t="str">
        <f>_xlfn.XLOOKUP(A992, Accounts!A:A, Accounts!E:E, "Not Found")</f>
        <v>Domiciliary</v>
      </c>
      <c r="L992" s="3">
        <f>_xlfn.XLOOKUP(A992, Accounts!A:A, Accounts!G:G, 0)</f>
        <v>672969222</v>
      </c>
      <c r="M992" s="3" t="str">
        <f>_xlfn.XLOOKUP(A992, Loan!A:A, Loan!D:D, "0")</f>
        <v>0</v>
      </c>
      <c r="N992" s="3" t="str">
        <f>_xlfn.XLOOKUP(Customer8[[#This Row],[Account Number]],Transaction!C:C,Transaction!D:D)</f>
        <v>Online Payment</v>
      </c>
      <c r="O992" s="3" t="str">
        <f>_xlfn.XLOOKUP(Customer8[[#This Row],[Account Number]], Transaction!C:C,Transaction!E:E)</f>
        <v>Internet Banking</v>
      </c>
      <c r="P992" s="2">
        <f>_xlfn.XLOOKUP(Customer8[[#This Row],[Account Number]], Transaction!C:C,Transaction!F:F)</f>
        <v>44625</v>
      </c>
      <c r="Q992" s="3">
        <f>Customer8[[#This Row],[Bank Deposit]]-Customer8[[#This Row],[Saving Accounts]]</f>
        <v>1570185.9276000001</v>
      </c>
      <c r="R992" s="3">
        <f>IF(AND(K992="Current", Customer8[[#This Row],[Balance]]&gt;500000), Customer8[[#This Row],[Balance]]*1.02, Customer8[[#This Row],[Balance]])</f>
        <v>1570185.9276000001</v>
      </c>
      <c r="S992" s="3" t="str">
        <f>TEXT(Customer8[[#This Row],[Transaction_Date]], "MMM")</f>
        <v>Mar</v>
      </c>
      <c r="T992" s="3" t="str">
        <f t="shared" si="15"/>
        <v>70 Yrs &amp; Above</v>
      </c>
      <c r="U992" s="3" t="str">
        <f>TEXT(Customer8[[#This Row],[Transaction_Date]],"YYYY")</f>
        <v>2022</v>
      </c>
    </row>
    <row r="993" spans="1:21" x14ac:dyDescent="0.35">
      <c r="A993" t="s">
        <v>2176</v>
      </c>
      <c r="B993">
        <v>832315873</v>
      </c>
      <c r="C993">
        <v>58</v>
      </c>
      <c r="D993" s="1">
        <v>23521.5</v>
      </c>
      <c r="E993" t="s">
        <v>741</v>
      </c>
      <c r="F993" t="s">
        <v>482</v>
      </c>
      <c r="G993" t="s">
        <v>2065</v>
      </c>
      <c r="H993" s="3">
        <v>169677.15839999999</v>
      </c>
      <c r="I993" s="3">
        <v>68295.056299999997</v>
      </c>
      <c r="J993" t="s">
        <v>2177</v>
      </c>
      <c r="K993" t="str">
        <f>_xlfn.XLOOKUP(A993, Accounts!A:A, Accounts!E:E, "Not Found")</f>
        <v>Corporate</v>
      </c>
      <c r="L993" s="3">
        <f>_xlfn.XLOOKUP(A993, Accounts!A:A, Accounts!G:G, 0)</f>
        <v>1842602868</v>
      </c>
      <c r="M993" s="3" t="str">
        <f>_xlfn.XLOOKUP(A993, Loan!A:A, Loan!D:D, "0")</f>
        <v>0</v>
      </c>
      <c r="N993" s="3" t="str">
        <f>_xlfn.XLOOKUP(Customer8[[#This Row],[Account Number]],Transaction!C:C,Transaction!D:D)</f>
        <v>Cash Withdrawal</v>
      </c>
      <c r="O993" s="3" t="str">
        <f>_xlfn.XLOOKUP(Customer8[[#This Row],[Account Number]], Transaction!C:C,Transaction!E:E)</f>
        <v>ATM</v>
      </c>
      <c r="P993" s="2">
        <f>_xlfn.XLOOKUP(Customer8[[#This Row],[Account Number]], Transaction!C:C,Transaction!F:F)</f>
        <v>44490</v>
      </c>
      <c r="Q993" s="3">
        <f>Customer8[[#This Row],[Bank Deposit]]-Customer8[[#This Row],[Saving Accounts]]</f>
        <v>101382.10209999999</v>
      </c>
      <c r="R993" s="3">
        <f>IF(AND(K993="Current", Customer8[[#This Row],[Balance]]&gt;500000), Customer8[[#This Row],[Balance]]*1.02, Customer8[[#This Row],[Balance]])</f>
        <v>101382.10209999999</v>
      </c>
      <c r="S993" s="3" t="str">
        <f>TEXT(Customer8[[#This Row],[Transaction_Date]], "MMM")</f>
        <v>Oct</v>
      </c>
      <c r="T993" s="3" t="str">
        <f t="shared" si="15"/>
        <v>50-59 Yrs</v>
      </c>
      <c r="U993" s="3" t="str">
        <f>TEXT(Customer8[[#This Row],[Transaction_Date]],"YYYY")</f>
        <v>2021</v>
      </c>
    </row>
    <row r="994" spans="1:21" x14ac:dyDescent="0.35">
      <c r="A994" t="s">
        <v>2178</v>
      </c>
      <c r="B994">
        <v>717220415</v>
      </c>
      <c r="C994">
        <v>49</v>
      </c>
      <c r="D994" s="1">
        <v>26808.75</v>
      </c>
      <c r="E994" t="s">
        <v>741</v>
      </c>
      <c r="F994" t="s">
        <v>1104</v>
      </c>
      <c r="G994" t="s">
        <v>2065</v>
      </c>
      <c r="H994" s="3">
        <v>47282.744100000004</v>
      </c>
      <c r="I994" s="3">
        <v>41720.068299999999</v>
      </c>
      <c r="J994" t="s">
        <v>2179</v>
      </c>
      <c r="K994" t="str">
        <f>_xlfn.XLOOKUP(A994, Accounts!A:A, Accounts!E:E, "Not Found")</f>
        <v>Savings</v>
      </c>
      <c r="L994" s="3">
        <f>_xlfn.XLOOKUP(A994, Accounts!A:A, Accounts!G:G, 0)</f>
        <v>2759250624</v>
      </c>
      <c r="M994" s="3" t="str">
        <f>_xlfn.XLOOKUP(A994, Loan!A:A, Loan!D:D, "0")</f>
        <v>0</v>
      </c>
      <c r="N994" s="3" t="str">
        <f>_xlfn.XLOOKUP(Customer8[[#This Row],[Account Number]],Transaction!C:C,Transaction!D:D)</f>
        <v>Money Transfer</v>
      </c>
      <c r="O994" s="3" t="str">
        <f>_xlfn.XLOOKUP(Customer8[[#This Row],[Account Number]], Transaction!C:C,Transaction!E:E)</f>
        <v>Mobile</v>
      </c>
      <c r="P994" s="2">
        <f>_xlfn.XLOOKUP(Customer8[[#This Row],[Account Number]], Transaction!C:C,Transaction!F:F)</f>
        <v>44317</v>
      </c>
      <c r="Q994" s="3">
        <f>Customer8[[#This Row],[Bank Deposit]]-Customer8[[#This Row],[Saving Accounts]]</f>
        <v>5562.6758000000045</v>
      </c>
      <c r="R994" s="3">
        <f>IF(AND(K994="Current", Customer8[[#This Row],[Balance]]&gt;500000), Customer8[[#This Row],[Balance]]*1.02, Customer8[[#This Row],[Balance]])</f>
        <v>5562.6758000000045</v>
      </c>
      <c r="S994" s="3" t="str">
        <f>TEXT(Customer8[[#This Row],[Transaction_Date]], "MMM")</f>
        <v>May</v>
      </c>
      <c r="T994" s="3" t="str">
        <f t="shared" si="15"/>
        <v>40-49 Yrs</v>
      </c>
      <c r="U994" s="3" t="str">
        <f>TEXT(Customer8[[#This Row],[Transaction_Date]],"YYYY")</f>
        <v>2021</v>
      </c>
    </row>
    <row r="995" spans="1:21" x14ac:dyDescent="0.35">
      <c r="A995" t="s">
        <v>2180</v>
      </c>
      <c r="B995">
        <v>75645378</v>
      </c>
      <c r="C995">
        <v>73</v>
      </c>
      <c r="D995" s="1">
        <v>18042.75</v>
      </c>
      <c r="E995" t="s">
        <v>741</v>
      </c>
      <c r="F995" t="s">
        <v>1186</v>
      </c>
      <c r="G995" t="s">
        <v>2065</v>
      </c>
      <c r="H995" s="3">
        <v>204597.05290000001</v>
      </c>
      <c r="I995" s="3">
        <v>272234.43160000001</v>
      </c>
      <c r="J995" t="s">
        <v>2181</v>
      </c>
      <c r="K995" t="str">
        <f>_xlfn.XLOOKUP(A995, Accounts!A:A, Accounts!E:E, "Not Found")</f>
        <v>Domiciliary</v>
      </c>
      <c r="L995" s="3">
        <f>_xlfn.XLOOKUP(A995, Accounts!A:A, Accounts!G:G, 0)</f>
        <v>742801514</v>
      </c>
      <c r="M995" s="3" t="str">
        <f>_xlfn.XLOOKUP(A995, Loan!A:A, Loan!D:D, "0")</f>
        <v>0</v>
      </c>
      <c r="N995" s="3" t="str">
        <f>_xlfn.XLOOKUP(Customer8[[#This Row],[Account Number]],Transaction!C:C,Transaction!D:D)</f>
        <v>Cash Withdrawal</v>
      </c>
      <c r="O995" s="3" t="str">
        <f>_xlfn.XLOOKUP(Customer8[[#This Row],[Account Number]], Transaction!C:C,Transaction!E:E)</f>
        <v>ATM</v>
      </c>
      <c r="P995" s="2">
        <f>_xlfn.XLOOKUP(Customer8[[#This Row],[Account Number]], Transaction!C:C,Transaction!F:F)</f>
        <v>44485</v>
      </c>
      <c r="Q995" s="3">
        <f>Customer8[[#This Row],[Bank Deposit]]-Customer8[[#This Row],[Saving Accounts]]</f>
        <v>-67637.378700000001</v>
      </c>
      <c r="R995" s="3">
        <f>IF(AND(K995="Current", Customer8[[#This Row],[Balance]]&gt;500000), Customer8[[#This Row],[Balance]]*1.02, Customer8[[#This Row],[Balance]])</f>
        <v>-67637.378700000001</v>
      </c>
      <c r="S995" s="3" t="str">
        <f>TEXT(Customer8[[#This Row],[Transaction_Date]], "MMM")</f>
        <v>Oct</v>
      </c>
      <c r="T995" s="3" t="str">
        <f t="shared" si="15"/>
        <v>70 Yrs &amp; Above</v>
      </c>
      <c r="U995" s="3" t="str">
        <f>TEXT(Customer8[[#This Row],[Transaction_Date]],"YYYY")</f>
        <v>2021</v>
      </c>
    </row>
    <row r="996" spans="1:21" x14ac:dyDescent="0.35">
      <c r="A996" t="s">
        <v>2182</v>
      </c>
      <c r="B996">
        <v>896912247</v>
      </c>
      <c r="C996">
        <v>49</v>
      </c>
      <c r="D996" s="1">
        <v>26808.75</v>
      </c>
      <c r="E996" t="s">
        <v>741</v>
      </c>
      <c r="F996" t="s">
        <v>1544</v>
      </c>
      <c r="G996" t="s">
        <v>2065</v>
      </c>
      <c r="H996" s="3">
        <v>762328.24699999997</v>
      </c>
      <c r="I996" s="3">
        <v>65591.992899999997</v>
      </c>
      <c r="J996" t="s">
        <v>2183</v>
      </c>
      <c r="K996" t="str">
        <f>_xlfn.XLOOKUP(A996, Accounts!A:A, Accounts!E:E, "Not Found")</f>
        <v>Current</v>
      </c>
      <c r="L996" s="3">
        <f>_xlfn.XLOOKUP(A996, Accounts!A:A, Accounts!G:G, 0)</f>
        <v>465756633</v>
      </c>
      <c r="M996" s="3" t="str">
        <f>_xlfn.XLOOKUP(A996, Loan!A:A, Loan!D:D, "0")</f>
        <v>0</v>
      </c>
      <c r="N996" s="3" t="str">
        <f>_xlfn.XLOOKUP(Customer8[[#This Row],[Account Number]],Transaction!C:C,Transaction!D:D)</f>
        <v>Cash Withdrawal</v>
      </c>
      <c r="O996" s="3" t="str">
        <f>_xlfn.XLOOKUP(Customer8[[#This Row],[Account Number]], Transaction!C:C,Transaction!E:E)</f>
        <v>ATM</v>
      </c>
      <c r="P996" s="2">
        <f>_xlfn.XLOOKUP(Customer8[[#This Row],[Account Number]], Transaction!C:C,Transaction!F:F)</f>
        <v>44569</v>
      </c>
      <c r="Q996" s="3">
        <f>Customer8[[#This Row],[Bank Deposit]]-Customer8[[#This Row],[Saving Accounts]]</f>
        <v>696736.25410000002</v>
      </c>
      <c r="R996" s="3">
        <f>IF(AND(K996="Current", Customer8[[#This Row],[Balance]]&gt;500000), Customer8[[#This Row],[Balance]]*1.02, Customer8[[#This Row],[Balance]])</f>
        <v>710670.97918200004</v>
      </c>
      <c r="S996" s="3" t="str">
        <f>TEXT(Customer8[[#This Row],[Transaction_Date]], "MMM")</f>
        <v>Jan</v>
      </c>
      <c r="T996" s="3" t="str">
        <f t="shared" si="15"/>
        <v>40-49 Yrs</v>
      </c>
      <c r="U996" s="3" t="str">
        <f>TEXT(Customer8[[#This Row],[Transaction_Date]],"YYYY")</f>
        <v>2022</v>
      </c>
    </row>
    <row r="997" spans="1:21" x14ac:dyDescent="0.35">
      <c r="A997" t="s">
        <v>2184</v>
      </c>
      <c r="B997">
        <v>612724567</v>
      </c>
      <c r="C997">
        <v>35</v>
      </c>
      <c r="D997" s="1">
        <v>31922.25</v>
      </c>
      <c r="E997" t="s">
        <v>741</v>
      </c>
      <c r="F997" t="s">
        <v>997</v>
      </c>
      <c r="G997" t="s">
        <v>2065</v>
      </c>
      <c r="H997" s="3">
        <v>442275.47139999998</v>
      </c>
      <c r="I997" s="3">
        <v>537088.27549999999</v>
      </c>
      <c r="J997" t="s">
        <v>2185</v>
      </c>
      <c r="K997" t="str">
        <f>_xlfn.XLOOKUP(A997, Accounts!A:A, Accounts!E:E, "Not Found")</f>
        <v>Joint</v>
      </c>
      <c r="L997" s="3">
        <f>_xlfn.XLOOKUP(A997, Accounts!A:A, Accounts!G:G, 0)</f>
        <v>622651392</v>
      </c>
      <c r="M997" s="3" t="str">
        <f>_xlfn.XLOOKUP(A997, Loan!A:A, Loan!D:D, "0")</f>
        <v>0</v>
      </c>
      <c r="N997" s="3" t="str">
        <f>_xlfn.XLOOKUP(Customer8[[#This Row],[Account Number]],Transaction!C:C,Transaction!D:D)</f>
        <v>Money Deposit</v>
      </c>
      <c r="O997" s="3" t="str">
        <f>_xlfn.XLOOKUP(Customer8[[#This Row],[Account Number]], Transaction!C:C,Transaction!E:E)</f>
        <v>Bank</v>
      </c>
      <c r="P997" s="2">
        <f>_xlfn.XLOOKUP(Customer8[[#This Row],[Account Number]], Transaction!C:C,Transaction!F:F)</f>
        <v>44642</v>
      </c>
      <c r="Q997" s="3">
        <f>Customer8[[#This Row],[Bank Deposit]]-Customer8[[#This Row],[Saving Accounts]]</f>
        <v>-94812.804100000008</v>
      </c>
      <c r="R997" s="3">
        <f>IF(AND(K997="Current", Customer8[[#This Row],[Balance]]&gt;500000), Customer8[[#This Row],[Balance]]*1.02, Customer8[[#This Row],[Balance]])</f>
        <v>-94812.804100000008</v>
      </c>
      <c r="S997" s="3" t="str">
        <f>TEXT(Customer8[[#This Row],[Transaction_Date]], "MMM")</f>
        <v>Mar</v>
      </c>
      <c r="T997" s="3" t="str">
        <f t="shared" si="15"/>
        <v>30-39 Yrs</v>
      </c>
      <c r="U997" s="3" t="str">
        <f>TEXT(Customer8[[#This Row],[Transaction_Date]],"YYYY")</f>
        <v>2022</v>
      </c>
    </row>
    <row r="998" spans="1:21" x14ac:dyDescent="0.35">
      <c r="A998" t="s">
        <v>2186</v>
      </c>
      <c r="B998">
        <v>296439878</v>
      </c>
      <c r="C998">
        <v>65</v>
      </c>
      <c r="D998" s="1">
        <v>20964.75</v>
      </c>
      <c r="E998" t="s">
        <v>741</v>
      </c>
      <c r="F998" t="s">
        <v>596</v>
      </c>
      <c r="G998" t="s">
        <v>2065</v>
      </c>
      <c r="H998" s="3">
        <v>74293.469800000006</v>
      </c>
      <c r="I998" s="3">
        <v>14035.2001</v>
      </c>
      <c r="J998" t="s">
        <v>2187</v>
      </c>
      <c r="K998" t="str">
        <f>_xlfn.XLOOKUP(A998, Accounts!A:A, Accounts!E:E, "Not Found")</f>
        <v>Domiciliary</v>
      </c>
      <c r="L998" s="3">
        <f>_xlfn.XLOOKUP(A998, Accounts!A:A, Accounts!G:G, 0)</f>
        <v>310190769</v>
      </c>
      <c r="M998" s="3" t="str">
        <f>_xlfn.XLOOKUP(A998, Loan!A:A, Loan!D:D, "0")</f>
        <v>0</v>
      </c>
      <c r="N998" s="3" t="str">
        <f>_xlfn.XLOOKUP(Customer8[[#This Row],[Account Number]],Transaction!C:C,Transaction!D:D)</f>
        <v>Money Deposit</v>
      </c>
      <c r="O998" s="3" t="str">
        <f>_xlfn.XLOOKUP(Customer8[[#This Row],[Account Number]], Transaction!C:C,Transaction!E:E)</f>
        <v>Bank</v>
      </c>
      <c r="P998" s="2">
        <f>_xlfn.XLOOKUP(Customer8[[#This Row],[Account Number]], Transaction!C:C,Transaction!F:F)</f>
        <v>44260</v>
      </c>
      <c r="Q998" s="3">
        <f>Customer8[[#This Row],[Bank Deposit]]-Customer8[[#This Row],[Saving Accounts]]</f>
        <v>60258.269700000004</v>
      </c>
      <c r="R998" s="3">
        <f>IF(AND(K998="Current", Customer8[[#This Row],[Balance]]&gt;500000), Customer8[[#This Row],[Balance]]*1.02, Customer8[[#This Row],[Balance]])</f>
        <v>60258.269700000004</v>
      </c>
      <c r="S998" s="3" t="str">
        <f>TEXT(Customer8[[#This Row],[Transaction_Date]], "MMM")</f>
        <v>Mar</v>
      </c>
      <c r="T998" s="3" t="str">
        <f t="shared" si="15"/>
        <v>60-69 Yrs</v>
      </c>
      <c r="U998" s="3" t="str">
        <f>TEXT(Customer8[[#This Row],[Transaction_Date]],"YYYY")</f>
        <v>2021</v>
      </c>
    </row>
    <row r="999" spans="1:21" x14ac:dyDescent="0.35">
      <c r="A999" t="s">
        <v>2188</v>
      </c>
      <c r="B999">
        <v>402846524</v>
      </c>
      <c r="C999">
        <v>34</v>
      </c>
      <c r="D999" s="1">
        <v>32287.5</v>
      </c>
      <c r="E999" t="s">
        <v>741</v>
      </c>
      <c r="F999" t="s">
        <v>69</v>
      </c>
      <c r="G999" t="s">
        <v>2065</v>
      </c>
      <c r="H999" s="3">
        <v>3384843.5617999998</v>
      </c>
      <c r="I999" s="3">
        <v>1241535.0725</v>
      </c>
      <c r="J999" t="s">
        <v>2189</v>
      </c>
      <c r="K999" t="str">
        <f>_xlfn.XLOOKUP(A999, Accounts!A:A, Accounts!E:E, "Not Found")</f>
        <v>Current</v>
      </c>
      <c r="L999" s="3">
        <f>_xlfn.XLOOKUP(A999, Accounts!A:A, Accounts!G:G, 0)</f>
        <v>196216482</v>
      </c>
      <c r="M999" s="3">
        <f>_xlfn.XLOOKUP(A999, Loan!A:A, Loan!D:D, "0")</f>
        <v>15207829824</v>
      </c>
      <c r="N999" s="3" t="str">
        <f>_xlfn.XLOOKUP(Customer8[[#This Row],[Account Number]],Transaction!C:C,Transaction!D:D)</f>
        <v>Loan Payment</v>
      </c>
      <c r="O999" s="3" t="str">
        <f>_xlfn.XLOOKUP(Customer8[[#This Row],[Account Number]], Transaction!C:C,Transaction!E:E)</f>
        <v>AFT</v>
      </c>
      <c r="P999" s="2">
        <f>_xlfn.XLOOKUP(Customer8[[#This Row],[Account Number]], Transaction!C:C,Transaction!F:F)</f>
        <v>44344</v>
      </c>
      <c r="Q999" s="3">
        <f>Customer8[[#This Row],[Bank Deposit]]-Customer8[[#This Row],[Saving Accounts]]</f>
        <v>2143308.4892999995</v>
      </c>
      <c r="R999" s="3">
        <f>IF(AND(K999="Current", Customer8[[#This Row],[Balance]]&gt;500000), Customer8[[#This Row],[Balance]]*1.02, Customer8[[#This Row],[Balance]])</f>
        <v>2186174.6590859997</v>
      </c>
      <c r="S999" s="3" t="str">
        <f>TEXT(Customer8[[#This Row],[Transaction_Date]], "MMM")</f>
        <v>May</v>
      </c>
      <c r="T999" s="3" t="str">
        <f t="shared" si="15"/>
        <v>30-39 Yrs</v>
      </c>
      <c r="U999" s="3" t="str">
        <f>TEXT(Customer8[[#This Row],[Transaction_Date]],"YYYY")</f>
        <v>2021</v>
      </c>
    </row>
    <row r="1000" spans="1:21" x14ac:dyDescent="0.35">
      <c r="A1000" t="s">
        <v>2190</v>
      </c>
      <c r="B1000">
        <v>631528098</v>
      </c>
      <c r="C1000">
        <v>56</v>
      </c>
      <c r="D1000" s="1">
        <v>24252</v>
      </c>
      <c r="E1000" t="s">
        <v>741</v>
      </c>
      <c r="F1000" t="s">
        <v>1250</v>
      </c>
      <c r="G1000" t="s">
        <v>2065</v>
      </c>
      <c r="H1000" s="3">
        <v>2419115.1727</v>
      </c>
      <c r="I1000" s="3">
        <v>714332.35290000006</v>
      </c>
      <c r="J1000" t="s">
        <v>2191</v>
      </c>
      <c r="K1000" t="str">
        <f>_xlfn.XLOOKUP(A1000, Accounts!A:A, Accounts!E:E, "Not Found")</f>
        <v>Domiciliary</v>
      </c>
      <c r="L1000" s="3">
        <f>_xlfn.XLOOKUP(A1000, Accounts!A:A, Accounts!G:G, 0)</f>
        <v>112254768</v>
      </c>
      <c r="M1000" s="3" t="str">
        <f>_xlfn.XLOOKUP(A1000, Loan!A:A, Loan!D:D, "0")</f>
        <v>0</v>
      </c>
      <c r="N1000" s="3" t="str">
        <f>_xlfn.XLOOKUP(Customer8[[#This Row],[Account Number]],Transaction!C:C,Transaction!D:D)</f>
        <v>Money Transfer</v>
      </c>
      <c r="O1000" s="3" t="str">
        <f>_xlfn.XLOOKUP(Customer8[[#This Row],[Account Number]], Transaction!C:C,Transaction!E:E)</f>
        <v>ATM</v>
      </c>
      <c r="P1000" s="2">
        <f>_xlfn.XLOOKUP(Customer8[[#This Row],[Account Number]], Transaction!C:C,Transaction!F:F)</f>
        <v>44540</v>
      </c>
      <c r="Q1000" s="3">
        <f>Customer8[[#This Row],[Bank Deposit]]-Customer8[[#This Row],[Saving Accounts]]</f>
        <v>1704782.8197999999</v>
      </c>
      <c r="R1000" s="3">
        <f>IF(AND(K1000="Current", Customer8[[#This Row],[Balance]]&gt;500000), Customer8[[#This Row],[Balance]]*1.02, Customer8[[#This Row],[Balance]])</f>
        <v>1704782.8197999999</v>
      </c>
      <c r="S1000" s="3" t="str">
        <f>TEXT(Customer8[[#This Row],[Transaction_Date]], "MMM")</f>
        <v>Dec</v>
      </c>
      <c r="T1000" s="3" t="str">
        <f t="shared" si="15"/>
        <v>50-59 Yrs</v>
      </c>
      <c r="U1000" s="3" t="str">
        <f>TEXT(Customer8[[#This Row],[Transaction_Date]],"YYYY")</f>
        <v>2021</v>
      </c>
    </row>
    <row r="1001" spans="1:21" x14ac:dyDescent="0.35">
      <c r="A1001" t="s">
        <v>2192</v>
      </c>
      <c r="B1001">
        <v>588615194</v>
      </c>
      <c r="C1001">
        <v>36</v>
      </c>
      <c r="D1001" s="1">
        <v>31557</v>
      </c>
      <c r="E1001" t="s">
        <v>741</v>
      </c>
      <c r="F1001" t="s">
        <v>338</v>
      </c>
      <c r="G1001" t="s">
        <v>2065</v>
      </c>
      <c r="H1001" s="3">
        <v>80407.613800000006</v>
      </c>
      <c r="I1001" s="3">
        <v>37910.700900000003</v>
      </c>
      <c r="J1001" t="s">
        <v>2193</v>
      </c>
      <c r="K1001" t="str">
        <f>_xlfn.XLOOKUP(A1001, Accounts!A:A, Accounts!E:E, "Not Found")</f>
        <v>Corporate</v>
      </c>
      <c r="L1001" s="3">
        <f>_xlfn.XLOOKUP(A1001, Accounts!A:A, Accounts!G:G, 0)</f>
        <v>985776318</v>
      </c>
      <c r="M1001" s="3" t="str">
        <f>_xlfn.XLOOKUP(A1001, Loan!A:A, Loan!D:D, "0")</f>
        <v>0</v>
      </c>
      <c r="N1001" s="3" t="str">
        <f>_xlfn.XLOOKUP(Customer8[[#This Row],[Account Number]],Transaction!C:C,Transaction!D:D)</f>
        <v>Money Transfer</v>
      </c>
      <c r="O1001" s="3" t="str">
        <f>_xlfn.XLOOKUP(Customer8[[#This Row],[Account Number]], Transaction!C:C,Transaction!E:E)</f>
        <v>Mobile</v>
      </c>
      <c r="P1001" s="2">
        <f>_xlfn.XLOOKUP(Customer8[[#This Row],[Account Number]], Transaction!C:C,Transaction!F:F)</f>
        <v>44338</v>
      </c>
      <c r="Q1001" s="3">
        <f>Customer8[[#This Row],[Bank Deposit]]-Customer8[[#This Row],[Saving Accounts]]</f>
        <v>42496.912900000003</v>
      </c>
      <c r="R1001" s="3">
        <f>IF(AND(K1001="Current", Customer8[[#This Row],[Balance]]&gt;500000), Customer8[[#This Row],[Balance]]*1.02, Customer8[[#This Row],[Balance]])</f>
        <v>42496.912900000003</v>
      </c>
      <c r="S1001" s="3" t="str">
        <f>TEXT(Customer8[[#This Row],[Transaction_Date]], "MMM")</f>
        <v>May</v>
      </c>
      <c r="T1001" s="3" t="str">
        <f t="shared" si="15"/>
        <v>30-39 Yrs</v>
      </c>
      <c r="U1001" s="3" t="str">
        <f>TEXT(Customer8[[#This Row],[Transaction_Date]],"YYYY")</f>
        <v>2021</v>
      </c>
    </row>
    <row r="1002" spans="1:21" x14ac:dyDescent="0.35">
      <c r="A1002" t="s">
        <v>2194</v>
      </c>
      <c r="B1002">
        <v>557921020</v>
      </c>
      <c r="C1002">
        <v>27</v>
      </c>
      <c r="D1002" s="1">
        <v>34844.25</v>
      </c>
      <c r="E1002" t="s">
        <v>741</v>
      </c>
      <c r="F1002" t="s">
        <v>150</v>
      </c>
      <c r="G1002" t="s">
        <v>2065</v>
      </c>
      <c r="H1002" s="3">
        <v>2036733.0375000001</v>
      </c>
      <c r="I1002" s="3">
        <v>773673.69649999996</v>
      </c>
      <c r="J1002" t="s">
        <v>2195</v>
      </c>
      <c r="K1002" t="str">
        <f>_xlfn.XLOOKUP(A1002, Accounts!A:A, Accounts!E:E, "Not Found")</f>
        <v>Savings</v>
      </c>
      <c r="L1002" s="3">
        <f>_xlfn.XLOOKUP(A1002, Accounts!A:A, Accounts!G:G, 0)</f>
        <v>901612892</v>
      </c>
      <c r="M1002" s="3">
        <f>_xlfn.XLOOKUP(A1002, Loan!A:A, Loan!D:D, "0")</f>
        <v>1976426928</v>
      </c>
      <c r="N1002" s="3" t="str">
        <f>_xlfn.XLOOKUP(Customer8[[#This Row],[Account Number]],Transaction!C:C,Transaction!D:D)</f>
        <v>Loan Payment</v>
      </c>
      <c r="O1002" s="3" t="str">
        <f>_xlfn.XLOOKUP(Customer8[[#This Row],[Account Number]], Transaction!C:C,Transaction!E:E)</f>
        <v>AFT</v>
      </c>
      <c r="P1002" s="2">
        <f>_xlfn.XLOOKUP(Customer8[[#This Row],[Account Number]], Transaction!C:C,Transaction!F:F)</f>
        <v>44600</v>
      </c>
      <c r="Q1002" s="3">
        <f>Customer8[[#This Row],[Bank Deposit]]-Customer8[[#This Row],[Saving Accounts]]</f>
        <v>1263059.341</v>
      </c>
      <c r="R1002" s="3">
        <f>IF(AND(K1002="Current", Customer8[[#This Row],[Balance]]&gt;500000), Customer8[[#This Row],[Balance]]*1.02, Customer8[[#This Row],[Balance]])</f>
        <v>1263059.341</v>
      </c>
      <c r="S1002" s="3" t="str">
        <f>TEXT(Customer8[[#This Row],[Transaction_Date]], "MMM")</f>
        <v>Feb</v>
      </c>
      <c r="T1002" s="3" t="str">
        <f t="shared" si="15"/>
        <v>20-29 Yrs</v>
      </c>
      <c r="U1002" s="3" t="str">
        <f>TEXT(Customer8[[#This Row],[Transaction_Date]],"YYYY")</f>
        <v>2022</v>
      </c>
    </row>
    <row r="1003" spans="1:21" x14ac:dyDescent="0.35">
      <c r="A1003" t="s">
        <v>2196</v>
      </c>
      <c r="B1003">
        <v>206071219</v>
      </c>
      <c r="C1003">
        <v>58</v>
      </c>
      <c r="D1003" s="1">
        <v>23521.5</v>
      </c>
      <c r="E1003" t="s">
        <v>741</v>
      </c>
      <c r="F1003" t="s">
        <v>886</v>
      </c>
      <c r="G1003" t="s">
        <v>2065</v>
      </c>
      <c r="H1003" s="3">
        <v>702159.57640000002</v>
      </c>
      <c r="I1003" s="3">
        <v>172530.63879999999</v>
      </c>
      <c r="J1003" t="s">
        <v>2197</v>
      </c>
      <c r="K1003" t="str">
        <f>_xlfn.XLOOKUP(A1003, Accounts!A:A, Accounts!E:E, "Not Found")</f>
        <v>Savings</v>
      </c>
      <c r="L1003" s="3">
        <f>_xlfn.XLOOKUP(A1003, Accounts!A:A, Accounts!G:G, 0)</f>
        <v>11407648</v>
      </c>
      <c r="M1003" s="3">
        <f>_xlfn.XLOOKUP(A1003, Loan!A:A, Loan!D:D, "0")</f>
        <v>15030108</v>
      </c>
      <c r="N1003" s="3" t="str">
        <f>_xlfn.XLOOKUP(Customer8[[#This Row],[Account Number]],Transaction!C:C,Transaction!D:D)</f>
        <v>Loan Payment</v>
      </c>
      <c r="O1003" s="3" t="str">
        <f>_xlfn.XLOOKUP(Customer8[[#This Row],[Account Number]], Transaction!C:C,Transaction!E:E)</f>
        <v>ACH</v>
      </c>
      <c r="P1003" s="2">
        <f>_xlfn.XLOOKUP(Customer8[[#This Row],[Account Number]], Transaction!C:C,Transaction!F:F)</f>
        <v>44259</v>
      </c>
      <c r="Q1003" s="3">
        <f>Customer8[[#This Row],[Bank Deposit]]-Customer8[[#This Row],[Saving Accounts]]</f>
        <v>529628.93760000006</v>
      </c>
      <c r="R1003" s="3">
        <f>IF(AND(K1003="Current", Customer8[[#This Row],[Balance]]&gt;500000), Customer8[[#This Row],[Balance]]*1.02, Customer8[[#This Row],[Balance]])</f>
        <v>529628.93760000006</v>
      </c>
      <c r="S1003" s="3" t="str">
        <f>TEXT(Customer8[[#This Row],[Transaction_Date]], "MMM")</f>
        <v>Mar</v>
      </c>
      <c r="T1003" s="3" t="str">
        <f t="shared" si="15"/>
        <v>50-59 Yrs</v>
      </c>
      <c r="U1003" s="3" t="str">
        <f>TEXT(Customer8[[#This Row],[Transaction_Date]],"YYYY")</f>
        <v>2021</v>
      </c>
    </row>
    <row r="1004" spans="1:21" x14ac:dyDescent="0.35">
      <c r="A1004" t="s">
        <v>2198</v>
      </c>
      <c r="B1004">
        <v>254387170</v>
      </c>
      <c r="C1004">
        <v>66</v>
      </c>
      <c r="D1004" s="1">
        <v>20599.5</v>
      </c>
      <c r="E1004" t="s">
        <v>741</v>
      </c>
      <c r="F1004" t="s">
        <v>612</v>
      </c>
      <c r="G1004" t="s">
        <v>2065</v>
      </c>
      <c r="H1004" s="3">
        <v>1933423.9510999999</v>
      </c>
      <c r="I1004" s="3">
        <v>1053435.8470000001</v>
      </c>
      <c r="J1004" t="s">
        <v>2199</v>
      </c>
      <c r="K1004" t="str">
        <f>_xlfn.XLOOKUP(A1004, Accounts!A:A, Accounts!E:E, "Not Found")</f>
        <v>Domiciliary</v>
      </c>
      <c r="L1004" s="3">
        <f>_xlfn.XLOOKUP(A1004, Accounts!A:A, Accounts!G:G, 0)</f>
        <v>1565654796</v>
      </c>
      <c r="M1004" s="3" t="str">
        <f>_xlfn.XLOOKUP(A1004, Loan!A:A, Loan!D:D, "0")</f>
        <v>0</v>
      </c>
      <c r="N1004" s="3" t="str">
        <f>_xlfn.XLOOKUP(Customer8[[#This Row],[Account Number]],Transaction!C:C,Transaction!D:D)</f>
        <v>Cash Withdrawal</v>
      </c>
      <c r="O1004" s="3" t="str">
        <f>_xlfn.XLOOKUP(Customer8[[#This Row],[Account Number]], Transaction!C:C,Transaction!E:E)</f>
        <v>Bank</v>
      </c>
      <c r="P1004" s="2">
        <f>_xlfn.XLOOKUP(Customer8[[#This Row],[Account Number]], Transaction!C:C,Transaction!F:F)</f>
        <v>44570</v>
      </c>
      <c r="Q1004" s="3">
        <f>Customer8[[#This Row],[Bank Deposit]]-Customer8[[#This Row],[Saving Accounts]]</f>
        <v>879988.10409999988</v>
      </c>
      <c r="R1004" s="3">
        <f>IF(AND(K1004="Current", Customer8[[#This Row],[Balance]]&gt;500000), Customer8[[#This Row],[Balance]]*1.02, Customer8[[#This Row],[Balance]])</f>
        <v>879988.10409999988</v>
      </c>
      <c r="S1004" s="3" t="str">
        <f>TEXT(Customer8[[#This Row],[Transaction_Date]], "MMM")</f>
        <v>Jan</v>
      </c>
      <c r="T1004" s="3" t="str">
        <f t="shared" si="15"/>
        <v>60-69 Yrs</v>
      </c>
      <c r="U1004" s="3" t="str">
        <f>TEXT(Customer8[[#This Row],[Transaction_Date]],"YYYY")</f>
        <v>2022</v>
      </c>
    </row>
    <row r="1005" spans="1:21" x14ac:dyDescent="0.35">
      <c r="A1005" t="s">
        <v>2200</v>
      </c>
      <c r="B1005">
        <v>146974938</v>
      </c>
      <c r="C1005">
        <v>70</v>
      </c>
      <c r="D1005" s="1">
        <v>19138.5</v>
      </c>
      <c r="E1005" t="s">
        <v>741</v>
      </c>
      <c r="F1005" t="s">
        <v>1169</v>
      </c>
      <c r="G1005" t="s">
        <v>2065</v>
      </c>
      <c r="H1005" s="3">
        <v>321683.0857</v>
      </c>
      <c r="I1005" s="3">
        <v>37268.162400000001</v>
      </c>
      <c r="J1005" t="s">
        <v>2201</v>
      </c>
      <c r="K1005" t="str">
        <f>_xlfn.XLOOKUP(A1005, Accounts!A:A, Accounts!E:E, "Not Found")</f>
        <v>Corporate</v>
      </c>
      <c r="L1005" s="3">
        <f>_xlfn.XLOOKUP(A1005, Accounts!A:A, Accounts!G:G, 0)</f>
        <v>70386822</v>
      </c>
      <c r="M1005" s="3" t="str">
        <f>_xlfn.XLOOKUP(A1005, Loan!A:A, Loan!D:D, "0")</f>
        <v>0</v>
      </c>
      <c r="N1005" s="3" t="str">
        <f>_xlfn.XLOOKUP(Customer8[[#This Row],[Account Number]],Transaction!C:C,Transaction!D:D)</f>
        <v>Online Payment</v>
      </c>
      <c r="O1005" s="3" t="str">
        <f>_xlfn.XLOOKUP(Customer8[[#This Row],[Account Number]], Transaction!C:C,Transaction!E:E)</f>
        <v>Internet Banking</v>
      </c>
      <c r="P1005" s="2">
        <f>_xlfn.XLOOKUP(Customer8[[#This Row],[Account Number]], Transaction!C:C,Transaction!F:F)</f>
        <v>44485</v>
      </c>
      <c r="Q1005" s="3">
        <f>Customer8[[#This Row],[Bank Deposit]]-Customer8[[#This Row],[Saving Accounts]]</f>
        <v>284414.92330000002</v>
      </c>
      <c r="R1005" s="3">
        <f>IF(AND(K1005="Current", Customer8[[#This Row],[Balance]]&gt;500000), Customer8[[#This Row],[Balance]]*1.02, Customer8[[#This Row],[Balance]])</f>
        <v>284414.92330000002</v>
      </c>
      <c r="S1005" s="3" t="str">
        <f>TEXT(Customer8[[#This Row],[Transaction_Date]], "MMM")</f>
        <v>Oct</v>
      </c>
      <c r="T1005" s="3" t="str">
        <f t="shared" si="15"/>
        <v>70 Yrs &amp; Above</v>
      </c>
      <c r="U1005" s="3" t="str">
        <f>TEXT(Customer8[[#This Row],[Transaction_Date]],"YYYY")</f>
        <v>2021</v>
      </c>
    </row>
    <row r="1006" spans="1:21" x14ac:dyDescent="0.35">
      <c r="A1006" t="s">
        <v>2202</v>
      </c>
      <c r="B1006">
        <v>229181229</v>
      </c>
      <c r="C1006">
        <v>25</v>
      </c>
      <c r="D1006" s="1">
        <v>35574.75</v>
      </c>
      <c r="E1006" t="s">
        <v>741</v>
      </c>
      <c r="F1006" t="s">
        <v>157</v>
      </c>
      <c r="G1006" t="s">
        <v>2065</v>
      </c>
      <c r="H1006" s="3">
        <v>34566.958100000003</v>
      </c>
      <c r="I1006" s="3">
        <v>5757.8675999999996</v>
      </c>
      <c r="J1006" t="s">
        <v>2203</v>
      </c>
      <c r="K1006" t="str">
        <f>_xlfn.XLOOKUP(A1006, Accounts!A:A, Accounts!E:E, "Not Found")</f>
        <v>Domiciliary</v>
      </c>
      <c r="L1006" s="3">
        <f>_xlfn.XLOOKUP(A1006, Accounts!A:A, Accounts!G:G, 0)</f>
        <v>1685690409</v>
      </c>
      <c r="M1006" s="3" t="str">
        <f>_xlfn.XLOOKUP(A1006, Loan!A:A, Loan!D:D, "0")</f>
        <v>0</v>
      </c>
      <c r="N1006" s="3" t="str">
        <f>_xlfn.XLOOKUP(Customer8[[#This Row],[Account Number]],Transaction!C:C,Transaction!D:D)</f>
        <v>Checks</v>
      </c>
      <c r="O1006" s="3" t="str">
        <f>_xlfn.XLOOKUP(Customer8[[#This Row],[Account Number]], Transaction!C:C,Transaction!E:E)</f>
        <v>Informal Services</v>
      </c>
      <c r="P1006" s="2">
        <f>_xlfn.XLOOKUP(Customer8[[#This Row],[Account Number]], Transaction!C:C,Transaction!F:F)</f>
        <v>44527</v>
      </c>
      <c r="Q1006" s="3">
        <f>Customer8[[#This Row],[Bank Deposit]]-Customer8[[#This Row],[Saving Accounts]]</f>
        <v>28809.090500000006</v>
      </c>
      <c r="R1006" s="3">
        <f>IF(AND(K1006="Current", Customer8[[#This Row],[Balance]]&gt;500000), Customer8[[#This Row],[Balance]]*1.02, Customer8[[#This Row],[Balance]])</f>
        <v>28809.090500000006</v>
      </c>
      <c r="S1006" s="3" t="str">
        <f>TEXT(Customer8[[#This Row],[Transaction_Date]], "MMM")</f>
        <v>Nov</v>
      </c>
      <c r="T1006" s="3" t="str">
        <f t="shared" si="15"/>
        <v>20-29 Yrs</v>
      </c>
      <c r="U1006" s="3" t="str">
        <f>TEXT(Customer8[[#This Row],[Transaction_Date]],"YYYY")</f>
        <v>2021</v>
      </c>
    </row>
    <row r="1007" spans="1:21" x14ac:dyDescent="0.35">
      <c r="A1007" t="s">
        <v>2204</v>
      </c>
      <c r="B1007">
        <v>227862330</v>
      </c>
      <c r="C1007">
        <v>64</v>
      </c>
      <c r="D1007" s="1">
        <v>21330</v>
      </c>
      <c r="E1007" t="s">
        <v>741</v>
      </c>
      <c r="F1007" t="s">
        <v>950</v>
      </c>
      <c r="G1007" t="s">
        <v>2065</v>
      </c>
      <c r="H1007" s="3">
        <v>1206148.1292999999</v>
      </c>
      <c r="I1007" s="3">
        <v>266637.82819999999</v>
      </c>
      <c r="J1007" t="s">
        <v>2205</v>
      </c>
      <c r="K1007" t="str">
        <f>_xlfn.XLOOKUP(A1007, Accounts!A:A, Accounts!E:E, "Not Found")</f>
        <v>Savings</v>
      </c>
      <c r="L1007" s="3">
        <f>_xlfn.XLOOKUP(A1007, Accounts!A:A, Accounts!G:G, 0)</f>
        <v>1016453516</v>
      </c>
      <c r="M1007" s="3" t="str">
        <f>_xlfn.XLOOKUP(A1007, Loan!A:A, Loan!D:D, "0")</f>
        <v>0</v>
      </c>
      <c r="N1007" s="3" t="str">
        <f>_xlfn.XLOOKUP(Customer8[[#This Row],[Account Number]],Transaction!C:C,Transaction!D:D)</f>
        <v>Cash Withdrawal</v>
      </c>
      <c r="O1007" s="3" t="str">
        <f>_xlfn.XLOOKUP(Customer8[[#This Row],[Account Number]], Transaction!C:C,Transaction!E:E)</f>
        <v>POS</v>
      </c>
      <c r="P1007" s="2">
        <f>_xlfn.XLOOKUP(Customer8[[#This Row],[Account Number]], Transaction!C:C,Transaction!F:F)</f>
        <v>44233</v>
      </c>
      <c r="Q1007" s="3">
        <f>Customer8[[#This Row],[Bank Deposit]]-Customer8[[#This Row],[Saving Accounts]]</f>
        <v>939510.30109999992</v>
      </c>
      <c r="R1007" s="3">
        <f>IF(AND(K1007="Current", Customer8[[#This Row],[Balance]]&gt;500000), Customer8[[#This Row],[Balance]]*1.02, Customer8[[#This Row],[Balance]])</f>
        <v>939510.30109999992</v>
      </c>
      <c r="S1007" s="3" t="str">
        <f>TEXT(Customer8[[#This Row],[Transaction_Date]], "MMM")</f>
        <v>Feb</v>
      </c>
      <c r="T1007" s="3" t="str">
        <f t="shared" si="15"/>
        <v>60-69 Yrs</v>
      </c>
      <c r="U1007" s="3" t="str">
        <f>TEXT(Customer8[[#This Row],[Transaction_Date]],"YYYY")</f>
        <v>2021</v>
      </c>
    </row>
    <row r="1008" spans="1:21" x14ac:dyDescent="0.35">
      <c r="A1008" t="s">
        <v>2206</v>
      </c>
      <c r="B1008">
        <v>948292434</v>
      </c>
      <c r="C1008">
        <v>46</v>
      </c>
      <c r="D1008" s="1">
        <v>27904.5</v>
      </c>
      <c r="E1008" t="s">
        <v>741</v>
      </c>
      <c r="F1008" t="s">
        <v>728</v>
      </c>
      <c r="G1008" t="s">
        <v>2065</v>
      </c>
      <c r="H1008" s="3">
        <v>224120.4584</v>
      </c>
      <c r="I1008" s="3">
        <v>102052.47410000001</v>
      </c>
      <c r="J1008" t="s">
        <v>2207</v>
      </c>
      <c r="K1008" t="str">
        <f>_xlfn.XLOOKUP(A1008, Accounts!A:A, Accounts!E:E, "Not Found")</f>
        <v>Corporate</v>
      </c>
      <c r="L1008" s="3">
        <f>_xlfn.XLOOKUP(A1008, Accounts!A:A, Accounts!G:G, 0)</f>
        <v>260826748</v>
      </c>
      <c r="M1008" s="3" t="str">
        <f>_xlfn.XLOOKUP(A1008, Loan!A:A, Loan!D:D, "0")</f>
        <v>0</v>
      </c>
      <c r="N1008" s="3" t="str">
        <f>_xlfn.XLOOKUP(Customer8[[#This Row],[Account Number]],Transaction!C:C,Transaction!D:D)</f>
        <v>Cash Withdrawal</v>
      </c>
      <c r="O1008" s="3" t="str">
        <f>_xlfn.XLOOKUP(Customer8[[#This Row],[Account Number]], Transaction!C:C,Transaction!E:E)</f>
        <v>ATM</v>
      </c>
      <c r="P1008" s="2">
        <f>_xlfn.XLOOKUP(Customer8[[#This Row],[Account Number]], Transaction!C:C,Transaction!F:F)</f>
        <v>44611</v>
      </c>
      <c r="Q1008" s="3">
        <f>Customer8[[#This Row],[Bank Deposit]]-Customer8[[#This Row],[Saving Accounts]]</f>
        <v>122067.9843</v>
      </c>
      <c r="R1008" s="3">
        <f>IF(AND(K1008="Current", Customer8[[#This Row],[Balance]]&gt;500000), Customer8[[#This Row],[Balance]]*1.02, Customer8[[#This Row],[Balance]])</f>
        <v>122067.9843</v>
      </c>
      <c r="S1008" s="3" t="str">
        <f>TEXT(Customer8[[#This Row],[Transaction_Date]], "MMM")</f>
        <v>Feb</v>
      </c>
      <c r="T1008" s="3" t="str">
        <f t="shared" si="15"/>
        <v>40-49 Yrs</v>
      </c>
      <c r="U1008" s="3" t="str">
        <f>TEXT(Customer8[[#This Row],[Transaction_Date]],"YYYY")</f>
        <v>2022</v>
      </c>
    </row>
    <row r="1009" spans="1:21" x14ac:dyDescent="0.35">
      <c r="A1009" t="s">
        <v>2208</v>
      </c>
      <c r="B1009">
        <v>247505720</v>
      </c>
      <c r="C1009">
        <v>30</v>
      </c>
      <c r="D1009" s="1">
        <v>33748.5</v>
      </c>
      <c r="E1009" t="s">
        <v>741</v>
      </c>
      <c r="F1009" t="s">
        <v>347</v>
      </c>
      <c r="G1009" t="s">
        <v>2065</v>
      </c>
      <c r="H1009" s="3">
        <v>2632942.2157999999</v>
      </c>
      <c r="I1009" s="3">
        <v>712403.72820000001</v>
      </c>
      <c r="J1009" t="s">
        <v>2209</v>
      </c>
      <c r="K1009" t="str">
        <f>_xlfn.XLOOKUP(A1009, Accounts!A:A, Accounts!E:E, "Not Found")</f>
        <v>Domiciliary</v>
      </c>
      <c r="L1009" s="3">
        <f>_xlfn.XLOOKUP(A1009, Accounts!A:A, Accounts!G:G, 0)</f>
        <v>33791767</v>
      </c>
      <c r="M1009" s="3" t="str">
        <f>_xlfn.XLOOKUP(A1009, Loan!A:A, Loan!D:D, "0")</f>
        <v>0</v>
      </c>
      <c r="N1009" s="3" t="str">
        <f>_xlfn.XLOOKUP(Customer8[[#This Row],[Account Number]],Transaction!C:C,Transaction!D:D)</f>
        <v>Money Deposit</v>
      </c>
      <c r="O1009" s="3" t="str">
        <f>_xlfn.XLOOKUP(Customer8[[#This Row],[Account Number]], Transaction!C:C,Transaction!E:E)</f>
        <v>ATM</v>
      </c>
      <c r="P1009" s="2">
        <f>_xlfn.XLOOKUP(Customer8[[#This Row],[Account Number]], Transaction!C:C,Transaction!F:F)</f>
        <v>44572</v>
      </c>
      <c r="Q1009" s="3">
        <f>Customer8[[#This Row],[Bank Deposit]]-Customer8[[#This Row],[Saving Accounts]]</f>
        <v>1920538.4875999999</v>
      </c>
      <c r="R1009" s="3">
        <f>IF(AND(K1009="Current", Customer8[[#This Row],[Balance]]&gt;500000), Customer8[[#This Row],[Balance]]*1.02, Customer8[[#This Row],[Balance]])</f>
        <v>1920538.4875999999</v>
      </c>
      <c r="S1009" s="3" t="str">
        <f>TEXT(Customer8[[#This Row],[Transaction_Date]], "MMM")</f>
        <v>Jan</v>
      </c>
      <c r="T1009" s="3" t="str">
        <f t="shared" si="15"/>
        <v>30-39 Yrs</v>
      </c>
      <c r="U1009" s="3" t="str">
        <f>TEXT(Customer8[[#This Row],[Transaction_Date]],"YYYY")</f>
        <v>2022</v>
      </c>
    </row>
    <row r="1010" spans="1:21" x14ac:dyDescent="0.35">
      <c r="A1010" t="s">
        <v>2210</v>
      </c>
      <c r="B1010">
        <v>7702909</v>
      </c>
      <c r="C1010">
        <v>63</v>
      </c>
      <c r="D1010" s="1">
        <v>21695.25</v>
      </c>
      <c r="E1010" t="s">
        <v>741</v>
      </c>
      <c r="F1010" t="s">
        <v>574</v>
      </c>
      <c r="G1010" t="s">
        <v>2065</v>
      </c>
      <c r="H1010" s="3">
        <v>27280.613799999999</v>
      </c>
      <c r="I1010" s="3">
        <v>14479.7104</v>
      </c>
      <c r="J1010" t="s">
        <v>2211</v>
      </c>
      <c r="K1010" t="str">
        <f>_xlfn.XLOOKUP(A1010, Accounts!A:A, Accounts!E:E, "Not Found")</f>
        <v>Current</v>
      </c>
      <c r="L1010" s="3">
        <f>_xlfn.XLOOKUP(A1010, Accounts!A:A, Accounts!G:G, 0)</f>
        <v>40812018</v>
      </c>
      <c r="M1010" s="3" t="str">
        <f>_xlfn.XLOOKUP(A1010, Loan!A:A, Loan!D:D, "0")</f>
        <v>0</v>
      </c>
      <c r="N1010" s="3" t="str">
        <f>_xlfn.XLOOKUP(Customer8[[#This Row],[Account Number]],Transaction!C:C,Transaction!D:D)</f>
        <v>Checks</v>
      </c>
      <c r="O1010" s="3" t="str">
        <f>_xlfn.XLOOKUP(Customer8[[#This Row],[Account Number]], Transaction!C:C,Transaction!E:E)</f>
        <v>Informal Services</v>
      </c>
      <c r="P1010" s="2">
        <f>_xlfn.XLOOKUP(Customer8[[#This Row],[Account Number]], Transaction!C:C,Transaction!F:F)</f>
        <v>44652</v>
      </c>
      <c r="Q1010" s="3">
        <f>Customer8[[#This Row],[Bank Deposit]]-Customer8[[#This Row],[Saving Accounts]]</f>
        <v>12800.903399999999</v>
      </c>
      <c r="R1010" s="3">
        <f>IF(AND(K1010="Current", Customer8[[#This Row],[Balance]]&gt;500000), Customer8[[#This Row],[Balance]]*1.02, Customer8[[#This Row],[Balance]])</f>
        <v>12800.903399999999</v>
      </c>
      <c r="S1010" s="3" t="str">
        <f>TEXT(Customer8[[#This Row],[Transaction_Date]], "MMM")</f>
        <v>Apr</v>
      </c>
      <c r="T1010" s="3" t="str">
        <f t="shared" si="15"/>
        <v>60-69 Yrs</v>
      </c>
      <c r="U1010" s="3" t="str">
        <f>TEXT(Customer8[[#This Row],[Transaction_Date]],"YYYY")</f>
        <v>2022</v>
      </c>
    </row>
    <row r="1011" spans="1:21" x14ac:dyDescent="0.35">
      <c r="A1011" t="s">
        <v>2212</v>
      </c>
      <c r="B1011">
        <v>307405988</v>
      </c>
      <c r="C1011">
        <v>46</v>
      </c>
      <c r="D1011" s="1">
        <v>27904.5</v>
      </c>
      <c r="E1011" t="s">
        <v>741</v>
      </c>
      <c r="F1011" t="s">
        <v>350</v>
      </c>
      <c r="G1011" t="s">
        <v>2065</v>
      </c>
      <c r="H1011" s="3">
        <v>964879.39769999997</v>
      </c>
      <c r="I1011" s="3">
        <v>317756.04570000002</v>
      </c>
      <c r="J1011" t="s">
        <v>2213</v>
      </c>
      <c r="K1011" t="str">
        <f>_xlfn.XLOOKUP(A1011, Accounts!A:A, Accounts!E:E, "Not Found")</f>
        <v>Domiciliary</v>
      </c>
      <c r="L1011" s="3">
        <f>_xlfn.XLOOKUP(A1011, Accounts!A:A, Accounts!G:G, 0)</f>
        <v>1336248402</v>
      </c>
      <c r="M1011" s="3" t="str">
        <f>_xlfn.XLOOKUP(A1011, Loan!A:A, Loan!D:D, "0")</f>
        <v>0</v>
      </c>
      <c r="N1011" s="3" t="str">
        <f>_xlfn.XLOOKUP(Customer8[[#This Row],[Account Number]],Transaction!C:C,Transaction!D:D)</f>
        <v>Money Deposit</v>
      </c>
      <c r="O1011" s="3" t="str">
        <f>_xlfn.XLOOKUP(Customer8[[#This Row],[Account Number]], Transaction!C:C,Transaction!E:E)</f>
        <v>Bank</v>
      </c>
      <c r="P1011" s="2">
        <f>_xlfn.XLOOKUP(Customer8[[#This Row],[Account Number]], Transaction!C:C,Transaction!F:F)</f>
        <v>44508</v>
      </c>
      <c r="Q1011" s="3">
        <f>Customer8[[#This Row],[Bank Deposit]]-Customer8[[#This Row],[Saving Accounts]]</f>
        <v>647123.35199999996</v>
      </c>
      <c r="R1011" s="3">
        <f>IF(AND(K1011="Current", Customer8[[#This Row],[Balance]]&gt;500000), Customer8[[#This Row],[Balance]]*1.02, Customer8[[#This Row],[Balance]])</f>
        <v>647123.35199999996</v>
      </c>
      <c r="S1011" s="3" t="str">
        <f>TEXT(Customer8[[#This Row],[Transaction_Date]], "MMM")</f>
        <v>Nov</v>
      </c>
      <c r="T1011" s="3" t="str">
        <f t="shared" si="15"/>
        <v>40-49 Yrs</v>
      </c>
      <c r="U1011" s="3" t="str">
        <f>TEXT(Customer8[[#This Row],[Transaction_Date]],"YYYY")</f>
        <v>2021</v>
      </c>
    </row>
    <row r="1012" spans="1:21" x14ac:dyDescent="0.35">
      <c r="A1012" t="s">
        <v>2214</v>
      </c>
      <c r="B1012">
        <v>493486761</v>
      </c>
      <c r="C1012">
        <v>49</v>
      </c>
      <c r="D1012" s="1">
        <v>26808.75</v>
      </c>
      <c r="E1012" t="s">
        <v>741</v>
      </c>
      <c r="F1012" t="s">
        <v>84</v>
      </c>
      <c r="G1012" t="s">
        <v>2065</v>
      </c>
      <c r="H1012" s="3">
        <v>300687.9583</v>
      </c>
      <c r="I1012" s="3">
        <v>93473.477799999993</v>
      </c>
      <c r="J1012" t="s">
        <v>2215</v>
      </c>
      <c r="K1012" t="str">
        <f>_xlfn.XLOOKUP(A1012, Accounts!A:A, Accounts!E:E, "Not Found")</f>
        <v>Joint</v>
      </c>
      <c r="L1012" s="3">
        <f>_xlfn.XLOOKUP(A1012, Accounts!A:A, Accounts!G:G, 0)</f>
        <v>345819232</v>
      </c>
      <c r="M1012" s="3">
        <f>_xlfn.XLOOKUP(A1012, Loan!A:A, Loan!D:D, "0")</f>
        <v>2862007104</v>
      </c>
      <c r="N1012" s="3" t="str">
        <f>_xlfn.XLOOKUP(Customer8[[#This Row],[Account Number]],Transaction!C:C,Transaction!D:D)</f>
        <v>Loan Payment</v>
      </c>
      <c r="O1012" s="3" t="str">
        <f>_xlfn.XLOOKUP(Customer8[[#This Row],[Account Number]], Transaction!C:C,Transaction!E:E)</f>
        <v>AFT</v>
      </c>
      <c r="P1012" s="2">
        <f>_xlfn.XLOOKUP(Customer8[[#This Row],[Account Number]], Transaction!C:C,Transaction!F:F)</f>
        <v>44498</v>
      </c>
      <c r="Q1012" s="3">
        <f>Customer8[[#This Row],[Bank Deposit]]-Customer8[[#This Row],[Saving Accounts]]</f>
        <v>207214.48050000001</v>
      </c>
      <c r="R1012" s="3">
        <f>IF(AND(K1012="Current", Customer8[[#This Row],[Balance]]&gt;500000), Customer8[[#This Row],[Balance]]*1.02, Customer8[[#This Row],[Balance]])</f>
        <v>207214.48050000001</v>
      </c>
      <c r="S1012" s="3" t="str">
        <f>TEXT(Customer8[[#This Row],[Transaction_Date]], "MMM")</f>
        <v>Oct</v>
      </c>
      <c r="T1012" s="3" t="str">
        <f t="shared" si="15"/>
        <v>40-49 Yrs</v>
      </c>
      <c r="U1012" s="3" t="str">
        <f>TEXT(Customer8[[#This Row],[Transaction_Date]],"YYYY")</f>
        <v>2021</v>
      </c>
    </row>
    <row r="1013" spans="1:21" x14ac:dyDescent="0.35">
      <c r="A1013" t="s">
        <v>2216</v>
      </c>
      <c r="B1013">
        <v>421235085</v>
      </c>
      <c r="C1013">
        <v>61</v>
      </c>
      <c r="D1013" s="1">
        <v>22425.75</v>
      </c>
      <c r="E1013" t="s">
        <v>741</v>
      </c>
      <c r="F1013" t="s">
        <v>550</v>
      </c>
      <c r="G1013" t="s">
        <v>2065</v>
      </c>
      <c r="H1013" s="3">
        <v>1591120.1725000001</v>
      </c>
      <c r="I1013" s="3">
        <v>452631.8175</v>
      </c>
      <c r="J1013" t="s">
        <v>2217</v>
      </c>
      <c r="K1013" t="str">
        <f>_xlfn.XLOOKUP(A1013, Accounts!A:A, Accounts!E:E, "Not Found")</f>
        <v>Corporate</v>
      </c>
      <c r="L1013" s="3">
        <f>_xlfn.XLOOKUP(A1013, Accounts!A:A, Accounts!G:G, 0)</f>
        <v>2642176064</v>
      </c>
      <c r="M1013" s="3" t="str">
        <f>_xlfn.XLOOKUP(A1013, Loan!A:A, Loan!D:D, "0")</f>
        <v>0</v>
      </c>
      <c r="N1013" s="3" t="str">
        <f>_xlfn.XLOOKUP(Customer8[[#This Row],[Account Number]],Transaction!C:C,Transaction!D:D)</f>
        <v>Online Payment</v>
      </c>
      <c r="O1013" s="3" t="str">
        <f>_xlfn.XLOOKUP(Customer8[[#This Row],[Account Number]], Transaction!C:C,Transaction!E:E)</f>
        <v>Internet Banking</v>
      </c>
      <c r="P1013" s="2">
        <f>_xlfn.XLOOKUP(Customer8[[#This Row],[Account Number]], Transaction!C:C,Transaction!F:F)</f>
        <v>44408</v>
      </c>
      <c r="Q1013" s="3">
        <f>Customer8[[#This Row],[Bank Deposit]]-Customer8[[#This Row],[Saving Accounts]]</f>
        <v>1138488.355</v>
      </c>
      <c r="R1013" s="3">
        <f>IF(AND(K1013="Current", Customer8[[#This Row],[Balance]]&gt;500000), Customer8[[#This Row],[Balance]]*1.02, Customer8[[#This Row],[Balance]])</f>
        <v>1138488.355</v>
      </c>
      <c r="S1013" s="3" t="str">
        <f>TEXT(Customer8[[#This Row],[Transaction_Date]], "MMM")</f>
        <v>Jul</v>
      </c>
      <c r="T1013" s="3" t="str">
        <f t="shared" si="15"/>
        <v>60-69 Yrs</v>
      </c>
      <c r="U1013" s="3" t="str">
        <f>TEXT(Customer8[[#This Row],[Transaction_Date]],"YYYY")</f>
        <v>2021</v>
      </c>
    </row>
    <row r="1014" spans="1:21" x14ac:dyDescent="0.35">
      <c r="A1014" t="s">
        <v>2218</v>
      </c>
      <c r="B1014">
        <v>795569153</v>
      </c>
      <c r="C1014">
        <v>79</v>
      </c>
      <c r="D1014" s="1">
        <v>15851.25</v>
      </c>
      <c r="E1014" t="s">
        <v>741</v>
      </c>
      <c r="F1014" t="s">
        <v>1499</v>
      </c>
      <c r="G1014" t="s">
        <v>2065</v>
      </c>
      <c r="H1014" s="3">
        <v>794956.82779999997</v>
      </c>
      <c r="I1014" s="3">
        <v>231097.3088</v>
      </c>
      <c r="J1014" t="s">
        <v>2219</v>
      </c>
      <c r="K1014" t="str">
        <f>_xlfn.XLOOKUP(A1014, Accounts!A:A, Accounts!E:E, "Not Found")</f>
        <v>Savings</v>
      </c>
      <c r="L1014" s="3">
        <f>_xlfn.XLOOKUP(A1014, Accounts!A:A, Accounts!G:G, 0)</f>
        <v>1260306582</v>
      </c>
      <c r="M1014" s="3" t="str">
        <f>_xlfn.XLOOKUP(A1014, Loan!A:A, Loan!D:D, "0")</f>
        <v>0</v>
      </c>
      <c r="N1014" s="3" t="str">
        <f>_xlfn.XLOOKUP(Customer8[[#This Row],[Account Number]],Transaction!C:C,Transaction!D:D)</f>
        <v>Money Deposit</v>
      </c>
      <c r="O1014" s="3" t="str">
        <f>_xlfn.XLOOKUP(Customer8[[#This Row],[Account Number]], Transaction!C:C,Transaction!E:E)</f>
        <v>Bank</v>
      </c>
      <c r="P1014" s="2">
        <f>_xlfn.XLOOKUP(Customer8[[#This Row],[Account Number]], Transaction!C:C,Transaction!F:F)</f>
        <v>44283</v>
      </c>
      <c r="Q1014" s="3">
        <f>Customer8[[#This Row],[Bank Deposit]]-Customer8[[#This Row],[Saving Accounts]]</f>
        <v>563859.51899999997</v>
      </c>
      <c r="R1014" s="3">
        <f>IF(AND(K1014="Current", Customer8[[#This Row],[Balance]]&gt;500000), Customer8[[#This Row],[Balance]]*1.02, Customer8[[#This Row],[Balance]])</f>
        <v>563859.51899999997</v>
      </c>
      <c r="S1014" s="3" t="str">
        <f>TEXT(Customer8[[#This Row],[Transaction_Date]], "MMM")</f>
        <v>Mar</v>
      </c>
      <c r="T1014" s="3" t="str">
        <f t="shared" si="15"/>
        <v>70 Yrs &amp; Above</v>
      </c>
      <c r="U1014" s="3" t="str">
        <f>TEXT(Customer8[[#This Row],[Transaction_Date]],"YYYY")</f>
        <v>2021</v>
      </c>
    </row>
    <row r="1015" spans="1:21" x14ac:dyDescent="0.35">
      <c r="A1015" t="s">
        <v>2220</v>
      </c>
      <c r="B1015">
        <v>875596647</v>
      </c>
      <c r="C1015">
        <v>73</v>
      </c>
      <c r="D1015" s="1">
        <v>18042.75</v>
      </c>
      <c r="E1015" t="s">
        <v>741</v>
      </c>
      <c r="F1015" t="s">
        <v>526</v>
      </c>
      <c r="G1015" t="s">
        <v>2065</v>
      </c>
      <c r="H1015" s="3">
        <v>789183.24040000001</v>
      </c>
      <c r="I1015" s="3">
        <v>292636.10889999999</v>
      </c>
      <c r="J1015" t="s">
        <v>2221</v>
      </c>
      <c r="K1015" t="str">
        <f>_xlfn.XLOOKUP(A1015, Accounts!A:A, Accounts!E:E, "Not Found")</f>
        <v>Domiciliary</v>
      </c>
      <c r="L1015" s="3">
        <f>_xlfn.XLOOKUP(A1015, Accounts!A:A, Accounts!G:G, 0)</f>
        <v>954338706</v>
      </c>
      <c r="M1015" s="3">
        <f>_xlfn.XLOOKUP(A1015, Loan!A:A, Loan!D:D, "0")</f>
        <v>3929785065</v>
      </c>
      <c r="N1015" s="3" t="str">
        <f>_xlfn.XLOOKUP(Customer8[[#This Row],[Account Number]],Transaction!C:C,Transaction!D:D)</f>
        <v>Loan Payment</v>
      </c>
      <c r="O1015" s="3" t="str">
        <f>_xlfn.XLOOKUP(Customer8[[#This Row],[Account Number]], Transaction!C:C,Transaction!E:E)</f>
        <v>AFT</v>
      </c>
      <c r="P1015" s="2">
        <f>_xlfn.XLOOKUP(Customer8[[#This Row],[Account Number]], Transaction!C:C,Transaction!F:F)</f>
        <v>44479</v>
      </c>
      <c r="Q1015" s="3">
        <f>Customer8[[#This Row],[Bank Deposit]]-Customer8[[#This Row],[Saving Accounts]]</f>
        <v>496547.13150000002</v>
      </c>
      <c r="R1015" s="3">
        <f>IF(AND(K1015="Current", Customer8[[#This Row],[Balance]]&gt;500000), Customer8[[#This Row],[Balance]]*1.02, Customer8[[#This Row],[Balance]])</f>
        <v>496547.13150000002</v>
      </c>
      <c r="S1015" s="3" t="str">
        <f>TEXT(Customer8[[#This Row],[Transaction_Date]], "MMM")</f>
        <v>Oct</v>
      </c>
      <c r="T1015" s="3" t="str">
        <f t="shared" si="15"/>
        <v>70 Yrs &amp; Above</v>
      </c>
      <c r="U1015" s="3" t="str">
        <f>TEXT(Customer8[[#This Row],[Transaction_Date]],"YYYY")</f>
        <v>2021</v>
      </c>
    </row>
    <row r="1016" spans="1:21" x14ac:dyDescent="0.35">
      <c r="A1016" t="s">
        <v>2222</v>
      </c>
      <c r="B1016">
        <v>737911540</v>
      </c>
      <c r="C1016">
        <v>76</v>
      </c>
      <c r="D1016" s="1">
        <v>16947</v>
      </c>
      <c r="E1016" t="s">
        <v>741</v>
      </c>
      <c r="F1016" t="s">
        <v>1030</v>
      </c>
      <c r="G1016" t="s">
        <v>2065</v>
      </c>
      <c r="H1016" s="3">
        <v>619711.85430000001</v>
      </c>
      <c r="I1016" s="3">
        <v>346802.5577</v>
      </c>
      <c r="J1016" t="s">
        <v>2223</v>
      </c>
      <c r="K1016" t="str">
        <f>_xlfn.XLOOKUP(A1016, Accounts!A:A, Accounts!E:E, "Not Found")</f>
        <v>Current</v>
      </c>
      <c r="L1016" s="3">
        <f>_xlfn.XLOOKUP(A1016, Accounts!A:A, Accounts!G:G, 0)</f>
        <v>3800134976</v>
      </c>
      <c r="M1016" s="3">
        <f>_xlfn.XLOOKUP(A1016, Loan!A:A, Loan!D:D, "0")</f>
        <v>18748735488</v>
      </c>
      <c r="N1016" s="3" t="str">
        <f>_xlfn.XLOOKUP(Customer8[[#This Row],[Account Number]],Transaction!C:C,Transaction!D:D)</f>
        <v>Loan Payment</v>
      </c>
      <c r="O1016" s="3" t="str">
        <f>_xlfn.XLOOKUP(Customer8[[#This Row],[Account Number]], Transaction!C:C,Transaction!E:E)</f>
        <v>Mobile</v>
      </c>
      <c r="P1016" s="2">
        <f>_xlfn.XLOOKUP(Customer8[[#This Row],[Account Number]], Transaction!C:C,Transaction!F:F)</f>
        <v>44308</v>
      </c>
      <c r="Q1016" s="3">
        <f>Customer8[[#This Row],[Bank Deposit]]-Customer8[[#This Row],[Saving Accounts]]</f>
        <v>272909.2966</v>
      </c>
      <c r="R1016" s="3">
        <f>IF(AND(K1016="Current", Customer8[[#This Row],[Balance]]&gt;500000), Customer8[[#This Row],[Balance]]*1.02, Customer8[[#This Row],[Balance]])</f>
        <v>272909.2966</v>
      </c>
      <c r="S1016" s="3" t="str">
        <f>TEXT(Customer8[[#This Row],[Transaction_Date]], "MMM")</f>
        <v>Apr</v>
      </c>
      <c r="T1016" s="3" t="str">
        <f t="shared" si="15"/>
        <v>70 Yrs &amp; Above</v>
      </c>
      <c r="U1016" s="3" t="str">
        <f>TEXT(Customer8[[#This Row],[Transaction_Date]],"YYYY")</f>
        <v>2021</v>
      </c>
    </row>
    <row r="1017" spans="1:21" x14ac:dyDescent="0.35">
      <c r="A1017" t="s">
        <v>2224</v>
      </c>
      <c r="B1017">
        <v>140511338</v>
      </c>
      <c r="C1017">
        <v>46</v>
      </c>
      <c r="D1017" s="1">
        <v>27904.5</v>
      </c>
      <c r="E1017" t="s">
        <v>741</v>
      </c>
      <c r="F1017" t="s">
        <v>1070</v>
      </c>
      <c r="G1017" t="s">
        <v>2065</v>
      </c>
      <c r="H1017" s="3">
        <v>602427.99589999998</v>
      </c>
      <c r="I1017" s="3">
        <v>98781.686499999996</v>
      </c>
      <c r="J1017" t="s">
        <v>2225</v>
      </c>
      <c r="K1017" t="str">
        <f>_xlfn.XLOOKUP(A1017, Accounts!A:A, Accounts!E:E, "Not Found")</f>
        <v>Fixed Deposit</v>
      </c>
      <c r="L1017" s="3">
        <f>_xlfn.XLOOKUP(A1017, Accounts!A:A, Accounts!G:G, 0)</f>
        <v>629734275</v>
      </c>
      <c r="M1017" s="3" t="str">
        <f>_xlfn.XLOOKUP(A1017, Loan!A:A, Loan!D:D, "0")</f>
        <v>0</v>
      </c>
      <c r="N1017" s="3" t="str">
        <f>_xlfn.XLOOKUP(Customer8[[#This Row],[Account Number]],Transaction!C:C,Transaction!D:D)</f>
        <v>Cash Withdrawal</v>
      </c>
      <c r="O1017" s="3" t="str">
        <f>_xlfn.XLOOKUP(Customer8[[#This Row],[Account Number]], Transaction!C:C,Transaction!E:E)</f>
        <v>POS</v>
      </c>
      <c r="P1017" s="2">
        <f>_xlfn.XLOOKUP(Customer8[[#This Row],[Account Number]], Transaction!C:C,Transaction!F:F)</f>
        <v>44550</v>
      </c>
      <c r="Q1017" s="3">
        <f>Customer8[[#This Row],[Bank Deposit]]-Customer8[[#This Row],[Saving Accounts]]</f>
        <v>503646.30939999997</v>
      </c>
      <c r="R1017" s="3">
        <f>IF(AND(K1017="Current", Customer8[[#This Row],[Balance]]&gt;500000), Customer8[[#This Row],[Balance]]*1.02, Customer8[[#This Row],[Balance]])</f>
        <v>503646.30939999997</v>
      </c>
      <c r="S1017" s="3" t="str">
        <f>TEXT(Customer8[[#This Row],[Transaction_Date]], "MMM")</f>
        <v>Dec</v>
      </c>
      <c r="T1017" s="3" t="str">
        <f t="shared" si="15"/>
        <v>40-49 Yrs</v>
      </c>
      <c r="U1017" s="3" t="str">
        <f>TEXT(Customer8[[#This Row],[Transaction_Date]],"YYYY")</f>
        <v>2021</v>
      </c>
    </row>
    <row r="1018" spans="1:21" x14ac:dyDescent="0.35">
      <c r="A1018" t="s">
        <v>2226</v>
      </c>
      <c r="B1018">
        <v>549557294</v>
      </c>
      <c r="C1018">
        <v>39</v>
      </c>
      <c r="D1018" s="1">
        <v>30461.25</v>
      </c>
      <c r="E1018" t="s">
        <v>741</v>
      </c>
      <c r="F1018" t="s">
        <v>229</v>
      </c>
      <c r="G1018" t="s">
        <v>2065</v>
      </c>
      <c r="H1018" s="3">
        <v>372862.00089999998</v>
      </c>
      <c r="I1018" s="3">
        <v>124959.1571</v>
      </c>
      <c r="J1018" t="s">
        <v>2227</v>
      </c>
      <c r="K1018" t="str">
        <f>_xlfn.XLOOKUP(A1018, Accounts!A:A, Accounts!E:E, "Not Found")</f>
        <v>Current</v>
      </c>
      <c r="L1018" s="3">
        <f>_xlfn.XLOOKUP(A1018, Accounts!A:A, Accounts!G:G, 0)</f>
        <v>57690282</v>
      </c>
      <c r="M1018" s="3" t="str">
        <f>_xlfn.XLOOKUP(A1018, Loan!A:A, Loan!D:D, "0")</f>
        <v>0</v>
      </c>
      <c r="N1018" s="3" t="str">
        <f>_xlfn.XLOOKUP(Customer8[[#This Row],[Account Number]],Transaction!C:C,Transaction!D:D)</f>
        <v>Checks</v>
      </c>
      <c r="O1018" s="3" t="str">
        <f>_xlfn.XLOOKUP(Customer8[[#This Row],[Account Number]], Transaction!C:C,Transaction!E:E)</f>
        <v>Informal Services</v>
      </c>
      <c r="P1018" s="2">
        <f>_xlfn.XLOOKUP(Customer8[[#This Row],[Account Number]], Transaction!C:C,Transaction!F:F)</f>
        <v>44585</v>
      </c>
      <c r="Q1018" s="3">
        <f>Customer8[[#This Row],[Bank Deposit]]-Customer8[[#This Row],[Saving Accounts]]</f>
        <v>247902.84379999997</v>
      </c>
      <c r="R1018" s="3">
        <f>IF(AND(K1018="Current", Customer8[[#This Row],[Balance]]&gt;500000), Customer8[[#This Row],[Balance]]*1.02, Customer8[[#This Row],[Balance]])</f>
        <v>247902.84379999997</v>
      </c>
      <c r="S1018" s="3" t="str">
        <f>TEXT(Customer8[[#This Row],[Transaction_Date]], "MMM")</f>
        <v>Jan</v>
      </c>
      <c r="T1018" s="3" t="str">
        <f t="shared" si="15"/>
        <v>30-39 Yrs</v>
      </c>
      <c r="U1018" s="3" t="str">
        <f>TEXT(Customer8[[#This Row],[Transaction_Date]],"YYYY")</f>
        <v>2022</v>
      </c>
    </row>
    <row r="1019" spans="1:21" x14ac:dyDescent="0.35">
      <c r="A1019" t="s">
        <v>2228</v>
      </c>
      <c r="B1019">
        <v>677896146</v>
      </c>
      <c r="C1019">
        <v>56</v>
      </c>
      <c r="D1019" s="1">
        <v>24252</v>
      </c>
      <c r="E1019" t="s">
        <v>741</v>
      </c>
      <c r="F1019" t="s">
        <v>87</v>
      </c>
      <c r="G1019" t="s">
        <v>2065</v>
      </c>
      <c r="H1019" s="3">
        <v>117731.25260000001</v>
      </c>
      <c r="I1019" s="3">
        <v>21087.4385</v>
      </c>
      <c r="J1019" t="s">
        <v>2229</v>
      </c>
      <c r="K1019" t="str">
        <f>_xlfn.XLOOKUP(A1019, Accounts!A:A, Accounts!E:E, "Not Found")</f>
        <v>Domiciliary</v>
      </c>
      <c r="L1019" s="3">
        <f>_xlfn.XLOOKUP(A1019, Accounts!A:A, Accounts!G:G, 0)</f>
        <v>876873175</v>
      </c>
      <c r="M1019" s="3" t="str">
        <f>_xlfn.XLOOKUP(A1019, Loan!A:A, Loan!D:D, "0")</f>
        <v>0</v>
      </c>
      <c r="N1019" s="3" t="str">
        <f>_xlfn.XLOOKUP(Customer8[[#This Row],[Account Number]],Transaction!C:C,Transaction!D:D)</f>
        <v>Checks</v>
      </c>
      <c r="O1019" s="3" t="str">
        <f>_xlfn.XLOOKUP(Customer8[[#This Row],[Account Number]], Transaction!C:C,Transaction!E:E)</f>
        <v>Bank</v>
      </c>
      <c r="P1019" s="2">
        <f>_xlfn.XLOOKUP(Customer8[[#This Row],[Account Number]], Transaction!C:C,Transaction!F:F)</f>
        <v>44443</v>
      </c>
      <c r="Q1019" s="3">
        <f>Customer8[[#This Row],[Bank Deposit]]-Customer8[[#This Row],[Saving Accounts]]</f>
        <v>96643.814100000003</v>
      </c>
      <c r="R1019" s="3">
        <f>IF(AND(K1019="Current", Customer8[[#This Row],[Balance]]&gt;500000), Customer8[[#This Row],[Balance]]*1.02, Customer8[[#This Row],[Balance]])</f>
        <v>96643.814100000003</v>
      </c>
      <c r="S1019" s="3" t="str">
        <f>TEXT(Customer8[[#This Row],[Transaction_Date]], "MMM")</f>
        <v>Sep</v>
      </c>
      <c r="T1019" s="3" t="str">
        <f t="shared" si="15"/>
        <v>50-59 Yrs</v>
      </c>
      <c r="U1019" s="3" t="str">
        <f>TEXT(Customer8[[#This Row],[Transaction_Date]],"YYYY")</f>
        <v>2021</v>
      </c>
    </row>
    <row r="1020" spans="1:21" x14ac:dyDescent="0.35">
      <c r="A1020" t="s">
        <v>2230</v>
      </c>
      <c r="B1020">
        <v>543597632</v>
      </c>
      <c r="C1020">
        <v>82</v>
      </c>
      <c r="D1020" s="1">
        <v>14755.5</v>
      </c>
      <c r="E1020" t="s">
        <v>741</v>
      </c>
      <c r="F1020" t="s">
        <v>381</v>
      </c>
      <c r="G1020" t="s">
        <v>2065</v>
      </c>
      <c r="H1020" s="3">
        <v>82101.240000000005</v>
      </c>
      <c r="I1020" s="3">
        <v>33387.837599999999</v>
      </c>
      <c r="J1020" t="s">
        <v>2231</v>
      </c>
      <c r="K1020" t="str">
        <f>_xlfn.XLOOKUP(A1020, Accounts!A:A, Accounts!E:E, "Not Found")</f>
        <v>Domiciliary</v>
      </c>
      <c r="L1020" s="3">
        <f>_xlfn.XLOOKUP(A1020, Accounts!A:A, Accounts!G:G, 0)</f>
        <v>111602892</v>
      </c>
      <c r="M1020" s="3" t="str">
        <f>_xlfn.XLOOKUP(A1020, Loan!A:A, Loan!D:D, "0")</f>
        <v>0</v>
      </c>
      <c r="N1020" s="3" t="str">
        <f>_xlfn.XLOOKUP(Customer8[[#This Row],[Account Number]],Transaction!C:C,Transaction!D:D)</f>
        <v>Money Deposit</v>
      </c>
      <c r="O1020" s="3" t="str">
        <f>_xlfn.XLOOKUP(Customer8[[#This Row],[Account Number]], Transaction!C:C,Transaction!E:E)</f>
        <v>Bank</v>
      </c>
      <c r="P1020" s="2">
        <f>_xlfn.XLOOKUP(Customer8[[#This Row],[Account Number]], Transaction!C:C,Transaction!F:F)</f>
        <v>44435</v>
      </c>
      <c r="Q1020" s="3">
        <f>Customer8[[#This Row],[Bank Deposit]]-Customer8[[#This Row],[Saving Accounts]]</f>
        <v>48713.402400000006</v>
      </c>
      <c r="R1020" s="3">
        <f>IF(AND(K1020="Current", Customer8[[#This Row],[Balance]]&gt;500000), Customer8[[#This Row],[Balance]]*1.02, Customer8[[#This Row],[Balance]])</f>
        <v>48713.402400000006</v>
      </c>
      <c r="S1020" s="3" t="str">
        <f>TEXT(Customer8[[#This Row],[Transaction_Date]], "MMM")</f>
        <v>Aug</v>
      </c>
      <c r="T1020" s="3" t="str">
        <f t="shared" si="15"/>
        <v>70 Yrs &amp; Above</v>
      </c>
      <c r="U1020" s="3" t="str">
        <f>TEXT(Customer8[[#This Row],[Transaction_Date]],"YYYY")</f>
        <v>2021</v>
      </c>
    </row>
    <row r="1021" spans="1:21" x14ac:dyDescent="0.35">
      <c r="A1021" t="s">
        <v>2232</v>
      </c>
      <c r="B1021">
        <v>87826690</v>
      </c>
      <c r="C1021">
        <v>65</v>
      </c>
      <c r="D1021" s="1">
        <v>20964.75</v>
      </c>
      <c r="E1021" t="s">
        <v>741</v>
      </c>
      <c r="F1021" t="s">
        <v>163</v>
      </c>
      <c r="G1021" t="s">
        <v>2065</v>
      </c>
      <c r="H1021" s="3">
        <v>399400.3211</v>
      </c>
      <c r="I1021" s="3">
        <v>61842.630400000002</v>
      </c>
      <c r="J1021" t="s">
        <v>2233</v>
      </c>
      <c r="K1021" t="str">
        <f>_xlfn.XLOOKUP(A1021, Accounts!A:A, Accounts!E:E, "Not Found")</f>
        <v>Joint</v>
      </c>
      <c r="L1021" s="3">
        <f>_xlfn.XLOOKUP(A1021, Accounts!A:A, Accounts!G:G, 0)</f>
        <v>3164875374</v>
      </c>
      <c r="M1021" s="3" t="str">
        <f>_xlfn.XLOOKUP(A1021, Loan!A:A, Loan!D:D, "0")</f>
        <v>0</v>
      </c>
      <c r="N1021" s="3" t="str">
        <f>_xlfn.XLOOKUP(Customer8[[#This Row],[Account Number]],Transaction!C:C,Transaction!D:D)</f>
        <v>Money Deposit</v>
      </c>
      <c r="O1021" s="3" t="str">
        <f>_xlfn.XLOOKUP(Customer8[[#This Row],[Account Number]], Transaction!C:C,Transaction!E:E)</f>
        <v>Bank</v>
      </c>
      <c r="P1021" s="2">
        <f>_xlfn.XLOOKUP(Customer8[[#This Row],[Account Number]], Transaction!C:C,Transaction!F:F)</f>
        <v>44275</v>
      </c>
      <c r="Q1021" s="3">
        <f>Customer8[[#This Row],[Bank Deposit]]-Customer8[[#This Row],[Saving Accounts]]</f>
        <v>337557.69069999998</v>
      </c>
      <c r="R1021" s="3">
        <f>IF(AND(K1021="Current", Customer8[[#This Row],[Balance]]&gt;500000), Customer8[[#This Row],[Balance]]*1.02, Customer8[[#This Row],[Balance]])</f>
        <v>337557.69069999998</v>
      </c>
      <c r="S1021" s="3" t="str">
        <f>TEXT(Customer8[[#This Row],[Transaction_Date]], "MMM")</f>
        <v>Mar</v>
      </c>
      <c r="T1021" s="3" t="str">
        <f t="shared" si="15"/>
        <v>60-69 Yrs</v>
      </c>
      <c r="U1021" s="3" t="str">
        <f>TEXT(Customer8[[#This Row],[Transaction_Date]],"YYYY")</f>
        <v>2021</v>
      </c>
    </row>
    <row r="1022" spans="1:21" x14ac:dyDescent="0.35">
      <c r="A1022" t="s">
        <v>2234</v>
      </c>
      <c r="B1022">
        <v>203801183</v>
      </c>
      <c r="C1022">
        <v>61</v>
      </c>
      <c r="D1022" s="1">
        <v>22425.75</v>
      </c>
      <c r="E1022" t="s">
        <v>741</v>
      </c>
      <c r="F1022" t="s">
        <v>733</v>
      </c>
      <c r="G1022" t="s">
        <v>2065</v>
      </c>
      <c r="H1022" s="3">
        <v>132191.31210000001</v>
      </c>
      <c r="I1022" s="3">
        <v>20663.5893</v>
      </c>
      <c r="J1022" t="s">
        <v>2235</v>
      </c>
      <c r="K1022" t="str">
        <f>_xlfn.XLOOKUP(A1022, Accounts!A:A, Accounts!E:E, "Not Found")</f>
        <v>Current</v>
      </c>
      <c r="L1022" s="3">
        <f>_xlfn.XLOOKUP(A1022, Accounts!A:A, Accounts!G:G, 0)</f>
        <v>2465131625</v>
      </c>
      <c r="M1022" s="3" t="str">
        <f>_xlfn.XLOOKUP(A1022, Loan!A:A, Loan!D:D, "0")</f>
        <v>0</v>
      </c>
      <c r="N1022" s="3" t="str">
        <f>_xlfn.XLOOKUP(Customer8[[#This Row],[Account Number]],Transaction!C:C,Transaction!D:D)</f>
        <v>Cash Withdrawal</v>
      </c>
      <c r="O1022" s="3" t="str">
        <f>_xlfn.XLOOKUP(Customer8[[#This Row],[Account Number]], Transaction!C:C,Transaction!E:E)</f>
        <v>Bank</v>
      </c>
      <c r="P1022" s="2">
        <f>_xlfn.XLOOKUP(Customer8[[#This Row],[Account Number]], Transaction!C:C,Transaction!F:F)</f>
        <v>44554</v>
      </c>
      <c r="Q1022" s="3">
        <f>Customer8[[#This Row],[Bank Deposit]]-Customer8[[#This Row],[Saving Accounts]]</f>
        <v>111527.72280000002</v>
      </c>
      <c r="R1022" s="3">
        <f>IF(AND(K1022="Current", Customer8[[#This Row],[Balance]]&gt;500000), Customer8[[#This Row],[Balance]]*1.02, Customer8[[#This Row],[Balance]])</f>
        <v>111527.72280000002</v>
      </c>
      <c r="S1022" s="3" t="str">
        <f>TEXT(Customer8[[#This Row],[Transaction_Date]], "MMM")</f>
        <v>Dec</v>
      </c>
      <c r="T1022" s="3" t="str">
        <f t="shared" si="15"/>
        <v>60-69 Yrs</v>
      </c>
      <c r="U1022" s="3" t="str">
        <f>TEXT(Customer8[[#This Row],[Transaction_Date]],"YYYY")</f>
        <v>2021</v>
      </c>
    </row>
    <row r="1023" spans="1:21" x14ac:dyDescent="0.35">
      <c r="A1023" t="s">
        <v>2236</v>
      </c>
      <c r="B1023">
        <v>395085982</v>
      </c>
      <c r="C1023">
        <v>32</v>
      </c>
      <c r="D1023" s="1">
        <v>33018</v>
      </c>
      <c r="E1023" t="s">
        <v>741</v>
      </c>
      <c r="F1023" t="s">
        <v>370</v>
      </c>
      <c r="G1023" t="s">
        <v>2065</v>
      </c>
      <c r="H1023" s="3">
        <v>999829.19770000002</v>
      </c>
      <c r="I1023" s="3">
        <v>169196.448</v>
      </c>
      <c r="J1023" t="s">
        <v>2237</v>
      </c>
      <c r="K1023" t="str">
        <f>_xlfn.XLOOKUP(A1023, Accounts!A:A, Accounts!E:E, "Not Found")</f>
        <v>Current</v>
      </c>
      <c r="L1023" s="3">
        <f>_xlfn.XLOOKUP(A1023, Accounts!A:A, Accounts!G:G, 0)</f>
        <v>1047953233</v>
      </c>
      <c r="M1023" s="3" t="str">
        <f>_xlfn.XLOOKUP(A1023, Loan!A:A, Loan!D:D, "0")</f>
        <v>0</v>
      </c>
      <c r="N1023" s="3" t="str">
        <f>_xlfn.XLOOKUP(Customer8[[#This Row],[Account Number]],Transaction!C:C,Transaction!D:D)</f>
        <v>Cash Withdrawal</v>
      </c>
      <c r="O1023" s="3" t="str">
        <f>_xlfn.XLOOKUP(Customer8[[#This Row],[Account Number]], Transaction!C:C,Transaction!E:E)</f>
        <v>Bank</v>
      </c>
      <c r="P1023" s="2">
        <f>_xlfn.XLOOKUP(Customer8[[#This Row],[Account Number]], Transaction!C:C,Transaction!F:F)</f>
        <v>44243</v>
      </c>
      <c r="Q1023" s="3">
        <f>Customer8[[#This Row],[Bank Deposit]]-Customer8[[#This Row],[Saving Accounts]]</f>
        <v>830632.74970000004</v>
      </c>
      <c r="R1023" s="3">
        <f>IF(AND(K1023="Current", Customer8[[#This Row],[Balance]]&gt;500000), Customer8[[#This Row],[Balance]]*1.02, Customer8[[#This Row],[Balance]])</f>
        <v>847245.40469400003</v>
      </c>
      <c r="S1023" s="3" t="str">
        <f>TEXT(Customer8[[#This Row],[Transaction_Date]], "MMM")</f>
        <v>Feb</v>
      </c>
      <c r="T1023" s="3" t="str">
        <f t="shared" si="15"/>
        <v>30-39 Yrs</v>
      </c>
      <c r="U1023" s="3" t="str">
        <f>TEXT(Customer8[[#This Row],[Transaction_Date]],"YYYY")</f>
        <v>2021</v>
      </c>
    </row>
    <row r="1024" spans="1:21" x14ac:dyDescent="0.35">
      <c r="A1024" t="s">
        <v>2238</v>
      </c>
      <c r="B1024">
        <v>4815836</v>
      </c>
      <c r="C1024">
        <v>45</v>
      </c>
      <c r="D1024" s="1">
        <v>28269.75</v>
      </c>
      <c r="E1024" t="s">
        <v>741</v>
      </c>
      <c r="F1024" t="s">
        <v>315</v>
      </c>
      <c r="G1024" t="s">
        <v>2065</v>
      </c>
      <c r="H1024" s="3">
        <v>801883.53</v>
      </c>
      <c r="I1024" s="3">
        <v>326481.15149999998</v>
      </c>
      <c r="J1024" t="s">
        <v>2239</v>
      </c>
      <c r="K1024" t="str">
        <f>_xlfn.XLOOKUP(A1024, Accounts!A:A, Accounts!E:E, "Not Found")</f>
        <v>Corporate</v>
      </c>
      <c r="L1024" s="3">
        <f>_xlfn.XLOOKUP(A1024, Accounts!A:A, Accounts!G:G, 0)</f>
        <v>1528130625</v>
      </c>
      <c r="M1024" s="3" t="str">
        <f>_xlfn.XLOOKUP(A1024, Loan!A:A, Loan!D:D, "0")</f>
        <v>0</v>
      </c>
      <c r="N1024" s="3" t="str">
        <f>_xlfn.XLOOKUP(Customer8[[#This Row],[Account Number]],Transaction!C:C,Transaction!D:D)</f>
        <v>Money Deposit</v>
      </c>
      <c r="O1024" s="3" t="str">
        <f>_xlfn.XLOOKUP(Customer8[[#This Row],[Account Number]], Transaction!C:C,Transaction!E:E)</f>
        <v>Bank</v>
      </c>
      <c r="P1024" s="2">
        <f>_xlfn.XLOOKUP(Customer8[[#This Row],[Account Number]], Transaction!C:C,Transaction!F:F)</f>
        <v>44568</v>
      </c>
      <c r="Q1024" s="3">
        <f>Customer8[[#This Row],[Bank Deposit]]-Customer8[[#This Row],[Saving Accounts]]</f>
        <v>475402.37850000005</v>
      </c>
      <c r="R1024" s="3">
        <f>IF(AND(K1024="Current", Customer8[[#This Row],[Balance]]&gt;500000), Customer8[[#This Row],[Balance]]*1.02, Customer8[[#This Row],[Balance]])</f>
        <v>475402.37850000005</v>
      </c>
      <c r="S1024" s="3" t="str">
        <f>TEXT(Customer8[[#This Row],[Transaction_Date]], "MMM")</f>
        <v>Jan</v>
      </c>
      <c r="T1024" s="3" t="str">
        <f t="shared" si="15"/>
        <v>40-49 Yrs</v>
      </c>
      <c r="U1024" s="3" t="str">
        <f>TEXT(Customer8[[#This Row],[Transaction_Date]],"YYYY")</f>
        <v>2022</v>
      </c>
    </row>
    <row r="1025" spans="1:21" x14ac:dyDescent="0.35">
      <c r="A1025" t="s">
        <v>2240</v>
      </c>
      <c r="B1025">
        <v>232806399</v>
      </c>
      <c r="C1025">
        <v>17</v>
      </c>
      <c r="D1025" s="1">
        <v>38496.75</v>
      </c>
      <c r="E1025" t="s">
        <v>741</v>
      </c>
      <c r="F1025" t="s">
        <v>886</v>
      </c>
      <c r="G1025" t="s">
        <v>2065</v>
      </c>
      <c r="H1025" s="3">
        <v>822290.11659999995</v>
      </c>
      <c r="I1025" s="3">
        <v>240779.31959999999</v>
      </c>
      <c r="J1025" t="s">
        <v>2241</v>
      </c>
      <c r="K1025" t="str">
        <f>_xlfn.XLOOKUP(A1025, Accounts!A:A, Accounts!E:E, "Not Found")</f>
        <v>Savings</v>
      </c>
      <c r="L1025" s="3">
        <f>_xlfn.XLOOKUP(A1025, Accounts!A:A, Accounts!G:G, 0)</f>
        <v>253515328</v>
      </c>
      <c r="M1025" s="3" t="str">
        <f>_xlfn.XLOOKUP(A1025, Loan!A:A, Loan!D:D, "0")</f>
        <v>0</v>
      </c>
      <c r="N1025" s="3" t="str">
        <f>_xlfn.XLOOKUP(Customer8[[#This Row],[Account Number]],Transaction!C:C,Transaction!D:D)</f>
        <v>Checks</v>
      </c>
      <c r="O1025" s="3" t="str">
        <f>_xlfn.XLOOKUP(Customer8[[#This Row],[Account Number]], Transaction!C:C,Transaction!E:E)</f>
        <v>Informal Services</v>
      </c>
      <c r="P1025" s="2">
        <f>_xlfn.XLOOKUP(Customer8[[#This Row],[Account Number]], Transaction!C:C,Transaction!F:F)</f>
        <v>44276</v>
      </c>
      <c r="Q1025" s="3">
        <f>Customer8[[#This Row],[Bank Deposit]]-Customer8[[#This Row],[Saving Accounts]]</f>
        <v>581510.79700000002</v>
      </c>
      <c r="R1025" s="3">
        <f>IF(AND(K1025="Current", Customer8[[#This Row],[Balance]]&gt;500000), Customer8[[#This Row],[Balance]]*1.02, Customer8[[#This Row],[Balance]])</f>
        <v>581510.79700000002</v>
      </c>
      <c r="S1025" s="3" t="str">
        <f>TEXT(Customer8[[#This Row],[Transaction_Date]], "MMM")</f>
        <v>Mar</v>
      </c>
      <c r="T1025" s="3" t="str">
        <f t="shared" si="15"/>
        <v>Below 20 Yrs</v>
      </c>
      <c r="U1025" s="3" t="str">
        <f>TEXT(Customer8[[#This Row],[Transaction_Date]],"YYYY")</f>
        <v>2021</v>
      </c>
    </row>
    <row r="1026" spans="1:21" x14ac:dyDescent="0.35">
      <c r="A1026" t="s">
        <v>2242</v>
      </c>
      <c r="B1026">
        <v>260904080</v>
      </c>
      <c r="C1026">
        <v>68</v>
      </c>
      <c r="D1026" s="1">
        <v>19869</v>
      </c>
      <c r="E1026" t="s">
        <v>741</v>
      </c>
      <c r="F1026" t="s">
        <v>240</v>
      </c>
      <c r="G1026" t="s">
        <v>2065</v>
      </c>
      <c r="H1026" s="3">
        <v>925053.09180000005</v>
      </c>
      <c r="I1026" s="3">
        <v>383897.0331</v>
      </c>
      <c r="J1026" t="s">
        <v>2243</v>
      </c>
      <c r="K1026" t="str">
        <f>_xlfn.XLOOKUP(A1026, Accounts!A:A, Accounts!E:E, "Not Found")</f>
        <v>Domiciliary</v>
      </c>
      <c r="L1026" s="3">
        <f>_xlfn.XLOOKUP(A1026, Accounts!A:A, Accounts!G:G, 0)</f>
        <v>28369035</v>
      </c>
      <c r="M1026" s="3" t="str">
        <f>_xlfn.XLOOKUP(A1026, Loan!A:A, Loan!D:D, "0")</f>
        <v>0</v>
      </c>
      <c r="N1026" s="3" t="str">
        <f>_xlfn.XLOOKUP(Customer8[[#This Row],[Account Number]],Transaction!C:C,Transaction!D:D)</f>
        <v>Cash Withdrawal</v>
      </c>
      <c r="O1026" s="3" t="str">
        <f>_xlfn.XLOOKUP(Customer8[[#This Row],[Account Number]], Transaction!C:C,Transaction!E:E)</f>
        <v>POS</v>
      </c>
      <c r="P1026" s="2">
        <f>_xlfn.XLOOKUP(Customer8[[#This Row],[Account Number]], Transaction!C:C,Transaction!F:F)</f>
        <v>44496</v>
      </c>
      <c r="Q1026" s="3">
        <f>Customer8[[#This Row],[Bank Deposit]]-Customer8[[#This Row],[Saving Accounts]]</f>
        <v>541156.05870000005</v>
      </c>
      <c r="R1026" s="3">
        <f>IF(AND(K1026="Current", Customer8[[#This Row],[Balance]]&gt;500000), Customer8[[#This Row],[Balance]]*1.02, Customer8[[#This Row],[Balance]])</f>
        <v>541156.05870000005</v>
      </c>
      <c r="S1026" s="3" t="str">
        <f>TEXT(Customer8[[#This Row],[Transaction_Date]], "MMM")</f>
        <v>Oct</v>
      </c>
      <c r="T1026" s="3" t="str">
        <f t="shared" ref="T1026:T1089" si="16">IF(C1026&lt;20,"Below 20 Yrs",IF(C1026&lt;=29,"20-29 Yrs",IF(C1026&lt;=39,"30-39 Yrs",IF(C1026&lt;=49,"40-49 Yrs",IF(C1026&lt;=59,"50-59 Yrs",IF(C1026&lt;=69,"60-69 Yrs","70 Yrs &amp; Above"))))))</f>
        <v>60-69 Yrs</v>
      </c>
      <c r="U1026" s="3" t="str">
        <f>TEXT(Customer8[[#This Row],[Transaction_Date]],"YYYY")</f>
        <v>2021</v>
      </c>
    </row>
    <row r="1027" spans="1:21" x14ac:dyDescent="0.35">
      <c r="A1027" t="s">
        <v>2244</v>
      </c>
      <c r="B1027">
        <v>81065796</v>
      </c>
      <c r="C1027">
        <v>35</v>
      </c>
      <c r="D1027" s="1">
        <v>31922.25</v>
      </c>
      <c r="E1027" t="s">
        <v>741</v>
      </c>
      <c r="F1027" t="s">
        <v>950</v>
      </c>
      <c r="G1027" t="s">
        <v>2065</v>
      </c>
      <c r="H1027" s="3">
        <v>288932.89809999999</v>
      </c>
      <c r="I1027" s="3">
        <v>72197.553799999994</v>
      </c>
      <c r="J1027" t="s">
        <v>2245</v>
      </c>
      <c r="K1027" t="str">
        <f>_xlfn.XLOOKUP(A1027, Accounts!A:A, Accounts!E:E, "Not Found")</f>
        <v>Corporate</v>
      </c>
      <c r="L1027" s="3">
        <f>_xlfn.XLOOKUP(A1027, Accounts!A:A, Accounts!G:G, 0)</f>
        <v>1696256991</v>
      </c>
      <c r="M1027" s="3" t="str">
        <f>_xlfn.XLOOKUP(A1027, Loan!A:A, Loan!D:D, "0")</f>
        <v>0</v>
      </c>
      <c r="N1027" s="3" t="str">
        <f>_xlfn.XLOOKUP(Customer8[[#This Row],[Account Number]],Transaction!C:C,Transaction!D:D)</f>
        <v>Cash Withdrawal</v>
      </c>
      <c r="O1027" s="3" t="str">
        <f>_xlfn.XLOOKUP(Customer8[[#This Row],[Account Number]], Transaction!C:C,Transaction!E:E)</f>
        <v>POS</v>
      </c>
      <c r="P1027" s="2">
        <f>_xlfn.XLOOKUP(Customer8[[#This Row],[Account Number]], Transaction!C:C,Transaction!F:F)</f>
        <v>44208</v>
      </c>
      <c r="Q1027" s="3">
        <f>Customer8[[#This Row],[Bank Deposit]]-Customer8[[#This Row],[Saving Accounts]]</f>
        <v>216735.3443</v>
      </c>
      <c r="R1027" s="3">
        <f>IF(AND(K1027="Current", Customer8[[#This Row],[Balance]]&gt;500000), Customer8[[#This Row],[Balance]]*1.02, Customer8[[#This Row],[Balance]])</f>
        <v>216735.3443</v>
      </c>
      <c r="S1027" s="3" t="str">
        <f>TEXT(Customer8[[#This Row],[Transaction_Date]], "MMM")</f>
        <v>Jan</v>
      </c>
      <c r="T1027" s="3" t="str">
        <f t="shared" si="16"/>
        <v>30-39 Yrs</v>
      </c>
      <c r="U1027" s="3" t="str">
        <f>TEXT(Customer8[[#This Row],[Transaction_Date]],"YYYY")</f>
        <v>2021</v>
      </c>
    </row>
    <row r="1028" spans="1:21" x14ac:dyDescent="0.35">
      <c r="A1028" t="s">
        <v>2246</v>
      </c>
      <c r="B1028">
        <v>585061240</v>
      </c>
      <c r="C1028">
        <v>23</v>
      </c>
      <c r="D1028" s="1">
        <v>36305.25</v>
      </c>
      <c r="E1028" t="s">
        <v>741</v>
      </c>
      <c r="F1028" t="s">
        <v>320</v>
      </c>
      <c r="G1028" t="s">
        <v>2247</v>
      </c>
      <c r="H1028" s="3">
        <v>1307269.4084999999</v>
      </c>
      <c r="I1028" s="3">
        <v>238310.3714</v>
      </c>
      <c r="J1028" t="s">
        <v>2248</v>
      </c>
      <c r="K1028" t="str">
        <f>_xlfn.XLOOKUP(A1028, Accounts!A:A, Accounts!E:E, "Not Found")</f>
        <v>Domiciliary</v>
      </c>
      <c r="L1028" s="3">
        <f>_xlfn.XLOOKUP(A1028, Accounts!A:A, Accounts!G:G, 0)</f>
        <v>942781875</v>
      </c>
      <c r="M1028" s="3" t="str">
        <f>_xlfn.XLOOKUP(A1028, Loan!A:A, Loan!D:D, "0")</f>
        <v>0</v>
      </c>
      <c r="N1028" s="3" t="str">
        <f>_xlfn.XLOOKUP(Customer8[[#This Row],[Account Number]],Transaction!C:C,Transaction!D:D)</f>
        <v>Money Transfer</v>
      </c>
      <c r="O1028" s="3" t="str">
        <f>_xlfn.XLOOKUP(Customer8[[#This Row],[Account Number]], Transaction!C:C,Transaction!E:E)</f>
        <v>Internet Banking</v>
      </c>
      <c r="P1028" s="2">
        <f>_xlfn.XLOOKUP(Customer8[[#This Row],[Account Number]], Transaction!C:C,Transaction!F:F)</f>
        <v>44311</v>
      </c>
      <c r="Q1028" s="3">
        <f>Customer8[[#This Row],[Bank Deposit]]-Customer8[[#This Row],[Saving Accounts]]</f>
        <v>1068959.0370999998</v>
      </c>
      <c r="R1028" s="3">
        <f>IF(AND(K1028="Current", Customer8[[#This Row],[Balance]]&gt;500000), Customer8[[#This Row],[Balance]]*1.02, Customer8[[#This Row],[Balance]])</f>
        <v>1068959.0370999998</v>
      </c>
      <c r="S1028" s="3" t="str">
        <f>TEXT(Customer8[[#This Row],[Transaction_Date]], "MMM")</f>
        <v>Apr</v>
      </c>
      <c r="T1028" s="3" t="str">
        <f t="shared" si="16"/>
        <v>20-29 Yrs</v>
      </c>
      <c r="U1028" s="3" t="str">
        <f>TEXT(Customer8[[#This Row],[Transaction_Date]],"YYYY")</f>
        <v>2021</v>
      </c>
    </row>
    <row r="1029" spans="1:21" x14ac:dyDescent="0.35">
      <c r="A1029" t="s">
        <v>2249</v>
      </c>
      <c r="B1029">
        <v>391831896</v>
      </c>
      <c r="C1029">
        <v>78</v>
      </c>
      <c r="D1029" s="1">
        <v>16216.5</v>
      </c>
      <c r="E1029" t="s">
        <v>741</v>
      </c>
      <c r="F1029" t="s">
        <v>72</v>
      </c>
      <c r="G1029" t="s">
        <v>2247</v>
      </c>
      <c r="H1029" s="3">
        <v>998011.902</v>
      </c>
      <c r="I1029" s="3">
        <v>136672.18549999999</v>
      </c>
      <c r="J1029" t="s">
        <v>2250</v>
      </c>
      <c r="K1029" t="str">
        <f>_xlfn.XLOOKUP(A1029, Accounts!A:A, Accounts!E:E, "Not Found")</f>
        <v>Current</v>
      </c>
      <c r="L1029" s="3">
        <f>_xlfn.XLOOKUP(A1029, Accounts!A:A, Accounts!G:G, 0)</f>
        <v>2534762307</v>
      </c>
      <c r="M1029" s="3">
        <f>_xlfn.XLOOKUP(A1029, Loan!A:A, Loan!D:D, "0")</f>
        <v>140675535</v>
      </c>
      <c r="N1029" s="3" t="str">
        <f>_xlfn.XLOOKUP(Customer8[[#This Row],[Account Number]],Transaction!C:C,Transaction!D:D)</f>
        <v>Loan Payment</v>
      </c>
      <c r="O1029" s="3" t="str">
        <f>_xlfn.XLOOKUP(Customer8[[#This Row],[Account Number]], Transaction!C:C,Transaction!E:E)</f>
        <v>AFT</v>
      </c>
      <c r="P1029" s="2">
        <f>_xlfn.XLOOKUP(Customer8[[#This Row],[Account Number]], Transaction!C:C,Transaction!F:F)</f>
        <v>44340</v>
      </c>
      <c r="Q1029" s="3">
        <f>Customer8[[#This Row],[Bank Deposit]]-Customer8[[#This Row],[Saving Accounts]]</f>
        <v>861339.71649999998</v>
      </c>
      <c r="R1029" s="3">
        <f>IF(AND(K1029="Current", Customer8[[#This Row],[Balance]]&gt;500000), Customer8[[#This Row],[Balance]]*1.02, Customer8[[#This Row],[Balance]])</f>
        <v>878566.51083000004</v>
      </c>
      <c r="S1029" s="3" t="str">
        <f>TEXT(Customer8[[#This Row],[Transaction_Date]], "MMM")</f>
        <v>May</v>
      </c>
      <c r="T1029" s="3" t="str">
        <f t="shared" si="16"/>
        <v>70 Yrs &amp; Above</v>
      </c>
      <c r="U1029" s="3" t="str">
        <f>TEXT(Customer8[[#This Row],[Transaction_Date]],"YYYY")</f>
        <v>2021</v>
      </c>
    </row>
    <row r="1030" spans="1:21" x14ac:dyDescent="0.35">
      <c r="A1030" t="s">
        <v>2251</v>
      </c>
      <c r="B1030">
        <v>9217797</v>
      </c>
      <c r="C1030">
        <v>48</v>
      </c>
      <c r="D1030" s="1">
        <v>27174</v>
      </c>
      <c r="E1030" t="s">
        <v>741</v>
      </c>
      <c r="F1030" t="s">
        <v>574</v>
      </c>
      <c r="G1030" t="s">
        <v>2247</v>
      </c>
      <c r="H1030" s="3">
        <v>2830536.6074999999</v>
      </c>
      <c r="I1030" s="3">
        <v>369795.91159999999</v>
      </c>
      <c r="J1030" t="s">
        <v>2252</v>
      </c>
      <c r="K1030" t="str">
        <f>_xlfn.XLOOKUP(A1030, Accounts!A:A, Accounts!E:E, "Not Found")</f>
        <v>Domiciliary</v>
      </c>
      <c r="L1030" s="3">
        <f>_xlfn.XLOOKUP(A1030, Accounts!A:A, Accounts!G:G, 0)</f>
        <v>124795755</v>
      </c>
      <c r="M1030" s="3" t="str">
        <f>_xlfn.XLOOKUP(A1030, Loan!A:A, Loan!D:D, "0")</f>
        <v>0</v>
      </c>
      <c r="N1030" s="3" t="str">
        <f>_xlfn.XLOOKUP(Customer8[[#This Row],[Account Number]],Transaction!C:C,Transaction!D:D)</f>
        <v>Money Deposit</v>
      </c>
      <c r="O1030" s="3" t="str">
        <f>_xlfn.XLOOKUP(Customer8[[#This Row],[Account Number]], Transaction!C:C,Transaction!E:E)</f>
        <v>Bank</v>
      </c>
      <c r="P1030" s="2">
        <f>_xlfn.XLOOKUP(Customer8[[#This Row],[Account Number]], Transaction!C:C,Transaction!F:F)</f>
        <v>44429</v>
      </c>
      <c r="Q1030" s="3">
        <f>Customer8[[#This Row],[Bank Deposit]]-Customer8[[#This Row],[Saving Accounts]]</f>
        <v>2460740.6958999997</v>
      </c>
      <c r="R1030" s="3">
        <f>IF(AND(K1030="Current", Customer8[[#This Row],[Balance]]&gt;500000), Customer8[[#This Row],[Balance]]*1.02, Customer8[[#This Row],[Balance]])</f>
        <v>2460740.6958999997</v>
      </c>
      <c r="S1030" s="3" t="str">
        <f>TEXT(Customer8[[#This Row],[Transaction_Date]], "MMM")</f>
        <v>Aug</v>
      </c>
      <c r="T1030" s="3" t="str">
        <f t="shared" si="16"/>
        <v>40-49 Yrs</v>
      </c>
      <c r="U1030" s="3" t="str">
        <f>TEXT(Customer8[[#This Row],[Transaction_Date]],"YYYY")</f>
        <v>2021</v>
      </c>
    </row>
    <row r="1031" spans="1:21" x14ac:dyDescent="0.35">
      <c r="A1031" t="s">
        <v>2253</v>
      </c>
      <c r="B1031">
        <v>426567296</v>
      </c>
      <c r="C1031">
        <v>49</v>
      </c>
      <c r="D1031" s="1">
        <v>26808.75</v>
      </c>
      <c r="E1031" t="s">
        <v>741</v>
      </c>
      <c r="F1031" t="s">
        <v>269</v>
      </c>
      <c r="G1031" t="s">
        <v>2247</v>
      </c>
      <c r="H1031" s="3">
        <v>202406.3186</v>
      </c>
      <c r="I1031" s="3">
        <v>80786.521900000007</v>
      </c>
      <c r="J1031" t="s">
        <v>2254</v>
      </c>
      <c r="K1031" t="str">
        <f>_xlfn.XLOOKUP(A1031, Accounts!A:A, Accounts!E:E, "Not Found")</f>
        <v>Savings</v>
      </c>
      <c r="L1031" s="3">
        <f>_xlfn.XLOOKUP(A1031, Accounts!A:A, Accounts!G:G, 0)</f>
        <v>1103647116</v>
      </c>
      <c r="M1031" s="3" t="str">
        <f>_xlfn.XLOOKUP(A1031, Loan!A:A, Loan!D:D, "0")</f>
        <v>0</v>
      </c>
      <c r="N1031" s="3" t="str">
        <f>_xlfn.XLOOKUP(Customer8[[#This Row],[Account Number]],Transaction!C:C,Transaction!D:D)</f>
        <v>Money Transfer</v>
      </c>
      <c r="O1031" s="3" t="str">
        <f>_xlfn.XLOOKUP(Customer8[[#This Row],[Account Number]], Transaction!C:C,Transaction!E:E)</f>
        <v>Internet Banking</v>
      </c>
      <c r="P1031" s="2">
        <f>_xlfn.XLOOKUP(Customer8[[#This Row],[Account Number]], Transaction!C:C,Transaction!F:F)</f>
        <v>44436</v>
      </c>
      <c r="Q1031" s="3">
        <f>Customer8[[#This Row],[Bank Deposit]]-Customer8[[#This Row],[Saving Accounts]]</f>
        <v>121619.79669999999</v>
      </c>
      <c r="R1031" s="3">
        <f>IF(AND(K1031="Current", Customer8[[#This Row],[Balance]]&gt;500000), Customer8[[#This Row],[Balance]]*1.02, Customer8[[#This Row],[Balance]])</f>
        <v>121619.79669999999</v>
      </c>
      <c r="S1031" s="3" t="str">
        <f>TEXT(Customer8[[#This Row],[Transaction_Date]], "MMM")</f>
        <v>Aug</v>
      </c>
      <c r="T1031" s="3" t="str">
        <f t="shared" si="16"/>
        <v>40-49 Yrs</v>
      </c>
      <c r="U1031" s="3" t="str">
        <f>TEXT(Customer8[[#This Row],[Transaction_Date]],"YYYY")</f>
        <v>2021</v>
      </c>
    </row>
    <row r="1032" spans="1:21" x14ac:dyDescent="0.35">
      <c r="A1032" t="s">
        <v>2255</v>
      </c>
      <c r="B1032">
        <v>842115961</v>
      </c>
      <c r="C1032">
        <v>58</v>
      </c>
      <c r="D1032" s="1">
        <v>23521.5</v>
      </c>
      <c r="E1032" t="s">
        <v>741</v>
      </c>
      <c r="F1032" t="s">
        <v>338</v>
      </c>
      <c r="G1032" t="s">
        <v>2247</v>
      </c>
      <c r="H1032" s="3">
        <v>127319.24129999999</v>
      </c>
      <c r="I1032" s="3">
        <v>80997.505600000004</v>
      </c>
      <c r="J1032" t="s">
        <v>1618</v>
      </c>
      <c r="K1032" t="str">
        <f>_xlfn.XLOOKUP(A1032, Accounts!A:A, Accounts!E:E, "Not Found")</f>
        <v>Current</v>
      </c>
      <c r="L1032" s="3">
        <f>_xlfn.XLOOKUP(A1032, Accounts!A:A, Accounts!G:G, 0)</f>
        <v>1383666648</v>
      </c>
      <c r="M1032" s="3" t="str">
        <f>_xlfn.XLOOKUP(A1032, Loan!A:A, Loan!D:D, "0")</f>
        <v>0</v>
      </c>
      <c r="N1032" s="3" t="str">
        <f>_xlfn.XLOOKUP(Customer8[[#This Row],[Account Number]],Transaction!C:C,Transaction!D:D)</f>
        <v>Money Transfer</v>
      </c>
      <c r="O1032" s="3" t="str">
        <f>_xlfn.XLOOKUP(Customer8[[#This Row],[Account Number]], Transaction!C:C,Transaction!E:E)</f>
        <v>Internet Banking</v>
      </c>
      <c r="P1032" s="2">
        <f>_xlfn.XLOOKUP(Customer8[[#This Row],[Account Number]], Transaction!C:C,Transaction!F:F)</f>
        <v>44485</v>
      </c>
      <c r="Q1032" s="3">
        <f>Customer8[[#This Row],[Bank Deposit]]-Customer8[[#This Row],[Saving Accounts]]</f>
        <v>46321.73569999999</v>
      </c>
      <c r="R1032" s="3">
        <f>IF(AND(K1032="Current", Customer8[[#This Row],[Balance]]&gt;500000), Customer8[[#This Row],[Balance]]*1.02, Customer8[[#This Row],[Balance]])</f>
        <v>46321.73569999999</v>
      </c>
      <c r="S1032" s="3" t="str">
        <f>TEXT(Customer8[[#This Row],[Transaction_Date]], "MMM")</f>
        <v>Oct</v>
      </c>
      <c r="T1032" s="3" t="str">
        <f t="shared" si="16"/>
        <v>50-59 Yrs</v>
      </c>
      <c r="U1032" s="3" t="str">
        <f>TEXT(Customer8[[#This Row],[Transaction_Date]],"YYYY")</f>
        <v>2021</v>
      </c>
    </row>
    <row r="1033" spans="1:21" x14ac:dyDescent="0.35">
      <c r="A1033" t="s">
        <v>2256</v>
      </c>
      <c r="B1033">
        <v>336103947</v>
      </c>
      <c r="C1033">
        <v>71</v>
      </c>
      <c r="D1033" s="1">
        <v>18773.25</v>
      </c>
      <c r="E1033" t="s">
        <v>741</v>
      </c>
      <c r="F1033" t="s">
        <v>585</v>
      </c>
      <c r="G1033" t="s">
        <v>2247</v>
      </c>
      <c r="H1033" s="3">
        <v>89494.093599999993</v>
      </c>
      <c r="I1033" s="3">
        <v>17675.083500000001</v>
      </c>
      <c r="J1033" t="s">
        <v>2257</v>
      </c>
      <c r="K1033" t="str">
        <f>_xlfn.XLOOKUP(A1033, Accounts!A:A, Accounts!E:E, "Not Found")</f>
        <v>Corporate</v>
      </c>
      <c r="L1033" s="3">
        <f>_xlfn.XLOOKUP(A1033, Accounts!A:A, Accounts!G:G, 0)</f>
        <v>54579525</v>
      </c>
      <c r="M1033" s="3" t="str">
        <f>_xlfn.XLOOKUP(A1033, Loan!A:A, Loan!D:D, "0")</f>
        <v>0</v>
      </c>
      <c r="N1033" s="3" t="str">
        <f>_xlfn.XLOOKUP(Customer8[[#This Row],[Account Number]],Transaction!C:C,Transaction!D:D)</f>
        <v>Cash Withdrawal</v>
      </c>
      <c r="O1033" s="3" t="str">
        <f>_xlfn.XLOOKUP(Customer8[[#This Row],[Account Number]], Transaction!C:C,Transaction!E:E)</f>
        <v>Bank</v>
      </c>
      <c r="P1033" s="2">
        <f>_xlfn.XLOOKUP(Customer8[[#This Row],[Account Number]], Transaction!C:C,Transaction!F:F)</f>
        <v>44406</v>
      </c>
      <c r="Q1033" s="3">
        <f>Customer8[[#This Row],[Bank Deposit]]-Customer8[[#This Row],[Saving Accounts]]</f>
        <v>71819.010099999985</v>
      </c>
      <c r="R1033" s="3">
        <f>IF(AND(K1033="Current", Customer8[[#This Row],[Balance]]&gt;500000), Customer8[[#This Row],[Balance]]*1.02, Customer8[[#This Row],[Balance]])</f>
        <v>71819.010099999985</v>
      </c>
      <c r="S1033" s="3" t="str">
        <f>TEXT(Customer8[[#This Row],[Transaction_Date]], "MMM")</f>
        <v>Jul</v>
      </c>
      <c r="T1033" s="3" t="str">
        <f t="shared" si="16"/>
        <v>70 Yrs &amp; Above</v>
      </c>
      <c r="U1033" s="3" t="str">
        <f>TEXT(Customer8[[#This Row],[Transaction_Date]],"YYYY")</f>
        <v>2021</v>
      </c>
    </row>
    <row r="1034" spans="1:21" x14ac:dyDescent="0.35">
      <c r="A1034" t="s">
        <v>2258</v>
      </c>
      <c r="B1034">
        <v>302136341</v>
      </c>
      <c r="C1034">
        <v>65</v>
      </c>
      <c r="D1034" s="1">
        <v>20964.75</v>
      </c>
      <c r="E1034" t="s">
        <v>741</v>
      </c>
      <c r="F1034" t="s">
        <v>467</v>
      </c>
      <c r="G1034" t="s">
        <v>2247</v>
      </c>
      <c r="H1034" s="3">
        <v>1003542.576</v>
      </c>
      <c r="I1034" s="3">
        <v>322175.03639999998</v>
      </c>
      <c r="J1034" t="s">
        <v>2259</v>
      </c>
      <c r="K1034" t="str">
        <f>_xlfn.XLOOKUP(A1034, Accounts!A:A, Accounts!E:E, "Not Found")</f>
        <v>Joint</v>
      </c>
      <c r="L1034" s="3">
        <f>_xlfn.XLOOKUP(A1034, Accounts!A:A, Accounts!G:G, 0)</f>
        <v>939280951</v>
      </c>
      <c r="M1034" s="3" t="str">
        <f>_xlfn.XLOOKUP(A1034, Loan!A:A, Loan!D:D, "0")</f>
        <v>0</v>
      </c>
      <c r="N1034" s="3" t="str">
        <f>_xlfn.XLOOKUP(Customer8[[#This Row],[Account Number]],Transaction!C:C,Transaction!D:D)</f>
        <v>Cash Withdrawal</v>
      </c>
      <c r="O1034" s="3" t="str">
        <f>_xlfn.XLOOKUP(Customer8[[#This Row],[Account Number]], Transaction!C:C,Transaction!E:E)</f>
        <v>Bank</v>
      </c>
      <c r="P1034" s="2">
        <f>_xlfn.XLOOKUP(Customer8[[#This Row],[Account Number]], Transaction!C:C,Transaction!F:F)</f>
        <v>44596</v>
      </c>
      <c r="Q1034" s="3">
        <f>Customer8[[#This Row],[Bank Deposit]]-Customer8[[#This Row],[Saving Accounts]]</f>
        <v>681367.53960000002</v>
      </c>
      <c r="R1034" s="3">
        <f>IF(AND(K1034="Current", Customer8[[#This Row],[Balance]]&gt;500000), Customer8[[#This Row],[Balance]]*1.02, Customer8[[#This Row],[Balance]])</f>
        <v>681367.53960000002</v>
      </c>
      <c r="S1034" s="3" t="str">
        <f>TEXT(Customer8[[#This Row],[Transaction_Date]], "MMM")</f>
        <v>Feb</v>
      </c>
      <c r="T1034" s="3" t="str">
        <f t="shared" si="16"/>
        <v>60-69 Yrs</v>
      </c>
      <c r="U1034" s="3" t="str">
        <f>TEXT(Customer8[[#This Row],[Transaction_Date]],"YYYY")</f>
        <v>2022</v>
      </c>
    </row>
    <row r="1035" spans="1:21" x14ac:dyDescent="0.35">
      <c r="A1035" t="s">
        <v>2260</v>
      </c>
      <c r="B1035">
        <v>622588489</v>
      </c>
      <c r="C1035">
        <v>36</v>
      </c>
      <c r="D1035" s="1">
        <v>31557</v>
      </c>
      <c r="E1035" t="s">
        <v>741</v>
      </c>
      <c r="F1035" t="s">
        <v>42</v>
      </c>
      <c r="G1035" t="s">
        <v>2247</v>
      </c>
      <c r="H1035" s="3">
        <v>233951.10399999999</v>
      </c>
      <c r="I1035" s="3">
        <v>103246.3162</v>
      </c>
      <c r="J1035" t="s">
        <v>2261</v>
      </c>
      <c r="K1035" t="str">
        <f>_xlfn.XLOOKUP(A1035, Accounts!A:A, Accounts!E:E, "Not Found")</f>
        <v>Current</v>
      </c>
      <c r="L1035" s="3">
        <f>_xlfn.XLOOKUP(A1035, Accounts!A:A, Accounts!G:G, 0)</f>
        <v>1811361435</v>
      </c>
      <c r="M1035" s="3" t="str">
        <f>_xlfn.XLOOKUP(A1035, Loan!A:A, Loan!D:D, "0")</f>
        <v>0</v>
      </c>
      <c r="N1035" s="3" t="str">
        <f>_xlfn.XLOOKUP(Customer8[[#This Row],[Account Number]],Transaction!C:C,Transaction!D:D)</f>
        <v>Money Deposit</v>
      </c>
      <c r="O1035" s="3" t="str">
        <f>_xlfn.XLOOKUP(Customer8[[#This Row],[Account Number]], Transaction!C:C,Transaction!E:E)</f>
        <v>Bank</v>
      </c>
      <c r="P1035" s="2">
        <f>_xlfn.XLOOKUP(Customer8[[#This Row],[Account Number]], Transaction!C:C,Transaction!F:F)</f>
        <v>44396</v>
      </c>
      <c r="Q1035" s="3">
        <f>Customer8[[#This Row],[Bank Deposit]]-Customer8[[#This Row],[Saving Accounts]]</f>
        <v>130704.78779999999</v>
      </c>
      <c r="R1035" s="3">
        <f>IF(AND(K1035="Current", Customer8[[#This Row],[Balance]]&gt;500000), Customer8[[#This Row],[Balance]]*1.02, Customer8[[#This Row],[Balance]])</f>
        <v>130704.78779999999</v>
      </c>
      <c r="S1035" s="3" t="str">
        <f>TEXT(Customer8[[#This Row],[Transaction_Date]], "MMM")</f>
        <v>Jul</v>
      </c>
      <c r="T1035" s="3" t="str">
        <f t="shared" si="16"/>
        <v>30-39 Yrs</v>
      </c>
      <c r="U1035" s="3" t="str">
        <f>TEXT(Customer8[[#This Row],[Transaction_Date]],"YYYY")</f>
        <v>2021</v>
      </c>
    </row>
    <row r="1036" spans="1:21" x14ac:dyDescent="0.35">
      <c r="A1036" t="s">
        <v>2262</v>
      </c>
      <c r="B1036">
        <v>293887331</v>
      </c>
      <c r="C1036">
        <v>61</v>
      </c>
      <c r="D1036" s="1">
        <v>22425.75</v>
      </c>
      <c r="E1036" t="s">
        <v>741</v>
      </c>
      <c r="F1036" t="s">
        <v>886</v>
      </c>
      <c r="G1036" t="s">
        <v>2247</v>
      </c>
      <c r="H1036" s="3">
        <v>2112808.8108000001</v>
      </c>
      <c r="I1036" s="3">
        <v>442493.92070000002</v>
      </c>
      <c r="J1036" t="s">
        <v>2263</v>
      </c>
      <c r="K1036" t="str">
        <f>_xlfn.XLOOKUP(A1036, Accounts!A:A, Accounts!E:E, "Not Found")</f>
        <v>Current</v>
      </c>
      <c r="L1036" s="3">
        <f>_xlfn.XLOOKUP(A1036, Accounts!A:A, Accounts!G:G, 0)</f>
        <v>3859969783</v>
      </c>
      <c r="M1036" s="3" t="str">
        <f>_xlfn.XLOOKUP(A1036, Loan!A:A, Loan!D:D, "0")</f>
        <v>0</v>
      </c>
      <c r="N1036" s="3" t="str">
        <f>_xlfn.XLOOKUP(Customer8[[#This Row],[Account Number]],Transaction!C:C,Transaction!D:D)</f>
        <v>Money Transfer</v>
      </c>
      <c r="O1036" s="3" t="str">
        <f>_xlfn.XLOOKUP(Customer8[[#This Row],[Account Number]], Transaction!C:C,Transaction!E:E)</f>
        <v>Bank</v>
      </c>
      <c r="P1036" s="2">
        <f>_xlfn.XLOOKUP(Customer8[[#This Row],[Account Number]], Transaction!C:C,Transaction!F:F)</f>
        <v>44500</v>
      </c>
      <c r="Q1036" s="3">
        <f>Customer8[[#This Row],[Bank Deposit]]-Customer8[[#This Row],[Saving Accounts]]</f>
        <v>1670314.8901</v>
      </c>
      <c r="R1036" s="3">
        <f>IF(AND(K1036="Current", Customer8[[#This Row],[Balance]]&gt;500000), Customer8[[#This Row],[Balance]]*1.02, Customer8[[#This Row],[Balance]])</f>
        <v>1703721.187902</v>
      </c>
      <c r="S1036" s="3" t="str">
        <f>TEXT(Customer8[[#This Row],[Transaction_Date]], "MMM")</f>
        <v>Oct</v>
      </c>
      <c r="T1036" s="3" t="str">
        <f t="shared" si="16"/>
        <v>60-69 Yrs</v>
      </c>
      <c r="U1036" s="3" t="str">
        <f>TEXT(Customer8[[#This Row],[Transaction_Date]],"YYYY")</f>
        <v>2021</v>
      </c>
    </row>
    <row r="1037" spans="1:21" x14ac:dyDescent="0.35">
      <c r="A1037" t="s">
        <v>2264</v>
      </c>
      <c r="B1037">
        <v>763515984</v>
      </c>
      <c r="C1037">
        <v>26</v>
      </c>
      <c r="D1037" s="1">
        <v>35209.5</v>
      </c>
      <c r="E1037" t="s">
        <v>741</v>
      </c>
      <c r="F1037" t="s">
        <v>644</v>
      </c>
      <c r="G1037" t="s">
        <v>2247</v>
      </c>
      <c r="H1037" s="3">
        <v>269465.4706</v>
      </c>
      <c r="I1037" s="3">
        <v>50265.674299999999</v>
      </c>
      <c r="J1037" t="s">
        <v>545</v>
      </c>
      <c r="K1037" t="str">
        <f>_xlfn.XLOOKUP(A1037, Accounts!A:A, Accounts!E:E, "Not Found")</f>
        <v>Domiciliary</v>
      </c>
      <c r="L1037" s="3">
        <f>_xlfn.XLOOKUP(A1037, Accounts!A:A, Accounts!G:G, 0)</f>
        <v>1083869544</v>
      </c>
      <c r="M1037" s="3" t="str">
        <f>_xlfn.XLOOKUP(A1037, Loan!A:A, Loan!D:D, "0")</f>
        <v>0</v>
      </c>
      <c r="N1037" s="3" t="str">
        <f>_xlfn.XLOOKUP(Customer8[[#This Row],[Account Number]],Transaction!C:C,Transaction!D:D)</f>
        <v>Money Deposit</v>
      </c>
      <c r="O1037" s="3" t="str">
        <f>_xlfn.XLOOKUP(Customer8[[#This Row],[Account Number]], Transaction!C:C,Transaction!E:E)</f>
        <v>Bank</v>
      </c>
      <c r="P1037" s="2">
        <f>_xlfn.XLOOKUP(Customer8[[#This Row],[Account Number]], Transaction!C:C,Transaction!F:F)</f>
        <v>44644</v>
      </c>
      <c r="Q1037" s="3">
        <f>Customer8[[#This Row],[Bank Deposit]]-Customer8[[#This Row],[Saving Accounts]]</f>
        <v>219199.79629999999</v>
      </c>
      <c r="R1037" s="3">
        <f>IF(AND(K1037="Current", Customer8[[#This Row],[Balance]]&gt;500000), Customer8[[#This Row],[Balance]]*1.02, Customer8[[#This Row],[Balance]])</f>
        <v>219199.79629999999</v>
      </c>
      <c r="S1037" s="3" t="str">
        <f>TEXT(Customer8[[#This Row],[Transaction_Date]], "MMM")</f>
        <v>Mar</v>
      </c>
      <c r="T1037" s="3" t="str">
        <f t="shared" si="16"/>
        <v>20-29 Yrs</v>
      </c>
      <c r="U1037" s="3" t="str">
        <f>TEXT(Customer8[[#This Row],[Transaction_Date]],"YYYY")</f>
        <v>2022</v>
      </c>
    </row>
    <row r="1038" spans="1:21" x14ac:dyDescent="0.35">
      <c r="A1038" t="s">
        <v>2265</v>
      </c>
      <c r="B1038">
        <v>110539166</v>
      </c>
      <c r="C1038">
        <v>78</v>
      </c>
      <c r="D1038" s="1">
        <v>16216.5</v>
      </c>
      <c r="E1038" t="s">
        <v>741</v>
      </c>
      <c r="F1038" t="s">
        <v>941</v>
      </c>
      <c r="G1038" t="s">
        <v>2247</v>
      </c>
      <c r="H1038" s="3">
        <v>239051.29440000001</v>
      </c>
      <c r="I1038" s="3">
        <v>31988.158800000001</v>
      </c>
      <c r="J1038" t="s">
        <v>2266</v>
      </c>
      <c r="K1038" t="str">
        <f>_xlfn.XLOOKUP(A1038, Accounts!A:A, Accounts!E:E, "Not Found")</f>
        <v>Corporate</v>
      </c>
      <c r="L1038" s="3">
        <f>_xlfn.XLOOKUP(A1038, Accounts!A:A, Accounts!G:G, 0)</f>
        <v>1192288125</v>
      </c>
      <c r="M1038" s="3" t="str">
        <f>_xlfn.XLOOKUP(A1038, Loan!A:A, Loan!D:D, "0")</f>
        <v>0</v>
      </c>
      <c r="N1038" s="3" t="str">
        <f>_xlfn.XLOOKUP(Customer8[[#This Row],[Account Number]],Transaction!C:C,Transaction!D:D)</f>
        <v>Online Payment</v>
      </c>
      <c r="O1038" s="3" t="str">
        <f>_xlfn.XLOOKUP(Customer8[[#This Row],[Account Number]], Transaction!C:C,Transaction!E:E)</f>
        <v>Internet Banking</v>
      </c>
      <c r="P1038" s="2">
        <f>_xlfn.XLOOKUP(Customer8[[#This Row],[Account Number]], Transaction!C:C,Transaction!F:F)</f>
        <v>44418</v>
      </c>
      <c r="Q1038" s="3">
        <f>Customer8[[#This Row],[Bank Deposit]]-Customer8[[#This Row],[Saving Accounts]]</f>
        <v>207063.13560000001</v>
      </c>
      <c r="R1038" s="3">
        <f>IF(AND(K1038="Current", Customer8[[#This Row],[Balance]]&gt;500000), Customer8[[#This Row],[Balance]]*1.02, Customer8[[#This Row],[Balance]])</f>
        <v>207063.13560000001</v>
      </c>
      <c r="S1038" s="3" t="str">
        <f>TEXT(Customer8[[#This Row],[Transaction_Date]], "MMM")</f>
        <v>Aug</v>
      </c>
      <c r="T1038" s="3" t="str">
        <f t="shared" si="16"/>
        <v>70 Yrs &amp; Above</v>
      </c>
      <c r="U1038" s="3" t="str">
        <f>TEXT(Customer8[[#This Row],[Transaction_Date]],"YYYY")</f>
        <v>2021</v>
      </c>
    </row>
    <row r="1039" spans="1:21" x14ac:dyDescent="0.35">
      <c r="A1039" t="s">
        <v>2267</v>
      </c>
      <c r="B1039">
        <v>443868936</v>
      </c>
      <c r="C1039">
        <v>36</v>
      </c>
      <c r="D1039" s="1">
        <v>31557</v>
      </c>
      <c r="E1039" t="s">
        <v>741</v>
      </c>
      <c r="F1039" t="s">
        <v>12</v>
      </c>
      <c r="G1039" t="s">
        <v>2247</v>
      </c>
      <c r="H1039" s="3">
        <v>1728292.5673</v>
      </c>
      <c r="I1039" s="3">
        <v>302826.91509999998</v>
      </c>
      <c r="J1039" t="s">
        <v>2268</v>
      </c>
      <c r="K1039" t="str">
        <f>_xlfn.XLOOKUP(A1039, Accounts!A:A, Accounts!E:E, "Not Found")</f>
        <v>Savings</v>
      </c>
      <c r="L1039" s="3">
        <f>_xlfn.XLOOKUP(A1039, Accounts!A:A, Accounts!G:G, 0)</f>
        <v>626973984</v>
      </c>
      <c r="M1039" s="3" t="str">
        <f>_xlfn.XLOOKUP(A1039, Loan!A:A, Loan!D:D, "0")</f>
        <v>0</v>
      </c>
      <c r="N1039" s="3" t="str">
        <f>_xlfn.XLOOKUP(Customer8[[#This Row],[Account Number]],Transaction!C:C,Transaction!D:D)</f>
        <v>Checks</v>
      </c>
      <c r="O1039" s="3" t="str">
        <f>_xlfn.XLOOKUP(Customer8[[#This Row],[Account Number]], Transaction!C:C,Transaction!E:E)</f>
        <v>Informal Services</v>
      </c>
      <c r="P1039" s="2">
        <f>_xlfn.XLOOKUP(Customer8[[#This Row],[Account Number]], Transaction!C:C,Transaction!F:F)</f>
        <v>44376</v>
      </c>
      <c r="Q1039" s="3">
        <f>Customer8[[#This Row],[Bank Deposit]]-Customer8[[#This Row],[Saving Accounts]]</f>
        <v>1425465.6521999999</v>
      </c>
      <c r="R1039" s="3">
        <f>IF(AND(K1039="Current", Customer8[[#This Row],[Balance]]&gt;500000), Customer8[[#This Row],[Balance]]*1.02, Customer8[[#This Row],[Balance]])</f>
        <v>1425465.6521999999</v>
      </c>
      <c r="S1039" s="3" t="str">
        <f>TEXT(Customer8[[#This Row],[Transaction_Date]], "MMM")</f>
        <v>Jun</v>
      </c>
      <c r="T1039" s="3" t="str">
        <f t="shared" si="16"/>
        <v>30-39 Yrs</v>
      </c>
      <c r="U1039" s="3" t="str">
        <f>TEXT(Customer8[[#This Row],[Transaction_Date]],"YYYY")</f>
        <v>2021</v>
      </c>
    </row>
    <row r="1040" spans="1:21" x14ac:dyDescent="0.35">
      <c r="A1040" t="s">
        <v>2269</v>
      </c>
      <c r="B1040">
        <v>854450415</v>
      </c>
      <c r="C1040">
        <v>66</v>
      </c>
      <c r="D1040" s="1">
        <v>20599.5</v>
      </c>
      <c r="E1040" t="s">
        <v>741</v>
      </c>
      <c r="F1040" t="s">
        <v>19</v>
      </c>
      <c r="G1040" t="s">
        <v>2247</v>
      </c>
      <c r="H1040" s="3">
        <v>629275.49899999995</v>
      </c>
      <c r="I1040" s="3">
        <v>252028.82010000001</v>
      </c>
      <c r="J1040" t="s">
        <v>2270</v>
      </c>
      <c r="K1040" t="str">
        <f>_xlfn.XLOOKUP(A1040, Accounts!A:A, Accounts!E:E, "Not Found")</f>
        <v>Domiciliary</v>
      </c>
      <c r="L1040" s="3">
        <f>_xlfn.XLOOKUP(A1040, Accounts!A:A, Accounts!G:G, 0)</f>
        <v>268503696</v>
      </c>
      <c r="M1040" s="3" t="str">
        <f>_xlfn.XLOOKUP(A1040, Loan!A:A, Loan!D:D, "0")</f>
        <v>0</v>
      </c>
      <c r="N1040" s="3" t="str">
        <f>_xlfn.XLOOKUP(Customer8[[#This Row],[Account Number]],Transaction!C:C,Transaction!D:D)</f>
        <v>Money Transfer</v>
      </c>
      <c r="O1040" s="3" t="str">
        <f>_xlfn.XLOOKUP(Customer8[[#This Row],[Account Number]], Transaction!C:C,Transaction!E:E)</f>
        <v>Mobile</v>
      </c>
      <c r="P1040" s="2">
        <f>_xlfn.XLOOKUP(Customer8[[#This Row],[Account Number]], Transaction!C:C,Transaction!F:F)</f>
        <v>44296</v>
      </c>
      <c r="Q1040" s="3">
        <f>Customer8[[#This Row],[Bank Deposit]]-Customer8[[#This Row],[Saving Accounts]]</f>
        <v>377246.67889999994</v>
      </c>
      <c r="R1040" s="3">
        <f>IF(AND(K1040="Current", Customer8[[#This Row],[Balance]]&gt;500000), Customer8[[#This Row],[Balance]]*1.02, Customer8[[#This Row],[Balance]])</f>
        <v>377246.67889999994</v>
      </c>
      <c r="S1040" s="3" t="str">
        <f>TEXT(Customer8[[#This Row],[Transaction_Date]], "MMM")</f>
        <v>Apr</v>
      </c>
      <c r="T1040" s="3" t="str">
        <f t="shared" si="16"/>
        <v>60-69 Yrs</v>
      </c>
      <c r="U1040" s="3" t="str">
        <f>TEXT(Customer8[[#This Row],[Transaction_Date]],"YYYY")</f>
        <v>2021</v>
      </c>
    </row>
    <row r="1041" spans="1:21" x14ac:dyDescent="0.35">
      <c r="A1041" t="s">
        <v>2271</v>
      </c>
      <c r="B1041">
        <v>856632217</v>
      </c>
      <c r="C1041">
        <v>20</v>
      </c>
      <c r="D1041" s="1">
        <v>37401</v>
      </c>
      <c r="E1041" t="s">
        <v>741</v>
      </c>
      <c r="F1041" t="s">
        <v>157</v>
      </c>
      <c r="G1041" t="s">
        <v>2247</v>
      </c>
      <c r="H1041" s="3">
        <v>439865.4411</v>
      </c>
      <c r="I1041" s="3">
        <v>203635.5477</v>
      </c>
      <c r="J1041" t="s">
        <v>2272</v>
      </c>
      <c r="K1041" t="str">
        <f>_xlfn.XLOOKUP(A1041, Accounts!A:A, Accounts!E:E, "Not Found")</f>
        <v>Savings</v>
      </c>
      <c r="L1041" s="3">
        <f>_xlfn.XLOOKUP(A1041, Accounts!A:A, Accounts!G:G, 0)</f>
        <v>266528745</v>
      </c>
      <c r="M1041" s="3" t="str">
        <f>_xlfn.XLOOKUP(A1041, Loan!A:A, Loan!D:D, "0")</f>
        <v>0</v>
      </c>
      <c r="N1041" s="3" t="str">
        <f>_xlfn.XLOOKUP(Customer8[[#This Row],[Account Number]],Transaction!C:C,Transaction!D:D)</f>
        <v>Money Transfer</v>
      </c>
      <c r="O1041" s="3" t="str">
        <f>_xlfn.XLOOKUP(Customer8[[#This Row],[Account Number]], Transaction!C:C,Transaction!E:E)</f>
        <v>Mobile</v>
      </c>
      <c r="P1041" s="2">
        <f>_xlfn.XLOOKUP(Customer8[[#This Row],[Account Number]], Transaction!C:C,Transaction!F:F)</f>
        <v>44635</v>
      </c>
      <c r="Q1041" s="3">
        <f>Customer8[[#This Row],[Bank Deposit]]-Customer8[[#This Row],[Saving Accounts]]</f>
        <v>236229.8934</v>
      </c>
      <c r="R1041" s="3">
        <f>IF(AND(K1041="Current", Customer8[[#This Row],[Balance]]&gt;500000), Customer8[[#This Row],[Balance]]*1.02, Customer8[[#This Row],[Balance]])</f>
        <v>236229.8934</v>
      </c>
      <c r="S1041" s="3" t="str">
        <f>TEXT(Customer8[[#This Row],[Transaction_Date]], "MMM")</f>
        <v>Mar</v>
      </c>
      <c r="T1041" s="3" t="str">
        <f t="shared" si="16"/>
        <v>20-29 Yrs</v>
      </c>
      <c r="U1041" s="3" t="str">
        <f>TEXT(Customer8[[#This Row],[Transaction_Date]],"YYYY")</f>
        <v>2022</v>
      </c>
    </row>
    <row r="1042" spans="1:21" x14ac:dyDescent="0.35">
      <c r="A1042" t="s">
        <v>2273</v>
      </c>
      <c r="B1042">
        <v>747064172</v>
      </c>
      <c r="C1042">
        <v>76</v>
      </c>
      <c r="D1042" s="1">
        <v>16947</v>
      </c>
      <c r="E1042" t="s">
        <v>741</v>
      </c>
      <c r="F1042" t="s">
        <v>482</v>
      </c>
      <c r="G1042" t="s">
        <v>2247</v>
      </c>
      <c r="H1042" s="3">
        <v>268682.99849999999</v>
      </c>
      <c r="I1042" s="3">
        <v>100717.7412</v>
      </c>
      <c r="J1042" t="s">
        <v>2274</v>
      </c>
      <c r="K1042" t="str">
        <f>_xlfn.XLOOKUP(A1042, Accounts!A:A, Accounts!E:E, "Not Found")</f>
        <v>Fixed Deposit</v>
      </c>
      <c r="L1042" s="3">
        <f>_xlfn.XLOOKUP(A1042, Accounts!A:A, Accounts!G:G, 0)</f>
        <v>597496116</v>
      </c>
      <c r="M1042" s="3" t="str">
        <f>_xlfn.XLOOKUP(A1042, Loan!A:A, Loan!D:D, "0")</f>
        <v>0</v>
      </c>
      <c r="N1042" s="3" t="str">
        <f>_xlfn.XLOOKUP(Customer8[[#This Row],[Account Number]],Transaction!C:C,Transaction!D:D)</f>
        <v>Cash Withdrawal</v>
      </c>
      <c r="O1042" s="3" t="str">
        <f>_xlfn.XLOOKUP(Customer8[[#This Row],[Account Number]], Transaction!C:C,Transaction!E:E)</f>
        <v>ATM</v>
      </c>
      <c r="P1042" s="2">
        <f>_xlfn.XLOOKUP(Customer8[[#This Row],[Account Number]], Transaction!C:C,Transaction!F:F)</f>
        <v>44401</v>
      </c>
      <c r="Q1042" s="3">
        <f>Customer8[[#This Row],[Bank Deposit]]-Customer8[[#This Row],[Saving Accounts]]</f>
        <v>167965.2573</v>
      </c>
      <c r="R1042" s="3">
        <f>IF(AND(K1042="Current", Customer8[[#This Row],[Balance]]&gt;500000), Customer8[[#This Row],[Balance]]*1.02, Customer8[[#This Row],[Balance]])</f>
        <v>167965.2573</v>
      </c>
      <c r="S1042" s="3" t="str">
        <f>TEXT(Customer8[[#This Row],[Transaction_Date]], "MMM")</f>
        <v>Jul</v>
      </c>
      <c r="T1042" s="3" t="str">
        <f t="shared" si="16"/>
        <v>70 Yrs &amp; Above</v>
      </c>
      <c r="U1042" s="3" t="str">
        <f>TEXT(Customer8[[#This Row],[Transaction_Date]],"YYYY")</f>
        <v>2021</v>
      </c>
    </row>
    <row r="1043" spans="1:21" x14ac:dyDescent="0.35">
      <c r="A1043" t="s">
        <v>2275</v>
      </c>
      <c r="B1043">
        <v>604247718</v>
      </c>
      <c r="C1043">
        <v>33</v>
      </c>
      <c r="D1043" s="1">
        <v>32652.75</v>
      </c>
      <c r="E1043" t="s">
        <v>741</v>
      </c>
      <c r="F1043" t="s">
        <v>240</v>
      </c>
      <c r="G1043" t="s">
        <v>2247</v>
      </c>
      <c r="H1043" s="3">
        <v>914994.54399999999</v>
      </c>
      <c r="I1043" s="3">
        <v>160092.49369999999</v>
      </c>
      <c r="J1043" t="s">
        <v>2276</v>
      </c>
      <c r="K1043" t="str">
        <f>_xlfn.XLOOKUP(A1043, Accounts!A:A, Accounts!E:E, "Not Found")</f>
        <v>Domiciliary</v>
      </c>
      <c r="L1043" s="3">
        <f>_xlfn.XLOOKUP(A1043, Accounts!A:A, Accounts!G:G, 0)</f>
        <v>1550164702</v>
      </c>
      <c r="M1043" s="3" t="str">
        <f>_xlfn.XLOOKUP(A1043, Loan!A:A, Loan!D:D, "0")</f>
        <v>0</v>
      </c>
      <c r="N1043" s="3" t="str">
        <f>_xlfn.XLOOKUP(Customer8[[#This Row],[Account Number]],Transaction!C:C,Transaction!D:D)</f>
        <v>Online Payment</v>
      </c>
      <c r="O1043" s="3" t="str">
        <f>_xlfn.XLOOKUP(Customer8[[#This Row],[Account Number]], Transaction!C:C,Transaction!E:E)</f>
        <v>Internet Banking</v>
      </c>
      <c r="P1043" s="2">
        <f>_xlfn.XLOOKUP(Customer8[[#This Row],[Account Number]], Transaction!C:C,Transaction!F:F)</f>
        <v>44269</v>
      </c>
      <c r="Q1043" s="3">
        <f>Customer8[[#This Row],[Bank Deposit]]-Customer8[[#This Row],[Saving Accounts]]</f>
        <v>754902.0503</v>
      </c>
      <c r="R1043" s="3">
        <f>IF(AND(K1043="Current", Customer8[[#This Row],[Balance]]&gt;500000), Customer8[[#This Row],[Balance]]*1.02, Customer8[[#This Row],[Balance]])</f>
        <v>754902.0503</v>
      </c>
      <c r="S1043" s="3" t="str">
        <f>TEXT(Customer8[[#This Row],[Transaction_Date]], "MMM")</f>
        <v>Mar</v>
      </c>
      <c r="T1043" s="3" t="str">
        <f t="shared" si="16"/>
        <v>30-39 Yrs</v>
      </c>
      <c r="U1043" s="3" t="str">
        <f>TEXT(Customer8[[#This Row],[Transaction_Date]],"YYYY")</f>
        <v>2021</v>
      </c>
    </row>
    <row r="1044" spans="1:21" x14ac:dyDescent="0.35">
      <c r="A1044" t="s">
        <v>2277</v>
      </c>
      <c r="B1044">
        <v>164264097</v>
      </c>
      <c r="C1044">
        <v>40</v>
      </c>
      <c r="D1044" s="1">
        <v>30096</v>
      </c>
      <c r="E1044" t="s">
        <v>741</v>
      </c>
      <c r="F1044" t="s">
        <v>223</v>
      </c>
      <c r="G1044" t="s">
        <v>2247</v>
      </c>
      <c r="H1044" s="3">
        <v>430835.277</v>
      </c>
      <c r="I1044" s="3">
        <v>146313.3664</v>
      </c>
      <c r="J1044" t="s">
        <v>2278</v>
      </c>
      <c r="K1044" t="str">
        <f>_xlfn.XLOOKUP(A1044, Accounts!A:A, Accounts!E:E, "Not Found")</f>
        <v>Domiciliary</v>
      </c>
      <c r="L1044" s="3">
        <f>_xlfn.XLOOKUP(A1044, Accounts!A:A, Accounts!G:G, 0)</f>
        <v>23638758</v>
      </c>
      <c r="M1044" s="3" t="str">
        <f>_xlfn.XLOOKUP(A1044, Loan!A:A, Loan!D:D, "0")</f>
        <v>0</v>
      </c>
      <c r="N1044" s="3" t="str">
        <f>_xlfn.XLOOKUP(Customer8[[#This Row],[Account Number]],Transaction!C:C,Transaction!D:D)</f>
        <v>Money Deposit</v>
      </c>
      <c r="O1044" s="3" t="str">
        <f>_xlfn.XLOOKUP(Customer8[[#This Row],[Account Number]], Transaction!C:C,Transaction!E:E)</f>
        <v>Bank</v>
      </c>
      <c r="P1044" s="2">
        <f>_xlfn.XLOOKUP(Customer8[[#This Row],[Account Number]], Transaction!C:C,Transaction!F:F)</f>
        <v>44301</v>
      </c>
      <c r="Q1044" s="3">
        <f>Customer8[[#This Row],[Bank Deposit]]-Customer8[[#This Row],[Saving Accounts]]</f>
        <v>284521.9106</v>
      </c>
      <c r="R1044" s="3">
        <f>IF(AND(K1044="Current", Customer8[[#This Row],[Balance]]&gt;500000), Customer8[[#This Row],[Balance]]*1.02, Customer8[[#This Row],[Balance]])</f>
        <v>284521.9106</v>
      </c>
      <c r="S1044" s="3" t="str">
        <f>TEXT(Customer8[[#This Row],[Transaction_Date]], "MMM")</f>
        <v>Apr</v>
      </c>
      <c r="T1044" s="3" t="str">
        <f t="shared" si="16"/>
        <v>40-49 Yrs</v>
      </c>
      <c r="U1044" s="3" t="str">
        <f>TEXT(Customer8[[#This Row],[Transaction_Date]],"YYYY")</f>
        <v>2021</v>
      </c>
    </row>
    <row r="1045" spans="1:21" x14ac:dyDescent="0.35">
      <c r="A1045" t="s">
        <v>2279</v>
      </c>
      <c r="B1045">
        <v>352606622</v>
      </c>
      <c r="C1045">
        <v>40</v>
      </c>
      <c r="D1045" s="1">
        <v>30096</v>
      </c>
      <c r="E1045" t="s">
        <v>741</v>
      </c>
      <c r="F1045" t="s">
        <v>555</v>
      </c>
      <c r="G1045" t="s">
        <v>2247</v>
      </c>
      <c r="H1045" s="3">
        <v>135917.43239999999</v>
      </c>
      <c r="I1045" s="3">
        <v>142349.2395</v>
      </c>
      <c r="J1045" t="s">
        <v>2280</v>
      </c>
      <c r="K1045" t="str">
        <f>_xlfn.XLOOKUP(A1045, Accounts!A:A, Accounts!E:E, "Not Found")</f>
        <v>Savings</v>
      </c>
      <c r="L1045" s="3">
        <f>_xlfn.XLOOKUP(A1045, Accounts!A:A, Accounts!G:G, 0)</f>
        <v>3045440937</v>
      </c>
      <c r="M1045" s="3">
        <f>_xlfn.XLOOKUP(A1045, Loan!A:A, Loan!D:D, "0")</f>
        <v>843582432</v>
      </c>
      <c r="N1045" s="3" t="str">
        <f>_xlfn.XLOOKUP(Customer8[[#This Row],[Account Number]],Transaction!C:C,Transaction!D:D)</f>
        <v>Loan Payment</v>
      </c>
      <c r="O1045" s="3" t="str">
        <f>_xlfn.XLOOKUP(Customer8[[#This Row],[Account Number]], Transaction!C:C,Transaction!E:E)</f>
        <v>Mobile</v>
      </c>
      <c r="P1045" s="2">
        <f>_xlfn.XLOOKUP(Customer8[[#This Row],[Account Number]], Transaction!C:C,Transaction!F:F)</f>
        <v>44587</v>
      </c>
      <c r="Q1045" s="3">
        <f>Customer8[[#This Row],[Bank Deposit]]-Customer8[[#This Row],[Saving Accounts]]</f>
        <v>-6431.8071000000054</v>
      </c>
      <c r="R1045" s="3">
        <f>IF(AND(K1045="Current", Customer8[[#This Row],[Balance]]&gt;500000), Customer8[[#This Row],[Balance]]*1.02, Customer8[[#This Row],[Balance]])</f>
        <v>-6431.8071000000054</v>
      </c>
      <c r="S1045" s="3" t="str">
        <f>TEXT(Customer8[[#This Row],[Transaction_Date]], "MMM")</f>
        <v>Jan</v>
      </c>
      <c r="T1045" s="3" t="str">
        <f t="shared" si="16"/>
        <v>40-49 Yrs</v>
      </c>
      <c r="U1045" s="3" t="str">
        <f>TEXT(Customer8[[#This Row],[Transaction_Date]],"YYYY")</f>
        <v>2022</v>
      </c>
    </row>
    <row r="1046" spans="1:21" x14ac:dyDescent="0.35">
      <c r="A1046" t="s">
        <v>2281</v>
      </c>
      <c r="B1046">
        <v>533258710</v>
      </c>
      <c r="C1046">
        <v>40</v>
      </c>
      <c r="D1046" s="1">
        <v>30096</v>
      </c>
      <c r="E1046" t="s">
        <v>741</v>
      </c>
      <c r="F1046" t="s">
        <v>220</v>
      </c>
      <c r="G1046" t="s">
        <v>2247</v>
      </c>
      <c r="H1046" s="3">
        <v>93762.032800000001</v>
      </c>
      <c r="I1046" s="3">
        <v>67737.058300000004</v>
      </c>
      <c r="J1046" t="s">
        <v>2282</v>
      </c>
      <c r="K1046" t="str">
        <f>_xlfn.XLOOKUP(A1046, Accounts!A:A, Accounts!E:E, "Not Found")</f>
        <v>Corporate</v>
      </c>
      <c r="L1046" s="3">
        <f>_xlfn.XLOOKUP(A1046, Accounts!A:A, Accounts!G:G, 0)</f>
        <v>1937309766</v>
      </c>
      <c r="M1046" s="3" t="str">
        <f>_xlfn.XLOOKUP(A1046, Loan!A:A, Loan!D:D, "0")</f>
        <v>0</v>
      </c>
      <c r="N1046" s="3" t="str">
        <f>_xlfn.XLOOKUP(Customer8[[#This Row],[Account Number]],Transaction!C:C,Transaction!D:D)</f>
        <v>Money Transfer</v>
      </c>
      <c r="O1046" s="3" t="str">
        <f>_xlfn.XLOOKUP(Customer8[[#This Row],[Account Number]], Transaction!C:C,Transaction!E:E)</f>
        <v>Mobile</v>
      </c>
      <c r="P1046" s="2">
        <f>_xlfn.XLOOKUP(Customer8[[#This Row],[Account Number]], Transaction!C:C,Transaction!F:F)</f>
        <v>44639</v>
      </c>
      <c r="Q1046" s="3">
        <f>Customer8[[#This Row],[Bank Deposit]]-Customer8[[#This Row],[Saving Accounts]]</f>
        <v>26024.974499999997</v>
      </c>
      <c r="R1046" s="3">
        <f>IF(AND(K1046="Current", Customer8[[#This Row],[Balance]]&gt;500000), Customer8[[#This Row],[Balance]]*1.02, Customer8[[#This Row],[Balance]])</f>
        <v>26024.974499999997</v>
      </c>
      <c r="S1046" s="3" t="str">
        <f>TEXT(Customer8[[#This Row],[Transaction_Date]], "MMM")</f>
        <v>Mar</v>
      </c>
      <c r="T1046" s="3" t="str">
        <f t="shared" si="16"/>
        <v>40-49 Yrs</v>
      </c>
      <c r="U1046" s="3" t="str">
        <f>TEXT(Customer8[[#This Row],[Transaction_Date]],"YYYY")</f>
        <v>2022</v>
      </c>
    </row>
    <row r="1047" spans="1:21" x14ac:dyDescent="0.35">
      <c r="A1047" t="s">
        <v>2283</v>
      </c>
      <c r="B1047">
        <v>473113900</v>
      </c>
      <c r="C1047">
        <v>33</v>
      </c>
      <c r="D1047" s="1">
        <v>32652.75</v>
      </c>
      <c r="E1047" t="s">
        <v>741</v>
      </c>
      <c r="F1047" t="s">
        <v>1233</v>
      </c>
      <c r="G1047" t="s">
        <v>2247</v>
      </c>
      <c r="H1047" s="3">
        <v>327206.38079999998</v>
      </c>
      <c r="I1047" s="3">
        <v>216447.0209</v>
      </c>
      <c r="J1047" t="s">
        <v>2284</v>
      </c>
      <c r="K1047" t="str">
        <f>_xlfn.XLOOKUP(A1047, Accounts!A:A, Accounts!E:E, "Not Found")</f>
        <v>Current</v>
      </c>
      <c r="L1047" s="3">
        <f>_xlfn.XLOOKUP(A1047, Accounts!A:A, Accounts!G:G, 0)</f>
        <v>2291316928</v>
      </c>
      <c r="M1047" s="3" t="str">
        <f>_xlfn.XLOOKUP(A1047, Loan!A:A, Loan!D:D, "0")</f>
        <v>0</v>
      </c>
      <c r="N1047" s="3" t="str">
        <f>_xlfn.XLOOKUP(Customer8[[#This Row],[Account Number]],Transaction!C:C,Transaction!D:D)</f>
        <v>Cash Withdrawal</v>
      </c>
      <c r="O1047" s="3" t="str">
        <f>_xlfn.XLOOKUP(Customer8[[#This Row],[Account Number]], Transaction!C:C,Transaction!E:E)</f>
        <v>ATM</v>
      </c>
      <c r="P1047" s="2">
        <f>_xlfn.XLOOKUP(Customer8[[#This Row],[Account Number]], Transaction!C:C,Transaction!F:F)</f>
        <v>44388</v>
      </c>
      <c r="Q1047" s="3">
        <f>Customer8[[#This Row],[Bank Deposit]]-Customer8[[#This Row],[Saving Accounts]]</f>
        <v>110759.35989999998</v>
      </c>
      <c r="R1047" s="3">
        <f>IF(AND(K1047="Current", Customer8[[#This Row],[Balance]]&gt;500000), Customer8[[#This Row],[Balance]]*1.02, Customer8[[#This Row],[Balance]])</f>
        <v>110759.35989999998</v>
      </c>
      <c r="S1047" s="3" t="str">
        <f>TEXT(Customer8[[#This Row],[Transaction_Date]], "MMM")</f>
        <v>Jul</v>
      </c>
      <c r="T1047" s="3" t="str">
        <f t="shared" si="16"/>
        <v>30-39 Yrs</v>
      </c>
      <c r="U1047" s="3" t="str">
        <f>TEXT(Customer8[[#This Row],[Transaction_Date]],"YYYY")</f>
        <v>2021</v>
      </c>
    </row>
    <row r="1048" spans="1:21" x14ac:dyDescent="0.35">
      <c r="A1048" t="s">
        <v>2126</v>
      </c>
      <c r="B1048">
        <v>67031087</v>
      </c>
      <c r="C1048">
        <v>68</v>
      </c>
      <c r="D1048" s="1">
        <v>19869</v>
      </c>
      <c r="E1048" t="s">
        <v>741</v>
      </c>
      <c r="F1048" t="s">
        <v>323</v>
      </c>
      <c r="G1048" t="s">
        <v>2247</v>
      </c>
      <c r="H1048" s="3">
        <v>90992.644</v>
      </c>
      <c r="I1048" s="3">
        <v>50586.991499999996</v>
      </c>
      <c r="J1048" t="s">
        <v>2285</v>
      </c>
      <c r="K1048" t="str">
        <f>_xlfn.XLOOKUP(A1048, Accounts!A:A, Accounts!E:E, "Not Found")</f>
        <v>Current</v>
      </c>
      <c r="L1048" s="3">
        <f>_xlfn.XLOOKUP(A1048, Accounts!A:A, Accounts!G:G, 0)</f>
        <v>14822472</v>
      </c>
      <c r="M1048" s="3" t="str">
        <f>_xlfn.XLOOKUP(A1048, Loan!A:A, Loan!D:D, "0")</f>
        <v>0</v>
      </c>
      <c r="N1048" s="3" t="str">
        <f>_xlfn.XLOOKUP(Customer8[[#This Row],[Account Number]],Transaction!C:C,Transaction!D:D)</f>
        <v>Money Deposit</v>
      </c>
      <c r="O1048" s="3" t="str">
        <f>_xlfn.XLOOKUP(Customer8[[#This Row],[Account Number]], Transaction!C:C,Transaction!E:E)</f>
        <v>Bank</v>
      </c>
      <c r="P1048" s="2">
        <f>_xlfn.XLOOKUP(Customer8[[#This Row],[Account Number]], Transaction!C:C,Transaction!F:F)</f>
        <v>44330</v>
      </c>
      <c r="Q1048" s="3">
        <f>Customer8[[#This Row],[Bank Deposit]]-Customer8[[#This Row],[Saving Accounts]]</f>
        <v>40405.652500000004</v>
      </c>
      <c r="R1048" s="3">
        <f>IF(AND(K1048="Current", Customer8[[#This Row],[Balance]]&gt;500000), Customer8[[#This Row],[Balance]]*1.02, Customer8[[#This Row],[Balance]])</f>
        <v>40405.652500000004</v>
      </c>
      <c r="S1048" s="3" t="str">
        <f>TEXT(Customer8[[#This Row],[Transaction_Date]], "MMM")</f>
        <v>May</v>
      </c>
      <c r="T1048" s="3" t="str">
        <f t="shared" si="16"/>
        <v>60-69 Yrs</v>
      </c>
      <c r="U1048" s="3" t="str">
        <f>TEXT(Customer8[[#This Row],[Transaction_Date]],"YYYY")</f>
        <v>2021</v>
      </c>
    </row>
    <row r="1049" spans="1:21" x14ac:dyDescent="0.35">
      <c r="A1049" t="s">
        <v>2286</v>
      </c>
      <c r="B1049">
        <v>627656339</v>
      </c>
      <c r="C1049">
        <v>66</v>
      </c>
      <c r="D1049" s="1">
        <v>20599.5</v>
      </c>
      <c r="E1049" t="s">
        <v>741</v>
      </c>
      <c r="F1049" t="s">
        <v>87</v>
      </c>
      <c r="G1049" t="s">
        <v>2247</v>
      </c>
      <c r="H1049" s="3">
        <v>311874.1728</v>
      </c>
      <c r="I1049" s="3">
        <v>83507.800900000002</v>
      </c>
      <c r="J1049" t="s">
        <v>2287</v>
      </c>
      <c r="K1049" t="str">
        <f>_xlfn.XLOOKUP(A1049, Accounts!A:A, Accounts!E:E, "Not Found")</f>
        <v>Domiciliary</v>
      </c>
      <c r="L1049" s="3">
        <f>_xlfn.XLOOKUP(A1049, Accounts!A:A, Accounts!G:G, 0)</f>
        <v>1073215488</v>
      </c>
      <c r="M1049" s="3" t="str">
        <f>_xlfn.XLOOKUP(A1049, Loan!A:A, Loan!D:D, "0")</f>
        <v>0</v>
      </c>
      <c r="N1049" s="3" t="str">
        <f>_xlfn.XLOOKUP(Customer8[[#This Row],[Account Number]],Transaction!C:C,Transaction!D:D)</f>
        <v>Money Transfer</v>
      </c>
      <c r="O1049" s="3" t="str">
        <f>_xlfn.XLOOKUP(Customer8[[#This Row],[Account Number]], Transaction!C:C,Transaction!E:E)</f>
        <v>Bank</v>
      </c>
      <c r="P1049" s="2">
        <f>_xlfn.XLOOKUP(Customer8[[#This Row],[Account Number]], Transaction!C:C,Transaction!F:F)</f>
        <v>44462</v>
      </c>
      <c r="Q1049" s="3">
        <f>Customer8[[#This Row],[Bank Deposit]]-Customer8[[#This Row],[Saving Accounts]]</f>
        <v>228366.3719</v>
      </c>
      <c r="R1049" s="3">
        <f>IF(AND(K1049="Current", Customer8[[#This Row],[Balance]]&gt;500000), Customer8[[#This Row],[Balance]]*1.02, Customer8[[#This Row],[Balance]])</f>
        <v>228366.3719</v>
      </c>
      <c r="S1049" s="3" t="str">
        <f>TEXT(Customer8[[#This Row],[Transaction_Date]], "MMM")</f>
        <v>Sep</v>
      </c>
      <c r="T1049" s="3" t="str">
        <f t="shared" si="16"/>
        <v>60-69 Yrs</v>
      </c>
      <c r="U1049" s="3" t="str">
        <f>TEXT(Customer8[[#This Row],[Transaction_Date]],"YYYY")</f>
        <v>2021</v>
      </c>
    </row>
    <row r="1050" spans="1:21" x14ac:dyDescent="0.35">
      <c r="A1050" t="s">
        <v>2288</v>
      </c>
      <c r="B1050">
        <v>713762240</v>
      </c>
      <c r="C1050">
        <v>28</v>
      </c>
      <c r="D1050" s="1">
        <v>34479</v>
      </c>
      <c r="E1050" t="s">
        <v>741</v>
      </c>
      <c r="F1050" t="s">
        <v>214</v>
      </c>
      <c r="G1050" t="s">
        <v>2247</v>
      </c>
      <c r="H1050" s="3">
        <v>136113.77600000001</v>
      </c>
      <c r="I1050" s="3">
        <v>47415.836900000002</v>
      </c>
      <c r="J1050" t="s">
        <v>2289</v>
      </c>
      <c r="K1050" t="str">
        <f>_xlfn.XLOOKUP(A1050, Accounts!A:A, Accounts!E:E, "Not Found")</f>
        <v>Fixed Deposit</v>
      </c>
      <c r="L1050" s="3">
        <f>_xlfn.XLOOKUP(A1050, Accounts!A:A, Accounts!G:G, 0)</f>
        <v>1809489787</v>
      </c>
      <c r="M1050" s="3" t="str">
        <f>_xlfn.XLOOKUP(A1050, Loan!A:A, Loan!D:D, "0")</f>
        <v>0</v>
      </c>
      <c r="N1050" s="3" t="str">
        <f>_xlfn.XLOOKUP(Customer8[[#This Row],[Account Number]],Transaction!C:C,Transaction!D:D)</f>
        <v>Online Payment</v>
      </c>
      <c r="O1050" s="3" t="str">
        <f>_xlfn.XLOOKUP(Customer8[[#This Row],[Account Number]], Transaction!C:C,Transaction!E:E)</f>
        <v>Card</v>
      </c>
      <c r="P1050" s="2">
        <f>_xlfn.XLOOKUP(Customer8[[#This Row],[Account Number]], Transaction!C:C,Transaction!F:F)</f>
        <v>44266</v>
      </c>
      <c r="Q1050" s="3">
        <f>Customer8[[#This Row],[Bank Deposit]]-Customer8[[#This Row],[Saving Accounts]]</f>
        <v>88697.939100000018</v>
      </c>
      <c r="R1050" s="3">
        <f>IF(AND(K1050="Current", Customer8[[#This Row],[Balance]]&gt;500000), Customer8[[#This Row],[Balance]]*1.02, Customer8[[#This Row],[Balance]])</f>
        <v>88697.939100000018</v>
      </c>
      <c r="S1050" s="3" t="str">
        <f>TEXT(Customer8[[#This Row],[Transaction_Date]], "MMM")</f>
        <v>Mar</v>
      </c>
      <c r="T1050" s="3" t="str">
        <f t="shared" si="16"/>
        <v>20-29 Yrs</v>
      </c>
      <c r="U1050" s="3" t="str">
        <f>TEXT(Customer8[[#This Row],[Transaction_Date]],"YYYY")</f>
        <v>2021</v>
      </c>
    </row>
    <row r="1051" spans="1:21" x14ac:dyDescent="0.35">
      <c r="A1051" t="s">
        <v>2290</v>
      </c>
      <c r="B1051">
        <v>289592807</v>
      </c>
      <c r="C1051">
        <v>78</v>
      </c>
      <c r="D1051" s="1">
        <v>16216.5</v>
      </c>
      <c r="E1051" t="s">
        <v>741</v>
      </c>
      <c r="F1051" t="s">
        <v>229</v>
      </c>
      <c r="G1051" t="s">
        <v>2247</v>
      </c>
      <c r="H1051" s="3">
        <v>52060.334600000002</v>
      </c>
      <c r="I1051" s="3">
        <v>27099.263500000001</v>
      </c>
      <c r="J1051" t="s">
        <v>2291</v>
      </c>
      <c r="K1051" t="str">
        <f>_xlfn.XLOOKUP(A1051, Accounts!A:A, Accounts!E:E, "Not Found")</f>
        <v>Domiciliary</v>
      </c>
      <c r="L1051" s="3">
        <f>_xlfn.XLOOKUP(A1051, Accounts!A:A, Accounts!G:G, 0)</f>
        <v>1690871749</v>
      </c>
      <c r="M1051" s="3" t="str">
        <f>_xlfn.XLOOKUP(A1051, Loan!A:A, Loan!D:D, "0")</f>
        <v>0</v>
      </c>
      <c r="N1051" s="3" t="str">
        <f>_xlfn.XLOOKUP(Customer8[[#This Row],[Account Number]],Transaction!C:C,Transaction!D:D)</f>
        <v>Online Payment</v>
      </c>
      <c r="O1051" s="3" t="str">
        <f>_xlfn.XLOOKUP(Customer8[[#This Row],[Account Number]], Transaction!C:C,Transaction!E:E)</f>
        <v>Internet Banking</v>
      </c>
      <c r="P1051" s="2">
        <f>_xlfn.XLOOKUP(Customer8[[#This Row],[Account Number]], Transaction!C:C,Transaction!F:F)</f>
        <v>44485</v>
      </c>
      <c r="Q1051" s="3">
        <f>Customer8[[#This Row],[Bank Deposit]]-Customer8[[#This Row],[Saving Accounts]]</f>
        <v>24961.071100000001</v>
      </c>
      <c r="R1051" s="3">
        <f>IF(AND(K1051="Current", Customer8[[#This Row],[Balance]]&gt;500000), Customer8[[#This Row],[Balance]]*1.02, Customer8[[#This Row],[Balance]])</f>
        <v>24961.071100000001</v>
      </c>
      <c r="S1051" s="3" t="str">
        <f>TEXT(Customer8[[#This Row],[Transaction_Date]], "MMM")</f>
        <v>Oct</v>
      </c>
      <c r="T1051" s="3" t="str">
        <f t="shared" si="16"/>
        <v>70 Yrs &amp; Above</v>
      </c>
      <c r="U1051" s="3" t="str">
        <f>TEXT(Customer8[[#This Row],[Transaction_Date]],"YYYY")</f>
        <v>2021</v>
      </c>
    </row>
    <row r="1052" spans="1:21" x14ac:dyDescent="0.35">
      <c r="A1052" t="s">
        <v>2292</v>
      </c>
      <c r="B1052">
        <v>815571796</v>
      </c>
      <c r="C1052">
        <v>60</v>
      </c>
      <c r="D1052" s="1">
        <v>22791</v>
      </c>
      <c r="E1052" t="s">
        <v>741</v>
      </c>
      <c r="F1052" t="s">
        <v>905</v>
      </c>
      <c r="G1052" t="s">
        <v>2247</v>
      </c>
      <c r="H1052" s="3">
        <v>2001516.8241000001</v>
      </c>
      <c r="I1052" s="3">
        <v>147384.42069999999</v>
      </c>
      <c r="J1052" t="s">
        <v>2293</v>
      </c>
      <c r="K1052" t="str">
        <f>_xlfn.XLOOKUP(A1052, Accounts!A:A, Accounts!E:E, "Not Found")</f>
        <v>Current</v>
      </c>
      <c r="L1052" s="3">
        <f>_xlfn.XLOOKUP(A1052, Accounts!A:A, Accounts!G:G, 0)</f>
        <v>1175738895</v>
      </c>
      <c r="M1052" s="3" t="str">
        <f>_xlfn.XLOOKUP(A1052, Loan!A:A, Loan!D:D, "0")</f>
        <v>0</v>
      </c>
      <c r="N1052" s="3" t="str">
        <f>_xlfn.XLOOKUP(Customer8[[#This Row],[Account Number]],Transaction!C:C,Transaction!D:D)</f>
        <v>Money Deposit</v>
      </c>
      <c r="O1052" s="3" t="str">
        <f>_xlfn.XLOOKUP(Customer8[[#This Row],[Account Number]], Transaction!C:C,Transaction!E:E)</f>
        <v>ATM</v>
      </c>
      <c r="P1052" s="2">
        <f>_xlfn.XLOOKUP(Customer8[[#This Row],[Account Number]], Transaction!C:C,Transaction!F:F)</f>
        <v>44573</v>
      </c>
      <c r="Q1052" s="3">
        <f>Customer8[[#This Row],[Bank Deposit]]-Customer8[[#This Row],[Saving Accounts]]</f>
        <v>1854132.4034000002</v>
      </c>
      <c r="R1052" s="3">
        <f>IF(AND(K1052="Current", Customer8[[#This Row],[Balance]]&gt;500000), Customer8[[#This Row],[Balance]]*1.02, Customer8[[#This Row],[Balance]])</f>
        <v>1891215.0514680003</v>
      </c>
      <c r="S1052" s="3" t="str">
        <f>TEXT(Customer8[[#This Row],[Transaction_Date]], "MMM")</f>
        <v>Jan</v>
      </c>
      <c r="T1052" s="3" t="str">
        <f t="shared" si="16"/>
        <v>60-69 Yrs</v>
      </c>
      <c r="U1052" s="3" t="str">
        <f>TEXT(Customer8[[#This Row],[Transaction_Date]],"YYYY")</f>
        <v>2022</v>
      </c>
    </row>
    <row r="1053" spans="1:21" x14ac:dyDescent="0.35">
      <c r="A1053" t="s">
        <v>2294</v>
      </c>
      <c r="B1053">
        <v>390143585</v>
      </c>
      <c r="C1053">
        <v>75</v>
      </c>
      <c r="D1053" s="1">
        <v>17312.25</v>
      </c>
      <c r="E1053" t="s">
        <v>741</v>
      </c>
      <c r="F1053" t="s">
        <v>226</v>
      </c>
      <c r="G1053" t="s">
        <v>2247</v>
      </c>
      <c r="H1053" s="3">
        <v>2098819.5030999999</v>
      </c>
      <c r="I1053" s="3">
        <v>424345.83049999998</v>
      </c>
      <c r="J1053" t="s">
        <v>2295</v>
      </c>
      <c r="K1053" t="str">
        <f>_xlfn.XLOOKUP(A1053, Accounts!A:A, Accounts!E:E, "Not Found")</f>
        <v>Current</v>
      </c>
      <c r="L1053" s="3">
        <f>_xlfn.XLOOKUP(A1053, Accounts!A:A, Accounts!G:G, 0)</f>
        <v>41112576</v>
      </c>
      <c r="M1053" s="3" t="str">
        <f>_xlfn.XLOOKUP(A1053, Loan!A:A, Loan!D:D, "0")</f>
        <v>0</v>
      </c>
      <c r="N1053" s="3" t="str">
        <f>_xlfn.XLOOKUP(Customer8[[#This Row],[Account Number]],Transaction!C:C,Transaction!D:D)</f>
        <v>Cash Withdrawal</v>
      </c>
      <c r="O1053" s="3" t="str">
        <f>_xlfn.XLOOKUP(Customer8[[#This Row],[Account Number]], Transaction!C:C,Transaction!E:E)</f>
        <v>POS</v>
      </c>
      <c r="P1053" s="2">
        <f>_xlfn.XLOOKUP(Customer8[[#This Row],[Account Number]], Transaction!C:C,Transaction!F:F)</f>
        <v>44425</v>
      </c>
      <c r="Q1053" s="3">
        <f>Customer8[[#This Row],[Bank Deposit]]-Customer8[[#This Row],[Saving Accounts]]</f>
        <v>1674473.6725999999</v>
      </c>
      <c r="R1053" s="3">
        <f>IF(AND(K1053="Current", Customer8[[#This Row],[Balance]]&gt;500000), Customer8[[#This Row],[Balance]]*1.02, Customer8[[#This Row],[Balance]])</f>
        <v>1707963.1460519999</v>
      </c>
      <c r="S1053" s="3" t="str">
        <f>TEXT(Customer8[[#This Row],[Transaction_Date]], "MMM")</f>
        <v>Aug</v>
      </c>
      <c r="T1053" s="3" t="str">
        <f t="shared" si="16"/>
        <v>70 Yrs &amp; Above</v>
      </c>
      <c r="U1053" s="3" t="str">
        <f>TEXT(Customer8[[#This Row],[Transaction_Date]],"YYYY")</f>
        <v>2021</v>
      </c>
    </row>
    <row r="1054" spans="1:21" x14ac:dyDescent="0.35">
      <c r="A1054" t="s">
        <v>2296</v>
      </c>
      <c r="B1054">
        <v>26450599</v>
      </c>
      <c r="C1054">
        <v>50</v>
      </c>
      <c r="D1054" s="1">
        <v>26443.5</v>
      </c>
      <c r="E1054" t="s">
        <v>741</v>
      </c>
      <c r="F1054" t="s">
        <v>226</v>
      </c>
      <c r="G1054" t="s">
        <v>2247</v>
      </c>
      <c r="H1054" s="3">
        <v>3252169.6068000002</v>
      </c>
      <c r="I1054" s="3">
        <v>941053.33299999998</v>
      </c>
      <c r="J1054" t="s">
        <v>2297</v>
      </c>
      <c r="K1054" t="str">
        <f>_xlfn.XLOOKUP(A1054, Accounts!A:A, Accounts!E:E, "Not Found")</f>
        <v>Domiciliary</v>
      </c>
      <c r="L1054" s="3">
        <f>_xlfn.XLOOKUP(A1054, Accounts!A:A, Accounts!G:G, 0)</f>
        <v>1755225084</v>
      </c>
      <c r="M1054" s="3" t="str">
        <f>_xlfn.XLOOKUP(A1054, Loan!A:A, Loan!D:D, "0")</f>
        <v>0</v>
      </c>
      <c r="N1054" s="3" t="str">
        <f>_xlfn.XLOOKUP(Customer8[[#This Row],[Account Number]],Transaction!C:C,Transaction!D:D)</f>
        <v>Money Deposit</v>
      </c>
      <c r="O1054" s="3" t="str">
        <f>_xlfn.XLOOKUP(Customer8[[#This Row],[Account Number]], Transaction!C:C,Transaction!E:E)</f>
        <v>ATM</v>
      </c>
      <c r="P1054" s="2">
        <f>_xlfn.XLOOKUP(Customer8[[#This Row],[Account Number]], Transaction!C:C,Transaction!F:F)</f>
        <v>44621</v>
      </c>
      <c r="Q1054" s="3">
        <f>Customer8[[#This Row],[Bank Deposit]]-Customer8[[#This Row],[Saving Accounts]]</f>
        <v>2311116.2738000001</v>
      </c>
      <c r="R1054" s="3">
        <f>IF(AND(K1054="Current", Customer8[[#This Row],[Balance]]&gt;500000), Customer8[[#This Row],[Balance]]*1.02, Customer8[[#This Row],[Balance]])</f>
        <v>2311116.2738000001</v>
      </c>
      <c r="S1054" s="3" t="str">
        <f>TEXT(Customer8[[#This Row],[Transaction_Date]], "MMM")</f>
        <v>Mar</v>
      </c>
      <c r="T1054" s="3" t="str">
        <f t="shared" si="16"/>
        <v>50-59 Yrs</v>
      </c>
      <c r="U1054" s="3" t="str">
        <f>TEXT(Customer8[[#This Row],[Transaction_Date]],"YYYY")</f>
        <v>2022</v>
      </c>
    </row>
    <row r="1055" spans="1:21" x14ac:dyDescent="0.35">
      <c r="A1055" t="s">
        <v>2298</v>
      </c>
      <c r="B1055">
        <v>925626195</v>
      </c>
      <c r="C1055">
        <v>57</v>
      </c>
      <c r="D1055" s="1">
        <v>23886.75</v>
      </c>
      <c r="E1055" t="s">
        <v>741</v>
      </c>
      <c r="F1055" t="s">
        <v>260</v>
      </c>
      <c r="G1055" t="s">
        <v>2247</v>
      </c>
      <c r="H1055" s="3">
        <v>2774465.9076999999</v>
      </c>
      <c r="I1055" s="3">
        <v>164360.76519999999</v>
      </c>
      <c r="J1055" t="s">
        <v>2299</v>
      </c>
      <c r="K1055" t="str">
        <f>_xlfn.XLOOKUP(A1055, Accounts!A:A, Accounts!E:E, "Not Found")</f>
        <v>Savings</v>
      </c>
      <c r="L1055" s="3">
        <f>_xlfn.XLOOKUP(A1055, Accounts!A:A, Accounts!G:G, 0)</f>
        <v>166539672</v>
      </c>
      <c r="M1055" s="3" t="str">
        <f>_xlfn.XLOOKUP(A1055, Loan!A:A, Loan!D:D, "0")</f>
        <v>0</v>
      </c>
      <c r="N1055" s="3" t="str">
        <f>_xlfn.XLOOKUP(Customer8[[#This Row],[Account Number]],Transaction!C:C,Transaction!D:D)</f>
        <v>Money Deposit</v>
      </c>
      <c r="O1055" s="3" t="str">
        <f>_xlfn.XLOOKUP(Customer8[[#This Row],[Account Number]], Transaction!C:C,Transaction!E:E)</f>
        <v>Bank</v>
      </c>
      <c r="P1055" s="2">
        <f>_xlfn.XLOOKUP(Customer8[[#This Row],[Account Number]], Transaction!C:C,Transaction!F:F)</f>
        <v>44512</v>
      </c>
      <c r="Q1055" s="3">
        <f>Customer8[[#This Row],[Bank Deposit]]-Customer8[[#This Row],[Saving Accounts]]</f>
        <v>2610105.1425000001</v>
      </c>
      <c r="R1055" s="3">
        <f>IF(AND(K1055="Current", Customer8[[#This Row],[Balance]]&gt;500000), Customer8[[#This Row],[Balance]]*1.02, Customer8[[#This Row],[Balance]])</f>
        <v>2610105.1425000001</v>
      </c>
      <c r="S1055" s="3" t="str">
        <f>TEXT(Customer8[[#This Row],[Transaction_Date]], "MMM")</f>
        <v>Nov</v>
      </c>
      <c r="T1055" s="3" t="str">
        <f t="shared" si="16"/>
        <v>50-59 Yrs</v>
      </c>
      <c r="U1055" s="3" t="str">
        <f>TEXT(Customer8[[#This Row],[Transaction_Date]],"YYYY")</f>
        <v>2021</v>
      </c>
    </row>
    <row r="1056" spans="1:21" x14ac:dyDescent="0.35">
      <c r="A1056" t="s">
        <v>2300</v>
      </c>
      <c r="B1056">
        <v>764702977</v>
      </c>
      <c r="C1056">
        <v>56</v>
      </c>
      <c r="D1056" s="1">
        <v>24252</v>
      </c>
      <c r="E1056" t="s">
        <v>741</v>
      </c>
      <c r="F1056" t="s">
        <v>467</v>
      </c>
      <c r="G1056" t="s">
        <v>2247</v>
      </c>
      <c r="H1056" s="3">
        <v>64132.442600000002</v>
      </c>
      <c r="I1056" s="3">
        <v>72986.857300000003</v>
      </c>
      <c r="J1056" t="s">
        <v>2301</v>
      </c>
      <c r="K1056" t="str">
        <f>_xlfn.XLOOKUP(A1056, Accounts!A:A, Accounts!E:E, "Not Found")</f>
        <v>Joint</v>
      </c>
      <c r="L1056" s="3">
        <f>_xlfn.XLOOKUP(A1056, Accounts!A:A, Accounts!G:G, 0)</f>
        <v>429407792</v>
      </c>
      <c r="M1056" s="3" t="str">
        <f>_xlfn.XLOOKUP(A1056, Loan!A:A, Loan!D:D, "0")</f>
        <v>0</v>
      </c>
      <c r="N1056" s="3" t="str">
        <f>_xlfn.XLOOKUP(Customer8[[#This Row],[Account Number]],Transaction!C:C,Transaction!D:D)</f>
        <v>Money Deposit</v>
      </c>
      <c r="O1056" s="3" t="str">
        <f>_xlfn.XLOOKUP(Customer8[[#This Row],[Account Number]], Transaction!C:C,Transaction!E:E)</f>
        <v>Bank</v>
      </c>
      <c r="P1056" s="2">
        <f>_xlfn.XLOOKUP(Customer8[[#This Row],[Account Number]], Transaction!C:C,Transaction!F:F)</f>
        <v>44647</v>
      </c>
      <c r="Q1056" s="3">
        <f>Customer8[[#This Row],[Bank Deposit]]-Customer8[[#This Row],[Saving Accounts]]</f>
        <v>-8854.4147000000012</v>
      </c>
      <c r="R1056" s="3">
        <f>IF(AND(K1056="Current", Customer8[[#This Row],[Balance]]&gt;500000), Customer8[[#This Row],[Balance]]*1.02, Customer8[[#This Row],[Balance]])</f>
        <v>-8854.4147000000012</v>
      </c>
      <c r="S1056" s="3" t="str">
        <f>TEXT(Customer8[[#This Row],[Transaction_Date]], "MMM")</f>
        <v>Mar</v>
      </c>
      <c r="T1056" s="3" t="str">
        <f t="shared" si="16"/>
        <v>50-59 Yrs</v>
      </c>
      <c r="U1056" s="3" t="str">
        <f>TEXT(Customer8[[#This Row],[Transaction_Date]],"YYYY")</f>
        <v>2022</v>
      </c>
    </row>
    <row r="1057" spans="1:21" x14ac:dyDescent="0.35">
      <c r="A1057" t="s">
        <v>2302</v>
      </c>
      <c r="B1057">
        <v>791085065</v>
      </c>
      <c r="C1057">
        <v>41</v>
      </c>
      <c r="D1057" s="1">
        <v>29730.75</v>
      </c>
      <c r="E1057" t="s">
        <v>741</v>
      </c>
      <c r="F1057" t="s">
        <v>22</v>
      </c>
      <c r="G1057" t="s">
        <v>2247</v>
      </c>
      <c r="H1057" s="3">
        <v>1061383.8977999999</v>
      </c>
      <c r="I1057" s="3">
        <v>148593.7457</v>
      </c>
      <c r="J1057" t="s">
        <v>2303</v>
      </c>
      <c r="K1057" t="str">
        <f>_xlfn.XLOOKUP(A1057, Accounts!A:A, Accounts!E:E, "Not Found")</f>
        <v>Domiciliary</v>
      </c>
      <c r="L1057" s="3">
        <f>_xlfn.XLOOKUP(A1057, Accounts!A:A, Accounts!G:G, 0)</f>
        <v>18303156</v>
      </c>
      <c r="M1057" s="3" t="str">
        <f>_xlfn.XLOOKUP(A1057, Loan!A:A, Loan!D:D, "0")</f>
        <v>0</v>
      </c>
      <c r="N1057" s="3" t="str">
        <f>_xlfn.XLOOKUP(Customer8[[#This Row],[Account Number]],Transaction!C:C,Transaction!D:D)</f>
        <v>Cash Withdrawal</v>
      </c>
      <c r="O1057" s="3" t="str">
        <f>_xlfn.XLOOKUP(Customer8[[#This Row],[Account Number]], Transaction!C:C,Transaction!E:E)</f>
        <v>POS</v>
      </c>
      <c r="P1057" s="2">
        <f>_xlfn.XLOOKUP(Customer8[[#This Row],[Account Number]], Transaction!C:C,Transaction!F:F)</f>
        <v>44284</v>
      </c>
      <c r="Q1057" s="3">
        <f>Customer8[[#This Row],[Bank Deposit]]-Customer8[[#This Row],[Saving Accounts]]</f>
        <v>912790.15209999995</v>
      </c>
      <c r="R1057" s="3">
        <f>IF(AND(K1057="Current", Customer8[[#This Row],[Balance]]&gt;500000), Customer8[[#This Row],[Balance]]*1.02, Customer8[[#This Row],[Balance]])</f>
        <v>912790.15209999995</v>
      </c>
      <c r="S1057" s="3" t="str">
        <f>TEXT(Customer8[[#This Row],[Transaction_Date]], "MMM")</f>
        <v>Mar</v>
      </c>
      <c r="T1057" s="3" t="str">
        <f t="shared" si="16"/>
        <v>40-49 Yrs</v>
      </c>
      <c r="U1057" s="3" t="str">
        <f>TEXT(Customer8[[#This Row],[Transaction_Date]],"YYYY")</f>
        <v>2021</v>
      </c>
    </row>
    <row r="1058" spans="1:21" x14ac:dyDescent="0.35">
      <c r="A1058" t="s">
        <v>2304</v>
      </c>
      <c r="B1058">
        <v>139492099</v>
      </c>
      <c r="C1058">
        <v>76</v>
      </c>
      <c r="D1058" s="1">
        <v>16947</v>
      </c>
      <c r="E1058" t="s">
        <v>741</v>
      </c>
      <c r="F1058" t="s">
        <v>1567</v>
      </c>
      <c r="G1058" t="s">
        <v>2247</v>
      </c>
      <c r="H1058" s="3">
        <v>720791.31559999997</v>
      </c>
      <c r="I1058" s="3">
        <v>484396.19770000002</v>
      </c>
      <c r="J1058" t="s">
        <v>2305</v>
      </c>
      <c r="K1058" t="str">
        <f>_xlfn.XLOOKUP(A1058, Accounts!A:A, Accounts!E:E, "Not Found")</f>
        <v>Savings</v>
      </c>
      <c r="L1058" s="3">
        <f>_xlfn.XLOOKUP(A1058, Accounts!A:A, Accounts!G:G, 0)</f>
        <v>271079424</v>
      </c>
      <c r="M1058" s="3" t="str">
        <f>_xlfn.XLOOKUP(A1058, Loan!A:A, Loan!D:D, "0")</f>
        <v>0</v>
      </c>
      <c r="N1058" s="3" t="str">
        <f>_xlfn.XLOOKUP(Customer8[[#This Row],[Account Number]],Transaction!C:C,Transaction!D:D)</f>
        <v>Money Transfer</v>
      </c>
      <c r="O1058" s="3" t="str">
        <f>_xlfn.XLOOKUP(Customer8[[#This Row],[Account Number]], Transaction!C:C,Transaction!E:E)</f>
        <v>Internet Banking</v>
      </c>
      <c r="P1058" s="2">
        <f>_xlfn.XLOOKUP(Customer8[[#This Row],[Account Number]], Transaction!C:C,Transaction!F:F)</f>
        <v>44623</v>
      </c>
      <c r="Q1058" s="3">
        <f>Customer8[[#This Row],[Bank Deposit]]-Customer8[[#This Row],[Saving Accounts]]</f>
        <v>236395.11789999995</v>
      </c>
      <c r="R1058" s="3">
        <f>IF(AND(K1058="Current", Customer8[[#This Row],[Balance]]&gt;500000), Customer8[[#This Row],[Balance]]*1.02, Customer8[[#This Row],[Balance]])</f>
        <v>236395.11789999995</v>
      </c>
      <c r="S1058" s="3" t="str">
        <f>TEXT(Customer8[[#This Row],[Transaction_Date]], "MMM")</f>
        <v>Mar</v>
      </c>
      <c r="T1058" s="3" t="str">
        <f t="shared" si="16"/>
        <v>70 Yrs &amp; Above</v>
      </c>
      <c r="U1058" s="3" t="str">
        <f>TEXT(Customer8[[#This Row],[Transaction_Date]],"YYYY")</f>
        <v>2022</v>
      </c>
    </row>
    <row r="1059" spans="1:21" x14ac:dyDescent="0.35">
      <c r="A1059" t="s">
        <v>2306</v>
      </c>
      <c r="B1059">
        <v>961089566</v>
      </c>
      <c r="C1059">
        <v>67</v>
      </c>
      <c r="D1059" s="1">
        <v>20234.25</v>
      </c>
      <c r="E1059" t="s">
        <v>741</v>
      </c>
      <c r="F1059" t="s">
        <v>45</v>
      </c>
      <c r="G1059" t="s">
        <v>2247</v>
      </c>
      <c r="H1059" s="3">
        <v>303726.32990000001</v>
      </c>
      <c r="I1059" s="3">
        <v>66819.792600000001</v>
      </c>
      <c r="J1059" t="s">
        <v>2307</v>
      </c>
      <c r="K1059" t="str">
        <f>_xlfn.XLOOKUP(A1059, Accounts!A:A, Accounts!E:E, "Not Found")</f>
        <v>Savings</v>
      </c>
      <c r="L1059" s="3">
        <f>_xlfn.XLOOKUP(A1059, Accounts!A:A, Accounts!G:G, 0)</f>
        <v>1505271825</v>
      </c>
      <c r="M1059" s="3" t="str">
        <f>_xlfn.XLOOKUP(A1059, Loan!A:A, Loan!D:D, "0")</f>
        <v>0</v>
      </c>
      <c r="N1059" s="3" t="str">
        <f>_xlfn.XLOOKUP(Customer8[[#This Row],[Account Number]],Transaction!C:C,Transaction!D:D)</f>
        <v>Checks</v>
      </c>
      <c r="O1059" s="3" t="str">
        <f>_xlfn.XLOOKUP(Customer8[[#This Row],[Account Number]], Transaction!C:C,Transaction!E:E)</f>
        <v>Informal Services</v>
      </c>
      <c r="P1059" s="2">
        <f>_xlfn.XLOOKUP(Customer8[[#This Row],[Account Number]], Transaction!C:C,Transaction!F:F)</f>
        <v>44252</v>
      </c>
      <c r="Q1059" s="3">
        <f>Customer8[[#This Row],[Bank Deposit]]-Customer8[[#This Row],[Saving Accounts]]</f>
        <v>236906.53730000003</v>
      </c>
      <c r="R1059" s="3">
        <f>IF(AND(K1059="Current", Customer8[[#This Row],[Balance]]&gt;500000), Customer8[[#This Row],[Balance]]*1.02, Customer8[[#This Row],[Balance]])</f>
        <v>236906.53730000003</v>
      </c>
      <c r="S1059" s="3" t="str">
        <f>TEXT(Customer8[[#This Row],[Transaction_Date]], "MMM")</f>
        <v>Feb</v>
      </c>
      <c r="T1059" s="3" t="str">
        <f t="shared" si="16"/>
        <v>60-69 Yrs</v>
      </c>
      <c r="U1059" s="3" t="str">
        <f>TEXT(Customer8[[#This Row],[Transaction_Date]],"YYYY")</f>
        <v>2021</v>
      </c>
    </row>
    <row r="1060" spans="1:21" x14ac:dyDescent="0.35">
      <c r="A1060" t="s">
        <v>2308</v>
      </c>
      <c r="B1060">
        <v>481503965</v>
      </c>
      <c r="C1060">
        <v>79</v>
      </c>
      <c r="D1060" s="1">
        <v>15851.25</v>
      </c>
      <c r="E1060" t="s">
        <v>741</v>
      </c>
      <c r="F1060" t="s">
        <v>312</v>
      </c>
      <c r="G1060" t="s">
        <v>2247</v>
      </c>
      <c r="H1060" s="3">
        <v>579578.98499999999</v>
      </c>
      <c r="I1060" s="3">
        <v>0</v>
      </c>
      <c r="J1060" t="s">
        <v>2309</v>
      </c>
      <c r="K1060" t="str">
        <f>_xlfn.XLOOKUP(A1060, Accounts!A:A, Accounts!E:E, "Not Found")</f>
        <v>Domiciliary</v>
      </c>
      <c r="L1060" s="3">
        <f>_xlfn.XLOOKUP(A1060, Accounts!A:A, Accounts!G:G, 0)</f>
        <v>1882044363</v>
      </c>
      <c r="M1060" s="3" t="str">
        <f>_xlfn.XLOOKUP(A1060, Loan!A:A, Loan!D:D, "0")</f>
        <v>0</v>
      </c>
      <c r="N1060" s="3" t="str">
        <f>_xlfn.XLOOKUP(Customer8[[#This Row],[Account Number]],Transaction!C:C,Transaction!D:D)</f>
        <v>Checks</v>
      </c>
      <c r="O1060" s="3" t="str">
        <f>_xlfn.XLOOKUP(Customer8[[#This Row],[Account Number]], Transaction!C:C,Transaction!E:E)</f>
        <v>Informal Services</v>
      </c>
      <c r="P1060" s="2">
        <f>_xlfn.XLOOKUP(Customer8[[#This Row],[Account Number]], Transaction!C:C,Transaction!F:F)</f>
        <v>44344</v>
      </c>
      <c r="Q1060" s="3">
        <f>Customer8[[#This Row],[Bank Deposit]]-Customer8[[#This Row],[Saving Accounts]]</f>
        <v>579578.98499999999</v>
      </c>
      <c r="R1060" s="3">
        <f>IF(AND(K1060="Current", Customer8[[#This Row],[Balance]]&gt;500000), Customer8[[#This Row],[Balance]]*1.02, Customer8[[#This Row],[Balance]])</f>
        <v>579578.98499999999</v>
      </c>
      <c r="S1060" s="3" t="str">
        <f>TEXT(Customer8[[#This Row],[Transaction_Date]], "MMM")</f>
        <v>May</v>
      </c>
      <c r="T1060" s="3" t="str">
        <f t="shared" si="16"/>
        <v>70 Yrs &amp; Above</v>
      </c>
      <c r="U1060" s="3" t="str">
        <f>TEXT(Customer8[[#This Row],[Transaction_Date]],"YYYY")</f>
        <v>2021</v>
      </c>
    </row>
    <row r="1061" spans="1:21" x14ac:dyDescent="0.35">
      <c r="A1061" t="s">
        <v>2310</v>
      </c>
      <c r="B1061">
        <v>475387218</v>
      </c>
      <c r="C1061">
        <v>84</v>
      </c>
      <c r="D1061" s="1">
        <v>14025</v>
      </c>
      <c r="E1061" t="s">
        <v>741</v>
      </c>
      <c r="F1061" t="s">
        <v>36</v>
      </c>
      <c r="G1061" t="s">
        <v>2247</v>
      </c>
      <c r="H1061" s="3">
        <v>0</v>
      </c>
      <c r="I1061" s="3">
        <v>0</v>
      </c>
      <c r="J1061" t="s">
        <v>1331</v>
      </c>
      <c r="K1061" t="str">
        <f>_xlfn.XLOOKUP(A1061, Accounts!A:A, Accounts!E:E, "Not Found")</f>
        <v>Joint</v>
      </c>
      <c r="L1061" s="3">
        <f>_xlfn.XLOOKUP(A1061, Accounts!A:A, Accounts!G:G, 0)</f>
        <v>2304572911</v>
      </c>
      <c r="M1061" s="3" t="str">
        <f>_xlfn.XLOOKUP(A1061, Loan!A:A, Loan!D:D, "0")</f>
        <v>0</v>
      </c>
      <c r="N1061" s="3" t="str">
        <f>_xlfn.XLOOKUP(Customer8[[#This Row],[Account Number]],Transaction!C:C,Transaction!D:D)</f>
        <v>Money Transfer</v>
      </c>
      <c r="O1061" s="3" t="str">
        <f>_xlfn.XLOOKUP(Customer8[[#This Row],[Account Number]], Transaction!C:C,Transaction!E:E)</f>
        <v>Mobile</v>
      </c>
      <c r="P1061" s="2">
        <f>_xlfn.XLOOKUP(Customer8[[#This Row],[Account Number]], Transaction!C:C,Transaction!F:F)</f>
        <v>44503</v>
      </c>
      <c r="Q1061" s="3">
        <f>Customer8[[#This Row],[Bank Deposit]]-Customer8[[#This Row],[Saving Accounts]]</f>
        <v>0</v>
      </c>
      <c r="R1061" s="3">
        <f>IF(AND(K1061="Current", Customer8[[#This Row],[Balance]]&gt;500000), Customer8[[#This Row],[Balance]]*1.02, Customer8[[#This Row],[Balance]])</f>
        <v>0</v>
      </c>
      <c r="S1061" s="3" t="str">
        <f>TEXT(Customer8[[#This Row],[Transaction_Date]], "MMM")</f>
        <v>Nov</v>
      </c>
      <c r="T1061" s="3" t="str">
        <f t="shared" si="16"/>
        <v>70 Yrs &amp; Above</v>
      </c>
      <c r="U1061" s="3" t="str">
        <f>TEXT(Customer8[[#This Row],[Transaction_Date]],"YYYY")</f>
        <v>2021</v>
      </c>
    </row>
    <row r="1062" spans="1:21" x14ac:dyDescent="0.35">
      <c r="A1062" t="s">
        <v>2311</v>
      </c>
      <c r="B1062">
        <v>952742530</v>
      </c>
      <c r="C1062">
        <v>55</v>
      </c>
      <c r="D1062" s="1">
        <v>24617.25</v>
      </c>
      <c r="E1062" t="s">
        <v>741</v>
      </c>
      <c r="F1062" t="s">
        <v>69</v>
      </c>
      <c r="G1062" t="s">
        <v>2247</v>
      </c>
      <c r="H1062" s="3">
        <v>241112.03479999999</v>
      </c>
      <c r="I1062" s="3">
        <v>49600.19</v>
      </c>
      <c r="J1062" t="s">
        <v>2312</v>
      </c>
      <c r="K1062" t="str">
        <f>_xlfn.XLOOKUP(A1062, Accounts!A:A, Accounts!E:E, "Not Found")</f>
        <v>Fixed Deposit</v>
      </c>
      <c r="L1062" s="3">
        <f>_xlfn.XLOOKUP(A1062, Accounts!A:A, Accounts!G:G, 0)</f>
        <v>277568265</v>
      </c>
      <c r="M1062" s="3" t="str">
        <f>_xlfn.XLOOKUP(A1062, Loan!A:A, Loan!D:D, "0")</f>
        <v>0</v>
      </c>
      <c r="N1062" s="3" t="str">
        <f>_xlfn.XLOOKUP(Customer8[[#This Row],[Account Number]],Transaction!C:C,Transaction!D:D)</f>
        <v>Money Transfer</v>
      </c>
      <c r="O1062" s="3" t="str">
        <f>_xlfn.XLOOKUP(Customer8[[#This Row],[Account Number]], Transaction!C:C,Transaction!E:E)</f>
        <v>Mobile</v>
      </c>
      <c r="P1062" s="2">
        <f>_xlfn.XLOOKUP(Customer8[[#This Row],[Account Number]], Transaction!C:C,Transaction!F:F)</f>
        <v>44551</v>
      </c>
      <c r="Q1062" s="3">
        <f>Customer8[[#This Row],[Bank Deposit]]-Customer8[[#This Row],[Saving Accounts]]</f>
        <v>191511.84479999999</v>
      </c>
      <c r="R1062" s="3">
        <f>IF(AND(K1062="Current", Customer8[[#This Row],[Balance]]&gt;500000), Customer8[[#This Row],[Balance]]*1.02, Customer8[[#This Row],[Balance]])</f>
        <v>191511.84479999999</v>
      </c>
      <c r="S1062" s="3" t="str">
        <f>TEXT(Customer8[[#This Row],[Transaction_Date]], "MMM")</f>
        <v>Dec</v>
      </c>
      <c r="T1062" s="3" t="str">
        <f t="shared" si="16"/>
        <v>50-59 Yrs</v>
      </c>
      <c r="U1062" s="3" t="str">
        <f>TEXT(Customer8[[#This Row],[Transaction_Date]],"YYYY")</f>
        <v>2021</v>
      </c>
    </row>
    <row r="1063" spans="1:21" x14ac:dyDescent="0.35">
      <c r="A1063" t="s">
        <v>2313</v>
      </c>
      <c r="B1063">
        <v>207469289</v>
      </c>
      <c r="C1063">
        <v>75</v>
      </c>
      <c r="D1063" s="1">
        <v>17312.25</v>
      </c>
      <c r="E1063" t="s">
        <v>741</v>
      </c>
      <c r="F1063" t="s">
        <v>393</v>
      </c>
      <c r="G1063" t="s">
        <v>2247</v>
      </c>
      <c r="H1063" s="3">
        <v>1360829.7302999999</v>
      </c>
      <c r="I1063" s="3">
        <v>829877.42460000003</v>
      </c>
      <c r="J1063" t="s">
        <v>2314</v>
      </c>
      <c r="K1063" t="str">
        <f>_xlfn.XLOOKUP(A1063, Accounts!A:A, Accounts!E:E, "Not Found")</f>
        <v>Corporate</v>
      </c>
      <c r="L1063" s="3">
        <f>_xlfn.XLOOKUP(A1063, Accounts!A:A, Accounts!G:G, 0)</f>
        <v>2955613617</v>
      </c>
      <c r="M1063" s="3" t="str">
        <f>_xlfn.XLOOKUP(A1063, Loan!A:A, Loan!D:D, "0")</f>
        <v>0</v>
      </c>
      <c r="N1063" s="3" t="str">
        <f>_xlfn.XLOOKUP(Customer8[[#This Row],[Account Number]],Transaction!C:C,Transaction!D:D)</f>
        <v>Money Transfer</v>
      </c>
      <c r="O1063" s="3" t="str">
        <f>_xlfn.XLOOKUP(Customer8[[#This Row],[Account Number]], Transaction!C:C,Transaction!E:E)</f>
        <v>Mobile</v>
      </c>
      <c r="P1063" s="2">
        <f>_xlfn.XLOOKUP(Customer8[[#This Row],[Account Number]], Transaction!C:C,Transaction!F:F)</f>
        <v>44514</v>
      </c>
      <c r="Q1063" s="3">
        <f>Customer8[[#This Row],[Bank Deposit]]-Customer8[[#This Row],[Saving Accounts]]</f>
        <v>530952.30569999991</v>
      </c>
      <c r="R1063" s="3">
        <f>IF(AND(K1063="Current", Customer8[[#This Row],[Balance]]&gt;500000), Customer8[[#This Row],[Balance]]*1.02, Customer8[[#This Row],[Balance]])</f>
        <v>530952.30569999991</v>
      </c>
      <c r="S1063" s="3" t="str">
        <f>TEXT(Customer8[[#This Row],[Transaction_Date]], "MMM")</f>
        <v>Nov</v>
      </c>
      <c r="T1063" s="3" t="str">
        <f t="shared" si="16"/>
        <v>70 Yrs &amp; Above</v>
      </c>
      <c r="U1063" s="3" t="str">
        <f>TEXT(Customer8[[#This Row],[Transaction_Date]],"YYYY")</f>
        <v>2021</v>
      </c>
    </row>
    <row r="1064" spans="1:21" x14ac:dyDescent="0.35">
      <c r="A1064" t="s">
        <v>2315</v>
      </c>
      <c r="B1064">
        <v>649667256</v>
      </c>
      <c r="C1064">
        <v>49</v>
      </c>
      <c r="D1064" s="1">
        <v>26808.75</v>
      </c>
      <c r="E1064" t="s">
        <v>741</v>
      </c>
      <c r="F1064" t="s">
        <v>588</v>
      </c>
      <c r="G1064" t="s">
        <v>2247</v>
      </c>
      <c r="H1064" s="3">
        <v>1808858.5390999999</v>
      </c>
      <c r="I1064" s="3">
        <v>808666.17039999994</v>
      </c>
      <c r="J1064" t="s">
        <v>2316</v>
      </c>
      <c r="K1064" t="str">
        <f>_xlfn.XLOOKUP(A1064, Accounts!A:A, Accounts!E:E, "Not Found")</f>
        <v>Domiciliary</v>
      </c>
      <c r="L1064" s="3">
        <f>_xlfn.XLOOKUP(A1064, Accounts!A:A, Accounts!G:G, 0)</f>
        <v>4206836574</v>
      </c>
      <c r="M1064" s="3" t="str">
        <f>_xlfn.XLOOKUP(A1064, Loan!A:A, Loan!D:D, "0")</f>
        <v>0</v>
      </c>
      <c r="N1064" s="3" t="str">
        <f>_xlfn.XLOOKUP(Customer8[[#This Row],[Account Number]],Transaction!C:C,Transaction!D:D)</f>
        <v>Money Deposit</v>
      </c>
      <c r="O1064" s="3" t="str">
        <f>_xlfn.XLOOKUP(Customer8[[#This Row],[Account Number]], Transaction!C:C,Transaction!E:E)</f>
        <v>Bank</v>
      </c>
      <c r="P1064" s="2">
        <f>_xlfn.XLOOKUP(Customer8[[#This Row],[Account Number]], Transaction!C:C,Transaction!F:F)</f>
        <v>44398</v>
      </c>
      <c r="Q1064" s="3">
        <f>Customer8[[#This Row],[Bank Deposit]]-Customer8[[#This Row],[Saving Accounts]]</f>
        <v>1000192.3687</v>
      </c>
      <c r="R1064" s="3">
        <f>IF(AND(K1064="Current", Customer8[[#This Row],[Balance]]&gt;500000), Customer8[[#This Row],[Balance]]*1.02, Customer8[[#This Row],[Balance]])</f>
        <v>1000192.3687</v>
      </c>
      <c r="S1064" s="3" t="str">
        <f>TEXT(Customer8[[#This Row],[Transaction_Date]], "MMM")</f>
        <v>Jul</v>
      </c>
      <c r="T1064" s="3" t="str">
        <f t="shared" si="16"/>
        <v>40-49 Yrs</v>
      </c>
      <c r="U1064" s="3" t="str">
        <f>TEXT(Customer8[[#This Row],[Transaction_Date]],"YYYY")</f>
        <v>2021</v>
      </c>
    </row>
    <row r="1065" spans="1:21" x14ac:dyDescent="0.35">
      <c r="A1065" t="s">
        <v>2317</v>
      </c>
      <c r="B1065">
        <v>863428067</v>
      </c>
      <c r="C1065">
        <v>82</v>
      </c>
      <c r="D1065" s="1">
        <v>14755.5</v>
      </c>
      <c r="E1065" t="s">
        <v>741</v>
      </c>
      <c r="F1065" t="s">
        <v>12</v>
      </c>
      <c r="G1065" t="s">
        <v>2247</v>
      </c>
      <c r="H1065" s="3">
        <v>39035.570699999997</v>
      </c>
      <c r="I1065" s="3">
        <v>4864.4327000000003</v>
      </c>
      <c r="J1065" t="s">
        <v>2318</v>
      </c>
      <c r="K1065" t="str">
        <f>_xlfn.XLOOKUP(A1065, Accounts!A:A, Accounts!E:E, "Not Found")</f>
        <v>Joint</v>
      </c>
      <c r="L1065" s="3">
        <f>_xlfn.XLOOKUP(A1065, Accounts!A:A, Accounts!G:G, 0)</f>
        <v>450195681</v>
      </c>
      <c r="M1065" s="3">
        <f>_xlfn.XLOOKUP(A1065, Loan!A:A, Loan!D:D, "0")</f>
        <v>610026255</v>
      </c>
      <c r="N1065" s="3" t="str">
        <f>_xlfn.XLOOKUP(Customer8[[#This Row],[Account Number]],Transaction!C:C,Transaction!D:D)</f>
        <v>Loan Payment</v>
      </c>
      <c r="O1065" s="3" t="str">
        <f>_xlfn.XLOOKUP(Customer8[[#This Row],[Account Number]], Transaction!C:C,Transaction!E:E)</f>
        <v>Mobile</v>
      </c>
      <c r="P1065" s="2">
        <f>_xlfn.XLOOKUP(Customer8[[#This Row],[Account Number]], Transaction!C:C,Transaction!F:F)</f>
        <v>44571</v>
      </c>
      <c r="Q1065" s="3">
        <f>Customer8[[#This Row],[Bank Deposit]]-Customer8[[#This Row],[Saving Accounts]]</f>
        <v>34171.137999999999</v>
      </c>
      <c r="R1065" s="3">
        <f>IF(AND(K1065="Current", Customer8[[#This Row],[Balance]]&gt;500000), Customer8[[#This Row],[Balance]]*1.02, Customer8[[#This Row],[Balance]])</f>
        <v>34171.137999999999</v>
      </c>
      <c r="S1065" s="3" t="str">
        <f>TEXT(Customer8[[#This Row],[Transaction_Date]], "MMM")</f>
        <v>Jan</v>
      </c>
      <c r="T1065" s="3" t="str">
        <f t="shared" si="16"/>
        <v>70 Yrs &amp; Above</v>
      </c>
      <c r="U1065" s="3" t="str">
        <f>TEXT(Customer8[[#This Row],[Transaction_Date]],"YYYY")</f>
        <v>2022</v>
      </c>
    </row>
    <row r="1066" spans="1:21" x14ac:dyDescent="0.35">
      <c r="A1066" t="s">
        <v>2319</v>
      </c>
      <c r="B1066">
        <v>758391242</v>
      </c>
      <c r="C1066">
        <v>43</v>
      </c>
      <c r="D1066" s="1">
        <v>29000.25</v>
      </c>
      <c r="E1066" t="s">
        <v>741</v>
      </c>
      <c r="F1066" t="s">
        <v>1104</v>
      </c>
      <c r="G1066" t="s">
        <v>2247</v>
      </c>
      <c r="H1066" s="3">
        <v>1020703.0569</v>
      </c>
      <c r="I1066" s="3">
        <v>283888.99979999999</v>
      </c>
      <c r="J1066" t="s">
        <v>2320</v>
      </c>
      <c r="K1066" t="str">
        <f>_xlfn.XLOOKUP(A1066, Accounts!A:A, Accounts!E:E, "Not Found")</f>
        <v>Domiciliary</v>
      </c>
      <c r="L1066" s="3">
        <f>_xlfn.XLOOKUP(A1066, Accounts!A:A, Accounts!G:G, 0)</f>
        <v>1265775</v>
      </c>
      <c r="M1066" s="3" t="str">
        <f>_xlfn.XLOOKUP(A1066, Loan!A:A, Loan!D:D, "0")</f>
        <v>0</v>
      </c>
      <c r="N1066" s="3" t="str">
        <f>_xlfn.XLOOKUP(Customer8[[#This Row],[Account Number]],Transaction!C:C,Transaction!D:D)</f>
        <v>Cash Withdrawal</v>
      </c>
      <c r="O1066" s="3" t="str">
        <f>_xlfn.XLOOKUP(Customer8[[#This Row],[Account Number]], Transaction!C:C,Transaction!E:E)</f>
        <v>POS</v>
      </c>
      <c r="P1066" s="2">
        <f>_xlfn.XLOOKUP(Customer8[[#This Row],[Account Number]], Transaction!C:C,Transaction!F:F)</f>
        <v>44401</v>
      </c>
      <c r="Q1066" s="3">
        <f>Customer8[[#This Row],[Bank Deposit]]-Customer8[[#This Row],[Saving Accounts]]</f>
        <v>736814.05709999998</v>
      </c>
      <c r="R1066" s="3">
        <f>IF(AND(K1066="Current", Customer8[[#This Row],[Balance]]&gt;500000), Customer8[[#This Row],[Balance]]*1.02, Customer8[[#This Row],[Balance]])</f>
        <v>736814.05709999998</v>
      </c>
      <c r="S1066" s="3" t="str">
        <f>TEXT(Customer8[[#This Row],[Transaction_Date]], "MMM")</f>
        <v>Jul</v>
      </c>
      <c r="T1066" s="3" t="str">
        <f t="shared" si="16"/>
        <v>40-49 Yrs</v>
      </c>
      <c r="U1066" s="3" t="str">
        <f>TEXT(Customer8[[#This Row],[Transaction_Date]],"YYYY")</f>
        <v>2021</v>
      </c>
    </row>
    <row r="1067" spans="1:21" x14ac:dyDescent="0.35">
      <c r="A1067" t="s">
        <v>2321</v>
      </c>
      <c r="B1067">
        <v>647583601</v>
      </c>
      <c r="C1067">
        <v>39</v>
      </c>
      <c r="D1067" s="1">
        <v>30461.25</v>
      </c>
      <c r="E1067" t="s">
        <v>741</v>
      </c>
      <c r="F1067" t="s">
        <v>1567</v>
      </c>
      <c r="G1067" t="s">
        <v>2247</v>
      </c>
      <c r="H1067" s="3">
        <v>76733.376099999994</v>
      </c>
      <c r="I1067" s="3">
        <v>66617.539499999999</v>
      </c>
      <c r="J1067" t="s">
        <v>2322</v>
      </c>
      <c r="K1067" t="str">
        <f>_xlfn.XLOOKUP(A1067, Accounts!A:A, Accounts!E:E, "Not Found")</f>
        <v>Domiciliary</v>
      </c>
      <c r="L1067" s="3">
        <f>_xlfn.XLOOKUP(A1067, Accounts!A:A, Accounts!G:G, 0)</f>
        <v>785096704</v>
      </c>
      <c r="M1067" s="3">
        <f>_xlfn.XLOOKUP(A1067, Loan!A:A, Loan!D:D, "0")</f>
        <v>4653841192</v>
      </c>
      <c r="N1067" s="3" t="str">
        <f>_xlfn.XLOOKUP(Customer8[[#This Row],[Account Number]],Transaction!C:C,Transaction!D:D)</f>
        <v>Loan Payment</v>
      </c>
      <c r="O1067" s="3" t="str">
        <f>_xlfn.XLOOKUP(Customer8[[#This Row],[Account Number]], Transaction!C:C,Transaction!E:E)</f>
        <v>ACH</v>
      </c>
      <c r="P1067" s="2">
        <f>_xlfn.XLOOKUP(Customer8[[#This Row],[Account Number]], Transaction!C:C,Transaction!F:F)</f>
        <v>44424</v>
      </c>
      <c r="Q1067" s="3">
        <f>Customer8[[#This Row],[Bank Deposit]]-Customer8[[#This Row],[Saving Accounts]]</f>
        <v>10115.836599999995</v>
      </c>
      <c r="R1067" s="3">
        <f>IF(AND(K1067="Current", Customer8[[#This Row],[Balance]]&gt;500000), Customer8[[#This Row],[Balance]]*1.02, Customer8[[#This Row],[Balance]])</f>
        <v>10115.836599999995</v>
      </c>
      <c r="S1067" s="3" t="str">
        <f>TEXT(Customer8[[#This Row],[Transaction_Date]], "MMM")</f>
        <v>Aug</v>
      </c>
      <c r="T1067" s="3" t="str">
        <f t="shared" si="16"/>
        <v>30-39 Yrs</v>
      </c>
      <c r="U1067" s="3" t="str">
        <f>TEXT(Customer8[[#This Row],[Transaction_Date]],"YYYY")</f>
        <v>2021</v>
      </c>
    </row>
    <row r="1068" spans="1:21" x14ac:dyDescent="0.35">
      <c r="A1068" t="s">
        <v>2323</v>
      </c>
      <c r="B1068">
        <v>336758713</v>
      </c>
      <c r="C1068">
        <v>17</v>
      </c>
      <c r="D1068" s="1">
        <v>38496.75</v>
      </c>
      <c r="E1068" t="s">
        <v>741</v>
      </c>
      <c r="F1068" t="s">
        <v>338</v>
      </c>
      <c r="G1068" t="s">
        <v>2247</v>
      </c>
      <c r="H1068" s="3">
        <v>348646.35019999999</v>
      </c>
      <c r="I1068" s="3">
        <v>103131.05319999999</v>
      </c>
      <c r="J1068" t="s">
        <v>2324</v>
      </c>
      <c r="K1068" t="str">
        <f>_xlfn.XLOOKUP(A1068, Accounts!A:A, Accounts!E:E, "Not Found")</f>
        <v>Domiciliary</v>
      </c>
      <c r="L1068" s="3">
        <f>_xlfn.XLOOKUP(A1068, Accounts!A:A, Accounts!G:G, 0)</f>
        <v>622067128</v>
      </c>
      <c r="M1068" s="3" t="str">
        <f>_xlfn.XLOOKUP(A1068, Loan!A:A, Loan!D:D, "0")</f>
        <v>0</v>
      </c>
      <c r="N1068" s="3" t="str">
        <f>_xlfn.XLOOKUP(Customer8[[#This Row],[Account Number]],Transaction!C:C,Transaction!D:D)</f>
        <v>Cash Withdrawal</v>
      </c>
      <c r="O1068" s="3" t="str">
        <f>_xlfn.XLOOKUP(Customer8[[#This Row],[Account Number]], Transaction!C:C,Transaction!E:E)</f>
        <v>POS</v>
      </c>
      <c r="P1068" s="2">
        <f>_xlfn.XLOOKUP(Customer8[[#This Row],[Account Number]], Transaction!C:C,Transaction!F:F)</f>
        <v>44595</v>
      </c>
      <c r="Q1068" s="3">
        <f>Customer8[[#This Row],[Bank Deposit]]-Customer8[[#This Row],[Saving Accounts]]</f>
        <v>245515.29699999999</v>
      </c>
      <c r="R1068" s="3">
        <f>IF(AND(K1068="Current", Customer8[[#This Row],[Balance]]&gt;500000), Customer8[[#This Row],[Balance]]*1.02, Customer8[[#This Row],[Balance]])</f>
        <v>245515.29699999999</v>
      </c>
      <c r="S1068" s="3" t="str">
        <f>TEXT(Customer8[[#This Row],[Transaction_Date]], "MMM")</f>
        <v>Feb</v>
      </c>
      <c r="T1068" s="3" t="str">
        <f t="shared" si="16"/>
        <v>Below 20 Yrs</v>
      </c>
      <c r="U1068" s="3" t="str">
        <f>TEXT(Customer8[[#This Row],[Transaction_Date]],"YYYY")</f>
        <v>2022</v>
      </c>
    </row>
    <row r="1069" spans="1:21" x14ac:dyDescent="0.35">
      <c r="A1069" t="s">
        <v>2325</v>
      </c>
      <c r="B1069">
        <v>358235140</v>
      </c>
      <c r="C1069">
        <v>52</v>
      </c>
      <c r="D1069" s="1">
        <v>25713</v>
      </c>
      <c r="E1069" t="s">
        <v>741</v>
      </c>
      <c r="F1069" t="s">
        <v>90</v>
      </c>
      <c r="G1069" t="s">
        <v>2247</v>
      </c>
      <c r="H1069" s="3">
        <v>205369.66709999999</v>
      </c>
      <c r="I1069" s="3">
        <v>19000.186900000001</v>
      </c>
      <c r="J1069" t="s">
        <v>2326</v>
      </c>
      <c r="K1069" t="str">
        <f>_xlfn.XLOOKUP(A1069, Accounts!A:A, Accounts!E:E, "Not Found")</f>
        <v>Savings</v>
      </c>
      <c r="L1069" s="3">
        <f>_xlfn.XLOOKUP(A1069, Accounts!A:A, Accounts!G:G, 0)</f>
        <v>779041065</v>
      </c>
      <c r="M1069" s="3" t="str">
        <f>_xlfn.XLOOKUP(A1069, Loan!A:A, Loan!D:D, "0")</f>
        <v>0</v>
      </c>
      <c r="N1069" s="3" t="str">
        <f>_xlfn.XLOOKUP(Customer8[[#This Row],[Account Number]],Transaction!C:C,Transaction!D:D)</f>
        <v>Money Transfer</v>
      </c>
      <c r="O1069" s="3" t="str">
        <f>_xlfn.XLOOKUP(Customer8[[#This Row],[Account Number]], Transaction!C:C,Transaction!E:E)</f>
        <v>Internet Banking</v>
      </c>
      <c r="P1069" s="2">
        <f>_xlfn.XLOOKUP(Customer8[[#This Row],[Account Number]], Transaction!C:C,Transaction!F:F)</f>
        <v>44430</v>
      </c>
      <c r="Q1069" s="3">
        <f>Customer8[[#This Row],[Bank Deposit]]-Customer8[[#This Row],[Saving Accounts]]</f>
        <v>186369.48019999999</v>
      </c>
      <c r="R1069" s="3">
        <f>IF(AND(K1069="Current", Customer8[[#This Row],[Balance]]&gt;500000), Customer8[[#This Row],[Balance]]*1.02, Customer8[[#This Row],[Balance]])</f>
        <v>186369.48019999999</v>
      </c>
      <c r="S1069" s="3" t="str">
        <f>TEXT(Customer8[[#This Row],[Transaction_Date]], "MMM")</f>
        <v>Aug</v>
      </c>
      <c r="T1069" s="3" t="str">
        <f t="shared" si="16"/>
        <v>50-59 Yrs</v>
      </c>
      <c r="U1069" s="3" t="str">
        <f>TEXT(Customer8[[#This Row],[Transaction_Date]],"YYYY")</f>
        <v>2021</v>
      </c>
    </row>
    <row r="1070" spans="1:21" x14ac:dyDescent="0.35">
      <c r="A1070" t="s">
        <v>2327</v>
      </c>
      <c r="B1070">
        <v>491584738</v>
      </c>
      <c r="C1070">
        <v>57</v>
      </c>
      <c r="D1070" s="1">
        <v>23886.75</v>
      </c>
      <c r="E1070" t="s">
        <v>741</v>
      </c>
      <c r="F1070" t="s">
        <v>323</v>
      </c>
      <c r="G1070" t="s">
        <v>2247</v>
      </c>
      <c r="H1070" s="3">
        <v>334596.5699</v>
      </c>
      <c r="I1070" s="3">
        <v>28738.636900000001</v>
      </c>
      <c r="J1070" t="s">
        <v>2328</v>
      </c>
      <c r="K1070" t="str">
        <f>_xlfn.XLOOKUP(A1070, Accounts!A:A, Accounts!E:E, "Not Found")</f>
        <v>Corporate</v>
      </c>
      <c r="L1070" s="3">
        <f>_xlfn.XLOOKUP(A1070, Accounts!A:A, Accounts!G:G, 0)</f>
        <v>873549567</v>
      </c>
      <c r="M1070" s="3" t="str">
        <f>_xlfn.XLOOKUP(A1070, Loan!A:A, Loan!D:D, "0")</f>
        <v>0</v>
      </c>
      <c r="N1070" s="3" t="str">
        <f>_xlfn.XLOOKUP(Customer8[[#This Row],[Account Number]],Transaction!C:C,Transaction!D:D)</f>
        <v>Online Payment</v>
      </c>
      <c r="O1070" s="3" t="str">
        <f>_xlfn.XLOOKUP(Customer8[[#This Row],[Account Number]], Transaction!C:C,Transaction!E:E)</f>
        <v>Internet Banking</v>
      </c>
      <c r="P1070" s="2">
        <f>_xlfn.XLOOKUP(Customer8[[#This Row],[Account Number]], Transaction!C:C,Transaction!F:F)</f>
        <v>44631</v>
      </c>
      <c r="Q1070" s="3">
        <f>Customer8[[#This Row],[Bank Deposit]]-Customer8[[#This Row],[Saving Accounts]]</f>
        <v>305857.93300000002</v>
      </c>
      <c r="R1070" s="3">
        <f>IF(AND(K1070="Current", Customer8[[#This Row],[Balance]]&gt;500000), Customer8[[#This Row],[Balance]]*1.02, Customer8[[#This Row],[Balance]])</f>
        <v>305857.93300000002</v>
      </c>
      <c r="S1070" s="3" t="str">
        <f>TEXT(Customer8[[#This Row],[Transaction_Date]], "MMM")</f>
        <v>Mar</v>
      </c>
      <c r="T1070" s="3" t="str">
        <f t="shared" si="16"/>
        <v>50-59 Yrs</v>
      </c>
      <c r="U1070" s="3" t="str">
        <f>TEXT(Customer8[[#This Row],[Transaction_Date]],"YYYY")</f>
        <v>2022</v>
      </c>
    </row>
    <row r="1071" spans="1:21" x14ac:dyDescent="0.35">
      <c r="A1071" t="s">
        <v>2329</v>
      </c>
      <c r="B1071">
        <v>577191519</v>
      </c>
      <c r="C1071">
        <v>56</v>
      </c>
      <c r="D1071" s="1">
        <v>24252</v>
      </c>
      <c r="E1071" t="s">
        <v>741</v>
      </c>
      <c r="F1071" t="s">
        <v>109</v>
      </c>
      <c r="G1071" t="s">
        <v>2247</v>
      </c>
      <c r="H1071" s="3">
        <v>472841.79619999998</v>
      </c>
      <c r="I1071" s="3">
        <v>119213.44680000001</v>
      </c>
      <c r="J1071" t="s">
        <v>2330</v>
      </c>
      <c r="K1071" t="str">
        <f>_xlfn.XLOOKUP(A1071, Accounts!A:A, Accounts!E:E, "Not Found")</f>
        <v>Joint</v>
      </c>
      <c r="L1071" s="3">
        <f>_xlfn.XLOOKUP(A1071, Accounts!A:A, Accounts!G:G, 0)</f>
        <v>2165516451</v>
      </c>
      <c r="M1071" s="3" t="str">
        <f>_xlfn.XLOOKUP(A1071, Loan!A:A, Loan!D:D, "0")</f>
        <v>0</v>
      </c>
      <c r="N1071" s="3" t="str">
        <f>_xlfn.XLOOKUP(Customer8[[#This Row],[Account Number]],Transaction!C:C,Transaction!D:D)</f>
        <v>Online Payment</v>
      </c>
      <c r="O1071" s="3" t="str">
        <f>_xlfn.XLOOKUP(Customer8[[#This Row],[Account Number]], Transaction!C:C,Transaction!E:E)</f>
        <v>Internet Banking</v>
      </c>
      <c r="P1071" s="2">
        <f>_xlfn.XLOOKUP(Customer8[[#This Row],[Account Number]], Transaction!C:C,Transaction!F:F)</f>
        <v>44380</v>
      </c>
      <c r="Q1071" s="3">
        <f>Customer8[[#This Row],[Bank Deposit]]-Customer8[[#This Row],[Saving Accounts]]</f>
        <v>353628.34939999995</v>
      </c>
      <c r="R1071" s="3">
        <f>IF(AND(K1071="Current", Customer8[[#This Row],[Balance]]&gt;500000), Customer8[[#This Row],[Balance]]*1.02, Customer8[[#This Row],[Balance]])</f>
        <v>353628.34939999995</v>
      </c>
      <c r="S1071" s="3" t="str">
        <f>TEXT(Customer8[[#This Row],[Transaction_Date]], "MMM")</f>
        <v>Jul</v>
      </c>
      <c r="T1071" s="3" t="str">
        <f t="shared" si="16"/>
        <v>50-59 Yrs</v>
      </c>
      <c r="U1071" s="3" t="str">
        <f>TEXT(Customer8[[#This Row],[Transaction_Date]],"YYYY")</f>
        <v>2021</v>
      </c>
    </row>
    <row r="1072" spans="1:21" x14ac:dyDescent="0.35">
      <c r="A1072" t="s">
        <v>2331</v>
      </c>
      <c r="B1072">
        <v>781721872</v>
      </c>
      <c r="C1072">
        <v>30</v>
      </c>
      <c r="D1072" s="1">
        <v>33748.5</v>
      </c>
      <c r="E1072" t="s">
        <v>741</v>
      </c>
      <c r="F1072" t="s">
        <v>393</v>
      </c>
      <c r="G1072" t="s">
        <v>2247</v>
      </c>
      <c r="H1072" s="3">
        <v>535215.68759999995</v>
      </c>
      <c r="I1072" s="3">
        <v>141072.2831</v>
      </c>
      <c r="J1072" t="s">
        <v>2332</v>
      </c>
      <c r="K1072" t="str">
        <f>_xlfn.XLOOKUP(A1072, Accounts!A:A, Accounts!E:E, "Not Found")</f>
        <v>Current</v>
      </c>
      <c r="L1072" s="3">
        <f>_xlfn.XLOOKUP(A1072, Accounts!A:A, Accounts!G:G, 0)</f>
        <v>2124332351</v>
      </c>
      <c r="M1072" s="3" t="str">
        <f>_xlfn.XLOOKUP(A1072, Loan!A:A, Loan!D:D, "0")</f>
        <v>0</v>
      </c>
      <c r="N1072" s="3" t="str">
        <f>_xlfn.XLOOKUP(Customer8[[#This Row],[Account Number]],Transaction!C:C,Transaction!D:D)</f>
        <v>Money Deposit</v>
      </c>
      <c r="O1072" s="3" t="str">
        <f>_xlfn.XLOOKUP(Customer8[[#This Row],[Account Number]], Transaction!C:C,Transaction!E:E)</f>
        <v>Bank</v>
      </c>
      <c r="P1072" s="2">
        <f>_xlfn.XLOOKUP(Customer8[[#This Row],[Account Number]], Transaction!C:C,Transaction!F:F)</f>
        <v>44487</v>
      </c>
      <c r="Q1072" s="3">
        <f>Customer8[[#This Row],[Bank Deposit]]-Customer8[[#This Row],[Saving Accounts]]</f>
        <v>394143.40449999995</v>
      </c>
      <c r="R1072" s="3">
        <f>IF(AND(K1072="Current", Customer8[[#This Row],[Balance]]&gt;500000), Customer8[[#This Row],[Balance]]*1.02, Customer8[[#This Row],[Balance]])</f>
        <v>394143.40449999995</v>
      </c>
      <c r="S1072" s="3" t="str">
        <f>TEXT(Customer8[[#This Row],[Transaction_Date]], "MMM")</f>
        <v>Oct</v>
      </c>
      <c r="T1072" s="3" t="str">
        <f t="shared" si="16"/>
        <v>30-39 Yrs</v>
      </c>
      <c r="U1072" s="3" t="str">
        <f>TEXT(Customer8[[#This Row],[Transaction_Date]],"YYYY")</f>
        <v>2021</v>
      </c>
    </row>
    <row r="1073" spans="1:21" x14ac:dyDescent="0.35">
      <c r="A1073" t="s">
        <v>2333</v>
      </c>
      <c r="B1073">
        <v>940465945</v>
      </c>
      <c r="C1073">
        <v>45</v>
      </c>
      <c r="D1073" s="1">
        <v>28269.75</v>
      </c>
      <c r="E1073" t="s">
        <v>741</v>
      </c>
      <c r="F1073" t="s">
        <v>300</v>
      </c>
      <c r="G1073" t="s">
        <v>2247</v>
      </c>
      <c r="H1073" s="3">
        <v>88257.434800000003</v>
      </c>
      <c r="I1073" s="3">
        <v>32164.931799999998</v>
      </c>
      <c r="J1073" t="s">
        <v>2334</v>
      </c>
      <c r="K1073" t="str">
        <f>_xlfn.XLOOKUP(A1073, Accounts!A:A, Accounts!E:E, "Not Found")</f>
        <v>Corporate</v>
      </c>
      <c r="L1073" s="3">
        <f>_xlfn.XLOOKUP(A1073, Accounts!A:A, Accounts!G:G, 0)</f>
        <v>4498296075</v>
      </c>
      <c r="M1073" s="3" t="str">
        <f>_xlfn.XLOOKUP(A1073, Loan!A:A, Loan!D:D, "0")</f>
        <v>0</v>
      </c>
      <c r="N1073" s="3" t="str">
        <f>_xlfn.XLOOKUP(Customer8[[#This Row],[Account Number]],Transaction!C:C,Transaction!D:D)</f>
        <v>Money Transfer</v>
      </c>
      <c r="O1073" s="3" t="str">
        <f>_xlfn.XLOOKUP(Customer8[[#This Row],[Account Number]], Transaction!C:C,Transaction!E:E)</f>
        <v>Internet Banking</v>
      </c>
      <c r="P1073" s="2">
        <f>_xlfn.XLOOKUP(Customer8[[#This Row],[Account Number]], Transaction!C:C,Transaction!F:F)</f>
        <v>44470</v>
      </c>
      <c r="Q1073" s="3">
        <f>Customer8[[#This Row],[Bank Deposit]]-Customer8[[#This Row],[Saving Accounts]]</f>
        <v>56092.503000000004</v>
      </c>
      <c r="R1073" s="3">
        <f>IF(AND(K1073="Current", Customer8[[#This Row],[Balance]]&gt;500000), Customer8[[#This Row],[Balance]]*1.02, Customer8[[#This Row],[Balance]])</f>
        <v>56092.503000000004</v>
      </c>
      <c r="S1073" s="3" t="str">
        <f>TEXT(Customer8[[#This Row],[Transaction_Date]], "MMM")</f>
        <v>Oct</v>
      </c>
      <c r="T1073" s="3" t="str">
        <f t="shared" si="16"/>
        <v>40-49 Yrs</v>
      </c>
      <c r="U1073" s="3" t="str">
        <f>TEXT(Customer8[[#This Row],[Transaction_Date]],"YYYY")</f>
        <v>2021</v>
      </c>
    </row>
    <row r="1074" spans="1:21" x14ac:dyDescent="0.35">
      <c r="A1074" t="s">
        <v>2335</v>
      </c>
      <c r="B1074">
        <v>604787250</v>
      </c>
      <c r="C1074">
        <v>56</v>
      </c>
      <c r="D1074" s="1">
        <v>24252</v>
      </c>
      <c r="E1074" t="s">
        <v>741</v>
      </c>
      <c r="F1074" t="s">
        <v>1432</v>
      </c>
      <c r="G1074" t="s">
        <v>2247</v>
      </c>
      <c r="H1074" s="3">
        <v>0</v>
      </c>
      <c r="I1074" s="3">
        <v>0</v>
      </c>
      <c r="J1074" t="s">
        <v>2336</v>
      </c>
      <c r="K1074" t="str">
        <f>_xlfn.XLOOKUP(A1074, Accounts!A:A, Accounts!E:E, "Not Found")</f>
        <v>Joint</v>
      </c>
      <c r="L1074" s="3">
        <f>_xlfn.XLOOKUP(A1074, Accounts!A:A, Accounts!G:G, 0)</f>
        <v>381351168</v>
      </c>
      <c r="M1074" s="3" t="str">
        <f>_xlfn.XLOOKUP(A1074, Loan!A:A, Loan!D:D, "0")</f>
        <v>0</v>
      </c>
      <c r="N1074" s="3" t="str">
        <f>_xlfn.XLOOKUP(Customer8[[#This Row],[Account Number]],Transaction!C:C,Transaction!D:D)</f>
        <v>Money Transfer</v>
      </c>
      <c r="O1074" s="3" t="str">
        <f>_xlfn.XLOOKUP(Customer8[[#This Row],[Account Number]], Transaction!C:C,Transaction!E:E)</f>
        <v>Mobile</v>
      </c>
      <c r="P1074" s="2">
        <f>_xlfn.XLOOKUP(Customer8[[#This Row],[Account Number]], Transaction!C:C,Transaction!F:F)</f>
        <v>44276</v>
      </c>
      <c r="Q1074" s="3">
        <f>Customer8[[#This Row],[Bank Deposit]]-Customer8[[#This Row],[Saving Accounts]]</f>
        <v>0</v>
      </c>
      <c r="R1074" s="3">
        <f>IF(AND(K1074="Current", Customer8[[#This Row],[Balance]]&gt;500000), Customer8[[#This Row],[Balance]]*1.02, Customer8[[#This Row],[Balance]])</f>
        <v>0</v>
      </c>
      <c r="S1074" s="3" t="str">
        <f>TEXT(Customer8[[#This Row],[Transaction_Date]], "MMM")</f>
        <v>Mar</v>
      </c>
      <c r="T1074" s="3" t="str">
        <f t="shared" si="16"/>
        <v>50-59 Yrs</v>
      </c>
      <c r="U1074" s="3" t="str">
        <f>TEXT(Customer8[[#This Row],[Transaction_Date]],"YYYY")</f>
        <v>2021</v>
      </c>
    </row>
    <row r="1075" spans="1:21" x14ac:dyDescent="0.35">
      <c r="A1075" t="s">
        <v>2337</v>
      </c>
      <c r="B1075">
        <v>375118877</v>
      </c>
      <c r="C1075">
        <v>65</v>
      </c>
      <c r="D1075" s="1">
        <v>20964.75</v>
      </c>
      <c r="E1075" t="s">
        <v>741</v>
      </c>
      <c r="F1075" t="s">
        <v>1432</v>
      </c>
      <c r="G1075" t="s">
        <v>2247</v>
      </c>
      <c r="H1075" s="3">
        <v>943481.73899999994</v>
      </c>
      <c r="I1075" s="3">
        <v>458017.4988</v>
      </c>
      <c r="J1075" t="s">
        <v>2338</v>
      </c>
      <c r="K1075" t="str">
        <f>_xlfn.XLOOKUP(A1075, Accounts!A:A, Accounts!E:E, "Not Found")</f>
        <v>Savings</v>
      </c>
      <c r="L1075" s="3">
        <f>_xlfn.XLOOKUP(A1075, Accounts!A:A, Accounts!G:G, 0)</f>
        <v>33179703</v>
      </c>
      <c r="M1075" s="3" t="str">
        <f>_xlfn.XLOOKUP(A1075, Loan!A:A, Loan!D:D, "0")</f>
        <v>0</v>
      </c>
      <c r="N1075" s="3" t="str">
        <f>_xlfn.XLOOKUP(Customer8[[#This Row],[Account Number]],Transaction!C:C,Transaction!D:D)</f>
        <v>Checks</v>
      </c>
      <c r="O1075" s="3" t="str">
        <f>_xlfn.XLOOKUP(Customer8[[#This Row],[Account Number]], Transaction!C:C,Transaction!E:E)</f>
        <v>Informal Services</v>
      </c>
      <c r="P1075" s="2">
        <f>_xlfn.XLOOKUP(Customer8[[#This Row],[Account Number]], Transaction!C:C,Transaction!F:F)</f>
        <v>44222</v>
      </c>
      <c r="Q1075" s="3">
        <f>Customer8[[#This Row],[Bank Deposit]]-Customer8[[#This Row],[Saving Accounts]]</f>
        <v>485464.24019999994</v>
      </c>
      <c r="R1075" s="3">
        <f>IF(AND(K1075="Current", Customer8[[#This Row],[Balance]]&gt;500000), Customer8[[#This Row],[Balance]]*1.02, Customer8[[#This Row],[Balance]])</f>
        <v>485464.24019999994</v>
      </c>
      <c r="S1075" s="3" t="str">
        <f>TEXT(Customer8[[#This Row],[Transaction_Date]], "MMM")</f>
        <v>Jan</v>
      </c>
      <c r="T1075" s="3" t="str">
        <f t="shared" si="16"/>
        <v>60-69 Yrs</v>
      </c>
      <c r="U1075" s="3" t="str">
        <f>TEXT(Customer8[[#This Row],[Transaction_Date]],"YYYY")</f>
        <v>2021</v>
      </c>
    </row>
    <row r="1076" spans="1:21" x14ac:dyDescent="0.35">
      <c r="A1076" t="s">
        <v>2339</v>
      </c>
      <c r="B1076">
        <v>90580934</v>
      </c>
      <c r="C1076">
        <v>63</v>
      </c>
      <c r="D1076" s="1">
        <v>21695.25</v>
      </c>
      <c r="E1076" t="s">
        <v>741</v>
      </c>
      <c r="F1076" t="s">
        <v>502</v>
      </c>
      <c r="G1076" t="s">
        <v>2247</v>
      </c>
      <c r="H1076" s="3">
        <v>845860.82380000001</v>
      </c>
      <c r="I1076" s="3">
        <v>622404.84349999996</v>
      </c>
      <c r="J1076" t="s">
        <v>2340</v>
      </c>
      <c r="K1076" t="str">
        <f>_xlfn.XLOOKUP(A1076, Accounts!A:A, Accounts!E:E, "Not Found")</f>
        <v>Savings</v>
      </c>
      <c r="L1076" s="3">
        <f>_xlfn.XLOOKUP(A1076, Accounts!A:A, Accounts!G:G, 0)</f>
        <v>1410274164</v>
      </c>
      <c r="M1076" s="3" t="str">
        <f>_xlfn.XLOOKUP(A1076, Loan!A:A, Loan!D:D, "0")</f>
        <v>0</v>
      </c>
      <c r="N1076" s="3" t="str">
        <f>_xlfn.XLOOKUP(Customer8[[#This Row],[Account Number]],Transaction!C:C,Transaction!D:D)</f>
        <v>Cash Withdrawal</v>
      </c>
      <c r="O1076" s="3" t="str">
        <f>_xlfn.XLOOKUP(Customer8[[#This Row],[Account Number]], Transaction!C:C,Transaction!E:E)</f>
        <v>ATM</v>
      </c>
      <c r="P1076" s="2">
        <f>_xlfn.XLOOKUP(Customer8[[#This Row],[Account Number]], Transaction!C:C,Transaction!F:F)</f>
        <v>44417</v>
      </c>
      <c r="Q1076" s="3">
        <f>Customer8[[#This Row],[Bank Deposit]]-Customer8[[#This Row],[Saving Accounts]]</f>
        <v>223455.98030000005</v>
      </c>
      <c r="R1076" s="3">
        <f>IF(AND(K1076="Current", Customer8[[#This Row],[Balance]]&gt;500000), Customer8[[#This Row],[Balance]]*1.02, Customer8[[#This Row],[Balance]])</f>
        <v>223455.98030000005</v>
      </c>
      <c r="S1076" s="3" t="str">
        <f>TEXT(Customer8[[#This Row],[Transaction_Date]], "MMM")</f>
        <v>Aug</v>
      </c>
      <c r="T1076" s="3" t="str">
        <f t="shared" si="16"/>
        <v>60-69 Yrs</v>
      </c>
      <c r="U1076" s="3" t="str">
        <f>TEXT(Customer8[[#This Row],[Transaction_Date]],"YYYY")</f>
        <v>2021</v>
      </c>
    </row>
    <row r="1077" spans="1:21" x14ac:dyDescent="0.35">
      <c r="A1077" t="s">
        <v>2341</v>
      </c>
      <c r="B1077">
        <v>544751140</v>
      </c>
      <c r="C1077">
        <v>27</v>
      </c>
      <c r="D1077" s="1">
        <v>34844.25</v>
      </c>
      <c r="E1077" t="s">
        <v>741</v>
      </c>
      <c r="F1077" t="s">
        <v>106</v>
      </c>
      <c r="G1077" t="s">
        <v>2247</v>
      </c>
      <c r="H1077" s="3">
        <v>1042355.5968000001</v>
      </c>
      <c r="I1077" s="3">
        <v>389208.13439999998</v>
      </c>
      <c r="J1077" t="s">
        <v>2342</v>
      </c>
      <c r="K1077" t="str">
        <f>_xlfn.XLOOKUP(A1077, Accounts!A:A, Accounts!E:E, "Not Found")</f>
        <v>Joint</v>
      </c>
      <c r="L1077" s="3">
        <f>_xlfn.XLOOKUP(A1077, Accounts!A:A, Accounts!G:G, 0)</f>
        <v>331067712</v>
      </c>
      <c r="M1077" s="3" t="str">
        <f>_xlfn.XLOOKUP(A1077, Loan!A:A, Loan!D:D, "0")</f>
        <v>0</v>
      </c>
      <c r="N1077" s="3" t="str">
        <f>_xlfn.XLOOKUP(Customer8[[#This Row],[Account Number]],Transaction!C:C,Transaction!D:D)</f>
        <v>Money Transfer</v>
      </c>
      <c r="O1077" s="3" t="str">
        <f>_xlfn.XLOOKUP(Customer8[[#This Row],[Account Number]], Transaction!C:C,Transaction!E:E)</f>
        <v>Bank</v>
      </c>
      <c r="P1077" s="2">
        <f>_xlfn.XLOOKUP(Customer8[[#This Row],[Account Number]], Transaction!C:C,Transaction!F:F)</f>
        <v>44525</v>
      </c>
      <c r="Q1077" s="3">
        <f>Customer8[[#This Row],[Bank Deposit]]-Customer8[[#This Row],[Saving Accounts]]</f>
        <v>653147.46240000008</v>
      </c>
      <c r="R1077" s="3">
        <f>IF(AND(K1077="Current", Customer8[[#This Row],[Balance]]&gt;500000), Customer8[[#This Row],[Balance]]*1.02, Customer8[[#This Row],[Balance]])</f>
        <v>653147.46240000008</v>
      </c>
      <c r="S1077" s="3" t="str">
        <f>TEXT(Customer8[[#This Row],[Transaction_Date]], "MMM")</f>
        <v>Nov</v>
      </c>
      <c r="T1077" s="3" t="str">
        <f t="shared" si="16"/>
        <v>20-29 Yrs</v>
      </c>
      <c r="U1077" s="3" t="str">
        <f>TEXT(Customer8[[#This Row],[Transaction_Date]],"YYYY")</f>
        <v>2021</v>
      </c>
    </row>
    <row r="1078" spans="1:21" x14ac:dyDescent="0.35">
      <c r="A1078" t="s">
        <v>2343</v>
      </c>
      <c r="B1078">
        <v>392445704</v>
      </c>
      <c r="C1078">
        <v>73</v>
      </c>
      <c r="D1078" s="1">
        <v>18042.75</v>
      </c>
      <c r="E1078" t="s">
        <v>741</v>
      </c>
      <c r="F1078" t="s">
        <v>574</v>
      </c>
      <c r="G1078" t="s">
        <v>2247</v>
      </c>
      <c r="H1078" s="3">
        <v>0</v>
      </c>
      <c r="I1078" s="3">
        <v>0</v>
      </c>
      <c r="J1078" t="s">
        <v>2344</v>
      </c>
      <c r="K1078" t="str">
        <f>_xlfn.XLOOKUP(A1078, Accounts!A:A, Accounts!E:E, "Not Found")</f>
        <v>Domiciliary</v>
      </c>
      <c r="L1078" s="3">
        <f>_xlfn.XLOOKUP(A1078, Accounts!A:A, Accounts!G:G, 0)</f>
        <v>4554013191</v>
      </c>
      <c r="M1078" s="3" t="str">
        <f>_xlfn.XLOOKUP(A1078, Loan!A:A, Loan!D:D, "0")</f>
        <v>0</v>
      </c>
      <c r="N1078" s="3" t="str">
        <f>_xlfn.XLOOKUP(Customer8[[#This Row],[Account Number]],Transaction!C:C,Transaction!D:D)</f>
        <v>Online Payment</v>
      </c>
      <c r="O1078" s="3" t="str">
        <f>_xlfn.XLOOKUP(Customer8[[#This Row],[Account Number]], Transaction!C:C,Transaction!E:E)</f>
        <v>Mobile</v>
      </c>
      <c r="P1078" s="2">
        <f>_xlfn.XLOOKUP(Customer8[[#This Row],[Account Number]], Transaction!C:C,Transaction!F:F)</f>
        <v>44245</v>
      </c>
      <c r="Q1078" s="3">
        <f>Customer8[[#This Row],[Bank Deposit]]-Customer8[[#This Row],[Saving Accounts]]</f>
        <v>0</v>
      </c>
      <c r="R1078" s="3">
        <f>IF(AND(K1078="Current", Customer8[[#This Row],[Balance]]&gt;500000), Customer8[[#This Row],[Balance]]*1.02, Customer8[[#This Row],[Balance]])</f>
        <v>0</v>
      </c>
      <c r="S1078" s="3" t="str">
        <f>TEXT(Customer8[[#This Row],[Transaction_Date]], "MMM")</f>
        <v>Feb</v>
      </c>
      <c r="T1078" s="3" t="str">
        <f t="shared" si="16"/>
        <v>70 Yrs &amp; Above</v>
      </c>
      <c r="U1078" s="3" t="str">
        <f>TEXT(Customer8[[#This Row],[Transaction_Date]],"YYYY")</f>
        <v>2021</v>
      </c>
    </row>
    <row r="1079" spans="1:21" x14ac:dyDescent="0.35">
      <c r="A1079" t="s">
        <v>2345</v>
      </c>
      <c r="B1079">
        <v>783211608</v>
      </c>
      <c r="C1079">
        <v>48</v>
      </c>
      <c r="D1079" s="1">
        <v>27174</v>
      </c>
      <c r="E1079" t="s">
        <v>741</v>
      </c>
      <c r="F1079" t="s">
        <v>997</v>
      </c>
      <c r="G1079" t="s">
        <v>2247</v>
      </c>
      <c r="H1079" s="3">
        <v>298830.63</v>
      </c>
      <c r="I1079" s="3">
        <v>167643.9834</v>
      </c>
      <c r="J1079" t="s">
        <v>2346</v>
      </c>
      <c r="K1079" t="str">
        <f>_xlfn.XLOOKUP(A1079, Accounts!A:A, Accounts!E:E, "Not Found")</f>
        <v>Current</v>
      </c>
      <c r="L1079" s="3">
        <f>_xlfn.XLOOKUP(A1079, Accounts!A:A, Accounts!G:G, 0)</f>
        <v>108265002</v>
      </c>
      <c r="M1079" s="3" t="str">
        <f>_xlfn.XLOOKUP(A1079, Loan!A:A, Loan!D:D, "0")</f>
        <v>0</v>
      </c>
      <c r="N1079" s="3" t="str">
        <f>_xlfn.XLOOKUP(Customer8[[#This Row],[Account Number]],Transaction!C:C,Transaction!D:D)</f>
        <v>Money Transfer</v>
      </c>
      <c r="O1079" s="3" t="str">
        <f>_xlfn.XLOOKUP(Customer8[[#This Row],[Account Number]], Transaction!C:C,Transaction!E:E)</f>
        <v>Internet Banking</v>
      </c>
      <c r="P1079" s="2">
        <f>_xlfn.XLOOKUP(Customer8[[#This Row],[Account Number]], Transaction!C:C,Transaction!F:F)</f>
        <v>44502</v>
      </c>
      <c r="Q1079" s="3">
        <f>Customer8[[#This Row],[Bank Deposit]]-Customer8[[#This Row],[Saving Accounts]]</f>
        <v>131186.64660000001</v>
      </c>
      <c r="R1079" s="3">
        <f>IF(AND(K1079="Current", Customer8[[#This Row],[Balance]]&gt;500000), Customer8[[#This Row],[Balance]]*1.02, Customer8[[#This Row],[Balance]])</f>
        <v>131186.64660000001</v>
      </c>
      <c r="S1079" s="3" t="str">
        <f>TEXT(Customer8[[#This Row],[Transaction_Date]], "MMM")</f>
        <v>Nov</v>
      </c>
      <c r="T1079" s="3" t="str">
        <f t="shared" si="16"/>
        <v>40-49 Yrs</v>
      </c>
      <c r="U1079" s="3" t="str">
        <f>TEXT(Customer8[[#This Row],[Transaction_Date]],"YYYY")</f>
        <v>2021</v>
      </c>
    </row>
    <row r="1080" spans="1:21" x14ac:dyDescent="0.35">
      <c r="A1080" t="s">
        <v>2347</v>
      </c>
      <c r="B1080">
        <v>174963334</v>
      </c>
      <c r="C1080">
        <v>29</v>
      </c>
      <c r="D1080" s="1">
        <v>34113.75</v>
      </c>
      <c r="E1080" t="s">
        <v>741</v>
      </c>
      <c r="F1080" t="s">
        <v>338</v>
      </c>
      <c r="G1080" t="s">
        <v>2247</v>
      </c>
      <c r="H1080" s="3">
        <v>594521.88439999998</v>
      </c>
      <c r="I1080" s="3">
        <v>251797.50399999999</v>
      </c>
      <c r="J1080" t="s">
        <v>2348</v>
      </c>
      <c r="K1080" t="str">
        <f>_xlfn.XLOOKUP(A1080, Accounts!A:A, Accounts!E:E, "Not Found")</f>
        <v>Savings</v>
      </c>
      <c r="L1080" s="3">
        <f>_xlfn.XLOOKUP(A1080, Accounts!A:A, Accounts!G:G, 0)</f>
        <v>7578987</v>
      </c>
      <c r="M1080" s="3" t="str">
        <f>_xlfn.XLOOKUP(A1080, Loan!A:A, Loan!D:D, "0")</f>
        <v>0</v>
      </c>
      <c r="N1080" s="3" t="str">
        <f>_xlfn.XLOOKUP(Customer8[[#This Row],[Account Number]],Transaction!C:C,Transaction!D:D)</f>
        <v>Online Payment</v>
      </c>
      <c r="O1080" s="3" t="str">
        <f>_xlfn.XLOOKUP(Customer8[[#This Row],[Account Number]], Transaction!C:C,Transaction!E:E)</f>
        <v>Internet Banking</v>
      </c>
      <c r="P1080" s="2">
        <f>_xlfn.XLOOKUP(Customer8[[#This Row],[Account Number]], Transaction!C:C,Transaction!F:F)</f>
        <v>44402</v>
      </c>
      <c r="Q1080" s="3">
        <f>Customer8[[#This Row],[Bank Deposit]]-Customer8[[#This Row],[Saving Accounts]]</f>
        <v>342724.38040000002</v>
      </c>
      <c r="R1080" s="3">
        <f>IF(AND(K1080="Current", Customer8[[#This Row],[Balance]]&gt;500000), Customer8[[#This Row],[Balance]]*1.02, Customer8[[#This Row],[Balance]])</f>
        <v>342724.38040000002</v>
      </c>
      <c r="S1080" s="3" t="str">
        <f>TEXT(Customer8[[#This Row],[Transaction_Date]], "MMM")</f>
        <v>Jul</v>
      </c>
      <c r="T1080" s="3" t="str">
        <f t="shared" si="16"/>
        <v>20-29 Yrs</v>
      </c>
      <c r="U1080" s="3" t="str">
        <f>TEXT(Customer8[[#This Row],[Transaction_Date]],"YYYY")</f>
        <v>2021</v>
      </c>
    </row>
    <row r="1081" spans="1:21" x14ac:dyDescent="0.35">
      <c r="A1081" t="s">
        <v>2349</v>
      </c>
      <c r="B1081">
        <v>949212330</v>
      </c>
      <c r="C1081">
        <v>31</v>
      </c>
      <c r="D1081" s="1">
        <v>33383.25</v>
      </c>
      <c r="E1081" t="s">
        <v>741</v>
      </c>
      <c r="F1081" t="s">
        <v>424</v>
      </c>
      <c r="G1081" t="s">
        <v>2247</v>
      </c>
      <c r="H1081" s="3">
        <v>1620734.08</v>
      </c>
      <c r="I1081" s="3">
        <v>361322.40399999998</v>
      </c>
      <c r="J1081" t="s">
        <v>2350</v>
      </c>
      <c r="K1081" t="str">
        <f>_xlfn.XLOOKUP(A1081, Accounts!A:A, Accounts!E:E, "Not Found")</f>
        <v>Domiciliary</v>
      </c>
      <c r="L1081" s="3">
        <f>_xlfn.XLOOKUP(A1081, Accounts!A:A, Accounts!G:G, 0)</f>
        <v>910826644</v>
      </c>
      <c r="M1081" s="3" t="str">
        <f>_xlfn.XLOOKUP(A1081, Loan!A:A, Loan!D:D, "0")</f>
        <v>0</v>
      </c>
      <c r="N1081" s="3" t="str">
        <f>_xlfn.XLOOKUP(Customer8[[#This Row],[Account Number]],Transaction!C:C,Transaction!D:D)</f>
        <v>Checks</v>
      </c>
      <c r="O1081" s="3" t="str">
        <f>_xlfn.XLOOKUP(Customer8[[#This Row],[Account Number]], Transaction!C:C,Transaction!E:E)</f>
        <v>Informal Services</v>
      </c>
      <c r="P1081" s="2">
        <f>_xlfn.XLOOKUP(Customer8[[#This Row],[Account Number]], Transaction!C:C,Transaction!F:F)</f>
        <v>44315</v>
      </c>
      <c r="Q1081" s="3">
        <f>Customer8[[#This Row],[Bank Deposit]]-Customer8[[#This Row],[Saving Accounts]]</f>
        <v>1259411.676</v>
      </c>
      <c r="R1081" s="3">
        <f>IF(AND(K1081="Current", Customer8[[#This Row],[Balance]]&gt;500000), Customer8[[#This Row],[Balance]]*1.02, Customer8[[#This Row],[Balance]])</f>
        <v>1259411.676</v>
      </c>
      <c r="S1081" s="3" t="str">
        <f>TEXT(Customer8[[#This Row],[Transaction_Date]], "MMM")</f>
        <v>Apr</v>
      </c>
      <c r="T1081" s="3" t="str">
        <f t="shared" si="16"/>
        <v>30-39 Yrs</v>
      </c>
      <c r="U1081" s="3" t="str">
        <f>TEXT(Customer8[[#This Row],[Transaction_Date]],"YYYY")</f>
        <v>2021</v>
      </c>
    </row>
    <row r="1082" spans="1:21" x14ac:dyDescent="0.35">
      <c r="A1082" t="s">
        <v>2351</v>
      </c>
      <c r="B1082">
        <v>484916169</v>
      </c>
      <c r="C1082">
        <v>69</v>
      </c>
      <c r="D1082" s="1">
        <v>19503.75</v>
      </c>
      <c r="E1082" t="s">
        <v>741</v>
      </c>
      <c r="F1082" t="s">
        <v>237</v>
      </c>
      <c r="G1082" t="s">
        <v>2247</v>
      </c>
      <c r="H1082" s="3">
        <v>87414.653999999995</v>
      </c>
      <c r="I1082" s="3">
        <v>23835.639299999999</v>
      </c>
      <c r="J1082" t="s">
        <v>2352</v>
      </c>
      <c r="K1082" t="str">
        <f>_xlfn.XLOOKUP(A1082, Accounts!A:A, Accounts!E:E, "Not Found")</f>
        <v>Domiciliary</v>
      </c>
      <c r="L1082" s="3">
        <f>_xlfn.XLOOKUP(A1082, Accounts!A:A, Accounts!G:G, 0)</f>
        <v>3299382948</v>
      </c>
      <c r="M1082" s="3" t="str">
        <f>_xlfn.XLOOKUP(A1082, Loan!A:A, Loan!D:D, "0")</f>
        <v>0</v>
      </c>
      <c r="N1082" s="3" t="str">
        <f>_xlfn.XLOOKUP(Customer8[[#This Row],[Account Number]],Transaction!C:C,Transaction!D:D)</f>
        <v>Money Deposit</v>
      </c>
      <c r="O1082" s="3" t="str">
        <f>_xlfn.XLOOKUP(Customer8[[#This Row],[Account Number]], Transaction!C:C,Transaction!E:E)</f>
        <v>Bank</v>
      </c>
      <c r="P1082" s="2">
        <f>_xlfn.XLOOKUP(Customer8[[#This Row],[Account Number]], Transaction!C:C,Transaction!F:F)</f>
        <v>44386</v>
      </c>
      <c r="Q1082" s="3">
        <f>Customer8[[#This Row],[Bank Deposit]]-Customer8[[#This Row],[Saving Accounts]]</f>
        <v>63579.0147</v>
      </c>
      <c r="R1082" s="3">
        <f>IF(AND(K1082="Current", Customer8[[#This Row],[Balance]]&gt;500000), Customer8[[#This Row],[Balance]]*1.02, Customer8[[#This Row],[Balance]])</f>
        <v>63579.0147</v>
      </c>
      <c r="S1082" s="3" t="str">
        <f>TEXT(Customer8[[#This Row],[Transaction_Date]], "MMM")</f>
        <v>Jul</v>
      </c>
      <c r="T1082" s="3" t="str">
        <f t="shared" si="16"/>
        <v>60-69 Yrs</v>
      </c>
      <c r="U1082" s="3" t="str">
        <f>TEXT(Customer8[[#This Row],[Transaction_Date]],"YYYY")</f>
        <v>2021</v>
      </c>
    </row>
    <row r="1083" spans="1:21" x14ac:dyDescent="0.35">
      <c r="A1083" t="s">
        <v>2353</v>
      </c>
      <c r="B1083">
        <v>538814178</v>
      </c>
      <c r="C1083">
        <v>45</v>
      </c>
      <c r="D1083" s="1">
        <v>28269.75</v>
      </c>
      <c r="E1083" t="s">
        <v>741</v>
      </c>
      <c r="F1083" t="s">
        <v>36</v>
      </c>
      <c r="G1083" t="s">
        <v>2247</v>
      </c>
      <c r="H1083" s="3">
        <v>215573.82070000001</v>
      </c>
      <c r="I1083" s="3">
        <v>272161.9486</v>
      </c>
      <c r="J1083" t="s">
        <v>2354</v>
      </c>
      <c r="K1083" t="str">
        <f>_xlfn.XLOOKUP(A1083, Accounts!A:A, Accounts!E:E, "Not Found")</f>
        <v>Domiciliary</v>
      </c>
      <c r="L1083" s="3">
        <f>_xlfn.XLOOKUP(A1083, Accounts!A:A, Accounts!G:G, 0)</f>
        <v>1771927488</v>
      </c>
      <c r="M1083" s="3" t="str">
        <f>_xlfn.XLOOKUP(A1083, Loan!A:A, Loan!D:D, "0")</f>
        <v>0</v>
      </c>
      <c r="N1083" s="3" t="str">
        <f>_xlfn.XLOOKUP(Customer8[[#This Row],[Account Number]],Transaction!C:C,Transaction!D:D)</f>
        <v>Online Payment</v>
      </c>
      <c r="O1083" s="3" t="str">
        <f>_xlfn.XLOOKUP(Customer8[[#This Row],[Account Number]], Transaction!C:C,Transaction!E:E)</f>
        <v>Card</v>
      </c>
      <c r="P1083" s="2">
        <f>_xlfn.XLOOKUP(Customer8[[#This Row],[Account Number]], Transaction!C:C,Transaction!F:F)</f>
        <v>44253</v>
      </c>
      <c r="Q1083" s="3">
        <f>Customer8[[#This Row],[Bank Deposit]]-Customer8[[#This Row],[Saving Accounts]]</f>
        <v>-56588.127899999992</v>
      </c>
      <c r="R1083" s="3">
        <f>IF(AND(K1083="Current", Customer8[[#This Row],[Balance]]&gt;500000), Customer8[[#This Row],[Balance]]*1.02, Customer8[[#This Row],[Balance]])</f>
        <v>-56588.127899999992</v>
      </c>
      <c r="S1083" s="3" t="str">
        <f>TEXT(Customer8[[#This Row],[Transaction_Date]], "MMM")</f>
        <v>Feb</v>
      </c>
      <c r="T1083" s="3" t="str">
        <f t="shared" si="16"/>
        <v>40-49 Yrs</v>
      </c>
      <c r="U1083" s="3" t="str">
        <f>TEXT(Customer8[[#This Row],[Transaction_Date]],"YYYY")</f>
        <v>2021</v>
      </c>
    </row>
    <row r="1084" spans="1:21" x14ac:dyDescent="0.35">
      <c r="A1084" t="s">
        <v>2355</v>
      </c>
      <c r="B1084">
        <v>594344028</v>
      </c>
      <c r="C1084">
        <v>66</v>
      </c>
      <c r="D1084" s="1">
        <v>20599.5</v>
      </c>
      <c r="E1084" t="s">
        <v>741</v>
      </c>
      <c r="F1084" t="s">
        <v>344</v>
      </c>
      <c r="G1084" t="s">
        <v>2247</v>
      </c>
      <c r="H1084" s="3">
        <v>1208603.8293999999</v>
      </c>
      <c r="I1084" s="3">
        <v>160854.18239999999</v>
      </c>
      <c r="J1084" t="s">
        <v>2356</v>
      </c>
      <c r="K1084" t="str">
        <f>_xlfn.XLOOKUP(A1084, Accounts!A:A, Accounts!E:E, "Not Found")</f>
        <v>Domiciliary</v>
      </c>
      <c r="L1084" s="3">
        <f>_xlfn.XLOOKUP(A1084, Accounts!A:A, Accounts!G:G, 0)</f>
        <v>1404640666</v>
      </c>
      <c r="M1084" s="3" t="str">
        <f>_xlfn.XLOOKUP(A1084, Loan!A:A, Loan!D:D, "0")</f>
        <v>0</v>
      </c>
      <c r="N1084" s="3" t="str">
        <f>_xlfn.XLOOKUP(Customer8[[#This Row],[Account Number]],Transaction!C:C,Transaction!D:D)</f>
        <v>Money Transfer</v>
      </c>
      <c r="O1084" s="3" t="str">
        <f>_xlfn.XLOOKUP(Customer8[[#This Row],[Account Number]], Transaction!C:C,Transaction!E:E)</f>
        <v>ATM</v>
      </c>
      <c r="P1084" s="2">
        <f>_xlfn.XLOOKUP(Customer8[[#This Row],[Account Number]], Transaction!C:C,Transaction!F:F)</f>
        <v>44315</v>
      </c>
      <c r="Q1084" s="3">
        <f>Customer8[[#This Row],[Bank Deposit]]-Customer8[[#This Row],[Saving Accounts]]</f>
        <v>1047749.6469999999</v>
      </c>
      <c r="R1084" s="3">
        <f>IF(AND(K1084="Current", Customer8[[#This Row],[Balance]]&gt;500000), Customer8[[#This Row],[Balance]]*1.02, Customer8[[#This Row],[Balance]])</f>
        <v>1047749.6469999999</v>
      </c>
      <c r="S1084" s="3" t="str">
        <f>TEXT(Customer8[[#This Row],[Transaction_Date]], "MMM")</f>
        <v>Apr</v>
      </c>
      <c r="T1084" s="3" t="str">
        <f t="shared" si="16"/>
        <v>60-69 Yrs</v>
      </c>
      <c r="U1084" s="3" t="str">
        <f>TEXT(Customer8[[#This Row],[Transaction_Date]],"YYYY")</f>
        <v>2021</v>
      </c>
    </row>
    <row r="1085" spans="1:21" x14ac:dyDescent="0.35">
      <c r="A1085" t="s">
        <v>2357</v>
      </c>
      <c r="B1085">
        <v>753092163</v>
      </c>
      <c r="C1085">
        <v>69</v>
      </c>
      <c r="D1085" s="1">
        <v>19503.75</v>
      </c>
      <c r="E1085" t="s">
        <v>741</v>
      </c>
      <c r="F1085" t="s">
        <v>157</v>
      </c>
      <c r="G1085" t="s">
        <v>2247</v>
      </c>
      <c r="H1085" s="3">
        <v>672473.82990000001</v>
      </c>
      <c r="I1085" s="3">
        <v>339719.36869999999</v>
      </c>
      <c r="J1085" t="s">
        <v>2358</v>
      </c>
      <c r="K1085" t="str">
        <f>_xlfn.XLOOKUP(A1085, Accounts!A:A, Accounts!E:E, "Not Found")</f>
        <v>Current</v>
      </c>
      <c r="L1085" s="3">
        <f>_xlfn.XLOOKUP(A1085, Accounts!A:A, Accounts!G:G, 0)</f>
        <v>665841792</v>
      </c>
      <c r="M1085" s="3" t="str">
        <f>_xlfn.XLOOKUP(A1085, Loan!A:A, Loan!D:D, "0")</f>
        <v>0</v>
      </c>
      <c r="N1085" s="3" t="str">
        <f>_xlfn.XLOOKUP(Customer8[[#This Row],[Account Number]],Transaction!C:C,Transaction!D:D)</f>
        <v>Money Deposit</v>
      </c>
      <c r="O1085" s="3" t="str">
        <f>_xlfn.XLOOKUP(Customer8[[#This Row],[Account Number]], Transaction!C:C,Transaction!E:E)</f>
        <v>ATM</v>
      </c>
      <c r="P1085" s="2">
        <f>_xlfn.XLOOKUP(Customer8[[#This Row],[Account Number]], Transaction!C:C,Transaction!F:F)</f>
        <v>44500</v>
      </c>
      <c r="Q1085" s="3">
        <f>Customer8[[#This Row],[Bank Deposit]]-Customer8[[#This Row],[Saving Accounts]]</f>
        <v>332754.46120000002</v>
      </c>
      <c r="R1085" s="3">
        <f>IF(AND(K1085="Current", Customer8[[#This Row],[Balance]]&gt;500000), Customer8[[#This Row],[Balance]]*1.02, Customer8[[#This Row],[Balance]])</f>
        <v>332754.46120000002</v>
      </c>
      <c r="S1085" s="3" t="str">
        <f>TEXT(Customer8[[#This Row],[Transaction_Date]], "MMM")</f>
        <v>Oct</v>
      </c>
      <c r="T1085" s="3" t="str">
        <f t="shared" si="16"/>
        <v>60-69 Yrs</v>
      </c>
      <c r="U1085" s="3" t="str">
        <f>TEXT(Customer8[[#This Row],[Transaction_Date]],"YYYY")</f>
        <v>2021</v>
      </c>
    </row>
    <row r="1086" spans="1:21" x14ac:dyDescent="0.35">
      <c r="A1086" t="s">
        <v>2359</v>
      </c>
      <c r="B1086">
        <v>934160358</v>
      </c>
      <c r="C1086">
        <v>42</v>
      </c>
      <c r="D1086" s="1">
        <v>29365.5</v>
      </c>
      <c r="E1086" t="s">
        <v>741</v>
      </c>
      <c r="F1086" t="s">
        <v>373</v>
      </c>
      <c r="G1086" t="s">
        <v>2247</v>
      </c>
      <c r="H1086" s="3">
        <v>700948.82810000004</v>
      </c>
      <c r="I1086" s="3">
        <v>302809.89370000002</v>
      </c>
      <c r="J1086" t="s">
        <v>2360</v>
      </c>
      <c r="K1086" t="str">
        <f>_xlfn.XLOOKUP(A1086, Accounts!A:A, Accounts!E:E, "Not Found")</f>
        <v>Joint</v>
      </c>
      <c r="L1086" s="3">
        <f>_xlfn.XLOOKUP(A1086, Accounts!A:A, Accounts!G:G, 0)</f>
        <v>919815624</v>
      </c>
      <c r="M1086" s="3" t="str">
        <f>_xlfn.XLOOKUP(A1086, Loan!A:A, Loan!D:D, "0")</f>
        <v>0</v>
      </c>
      <c r="N1086" s="3" t="str">
        <f>_xlfn.XLOOKUP(Customer8[[#This Row],[Account Number]],Transaction!C:C,Transaction!D:D)</f>
        <v>Money Transfer</v>
      </c>
      <c r="O1086" s="3" t="str">
        <f>_xlfn.XLOOKUP(Customer8[[#This Row],[Account Number]], Transaction!C:C,Transaction!E:E)</f>
        <v>Mobile</v>
      </c>
      <c r="P1086" s="2">
        <f>_xlfn.XLOOKUP(Customer8[[#This Row],[Account Number]], Transaction!C:C,Transaction!F:F)</f>
        <v>44226</v>
      </c>
      <c r="Q1086" s="3">
        <f>Customer8[[#This Row],[Bank Deposit]]-Customer8[[#This Row],[Saving Accounts]]</f>
        <v>398138.93440000003</v>
      </c>
      <c r="R1086" s="3">
        <f>IF(AND(K1086="Current", Customer8[[#This Row],[Balance]]&gt;500000), Customer8[[#This Row],[Balance]]*1.02, Customer8[[#This Row],[Balance]])</f>
        <v>398138.93440000003</v>
      </c>
      <c r="S1086" s="3" t="str">
        <f>TEXT(Customer8[[#This Row],[Transaction_Date]], "MMM")</f>
        <v>Jan</v>
      </c>
      <c r="T1086" s="3" t="str">
        <f t="shared" si="16"/>
        <v>40-49 Yrs</v>
      </c>
      <c r="U1086" s="3" t="str">
        <f>TEXT(Customer8[[#This Row],[Transaction_Date]],"YYYY")</f>
        <v>2021</v>
      </c>
    </row>
    <row r="1087" spans="1:21" x14ac:dyDescent="0.35">
      <c r="A1087" t="s">
        <v>2361</v>
      </c>
      <c r="B1087">
        <v>341161434</v>
      </c>
      <c r="C1087">
        <v>72</v>
      </c>
      <c r="D1087" s="1">
        <v>18408</v>
      </c>
      <c r="E1087" t="s">
        <v>741</v>
      </c>
      <c r="F1087" t="s">
        <v>121</v>
      </c>
      <c r="G1087" t="s">
        <v>2247</v>
      </c>
      <c r="H1087" s="3">
        <v>333646.22340000002</v>
      </c>
      <c r="I1087" s="3">
        <v>323160.19919999997</v>
      </c>
      <c r="J1087" t="s">
        <v>2362</v>
      </c>
      <c r="K1087" t="str">
        <f>_xlfn.XLOOKUP(A1087, Accounts!A:A, Accounts!E:E, "Not Found")</f>
        <v>Corporate</v>
      </c>
      <c r="L1087" s="3">
        <f>_xlfn.XLOOKUP(A1087, Accounts!A:A, Accounts!G:G, 0)</f>
        <v>756329184</v>
      </c>
      <c r="M1087" s="3" t="str">
        <f>_xlfn.XLOOKUP(A1087, Loan!A:A, Loan!D:D, "0")</f>
        <v>0</v>
      </c>
      <c r="N1087" s="3" t="str">
        <f>_xlfn.XLOOKUP(Customer8[[#This Row],[Account Number]],Transaction!C:C,Transaction!D:D)</f>
        <v>Money Deposit</v>
      </c>
      <c r="O1087" s="3" t="str">
        <f>_xlfn.XLOOKUP(Customer8[[#This Row],[Account Number]], Transaction!C:C,Transaction!E:E)</f>
        <v>Bank</v>
      </c>
      <c r="P1087" s="2">
        <f>_xlfn.XLOOKUP(Customer8[[#This Row],[Account Number]], Transaction!C:C,Transaction!F:F)</f>
        <v>44509</v>
      </c>
      <c r="Q1087" s="3">
        <f>Customer8[[#This Row],[Bank Deposit]]-Customer8[[#This Row],[Saving Accounts]]</f>
        <v>10486.024200000043</v>
      </c>
      <c r="R1087" s="3">
        <f>IF(AND(K1087="Current", Customer8[[#This Row],[Balance]]&gt;500000), Customer8[[#This Row],[Balance]]*1.02, Customer8[[#This Row],[Balance]])</f>
        <v>10486.024200000043</v>
      </c>
      <c r="S1087" s="3" t="str">
        <f>TEXT(Customer8[[#This Row],[Transaction_Date]], "MMM")</f>
        <v>Nov</v>
      </c>
      <c r="T1087" s="3" t="str">
        <f t="shared" si="16"/>
        <v>70 Yrs &amp; Above</v>
      </c>
      <c r="U1087" s="3" t="str">
        <f>TEXT(Customer8[[#This Row],[Transaction_Date]],"YYYY")</f>
        <v>2021</v>
      </c>
    </row>
    <row r="1088" spans="1:21" x14ac:dyDescent="0.35">
      <c r="A1088" t="s">
        <v>2363</v>
      </c>
      <c r="B1088">
        <v>128139351</v>
      </c>
      <c r="C1088">
        <v>38</v>
      </c>
      <c r="D1088" s="1">
        <v>30826.5</v>
      </c>
      <c r="E1088" t="s">
        <v>741</v>
      </c>
      <c r="F1088" t="s">
        <v>87</v>
      </c>
      <c r="G1088" t="s">
        <v>2247</v>
      </c>
      <c r="H1088" s="3">
        <v>19275.2513</v>
      </c>
      <c r="I1088" s="3">
        <v>5698.7699000000002</v>
      </c>
      <c r="J1088" t="s">
        <v>2364</v>
      </c>
      <c r="K1088" t="str">
        <f>_xlfn.XLOOKUP(A1088, Accounts!A:A, Accounts!E:E, "Not Found")</f>
        <v>Joint</v>
      </c>
      <c r="L1088" s="3">
        <f>_xlfn.XLOOKUP(A1088, Accounts!A:A, Accounts!G:G, 0)</f>
        <v>1408552212</v>
      </c>
      <c r="M1088" s="3" t="str">
        <f>_xlfn.XLOOKUP(A1088, Loan!A:A, Loan!D:D, "0")</f>
        <v>0</v>
      </c>
      <c r="N1088" s="3" t="str">
        <f>_xlfn.XLOOKUP(Customer8[[#This Row],[Account Number]],Transaction!C:C,Transaction!D:D)</f>
        <v>Money Deposit</v>
      </c>
      <c r="O1088" s="3" t="str">
        <f>_xlfn.XLOOKUP(Customer8[[#This Row],[Account Number]], Transaction!C:C,Transaction!E:E)</f>
        <v>Bank</v>
      </c>
      <c r="P1088" s="2">
        <f>_xlfn.XLOOKUP(Customer8[[#This Row],[Account Number]], Transaction!C:C,Transaction!F:F)</f>
        <v>44678</v>
      </c>
      <c r="Q1088" s="3">
        <f>Customer8[[#This Row],[Bank Deposit]]-Customer8[[#This Row],[Saving Accounts]]</f>
        <v>13576.481400000001</v>
      </c>
      <c r="R1088" s="3">
        <f>IF(AND(K1088="Current", Customer8[[#This Row],[Balance]]&gt;500000), Customer8[[#This Row],[Balance]]*1.02, Customer8[[#This Row],[Balance]])</f>
        <v>13576.481400000001</v>
      </c>
      <c r="S1088" s="3" t="str">
        <f>TEXT(Customer8[[#This Row],[Transaction_Date]], "MMM")</f>
        <v>Apr</v>
      </c>
      <c r="T1088" s="3" t="str">
        <f t="shared" si="16"/>
        <v>30-39 Yrs</v>
      </c>
      <c r="U1088" s="3" t="str">
        <f>TEXT(Customer8[[#This Row],[Transaction_Date]],"YYYY")</f>
        <v>2022</v>
      </c>
    </row>
    <row r="1089" spans="1:21" x14ac:dyDescent="0.35">
      <c r="A1089" t="s">
        <v>2365</v>
      </c>
      <c r="B1089">
        <v>458486536</v>
      </c>
      <c r="C1089">
        <v>84</v>
      </c>
      <c r="D1089" s="1">
        <v>14025</v>
      </c>
      <c r="E1089" t="s">
        <v>741</v>
      </c>
      <c r="F1089" t="s">
        <v>90</v>
      </c>
      <c r="G1089" t="s">
        <v>2247</v>
      </c>
      <c r="H1089" s="3">
        <v>2350808.6850000001</v>
      </c>
      <c r="I1089" s="3">
        <v>1426470.7101</v>
      </c>
      <c r="J1089" t="s">
        <v>2366</v>
      </c>
      <c r="K1089" t="str">
        <f>_xlfn.XLOOKUP(A1089, Accounts!A:A, Accounts!E:E, "Not Found")</f>
        <v>Domiciliary</v>
      </c>
      <c r="L1089" s="3">
        <f>_xlfn.XLOOKUP(A1089, Accounts!A:A, Accounts!G:G, 0)</f>
        <v>5769288</v>
      </c>
      <c r="M1089" s="3" t="str">
        <f>_xlfn.XLOOKUP(A1089, Loan!A:A, Loan!D:D, "0")</f>
        <v>0</v>
      </c>
      <c r="N1089" s="3" t="str">
        <f>_xlfn.XLOOKUP(Customer8[[#This Row],[Account Number]],Transaction!C:C,Transaction!D:D)</f>
        <v>Money Deposit</v>
      </c>
      <c r="O1089" s="3" t="str">
        <f>_xlfn.XLOOKUP(Customer8[[#This Row],[Account Number]], Transaction!C:C,Transaction!E:E)</f>
        <v>Bank</v>
      </c>
      <c r="P1089" s="2">
        <f>_xlfn.XLOOKUP(Customer8[[#This Row],[Account Number]], Transaction!C:C,Transaction!F:F)</f>
        <v>44416</v>
      </c>
      <c r="Q1089" s="3">
        <f>Customer8[[#This Row],[Bank Deposit]]-Customer8[[#This Row],[Saving Accounts]]</f>
        <v>924337.97490000003</v>
      </c>
      <c r="R1089" s="3">
        <f>IF(AND(K1089="Current", Customer8[[#This Row],[Balance]]&gt;500000), Customer8[[#This Row],[Balance]]*1.02, Customer8[[#This Row],[Balance]])</f>
        <v>924337.97490000003</v>
      </c>
      <c r="S1089" s="3" t="str">
        <f>TEXT(Customer8[[#This Row],[Transaction_Date]], "MMM")</f>
        <v>Aug</v>
      </c>
      <c r="T1089" s="3" t="str">
        <f t="shared" si="16"/>
        <v>70 Yrs &amp; Above</v>
      </c>
      <c r="U1089" s="3" t="str">
        <f>TEXT(Customer8[[#This Row],[Transaction_Date]],"YYYY")</f>
        <v>2021</v>
      </c>
    </row>
    <row r="1090" spans="1:21" x14ac:dyDescent="0.35">
      <c r="A1090" t="s">
        <v>2367</v>
      </c>
      <c r="B1090">
        <v>913765998</v>
      </c>
      <c r="C1090">
        <v>33</v>
      </c>
      <c r="D1090" s="1">
        <v>32652.75</v>
      </c>
      <c r="E1090" t="s">
        <v>741</v>
      </c>
      <c r="F1090" t="s">
        <v>266</v>
      </c>
      <c r="G1090" t="s">
        <v>2247</v>
      </c>
      <c r="H1090" s="3">
        <v>167557.2237</v>
      </c>
      <c r="I1090" s="3">
        <v>46245.793700000002</v>
      </c>
      <c r="J1090" t="s">
        <v>2368</v>
      </c>
      <c r="K1090" t="str">
        <f>_xlfn.XLOOKUP(A1090, Accounts!A:A, Accounts!E:E, "Not Found")</f>
        <v>Savings</v>
      </c>
      <c r="L1090" s="3">
        <f>_xlfn.XLOOKUP(A1090, Accounts!A:A, Accounts!G:G, 0)</f>
        <v>796928704</v>
      </c>
      <c r="M1090" s="3" t="str">
        <f>_xlfn.XLOOKUP(A1090, Loan!A:A, Loan!D:D, "0")</f>
        <v>0</v>
      </c>
      <c r="N1090" s="3" t="str">
        <f>_xlfn.XLOOKUP(Customer8[[#This Row],[Account Number]],Transaction!C:C,Transaction!D:D)</f>
        <v>Money Transfer</v>
      </c>
      <c r="O1090" s="3" t="str">
        <f>_xlfn.XLOOKUP(Customer8[[#This Row],[Account Number]], Transaction!C:C,Transaction!E:E)</f>
        <v>Internet Banking</v>
      </c>
      <c r="P1090" s="2">
        <f>_xlfn.XLOOKUP(Customer8[[#This Row],[Account Number]], Transaction!C:C,Transaction!F:F)</f>
        <v>44236</v>
      </c>
      <c r="Q1090" s="3">
        <f>Customer8[[#This Row],[Bank Deposit]]-Customer8[[#This Row],[Saving Accounts]]</f>
        <v>121311.43</v>
      </c>
      <c r="R1090" s="3">
        <f>IF(AND(K1090="Current", Customer8[[#This Row],[Balance]]&gt;500000), Customer8[[#This Row],[Balance]]*1.02, Customer8[[#This Row],[Balance]])</f>
        <v>121311.43</v>
      </c>
      <c r="S1090" s="3" t="str">
        <f>TEXT(Customer8[[#This Row],[Transaction_Date]], "MMM")</f>
        <v>Feb</v>
      </c>
      <c r="T1090" s="3" t="str">
        <f t="shared" ref="T1090:T1153" si="17">IF(C1090&lt;20,"Below 20 Yrs",IF(C1090&lt;=29,"20-29 Yrs",IF(C1090&lt;=39,"30-39 Yrs",IF(C1090&lt;=49,"40-49 Yrs",IF(C1090&lt;=59,"50-59 Yrs",IF(C1090&lt;=69,"60-69 Yrs","70 Yrs &amp; Above"))))))</f>
        <v>30-39 Yrs</v>
      </c>
      <c r="U1090" s="3" t="str">
        <f>TEXT(Customer8[[#This Row],[Transaction_Date]],"YYYY")</f>
        <v>2021</v>
      </c>
    </row>
    <row r="1091" spans="1:21" x14ac:dyDescent="0.35">
      <c r="A1091" t="s">
        <v>2369</v>
      </c>
      <c r="B1091">
        <v>86849828</v>
      </c>
      <c r="C1091">
        <v>65</v>
      </c>
      <c r="D1091" s="1">
        <v>20964.75</v>
      </c>
      <c r="E1091" t="s">
        <v>741</v>
      </c>
      <c r="F1091" t="s">
        <v>202</v>
      </c>
      <c r="G1091" t="s">
        <v>2247</v>
      </c>
      <c r="H1091" s="3">
        <v>86682.998000000007</v>
      </c>
      <c r="I1091" s="3">
        <v>25658.167399999998</v>
      </c>
      <c r="J1091" t="s">
        <v>2370</v>
      </c>
      <c r="K1091" t="str">
        <f>_xlfn.XLOOKUP(A1091, Accounts!A:A, Accounts!E:E, "Not Found")</f>
        <v>Domiciliary</v>
      </c>
      <c r="L1091" s="3">
        <f>_xlfn.XLOOKUP(A1091, Accounts!A:A, Accounts!G:G, 0)</f>
        <v>3089892</v>
      </c>
      <c r="M1091" s="3" t="str">
        <f>_xlfn.XLOOKUP(A1091, Loan!A:A, Loan!D:D, "0")</f>
        <v>0</v>
      </c>
      <c r="N1091" s="3" t="str">
        <f>_xlfn.XLOOKUP(Customer8[[#This Row],[Account Number]],Transaction!C:C,Transaction!D:D)</f>
        <v>Cash Withdrawal</v>
      </c>
      <c r="O1091" s="3" t="str">
        <f>_xlfn.XLOOKUP(Customer8[[#This Row],[Account Number]], Transaction!C:C,Transaction!E:E)</f>
        <v>Bank</v>
      </c>
      <c r="P1091" s="2">
        <f>_xlfn.XLOOKUP(Customer8[[#This Row],[Account Number]], Transaction!C:C,Transaction!F:F)</f>
        <v>44284</v>
      </c>
      <c r="Q1091" s="3">
        <f>Customer8[[#This Row],[Bank Deposit]]-Customer8[[#This Row],[Saving Accounts]]</f>
        <v>61024.830600000008</v>
      </c>
      <c r="R1091" s="3">
        <f>IF(AND(K1091="Current", Customer8[[#This Row],[Balance]]&gt;500000), Customer8[[#This Row],[Balance]]*1.02, Customer8[[#This Row],[Balance]])</f>
        <v>61024.830600000008</v>
      </c>
      <c r="S1091" s="3" t="str">
        <f>TEXT(Customer8[[#This Row],[Transaction_Date]], "MMM")</f>
        <v>Mar</v>
      </c>
      <c r="T1091" s="3" t="str">
        <f t="shared" si="17"/>
        <v>60-69 Yrs</v>
      </c>
      <c r="U1091" s="3" t="str">
        <f>TEXT(Customer8[[#This Row],[Transaction_Date]],"YYYY")</f>
        <v>2021</v>
      </c>
    </row>
    <row r="1092" spans="1:21" x14ac:dyDescent="0.35">
      <c r="A1092" t="s">
        <v>2371</v>
      </c>
      <c r="B1092">
        <v>938304870</v>
      </c>
      <c r="C1092">
        <v>41</v>
      </c>
      <c r="D1092" s="1">
        <v>29730.75</v>
      </c>
      <c r="E1092" t="s">
        <v>741</v>
      </c>
      <c r="F1092" t="s">
        <v>1432</v>
      </c>
      <c r="G1092" t="s">
        <v>2247</v>
      </c>
      <c r="H1092" s="3">
        <v>531829.43200000003</v>
      </c>
      <c r="I1092" s="3">
        <v>436849.18979999999</v>
      </c>
      <c r="J1092" t="s">
        <v>2372</v>
      </c>
      <c r="K1092" t="str">
        <f>_xlfn.XLOOKUP(A1092, Accounts!A:A, Accounts!E:E, "Not Found")</f>
        <v>Domiciliary</v>
      </c>
      <c r="L1092" s="3">
        <f>_xlfn.XLOOKUP(A1092, Accounts!A:A, Accounts!G:G, 0)</f>
        <v>727111056</v>
      </c>
      <c r="M1092" s="3" t="str">
        <f>_xlfn.XLOOKUP(A1092, Loan!A:A, Loan!D:D, "0")</f>
        <v>0</v>
      </c>
      <c r="N1092" s="3" t="str">
        <f>_xlfn.XLOOKUP(Customer8[[#This Row],[Account Number]],Transaction!C:C,Transaction!D:D)</f>
        <v>Money Transfer</v>
      </c>
      <c r="O1092" s="3" t="str">
        <f>_xlfn.XLOOKUP(Customer8[[#This Row],[Account Number]], Transaction!C:C,Transaction!E:E)</f>
        <v>Mobile</v>
      </c>
      <c r="P1092" s="2">
        <f>_xlfn.XLOOKUP(Customer8[[#This Row],[Account Number]], Transaction!C:C,Transaction!F:F)</f>
        <v>44549</v>
      </c>
      <c r="Q1092" s="3">
        <f>Customer8[[#This Row],[Bank Deposit]]-Customer8[[#This Row],[Saving Accounts]]</f>
        <v>94980.242200000037</v>
      </c>
      <c r="R1092" s="3">
        <f>IF(AND(K1092="Current", Customer8[[#This Row],[Balance]]&gt;500000), Customer8[[#This Row],[Balance]]*1.02, Customer8[[#This Row],[Balance]])</f>
        <v>94980.242200000037</v>
      </c>
      <c r="S1092" s="3" t="str">
        <f>TEXT(Customer8[[#This Row],[Transaction_Date]], "MMM")</f>
        <v>Dec</v>
      </c>
      <c r="T1092" s="3" t="str">
        <f t="shared" si="17"/>
        <v>40-49 Yrs</v>
      </c>
      <c r="U1092" s="3" t="str">
        <f>TEXT(Customer8[[#This Row],[Transaction_Date]],"YYYY")</f>
        <v>2021</v>
      </c>
    </row>
    <row r="1093" spans="1:21" x14ac:dyDescent="0.35">
      <c r="A1093" t="s">
        <v>2373</v>
      </c>
      <c r="B1093">
        <v>986667087</v>
      </c>
      <c r="C1093">
        <v>24</v>
      </c>
      <c r="D1093" s="1">
        <v>35940</v>
      </c>
      <c r="E1093" t="s">
        <v>741</v>
      </c>
      <c r="F1093" t="s">
        <v>163</v>
      </c>
      <c r="G1093" t="s">
        <v>2247</v>
      </c>
      <c r="H1093" s="3">
        <v>1065152.1461</v>
      </c>
      <c r="I1093" s="3">
        <v>405047.65289999999</v>
      </c>
      <c r="J1093" t="s">
        <v>2374</v>
      </c>
      <c r="K1093" t="str">
        <f>_xlfn.XLOOKUP(A1093, Accounts!A:A, Accounts!E:E, "Not Found")</f>
        <v>Domiciliary</v>
      </c>
      <c r="L1093" s="3">
        <f>_xlfn.XLOOKUP(A1093, Accounts!A:A, Accounts!G:G, 0)</f>
        <v>8926983</v>
      </c>
      <c r="M1093" s="3" t="str">
        <f>_xlfn.XLOOKUP(A1093, Loan!A:A, Loan!D:D, "0")</f>
        <v>0</v>
      </c>
      <c r="N1093" s="3" t="str">
        <f>_xlfn.XLOOKUP(Customer8[[#This Row],[Account Number]],Transaction!C:C,Transaction!D:D)</f>
        <v>Checks</v>
      </c>
      <c r="O1093" s="3" t="str">
        <f>_xlfn.XLOOKUP(Customer8[[#This Row],[Account Number]], Transaction!C:C,Transaction!E:E)</f>
        <v>Bank</v>
      </c>
      <c r="P1093" s="2">
        <f>_xlfn.XLOOKUP(Customer8[[#This Row],[Account Number]], Transaction!C:C,Transaction!F:F)</f>
        <v>44623</v>
      </c>
      <c r="Q1093" s="3">
        <f>Customer8[[#This Row],[Bank Deposit]]-Customer8[[#This Row],[Saving Accounts]]</f>
        <v>660104.49320000003</v>
      </c>
      <c r="R1093" s="3">
        <f>IF(AND(K1093="Current", Customer8[[#This Row],[Balance]]&gt;500000), Customer8[[#This Row],[Balance]]*1.02, Customer8[[#This Row],[Balance]])</f>
        <v>660104.49320000003</v>
      </c>
      <c r="S1093" s="3" t="str">
        <f>TEXT(Customer8[[#This Row],[Transaction_Date]], "MMM")</f>
        <v>Mar</v>
      </c>
      <c r="T1093" s="3" t="str">
        <f t="shared" si="17"/>
        <v>20-29 Yrs</v>
      </c>
      <c r="U1093" s="3" t="str">
        <f>TEXT(Customer8[[#This Row],[Transaction_Date]],"YYYY")</f>
        <v>2022</v>
      </c>
    </row>
    <row r="1094" spans="1:21" x14ac:dyDescent="0.35">
      <c r="A1094" t="s">
        <v>2375</v>
      </c>
      <c r="B1094">
        <v>79330836</v>
      </c>
      <c r="C1094">
        <v>37</v>
      </c>
      <c r="D1094" s="1">
        <v>31191.75</v>
      </c>
      <c r="E1094" t="s">
        <v>741</v>
      </c>
      <c r="F1094" t="s">
        <v>424</v>
      </c>
      <c r="G1094" t="s">
        <v>2247</v>
      </c>
      <c r="H1094" s="3">
        <v>268653.24209999997</v>
      </c>
      <c r="I1094" s="3">
        <v>102576.6924</v>
      </c>
      <c r="J1094" t="s">
        <v>2376</v>
      </c>
      <c r="K1094" t="str">
        <f>_xlfn.XLOOKUP(A1094, Accounts!A:A, Accounts!E:E, "Not Found")</f>
        <v>Current</v>
      </c>
      <c r="L1094" s="3">
        <f>_xlfn.XLOOKUP(A1094, Accounts!A:A, Accounts!G:G, 0)</f>
        <v>179780604</v>
      </c>
      <c r="M1094" s="3" t="str">
        <f>_xlfn.XLOOKUP(A1094, Loan!A:A, Loan!D:D, "0")</f>
        <v>0</v>
      </c>
      <c r="N1094" s="3" t="str">
        <f>_xlfn.XLOOKUP(Customer8[[#This Row],[Account Number]],Transaction!C:C,Transaction!D:D)</f>
        <v>Money Transfer</v>
      </c>
      <c r="O1094" s="3" t="str">
        <f>_xlfn.XLOOKUP(Customer8[[#This Row],[Account Number]], Transaction!C:C,Transaction!E:E)</f>
        <v>Bank</v>
      </c>
      <c r="P1094" s="2">
        <f>_xlfn.XLOOKUP(Customer8[[#This Row],[Account Number]], Transaction!C:C,Transaction!F:F)</f>
        <v>44566</v>
      </c>
      <c r="Q1094" s="3">
        <f>Customer8[[#This Row],[Bank Deposit]]-Customer8[[#This Row],[Saving Accounts]]</f>
        <v>166076.54969999997</v>
      </c>
      <c r="R1094" s="3">
        <f>IF(AND(K1094="Current", Customer8[[#This Row],[Balance]]&gt;500000), Customer8[[#This Row],[Balance]]*1.02, Customer8[[#This Row],[Balance]])</f>
        <v>166076.54969999997</v>
      </c>
      <c r="S1094" s="3" t="str">
        <f>TEXT(Customer8[[#This Row],[Transaction_Date]], "MMM")</f>
        <v>Jan</v>
      </c>
      <c r="T1094" s="3" t="str">
        <f t="shared" si="17"/>
        <v>30-39 Yrs</v>
      </c>
      <c r="U1094" s="3" t="str">
        <f>TEXT(Customer8[[#This Row],[Transaction_Date]],"YYYY")</f>
        <v>2022</v>
      </c>
    </row>
    <row r="1095" spans="1:21" x14ac:dyDescent="0.35">
      <c r="A1095" t="s">
        <v>2377</v>
      </c>
      <c r="B1095">
        <v>155982015</v>
      </c>
      <c r="C1095">
        <v>26</v>
      </c>
      <c r="D1095" s="1">
        <v>35209.5</v>
      </c>
      <c r="E1095" t="s">
        <v>741</v>
      </c>
      <c r="F1095" t="s">
        <v>668</v>
      </c>
      <c r="G1095" t="s">
        <v>2247</v>
      </c>
      <c r="H1095" s="3">
        <v>1447898.55</v>
      </c>
      <c r="I1095" s="3">
        <v>395276.30410000001</v>
      </c>
      <c r="J1095" t="s">
        <v>2378</v>
      </c>
      <c r="K1095" t="str">
        <f>_xlfn.XLOOKUP(A1095, Accounts!A:A, Accounts!E:E, "Not Found")</f>
        <v>Current</v>
      </c>
      <c r="L1095" s="3">
        <f>_xlfn.XLOOKUP(A1095, Accounts!A:A, Accounts!G:G, 0)</f>
        <v>1682296875</v>
      </c>
      <c r="M1095" s="3" t="str">
        <f>_xlfn.XLOOKUP(A1095, Loan!A:A, Loan!D:D, "0")</f>
        <v>0</v>
      </c>
      <c r="N1095" s="3" t="str">
        <f>_xlfn.XLOOKUP(Customer8[[#This Row],[Account Number]],Transaction!C:C,Transaction!D:D)</f>
        <v>Online Payment</v>
      </c>
      <c r="O1095" s="3" t="str">
        <f>_xlfn.XLOOKUP(Customer8[[#This Row],[Account Number]], Transaction!C:C,Transaction!E:E)</f>
        <v>Internet Banking</v>
      </c>
      <c r="P1095" s="2">
        <f>_xlfn.XLOOKUP(Customer8[[#This Row],[Account Number]], Transaction!C:C,Transaction!F:F)</f>
        <v>44255</v>
      </c>
      <c r="Q1095" s="3">
        <f>Customer8[[#This Row],[Bank Deposit]]-Customer8[[#This Row],[Saving Accounts]]</f>
        <v>1052622.2459</v>
      </c>
      <c r="R1095" s="3">
        <f>IF(AND(K1095="Current", Customer8[[#This Row],[Balance]]&gt;500000), Customer8[[#This Row],[Balance]]*1.02, Customer8[[#This Row],[Balance]])</f>
        <v>1073674.6908179999</v>
      </c>
      <c r="S1095" s="3" t="str">
        <f>TEXT(Customer8[[#This Row],[Transaction_Date]], "MMM")</f>
        <v>Feb</v>
      </c>
      <c r="T1095" s="3" t="str">
        <f t="shared" si="17"/>
        <v>20-29 Yrs</v>
      </c>
      <c r="U1095" s="3" t="str">
        <f>TEXT(Customer8[[#This Row],[Transaction_Date]],"YYYY")</f>
        <v>2021</v>
      </c>
    </row>
    <row r="1096" spans="1:21" x14ac:dyDescent="0.35">
      <c r="A1096" t="s">
        <v>2379</v>
      </c>
      <c r="B1096">
        <v>190313081</v>
      </c>
      <c r="C1096">
        <v>42</v>
      </c>
      <c r="D1096" s="1">
        <v>29365.5</v>
      </c>
      <c r="E1096" t="s">
        <v>741</v>
      </c>
      <c r="F1096" t="s">
        <v>66</v>
      </c>
      <c r="G1096" t="s">
        <v>2247</v>
      </c>
      <c r="H1096" s="3">
        <v>46434.060299999997</v>
      </c>
      <c r="I1096" s="3">
        <v>9286.8120999999992</v>
      </c>
      <c r="J1096" t="s">
        <v>2380</v>
      </c>
      <c r="K1096" t="str">
        <f>_xlfn.XLOOKUP(A1096, Accounts!A:A, Accounts!E:E, "Not Found")</f>
        <v>Corporate</v>
      </c>
      <c r="L1096" s="3">
        <f>_xlfn.XLOOKUP(A1096, Accounts!A:A, Accounts!G:G, 0)</f>
        <v>1197705984</v>
      </c>
      <c r="M1096" s="3" t="str">
        <f>_xlfn.XLOOKUP(A1096, Loan!A:A, Loan!D:D, "0")</f>
        <v>0</v>
      </c>
      <c r="N1096" s="3" t="str">
        <f>_xlfn.XLOOKUP(Customer8[[#This Row],[Account Number]],Transaction!C:C,Transaction!D:D)</f>
        <v>Money Transfer</v>
      </c>
      <c r="O1096" s="3" t="str">
        <f>_xlfn.XLOOKUP(Customer8[[#This Row],[Account Number]], Transaction!C:C,Transaction!E:E)</f>
        <v>Mobile</v>
      </c>
      <c r="P1096" s="2">
        <f>_xlfn.XLOOKUP(Customer8[[#This Row],[Account Number]], Transaction!C:C,Transaction!F:F)</f>
        <v>44398</v>
      </c>
      <c r="Q1096" s="3">
        <f>Customer8[[#This Row],[Bank Deposit]]-Customer8[[#This Row],[Saving Accounts]]</f>
        <v>37147.248200000002</v>
      </c>
      <c r="R1096" s="3">
        <f>IF(AND(K1096="Current", Customer8[[#This Row],[Balance]]&gt;500000), Customer8[[#This Row],[Balance]]*1.02, Customer8[[#This Row],[Balance]])</f>
        <v>37147.248200000002</v>
      </c>
      <c r="S1096" s="3" t="str">
        <f>TEXT(Customer8[[#This Row],[Transaction_Date]], "MMM")</f>
        <v>Jul</v>
      </c>
      <c r="T1096" s="3" t="str">
        <f t="shared" si="17"/>
        <v>40-49 Yrs</v>
      </c>
      <c r="U1096" s="3" t="str">
        <f>TEXT(Customer8[[#This Row],[Transaction_Date]],"YYYY")</f>
        <v>2021</v>
      </c>
    </row>
    <row r="1097" spans="1:21" x14ac:dyDescent="0.35">
      <c r="A1097" t="s">
        <v>2381</v>
      </c>
      <c r="B1097">
        <v>785304769</v>
      </c>
      <c r="C1097">
        <v>42</v>
      </c>
      <c r="D1097" s="1">
        <v>29365.5</v>
      </c>
      <c r="E1097" t="s">
        <v>741</v>
      </c>
      <c r="F1097" t="s">
        <v>708</v>
      </c>
      <c r="G1097" t="s">
        <v>2247</v>
      </c>
      <c r="H1097" s="3">
        <v>461900.11300000001</v>
      </c>
      <c r="I1097" s="3">
        <v>227027.0692</v>
      </c>
      <c r="J1097" t="s">
        <v>2382</v>
      </c>
      <c r="K1097" t="str">
        <f>_xlfn.XLOOKUP(A1097, Accounts!A:A, Accounts!E:E, "Not Found")</f>
        <v>Savings</v>
      </c>
      <c r="L1097" s="3">
        <f>_xlfn.XLOOKUP(A1097, Accounts!A:A, Accounts!G:G, 0)</f>
        <v>20602656</v>
      </c>
      <c r="M1097" s="3" t="str">
        <f>_xlfn.XLOOKUP(A1097, Loan!A:A, Loan!D:D, "0")</f>
        <v>0</v>
      </c>
      <c r="N1097" s="3" t="str">
        <f>_xlfn.XLOOKUP(Customer8[[#This Row],[Account Number]],Transaction!C:C,Transaction!D:D)</f>
        <v>Money Transfer</v>
      </c>
      <c r="O1097" s="3" t="str">
        <f>_xlfn.XLOOKUP(Customer8[[#This Row],[Account Number]], Transaction!C:C,Transaction!E:E)</f>
        <v>Bank</v>
      </c>
      <c r="P1097" s="2">
        <f>_xlfn.XLOOKUP(Customer8[[#This Row],[Account Number]], Transaction!C:C,Transaction!F:F)</f>
        <v>44281</v>
      </c>
      <c r="Q1097" s="3">
        <f>Customer8[[#This Row],[Bank Deposit]]-Customer8[[#This Row],[Saving Accounts]]</f>
        <v>234873.04380000001</v>
      </c>
      <c r="R1097" s="3">
        <f>IF(AND(K1097="Current", Customer8[[#This Row],[Balance]]&gt;500000), Customer8[[#This Row],[Balance]]*1.02, Customer8[[#This Row],[Balance]])</f>
        <v>234873.04380000001</v>
      </c>
      <c r="S1097" s="3" t="str">
        <f>TEXT(Customer8[[#This Row],[Transaction_Date]], "MMM")</f>
        <v>Mar</v>
      </c>
      <c r="T1097" s="3" t="str">
        <f t="shared" si="17"/>
        <v>40-49 Yrs</v>
      </c>
      <c r="U1097" s="3" t="str">
        <f>TEXT(Customer8[[#This Row],[Transaction_Date]],"YYYY")</f>
        <v>2021</v>
      </c>
    </row>
    <row r="1098" spans="1:21" x14ac:dyDescent="0.35">
      <c r="A1098" t="s">
        <v>2383</v>
      </c>
      <c r="B1098">
        <v>957820001</v>
      </c>
      <c r="C1098">
        <v>27</v>
      </c>
      <c r="D1098" s="1">
        <v>34844.25</v>
      </c>
      <c r="E1098" t="s">
        <v>741</v>
      </c>
      <c r="F1098" t="s">
        <v>390</v>
      </c>
      <c r="G1098" t="s">
        <v>2247</v>
      </c>
      <c r="H1098" s="3">
        <v>698949.38879999996</v>
      </c>
      <c r="I1098" s="3">
        <v>335137.27100000001</v>
      </c>
      <c r="J1098" t="s">
        <v>2384</v>
      </c>
      <c r="K1098" t="str">
        <f>_xlfn.XLOOKUP(A1098, Accounts!A:A, Accounts!E:E, "Not Found")</f>
        <v>Current</v>
      </c>
      <c r="L1098" s="3">
        <f>_xlfn.XLOOKUP(A1098, Accounts!A:A, Accounts!G:G, 0)</f>
        <v>36603424</v>
      </c>
      <c r="M1098" s="3" t="str">
        <f>_xlfn.XLOOKUP(A1098, Loan!A:A, Loan!D:D, "0")</f>
        <v>0</v>
      </c>
      <c r="N1098" s="3" t="str">
        <f>_xlfn.XLOOKUP(Customer8[[#This Row],[Account Number]],Transaction!C:C,Transaction!D:D)</f>
        <v>Money Deposit</v>
      </c>
      <c r="O1098" s="3" t="str">
        <f>_xlfn.XLOOKUP(Customer8[[#This Row],[Account Number]], Transaction!C:C,Transaction!E:E)</f>
        <v>Bank</v>
      </c>
      <c r="P1098" s="2">
        <f>_xlfn.XLOOKUP(Customer8[[#This Row],[Account Number]], Transaction!C:C,Transaction!F:F)</f>
        <v>44266</v>
      </c>
      <c r="Q1098" s="3">
        <f>Customer8[[#This Row],[Bank Deposit]]-Customer8[[#This Row],[Saving Accounts]]</f>
        <v>363812.11779999995</v>
      </c>
      <c r="R1098" s="3">
        <f>IF(AND(K1098="Current", Customer8[[#This Row],[Balance]]&gt;500000), Customer8[[#This Row],[Balance]]*1.02, Customer8[[#This Row],[Balance]])</f>
        <v>363812.11779999995</v>
      </c>
      <c r="S1098" s="3" t="str">
        <f>TEXT(Customer8[[#This Row],[Transaction_Date]], "MMM")</f>
        <v>Mar</v>
      </c>
      <c r="T1098" s="3" t="str">
        <f t="shared" si="17"/>
        <v>20-29 Yrs</v>
      </c>
      <c r="U1098" s="3" t="str">
        <f>TEXT(Customer8[[#This Row],[Transaction_Date]],"YYYY")</f>
        <v>2021</v>
      </c>
    </row>
    <row r="1099" spans="1:21" x14ac:dyDescent="0.35">
      <c r="A1099" t="s">
        <v>2385</v>
      </c>
      <c r="B1099">
        <v>59456070</v>
      </c>
      <c r="C1099">
        <v>29</v>
      </c>
      <c r="D1099" s="1">
        <v>34113.75</v>
      </c>
      <c r="E1099" t="s">
        <v>741</v>
      </c>
      <c r="F1099" t="s">
        <v>444</v>
      </c>
      <c r="G1099" t="s">
        <v>2247</v>
      </c>
      <c r="H1099" s="3">
        <v>865205.86120000004</v>
      </c>
      <c r="I1099" s="3">
        <v>492563.70890000003</v>
      </c>
      <c r="J1099" t="s">
        <v>2386</v>
      </c>
      <c r="K1099" t="str">
        <f>_xlfn.XLOOKUP(A1099, Accounts!A:A, Accounts!E:E, "Not Found")</f>
        <v>Joint</v>
      </c>
      <c r="L1099" s="3">
        <f>_xlfn.XLOOKUP(A1099, Accounts!A:A, Accounts!G:G, 0)</f>
        <v>878494734</v>
      </c>
      <c r="M1099" s="3" t="str">
        <f>_xlfn.XLOOKUP(A1099, Loan!A:A, Loan!D:D, "0")</f>
        <v>0</v>
      </c>
      <c r="N1099" s="3" t="str">
        <f>_xlfn.XLOOKUP(Customer8[[#This Row],[Account Number]],Transaction!C:C,Transaction!D:D)</f>
        <v>Money Deposit</v>
      </c>
      <c r="O1099" s="3" t="str">
        <f>_xlfn.XLOOKUP(Customer8[[#This Row],[Account Number]], Transaction!C:C,Transaction!E:E)</f>
        <v>ATM</v>
      </c>
      <c r="P1099" s="2">
        <f>_xlfn.XLOOKUP(Customer8[[#This Row],[Account Number]], Transaction!C:C,Transaction!F:F)</f>
        <v>44450</v>
      </c>
      <c r="Q1099" s="3">
        <f>Customer8[[#This Row],[Bank Deposit]]-Customer8[[#This Row],[Saving Accounts]]</f>
        <v>372642.15230000002</v>
      </c>
      <c r="R1099" s="3">
        <f>IF(AND(K1099="Current", Customer8[[#This Row],[Balance]]&gt;500000), Customer8[[#This Row],[Balance]]*1.02, Customer8[[#This Row],[Balance]])</f>
        <v>372642.15230000002</v>
      </c>
      <c r="S1099" s="3" t="str">
        <f>TEXT(Customer8[[#This Row],[Transaction_Date]], "MMM")</f>
        <v>Sep</v>
      </c>
      <c r="T1099" s="3" t="str">
        <f t="shared" si="17"/>
        <v>20-29 Yrs</v>
      </c>
      <c r="U1099" s="3" t="str">
        <f>TEXT(Customer8[[#This Row],[Transaction_Date]],"YYYY")</f>
        <v>2021</v>
      </c>
    </row>
    <row r="1100" spans="1:21" x14ac:dyDescent="0.35">
      <c r="A1100" t="s">
        <v>2387</v>
      </c>
      <c r="B1100">
        <v>506229434</v>
      </c>
      <c r="C1100">
        <v>67</v>
      </c>
      <c r="D1100" s="1">
        <v>20234.25</v>
      </c>
      <c r="E1100" t="s">
        <v>741</v>
      </c>
      <c r="F1100" t="s">
        <v>326</v>
      </c>
      <c r="G1100" t="s">
        <v>2247</v>
      </c>
      <c r="H1100" s="3">
        <v>122186.4273</v>
      </c>
      <c r="I1100" s="3">
        <v>72812.002800000002</v>
      </c>
      <c r="J1100" t="s">
        <v>2388</v>
      </c>
      <c r="K1100" t="str">
        <f>_xlfn.XLOOKUP(A1100, Accounts!A:A, Accounts!E:E, "Not Found")</f>
        <v>Current</v>
      </c>
      <c r="L1100" s="3">
        <f>_xlfn.XLOOKUP(A1100, Accounts!A:A, Accounts!G:G, 0)</f>
        <v>1197089013</v>
      </c>
      <c r="M1100" s="3" t="str">
        <f>_xlfn.XLOOKUP(A1100, Loan!A:A, Loan!D:D, "0")</f>
        <v>0</v>
      </c>
      <c r="N1100" s="3" t="str">
        <f>_xlfn.XLOOKUP(Customer8[[#This Row],[Account Number]],Transaction!C:C,Transaction!D:D)</f>
        <v>Money Transfer</v>
      </c>
      <c r="O1100" s="3" t="str">
        <f>_xlfn.XLOOKUP(Customer8[[#This Row],[Account Number]], Transaction!C:C,Transaction!E:E)</f>
        <v>Internet Banking</v>
      </c>
      <c r="P1100" s="2">
        <f>_xlfn.XLOOKUP(Customer8[[#This Row],[Account Number]], Transaction!C:C,Transaction!F:F)</f>
        <v>44427</v>
      </c>
      <c r="Q1100" s="3">
        <f>Customer8[[#This Row],[Bank Deposit]]-Customer8[[#This Row],[Saving Accounts]]</f>
        <v>49374.424499999994</v>
      </c>
      <c r="R1100" s="3">
        <f>IF(AND(K1100="Current", Customer8[[#This Row],[Balance]]&gt;500000), Customer8[[#This Row],[Balance]]*1.02, Customer8[[#This Row],[Balance]])</f>
        <v>49374.424499999994</v>
      </c>
      <c r="S1100" s="3" t="str">
        <f>TEXT(Customer8[[#This Row],[Transaction_Date]], "MMM")</f>
        <v>Aug</v>
      </c>
      <c r="T1100" s="3" t="str">
        <f t="shared" si="17"/>
        <v>60-69 Yrs</v>
      </c>
      <c r="U1100" s="3" t="str">
        <f>TEXT(Customer8[[#This Row],[Transaction_Date]],"YYYY")</f>
        <v>2021</v>
      </c>
    </row>
    <row r="1101" spans="1:21" x14ac:dyDescent="0.35">
      <c r="A1101" t="s">
        <v>2389</v>
      </c>
      <c r="B1101">
        <v>899152166</v>
      </c>
      <c r="C1101">
        <v>74</v>
      </c>
      <c r="D1101" s="1">
        <v>17677.5</v>
      </c>
      <c r="E1101" t="s">
        <v>741</v>
      </c>
      <c r="F1101" t="s">
        <v>350</v>
      </c>
      <c r="G1101" t="s">
        <v>2247</v>
      </c>
      <c r="H1101" s="3">
        <v>519934.04310000001</v>
      </c>
      <c r="I1101" s="3">
        <v>159495.26</v>
      </c>
      <c r="J1101" t="s">
        <v>2390</v>
      </c>
      <c r="K1101" t="str">
        <f>_xlfn.XLOOKUP(A1101, Accounts!A:A, Accounts!E:E, "Not Found")</f>
        <v>Joint</v>
      </c>
      <c r="L1101" s="3">
        <f>_xlfn.XLOOKUP(A1101, Accounts!A:A, Accounts!G:G, 0)</f>
        <v>3440416</v>
      </c>
      <c r="M1101" s="3" t="str">
        <f>_xlfn.XLOOKUP(A1101, Loan!A:A, Loan!D:D, "0")</f>
        <v>0</v>
      </c>
      <c r="N1101" s="3" t="str">
        <f>_xlfn.XLOOKUP(Customer8[[#This Row],[Account Number]],Transaction!C:C,Transaction!D:D)</f>
        <v>Money Deposit</v>
      </c>
      <c r="O1101" s="3" t="str">
        <f>_xlfn.XLOOKUP(Customer8[[#This Row],[Account Number]], Transaction!C:C,Transaction!E:E)</f>
        <v>Bank</v>
      </c>
      <c r="P1101" s="2">
        <f>_xlfn.XLOOKUP(Customer8[[#This Row],[Account Number]], Transaction!C:C,Transaction!F:F)</f>
        <v>44311</v>
      </c>
      <c r="Q1101" s="3">
        <f>Customer8[[#This Row],[Bank Deposit]]-Customer8[[#This Row],[Saving Accounts]]</f>
        <v>360438.7831</v>
      </c>
      <c r="R1101" s="3">
        <f>IF(AND(K1101="Current", Customer8[[#This Row],[Balance]]&gt;500000), Customer8[[#This Row],[Balance]]*1.02, Customer8[[#This Row],[Balance]])</f>
        <v>360438.7831</v>
      </c>
      <c r="S1101" s="3" t="str">
        <f>TEXT(Customer8[[#This Row],[Transaction_Date]], "MMM")</f>
        <v>Apr</v>
      </c>
      <c r="T1101" s="3" t="str">
        <f t="shared" si="17"/>
        <v>70 Yrs &amp; Above</v>
      </c>
      <c r="U1101" s="3" t="str">
        <f>TEXT(Customer8[[#This Row],[Transaction_Date]],"YYYY")</f>
        <v>2021</v>
      </c>
    </row>
    <row r="1102" spans="1:21" x14ac:dyDescent="0.35">
      <c r="A1102" t="s">
        <v>2391</v>
      </c>
      <c r="B1102">
        <v>897859446</v>
      </c>
      <c r="C1102">
        <v>30</v>
      </c>
      <c r="D1102" s="1">
        <v>33748.5</v>
      </c>
      <c r="E1102" t="s">
        <v>741</v>
      </c>
      <c r="F1102" t="s">
        <v>1093</v>
      </c>
      <c r="G1102" t="s">
        <v>2247</v>
      </c>
      <c r="H1102" s="3">
        <v>162594.16469999999</v>
      </c>
      <c r="I1102" s="3">
        <v>138713.14679999999</v>
      </c>
      <c r="J1102" t="s">
        <v>2392</v>
      </c>
      <c r="K1102" t="str">
        <f>_xlfn.XLOOKUP(A1102, Accounts!A:A, Accounts!E:E, "Not Found")</f>
        <v>Joint</v>
      </c>
      <c r="L1102" s="3">
        <f>_xlfn.XLOOKUP(A1102, Accounts!A:A, Accounts!G:G, 0)</f>
        <v>502407136</v>
      </c>
      <c r="M1102" s="3" t="str">
        <f>_xlfn.XLOOKUP(A1102, Loan!A:A, Loan!D:D, "0")</f>
        <v>0</v>
      </c>
      <c r="N1102" s="3" t="str">
        <f>_xlfn.XLOOKUP(Customer8[[#This Row],[Account Number]],Transaction!C:C,Transaction!D:D)</f>
        <v>Cash Withdrawal</v>
      </c>
      <c r="O1102" s="3" t="str">
        <f>_xlfn.XLOOKUP(Customer8[[#This Row],[Account Number]], Transaction!C:C,Transaction!E:E)</f>
        <v>ATM</v>
      </c>
      <c r="P1102" s="2">
        <f>_xlfn.XLOOKUP(Customer8[[#This Row],[Account Number]], Transaction!C:C,Transaction!F:F)</f>
        <v>44616</v>
      </c>
      <c r="Q1102" s="3">
        <f>Customer8[[#This Row],[Bank Deposit]]-Customer8[[#This Row],[Saving Accounts]]</f>
        <v>23881.017900000006</v>
      </c>
      <c r="R1102" s="3">
        <f>IF(AND(K1102="Current", Customer8[[#This Row],[Balance]]&gt;500000), Customer8[[#This Row],[Balance]]*1.02, Customer8[[#This Row],[Balance]])</f>
        <v>23881.017900000006</v>
      </c>
      <c r="S1102" s="3" t="str">
        <f>TEXT(Customer8[[#This Row],[Transaction_Date]], "MMM")</f>
        <v>Feb</v>
      </c>
      <c r="T1102" s="3" t="str">
        <f t="shared" si="17"/>
        <v>30-39 Yrs</v>
      </c>
      <c r="U1102" s="3" t="str">
        <f>TEXT(Customer8[[#This Row],[Transaction_Date]],"YYYY")</f>
        <v>2022</v>
      </c>
    </row>
    <row r="1103" spans="1:21" x14ac:dyDescent="0.35">
      <c r="A1103" t="s">
        <v>2393</v>
      </c>
      <c r="B1103">
        <v>687532679</v>
      </c>
      <c r="C1103">
        <v>66</v>
      </c>
      <c r="D1103" s="1">
        <v>20599.5</v>
      </c>
      <c r="E1103" t="s">
        <v>741</v>
      </c>
      <c r="F1103" t="s">
        <v>984</v>
      </c>
      <c r="G1103" t="s">
        <v>2247</v>
      </c>
      <c r="H1103" s="3">
        <v>1512888.5918000001</v>
      </c>
      <c r="I1103" s="3">
        <v>604555.08409999998</v>
      </c>
      <c r="J1103" t="s">
        <v>2394</v>
      </c>
      <c r="K1103" t="str">
        <f>_xlfn.XLOOKUP(A1103, Accounts!A:A, Accounts!E:E, "Not Found")</f>
        <v>Current</v>
      </c>
      <c r="L1103" s="3">
        <f>_xlfn.XLOOKUP(A1103, Accounts!A:A, Accounts!G:G, 0)</f>
        <v>63218115</v>
      </c>
      <c r="M1103" s="3">
        <f>_xlfn.XLOOKUP(A1103, Loan!A:A, Loan!D:D, "0")</f>
        <v>3093010515</v>
      </c>
      <c r="N1103" s="3" t="str">
        <f>_xlfn.XLOOKUP(Customer8[[#This Row],[Account Number]],Transaction!C:C,Transaction!D:D)</f>
        <v>Loan Payment</v>
      </c>
      <c r="O1103" s="3" t="str">
        <f>_xlfn.XLOOKUP(Customer8[[#This Row],[Account Number]], Transaction!C:C,Transaction!E:E)</f>
        <v>ACH</v>
      </c>
      <c r="P1103" s="2">
        <f>_xlfn.XLOOKUP(Customer8[[#This Row],[Account Number]], Transaction!C:C,Transaction!F:F)</f>
        <v>44520</v>
      </c>
      <c r="Q1103" s="3">
        <f>Customer8[[#This Row],[Bank Deposit]]-Customer8[[#This Row],[Saving Accounts]]</f>
        <v>908333.50770000007</v>
      </c>
      <c r="R1103" s="3">
        <f>IF(AND(K1103="Current", Customer8[[#This Row],[Balance]]&gt;500000), Customer8[[#This Row],[Balance]]*1.02, Customer8[[#This Row],[Balance]])</f>
        <v>926500.17785400013</v>
      </c>
      <c r="S1103" s="3" t="str">
        <f>TEXT(Customer8[[#This Row],[Transaction_Date]], "MMM")</f>
        <v>Nov</v>
      </c>
      <c r="T1103" s="3" t="str">
        <f t="shared" si="17"/>
        <v>60-69 Yrs</v>
      </c>
      <c r="U1103" s="3" t="str">
        <f>TEXT(Customer8[[#This Row],[Transaction_Date]],"YYYY")</f>
        <v>2021</v>
      </c>
    </row>
    <row r="1104" spans="1:21" x14ac:dyDescent="0.35">
      <c r="A1104" t="s">
        <v>2395</v>
      </c>
      <c r="B1104">
        <v>51357710</v>
      </c>
      <c r="C1104">
        <v>34</v>
      </c>
      <c r="D1104" s="1">
        <v>32287.5</v>
      </c>
      <c r="E1104" t="s">
        <v>741</v>
      </c>
      <c r="F1104" t="s">
        <v>574</v>
      </c>
      <c r="G1104" t="s">
        <v>2247</v>
      </c>
      <c r="H1104" s="3">
        <v>1536138.3914000001</v>
      </c>
      <c r="I1104" s="3">
        <v>777078.12760000001</v>
      </c>
      <c r="J1104" t="s">
        <v>2396</v>
      </c>
      <c r="K1104" t="str">
        <f>_xlfn.XLOOKUP(A1104, Accounts!A:A, Accounts!E:E, "Not Found")</f>
        <v>Corporate</v>
      </c>
      <c r="L1104" s="3">
        <f>_xlfn.XLOOKUP(A1104, Accounts!A:A, Accounts!G:G, 0)</f>
        <v>61901372</v>
      </c>
      <c r="M1104" s="3" t="str">
        <f>_xlfn.XLOOKUP(A1104, Loan!A:A, Loan!D:D, "0")</f>
        <v>0</v>
      </c>
      <c r="N1104" s="3" t="str">
        <f>_xlfn.XLOOKUP(Customer8[[#This Row],[Account Number]],Transaction!C:C,Transaction!D:D)</f>
        <v>Money Transfer</v>
      </c>
      <c r="O1104" s="3" t="str">
        <f>_xlfn.XLOOKUP(Customer8[[#This Row],[Account Number]], Transaction!C:C,Transaction!E:E)</f>
        <v>Internet Banking</v>
      </c>
      <c r="P1104" s="2">
        <f>_xlfn.XLOOKUP(Customer8[[#This Row],[Account Number]], Transaction!C:C,Transaction!F:F)</f>
        <v>44277</v>
      </c>
      <c r="Q1104" s="3">
        <f>Customer8[[#This Row],[Bank Deposit]]-Customer8[[#This Row],[Saving Accounts]]</f>
        <v>759060.26380000007</v>
      </c>
      <c r="R1104" s="3">
        <f>IF(AND(K1104="Current", Customer8[[#This Row],[Balance]]&gt;500000), Customer8[[#This Row],[Balance]]*1.02, Customer8[[#This Row],[Balance]])</f>
        <v>759060.26380000007</v>
      </c>
      <c r="S1104" s="3" t="str">
        <f>TEXT(Customer8[[#This Row],[Transaction_Date]], "MMM")</f>
        <v>Mar</v>
      </c>
      <c r="T1104" s="3" t="str">
        <f t="shared" si="17"/>
        <v>30-39 Yrs</v>
      </c>
      <c r="U1104" s="3" t="str">
        <f>TEXT(Customer8[[#This Row],[Transaction_Date]],"YYYY")</f>
        <v>2021</v>
      </c>
    </row>
    <row r="1105" spans="1:21" x14ac:dyDescent="0.35">
      <c r="A1105" t="s">
        <v>2397</v>
      </c>
      <c r="B1105">
        <v>743760254</v>
      </c>
      <c r="C1105">
        <v>54</v>
      </c>
      <c r="D1105" s="1">
        <v>24982.5</v>
      </c>
      <c r="E1105" t="s">
        <v>741</v>
      </c>
      <c r="F1105" t="s">
        <v>467</v>
      </c>
      <c r="G1105" t="s">
        <v>2247</v>
      </c>
      <c r="H1105" s="3">
        <v>2168648.4714000002</v>
      </c>
      <c r="I1105" s="3">
        <v>398157.61859999999</v>
      </c>
      <c r="J1105" t="s">
        <v>2398</v>
      </c>
      <c r="K1105" t="str">
        <f>_xlfn.XLOOKUP(A1105, Accounts!A:A, Accounts!E:E, "Not Found")</f>
        <v>Domiciliary</v>
      </c>
      <c r="L1105" s="3">
        <f>_xlfn.XLOOKUP(A1105, Accounts!A:A, Accounts!G:G, 0)</f>
        <v>1312744482</v>
      </c>
      <c r="M1105" s="3" t="str">
        <f>_xlfn.XLOOKUP(A1105, Loan!A:A, Loan!D:D, "0")</f>
        <v>0</v>
      </c>
      <c r="N1105" s="3" t="str">
        <f>_xlfn.XLOOKUP(Customer8[[#This Row],[Account Number]],Transaction!C:C,Transaction!D:D)</f>
        <v>Money Transfer</v>
      </c>
      <c r="O1105" s="3" t="str">
        <f>_xlfn.XLOOKUP(Customer8[[#This Row],[Account Number]], Transaction!C:C,Transaction!E:E)</f>
        <v>Internet Banking</v>
      </c>
      <c r="P1105" s="2">
        <f>_xlfn.XLOOKUP(Customer8[[#This Row],[Account Number]], Transaction!C:C,Transaction!F:F)</f>
        <v>44646</v>
      </c>
      <c r="Q1105" s="3">
        <f>Customer8[[#This Row],[Bank Deposit]]-Customer8[[#This Row],[Saving Accounts]]</f>
        <v>1770490.8528000002</v>
      </c>
      <c r="R1105" s="3">
        <f>IF(AND(K1105="Current", Customer8[[#This Row],[Balance]]&gt;500000), Customer8[[#This Row],[Balance]]*1.02, Customer8[[#This Row],[Balance]])</f>
        <v>1770490.8528000002</v>
      </c>
      <c r="S1105" s="3" t="str">
        <f>TEXT(Customer8[[#This Row],[Transaction_Date]], "MMM")</f>
        <v>Mar</v>
      </c>
      <c r="T1105" s="3" t="str">
        <f t="shared" si="17"/>
        <v>50-59 Yrs</v>
      </c>
      <c r="U1105" s="3" t="str">
        <f>TEXT(Customer8[[#This Row],[Transaction_Date]],"YYYY")</f>
        <v>2022</v>
      </c>
    </row>
    <row r="1106" spans="1:21" x14ac:dyDescent="0.35">
      <c r="A1106" t="s">
        <v>2399</v>
      </c>
      <c r="B1106">
        <v>49939240</v>
      </c>
      <c r="C1106">
        <v>28</v>
      </c>
      <c r="D1106" s="1">
        <v>34479</v>
      </c>
      <c r="E1106" t="s">
        <v>741</v>
      </c>
      <c r="F1106" t="s">
        <v>381</v>
      </c>
      <c r="G1106" t="s">
        <v>2247</v>
      </c>
      <c r="H1106" s="3">
        <v>803847.89569999999</v>
      </c>
      <c r="I1106" s="3">
        <v>359052.0601</v>
      </c>
      <c r="J1106" t="s">
        <v>2400</v>
      </c>
      <c r="K1106" t="str">
        <f>_xlfn.XLOOKUP(A1106, Accounts!A:A, Accounts!E:E, "Not Found")</f>
        <v>Savings</v>
      </c>
      <c r="L1106" s="3">
        <f>_xlfn.XLOOKUP(A1106, Accounts!A:A, Accounts!G:G, 0)</f>
        <v>198314874</v>
      </c>
      <c r="M1106" s="3" t="str">
        <f>_xlfn.XLOOKUP(A1106, Loan!A:A, Loan!D:D, "0")</f>
        <v>0</v>
      </c>
      <c r="N1106" s="3" t="str">
        <f>_xlfn.XLOOKUP(Customer8[[#This Row],[Account Number]],Transaction!C:C,Transaction!D:D)</f>
        <v>Money Transfer</v>
      </c>
      <c r="O1106" s="3" t="str">
        <f>_xlfn.XLOOKUP(Customer8[[#This Row],[Account Number]], Transaction!C:C,Transaction!E:E)</f>
        <v>Bank</v>
      </c>
      <c r="P1106" s="2">
        <f>_xlfn.XLOOKUP(Customer8[[#This Row],[Account Number]], Transaction!C:C,Transaction!F:F)</f>
        <v>44410</v>
      </c>
      <c r="Q1106" s="3">
        <f>Customer8[[#This Row],[Bank Deposit]]-Customer8[[#This Row],[Saving Accounts]]</f>
        <v>444795.83559999999</v>
      </c>
      <c r="R1106" s="3">
        <f>IF(AND(K1106="Current", Customer8[[#This Row],[Balance]]&gt;500000), Customer8[[#This Row],[Balance]]*1.02, Customer8[[#This Row],[Balance]])</f>
        <v>444795.83559999999</v>
      </c>
      <c r="S1106" s="3" t="str">
        <f>TEXT(Customer8[[#This Row],[Transaction_Date]], "MMM")</f>
        <v>Aug</v>
      </c>
      <c r="T1106" s="3" t="str">
        <f t="shared" si="17"/>
        <v>20-29 Yrs</v>
      </c>
      <c r="U1106" s="3" t="str">
        <f>TEXT(Customer8[[#This Row],[Transaction_Date]],"YYYY")</f>
        <v>2021</v>
      </c>
    </row>
    <row r="1107" spans="1:21" x14ac:dyDescent="0.35">
      <c r="A1107" t="s">
        <v>2401</v>
      </c>
      <c r="B1107">
        <v>534723497</v>
      </c>
      <c r="C1107">
        <v>52</v>
      </c>
      <c r="D1107" s="1">
        <v>25713</v>
      </c>
      <c r="E1107" t="s">
        <v>741</v>
      </c>
      <c r="F1107" t="s">
        <v>202</v>
      </c>
      <c r="G1107" t="s">
        <v>2247</v>
      </c>
      <c r="H1107" s="3">
        <v>1061350.9871</v>
      </c>
      <c r="I1107" s="3">
        <v>368647.6666</v>
      </c>
      <c r="J1107" t="s">
        <v>2402</v>
      </c>
      <c r="K1107" t="str">
        <f>_xlfn.XLOOKUP(A1107, Accounts!A:A, Accounts!E:E, "Not Found")</f>
        <v>Savings</v>
      </c>
      <c r="L1107" s="3">
        <f>_xlfn.XLOOKUP(A1107, Accounts!A:A, Accounts!G:G, 0)</f>
        <v>928620948</v>
      </c>
      <c r="M1107" s="3" t="str">
        <f>_xlfn.XLOOKUP(A1107, Loan!A:A, Loan!D:D, "0")</f>
        <v>0</v>
      </c>
      <c r="N1107" s="3" t="str">
        <f>_xlfn.XLOOKUP(Customer8[[#This Row],[Account Number]],Transaction!C:C,Transaction!D:D)</f>
        <v>Checks</v>
      </c>
      <c r="O1107" s="3" t="str">
        <f>_xlfn.XLOOKUP(Customer8[[#This Row],[Account Number]], Transaction!C:C,Transaction!E:E)</f>
        <v>Informal Services</v>
      </c>
      <c r="P1107" s="2">
        <f>_xlfn.XLOOKUP(Customer8[[#This Row],[Account Number]], Transaction!C:C,Transaction!F:F)</f>
        <v>44541</v>
      </c>
      <c r="Q1107" s="3">
        <f>Customer8[[#This Row],[Bank Deposit]]-Customer8[[#This Row],[Saving Accounts]]</f>
        <v>692703.32050000003</v>
      </c>
      <c r="R1107" s="3">
        <f>IF(AND(K1107="Current", Customer8[[#This Row],[Balance]]&gt;500000), Customer8[[#This Row],[Balance]]*1.02, Customer8[[#This Row],[Balance]])</f>
        <v>692703.32050000003</v>
      </c>
      <c r="S1107" s="3" t="str">
        <f>TEXT(Customer8[[#This Row],[Transaction_Date]], "MMM")</f>
        <v>Dec</v>
      </c>
      <c r="T1107" s="3" t="str">
        <f t="shared" si="17"/>
        <v>50-59 Yrs</v>
      </c>
      <c r="U1107" s="3" t="str">
        <f>TEXT(Customer8[[#This Row],[Transaction_Date]],"YYYY")</f>
        <v>2021</v>
      </c>
    </row>
    <row r="1108" spans="1:21" x14ac:dyDescent="0.35">
      <c r="A1108" t="s">
        <v>2403</v>
      </c>
      <c r="B1108">
        <v>304491419</v>
      </c>
      <c r="C1108">
        <v>23</v>
      </c>
      <c r="D1108" s="1">
        <v>36305.25</v>
      </c>
      <c r="E1108" t="s">
        <v>741</v>
      </c>
      <c r="F1108" t="s">
        <v>19</v>
      </c>
      <c r="G1108" t="s">
        <v>2247</v>
      </c>
      <c r="H1108" s="3">
        <v>541630.83629999997</v>
      </c>
      <c r="I1108" s="3">
        <v>154816.14739999999</v>
      </c>
      <c r="J1108" t="s">
        <v>2404</v>
      </c>
      <c r="K1108" t="str">
        <f>_xlfn.XLOOKUP(A1108, Accounts!A:A, Accounts!E:E, "Not Found")</f>
        <v>Joint</v>
      </c>
      <c r="L1108" s="3">
        <f>_xlfn.XLOOKUP(A1108, Accounts!A:A, Accounts!G:G, 0)</f>
        <v>1070856</v>
      </c>
      <c r="M1108" s="3" t="str">
        <f>_xlfn.XLOOKUP(A1108, Loan!A:A, Loan!D:D, "0")</f>
        <v>0</v>
      </c>
      <c r="N1108" s="3" t="str">
        <f>_xlfn.XLOOKUP(Customer8[[#This Row],[Account Number]],Transaction!C:C,Transaction!D:D)</f>
        <v>Checks</v>
      </c>
      <c r="O1108" s="3" t="str">
        <f>_xlfn.XLOOKUP(Customer8[[#This Row],[Account Number]], Transaction!C:C,Transaction!E:E)</f>
        <v>Informal Services</v>
      </c>
      <c r="P1108" s="2">
        <f>_xlfn.XLOOKUP(Customer8[[#This Row],[Account Number]], Transaction!C:C,Transaction!F:F)</f>
        <v>44432</v>
      </c>
      <c r="Q1108" s="3">
        <f>Customer8[[#This Row],[Bank Deposit]]-Customer8[[#This Row],[Saving Accounts]]</f>
        <v>386814.68889999995</v>
      </c>
      <c r="R1108" s="3">
        <f>IF(AND(K1108="Current", Customer8[[#This Row],[Balance]]&gt;500000), Customer8[[#This Row],[Balance]]*1.02, Customer8[[#This Row],[Balance]])</f>
        <v>386814.68889999995</v>
      </c>
      <c r="S1108" s="3" t="str">
        <f>TEXT(Customer8[[#This Row],[Transaction_Date]], "MMM")</f>
        <v>Aug</v>
      </c>
      <c r="T1108" s="3" t="str">
        <f t="shared" si="17"/>
        <v>20-29 Yrs</v>
      </c>
      <c r="U1108" s="3" t="str">
        <f>TEXT(Customer8[[#This Row],[Transaction_Date]],"YYYY")</f>
        <v>2021</v>
      </c>
    </row>
    <row r="1109" spans="1:21" x14ac:dyDescent="0.35">
      <c r="A1109" t="s">
        <v>2405</v>
      </c>
      <c r="B1109">
        <v>395255433</v>
      </c>
      <c r="C1109">
        <v>65</v>
      </c>
      <c r="D1109" s="1">
        <v>20964.75</v>
      </c>
      <c r="E1109" t="s">
        <v>741</v>
      </c>
      <c r="F1109" t="s">
        <v>189</v>
      </c>
      <c r="G1109" t="s">
        <v>2247</v>
      </c>
      <c r="H1109" s="3">
        <v>582515.42850000004</v>
      </c>
      <c r="I1109" s="3">
        <v>113076.52439999999</v>
      </c>
      <c r="J1109" t="s">
        <v>2406</v>
      </c>
      <c r="K1109" t="str">
        <f>_xlfn.XLOOKUP(A1109, Accounts!A:A, Accounts!E:E, "Not Found")</f>
        <v>Domiciliary</v>
      </c>
      <c r="L1109" s="3">
        <f>_xlfn.XLOOKUP(A1109, Accounts!A:A, Accounts!G:G, 0)</f>
        <v>62546715</v>
      </c>
      <c r="M1109" s="3" t="str">
        <f>_xlfn.XLOOKUP(A1109, Loan!A:A, Loan!D:D, "0")</f>
        <v>0</v>
      </c>
      <c r="N1109" s="3" t="str">
        <f>_xlfn.XLOOKUP(Customer8[[#This Row],[Account Number]],Transaction!C:C,Transaction!D:D)</f>
        <v>Checks</v>
      </c>
      <c r="O1109" s="3" t="str">
        <f>_xlfn.XLOOKUP(Customer8[[#This Row],[Account Number]], Transaction!C:C,Transaction!E:E)</f>
        <v>Informal Services</v>
      </c>
      <c r="P1109" s="2">
        <f>_xlfn.XLOOKUP(Customer8[[#This Row],[Account Number]], Transaction!C:C,Transaction!F:F)</f>
        <v>44201</v>
      </c>
      <c r="Q1109" s="3">
        <f>Customer8[[#This Row],[Bank Deposit]]-Customer8[[#This Row],[Saving Accounts]]</f>
        <v>469438.90410000004</v>
      </c>
      <c r="R1109" s="3">
        <f>IF(AND(K1109="Current", Customer8[[#This Row],[Balance]]&gt;500000), Customer8[[#This Row],[Balance]]*1.02, Customer8[[#This Row],[Balance]])</f>
        <v>469438.90410000004</v>
      </c>
      <c r="S1109" s="3" t="str">
        <f>TEXT(Customer8[[#This Row],[Transaction_Date]], "MMM")</f>
        <v>Jan</v>
      </c>
      <c r="T1109" s="3" t="str">
        <f t="shared" si="17"/>
        <v>60-69 Yrs</v>
      </c>
      <c r="U1109" s="3" t="str">
        <f>TEXT(Customer8[[#This Row],[Transaction_Date]],"YYYY")</f>
        <v>2021</v>
      </c>
    </row>
    <row r="1110" spans="1:21" x14ac:dyDescent="0.35">
      <c r="A1110" t="s">
        <v>2407</v>
      </c>
      <c r="B1110">
        <v>941457744</v>
      </c>
      <c r="C1110">
        <v>35</v>
      </c>
      <c r="D1110" s="1">
        <v>31922.25</v>
      </c>
      <c r="E1110" t="s">
        <v>741</v>
      </c>
      <c r="F1110" t="s">
        <v>1104</v>
      </c>
      <c r="G1110" t="s">
        <v>2247</v>
      </c>
      <c r="H1110" s="3">
        <v>53855.785799999998</v>
      </c>
      <c r="I1110" s="3">
        <v>10275.4933</v>
      </c>
      <c r="J1110" t="s">
        <v>2408</v>
      </c>
      <c r="K1110" t="str">
        <f>_xlfn.XLOOKUP(A1110, Accounts!A:A, Accounts!E:E, "Not Found")</f>
        <v>Current</v>
      </c>
      <c r="L1110" s="3">
        <f>_xlfn.XLOOKUP(A1110, Accounts!A:A, Accounts!G:G, 0)</f>
        <v>221208064</v>
      </c>
      <c r="M1110" s="3" t="str">
        <f>_xlfn.XLOOKUP(A1110, Loan!A:A, Loan!D:D, "0")</f>
        <v>0</v>
      </c>
      <c r="N1110" s="3" t="str">
        <f>_xlfn.XLOOKUP(Customer8[[#This Row],[Account Number]],Transaction!C:C,Transaction!D:D)</f>
        <v>Online Payment</v>
      </c>
      <c r="O1110" s="3" t="str">
        <f>_xlfn.XLOOKUP(Customer8[[#This Row],[Account Number]], Transaction!C:C,Transaction!E:E)</f>
        <v>Mobile</v>
      </c>
      <c r="P1110" s="2">
        <f>_xlfn.XLOOKUP(Customer8[[#This Row],[Account Number]], Transaction!C:C,Transaction!F:F)</f>
        <v>44409</v>
      </c>
      <c r="Q1110" s="3">
        <f>Customer8[[#This Row],[Bank Deposit]]-Customer8[[#This Row],[Saving Accounts]]</f>
        <v>43580.292499999996</v>
      </c>
      <c r="R1110" s="3">
        <f>IF(AND(K1110="Current", Customer8[[#This Row],[Balance]]&gt;500000), Customer8[[#This Row],[Balance]]*1.02, Customer8[[#This Row],[Balance]])</f>
        <v>43580.292499999996</v>
      </c>
      <c r="S1110" s="3" t="str">
        <f>TEXT(Customer8[[#This Row],[Transaction_Date]], "MMM")</f>
        <v>Aug</v>
      </c>
      <c r="T1110" s="3" t="str">
        <f t="shared" si="17"/>
        <v>30-39 Yrs</v>
      </c>
      <c r="U1110" s="3" t="str">
        <f>TEXT(Customer8[[#This Row],[Transaction_Date]],"YYYY")</f>
        <v>2021</v>
      </c>
    </row>
    <row r="1111" spans="1:21" x14ac:dyDescent="0.35">
      <c r="A1111" t="s">
        <v>2409</v>
      </c>
      <c r="B1111">
        <v>771470202</v>
      </c>
      <c r="C1111">
        <v>19</v>
      </c>
      <c r="D1111" s="1">
        <v>37766.25</v>
      </c>
      <c r="E1111" t="s">
        <v>741</v>
      </c>
      <c r="F1111" t="s">
        <v>676</v>
      </c>
      <c r="G1111" t="s">
        <v>2247</v>
      </c>
      <c r="H1111" s="3">
        <v>90680.459499999997</v>
      </c>
      <c r="I1111" s="3">
        <v>76916.904899999994</v>
      </c>
      <c r="J1111" t="s">
        <v>2410</v>
      </c>
      <c r="K1111" t="str">
        <f>_xlfn.XLOOKUP(A1111, Accounts!A:A, Accounts!E:E, "Not Found")</f>
        <v>Current</v>
      </c>
      <c r="L1111" s="3">
        <f>_xlfn.XLOOKUP(A1111, Accounts!A:A, Accounts!G:G, 0)</f>
        <v>3940185795</v>
      </c>
      <c r="M1111" s="3" t="str">
        <f>_xlfn.XLOOKUP(A1111, Loan!A:A, Loan!D:D, "0")</f>
        <v>0</v>
      </c>
      <c r="N1111" s="3" t="str">
        <f>_xlfn.XLOOKUP(Customer8[[#This Row],[Account Number]],Transaction!C:C,Transaction!D:D)</f>
        <v>Cash Withdrawal</v>
      </c>
      <c r="O1111" s="3" t="str">
        <f>_xlfn.XLOOKUP(Customer8[[#This Row],[Account Number]], Transaction!C:C,Transaction!E:E)</f>
        <v>ATM</v>
      </c>
      <c r="P1111" s="2">
        <f>_xlfn.XLOOKUP(Customer8[[#This Row],[Account Number]], Transaction!C:C,Transaction!F:F)</f>
        <v>44350</v>
      </c>
      <c r="Q1111" s="3">
        <f>Customer8[[#This Row],[Bank Deposit]]-Customer8[[#This Row],[Saving Accounts]]</f>
        <v>13763.554600000003</v>
      </c>
      <c r="R1111" s="3">
        <f>IF(AND(K1111="Current", Customer8[[#This Row],[Balance]]&gt;500000), Customer8[[#This Row],[Balance]]*1.02, Customer8[[#This Row],[Balance]])</f>
        <v>13763.554600000003</v>
      </c>
      <c r="S1111" s="3" t="str">
        <f>TEXT(Customer8[[#This Row],[Transaction_Date]], "MMM")</f>
        <v>Jun</v>
      </c>
      <c r="T1111" s="3" t="str">
        <f t="shared" si="17"/>
        <v>Below 20 Yrs</v>
      </c>
      <c r="U1111" s="3" t="str">
        <f>TEXT(Customer8[[#This Row],[Transaction_Date]],"YYYY")</f>
        <v>2021</v>
      </c>
    </row>
    <row r="1112" spans="1:21" x14ac:dyDescent="0.35">
      <c r="A1112" t="s">
        <v>2411</v>
      </c>
      <c r="B1112">
        <v>736027965</v>
      </c>
      <c r="C1112">
        <v>45</v>
      </c>
      <c r="D1112" s="1">
        <v>28269.75</v>
      </c>
      <c r="E1112" t="s">
        <v>741</v>
      </c>
      <c r="F1112" t="s">
        <v>984</v>
      </c>
      <c r="G1112" t="s">
        <v>2247</v>
      </c>
      <c r="H1112" s="3">
        <v>781992.09380000003</v>
      </c>
      <c r="I1112" s="3">
        <v>286209.10629999998</v>
      </c>
      <c r="J1112" t="s">
        <v>2412</v>
      </c>
      <c r="K1112" t="str">
        <f>_xlfn.XLOOKUP(A1112, Accounts!A:A, Accounts!E:E, "Not Found")</f>
        <v>Current</v>
      </c>
      <c r="L1112" s="3">
        <f>_xlfn.XLOOKUP(A1112, Accounts!A:A, Accounts!G:G, 0)</f>
        <v>26439849</v>
      </c>
      <c r="M1112" s="3" t="str">
        <f>_xlfn.XLOOKUP(A1112, Loan!A:A, Loan!D:D, "0")</f>
        <v>0</v>
      </c>
      <c r="N1112" s="3" t="str">
        <f>_xlfn.XLOOKUP(Customer8[[#This Row],[Account Number]],Transaction!C:C,Transaction!D:D)</f>
        <v>Money Transfer</v>
      </c>
      <c r="O1112" s="3" t="str">
        <f>_xlfn.XLOOKUP(Customer8[[#This Row],[Account Number]], Transaction!C:C,Transaction!E:E)</f>
        <v>Mobile</v>
      </c>
      <c r="P1112" s="2">
        <f>_xlfn.XLOOKUP(Customer8[[#This Row],[Account Number]], Transaction!C:C,Transaction!F:F)</f>
        <v>44280</v>
      </c>
      <c r="Q1112" s="3">
        <f>Customer8[[#This Row],[Bank Deposit]]-Customer8[[#This Row],[Saving Accounts]]</f>
        <v>495782.98750000005</v>
      </c>
      <c r="R1112" s="3">
        <f>IF(AND(K1112="Current", Customer8[[#This Row],[Balance]]&gt;500000), Customer8[[#This Row],[Balance]]*1.02, Customer8[[#This Row],[Balance]])</f>
        <v>495782.98750000005</v>
      </c>
      <c r="S1112" s="3" t="str">
        <f>TEXT(Customer8[[#This Row],[Transaction_Date]], "MMM")</f>
        <v>Mar</v>
      </c>
      <c r="T1112" s="3" t="str">
        <f t="shared" si="17"/>
        <v>40-49 Yrs</v>
      </c>
      <c r="U1112" s="3" t="str">
        <f>TEXT(Customer8[[#This Row],[Transaction_Date]],"YYYY")</f>
        <v>2021</v>
      </c>
    </row>
    <row r="1113" spans="1:21" x14ac:dyDescent="0.35">
      <c r="A1113" t="s">
        <v>2413</v>
      </c>
      <c r="B1113">
        <v>413570128</v>
      </c>
      <c r="C1113">
        <v>39</v>
      </c>
      <c r="D1113" s="1">
        <v>30461.25</v>
      </c>
      <c r="E1113" t="s">
        <v>741</v>
      </c>
      <c r="F1113" t="s">
        <v>175</v>
      </c>
      <c r="G1113" t="s">
        <v>2247</v>
      </c>
      <c r="H1113" s="3">
        <v>217372.23319999999</v>
      </c>
      <c r="I1113" s="3">
        <v>314274.4866</v>
      </c>
      <c r="J1113" t="s">
        <v>2414</v>
      </c>
      <c r="K1113" t="str">
        <f>_xlfn.XLOOKUP(A1113, Accounts!A:A, Accounts!E:E, "Not Found")</f>
        <v>Current</v>
      </c>
      <c r="L1113" s="3">
        <f>_xlfn.XLOOKUP(A1113, Accounts!A:A, Accounts!G:G, 0)</f>
        <v>262631424</v>
      </c>
      <c r="M1113" s="3" t="str">
        <f>_xlfn.XLOOKUP(A1113, Loan!A:A, Loan!D:D, "0")</f>
        <v>0</v>
      </c>
      <c r="N1113" s="3" t="str">
        <f>_xlfn.XLOOKUP(Customer8[[#This Row],[Account Number]],Transaction!C:C,Transaction!D:D)</f>
        <v>Online Payment</v>
      </c>
      <c r="O1113" s="3" t="str">
        <f>_xlfn.XLOOKUP(Customer8[[#This Row],[Account Number]], Transaction!C:C,Transaction!E:E)</f>
        <v>Mobile</v>
      </c>
      <c r="P1113" s="2">
        <f>_xlfn.XLOOKUP(Customer8[[#This Row],[Account Number]], Transaction!C:C,Transaction!F:F)</f>
        <v>44500</v>
      </c>
      <c r="Q1113" s="3">
        <f>Customer8[[#This Row],[Bank Deposit]]-Customer8[[#This Row],[Saving Accounts]]</f>
        <v>-96902.253400000016</v>
      </c>
      <c r="R1113" s="3">
        <f>IF(AND(K1113="Current", Customer8[[#This Row],[Balance]]&gt;500000), Customer8[[#This Row],[Balance]]*1.02, Customer8[[#This Row],[Balance]])</f>
        <v>-96902.253400000016</v>
      </c>
      <c r="S1113" s="3" t="str">
        <f>TEXT(Customer8[[#This Row],[Transaction_Date]], "MMM")</f>
        <v>Oct</v>
      </c>
      <c r="T1113" s="3" t="str">
        <f t="shared" si="17"/>
        <v>30-39 Yrs</v>
      </c>
      <c r="U1113" s="3" t="str">
        <f>TEXT(Customer8[[#This Row],[Transaction_Date]],"YYYY")</f>
        <v>2021</v>
      </c>
    </row>
    <row r="1114" spans="1:21" x14ac:dyDescent="0.35">
      <c r="A1114" t="s">
        <v>2415</v>
      </c>
      <c r="B1114">
        <v>709800799</v>
      </c>
      <c r="C1114">
        <v>31</v>
      </c>
      <c r="D1114" s="1">
        <v>33383.25</v>
      </c>
      <c r="E1114" t="s">
        <v>741</v>
      </c>
      <c r="F1114" t="s">
        <v>381</v>
      </c>
      <c r="G1114" t="s">
        <v>2416</v>
      </c>
      <c r="H1114" s="3">
        <v>115235.2154</v>
      </c>
      <c r="I1114" s="3">
        <v>87621.842300000004</v>
      </c>
      <c r="J1114" t="s">
        <v>2417</v>
      </c>
      <c r="K1114" t="str">
        <f>_xlfn.XLOOKUP(A1114, Accounts!A:A, Accounts!E:E, "Not Found")</f>
        <v>Current</v>
      </c>
      <c r="L1114" s="3">
        <f>_xlfn.XLOOKUP(A1114, Accounts!A:A, Accounts!G:G, 0)</f>
        <v>785866599</v>
      </c>
      <c r="M1114" s="3" t="str">
        <f>_xlfn.XLOOKUP(A1114, Loan!A:A, Loan!D:D, "0")</f>
        <v>0</v>
      </c>
      <c r="N1114" s="3" t="str">
        <f>_xlfn.XLOOKUP(Customer8[[#This Row],[Account Number]],Transaction!C:C,Transaction!D:D)</f>
        <v>Online Payment</v>
      </c>
      <c r="O1114" s="3" t="str">
        <f>_xlfn.XLOOKUP(Customer8[[#This Row],[Account Number]], Transaction!C:C,Transaction!E:E)</f>
        <v>Mobile</v>
      </c>
      <c r="P1114" s="2">
        <f>_xlfn.XLOOKUP(Customer8[[#This Row],[Account Number]], Transaction!C:C,Transaction!F:F)</f>
        <v>44510</v>
      </c>
      <c r="Q1114" s="3">
        <f>Customer8[[#This Row],[Bank Deposit]]-Customer8[[#This Row],[Saving Accounts]]</f>
        <v>27613.373099999997</v>
      </c>
      <c r="R1114" s="3">
        <f>IF(AND(K1114="Current", Customer8[[#This Row],[Balance]]&gt;500000), Customer8[[#This Row],[Balance]]*1.02, Customer8[[#This Row],[Balance]])</f>
        <v>27613.373099999997</v>
      </c>
      <c r="S1114" s="3" t="str">
        <f>TEXT(Customer8[[#This Row],[Transaction_Date]], "MMM")</f>
        <v>Nov</v>
      </c>
      <c r="T1114" s="3" t="str">
        <f t="shared" si="17"/>
        <v>30-39 Yrs</v>
      </c>
      <c r="U1114" s="3" t="str">
        <f>TEXT(Customer8[[#This Row],[Transaction_Date]],"YYYY")</f>
        <v>2021</v>
      </c>
    </row>
    <row r="1115" spans="1:21" x14ac:dyDescent="0.35">
      <c r="A1115" t="s">
        <v>2418</v>
      </c>
      <c r="B1115">
        <v>325892800</v>
      </c>
      <c r="C1115">
        <v>67</v>
      </c>
      <c r="D1115" s="1">
        <v>20234.25</v>
      </c>
      <c r="E1115" t="s">
        <v>741</v>
      </c>
      <c r="F1115" t="s">
        <v>660</v>
      </c>
      <c r="G1115" t="s">
        <v>2416</v>
      </c>
      <c r="H1115" s="3">
        <v>1354185.493</v>
      </c>
      <c r="I1115" s="3">
        <v>237654.3854</v>
      </c>
      <c r="J1115" t="s">
        <v>2419</v>
      </c>
      <c r="K1115" t="str">
        <f>_xlfn.XLOOKUP(A1115, Accounts!A:A, Accounts!E:E, "Not Found")</f>
        <v>Savings</v>
      </c>
      <c r="L1115" s="3">
        <f>_xlfn.XLOOKUP(A1115, Accounts!A:A, Accounts!G:G, 0)</f>
        <v>1569382912</v>
      </c>
      <c r="M1115" s="3">
        <f>_xlfn.XLOOKUP(A1115, Loan!A:A, Loan!D:D, "0")</f>
        <v>72396864</v>
      </c>
      <c r="N1115" s="3" t="str">
        <f>_xlfn.XLOOKUP(Customer8[[#This Row],[Account Number]],Transaction!C:C,Transaction!D:D)</f>
        <v>Loan Payment</v>
      </c>
      <c r="O1115" s="3" t="str">
        <f>_xlfn.XLOOKUP(Customer8[[#This Row],[Account Number]], Transaction!C:C,Transaction!E:E)</f>
        <v>AFT</v>
      </c>
      <c r="P1115" s="2">
        <f>_xlfn.XLOOKUP(Customer8[[#This Row],[Account Number]], Transaction!C:C,Transaction!F:F)</f>
        <v>44665</v>
      </c>
      <c r="Q1115" s="3">
        <f>Customer8[[#This Row],[Bank Deposit]]-Customer8[[#This Row],[Saving Accounts]]</f>
        <v>1116531.1076</v>
      </c>
      <c r="R1115" s="3">
        <f>IF(AND(K1115="Current", Customer8[[#This Row],[Balance]]&gt;500000), Customer8[[#This Row],[Balance]]*1.02, Customer8[[#This Row],[Balance]])</f>
        <v>1116531.1076</v>
      </c>
      <c r="S1115" s="3" t="str">
        <f>TEXT(Customer8[[#This Row],[Transaction_Date]], "MMM")</f>
        <v>Apr</v>
      </c>
      <c r="T1115" s="3" t="str">
        <f t="shared" si="17"/>
        <v>60-69 Yrs</v>
      </c>
      <c r="U1115" s="3" t="str">
        <f>TEXT(Customer8[[#This Row],[Transaction_Date]],"YYYY")</f>
        <v>2022</v>
      </c>
    </row>
    <row r="1116" spans="1:21" x14ac:dyDescent="0.35">
      <c r="A1116" t="s">
        <v>2420</v>
      </c>
      <c r="B1116">
        <v>377778135</v>
      </c>
      <c r="C1116">
        <v>77</v>
      </c>
      <c r="D1116" s="1">
        <v>16581.75</v>
      </c>
      <c r="E1116" t="s">
        <v>741</v>
      </c>
      <c r="F1116" t="s">
        <v>189</v>
      </c>
      <c r="G1116" t="s">
        <v>2416</v>
      </c>
      <c r="H1116" s="3">
        <v>303143.84450000001</v>
      </c>
      <c r="I1116" s="3">
        <v>107399.53350000001</v>
      </c>
      <c r="J1116" t="s">
        <v>2421</v>
      </c>
      <c r="K1116" t="str">
        <f>_xlfn.XLOOKUP(A1116, Accounts!A:A, Accounts!E:E, "Not Found")</f>
        <v>Joint</v>
      </c>
      <c r="L1116" s="3">
        <f>_xlfn.XLOOKUP(A1116, Accounts!A:A, Accounts!G:G, 0)</f>
        <v>1235226986</v>
      </c>
      <c r="M1116" s="3" t="str">
        <f>_xlfn.XLOOKUP(A1116, Loan!A:A, Loan!D:D, "0")</f>
        <v>0</v>
      </c>
      <c r="N1116" s="3" t="str">
        <f>_xlfn.XLOOKUP(Customer8[[#This Row],[Account Number]],Transaction!C:C,Transaction!D:D)</f>
        <v>Money Deposit</v>
      </c>
      <c r="O1116" s="3" t="str">
        <f>_xlfn.XLOOKUP(Customer8[[#This Row],[Account Number]], Transaction!C:C,Transaction!E:E)</f>
        <v>Bank</v>
      </c>
      <c r="P1116" s="2">
        <f>_xlfn.XLOOKUP(Customer8[[#This Row],[Account Number]], Transaction!C:C,Transaction!F:F)</f>
        <v>44223</v>
      </c>
      <c r="Q1116" s="3">
        <f>Customer8[[#This Row],[Bank Deposit]]-Customer8[[#This Row],[Saving Accounts]]</f>
        <v>195744.31099999999</v>
      </c>
      <c r="R1116" s="3">
        <f>IF(AND(K1116="Current", Customer8[[#This Row],[Balance]]&gt;500000), Customer8[[#This Row],[Balance]]*1.02, Customer8[[#This Row],[Balance]])</f>
        <v>195744.31099999999</v>
      </c>
      <c r="S1116" s="3" t="str">
        <f>TEXT(Customer8[[#This Row],[Transaction_Date]], "MMM")</f>
        <v>Jan</v>
      </c>
      <c r="T1116" s="3" t="str">
        <f t="shared" si="17"/>
        <v>70 Yrs &amp; Above</v>
      </c>
      <c r="U1116" s="3" t="str">
        <f>TEXT(Customer8[[#This Row],[Transaction_Date]],"YYYY")</f>
        <v>2021</v>
      </c>
    </row>
    <row r="1117" spans="1:21" x14ac:dyDescent="0.35">
      <c r="A1117" t="s">
        <v>2422</v>
      </c>
      <c r="B1117">
        <v>216474393</v>
      </c>
      <c r="C1117">
        <v>58</v>
      </c>
      <c r="D1117" s="1">
        <v>23521.5</v>
      </c>
      <c r="E1117" t="s">
        <v>741</v>
      </c>
      <c r="F1117" t="s">
        <v>1104</v>
      </c>
      <c r="G1117" t="s">
        <v>2416</v>
      </c>
      <c r="H1117" s="3">
        <v>1335604.4582</v>
      </c>
      <c r="I1117" s="3">
        <v>719171.63139999995</v>
      </c>
      <c r="J1117" t="s">
        <v>2423</v>
      </c>
      <c r="K1117" t="str">
        <f>_xlfn.XLOOKUP(A1117, Accounts!A:A, Accounts!E:E, "Not Found")</f>
        <v>Savings</v>
      </c>
      <c r="L1117" s="3">
        <f>_xlfn.XLOOKUP(A1117, Accounts!A:A, Accounts!G:G, 0)</f>
        <v>1741567751</v>
      </c>
      <c r="M1117" s="3" t="str">
        <f>_xlfn.XLOOKUP(A1117, Loan!A:A, Loan!D:D, "0")</f>
        <v>0</v>
      </c>
      <c r="N1117" s="3" t="str">
        <f>_xlfn.XLOOKUP(Customer8[[#This Row],[Account Number]],Transaction!C:C,Transaction!D:D)</f>
        <v>Online Payment</v>
      </c>
      <c r="O1117" s="3" t="str">
        <f>_xlfn.XLOOKUP(Customer8[[#This Row],[Account Number]], Transaction!C:C,Transaction!E:E)</f>
        <v>Mobile</v>
      </c>
      <c r="P1117" s="2">
        <f>_xlfn.XLOOKUP(Customer8[[#This Row],[Account Number]], Transaction!C:C,Transaction!F:F)</f>
        <v>44430</v>
      </c>
      <c r="Q1117" s="3">
        <f>Customer8[[#This Row],[Bank Deposit]]-Customer8[[#This Row],[Saving Accounts]]</f>
        <v>616432.82680000004</v>
      </c>
      <c r="R1117" s="3">
        <f>IF(AND(K1117="Current", Customer8[[#This Row],[Balance]]&gt;500000), Customer8[[#This Row],[Balance]]*1.02, Customer8[[#This Row],[Balance]])</f>
        <v>616432.82680000004</v>
      </c>
      <c r="S1117" s="3" t="str">
        <f>TEXT(Customer8[[#This Row],[Transaction_Date]], "MMM")</f>
        <v>Aug</v>
      </c>
      <c r="T1117" s="3" t="str">
        <f t="shared" si="17"/>
        <v>50-59 Yrs</v>
      </c>
      <c r="U1117" s="3" t="str">
        <f>TEXT(Customer8[[#This Row],[Transaction_Date]],"YYYY")</f>
        <v>2021</v>
      </c>
    </row>
    <row r="1118" spans="1:21" x14ac:dyDescent="0.35">
      <c r="A1118" t="s">
        <v>2424</v>
      </c>
      <c r="B1118">
        <v>807793857</v>
      </c>
      <c r="C1118">
        <v>28</v>
      </c>
      <c r="D1118" s="1">
        <v>34479</v>
      </c>
      <c r="E1118" t="s">
        <v>741</v>
      </c>
      <c r="F1118" t="s">
        <v>547</v>
      </c>
      <c r="G1118" t="s">
        <v>2416</v>
      </c>
      <c r="H1118" s="3">
        <v>1045397.5207</v>
      </c>
      <c r="I1118" s="3">
        <v>210911.6441</v>
      </c>
      <c r="J1118" t="s">
        <v>2425</v>
      </c>
      <c r="K1118" t="str">
        <f>_xlfn.XLOOKUP(A1118, Accounts!A:A, Accounts!E:E, "Not Found")</f>
        <v>Savings</v>
      </c>
      <c r="L1118" s="3">
        <f>_xlfn.XLOOKUP(A1118, Accounts!A:A, Accounts!G:G, 0)</f>
        <v>3122129664</v>
      </c>
      <c r="M1118" s="3" t="str">
        <f>_xlfn.XLOOKUP(A1118, Loan!A:A, Loan!D:D, "0")</f>
        <v>0</v>
      </c>
      <c r="N1118" s="3" t="str">
        <f>_xlfn.XLOOKUP(Customer8[[#This Row],[Account Number]],Transaction!C:C,Transaction!D:D)</f>
        <v>Online Payment</v>
      </c>
      <c r="O1118" s="3" t="str">
        <f>_xlfn.XLOOKUP(Customer8[[#This Row],[Account Number]], Transaction!C:C,Transaction!E:E)</f>
        <v>Internet Banking</v>
      </c>
      <c r="P1118" s="2">
        <f>_xlfn.XLOOKUP(Customer8[[#This Row],[Account Number]], Transaction!C:C,Transaction!F:F)</f>
        <v>44576</v>
      </c>
      <c r="Q1118" s="3">
        <f>Customer8[[#This Row],[Bank Deposit]]-Customer8[[#This Row],[Saving Accounts]]</f>
        <v>834485.87659999996</v>
      </c>
      <c r="R1118" s="3">
        <f>IF(AND(K1118="Current", Customer8[[#This Row],[Balance]]&gt;500000), Customer8[[#This Row],[Balance]]*1.02, Customer8[[#This Row],[Balance]])</f>
        <v>834485.87659999996</v>
      </c>
      <c r="S1118" s="3" t="str">
        <f>TEXT(Customer8[[#This Row],[Transaction_Date]], "MMM")</f>
        <v>Jan</v>
      </c>
      <c r="T1118" s="3" t="str">
        <f t="shared" si="17"/>
        <v>20-29 Yrs</v>
      </c>
      <c r="U1118" s="3" t="str">
        <f>TEXT(Customer8[[#This Row],[Transaction_Date]],"YYYY")</f>
        <v>2022</v>
      </c>
    </row>
    <row r="1119" spans="1:21" x14ac:dyDescent="0.35">
      <c r="A1119" t="s">
        <v>2426</v>
      </c>
      <c r="B1119">
        <v>764853701</v>
      </c>
      <c r="C1119">
        <v>73</v>
      </c>
      <c r="D1119" s="1">
        <v>18042.75</v>
      </c>
      <c r="E1119" t="s">
        <v>741</v>
      </c>
      <c r="F1119" t="s">
        <v>189</v>
      </c>
      <c r="G1119" t="s">
        <v>2416</v>
      </c>
      <c r="H1119" s="3">
        <v>397157.76</v>
      </c>
      <c r="I1119" s="3">
        <v>63301.372799999997</v>
      </c>
      <c r="J1119" t="s">
        <v>2427</v>
      </c>
      <c r="K1119" t="str">
        <f>_xlfn.XLOOKUP(A1119, Accounts!A:A, Accounts!E:E, "Not Found")</f>
        <v>Joint</v>
      </c>
      <c r="L1119" s="3">
        <f>_xlfn.XLOOKUP(A1119, Accounts!A:A, Accounts!G:G, 0)</f>
        <v>870197328</v>
      </c>
      <c r="M1119" s="3" t="str">
        <f>_xlfn.XLOOKUP(A1119, Loan!A:A, Loan!D:D, "0")</f>
        <v>0</v>
      </c>
      <c r="N1119" s="3" t="str">
        <f>_xlfn.XLOOKUP(Customer8[[#This Row],[Account Number]],Transaction!C:C,Transaction!D:D)</f>
        <v>Online Payment</v>
      </c>
      <c r="O1119" s="3" t="str">
        <f>_xlfn.XLOOKUP(Customer8[[#This Row],[Account Number]], Transaction!C:C,Transaction!E:E)</f>
        <v>Internet Banking</v>
      </c>
      <c r="P1119" s="2">
        <f>_xlfn.XLOOKUP(Customer8[[#This Row],[Account Number]], Transaction!C:C,Transaction!F:F)</f>
        <v>44523</v>
      </c>
      <c r="Q1119" s="3">
        <f>Customer8[[#This Row],[Bank Deposit]]-Customer8[[#This Row],[Saving Accounts]]</f>
        <v>333856.3872</v>
      </c>
      <c r="R1119" s="3">
        <f>IF(AND(K1119="Current", Customer8[[#This Row],[Balance]]&gt;500000), Customer8[[#This Row],[Balance]]*1.02, Customer8[[#This Row],[Balance]])</f>
        <v>333856.3872</v>
      </c>
      <c r="S1119" s="3" t="str">
        <f>TEXT(Customer8[[#This Row],[Transaction_Date]], "MMM")</f>
        <v>Nov</v>
      </c>
      <c r="T1119" s="3" t="str">
        <f t="shared" si="17"/>
        <v>70 Yrs &amp; Above</v>
      </c>
      <c r="U1119" s="3" t="str">
        <f>TEXT(Customer8[[#This Row],[Transaction_Date]],"YYYY")</f>
        <v>2021</v>
      </c>
    </row>
    <row r="1120" spans="1:21" x14ac:dyDescent="0.35">
      <c r="A1120" t="s">
        <v>2428</v>
      </c>
      <c r="B1120">
        <v>243026401</v>
      </c>
      <c r="C1120">
        <v>75</v>
      </c>
      <c r="D1120" s="1">
        <v>17312.25</v>
      </c>
      <c r="E1120" t="s">
        <v>741</v>
      </c>
      <c r="F1120" t="s">
        <v>78</v>
      </c>
      <c r="G1120" t="s">
        <v>2416</v>
      </c>
      <c r="H1120" s="3">
        <v>75793.008300000001</v>
      </c>
      <c r="I1120" s="3">
        <v>73050.023199999996</v>
      </c>
      <c r="J1120" t="s">
        <v>2429</v>
      </c>
      <c r="K1120" t="str">
        <f>_xlfn.XLOOKUP(A1120, Accounts!A:A, Accounts!E:E, "Not Found")</f>
        <v>Current</v>
      </c>
      <c r="L1120" s="3">
        <f>_xlfn.XLOOKUP(A1120, Accounts!A:A, Accounts!G:G, 0)</f>
        <v>1903819209</v>
      </c>
      <c r="M1120" s="3" t="str">
        <f>_xlfn.XLOOKUP(A1120, Loan!A:A, Loan!D:D, "0")</f>
        <v>0</v>
      </c>
      <c r="N1120" s="3" t="str">
        <f>_xlfn.XLOOKUP(Customer8[[#This Row],[Account Number]],Transaction!C:C,Transaction!D:D)</f>
        <v>Checks</v>
      </c>
      <c r="O1120" s="3" t="str">
        <f>_xlfn.XLOOKUP(Customer8[[#This Row],[Account Number]], Transaction!C:C,Transaction!E:E)</f>
        <v>Informal Services</v>
      </c>
      <c r="P1120" s="2">
        <f>_xlfn.XLOOKUP(Customer8[[#This Row],[Account Number]], Transaction!C:C,Transaction!F:F)</f>
        <v>44509</v>
      </c>
      <c r="Q1120" s="3">
        <f>Customer8[[#This Row],[Bank Deposit]]-Customer8[[#This Row],[Saving Accounts]]</f>
        <v>2742.9851000000053</v>
      </c>
      <c r="R1120" s="3">
        <f>IF(AND(K1120="Current", Customer8[[#This Row],[Balance]]&gt;500000), Customer8[[#This Row],[Balance]]*1.02, Customer8[[#This Row],[Balance]])</f>
        <v>2742.9851000000053</v>
      </c>
      <c r="S1120" s="3" t="str">
        <f>TEXT(Customer8[[#This Row],[Transaction_Date]], "MMM")</f>
        <v>Nov</v>
      </c>
      <c r="T1120" s="3" t="str">
        <f t="shared" si="17"/>
        <v>70 Yrs &amp; Above</v>
      </c>
      <c r="U1120" s="3" t="str">
        <f>TEXT(Customer8[[#This Row],[Transaction_Date]],"YYYY")</f>
        <v>2021</v>
      </c>
    </row>
    <row r="1121" spans="1:21" x14ac:dyDescent="0.35">
      <c r="A1121" t="s">
        <v>2430</v>
      </c>
      <c r="B1121">
        <v>86568311</v>
      </c>
      <c r="C1121">
        <v>66</v>
      </c>
      <c r="D1121" s="1">
        <v>20599.5</v>
      </c>
      <c r="E1121" t="s">
        <v>741</v>
      </c>
      <c r="F1121" t="s">
        <v>728</v>
      </c>
      <c r="G1121" t="s">
        <v>2416</v>
      </c>
      <c r="H1121" s="3">
        <v>299267.2193</v>
      </c>
      <c r="I1121" s="3">
        <v>169299.74119999999</v>
      </c>
      <c r="J1121" t="s">
        <v>2431</v>
      </c>
      <c r="K1121" t="str">
        <f>_xlfn.XLOOKUP(A1121, Accounts!A:A, Accounts!E:E, "Not Found")</f>
        <v>Corporate</v>
      </c>
      <c r="L1121" s="3">
        <f>_xlfn.XLOOKUP(A1121, Accounts!A:A, Accounts!G:G, 0)</f>
        <v>75923904</v>
      </c>
      <c r="M1121" s="3" t="str">
        <f>_xlfn.XLOOKUP(A1121, Loan!A:A, Loan!D:D, "0")</f>
        <v>0</v>
      </c>
      <c r="N1121" s="3" t="str">
        <f>_xlfn.XLOOKUP(Customer8[[#This Row],[Account Number]],Transaction!C:C,Transaction!D:D)</f>
        <v>Online Payment</v>
      </c>
      <c r="O1121" s="3" t="str">
        <f>_xlfn.XLOOKUP(Customer8[[#This Row],[Account Number]], Transaction!C:C,Transaction!E:E)</f>
        <v>Card</v>
      </c>
      <c r="P1121" s="2">
        <f>_xlfn.XLOOKUP(Customer8[[#This Row],[Account Number]], Transaction!C:C,Transaction!F:F)</f>
        <v>44533</v>
      </c>
      <c r="Q1121" s="3">
        <f>Customer8[[#This Row],[Bank Deposit]]-Customer8[[#This Row],[Saving Accounts]]</f>
        <v>129967.47810000001</v>
      </c>
      <c r="R1121" s="3">
        <f>IF(AND(K1121="Current", Customer8[[#This Row],[Balance]]&gt;500000), Customer8[[#This Row],[Balance]]*1.02, Customer8[[#This Row],[Balance]])</f>
        <v>129967.47810000001</v>
      </c>
      <c r="S1121" s="3" t="str">
        <f>TEXT(Customer8[[#This Row],[Transaction_Date]], "MMM")</f>
        <v>Dec</v>
      </c>
      <c r="T1121" s="3" t="str">
        <f t="shared" si="17"/>
        <v>60-69 Yrs</v>
      </c>
      <c r="U1121" s="3" t="str">
        <f>TEXT(Customer8[[#This Row],[Transaction_Date]],"YYYY")</f>
        <v>2021</v>
      </c>
    </row>
    <row r="1122" spans="1:21" x14ac:dyDescent="0.35">
      <c r="A1122" t="s">
        <v>2432</v>
      </c>
      <c r="B1122">
        <v>119496083</v>
      </c>
      <c r="C1122">
        <v>72</v>
      </c>
      <c r="D1122" s="1">
        <v>18408</v>
      </c>
      <c r="E1122" t="s">
        <v>741</v>
      </c>
      <c r="F1122" t="s">
        <v>63</v>
      </c>
      <c r="G1122" t="s">
        <v>2416</v>
      </c>
      <c r="H1122" s="3">
        <v>902647.6446</v>
      </c>
      <c r="I1122" s="3">
        <v>431125.96409999998</v>
      </c>
      <c r="J1122" t="s">
        <v>2433</v>
      </c>
      <c r="K1122" t="str">
        <f>_xlfn.XLOOKUP(A1122, Accounts!A:A, Accounts!E:E, "Not Found")</f>
        <v>Joint</v>
      </c>
      <c r="L1122" s="3">
        <f>_xlfn.XLOOKUP(A1122, Accounts!A:A, Accounts!G:G, 0)</f>
        <v>5223302592</v>
      </c>
      <c r="M1122" s="3" t="str">
        <f>_xlfn.XLOOKUP(A1122, Loan!A:A, Loan!D:D, "0")</f>
        <v>0</v>
      </c>
      <c r="N1122" s="3" t="str">
        <f>_xlfn.XLOOKUP(Customer8[[#This Row],[Account Number]],Transaction!C:C,Transaction!D:D)</f>
        <v>Online Payment</v>
      </c>
      <c r="O1122" s="3" t="str">
        <f>_xlfn.XLOOKUP(Customer8[[#This Row],[Account Number]], Transaction!C:C,Transaction!E:E)</f>
        <v>Mobile</v>
      </c>
      <c r="P1122" s="2">
        <f>_xlfn.XLOOKUP(Customer8[[#This Row],[Account Number]], Transaction!C:C,Transaction!F:F)</f>
        <v>44271</v>
      </c>
      <c r="Q1122" s="3">
        <f>Customer8[[#This Row],[Bank Deposit]]-Customer8[[#This Row],[Saving Accounts]]</f>
        <v>471521.68050000002</v>
      </c>
      <c r="R1122" s="3">
        <f>IF(AND(K1122="Current", Customer8[[#This Row],[Balance]]&gt;500000), Customer8[[#This Row],[Balance]]*1.02, Customer8[[#This Row],[Balance]])</f>
        <v>471521.68050000002</v>
      </c>
      <c r="S1122" s="3" t="str">
        <f>TEXT(Customer8[[#This Row],[Transaction_Date]], "MMM")</f>
        <v>Mar</v>
      </c>
      <c r="T1122" s="3" t="str">
        <f t="shared" si="17"/>
        <v>70 Yrs &amp; Above</v>
      </c>
      <c r="U1122" s="3" t="str">
        <f>TEXT(Customer8[[#This Row],[Transaction_Date]],"YYYY")</f>
        <v>2021</v>
      </c>
    </row>
    <row r="1123" spans="1:21" x14ac:dyDescent="0.35">
      <c r="A1123" t="s">
        <v>475</v>
      </c>
      <c r="B1123">
        <v>439347146</v>
      </c>
      <c r="C1123">
        <v>59</v>
      </c>
      <c r="D1123" s="1">
        <v>23156.25</v>
      </c>
      <c r="E1123" t="s">
        <v>741</v>
      </c>
      <c r="F1123" t="s">
        <v>641</v>
      </c>
      <c r="G1123" t="s">
        <v>2416</v>
      </c>
      <c r="H1123" s="3">
        <v>160456.61300000001</v>
      </c>
      <c r="I1123" s="3">
        <v>79100.773499999996</v>
      </c>
      <c r="J1123" t="s">
        <v>2434</v>
      </c>
      <c r="K1123" t="str">
        <f>_xlfn.XLOOKUP(A1123, Accounts!A:A, Accounts!E:E, "Not Found")</f>
        <v>Savings</v>
      </c>
      <c r="L1123" s="3">
        <f>_xlfn.XLOOKUP(A1123, Accounts!A:A, Accounts!G:G, 0)</f>
        <v>3288100608</v>
      </c>
      <c r="M1123" s="3">
        <f>_xlfn.XLOOKUP(A1123, Loan!A:A, Loan!D:D, "0")</f>
        <v>942311232</v>
      </c>
      <c r="N1123" s="3" t="str">
        <f>_xlfn.XLOOKUP(Customer8[[#This Row],[Account Number]],Transaction!C:C,Transaction!D:D)</f>
        <v>Money Transfer</v>
      </c>
      <c r="O1123" s="3" t="str">
        <f>_xlfn.XLOOKUP(Customer8[[#This Row],[Account Number]], Transaction!C:C,Transaction!E:E)</f>
        <v>Internet Banking</v>
      </c>
      <c r="P1123" s="2">
        <f>_xlfn.XLOOKUP(Customer8[[#This Row],[Account Number]], Transaction!C:C,Transaction!F:F)</f>
        <v>44440</v>
      </c>
      <c r="Q1123" s="3">
        <f>Customer8[[#This Row],[Bank Deposit]]-Customer8[[#This Row],[Saving Accounts]]</f>
        <v>81355.839500000016</v>
      </c>
      <c r="R1123" s="3">
        <f>IF(AND(K1123="Current", Customer8[[#This Row],[Balance]]&gt;500000), Customer8[[#This Row],[Balance]]*1.02, Customer8[[#This Row],[Balance]])</f>
        <v>81355.839500000016</v>
      </c>
      <c r="S1123" s="3" t="str">
        <f>TEXT(Customer8[[#This Row],[Transaction_Date]], "MMM")</f>
        <v>Sep</v>
      </c>
      <c r="T1123" s="3" t="str">
        <f t="shared" si="17"/>
        <v>50-59 Yrs</v>
      </c>
      <c r="U1123" s="3" t="str">
        <f>TEXT(Customer8[[#This Row],[Transaction_Date]],"YYYY")</f>
        <v>2021</v>
      </c>
    </row>
    <row r="1124" spans="1:21" x14ac:dyDescent="0.35">
      <c r="A1124" t="s">
        <v>2435</v>
      </c>
      <c r="B1124">
        <v>155187023</v>
      </c>
      <c r="C1124">
        <v>36</v>
      </c>
      <c r="D1124" s="1">
        <v>31557</v>
      </c>
      <c r="E1124" t="s">
        <v>741</v>
      </c>
      <c r="F1124" t="s">
        <v>163</v>
      </c>
      <c r="G1124" t="s">
        <v>2416</v>
      </c>
      <c r="H1124" s="3">
        <v>319263.39270000003</v>
      </c>
      <c r="I1124" s="3">
        <v>116636.0059</v>
      </c>
      <c r="J1124" t="s">
        <v>2436</v>
      </c>
      <c r="K1124" t="str">
        <f>_xlfn.XLOOKUP(A1124, Accounts!A:A, Accounts!E:E, "Not Found")</f>
        <v>Domiciliary</v>
      </c>
      <c r="L1124" s="3">
        <f>_xlfn.XLOOKUP(A1124, Accounts!A:A, Accounts!G:G, 0)</f>
        <v>1092187008</v>
      </c>
      <c r="M1124" s="3" t="str">
        <f>_xlfn.XLOOKUP(A1124, Loan!A:A, Loan!D:D, "0")</f>
        <v>0</v>
      </c>
      <c r="N1124" s="3" t="str">
        <f>_xlfn.XLOOKUP(Customer8[[#This Row],[Account Number]],Transaction!C:C,Transaction!D:D)</f>
        <v>Cash Withdrawal</v>
      </c>
      <c r="O1124" s="3" t="str">
        <f>_xlfn.XLOOKUP(Customer8[[#This Row],[Account Number]], Transaction!C:C,Transaction!E:E)</f>
        <v>POS</v>
      </c>
      <c r="P1124" s="2">
        <f>_xlfn.XLOOKUP(Customer8[[#This Row],[Account Number]], Transaction!C:C,Transaction!F:F)</f>
        <v>44607</v>
      </c>
      <c r="Q1124" s="3">
        <f>Customer8[[#This Row],[Bank Deposit]]-Customer8[[#This Row],[Saving Accounts]]</f>
        <v>202627.38680000004</v>
      </c>
      <c r="R1124" s="3">
        <f>IF(AND(K1124="Current", Customer8[[#This Row],[Balance]]&gt;500000), Customer8[[#This Row],[Balance]]*1.02, Customer8[[#This Row],[Balance]])</f>
        <v>202627.38680000004</v>
      </c>
      <c r="S1124" s="3" t="str">
        <f>TEXT(Customer8[[#This Row],[Transaction_Date]], "MMM")</f>
        <v>Feb</v>
      </c>
      <c r="T1124" s="3" t="str">
        <f t="shared" si="17"/>
        <v>30-39 Yrs</v>
      </c>
      <c r="U1124" s="3" t="str">
        <f>TEXT(Customer8[[#This Row],[Transaction_Date]],"YYYY")</f>
        <v>2022</v>
      </c>
    </row>
    <row r="1125" spans="1:21" x14ac:dyDescent="0.35">
      <c r="A1125" t="s">
        <v>2437</v>
      </c>
      <c r="B1125">
        <v>102279352</v>
      </c>
      <c r="C1125">
        <v>33</v>
      </c>
      <c r="D1125" s="1">
        <v>32652.75</v>
      </c>
      <c r="E1125" t="s">
        <v>741</v>
      </c>
      <c r="F1125" t="s">
        <v>886</v>
      </c>
      <c r="G1125" t="s">
        <v>2416</v>
      </c>
      <c r="H1125" s="3">
        <v>2178976.8149999999</v>
      </c>
      <c r="I1125" s="3">
        <v>324812.81060000003</v>
      </c>
      <c r="J1125" t="s">
        <v>2438</v>
      </c>
      <c r="K1125" t="str">
        <f>_xlfn.XLOOKUP(A1125, Accounts!A:A, Accounts!E:E, "Not Found")</f>
        <v>Current</v>
      </c>
      <c r="L1125" s="3">
        <f>_xlfn.XLOOKUP(A1125, Accounts!A:A, Accounts!G:G, 0)</f>
        <v>2053197</v>
      </c>
      <c r="M1125" s="3" t="str">
        <f>_xlfn.XLOOKUP(A1125, Loan!A:A, Loan!D:D, "0")</f>
        <v>0</v>
      </c>
      <c r="N1125" s="3" t="str">
        <f>_xlfn.XLOOKUP(Customer8[[#This Row],[Account Number]],Transaction!C:C,Transaction!D:D)</f>
        <v>Money Transfer</v>
      </c>
      <c r="O1125" s="3" t="str">
        <f>_xlfn.XLOOKUP(Customer8[[#This Row],[Account Number]], Transaction!C:C,Transaction!E:E)</f>
        <v>Mobile</v>
      </c>
      <c r="P1125" s="2">
        <f>_xlfn.XLOOKUP(Customer8[[#This Row],[Account Number]], Transaction!C:C,Transaction!F:F)</f>
        <v>44408</v>
      </c>
      <c r="Q1125" s="3">
        <f>Customer8[[#This Row],[Bank Deposit]]-Customer8[[#This Row],[Saving Accounts]]</f>
        <v>1854164.0044</v>
      </c>
      <c r="R1125" s="3">
        <f>IF(AND(K1125="Current", Customer8[[#This Row],[Balance]]&gt;500000), Customer8[[#This Row],[Balance]]*1.02, Customer8[[#This Row],[Balance]])</f>
        <v>1891247.284488</v>
      </c>
      <c r="S1125" s="3" t="str">
        <f>TEXT(Customer8[[#This Row],[Transaction_Date]], "MMM")</f>
        <v>Jul</v>
      </c>
      <c r="T1125" s="3" t="str">
        <f t="shared" si="17"/>
        <v>30-39 Yrs</v>
      </c>
      <c r="U1125" s="3" t="str">
        <f>TEXT(Customer8[[#This Row],[Transaction_Date]],"YYYY")</f>
        <v>2021</v>
      </c>
    </row>
    <row r="1126" spans="1:21" x14ac:dyDescent="0.35">
      <c r="A1126" t="s">
        <v>2439</v>
      </c>
      <c r="B1126">
        <v>862739449</v>
      </c>
      <c r="C1126">
        <v>71</v>
      </c>
      <c r="D1126" s="1">
        <v>18773.25</v>
      </c>
      <c r="E1126" t="s">
        <v>741</v>
      </c>
      <c r="F1126" t="s">
        <v>585</v>
      </c>
      <c r="G1126" t="s">
        <v>2416</v>
      </c>
      <c r="H1126" s="3">
        <v>686320.3443</v>
      </c>
      <c r="I1126" s="3">
        <v>111022.4086</v>
      </c>
      <c r="J1126" t="s">
        <v>2440</v>
      </c>
      <c r="K1126" t="str">
        <f>_xlfn.XLOOKUP(A1126, Accounts!A:A, Accounts!E:E, "Not Found")</f>
        <v>Savings</v>
      </c>
      <c r="L1126" s="3">
        <f>_xlfn.XLOOKUP(A1126, Accounts!A:A, Accounts!G:G, 0)</f>
        <v>2063145784</v>
      </c>
      <c r="M1126" s="3" t="str">
        <f>_xlfn.XLOOKUP(A1126, Loan!A:A, Loan!D:D, "0")</f>
        <v>0</v>
      </c>
      <c r="N1126" s="3" t="str">
        <f>_xlfn.XLOOKUP(Customer8[[#This Row],[Account Number]],Transaction!C:C,Transaction!D:D)</f>
        <v>Money Transfer</v>
      </c>
      <c r="O1126" s="3" t="str">
        <f>_xlfn.XLOOKUP(Customer8[[#This Row],[Account Number]], Transaction!C:C,Transaction!E:E)</f>
        <v>Internet Banking</v>
      </c>
      <c r="P1126" s="2">
        <f>_xlfn.XLOOKUP(Customer8[[#This Row],[Account Number]], Transaction!C:C,Transaction!F:F)</f>
        <v>44365</v>
      </c>
      <c r="Q1126" s="3">
        <f>Customer8[[#This Row],[Bank Deposit]]-Customer8[[#This Row],[Saving Accounts]]</f>
        <v>575297.93570000003</v>
      </c>
      <c r="R1126" s="3">
        <f>IF(AND(K1126="Current", Customer8[[#This Row],[Balance]]&gt;500000), Customer8[[#This Row],[Balance]]*1.02, Customer8[[#This Row],[Balance]])</f>
        <v>575297.93570000003</v>
      </c>
      <c r="S1126" s="3" t="str">
        <f>TEXT(Customer8[[#This Row],[Transaction_Date]], "MMM")</f>
        <v>Jun</v>
      </c>
      <c r="T1126" s="3" t="str">
        <f t="shared" si="17"/>
        <v>70 Yrs &amp; Above</v>
      </c>
      <c r="U1126" s="3" t="str">
        <f>TEXT(Customer8[[#This Row],[Transaction_Date]],"YYYY")</f>
        <v>2021</v>
      </c>
    </row>
    <row r="1127" spans="1:21" x14ac:dyDescent="0.35">
      <c r="A1127" t="s">
        <v>2441</v>
      </c>
      <c r="B1127">
        <v>141025410</v>
      </c>
      <c r="C1127">
        <v>33</v>
      </c>
      <c r="D1127" s="1">
        <v>32652.75</v>
      </c>
      <c r="E1127" t="s">
        <v>741</v>
      </c>
      <c r="F1127" t="s">
        <v>95</v>
      </c>
      <c r="G1127" t="s">
        <v>2416</v>
      </c>
      <c r="H1127" s="3">
        <v>195130.6379</v>
      </c>
      <c r="I1127" s="3">
        <v>76491.210099999997</v>
      </c>
      <c r="J1127" t="s">
        <v>2442</v>
      </c>
      <c r="K1127" t="str">
        <f>_xlfn.XLOOKUP(A1127, Accounts!A:A, Accounts!E:E, "Not Found")</f>
        <v>Domiciliary</v>
      </c>
      <c r="L1127" s="3">
        <f>_xlfn.XLOOKUP(A1127, Accounts!A:A, Accounts!G:G, 0)</f>
        <v>3270292179</v>
      </c>
      <c r="M1127" s="3" t="str">
        <f>_xlfn.XLOOKUP(A1127, Loan!A:A, Loan!D:D, "0")</f>
        <v>0</v>
      </c>
      <c r="N1127" s="3" t="str">
        <f>_xlfn.XLOOKUP(Customer8[[#This Row],[Account Number]],Transaction!C:C,Transaction!D:D)</f>
        <v>Checks</v>
      </c>
      <c r="O1127" s="3" t="str">
        <f>_xlfn.XLOOKUP(Customer8[[#This Row],[Account Number]], Transaction!C:C,Transaction!E:E)</f>
        <v>Informal Services</v>
      </c>
      <c r="P1127" s="2">
        <f>_xlfn.XLOOKUP(Customer8[[#This Row],[Account Number]], Transaction!C:C,Transaction!F:F)</f>
        <v>44593</v>
      </c>
      <c r="Q1127" s="3">
        <f>Customer8[[#This Row],[Bank Deposit]]-Customer8[[#This Row],[Saving Accounts]]</f>
        <v>118639.4278</v>
      </c>
      <c r="R1127" s="3">
        <f>IF(AND(K1127="Current", Customer8[[#This Row],[Balance]]&gt;500000), Customer8[[#This Row],[Balance]]*1.02, Customer8[[#This Row],[Balance]])</f>
        <v>118639.4278</v>
      </c>
      <c r="S1127" s="3" t="str">
        <f>TEXT(Customer8[[#This Row],[Transaction_Date]], "MMM")</f>
        <v>Feb</v>
      </c>
      <c r="T1127" s="3" t="str">
        <f t="shared" si="17"/>
        <v>30-39 Yrs</v>
      </c>
      <c r="U1127" s="3" t="str">
        <f>TEXT(Customer8[[#This Row],[Transaction_Date]],"YYYY")</f>
        <v>2022</v>
      </c>
    </row>
    <row r="1128" spans="1:21" x14ac:dyDescent="0.35">
      <c r="A1128" t="s">
        <v>2443</v>
      </c>
      <c r="B1128">
        <v>372978269</v>
      </c>
      <c r="C1128">
        <v>56</v>
      </c>
      <c r="D1128" s="1">
        <v>24252</v>
      </c>
      <c r="E1128" t="s">
        <v>741</v>
      </c>
      <c r="F1128" t="s">
        <v>393</v>
      </c>
      <c r="G1128" t="s">
        <v>2416</v>
      </c>
      <c r="H1128" s="3">
        <v>221234.78950000001</v>
      </c>
      <c r="I1128" s="3">
        <v>46284.646699999998</v>
      </c>
      <c r="J1128" t="s">
        <v>2444</v>
      </c>
      <c r="K1128" t="str">
        <f>_xlfn.XLOOKUP(A1128, Accounts!A:A, Accounts!E:E, "Not Found")</f>
        <v>Corporate</v>
      </c>
      <c r="L1128" s="3">
        <f>_xlfn.XLOOKUP(A1128, Accounts!A:A, Accounts!G:G, 0)</f>
        <v>152280516</v>
      </c>
      <c r="M1128" s="3" t="str">
        <f>_xlfn.XLOOKUP(A1128, Loan!A:A, Loan!D:D, "0")</f>
        <v>0</v>
      </c>
      <c r="N1128" s="3" t="str">
        <f>_xlfn.XLOOKUP(Customer8[[#This Row],[Account Number]],Transaction!C:C,Transaction!D:D)</f>
        <v>Money Deposit</v>
      </c>
      <c r="O1128" s="3" t="str">
        <f>_xlfn.XLOOKUP(Customer8[[#This Row],[Account Number]], Transaction!C:C,Transaction!E:E)</f>
        <v>ATM</v>
      </c>
      <c r="P1128" s="2">
        <f>_xlfn.XLOOKUP(Customer8[[#This Row],[Account Number]], Transaction!C:C,Transaction!F:F)</f>
        <v>44358</v>
      </c>
      <c r="Q1128" s="3">
        <f>Customer8[[#This Row],[Bank Deposit]]-Customer8[[#This Row],[Saving Accounts]]</f>
        <v>174950.14280000003</v>
      </c>
      <c r="R1128" s="3">
        <f>IF(AND(K1128="Current", Customer8[[#This Row],[Balance]]&gt;500000), Customer8[[#This Row],[Balance]]*1.02, Customer8[[#This Row],[Balance]])</f>
        <v>174950.14280000003</v>
      </c>
      <c r="S1128" s="3" t="str">
        <f>TEXT(Customer8[[#This Row],[Transaction_Date]], "MMM")</f>
        <v>Jun</v>
      </c>
      <c r="T1128" s="3" t="str">
        <f t="shared" si="17"/>
        <v>50-59 Yrs</v>
      </c>
      <c r="U1128" s="3" t="str">
        <f>TEXT(Customer8[[#This Row],[Transaction_Date]],"YYYY")</f>
        <v>2021</v>
      </c>
    </row>
    <row r="1129" spans="1:21" x14ac:dyDescent="0.35">
      <c r="A1129" t="s">
        <v>2445</v>
      </c>
      <c r="B1129">
        <v>670581735</v>
      </c>
      <c r="C1129">
        <v>28</v>
      </c>
      <c r="D1129" s="1">
        <v>34479</v>
      </c>
      <c r="E1129" t="s">
        <v>741</v>
      </c>
      <c r="F1129" t="s">
        <v>60</v>
      </c>
      <c r="G1129" t="s">
        <v>2416</v>
      </c>
      <c r="H1129" s="3">
        <v>2365411.6727999998</v>
      </c>
      <c r="I1129" s="3">
        <v>246315.59570000001</v>
      </c>
      <c r="J1129" t="s">
        <v>2446</v>
      </c>
      <c r="K1129" t="str">
        <f>_xlfn.XLOOKUP(A1129, Accounts!A:A, Accounts!E:E, "Not Found")</f>
        <v>Fixed Deposit</v>
      </c>
      <c r="L1129" s="3">
        <f>_xlfn.XLOOKUP(A1129, Accounts!A:A, Accounts!G:G, 0)</f>
        <v>752901632</v>
      </c>
      <c r="M1129" s="3" t="str">
        <f>_xlfn.XLOOKUP(A1129, Loan!A:A, Loan!D:D, "0")</f>
        <v>0</v>
      </c>
      <c r="N1129" s="3" t="str">
        <f>_xlfn.XLOOKUP(Customer8[[#This Row],[Account Number]],Transaction!C:C,Transaction!D:D)</f>
        <v>Cash Withdrawal</v>
      </c>
      <c r="O1129" s="3" t="str">
        <f>_xlfn.XLOOKUP(Customer8[[#This Row],[Account Number]], Transaction!C:C,Transaction!E:E)</f>
        <v>ATM</v>
      </c>
      <c r="P1129" s="2">
        <f>_xlfn.XLOOKUP(Customer8[[#This Row],[Account Number]], Transaction!C:C,Transaction!F:F)</f>
        <v>44318</v>
      </c>
      <c r="Q1129" s="3">
        <f>Customer8[[#This Row],[Bank Deposit]]-Customer8[[#This Row],[Saving Accounts]]</f>
        <v>2119096.0770999999</v>
      </c>
      <c r="R1129" s="3">
        <f>IF(AND(K1129="Current", Customer8[[#This Row],[Balance]]&gt;500000), Customer8[[#This Row],[Balance]]*1.02, Customer8[[#This Row],[Balance]])</f>
        <v>2119096.0770999999</v>
      </c>
      <c r="S1129" s="3" t="str">
        <f>TEXT(Customer8[[#This Row],[Transaction_Date]], "MMM")</f>
        <v>May</v>
      </c>
      <c r="T1129" s="3" t="str">
        <f t="shared" si="17"/>
        <v>20-29 Yrs</v>
      </c>
      <c r="U1129" s="3" t="str">
        <f>TEXT(Customer8[[#This Row],[Transaction_Date]],"YYYY")</f>
        <v>2021</v>
      </c>
    </row>
    <row r="1130" spans="1:21" x14ac:dyDescent="0.35">
      <c r="A1130" t="s">
        <v>2447</v>
      </c>
      <c r="B1130">
        <v>546321656</v>
      </c>
      <c r="C1130">
        <v>59</v>
      </c>
      <c r="D1130" s="1">
        <v>23156.25</v>
      </c>
      <c r="E1130" t="s">
        <v>741</v>
      </c>
      <c r="F1130" t="s">
        <v>331</v>
      </c>
      <c r="G1130" t="s">
        <v>2416</v>
      </c>
      <c r="H1130" s="3">
        <v>567228.21409999998</v>
      </c>
      <c r="I1130" s="3">
        <v>249666.3579</v>
      </c>
      <c r="J1130" t="s">
        <v>2448</v>
      </c>
      <c r="K1130" t="str">
        <f>_xlfn.XLOOKUP(A1130, Accounts!A:A, Accounts!E:E, "Not Found")</f>
        <v>Fixed Deposit</v>
      </c>
      <c r="L1130" s="3">
        <f>_xlfn.XLOOKUP(A1130, Accounts!A:A, Accounts!G:G, 0)</f>
        <v>2485293525</v>
      </c>
      <c r="M1130" s="3" t="str">
        <f>_xlfn.XLOOKUP(A1130, Loan!A:A, Loan!D:D, "0")</f>
        <v>0</v>
      </c>
      <c r="N1130" s="3" t="str">
        <f>_xlfn.XLOOKUP(Customer8[[#This Row],[Account Number]],Transaction!C:C,Transaction!D:D)</f>
        <v>Money Transfer</v>
      </c>
      <c r="O1130" s="3" t="str">
        <f>_xlfn.XLOOKUP(Customer8[[#This Row],[Account Number]], Transaction!C:C,Transaction!E:E)</f>
        <v>Mobile</v>
      </c>
      <c r="P1130" s="2">
        <f>_xlfn.XLOOKUP(Customer8[[#This Row],[Account Number]], Transaction!C:C,Transaction!F:F)</f>
        <v>44336</v>
      </c>
      <c r="Q1130" s="3">
        <f>Customer8[[#This Row],[Bank Deposit]]-Customer8[[#This Row],[Saving Accounts]]</f>
        <v>317561.85619999998</v>
      </c>
      <c r="R1130" s="3">
        <f>IF(AND(K1130="Current", Customer8[[#This Row],[Balance]]&gt;500000), Customer8[[#This Row],[Balance]]*1.02, Customer8[[#This Row],[Balance]])</f>
        <v>317561.85619999998</v>
      </c>
      <c r="S1130" s="3" t="str">
        <f>TEXT(Customer8[[#This Row],[Transaction_Date]], "MMM")</f>
        <v>May</v>
      </c>
      <c r="T1130" s="3" t="str">
        <f t="shared" si="17"/>
        <v>50-59 Yrs</v>
      </c>
      <c r="U1130" s="3" t="str">
        <f>TEXT(Customer8[[#This Row],[Transaction_Date]],"YYYY")</f>
        <v>2021</v>
      </c>
    </row>
    <row r="1131" spans="1:21" x14ac:dyDescent="0.35">
      <c r="A1131" t="s">
        <v>2449</v>
      </c>
      <c r="B1131">
        <v>388888615</v>
      </c>
      <c r="C1131">
        <v>82</v>
      </c>
      <c r="D1131" s="1">
        <v>14755.5</v>
      </c>
      <c r="E1131" t="s">
        <v>741</v>
      </c>
      <c r="F1131" t="s">
        <v>825</v>
      </c>
      <c r="G1131" t="s">
        <v>2416</v>
      </c>
      <c r="H1131" s="3">
        <v>0</v>
      </c>
      <c r="I1131" s="3">
        <v>0</v>
      </c>
      <c r="J1131" t="s">
        <v>2450</v>
      </c>
      <c r="K1131" t="str">
        <f>_xlfn.XLOOKUP(A1131, Accounts!A:A, Accounts!E:E, "Not Found")</f>
        <v>Current</v>
      </c>
      <c r="L1131" s="3">
        <f>_xlfn.XLOOKUP(A1131, Accounts!A:A, Accounts!G:G, 0)</f>
        <v>13216392</v>
      </c>
      <c r="M1131" s="3" t="str">
        <f>_xlfn.XLOOKUP(A1131, Loan!A:A, Loan!D:D, "0")</f>
        <v>0</v>
      </c>
      <c r="N1131" s="3" t="str">
        <f>_xlfn.XLOOKUP(Customer8[[#This Row],[Account Number]],Transaction!C:C,Transaction!D:D)</f>
        <v>Checks</v>
      </c>
      <c r="O1131" s="3" t="str">
        <f>_xlfn.XLOOKUP(Customer8[[#This Row],[Account Number]], Transaction!C:C,Transaction!E:E)</f>
        <v>Bank</v>
      </c>
      <c r="P1131" s="2">
        <f>_xlfn.XLOOKUP(Customer8[[#This Row],[Account Number]], Transaction!C:C,Transaction!F:F)</f>
        <v>44649</v>
      </c>
      <c r="Q1131" s="3">
        <f>Customer8[[#This Row],[Bank Deposit]]-Customer8[[#This Row],[Saving Accounts]]</f>
        <v>0</v>
      </c>
      <c r="R1131" s="3">
        <f>IF(AND(K1131="Current", Customer8[[#This Row],[Balance]]&gt;500000), Customer8[[#This Row],[Balance]]*1.02, Customer8[[#This Row],[Balance]])</f>
        <v>0</v>
      </c>
      <c r="S1131" s="3" t="str">
        <f>TEXT(Customer8[[#This Row],[Transaction_Date]], "MMM")</f>
        <v>Mar</v>
      </c>
      <c r="T1131" s="3" t="str">
        <f t="shared" si="17"/>
        <v>70 Yrs &amp; Above</v>
      </c>
      <c r="U1131" s="3" t="str">
        <f>TEXT(Customer8[[#This Row],[Transaction_Date]],"YYYY")</f>
        <v>2022</v>
      </c>
    </row>
    <row r="1132" spans="1:21" x14ac:dyDescent="0.35">
      <c r="A1132" t="s">
        <v>2451</v>
      </c>
      <c r="B1132">
        <v>833544299</v>
      </c>
      <c r="C1132">
        <v>44</v>
      </c>
      <c r="D1132" s="1">
        <v>28635</v>
      </c>
      <c r="E1132" t="s">
        <v>741</v>
      </c>
      <c r="F1132" t="s">
        <v>166</v>
      </c>
      <c r="G1132" t="s">
        <v>2416</v>
      </c>
      <c r="H1132" s="3">
        <v>2031820.3091</v>
      </c>
      <c r="I1132" s="3">
        <v>1218924.2664000001</v>
      </c>
      <c r="J1132" t="s">
        <v>2452</v>
      </c>
      <c r="K1132" t="str">
        <f>_xlfn.XLOOKUP(A1132, Accounts!A:A, Accounts!E:E, "Not Found")</f>
        <v>Current</v>
      </c>
      <c r="L1132" s="3">
        <f>_xlfn.XLOOKUP(A1132, Accounts!A:A, Accounts!G:G, 0)</f>
        <v>106018176</v>
      </c>
      <c r="M1132" s="3" t="str">
        <f>_xlfn.XLOOKUP(A1132, Loan!A:A, Loan!D:D, "0")</f>
        <v>0</v>
      </c>
      <c r="N1132" s="3" t="str">
        <f>_xlfn.XLOOKUP(Customer8[[#This Row],[Account Number]],Transaction!C:C,Transaction!D:D)</f>
        <v>Checks</v>
      </c>
      <c r="O1132" s="3" t="str">
        <f>_xlfn.XLOOKUP(Customer8[[#This Row],[Account Number]], Transaction!C:C,Transaction!E:E)</f>
        <v>Informal Services</v>
      </c>
      <c r="P1132" s="2">
        <f>_xlfn.XLOOKUP(Customer8[[#This Row],[Account Number]], Transaction!C:C,Transaction!F:F)</f>
        <v>44428</v>
      </c>
      <c r="Q1132" s="3">
        <f>Customer8[[#This Row],[Bank Deposit]]-Customer8[[#This Row],[Saving Accounts]]</f>
        <v>812896.04269999987</v>
      </c>
      <c r="R1132" s="3">
        <f>IF(AND(K1132="Current", Customer8[[#This Row],[Balance]]&gt;500000), Customer8[[#This Row],[Balance]]*1.02, Customer8[[#This Row],[Balance]])</f>
        <v>829153.9635539999</v>
      </c>
      <c r="S1132" s="3" t="str">
        <f>TEXT(Customer8[[#This Row],[Transaction_Date]], "MMM")</f>
        <v>Aug</v>
      </c>
      <c r="T1132" s="3" t="str">
        <f t="shared" si="17"/>
        <v>40-49 Yrs</v>
      </c>
      <c r="U1132" s="3" t="str">
        <f>TEXT(Customer8[[#This Row],[Transaction_Date]],"YYYY")</f>
        <v>2021</v>
      </c>
    </row>
    <row r="1133" spans="1:21" x14ac:dyDescent="0.35">
      <c r="A1133" t="s">
        <v>2453</v>
      </c>
      <c r="B1133">
        <v>570375422</v>
      </c>
      <c r="C1133">
        <v>58</v>
      </c>
      <c r="D1133" s="1">
        <v>23521.5</v>
      </c>
      <c r="E1133" t="s">
        <v>741</v>
      </c>
      <c r="F1133" t="s">
        <v>679</v>
      </c>
      <c r="G1133" t="s">
        <v>2416</v>
      </c>
      <c r="H1133" s="3">
        <v>593952.75959999999</v>
      </c>
      <c r="I1133" s="3">
        <v>145880.59239999999</v>
      </c>
      <c r="J1133" t="s">
        <v>2454</v>
      </c>
      <c r="K1133" t="str">
        <f>_xlfn.XLOOKUP(A1133, Accounts!A:A, Accounts!E:E, "Not Found")</f>
        <v>Savings</v>
      </c>
      <c r="L1133" s="3">
        <f>_xlfn.XLOOKUP(A1133, Accounts!A:A, Accounts!G:G, 0)</f>
        <v>71704224</v>
      </c>
      <c r="M1133" s="3" t="str">
        <f>_xlfn.XLOOKUP(A1133, Loan!A:A, Loan!D:D, "0")</f>
        <v>0</v>
      </c>
      <c r="N1133" s="3" t="str">
        <f>_xlfn.XLOOKUP(Customer8[[#This Row],[Account Number]],Transaction!C:C,Transaction!D:D)</f>
        <v>Money Deposit</v>
      </c>
      <c r="O1133" s="3" t="str">
        <f>_xlfn.XLOOKUP(Customer8[[#This Row],[Account Number]], Transaction!C:C,Transaction!E:E)</f>
        <v>Bank</v>
      </c>
      <c r="P1133" s="2">
        <f>_xlfn.XLOOKUP(Customer8[[#This Row],[Account Number]], Transaction!C:C,Transaction!F:F)</f>
        <v>44442</v>
      </c>
      <c r="Q1133" s="3">
        <f>Customer8[[#This Row],[Bank Deposit]]-Customer8[[#This Row],[Saving Accounts]]</f>
        <v>448072.16720000003</v>
      </c>
      <c r="R1133" s="3">
        <f>IF(AND(K1133="Current", Customer8[[#This Row],[Balance]]&gt;500000), Customer8[[#This Row],[Balance]]*1.02, Customer8[[#This Row],[Balance]])</f>
        <v>448072.16720000003</v>
      </c>
      <c r="S1133" s="3" t="str">
        <f>TEXT(Customer8[[#This Row],[Transaction_Date]], "MMM")</f>
        <v>Sep</v>
      </c>
      <c r="T1133" s="3" t="str">
        <f t="shared" si="17"/>
        <v>50-59 Yrs</v>
      </c>
      <c r="U1133" s="3" t="str">
        <f>TEXT(Customer8[[#This Row],[Transaction_Date]],"YYYY")</f>
        <v>2021</v>
      </c>
    </row>
    <row r="1134" spans="1:21" x14ac:dyDescent="0.35">
      <c r="A1134" t="s">
        <v>2455</v>
      </c>
      <c r="B1134">
        <v>775848712</v>
      </c>
      <c r="C1134">
        <v>63</v>
      </c>
      <c r="D1134" s="1">
        <v>21695.25</v>
      </c>
      <c r="E1134" t="s">
        <v>741</v>
      </c>
      <c r="F1134" t="s">
        <v>519</v>
      </c>
      <c r="G1134" t="s">
        <v>2416</v>
      </c>
      <c r="H1134" s="3">
        <v>478134.74800000002</v>
      </c>
      <c r="I1134" s="3">
        <v>125510.3714</v>
      </c>
      <c r="J1134" t="s">
        <v>2456</v>
      </c>
      <c r="K1134" t="str">
        <f>_xlfn.XLOOKUP(A1134, Accounts!A:A, Accounts!E:E, "Not Found")</f>
        <v>Current</v>
      </c>
      <c r="L1134" s="3">
        <f>_xlfn.XLOOKUP(A1134, Accounts!A:A, Accounts!G:G, 0)</f>
        <v>1709989743</v>
      </c>
      <c r="M1134" s="3" t="str">
        <f>_xlfn.XLOOKUP(A1134, Loan!A:A, Loan!D:D, "0")</f>
        <v>0</v>
      </c>
      <c r="N1134" s="3" t="str">
        <f>_xlfn.XLOOKUP(Customer8[[#This Row],[Account Number]],Transaction!C:C,Transaction!D:D)</f>
        <v>Online Payment</v>
      </c>
      <c r="O1134" s="3" t="str">
        <f>_xlfn.XLOOKUP(Customer8[[#This Row],[Account Number]], Transaction!C:C,Transaction!E:E)</f>
        <v>Internet Banking</v>
      </c>
      <c r="P1134" s="2">
        <f>_xlfn.XLOOKUP(Customer8[[#This Row],[Account Number]], Transaction!C:C,Transaction!F:F)</f>
        <v>44492</v>
      </c>
      <c r="Q1134" s="3">
        <f>Customer8[[#This Row],[Bank Deposit]]-Customer8[[#This Row],[Saving Accounts]]</f>
        <v>352624.37660000002</v>
      </c>
      <c r="R1134" s="3">
        <f>IF(AND(K1134="Current", Customer8[[#This Row],[Balance]]&gt;500000), Customer8[[#This Row],[Balance]]*1.02, Customer8[[#This Row],[Balance]])</f>
        <v>352624.37660000002</v>
      </c>
      <c r="S1134" s="3" t="str">
        <f>TEXT(Customer8[[#This Row],[Transaction_Date]], "MMM")</f>
        <v>Oct</v>
      </c>
      <c r="T1134" s="3" t="str">
        <f t="shared" si="17"/>
        <v>60-69 Yrs</v>
      </c>
      <c r="U1134" s="3" t="str">
        <f>TEXT(Customer8[[#This Row],[Transaction_Date]],"YYYY")</f>
        <v>2021</v>
      </c>
    </row>
    <row r="1135" spans="1:21" x14ac:dyDescent="0.35">
      <c r="A1135" t="s">
        <v>2457</v>
      </c>
      <c r="B1135">
        <v>301903886</v>
      </c>
      <c r="C1135">
        <v>75</v>
      </c>
      <c r="D1135" s="1">
        <v>17312.25</v>
      </c>
      <c r="E1135" t="s">
        <v>741</v>
      </c>
      <c r="F1135" t="s">
        <v>601</v>
      </c>
      <c r="G1135" t="s">
        <v>2416</v>
      </c>
      <c r="H1135" s="3">
        <v>822783.55900000001</v>
      </c>
      <c r="I1135" s="3">
        <v>282233.89520000003</v>
      </c>
      <c r="J1135" t="s">
        <v>2458</v>
      </c>
      <c r="K1135" t="str">
        <f>_xlfn.XLOOKUP(A1135, Accounts!A:A, Accounts!E:E, "Not Found")</f>
        <v>Fixed Deposit</v>
      </c>
      <c r="L1135" s="3">
        <f>_xlfn.XLOOKUP(A1135, Accounts!A:A, Accounts!G:G, 0)</f>
        <v>1639750827</v>
      </c>
      <c r="M1135" s="3">
        <f>_xlfn.XLOOKUP(A1135, Loan!A:A, Loan!D:D, "0")</f>
        <v>514321281</v>
      </c>
      <c r="N1135" s="3" t="str">
        <f>_xlfn.XLOOKUP(Customer8[[#This Row],[Account Number]],Transaction!C:C,Transaction!D:D)</f>
        <v>Loan Payment</v>
      </c>
      <c r="O1135" s="3" t="str">
        <f>_xlfn.XLOOKUP(Customer8[[#This Row],[Account Number]], Transaction!C:C,Transaction!E:E)</f>
        <v>ACH</v>
      </c>
      <c r="P1135" s="2">
        <f>_xlfn.XLOOKUP(Customer8[[#This Row],[Account Number]], Transaction!C:C,Transaction!F:F)</f>
        <v>44341</v>
      </c>
      <c r="Q1135" s="3">
        <f>Customer8[[#This Row],[Bank Deposit]]-Customer8[[#This Row],[Saving Accounts]]</f>
        <v>540549.66379999998</v>
      </c>
      <c r="R1135" s="3">
        <f>IF(AND(K1135="Current", Customer8[[#This Row],[Balance]]&gt;500000), Customer8[[#This Row],[Balance]]*1.02, Customer8[[#This Row],[Balance]])</f>
        <v>540549.66379999998</v>
      </c>
      <c r="S1135" s="3" t="str">
        <f>TEXT(Customer8[[#This Row],[Transaction_Date]], "MMM")</f>
        <v>May</v>
      </c>
      <c r="T1135" s="3" t="str">
        <f t="shared" si="17"/>
        <v>70 Yrs &amp; Above</v>
      </c>
      <c r="U1135" s="3" t="str">
        <f>TEXT(Customer8[[#This Row],[Transaction_Date]],"YYYY")</f>
        <v>2021</v>
      </c>
    </row>
    <row r="1136" spans="1:21" x14ac:dyDescent="0.35">
      <c r="A1136" t="s">
        <v>2459</v>
      </c>
      <c r="B1136">
        <v>488871183</v>
      </c>
      <c r="C1136">
        <v>80</v>
      </c>
      <c r="D1136" s="1">
        <v>15486</v>
      </c>
      <c r="E1136" t="s">
        <v>741</v>
      </c>
      <c r="F1136" t="s">
        <v>1308</v>
      </c>
      <c r="G1136" t="s">
        <v>2416</v>
      </c>
      <c r="H1136" s="3">
        <v>103753.7865</v>
      </c>
      <c r="I1136" s="3">
        <v>71536.446899999995</v>
      </c>
      <c r="J1136" t="s">
        <v>2460</v>
      </c>
      <c r="K1136" t="str">
        <f>_xlfn.XLOOKUP(A1136, Accounts!A:A, Accounts!E:E, "Not Found")</f>
        <v>Current</v>
      </c>
      <c r="L1136" s="3">
        <f>_xlfn.XLOOKUP(A1136, Accounts!A:A, Accounts!G:G, 0)</f>
        <v>841284432</v>
      </c>
      <c r="M1136" s="3" t="str">
        <f>_xlfn.XLOOKUP(A1136, Loan!A:A, Loan!D:D, "0")</f>
        <v>0</v>
      </c>
      <c r="N1136" s="3" t="str">
        <f>_xlfn.XLOOKUP(Customer8[[#This Row],[Account Number]],Transaction!C:C,Transaction!D:D)</f>
        <v>Checks</v>
      </c>
      <c r="O1136" s="3" t="str">
        <f>_xlfn.XLOOKUP(Customer8[[#This Row],[Account Number]], Transaction!C:C,Transaction!E:E)</f>
        <v>Informal Services</v>
      </c>
      <c r="P1136" s="2">
        <f>_xlfn.XLOOKUP(Customer8[[#This Row],[Account Number]], Transaction!C:C,Transaction!F:F)</f>
        <v>44427</v>
      </c>
      <c r="Q1136" s="3">
        <f>Customer8[[#This Row],[Bank Deposit]]-Customer8[[#This Row],[Saving Accounts]]</f>
        <v>32217.339600000007</v>
      </c>
      <c r="R1136" s="3">
        <f>IF(AND(K1136="Current", Customer8[[#This Row],[Balance]]&gt;500000), Customer8[[#This Row],[Balance]]*1.02, Customer8[[#This Row],[Balance]])</f>
        <v>32217.339600000007</v>
      </c>
      <c r="S1136" s="3" t="str">
        <f>TEXT(Customer8[[#This Row],[Transaction_Date]], "MMM")</f>
        <v>Aug</v>
      </c>
      <c r="T1136" s="3" t="str">
        <f t="shared" si="17"/>
        <v>70 Yrs &amp; Above</v>
      </c>
      <c r="U1136" s="3" t="str">
        <f>TEXT(Customer8[[#This Row],[Transaction_Date]],"YYYY")</f>
        <v>2021</v>
      </c>
    </row>
    <row r="1137" spans="1:21" x14ac:dyDescent="0.35">
      <c r="A1137" t="s">
        <v>2461</v>
      </c>
      <c r="B1137">
        <v>799549503</v>
      </c>
      <c r="C1137">
        <v>27</v>
      </c>
      <c r="D1137" s="1">
        <v>34844.25</v>
      </c>
      <c r="E1137" t="s">
        <v>741</v>
      </c>
      <c r="F1137" t="s">
        <v>350</v>
      </c>
      <c r="G1137" t="s">
        <v>2416</v>
      </c>
      <c r="H1137" s="3">
        <v>225722.82</v>
      </c>
      <c r="I1137" s="3">
        <v>188576.08929999999</v>
      </c>
      <c r="J1137" t="s">
        <v>2462</v>
      </c>
      <c r="K1137" t="str">
        <f>_xlfn.XLOOKUP(A1137, Accounts!A:A, Accounts!E:E, "Not Found")</f>
        <v>Domiciliary</v>
      </c>
      <c r="L1137" s="3">
        <f>_xlfn.XLOOKUP(A1137, Accounts!A:A, Accounts!G:G, 0)</f>
        <v>21843402</v>
      </c>
      <c r="M1137" s="3" t="str">
        <f>_xlfn.XLOOKUP(A1137, Loan!A:A, Loan!D:D, "0")</f>
        <v>0</v>
      </c>
      <c r="N1137" s="3" t="str">
        <f>_xlfn.XLOOKUP(Customer8[[#This Row],[Account Number]],Transaction!C:C,Transaction!D:D)</f>
        <v>Checks</v>
      </c>
      <c r="O1137" s="3" t="str">
        <f>_xlfn.XLOOKUP(Customer8[[#This Row],[Account Number]], Transaction!C:C,Transaction!E:E)</f>
        <v>Informal Services</v>
      </c>
      <c r="P1137" s="2">
        <f>_xlfn.XLOOKUP(Customer8[[#This Row],[Account Number]], Transaction!C:C,Transaction!F:F)</f>
        <v>44654</v>
      </c>
      <c r="Q1137" s="3">
        <f>Customer8[[#This Row],[Bank Deposit]]-Customer8[[#This Row],[Saving Accounts]]</f>
        <v>37146.730700000015</v>
      </c>
      <c r="R1137" s="3">
        <f>IF(AND(K1137="Current", Customer8[[#This Row],[Balance]]&gt;500000), Customer8[[#This Row],[Balance]]*1.02, Customer8[[#This Row],[Balance]])</f>
        <v>37146.730700000015</v>
      </c>
      <c r="S1137" s="3" t="str">
        <f>TEXT(Customer8[[#This Row],[Transaction_Date]], "MMM")</f>
        <v>Apr</v>
      </c>
      <c r="T1137" s="3" t="str">
        <f t="shared" si="17"/>
        <v>20-29 Yrs</v>
      </c>
      <c r="U1137" s="3" t="str">
        <f>TEXT(Customer8[[#This Row],[Transaction_Date]],"YYYY")</f>
        <v>2022</v>
      </c>
    </row>
    <row r="1138" spans="1:21" x14ac:dyDescent="0.35">
      <c r="A1138" t="s">
        <v>2463</v>
      </c>
      <c r="B1138">
        <v>422111244</v>
      </c>
      <c r="C1138">
        <v>21</v>
      </c>
      <c r="D1138" s="1">
        <v>37035.75</v>
      </c>
      <c r="E1138" t="s">
        <v>741</v>
      </c>
      <c r="F1138" t="s">
        <v>240</v>
      </c>
      <c r="G1138" t="s">
        <v>2416</v>
      </c>
      <c r="H1138" s="3">
        <v>449282.42249999999</v>
      </c>
      <c r="I1138" s="3">
        <v>31824.171600000001</v>
      </c>
      <c r="J1138" t="s">
        <v>2464</v>
      </c>
      <c r="K1138" t="str">
        <f>_xlfn.XLOOKUP(A1138, Accounts!A:A, Accounts!E:E, "Not Found")</f>
        <v>Domiciliary</v>
      </c>
      <c r="L1138" s="3">
        <f>_xlfn.XLOOKUP(A1138, Accounts!A:A, Accounts!G:G, 0)</f>
        <v>2016243636</v>
      </c>
      <c r="M1138" s="3">
        <f>_xlfn.XLOOKUP(A1138, Loan!A:A, Loan!D:D, "0")</f>
        <v>2153253564</v>
      </c>
      <c r="N1138" s="3" t="str">
        <f>_xlfn.XLOOKUP(Customer8[[#This Row],[Account Number]],Transaction!C:C,Transaction!D:D)</f>
        <v>Loan Payment</v>
      </c>
      <c r="O1138" s="3" t="str">
        <f>_xlfn.XLOOKUP(Customer8[[#This Row],[Account Number]], Transaction!C:C,Transaction!E:E)</f>
        <v>Mobile</v>
      </c>
      <c r="P1138" s="2">
        <f>_xlfn.XLOOKUP(Customer8[[#This Row],[Account Number]], Transaction!C:C,Transaction!F:F)</f>
        <v>44497</v>
      </c>
      <c r="Q1138" s="3">
        <f>Customer8[[#This Row],[Bank Deposit]]-Customer8[[#This Row],[Saving Accounts]]</f>
        <v>417458.25089999998</v>
      </c>
      <c r="R1138" s="3">
        <f>IF(AND(K1138="Current", Customer8[[#This Row],[Balance]]&gt;500000), Customer8[[#This Row],[Balance]]*1.02, Customer8[[#This Row],[Balance]])</f>
        <v>417458.25089999998</v>
      </c>
      <c r="S1138" s="3" t="str">
        <f>TEXT(Customer8[[#This Row],[Transaction_Date]], "MMM")</f>
        <v>Oct</v>
      </c>
      <c r="T1138" s="3" t="str">
        <f t="shared" si="17"/>
        <v>20-29 Yrs</v>
      </c>
      <c r="U1138" s="3" t="str">
        <f>TEXT(Customer8[[#This Row],[Transaction_Date]],"YYYY")</f>
        <v>2021</v>
      </c>
    </row>
    <row r="1139" spans="1:21" x14ac:dyDescent="0.35">
      <c r="A1139" t="s">
        <v>2465</v>
      </c>
      <c r="B1139">
        <v>300991991</v>
      </c>
      <c r="C1139">
        <v>74</v>
      </c>
      <c r="D1139" s="1">
        <v>17677.5</v>
      </c>
      <c r="E1139" t="s">
        <v>741</v>
      </c>
      <c r="F1139" t="s">
        <v>1169</v>
      </c>
      <c r="G1139" t="s">
        <v>2416</v>
      </c>
      <c r="H1139" s="3">
        <v>79099.254000000001</v>
      </c>
      <c r="I1139" s="3">
        <v>29633.561099999999</v>
      </c>
      <c r="J1139" t="s">
        <v>2466</v>
      </c>
      <c r="K1139" t="str">
        <f>_xlfn.XLOOKUP(A1139, Accounts!A:A, Accounts!E:E, "Not Found")</f>
        <v>Domiciliary</v>
      </c>
      <c r="L1139" s="3">
        <f>_xlfn.XLOOKUP(A1139, Accounts!A:A, Accounts!G:G, 0)</f>
        <v>746075112</v>
      </c>
      <c r="M1139" s="3" t="str">
        <f>_xlfn.XLOOKUP(A1139, Loan!A:A, Loan!D:D, "0")</f>
        <v>0</v>
      </c>
      <c r="N1139" s="3" t="str">
        <f>_xlfn.XLOOKUP(Customer8[[#This Row],[Account Number]],Transaction!C:C,Transaction!D:D)</f>
        <v>Money Transfer</v>
      </c>
      <c r="O1139" s="3" t="str">
        <f>_xlfn.XLOOKUP(Customer8[[#This Row],[Account Number]], Transaction!C:C,Transaction!E:E)</f>
        <v>Internet Banking</v>
      </c>
      <c r="P1139" s="2">
        <f>_xlfn.XLOOKUP(Customer8[[#This Row],[Account Number]], Transaction!C:C,Transaction!F:F)</f>
        <v>44421</v>
      </c>
      <c r="Q1139" s="3">
        <f>Customer8[[#This Row],[Bank Deposit]]-Customer8[[#This Row],[Saving Accounts]]</f>
        <v>49465.692900000002</v>
      </c>
      <c r="R1139" s="3">
        <f>IF(AND(K1139="Current", Customer8[[#This Row],[Balance]]&gt;500000), Customer8[[#This Row],[Balance]]*1.02, Customer8[[#This Row],[Balance]])</f>
        <v>49465.692900000002</v>
      </c>
      <c r="S1139" s="3" t="str">
        <f>TEXT(Customer8[[#This Row],[Transaction_Date]], "MMM")</f>
        <v>Aug</v>
      </c>
      <c r="T1139" s="3" t="str">
        <f t="shared" si="17"/>
        <v>70 Yrs &amp; Above</v>
      </c>
      <c r="U1139" s="3" t="str">
        <f>TEXT(Customer8[[#This Row],[Transaction_Date]],"YYYY")</f>
        <v>2021</v>
      </c>
    </row>
    <row r="1140" spans="1:21" x14ac:dyDescent="0.35">
      <c r="A1140" t="s">
        <v>2467</v>
      </c>
      <c r="B1140">
        <v>530044811</v>
      </c>
      <c r="C1140">
        <v>47</v>
      </c>
      <c r="D1140" s="1">
        <v>27539.25</v>
      </c>
      <c r="E1140" t="s">
        <v>741</v>
      </c>
      <c r="F1140" t="s">
        <v>285</v>
      </c>
      <c r="G1140" t="s">
        <v>2416</v>
      </c>
      <c r="H1140" s="3">
        <v>48331.6152</v>
      </c>
      <c r="I1140" s="3">
        <v>40066.208599999998</v>
      </c>
      <c r="J1140" t="s">
        <v>2468</v>
      </c>
      <c r="K1140" t="str">
        <f>_xlfn.XLOOKUP(A1140, Accounts!A:A, Accounts!E:E, "Not Found")</f>
        <v>Current</v>
      </c>
      <c r="L1140" s="3">
        <f>_xlfn.XLOOKUP(A1140, Accounts!A:A, Accounts!G:G, 0)</f>
        <v>1126837344</v>
      </c>
      <c r="M1140" s="3" t="str">
        <f>_xlfn.XLOOKUP(A1140, Loan!A:A, Loan!D:D, "0")</f>
        <v>0</v>
      </c>
      <c r="N1140" s="3" t="str">
        <f>_xlfn.XLOOKUP(Customer8[[#This Row],[Account Number]],Transaction!C:C,Transaction!D:D)</f>
        <v>Online Payment</v>
      </c>
      <c r="O1140" s="3" t="str">
        <f>_xlfn.XLOOKUP(Customer8[[#This Row],[Account Number]], Transaction!C:C,Transaction!E:E)</f>
        <v>Card</v>
      </c>
      <c r="P1140" s="2">
        <f>_xlfn.XLOOKUP(Customer8[[#This Row],[Account Number]], Transaction!C:C,Transaction!F:F)</f>
        <v>44383</v>
      </c>
      <c r="Q1140" s="3">
        <f>Customer8[[#This Row],[Bank Deposit]]-Customer8[[#This Row],[Saving Accounts]]</f>
        <v>8265.4066000000021</v>
      </c>
      <c r="R1140" s="3">
        <f>IF(AND(K1140="Current", Customer8[[#This Row],[Balance]]&gt;500000), Customer8[[#This Row],[Balance]]*1.02, Customer8[[#This Row],[Balance]])</f>
        <v>8265.4066000000021</v>
      </c>
      <c r="S1140" s="3" t="str">
        <f>TEXT(Customer8[[#This Row],[Transaction_Date]], "MMM")</f>
        <v>Jul</v>
      </c>
      <c r="T1140" s="3" t="str">
        <f t="shared" si="17"/>
        <v>40-49 Yrs</v>
      </c>
      <c r="U1140" s="3" t="str">
        <f>TEXT(Customer8[[#This Row],[Transaction_Date]],"YYYY")</f>
        <v>2021</v>
      </c>
    </row>
    <row r="1141" spans="1:21" x14ac:dyDescent="0.35">
      <c r="A1141" t="s">
        <v>2469</v>
      </c>
      <c r="B1141">
        <v>188701933</v>
      </c>
      <c r="C1141">
        <v>46</v>
      </c>
      <c r="D1141" s="1">
        <v>27904.5</v>
      </c>
      <c r="E1141" t="s">
        <v>741</v>
      </c>
      <c r="F1141" t="s">
        <v>365</v>
      </c>
      <c r="G1141" t="s">
        <v>2416</v>
      </c>
      <c r="H1141" s="3">
        <v>253946.58960000001</v>
      </c>
      <c r="I1141" s="3">
        <v>103475.19899999999</v>
      </c>
      <c r="J1141" t="s">
        <v>2470</v>
      </c>
      <c r="K1141" t="str">
        <f>_xlfn.XLOOKUP(A1141, Accounts!A:A, Accounts!E:E, "Not Found")</f>
        <v>Current</v>
      </c>
      <c r="L1141" s="3">
        <f>_xlfn.XLOOKUP(A1141, Accounts!A:A, Accounts!G:G, 0)</f>
        <v>446844745</v>
      </c>
      <c r="M1141" s="3" t="str">
        <f>_xlfn.XLOOKUP(A1141, Loan!A:A, Loan!D:D, "0")</f>
        <v>0</v>
      </c>
      <c r="N1141" s="3" t="str">
        <f>_xlfn.XLOOKUP(Customer8[[#This Row],[Account Number]],Transaction!C:C,Transaction!D:D)</f>
        <v>Online Payment</v>
      </c>
      <c r="O1141" s="3" t="str">
        <f>_xlfn.XLOOKUP(Customer8[[#This Row],[Account Number]], Transaction!C:C,Transaction!E:E)</f>
        <v>Mobile</v>
      </c>
      <c r="P1141" s="2">
        <f>_xlfn.XLOOKUP(Customer8[[#This Row],[Account Number]], Transaction!C:C,Transaction!F:F)</f>
        <v>44553</v>
      </c>
      <c r="Q1141" s="3">
        <f>Customer8[[#This Row],[Bank Deposit]]-Customer8[[#This Row],[Saving Accounts]]</f>
        <v>150471.39060000001</v>
      </c>
      <c r="R1141" s="3">
        <f>IF(AND(K1141="Current", Customer8[[#This Row],[Balance]]&gt;500000), Customer8[[#This Row],[Balance]]*1.02, Customer8[[#This Row],[Balance]])</f>
        <v>150471.39060000001</v>
      </c>
      <c r="S1141" s="3" t="str">
        <f>TEXT(Customer8[[#This Row],[Transaction_Date]], "MMM")</f>
        <v>Dec</v>
      </c>
      <c r="T1141" s="3" t="str">
        <f t="shared" si="17"/>
        <v>40-49 Yrs</v>
      </c>
      <c r="U1141" s="3" t="str">
        <f>TEXT(Customer8[[#This Row],[Transaction_Date]],"YYYY")</f>
        <v>2021</v>
      </c>
    </row>
    <row r="1142" spans="1:21" x14ac:dyDescent="0.35">
      <c r="A1142" t="s">
        <v>2471</v>
      </c>
      <c r="B1142">
        <v>531964292</v>
      </c>
      <c r="C1142">
        <v>38</v>
      </c>
      <c r="D1142" s="1">
        <v>30826.5</v>
      </c>
      <c r="E1142" t="s">
        <v>741</v>
      </c>
      <c r="F1142" t="s">
        <v>205</v>
      </c>
      <c r="G1142" t="s">
        <v>2416</v>
      </c>
      <c r="H1142" s="3">
        <v>259142.87520000001</v>
      </c>
      <c r="I1142" s="3">
        <v>163827.9958</v>
      </c>
      <c r="J1142" t="s">
        <v>2472</v>
      </c>
      <c r="K1142" t="str">
        <f>_xlfn.XLOOKUP(A1142, Accounts!A:A, Accounts!E:E, "Not Found")</f>
        <v>Domiciliary</v>
      </c>
      <c r="L1142" s="3">
        <f>_xlfn.XLOOKUP(A1142, Accounts!A:A, Accounts!G:G, 0)</f>
        <v>4359658464</v>
      </c>
      <c r="M1142" s="3" t="str">
        <f>_xlfn.XLOOKUP(A1142, Loan!A:A, Loan!D:D, "0")</f>
        <v>0</v>
      </c>
      <c r="N1142" s="3" t="str">
        <f>_xlfn.XLOOKUP(Customer8[[#This Row],[Account Number]],Transaction!C:C,Transaction!D:D)</f>
        <v>Money Transfer</v>
      </c>
      <c r="O1142" s="3" t="str">
        <f>_xlfn.XLOOKUP(Customer8[[#This Row],[Account Number]], Transaction!C:C,Transaction!E:E)</f>
        <v>Internet Banking</v>
      </c>
      <c r="P1142" s="2">
        <f>_xlfn.XLOOKUP(Customer8[[#This Row],[Account Number]], Transaction!C:C,Transaction!F:F)</f>
        <v>44410</v>
      </c>
      <c r="Q1142" s="3">
        <f>Customer8[[#This Row],[Bank Deposit]]-Customer8[[#This Row],[Saving Accounts]]</f>
        <v>95314.879400000005</v>
      </c>
      <c r="R1142" s="3">
        <f>IF(AND(K1142="Current", Customer8[[#This Row],[Balance]]&gt;500000), Customer8[[#This Row],[Balance]]*1.02, Customer8[[#This Row],[Balance]])</f>
        <v>95314.879400000005</v>
      </c>
      <c r="S1142" s="3" t="str">
        <f>TEXT(Customer8[[#This Row],[Transaction_Date]], "MMM")</f>
        <v>Aug</v>
      </c>
      <c r="T1142" s="3" t="str">
        <f t="shared" si="17"/>
        <v>30-39 Yrs</v>
      </c>
      <c r="U1142" s="3" t="str">
        <f>TEXT(Customer8[[#This Row],[Transaction_Date]],"YYYY")</f>
        <v>2021</v>
      </c>
    </row>
    <row r="1143" spans="1:21" x14ac:dyDescent="0.35">
      <c r="A1143" t="s">
        <v>2473</v>
      </c>
      <c r="B1143">
        <v>561221117</v>
      </c>
      <c r="C1143">
        <v>85</v>
      </c>
      <c r="D1143" s="1">
        <v>13659.75</v>
      </c>
      <c r="E1143" t="s">
        <v>741</v>
      </c>
      <c r="F1143" t="s">
        <v>533</v>
      </c>
      <c r="G1143" t="s">
        <v>2416</v>
      </c>
      <c r="H1143" s="3">
        <v>265216.00089999998</v>
      </c>
      <c r="I1143" s="3">
        <v>263367.5257</v>
      </c>
      <c r="J1143" t="s">
        <v>2474</v>
      </c>
      <c r="K1143" t="str">
        <f>_xlfn.XLOOKUP(A1143, Accounts!A:A, Accounts!E:E, "Not Found")</f>
        <v>Corporate</v>
      </c>
      <c r="L1143" s="3">
        <f>_xlfn.XLOOKUP(A1143, Accounts!A:A, Accounts!G:G, 0)</f>
        <v>1235565</v>
      </c>
      <c r="M1143" s="3" t="str">
        <f>_xlfn.XLOOKUP(A1143, Loan!A:A, Loan!D:D, "0")</f>
        <v>0</v>
      </c>
      <c r="N1143" s="3" t="str">
        <f>_xlfn.XLOOKUP(Customer8[[#This Row],[Account Number]],Transaction!C:C,Transaction!D:D)</f>
        <v>Cash Withdrawal</v>
      </c>
      <c r="O1143" s="3" t="str">
        <f>_xlfn.XLOOKUP(Customer8[[#This Row],[Account Number]], Transaction!C:C,Transaction!E:E)</f>
        <v>ATM</v>
      </c>
      <c r="P1143" s="2">
        <f>_xlfn.XLOOKUP(Customer8[[#This Row],[Account Number]], Transaction!C:C,Transaction!F:F)</f>
        <v>44588</v>
      </c>
      <c r="Q1143" s="3">
        <f>Customer8[[#This Row],[Bank Deposit]]-Customer8[[#This Row],[Saving Accounts]]</f>
        <v>1848.4751999999862</v>
      </c>
      <c r="R1143" s="3">
        <f>IF(AND(K1143="Current", Customer8[[#This Row],[Balance]]&gt;500000), Customer8[[#This Row],[Balance]]*1.02, Customer8[[#This Row],[Balance]])</f>
        <v>1848.4751999999862</v>
      </c>
      <c r="S1143" s="3" t="str">
        <f>TEXT(Customer8[[#This Row],[Transaction_Date]], "MMM")</f>
        <v>Jan</v>
      </c>
      <c r="T1143" s="3" t="str">
        <f t="shared" si="17"/>
        <v>70 Yrs &amp; Above</v>
      </c>
      <c r="U1143" s="3" t="str">
        <f>TEXT(Customer8[[#This Row],[Transaction_Date]],"YYYY")</f>
        <v>2022</v>
      </c>
    </row>
    <row r="1144" spans="1:21" x14ac:dyDescent="0.35">
      <c r="A1144" t="s">
        <v>2475</v>
      </c>
      <c r="B1144">
        <v>864373705</v>
      </c>
      <c r="C1144">
        <v>28</v>
      </c>
      <c r="D1144" s="1">
        <v>34479</v>
      </c>
      <c r="E1144" t="s">
        <v>741</v>
      </c>
      <c r="F1144" t="s">
        <v>133</v>
      </c>
      <c r="G1144" t="s">
        <v>2416</v>
      </c>
      <c r="H1144" s="3">
        <v>108607.09450000001</v>
      </c>
      <c r="I1144" s="3">
        <v>19700.821800000002</v>
      </c>
      <c r="J1144" t="s">
        <v>2476</v>
      </c>
      <c r="K1144" t="str">
        <f>_xlfn.XLOOKUP(A1144, Accounts!A:A, Accounts!E:E, "Not Found")</f>
        <v>Corporate</v>
      </c>
      <c r="L1144" s="3">
        <f>_xlfn.XLOOKUP(A1144, Accounts!A:A, Accounts!G:G, 0)</f>
        <v>2058642575</v>
      </c>
      <c r="M1144" s="3" t="str">
        <f>_xlfn.XLOOKUP(A1144, Loan!A:A, Loan!D:D, "0")</f>
        <v>0</v>
      </c>
      <c r="N1144" s="3" t="str">
        <f>_xlfn.XLOOKUP(Customer8[[#This Row],[Account Number]],Transaction!C:C,Transaction!D:D)</f>
        <v>Online Payment</v>
      </c>
      <c r="O1144" s="3" t="str">
        <f>_xlfn.XLOOKUP(Customer8[[#This Row],[Account Number]], Transaction!C:C,Transaction!E:E)</f>
        <v>Mobile</v>
      </c>
      <c r="P1144" s="2">
        <f>_xlfn.XLOOKUP(Customer8[[#This Row],[Account Number]], Transaction!C:C,Transaction!F:F)</f>
        <v>44461</v>
      </c>
      <c r="Q1144" s="3">
        <f>Customer8[[#This Row],[Bank Deposit]]-Customer8[[#This Row],[Saving Accounts]]</f>
        <v>88906.272700000001</v>
      </c>
      <c r="R1144" s="3">
        <f>IF(AND(K1144="Current", Customer8[[#This Row],[Balance]]&gt;500000), Customer8[[#This Row],[Balance]]*1.02, Customer8[[#This Row],[Balance]])</f>
        <v>88906.272700000001</v>
      </c>
      <c r="S1144" s="3" t="str">
        <f>TEXT(Customer8[[#This Row],[Transaction_Date]], "MMM")</f>
        <v>Sep</v>
      </c>
      <c r="T1144" s="3" t="str">
        <f t="shared" si="17"/>
        <v>20-29 Yrs</v>
      </c>
      <c r="U1144" s="3" t="str">
        <f>TEXT(Customer8[[#This Row],[Transaction_Date]],"YYYY")</f>
        <v>2021</v>
      </c>
    </row>
    <row r="1145" spans="1:21" x14ac:dyDescent="0.35">
      <c r="A1145" t="s">
        <v>2477</v>
      </c>
      <c r="B1145">
        <v>880869357</v>
      </c>
      <c r="C1145">
        <v>61</v>
      </c>
      <c r="D1145" s="1">
        <v>22425.75</v>
      </c>
      <c r="E1145" t="s">
        <v>741</v>
      </c>
      <c r="F1145" t="s">
        <v>444</v>
      </c>
      <c r="G1145" t="s">
        <v>2416</v>
      </c>
      <c r="H1145" s="3">
        <v>744626.91370000003</v>
      </c>
      <c r="I1145" s="3">
        <v>479563.75270000001</v>
      </c>
      <c r="J1145" t="s">
        <v>2478</v>
      </c>
      <c r="K1145" t="str">
        <f>_xlfn.XLOOKUP(A1145, Accounts!A:A, Accounts!E:E, "Not Found")</f>
        <v>Domiciliary</v>
      </c>
      <c r="L1145" s="3">
        <f>_xlfn.XLOOKUP(A1145, Accounts!A:A, Accounts!G:G, 0)</f>
        <v>2112424275</v>
      </c>
      <c r="M1145" s="3" t="str">
        <f>_xlfn.XLOOKUP(A1145, Loan!A:A, Loan!D:D, "0")</f>
        <v>0</v>
      </c>
      <c r="N1145" s="3" t="str">
        <f>_xlfn.XLOOKUP(Customer8[[#This Row],[Account Number]],Transaction!C:C,Transaction!D:D)</f>
        <v>Money Transfer</v>
      </c>
      <c r="O1145" s="3" t="str">
        <f>_xlfn.XLOOKUP(Customer8[[#This Row],[Account Number]], Transaction!C:C,Transaction!E:E)</f>
        <v>Mobile</v>
      </c>
      <c r="P1145" s="2">
        <f>_xlfn.XLOOKUP(Customer8[[#This Row],[Account Number]], Transaction!C:C,Transaction!F:F)</f>
        <v>44275</v>
      </c>
      <c r="Q1145" s="3">
        <f>Customer8[[#This Row],[Bank Deposit]]-Customer8[[#This Row],[Saving Accounts]]</f>
        <v>265063.16100000002</v>
      </c>
      <c r="R1145" s="3">
        <f>IF(AND(K1145="Current", Customer8[[#This Row],[Balance]]&gt;500000), Customer8[[#This Row],[Balance]]*1.02, Customer8[[#This Row],[Balance]])</f>
        <v>265063.16100000002</v>
      </c>
      <c r="S1145" s="3" t="str">
        <f>TEXT(Customer8[[#This Row],[Transaction_Date]], "MMM")</f>
        <v>Mar</v>
      </c>
      <c r="T1145" s="3" t="str">
        <f t="shared" si="17"/>
        <v>60-69 Yrs</v>
      </c>
      <c r="U1145" s="3" t="str">
        <f>TEXT(Customer8[[#This Row],[Transaction_Date]],"YYYY")</f>
        <v>2021</v>
      </c>
    </row>
    <row r="1146" spans="1:21" x14ac:dyDescent="0.35">
      <c r="A1146" t="s">
        <v>2479</v>
      </c>
      <c r="B1146">
        <v>298165137</v>
      </c>
      <c r="C1146">
        <v>31</v>
      </c>
      <c r="D1146" s="1">
        <v>33383.25</v>
      </c>
      <c r="E1146" t="s">
        <v>741</v>
      </c>
      <c r="F1146" t="s">
        <v>160</v>
      </c>
      <c r="G1146" t="s">
        <v>2416</v>
      </c>
      <c r="H1146" s="3">
        <v>351609.97649999999</v>
      </c>
      <c r="I1146" s="3">
        <v>61420.476900000001</v>
      </c>
      <c r="J1146" t="s">
        <v>2480</v>
      </c>
      <c r="K1146" t="str">
        <f>_xlfn.XLOOKUP(A1146, Accounts!A:A, Accounts!E:E, "Not Found")</f>
        <v>Savings</v>
      </c>
      <c r="L1146" s="3">
        <f>_xlfn.XLOOKUP(A1146, Accounts!A:A, Accounts!G:G, 0)</f>
        <v>1903591872</v>
      </c>
      <c r="M1146" s="3" t="str">
        <f>_xlfn.XLOOKUP(A1146, Loan!A:A, Loan!D:D, "0")</f>
        <v>0</v>
      </c>
      <c r="N1146" s="3" t="str">
        <f>_xlfn.XLOOKUP(Customer8[[#This Row],[Account Number]],Transaction!C:C,Transaction!D:D)</f>
        <v>Checks</v>
      </c>
      <c r="O1146" s="3" t="str">
        <f>_xlfn.XLOOKUP(Customer8[[#This Row],[Account Number]], Transaction!C:C,Transaction!E:E)</f>
        <v>Bank</v>
      </c>
      <c r="P1146" s="2">
        <f>_xlfn.XLOOKUP(Customer8[[#This Row],[Account Number]], Transaction!C:C,Transaction!F:F)</f>
        <v>44398</v>
      </c>
      <c r="Q1146" s="3">
        <f>Customer8[[#This Row],[Bank Deposit]]-Customer8[[#This Row],[Saving Accounts]]</f>
        <v>290189.49959999998</v>
      </c>
      <c r="R1146" s="3">
        <f>IF(AND(K1146="Current", Customer8[[#This Row],[Balance]]&gt;500000), Customer8[[#This Row],[Balance]]*1.02, Customer8[[#This Row],[Balance]])</f>
        <v>290189.49959999998</v>
      </c>
      <c r="S1146" s="3" t="str">
        <f>TEXT(Customer8[[#This Row],[Transaction_Date]], "MMM")</f>
        <v>Jul</v>
      </c>
      <c r="T1146" s="3" t="str">
        <f t="shared" si="17"/>
        <v>30-39 Yrs</v>
      </c>
      <c r="U1146" s="3" t="str">
        <f>TEXT(Customer8[[#This Row],[Transaction_Date]],"YYYY")</f>
        <v>2021</v>
      </c>
    </row>
    <row r="1147" spans="1:21" x14ac:dyDescent="0.35">
      <c r="A1147" t="s">
        <v>2481</v>
      </c>
      <c r="B1147">
        <v>209983747</v>
      </c>
      <c r="C1147">
        <v>52</v>
      </c>
      <c r="D1147" s="1">
        <v>25713</v>
      </c>
      <c r="E1147" t="s">
        <v>741</v>
      </c>
      <c r="F1147" t="s">
        <v>217</v>
      </c>
      <c r="G1147" t="s">
        <v>2416</v>
      </c>
      <c r="H1147" s="3">
        <v>309304.55229999998</v>
      </c>
      <c r="I1147" s="3">
        <v>78185.3174</v>
      </c>
      <c r="J1147" t="s">
        <v>2482</v>
      </c>
      <c r="K1147" t="str">
        <f>_xlfn.XLOOKUP(A1147, Accounts!A:A, Accounts!E:E, "Not Found")</f>
        <v>Savings</v>
      </c>
      <c r="L1147" s="3">
        <f>_xlfn.XLOOKUP(A1147, Accounts!A:A, Accounts!G:G, 0)</f>
        <v>202295223</v>
      </c>
      <c r="M1147" s="3" t="str">
        <f>_xlfn.XLOOKUP(A1147, Loan!A:A, Loan!D:D, "0")</f>
        <v>0</v>
      </c>
      <c r="N1147" s="3" t="str">
        <f>_xlfn.XLOOKUP(Customer8[[#This Row],[Account Number]],Transaction!C:C,Transaction!D:D)</f>
        <v>Money Transfer</v>
      </c>
      <c r="O1147" s="3" t="str">
        <f>_xlfn.XLOOKUP(Customer8[[#This Row],[Account Number]], Transaction!C:C,Transaction!E:E)</f>
        <v>Mobile</v>
      </c>
      <c r="P1147" s="2">
        <f>_xlfn.XLOOKUP(Customer8[[#This Row],[Account Number]], Transaction!C:C,Transaction!F:F)</f>
        <v>44308</v>
      </c>
      <c r="Q1147" s="3">
        <f>Customer8[[#This Row],[Bank Deposit]]-Customer8[[#This Row],[Saving Accounts]]</f>
        <v>231119.23489999998</v>
      </c>
      <c r="R1147" s="3">
        <f>IF(AND(K1147="Current", Customer8[[#This Row],[Balance]]&gt;500000), Customer8[[#This Row],[Balance]]*1.02, Customer8[[#This Row],[Balance]])</f>
        <v>231119.23489999998</v>
      </c>
      <c r="S1147" s="3" t="str">
        <f>TEXT(Customer8[[#This Row],[Transaction_Date]], "MMM")</f>
        <v>Apr</v>
      </c>
      <c r="T1147" s="3" t="str">
        <f t="shared" si="17"/>
        <v>50-59 Yrs</v>
      </c>
      <c r="U1147" s="3" t="str">
        <f>TEXT(Customer8[[#This Row],[Transaction_Date]],"YYYY")</f>
        <v>2021</v>
      </c>
    </row>
    <row r="1148" spans="1:21" x14ac:dyDescent="0.35">
      <c r="A1148" t="s">
        <v>2483</v>
      </c>
      <c r="B1148">
        <v>73715561</v>
      </c>
      <c r="C1148">
        <v>76</v>
      </c>
      <c r="D1148" s="1">
        <v>16947</v>
      </c>
      <c r="E1148" t="s">
        <v>741</v>
      </c>
      <c r="F1148" t="s">
        <v>293</v>
      </c>
      <c r="G1148" t="s">
        <v>2416</v>
      </c>
      <c r="H1148" s="3">
        <v>257214.804</v>
      </c>
      <c r="I1148" s="3">
        <v>76064.626199999999</v>
      </c>
      <c r="J1148" t="s">
        <v>2484</v>
      </c>
      <c r="K1148" t="str">
        <f>_xlfn.XLOOKUP(A1148, Accounts!A:A, Accounts!E:E, "Not Found")</f>
        <v>Corporate</v>
      </c>
      <c r="L1148" s="3">
        <f>_xlfn.XLOOKUP(A1148, Accounts!A:A, Accounts!G:G, 0)</f>
        <v>3211197624</v>
      </c>
      <c r="M1148" s="3" t="str">
        <f>_xlfn.XLOOKUP(A1148, Loan!A:A, Loan!D:D, "0")</f>
        <v>0</v>
      </c>
      <c r="N1148" s="3" t="str">
        <f>_xlfn.XLOOKUP(Customer8[[#This Row],[Account Number]],Transaction!C:C,Transaction!D:D)</f>
        <v>Money Deposit</v>
      </c>
      <c r="O1148" s="3" t="str">
        <f>_xlfn.XLOOKUP(Customer8[[#This Row],[Account Number]], Transaction!C:C,Transaction!E:E)</f>
        <v>Bank</v>
      </c>
      <c r="P1148" s="2">
        <f>_xlfn.XLOOKUP(Customer8[[#This Row],[Account Number]], Transaction!C:C,Transaction!F:F)</f>
        <v>44570</v>
      </c>
      <c r="Q1148" s="3">
        <f>Customer8[[#This Row],[Bank Deposit]]-Customer8[[#This Row],[Saving Accounts]]</f>
        <v>181150.1778</v>
      </c>
      <c r="R1148" s="3">
        <f>IF(AND(K1148="Current", Customer8[[#This Row],[Balance]]&gt;500000), Customer8[[#This Row],[Balance]]*1.02, Customer8[[#This Row],[Balance]])</f>
        <v>181150.1778</v>
      </c>
      <c r="S1148" s="3" t="str">
        <f>TEXT(Customer8[[#This Row],[Transaction_Date]], "MMM")</f>
        <v>Jan</v>
      </c>
      <c r="T1148" s="3" t="str">
        <f t="shared" si="17"/>
        <v>70 Yrs &amp; Above</v>
      </c>
      <c r="U1148" s="3" t="str">
        <f>TEXT(Customer8[[#This Row],[Transaction_Date]],"YYYY")</f>
        <v>2022</v>
      </c>
    </row>
    <row r="1149" spans="1:21" x14ac:dyDescent="0.35">
      <c r="A1149" t="s">
        <v>2485</v>
      </c>
      <c r="B1149">
        <v>281357239</v>
      </c>
      <c r="C1149">
        <v>60</v>
      </c>
      <c r="D1149" s="1">
        <v>22791</v>
      </c>
      <c r="E1149" t="s">
        <v>741</v>
      </c>
      <c r="F1149" t="s">
        <v>57</v>
      </c>
      <c r="G1149" t="s">
        <v>2416</v>
      </c>
      <c r="H1149" s="3">
        <v>31217.838899999999</v>
      </c>
      <c r="I1149" s="3">
        <v>21988.217000000001</v>
      </c>
      <c r="J1149" t="s">
        <v>2486</v>
      </c>
      <c r="K1149" t="str">
        <f>_xlfn.XLOOKUP(A1149, Accounts!A:A, Accounts!E:E, "Not Found")</f>
        <v>Savings</v>
      </c>
      <c r="L1149" s="3">
        <f>_xlfn.XLOOKUP(A1149, Accounts!A:A, Accounts!G:G, 0)</f>
        <v>2338808661</v>
      </c>
      <c r="M1149" s="3" t="str">
        <f>_xlfn.XLOOKUP(A1149, Loan!A:A, Loan!D:D, "0")</f>
        <v>0</v>
      </c>
      <c r="N1149" s="3" t="str">
        <f>_xlfn.XLOOKUP(Customer8[[#This Row],[Account Number]],Transaction!C:C,Transaction!D:D)</f>
        <v>Money Deposit</v>
      </c>
      <c r="O1149" s="3" t="str">
        <f>_xlfn.XLOOKUP(Customer8[[#This Row],[Account Number]], Transaction!C:C,Transaction!E:E)</f>
        <v>ATM</v>
      </c>
      <c r="P1149" s="2">
        <f>_xlfn.XLOOKUP(Customer8[[#This Row],[Account Number]], Transaction!C:C,Transaction!F:F)</f>
        <v>44247</v>
      </c>
      <c r="Q1149" s="3">
        <f>Customer8[[#This Row],[Bank Deposit]]-Customer8[[#This Row],[Saving Accounts]]</f>
        <v>9229.6218999999983</v>
      </c>
      <c r="R1149" s="3">
        <f>IF(AND(K1149="Current", Customer8[[#This Row],[Balance]]&gt;500000), Customer8[[#This Row],[Balance]]*1.02, Customer8[[#This Row],[Balance]])</f>
        <v>9229.6218999999983</v>
      </c>
      <c r="S1149" s="3" t="str">
        <f>TEXT(Customer8[[#This Row],[Transaction_Date]], "MMM")</f>
        <v>Feb</v>
      </c>
      <c r="T1149" s="3" t="str">
        <f t="shared" si="17"/>
        <v>60-69 Yrs</v>
      </c>
      <c r="U1149" s="3" t="str">
        <f>TEXT(Customer8[[#This Row],[Transaction_Date]],"YYYY")</f>
        <v>2021</v>
      </c>
    </row>
    <row r="1150" spans="1:21" x14ac:dyDescent="0.35">
      <c r="A1150" t="s">
        <v>2487</v>
      </c>
      <c r="B1150">
        <v>626387942</v>
      </c>
      <c r="C1150">
        <v>50</v>
      </c>
      <c r="D1150" s="1">
        <v>26443.5</v>
      </c>
      <c r="E1150" t="s">
        <v>741</v>
      </c>
      <c r="F1150" t="s">
        <v>968</v>
      </c>
      <c r="G1150" t="s">
        <v>2416</v>
      </c>
      <c r="H1150" s="3">
        <v>1344990.0972</v>
      </c>
      <c r="I1150" s="3">
        <v>525303.87879999995</v>
      </c>
      <c r="J1150" t="s">
        <v>2488</v>
      </c>
      <c r="K1150" t="str">
        <f>_xlfn.XLOOKUP(A1150, Accounts!A:A, Accounts!E:E, "Not Found")</f>
        <v>Current</v>
      </c>
      <c r="L1150" s="3">
        <f>_xlfn.XLOOKUP(A1150, Accounts!A:A, Accounts!G:G, 0)</f>
        <v>896515425</v>
      </c>
      <c r="M1150" s="3" t="str">
        <f>_xlfn.XLOOKUP(A1150, Loan!A:A, Loan!D:D, "0")</f>
        <v>0</v>
      </c>
      <c r="N1150" s="3" t="str">
        <f>_xlfn.XLOOKUP(Customer8[[#This Row],[Account Number]],Transaction!C:C,Transaction!D:D)</f>
        <v>Money Transfer</v>
      </c>
      <c r="O1150" s="3" t="str">
        <f>_xlfn.XLOOKUP(Customer8[[#This Row],[Account Number]], Transaction!C:C,Transaction!E:E)</f>
        <v>Mobile</v>
      </c>
      <c r="P1150" s="2">
        <f>_xlfn.XLOOKUP(Customer8[[#This Row],[Account Number]], Transaction!C:C,Transaction!F:F)</f>
        <v>44377</v>
      </c>
      <c r="Q1150" s="3">
        <f>Customer8[[#This Row],[Bank Deposit]]-Customer8[[#This Row],[Saving Accounts]]</f>
        <v>819686.21840000001</v>
      </c>
      <c r="R1150" s="3">
        <f>IF(AND(K1150="Current", Customer8[[#This Row],[Balance]]&gt;500000), Customer8[[#This Row],[Balance]]*1.02, Customer8[[#This Row],[Balance]])</f>
        <v>836079.94276800007</v>
      </c>
      <c r="S1150" s="3" t="str">
        <f>TEXT(Customer8[[#This Row],[Transaction_Date]], "MMM")</f>
        <v>Jun</v>
      </c>
      <c r="T1150" s="3" t="str">
        <f t="shared" si="17"/>
        <v>50-59 Yrs</v>
      </c>
      <c r="U1150" s="3" t="str">
        <f>TEXT(Customer8[[#This Row],[Transaction_Date]],"YYYY")</f>
        <v>2021</v>
      </c>
    </row>
    <row r="1151" spans="1:21" x14ac:dyDescent="0.35">
      <c r="A1151" t="s">
        <v>2489</v>
      </c>
      <c r="B1151">
        <v>975361259</v>
      </c>
      <c r="C1151">
        <v>82</v>
      </c>
      <c r="D1151" s="1">
        <v>14755.5</v>
      </c>
      <c r="E1151" t="s">
        <v>741</v>
      </c>
      <c r="F1151" t="s">
        <v>930</v>
      </c>
      <c r="G1151" t="s">
        <v>2416</v>
      </c>
      <c r="H1151" s="3">
        <v>1020310.1626</v>
      </c>
      <c r="I1151" s="3">
        <v>429217.01549999998</v>
      </c>
      <c r="J1151" t="s">
        <v>2490</v>
      </c>
      <c r="K1151" t="str">
        <f>_xlfn.XLOOKUP(A1151, Accounts!A:A, Accounts!E:E, "Not Found")</f>
        <v>Corporate</v>
      </c>
      <c r="L1151" s="3">
        <f>_xlfn.XLOOKUP(A1151, Accounts!A:A, Accounts!G:G, 0)</f>
        <v>1852282173</v>
      </c>
      <c r="M1151" s="3" t="str">
        <f>_xlfn.XLOOKUP(A1151, Loan!A:A, Loan!D:D, "0")</f>
        <v>0</v>
      </c>
      <c r="N1151" s="3" t="str">
        <f>_xlfn.XLOOKUP(Customer8[[#This Row],[Account Number]],Transaction!C:C,Transaction!D:D)</f>
        <v>Money Transfer</v>
      </c>
      <c r="O1151" s="3" t="str">
        <f>_xlfn.XLOOKUP(Customer8[[#This Row],[Account Number]], Transaction!C:C,Transaction!E:E)</f>
        <v>Bank</v>
      </c>
      <c r="P1151" s="2">
        <f>_xlfn.XLOOKUP(Customer8[[#This Row],[Account Number]], Transaction!C:C,Transaction!F:F)</f>
        <v>44434</v>
      </c>
      <c r="Q1151" s="3">
        <f>Customer8[[#This Row],[Bank Deposit]]-Customer8[[#This Row],[Saving Accounts]]</f>
        <v>591093.14710000006</v>
      </c>
      <c r="R1151" s="3">
        <f>IF(AND(K1151="Current", Customer8[[#This Row],[Balance]]&gt;500000), Customer8[[#This Row],[Balance]]*1.02, Customer8[[#This Row],[Balance]])</f>
        <v>591093.14710000006</v>
      </c>
      <c r="S1151" s="3" t="str">
        <f>TEXT(Customer8[[#This Row],[Transaction_Date]], "MMM")</f>
        <v>Aug</v>
      </c>
      <c r="T1151" s="3" t="str">
        <f t="shared" si="17"/>
        <v>70 Yrs &amp; Above</v>
      </c>
      <c r="U1151" s="3" t="str">
        <f>TEXT(Customer8[[#This Row],[Transaction_Date]],"YYYY")</f>
        <v>2021</v>
      </c>
    </row>
    <row r="1152" spans="1:21" x14ac:dyDescent="0.35">
      <c r="A1152" t="s">
        <v>2491</v>
      </c>
      <c r="B1152">
        <v>58064170</v>
      </c>
      <c r="C1152">
        <v>41</v>
      </c>
      <c r="D1152" s="1">
        <v>29730.75</v>
      </c>
      <c r="E1152" t="s">
        <v>741</v>
      </c>
      <c r="F1152" t="s">
        <v>290</v>
      </c>
      <c r="G1152" t="s">
        <v>2416</v>
      </c>
      <c r="H1152" s="3">
        <v>1356428.6447999999</v>
      </c>
      <c r="I1152" s="3">
        <v>176932.89369999999</v>
      </c>
      <c r="J1152" t="s">
        <v>2492</v>
      </c>
      <c r="K1152" t="str">
        <f>_xlfn.XLOOKUP(A1152, Accounts!A:A, Accounts!E:E, "Not Found")</f>
        <v>Fixed Deposit</v>
      </c>
      <c r="L1152" s="3">
        <f>_xlfn.XLOOKUP(A1152, Accounts!A:A, Accounts!G:G, 0)</f>
        <v>2285075625</v>
      </c>
      <c r="M1152" s="3" t="str">
        <f>_xlfn.XLOOKUP(A1152, Loan!A:A, Loan!D:D, "0")</f>
        <v>0</v>
      </c>
      <c r="N1152" s="3" t="str">
        <f>_xlfn.XLOOKUP(Customer8[[#This Row],[Account Number]],Transaction!C:C,Transaction!D:D)</f>
        <v>Money Deposit</v>
      </c>
      <c r="O1152" s="3" t="str">
        <f>_xlfn.XLOOKUP(Customer8[[#This Row],[Account Number]], Transaction!C:C,Transaction!E:E)</f>
        <v>Bank</v>
      </c>
      <c r="P1152" s="2">
        <f>_xlfn.XLOOKUP(Customer8[[#This Row],[Account Number]], Transaction!C:C,Transaction!F:F)</f>
        <v>44622</v>
      </c>
      <c r="Q1152" s="3">
        <f>Customer8[[#This Row],[Bank Deposit]]-Customer8[[#This Row],[Saving Accounts]]</f>
        <v>1179495.7511</v>
      </c>
      <c r="R1152" s="3">
        <f>IF(AND(K1152="Current", Customer8[[#This Row],[Balance]]&gt;500000), Customer8[[#This Row],[Balance]]*1.02, Customer8[[#This Row],[Balance]])</f>
        <v>1179495.7511</v>
      </c>
      <c r="S1152" s="3" t="str">
        <f>TEXT(Customer8[[#This Row],[Transaction_Date]], "MMM")</f>
        <v>Mar</v>
      </c>
      <c r="T1152" s="3" t="str">
        <f t="shared" si="17"/>
        <v>40-49 Yrs</v>
      </c>
      <c r="U1152" s="3" t="str">
        <f>TEXT(Customer8[[#This Row],[Transaction_Date]],"YYYY")</f>
        <v>2022</v>
      </c>
    </row>
    <row r="1153" spans="1:21" x14ac:dyDescent="0.35">
      <c r="A1153" t="s">
        <v>2493</v>
      </c>
      <c r="B1153">
        <v>533428499</v>
      </c>
      <c r="C1153">
        <v>52</v>
      </c>
      <c r="D1153" s="1">
        <v>25713</v>
      </c>
      <c r="E1153" t="s">
        <v>741</v>
      </c>
      <c r="F1153" t="s">
        <v>331</v>
      </c>
      <c r="G1153" t="s">
        <v>2416</v>
      </c>
      <c r="H1153" s="3">
        <v>1621386.2444</v>
      </c>
      <c r="I1153" s="3">
        <v>585679.36710000003</v>
      </c>
      <c r="J1153" t="s">
        <v>2494</v>
      </c>
      <c r="K1153" t="str">
        <f>_xlfn.XLOOKUP(A1153, Accounts!A:A, Accounts!E:E, "Not Found")</f>
        <v>Savings</v>
      </c>
      <c r="L1153" s="3">
        <f>_xlfn.XLOOKUP(A1153, Accounts!A:A, Accounts!G:G, 0)</f>
        <v>1657516758</v>
      </c>
      <c r="M1153" s="3" t="str">
        <f>_xlfn.XLOOKUP(A1153, Loan!A:A, Loan!D:D, "0")</f>
        <v>0</v>
      </c>
      <c r="N1153" s="3" t="str">
        <f>_xlfn.XLOOKUP(Customer8[[#This Row],[Account Number]],Transaction!C:C,Transaction!D:D)</f>
        <v>Money Deposit</v>
      </c>
      <c r="O1153" s="3" t="str">
        <f>_xlfn.XLOOKUP(Customer8[[#This Row],[Account Number]], Transaction!C:C,Transaction!E:E)</f>
        <v>Bank</v>
      </c>
      <c r="P1153" s="2">
        <f>_xlfn.XLOOKUP(Customer8[[#This Row],[Account Number]], Transaction!C:C,Transaction!F:F)</f>
        <v>44310</v>
      </c>
      <c r="Q1153" s="3">
        <f>Customer8[[#This Row],[Bank Deposit]]-Customer8[[#This Row],[Saving Accounts]]</f>
        <v>1035706.8772999999</v>
      </c>
      <c r="R1153" s="3">
        <f>IF(AND(K1153="Current", Customer8[[#This Row],[Balance]]&gt;500000), Customer8[[#This Row],[Balance]]*1.02, Customer8[[#This Row],[Balance]])</f>
        <v>1035706.8772999999</v>
      </c>
      <c r="S1153" s="3" t="str">
        <f>TEXT(Customer8[[#This Row],[Transaction_Date]], "MMM")</f>
        <v>Apr</v>
      </c>
      <c r="T1153" s="3" t="str">
        <f t="shared" si="17"/>
        <v>50-59 Yrs</v>
      </c>
      <c r="U1153" s="3" t="str">
        <f>TEXT(Customer8[[#This Row],[Transaction_Date]],"YYYY")</f>
        <v>2021</v>
      </c>
    </row>
    <row r="1154" spans="1:21" x14ac:dyDescent="0.35">
      <c r="A1154" t="s">
        <v>2495</v>
      </c>
      <c r="B1154">
        <v>609847194</v>
      </c>
      <c r="C1154">
        <v>62</v>
      </c>
      <c r="D1154" s="1">
        <v>22060.5</v>
      </c>
      <c r="E1154" t="s">
        <v>741</v>
      </c>
      <c r="F1154" t="s">
        <v>1151</v>
      </c>
      <c r="G1154" t="s">
        <v>2416</v>
      </c>
      <c r="H1154" s="3">
        <v>805006.72149999999</v>
      </c>
      <c r="I1154" s="3">
        <v>712214.54890000005</v>
      </c>
      <c r="J1154" t="s">
        <v>2496</v>
      </c>
      <c r="K1154" t="str">
        <f>_xlfn.XLOOKUP(A1154, Accounts!A:A, Accounts!E:E, "Not Found")</f>
        <v>Savings</v>
      </c>
      <c r="L1154" s="3">
        <f>_xlfn.XLOOKUP(A1154, Accounts!A:A, Accounts!G:G, 0)</f>
        <v>2685688602</v>
      </c>
      <c r="M1154" s="3" t="str">
        <f>_xlfn.XLOOKUP(A1154, Loan!A:A, Loan!D:D, "0")</f>
        <v>0</v>
      </c>
      <c r="N1154" s="3" t="str">
        <f>_xlfn.XLOOKUP(Customer8[[#This Row],[Account Number]],Transaction!C:C,Transaction!D:D)</f>
        <v>Cash Withdrawal</v>
      </c>
      <c r="O1154" s="3" t="str">
        <f>_xlfn.XLOOKUP(Customer8[[#This Row],[Account Number]], Transaction!C:C,Transaction!E:E)</f>
        <v>ATM</v>
      </c>
      <c r="P1154" s="2">
        <f>_xlfn.XLOOKUP(Customer8[[#This Row],[Account Number]], Transaction!C:C,Transaction!F:F)</f>
        <v>44599</v>
      </c>
      <c r="Q1154" s="3">
        <f>Customer8[[#This Row],[Bank Deposit]]-Customer8[[#This Row],[Saving Accounts]]</f>
        <v>92792.172599999933</v>
      </c>
      <c r="R1154" s="3">
        <f>IF(AND(K1154="Current", Customer8[[#This Row],[Balance]]&gt;500000), Customer8[[#This Row],[Balance]]*1.02, Customer8[[#This Row],[Balance]])</f>
        <v>92792.172599999933</v>
      </c>
      <c r="S1154" s="3" t="str">
        <f>TEXT(Customer8[[#This Row],[Transaction_Date]], "MMM")</f>
        <v>Feb</v>
      </c>
      <c r="T1154" s="3" t="str">
        <f t="shared" ref="T1154:T1217" si="18">IF(C1154&lt;20,"Below 20 Yrs",IF(C1154&lt;=29,"20-29 Yrs",IF(C1154&lt;=39,"30-39 Yrs",IF(C1154&lt;=49,"40-49 Yrs",IF(C1154&lt;=59,"50-59 Yrs",IF(C1154&lt;=69,"60-69 Yrs","70 Yrs &amp; Above"))))))</f>
        <v>60-69 Yrs</v>
      </c>
      <c r="U1154" s="3" t="str">
        <f>TEXT(Customer8[[#This Row],[Transaction_Date]],"YYYY")</f>
        <v>2022</v>
      </c>
    </row>
    <row r="1155" spans="1:21" x14ac:dyDescent="0.35">
      <c r="A1155" t="s">
        <v>2497</v>
      </c>
      <c r="B1155">
        <v>769549463</v>
      </c>
      <c r="C1155">
        <v>28</v>
      </c>
      <c r="D1155" s="1">
        <v>34479</v>
      </c>
      <c r="E1155" t="s">
        <v>741</v>
      </c>
      <c r="F1155" t="s">
        <v>178</v>
      </c>
      <c r="G1155" t="s">
        <v>2416</v>
      </c>
      <c r="H1155" s="3">
        <v>218097.36110000001</v>
      </c>
      <c r="I1155" s="3">
        <v>114366.671</v>
      </c>
      <c r="J1155" t="s">
        <v>2498</v>
      </c>
      <c r="K1155" t="str">
        <f>_xlfn.XLOOKUP(A1155, Accounts!A:A, Accounts!E:E, "Not Found")</f>
        <v>Domiciliary</v>
      </c>
      <c r="L1155" s="3">
        <f>_xlfn.XLOOKUP(A1155, Accounts!A:A, Accounts!G:G, 0)</f>
        <v>1331808784</v>
      </c>
      <c r="M1155" s="3" t="str">
        <f>_xlfn.XLOOKUP(A1155, Loan!A:A, Loan!D:D, "0")</f>
        <v>0</v>
      </c>
      <c r="N1155" s="3" t="str">
        <f>_xlfn.XLOOKUP(Customer8[[#This Row],[Account Number]],Transaction!C:C,Transaction!D:D)</f>
        <v>Online Payment</v>
      </c>
      <c r="O1155" s="3" t="str">
        <f>_xlfn.XLOOKUP(Customer8[[#This Row],[Account Number]], Transaction!C:C,Transaction!E:E)</f>
        <v>Card</v>
      </c>
      <c r="P1155" s="2">
        <f>_xlfn.XLOOKUP(Customer8[[#This Row],[Account Number]], Transaction!C:C,Transaction!F:F)</f>
        <v>44388</v>
      </c>
      <c r="Q1155" s="3">
        <f>Customer8[[#This Row],[Bank Deposit]]-Customer8[[#This Row],[Saving Accounts]]</f>
        <v>103730.69010000001</v>
      </c>
      <c r="R1155" s="3">
        <f>IF(AND(K1155="Current", Customer8[[#This Row],[Balance]]&gt;500000), Customer8[[#This Row],[Balance]]*1.02, Customer8[[#This Row],[Balance]])</f>
        <v>103730.69010000001</v>
      </c>
      <c r="S1155" s="3" t="str">
        <f>TEXT(Customer8[[#This Row],[Transaction_Date]], "MMM")</f>
        <v>Jul</v>
      </c>
      <c r="T1155" s="3" t="str">
        <f t="shared" si="18"/>
        <v>20-29 Yrs</v>
      </c>
      <c r="U1155" s="3" t="str">
        <f>TEXT(Customer8[[#This Row],[Transaction_Date]],"YYYY")</f>
        <v>2021</v>
      </c>
    </row>
    <row r="1156" spans="1:21" x14ac:dyDescent="0.35">
      <c r="A1156" t="s">
        <v>2499</v>
      </c>
      <c r="B1156">
        <v>698278129</v>
      </c>
      <c r="C1156">
        <v>84</v>
      </c>
      <c r="D1156" s="1">
        <v>14025</v>
      </c>
      <c r="E1156" t="s">
        <v>741</v>
      </c>
      <c r="F1156" t="s">
        <v>365</v>
      </c>
      <c r="G1156" t="s">
        <v>2416</v>
      </c>
      <c r="H1156" s="3">
        <v>364749.76890000002</v>
      </c>
      <c r="I1156" s="3">
        <v>138695.34599999999</v>
      </c>
      <c r="J1156" t="s">
        <v>2500</v>
      </c>
      <c r="K1156" t="str">
        <f>_xlfn.XLOOKUP(A1156, Accounts!A:A, Accounts!E:E, "Not Found")</f>
        <v>Fixed Deposit</v>
      </c>
      <c r="L1156" s="3">
        <f>_xlfn.XLOOKUP(A1156, Accounts!A:A, Accounts!G:G, 0)</f>
        <v>3026532096</v>
      </c>
      <c r="M1156" s="3" t="str">
        <f>_xlfn.XLOOKUP(A1156, Loan!A:A, Loan!D:D, "0")</f>
        <v>0</v>
      </c>
      <c r="N1156" s="3" t="str">
        <f>_xlfn.XLOOKUP(Customer8[[#This Row],[Account Number]],Transaction!C:C,Transaction!D:D)</f>
        <v>Checks</v>
      </c>
      <c r="O1156" s="3" t="str">
        <f>_xlfn.XLOOKUP(Customer8[[#This Row],[Account Number]], Transaction!C:C,Transaction!E:E)</f>
        <v>Informal Services</v>
      </c>
      <c r="P1156" s="2">
        <f>_xlfn.XLOOKUP(Customer8[[#This Row],[Account Number]], Transaction!C:C,Transaction!F:F)</f>
        <v>44324</v>
      </c>
      <c r="Q1156" s="3">
        <f>Customer8[[#This Row],[Bank Deposit]]-Customer8[[#This Row],[Saving Accounts]]</f>
        <v>226054.42290000003</v>
      </c>
      <c r="R1156" s="3">
        <f>IF(AND(K1156="Current", Customer8[[#This Row],[Balance]]&gt;500000), Customer8[[#This Row],[Balance]]*1.02, Customer8[[#This Row],[Balance]])</f>
        <v>226054.42290000003</v>
      </c>
      <c r="S1156" s="3" t="str">
        <f>TEXT(Customer8[[#This Row],[Transaction_Date]], "MMM")</f>
        <v>May</v>
      </c>
      <c r="T1156" s="3" t="str">
        <f t="shared" si="18"/>
        <v>70 Yrs &amp; Above</v>
      </c>
      <c r="U1156" s="3" t="str">
        <f>TEXT(Customer8[[#This Row],[Transaction_Date]],"YYYY")</f>
        <v>2021</v>
      </c>
    </row>
    <row r="1157" spans="1:21" x14ac:dyDescent="0.35">
      <c r="A1157" t="s">
        <v>2501</v>
      </c>
      <c r="B1157">
        <v>78420388</v>
      </c>
      <c r="C1157">
        <v>75</v>
      </c>
      <c r="D1157" s="1">
        <v>17312.25</v>
      </c>
      <c r="E1157" t="s">
        <v>741</v>
      </c>
      <c r="F1157" t="s">
        <v>905</v>
      </c>
      <c r="G1157" t="s">
        <v>2416</v>
      </c>
      <c r="H1157" s="3">
        <v>44438.0671</v>
      </c>
      <c r="I1157" s="3">
        <v>29329.124299999999</v>
      </c>
      <c r="J1157" t="s">
        <v>2502</v>
      </c>
      <c r="K1157" t="str">
        <f>_xlfn.XLOOKUP(A1157, Accounts!A:A, Accounts!E:E, "Not Found")</f>
        <v>Joint</v>
      </c>
      <c r="L1157" s="3">
        <f>_xlfn.XLOOKUP(A1157, Accounts!A:A, Accounts!G:G, 0)</f>
        <v>1467885</v>
      </c>
      <c r="M1157" s="3" t="str">
        <f>_xlfn.XLOOKUP(A1157, Loan!A:A, Loan!D:D, "0")</f>
        <v>0</v>
      </c>
      <c r="N1157" s="3" t="str">
        <f>_xlfn.XLOOKUP(Customer8[[#This Row],[Account Number]],Transaction!C:C,Transaction!D:D)</f>
        <v>Online Payment</v>
      </c>
      <c r="O1157" s="3" t="str">
        <f>_xlfn.XLOOKUP(Customer8[[#This Row],[Account Number]], Transaction!C:C,Transaction!E:E)</f>
        <v>Card</v>
      </c>
      <c r="P1157" s="2">
        <f>_xlfn.XLOOKUP(Customer8[[#This Row],[Account Number]], Transaction!C:C,Transaction!F:F)</f>
        <v>44315</v>
      </c>
      <c r="Q1157" s="3">
        <f>Customer8[[#This Row],[Bank Deposit]]-Customer8[[#This Row],[Saving Accounts]]</f>
        <v>15108.942800000001</v>
      </c>
      <c r="R1157" s="3">
        <f>IF(AND(K1157="Current", Customer8[[#This Row],[Balance]]&gt;500000), Customer8[[#This Row],[Balance]]*1.02, Customer8[[#This Row],[Balance]])</f>
        <v>15108.942800000001</v>
      </c>
      <c r="S1157" s="3" t="str">
        <f>TEXT(Customer8[[#This Row],[Transaction_Date]], "MMM")</f>
        <v>Apr</v>
      </c>
      <c r="T1157" s="3" t="str">
        <f t="shared" si="18"/>
        <v>70 Yrs &amp; Above</v>
      </c>
      <c r="U1157" s="3" t="str">
        <f>TEXT(Customer8[[#This Row],[Transaction_Date]],"YYYY")</f>
        <v>2021</v>
      </c>
    </row>
    <row r="1158" spans="1:21" x14ac:dyDescent="0.35">
      <c r="A1158" t="s">
        <v>2503</v>
      </c>
      <c r="B1158">
        <v>883512569</v>
      </c>
      <c r="C1158">
        <v>29</v>
      </c>
      <c r="D1158" s="1">
        <v>34113.75</v>
      </c>
      <c r="E1158" t="s">
        <v>741</v>
      </c>
      <c r="F1158" t="s">
        <v>69</v>
      </c>
      <c r="G1158" t="s">
        <v>2416</v>
      </c>
      <c r="H1158" s="3">
        <v>1209655.584</v>
      </c>
      <c r="I1158" s="3">
        <v>299657.71870000003</v>
      </c>
      <c r="J1158" t="s">
        <v>2504</v>
      </c>
      <c r="K1158" t="str">
        <f>_xlfn.XLOOKUP(A1158, Accounts!A:A, Accounts!E:E, "Not Found")</f>
        <v>Fixed Deposit</v>
      </c>
      <c r="L1158" s="3">
        <f>_xlfn.XLOOKUP(A1158, Accounts!A:A, Accounts!G:G, 0)</f>
        <v>1640757888</v>
      </c>
      <c r="M1158" s="3" t="str">
        <f>_xlfn.XLOOKUP(A1158, Loan!A:A, Loan!D:D, "0")</f>
        <v>0</v>
      </c>
      <c r="N1158" s="3" t="str">
        <f>_xlfn.XLOOKUP(Customer8[[#This Row],[Account Number]],Transaction!C:C,Transaction!D:D)</f>
        <v>Online Payment</v>
      </c>
      <c r="O1158" s="3" t="str">
        <f>_xlfn.XLOOKUP(Customer8[[#This Row],[Account Number]], Transaction!C:C,Transaction!E:E)</f>
        <v>Mobile</v>
      </c>
      <c r="P1158" s="2">
        <f>_xlfn.XLOOKUP(Customer8[[#This Row],[Account Number]], Transaction!C:C,Transaction!F:F)</f>
        <v>44289</v>
      </c>
      <c r="Q1158" s="3">
        <f>Customer8[[#This Row],[Bank Deposit]]-Customer8[[#This Row],[Saving Accounts]]</f>
        <v>909997.86529999995</v>
      </c>
      <c r="R1158" s="3">
        <f>IF(AND(K1158="Current", Customer8[[#This Row],[Balance]]&gt;500000), Customer8[[#This Row],[Balance]]*1.02, Customer8[[#This Row],[Balance]])</f>
        <v>909997.86529999995</v>
      </c>
      <c r="S1158" s="3" t="str">
        <f>TEXT(Customer8[[#This Row],[Transaction_Date]], "MMM")</f>
        <v>Apr</v>
      </c>
      <c r="T1158" s="3" t="str">
        <f t="shared" si="18"/>
        <v>20-29 Yrs</v>
      </c>
      <c r="U1158" s="3" t="str">
        <f>TEXT(Customer8[[#This Row],[Transaction_Date]],"YYYY")</f>
        <v>2021</v>
      </c>
    </row>
    <row r="1159" spans="1:21" x14ac:dyDescent="0.35">
      <c r="A1159" t="s">
        <v>2505</v>
      </c>
      <c r="B1159">
        <v>837381379</v>
      </c>
      <c r="C1159">
        <v>40</v>
      </c>
      <c r="D1159" s="1">
        <v>30096</v>
      </c>
      <c r="E1159" t="s">
        <v>741</v>
      </c>
      <c r="F1159" t="s">
        <v>555</v>
      </c>
      <c r="G1159" t="s">
        <v>2416</v>
      </c>
      <c r="H1159" s="3">
        <v>1119262.6048000001</v>
      </c>
      <c r="I1159" s="3">
        <v>116403.3109</v>
      </c>
      <c r="J1159" t="s">
        <v>2506</v>
      </c>
      <c r="K1159" t="str">
        <f>_xlfn.XLOOKUP(A1159, Accounts!A:A, Accounts!E:E, "Not Found")</f>
        <v>Domiciliary</v>
      </c>
      <c r="L1159" s="3">
        <f>_xlfn.XLOOKUP(A1159, Accounts!A:A, Accounts!G:G, 0)</f>
        <v>453808628</v>
      </c>
      <c r="M1159" s="3" t="str">
        <f>_xlfn.XLOOKUP(A1159, Loan!A:A, Loan!D:D, "0")</f>
        <v>0</v>
      </c>
      <c r="N1159" s="3" t="str">
        <f>_xlfn.XLOOKUP(Customer8[[#This Row],[Account Number]],Transaction!C:C,Transaction!D:D)</f>
        <v>Checks</v>
      </c>
      <c r="O1159" s="3" t="str">
        <f>_xlfn.XLOOKUP(Customer8[[#This Row],[Account Number]], Transaction!C:C,Transaction!E:E)</f>
        <v>Informal Services</v>
      </c>
      <c r="P1159" s="2">
        <f>_xlfn.XLOOKUP(Customer8[[#This Row],[Account Number]], Transaction!C:C,Transaction!F:F)</f>
        <v>44230</v>
      </c>
      <c r="Q1159" s="3">
        <f>Customer8[[#This Row],[Bank Deposit]]-Customer8[[#This Row],[Saving Accounts]]</f>
        <v>1002859.2939</v>
      </c>
      <c r="R1159" s="3">
        <f>IF(AND(K1159="Current", Customer8[[#This Row],[Balance]]&gt;500000), Customer8[[#This Row],[Balance]]*1.02, Customer8[[#This Row],[Balance]])</f>
        <v>1002859.2939</v>
      </c>
      <c r="S1159" s="3" t="str">
        <f>TEXT(Customer8[[#This Row],[Transaction_Date]], "MMM")</f>
        <v>Feb</v>
      </c>
      <c r="T1159" s="3" t="str">
        <f t="shared" si="18"/>
        <v>40-49 Yrs</v>
      </c>
      <c r="U1159" s="3" t="str">
        <f>TEXT(Customer8[[#This Row],[Transaction_Date]],"YYYY")</f>
        <v>2021</v>
      </c>
    </row>
    <row r="1160" spans="1:21" x14ac:dyDescent="0.35">
      <c r="A1160" t="s">
        <v>2507</v>
      </c>
      <c r="B1160">
        <v>743729432</v>
      </c>
      <c r="C1160">
        <v>35</v>
      </c>
      <c r="D1160" s="1">
        <v>31922.25</v>
      </c>
      <c r="E1160" t="s">
        <v>741</v>
      </c>
      <c r="F1160" t="s">
        <v>1004</v>
      </c>
      <c r="G1160" t="s">
        <v>2416</v>
      </c>
      <c r="H1160" s="3">
        <v>1816438.3584</v>
      </c>
      <c r="I1160" s="3">
        <v>475358.49119999999</v>
      </c>
      <c r="J1160" t="s">
        <v>2508</v>
      </c>
      <c r="K1160" t="str">
        <f>_xlfn.XLOOKUP(A1160, Accounts!A:A, Accounts!E:E, "Not Found")</f>
        <v>Current</v>
      </c>
      <c r="L1160" s="3">
        <f>_xlfn.XLOOKUP(A1160, Accounts!A:A, Accounts!G:G, 0)</f>
        <v>8804448</v>
      </c>
      <c r="M1160" s="3" t="str">
        <f>_xlfn.XLOOKUP(A1160, Loan!A:A, Loan!D:D, "0")</f>
        <v>0</v>
      </c>
      <c r="N1160" s="3" t="str">
        <f>_xlfn.XLOOKUP(Customer8[[#This Row],[Account Number]],Transaction!C:C,Transaction!D:D)</f>
        <v>Cash Withdrawal</v>
      </c>
      <c r="O1160" s="3" t="str">
        <f>_xlfn.XLOOKUP(Customer8[[#This Row],[Account Number]], Transaction!C:C,Transaction!E:E)</f>
        <v>Bank</v>
      </c>
      <c r="P1160" s="2">
        <f>_xlfn.XLOOKUP(Customer8[[#This Row],[Account Number]], Transaction!C:C,Transaction!F:F)</f>
        <v>44642</v>
      </c>
      <c r="Q1160" s="3">
        <f>Customer8[[#This Row],[Bank Deposit]]-Customer8[[#This Row],[Saving Accounts]]</f>
        <v>1341079.8672</v>
      </c>
      <c r="R1160" s="3">
        <f>IF(AND(K1160="Current", Customer8[[#This Row],[Balance]]&gt;500000), Customer8[[#This Row],[Balance]]*1.02, Customer8[[#This Row],[Balance]])</f>
        <v>1367901.4645440001</v>
      </c>
      <c r="S1160" s="3" t="str">
        <f>TEXT(Customer8[[#This Row],[Transaction_Date]], "MMM")</f>
        <v>Mar</v>
      </c>
      <c r="T1160" s="3" t="str">
        <f t="shared" si="18"/>
        <v>30-39 Yrs</v>
      </c>
      <c r="U1160" s="3" t="str">
        <f>TEXT(Customer8[[#This Row],[Transaction_Date]],"YYYY")</f>
        <v>2022</v>
      </c>
    </row>
    <row r="1161" spans="1:21" x14ac:dyDescent="0.35">
      <c r="A1161" t="s">
        <v>2509</v>
      </c>
      <c r="B1161">
        <v>979658552</v>
      </c>
      <c r="C1161">
        <v>17</v>
      </c>
      <c r="D1161" s="1">
        <v>38496.75</v>
      </c>
      <c r="E1161" t="s">
        <v>741</v>
      </c>
      <c r="F1161" t="s">
        <v>676</v>
      </c>
      <c r="G1161" t="s">
        <v>2416</v>
      </c>
      <c r="H1161" s="3">
        <v>1070724.1255999999</v>
      </c>
      <c r="I1161" s="3">
        <v>508795.98310000001</v>
      </c>
      <c r="J1161" t="s">
        <v>2510</v>
      </c>
      <c r="K1161" t="str">
        <f>_xlfn.XLOOKUP(A1161, Accounts!A:A, Accounts!E:E, "Not Found")</f>
        <v>Current</v>
      </c>
      <c r="L1161" s="3">
        <f>_xlfn.XLOOKUP(A1161, Accounts!A:A, Accounts!G:G, 0)</f>
        <v>29506649</v>
      </c>
      <c r="M1161" s="3" t="str">
        <f>_xlfn.XLOOKUP(A1161, Loan!A:A, Loan!D:D, "0")</f>
        <v>0</v>
      </c>
      <c r="N1161" s="3" t="str">
        <f>_xlfn.XLOOKUP(Customer8[[#This Row],[Account Number]],Transaction!C:C,Transaction!D:D)</f>
        <v>Cash Withdrawal</v>
      </c>
      <c r="O1161" s="3" t="str">
        <f>_xlfn.XLOOKUP(Customer8[[#This Row],[Account Number]], Transaction!C:C,Transaction!E:E)</f>
        <v>ATM</v>
      </c>
      <c r="P1161" s="2">
        <f>_xlfn.XLOOKUP(Customer8[[#This Row],[Account Number]], Transaction!C:C,Transaction!F:F)</f>
        <v>44265</v>
      </c>
      <c r="Q1161" s="3">
        <f>Customer8[[#This Row],[Bank Deposit]]-Customer8[[#This Row],[Saving Accounts]]</f>
        <v>561928.14249999984</v>
      </c>
      <c r="R1161" s="3">
        <f>IF(AND(K1161="Current", Customer8[[#This Row],[Balance]]&gt;500000), Customer8[[#This Row],[Balance]]*1.02, Customer8[[#This Row],[Balance]])</f>
        <v>573166.70534999983</v>
      </c>
      <c r="S1161" s="3" t="str">
        <f>TEXT(Customer8[[#This Row],[Transaction_Date]], "MMM")</f>
        <v>Mar</v>
      </c>
      <c r="T1161" s="3" t="str">
        <f t="shared" si="18"/>
        <v>Below 20 Yrs</v>
      </c>
      <c r="U1161" s="3" t="str">
        <f>TEXT(Customer8[[#This Row],[Transaction_Date]],"YYYY")</f>
        <v>2021</v>
      </c>
    </row>
    <row r="1162" spans="1:21" x14ac:dyDescent="0.35">
      <c r="A1162" t="s">
        <v>2511</v>
      </c>
      <c r="B1162">
        <v>732570568</v>
      </c>
      <c r="C1162">
        <v>26</v>
      </c>
      <c r="D1162" s="1">
        <v>35209.5</v>
      </c>
      <c r="E1162" t="s">
        <v>741</v>
      </c>
      <c r="F1162" t="s">
        <v>220</v>
      </c>
      <c r="G1162" t="s">
        <v>2416</v>
      </c>
      <c r="H1162" s="3">
        <v>189166.6501</v>
      </c>
      <c r="I1162" s="3">
        <v>97219.253800000006</v>
      </c>
      <c r="J1162" t="s">
        <v>2512</v>
      </c>
      <c r="K1162" t="str">
        <f>_xlfn.XLOOKUP(A1162, Accounts!A:A, Accounts!E:E, "Not Found")</f>
        <v>Corporate</v>
      </c>
      <c r="L1162" s="3">
        <f>_xlfn.XLOOKUP(A1162, Accounts!A:A, Accounts!G:G, 0)</f>
        <v>685561344</v>
      </c>
      <c r="M1162" s="3" t="str">
        <f>_xlfn.XLOOKUP(A1162, Loan!A:A, Loan!D:D, "0")</f>
        <v>0</v>
      </c>
      <c r="N1162" s="3" t="str">
        <f>_xlfn.XLOOKUP(Customer8[[#This Row],[Account Number]],Transaction!C:C,Transaction!D:D)</f>
        <v>Money Transfer</v>
      </c>
      <c r="O1162" s="3" t="str">
        <f>_xlfn.XLOOKUP(Customer8[[#This Row],[Account Number]], Transaction!C:C,Transaction!E:E)</f>
        <v>ATM</v>
      </c>
      <c r="P1162" s="2">
        <f>_xlfn.XLOOKUP(Customer8[[#This Row],[Account Number]], Transaction!C:C,Transaction!F:F)</f>
        <v>44515</v>
      </c>
      <c r="Q1162" s="3">
        <f>Customer8[[#This Row],[Bank Deposit]]-Customer8[[#This Row],[Saving Accounts]]</f>
        <v>91947.396299999993</v>
      </c>
      <c r="R1162" s="3">
        <f>IF(AND(K1162="Current", Customer8[[#This Row],[Balance]]&gt;500000), Customer8[[#This Row],[Balance]]*1.02, Customer8[[#This Row],[Balance]])</f>
        <v>91947.396299999993</v>
      </c>
      <c r="S1162" s="3" t="str">
        <f>TEXT(Customer8[[#This Row],[Transaction_Date]], "MMM")</f>
        <v>Nov</v>
      </c>
      <c r="T1162" s="3" t="str">
        <f t="shared" si="18"/>
        <v>20-29 Yrs</v>
      </c>
      <c r="U1162" s="3" t="str">
        <f>TEXT(Customer8[[#This Row],[Transaction_Date]],"YYYY")</f>
        <v>2021</v>
      </c>
    </row>
    <row r="1163" spans="1:21" x14ac:dyDescent="0.35">
      <c r="A1163" t="s">
        <v>2513</v>
      </c>
      <c r="B1163">
        <v>637508439</v>
      </c>
      <c r="C1163">
        <v>21</v>
      </c>
      <c r="D1163" s="1">
        <v>37035.75</v>
      </c>
      <c r="E1163" t="s">
        <v>741</v>
      </c>
      <c r="F1163" t="s">
        <v>344</v>
      </c>
      <c r="G1163" t="s">
        <v>2416</v>
      </c>
      <c r="H1163" s="3">
        <v>1167758.9820000001</v>
      </c>
      <c r="I1163" s="3">
        <v>441589.53100000002</v>
      </c>
      <c r="J1163" t="s">
        <v>2514</v>
      </c>
      <c r="K1163" t="str">
        <f>_xlfn.XLOOKUP(A1163, Accounts!A:A, Accounts!E:E, "Not Found")</f>
        <v>Domiciliary</v>
      </c>
      <c r="L1163" s="3">
        <f>_xlfn.XLOOKUP(A1163, Accounts!A:A, Accounts!G:G, 0)</f>
        <v>2925054153</v>
      </c>
      <c r="M1163" s="3" t="str">
        <f>_xlfn.XLOOKUP(A1163, Loan!A:A, Loan!D:D, "0")</f>
        <v>0</v>
      </c>
      <c r="N1163" s="3" t="str">
        <f>_xlfn.XLOOKUP(Customer8[[#This Row],[Account Number]],Transaction!C:C,Transaction!D:D)</f>
        <v>Checks</v>
      </c>
      <c r="O1163" s="3" t="str">
        <f>_xlfn.XLOOKUP(Customer8[[#This Row],[Account Number]], Transaction!C:C,Transaction!E:E)</f>
        <v>Informal Services</v>
      </c>
      <c r="P1163" s="2">
        <f>_xlfn.XLOOKUP(Customer8[[#This Row],[Account Number]], Transaction!C:C,Transaction!F:F)</f>
        <v>44216</v>
      </c>
      <c r="Q1163" s="3">
        <f>Customer8[[#This Row],[Bank Deposit]]-Customer8[[#This Row],[Saving Accounts]]</f>
        <v>726169.45100000012</v>
      </c>
      <c r="R1163" s="3">
        <f>IF(AND(K1163="Current", Customer8[[#This Row],[Balance]]&gt;500000), Customer8[[#This Row],[Balance]]*1.02, Customer8[[#This Row],[Balance]])</f>
        <v>726169.45100000012</v>
      </c>
      <c r="S1163" s="3" t="str">
        <f>TEXT(Customer8[[#This Row],[Transaction_Date]], "MMM")</f>
        <v>Jan</v>
      </c>
      <c r="T1163" s="3" t="str">
        <f t="shared" si="18"/>
        <v>20-29 Yrs</v>
      </c>
      <c r="U1163" s="3" t="str">
        <f>TEXT(Customer8[[#This Row],[Transaction_Date]],"YYYY")</f>
        <v>2021</v>
      </c>
    </row>
    <row r="1164" spans="1:21" x14ac:dyDescent="0.35">
      <c r="A1164" t="s">
        <v>2515</v>
      </c>
      <c r="B1164">
        <v>514324684</v>
      </c>
      <c r="C1164">
        <v>49</v>
      </c>
      <c r="D1164" s="1">
        <v>26808.75</v>
      </c>
      <c r="E1164" t="s">
        <v>741</v>
      </c>
      <c r="F1164" t="s">
        <v>266</v>
      </c>
      <c r="G1164" t="s">
        <v>2416</v>
      </c>
      <c r="H1164" s="3">
        <v>413340.1997</v>
      </c>
      <c r="I1164" s="3">
        <v>176358.4852</v>
      </c>
      <c r="J1164" t="s">
        <v>2516</v>
      </c>
      <c r="K1164" t="str">
        <f>_xlfn.XLOOKUP(A1164, Accounts!A:A, Accounts!E:E, "Not Found")</f>
        <v>Domiciliary</v>
      </c>
      <c r="L1164" s="3">
        <f>_xlfn.XLOOKUP(A1164, Accounts!A:A, Accounts!G:G, 0)</f>
        <v>3684617181</v>
      </c>
      <c r="M1164" s="3" t="str">
        <f>_xlfn.XLOOKUP(A1164, Loan!A:A, Loan!D:D, "0")</f>
        <v>0</v>
      </c>
      <c r="N1164" s="3" t="str">
        <f>_xlfn.XLOOKUP(Customer8[[#This Row],[Account Number]],Transaction!C:C,Transaction!D:D)</f>
        <v>Online Payment</v>
      </c>
      <c r="O1164" s="3" t="str">
        <f>_xlfn.XLOOKUP(Customer8[[#This Row],[Account Number]], Transaction!C:C,Transaction!E:E)</f>
        <v>Mobile</v>
      </c>
      <c r="P1164" s="2">
        <f>_xlfn.XLOOKUP(Customer8[[#This Row],[Account Number]], Transaction!C:C,Transaction!F:F)</f>
        <v>44303</v>
      </c>
      <c r="Q1164" s="3">
        <f>Customer8[[#This Row],[Bank Deposit]]-Customer8[[#This Row],[Saving Accounts]]</f>
        <v>236981.7145</v>
      </c>
      <c r="R1164" s="3">
        <f>IF(AND(K1164="Current", Customer8[[#This Row],[Balance]]&gt;500000), Customer8[[#This Row],[Balance]]*1.02, Customer8[[#This Row],[Balance]])</f>
        <v>236981.7145</v>
      </c>
      <c r="S1164" s="3" t="str">
        <f>TEXT(Customer8[[#This Row],[Transaction_Date]], "MMM")</f>
        <v>Apr</v>
      </c>
      <c r="T1164" s="3" t="str">
        <f t="shared" si="18"/>
        <v>40-49 Yrs</v>
      </c>
      <c r="U1164" s="3" t="str">
        <f>TEXT(Customer8[[#This Row],[Transaction_Date]],"YYYY")</f>
        <v>2021</v>
      </c>
    </row>
    <row r="1165" spans="1:21" x14ac:dyDescent="0.35">
      <c r="A1165" t="s">
        <v>2517</v>
      </c>
      <c r="B1165">
        <v>311412009</v>
      </c>
      <c r="C1165">
        <v>49</v>
      </c>
      <c r="D1165" s="1">
        <v>26808.75</v>
      </c>
      <c r="E1165" t="s">
        <v>741</v>
      </c>
      <c r="F1165" t="s">
        <v>713</v>
      </c>
      <c r="G1165" t="s">
        <v>2416</v>
      </c>
      <c r="H1165" s="3">
        <v>2680738.3133</v>
      </c>
      <c r="I1165" s="3">
        <v>361899.67229999998</v>
      </c>
      <c r="J1165" t="s">
        <v>2518</v>
      </c>
      <c r="K1165" t="str">
        <f>_xlfn.XLOOKUP(A1165, Accounts!A:A, Accounts!E:E, "Not Found")</f>
        <v>Joint</v>
      </c>
      <c r="L1165" s="3">
        <f>_xlfn.XLOOKUP(A1165, Accounts!A:A, Accounts!G:G, 0)</f>
        <v>441119119</v>
      </c>
      <c r="M1165" s="3" t="str">
        <f>_xlfn.XLOOKUP(A1165, Loan!A:A, Loan!D:D, "0")</f>
        <v>0</v>
      </c>
      <c r="N1165" s="3" t="str">
        <f>_xlfn.XLOOKUP(Customer8[[#This Row],[Account Number]],Transaction!C:C,Transaction!D:D)</f>
        <v>Cash Withdrawal</v>
      </c>
      <c r="O1165" s="3" t="str">
        <f>_xlfn.XLOOKUP(Customer8[[#This Row],[Account Number]], Transaction!C:C,Transaction!E:E)</f>
        <v>Bank</v>
      </c>
      <c r="P1165" s="2">
        <f>_xlfn.XLOOKUP(Customer8[[#This Row],[Account Number]], Transaction!C:C,Transaction!F:F)</f>
        <v>44622</v>
      </c>
      <c r="Q1165" s="3">
        <f>Customer8[[#This Row],[Bank Deposit]]-Customer8[[#This Row],[Saving Accounts]]</f>
        <v>2318838.6409999998</v>
      </c>
      <c r="R1165" s="3">
        <f>IF(AND(K1165="Current", Customer8[[#This Row],[Balance]]&gt;500000), Customer8[[#This Row],[Balance]]*1.02, Customer8[[#This Row],[Balance]])</f>
        <v>2318838.6409999998</v>
      </c>
      <c r="S1165" s="3" t="str">
        <f>TEXT(Customer8[[#This Row],[Transaction_Date]], "MMM")</f>
        <v>Mar</v>
      </c>
      <c r="T1165" s="3" t="str">
        <f t="shared" si="18"/>
        <v>40-49 Yrs</v>
      </c>
      <c r="U1165" s="3" t="str">
        <f>TEXT(Customer8[[#This Row],[Transaction_Date]],"YYYY")</f>
        <v>2022</v>
      </c>
    </row>
    <row r="1166" spans="1:21" x14ac:dyDescent="0.35">
      <c r="A1166" t="s">
        <v>2519</v>
      </c>
      <c r="B1166">
        <v>532531255</v>
      </c>
      <c r="C1166">
        <v>75</v>
      </c>
      <c r="D1166" s="1">
        <v>17312.25</v>
      </c>
      <c r="E1166" t="s">
        <v>741</v>
      </c>
      <c r="F1166" t="s">
        <v>237</v>
      </c>
      <c r="G1166" t="s">
        <v>2416</v>
      </c>
      <c r="H1166" s="3">
        <v>1188540.5891</v>
      </c>
      <c r="I1166" s="3">
        <v>410431.28259999998</v>
      </c>
      <c r="J1166" t="s">
        <v>2520</v>
      </c>
      <c r="K1166" t="str">
        <f>_xlfn.XLOOKUP(A1166, Accounts!A:A, Accounts!E:E, "Not Found")</f>
        <v>Savings</v>
      </c>
      <c r="L1166" s="3">
        <f>_xlfn.XLOOKUP(A1166, Accounts!A:A, Accounts!G:G, 0)</f>
        <v>1916659458</v>
      </c>
      <c r="M1166" s="3" t="str">
        <f>_xlfn.XLOOKUP(A1166, Loan!A:A, Loan!D:D, "0")</f>
        <v>0</v>
      </c>
      <c r="N1166" s="3" t="str">
        <f>_xlfn.XLOOKUP(Customer8[[#This Row],[Account Number]],Transaction!C:C,Transaction!D:D)</f>
        <v>Money Transfer</v>
      </c>
      <c r="O1166" s="3" t="str">
        <f>_xlfn.XLOOKUP(Customer8[[#This Row],[Account Number]], Transaction!C:C,Transaction!E:E)</f>
        <v>Mobile</v>
      </c>
      <c r="P1166" s="2">
        <f>_xlfn.XLOOKUP(Customer8[[#This Row],[Account Number]], Transaction!C:C,Transaction!F:F)</f>
        <v>44276</v>
      </c>
      <c r="Q1166" s="3">
        <f>Customer8[[#This Row],[Bank Deposit]]-Customer8[[#This Row],[Saving Accounts]]</f>
        <v>778109.30649999995</v>
      </c>
      <c r="R1166" s="3">
        <f>IF(AND(K1166="Current", Customer8[[#This Row],[Balance]]&gt;500000), Customer8[[#This Row],[Balance]]*1.02, Customer8[[#This Row],[Balance]])</f>
        <v>778109.30649999995</v>
      </c>
      <c r="S1166" s="3" t="str">
        <f>TEXT(Customer8[[#This Row],[Transaction_Date]], "MMM")</f>
        <v>Mar</v>
      </c>
      <c r="T1166" s="3" t="str">
        <f t="shared" si="18"/>
        <v>70 Yrs &amp; Above</v>
      </c>
      <c r="U1166" s="3" t="str">
        <f>TEXT(Customer8[[#This Row],[Transaction_Date]],"YYYY")</f>
        <v>2021</v>
      </c>
    </row>
    <row r="1167" spans="1:21" x14ac:dyDescent="0.35">
      <c r="A1167" t="s">
        <v>2521</v>
      </c>
      <c r="B1167">
        <v>469919023</v>
      </c>
      <c r="C1167">
        <v>78</v>
      </c>
      <c r="D1167" s="1">
        <v>16216.5</v>
      </c>
      <c r="E1167" t="s">
        <v>741</v>
      </c>
      <c r="F1167" t="s">
        <v>121</v>
      </c>
      <c r="G1167" t="s">
        <v>2416</v>
      </c>
      <c r="H1167" s="3">
        <v>154279.1048</v>
      </c>
      <c r="I1167" s="3">
        <v>45145.606899999999</v>
      </c>
      <c r="J1167" t="s">
        <v>2522</v>
      </c>
      <c r="K1167" t="str">
        <f>_xlfn.XLOOKUP(A1167, Accounts!A:A, Accounts!E:E, "Not Found")</f>
        <v>Domiciliary</v>
      </c>
      <c r="L1167" s="3">
        <f>_xlfn.XLOOKUP(A1167, Accounts!A:A, Accounts!G:G, 0)</f>
        <v>965453676</v>
      </c>
      <c r="M1167" s="3" t="str">
        <f>_xlfn.XLOOKUP(A1167, Loan!A:A, Loan!D:D, "0")</f>
        <v>0</v>
      </c>
      <c r="N1167" s="3" t="str">
        <f>_xlfn.XLOOKUP(Customer8[[#This Row],[Account Number]],Transaction!C:C,Transaction!D:D)</f>
        <v>Money Transfer</v>
      </c>
      <c r="O1167" s="3" t="str">
        <f>_xlfn.XLOOKUP(Customer8[[#This Row],[Account Number]], Transaction!C:C,Transaction!E:E)</f>
        <v>Internet Banking</v>
      </c>
      <c r="P1167" s="2">
        <f>_xlfn.XLOOKUP(Customer8[[#This Row],[Account Number]], Transaction!C:C,Transaction!F:F)</f>
        <v>44501</v>
      </c>
      <c r="Q1167" s="3">
        <f>Customer8[[#This Row],[Bank Deposit]]-Customer8[[#This Row],[Saving Accounts]]</f>
        <v>109133.4979</v>
      </c>
      <c r="R1167" s="3">
        <f>IF(AND(K1167="Current", Customer8[[#This Row],[Balance]]&gt;500000), Customer8[[#This Row],[Balance]]*1.02, Customer8[[#This Row],[Balance]])</f>
        <v>109133.4979</v>
      </c>
      <c r="S1167" s="3" t="str">
        <f>TEXT(Customer8[[#This Row],[Transaction_Date]], "MMM")</f>
        <v>Nov</v>
      </c>
      <c r="T1167" s="3" t="str">
        <f t="shared" si="18"/>
        <v>70 Yrs &amp; Above</v>
      </c>
      <c r="U1167" s="3" t="str">
        <f>TEXT(Customer8[[#This Row],[Transaction_Date]],"YYYY")</f>
        <v>2021</v>
      </c>
    </row>
    <row r="1168" spans="1:21" x14ac:dyDescent="0.35">
      <c r="A1168" t="s">
        <v>2523</v>
      </c>
      <c r="B1168">
        <v>128772613</v>
      </c>
      <c r="C1168">
        <v>59</v>
      </c>
      <c r="D1168" s="1">
        <v>23156.25</v>
      </c>
      <c r="E1168" t="s">
        <v>741</v>
      </c>
      <c r="F1168" t="s">
        <v>533</v>
      </c>
      <c r="G1168" t="s">
        <v>2416</v>
      </c>
      <c r="H1168" s="3">
        <v>328315.7647</v>
      </c>
      <c r="I1168" s="3">
        <v>228611.4509</v>
      </c>
      <c r="J1168" t="s">
        <v>2524</v>
      </c>
      <c r="K1168" t="str">
        <f>_xlfn.XLOOKUP(A1168, Accounts!A:A, Accounts!E:E, "Not Found")</f>
        <v>Corporate</v>
      </c>
      <c r="L1168" s="3">
        <f>_xlfn.XLOOKUP(A1168, Accounts!A:A, Accounts!G:G, 0)</f>
        <v>522797568</v>
      </c>
      <c r="M1168" s="3" t="str">
        <f>_xlfn.XLOOKUP(A1168, Loan!A:A, Loan!D:D, "0")</f>
        <v>0</v>
      </c>
      <c r="N1168" s="3" t="str">
        <f>_xlfn.XLOOKUP(Customer8[[#This Row],[Account Number]],Transaction!C:C,Transaction!D:D)</f>
        <v>Online Payment</v>
      </c>
      <c r="O1168" s="3" t="str">
        <f>_xlfn.XLOOKUP(Customer8[[#This Row],[Account Number]], Transaction!C:C,Transaction!E:E)</f>
        <v>Card</v>
      </c>
      <c r="P1168" s="2">
        <f>_xlfn.XLOOKUP(Customer8[[#This Row],[Account Number]], Transaction!C:C,Transaction!F:F)</f>
        <v>44511</v>
      </c>
      <c r="Q1168" s="3">
        <f>Customer8[[#This Row],[Bank Deposit]]-Customer8[[#This Row],[Saving Accounts]]</f>
        <v>99704.313800000004</v>
      </c>
      <c r="R1168" s="3">
        <f>IF(AND(K1168="Current", Customer8[[#This Row],[Balance]]&gt;500000), Customer8[[#This Row],[Balance]]*1.02, Customer8[[#This Row],[Balance]])</f>
        <v>99704.313800000004</v>
      </c>
      <c r="S1168" s="3" t="str">
        <f>TEXT(Customer8[[#This Row],[Transaction_Date]], "MMM")</f>
        <v>Nov</v>
      </c>
      <c r="T1168" s="3" t="str">
        <f t="shared" si="18"/>
        <v>50-59 Yrs</v>
      </c>
      <c r="U1168" s="3" t="str">
        <f>TEXT(Customer8[[#This Row],[Transaction_Date]],"YYYY")</f>
        <v>2021</v>
      </c>
    </row>
    <row r="1169" spans="1:21" x14ac:dyDescent="0.35">
      <c r="A1169" t="s">
        <v>2525</v>
      </c>
      <c r="B1169">
        <v>231227309</v>
      </c>
      <c r="C1169">
        <v>79</v>
      </c>
      <c r="D1169" s="1">
        <v>15851.25</v>
      </c>
      <c r="E1169" t="s">
        <v>741</v>
      </c>
      <c r="F1169" t="s">
        <v>223</v>
      </c>
      <c r="G1169" t="s">
        <v>2416</v>
      </c>
      <c r="H1169" s="3">
        <v>1528432.2</v>
      </c>
      <c r="I1169" s="3">
        <v>675057.55500000005</v>
      </c>
      <c r="J1169" t="s">
        <v>2526</v>
      </c>
      <c r="K1169" t="str">
        <f>_xlfn.XLOOKUP(A1169, Accounts!A:A, Accounts!E:E, "Not Found")</f>
        <v>Current</v>
      </c>
      <c r="L1169" s="3">
        <f>_xlfn.XLOOKUP(A1169, Accounts!A:A, Accounts!G:G, 0)</f>
        <v>1235703744</v>
      </c>
      <c r="M1169" s="3" t="str">
        <f>_xlfn.XLOOKUP(A1169, Loan!A:A, Loan!D:D, "0")</f>
        <v>0</v>
      </c>
      <c r="N1169" s="3" t="str">
        <f>_xlfn.XLOOKUP(Customer8[[#This Row],[Account Number]],Transaction!C:C,Transaction!D:D)</f>
        <v>Money Transfer</v>
      </c>
      <c r="O1169" s="3" t="str">
        <f>_xlfn.XLOOKUP(Customer8[[#This Row],[Account Number]], Transaction!C:C,Transaction!E:E)</f>
        <v>Mobile</v>
      </c>
      <c r="P1169" s="2">
        <f>_xlfn.XLOOKUP(Customer8[[#This Row],[Account Number]], Transaction!C:C,Transaction!F:F)</f>
        <v>44433</v>
      </c>
      <c r="Q1169" s="3">
        <f>Customer8[[#This Row],[Bank Deposit]]-Customer8[[#This Row],[Saving Accounts]]</f>
        <v>853374.6449999999</v>
      </c>
      <c r="R1169" s="3">
        <f>IF(AND(K1169="Current", Customer8[[#This Row],[Balance]]&gt;500000), Customer8[[#This Row],[Balance]]*1.02, Customer8[[#This Row],[Balance]])</f>
        <v>870442.13789999997</v>
      </c>
      <c r="S1169" s="3" t="str">
        <f>TEXT(Customer8[[#This Row],[Transaction_Date]], "MMM")</f>
        <v>Aug</v>
      </c>
      <c r="T1169" s="3" t="str">
        <f t="shared" si="18"/>
        <v>70 Yrs &amp; Above</v>
      </c>
      <c r="U1169" s="3" t="str">
        <f>TEXT(Customer8[[#This Row],[Transaction_Date]],"YYYY")</f>
        <v>2021</v>
      </c>
    </row>
    <row r="1170" spans="1:21" x14ac:dyDescent="0.35">
      <c r="A1170" t="s">
        <v>2527</v>
      </c>
      <c r="B1170">
        <v>221419824</v>
      </c>
      <c r="C1170">
        <v>61</v>
      </c>
      <c r="D1170" s="1">
        <v>22425.75</v>
      </c>
      <c r="E1170" t="s">
        <v>741</v>
      </c>
      <c r="F1170" t="s">
        <v>665</v>
      </c>
      <c r="G1170" t="s">
        <v>2416</v>
      </c>
      <c r="H1170" s="3">
        <v>1486770.7986999999</v>
      </c>
      <c r="I1170" s="3">
        <v>438798.30060000002</v>
      </c>
      <c r="J1170" t="s">
        <v>2528</v>
      </c>
      <c r="K1170" t="str">
        <f>_xlfn.XLOOKUP(A1170, Accounts!A:A, Accounts!E:E, "Not Found")</f>
        <v>Domiciliary</v>
      </c>
      <c r="L1170" s="3">
        <f>_xlfn.XLOOKUP(A1170, Accounts!A:A, Accounts!G:G, 0)</f>
        <v>412837035</v>
      </c>
      <c r="M1170" s="3" t="str">
        <f>_xlfn.XLOOKUP(A1170, Loan!A:A, Loan!D:D, "0")</f>
        <v>0</v>
      </c>
      <c r="N1170" s="3" t="str">
        <f>_xlfn.XLOOKUP(Customer8[[#This Row],[Account Number]],Transaction!C:C,Transaction!D:D)</f>
        <v>Money Deposit</v>
      </c>
      <c r="O1170" s="3" t="str">
        <f>_xlfn.XLOOKUP(Customer8[[#This Row],[Account Number]], Transaction!C:C,Transaction!E:E)</f>
        <v>Bank</v>
      </c>
      <c r="P1170" s="2">
        <f>_xlfn.XLOOKUP(Customer8[[#This Row],[Account Number]], Transaction!C:C,Transaction!F:F)</f>
        <v>44582</v>
      </c>
      <c r="Q1170" s="3">
        <f>Customer8[[#This Row],[Bank Deposit]]-Customer8[[#This Row],[Saving Accounts]]</f>
        <v>1047972.4981</v>
      </c>
      <c r="R1170" s="3">
        <f>IF(AND(K1170="Current", Customer8[[#This Row],[Balance]]&gt;500000), Customer8[[#This Row],[Balance]]*1.02, Customer8[[#This Row],[Balance]])</f>
        <v>1047972.4981</v>
      </c>
      <c r="S1170" s="3" t="str">
        <f>TEXT(Customer8[[#This Row],[Transaction_Date]], "MMM")</f>
        <v>Jan</v>
      </c>
      <c r="T1170" s="3" t="str">
        <f t="shared" si="18"/>
        <v>60-69 Yrs</v>
      </c>
      <c r="U1170" s="3" t="str">
        <f>TEXT(Customer8[[#This Row],[Transaction_Date]],"YYYY")</f>
        <v>2022</v>
      </c>
    </row>
    <row r="1171" spans="1:21" x14ac:dyDescent="0.35">
      <c r="A1171" t="s">
        <v>2529</v>
      </c>
      <c r="B1171">
        <v>569324298</v>
      </c>
      <c r="C1171">
        <v>37</v>
      </c>
      <c r="D1171" s="1">
        <v>31191.75</v>
      </c>
      <c r="E1171" t="s">
        <v>741</v>
      </c>
      <c r="F1171" t="s">
        <v>601</v>
      </c>
      <c r="G1171" t="s">
        <v>2416</v>
      </c>
      <c r="H1171" s="3">
        <v>379435.56689999998</v>
      </c>
      <c r="I1171" s="3">
        <v>104755.5101</v>
      </c>
      <c r="J1171" t="s">
        <v>2530</v>
      </c>
      <c r="K1171" t="str">
        <f>_xlfn.XLOOKUP(A1171, Accounts!A:A, Accounts!E:E, "Not Found")</f>
        <v>Savings</v>
      </c>
      <c r="L1171" s="3">
        <f>_xlfn.XLOOKUP(A1171, Accounts!A:A, Accounts!G:G, 0)</f>
        <v>3684946626</v>
      </c>
      <c r="M1171" s="3" t="str">
        <f>_xlfn.XLOOKUP(A1171, Loan!A:A, Loan!D:D, "0")</f>
        <v>0</v>
      </c>
      <c r="N1171" s="3" t="str">
        <f>_xlfn.XLOOKUP(Customer8[[#This Row],[Account Number]],Transaction!C:C,Transaction!D:D)</f>
        <v>Cash Withdrawal</v>
      </c>
      <c r="O1171" s="3" t="str">
        <f>_xlfn.XLOOKUP(Customer8[[#This Row],[Account Number]], Transaction!C:C,Transaction!E:E)</f>
        <v>ATM</v>
      </c>
      <c r="P1171" s="2">
        <f>_xlfn.XLOOKUP(Customer8[[#This Row],[Account Number]], Transaction!C:C,Transaction!F:F)</f>
        <v>44209</v>
      </c>
      <c r="Q1171" s="3">
        <f>Customer8[[#This Row],[Bank Deposit]]-Customer8[[#This Row],[Saving Accounts]]</f>
        <v>274680.05679999996</v>
      </c>
      <c r="R1171" s="3">
        <f>IF(AND(K1171="Current", Customer8[[#This Row],[Balance]]&gt;500000), Customer8[[#This Row],[Balance]]*1.02, Customer8[[#This Row],[Balance]])</f>
        <v>274680.05679999996</v>
      </c>
      <c r="S1171" s="3" t="str">
        <f>TEXT(Customer8[[#This Row],[Transaction_Date]], "MMM")</f>
        <v>Jan</v>
      </c>
      <c r="T1171" s="3" t="str">
        <f t="shared" si="18"/>
        <v>30-39 Yrs</v>
      </c>
      <c r="U1171" s="3" t="str">
        <f>TEXT(Customer8[[#This Row],[Transaction_Date]],"YYYY")</f>
        <v>2021</v>
      </c>
    </row>
    <row r="1172" spans="1:21" x14ac:dyDescent="0.35">
      <c r="A1172" t="s">
        <v>2531</v>
      </c>
      <c r="B1172">
        <v>413318974</v>
      </c>
      <c r="C1172">
        <v>47</v>
      </c>
      <c r="D1172" s="1">
        <v>27539.25</v>
      </c>
      <c r="E1172" t="s">
        <v>741</v>
      </c>
      <c r="F1172" t="s">
        <v>112</v>
      </c>
      <c r="G1172" t="s">
        <v>2416</v>
      </c>
      <c r="H1172" s="3">
        <v>946880.84820000001</v>
      </c>
      <c r="I1172" s="3">
        <v>231128.39600000001</v>
      </c>
      <c r="J1172" t="s">
        <v>2532</v>
      </c>
      <c r="K1172" t="str">
        <f>_xlfn.XLOOKUP(A1172, Accounts!A:A, Accounts!E:E, "Not Found")</f>
        <v>Current</v>
      </c>
      <c r="L1172" s="3">
        <f>_xlfn.XLOOKUP(A1172, Accounts!A:A, Accounts!G:G, 0)</f>
        <v>790647</v>
      </c>
      <c r="M1172" s="3" t="str">
        <f>_xlfn.XLOOKUP(A1172, Loan!A:A, Loan!D:D, "0")</f>
        <v>0</v>
      </c>
      <c r="N1172" s="3" t="str">
        <f>_xlfn.XLOOKUP(Customer8[[#This Row],[Account Number]],Transaction!C:C,Transaction!D:D)</f>
        <v>Online Payment</v>
      </c>
      <c r="O1172" s="3" t="str">
        <f>_xlfn.XLOOKUP(Customer8[[#This Row],[Account Number]], Transaction!C:C,Transaction!E:E)</f>
        <v>Mobile</v>
      </c>
      <c r="P1172" s="2">
        <f>_xlfn.XLOOKUP(Customer8[[#This Row],[Account Number]], Transaction!C:C,Transaction!F:F)</f>
        <v>44381</v>
      </c>
      <c r="Q1172" s="3">
        <f>Customer8[[#This Row],[Bank Deposit]]-Customer8[[#This Row],[Saving Accounts]]</f>
        <v>715752.45219999994</v>
      </c>
      <c r="R1172" s="3">
        <f>IF(AND(K1172="Current", Customer8[[#This Row],[Balance]]&gt;500000), Customer8[[#This Row],[Balance]]*1.02, Customer8[[#This Row],[Balance]])</f>
        <v>730067.50124399993</v>
      </c>
      <c r="S1172" s="3" t="str">
        <f>TEXT(Customer8[[#This Row],[Transaction_Date]], "MMM")</f>
        <v>Jul</v>
      </c>
      <c r="T1172" s="3" t="str">
        <f t="shared" si="18"/>
        <v>40-49 Yrs</v>
      </c>
      <c r="U1172" s="3" t="str">
        <f>TEXT(Customer8[[#This Row],[Transaction_Date]],"YYYY")</f>
        <v>2021</v>
      </c>
    </row>
    <row r="1173" spans="1:21" x14ac:dyDescent="0.35">
      <c r="A1173" t="s">
        <v>2533</v>
      </c>
      <c r="B1173">
        <v>212545544</v>
      </c>
      <c r="C1173">
        <v>77</v>
      </c>
      <c r="D1173" s="1">
        <v>16581.75</v>
      </c>
      <c r="E1173" t="s">
        <v>741</v>
      </c>
      <c r="F1173" t="s">
        <v>338</v>
      </c>
      <c r="G1173" t="s">
        <v>2416</v>
      </c>
      <c r="H1173" s="3">
        <v>697496.01560000004</v>
      </c>
      <c r="I1173" s="3">
        <v>238939.5134</v>
      </c>
      <c r="J1173" t="s">
        <v>2534</v>
      </c>
      <c r="K1173" t="str">
        <f>_xlfn.XLOOKUP(A1173, Accounts!A:A, Accounts!E:E, "Not Found")</f>
        <v>Current</v>
      </c>
      <c r="L1173" s="3">
        <f>_xlfn.XLOOKUP(A1173, Accounts!A:A, Accounts!G:G, 0)</f>
        <v>1108798129</v>
      </c>
      <c r="M1173" s="3" t="str">
        <f>_xlfn.XLOOKUP(A1173, Loan!A:A, Loan!D:D, "0")</f>
        <v>0</v>
      </c>
      <c r="N1173" s="3" t="str">
        <f>_xlfn.XLOOKUP(Customer8[[#This Row],[Account Number]],Transaction!C:C,Transaction!D:D)</f>
        <v>Checks</v>
      </c>
      <c r="O1173" s="3" t="str">
        <f>_xlfn.XLOOKUP(Customer8[[#This Row],[Account Number]], Transaction!C:C,Transaction!E:E)</f>
        <v>Informal Services</v>
      </c>
      <c r="P1173" s="2">
        <f>_xlfn.XLOOKUP(Customer8[[#This Row],[Account Number]], Transaction!C:C,Transaction!F:F)</f>
        <v>44420</v>
      </c>
      <c r="Q1173" s="3">
        <f>Customer8[[#This Row],[Bank Deposit]]-Customer8[[#This Row],[Saving Accounts]]</f>
        <v>458556.50220000005</v>
      </c>
      <c r="R1173" s="3">
        <f>IF(AND(K1173="Current", Customer8[[#This Row],[Balance]]&gt;500000), Customer8[[#This Row],[Balance]]*1.02, Customer8[[#This Row],[Balance]])</f>
        <v>458556.50220000005</v>
      </c>
      <c r="S1173" s="3" t="str">
        <f>TEXT(Customer8[[#This Row],[Transaction_Date]], "MMM")</f>
        <v>Aug</v>
      </c>
      <c r="T1173" s="3" t="str">
        <f t="shared" si="18"/>
        <v>70 Yrs &amp; Above</v>
      </c>
      <c r="U1173" s="3" t="str">
        <f>TEXT(Customer8[[#This Row],[Transaction_Date]],"YYYY")</f>
        <v>2021</v>
      </c>
    </row>
    <row r="1174" spans="1:21" x14ac:dyDescent="0.35">
      <c r="A1174" t="s">
        <v>2535</v>
      </c>
      <c r="B1174">
        <v>636582864</v>
      </c>
      <c r="C1174">
        <v>17</v>
      </c>
      <c r="D1174" s="1">
        <v>38496.75</v>
      </c>
      <c r="E1174" t="s">
        <v>741</v>
      </c>
      <c r="F1174" t="s">
        <v>166</v>
      </c>
      <c r="G1174" t="s">
        <v>2416</v>
      </c>
      <c r="H1174" s="3">
        <v>180850.8872</v>
      </c>
      <c r="I1174" s="3">
        <v>159826.97150000001</v>
      </c>
      <c r="J1174" t="s">
        <v>2536</v>
      </c>
      <c r="K1174" t="str">
        <f>_xlfn.XLOOKUP(A1174, Accounts!A:A, Accounts!E:E, "Not Found")</f>
        <v>Corporate</v>
      </c>
      <c r="L1174" s="3">
        <f>_xlfn.XLOOKUP(A1174, Accounts!A:A, Accounts!G:G, 0)</f>
        <v>51068556</v>
      </c>
      <c r="M1174" s="3" t="str">
        <f>_xlfn.XLOOKUP(A1174, Loan!A:A, Loan!D:D, "0")</f>
        <v>0</v>
      </c>
      <c r="N1174" s="3" t="str">
        <f>_xlfn.XLOOKUP(Customer8[[#This Row],[Account Number]],Transaction!C:C,Transaction!D:D)</f>
        <v>Cash Withdrawal</v>
      </c>
      <c r="O1174" s="3" t="str">
        <f>_xlfn.XLOOKUP(Customer8[[#This Row],[Account Number]], Transaction!C:C,Transaction!E:E)</f>
        <v>ATM</v>
      </c>
      <c r="P1174" s="2">
        <f>_xlfn.XLOOKUP(Customer8[[#This Row],[Account Number]], Transaction!C:C,Transaction!F:F)</f>
        <v>44307</v>
      </c>
      <c r="Q1174" s="3">
        <f>Customer8[[#This Row],[Bank Deposit]]-Customer8[[#This Row],[Saving Accounts]]</f>
        <v>21023.915699999983</v>
      </c>
      <c r="R1174" s="3">
        <f>IF(AND(K1174="Current", Customer8[[#This Row],[Balance]]&gt;500000), Customer8[[#This Row],[Balance]]*1.02, Customer8[[#This Row],[Balance]])</f>
        <v>21023.915699999983</v>
      </c>
      <c r="S1174" s="3" t="str">
        <f>TEXT(Customer8[[#This Row],[Transaction_Date]], "MMM")</f>
        <v>Apr</v>
      </c>
      <c r="T1174" s="3" t="str">
        <f t="shared" si="18"/>
        <v>Below 20 Yrs</v>
      </c>
      <c r="U1174" s="3" t="str">
        <f>TEXT(Customer8[[#This Row],[Transaction_Date]],"YYYY")</f>
        <v>2021</v>
      </c>
    </row>
    <row r="1175" spans="1:21" x14ac:dyDescent="0.35">
      <c r="A1175" t="s">
        <v>2537</v>
      </c>
      <c r="B1175">
        <v>80721655</v>
      </c>
      <c r="C1175">
        <v>17</v>
      </c>
      <c r="D1175" s="1">
        <v>38496.75</v>
      </c>
      <c r="E1175" t="s">
        <v>741</v>
      </c>
      <c r="F1175" t="s">
        <v>2538</v>
      </c>
      <c r="G1175" t="s">
        <v>2416</v>
      </c>
      <c r="H1175" s="3">
        <v>548661.4425</v>
      </c>
      <c r="I1175" s="3">
        <v>347012.22529999999</v>
      </c>
      <c r="J1175" t="s">
        <v>2539</v>
      </c>
      <c r="K1175" t="str">
        <f>_xlfn.XLOOKUP(A1175, Accounts!A:A, Accounts!E:E, "Not Found")</f>
        <v>Joint</v>
      </c>
      <c r="L1175" s="3">
        <f>_xlfn.XLOOKUP(A1175, Accounts!A:A, Accounts!G:G, 0)</f>
        <v>2724058944</v>
      </c>
      <c r="M1175" s="3" t="str">
        <f>_xlfn.XLOOKUP(A1175, Loan!A:A, Loan!D:D, "0")</f>
        <v>0</v>
      </c>
      <c r="N1175" s="3" t="str">
        <f>_xlfn.XLOOKUP(Customer8[[#This Row],[Account Number]],Transaction!C:C,Transaction!D:D)</f>
        <v>Cash Withdrawal</v>
      </c>
      <c r="O1175" s="3" t="str">
        <f>_xlfn.XLOOKUP(Customer8[[#This Row],[Account Number]], Transaction!C:C,Transaction!E:E)</f>
        <v>ATM</v>
      </c>
      <c r="P1175" s="2">
        <f>_xlfn.XLOOKUP(Customer8[[#This Row],[Account Number]], Transaction!C:C,Transaction!F:F)</f>
        <v>44553</v>
      </c>
      <c r="Q1175" s="3">
        <f>Customer8[[#This Row],[Bank Deposit]]-Customer8[[#This Row],[Saving Accounts]]</f>
        <v>201649.21720000001</v>
      </c>
      <c r="R1175" s="3">
        <f>IF(AND(K1175="Current", Customer8[[#This Row],[Balance]]&gt;500000), Customer8[[#This Row],[Balance]]*1.02, Customer8[[#This Row],[Balance]])</f>
        <v>201649.21720000001</v>
      </c>
      <c r="S1175" s="3" t="str">
        <f>TEXT(Customer8[[#This Row],[Transaction_Date]], "MMM")</f>
        <v>Dec</v>
      </c>
      <c r="T1175" s="3" t="str">
        <f t="shared" si="18"/>
        <v>Below 20 Yrs</v>
      </c>
      <c r="U1175" s="3" t="str">
        <f>TEXT(Customer8[[#This Row],[Transaction_Date]],"YYYY")</f>
        <v>2021</v>
      </c>
    </row>
    <row r="1176" spans="1:21" x14ac:dyDescent="0.35">
      <c r="A1176" t="s">
        <v>2540</v>
      </c>
      <c r="B1176">
        <v>536980993</v>
      </c>
      <c r="C1176">
        <v>46</v>
      </c>
      <c r="D1176" s="1">
        <v>27904.5</v>
      </c>
      <c r="E1176" t="s">
        <v>741</v>
      </c>
      <c r="F1176" t="s">
        <v>183</v>
      </c>
      <c r="G1176" t="s">
        <v>2416</v>
      </c>
      <c r="H1176" s="3">
        <v>135583.48329999999</v>
      </c>
      <c r="I1176" s="3">
        <v>59093.933299999997</v>
      </c>
      <c r="J1176" t="s">
        <v>2541</v>
      </c>
      <c r="K1176" t="str">
        <f>_xlfn.XLOOKUP(A1176, Accounts!A:A, Accounts!E:E, "Not Found")</f>
        <v>Fixed Deposit</v>
      </c>
      <c r="L1176" s="3">
        <f>_xlfn.XLOOKUP(A1176, Accounts!A:A, Accounts!G:G, 0)</f>
        <v>2027351268</v>
      </c>
      <c r="M1176" s="3" t="str">
        <f>_xlfn.XLOOKUP(A1176, Loan!A:A, Loan!D:D, "0")</f>
        <v>0</v>
      </c>
      <c r="N1176" s="3" t="str">
        <f>_xlfn.XLOOKUP(Customer8[[#This Row],[Account Number]],Transaction!C:C,Transaction!D:D)</f>
        <v>Money Deposit</v>
      </c>
      <c r="O1176" s="3" t="str">
        <f>_xlfn.XLOOKUP(Customer8[[#This Row],[Account Number]], Transaction!C:C,Transaction!E:E)</f>
        <v>ATM</v>
      </c>
      <c r="P1176" s="2">
        <f>_xlfn.XLOOKUP(Customer8[[#This Row],[Account Number]], Transaction!C:C,Transaction!F:F)</f>
        <v>44218</v>
      </c>
      <c r="Q1176" s="3">
        <f>Customer8[[#This Row],[Bank Deposit]]-Customer8[[#This Row],[Saving Accounts]]</f>
        <v>76489.549999999988</v>
      </c>
      <c r="R1176" s="3">
        <f>IF(AND(K1176="Current", Customer8[[#This Row],[Balance]]&gt;500000), Customer8[[#This Row],[Balance]]*1.02, Customer8[[#This Row],[Balance]])</f>
        <v>76489.549999999988</v>
      </c>
      <c r="S1176" s="3" t="str">
        <f>TEXT(Customer8[[#This Row],[Transaction_Date]], "MMM")</f>
        <v>Jan</v>
      </c>
      <c r="T1176" s="3" t="str">
        <f t="shared" si="18"/>
        <v>40-49 Yrs</v>
      </c>
      <c r="U1176" s="3" t="str">
        <f>TEXT(Customer8[[#This Row],[Transaction_Date]],"YYYY")</f>
        <v>2021</v>
      </c>
    </row>
    <row r="1177" spans="1:21" x14ac:dyDescent="0.35">
      <c r="A1177" t="s">
        <v>2542</v>
      </c>
      <c r="B1177">
        <v>957356866</v>
      </c>
      <c r="C1177">
        <v>82</v>
      </c>
      <c r="D1177" s="1">
        <v>14755.5</v>
      </c>
      <c r="E1177" t="s">
        <v>741</v>
      </c>
      <c r="F1177" t="s">
        <v>290</v>
      </c>
      <c r="G1177" t="s">
        <v>2416</v>
      </c>
      <c r="H1177" s="3">
        <v>1221609.5094000001</v>
      </c>
      <c r="I1177" s="3">
        <v>807664.12320000003</v>
      </c>
      <c r="J1177" t="s">
        <v>2543</v>
      </c>
      <c r="K1177" t="str">
        <f>_xlfn.XLOOKUP(A1177, Accounts!A:A, Accounts!E:E, "Not Found")</f>
        <v>Fixed Deposit</v>
      </c>
      <c r="L1177" s="3">
        <f>_xlfn.XLOOKUP(A1177, Accounts!A:A, Accounts!G:G, 0)</f>
        <v>216483057</v>
      </c>
      <c r="M1177" s="3">
        <f>_xlfn.XLOOKUP(A1177, Loan!A:A, Loan!D:D, "0")</f>
        <v>2716170408</v>
      </c>
      <c r="N1177" s="3" t="str">
        <f>_xlfn.XLOOKUP(Customer8[[#This Row],[Account Number]],Transaction!C:C,Transaction!D:D)</f>
        <v>Loan Payment</v>
      </c>
      <c r="O1177" s="3" t="str">
        <f>_xlfn.XLOOKUP(Customer8[[#This Row],[Account Number]], Transaction!C:C,Transaction!E:E)</f>
        <v>Mobile</v>
      </c>
      <c r="P1177" s="2">
        <f>_xlfn.XLOOKUP(Customer8[[#This Row],[Account Number]], Transaction!C:C,Transaction!F:F)</f>
        <v>44201</v>
      </c>
      <c r="Q1177" s="3">
        <f>Customer8[[#This Row],[Bank Deposit]]-Customer8[[#This Row],[Saving Accounts]]</f>
        <v>413945.38620000007</v>
      </c>
      <c r="R1177" s="3">
        <f>IF(AND(K1177="Current", Customer8[[#This Row],[Balance]]&gt;500000), Customer8[[#This Row],[Balance]]*1.02, Customer8[[#This Row],[Balance]])</f>
        <v>413945.38620000007</v>
      </c>
      <c r="S1177" s="3" t="str">
        <f>TEXT(Customer8[[#This Row],[Transaction_Date]], "MMM")</f>
        <v>Jan</v>
      </c>
      <c r="T1177" s="3" t="str">
        <f t="shared" si="18"/>
        <v>70 Yrs &amp; Above</v>
      </c>
      <c r="U1177" s="3" t="str">
        <f>TEXT(Customer8[[#This Row],[Transaction_Date]],"YYYY")</f>
        <v>2021</v>
      </c>
    </row>
    <row r="1178" spans="1:21" x14ac:dyDescent="0.35">
      <c r="A1178" t="s">
        <v>2544</v>
      </c>
      <c r="B1178">
        <v>602486864</v>
      </c>
      <c r="C1178">
        <v>56</v>
      </c>
      <c r="D1178" s="1">
        <v>24252</v>
      </c>
      <c r="E1178" t="s">
        <v>741</v>
      </c>
      <c r="F1178" t="s">
        <v>16</v>
      </c>
      <c r="G1178" t="s">
        <v>2416</v>
      </c>
      <c r="H1178" s="3">
        <v>325521.19140000001</v>
      </c>
      <c r="I1178" s="3">
        <v>86670.017200000002</v>
      </c>
      <c r="J1178" t="s">
        <v>2545</v>
      </c>
      <c r="K1178" t="str">
        <f>_xlfn.XLOOKUP(A1178, Accounts!A:A, Accounts!E:E, "Not Found")</f>
        <v>Corporate</v>
      </c>
      <c r="L1178" s="3">
        <f>_xlfn.XLOOKUP(A1178, Accounts!A:A, Accounts!G:G, 0)</f>
        <v>1742585152</v>
      </c>
      <c r="M1178" s="3" t="str">
        <f>_xlfn.XLOOKUP(A1178, Loan!A:A, Loan!D:D, "0")</f>
        <v>0</v>
      </c>
      <c r="N1178" s="3" t="str">
        <f>_xlfn.XLOOKUP(Customer8[[#This Row],[Account Number]],Transaction!C:C,Transaction!D:D)</f>
        <v>Money Transfer</v>
      </c>
      <c r="O1178" s="3" t="str">
        <f>_xlfn.XLOOKUP(Customer8[[#This Row],[Account Number]], Transaction!C:C,Transaction!E:E)</f>
        <v>Mobile</v>
      </c>
      <c r="P1178" s="2">
        <f>_xlfn.XLOOKUP(Customer8[[#This Row],[Account Number]], Transaction!C:C,Transaction!F:F)</f>
        <v>44533</v>
      </c>
      <c r="Q1178" s="3">
        <f>Customer8[[#This Row],[Bank Deposit]]-Customer8[[#This Row],[Saving Accounts]]</f>
        <v>238851.17420000001</v>
      </c>
      <c r="R1178" s="3">
        <f>IF(AND(K1178="Current", Customer8[[#This Row],[Balance]]&gt;500000), Customer8[[#This Row],[Balance]]*1.02, Customer8[[#This Row],[Balance]])</f>
        <v>238851.17420000001</v>
      </c>
      <c r="S1178" s="3" t="str">
        <f>TEXT(Customer8[[#This Row],[Transaction_Date]], "MMM")</f>
        <v>Dec</v>
      </c>
      <c r="T1178" s="3" t="str">
        <f t="shared" si="18"/>
        <v>50-59 Yrs</v>
      </c>
      <c r="U1178" s="3" t="str">
        <f>TEXT(Customer8[[#This Row],[Transaction_Date]],"YYYY")</f>
        <v>2021</v>
      </c>
    </row>
    <row r="1179" spans="1:21" x14ac:dyDescent="0.35">
      <c r="A1179" t="s">
        <v>2546</v>
      </c>
      <c r="B1179">
        <v>537093774</v>
      </c>
      <c r="C1179">
        <v>42</v>
      </c>
      <c r="D1179" s="1">
        <v>29365.5</v>
      </c>
      <c r="E1179" t="s">
        <v>741</v>
      </c>
      <c r="F1179" t="s">
        <v>1004</v>
      </c>
      <c r="G1179" t="s">
        <v>2416</v>
      </c>
      <c r="H1179" s="3">
        <v>445903.56719999999</v>
      </c>
      <c r="I1179" s="3">
        <v>192216.28769999999</v>
      </c>
      <c r="J1179" t="s">
        <v>2547</v>
      </c>
      <c r="K1179" t="str">
        <f>_xlfn.XLOOKUP(A1179, Accounts!A:A, Accounts!E:E, "Not Found")</f>
        <v>Domiciliary</v>
      </c>
      <c r="L1179" s="3">
        <f>_xlfn.XLOOKUP(A1179, Accounts!A:A, Accounts!G:G, 0)</f>
        <v>801048696</v>
      </c>
      <c r="M1179" s="3" t="str">
        <f>_xlfn.XLOOKUP(A1179, Loan!A:A, Loan!D:D, "0")</f>
        <v>0</v>
      </c>
      <c r="N1179" s="3" t="str">
        <f>_xlfn.XLOOKUP(Customer8[[#This Row],[Account Number]],Transaction!C:C,Transaction!D:D)</f>
        <v>Money Transfer</v>
      </c>
      <c r="O1179" s="3" t="str">
        <f>_xlfn.XLOOKUP(Customer8[[#This Row],[Account Number]], Transaction!C:C,Transaction!E:E)</f>
        <v>Mobile</v>
      </c>
      <c r="P1179" s="2">
        <f>_xlfn.XLOOKUP(Customer8[[#This Row],[Account Number]], Transaction!C:C,Transaction!F:F)</f>
        <v>44239</v>
      </c>
      <c r="Q1179" s="3">
        <f>Customer8[[#This Row],[Bank Deposit]]-Customer8[[#This Row],[Saving Accounts]]</f>
        <v>253687.2795</v>
      </c>
      <c r="R1179" s="3">
        <f>IF(AND(K1179="Current", Customer8[[#This Row],[Balance]]&gt;500000), Customer8[[#This Row],[Balance]]*1.02, Customer8[[#This Row],[Balance]])</f>
        <v>253687.2795</v>
      </c>
      <c r="S1179" s="3" t="str">
        <f>TEXT(Customer8[[#This Row],[Transaction_Date]], "MMM")</f>
        <v>Feb</v>
      </c>
      <c r="T1179" s="3" t="str">
        <f t="shared" si="18"/>
        <v>40-49 Yrs</v>
      </c>
      <c r="U1179" s="3" t="str">
        <f>TEXT(Customer8[[#This Row],[Transaction_Date]],"YYYY")</f>
        <v>2021</v>
      </c>
    </row>
    <row r="1180" spans="1:21" x14ac:dyDescent="0.35">
      <c r="A1180" t="s">
        <v>2548</v>
      </c>
      <c r="B1180">
        <v>169329241</v>
      </c>
      <c r="C1180">
        <v>69</v>
      </c>
      <c r="D1180" s="1">
        <v>19503.75</v>
      </c>
      <c r="E1180" t="s">
        <v>741</v>
      </c>
      <c r="F1180" t="s">
        <v>612</v>
      </c>
      <c r="G1180" t="s">
        <v>2416</v>
      </c>
      <c r="H1180" s="3">
        <v>351795.14079999999</v>
      </c>
      <c r="I1180" s="3">
        <v>340068.6361</v>
      </c>
      <c r="J1180" t="s">
        <v>2549</v>
      </c>
      <c r="K1180" t="str">
        <f>_xlfn.XLOOKUP(A1180, Accounts!A:A, Accounts!E:E, "Not Found")</f>
        <v>Current</v>
      </c>
      <c r="L1180" s="3">
        <f>_xlfn.XLOOKUP(A1180, Accounts!A:A, Accounts!G:G, 0)</f>
        <v>2711225601</v>
      </c>
      <c r="M1180" s="3" t="str">
        <f>_xlfn.XLOOKUP(A1180, Loan!A:A, Loan!D:D, "0")</f>
        <v>0</v>
      </c>
      <c r="N1180" s="3" t="str">
        <f>_xlfn.XLOOKUP(Customer8[[#This Row],[Account Number]],Transaction!C:C,Transaction!D:D)</f>
        <v>Online Payment</v>
      </c>
      <c r="O1180" s="3" t="str">
        <f>_xlfn.XLOOKUP(Customer8[[#This Row],[Account Number]], Transaction!C:C,Transaction!E:E)</f>
        <v>Internet Banking</v>
      </c>
      <c r="P1180" s="2">
        <f>_xlfn.XLOOKUP(Customer8[[#This Row],[Account Number]], Transaction!C:C,Transaction!F:F)</f>
        <v>44272</v>
      </c>
      <c r="Q1180" s="3">
        <f>Customer8[[#This Row],[Bank Deposit]]-Customer8[[#This Row],[Saving Accounts]]</f>
        <v>11726.50469999999</v>
      </c>
      <c r="R1180" s="3">
        <f>IF(AND(K1180="Current", Customer8[[#This Row],[Balance]]&gt;500000), Customer8[[#This Row],[Balance]]*1.02, Customer8[[#This Row],[Balance]])</f>
        <v>11726.50469999999</v>
      </c>
      <c r="S1180" s="3" t="str">
        <f>TEXT(Customer8[[#This Row],[Transaction_Date]], "MMM")</f>
        <v>Mar</v>
      </c>
      <c r="T1180" s="3" t="str">
        <f t="shared" si="18"/>
        <v>60-69 Yrs</v>
      </c>
      <c r="U1180" s="3" t="str">
        <f>TEXT(Customer8[[#This Row],[Transaction_Date]],"YYYY")</f>
        <v>2021</v>
      </c>
    </row>
    <row r="1181" spans="1:21" x14ac:dyDescent="0.35">
      <c r="A1181" t="s">
        <v>2550</v>
      </c>
      <c r="B1181">
        <v>45923697</v>
      </c>
      <c r="C1181">
        <v>42</v>
      </c>
      <c r="D1181" s="1">
        <v>29365.5</v>
      </c>
      <c r="E1181" t="s">
        <v>741</v>
      </c>
      <c r="F1181" t="s">
        <v>192</v>
      </c>
      <c r="G1181" t="s">
        <v>2416</v>
      </c>
      <c r="H1181" s="3">
        <v>2845491.6694999998</v>
      </c>
      <c r="I1181" s="3">
        <v>435192.84360000002</v>
      </c>
      <c r="J1181" t="s">
        <v>2551</v>
      </c>
      <c r="K1181" t="str">
        <f>_xlfn.XLOOKUP(A1181, Accounts!A:A, Accounts!E:E, "Not Found")</f>
        <v>Domiciliary</v>
      </c>
      <c r="L1181" s="3">
        <f>_xlfn.XLOOKUP(A1181, Accounts!A:A, Accounts!G:G, 0)</f>
        <v>1654635264</v>
      </c>
      <c r="M1181" s="3" t="str">
        <f>_xlfn.XLOOKUP(A1181, Loan!A:A, Loan!D:D, "0")</f>
        <v>0</v>
      </c>
      <c r="N1181" s="3" t="str">
        <f>_xlfn.XLOOKUP(Customer8[[#This Row],[Account Number]],Transaction!C:C,Transaction!D:D)</f>
        <v>Money Deposit</v>
      </c>
      <c r="O1181" s="3" t="str">
        <f>_xlfn.XLOOKUP(Customer8[[#This Row],[Account Number]], Transaction!C:C,Transaction!E:E)</f>
        <v>Bank</v>
      </c>
      <c r="P1181" s="2">
        <f>_xlfn.XLOOKUP(Customer8[[#This Row],[Account Number]], Transaction!C:C,Transaction!F:F)</f>
        <v>44633</v>
      </c>
      <c r="Q1181" s="3">
        <f>Customer8[[#This Row],[Bank Deposit]]-Customer8[[#This Row],[Saving Accounts]]</f>
        <v>2410298.8258999996</v>
      </c>
      <c r="R1181" s="3">
        <f>IF(AND(K1181="Current", Customer8[[#This Row],[Balance]]&gt;500000), Customer8[[#This Row],[Balance]]*1.02, Customer8[[#This Row],[Balance]])</f>
        <v>2410298.8258999996</v>
      </c>
      <c r="S1181" s="3" t="str">
        <f>TEXT(Customer8[[#This Row],[Transaction_Date]], "MMM")</f>
        <v>Mar</v>
      </c>
      <c r="T1181" s="3" t="str">
        <f t="shared" si="18"/>
        <v>40-49 Yrs</v>
      </c>
      <c r="U1181" s="3" t="str">
        <f>TEXT(Customer8[[#This Row],[Transaction_Date]],"YYYY")</f>
        <v>2022</v>
      </c>
    </row>
    <row r="1182" spans="1:21" x14ac:dyDescent="0.35">
      <c r="A1182" t="s">
        <v>2552</v>
      </c>
      <c r="B1182">
        <v>86444898</v>
      </c>
      <c r="C1182">
        <v>26</v>
      </c>
      <c r="D1182" s="1">
        <v>35209.5</v>
      </c>
      <c r="E1182" t="s">
        <v>741</v>
      </c>
      <c r="F1182" t="s">
        <v>36</v>
      </c>
      <c r="G1182" t="s">
        <v>2416</v>
      </c>
      <c r="H1182" s="3">
        <v>226244.0583</v>
      </c>
      <c r="I1182" s="3">
        <v>138353.99359999999</v>
      </c>
      <c r="J1182" t="s">
        <v>2553</v>
      </c>
      <c r="K1182" t="str">
        <f>_xlfn.XLOOKUP(A1182, Accounts!A:A, Accounts!E:E, "Not Found")</f>
        <v>Domiciliary</v>
      </c>
      <c r="L1182" s="3">
        <f>_xlfn.XLOOKUP(A1182, Accounts!A:A, Accounts!G:G, 0)</f>
        <v>134574348</v>
      </c>
      <c r="M1182" s="3" t="str">
        <f>_xlfn.XLOOKUP(A1182, Loan!A:A, Loan!D:D, "0")</f>
        <v>0</v>
      </c>
      <c r="N1182" s="3" t="str">
        <f>_xlfn.XLOOKUP(Customer8[[#This Row],[Account Number]],Transaction!C:C,Transaction!D:D)</f>
        <v>Money Deposit</v>
      </c>
      <c r="O1182" s="3" t="str">
        <f>_xlfn.XLOOKUP(Customer8[[#This Row],[Account Number]], Transaction!C:C,Transaction!E:E)</f>
        <v>Bank</v>
      </c>
      <c r="P1182" s="2">
        <f>_xlfn.XLOOKUP(Customer8[[#This Row],[Account Number]], Transaction!C:C,Transaction!F:F)</f>
        <v>44590</v>
      </c>
      <c r="Q1182" s="3">
        <f>Customer8[[#This Row],[Bank Deposit]]-Customer8[[#This Row],[Saving Accounts]]</f>
        <v>87890.064700000017</v>
      </c>
      <c r="R1182" s="3">
        <f>IF(AND(K1182="Current", Customer8[[#This Row],[Balance]]&gt;500000), Customer8[[#This Row],[Balance]]*1.02, Customer8[[#This Row],[Balance]])</f>
        <v>87890.064700000017</v>
      </c>
      <c r="S1182" s="3" t="str">
        <f>TEXT(Customer8[[#This Row],[Transaction_Date]], "MMM")</f>
        <v>Jan</v>
      </c>
      <c r="T1182" s="3" t="str">
        <f t="shared" si="18"/>
        <v>20-29 Yrs</v>
      </c>
      <c r="U1182" s="3" t="str">
        <f>TEXT(Customer8[[#This Row],[Transaction_Date]],"YYYY")</f>
        <v>2022</v>
      </c>
    </row>
    <row r="1183" spans="1:21" x14ac:dyDescent="0.35">
      <c r="A1183" t="s">
        <v>2554</v>
      </c>
      <c r="B1183">
        <v>316447593</v>
      </c>
      <c r="C1183">
        <v>31</v>
      </c>
      <c r="D1183" s="1">
        <v>33383.25</v>
      </c>
      <c r="E1183" t="s">
        <v>741</v>
      </c>
      <c r="F1183" t="s">
        <v>1544</v>
      </c>
      <c r="G1183" t="s">
        <v>2416</v>
      </c>
      <c r="H1183" s="3">
        <v>191567.3806</v>
      </c>
      <c r="I1183" s="3">
        <v>160072.4045</v>
      </c>
      <c r="J1183" t="s">
        <v>2555</v>
      </c>
      <c r="K1183" t="str">
        <f>_xlfn.XLOOKUP(A1183, Accounts!A:A, Accounts!E:E, "Not Found")</f>
        <v>Current</v>
      </c>
      <c r="L1183" s="3">
        <f>_xlfn.XLOOKUP(A1183, Accounts!A:A, Accounts!G:G, 0)</f>
        <v>13251224</v>
      </c>
      <c r="M1183" s="3" t="str">
        <f>_xlfn.XLOOKUP(A1183, Loan!A:A, Loan!D:D, "0")</f>
        <v>0</v>
      </c>
      <c r="N1183" s="3" t="str">
        <f>_xlfn.XLOOKUP(Customer8[[#This Row],[Account Number]],Transaction!C:C,Transaction!D:D)</f>
        <v>Money Deposit</v>
      </c>
      <c r="O1183" s="3" t="str">
        <f>_xlfn.XLOOKUP(Customer8[[#This Row],[Account Number]], Transaction!C:C,Transaction!E:E)</f>
        <v>Bank</v>
      </c>
      <c r="P1183" s="2">
        <f>_xlfn.XLOOKUP(Customer8[[#This Row],[Account Number]], Transaction!C:C,Transaction!F:F)</f>
        <v>44338</v>
      </c>
      <c r="Q1183" s="3">
        <f>Customer8[[#This Row],[Bank Deposit]]-Customer8[[#This Row],[Saving Accounts]]</f>
        <v>31494.9761</v>
      </c>
      <c r="R1183" s="3">
        <f>IF(AND(K1183="Current", Customer8[[#This Row],[Balance]]&gt;500000), Customer8[[#This Row],[Balance]]*1.02, Customer8[[#This Row],[Balance]])</f>
        <v>31494.9761</v>
      </c>
      <c r="S1183" s="3" t="str">
        <f>TEXT(Customer8[[#This Row],[Transaction_Date]], "MMM")</f>
        <v>May</v>
      </c>
      <c r="T1183" s="3" t="str">
        <f t="shared" si="18"/>
        <v>30-39 Yrs</v>
      </c>
      <c r="U1183" s="3" t="str">
        <f>TEXT(Customer8[[#This Row],[Transaction_Date]],"YYYY")</f>
        <v>2021</v>
      </c>
    </row>
    <row r="1184" spans="1:21" x14ac:dyDescent="0.35">
      <c r="A1184" t="s">
        <v>2556</v>
      </c>
      <c r="B1184">
        <v>280609285</v>
      </c>
      <c r="C1184">
        <v>21</v>
      </c>
      <c r="D1184" s="1">
        <v>37035.75</v>
      </c>
      <c r="E1184" t="s">
        <v>741</v>
      </c>
      <c r="F1184" t="s">
        <v>106</v>
      </c>
      <c r="G1184" t="s">
        <v>2416</v>
      </c>
      <c r="H1184" s="3">
        <v>343870.89549999998</v>
      </c>
      <c r="I1184" s="3">
        <v>71046.717199999999</v>
      </c>
      <c r="J1184" t="s">
        <v>2557</v>
      </c>
      <c r="K1184" t="str">
        <f>_xlfn.XLOOKUP(A1184, Accounts!A:A, Accounts!E:E, "Not Found")</f>
        <v>Joint</v>
      </c>
      <c r="L1184" s="3">
        <f>_xlfn.XLOOKUP(A1184, Accounts!A:A, Accounts!G:G, 0)</f>
        <v>1403875971</v>
      </c>
      <c r="M1184" s="3" t="str">
        <f>_xlfn.XLOOKUP(A1184, Loan!A:A, Loan!D:D, "0")</f>
        <v>0</v>
      </c>
      <c r="N1184" s="3" t="str">
        <f>_xlfn.XLOOKUP(Customer8[[#This Row],[Account Number]],Transaction!C:C,Transaction!D:D)</f>
        <v>Money Deposit</v>
      </c>
      <c r="O1184" s="3" t="str">
        <f>_xlfn.XLOOKUP(Customer8[[#This Row],[Account Number]], Transaction!C:C,Transaction!E:E)</f>
        <v>Bank</v>
      </c>
      <c r="P1184" s="2">
        <f>_xlfn.XLOOKUP(Customer8[[#This Row],[Account Number]], Transaction!C:C,Transaction!F:F)</f>
        <v>44653</v>
      </c>
      <c r="Q1184" s="3">
        <f>Customer8[[#This Row],[Bank Deposit]]-Customer8[[#This Row],[Saving Accounts]]</f>
        <v>272824.17829999997</v>
      </c>
      <c r="R1184" s="3">
        <f>IF(AND(K1184="Current", Customer8[[#This Row],[Balance]]&gt;500000), Customer8[[#This Row],[Balance]]*1.02, Customer8[[#This Row],[Balance]])</f>
        <v>272824.17829999997</v>
      </c>
      <c r="S1184" s="3" t="str">
        <f>TEXT(Customer8[[#This Row],[Transaction_Date]], "MMM")</f>
        <v>Apr</v>
      </c>
      <c r="T1184" s="3" t="str">
        <f t="shared" si="18"/>
        <v>20-29 Yrs</v>
      </c>
      <c r="U1184" s="3" t="str">
        <f>TEXT(Customer8[[#This Row],[Transaction_Date]],"YYYY")</f>
        <v>2022</v>
      </c>
    </row>
    <row r="1185" spans="1:21" x14ac:dyDescent="0.35">
      <c r="A1185" t="s">
        <v>2558</v>
      </c>
      <c r="B1185">
        <v>181717514</v>
      </c>
      <c r="C1185">
        <v>57</v>
      </c>
      <c r="D1185" s="1">
        <v>23886.75</v>
      </c>
      <c r="E1185" t="s">
        <v>741</v>
      </c>
      <c r="F1185" t="s">
        <v>150</v>
      </c>
      <c r="G1185" t="s">
        <v>2416</v>
      </c>
      <c r="H1185" s="3">
        <v>464391.25420000002</v>
      </c>
      <c r="I1185" s="3">
        <v>460521.32699999999</v>
      </c>
      <c r="J1185" t="s">
        <v>2559</v>
      </c>
      <c r="K1185" t="str">
        <f>_xlfn.XLOOKUP(A1185, Accounts!A:A, Accounts!E:E, "Not Found")</f>
        <v>Domiciliary</v>
      </c>
      <c r="L1185" s="3">
        <f>_xlfn.XLOOKUP(A1185, Accounts!A:A, Accounts!G:G, 0)</f>
        <v>1217196288</v>
      </c>
      <c r="M1185" s="3" t="str">
        <f>_xlfn.XLOOKUP(A1185, Loan!A:A, Loan!D:D, "0")</f>
        <v>0</v>
      </c>
      <c r="N1185" s="3" t="str">
        <f>_xlfn.XLOOKUP(Customer8[[#This Row],[Account Number]],Transaction!C:C,Transaction!D:D)</f>
        <v>Money Deposit</v>
      </c>
      <c r="O1185" s="3" t="str">
        <f>_xlfn.XLOOKUP(Customer8[[#This Row],[Account Number]], Transaction!C:C,Transaction!E:E)</f>
        <v>Bank</v>
      </c>
      <c r="P1185" s="2">
        <f>_xlfn.XLOOKUP(Customer8[[#This Row],[Account Number]], Transaction!C:C,Transaction!F:F)</f>
        <v>44467</v>
      </c>
      <c r="Q1185" s="3">
        <f>Customer8[[#This Row],[Bank Deposit]]-Customer8[[#This Row],[Saving Accounts]]</f>
        <v>3869.9272000000346</v>
      </c>
      <c r="R1185" s="3">
        <f>IF(AND(K1185="Current", Customer8[[#This Row],[Balance]]&gt;500000), Customer8[[#This Row],[Balance]]*1.02, Customer8[[#This Row],[Balance]])</f>
        <v>3869.9272000000346</v>
      </c>
      <c r="S1185" s="3" t="str">
        <f>TEXT(Customer8[[#This Row],[Transaction_Date]], "MMM")</f>
        <v>Sep</v>
      </c>
      <c r="T1185" s="3" t="str">
        <f t="shared" si="18"/>
        <v>50-59 Yrs</v>
      </c>
      <c r="U1185" s="3" t="str">
        <f>TEXT(Customer8[[#This Row],[Transaction_Date]],"YYYY")</f>
        <v>2021</v>
      </c>
    </row>
    <row r="1186" spans="1:21" x14ac:dyDescent="0.35">
      <c r="A1186" t="s">
        <v>2560</v>
      </c>
      <c r="B1186">
        <v>300585242</v>
      </c>
      <c r="C1186">
        <v>77</v>
      </c>
      <c r="D1186" s="1">
        <v>16581.75</v>
      </c>
      <c r="E1186" t="s">
        <v>741</v>
      </c>
      <c r="F1186" t="s">
        <v>169</v>
      </c>
      <c r="G1186" t="s">
        <v>2416</v>
      </c>
      <c r="H1186" s="3">
        <v>83150.494699999996</v>
      </c>
      <c r="I1186" s="3">
        <v>12407.499900000001</v>
      </c>
      <c r="J1186" t="s">
        <v>2561</v>
      </c>
      <c r="K1186" t="str">
        <f>_xlfn.XLOOKUP(A1186, Accounts!A:A, Accounts!E:E, "Not Found")</f>
        <v>Current</v>
      </c>
      <c r="L1186" s="3">
        <f>_xlfn.XLOOKUP(A1186, Accounts!A:A, Accounts!G:G, 0)</f>
        <v>718982433</v>
      </c>
      <c r="M1186" s="3" t="str">
        <f>_xlfn.XLOOKUP(A1186, Loan!A:A, Loan!D:D, "0")</f>
        <v>0</v>
      </c>
      <c r="N1186" s="3" t="str">
        <f>_xlfn.XLOOKUP(Customer8[[#This Row],[Account Number]],Transaction!C:C,Transaction!D:D)</f>
        <v>Online Payment</v>
      </c>
      <c r="O1186" s="3" t="str">
        <f>_xlfn.XLOOKUP(Customer8[[#This Row],[Account Number]], Transaction!C:C,Transaction!E:E)</f>
        <v>Mobile</v>
      </c>
      <c r="P1186" s="2">
        <f>_xlfn.XLOOKUP(Customer8[[#This Row],[Account Number]], Transaction!C:C,Transaction!F:F)</f>
        <v>44553</v>
      </c>
      <c r="Q1186" s="3">
        <f>Customer8[[#This Row],[Bank Deposit]]-Customer8[[#This Row],[Saving Accounts]]</f>
        <v>70742.9948</v>
      </c>
      <c r="R1186" s="3">
        <f>IF(AND(K1186="Current", Customer8[[#This Row],[Balance]]&gt;500000), Customer8[[#This Row],[Balance]]*1.02, Customer8[[#This Row],[Balance]])</f>
        <v>70742.9948</v>
      </c>
      <c r="S1186" s="3" t="str">
        <f>TEXT(Customer8[[#This Row],[Transaction_Date]], "MMM")</f>
        <v>Dec</v>
      </c>
      <c r="T1186" s="3" t="str">
        <f t="shared" si="18"/>
        <v>70 Yrs &amp; Above</v>
      </c>
      <c r="U1186" s="3" t="str">
        <f>TEXT(Customer8[[#This Row],[Transaction_Date]],"YYYY")</f>
        <v>2021</v>
      </c>
    </row>
    <row r="1187" spans="1:21" x14ac:dyDescent="0.35">
      <c r="A1187" t="s">
        <v>2562</v>
      </c>
      <c r="B1187">
        <v>53789429</v>
      </c>
      <c r="C1187">
        <v>60</v>
      </c>
      <c r="D1187" s="1">
        <v>22791</v>
      </c>
      <c r="E1187" t="s">
        <v>741</v>
      </c>
      <c r="F1187" t="s">
        <v>220</v>
      </c>
      <c r="G1187" t="s">
        <v>2416</v>
      </c>
      <c r="H1187" s="3">
        <v>181819.9711</v>
      </c>
      <c r="I1187" s="3">
        <v>34011.029900000001</v>
      </c>
      <c r="J1187" t="s">
        <v>2563</v>
      </c>
      <c r="K1187" t="str">
        <f>_xlfn.XLOOKUP(A1187, Accounts!A:A, Accounts!E:E, "Not Found")</f>
        <v>Savings</v>
      </c>
      <c r="L1187" s="3">
        <f>_xlfn.XLOOKUP(A1187, Accounts!A:A, Accounts!G:G, 0)</f>
        <v>504754635</v>
      </c>
      <c r="M1187" s="3" t="str">
        <f>_xlfn.XLOOKUP(A1187, Loan!A:A, Loan!D:D, "0")</f>
        <v>0</v>
      </c>
      <c r="N1187" s="3" t="str">
        <f>_xlfn.XLOOKUP(Customer8[[#This Row],[Account Number]],Transaction!C:C,Transaction!D:D)</f>
        <v>Online Payment</v>
      </c>
      <c r="O1187" s="3" t="str">
        <f>_xlfn.XLOOKUP(Customer8[[#This Row],[Account Number]], Transaction!C:C,Transaction!E:E)</f>
        <v>Internet Banking</v>
      </c>
      <c r="P1187" s="2">
        <f>_xlfn.XLOOKUP(Customer8[[#This Row],[Account Number]], Transaction!C:C,Transaction!F:F)</f>
        <v>44261</v>
      </c>
      <c r="Q1187" s="3">
        <f>Customer8[[#This Row],[Bank Deposit]]-Customer8[[#This Row],[Saving Accounts]]</f>
        <v>147808.9412</v>
      </c>
      <c r="R1187" s="3">
        <f>IF(AND(K1187="Current", Customer8[[#This Row],[Balance]]&gt;500000), Customer8[[#This Row],[Balance]]*1.02, Customer8[[#This Row],[Balance]])</f>
        <v>147808.9412</v>
      </c>
      <c r="S1187" s="3" t="str">
        <f>TEXT(Customer8[[#This Row],[Transaction_Date]], "MMM")</f>
        <v>Mar</v>
      </c>
      <c r="T1187" s="3" t="str">
        <f t="shared" si="18"/>
        <v>60-69 Yrs</v>
      </c>
      <c r="U1187" s="3" t="str">
        <f>TEXT(Customer8[[#This Row],[Transaction_Date]],"YYYY")</f>
        <v>2021</v>
      </c>
    </row>
    <row r="1188" spans="1:21" x14ac:dyDescent="0.35">
      <c r="A1188" t="s">
        <v>2564</v>
      </c>
      <c r="B1188">
        <v>577024399</v>
      </c>
      <c r="C1188">
        <v>31</v>
      </c>
      <c r="D1188" s="1">
        <v>33383.25</v>
      </c>
      <c r="E1188" t="s">
        <v>741</v>
      </c>
      <c r="F1188" t="s">
        <v>550</v>
      </c>
      <c r="G1188" t="s">
        <v>2416</v>
      </c>
      <c r="H1188" s="3">
        <v>260002.58850000001</v>
      </c>
      <c r="I1188" s="3">
        <v>224468.9014</v>
      </c>
      <c r="J1188" t="s">
        <v>2565</v>
      </c>
      <c r="K1188" t="str">
        <f>_xlfn.XLOOKUP(A1188, Accounts!A:A, Accounts!E:E, "Not Found")</f>
        <v>Domiciliary</v>
      </c>
      <c r="L1188" s="3">
        <f>_xlfn.XLOOKUP(A1188, Accounts!A:A, Accounts!G:G, 0)</f>
        <v>503143424</v>
      </c>
      <c r="M1188" s="3" t="str">
        <f>_xlfn.XLOOKUP(A1188, Loan!A:A, Loan!D:D, "0")</f>
        <v>0</v>
      </c>
      <c r="N1188" s="3" t="str">
        <f>_xlfn.XLOOKUP(Customer8[[#This Row],[Account Number]],Transaction!C:C,Transaction!D:D)</f>
        <v>Money Deposit</v>
      </c>
      <c r="O1188" s="3" t="str">
        <f>_xlfn.XLOOKUP(Customer8[[#This Row],[Account Number]], Transaction!C:C,Transaction!E:E)</f>
        <v>Bank</v>
      </c>
      <c r="P1188" s="2">
        <f>_xlfn.XLOOKUP(Customer8[[#This Row],[Account Number]], Transaction!C:C,Transaction!F:F)</f>
        <v>44523</v>
      </c>
      <c r="Q1188" s="3">
        <f>Customer8[[#This Row],[Bank Deposit]]-Customer8[[#This Row],[Saving Accounts]]</f>
        <v>35533.68710000001</v>
      </c>
      <c r="R1188" s="3">
        <f>IF(AND(K1188="Current", Customer8[[#This Row],[Balance]]&gt;500000), Customer8[[#This Row],[Balance]]*1.02, Customer8[[#This Row],[Balance]])</f>
        <v>35533.68710000001</v>
      </c>
      <c r="S1188" s="3" t="str">
        <f>TEXT(Customer8[[#This Row],[Transaction_Date]], "MMM")</f>
        <v>Nov</v>
      </c>
      <c r="T1188" s="3" t="str">
        <f t="shared" si="18"/>
        <v>30-39 Yrs</v>
      </c>
      <c r="U1188" s="3" t="str">
        <f>TEXT(Customer8[[#This Row],[Transaction_Date]],"YYYY")</f>
        <v>2021</v>
      </c>
    </row>
    <row r="1189" spans="1:21" x14ac:dyDescent="0.35">
      <c r="A1189" t="s">
        <v>2566</v>
      </c>
      <c r="B1189">
        <v>756553453</v>
      </c>
      <c r="C1189">
        <v>50</v>
      </c>
      <c r="D1189" s="1">
        <v>26443.5</v>
      </c>
      <c r="E1189" t="s">
        <v>741</v>
      </c>
      <c r="F1189" t="s">
        <v>293</v>
      </c>
      <c r="G1189" t="s">
        <v>2416</v>
      </c>
      <c r="H1189" s="3">
        <v>284761.27990000002</v>
      </c>
      <c r="I1189" s="3">
        <v>152892.5723</v>
      </c>
      <c r="J1189" t="s">
        <v>2567</v>
      </c>
      <c r="K1189" t="str">
        <f>_xlfn.XLOOKUP(A1189, Accounts!A:A, Accounts!E:E, "Not Found")</f>
        <v>Joint</v>
      </c>
      <c r="L1189" s="3">
        <f>_xlfn.XLOOKUP(A1189, Accounts!A:A, Accounts!G:G, 0)</f>
        <v>466661475</v>
      </c>
      <c r="M1189" s="3" t="str">
        <f>_xlfn.XLOOKUP(A1189, Loan!A:A, Loan!D:D, "0")</f>
        <v>0</v>
      </c>
      <c r="N1189" s="3" t="str">
        <f>_xlfn.XLOOKUP(Customer8[[#This Row],[Account Number]],Transaction!C:C,Transaction!D:D)</f>
        <v>Money Deposit</v>
      </c>
      <c r="O1189" s="3" t="str">
        <f>_xlfn.XLOOKUP(Customer8[[#This Row],[Account Number]], Transaction!C:C,Transaction!E:E)</f>
        <v>Bank</v>
      </c>
      <c r="P1189" s="2">
        <f>_xlfn.XLOOKUP(Customer8[[#This Row],[Account Number]], Transaction!C:C,Transaction!F:F)</f>
        <v>44494</v>
      </c>
      <c r="Q1189" s="3">
        <f>Customer8[[#This Row],[Bank Deposit]]-Customer8[[#This Row],[Saving Accounts]]</f>
        <v>131868.70760000002</v>
      </c>
      <c r="R1189" s="3">
        <f>IF(AND(K1189="Current", Customer8[[#This Row],[Balance]]&gt;500000), Customer8[[#This Row],[Balance]]*1.02, Customer8[[#This Row],[Balance]])</f>
        <v>131868.70760000002</v>
      </c>
      <c r="S1189" s="3" t="str">
        <f>TEXT(Customer8[[#This Row],[Transaction_Date]], "MMM")</f>
        <v>Oct</v>
      </c>
      <c r="T1189" s="3" t="str">
        <f t="shared" si="18"/>
        <v>50-59 Yrs</v>
      </c>
      <c r="U1189" s="3" t="str">
        <f>TEXT(Customer8[[#This Row],[Transaction_Date]],"YYYY")</f>
        <v>2021</v>
      </c>
    </row>
    <row r="1190" spans="1:21" x14ac:dyDescent="0.35">
      <c r="A1190" t="s">
        <v>2568</v>
      </c>
      <c r="B1190">
        <v>671026250</v>
      </c>
      <c r="C1190">
        <v>81</v>
      </c>
      <c r="D1190" s="1">
        <v>15120.75</v>
      </c>
      <c r="E1190" t="s">
        <v>741</v>
      </c>
      <c r="F1190" t="s">
        <v>733</v>
      </c>
      <c r="G1190" t="s">
        <v>2416</v>
      </c>
      <c r="H1190" s="3">
        <v>1009283.7929</v>
      </c>
      <c r="I1190" s="3">
        <v>431784.22259999998</v>
      </c>
      <c r="J1190" t="s">
        <v>2569</v>
      </c>
      <c r="K1190" t="str">
        <f>_xlfn.XLOOKUP(A1190, Accounts!A:A, Accounts!E:E, "Not Found")</f>
        <v>Savings</v>
      </c>
      <c r="L1190" s="3">
        <f>_xlfn.XLOOKUP(A1190, Accounts!A:A, Accounts!G:G, 0)</f>
        <v>1484336</v>
      </c>
      <c r="M1190" s="3" t="str">
        <f>_xlfn.XLOOKUP(A1190, Loan!A:A, Loan!D:D, "0")</f>
        <v>0</v>
      </c>
      <c r="N1190" s="3" t="str">
        <f>_xlfn.XLOOKUP(Customer8[[#This Row],[Account Number]],Transaction!C:C,Transaction!D:D)</f>
        <v>Money Deposit</v>
      </c>
      <c r="O1190" s="3" t="str">
        <f>_xlfn.XLOOKUP(Customer8[[#This Row],[Account Number]], Transaction!C:C,Transaction!E:E)</f>
        <v>Bank</v>
      </c>
      <c r="P1190" s="2">
        <f>_xlfn.XLOOKUP(Customer8[[#This Row],[Account Number]], Transaction!C:C,Transaction!F:F)</f>
        <v>44241</v>
      </c>
      <c r="Q1190" s="3">
        <f>Customer8[[#This Row],[Bank Deposit]]-Customer8[[#This Row],[Saving Accounts]]</f>
        <v>577499.57030000002</v>
      </c>
      <c r="R1190" s="3">
        <f>IF(AND(K1190="Current", Customer8[[#This Row],[Balance]]&gt;500000), Customer8[[#This Row],[Balance]]*1.02, Customer8[[#This Row],[Balance]])</f>
        <v>577499.57030000002</v>
      </c>
      <c r="S1190" s="3" t="str">
        <f>TEXT(Customer8[[#This Row],[Transaction_Date]], "MMM")</f>
        <v>Feb</v>
      </c>
      <c r="T1190" s="3" t="str">
        <f t="shared" si="18"/>
        <v>70 Yrs &amp; Above</v>
      </c>
      <c r="U1190" s="3" t="str">
        <f>TEXT(Customer8[[#This Row],[Transaction_Date]],"YYYY")</f>
        <v>2021</v>
      </c>
    </row>
    <row r="1191" spans="1:21" x14ac:dyDescent="0.35">
      <c r="A1191" t="s">
        <v>2570</v>
      </c>
      <c r="B1191">
        <v>988403910</v>
      </c>
      <c r="C1191">
        <v>43</v>
      </c>
      <c r="D1191" s="1">
        <v>29000.25</v>
      </c>
      <c r="E1191" t="s">
        <v>741</v>
      </c>
      <c r="F1191" t="s">
        <v>95</v>
      </c>
      <c r="G1191" t="s">
        <v>2416</v>
      </c>
      <c r="H1191" s="3">
        <v>2463156.6540000001</v>
      </c>
      <c r="I1191" s="3">
        <v>371744.49359999999</v>
      </c>
      <c r="J1191" t="s">
        <v>2571</v>
      </c>
      <c r="K1191" t="str">
        <f>_xlfn.XLOOKUP(A1191, Accounts!A:A, Accounts!E:E, "Not Found")</f>
        <v>Current</v>
      </c>
      <c r="L1191" s="3">
        <f>_xlfn.XLOOKUP(A1191, Accounts!A:A, Accounts!G:G, 0)</f>
        <v>840366292</v>
      </c>
      <c r="M1191" s="3">
        <f>_xlfn.XLOOKUP(A1191, Loan!A:A, Loan!D:D, "0")</f>
        <v>720377864</v>
      </c>
      <c r="N1191" s="3" t="str">
        <f>_xlfn.XLOOKUP(Customer8[[#This Row],[Account Number]],Transaction!C:C,Transaction!D:D)</f>
        <v>Loan Payment</v>
      </c>
      <c r="O1191" s="3" t="str">
        <f>_xlfn.XLOOKUP(Customer8[[#This Row],[Account Number]], Transaction!C:C,Transaction!E:E)</f>
        <v>ACH</v>
      </c>
      <c r="P1191" s="2">
        <f>_xlfn.XLOOKUP(Customer8[[#This Row],[Account Number]], Transaction!C:C,Transaction!F:F)</f>
        <v>44406</v>
      </c>
      <c r="Q1191" s="3">
        <f>Customer8[[#This Row],[Bank Deposit]]-Customer8[[#This Row],[Saving Accounts]]</f>
        <v>2091412.1604000002</v>
      </c>
      <c r="R1191" s="3">
        <f>IF(AND(K1191="Current", Customer8[[#This Row],[Balance]]&gt;500000), Customer8[[#This Row],[Balance]]*1.02, Customer8[[#This Row],[Balance]])</f>
        <v>2133240.4036080004</v>
      </c>
      <c r="S1191" s="3" t="str">
        <f>TEXT(Customer8[[#This Row],[Transaction_Date]], "MMM")</f>
        <v>Jul</v>
      </c>
      <c r="T1191" s="3" t="str">
        <f t="shared" si="18"/>
        <v>40-49 Yrs</v>
      </c>
      <c r="U1191" s="3" t="str">
        <f>TEXT(Customer8[[#This Row],[Transaction_Date]],"YYYY")</f>
        <v>2021</v>
      </c>
    </row>
    <row r="1192" spans="1:21" x14ac:dyDescent="0.35">
      <c r="A1192" t="s">
        <v>2572</v>
      </c>
      <c r="B1192">
        <v>62293485</v>
      </c>
      <c r="C1192">
        <v>40</v>
      </c>
      <c r="D1192" s="1">
        <v>30096</v>
      </c>
      <c r="E1192" t="s">
        <v>741</v>
      </c>
      <c r="F1192" t="s">
        <v>687</v>
      </c>
      <c r="G1192" t="s">
        <v>2416</v>
      </c>
      <c r="H1192" s="3">
        <v>130298.1269</v>
      </c>
      <c r="I1192" s="3">
        <v>41616.432000000001</v>
      </c>
      <c r="J1192" t="s">
        <v>2573</v>
      </c>
      <c r="K1192" t="str">
        <f>_xlfn.XLOOKUP(A1192, Accounts!A:A, Accounts!E:E, "Not Found")</f>
        <v>Current</v>
      </c>
      <c r="L1192" s="3">
        <f>_xlfn.XLOOKUP(A1192, Accounts!A:A, Accounts!G:G, 0)</f>
        <v>245839902</v>
      </c>
      <c r="M1192" s="3" t="str">
        <f>_xlfn.XLOOKUP(A1192, Loan!A:A, Loan!D:D, "0")</f>
        <v>0</v>
      </c>
      <c r="N1192" s="3" t="str">
        <f>_xlfn.XLOOKUP(Customer8[[#This Row],[Account Number]],Transaction!C:C,Transaction!D:D)</f>
        <v>Checks</v>
      </c>
      <c r="O1192" s="3" t="str">
        <f>_xlfn.XLOOKUP(Customer8[[#This Row],[Account Number]], Transaction!C:C,Transaction!E:E)</f>
        <v>Bank</v>
      </c>
      <c r="P1192" s="2">
        <f>_xlfn.XLOOKUP(Customer8[[#This Row],[Account Number]], Transaction!C:C,Transaction!F:F)</f>
        <v>44600</v>
      </c>
      <c r="Q1192" s="3">
        <f>Customer8[[#This Row],[Bank Deposit]]-Customer8[[#This Row],[Saving Accounts]]</f>
        <v>88681.694900000002</v>
      </c>
      <c r="R1192" s="3">
        <f>IF(AND(K1192="Current", Customer8[[#This Row],[Balance]]&gt;500000), Customer8[[#This Row],[Balance]]*1.02, Customer8[[#This Row],[Balance]])</f>
        <v>88681.694900000002</v>
      </c>
      <c r="S1192" s="3" t="str">
        <f>TEXT(Customer8[[#This Row],[Transaction_Date]], "MMM")</f>
        <v>Feb</v>
      </c>
      <c r="T1192" s="3" t="str">
        <f t="shared" si="18"/>
        <v>40-49 Yrs</v>
      </c>
      <c r="U1192" s="3" t="str">
        <f>TEXT(Customer8[[#This Row],[Transaction_Date]],"YYYY")</f>
        <v>2022</v>
      </c>
    </row>
    <row r="1193" spans="1:21" x14ac:dyDescent="0.35">
      <c r="A1193" t="s">
        <v>2574</v>
      </c>
      <c r="B1193">
        <v>591586123</v>
      </c>
      <c r="C1193">
        <v>45</v>
      </c>
      <c r="D1193" s="1">
        <v>28269.75</v>
      </c>
      <c r="E1193" t="s">
        <v>741</v>
      </c>
      <c r="F1193" t="s">
        <v>886</v>
      </c>
      <c r="G1193" t="s">
        <v>2575</v>
      </c>
      <c r="H1193" s="3">
        <v>58475.92</v>
      </c>
      <c r="I1193" s="3">
        <v>34734.696499999998</v>
      </c>
      <c r="J1193" t="s">
        <v>2576</v>
      </c>
      <c r="K1193" t="str">
        <f>_xlfn.XLOOKUP(A1193, Accounts!A:A, Accounts!E:E, "Not Found")</f>
        <v>Corporate</v>
      </c>
      <c r="L1193" s="3">
        <f>_xlfn.XLOOKUP(A1193, Accounts!A:A, Accounts!G:G, 0)</f>
        <v>601752375</v>
      </c>
      <c r="M1193" s="3" t="str">
        <f>_xlfn.XLOOKUP(A1193, Loan!A:A, Loan!D:D, "0")</f>
        <v>0</v>
      </c>
      <c r="N1193" s="3" t="str">
        <f>_xlfn.XLOOKUP(Customer8[[#This Row],[Account Number]],Transaction!C:C,Transaction!D:D)</f>
        <v>Checks</v>
      </c>
      <c r="O1193" s="3" t="str">
        <f>_xlfn.XLOOKUP(Customer8[[#This Row],[Account Number]], Transaction!C:C,Transaction!E:E)</f>
        <v>Informal Services</v>
      </c>
      <c r="P1193" s="2">
        <f>_xlfn.XLOOKUP(Customer8[[#This Row],[Account Number]], Transaction!C:C,Transaction!F:F)</f>
        <v>44625</v>
      </c>
      <c r="Q1193" s="3">
        <f>Customer8[[#This Row],[Bank Deposit]]-Customer8[[#This Row],[Saving Accounts]]</f>
        <v>23741.2235</v>
      </c>
      <c r="R1193" s="3">
        <f>IF(AND(K1193="Current", Customer8[[#This Row],[Balance]]&gt;500000), Customer8[[#This Row],[Balance]]*1.02, Customer8[[#This Row],[Balance]])</f>
        <v>23741.2235</v>
      </c>
      <c r="S1193" s="3" t="str">
        <f>TEXT(Customer8[[#This Row],[Transaction_Date]], "MMM")</f>
        <v>Mar</v>
      </c>
      <c r="T1193" s="3" t="str">
        <f t="shared" si="18"/>
        <v>40-49 Yrs</v>
      </c>
      <c r="U1193" s="3" t="str">
        <f>TEXT(Customer8[[#This Row],[Transaction_Date]],"YYYY")</f>
        <v>2022</v>
      </c>
    </row>
    <row r="1194" spans="1:21" x14ac:dyDescent="0.35">
      <c r="A1194" t="s">
        <v>2577</v>
      </c>
      <c r="B1194">
        <v>35748373</v>
      </c>
      <c r="C1194">
        <v>75</v>
      </c>
      <c r="D1194" s="1">
        <v>17312.25</v>
      </c>
      <c r="E1194" t="s">
        <v>741</v>
      </c>
      <c r="F1194" t="s">
        <v>28</v>
      </c>
      <c r="G1194" t="s">
        <v>2575</v>
      </c>
      <c r="H1194" s="3">
        <v>506306.83130000002</v>
      </c>
      <c r="I1194" s="3">
        <v>319668.23469999997</v>
      </c>
      <c r="J1194" t="s">
        <v>2578</v>
      </c>
      <c r="K1194" t="str">
        <f>_xlfn.XLOOKUP(A1194, Accounts!A:A, Accounts!E:E, "Not Found")</f>
        <v>Domiciliary</v>
      </c>
      <c r="L1194" s="3">
        <f>_xlfn.XLOOKUP(A1194, Accounts!A:A, Accounts!G:G, 0)</f>
        <v>875213856</v>
      </c>
      <c r="M1194" s="3" t="str">
        <f>_xlfn.XLOOKUP(A1194, Loan!A:A, Loan!D:D, "0")</f>
        <v>0</v>
      </c>
      <c r="N1194" s="3" t="str">
        <f>_xlfn.XLOOKUP(Customer8[[#This Row],[Account Number]],Transaction!C:C,Transaction!D:D)</f>
        <v>Online Payment</v>
      </c>
      <c r="O1194" s="3" t="str">
        <f>_xlfn.XLOOKUP(Customer8[[#This Row],[Account Number]], Transaction!C:C,Transaction!E:E)</f>
        <v>Mobile</v>
      </c>
      <c r="P1194" s="2">
        <f>_xlfn.XLOOKUP(Customer8[[#This Row],[Account Number]], Transaction!C:C,Transaction!F:F)</f>
        <v>44562</v>
      </c>
      <c r="Q1194" s="3">
        <f>Customer8[[#This Row],[Bank Deposit]]-Customer8[[#This Row],[Saving Accounts]]</f>
        <v>186638.59660000005</v>
      </c>
      <c r="R1194" s="3">
        <f>IF(AND(K1194="Current", Customer8[[#This Row],[Balance]]&gt;500000), Customer8[[#This Row],[Balance]]*1.02, Customer8[[#This Row],[Balance]])</f>
        <v>186638.59660000005</v>
      </c>
      <c r="S1194" s="3" t="str">
        <f>TEXT(Customer8[[#This Row],[Transaction_Date]], "MMM")</f>
        <v>Jan</v>
      </c>
      <c r="T1194" s="3" t="str">
        <f t="shared" si="18"/>
        <v>70 Yrs &amp; Above</v>
      </c>
      <c r="U1194" s="3" t="str">
        <f>TEXT(Customer8[[#This Row],[Transaction_Date]],"YYYY")</f>
        <v>2022</v>
      </c>
    </row>
    <row r="1195" spans="1:21" x14ac:dyDescent="0.35">
      <c r="A1195" t="s">
        <v>2579</v>
      </c>
      <c r="B1195">
        <v>769276182</v>
      </c>
      <c r="C1195">
        <v>54</v>
      </c>
      <c r="D1195" s="1">
        <v>24982.5</v>
      </c>
      <c r="E1195" t="s">
        <v>741</v>
      </c>
      <c r="F1195" t="s">
        <v>101</v>
      </c>
      <c r="G1195" t="s">
        <v>2575</v>
      </c>
      <c r="H1195" s="3">
        <v>826638.74549999996</v>
      </c>
      <c r="I1195" s="3">
        <v>609559.24300000002</v>
      </c>
      <c r="J1195" t="s">
        <v>2580</v>
      </c>
      <c r="K1195" t="str">
        <f>_xlfn.XLOOKUP(A1195, Accounts!A:A, Accounts!E:E, "Not Found")</f>
        <v>Domiciliary</v>
      </c>
      <c r="L1195" s="3">
        <f>_xlfn.XLOOKUP(A1195, Accounts!A:A, Accounts!G:G, 0)</f>
        <v>558030528</v>
      </c>
      <c r="M1195" s="3" t="str">
        <f>_xlfn.XLOOKUP(A1195, Loan!A:A, Loan!D:D, "0")</f>
        <v>0</v>
      </c>
      <c r="N1195" s="3" t="str">
        <f>_xlfn.XLOOKUP(Customer8[[#This Row],[Account Number]],Transaction!C:C,Transaction!D:D)</f>
        <v>Online Payment</v>
      </c>
      <c r="O1195" s="3" t="str">
        <f>_xlfn.XLOOKUP(Customer8[[#This Row],[Account Number]], Transaction!C:C,Transaction!E:E)</f>
        <v>Internet Banking</v>
      </c>
      <c r="P1195" s="2">
        <f>_xlfn.XLOOKUP(Customer8[[#This Row],[Account Number]], Transaction!C:C,Transaction!F:F)</f>
        <v>44611</v>
      </c>
      <c r="Q1195" s="3">
        <f>Customer8[[#This Row],[Bank Deposit]]-Customer8[[#This Row],[Saving Accounts]]</f>
        <v>217079.50249999994</v>
      </c>
      <c r="R1195" s="3">
        <f>IF(AND(K1195="Current", Customer8[[#This Row],[Balance]]&gt;500000), Customer8[[#This Row],[Balance]]*1.02, Customer8[[#This Row],[Balance]])</f>
        <v>217079.50249999994</v>
      </c>
      <c r="S1195" s="3" t="str">
        <f>TEXT(Customer8[[#This Row],[Transaction_Date]], "MMM")</f>
        <v>Feb</v>
      </c>
      <c r="T1195" s="3" t="str">
        <f t="shared" si="18"/>
        <v>50-59 Yrs</v>
      </c>
      <c r="U1195" s="3" t="str">
        <f>TEXT(Customer8[[#This Row],[Transaction_Date]],"YYYY")</f>
        <v>2022</v>
      </c>
    </row>
    <row r="1196" spans="1:21" x14ac:dyDescent="0.35">
      <c r="A1196" t="s">
        <v>2581</v>
      </c>
      <c r="B1196">
        <v>84076632</v>
      </c>
      <c r="C1196">
        <v>43</v>
      </c>
      <c r="D1196" s="1">
        <v>29000.25</v>
      </c>
      <c r="E1196" t="s">
        <v>741</v>
      </c>
      <c r="F1196" t="s">
        <v>175</v>
      </c>
      <c r="G1196" t="s">
        <v>2575</v>
      </c>
      <c r="H1196" s="3">
        <v>380432.81199999998</v>
      </c>
      <c r="I1196" s="3">
        <v>190216.40599999999</v>
      </c>
      <c r="J1196" t="s">
        <v>2582</v>
      </c>
      <c r="K1196" t="str">
        <f>_xlfn.XLOOKUP(A1196, Accounts!A:A, Accounts!E:E, "Not Found")</f>
        <v>Current</v>
      </c>
      <c r="L1196" s="3">
        <f>_xlfn.XLOOKUP(A1196, Accounts!A:A, Accounts!G:G, 0)</f>
        <v>3962190141</v>
      </c>
      <c r="M1196" s="3" t="str">
        <f>_xlfn.XLOOKUP(A1196, Loan!A:A, Loan!D:D, "0")</f>
        <v>0</v>
      </c>
      <c r="N1196" s="3" t="str">
        <f>_xlfn.XLOOKUP(Customer8[[#This Row],[Account Number]],Transaction!C:C,Transaction!D:D)</f>
        <v>Money Transfer</v>
      </c>
      <c r="O1196" s="3" t="str">
        <f>_xlfn.XLOOKUP(Customer8[[#This Row],[Account Number]], Transaction!C:C,Transaction!E:E)</f>
        <v>Mobile</v>
      </c>
      <c r="P1196" s="2">
        <f>_xlfn.XLOOKUP(Customer8[[#This Row],[Account Number]], Transaction!C:C,Transaction!F:F)</f>
        <v>44354</v>
      </c>
      <c r="Q1196" s="3">
        <f>Customer8[[#This Row],[Bank Deposit]]-Customer8[[#This Row],[Saving Accounts]]</f>
        <v>190216.40599999999</v>
      </c>
      <c r="R1196" s="3">
        <f>IF(AND(K1196="Current", Customer8[[#This Row],[Balance]]&gt;500000), Customer8[[#This Row],[Balance]]*1.02, Customer8[[#This Row],[Balance]])</f>
        <v>190216.40599999999</v>
      </c>
      <c r="S1196" s="3" t="str">
        <f>TEXT(Customer8[[#This Row],[Transaction_Date]], "MMM")</f>
        <v>Jun</v>
      </c>
      <c r="T1196" s="3" t="str">
        <f t="shared" si="18"/>
        <v>40-49 Yrs</v>
      </c>
      <c r="U1196" s="3" t="str">
        <f>TEXT(Customer8[[#This Row],[Transaction_Date]],"YYYY")</f>
        <v>2021</v>
      </c>
    </row>
    <row r="1197" spans="1:21" x14ac:dyDescent="0.35">
      <c r="A1197" t="s">
        <v>2583</v>
      </c>
      <c r="B1197">
        <v>944241378</v>
      </c>
      <c r="C1197">
        <v>64</v>
      </c>
      <c r="D1197" s="1">
        <v>21330</v>
      </c>
      <c r="E1197" t="s">
        <v>741</v>
      </c>
      <c r="F1197" t="s">
        <v>588</v>
      </c>
      <c r="G1197" t="s">
        <v>2575</v>
      </c>
      <c r="H1197" s="3">
        <v>1048812.5915999999</v>
      </c>
      <c r="I1197" s="3">
        <v>496243.73550000001</v>
      </c>
      <c r="J1197" t="s">
        <v>2584</v>
      </c>
      <c r="K1197" t="str">
        <f>_xlfn.XLOOKUP(A1197, Accounts!A:A, Accounts!E:E, "Not Found")</f>
        <v>Domiciliary</v>
      </c>
      <c r="L1197" s="3">
        <f>_xlfn.XLOOKUP(A1197, Accounts!A:A, Accounts!G:G, 0)</f>
        <v>3036542018</v>
      </c>
      <c r="M1197" s="3" t="str">
        <f>_xlfn.XLOOKUP(A1197, Loan!A:A, Loan!D:D, "0")</f>
        <v>0</v>
      </c>
      <c r="N1197" s="3" t="str">
        <f>_xlfn.XLOOKUP(Customer8[[#This Row],[Account Number]],Transaction!C:C,Transaction!D:D)</f>
        <v>Cash Withdrawal</v>
      </c>
      <c r="O1197" s="3" t="str">
        <f>_xlfn.XLOOKUP(Customer8[[#This Row],[Account Number]], Transaction!C:C,Transaction!E:E)</f>
        <v>ATM</v>
      </c>
      <c r="P1197" s="2">
        <f>_xlfn.XLOOKUP(Customer8[[#This Row],[Account Number]], Transaction!C:C,Transaction!F:F)</f>
        <v>44353</v>
      </c>
      <c r="Q1197" s="3">
        <f>Customer8[[#This Row],[Bank Deposit]]-Customer8[[#This Row],[Saving Accounts]]</f>
        <v>552568.85609999998</v>
      </c>
      <c r="R1197" s="3">
        <f>IF(AND(K1197="Current", Customer8[[#This Row],[Balance]]&gt;500000), Customer8[[#This Row],[Balance]]*1.02, Customer8[[#This Row],[Balance]])</f>
        <v>552568.85609999998</v>
      </c>
      <c r="S1197" s="3" t="str">
        <f>TEXT(Customer8[[#This Row],[Transaction_Date]], "MMM")</f>
        <v>Jun</v>
      </c>
      <c r="T1197" s="3" t="str">
        <f t="shared" si="18"/>
        <v>60-69 Yrs</v>
      </c>
      <c r="U1197" s="3" t="str">
        <f>TEXT(Customer8[[#This Row],[Transaction_Date]],"YYYY")</f>
        <v>2021</v>
      </c>
    </row>
    <row r="1198" spans="1:21" x14ac:dyDescent="0.35">
      <c r="A1198" t="s">
        <v>2585</v>
      </c>
      <c r="B1198">
        <v>241349621</v>
      </c>
      <c r="C1198">
        <v>29</v>
      </c>
      <c r="D1198" s="1">
        <v>34113.75</v>
      </c>
      <c r="E1198" t="s">
        <v>741</v>
      </c>
      <c r="F1198" t="s">
        <v>163</v>
      </c>
      <c r="G1198" t="s">
        <v>2575</v>
      </c>
      <c r="H1198" s="3">
        <v>111513.2314</v>
      </c>
      <c r="I1198" s="3">
        <v>87816.669699999999</v>
      </c>
      <c r="J1198" t="s">
        <v>2586</v>
      </c>
      <c r="K1198" t="str">
        <f>_xlfn.XLOOKUP(A1198, Accounts!A:A, Accounts!E:E, "Not Found")</f>
        <v>Domiciliary</v>
      </c>
      <c r="L1198" s="3">
        <f>_xlfn.XLOOKUP(A1198, Accounts!A:A, Accounts!G:G, 0)</f>
        <v>2205266274</v>
      </c>
      <c r="M1198" s="3" t="str">
        <f>_xlfn.XLOOKUP(A1198, Loan!A:A, Loan!D:D, "0")</f>
        <v>0</v>
      </c>
      <c r="N1198" s="3" t="str">
        <f>_xlfn.XLOOKUP(Customer8[[#This Row],[Account Number]],Transaction!C:C,Transaction!D:D)</f>
        <v>Money Deposit</v>
      </c>
      <c r="O1198" s="3" t="str">
        <f>_xlfn.XLOOKUP(Customer8[[#This Row],[Account Number]], Transaction!C:C,Transaction!E:E)</f>
        <v>Bank</v>
      </c>
      <c r="P1198" s="2">
        <f>_xlfn.XLOOKUP(Customer8[[#This Row],[Account Number]], Transaction!C:C,Transaction!F:F)</f>
        <v>44414</v>
      </c>
      <c r="Q1198" s="3">
        <f>Customer8[[#This Row],[Bank Deposit]]-Customer8[[#This Row],[Saving Accounts]]</f>
        <v>23696.561700000006</v>
      </c>
      <c r="R1198" s="3">
        <f>IF(AND(K1198="Current", Customer8[[#This Row],[Balance]]&gt;500000), Customer8[[#This Row],[Balance]]*1.02, Customer8[[#This Row],[Balance]])</f>
        <v>23696.561700000006</v>
      </c>
      <c r="S1198" s="3" t="str">
        <f>TEXT(Customer8[[#This Row],[Transaction_Date]], "MMM")</f>
        <v>Aug</v>
      </c>
      <c r="T1198" s="3" t="str">
        <f t="shared" si="18"/>
        <v>20-29 Yrs</v>
      </c>
      <c r="U1198" s="3" t="str">
        <f>TEXT(Customer8[[#This Row],[Transaction_Date]],"YYYY")</f>
        <v>2021</v>
      </c>
    </row>
    <row r="1199" spans="1:21" x14ac:dyDescent="0.35">
      <c r="A1199" t="s">
        <v>2587</v>
      </c>
      <c r="B1199">
        <v>453797642</v>
      </c>
      <c r="C1199">
        <v>57</v>
      </c>
      <c r="D1199" s="1">
        <v>23886.75</v>
      </c>
      <c r="E1199" t="s">
        <v>741</v>
      </c>
      <c r="F1199" t="s">
        <v>133</v>
      </c>
      <c r="G1199" t="s">
        <v>2575</v>
      </c>
      <c r="H1199" s="3">
        <v>200745.02280000001</v>
      </c>
      <c r="I1199" s="3">
        <v>223624.05110000001</v>
      </c>
      <c r="J1199" t="s">
        <v>2588</v>
      </c>
      <c r="K1199" t="str">
        <f>_xlfn.XLOOKUP(A1199, Accounts!A:A, Accounts!E:E, "Not Found")</f>
        <v>Current</v>
      </c>
      <c r="L1199" s="3">
        <f>_xlfn.XLOOKUP(A1199, Accounts!A:A, Accounts!G:G, 0)</f>
        <v>397676175</v>
      </c>
      <c r="M1199" s="3" t="str">
        <f>_xlfn.XLOOKUP(A1199, Loan!A:A, Loan!D:D, "0")</f>
        <v>0</v>
      </c>
      <c r="N1199" s="3" t="str">
        <f>_xlfn.XLOOKUP(Customer8[[#This Row],[Account Number]],Transaction!C:C,Transaction!D:D)</f>
        <v>Money Deposit</v>
      </c>
      <c r="O1199" s="3" t="str">
        <f>_xlfn.XLOOKUP(Customer8[[#This Row],[Account Number]], Transaction!C:C,Transaction!E:E)</f>
        <v>Bank</v>
      </c>
      <c r="P1199" s="2">
        <f>_xlfn.XLOOKUP(Customer8[[#This Row],[Account Number]], Transaction!C:C,Transaction!F:F)</f>
        <v>44347</v>
      </c>
      <c r="Q1199" s="3">
        <f>Customer8[[#This Row],[Bank Deposit]]-Customer8[[#This Row],[Saving Accounts]]</f>
        <v>-22879.028300000005</v>
      </c>
      <c r="R1199" s="3">
        <f>IF(AND(K1199="Current", Customer8[[#This Row],[Balance]]&gt;500000), Customer8[[#This Row],[Balance]]*1.02, Customer8[[#This Row],[Balance]])</f>
        <v>-22879.028300000005</v>
      </c>
      <c r="S1199" s="3" t="str">
        <f>TEXT(Customer8[[#This Row],[Transaction_Date]], "MMM")</f>
        <v>May</v>
      </c>
      <c r="T1199" s="3" t="str">
        <f t="shared" si="18"/>
        <v>50-59 Yrs</v>
      </c>
      <c r="U1199" s="3" t="str">
        <f>TEXT(Customer8[[#This Row],[Transaction_Date]],"YYYY")</f>
        <v>2021</v>
      </c>
    </row>
    <row r="1200" spans="1:21" x14ac:dyDescent="0.35">
      <c r="A1200" t="s">
        <v>2589</v>
      </c>
      <c r="B1200">
        <v>264313658</v>
      </c>
      <c r="C1200">
        <v>53</v>
      </c>
      <c r="D1200" s="1">
        <v>25347.75</v>
      </c>
      <c r="E1200" t="s">
        <v>741</v>
      </c>
      <c r="F1200" t="s">
        <v>75</v>
      </c>
      <c r="G1200" t="s">
        <v>2575</v>
      </c>
      <c r="H1200" s="3">
        <v>252870.48310000001</v>
      </c>
      <c r="I1200" s="3">
        <v>35321.5913</v>
      </c>
      <c r="J1200" t="s">
        <v>2590</v>
      </c>
      <c r="K1200" t="str">
        <f>_xlfn.XLOOKUP(A1200, Accounts!A:A, Accounts!E:E, "Not Found")</f>
        <v>Corporate</v>
      </c>
      <c r="L1200" s="3">
        <f>_xlfn.XLOOKUP(A1200, Accounts!A:A, Accounts!G:G, 0)</f>
        <v>899651189</v>
      </c>
      <c r="M1200" s="3" t="str">
        <f>_xlfn.XLOOKUP(A1200, Loan!A:A, Loan!D:D, "0")</f>
        <v>0</v>
      </c>
      <c r="N1200" s="3" t="str">
        <f>_xlfn.XLOOKUP(Customer8[[#This Row],[Account Number]],Transaction!C:C,Transaction!D:D)</f>
        <v>Online Payment</v>
      </c>
      <c r="O1200" s="3" t="str">
        <f>_xlfn.XLOOKUP(Customer8[[#This Row],[Account Number]], Transaction!C:C,Transaction!E:E)</f>
        <v>Internet Banking</v>
      </c>
      <c r="P1200" s="2">
        <f>_xlfn.XLOOKUP(Customer8[[#This Row],[Account Number]], Transaction!C:C,Transaction!F:F)</f>
        <v>44212</v>
      </c>
      <c r="Q1200" s="3">
        <f>Customer8[[#This Row],[Bank Deposit]]-Customer8[[#This Row],[Saving Accounts]]</f>
        <v>217548.89180000001</v>
      </c>
      <c r="R1200" s="3">
        <f>IF(AND(K1200="Current", Customer8[[#This Row],[Balance]]&gt;500000), Customer8[[#This Row],[Balance]]*1.02, Customer8[[#This Row],[Balance]])</f>
        <v>217548.89180000001</v>
      </c>
      <c r="S1200" s="3" t="str">
        <f>TEXT(Customer8[[#This Row],[Transaction_Date]], "MMM")</f>
        <v>Jan</v>
      </c>
      <c r="T1200" s="3" t="str">
        <f t="shared" si="18"/>
        <v>50-59 Yrs</v>
      </c>
      <c r="U1200" s="3" t="str">
        <f>TEXT(Customer8[[#This Row],[Transaction_Date]],"YYYY")</f>
        <v>2021</v>
      </c>
    </row>
    <row r="1201" spans="1:21" x14ac:dyDescent="0.35">
      <c r="A1201" t="s">
        <v>2591</v>
      </c>
      <c r="B1201">
        <v>242827746</v>
      </c>
      <c r="C1201">
        <v>48</v>
      </c>
      <c r="D1201" s="1">
        <v>27174</v>
      </c>
      <c r="E1201" t="s">
        <v>741</v>
      </c>
      <c r="F1201" t="s">
        <v>260</v>
      </c>
      <c r="G1201" t="s">
        <v>2575</v>
      </c>
      <c r="H1201" s="3">
        <v>782142.51639999996</v>
      </c>
      <c r="I1201" s="3">
        <v>157044.36350000001</v>
      </c>
      <c r="J1201" t="s">
        <v>2592</v>
      </c>
      <c r="K1201" t="str">
        <f>_xlfn.XLOOKUP(A1201, Accounts!A:A, Accounts!E:E, "Not Found")</f>
        <v>Joint</v>
      </c>
      <c r="L1201" s="3">
        <f>_xlfn.XLOOKUP(A1201, Accounts!A:A, Accounts!G:G, 0)</f>
        <v>30993921</v>
      </c>
      <c r="M1201" s="3">
        <f>_xlfn.XLOOKUP(A1201, Loan!A:A, Loan!D:D, "0")</f>
        <v>1198037844</v>
      </c>
      <c r="N1201" s="3" t="str">
        <f>_xlfn.XLOOKUP(Customer8[[#This Row],[Account Number]],Transaction!C:C,Transaction!D:D)</f>
        <v>Loan Payment</v>
      </c>
      <c r="O1201" s="3" t="str">
        <f>_xlfn.XLOOKUP(Customer8[[#This Row],[Account Number]], Transaction!C:C,Transaction!E:E)</f>
        <v>Mobile</v>
      </c>
      <c r="P1201" s="2">
        <f>_xlfn.XLOOKUP(Customer8[[#This Row],[Account Number]], Transaction!C:C,Transaction!F:F)</f>
        <v>44598</v>
      </c>
      <c r="Q1201" s="3">
        <f>Customer8[[#This Row],[Bank Deposit]]-Customer8[[#This Row],[Saving Accounts]]</f>
        <v>625098.15289999999</v>
      </c>
      <c r="R1201" s="3">
        <f>IF(AND(K1201="Current", Customer8[[#This Row],[Balance]]&gt;500000), Customer8[[#This Row],[Balance]]*1.02, Customer8[[#This Row],[Balance]])</f>
        <v>625098.15289999999</v>
      </c>
      <c r="S1201" s="3" t="str">
        <f>TEXT(Customer8[[#This Row],[Transaction_Date]], "MMM")</f>
        <v>Feb</v>
      </c>
      <c r="T1201" s="3" t="str">
        <f t="shared" si="18"/>
        <v>40-49 Yrs</v>
      </c>
      <c r="U1201" s="3" t="str">
        <f>TEXT(Customer8[[#This Row],[Transaction_Date]],"YYYY")</f>
        <v>2022</v>
      </c>
    </row>
    <row r="1202" spans="1:21" x14ac:dyDescent="0.35">
      <c r="A1202" t="s">
        <v>2593</v>
      </c>
      <c r="B1202">
        <v>978339880</v>
      </c>
      <c r="C1202">
        <v>41</v>
      </c>
      <c r="D1202" s="1">
        <v>29730.75</v>
      </c>
      <c r="E1202" t="s">
        <v>741</v>
      </c>
      <c r="F1202" t="s">
        <v>28</v>
      </c>
      <c r="G1202" t="s">
        <v>2575</v>
      </c>
      <c r="H1202" s="3">
        <v>265391.67869999999</v>
      </c>
      <c r="I1202" s="3">
        <v>165798.0717</v>
      </c>
      <c r="J1202" t="s">
        <v>2594</v>
      </c>
      <c r="K1202" t="str">
        <f>_xlfn.XLOOKUP(A1202, Accounts!A:A, Accounts!E:E, "Not Found")</f>
        <v>Current</v>
      </c>
      <c r="L1202" s="3">
        <f>_xlfn.XLOOKUP(A1202, Accounts!A:A, Accounts!G:G, 0)</f>
        <v>435974115</v>
      </c>
      <c r="M1202" s="3" t="str">
        <f>_xlfn.XLOOKUP(A1202, Loan!A:A, Loan!D:D, "0")</f>
        <v>0</v>
      </c>
      <c r="N1202" s="3" t="str">
        <f>_xlfn.XLOOKUP(Customer8[[#This Row],[Account Number]],Transaction!C:C,Transaction!D:D)</f>
        <v>Online Payment</v>
      </c>
      <c r="O1202" s="3" t="str">
        <f>_xlfn.XLOOKUP(Customer8[[#This Row],[Account Number]], Transaction!C:C,Transaction!E:E)</f>
        <v>Card</v>
      </c>
      <c r="P1202" s="2">
        <f>_xlfn.XLOOKUP(Customer8[[#This Row],[Account Number]], Transaction!C:C,Transaction!F:F)</f>
        <v>44475</v>
      </c>
      <c r="Q1202" s="3">
        <f>Customer8[[#This Row],[Bank Deposit]]-Customer8[[#This Row],[Saving Accounts]]</f>
        <v>99593.606999999989</v>
      </c>
      <c r="R1202" s="3">
        <f>IF(AND(K1202="Current", Customer8[[#This Row],[Balance]]&gt;500000), Customer8[[#This Row],[Balance]]*1.02, Customer8[[#This Row],[Balance]])</f>
        <v>99593.606999999989</v>
      </c>
      <c r="S1202" s="3" t="str">
        <f>TEXT(Customer8[[#This Row],[Transaction_Date]], "MMM")</f>
        <v>Oct</v>
      </c>
      <c r="T1202" s="3" t="str">
        <f t="shared" si="18"/>
        <v>40-49 Yrs</v>
      </c>
      <c r="U1202" s="3" t="str">
        <f>TEXT(Customer8[[#This Row],[Transaction_Date]],"YYYY")</f>
        <v>2021</v>
      </c>
    </row>
    <row r="1203" spans="1:21" x14ac:dyDescent="0.35">
      <c r="A1203" t="s">
        <v>2595</v>
      </c>
      <c r="B1203">
        <v>569470438</v>
      </c>
      <c r="C1203">
        <v>77</v>
      </c>
      <c r="D1203" s="1">
        <v>16581.75</v>
      </c>
      <c r="E1203" t="s">
        <v>741</v>
      </c>
      <c r="F1203" t="s">
        <v>489</v>
      </c>
      <c r="G1203" t="s">
        <v>2575</v>
      </c>
      <c r="H1203" s="3">
        <v>431263.65659999999</v>
      </c>
      <c r="I1203" s="3">
        <v>177499.04180000001</v>
      </c>
      <c r="J1203" t="s">
        <v>2596</v>
      </c>
      <c r="K1203" t="str">
        <f>_xlfn.XLOOKUP(A1203, Accounts!A:A, Accounts!E:E, "Not Found")</f>
        <v>Current</v>
      </c>
      <c r="L1203" s="3">
        <f>_xlfn.XLOOKUP(A1203, Accounts!A:A, Accounts!G:G, 0)</f>
        <v>39060846</v>
      </c>
      <c r="M1203" s="3" t="str">
        <f>_xlfn.XLOOKUP(A1203, Loan!A:A, Loan!D:D, "0")</f>
        <v>0</v>
      </c>
      <c r="N1203" s="3" t="str">
        <f>_xlfn.XLOOKUP(Customer8[[#This Row],[Account Number]],Transaction!C:C,Transaction!D:D)</f>
        <v>Cash Withdrawal</v>
      </c>
      <c r="O1203" s="3" t="str">
        <f>_xlfn.XLOOKUP(Customer8[[#This Row],[Account Number]], Transaction!C:C,Transaction!E:E)</f>
        <v>Bank</v>
      </c>
      <c r="P1203" s="2">
        <f>_xlfn.XLOOKUP(Customer8[[#This Row],[Account Number]], Transaction!C:C,Transaction!F:F)</f>
        <v>44216</v>
      </c>
      <c r="Q1203" s="3">
        <f>Customer8[[#This Row],[Bank Deposit]]-Customer8[[#This Row],[Saving Accounts]]</f>
        <v>253764.61479999998</v>
      </c>
      <c r="R1203" s="3">
        <f>IF(AND(K1203="Current", Customer8[[#This Row],[Balance]]&gt;500000), Customer8[[#This Row],[Balance]]*1.02, Customer8[[#This Row],[Balance]])</f>
        <v>253764.61479999998</v>
      </c>
      <c r="S1203" s="3" t="str">
        <f>TEXT(Customer8[[#This Row],[Transaction_Date]], "MMM")</f>
        <v>Jan</v>
      </c>
      <c r="T1203" s="3" t="str">
        <f t="shared" si="18"/>
        <v>70 Yrs &amp; Above</v>
      </c>
      <c r="U1203" s="3" t="str">
        <f>TEXT(Customer8[[#This Row],[Transaction_Date]],"YYYY")</f>
        <v>2021</v>
      </c>
    </row>
    <row r="1204" spans="1:21" x14ac:dyDescent="0.35">
      <c r="A1204" t="s">
        <v>2597</v>
      </c>
      <c r="B1204">
        <v>809277578</v>
      </c>
      <c r="C1204">
        <v>34</v>
      </c>
      <c r="D1204" s="1">
        <v>32287.5</v>
      </c>
      <c r="E1204" t="s">
        <v>741</v>
      </c>
      <c r="F1204" t="s">
        <v>526</v>
      </c>
      <c r="G1204" t="s">
        <v>2575</v>
      </c>
      <c r="H1204" s="3">
        <v>1347837.6466000001</v>
      </c>
      <c r="I1204" s="3">
        <v>1051691.2627999999</v>
      </c>
      <c r="J1204" t="s">
        <v>2598</v>
      </c>
      <c r="K1204" t="str">
        <f>_xlfn.XLOOKUP(A1204, Accounts!A:A, Accounts!E:E, "Not Found")</f>
        <v>Corporate</v>
      </c>
      <c r="L1204" s="3">
        <f>_xlfn.XLOOKUP(A1204, Accounts!A:A, Accounts!G:G, 0)</f>
        <v>892002519</v>
      </c>
      <c r="M1204" s="3" t="str">
        <f>_xlfn.XLOOKUP(A1204, Loan!A:A, Loan!D:D, "0")</f>
        <v>0</v>
      </c>
      <c r="N1204" s="3" t="str">
        <f>_xlfn.XLOOKUP(Customer8[[#This Row],[Account Number]],Transaction!C:C,Transaction!D:D)</f>
        <v>Checks</v>
      </c>
      <c r="O1204" s="3" t="str">
        <f>_xlfn.XLOOKUP(Customer8[[#This Row],[Account Number]], Transaction!C:C,Transaction!E:E)</f>
        <v>Bank</v>
      </c>
      <c r="P1204" s="2">
        <f>_xlfn.XLOOKUP(Customer8[[#This Row],[Account Number]], Transaction!C:C,Transaction!F:F)</f>
        <v>44224</v>
      </c>
      <c r="Q1204" s="3">
        <f>Customer8[[#This Row],[Bank Deposit]]-Customer8[[#This Row],[Saving Accounts]]</f>
        <v>296146.38380000019</v>
      </c>
      <c r="R1204" s="3">
        <f>IF(AND(K1204="Current", Customer8[[#This Row],[Balance]]&gt;500000), Customer8[[#This Row],[Balance]]*1.02, Customer8[[#This Row],[Balance]])</f>
        <v>296146.38380000019</v>
      </c>
      <c r="S1204" s="3" t="str">
        <f>TEXT(Customer8[[#This Row],[Transaction_Date]], "MMM")</f>
        <v>Jan</v>
      </c>
      <c r="T1204" s="3" t="str">
        <f t="shared" si="18"/>
        <v>30-39 Yrs</v>
      </c>
      <c r="U1204" s="3" t="str">
        <f>TEXT(Customer8[[#This Row],[Transaction_Date]],"YYYY")</f>
        <v>2021</v>
      </c>
    </row>
    <row r="1205" spans="1:21" x14ac:dyDescent="0.35">
      <c r="A1205" t="s">
        <v>2599</v>
      </c>
      <c r="B1205">
        <v>809256062</v>
      </c>
      <c r="C1205">
        <v>46</v>
      </c>
      <c r="D1205" s="1">
        <v>27904.5</v>
      </c>
      <c r="E1205" t="s">
        <v>741</v>
      </c>
      <c r="F1205" t="s">
        <v>118</v>
      </c>
      <c r="G1205" t="s">
        <v>2575</v>
      </c>
      <c r="H1205" s="3">
        <v>86326.2745</v>
      </c>
      <c r="I1205" s="3">
        <v>42546.521000000001</v>
      </c>
      <c r="J1205" t="s">
        <v>2600</v>
      </c>
      <c r="K1205" t="str">
        <f>_xlfn.XLOOKUP(A1205, Accounts!A:A, Accounts!E:E, "Not Found")</f>
        <v>Fixed Deposit</v>
      </c>
      <c r="L1205" s="3">
        <f>_xlfn.XLOOKUP(A1205, Accounts!A:A, Accounts!G:G, 0)</f>
        <v>56445</v>
      </c>
      <c r="M1205" s="3" t="str">
        <f>_xlfn.XLOOKUP(A1205, Loan!A:A, Loan!D:D, "0")</f>
        <v>0</v>
      </c>
      <c r="N1205" s="3" t="str">
        <f>_xlfn.XLOOKUP(Customer8[[#This Row],[Account Number]],Transaction!C:C,Transaction!D:D)</f>
        <v>Money Transfer</v>
      </c>
      <c r="O1205" s="3" t="str">
        <f>_xlfn.XLOOKUP(Customer8[[#This Row],[Account Number]], Transaction!C:C,Transaction!E:E)</f>
        <v>Mobile</v>
      </c>
      <c r="P1205" s="2">
        <f>_xlfn.XLOOKUP(Customer8[[#This Row],[Account Number]], Transaction!C:C,Transaction!F:F)</f>
        <v>44475</v>
      </c>
      <c r="Q1205" s="3">
        <f>Customer8[[#This Row],[Bank Deposit]]-Customer8[[#This Row],[Saving Accounts]]</f>
        <v>43779.753499999999</v>
      </c>
      <c r="R1205" s="3">
        <f>IF(AND(K1205="Current", Customer8[[#This Row],[Balance]]&gt;500000), Customer8[[#This Row],[Balance]]*1.02, Customer8[[#This Row],[Balance]])</f>
        <v>43779.753499999999</v>
      </c>
      <c r="S1205" s="3" t="str">
        <f>TEXT(Customer8[[#This Row],[Transaction_Date]], "MMM")</f>
        <v>Oct</v>
      </c>
      <c r="T1205" s="3" t="str">
        <f t="shared" si="18"/>
        <v>40-49 Yrs</v>
      </c>
      <c r="U1205" s="3" t="str">
        <f>TEXT(Customer8[[#This Row],[Transaction_Date]],"YYYY")</f>
        <v>2021</v>
      </c>
    </row>
    <row r="1206" spans="1:21" x14ac:dyDescent="0.35">
      <c r="A1206" t="s">
        <v>2601</v>
      </c>
      <c r="B1206">
        <v>755287115</v>
      </c>
      <c r="C1206">
        <v>24</v>
      </c>
      <c r="D1206" s="1">
        <v>35940</v>
      </c>
      <c r="E1206" t="s">
        <v>741</v>
      </c>
      <c r="F1206" t="s">
        <v>638</v>
      </c>
      <c r="G1206" t="s">
        <v>2575</v>
      </c>
      <c r="H1206" s="3">
        <v>183586.557</v>
      </c>
      <c r="I1206" s="3">
        <v>165820.11600000001</v>
      </c>
      <c r="J1206" t="s">
        <v>2602</v>
      </c>
      <c r="K1206" t="str">
        <f>_xlfn.XLOOKUP(A1206, Accounts!A:A, Accounts!E:E, "Not Found")</f>
        <v>Domiciliary</v>
      </c>
      <c r="L1206" s="3">
        <f>_xlfn.XLOOKUP(A1206, Accounts!A:A, Accounts!G:G, 0)</f>
        <v>2640592811</v>
      </c>
      <c r="M1206" s="3" t="str">
        <f>_xlfn.XLOOKUP(A1206, Loan!A:A, Loan!D:D, "0")</f>
        <v>0</v>
      </c>
      <c r="N1206" s="3" t="str">
        <f>_xlfn.XLOOKUP(Customer8[[#This Row],[Account Number]],Transaction!C:C,Transaction!D:D)</f>
        <v>Money Transfer</v>
      </c>
      <c r="O1206" s="3" t="str">
        <f>_xlfn.XLOOKUP(Customer8[[#This Row],[Account Number]], Transaction!C:C,Transaction!E:E)</f>
        <v>Bank</v>
      </c>
      <c r="P1206" s="2">
        <f>_xlfn.XLOOKUP(Customer8[[#This Row],[Account Number]], Transaction!C:C,Transaction!F:F)</f>
        <v>44656</v>
      </c>
      <c r="Q1206" s="3">
        <f>Customer8[[#This Row],[Bank Deposit]]-Customer8[[#This Row],[Saving Accounts]]</f>
        <v>17766.440999999992</v>
      </c>
      <c r="R1206" s="3">
        <f>IF(AND(K1206="Current", Customer8[[#This Row],[Balance]]&gt;500000), Customer8[[#This Row],[Balance]]*1.02, Customer8[[#This Row],[Balance]])</f>
        <v>17766.440999999992</v>
      </c>
      <c r="S1206" s="3" t="str">
        <f>TEXT(Customer8[[#This Row],[Transaction_Date]], "MMM")</f>
        <v>Apr</v>
      </c>
      <c r="T1206" s="3" t="str">
        <f t="shared" si="18"/>
        <v>20-29 Yrs</v>
      </c>
      <c r="U1206" s="3" t="str">
        <f>TEXT(Customer8[[#This Row],[Transaction_Date]],"YYYY")</f>
        <v>2022</v>
      </c>
    </row>
    <row r="1207" spans="1:21" x14ac:dyDescent="0.35">
      <c r="A1207" t="s">
        <v>2603</v>
      </c>
      <c r="B1207">
        <v>186179051</v>
      </c>
      <c r="C1207">
        <v>72</v>
      </c>
      <c r="D1207" s="1">
        <v>18408</v>
      </c>
      <c r="E1207" t="s">
        <v>741</v>
      </c>
      <c r="F1207" t="s">
        <v>315</v>
      </c>
      <c r="G1207" t="s">
        <v>2575</v>
      </c>
      <c r="H1207" s="3">
        <v>162718.23360000001</v>
      </c>
      <c r="I1207" s="3">
        <v>97834.338000000003</v>
      </c>
      <c r="J1207" t="s">
        <v>2604</v>
      </c>
      <c r="K1207" t="str">
        <f>_xlfn.XLOOKUP(A1207, Accounts!A:A, Accounts!E:E, "Not Found")</f>
        <v>Domiciliary</v>
      </c>
      <c r="L1207" s="3">
        <f>_xlfn.XLOOKUP(A1207, Accounts!A:A, Accounts!G:G, 0)</f>
        <v>193487424</v>
      </c>
      <c r="M1207" s="3" t="str">
        <f>_xlfn.XLOOKUP(A1207, Loan!A:A, Loan!D:D, "0")</f>
        <v>0</v>
      </c>
      <c r="N1207" s="3" t="str">
        <f>_xlfn.XLOOKUP(Customer8[[#This Row],[Account Number]],Transaction!C:C,Transaction!D:D)</f>
        <v>Cash Withdrawal</v>
      </c>
      <c r="O1207" s="3" t="str">
        <f>_xlfn.XLOOKUP(Customer8[[#This Row],[Account Number]], Transaction!C:C,Transaction!E:E)</f>
        <v>POS</v>
      </c>
      <c r="P1207" s="2">
        <f>_xlfn.XLOOKUP(Customer8[[#This Row],[Account Number]], Transaction!C:C,Transaction!F:F)</f>
        <v>44304</v>
      </c>
      <c r="Q1207" s="3">
        <f>Customer8[[#This Row],[Bank Deposit]]-Customer8[[#This Row],[Saving Accounts]]</f>
        <v>64883.895600000003</v>
      </c>
      <c r="R1207" s="3">
        <f>IF(AND(K1207="Current", Customer8[[#This Row],[Balance]]&gt;500000), Customer8[[#This Row],[Balance]]*1.02, Customer8[[#This Row],[Balance]])</f>
        <v>64883.895600000003</v>
      </c>
      <c r="S1207" s="3" t="str">
        <f>TEXT(Customer8[[#This Row],[Transaction_Date]], "MMM")</f>
        <v>Apr</v>
      </c>
      <c r="T1207" s="3" t="str">
        <f t="shared" si="18"/>
        <v>70 Yrs &amp; Above</v>
      </c>
      <c r="U1207" s="3" t="str">
        <f>TEXT(Customer8[[#This Row],[Transaction_Date]],"YYYY")</f>
        <v>2021</v>
      </c>
    </row>
    <row r="1208" spans="1:21" x14ac:dyDescent="0.35">
      <c r="A1208" t="s">
        <v>2605</v>
      </c>
      <c r="B1208">
        <v>240556415</v>
      </c>
      <c r="C1208">
        <v>72</v>
      </c>
      <c r="D1208" s="1">
        <v>18408</v>
      </c>
      <c r="E1208" t="s">
        <v>741</v>
      </c>
      <c r="F1208" t="s">
        <v>243</v>
      </c>
      <c r="G1208" t="s">
        <v>2575</v>
      </c>
      <c r="H1208" s="3">
        <v>267545.783</v>
      </c>
      <c r="I1208" s="3">
        <v>236464.9325</v>
      </c>
      <c r="J1208" t="s">
        <v>2606</v>
      </c>
      <c r="K1208" t="str">
        <f>_xlfn.XLOOKUP(A1208, Accounts!A:A, Accounts!E:E, "Not Found")</f>
        <v>Joint</v>
      </c>
      <c r="L1208" s="3">
        <f>_xlfn.XLOOKUP(A1208, Accounts!A:A, Accounts!G:G, 0)</f>
        <v>1101366882</v>
      </c>
      <c r="M1208" s="3" t="str">
        <f>_xlfn.XLOOKUP(A1208, Loan!A:A, Loan!D:D, "0")</f>
        <v>0</v>
      </c>
      <c r="N1208" s="3" t="str">
        <f>_xlfn.XLOOKUP(Customer8[[#This Row],[Account Number]],Transaction!C:C,Transaction!D:D)</f>
        <v>Online Payment</v>
      </c>
      <c r="O1208" s="3" t="str">
        <f>_xlfn.XLOOKUP(Customer8[[#This Row],[Account Number]], Transaction!C:C,Transaction!E:E)</f>
        <v>Mobile</v>
      </c>
      <c r="P1208" s="2">
        <f>_xlfn.XLOOKUP(Customer8[[#This Row],[Account Number]], Transaction!C:C,Transaction!F:F)</f>
        <v>44405</v>
      </c>
      <c r="Q1208" s="3">
        <f>Customer8[[#This Row],[Bank Deposit]]-Customer8[[#This Row],[Saving Accounts]]</f>
        <v>31080.8505</v>
      </c>
      <c r="R1208" s="3">
        <f>IF(AND(K1208="Current", Customer8[[#This Row],[Balance]]&gt;500000), Customer8[[#This Row],[Balance]]*1.02, Customer8[[#This Row],[Balance]])</f>
        <v>31080.8505</v>
      </c>
      <c r="S1208" s="3" t="str">
        <f>TEXT(Customer8[[#This Row],[Transaction_Date]], "MMM")</f>
        <v>Jul</v>
      </c>
      <c r="T1208" s="3" t="str">
        <f t="shared" si="18"/>
        <v>70 Yrs &amp; Above</v>
      </c>
      <c r="U1208" s="3" t="str">
        <f>TEXT(Customer8[[#This Row],[Transaction_Date]],"YYYY")</f>
        <v>2021</v>
      </c>
    </row>
    <row r="1209" spans="1:21" x14ac:dyDescent="0.35">
      <c r="A1209" t="s">
        <v>2607</v>
      </c>
      <c r="B1209">
        <v>828205412</v>
      </c>
      <c r="C1209">
        <v>35</v>
      </c>
      <c r="D1209" s="1">
        <v>31922.25</v>
      </c>
      <c r="E1209" t="s">
        <v>741</v>
      </c>
      <c r="F1209" t="s">
        <v>776</v>
      </c>
      <c r="G1209" t="s">
        <v>2575</v>
      </c>
      <c r="H1209" s="3">
        <v>788559.56070000003</v>
      </c>
      <c r="I1209" s="3">
        <v>265646.00199999998</v>
      </c>
      <c r="J1209" t="s">
        <v>2608</v>
      </c>
      <c r="K1209" t="str">
        <f>_xlfn.XLOOKUP(A1209, Accounts!A:A, Accounts!E:E, "Not Found")</f>
        <v>Fixed Deposit</v>
      </c>
      <c r="L1209" s="3">
        <f>_xlfn.XLOOKUP(A1209, Accounts!A:A, Accounts!G:G, 0)</f>
        <v>97988765</v>
      </c>
      <c r="M1209" s="3" t="str">
        <f>_xlfn.XLOOKUP(A1209, Loan!A:A, Loan!D:D, "0")</f>
        <v>0</v>
      </c>
      <c r="N1209" s="3" t="str">
        <f>_xlfn.XLOOKUP(Customer8[[#This Row],[Account Number]],Transaction!C:C,Transaction!D:D)</f>
        <v>Online Payment</v>
      </c>
      <c r="O1209" s="3" t="str">
        <f>_xlfn.XLOOKUP(Customer8[[#This Row],[Account Number]], Transaction!C:C,Transaction!E:E)</f>
        <v>Internet Banking</v>
      </c>
      <c r="P1209" s="2">
        <f>_xlfn.XLOOKUP(Customer8[[#This Row],[Account Number]], Transaction!C:C,Transaction!F:F)</f>
        <v>44225</v>
      </c>
      <c r="Q1209" s="3">
        <f>Customer8[[#This Row],[Bank Deposit]]-Customer8[[#This Row],[Saving Accounts]]</f>
        <v>522913.55870000005</v>
      </c>
      <c r="R1209" s="3">
        <f>IF(AND(K1209="Current", Customer8[[#This Row],[Balance]]&gt;500000), Customer8[[#This Row],[Balance]]*1.02, Customer8[[#This Row],[Balance]])</f>
        <v>522913.55870000005</v>
      </c>
      <c r="S1209" s="3" t="str">
        <f>TEXT(Customer8[[#This Row],[Transaction_Date]], "MMM")</f>
        <v>Jan</v>
      </c>
      <c r="T1209" s="3" t="str">
        <f t="shared" si="18"/>
        <v>30-39 Yrs</v>
      </c>
      <c r="U1209" s="3" t="str">
        <f>TEXT(Customer8[[#This Row],[Transaction_Date]],"YYYY")</f>
        <v>2021</v>
      </c>
    </row>
    <row r="1210" spans="1:21" x14ac:dyDescent="0.35">
      <c r="A1210" t="s">
        <v>2609</v>
      </c>
      <c r="B1210">
        <v>750833059</v>
      </c>
      <c r="C1210">
        <v>18</v>
      </c>
      <c r="D1210" s="1">
        <v>38131.5</v>
      </c>
      <c r="E1210" t="s">
        <v>741</v>
      </c>
      <c r="F1210" t="s">
        <v>1762</v>
      </c>
      <c r="G1210" t="s">
        <v>2575</v>
      </c>
      <c r="H1210" s="3">
        <v>1829962.9916999999</v>
      </c>
      <c r="I1210" s="3">
        <v>624865.4118</v>
      </c>
      <c r="J1210" t="s">
        <v>2610</v>
      </c>
      <c r="K1210" t="str">
        <f>_xlfn.XLOOKUP(A1210, Accounts!A:A, Accounts!E:E, "Not Found")</f>
        <v>Current</v>
      </c>
      <c r="L1210" s="3">
        <f>_xlfn.XLOOKUP(A1210, Accounts!A:A, Accounts!G:G, 0)</f>
        <v>356648292</v>
      </c>
      <c r="M1210" s="3">
        <f>_xlfn.XLOOKUP(A1210, Loan!A:A, Loan!D:D, "0")</f>
        <v>58257914</v>
      </c>
      <c r="N1210" s="3" t="str">
        <f>_xlfn.XLOOKUP(Customer8[[#This Row],[Account Number]],Transaction!C:C,Transaction!D:D)</f>
        <v>Loan Payment</v>
      </c>
      <c r="O1210" s="3" t="str">
        <f>_xlfn.XLOOKUP(Customer8[[#This Row],[Account Number]], Transaction!C:C,Transaction!E:E)</f>
        <v>ACH</v>
      </c>
      <c r="P1210" s="2">
        <f>_xlfn.XLOOKUP(Customer8[[#This Row],[Account Number]], Transaction!C:C,Transaction!F:F)</f>
        <v>44264</v>
      </c>
      <c r="Q1210" s="3">
        <f>Customer8[[#This Row],[Bank Deposit]]-Customer8[[#This Row],[Saving Accounts]]</f>
        <v>1205097.5798999998</v>
      </c>
      <c r="R1210" s="3">
        <f>IF(AND(K1210="Current", Customer8[[#This Row],[Balance]]&gt;500000), Customer8[[#This Row],[Balance]]*1.02, Customer8[[#This Row],[Balance]])</f>
        <v>1229199.5314979998</v>
      </c>
      <c r="S1210" s="3" t="str">
        <f>TEXT(Customer8[[#This Row],[Transaction_Date]], "MMM")</f>
        <v>Mar</v>
      </c>
      <c r="T1210" s="3" t="str">
        <f t="shared" si="18"/>
        <v>Below 20 Yrs</v>
      </c>
      <c r="U1210" s="3" t="str">
        <f>TEXT(Customer8[[#This Row],[Transaction_Date]],"YYYY")</f>
        <v>2021</v>
      </c>
    </row>
    <row r="1211" spans="1:21" x14ac:dyDescent="0.35">
      <c r="A1211" t="s">
        <v>2611</v>
      </c>
      <c r="B1211">
        <v>724632770</v>
      </c>
      <c r="C1211">
        <v>55</v>
      </c>
      <c r="D1211" s="1">
        <v>24617.25</v>
      </c>
      <c r="E1211" t="s">
        <v>741</v>
      </c>
      <c r="F1211" t="s">
        <v>997</v>
      </c>
      <c r="G1211" t="s">
        <v>2575</v>
      </c>
      <c r="H1211" s="3">
        <v>540423.01379999996</v>
      </c>
      <c r="I1211" s="3">
        <v>60741.760199999997</v>
      </c>
      <c r="J1211" t="s">
        <v>2612</v>
      </c>
      <c r="K1211" t="str">
        <f>_xlfn.XLOOKUP(A1211, Accounts!A:A, Accounts!E:E, "Not Found")</f>
        <v>Savings</v>
      </c>
      <c r="L1211" s="3">
        <f>_xlfn.XLOOKUP(A1211, Accounts!A:A, Accounts!G:G, 0)</f>
        <v>15656736</v>
      </c>
      <c r="M1211" s="3" t="str">
        <f>_xlfn.XLOOKUP(A1211, Loan!A:A, Loan!D:D, "0")</f>
        <v>0</v>
      </c>
      <c r="N1211" s="3" t="str">
        <f>_xlfn.XLOOKUP(Customer8[[#This Row],[Account Number]],Transaction!C:C,Transaction!D:D)</f>
        <v>Money Deposit</v>
      </c>
      <c r="O1211" s="3" t="str">
        <f>_xlfn.XLOOKUP(Customer8[[#This Row],[Account Number]], Transaction!C:C,Transaction!E:E)</f>
        <v>Bank</v>
      </c>
      <c r="P1211" s="2">
        <f>_xlfn.XLOOKUP(Customer8[[#This Row],[Account Number]], Transaction!C:C,Transaction!F:F)</f>
        <v>44626</v>
      </c>
      <c r="Q1211" s="3">
        <f>Customer8[[#This Row],[Bank Deposit]]-Customer8[[#This Row],[Saving Accounts]]</f>
        <v>479681.25359999994</v>
      </c>
      <c r="R1211" s="3">
        <f>IF(AND(K1211="Current", Customer8[[#This Row],[Balance]]&gt;500000), Customer8[[#This Row],[Balance]]*1.02, Customer8[[#This Row],[Balance]])</f>
        <v>479681.25359999994</v>
      </c>
      <c r="S1211" s="3" t="str">
        <f>TEXT(Customer8[[#This Row],[Transaction_Date]], "MMM")</f>
        <v>Mar</v>
      </c>
      <c r="T1211" s="3" t="str">
        <f t="shared" si="18"/>
        <v>50-59 Yrs</v>
      </c>
      <c r="U1211" s="3" t="str">
        <f>TEXT(Customer8[[#This Row],[Transaction_Date]],"YYYY")</f>
        <v>2022</v>
      </c>
    </row>
    <row r="1212" spans="1:21" x14ac:dyDescent="0.35">
      <c r="A1212" t="s">
        <v>2613</v>
      </c>
      <c r="B1212">
        <v>710192330</v>
      </c>
      <c r="C1212">
        <v>84</v>
      </c>
      <c r="D1212" s="1">
        <v>14025</v>
      </c>
      <c r="E1212" t="s">
        <v>741</v>
      </c>
      <c r="F1212" t="s">
        <v>326</v>
      </c>
      <c r="G1212" t="s">
        <v>2575</v>
      </c>
      <c r="H1212" s="3">
        <v>0</v>
      </c>
      <c r="I1212" s="3">
        <v>0</v>
      </c>
      <c r="J1212" t="s">
        <v>2614</v>
      </c>
      <c r="K1212" t="str">
        <f>_xlfn.XLOOKUP(A1212, Accounts!A:A, Accounts!E:E, "Not Found")</f>
        <v>Corporate</v>
      </c>
      <c r="L1212" s="3">
        <f>_xlfn.XLOOKUP(A1212, Accounts!A:A, Accounts!G:G, 0)</f>
        <v>20612163</v>
      </c>
      <c r="M1212" s="3">
        <f>_xlfn.XLOOKUP(A1212, Loan!A:A, Loan!D:D, "0")</f>
        <v>112104993</v>
      </c>
      <c r="N1212" s="3" t="str">
        <f>_xlfn.XLOOKUP(Customer8[[#This Row],[Account Number]],Transaction!C:C,Transaction!D:D)</f>
        <v>Loan Payment</v>
      </c>
      <c r="O1212" s="3" t="str">
        <f>_xlfn.XLOOKUP(Customer8[[#This Row],[Account Number]], Transaction!C:C,Transaction!E:E)</f>
        <v>ACH</v>
      </c>
      <c r="P1212" s="2">
        <f>_xlfn.XLOOKUP(Customer8[[#This Row],[Account Number]], Transaction!C:C,Transaction!F:F)</f>
        <v>44258</v>
      </c>
      <c r="Q1212" s="3">
        <f>Customer8[[#This Row],[Bank Deposit]]-Customer8[[#This Row],[Saving Accounts]]</f>
        <v>0</v>
      </c>
      <c r="R1212" s="3">
        <f>IF(AND(K1212="Current", Customer8[[#This Row],[Balance]]&gt;500000), Customer8[[#This Row],[Balance]]*1.02, Customer8[[#This Row],[Balance]])</f>
        <v>0</v>
      </c>
      <c r="S1212" s="3" t="str">
        <f>TEXT(Customer8[[#This Row],[Transaction_Date]], "MMM")</f>
        <v>Mar</v>
      </c>
      <c r="T1212" s="3" t="str">
        <f t="shared" si="18"/>
        <v>70 Yrs &amp; Above</v>
      </c>
      <c r="U1212" s="3" t="str">
        <f>TEXT(Customer8[[#This Row],[Transaction_Date]],"YYYY")</f>
        <v>2021</v>
      </c>
    </row>
    <row r="1213" spans="1:21" x14ac:dyDescent="0.35">
      <c r="A1213" t="s">
        <v>2615</v>
      </c>
      <c r="B1213">
        <v>598205796</v>
      </c>
      <c r="C1213">
        <v>51</v>
      </c>
      <c r="D1213" s="1">
        <v>26078.25</v>
      </c>
      <c r="E1213" t="s">
        <v>741</v>
      </c>
      <c r="F1213" t="s">
        <v>1151</v>
      </c>
      <c r="G1213" t="s">
        <v>2575</v>
      </c>
      <c r="H1213" s="3">
        <v>141104.53760000001</v>
      </c>
      <c r="I1213" s="3">
        <v>145355.3118</v>
      </c>
      <c r="J1213" t="s">
        <v>2616</v>
      </c>
      <c r="K1213" t="str">
        <f>_xlfn.XLOOKUP(A1213, Accounts!A:A, Accounts!E:E, "Not Found")</f>
        <v>Savings</v>
      </c>
      <c r="L1213" s="3">
        <f>_xlfn.XLOOKUP(A1213, Accounts!A:A, Accounts!G:G, 0)</f>
        <v>2073959638</v>
      </c>
      <c r="M1213" s="3" t="str">
        <f>_xlfn.XLOOKUP(A1213, Loan!A:A, Loan!D:D, "0")</f>
        <v>0</v>
      </c>
      <c r="N1213" s="3" t="str">
        <f>_xlfn.XLOOKUP(Customer8[[#This Row],[Account Number]],Transaction!C:C,Transaction!D:D)</f>
        <v>Money Transfer</v>
      </c>
      <c r="O1213" s="3" t="str">
        <f>_xlfn.XLOOKUP(Customer8[[#This Row],[Account Number]], Transaction!C:C,Transaction!E:E)</f>
        <v>Mobile</v>
      </c>
      <c r="P1213" s="2">
        <f>_xlfn.XLOOKUP(Customer8[[#This Row],[Account Number]], Transaction!C:C,Transaction!F:F)</f>
        <v>44577</v>
      </c>
      <c r="Q1213" s="3">
        <f>Customer8[[#This Row],[Bank Deposit]]-Customer8[[#This Row],[Saving Accounts]]</f>
        <v>-4250.7741999999853</v>
      </c>
      <c r="R1213" s="3">
        <f>IF(AND(K1213="Current", Customer8[[#This Row],[Balance]]&gt;500000), Customer8[[#This Row],[Balance]]*1.02, Customer8[[#This Row],[Balance]])</f>
        <v>-4250.7741999999853</v>
      </c>
      <c r="S1213" s="3" t="str">
        <f>TEXT(Customer8[[#This Row],[Transaction_Date]], "MMM")</f>
        <v>Jan</v>
      </c>
      <c r="T1213" s="3" t="str">
        <f t="shared" si="18"/>
        <v>50-59 Yrs</v>
      </c>
      <c r="U1213" s="3" t="str">
        <f>TEXT(Customer8[[#This Row],[Transaction_Date]],"YYYY")</f>
        <v>2022</v>
      </c>
    </row>
    <row r="1214" spans="1:21" x14ac:dyDescent="0.35">
      <c r="A1214" t="s">
        <v>2617</v>
      </c>
      <c r="B1214">
        <v>545620904</v>
      </c>
      <c r="C1214">
        <v>36</v>
      </c>
      <c r="D1214" s="1">
        <v>31557</v>
      </c>
      <c r="E1214" t="s">
        <v>741</v>
      </c>
      <c r="F1214" t="s">
        <v>1694</v>
      </c>
      <c r="G1214" t="s">
        <v>2575</v>
      </c>
      <c r="H1214" s="3">
        <v>361203.04080000002</v>
      </c>
      <c r="I1214" s="3">
        <v>174982.8064</v>
      </c>
      <c r="J1214" t="s">
        <v>2618</v>
      </c>
      <c r="K1214" t="str">
        <f>_xlfn.XLOOKUP(A1214, Accounts!A:A, Accounts!E:E, "Not Found")</f>
        <v>Domiciliary</v>
      </c>
      <c r="L1214" s="3">
        <f>_xlfn.XLOOKUP(A1214, Accounts!A:A, Accounts!G:G, 0)</f>
        <v>402319764</v>
      </c>
      <c r="M1214" s="3" t="str">
        <f>_xlfn.XLOOKUP(A1214, Loan!A:A, Loan!D:D, "0")</f>
        <v>0</v>
      </c>
      <c r="N1214" s="3" t="str">
        <f>_xlfn.XLOOKUP(Customer8[[#This Row],[Account Number]],Transaction!C:C,Transaction!D:D)</f>
        <v>Money Deposit</v>
      </c>
      <c r="O1214" s="3" t="str">
        <f>_xlfn.XLOOKUP(Customer8[[#This Row],[Account Number]], Transaction!C:C,Transaction!E:E)</f>
        <v>Bank</v>
      </c>
      <c r="P1214" s="2">
        <f>_xlfn.XLOOKUP(Customer8[[#This Row],[Account Number]], Transaction!C:C,Transaction!F:F)</f>
        <v>44643</v>
      </c>
      <c r="Q1214" s="3">
        <f>Customer8[[#This Row],[Bank Deposit]]-Customer8[[#This Row],[Saving Accounts]]</f>
        <v>186220.23440000002</v>
      </c>
      <c r="R1214" s="3">
        <f>IF(AND(K1214="Current", Customer8[[#This Row],[Balance]]&gt;500000), Customer8[[#This Row],[Balance]]*1.02, Customer8[[#This Row],[Balance]])</f>
        <v>186220.23440000002</v>
      </c>
      <c r="S1214" s="3" t="str">
        <f>TEXT(Customer8[[#This Row],[Transaction_Date]], "MMM")</f>
        <v>Mar</v>
      </c>
      <c r="T1214" s="3" t="str">
        <f t="shared" si="18"/>
        <v>30-39 Yrs</v>
      </c>
      <c r="U1214" s="3" t="str">
        <f>TEXT(Customer8[[#This Row],[Transaction_Date]],"YYYY")</f>
        <v>2022</v>
      </c>
    </row>
    <row r="1215" spans="1:21" x14ac:dyDescent="0.35">
      <c r="A1215" t="s">
        <v>2619</v>
      </c>
      <c r="B1215">
        <v>345662756</v>
      </c>
      <c r="C1215">
        <v>20</v>
      </c>
      <c r="D1215" s="1">
        <v>37401</v>
      </c>
      <c r="E1215" t="s">
        <v>741</v>
      </c>
      <c r="F1215" t="s">
        <v>365</v>
      </c>
      <c r="G1215" t="s">
        <v>2575</v>
      </c>
      <c r="H1215" s="3">
        <v>562156.09900000005</v>
      </c>
      <c r="I1215" s="3">
        <v>136214.74710000001</v>
      </c>
      <c r="J1215" t="s">
        <v>2620</v>
      </c>
      <c r="K1215" t="str">
        <f>_xlfn.XLOOKUP(A1215, Accounts!A:A, Accounts!E:E, "Not Found")</f>
        <v>Savings</v>
      </c>
      <c r="L1215" s="3">
        <f>_xlfn.XLOOKUP(A1215, Accounts!A:A, Accounts!G:G, 0)</f>
        <v>361853125</v>
      </c>
      <c r="M1215" s="3" t="str">
        <f>_xlfn.XLOOKUP(A1215, Loan!A:A, Loan!D:D, "0")</f>
        <v>0</v>
      </c>
      <c r="N1215" s="3" t="str">
        <f>_xlfn.XLOOKUP(Customer8[[#This Row],[Account Number]],Transaction!C:C,Transaction!D:D)</f>
        <v>Money Deposit</v>
      </c>
      <c r="O1215" s="3" t="str">
        <f>_xlfn.XLOOKUP(Customer8[[#This Row],[Account Number]], Transaction!C:C,Transaction!E:E)</f>
        <v>Bank</v>
      </c>
      <c r="P1215" s="2">
        <f>_xlfn.XLOOKUP(Customer8[[#This Row],[Account Number]], Transaction!C:C,Transaction!F:F)</f>
        <v>44514</v>
      </c>
      <c r="Q1215" s="3">
        <f>Customer8[[#This Row],[Bank Deposit]]-Customer8[[#This Row],[Saving Accounts]]</f>
        <v>425941.35190000001</v>
      </c>
      <c r="R1215" s="3">
        <f>IF(AND(K1215="Current", Customer8[[#This Row],[Balance]]&gt;500000), Customer8[[#This Row],[Balance]]*1.02, Customer8[[#This Row],[Balance]])</f>
        <v>425941.35190000001</v>
      </c>
      <c r="S1215" s="3" t="str">
        <f>TEXT(Customer8[[#This Row],[Transaction_Date]], "MMM")</f>
        <v>Nov</v>
      </c>
      <c r="T1215" s="3" t="str">
        <f t="shared" si="18"/>
        <v>20-29 Yrs</v>
      </c>
      <c r="U1215" s="3" t="str">
        <f>TEXT(Customer8[[#This Row],[Transaction_Date]],"YYYY")</f>
        <v>2021</v>
      </c>
    </row>
    <row r="1216" spans="1:21" x14ac:dyDescent="0.35">
      <c r="A1216" t="s">
        <v>2621</v>
      </c>
      <c r="B1216">
        <v>759284715</v>
      </c>
      <c r="C1216">
        <v>77</v>
      </c>
      <c r="D1216" s="1">
        <v>16581.75</v>
      </c>
      <c r="E1216" t="s">
        <v>741</v>
      </c>
      <c r="F1216" t="s">
        <v>378</v>
      </c>
      <c r="G1216" t="s">
        <v>2575</v>
      </c>
      <c r="H1216" s="3">
        <v>1102267.5048</v>
      </c>
      <c r="I1216" s="3">
        <v>574097.65870000003</v>
      </c>
      <c r="J1216" t="s">
        <v>2622</v>
      </c>
      <c r="K1216" t="str">
        <f>_xlfn.XLOOKUP(A1216, Accounts!A:A, Accounts!E:E, "Not Found")</f>
        <v>Savings</v>
      </c>
      <c r="L1216" s="3">
        <f>_xlfn.XLOOKUP(A1216, Accounts!A:A, Accounts!G:G, 0)</f>
        <v>1472301668</v>
      </c>
      <c r="M1216" s="3">
        <f>_xlfn.XLOOKUP(A1216, Loan!A:A, Loan!D:D, "0")</f>
        <v>4314616368</v>
      </c>
      <c r="N1216" s="3" t="str">
        <f>_xlfn.XLOOKUP(Customer8[[#This Row],[Account Number]],Transaction!C:C,Transaction!D:D)</f>
        <v>Loan Payment</v>
      </c>
      <c r="O1216" s="3" t="str">
        <f>_xlfn.XLOOKUP(Customer8[[#This Row],[Account Number]], Transaction!C:C,Transaction!E:E)</f>
        <v>ACH</v>
      </c>
      <c r="P1216" s="2">
        <f>_xlfn.XLOOKUP(Customer8[[#This Row],[Account Number]], Transaction!C:C,Transaction!F:F)</f>
        <v>44640</v>
      </c>
      <c r="Q1216" s="3">
        <f>Customer8[[#This Row],[Bank Deposit]]-Customer8[[#This Row],[Saving Accounts]]</f>
        <v>528169.84609999997</v>
      </c>
      <c r="R1216" s="3">
        <f>IF(AND(K1216="Current", Customer8[[#This Row],[Balance]]&gt;500000), Customer8[[#This Row],[Balance]]*1.02, Customer8[[#This Row],[Balance]])</f>
        <v>528169.84609999997</v>
      </c>
      <c r="S1216" s="3" t="str">
        <f>TEXT(Customer8[[#This Row],[Transaction_Date]], "MMM")</f>
        <v>Mar</v>
      </c>
      <c r="T1216" s="3" t="str">
        <f t="shared" si="18"/>
        <v>70 Yrs &amp; Above</v>
      </c>
      <c r="U1216" s="3" t="str">
        <f>TEXT(Customer8[[#This Row],[Transaction_Date]],"YYYY")</f>
        <v>2022</v>
      </c>
    </row>
    <row r="1217" spans="1:21" x14ac:dyDescent="0.35">
      <c r="A1217" t="s">
        <v>2623</v>
      </c>
      <c r="B1217">
        <v>580097927</v>
      </c>
      <c r="C1217">
        <v>49</v>
      </c>
      <c r="D1217" s="1">
        <v>26808.75</v>
      </c>
      <c r="E1217" t="s">
        <v>741</v>
      </c>
      <c r="F1217" t="s">
        <v>115</v>
      </c>
      <c r="G1217" t="s">
        <v>2575</v>
      </c>
      <c r="H1217" s="3">
        <v>688411.85250000004</v>
      </c>
      <c r="I1217" s="3">
        <v>323321.52169999998</v>
      </c>
      <c r="J1217" t="s">
        <v>2624</v>
      </c>
      <c r="K1217" t="str">
        <f>_xlfn.XLOOKUP(A1217, Accounts!A:A, Accounts!E:E, "Not Found")</f>
        <v>Domiciliary</v>
      </c>
      <c r="L1217" s="3">
        <f>_xlfn.XLOOKUP(A1217, Accounts!A:A, Accounts!G:G, 0)</f>
        <v>193779175</v>
      </c>
      <c r="M1217" s="3" t="str">
        <f>_xlfn.XLOOKUP(A1217, Loan!A:A, Loan!D:D, "0")</f>
        <v>0</v>
      </c>
      <c r="N1217" s="3" t="str">
        <f>_xlfn.XLOOKUP(Customer8[[#This Row],[Account Number]],Transaction!C:C,Transaction!D:D)</f>
        <v>Cash Withdrawal</v>
      </c>
      <c r="O1217" s="3" t="str">
        <f>_xlfn.XLOOKUP(Customer8[[#This Row],[Account Number]], Transaction!C:C,Transaction!E:E)</f>
        <v>ATM</v>
      </c>
      <c r="P1217" s="2">
        <f>_xlfn.XLOOKUP(Customer8[[#This Row],[Account Number]], Transaction!C:C,Transaction!F:F)</f>
        <v>44521</v>
      </c>
      <c r="Q1217" s="3">
        <f>Customer8[[#This Row],[Bank Deposit]]-Customer8[[#This Row],[Saving Accounts]]</f>
        <v>365090.33080000005</v>
      </c>
      <c r="R1217" s="3">
        <f>IF(AND(K1217="Current", Customer8[[#This Row],[Balance]]&gt;500000), Customer8[[#This Row],[Balance]]*1.02, Customer8[[#This Row],[Balance]])</f>
        <v>365090.33080000005</v>
      </c>
      <c r="S1217" s="3" t="str">
        <f>TEXT(Customer8[[#This Row],[Transaction_Date]], "MMM")</f>
        <v>Nov</v>
      </c>
      <c r="T1217" s="3" t="str">
        <f t="shared" si="18"/>
        <v>40-49 Yrs</v>
      </c>
      <c r="U1217" s="3" t="str">
        <f>TEXT(Customer8[[#This Row],[Transaction_Date]],"YYYY")</f>
        <v>2021</v>
      </c>
    </row>
    <row r="1218" spans="1:21" x14ac:dyDescent="0.35">
      <c r="A1218" t="s">
        <v>2625</v>
      </c>
      <c r="B1218">
        <v>203688626</v>
      </c>
      <c r="C1218">
        <v>73</v>
      </c>
      <c r="D1218" s="1">
        <v>18042.75</v>
      </c>
      <c r="E1218" t="s">
        <v>741</v>
      </c>
      <c r="F1218" t="s">
        <v>437</v>
      </c>
      <c r="G1218" t="s">
        <v>2575</v>
      </c>
      <c r="H1218" s="3">
        <v>165720.26680000001</v>
      </c>
      <c r="I1218" s="3">
        <v>73915.779299999995</v>
      </c>
      <c r="J1218" t="s">
        <v>2626</v>
      </c>
      <c r="K1218" t="str">
        <f>_xlfn.XLOOKUP(A1218, Accounts!A:A, Accounts!E:E, "Not Found")</f>
        <v>Domiciliary</v>
      </c>
      <c r="L1218" s="3">
        <f>_xlfn.XLOOKUP(A1218, Accounts!A:A, Accounts!G:G, 0)</f>
        <v>360682794</v>
      </c>
      <c r="M1218" s="3" t="str">
        <f>_xlfn.XLOOKUP(A1218, Loan!A:A, Loan!D:D, "0")</f>
        <v>0</v>
      </c>
      <c r="N1218" s="3" t="str">
        <f>_xlfn.XLOOKUP(Customer8[[#This Row],[Account Number]],Transaction!C:C,Transaction!D:D)</f>
        <v>Cash Withdrawal</v>
      </c>
      <c r="O1218" s="3" t="str">
        <f>_xlfn.XLOOKUP(Customer8[[#This Row],[Account Number]], Transaction!C:C,Transaction!E:E)</f>
        <v>Bank</v>
      </c>
      <c r="P1218" s="2">
        <f>_xlfn.XLOOKUP(Customer8[[#This Row],[Account Number]], Transaction!C:C,Transaction!F:F)</f>
        <v>44537</v>
      </c>
      <c r="Q1218" s="3">
        <f>Customer8[[#This Row],[Bank Deposit]]-Customer8[[#This Row],[Saving Accounts]]</f>
        <v>91804.487500000017</v>
      </c>
      <c r="R1218" s="3">
        <f>IF(AND(K1218="Current", Customer8[[#This Row],[Balance]]&gt;500000), Customer8[[#This Row],[Balance]]*1.02, Customer8[[#This Row],[Balance]])</f>
        <v>91804.487500000017</v>
      </c>
      <c r="S1218" s="3" t="str">
        <f>TEXT(Customer8[[#This Row],[Transaction_Date]], "MMM")</f>
        <v>Dec</v>
      </c>
      <c r="T1218" s="3" t="str">
        <f t="shared" ref="T1218:T1281" si="19">IF(C1218&lt;20,"Below 20 Yrs",IF(C1218&lt;=29,"20-29 Yrs",IF(C1218&lt;=39,"30-39 Yrs",IF(C1218&lt;=49,"40-49 Yrs",IF(C1218&lt;=59,"50-59 Yrs",IF(C1218&lt;=69,"60-69 Yrs","70 Yrs &amp; Above"))))))</f>
        <v>70 Yrs &amp; Above</v>
      </c>
      <c r="U1218" s="3" t="str">
        <f>TEXT(Customer8[[#This Row],[Transaction_Date]],"YYYY")</f>
        <v>2021</v>
      </c>
    </row>
    <row r="1219" spans="1:21" x14ac:dyDescent="0.35">
      <c r="A1219" t="s">
        <v>2627</v>
      </c>
      <c r="B1219">
        <v>6178667</v>
      </c>
      <c r="C1219">
        <v>54</v>
      </c>
      <c r="D1219" s="1">
        <v>24982.5</v>
      </c>
      <c r="E1219" t="s">
        <v>741</v>
      </c>
      <c r="F1219" t="s">
        <v>150</v>
      </c>
      <c r="G1219" t="s">
        <v>2575</v>
      </c>
      <c r="H1219" s="3">
        <v>272917.58100000001</v>
      </c>
      <c r="I1219" s="3">
        <v>68229.395199999999</v>
      </c>
      <c r="J1219" t="s">
        <v>2628</v>
      </c>
      <c r="K1219" t="str">
        <f>_xlfn.XLOOKUP(A1219, Accounts!A:A, Accounts!E:E, "Not Found")</f>
        <v>Joint</v>
      </c>
      <c r="L1219" s="3">
        <f>_xlfn.XLOOKUP(A1219, Accounts!A:A, Accounts!G:G, 0)</f>
        <v>13818123</v>
      </c>
      <c r="M1219" s="3" t="str">
        <f>_xlfn.XLOOKUP(A1219, Loan!A:A, Loan!D:D, "0")</f>
        <v>0</v>
      </c>
      <c r="N1219" s="3" t="str">
        <f>_xlfn.XLOOKUP(Customer8[[#This Row],[Account Number]],Transaction!C:C,Transaction!D:D)</f>
        <v>Money Deposit</v>
      </c>
      <c r="O1219" s="3" t="str">
        <f>_xlfn.XLOOKUP(Customer8[[#This Row],[Account Number]], Transaction!C:C,Transaction!E:E)</f>
        <v>Bank</v>
      </c>
      <c r="P1219" s="2">
        <f>_xlfn.XLOOKUP(Customer8[[#This Row],[Account Number]], Transaction!C:C,Transaction!F:F)</f>
        <v>44476</v>
      </c>
      <c r="Q1219" s="3">
        <f>Customer8[[#This Row],[Bank Deposit]]-Customer8[[#This Row],[Saving Accounts]]</f>
        <v>204688.18580000001</v>
      </c>
      <c r="R1219" s="3">
        <f>IF(AND(K1219="Current", Customer8[[#This Row],[Balance]]&gt;500000), Customer8[[#This Row],[Balance]]*1.02, Customer8[[#This Row],[Balance]])</f>
        <v>204688.18580000001</v>
      </c>
      <c r="S1219" s="3" t="str">
        <f>TEXT(Customer8[[#This Row],[Transaction_Date]], "MMM")</f>
        <v>Oct</v>
      </c>
      <c r="T1219" s="3" t="str">
        <f t="shared" si="19"/>
        <v>50-59 Yrs</v>
      </c>
      <c r="U1219" s="3" t="str">
        <f>TEXT(Customer8[[#This Row],[Transaction_Date]],"YYYY")</f>
        <v>2021</v>
      </c>
    </row>
    <row r="1220" spans="1:21" x14ac:dyDescent="0.35">
      <c r="A1220" t="s">
        <v>2629</v>
      </c>
      <c r="B1220">
        <v>868121015</v>
      </c>
      <c r="C1220">
        <v>79</v>
      </c>
      <c r="D1220" s="1">
        <v>15851.25</v>
      </c>
      <c r="E1220" t="s">
        <v>741</v>
      </c>
      <c r="F1220" t="s">
        <v>121</v>
      </c>
      <c r="G1220" t="s">
        <v>2575</v>
      </c>
      <c r="H1220" s="3">
        <v>648147.53520000004</v>
      </c>
      <c r="I1220" s="3">
        <v>185213.06839999999</v>
      </c>
      <c r="J1220" t="s">
        <v>2630</v>
      </c>
      <c r="K1220" t="str">
        <f>_xlfn.XLOOKUP(A1220, Accounts!A:A, Accounts!E:E, "Not Found")</f>
        <v>Domiciliary</v>
      </c>
      <c r="L1220" s="3">
        <f>_xlfn.XLOOKUP(A1220, Accounts!A:A, Accounts!G:G, 0)</f>
        <v>2046557529</v>
      </c>
      <c r="M1220" s="3">
        <f>_xlfn.XLOOKUP(A1220, Loan!A:A, Loan!D:D, "0")</f>
        <v>431480314</v>
      </c>
      <c r="N1220" s="3" t="str">
        <f>_xlfn.XLOOKUP(Customer8[[#This Row],[Account Number]],Transaction!C:C,Transaction!D:D)</f>
        <v>Loan Payment</v>
      </c>
      <c r="O1220" s="3" t="str">
        <f>_xlfn.XLOOKUP(Customer8[[#This Row],[Account Number]], Transaction!C:C,Transaction!E:E)</f>
        <v>ACH</v>
      </c>
      <c r="P1220" s="2">
        <f>_xlfn.XLOOKUP(Customer8[[#This Row],[Account Number]], Transaction!C:C,Transaction!F:F)</f>
        <v>44383</v>
      </c>
      <c r="Q1220" s="3">
        <f>Customer8[[#This Row],[Bank Deposit]]-Customer8[[#This Row],[Saving Accounts]]</f>
        <v>462934.46680000005</v>
      </c>
      <c r="R1220" s="3">
        <f>IF(AND(K1220="Current", Customer8[[#This Row],[Balance]]&gt;500000), Customer8[[#This Row],[Balance]]*1.02, Customer8[[#This Row],[Balance]])</f>
        <v>462934.46680000005</v>
      </c>
      <c r="S1220" s="3" t="str">
        <f>TEXT(Customer8[[#This Row],[Transaction_Date]], "MMM")</f>
        <v>Jul</v>
      </c>
      <c r="T1220" s="3" t="str">
        <f t="shared" si="19"/>
        <v>70 Yrs &amp; Above</v>
      </c>
      <c r="U1220" s="3" t="str">
        <f>TEXT(Customer8[[#This Row],[Transaction_Date]],"YYYY")</f>
        <v>2021</v>
      </c>
    </row>
    <row r="1221" spans="1:21" x14ac:dyDescent="0.35">
      <c r="A1221" t="s">
        <v>2631</v>
      </c>
      <c r="B1221">
        <v>851913195</v>
      </c>
      <c r="C1221">
        <v>26</v>
      </c>
      <c r="D1221" s="1">
        <v>35209.5</v>
      </c>
      <c r="E1221" t="s">
        <v>741</v>
      </c>
      <c r="F1221" t="s">
        <v>984</v>
      </c>
      <c r="G1221" t="s">
        <v>2575</v>
      </c>
      <c r="H1221" s="3">
        <v>228238.25659999999</v>
      </c>
      <c r="I1221" s="3">
        <v>72249.213699999993</v>
      </c>
      <c r="J1221" t="s">
        <v>2632</v>
      </c>
      <c r="K1221" t="str">
        <f>_xlfn.XLOOKUP(A1221, Accounts!A:A, Accounts!E:E, "Not Found")</f>
        <v>Joint</v>
      </c>
      <c r="L1221" s="3">
        <f>_xlfn.XLOOKUP(A1221, Accounts!A:A, Accounts!G:G, 0)</f>
        <v>484083738</v>
      </c>
      <c r="M1221" s="3" t="str">
        <f>_xlfn.XLOOKUP(A1221, Loan!A:A, Loan!D:D, "0")</f>
        <v>0</v>
      </c>
      <c r="N1221" s="3" t="str">
        <f>_xlfn.XLOOKUP(Customer8[[#This Row],[Account Number]],Transaction!C:C,Transaction!D:D)</f>
        <v>Online Payment</v>
      </c>
      <c r="O1221" s="3" t="str">
        <f>_xlfn.XLOOKUP(Customer8[[#This Row],[Account Number]], Transaction!C:C,Transaction!E:E)</f>
        <v>Mobile</v>
      </c>
      <c r="P1221" s="2">
        <f>_xlfn.XLOOKUP(Customer8[[#This Row],[Account Number]], Transaction!C:C,Transaction!F:F)</f>
        <v>44678</v>
      </c>
      <c r="Q1221" s="3">
        <f>Customer8[[#This Row],[Bank Deposit]]-Customer8[[#This Row],[Saving Accounts]]</f>
        <v>155989.0429</v>
      </c>
      <c r="R1221" s="3">
        <f>IF(AND(K1221="Current", Customer8[[#This Row],[Balance]]&gt;500000), Customer8[[#This Row],[Balance]]*1.02, Customer8[[#This Row],[Balance]])</f>
        <v>155989.0429</v>
      </c>
      <c r="S1221" s="3" t="str">
        <f>TEXT(Customer8[[#This Row],[Transaction_Date]], "MMM")</f>
        <v>Apr</v>
      </c>
      <c r="T1221" s="3" t="str">
        <f t="shared" si="19"/>
        <v>20-29 Yrs</v>
      </c>
      <c r="U1221" s="3" t="str">
        <f>TEXT(Customer8[[#This Row],[Transaction_Date]],"YYYY")</f>
        <v>2022</v>
      </c>
    </row>
    <row r="1222" spans="1:21" x14ac:dyDescent="0.35">
      <c r="A1222" t="s">
        <v>2633</v>
      </c>
      <c r="B1222">
        <v>460927729</v>
      </c>
      <c r="C1222">
        <v>32</v>
      </c>
      <c r="D1222" s="1">
        <v>33018</v>
      </c>
      <c r="E1222" t="s">
        <v>741</v>
      </c>
      <c r="F1222" t="s">
        <v>886</v>
      </c>
      <c r="G1222" t="s">
        <v>2575</v>
      </c>
      <c r="H1222" s="3">
        <v>1151114.1039</v>
      </c>
      <c r="I1222" s="3">
        <v>402389.45199999999</v>
      </c>
      <c r="J1222" t="s">
        <v>2634</v>
      </c>
      <c r="K1222" t="str">
        <f>_xlfn.XLOOKUP(A1222, Accounts!A:A, Accounts!E:E, "Not Found")</f>
        <v>Domiciliary</v>
      </c>
      <c r="L1222" s="3">
        <f>_xlfn.XLOOKUP(A1222, Accounts!A:A, Accounts!G:G, 0)</f>
        <v>1156571724</v>
      </c>
      <c r="M1222" s="3" t="str">
        <f>_xlfn.XLOOKUP(A1222, Loan!A:A, Loan!D:D, "0")</f>
        <v>0</v>
      </c>
      <c r="N1222" s="3" t="str">
        <f>_xlfn.XLOOKUP(Customer8[[#This Row],[Account Number]],Transaction!C:C,Transaction!D:D)</f>
        <v>Money Deposit</v>
      </c>
      <c r="O1222" s="3" t="str">
        <f>_xlfn.XLOOKUP(Customer8[[#This Row],[Account Number]], Transaction!C:C,Transaction!E:E)</f>
        <v>ATM</v>
      </c>
      <c r="P1222" s="2">
        <f>_xlfn.XLOOKUP(Customer8[[#This Row],[Account Number]], Transaction!C:C,Transaction!F:F)</f>
        <v>44530</v>
      </c>
      <c r="Q1222" s="3">
        <f>Customer8[[#This Row],[Bank Deposit]]-Customer8[[#This Row],[Saving Accounts]]</f>
        <v>748724.65189999994</v>
      </c>
      <c r="R1222" s="3">
        <f>IF(AND(K1222="Current", Customer8[[#This Row],[Balance]]&gt;500000), Customer8[[#This Row],[Balance]]*1.02, Customer8[[#This Row],[Balance]])</f>
        <v>748724.65189999994</v>
      </c>
      <c r="S1222" s="3" t="str">
        <f>TEXT(Customer8[[#This Row],[Transaction_Date]], "MMM")</f>
        <v>Nov</v>
      </c>
      <c r="T1222" s="3" t="str">
        <f t="shared" si="19"/>
        <v>30-39 Yrs</v>
      </c>
      <c r="U1222" s="3" t="str">
        <f>TEXT(Customer8[[#This Row],[Transaction_Date]],"YYYY")</f>
        <v>2021</v>
      </c>
    </row>
    <row r="1223" spans="1:21" x14ac:dyDescent="0.35">
      <c r="A1223" t="s">
        <v>2635</v>
      </c>
      <c r="B1223">
        <v>455584049</v>
      </c>
      <c r="C1223">
        <v>74</v>
      </c>
      <c r="D1223" s="1">
        <v>17677.5</v>
      </c>
      <c r="E1223" t="s">
        <v>741</v>
      </c>
      <c r="F1223" t="s">
        <v>57</v>
      </c>
      <c r="G1223" t="s">
        <v>2575</v>
      </c>
      <c r="H1223" s="3">
        <v>0</v>
      </c>
      <c r="I1223" s="3">
        <v>0</v>
      </c>
      <c r="J1223" t="s">
        <v>2636</v>
      </c>
      <c r="K1223" t="str">
        <f>_xlfn.XLOOKUP(A1223, Accounts!A:A, Accounts!E:E, "Not Found")</f>
        <v>Domiciliary</v>
      </c>
      <c r="L1223" s="3">
        <f>_xlfn.XLOOKUP(A1223, Accounts!A:A, Accounts!G:G, 0)</f>
        <v>617206284</v>
      </c>
      <c r="M1223" s="3" t="str">
        <f>_xlfn.XLOOKUP(A1223, Loan!A:A, Loan!D:D, "0")</f>
        <v>0</v>
      </c>
      <c r="N1223" s="3" t="str">
        <f>_xlfn.XLOOKUP(Customer8[[#This Row],[Account Number]],Transaction!C:C,Transaction!D:D)</f>
        <v>Online Payment</v>
      </c>
      <c r="O1223" s="3" t="str">
        <f>_xlfn.XLOOKUP(Customer8[[#This Row],[Account Number]], Transaction!C:C,Transaction!E:E)</f>
        <v>Mobile</v>
      </c>
      <c r="P1223" s="2">
        <f>_xlfn.XLOOKUP(Customer8[[#This Row],[Account Number]], Transaction!C:C,Transaction!F:F)</f>
        <v>44412</v>
      </c>
      <c r="Q1223" s="3">
        <f>Customer8[[#This Row],[Bank Deposit]]-Customer8[[#This Row],[Saving Accounts]]</f>
        <v>0</v>
      </c>
      <c r="R1223" s="3">
        <f>IF(AND(K1223="Current", Customer8[[#This Row],[Balance]]&gt;500000), Customer8[[#This Row],[Balance]]*1.02, Customer8[[#This Row],[Balance]])</f>
        <v>0</v>
      </c>
      <c r="S1223" s="3" t="str">
        <f>TEXT(Customer8[[#This Row],[Transaction_Date]], "MMM")</f>
        <v>Aug</v>
      </c>
      <c r="T1223" s="3" t="str">
        <f t="shared" si="19"/>
        <v>70 Yrs &amp; Above</v>
      </c>
      <c r="U1223" s="3" t="str">
        <f>TEXT(Customer8[[#This Row],[Transaction_Date]],"YYYY")</f>
        <v>2021</v>
      </c>
    </row>
    <row r="1224" spans="1:21" x14ac:dyDescent="0.35">
      <c r="A1224" t="s">
        <v>2637</v>
      </c>
      <c r="B1224">
        <v>444161122</v>
      </c>
      <c r="C1224">
        <v>49</v>
      </c>
      <c r="D1224" s="1">
        <v>26808.75</v>
      </c>
      <c r="E1224" t="s">
        <v>741</v>
      </c>
      <c r="F1224" t="s">
        <v>192</v>
      </c>
      <c r="G1224" t="s">
        <v>2575</v>
      </c>
      <c r="H1224" s="3">
        <v>136811.36040000001</v>
      </c>
      <c r="I1224" s="3">
        <v>71888.151199999993</v>
      </c>
      <c r="J1224" t="s">
        <v>2638</v>
      </c>
      <c r="K1224" t="str">
        <f>_xlfn.XLOOKUP(A1224, Accounts!A:A, Accounts!E:E, "Not Found")</f>
        <v>Joint</v>
      </c>
      <c r="L1224" s="3">
        <f>_xlfn.XLOOKUP(A1224, Accounts!A:A, Accounts!G:G, 0)</f>
        <v>2925429</v>
      </c>
      <c r="M1224" s="3" t="str">
        <f>_xlfn.XLOOKUP(A1224, Loan!A:A, Loan!D:D, "0")</f>
        <v>0</v>
      </c>
      <c r="N1224" s="3" t="str">
        <f>_xlfn.XLOOKUP(Customer8[[#This Row],[Account Number]],Transaction!C:C,Transaction!D:D)</f>
        <v>Money Transfer</v>
      </c>
      <c r="O1224" s="3" t="str">
        <f>_xlfn.XLOOKUP(Customer8[[#This Row],[Account Number]], Transaction!C:C,Transaction!E:E)</f>
        <v>Mobile</v>
      </c>
      <c r="P1224" s="2">
        <f>_xlfn.XLOOKUP(Customer8[[#This Row],[Account Number]], Transaction!C:C,Transaction!F:F)</f>
        <v>44362</v>
      </c>
      <c r="Q1224" s="3">
        <f>Customer8[[#This Row],[Bank Deposit]]-Customer8[[#This Row],[Saving Accounts]]</f>
        <v>64923.209200000012</v>
      </c>
      <c r="R1224" s="3">
        <f>IF(AND(K1224="Current", Customer8[[#This Row],[Balance]]&gt;500000), Customer8[[#This Row],[Balance]]*1.02, Customer8[[#This Row],[Balance]])</f>
        <v>64923.209200000012</v>
      </c>
      <c r="S1224" s="3" t="str">
        <f>TEXT(Customer8[[#This Row],[Transaction_Date]], "MMM")</f>
        <v>Jun</v>
      </c>
      <c r="T1224" s="3" t="str">
        <f t="shared" si="19"/>
        <v>40-49 Yrs</v>
      </c>
      <c r="U1224" s="3" t="str">
        <f>TEXT(Customer8[[#This Row],[Transaction_Date]],"YYYY")</f>
        <v>2021</v>
      </c>
    </row>
    <row r="1225" spans="1:21" x14ac:dyDescent="0.35">
      <c r="A1225" t="s">
        <v>2639</v>
      </c>
      <c r="B1225">
        <v>468361528</v>
      </c>
      <c r="C1225">
        <v>71</v>
      </c>
      <c r="D1225" s="1">
        <v>18773.25</v>
      </c>
      <c r="E1225" t="s">
        <v>741</v>
      </c>
      <c r="F1225" t="s">
        <v>208</v>
      </c>
      <c r="G1225" t="s">
        <v>2575</v>
      </c>
      <c r="H1225" s="3">
        <v>342379.3</v>
      </c>
      <c r="I1225" s="3">
        <v>133994.80790000001</v>
      </c>
      <c r="J1225" t="s">
        <v>2640</v>
      </c>
      <c r="K1225" t="str">
        <f>_xlfn.XLOOKUP(A1225, Accounts!A:A, Accounts!E:E, "Not Found")</f>
        <v>Current</v>
      </c>
      <c r="L1225" s="3">
        <f>_xlfn.XLOOKUP(A1225, Accounts!A:A, Accounts!G:G, 0)</f>
        <v>1966272</v>
      </c>
      <c r="M1225" s="3" t="str">
        <f>_xlfn.XLOOKUP(A1225, Loan!A:A, Loan!D:D, "0")</f>
        <v>0</v>
      </c>
      <c r="N1225" s="3" t="str">
        <f>_xlfn.XLOOKUP(Customer8[[#This Row],[Account Number]],Transaction!C:C,Transaction!D:D)</f>
        <v>Money Deposit</v>
      </c>
      <c r="O1225" s="3" t="str">
        <f>_xlfn.XLOOKUP(Customer8[[#This Row],[Account Number]], Transaction!C:C,Transaction!E:E)</f>
        <v>Bank</v>
      </c>
      <c r="P1225" s="2">
        <f>_xlfn.XLOOKUP(Customer8[[#This Row],[Account Number]], Transaction!C:C,Transaction!F:F)</f>
        <v>44426</v>
      </c>
      <c r="Q1225" s="3">
        <f>Customer8[[#This Row],[Bank Deposit]]-Customer8[[#This Row],[Saving Accounts]]</f>
        <v>208384.49209999997</v>
      </c>
      <c r="R1225" s="3">
        <f>IF(AND(K1225="Current", Customer8[[#This Row],[Balance]]&gt;500000), Customer8[[#This Row],[Balance]]*1.02, Customer8[[#This Row],[Balance]])</f>
        <v>208384.49209999997</v>
      </c>
      <c r="S1225" s="3" t="str">
        <f>TEXT(Customer8[[#This Row],[Transaction_Date]], "MMM")</f>
        <v>Aug</v>
      </c>
      <c r="T1225" s="3" t="str">
        <f t="shared" si="19"/>
        <v>70 Yrs &amp; Above</v>
      </c>
      <c r="U1225" s="3" t="str">
        <f>TEXT(Customer8[[#This Row],[Transaction_Date]],"YYYY")</f>
        <v>2021</v>
      </c>
    </row>
    <row r="1226" spans="1:21" x14ac:dyDescent="0.35">
      <c r="A1226" t="s">
        <v>2641</v>
      </c>
      <c r="B1226">
        <v>915663500</v>
      </c>
      <c r="C1226">
        <v>37</v>
      </c>
      <c r="D1226" s="1">
        <v>31191.75</v>
      </c>
      <c r="E1226" t="s">
        <v>741</v>
      </c>
      <c r="F1226" t="s">
        <v>950</v>
      </c>
      <c r="G1226" t="s">
        <v>2575</v>
      </c>
      <c r="H1226" s="3">
        <v>355410.5368</v>
      </c>
      <c r="I1226" s="3">
        <v>112479.61139999999</v>
      </c>
      <c r="J1226" t="s">
        <v>2642</v>
      </c>
      <c r="K1226" t="str">
        <f>_xlfn.XLOOKUP(A1226, Accounts!A:A, Accounts!E:E, "Not Found")</f>
        <v>Current</v>
      </c>
      <c r="L1226" s="3">
        <f>_xlfn.XLOOKUP(A1226, Accounts!A:A, Accounts!G:G, 0)</f>
        <v>2367224377</v>
      </c>
      <c r="M1226" s="3" t="str">
        <f>_xlfn.XLOOKUP(A1226, Loan!A:A, Loan!D:D, "0")</f>
        <v>0</v>
      </c>
      <c r="N1226" s="3" t="str">
        <f>_xlfn.XLOOKUP(Customer8[[#This Row],[Account Number]],Transaction!C:C,Transaction!D:D)</f>
        <v>Money Transfer</v>
      </c>
      <c r="O1226" s="3" t="str">
        <f>_xlfn.XLOOKUP(Customer8[[#This Row],[Account Number]], Transaction!C:C,Transaction!E:E)</f>
        <v>Bank</v>
      </c>
      <c r="P1226" s="2">
        <f>_xlfn.XLOOKUP(Customer8[[#This Row],[Account Number]], Transaction!C:C,Transaction!F:F)</f>
        <v>44223</v>
      </c>
      <c r="Q1226" s="3">
        <f>Customer8[[#This Row],[Bank Deposit]]-Customer8[[#This Row],[Saving Accounts]]</f>
        <v>242930.92540000001</v>
      </c>
      <c r="R1226" s="3">
        <f>IF(AND(K1226="Current", Customer8[[#This Row],[Balance]]&gt;500000), Customer8[[#This Row],[Balance]]*1.02, Customer8[[#This Row],[Balance]])</f>
        <v>242930.92540000001</v>
      </c>
      <c r="S1226" s="3" t="str">
        <f>TEXT(Customer8[[#This Row],[Transaction_Date]], "MMM")</f>
        <v>Jan</v>
      </c>
      <c r="T1226" s="3" t="str">
        <f t="shared" si="19"/>
        <v>30-39 Yrs</v>
      </c>
      <c r="U1226" s="3" t="str">
        <f>TEXT(Customer8[[#This Row],[Transaction_Date]],"YYYY")</f>
        <v>2021</v>
      </c>
    </row>
    <row r="1227" spans="1:21" x14ac:dyDescent="0.35">
      <c r="A1227" t="s">
        <v>2643</v>
      </c>
      <c r="B1227">
        <v>683652420</v>
      </c>
      <c r="C1227">
        <v>59</v>
      </c>
      <c r="D1227" s="1">
        <v>23156.25</v>
      </c>
      <c r="E1227" t="s">
        <v>741</v>
      </c>
      <c r="F1227" t="s">
        <v>1030</v>
      </c>
      <c r="G1227" t="s">
        <v>2575</v>
      </c>
      <c r="H1227" s="3">
        <v>391853.14189999999</v>
      </c>
      <c r="I1227" s="3">
        <v>31293.060799999999</v>
      </c>
      <c r="J1227" t="s">
        <v>2644</v>
      </c>
      <c r="K1227" t="str">
        <f>_xlfn.XLOOKUP(A1227, Accounts!A:A, Accounts!E:E, "Not Found")</f>
        <v>Savings</v>
      </c>
      <c r="L1227" s="3">
        <f>_xlfn.XLOOKUP(A1227, Accounts!A:A, Accounts!G:G, 0)</f>
        <v>1574807991</v>
      </c>
      <c r="M1227" s="3" t="str">
        <f>_xlfn.XLOOKUP(A1227, Loan!A:A, Loan!D:D, "0")</f>
        <v>0</v>
      </c>
      <c r="N1227" s="3" t="str">
        <f>_xlfn.XLOOKUP(Customer8[[#This Row],[Account Number]],Transaction!C:C,Transaction!D:D)</f>
        <v>Money Transfer</v>
      </c>
      <c r="O1227" s="3" t="str">
        <f>_xlfn.XLOOKUP(Customer8[[#This Row],[Account Number]], Transaction!C:C,Transaction!E:E)</f>
        <v>Mobile</v>
      </c>
      <c r="P1227" s="2">
        <f>_xlfn.XLOOKUP(Customer8[[#This Row],[Account Number]], Transaction!C:C,Transaction!F:F)</f>
        <v>44410</v>
      </c>
      <c r="Q1227" s="3">
        <f>Customer8[[#This Row],[Bank Deposit]]-Customer8[[#This Row],[Saving Accounts]]</f>
        <v>360560.08110000001</v>
      </c>
      <c r="R1227" s="3">
        <f>IF(AND(K1227="Current", Customer8[[#This Row],[Balance]]&gt;500000), Customer8[[#This Row],[Balance]]*1.02, Customer8[[#This Row],[Balance]])</f>
        <v>360560.08110000001</v>
      </c>
      <c r="S1227" s="3" t="str">
        <f>TEXT(Customer8[[#This Row],[Transaction_Date]], "MMM")</f>
        <v>Aug</v>
      </c>
      <c r="T1227" s="3" t="str">
        <f t="shared" si="19"/>
        <v>50-59 Yrs</v>
      </c>
      <c r="U1227" s="3" t="str">
        <f>TEXT(Customer8[[#This Row],[Transaction_Date]],"YYYY")</f>
        <v>2021</v>
      </c>
    </row>
    <row r="1228" spans="1:21" x14ac:dyDescent="0.35">
      <c r="A1228" t="s">
        <v>2645</v>
      </c>
      <c r="B1228">
        <v>487111219</v>
      </c>
      <c r="C1228">
        <v>58</v>
      </c>
      <c r="D1228" s="1">
        <v>23521.5</v>
      </c>
      <c r="E1228" t="s">
        <v>741</v>
      </c>
      <c r="F1228" t="s">
        <v>713</v>
      </c>
      <c r="G1228" t="s">
        <v>2575</v>
      </c>
      <c r="H1228" s="3">
        <v>889337.23199999996</v>
      </c>
      <c r="I1228" s="3">
        <v>523374.96100000001</v>
      </c>
      <c r="J1228" t="s">
        <v>2646</v>
      </c>
      <c r="K1228" t="str">
        <f>_xlfn.XLOOKUP(A1228, Accounts!A:A, Accounts!E:E, "Not Found")</f>
        <v>Domiciliary</v>
      </c>
      <c r="L1228" s="3">
        <f>_xlfn.XLOOKUP(A1228, Accounts!A:A, Accounts!G:G, 0)</f>
        <v>2874796281</v>
      </c>
      <c r="M1228" s="3" t="str">
        <f>_xlfn.XLOOKUP(A1228, Loan!A:A, Loan!D:D, "0")</f>
        <v>0</v>
      </c>
      <c r="N1228" s="3" t="str">
        <f>_xlfn.XLOOKUP(Customer8[[#This Row],[Account Number]],Transaction!C:C,Transaction!D:D)</f>
        <v>Money Deposit</v>
      </c>
      <c r="O1228" s="3" t="str">
        <f>_xlfn.XLOOKUP(Customer8[[#This Row],[Account Number]], Transaction!C:C,Transaction!E:E)</f>
        <v>Bank</v>
      </c>
      <c r="P1228" s="2">
        <f>_xlfn.XLOOKUP(Customer8[[#This Row],[Account Number]], Transaction!C:C,Transaction!F:F)</f>
        <v>44481</v>
      </c>
      <c r="Q1228" s="3">
        <f>Customer8[[#This Row],[Bank Deposit]]-Customer8[[#This Row],[Saving Accounts]]</f>
        <v>365962.27099999995</v>
      </c>
      <c r="R1228" s="3">
        <f>IF(AND(K1228="Current", Customer8[[#This Row],[Balance]]&gt;500000), Customer8[[#This Row],[Balance]]*1.02, Customer8[[#This Row],[Balance]])</f>
        <v>365962.27099999995</v>
      </c>
      <c r="S1228" s="3" t="str">
        <f>TEXT(Customer8[[#This Row],[Transaction_Date]], "MMM")</f>
        <v>Oct</v>
      </c>
      <c r="T1228" s="3" t="str">
        <f t="shared" si="19"/>
        <v>50-59 Yrs</v>
      </c>
      <c r="U1228" s="3" t="str">
        <f>TEXT(Customer8[[#This Row],[Transaction_Date]],"YYYY")</f>
        <v>2021</v>
      </c>
    </row>
    <row r="1229" spans="1:21" x14ac:dyDescent="0.35">
      <c r="A1229" t="s">
        <v>2647</v>
      </c>
      <c r="B1229">
        <v>177481325</v>
      </c>
      <c r="C1229">
        <v>61</v>
      </c>
      <c r="D1229" s="1">
        <v>22425.75</v>
      </c>
      <c r="E1229" t="s">
        <v>741</v>
      </c>
      <c r="F1229" t="s">
        <v>413</v>
      </c>
      <c r="G1229" t="s">
        <v>2575</v>
      </c>
      <c r="H1229" s="3">
        <v>444257.94790000003</v>
      </c>
      <c r="I1229" s="3">
        <v>148663.87909999999</v>
      </c>
      <c r="J1229" t="s">
        <v>2648</v>
      </c>
      <c r="K1229" t="str">
        <f>_xlfn.XLOOKUP(A1229, Accounts!A:A, Accounts!E:E, "Not Found")</f>
        <v>Fixed Deposit</v>
      </c>
      <c r="L1229" s="3">
        <f>_xlfn.XLOOKUP(A1229, Accounts!A:A, Accounts!G:G, 0)</f>
        <v>69314128</v>
      </c>
      <c r="M1229" s="3" t="str">
        <f>_xlfn.XLOOKUP(A1229, Loan!A:A, Loan!D:D, "0")</f>
        <v>0</v>
      </c>
      <c r="N1229" s="3" t="str">
        <f>_xlfn.XLOOKUP(Customer8[[#This Row],[Account Number]],Transaction!C:C,Transaction!D:D)</f>
        <v>Money Transfer</v>
      </c>
      <c r="O1229" s="3" t="str">
        <f>_xlfn.XLOOKUP(Customer8[[#This Row],[Account Number]], Transaction!C:C,Transaction!E:E)</f>
        <v>Internet Banking</v>
      </c>
      <c r="P1229" s="2">
        <f>_xlfn.XLOOKUP(Customer8[[#This Row],[Account Number]], Transaction!C:C,Transaction!F:F)</f>
        <v>44443</v>
      </c>
      <c r="Q1229" s="3">
        <f>Customer8[[#This Row],[Bank Deposit]]-Customer8[[#This Row],[Saving Accounts]]</f>
        <v>295594.06880000001</v>
      </c>
      <c r="R1229" s="3">
        <f>IF(AND(K1229="Current", Customer8[[#This Row],[Balance]]&gt;500000), Customer8[[#This Row],[Balance]]*1.02, Customer8[[#This Row],[Balance]])</f>
        <v>295594.06880000001</v>
      </c>
      <c r="S1229" s="3" t="str">
        <f>TEXT(Customer8[[#This Row],[Transaction_Date]], "MMM")</f>
        <v>Sep</v>
      </c>
      <c r="T1229" s="3" t="str">
        <f t="shared" si="19"/>
        <v>60-69 Yrs</v>
      </c>
      <c r="U1229" s="3" t="str">
        <f>TEXT(Customer8[[#This Row],[Transaction_Date]],"YYYY")</f>
        <v>2021</v>
      </c>
    </row>
    <row r="1230" spans="1:21" x14ac:dyDescent="0.35">
      <c r="A1230" t="s">
        <v>2649</v>
      </c>
      <c r="B1230">
        <v>45676466</v>
      </c>
      <c r="C1230">
        <v>64</v>
      </c>
      <c r="D1230" s="1">
        <v>21330</v>
      </c>
      <c r="E1230" t="s">
        <v>741</v>
      </c>
      <c r="F1230" t="s">
        <v>378</v>
      </c>
      <c r="G1230" t="s">
        <v>2575</v>
      </c>
      <c r="H1230" s="3">
        <v>289579.71000000002</v>
      </c>
      <c r="I1230" s="3">
        <v>65651.857099999994</v>
      </c>
      <c r="J1230" t="s">
        <v>2650</v>
      </c>
      <c r="K1230" t="str">
        <f>_xlfn.XLOOKUP(A1230, Accounts!A:A, Accounts!E:E, "Not Found")</f>
        <v>Current</v>
      </c>
      <c r="L1230" s="3">
        <f>_xlfn.XLOOKUP(A1230, Accounts!A:A, Accounts!G:G, 0)</f>
        <v>2657504241</v>
      </c>
      <c r="M1230" s="3" t="str">
        <f>_xlfn.XLOOKUP(A1230, Loan!A:A, Loan!D:D, "0")</f>
        <v>0</v>
      </c>
      <c r="N1230" s="3" t="str">
        <f>_xlfn.XLOOKUP(Customer8[[#This Row],[Account Number]],Transaction!C:C,Transaction!D:D)</f>
        <v>Money Deposit</v>
      </c>
      <c r="O1230" s="3" t="str">
        <f>_xlfn.XLOOKUP(Customer8[[#This Row],[Account Number]], Transaction!C:C,Transaction!E:E)</f>
        <v>Bank</v>
      </c>
      <c r="P1230" s="2">
        <f>_xlfn.XLOOKUP(Customer8[[#This Row],[Account Number]], Transaction!C:C,Transaction!F:F)</f>
        <v>44247</v>
      </c>
      <c r="Q1230" s="3">
        <f>Customer8[[#This Row],[Bank Deposit]]-Customer8[[#This Row],[Saving Accounts]]</f>
        <v>223927.85290000003</v>
      </c>
      <c r="R1230" s="3">
        <f>IF(AND(K1230="Current", Customer8[[#This Row],[Balance]]&gt;500000), Customer8[[#This Row],[Balance]]*1.02, Customer8[[#This Row],[Balance]])</f>
        <v>223927.85290000003</v>
      </c>
      <c r="S1230" s="3" t="str">
        <f>TEXT(Customer8[[#This Row],[Transaction_Date]], "MMM")</f>
        <v>Feb</v>
      </c>
      <c r="T1230" s="3" t="str">
        <f t="shared" si="19"/>
        <v>60-69 Yrs</v>
      </c>
      <c r="U1230" s="3" t="str">
        <f>TEXT(Customer8[[#This Row],[Transaction_Date]],"YYYY")</f>
        <v>2021</v>
      </c>
    </row>
    <row r="1231" spans="1:21" x14ac:dyDescent="0.35">
      <c r="A1231" t="s">
        <v>2651</v>
      </c>
      <c r="B1231">
        <v>423463338</v>
      </c>
      <c r="C1231">
        <v>38</v>
      </c>
      <c r="D1231" s="1">
        <v>30826.5</v>
      </c>
      <c r="E1231" t="s">
        <v>741</v>
      </c>
      <c r="F1231" t="s">
        <v>169</v>
      </c>
      <c r="G1231" t="s">
        <v>2575</v>
      </c>
      <c r="H1231" s="3">
        <v>995012.69839999999</v>
      </c>
      <c r="I1231" s="3">
        <v>168867.8694</v>
      </c>
      <c r="J1231" t="s">
        <v>2652</v>
      </c>
      <c r="K1231" t="str">
        <f>_xlfn.XLOOKUP(A1231, Accounts!A:A, Accounts!E:E, "Not Found")</f>
        <v>Current</v>
      </c>
      <c r="L1231" s="3">
        <f>_xlfn.XLOOKUP(A1231, Accounts!A:A, Accounts!G:G, 0)</f>
        <v>893842572</v>
      </c>
      <c r="M1231" s="3">
        <f>_xlfn.XLOOKUP(A1231, Loan!A:A, Loan!D:D, "0")</f>
        <v>28392273</v>
      </c>
      <c r="N1231" s="3" t="str">
        <f>_xlfn.XLOOKUP(Customer8[[#This Row],[Account Number]],Transaction!C:C,Transaction!D:D)</f>
        <v>Loan Payment</v>
      </c>
      <c r="O1231" s="3" t="str">
        <f>_xlfn.XLOOKUP(Customer8[[#This Row],[Account Number]], Transaction!C:C,Transaction!E:E)</f>
        <v>AFT</v>
      </c>
      <c r="P1231" s="2">
        <f>_xlfn.XLOOKUP(Customer8[[#This Row],[Account Number]], Transaction!C:C,Transaction!F:F)</f>
        <v>44230</v>
      </c>
      <c r="Q1231" s="3">
        <f>Customer8[[#This Row],[Bank Deposit]]-Customer8[[#This Row],[Saving Accounts]]</f>
        <v>826144.82900000003</v>
      </c>
      <c r="R1231" s="3">
        <f>IF(AND(K1231="Current", Customer8[[#This Row],[Balance]]&gt;500000), Customer8[[#This Row],[Balance]]*1.02, Customer8[[#This Row],[Balance]])</f>
        <v>842667.72558000009</v>
      </c>
      <c r="S1231" s="3" t="str">
        <f>TEXT(Customer8[[#This Row],[Transaction_Date]], "MMM")</f>
        <v>Feb</v>
      </c>
      <c r="T1231" s="3" t="str">
        <f t="shared" si="19"/>
        <v>30-39 Yrs</v>
      </c>
      <c r="U1231" s="3" t="str">
        <f>TEXT(Customer8[[#This Row],[Transaction_Date]],"YYYY")</f>
        <v>2021</v>
      </c>
    </row>
    <row r="1232" spans="1:21" x14ac:dyDescent="0.35">
      <c r="A1232" t="s">
        <v>2653</v>
      </c>
      <c r="B1232">
        <v>719080829</v>
      </c>
      <c r="C1232">
        <v>46</v>
      </c>
      <c r="D1232" s="1">
        <v>27904.5</v>
      </c>
      <c r="E1232" t="s">
        <v>741</v>
      </c>
      <c r="F1232" t="s">
        <v>633</v>
      </c>
      <c r="G1232" t="s">
        <v>2575</v>
      </c>
      <c r="H1232" s="3">
        <v>1313496.6739000001</v>
      </c>
      <c r="I1232" s="3">
        <v>548432.45180000004</v>
      </c>
      <c r="J1232" t="s">
        <v>2654</v>
      </c>
      <c r="K1232" t="str">
        <f>_xlfn.XLOOKUP(A1232, Accounts!A:A, Accounts!E:E, "Not Found")</f>
        <v>Joint</v>
      </c>
      <c r="L1232" s="3">
        <f>_xlfn.XLOOKUP(A1232, Accounts!A:A, Accounts!G:G, 0)</f>
        <v>2491858668</v>
      </c>
      <c r="M1232" s="3" t="str">
        <f>_xlfn.XLOOKUP(A1232, Loan!A:A, Loan!D:D, "0")</f>
        <v>0</v>
      </c>
      <c r="N1232" s="3" t="str">
        <f>_xlfn.XLOOKUP(Customer8[[#This Row],[Account Number]],Transaction!C:C,Transaction!D:D)</f>
        <v>Checks</v>
      </c>
      <c r="O1232" s="3" t="str">
        <f>_xlfn.XLOOKUP(Customer8[[#This Row],[Account Number]], Transaction!C:C,Transaction!E:E)</f>
        <v>Informal Services</v>
      </c>
      <c r="P1232" s="2">
        <f>_xlfn.XLOOKUP(Customer8[[#This Row],[Account Number]], Transaction!C:C,Transaction!F:F)</f>
        <v>44388</v>
      </c>
      <c r="Q1232" s="3">
        <f>Customer8[[#This Row],[Bank Deposit]]-Customer8[[#This Row],[Saving Accounts]]</f>
        <v>765064.22210000001</v>
      </c>
      <c r="R1232" s="3">
        <f>IF(AND(K1232="Current", Customer8[[#This Row],[Balance]]&gt;500000), Customer8[[#This Row],[Balance]]*1.02, Customer8[[#This Row],[Balance]])</f>
        <v>765064.22210000001</v>
      </c>
      <c r="S1232" s="3" t="str">
        <f>TEXT(Customer8[[#This Row],[Transaction_Date]], "MMM")</f>
        <v>Jul</v>
      </c>
      <c r="T1232" s="3" t="str">
        <f t="shared" si="19"/>
        <v>40-49 Yrs</v>
      </c>
      <c r="U1232" s="3" t="str">
        <f>TEXT(Customer8[[#This Row],[Transaction_Date]],"YYYY")</f>
        <v>2021</v>
      </c>
    </row>
    <row r="1233" spans="1:21" x14ac:dyDescent="0.35">
      <c r="A1233" t="s">
        <v>2655</v>
      </c>
      <c r="B1233">
        <v>227697458</v>
      </c>
      <c r="C1233">
        <v>74</v>
      </c>
      <c r="D1233" s="1">
        <v>17677.5</v>
      </c>
      <c r="E1233" t="s">
        <v>741</v>
      </c>
      <c r="F1233" t="s">
        <v>547</v>
      </c>
      <c r="G1233" t="s">
        <v>2575</v>
      </c>
      <c r="H1233" s="3">
        <v>966718.76650000003</v>
      </c>
      <c r="I1233" s="3">
        <v>376850.71919999999</v>
      </c>
      <c r="J1233" t="s">
        <v>2656</v>
      </c>
      <c r="K1233" t="str">
        <f>_xlfn.XLOOKUP(A1233, Accounts!A:A, Accounts!E:E, "Not Found")</f>
        <v>Current</v>
      </c>
      <c r="L1233" s="3">
        <f>_xlfn.XLOOKUP(A1233, Accounts!A:A, Accounts!G:G, 0)</f>
        <v>1054044268</v>
      </c>
      <c r="M1233" s="3" t="str">
        <f>_xlfn.XLOOKUP(A1233, Loan!A:A, Loan!D:D, "0")</f>
        <v>0</v>
      </c>
      <c r="N1233" s="3" t="str">
        <f>_xlfn.XLOOKUP(Customer8[[#This Row],[Account Number]],Transaction!C:C,Transaction!D:D)</f>
        <v>Money Deposit</v>
      </c>
      <c r="O1233" s="3" t="str">
        <f>_xlfn.XLOOKUP(Customer8[[#This Row],[Account Number]], Transaction!C:C,Transaction!E:E)</f>
        <v>Bank</v>
      </c>
      <c r="P1233" s="2">
        <f>_xlfn.XLOOKUP(Customer8[[#This Row],[Account Number]], Transaction!C:C,Transaction!F:F)</f>
        <v>44359</v>
      </c>
      <c r="Q1233" s="3">
        <f>Customer8[[#This Row],[Bank Deposit]]-Customer8[[#This Row],[Saving Accounts]]</f>
        <v>589868.04729999998</v>
      </c>
      <c r="R1233" s="3">
        <f>IF(AND(K1233="Current", Customer8[[#This Row],[Balance]]&gt;500000), Customer8[[#This Row],[Balance]]*1.02, Customer8[[#This Row],[Balance]])</f>
        <v>601665.40824599995</v>
      </c>
      <c r="S1233" s="3" t="str">
        <f>TEXT(Customer8[[#This Row],[Transaction_Date]], "MMM")</f>
        <v>Jun</v>
      </c>
      <c r="T1233" s="3" t="str">
        <f t="shared" si="19"/>
        <v>70 Yrs &amp; Above</v>
      </c>
      <c r="U1233" s="3" t="str">
        <f>TEXT(Customer8[[#This Row],[Transaction_Date]],"YYYY")</f>
        <v>2021</v>
      </c>
    </row>
    <row r="1234" spans="1:21" x14ac:dyDescent="0.35">
      <c r="A1234" t="s">
        <v>2657</v>
      </c>
      <c r="B1234">
        <v>827798637</v>
      </c>
      <c r="C1234">
        <v>23</v>
      </c>
      <c r="D1234" s="1">
        <v>36305.25</v>
      </c>
      <c r="E1234" t="s">
        <v>741</v>
      </c>
      <c r="F1234" t="s">
        <v>370</v>
      </c>
      <c r="G1234" t="s">
        <v>2575</v>
      </c>
      <c r="H1234" s="3">
        <v>428170.12900000002</v>
      </c>
      <c r="I1234" s="3">
        <v>84981.846099999995</v>
      </c>
      <c r="J1234" t="s">
        <v>2658</v>
      </c>
      <c r="K1234" t="str">
        <f>_xlfn.XLOOKUP(A1234, Accounts!A:A, Accounts!E:E, "Not Found")</f>
        <v>Current</v>
      </c>
      <c r="L1234" s="3">
        <f>_xlfn.XLOOKUP(A1234, Accounts!A:A, Accounts!G:G, 0)</f>
        <v>2677239873</v>
      </c>
      <c r="M1234" s="3" t="str">
        <f>_xlfn.XLOOKUP(A1234, Loan!A:A, Loan!D:D, "0")</f>
        <v>0</v>
      </c>
      <c r="N1234" s="3" t="str">
        <f>_xlfn.XLOOKUP(Customer8[[#This Row],[Account Number]],Transaction!C:C,Transaction!D:D)</f>
        <v>Online Payment</v>
      </c>
      <c r="O1234" s="3" t="str">
        <f>_xlfn.XLOOKUP(Customer8[[#This Row],[Account Number]], Transaction!C:C,Transaction!E:E)</f>
        <v>Internet Banking</v>
      </c>
      <c r="P1234" s="2">
        <f>_xlfn.XLOOKUP(Customer8[[#This Row],[Account Number]], Transaction!C:C,Transaction!F:F)</f>
        <v>44365</v>
      </c>
      <c r="Q1234" s="3">
        <f>Customer8[[#This Row],[Bank Deposit]]-Customer8[[#This Row],[Saving Accounts]]</f>
        <v>343188.28289999999</v>
      </c>
      <c r="R1234" s="3">
        <f>IF(AND(K1234="Current", Customer8[[#This Row],[Balance]]&gt;500000), Customer8[[#This Row],[Balance]]*1.02, Customer8[[#This Row],[Balance]])</f>
        <v>343188.28289999999</v>
      </c>
      <c r="S1234" s="3" t="str">
        <f>TEXT(Customer8[[#This Row],[Transaction_Date]], "MMM")</f>
        <v>Jun</v>
      </c>
      <c r="T1234" s="3" t="str">
        <f t="shared" si="19"/>
        <v>20-29 Yrs</v>
      </c>
      <c r="U1234" s="3" t="str">
        <f>TEXT(Customer8[[#This Row],[Transaction_Date]],"YYYY")</f>
        <v>2021</v>
      </c>
    </row>
    <row r="1235" spans="1:21" x14ac:dyDescent="0.35">
      <c r="A1235" t="s">
        <v>2659</v>
      </c>
      <c r="B1235">
        <v>759203632</v>
      </c>
      <c r="C1235">
        <v>29</v>
      </c>
      <c r="D1235" s="1">
        <v>34113.75</v>
      </c>
      <c r="E1235" t="s">
        <v>741</v>
      </c>
      <c r="F1235" t="s">
        <v>574</v>
      </c>
      <c r="G1235" t="s">
        <v>2575</v>
      </c>
      <c r="H1235" s="3">
        <v>267088.4362</v>
      </c>
      <c r="I1235" s="3">
        <v>322509.2867</v>
      </c>
      <c r="J1235" t="s">
        <v>2660</v>
      </c>
      <c r="K1235" t="str">
        <f>_xlfn.XLOOKUP(A1235, Accounts!A:A, Accounts!E:E, "Not Found")</f>
        <v>Current</v>
      </c>
      <c r="L1235" s="3">
        <f>_xlfn.XLOOKUP(A1235, Accounts!A:A, Accounts!G:G, 0)</f>
        <v>33123888</v>
      </c>
      <c r="M1235" s="3" t="str">
        <f>_xlfn.XLOOKUP(A1235, Loan!A:A, Loan!D:D, "0")</f>
        <v>0</v>
      </c>
      <c r="N1235" s="3" t="str">
        <f>_xlfn.XLOOKUP(Customer8[[#This Row],[Account Number]],Transaction!C:C,Transaction!D:D)</f>
        <v>Money Transfer</v>
      </c>
      <c r="O1235" s="3" t="str">
        <f>_xlfn.XLOOKUP(Customer8[[#This Row],[Account Number]], Transaction!C:C,Transaction!E:E)</f>
        <v>Bank</v>
      </c>
      <c r="P1235" s="2">
        <f>_xlfn.XLOOKUP(Customer8[[#This Row],[Account Number]], Transaction!C:C,Transaction!F:F)</f>
        <v>44205</v>
      </c>
      <c r="Q1235" s="3">
        <f>Customer8[[#This Row],[Bank Deposit]]-Customer8[[#This Row],[Saving Accounts]]</f>
        <v>-55420.8505</v>
      </c>
      <c r="R1235" s="3">
        <f>IF(AND(K1235="Current", Customer8[[#This Row],[Balance]]&gt;500000), Customer8[[#This Row],[Balance]]*1.02, Customer8[[#This Row],[Balance]])</f>
        <v>-55420.8505</v>
      </c>
      <c r="S1235" s="3" t="str">
        <f>TEXT(Customer8[[#This Row],[Transaction_Date]], "MMM")</f>
        <v>Jan</v>
      </c>
      <c r="T1235" s="3" t="str">
        <f t="shared" si="19"/>
        <v>20-29 Yrs</v>
      </c>
      <c r="U1235" s="3" t="str">
        <f>TEXT(Customer8[[#This Row],[Transaction_Date]],"YYYY")</f>
        <v>2021</v>
      </c>
    </row>
    <row r="1236" spans="1:21" x14ac:dyDescent="0.35">
      <c r="A1236" t="s">
        <v>2661</v>
      </c>
      <c r="B1236">
        <v>787049222</v>
      </c>
      <c r="C1236">
        <v>82</v>
      </c>
      <c r="D1236" s="1">
        <v>14755.5</v>
      </c>
      <c r="E1236" t="s">
        <v>741</v>
      </c>
      <c r="F1236" t="s">
        <v>687</v>
      </c>
      <c r="G1236" t="s">
        <v>2575</v>
      </c>
      <c r="H1236" s="3">
        <v>1879473.2509999999</v>
      </c>
      <c r="I1236" s="3">
        <v>238979.38029999999</v>
      </c>
      <c r="J1236" t="s">
        <v>2662</v>
      </c>
      <c r="K1236" t="str">
        <f>_xlfn.XLOOKUP(A1236, Accounts!A:A, Accounts!E:E, "Not Found")</f>
        <v>Current</v>
      </c>
      <c r="L1236" s="3">
        <f>_xlfn.XLOOKUP(A1236, Accounts!A:A, Accounts!G:G, 0)</f>
        <v>1465409556</v>
      </c>
      <c r="M1236" s="3" t="str">
        <f>_xlfn.XLOOKUP(A1236, Loan!A:A, Loan!D:D, "0")</f>
        <v>0</v>
      </c>
      <c r="N1236" s="3" t="str">
        <f>_xlfn.XLOOKUP(Customer8[[#This Row],[Account Number]],Transaction!C:C,Transaction!D:D)</f>
        <v>Money Transfer</v>
      </c>
      <c r="O1236" s="3" t="str">
        <f>_xlfn.XLOOKUP(Customer8[[#This Row],[Account Number]], Transaction!C:C,Transaction!E:E)</f>
        <v>Mobile</v>
      </c>
      <c r="P1236" s="2">
        <f>_xlfn.XLOOKUP(Customer8[[#This Row],[Account Number]], Transaction!C:C,Transaction!F:F)</f>
        <v>44577</v>
      </c>
      <c r="Q1236" s="3">
        <f>Customer8[[#This Row],[Bank Deposit]]-Customer8[[#This Row],[Saving Accounts]]</f>
        <v>1640493.8706999999</v>
      </c>
      <c r="R1236" s="3">
        <f>IF(AND(K1236="Current", Customer8[[#This Row],[Balance]]&gt;500000), Customer8[[#This Row],[Balance]]*1.02, Customer8[[#This Row],[Balance]])</f>
        <v>1673303.7481139998</v>
      </c>
      <c r="S1236" s="3" t="str">
        <f>TEXT(Customer8[[#This Row],[Transaction_Date]], "MMM")</f>
        <v>Jan</v>
      </c>
      <c r="T1236" s="3" t="str">
        <f t="shared" si="19"/>
        <v>70 Yrs &amp; Above</v>
      </c>
      <c r="U1236" s="3" t="str">
        <f>TEXT(Customer8[[#This Row],[Transaction_Date]],"YYYY")</f>
        <v>2022</v>
      </c>
    </row>
    <row r="1237" spans="1:21" x14ac:dyDescent="0.35">
      <c r="A1237" t="s">
        <v>2663</v>
      </c>
      <c r="B1237">
        <v>824575644</v>
      </c>
      <c r="C1237">
        <v>78</v>
      </c>
      <c r="D1237" s="1">
        <v>16216.5</v>
      </c>
      <c r="E1237" t="s">
        <v>741</v>
      </c>
      <c r="F1237" t="s">
        <v>341</v>
      </c>
      <c r="G1237" t="s">
        <v>2575</v>
      </c>
      <c r="H1237" s="3">
        <v>97927.531000000003</v>
      </c>
      <c r="I1237" s="3">
        <v>34510.157800000001</v>
      </c>
      <c r="J1237" t="s">
        <v>2664</v>
      </c>
      <c r="K1237" t="str">
        <f>_xlfn.XLOOKUP(A1237, Accounts!A:A, Accounts!E:E, "Not Found")</f>
        <v>Domiciliary</v>
      </c>
      <c r="L1237" s="3">
        <f>_xlfn.XLOOKUP(A1237, Accounts!A:A, Accounts!G:G, 0)</f>
        <v>807296544</v>
      </c>
      <c r="M1237" s="3" t="str">
        <f>_xlfn.XLOOKUP(A1237, Loan!A:A, Loan!D:D, "0")</f>
        <v>0</v>
      </c>
      <c r="N1237" s="3" t="str">
        <f>_xlfn.XLOOKUP(Customer8[[#This Row],[Account Number]],Transaction!C:C,Transaction!D:D)</f>
        <v>Online Payment</v>
      </c>
      <c r="O1237" s="3" t="str">
        <f>_xlfn.XLOOKUP(Customer8[[#This Row],[Account Number]], Transaction!C:C,Transaction!E:E)</f>
        <v>Internet Banking</v>
      </c>
      <c r="P1237" s="2">
        <f>_xlfn.XLOOKUP(Customer8[[#This Row],[Account Number]], Transaction!C:C,Transaction!F:F)</f>
        <v>44593</v>
      </c>
      <c r="Q1237" s="3">
        <f>Customer8[[#This Row],[Bank Deposit]]-Customer8[[#This Row],[Saving Accounts]]</f>
        <v>63417.373200000002</v>
      </c>
      <c r="R1237" s="3">
        <f>IF(AND(K1237="Current", Customer8[[#This Row],[Balance]]&gt;500000), Customer8[[#This Row],[Balance]]*1.02, Customer8[[#This Row],[Balance]])</f>
        <v>63417.373200000002</v>
      </c>
      <c r="S1237" s="3" t="str">
        <f>TEXT(Customer8[[#This Row],[Transaction_Date]], "MMM")</f>
        <v>Feb</v>
      </c>
      <c r="T1237" s="3" t="str">
        <f t="shared" si="19"/>
        <v>70 Yrs &amp; Above</v>
      </c>
      <c r="U1237" s="3" t="str">
        <f>TEXT(Customer8[[#This Row],[Transaction_Date]],"YYYY")</f>
        <v>2022</v>
      </c>
    </row>
    <row r="1238" spans="1:21" x14ac:dyDescent="0.35">
      <c r="A1238" t="s">
        <v>2665</v>
      </c>
      <c r="B1238">
        <v>843771917</v>
      </c>
      <c r="C1238">
        <v>64</v>
      </c>
      <c r="D1238" s="1">
        <v>21330</v>
      </c>
      <c r="E1238" t="s">
        <v>741</v>
      </c>
      <c r="F1238" t="s">
        <v>1017</v>
      </c>
      <c r="G1238" t="s">
        <v>2575</v>
      </c>
      <c r="H1238" s="3">
        <v>72128.928899999999</v>
      </c>
      <c r="I1238" s="3">
        <v>22322.978800000001</v>
      </c>
      <c r="J1238" t="s">
        <v>2666</v>
      </c>
      <c r="K1238" t="str">
        <f>_xlfn.XLOOKUP(A1238, Accounts!A:A, Accounts!E:E, "Not Found")</f>
        <v>Joint</v>
      </c>
      <c r="L1238" s="3">
        <f>_xlfn.XLOOKUP(A1238, Accounts!A:A, Accounts!G:G, 0)</f>
        <v>334310168</v>
      </c>
      <c r="M1238" s="3">
        <f>_xlfn.XLOOKUP(A1238, Loan!A:A, Loan!D:D, "0")</f>
        <v>1385634776</v>
      </c>
      <c r="N1238" s="3" t="str">
        <f>_xlfn.XLOOKUP(Customer8[[#This Row],[Account Number]],Transaction!C:C,Transaction!D:D)</f>
        <v>Loan Payment</v>
      </c>
      <c r="O1238" s="3" t="str">
        <f>_xlfn.XLOOKUP(Customer8[[#This Row],[Account Number]], Transaction!C:C,Transaction!E:E)</f>
        <v>AFT</v>
      </c>
      <c r="P1238" s="2">
        <f>_xlfn.XLOOKUP(Customer8[[#This Row],[Account Number]], Transaction!C:C,Transaction!F:F)</f>
        <v>44679</v>
      </c>
      <c r="Q1238" s="3">
        <f>Customer8[[#This Row],[Bank Deposit]]-Customer8[[#This Row],[Saving Accounts]]</f>
        <v>49805.950100000002</v>
      </c>
      <c r="R1238" s="3">
        <f>IF(AND(K1238="Current", Customer8[[#This Row],[Balance]]&gt;500000), Customer8[[#This Row],[Balance]]*1.02, Customer8[[#This Row],[Balance]])</f>
        <v>49805.950100000002</v>
      </c>
      <c r="S1238" s="3" t="str">
        <f>TEXT(Customer8[[#This Row],[Transaction_Date]], "MMM")</f>
        <v>Apr</v>
      </c>
      <c r="T1238" s="3" t="str">
        <f t="shared" si="19"/>
        <v>60-69 Yrs</v>
      </c>
      <c r="U1238" s="3" t="str">
        <f>TEXT(Customer8[[#This Row],[Transaction_Date]],"YYYY")</f>
        <v>2022</v>
      </c>
    </row>
    <row r="1239" spans="1:21" x14ac:dyDescent="0.35">
      <c r="A1239" t="s">
        <v>2667</v>
      </c>
      <c r="B1239">
        <v>588250372</v>
      </c>
      <c r="C1239">
        <v>29</v>
      </c>
      <c r="D1239" s="1">
        <v>34113.75</v>
      </c>
      <c r="E1239" t="s">
        <v>741</v>
      </c>
      <c r="F1239" t="s">
        <v>25</v>
      </c>
      <c r="G1239" t="s">
        <v>2575</v>
      </c>
      <c r="H1239" s="3">
        <v>102705.9771</v>
      </c>
      <c r="I1239" s="3">
        <v>48435.205099999999</v>
      </c>
      <c r="J1239" t="s">
        <v>2668</v>
      </c>
      <c r="K1239" t="str">
        <f>_xlfn.XLOOKUP(A1239, Accounts!A:A, Accounts!E:E, "Not Found")</f>
        <v>Corporate</v>
      </c>
      <c r="L1239" s="3">
        <f>_xlfn.XLOOKUP(A1239, Accounts!A:A, Accounts!G:G, 0)</f>
        <v>3508502624</v>
      </c>
      <c r="M1239" s="3" t="str">
        <f>_xlfn.XLOOKUP(A1239, Loan!A:A, Loan!D:D, "0")</f>
        <v>0</v>
      </c>
      <c r="N1239" s="3" t="str">
        <f>_xlfn.XLOOKUP(Customer8[[#This Row],[Account Number]],Transaction!C:C,Transaction!D:D)</f>
        <v>Cash Withdrawal</v>
      </c>
      <c r="O1239" s="3" t="str">
        <f>_xlfn.XLOOKUP(Customer8[[#This Row],[Account Number]], Transaction!C:C,Transaction!E:E)</f>
        <v>ATM</v>
      </c>
      <c r="P1239" s="2">
        <f>_xlfn.XLOOKUP(Customer8[[#This Row],[Account Number]], Transaction!C:C,Transaction!F:F)</f>
        <v>44206</v>
      </c>
      <c r="Q1239" s="3">
        <f>Customer8[[#This Row],[Bank Deposit]]-Customer8[[#This Row],[Saving Accounts]]</f>
        <v>54270.772000000004</v>
      </c>
      <c r="R1239" s="3">
        <f>IF(AND(K1239="Current", Customer8[[#This Row],[Balance]]&gt;500000), Customer8[[#This Row],[Balance]]*1.02, Customer8[[#This Row],[Balance]])</f>
        <v>54270.772000000004</v>
      </c>
      <c r="S1239" s="3" t="str">
        <f>TEXT(Customer8[[#This Row],[Transaction_Date]], "MMM")</f>
        <v>Jan</v>
      </c>
      <c r="T1239" s="3" t="str">
        <f t="shared" si="19"/>
        <v>20-29 Yrs</v>
      </c>
      <c r="U1239" s="3" t="str">
        <f>TEXT(Customer8[[#This Row],[Transaction_Date]],"YYYY")</f>
        <v>2021</v>
      </c>
    </row>
    <row r="1240" spans="1:21" x14ac:dyDescent="0.35">
      <c r="A1240" t="s">
        <v>2669</v>
      </c>
      <c r="B1240">
        <v>324385875</v>
      </c>
      <c r="C1240">
        <v>30</v>
      </c>
      <c r="D1240" s="1">
        <v>33748.5</v>
      </c>
      <c r="E1240" t="s">
        <v>741</v>
      </c>
      <c r="F1240" t="s">
        <v>1186</v>
      </c>
      <c r="G1240" t="s">
        <v>2575</v>
      </c>
      <c r="H1240" s="3">
        <v>1961308.544</v>
      </c>
      <c r="I1240" s="3">
        <v>328594.61609999998</v>
      </c>
      <c r="J1240" t="s">
        <v>2670</v>
      </c>
      <c r="K1240" t="str">
        <f>_xlfn.XLOOKUP(A1240, Accounts!A:A, Accounts!E:E, "Not Found")</f>
        <v>Current</v>
      </c>
      <c r="L1240" s="3">
        <f>_xlfn.XLOOKUP(A1240, Accounts!A:A, Accounts!G:G, 0)</f>
        <v>532609728</v>
      </c>
      <c r="M1240" s="3" t="str">
        <f>_xlfn.XLOOKUP(A1240, Loan!A:A, Loan!D:D, "0")</f>
        <v>0</v>
      </c>
      <c r="N1240" s="3" t="str">
        <f>_xlfn.XLOOKUP(Customer8[[#This Row],[Account Number]],Transaction!C:C,Transaction!D:D)</f>
        <v>Money Transfer</v>
      </c>
      <c r="O1240" s="3" t="str">
        <f>_xlfn.XLOOKUP(Customer8[[#This Row],[Account Number]], Transaction!C:C,Transaction!E:E)</f>
        <v>ATM</v>
      </c>
      <c r="P1240" s="2">
        <f>_xlfn.XLOOKUP(Customer8[[#This Row],[Account Number]], Transaction!C:C,Transaction!F:F)</f>
        <v>44279</v>
      </c>
      <c r="Q1240" s="3">
        <f>Customer8[[#This Row],[Bank Deposit]]-Customer8[[#This Row],[Saving Accounts]]</f>
        <v>1632713.9279</v>
      </c>
      <c r="R1240" s="3">
        <f>IF(AND(K1240="Current", Customer8[[#This Row],[Balance]]&gt;500000), Customer8[[#This Row],[Balance]]*1.02, Customer8[[#This Row],[Balance]])</f>
        <v>1665368.206458</v>
      </c>
      <c r="S1240" s="3" t="str">
        <f>TEXT(Customer8[[#This Row],[Transaction_Date]], "MMM")</f>
        <v>Mar</v>
      </c>
      <c r="T1240" s="3" t="str">
        <f t="shared" si="19"/>
        <v>30-39 Yrs</v>
      </c>
      <c r="U1240" s="3" t="str">
        <f>TEXT(Customer8[[#This Row],[Transaction_Date]],"YYYY")</f>
        <v>2021</v>
      </c>
    </row>
    <row r="1241" spans="1:21" x14ac:dyDescent="0.35">
      <c r="A1241" t="s">
        <v>2671</v>
      </c>
      <c r="B1241">
        <v>355683346</v>
      </c>
      <c r="C1241">
        <v>33</v>
      </c>
      <c r="D1241" s="1">
        <v>32652.75</v>
      </c>
      <c r="E1241" t="s">
        <v>741</v>
      </c>
      <c r="F1241" t="s">
        <v>511</v>
      </c>
      <c r="G1241" t="s">
        <v>2575</v>
      </c>
      <c r="H1241" s="3">
        <v>175922.72229999999</v>
      </c>
      <c r="I1241" s="3">
        <v>90704.562900000004</v>
      </c>
      <c r="J1241" t="s">
        <v>2672</v>
      </c>
      <c r="K1241" t="str">
        <f>_xlfn.XLOOKUP(A1241, Accounts!A:A, Accounts!E:E, "Not Found")</f>
        <v>Domiciliary</v>
      </c>
      <c r="L1241" s="3">
        <f>_xlfn.XLOOKUP(A1241, Accounts!A:A, Accounts!G:G, 0)</f>
        <v>801573696</v>
      </c>
      <c r="M1241" s="3" t="str">
        <f>_xlfn.XLOOKUP(A1241, Loan!A:A, Loan!D:D, "0")</f>
        <v>0</v>
      </c>
      <c r="N1241" s="3" t="str">
        <f>_xlfn.XLOOKUP(Customer8[[#This Row],[Account Number]],Transaction!C:C,Transaction!D:D)</f>
        <v>Online Payment</v>
      </c>
      <c r="O1241" s="3" t="str">
        <f>_xlfn.XLOOKUP(Customer8[[#This Row],[Account Number]], Transaction!C:C,Transaction!E:E)</f>
        <v>Mobile</v>
      </c>
      <c r="P1241" s="2">
        <f>_xlfn.XLOOKUP(Customer8[[#This Row],[Account Number]], Transaction!C:C,Transaction!F:F)</f>
        <v>44579</v>
      </c>
      <c r="Q1241" s="3">
        <f>Customer8[[#This Row],[Bank Deposit]]-Customer8[[#This Row],[Saving Accounts]]</f>
        <v>85218.15939999999</v>
      </c>
      <c r="R1241" s="3">
        <f>IF(AND(K1241="Current", Customer8[[#This Row],[Balance]]&gt;500000), Customer8[[#This Row],[Balance]]*1.02, Customer8[[#This Row],[Balance]])</f>
        <v>85218.15939999999</v>
      </c>
      <c r="S1241" s="3" t="str">
        <f>TEXT(Customer8[[#This Row],[Transaction_Date]], "MMM")</f>
        <v>Jan</v>
      </c>
      <c r="T1241" s="3" t="str">
        <f t="shared" si="19"/>
        <v>30-39 Yrs</v>
      </c>
      <c r="U1241" s="3" t="str">
        <f>TEXT(Customer8[[#This Row],[Transaction_Date]],"YYYY")</f>
        <v>2022</v>
      </c>
    </row>
    <row r="1242" spans="1:21" x14ac:dyDescent="0.35">
      <c r="A1242" t="s">
        <v>2673</v>
      </c>
      <c r="B1242">
        <v>417849788</v>
      </c>
      <c r="C1242">
        <v>38</v>
      </c>
      <c r="D1242" s="1">
        <v>30826.5</v>
      </c>
      <c r="E1242" t="s">
        <v>741</v>
      </c>
      <c r="F1242" t="s">
        <v>665</v>
      </c>
      <c r="G1242" t="s">
        <v>2575</v>
      </c>
      <c r="H1242" s="3">
        <v>206363.598</v>
      </c>
      <c r="I1242" s="3">
        <v>30129.085299999999</v>
      </c>
      <c r="J1242" t="s">
        <v>2674</v>
      </c>
      <c r="K1242" t="str">
        <f>_xlfn.XLOOKUP(A1242, Accounts!A:A, Accounts!E:E, "Not Found")</f>
        <v>Current</v>
      </c>
      <c r="L1242" s="3">
        <f>_xlfn.XLOOKUP(A1242, Accounts!A:A, Accounts!G:G, 0)</f>
        <v>1860494976</v>
      </c>
      <c r="M1242" s="3" t="str">
        <f>_xlfn.XLOOKUP(A1242, Loan!A:A, Loan!D:D, "0")</f>
        <v>0</v>
      </c>
      <c r="N1242" s="3" t="str">
        <f>_xlfn.XLOOKUP(Customer8[[#This Row],[Account Number]],Transaction!C:C,Transaction!D:D)</f>
        <v>Online Payment</v>
      </c>
      <c r="O1242" s="3" t="str">
        <f>_xlfn.XLOOKUP(Customer8[[#This Row],[Account Number]], Transaction!C:C,Transaction!E:E)</f>
        <v>Mobile</v>
      </c>
      <c r="P1242" s="2">
        <f>_xlfn.XLOOKUP(Customer8[[#This Row],[Account Number]], Transaction!C:C,Transaction!F:F)</f>
        <v>44631</v>
      </c>
      <c r="Q1242" s="3">
        <f>Customer8[[#This Row],[Bank Deposit]]-Customer8[[#This Row],[Saving Accounts]]</f>
        <v>176234.51269999999</v>
      </c>
      <c r="R1242" s="3">
        <f>IF(AND(K1242="Current", Customer8[[#This Row],[Balance]]&gt;500000), Customer8[[#This Row],[Balance]]*1.02, Customer8[[#This Row],[Balance]])</f>
        <v>176234.51269999999</v>
      </c>
      <c r="S1242" s="3" t="str">
        <f>TEXT(Customer8[[#This Row],[Transaction_Date]], "MMM")</f>
        <v>Mar</v>
      </c>
      <c r="T1242" s="3" t="str">
        <f t="shared" si="19"/>
        <v>30-39 Yrs</v>
      </c>
      <c r="U1242" s="3" t="str">
        <f>TEXT(Customer8[[#This Row],[Transaction_Date]],"YYYY")</f>
        <v>2022</v>
      </c>
    </row>
    <row r="1243" spans="1:21" x14ac:dyDescent="0.35">
      <c r="A1243" t="s">
        <v>2675</v>
      </c>
      <c r="B1243">
        <v>330775749</v>
      </c>
      <c r="C1243">
        <v>58</v>
      </c>
      <c r="D1243" s="1">
        <v>23521.5</v>
      </c>
      <c r="E1243" t="s">
        <v>741</v>
      </c>
      <c r="F1243" t="s">
        <v>36</v>
      </c>
      <c r="G1243" t="s">
        <v>2575</v>
      </c>
      <c r="H1243" s="3">
        <v>0</v>
      </c>
      <c r="I1243" s="3">
        <v>0</v>
      </c>
      <c r="J1243" t="s">
        <v>2676</v>
      </c>
      <c r="K1243" t="str">
        <f>_xlfn.XLOOKUP(A1243, Accounts!A:A, Accounts!E:E, "Not Found")</f>
        <v>Corporate</v>
      </c>
      <c r="L1243" s="3">
        <f>_xlfn.XLOOKUP(A1243, Accounts!A:A, Accounts!G:G, 0)</f>
        <v>2055683328</v>
      </c>
      <c r="M1243" s="3" t="str">
        <f>_xlfn.XLOOKUP(A1243, Loan!A:A, Loan!D:D, "0")</f>
        <v>0</v>
      </c>
      <c r="N1243" s="3" t="str">
        <f>_xlfn.XLOOKUP(Customer8[[#This Row],[Account Number]],Transaction!C:C,Transaction!D:D)</f>
        <v>Money Deposit</v>
      </c>
      <c r="O1243" s="3" t="str">
        <f>_xlfn.XLOOKUP(Customer8[[#This Row],[Account Number]], Transaction!C:C,Transaction!E:E)</f>
        <v>Bank</v>
      </c>
      <c r="P1243" s="2">
        <f>_xlfn.XLOOKUP(Customer8[[#This Row],[Account Number]], Transaction!C:C,Transaction!F:F)</f>
        <v>44575</v>
      </c>
      <c r="Q1243" s="3">
        <f>Customer8[[#This Row],[Bank Deposit]]-Customer8[[#This Row],[Saving Accounts]]</f>
        <v>0</v>
      </c>
      <c r="R1243" s="3">
        <f>IF(AND(K1243="Current", Customer8[[#This Row],[Balance]]&gt;500000), Customer8[[#This Row],[Balance]]*1.02, Customer8[[#This Row],[Balance]])</f>
        <v>0</v>
      </c>
      <c r="S1243" s="3" t="str">
        <f>TEXT(Customer8[[#This Row],[Transaction_Date]], "MMM")</f>
        <v>Jan</v>
      </c>
      <c r="T1243" s="3" t="str">
        <f t="shared" si="19"/>
        <v>50-59 Yrs</v>
      </c>
      <c r="U1243" s="3" t="str">
        <f>TEXT(Customer8[[#This Row],[Transaction_Date]],"YYYY")</f>
        <v>2022</v>
      </c>
    </row>
    <row r="1244" spans="1:21" x14ac:dyDescent="0.35">
      <c r="A1244" t="s">
        <v>2677</v>
      </c>
      <c r="B1244">
        <v>627379463</v>
      </c>
      <c r="C1244">
        <v>21</v>
      </c>
      <c r="D1244" s="1">
        <v>37035.75</v>
      </c>
      <c r="E1244" t="s">
        <v>741</v>
      </c>
      <c r="F1244" t="s">
        <v>950</v>
      </c>
      <c r="G1244" t="s">
        <v>2575</v>
      </c>
      <c r="H1244" s="3">
        <v>353911.49119999999</v>
      </c>
      <c r="I1244" s="3">
        <v>178176.13010000001</v>
      </c>
      <c r="J1244" t="s">
        <v>2678</v>
      </c>
      <c r="K1244" t="str">
        <f>_xlfn.XLOOKUP(A1244, Accounts!A:A, Accounts!E:E, "Not Found")</f>
        <v>Domiciliary</v>
      </c>
      <c r="L1244" s="3">
        <f>_xlfn.XLOOKUP(A1244, Accounts!A:A, Accounts!G:G, 0)</f>
        <v>2494974825</v>
      </c>
      <c r="M1244" s="3" t="str">
        <f>_xlfn.XLOOKUP(A1244, Loan!A:A, Loan!D:D, "0")</f>
        <v>0</v>
      </c>
      <c r="N1244" s="3" t="str">
        <f>_xlfn.XLOOKUP(Customer8[[#This Row],[Account Number]],Transaction!C:C,Transaction!D:D)</f>
        <v>Cash Withdrawal</v>
      </c>
      <c r="O1244" s="3" t="str">
        <f>_xlfn.XLOOKUP(Customer8[[#This Row],[Account Number]], Transaction!C:C,Transaction!E:E)</f>
        <v>ATM</v>
      </c>
      <c r="P1244" s="2">
        <f>_xlfn.XLOOKUP(Customer8[[#This Row],[Account Number]], Transaction!C:C,Transaction!F:F)</f>
        <v>44316</v>
      </c>
      <c r="Q1244" s="3">
        <f>Customer8[[#This Row],[Bank Deposit]]-Customer8[[#This Row],[Saving Accounts]]</f>
        <v>175735.36109999998</v>
      </c>
      <c r="R1244" s="3">
        <f>IF(AND(K1244="Current", Customer8[[#This Row],[Balance]]&gt;500000), Customer8[[#This Row],[Balance]]*1.02, Customer8[[#This Row],[Balance]])</f>
        <v>175735.36109999998</v>
      </c>
      <c r="S1244" s="3" t="str">
        <f>TEXT(Customer8[[#This Row],[Transaction_Date]], "MMM")</f>
        <v>Apr</v>
      </c>
      <c r="T1244" s="3" t="str">
        <f t="shared" si="19"/>
        <v>20-29 Yrs</v>
      </c>
      <c r="U1244" s="3" t="str">
        <f>TEXT(Customer8[[#This Row],[Transaction_Date]],"YYYY")</f>
        <v>2021</v>
      </c>
    </row>
    <row r="1245" spans="1:21" x14ac:dyDescent="0.35">
      <c r="A1245" t="s">
        <v>2679</v>
      </c>
      <c r="B1245">
        <v>643947604</v>
      </c>
      <c r="C1245">
        <v>28</v>
      </c>
      <c r="D1245" s="1">
        <v>34479</v>
      </c>
      <c r="E1245" t="s">
        <v>741</v>
      </c>
      <c r="F1245" t="s">
        <v>121</v>
      </c>
      <c r="G1245" t="s">
        <v>2575</v>
      </c>
      <c r="H1245" s="3">
        <v>259910.3965</v>
      </c>
      <c r="I1245" s="3">
        <v>108849.2215</v>
      </c>
      <c r="J1245" t="s">
        <v>2680</v>
      </c>
      <c r="K1245" t="str">
        <f>_xlfn.XLOOKUP(A1245, Accounts!A:A, Accounts!E:E, "Not Found")</f>
        <v>Domiciliary</v>
      </c>
      <c r="L1245" s="3">
        <f>_xlfn.XLOOKUP(A1245, Accounts!A:A, Accounts!G:G, 0)</f>
        <v>92351201</v>
      </c>
      <c r="M1245" s="3">
        <f>_xlfn.XLOOKUP(A1245, Loan!A:A, Loan!D:D, "0")</f>
        <v>1450442043</v>
      </c>
      <c r="N1245" s="3" t="str">
        <f>_xlfn.XLOOKUP(Customer8[[#This Row],[Account Number]],Transaction!C:C,Transaction!D:D)</f>
        <v>Money Transfer</v>
      </c>
      <c r="O1245" s="3" t="str">
        <f>_xlfn.XLOOKUP(Customer8[[#This Row],[Account Number]], Transaction!C:C,Transaction!E:E)</f>
        <v>Mobile</v>
      </c>
      <c r="P1245" s="2">
        <f>_xlfn.XLOOKUP(Customer8[[#This Row],[Account Number]], Transaction!C:C,Transaction!F:F)</f>
        <v>44245</v>
      </c>
      <c r="Q1245" s="3">
        <f>Customer8[[#This Row],[Bank Deposit]]-Customer8[[#This Row],[Saving Accounts]]</f>
        <v>151061.17499999999</v>
      </c>
      <c r="R1245" s="3">
        <f>IF(AND(K1245="Current", Customer8[[#This Row],[Balance]]&gt;500000), Customer8[[#This Row],[Balance]]*1.02, Customer8[[#This Row],[Balance]])</f>
        <v>151061.17499999999</v>
      </c>
      <c r="S1245" s="3" t="str">
        <f>TEXT(Customer8[[#This Row],[Transaction_Date]], "MMM")</f>
        <v>Feb</v>
      </c>
      <c r="T1245" s="3" t="str">
        <f t="shared" si="19"/>
        <v>20-29 Yrs</v>
      </c>
      <c r="U1245" s="3" t="str">
        <f>TEXT(Customer8[[#This Row],[Transaction_Date]],"YYYY")</f>
        <v>2021</v>
      </c>
    </row>
    <row r="1246" spans="1:21" x14ac:dyDescent="0.35">
      <c r="A1246" t="s">
        <v>2681</v>
      </c>
      <c r="B1246">
        <v>674675698</v>
      </c>
      <c r="C1246">
        <v>56</v>
      </c>
      <c r="D1246" s="1">
        <v>24252</v>
      </c>
      <c r="E1246" t="s">
        <v>741</v>
      </c>
      <c r="F1246" t="s">
        <v>665</v>
      </c>
      <c r="G1246" t="s">
        <v>2575</v>
      </c>
      <c r="H1246" s="3">
        <v>303466.7574</v>
      </c>
      <c r="I1246" s="3">
        <v>194575.7444</v>
      </c>
      <c r="J1246" t="s">
        <v>2682</v>
      </c>
      <c r="K1246" t="str">
        <f>_xlfn.XLOOKUP(A1246, Accounts!A:A, Accounts!E:E, "Not Found")</f>
        <v>Current</v>
      </c>
      <c r="L1246" s="3">
        <f>_xlfn.XLOOKUP(A1246, Accounts!A:A, Accounts!G:G, 0)</f>
        <v>269309495</v>
      </c>
      <c r="M1246" s="3" t="str">
        <f>_xlfn.XLOOKUP(A1246, Loan!A:A, Loan!D:D, "0")</f>
        <v>0</v>
      </c>
      <c r="N1246" s="3" t="str">
        <f>_xlfn.XLOOKUP(Customer8[[#This Row],[Account Number]],Transaction!C:C,Transaction!D:D)</f>
        <v>Money Transfer</v>
      </c>
      <c r="O1246" s="3" t="str">
        <f>_xlfn.XLOOKUP(Customer8[[#This Row],[Account Number]], Transaction!C:C,Transaction!E:E)</f>
        <v>Internet Banking</v>
      </c>
      <c r="P1246" s="2">
        <f>_xlfn.XLOOKUP(Customer8[[#This Row],[Account Number]], Transaction!C:C,Transaction!F:F)</f>
        <v>44578</v>
      </c>
      <c r="Q1246" s="3">
        <f>Customer8[[#This Row],[Bank Deposit]]-Customer8[[#This Row],[Saving Accounts]]</f>
        <v>108891.01300000001</v>
      </c>
      <c r="R1246" s="3">
        <f>IF(AND(K1246="Current", Customer8[[#This Row],[Balance]]&gt;500000), Customer8[[#This Row],[Balance]]*1.02, Customer8[[#This Row],[Balance]])</f>
        <v>108891.01300000001</v>
      </c>
      <c r="S1246" s="3" t="str">
        <f>TEXT(Customer8[[#This Row],[Transaction_Date]], "MMM")</f>
        <v>Jan</v>
      </c>
      <c r="T1246" s="3" t="str">
        <f t="shared" si="19"/>
        <v>50-59 Yrs</v>
      </c>
      <c r="U1246" s="3" t="str">
        <f>TEXT(Customer8[[#This Row],[Transaction_Date]],"YYYY")</f>
        <v>2022</v>
      </c>
    </row>
    <row r="1247" spans="1:21" x14ac:dyDescent="0.35">
      <c r="A1247" t="s">
        <v>2683</v>
      </c>
      <c r="B1247">
        <v>415090871</v>
      </c>
      <c r="C1247">
        <v>40</v>
      </c>
      <c r="D1247" s="1">
        <v>30096</v>
      </c>
      <c r="E1247" t="s">
        <v>741</v>
      </c>
      <c r="F1247" t="s">
        <v>150</v>
      </c>
      <c r="G1247" t="s">
        <v>2575</v>
      </c>
      <c r="H1247" s="3">
        <v>444066.53759999998</v>
      </c>
      <c r="I1247" s="3">
        <v>132289.5362</v>
      </c>
      <c r="J1247" t="s">
        <v>2684</v>
      </c>
      <c r="K1247" t="str">
        <f>_xlfn.XLOOKUP(A1247, Accounts!A:A, Accounts!E:E, "Not Found")</f>
        <v>Savings</v>
      </c>
      <c r="L1247" s="3">
        <f>_xlfn.XLOOKUP(A1247, Accounts!A:A, Accounts!G:G, 0)</f>
        <v>1207096233</v>
      </c>
      <c r="M1247" s="3">
        <f>_xlfn.XLOOKUP(A1247, Loan!A:A, Loan!D:D, "0")</f>
        <v>3556593509</v>
      </c>
      <c r="N1247" s="3" t="str">
        <f>_xlfn.XLOOKUP(Customer8[[#This Row],[Account Number]],Transaction!C:C,Transaction!D:D)</f>
        <v>Loan Payment</v>
      </c>
      <c r="O1247" s="3" t="str">
        <f>_xlfn.XLOOKUP(Customer8[[#This Row],[Account Number]], Transaction!C:C,Transaction!E:E)</f>
        <v>AFT</v>
      </c>
      <c r="P1247" s="2">
        <f>_xlfn.XLOOKUP(Customer8[[#This Row],[Account Number]], Transaction!C:C,Transaction!F:F)</f>
        <v>44225</v>
      </c>
      <c r="Q1247" s="3">
        <f>Customer8[[#This Row],[Bank Deposit]]-Customer8[[#This Row],[Saving Accounts]]</f>
        <v>311777.00139999995</v>
      </c>
      <c r="R1247" s="3">
        <f>IF(AND(K1247="Current", Customer8[[#This Row],[Balance]]&gt;500000), Customer8[[#This Row],[Balance]]*1.02, Customer8[[#This Row],[Balance]])</f>
        <v>311777.00139999995</v>
      </c>
      <c r="S1247" s="3" t="str">
        <f>TEXT(Customer8[[#This Row],[Transaction_Date]], "MMM")</f>
        <v>Jan</v>
      </c>
      <c r="T1247" s="3" t="str">
        <f t="shared" si="19"/>
        <v>40-49 Yrs</v>
      </c>
      <c r="U1247" s="3" t="str">
        <f>TEXT(Customer8[[#This Row],[Transaction_Date]],"YYYY")</f>
        <v>2021</v>
      </c>
    </row>
    <row r="1248" spans="1:21" x14ac:dyDescent="0.35">
      <c r="A1248" t="s">
        <v>2685</v>
      </c>
      <c r="B1248">
        <v>420374851</v>
      </c>
      <c r="C1248">
        <v>28</v>
      </c>
      <c r="D1248" s="1">
        <v>34479</v>
      </c>
      <c r="E1248" t="s">
        <v>741</v>
      </c>
      <c r="F1248" t="s">
        <v>547</v>
      </c>
      <c r="G1248" t="s">
        <v>2575</v>
      </c>
      <c r="H1248" s="3">
        <v>1708745.4258999999</v>
      </c>
      <c r="I1248" s="3">
        <v>427186.35649999999</v>
      </c>
      <c r="J1248" t="s">
        <v>2686</v>
      </c>
      <c r="K1248" t="str">
        <f>_xlfn.XLOOKUP(A1248, Accounts!A:A, Accounts!E:E, "Not Found")</f>
        <v>Domiciliary</v>
      </c>
      <c r="L1248" s="3">
        <f>_xlfn.XLOOKUP(A1248, Accounts!A:A, Accounts!G:G, 0)</f>
        <v>175192752</v>
      </c>
      <c r="M1248" s="3" t="str">
        <f>_xlfn.XLOOKUP(A1248, Loan!A:A, Loan!D:D, "0")</f>
        <v>0</v>
      </c>
      <c r="N1248" s="3" t="str">
        <f>_xlfn.XLOOKUP(Customer8[[#This Row],[Account Number]],Transaction!C:C,Transaction!D:D)</f>
        <v>Online Payment</v>
      </c>
      <c r="O1248" s="3" t="str">
        <f>_xlfn.XLOOKUP(Customer8[[#This Row],[Account Number]], Transaction!C:C,Transaction!E:E)</f>
        <v>Internet Banking</v>
      </c>
      <c r="P1248" s="2">
        <f>_xlfn.XLOOKUP(Customer8[[#This Row],[Account Number]], Transaction!C:C,Transaction!F:F)</f>
        <v>44205</v>
      </c>
      <c r="Q1248" s="3">
        <f>Customer8[[#This Row],[Bank Deposit]]-Customer8[[#This Row],[Saving Accounts]]</f>
        <v>1281559.0693999999</v>
      </c>
      <c r="R1248" s="3">
        <f>IF(AND(K1248="Current", Customer8[[#This Row],[Balance]]&gt;500000), Customer8[[#This Row],[Balance]]*1.02, Customer8[[#This Row],[Balance]])</f>
        <v>1281559.0693999999</v>
      </c>
      <c r="S1248" s="3" t="str">
        <f>TEXT(Customer8[[#This Row],[Transaction_Date]], "MMM")</f>
        <v>Jan</v>
      </c>
      <c r="T1248" s="3" t="str">
        <f t="shared" si="19"/>
        <v>20-29 Yrs</v>
      </c>
      <c r="U1248" s="3" t="str">
        <f>TEXT(Customer8[[#This Row],[Transaction_Date]],"YYYY")</f>
        <v>2021</v>
      </c>
    </row>
    <row r="1249" spans="1:21" x14ac:dyDescent="0.35">
      <c r="A1249" t="s">
        <v>2687</v>
      </c>
      <c r="B1249">
        <v>42101618</v>
      </c>
      <c r="C1249">
        <v>77</v>
      </c>
      <c r="D1249" s="1">
        <v>16581.75</v>
      </c>
      <c r="E1249" t="s">
        <v>741</v>
      </c>
      <c r="F1249" t="s">
        <v>250</v>
      </c>
      <c r="G1249" t="s">
        <v>2575</v>
      </c>
      <c r="H1249" s="3">
        <v>518507.00910000002</v>
      </c>
      <c r="I1249" s="3">
        <v>43208.917399999998</v>
      </c>
      <c r="J1249" t="s">
        <v>2688</v>
      </c>
      <c r="K1249" t="str">
        <f>_xlfn.XLOOKUP(A1249, Accounts!A:A, Accounts!E:E, "Not Found")</f>
        <v>Savings</v>
      </c>
      <c r="L1249" s="3">
        <f>_xlfn.XLOOKUP(A1249, Accounts!A:A, Accounts!G:G, 0)</f>
        <v>5116098</v>
      </c>
      <c r="M1249" s="3" t="str">
        <f>_xlfn.XLOOKUP(A1249, Loan!A:A, Loan!D:D, "0")</f>
        <v>0</v>
      </c>
      <c r="N1249" s="3" t="str">
        <f>_xlfn.XLOOKUP(Customer8[[#This Row],[Account Number]],Transaction!C:C,Transaction!D:D)</f>
        <v>Money Transfer</v>
      </c>
      <c r="O1249" s="3" t="str">
        <f>_xlfn.XLOOKUP(Customer8[[#This Row],[Account Number]], Transaction!C:C,Transaction!E:E)</f>
        <v>Internet Banking</v>
      </c>
      <c r="P1249" s="2">
        <f>_xlfn.XLOOKUP(Customer8[[#This Row],[Account Number]], Transaction!C:C,Transaction!F:F)</f>
        <v>44267</v>
      </c>
      <c r="Q1249" s="3">
        <f>Customer8[[#This Row],[Bank Deposit]]-Customer8[[#This Row],[Saving Accounts]]</f>
        <v>475298.09170000005</v>
      </c>
      <c r="R1249" s="3">
        <f>IF(AND(K1249="Current", Customer8[[#This Row],[Balance]]&gt;500000), Customer8[[#This Row],[Balance]]*1.02, Customer8[[#This Row],[Balance]])</f>
        <v>475298.09170000005</v>
      </c>
      <c r="S1249" s="3" t="str">
        <f>TEXT(Customer8[[#This Row],[Transaction_Date]], "MMM")</f>
        <v>Mar</v>
      </c>
      <c r="T1249" s="3" t="str">
        <f t="shared" si="19"/>
        <v>70 Yrs &amp; Above</v>
      </c>
      <c r="U1249" s="3" t="str">
        <f>TEXT(Customer8[[#This Row],[Transaction_Date]],"YYYY")</f>
        <v>2021</v>
      </c>
    </row>
    <row r="1250" spans="1:21" x14ac:dyDescent="0.35">
      <c r="A1250" t="s">
        <v>2689</v>
      </c>
      <c r="B1250">
        <v>682080114</v>
      </c>
      <c r="C1250">
        <v>57</v>
      </c>
      <c r="D1250" s="1">
        <v>23886.75</v>
      </c>
      <c r="E1250" t="s">
        <v>741</v>
      </c>
      <c r="F1250" t="s">
        <v>240</v>
      </c>
      <c r="G1250" t="s">
        <v>2575</v>
      </c>
      <c r="H1250" s="3">
        <v>379581.89230000001</v>
      </c>
      <c r="I1250" s="3">
        <v>67720.096900000004</v>
      </c>
      <c r="J1250" t="s">
        <v>2690</v>
      </c>
      <c r="K1250" t="str">
        <f>_xlfn.XLOOKUP(A1250, Accounts!A:A, Accounts!E:E, "Not Found")</f>
        <v>Domiciliary</v>
      </c>
      <c r="L1250" s="3">
        <f>_xlfn.XLOOKUP(A1250, Accounts!A:A, Accounts!G:G, 0)</f>
        <v>3979148964</v>
      </c>
      <c r="M1250" s="3" t="str">
        <f>_xlfn.XLOOKUP(A1250, Loan!A:A, Loan!D:D, "0")</f>
        <v>0</v>
      </c>
      <c r="N1250" s="3" t="str">
        <f>_xlfn.XLOOKUP(Customer8[[#This Row],[Account Number]],Transaction!C:C,Transaction!D:D)</f>
        <v>Cash Withdrawal</v>
      </c>
      <c r="O1250" s="3" t="str">
        <f>_xlfn.XLOOKUP(Customer8[[#This Row],[Account Number]], Transaction!C:C,Transaction!E:E)</f>
        <v>ATM</v>
      </c>
      <c r="P1250" s="2">
        <f>_xlfn.XLOOKUP(Customer8[[#This Row],[Account Number]], Transaction!C:C,Transaction!F:F)</f>
        <v>44669</v>
      </c>
      <c r="Q1250" s="3">
        <f>Customer8[[#This Row],[Bank Deposit]]-Customer8[[#This Row],[Saving Accounts]]</f>
        <v>311861.7954</v>
      </c>
      <c r="R1250" s="3">
        <f>IF(AND(K1250="Current", Customer8[[#This Row],[Balance]]&gt;500000), Customer8[[#This Row],[Balance]]*1.02, Customer8[[#This Row],[Balance]])</f>
        <v>311861.7954</v>
      </c>
      <c r="S1250" s="3" t="str">
        <f>TEXT(Customer8[[#This Row],[Transaction_Date]], "MMM")</f>
        <v>Apr</v>
      </c>
      <c r="T1250" s="3" t="str">
        <f t="shared" si="19"/>
        <v>50-59 Yrs</v>
      </c>
      <c r="U1250" s="3" t="str">
        <f>TEXT(Customer8[[#This Row],[Transaction_Date]],"YYYY")</f>
        <v>2022</v>
      </c>
    </row>
    <row r="1251" spans="1:21" x14ac:dyDescent="0.35">
      <c r="A1251" t="s">
        <v>2691</v>
      </c>
      <c r="B1251">
        <v>42504617</v>
      </c>
      <c r="C1251">
        <v>53</v>
      </c>
      <c r="D1251" s="1">
        <v>25347.75</v>
      </c>
      <c r="E1251" t="s">
        <v>741</v>
      </c>
      <c r="F1251" t="s">
        <v>825</v>
      </c>
      <c r="G1251" t="s">
        <v>2575</v>
      </c>
      <c r="H1251" s="3">
        <v>175782.17970000001</v>
      </c>
      <c r="I1251" s="3">
        <v>215821.454</v>
      </c>
      <c r="J1251" t="s">
        <v>2692</v>
      </c>
      <c r="K1251" t="str">
        <f>_xlfn.XLOOKUP(A1251, Accounts!A:A, Accounts!E:E, "Not Found")</f>
        <v>Current</v>
      </c>
      <c r="L1251" s="3">
        <f>_xlfn.XLOOKUP(A1251, Accounts!A:A, Accounts!G:G, 0)</f>
        <v>2029295525</v>
      </c>
      <c r="M1251" s="3" t="str">
        <f>_xlfn.XLOOKUP(A1251, Loan!A:A, Loan!D:D, "0")</f>
        <v>0</v>
      </c>
      <c r="N1251" s="3" t="str">
        <f>_xlfn.XLOOKUP(Customer8[[#This Row],[Account Number]],Transaction!C:C,Transaction!D:D)</f>
        <v>Checks</v>
      </c>
      <c r="O1251" s="3" t="str">
        <f>_xlfn.XLOOKUP(Customer8[[#This Row],[Account Number]], Transaction!C:C,Transaction!E:E)</f>
        <v>Bank</v>
      </c>
      <c r="P1251" s="2">
        <f>_xlfn.XLOOKUP(Customer8[[#This Row],[Account Number]], Transaction!C:C,Transaction!F:F)</f>
        <v>44411</v>
      </c>
      <c r="Q1251" s="3">
        <f>Customer8[[#This Row],[Bank Deposit]]-Customer8[[#This Row],[Saving Accounts]]</f>
        <v>-40039.27429999999</v>
      </c>
      <c r="R1251" s="3">
        <f>IF(AND(K1251="Current", Customer8[[#This Row],[Balance]]&gt;500000), Customer8[[#This Row],[Balance]]*1.02, Customer8[[#This Row],[Balance]])</f>
        <v>-40039.27429999999</v>
      </c>
      <c r="S1251" s="3" t="str">
        <f>TEXT(Customer8[[#This Row],[Transaction_Date]], "MMM")</f>
        <v>Aug</v>
      </c>
      <c r="T1251" s="3" t="str">
        <f t="shared" si="19"/>
        <v>50-59 Yrs</v>
      </c>
      <c r="U1251" s="3" t="str">
        <f>TEXT(Customer8[[#This Row],[Transaction_Date]],"YYYY")</f>
        <v>2021</v>
      </c>
    </row>
    <row r="1252" spans="1:21" x14ac:dyDescent="0.35">
      <c r="A1252" t="s">
        <v>2693</v>
      </c>
      <c r="B1252">
        <v>122103886</v>
      </c>
      <c r="C1252">
        <v>80</v>
      </c>
      <c r="D1252" s="1">
        <v>15486</v>
      </c>
      <c r="E1252" t="s">
        <v>741</v>
      </c>
      <c r="F1252" t="s">
        <v>930</v>
      </c>
      <c r="G1252" t="s">
        <v>2575</v>
      </c>
      <c r="H1252" s="3">
        <v>321886.022</v>
      </c>
      <c r="I1252" s="3">
        <v>29469.220300000001</v>
      </c>
      <c r="J1252" t="s">
        <v>2694</v>
      </c>
      <c r="K1252" t="str">
        <f>_xlfn.XLOOKUP(A1252, Accounts!A:A, Accounts!E:E, "Not Found")</f>
        <v>Corporate</v>
      </c>
      <c r="L1252" s="3">
        <f>_xlfn.XLOOKUP(A1252, Accounts!A:A, Accounts!G:G, 0)</f>
        <v>1600731</v>
      </c>
      <c r="M1252" s="3" t="str">
        <f>_xlfn.XLOOKUP(A1252, Loan!A:A, Loan!D:D, "0")</f>
        <v>0</v>
      </c>
      <c r="N1252" s="3" t="str">
        <f>_xlfn.XLOOKUP(Customer8[[#This Row],[Account Number]],Transaction!C:C,Transaction!D:D)</f>
        <v>Cash Withdrawal</v>
      </c>
      <c r="O1252" s="3" t="str">
        <f>_xlfn.XLOOKUP(Customer8[[#This Row],[Account Number]], Transaction!C:C,Transaction!E:E)</f>
        <v>ATM</v>
      </c>
      <c r="P1252" s="2">
        <f>_xlfn.XLOOKUP(Customer8[[#This Row],[Account Number]], Transaction!C:C,Transaction!F:F)</f>
        <v>44490</v>
      </c>
      <c r="Q1252" s="3">
        <f>Customer8[[#This Row],[Bank Deposit]]-Customer8[[#This Row],[Saving Accounts]]</f>
        <v>292416.80170000001</v>
      </c>
      <c r="R1252" s="3">
        <f>IF(AND(K1252="Current", Customer8[[#This Row],[Balance]]&gt;500000), Customer8[[#This Row],[Balance]]*1.02, Customer8[[#This Row],[Balance]])</f>
        <v>292416.80170000001</v>
      </c>
      <c r="S1252" s="3" t="str">
        <f>TEXT(Customer8[[#This Row],[Transaction_Date]], "MMM")</f>
        <v>Oct</v>
      </c>
      <c r="T1252" s="3" t="str">
        <f t="shared" si="19"/>
        <v>70 Yrs &amp; Above</v>
      </c>
      <c r="U1252" s="3" t="str">
        <f>TEXT(Customer8[[#This Row],[Transaction_Date]],"YYYY")</f>
        <v>2021</v>
      </c>
    </row>
    <row r="1253" spans="1:21" x14ac:dyDescent="0.35">
      <c r="A1253" t="s">
        <v>2695</v>
      </c>
      <c r="B1253">
        <v>750048021</v>
      </c>
      <c r="C1253">
        <v>79</v>
      </c>
      <c r="D1253" s="1">
        <v>15851.25</v>
      </c>
      <c r="E1253" t="s">
        <v>741</v>
      </c>
      <c r="F1253" t="s">
        <v>243</v>
      </c>
      <c r="G1253" t="s">
        <v>2575</v>
      </c>
      <c r="H1253" s="3">
        <v>26319.362300000001</v>
      </c>
      <c r="I1253" s="3">
        <v>26276.215800000002</v>
      </c>
      <c r="J1253" t="s">
        <v>2696</v>
      </c>
      <c r="K1253" t="str">
        <f>_xlfn.XLOOKUP(A1253, Accounts!A:A, Accounts!E:E, "Not Found")</f>
        <v>Fixed Deposit</v>
      </c>
      <c r="L1253" s="3">
        <f>_xlfn.XLOOKUP(A1253, Accounts!A:A, Accounts!G:G, 0)</f>
        <v>1516228896</v>
      </c>
      <c r="M1253" s="3" t="str">
        <f>_xlfn.XLOOKUP(A1253, Loan!A:A, Loan!D:D, "0")</f>
        <v>0</v>
      </c>
      <c r="N1253" s="3" t="str">
        <f>_xlfn.XLOOKUP(Customer8[[#This Row],[Account Number]],Transaction!C:C,Transaction!D:D)</f>
        <v>Money Transfer</v>
      </c>
      <c r="O1253" s="3" t="str">
        <f>_xlfn.XLOOKUP(Customer8[[#This Row],[Account Number]], Transaction!C:C,Transaction!E:E)</f>
        <v>Mobile</v>
      </c>
      <c r="P1253" s="2">
        <f>_xlfn.XLOOKUP(Customer8[[#This Row],[Account Number]], Transaction!C:C,Transaction!F:F)</f>
        <v>44313</v>
      </c>
      <c r="Q1253" s="3">
        <f>Customer8[[#This Row],[Bank Deposit]]-Customer8[[#This Row],[Saving Accounts]]</f>
        <v>43.146499999998923</v>
      </c>
      <c r="R1253" s="3">
        <f>IF(AND(K1253="Current", Customer8[[#This Row],[Balance]]&gt;500000), Customer8[[#This Row],[Balance]]*1.02, Customer8[[#This Row],[Balance]])</f>
        <v>43.146499999998923</v>
      </c>
      <c r="S1253" s="3" t="str">
        <f>TEXT(Customer8[[#This Row],[Transaction_Date]], "MMM")</f>
        <v>Apr</v>
      </c>
      <c r="T1253" s="3" t="str">
        <f t="shared" si="19"/>
        <v>70 Yrs &amp; Above</v>
      </c>
      <c r="U1253" s="3" t="str">
        <f>TEXT(Customer8[[#This Row],[Transaction_Date]],"YYYY")</f>
        <v>2021</v>
      </c>
    </row>
    <row r="1254" spans="1:21" x14ac:dyDescent="0.35">
      <c r="A1254" t="s">
        <v>2697</v>
      </c>
      <c r="B1254">
        <v>968465790</v>
      </c>
      <c r="C1254">
        <v>22</v>
      </c>
      <c r="D1254" s="1">
        <v>36670.5</v>
      </c>
      <c r="E1254" t="s">
        <v>741</v>
      </c>
      <c r="F1254" t="s">
        <v>183</v>
      </c>
      <c r="G1254" t="s">
        <v>2575</v>
      </c>
      <c r="H1254" s="3">
        <v>140632.74220000001</v>
      </c>
      <c r="I1254" s="3">
        <v>111084.9054</v>
      </c>
      <c r="J1254" t="s">
        <v>2698</v>
      </c>
      <c r="K1254" t="str">
        <f>_xlfn.XLOOKUP(A1254, Accounts!A:A, Accounts!E:E, "Not Found")</f>
        <v>Domiciliary</v>
      </c>
      <c r="L1254" s="3">
        <f>_xlfn.XLOOKUP(A1254, Accounts!A:A, Accounts!G:G, 0)</f>
        <v>23549097</v>
      </c>
      <c r="M1254" s="3" t="str">
        <f>_xlfn.XLOOKUP(A1254, Loan!A:A, Loan!D:D, "0")</f>
        <v>0</v>
      </c>
      <c r="N1254" s="3" t="str">
        <f>_xlfn.XLOOKUP(Customer8[[#This Row],[Account Number]],Transaction!C:C,Transaction!D:D)</f>
        <v>Money Transfer</v>
      </c>
      <c r="O1254" s="3" t="str">
        <f>_xlfn.XLOOKUP(Customer8[[#This Row],[Account Number]], Transaction!C:C,Transaction!E:E)</f>
        <v>ATM</v>
      </c>
      <c r="P1254" s="2">
        <f>_xlfn.XLOOKUP(Customer8[[#This Row],[Account Number]], Transaction!C:C,Transaction!F:F)</f>
        <v>44562</v>
      </c>
      <c r="Q1254" s="3">
        <f>Customer8[[#This Row],[Bank Deposit]]-Customer8[[#This Row],[Saving Accounts]]</f>
        <v>29547.836800000005</v>
      </c>
      <c r="R1254" s="3">
        <f>IF(AND(K1254="Current", Customer8[[#This Row],[Balance]]&gt;500000), Customer8[[#This Row],[Balance]]*1.02, Customer8[[#This Row],[Balance]])</f>
        <v>29547.836800000005</v>
      </c>
      <c r="S1254" s="3" t="str">
        <f>TEXT(Customer8[[#This Row],[Transaction_Date]], "MMM")</f>
        <v>Jan</v>
      </c>
      <c r="T1254" s="3" t="str">
        <f t="shared" si="19"/>
        <v>20-29 Yrs</v>
      </c>
      <c r="U1254" s="3" t="str">
        <f>TEXT(Customer8[[#This Row],[Transaction_Date]],"YYYY")</f>
        <v>2022</v>
      </c>
    </row>
    <row r="1255" spans="1:21" x14ac:dyDescent="0.35">
      <c r="A1255" t="s">
        <v>2699</v>
      </c>
      <c r="B1255">
        <v>985217845</v>
      </c>
      <c r="C1255">
        <v>24</v>
      </c>
      <c r="D1255" s="1">
        <v>35940</v>
      </c>
      <c r="E1255" t="s">
        <v>741</v>
      </c>
      <c r="F1255" t="s">
        <v>157</v>
      </c>
      <c r="G1255" t="s">
        <v>2575</v>
      </c>
      <c r="H1255" s="3">
        <v>65946.867700000003</v>
      </c>
      <c r="I1255" s="3">
        <v>52604.573900000003</v>
      </c>
      <c r="J1255" t="s">
        <v>2700</v>
      </c>
      <c r="K1255" t="str">
        <f>_xlfn.XLOOKUP(A1255, Accounts!A:A, Accounts!E:E, "Not Found")</f>
        <v>Corporate</v>
      </c>
      <c r="L1255" s="3">
        <f>_xlfn.XLOOKUP(A1255, Accounts!A:A, Accounts!G:G, 0)</f>
        <v>62120595</v>
      </c>
      <c r="M1255" s="3" t="str">
        <f>_xlfn.XLOOKUP(A1255, Loan!A:A, Loan!D:D, "0")</f>
        <v>0</v>
      </c>
      <c r="N1255" s="3" t="str">
        <f>_xlfn.XLOOKUP(Customer8[[#This Row],[Account Number]],Transaction!C:C,Transaction!D:D)</f>
        <v>Money Deposit</v>
      </c>
      <c r="O1255" s="3" t="str">
        <f>_xlfn.XLOOKUP(Customer8[[#This Row],[Account Number]], Transaction!C:C,Transaction!E:E)</f>
        <v>Bank</v>
      </c>
      <c r="P1255" s="2">
        <f>_xlfn.XLOOKUP(Customer8[[#This Row],[Account Number]], Transaction!C:C,Transaction!F:F)</f>
        <v>44267</v>
      </c>
      <c r="Q1255" s="3">
        <f>Customer8[[#This Row],[Bank Deposit]]-Customer8[[#This Row],[Saving Accounts]]</f>
        <v>13342.293799999999</v>
      </c>
      <c r="R1255" s="3">
        <f>IF(AND(K1255="Current", Customer8[[#This Row],[Balance]]&gt;500000), Customer8[[#This Row],[Balance]]*1.02, Customer8[[#This Row],[Balance]])</f>
        <v>13342.293799999999</v>
      </c>
      <c r="S1255" s="3" t="str">
        <f>TEXT(Customer8[[#This Row],[Transaction_Date]], "MMM")</f>
        <v>Mar</v>
      </c>
      <c r="T1255" s="3" t="str">
        <f t="shared" si="19"/>
        <v>20-29 Yrs</v>
      </c>
      <c r="U1255" s="3" t="str">
        <f>TEXT(Customer8[[#This Row],[Transaction_Date]],"YYYY")</f>
        <v>2021</v>
      </c>
    </row>
    <row r="1256" spans="1:21" x14ac:dyDescent="0.35">
      <c r="A1256" t="s">
        <v>2701</v>
      </c>
      <c r="B1256">
        <v>173938904</v>
      </c>
      <c r="C1256">
        <v>47</v>
      </c>
      <c r="D1256" s="1">
        <v>27539.25</v>
      </c>
      <c r="E1256" t="s">
        <v>741</v>
      </c>
      <c r="F1256" t="s">
        <v>585</v>
      </c>
      <c r="G1256" t="s">
        <v>2575</v>
      </c>
      <c r="H1256" s="3">
        <v>2266816.1627000002</v>
      </c>
      <c r="I1256" s="3">
        <v>620166.68599999999</v>
      </c>
      <c r="J1256" t="s">
        <v>2702</v>
      </c>
      <c r="K1256" t="str">
        <f>_xlfn.XLOOKUP(A1256, Accounts!A:A, Accounts!E:E, "Not Found")</f>
        <v>Domiciliary</v>
      </c>
      <c r="L1256" s="3">
        <f>_xlfn.XLOOKUP(A1256, Accounts!A:A, Accounts!G:G, 0)</f>
        <v>67931919</v>
      </c>
      <c r="M1256" s="3" t="str">
        <f>_xlfn.XLOOKUP(A1256, Loan!A:A, Loan!D:D, "0")</f>
        <v>0</v>
      </c>
      <c r="N1256" s="3" t="str">
        <f>_xlfn.XLOOKUP(Customer8[[#This Row],[Account Number]],Transaction!C:C,Transaction!D:D)</f>
        <v>Money Deposit</v>
      </c>
      <c r="O1256" s="3" t="str">
        <f>_xlfn.XLOOKUP(Customer8[[#This Row],[Account Number]], Transaction!C:C,Transaction!E:E)</f>
        <v>Bank</v>
      </c>
      <c r="P1256" s="2">
        <f>_xlfn.XLOOKUP(Customer8[[#This Row],[Account Number]], Transaction!C:C,Transaction!F:F)</f>
        <v>44343</v>
      </c>
      <c r="Q1256" s="3">
        <f>Customer8[[#This Row],[Bank Deposit]]-Customer8[[#This Row],[Saving Accounts]]</f>
        <v>1646649.4767000002</v>
      </c>
      <c r="R1256" s="3">
        <f>IF(AND(K1256="Current", Customer8[[#This Row],[Balance]]&gt;500000), Customer8[[#This Row],[Balance]]*1.02, Customer8[[#This Row],[Balance]])</f>
        <v>1646649.4767000002</v>
      </c>
      <c r="S1256" s="3" t="str">
        <f>TEXT(Customer8[[#This Row],[Transaction_Date]], "MMM")</f>
        <v>May</v>
      </c>
      <c r="T1256" s="3" t="str">
        <f t="shared" si="19"/>
        <v>40-49 Yrs</v>
      </c>
      <c r="U1256" s="3" t="str">
        <f>TEXT(Customer8[[#This Row],[Transaction_Date]],"YYYY")</f>
        <v>2021</v>
      </c>
    </row>
    <row r="1257" spans="1:21" x14ac:dyDescent="0.35">
      <c r="A1257" t="s">
        <v>2703</v>
      </c>
      <c r="B1257">
        <v>666765095</v>
      </c>
      <c r="C1257">
        <v>55</v>
      </c>
      <c r="D1257" s="1">
        <v>24617.25</v>
      </c>
      <c r="E1257" t="s">
        <v>741</v>
      </c>
      <c r="F1257" t="s">
        <v>253</v>
      </c>
      <c r="G1257" t="s">
        <v>2575</v>
      </c>
      <c r="H1257" s="3">
        <v>688654.24800000002</v>
      </c>
      <c r="I1257" s="3">
        <v>95773.107300000003</v>
      </c>
      <c r="J1257" t="s">
        <v>2704</v>
      </c>
      <c r="K1257" t="str">
        <f>_xlfn.XLOOKUP(A1257, Accounts!A:A, Accounts!E:E, "Not Found")</f>
        <v>Domiciliary</v>
      </c>
      <c r="L1257" s="3">
        <f>_xlfn.XLOOKUP(A1257, Accounts!A:A, Accounts!G:G, 0)</f>
        <v>3398025736</v>
      </c>
      <c r="M1257" s="3" t="str">
        <f>_xlfn.XLOOKUP(A1257, Loan!A:A, Loan!D:D, "0")</f>
        <v>0</v>
      </c>
      <c r="N1257" s="3" t="str">
        <f>_xlfn.XLOOKUP(Customer8[[#This Row],[Account Number]],Transaction!C:C,Transaction!D:D)</f>
        <v>Online Payment</v>
      </c>
      <c r="O1257" s="3" t="str">
        <f>_xlfn.XLOOKUP(Customer8[[#This Row],[Account Number]], Transaction!C:C,Transaction!E:E)</f>
        <v>Internet Banking</v>
      </c>
      <c r="P1257" s="2">
        <f>_xlfn.XLOOKUP(Customer8[[#This Row],[Account Number]], Transaction!C:C,Transaction!F:F)</f>
        <v>44533</v>
      </c>
      <c r="Q1257" s="3">
        <f>Customer8[[#This Row],[Bank Deposit]]-Customer8[[#This Row],[Saving Accounts]]</f>
        <v>592881.14069999999</v>
      </c>
      <c r="R1257" s="3">
        <f>IF(AND(K1257="Current", Customer8[[#This Row],[Balance]]&gt;500000), Customer8[[#This Row],[Balance]]*1.02, Customer8[[#This Row],[Balance]])</f>
        <v>592881.14069999999</v>
      </c>
      <c r="S1257" s="3" t="str">
        <f>TEXT(Customer8[[#This Row],[Transaction_Date]], "MMM")</f>
        <v>Dec</v>
      </c>
      <c r="T1257" s="3" t="str">
        <f t="shared" si="19"/>
        <v>50-59 Yrs</v>
      </c>
      <c r="U1257" s="3" t="str">
        <f>TEXT(Customer8[[#This Row],[Transaction_Date]],"YYYY")</f>
        <v>2021</v>
      </c>
    </row>
    <row r="1258" spans="1:21" x14ac:dyDescent="0.35">
      <c r="A1258" t="s">
        <v>2705</v>
      </c>
      <c r="B1258">
        <v>137444563</v>
      </c>
      <c r="C1258">
        <v>85</v>
      </c>
      <c r="D1258" s="1">
        <v>13659.75</v>
      </c>
      <c r="E1258" t="s">
        <v>741</v>
      </c>
      <c r="F1258" t="s">
        <v>1215</v>
      </c>
      <c r="G1258" t="s">
        <v>2575</v>
      </c>
      <c r="H1258" s="3">
        <v>0</v>
      </c>
      <c r="I1258" s="3">
        <v>0</v>
      </c>
      <c r="J1258" t="s">
        <v>2706</v>
      </c>
      <c r="K1258" t="str">
        <f>_xlfn.XLOOKUP(A1258, Accounts!A:A, Accounts!E:E, "Not Found")</f>
        <v>Current</v>
      </c>
      <c r="L1258" s="3">
        <f>_xlfn.XLOOKUP(A1258, Accounts!A:A, Accounts!G:G, 0)</f>
        <v>177985983</v>
      </c>
      <c r="M1258" s="3">
        <f>_xlfn.XLOOKUP(A1258, Loan!A:A, Loan!D:D, "0")</f>
        <v>9316630101</v>
      </c>
      <c r="N1258" s="3" t="str">
        <f>_xlfn.XLOOKUP(Customer8[[#This Row],[Account Number]],Transaction!C:C,Transaction!D:D)</f>
        <v>Loan Payment</v>
      </c>
      <c r="O1258" s="3" t="str">
        <f>_xlfn.XLOOKUP(Customer8[[#This Row],[Account Number]], Transaction!C:C,Transaction!E:E)</f>
        <v>AFT</v>
      </c>
      <c r="P1258" s="2">
        <f>_xlfn.XLOOKUP(Customer8[[#This Row],[Account Number]], Transaction!C:C,Transaction!F:F)</f>
        <v>44389</v>
      </c>
      <c r="Q1258" s="3">
        <f>Customer8[[#This Row],[Bank Deposit]]-Customer8[[#This Row],[Saving Accounts]]</f>
        <v>0</v>
      </c>
      <c r="R1258" s="3">
        <f>IF(AND(K1258="Current", Customer8[[#This Row],[Balance]]&gt;500000), Customer8[[#This Row],[Balance]]*1.02, Customer8[[#This Row],[Balance]])</f>
        <v>0</v>
      </c>
      <c r="S1258" s="3" t="str">
        <f>TEXT(Customer8[[#This Row],[Transaction_Date]], "MMM")</f>
        <v>Jul</v>
      </c>
      <c r="T1258" s="3" t="str">
        <f t="shared" si="19"/>
        <v>70 Yrs &amp; Above</v>
      </c>
      <c r="U1258" s="3" t="str">
        <f>TEXT(Customer8[[#This Row],[Transaction_Date]],"YYYY")</f>
        <v>2021</v>
      </c>
    </row>
    <row r="1259" spans="1:21" x14ac:dyDescent="0.35">
      <c r="A1259" t="s">
        <v>2707</v>
      </c>
      <c r="B1259">
        <v>82435985</v>
      </c>
      <c r="C1259">
        <v>32</v>
      </c>
      <c r="D1259" s="1">
        <v>33018</v>
      </c>
      <c r="E1259" t="s">
        <v>741</v>
      </c>
      <c r="F1259" t="s">
        <v>467</v>
      </c>
      <c r="G1259" t="s">
        <v>2575</v>
      </c>
      <c r="H1259" s="3">
        <v>972181.04139999999</v>
      </c>
      <c r="I1259" s="3">
        <v>206329.91250000001</v>
      </c>
      <c r="J1259" t="s">
        <v>2708</v>
      </c>
      <c r="K1259" t="str">
        <f>_xlfn.XLOOKUP(A1259, Accounts!A:A, Accounts!E:E, "Not Found")</f>
        <v>Current</v>
      </c>
      <c r="L1259" s="3">
        <f>_xlfn.XLOOKUP(A1259, Accounts!A:A, Accounts!G:G, 0)</f>
        <v>568265324</v>
      </c>
      <c r="M1259" s="3" t="str">
        <f>_xlfn.XLOOKUP(A1259, Loan!A:A, Loan!D:D, "0")</f>
        <v>0</v>
      </c>
      <c r="N1259" s="3" t="str">
        <f>_xlfn.XLOOKUP(Customer8[[#This Row],[Account Number]],Transaction!C:C,Transaction!D:D)</f>
        <v>Money Deposit</v>
      </c>
      <c r="O1259" s="3" t="str">
        <f>_xlfn.XLOOKUP(Customer8[[#This Row],[Account Number]], Transaction!C:C,Transaction!E:E)</f>
        <v>Bank</v>
      </c>
      <c r="P1259" s="2">
        <f>_xlfn.XLOOKUP(Customer8[[#This Row],[Account Number]], Transaction!C:C,Transaction!F:F)</f>
        <v>44586</v>
      </c>
      <c r="Q1259" s="3">
        <f>Customer8[[#This Row],[Bank Deposit]]-Customer8[[#This Row],[Saving Accounts]]</f>
        <v>765851.12890000001</v>
      </c>
      <c r="R1259" s="3">
        <f>IF(AND(K1259="Current", Customer8[[#This Row],[Balance]]&gt;500000), Customer8[[#This Row],[Balance]]*1.02, Customer8[[#This Row],[Balance]])</f>
        <v>781168.15147799999</v>
      </c>
      <c r="S1259" s="3" t="str">
        <f>TEXT(Customer8[[#This Row],[Transaction_Date]], "MMM")</f>
        <v>Jan</v>
      </c>
      <c r="T1259" s="3" t="str">
        <f t="shared" si="19"/>
        <v>30-39 Yrs</v>
      </c>
      <c r="U1259" s="3" t="str">
        <f>TEXT(Customer8[[#This Row],[Transaction_Date]],"YYYY")</f>
        <v>2022</v>
      </c>
    </row>
    <row r="1260" spans="1:21" x14ac:dyDescent="0.35">
      <c r="A1260" t="s">
        <v>2709</v>
      </c>
      <c r="B1260">
        <v>21780220</v>
      </c>
      <c r="C1260">
        <v>24</v>
      </c>
      <c r="D1260" s="1">
        <v>35940</v>
      </c>
      <c r="E1260" t="s">
        <v>741</v>
      </c>
      <c r="F1260" t="s">
        <v>214</v>
      </c>
      <c r="G1260" t="s">
        <v>2575</v>
      </c>
      <c r="H1260" s="3">
        <v>424789.33539999998</v>
      </c>
      <c r="I1260" s="3">
        <v>140851.20069999999</v>
      </c>
      <c r="J1260" t="s">
        <v>2710</v>
      </c>
      <c r="K1260" t="str">
        <f>_xlfn.XLOOKUP(A1260, Accounts!A:A, Accounts!E:E, "Not Found")</f>
        <v>Savings</v>
      </c>
      <c r="L1260" s="3">
        <f>_xlfn.XLOOKUP(A1260, Accounts!A:A, Accounts!G:G, 0)</f>
        <v>4884439656</v>
      </c>
      <c r="M1260" s="3" t="str">
        <f>_xlfn.XLOOKUP(A1260, Loan!A:A, Loan!D:D, "0")</f>
        <v>0</v>
      </c>
      <c r="N1260" s="3" t="str">
        <f>_xlfn.XLOOKUP(Customer8[[#This Row],[Account Number]],Transaction!C:C,Transaction!D:D)</f>
        <v>Money Deposit</v>
      </c>
      <c r="O1260" s="3" t="str">
        <f>_xlfn.XLOOKUP(Customer8[[#This Row],[Account Number]], Transaction!C:C,Transaction!E:E)</f>
        <v>Bank</v>
      </c>
      <c r="P1260" s="2">
        <f>_xlfn.XLOOKUP(Customer8[[#This Row],[Account Number]], Transaction!C:C,Transaction!F:F)</f>
        <v>44283</v>
      </c>
      <c r="Q1260" s="3">
        <f>Customer8[[#This Row],[Bank Deposit]]-Customer8[[#This Row],[Saving Accounts]]</f>
        <v>283938.1347</v>
      </c>
      <c r="R1260" s="3">
        <f>IF(AND(K1260="Current", Customer8[[#This Row],[Balance]]&gt;500000), Customer8[[#This Row],[Balance]]*1.02, Customer8[[#This Row],[Balance]])</f>
        <v>283938.1347</v>
      </c>
      <c r="S1260" s="3" t="str">
        <f>TEXT(Customer8[[#This Row],[Transaction_Date]], "MMM")</f>
        <v>Mar</v>
      </c>
      <c r="T1260" s="3" t="str">
        <f t="shared" si="19"/>
        <v>20-29 Yrs</v>
      </c>
      <c r="U1260" s="3" t="str">
        <f>TEXT(Customer8[[#This Row],[Transaction_Date]],"YYYY")</f>
        <v>2021</v>
      </c>
    </row>
    <row r="1261" spans="1:21" x14ac:dyDescent="0.35">
      <c r="A1261" t="s">
        <v>2711</v>
      </c>
      <c r="B1261">
        <v>97106568</v>
      </c>
      <c r="C1261">
        <v>57</v>
      </c>
      <c r="D1261" s="1">
        <v>23886.75</v>
      </c>
      <c r="E1261" t="s">
        <v>741</v>
      </c>
      <c r="F1261" t="s">
        <v>208</v>
      </c>
      <c r="G1261" t="s">
        <v>2575</v>
      </c>
      <c r="H1261" s="3">
        <v>2311699.7467999998</v>
      </c>
      <c r="I1261" s="3">
        <v>297538.1287</v>
      </c>
      <c r="J1261" t="s">
        <v>2712</v>
      </c>
      <c r="K1261" t="str">
        <f>_xlfn.XLOOKUP(A1261, Accounts!A:A, Accounts!E:E, "Not Found")</f>
        <v>Corporate</v>
      </c>
      <c r="L1261" s="3">
        <f>_xlfn.XLOOKUP(A1261, Accounts!A:A, Accounts!G:G, 0)</f>
        <v>1574461749</v>
      </c>
      <c r="M1261" s="3" t="str">
        <f>_xlfn.XLOOKUP(A1261, Loan!A:A, Loan!D:D, "0")</f>
        <v>0</v>
      </c>
      <c r="N1261" s="3" t="str">
        <f>_xlfn.XLOOKUP(Customer8[[#This Row],[Account Number]],Transaction!C:C,Transaction!D:D)</f>
        <v>Money Deposit</v>
      </c>
      <c r="O1261" s="3" t="str">
        <f>_xlfn.XLOOKUP(Customer8[[#This Row],[Account Number]], Transaction!C:C,Transaction!E:E)</f>
        <v>Bank</v>
      </c>
      <c r="P1261" s="2">
        <f>_xlfn.XLOOKUP(Customer8[[#This Row],[Account Number]], Transaction!C:C,Transaction!F:F)</f>
        <v>44328</v>
      </c>
      <c r="Q1261" s="3">
        <f>Customer8[[#This Row],[Bank Deposit]]-Customer8[[#This Row],[Saving Accounts]]</f>
        <v>2014161.6180999998</v>
      </c>
      <c r="R1261" s="3">
        <f>IF(AND(K1261="Current", Customer8[[#This Row],[Balance]]&gt;500000), Customer8[[#This Row],[Balance]]*1.02, Customer8[[#This Row],[Balance]])</f>
        <v>2014161.6180999998</v>
      </c>
      <c r="S1261" s="3" t="str">
        <f>TEXT(Customer8[[#This Row],[Transaction_Date]], "MMM")</f>
        <v>May</v>
      </c>
      <c r="T1261" s="3" t="str">
        <f t="shared" si="19"/>
        <v>50-59 Yrs</v>
      </c>
      <c r="U1261" s="3" t="str">
        <f>TEXT(Customer8[[#This Row],[Transaction_Date]],"YYYY")</f>
        <v>2021</v>
      </c>
    </row>
    <row r="1262" spans="1:21" x14ac:dyDescent="0.35">
      <c r="A1262" t="s">
        <v>2713</v>
      </c>
      <c r="B1262">
        <v>844852319</v>
      </c>
      <c r="C1262">
        <v>28</v>
      </c>
      <c r="D1262" s="1">
        <v>34479</v>
      </c>
      <c r="E1262" t="s">
        <v>741</v>
      </c>
      <c r="F1262" t="s">
        <v>424</v>
      </c>
      <c r="G1262" t="s">
        <v>2575</v>
      </c>
      <c r="H1262" s="3">
        <v>426926.00780000002</v>
      </c>
      <c r="I1262" s="3">
        <v>92197.850600000005</v>
      </c>
      <c r="J1262" t="s">
        <v>2714</v>
      </c>
      <c r="K1262" t="str">
        <f>_xlfn.XLOOKUP(A1262, Accounts!A:A, Accounts!E:E, "Not Found")</f>
        <v>Domiciliary</v>
      </c>
      <c r="L1262" s="3">
        <f>_xlfn.XLOOKUP(A1262, Accounts!A:A, Accounts!G:G, 0)</f>
        <v>1250631525</v>
      </c>
      <c r="M1262" s="3" t="str">
        <f>_xlfn.XLOOKUP(A1262, Loan!A:A, Loan!D:D, "0")</f>
        <v>0</v>
      </c>
      <c r="N1262" s="3" t="str">
        <f>_xlfn.XLOOKUP(Customer8[[#This Row],[Account Number]],Transaction!C:C,Transaction!D:D)</f>
        <v>Money Deposit</v>
      </c>
      <c r="O1262" s="3" t="str">
        <f>_xlfn.XLOOKUP(Customer8[[#This Row],[Account Number]], Transaction!C:C,Transaction!E:E)</f>
        <v>Bank</v>
      </c>
      <c r="P1262" s="2">
        <f>_xlfn.XLOOKUP(Customer8[[#This Row],[Account Number]], Transaction!C:C,Transaction!F:F)</f>
        <v>44359</v>
      </c>
      <c r="Q1262" s="3">
        <f>Customer8[[#This Row],[Bank Deposit]]-Customer8[[#This Row],[Saving Accounts]]</f>
        <v>334728.15720000002</v>
      </c>
      <c r="R1262" s="3">
        <f>IF(AND(K1262="Current", Customer8[[#This Row],[Balance]]&gt;500000), Customer8[[#This Row],[Balance]]*1.02, Customer8[[#This Row],[Balance]])</f>
        <v>334728.15720000002</v>
      </c>
      <c r="S1262" s="3" t="str">
        <f>TEXT(Customer8[[#This Row],[Transaction_Date]], "MMM")</f>
        <v>Jun</v>
      </c>
      <c r="T1262" s="3" t="str">
        <f t="shared" si="19"/>
        <v>20-29 Yrs</v>
      </c>
      <c r="U1262" s="3" t="str">
        <f>TEXT(Customer8[[#This Row],[Transaction_Date]],"YYYY")</f>
        <v>2021</v>
      </c>
    </row>
    <row r="1263" spans="1:21" x14ac:dyDescent="0.35">
      <c r="A1263" t="s">
        <v>2715</v>
      </c>
      <c r="B1263">
        <v>431133207</v>
      </c>
      <c r="C1263">
        <v>46</v>
      </c>
      <c r="D1263" s="1">
        <v>27904.5</v>
      </c>
      <c r="E1263" t="s">
        <v>741</v>
      </c>
      <c r="F1263" t="s">
        <v>16</v>
      </c>
      <c r="G1263" t="s">
        <v>2575</v>
      </c>
      <c r="H1263" s="3">
        <v>1785745.0633</v>
      </c>
      <c r="I1263" s="3">
        <v>1176170.3925999999</v>
      </c>
      <c r="J1263" t="s">
        <v>2716</v>
      </c>
      <c r="K1263" t="str">
        <f>_xlfn.XLOOKUP(A1263, Accounts!A:A, Accounts!E:E, "Not Found")</f>
        <v>Current</v>
      </c>
      <c r="L1263" s="3">
        <f>_xlfn.XLOOKUP(A1263, Accounts!A:A, Accounts!G:G, 0)</f>
        <v>2319034911</v>
      </c>
      <c r="M1263" s="3" t="str">
        <f>_xlfn.XLOOKUP(A1263, Loan!A:A, Loan!D:D, "0")</f>
        <v>0</v>
      </c>
      <c r="N1263" s="3" t="str">
        <f>_xlfn.XLOOKUP(Customer8[[#This Row],[Account Number]],Transaction!C:C,Transaction!D:D)</f>
        <v>Money Transfer</v>
      </c>
      <c r="O1263" s="3" t="str">
        <f>_xlfn.XLOOKUP(Customer8[[#This Row],[Account Number]], Transaction!C:C,Transaction!E:E)</f>
        <v>ATM</v>
      </c>
      <c r="P1263" s="2">
        <f>_xlfn.XLOOKUP(Customer8[[#This Row],[Account Number]], Transaction!C:C,Transaction!F:F)</f>
        <v>44675</v>
      </c>
      <c r="Q1263" s="3">
        <f>Customer8[[#This Row],[Bank Deposit]]-Customer8[[#This Row],[Saving Accounts]]</f>
        <v>609574.67070000013</v>
      </c>
      <c r="R1263" s="3">
        <f>IF(AND(K1263="Current", Customer8[[#This Row],[Balance]]&gt;500000), Customer8[[#This Row],[Balance]]*1.02, Customer8[[#This Row],[Balance]])</f>
        <v>621766.16411400016</v>
      </c>
      <c r="S1263" s="3" t="str">
        <f>TEXT(Customer8[[#This Row],[Transaction_Date]], "MMM")</f>
        <v>Apr</v>
      </c>
      <c r="T1263" s="3" t="str">
        <f t="shared" si="19"/>
        <v>40-49 Yrs</v>
      </c>
      <c r="U1263" s="3" t="str">
        <f>TEXT(Customer8[[#This Row],[Transaction_Date]],"YYYY")</f>
        <v>2022</v>
      </c>
    </row>
    <row r="1264" spans="1:21" x14ac:dyDescent="0.35">
      <c r="A1264" t="s">
        <v>2717</v>
      </c>
      <c r="B1264">
        <v>711464485</v>
      </c>
      <c r="C1264">
        <v>29</v>
      </c>
      <c r="D1264" s="1">
        <v>34113.75</v>
      </c>
      <c r="E1264" t="s">
        <v>741</v>
      </c>
      <c r="F1264" t="s">
        <v>315</v>
      </c>
      <c r="G1264" t="s">
        <v>2575</v>
      </c>
      <c r="H1264" s="3">
        <v>1385972.0031999999</v>
      </c>
      <c r="I1264" s="3">
        <v>337404.65980000002</v>
      </c>
      <c r="J1264" t="s">
        <v>2718</v>
      </c>
      <c r="K1264" t="str">
        <f>_xlfn.XLOOKUP(A1264, Accounts!A:A, Accounts!E:E, "Not Found")</f>
        <v>Joint</v>
      </c>
      <c r="L1264" s="3">
        <f>_xlfn.XLOOKUP(A1264, Accounts!A:A, Accounts!G:G, 0)</f>
        <v>2093263354</v>
      </c>
      <c r="M1264" s="3" t="str">
        <f>_xlfn.XLOOKUP(A1264, Loan!A:A, Loan!D:D, "0")</f>
        <v>0</v>
      </c>
      <c r="N1264" s="3" t="str">
        <f>_xlfn.XLOOKUP(Customer8[[#This Row],[Account Number]],Transaction!C:C,Transaction!D:D)</f>
        <v>Money Transfer</v>
      </c>
      <c r="O1264" s="3" t="str">
        <f>_xlfn.XLOOKUP(Customer8[[#This Row],[Account Number]], Transaction!C:C,Transaction!E:E)</f>
        <v>Internet Banking</v>
      </c>
      <c r="P1264" s="2">
        <f>_xlfn.XLOOKUP(Customer8[[#This Row],[Account Number]], Transaction!C:C,Transaction!F:F)</f>
        <v>44540</v>
      </c>
      <c r="Q1264" s="3">
        <f>Customer8[[#This Row],[Bank Deposit]]-Customer8[[#This Row],[Saving Accounts]]</f>
        <v>1048567.3433999999</v>
      </c>
      <c r="R1264" s="3">
        <f>IF(AND(K1264="Current", Customer8[[#This Row],[Balance]]&gt;500000), Customer8[[#This Row],[Balance]]*1.02, Customer8[[#This Row],[Balance]])</f>
        <v>1048567.3433999999</v>
      </c>
      <c r="S1264" s="3" t="str">
        <f>TEXT(Customer8[[#This Row],[Transaction_Date]], "MMM")</f>
        <v>Dec</v>
      </c>
      <c r="T1264" s="3" t="str">
        <f t="shared" si="19"/>
        <v>20-29 Yrs</v>
      </c>
      <c r="U1264" s="3" t="str">
        <f>TEXT(Customer8[[#This Row],[Transaction_Date]],"YYYY")</f>
        <v>2021</v>
      </c>
    </row>
    <row r="1265" spans="1:21" x14ac:dyDescent="0.35">
      <c r="A1265" t="s">
        <v>2719</v>
      </c>
      <c r="B1265">
        <v>668426800</v>
      </c>
      <c r="C1265">
        <v>24</v>
      </c>
      <c r="D1265" s="1">
        <v>35940</v>
      </c>
      <c r="E1265" t="s">
        <v>741</v>
      </c>
      <c r="F1265" t="s">
        <v>127</v>
      </c>
      <c r="G1265" t="s">
        <v>2575</v>
      </c>
      <c r="H1265" s="3">
        <v>370857.62479999999</v>
      </c>
      <c r="I1265" s="3">
        <v>113859.7971</v>
      </c>
      <c r="J1265" t="s">
        <v>2720</v>
      </c>
      <c r="K1265" t="str">
        <f>_xlfn.XLOOKUP(A1265, Accounts!A:A, Accounts!E:E, "Not Found")</f>
        <v>Joint</v>
      </c>
      <c r="L1265" s="3">
        <f>_xlfn.XLOOKUP(A1265, Accounts!A:A, Accounts!G:G, 0)</f>
        <v>3369053817</v>
      </c>
      <c r="M1265" s="3" t="str">
        <f>_xlfn.XLOOKUP(A1265, Loan!A:A, Loan!D:D, "0")</f>
        <v>0</v>
      </c>
      <c r="N1265" s="3" t="str">
        <f>_xlfn.XLOOKUP(Customer8[[#This Row],[Account Number]],Transaction!C:C,Transaction!D:D)</f>
        <v>Money Deposit</v>
      </c>
      <c r="O1265" s="3" t="str">
        <f>_xlfn.XLOOKUP(Customer8[[#This Row],[Account Number]], Transaction!C:C,Transaction!E:E)</f>
        <v>Bank</v>
      </c>
      <c r="P1265" s="2">
        <f>_xlfn.XLOOKUP(Customer8[[#This Row],[Account Number]], Transaction!C:C,Transaction!F:F)</f>
        <v>44445</v>
      </c>
      <c r="Q1265" s="3">
        <f>Customer8[[#This Row],[Bank Deposit]]-Customer8[[#This Row],[Saving Accounts]]</f>
        <v>256997.82769999999</v>
      </c>
      <c r="R1265" s="3">
        <f>IF(AND(K1265="Current", Customer8[[#This Row],[Balance]]&gt;500000), Customer8[[#This Row],[Balance]]*1.02, Customer8[[#This Row],[Balance]])</f>
        <v>256997.82769999999</v>
      </c>
      <c r="S1265" s="3" t="str">
        <f>TEXT(Customer8[[#This Row],[Transaction_Date]], "MMM")</f>
        <v>Sep</v>
      </c>
      <c r="T1265" s="3" t="str">
        <f t="shared" si="19"/>
        <v>20-29 Yrs</v>
      </c>
      <c r="U1265" s="3" t="str">
        <f>TEXT(Customer8[[#This Row],[Transaction_Date]],"YYYY")</f>
        <v>2021</v>
      </c>
    </row>
    <row r="1266" spans="1:21" x14ac:dyDescent="0.35">
      <c r="A1266" t="s">
        <v>2721</v>
      </c>
      <c r="B1266">
        <v>268335121</v>
      </c>
      <c r="C1266">
        <v>85</v>
      </c>
      <c r="D1266" s="1">
        <v>13659.75</v>
      </c>
      <c r="E1266" t="s">
        <v>741</v>
      </c>
      <c r="F1266" t="s">
        <v>266</v>
      </c>
      <c r="G1266" t="s">
        <v>2575</v>
      </c>
      <c r="H1266" s="3">
        <v>1063704.1424</v>
      </c>
      <c r="I1266" s="3">
        <v>232610.0191</v>
      </c>
      <c r="J1266" t="s">
        <v>2722</v>
      </c>
      <c r="K1266" t="str">
        <f>_xlfn.XLOOKUP(A1266, Accounts!A:A, Accounts!E:E, "Not Found")</f>
        <v>Fixed Deposit</v>
      </c>
      <c r="L1266" s="3">
        <f>_xlfn.XLOOKUP(A1266, Accounts!A:A, Accounts!G:G, 0)</f>
        <v>1305858528</v>
      </c>
      <c r="M1266" s="3" t="str">
        <f>_xlfn.XLOOKUP(A1266, Loan!A:A, Loan!D:D, "0")</f>
        <v>0</v>
      </c>
      <c r="N1266" s="3" t="str">
        <f>_xlfn.XLOOKUP(Customer8[[#This Row],[Account Number]],Transaction!C:C,Transaction!D:D)</f>
        <v>Online Payment</v>
      </c>
      <c r="O1266" s="3" t="str">
        <f>_xlfn.XLOOKUP(Customer8[[#This Row],[Account Number]], Transaction!C:C,Transaction!E:E)</f>
        <v>Mobile</v>
      </c>
      <c r="P1266" s="2">
        <f>_xlfn.XLOOKUP(Customer8[[#This Row],[Account Number]], Transaction!C:C,Transaction!F:F)</f>
        <v>44679</v>
      </c>
      <c r="Q1266" s="3">
        <f>Customer8[[#This Row],[Bank Deposit]]-Customer8[[#This Row],[Saving Accounts]]</f>
        <v>831094.12329999998</v>
      </c>
      <c r="R1266" s="3">
        <f>IF(AND(K1266="Current", Customer8[[#This Row],[Balance]]&gt;500000), Customer8[[#This Row],[Balance]]*1.02, Customer8[[#This Row],[Balance]])</f>
        <v>831094.12329999998</v>
      </c>
      <c r="S1266" s="3" t="str">
        <f>TEXT(Customer8[[#This Row],[Transaction_Date]], "MMM")</f>
        <v>Apr</v>
      </c>
      <c r="T1266" s="3" t="str">
        <f t="shared" si="19"/>
        <v>70 Yrs &amp; Above</v>
      </c>
      <c r="U1266" s="3" t="str">
        <f>TEXT(Customer8[[#This Row],[Transaction_Date]],"YYYY")</f>
        <v>2022</v>
      </c>
    </row>
    <row r="1267" spans="1:21" x14ac:dyDescent="0.35">
      <c r="A1267" t="s">
        <v>2723</v>
      </c>
      <c r="B1267">
        <v>721613645</v>
      </c>
      <c r="C1267">
        <v>38</v>
      </c>
      <c r="D1267" s="1">
        <v>30826.5</v>
      </c>
      <c r="E1267" t="s">
        <v>741</v>
      </c>
      <c r="F1267" t="s">
        <v>229</v>
      </c>
      <c r="G1267" t="s">
        <v>2575</v>
      </c>
      <c r="H1267" s="3">
        <v>1472790.5216999999</v>
      </c>
      <c r="I1267" s="3">
        <v>1076595.2893000001</v>
      </c>
      <c r="J1267" t="s">
        <v>2724</v>
      </c>
      <c r="K1267" t="str">
        <f>_xlfn.XLOOKUP(A1267, Accounts!A:A, Accounts!E:E, "Not Found")</f>
        <v>Joint</v>
      </c>
      <c r="L1267" s="3">
        <f>_xlfn.XLOOKUP(A1267, Accounts!A:A, Accounts!G:G, 0)</f>
        <v>1699363629</v>
      </c>
      <c r="M1267" s="3">
        <f>_xlfn.XLOOKUP(A1267, Loan!A:A, Loan!D:D, "0")</f>
        <v>994804785</v>
      </c>
      <c r="N1267" s="3" t="str">
        <f>_xlfn.XLOOKUP(Customer8[[#This Row],[Account Number]],Transaction!C:C,Transaction!D:D)</f>
        <v>Loan Payment</v>
      </c>
      <c r="O1267" s="3" t="str">
        <f>_xlfn.XLOOKUP(Customer8[[#This Row],[Account Number]], Transaction!C:C,Transaction!E:E)</f>
        <v>Mobile</v>
      </c>
      <c r="P1267" s="2">
        <f>_xlfn.XLOOKUP(Customer8[[#This Row],[Account Number]], Transaction!C:C,Transaction!F:F)</f>
        <v>44447</v>
      </c>
      <c r="Q1267" s="3">
        <f>Customer8[[#This Row],[Bank Deposit]]-Customer8[[#This Row],[Saving Accounts]]</f>
        <v>396195.23239999986</v>
      </c>
      <c r="R1267" s="3">
        <f>IF(AND(K1267="Current", Customer8[[#This Row],[Balance]]&gt;500000), Customer8[[#This Row],[Balance]]*1.02, Customer8[[#This Row],[Balance]])</f>
        <v>396195.23239999986</v>
      </c>
      <c r="S1267" s="3" t="str">
        <f>TEXT(Customer8[[#This Row],[Transaction_Date]], "MMM")</f>
        <v>Sep</v>
      </c>
      <c r="T1267" s="3" t="str">
        <f t="shared" si="19"/>
        <v>30-39 Yrs</v>
      </c>
      <c r="U1267" s="3" t="str">
        <f>TEXT(Customer8[[#This Row],[Transaction_Date]],"YYYY")</f>
        <v>2021</v>
      </c>
    </row>
    <row r="1268" spans="1:21" x14ac:dyDescent="0.35">
      <c r="A1268" t="s">
        <v>2725</v>
      </c>
      <c r="B1268">
        <v>201107405</v>
      </c>
      <c r="C1268">
        <v>20</v>
      </c>
      <c r="D1268" s="1">
        <v>37401</v>
      </c>
      <c r="E1268" t="s">
        <v>741</v>
      </c>
      <c r="F1268" t="s">
        <v>240</v>
      </c>
      <c r="G1268" t="s">
        <v>2575</v>
      </c>
      <c r="H1268" s="3">
        <v>307345.99550000002</v>
      </c>
      <c r="I1268" s="3">
        <v>71442.263000000006</v>
      </c>
      <c r="J1268" t="s">
        <v>2726</v>
      </c>
      <c r="K1268" t="str">
        <f>_xlfn.XLOOKUP(A1268, Accounts!A:A, Accounts!E:E, "Not Found")</f>
        <v>Joint</v>
      </c>
      <c r="L1268" s="3">
        <f>_xlfn.XLOOKUP(A1268, Accounts!A:A, Accounts!G:G, 0)</f>
        <v>748535025</v>
      </c>
      <c r="M1268" s="3" t="str">
        <f>_xlfn.XLOOKUP(A1268, Loan!A:A, Loan!D:D, "0")</f>
        <v>0</v>
      </c>
      <c r="N1268" s="3" t="str">
        <f>_xlfn.XLOOKUP(Customer8[[#This Row],[Account Number]],Transaction!C:C,Transaction!D:D)</f>
        <v>Money Deposit</v>
      </c>
      <c r="O1268" s="3" t="str">
        <f>_xlfn.XLOOKUP(Customer8[[#This Row],[Account Number]], Transaction!C:C,Transaction!E:E)</f>
        <v>ATM</v>
      </c>
      <c r="P1268" s="2">
        <f>_xlfn.XLOOKUP(Customer8[[#This Row],[Account Number]], Transaction!C:C,Transaction!F:F)</f>
        <v>44434</v>
      </c>
      <c r="Q1268" s="3">
        <f>Customer8[[#This Row],[Bank Deposit]]-Customer8[[#This Row],[Saving Accounts]]</f>
        <v>235903.73250000001</v>
      </c>
      <c r="R1268" s="3">
        <f>IF(AND(K1268="Current", Customer8[[#This Row],[Balance]]&gt;500000), Customer8[[#This Row],[Balance]]*1.02, Customer8[[#This Row],[Balance]])</f>
        <v>235903.73250000001</v>
      </c>
      <c r="S1268" s="3" t="str">
        <f>TEXT(Customer8[[#This Row],[Transaction_Date]], "MMM")</f>
        <v>Aug</v>
      </c>
      <c r="T1268" s="3" t="str">
        <f t="shared" si="19"/>
        <v>20-29 Yrs</v>
      </c>
      <c r="U1268" s="3" t="str">
        <f>TEXT(Customer8[[#This Row],[Transaction_Date]],"YYYY")</f>
        <v>2021</v>
      </c>
    </row>
    <row r="1269" spans="1:21" x14ac:dyDescent="0.35">
      <c r="A1269" t="s">
        <v>2727</v>
      </c>
      <c r="B1269">
        <v>634403569</v>
      </c>
      <c r="C1269">
        <v>69</v>
      </c>
      <c r="D1269" s="1">
        <v>19503.75</v>
      </c>
      <c r="E1269" t="s">
        <v>741</v>
      </c>
      <c r="F1269" t="s">
        <v>54</v>
      </c>
      <c r="G1269" t="s">
        <v>2575</v>
      </c>
      <c r="H1269" s="3">
        <v>1030675.8147</v>
      </c>
      <c r="I1269" s="3">
        <v>165774.2445</v>
      </c>
      <c r="J1269" t="s">
        <v>2728</v>
      </c>
      <c r="K1269" t="str">
        <f>_xlfn.XLOOKUP(A1269, Accounts!A:A, Accounts!E:E, "Not Found")</f>
        <v>Current</v>
      </c>
      <c r="L1269" s="3">
        <f>_xlfn.XLOOKUP(A1269, Accounts!A:A, Accounts!G:G, 0)</f>
        <v>43960509</v>
      </c>
      <c r="M1269" s="3" t="str">
        <f>_xlfn.XLOOKUP(A1269, Loan!A:A, Loan!D:D, "0")</f>
        <v>0</v>
      </c>
      <c r="N1269" s="3" t="str">
        <f>_xlfn.XLOOKUP(Customer8[[#This Row],[Account Number]],Transaction!C:C,Transaction!D:D)</f>
        <v>Cash Withdrawal</v>
      </c>
      <c r="O1269" s="3" t="str">
        <f>_xlfn.XLOOKUP(Customer8[[#This Row],[Account Number]], Transaction!C:C,Transaction!E:E)</f>
        <v>ATM</v>
      </c>
      <c r="P1269" s="2">
        <f>_xlfn.XLOOKUP(Customer8[[#This Row],[Account Number]], Transaction!C:C,Transaction!F:F)</f>
        <v>44327</v>
      </c>
      <c r="Q1269" s="3">
        <f>Customer8[[#This Row],[Bank Deposit]]-Customer8[[#This Row],[Saving Accounts]]</f>
        <v>864901.57019999996</v>
      </c>
      <c r="R1269" s="3">
        <f>IF(AND(K1269="Current", Customer8[[#This Row],[Balance]]&gt;500000), Customer8[[#This Row],[Balance]]*1.02, Customer8[[#This Row],[Balance]])</f>
        <v>882199.60160399997</v>
      </c>
      <c r="S1269" s="3" t="str">
        <f>TEXT(Customer8[[#This Row],[Transaction_Date]], "MMM")</f>
        <v>May</v>
      </c>
      <c r="T1269" s="3" t="str">
        <f t="shared" si="19"/>
        <v>60-69 Yrs</v>
      </c>
      <c r="U1269" s="3" t="str">
        <f>TEXT(Customer8[[#This Row],[Transaction_Date]],"YYYY")</f>
        <v>2021</v>
      </c>
    </row>
    <row r="1270" spans="1:21" x14ac:dyDescent="0.35">
      <c r="A1270" t="s">
        <v>2729</v>
      </c>
      <c r="B1270">
        <v>599241201</v>
      </c>
      <c r="C1270">
        <v>23</v>
      </c>
      <c r="D1270" s="1">
        <v>36305.25</v>
      </c>
      <c r="E1270" t="s">
        <v>741</v>
      </c>
      <c r="F1270" t="s">
        <v>253</v>
      </c>
      <c r="G1270" t="s">
        <v>2575</v>
      </c>
      <c r="H1270" s="3">
        <v>511215.37609999999</v>
      </c>
      <c r="I1270" s="3">
        <v>341783.99430000002</v>
      </c>
      <c r="J1270" t="s">
        <v>2730</v>
      </c>
      <c r="K1270" t="str">
        <f>_xlfn.XLOOKUP(A1270, Accounts!A:A, Accounts!E:E, "Not Found")</f>
        <v>Current</v>
      </c>
      <c r="L1270" s="3">
        <f>_xlfn.XLOOKUP(A1270, Accounts!A:A, Accounts!G:G, 0)</f>
        <v>3790535385</v>
      </c>
      <c r="M1270" s="3" t="str">
        <f>_xlfn.XLOOKUP(A1270, Loan!A:A, Loan!D:D, "0")</f>
        <v>0</v>
      </c>
      <c r="N1270" s="3" t="str">
        <f>_xlfn.XLOOKUP(Customer8[[#This Row],[Account Number]],Transaction!C:C,Transaction!D:D)</f>
        <v>Cash Withdrawal</v>
      </c>
      <c r="O1270" s="3" t="str">
        <f>_xlfn.XLOOKUP(Customer8[[#This Row],[Account Number]], Transaction!C:C,Transaction!E:E)</f>
        <v>ATM</v>
      </c>
      <c r="P1270" s="2">
        <f>_xlfn.XLOOKUP(Customer8[[#This Row],[Account Number]], Transaction!C:C,Transaction!F:F)</f>
        <v>44507</v>
      </c>
      <c r="Q1270" s="3">
        <f>Customer8[[#This Row],[Bank Deposit]]-Customer8[[#This Row],[Saving Accounts]]</f>
        <v>169431.38179999997</v>
      </c>
      <c r="R1270" s="3">
        <f>IF(AND(K1270="Current", Customer8[[#This Row],[Balance]]&gt;500000), Customer8[[#This Row],[Balance]]*1.02, Customer8[[#This Row],[Balance]])</f>
        <v>169431.38179999997</v>
      </c>
      <c r="S1270" s="3" t="str">
        <f>TEXT(Customer8[[#This Row],[Transaction_Date]], "MMM")</f>
        <v>Nov</v>
      </c>
      <c r="T1270" s="3" t="str">
        <f t="shared" si="19"/>
        <v>20-29 Yrs</v>
      </c>
      <c r="U1270" s="3" t="str">
        <f>TEXT(Customer8[[#This Row],[Transaction_Date]],"YYYY")</f>
        <v>2021</v>
      </c>
    </row>
    <row r="1271" spans="1:21" x14ac:dyDescent="0.35">
      <c r="A1271" t="s">
        <v>2731</v>
      </c>
      <c r="B1271">
        <v>642538814</v>
      </c>
      <c r="C1271">
        <v>81</v>
      </c>
      <c r="D1271" s="1">
        <v>15120.75</v>
      </c>
      <c r="E1271" t="s">
        <v>741</v>
      </c>
      <c r="F1271" t="s">
        <v>226</v>
      </c>
      <c r="G1271" t="s">
        <v>2575</v>
      </c>
      <c r="H1271" s="3">
        <v>15830.3565</v>
      </c>
      <c r="I1271" s="3">
        <v>13609.4506</v>
      </c>
      <c r="J1271" t="s">
        <v>2732</v>
      </c>
      <c r="K1271" t="str">
        <f>_xlfn.XLOOKUP(A1271, Accounts!A:A, Accounts!E:E, "Not Found")</f>
        <v>Current</v>
      </c>
      <c r="L1271" s="3">
        <f>_xlfn.XLOOKUP(A1271, Accounts!A:A, Accounts!G:G, 0)</f>
        <v>1058069664</v>
      </c>
      <c r="M1271" s="3" t="str">
        <f>_xlfn.XLOOKUP(A1271, Loan!A:A, Loan!D:D, "0")</f>
        <v>0</v>
      </c>
      <c r="N1271" s="3" t="str">
        <f>_xlfn.XLOOKUP(Customer8[[#This Row],[Account Number]],Transaction!C:C,Transaction!D:D)</f>
        <v>Cash Withdrawal</v>
      </c>
      <c r="O1271" s="3" t="str">
        <f>_xlfn.XLOOKUP(Customer8[[#This Row],[Account Number]], Transaction!C:C,Transaction!E:E)</f>
        <v>ATM</v>
      </c>
      <c r="P1271" s="2">
        <f>_xlfn.XLOOKUP(Customer8[[#This Row],[Account Number]], Transaction!C:C,Transaction!F:F)</f>
        <v>44563</v>
      </c>
      <c r="Q1271" s="3">
        <f>Customer8[[#This Row],[Bank Deposit]]-Customer8[[#This Row],[Saving Accounts]]</f>
        <v>2220.9058999999997</v>
      </c>
      <c r="R1271" s="3">
        <f>IF(AND(K1271="Current", Customer8[[#This Row],[Balance]]&gt;500000), Customer8[[#This Row],[Balance]]*1.02, Customer8[[#This Row],[Balance]])</f>
        <v>2220.9058999999997</v>
      </c>
      <c r="S1271" s="3" t="str">
        <f>TEXT(Customer8[[#This Row],[Transaction_Date]], "MMM")</f>
        <v>Jan</v>
      </c>
      <c r="T1271" s="3" t="str">
        <f t="shared" si="19"/>
        <v>70 Yrs &amp; Above</v>
      </c>
      <c r="U1271" s="3" t="str">
        <f>TEXT(Customer8[[#This Row],[Transaction_Date]],"YYYY")</f>
        <v>2022</v>
      </c>
    </row>
    <row r="1272" spans="1:21" x14ac:dyDescent="0.35">
      <c r="A1272" t="s">
        <v>2733</v>
      </c>
      <c r="B1272">
        <v>821191889</v>
      </c>
      <c r="C1272">
        <v>35</v>
      </c>
      <c r="D1272" s="1">
        <v>31922.25</v>
      </c>
      <c r="E1272" t="s">
        <v>741</v>
      </c>
      <c r="F1272" t="s">
        <v>840</v>
      </c>
      <c r="G1272" t="s">
        <v>2734</v>
      </c>
      <c r="H1272" s="3">
        <v>3466323.3481999999</v>
      </c>
      <c r="I1272" s="3">
        <v>1566778.1534</v>
      </c>
      <c r="J1272" t="s">
        <v>2735</v>
      </c>
      <c r="K1272" t="str">
        <f>_xlfn.XLOOKUP(A1272, Accounts!A:A, Accounts!E:E, "Not Found")</f>
        <v>Current</v>
      </c>
      <c r="L1272" s="3">
        <f>_xlfn.XLOOKUP(A1272, Accounts!A:A, Accounts!G:G, 0)</f>
        <v>768765024</v>
      </c>
      <c r="M1272" s="3" t="str">
        <f>_xlfn.XLOOKUP(A1272, Loan!A:A, Loan!D:D, "0")</f>
        <v>0</v>
      </c>
      <c r="N1272" s="3" t="str">
        <f>_xlfn.XLOOKUP(Customer8[[#This Row],[Account Number]],Transaction!C:C,Transaction!D:D)</f>
        <v>Online Payment</v>
      </c>
      <c r="O1272" s="3" t="str">
        <f>_xlfn.XLOOKUP(Customer8[[#This Row],[Account Number]], Transaction!C:C,Transaction!E:E)</f>
        <v>Mobile</v>
      </c>
      <c r="P1272" s="2">
        <f>_xlfn.XLOOKUP(Customer8[[#This Row],[Account Number]], Transaction!C:C,Transaction!F:F)</f>
        <v>44640</v>
      </c>
      <c r="Q1272" s="3">
        <f>Customer8[[#This Row],[Bank Deposit]]-Customer8[[#This Row],[Saving Accounts]]</f>
        <v>1899545.1947999999</v>
      </c>
      <c r="R1272" s="3">
        <f>IF(AND(K1272="Current", Customer8[[#This Row],[Balance]]&gt;500000), Customer8[[#This Row],[Balance]]*1.02, Customer8[[#This Row],[Balance]])</f>
        <v>1937536.0986959999</v>
      </c>
      <c r="S1272" s="3" t="str">
        <f>TEXT(Customer8[[#This Row],[Transaction_Date]], "MMM")</f>
        <v>Mar</v>
      </c>
      <c r="T1272" s="3" t="str">
        <f t="shared" si="19"/>
        <v>30-39 Yrs</v>
      </c>
      <c r="U1272" s="3" t="str">
        <f>TEXT(Customer8[[#This Row],[Transaction_Date]],"YYYY")</f>
        <v>2022</v>
      </c>
    </row>
    <row r="1273" spans="1:21" x14ac:dyDescent="0.35">
      <c r="A1273" t="s">
        <v>2736</v>
      </c>
      <c r="B1273">
        <v>700452434</v>
      </c>
      <c r="C1273">
        <v>64</v>
      </c>
      <c r="D1273" s="1">
        <v>21330</v>
      </c>
      <c r="E1273" t="s">
        <v>741</v>
      </c>
      <c r="F1273" t="s">
        <v>338</v>
      </c>
      <c r="G1273" t="s">
        <v>2737</v>
      </c>
      <c r="H1273" s="3">
        <v>1776637.4155999999</v>
      </c>
      <c r="I1273" s="3">
        <v>1225362.3496000001</v>
      </c>
      <c r="J1273" t="s">
        <v>2738</v>
      </c>
      <c r="K1273" t="str">
        <f>_xlfn.XLOOKUP(A1273, Accounts!A:A, Accounts!E:E, "Not Found")</f>
        <v>Domiciliary</v>
      </c>
      <c r="L1273" s="3">
        <f>_xlfn.XLOOKUP(A1273, Accounts!A:A, Accounts!G:G, 0)</f>
        <v>12393966</v>
      </c>
      <c r="M1273" s="3" t="str">
        <f>_xlfn.XLOOKUP(A1273, Loan!A:A, Loan!D:D, "0")</f>
        <v>0</v>
      </c>
      <c r="N1273" s="3" t="str">
        <f>_xlfn.XLOOKUP(Customer8[[#This Row],[Account Number]],Transaction!C:C,Transaction!D:D)</f>
        <v>Money Transfer</v>
      </c>
      <c r="O1273" s="3" t="str">
        <f>_xlfn.XLOOKUP(Customer8[[#This Row],[Account Number]], Transaction!C:C,Transaction!E:E)</f>
        <v>Mobile</v>
      </c>
      <c r="P1273" s="2">
        <f>_xlfn.XLOOKUP(Customer8[[#This Row],[Account Number]], Transaction!C:C,Transaction!F:F)</f>
        <v>44354</v>
      </c>
      <c r="Q1273" s="3">
        <f>Customer8[[#This Row],[Bank Deposit]]-Customer8[[#This Row],[Saving Accounts]]</f>
        <v>551275.06599999988</v>
      </c>
      <c r="R1273" s="3">
        <f>IF(AND(K1273="Current", Customer8[[#This Row],[Balance]]&gt;500000), Customer8[[#This Row],[Balance]]*1.02, Customer8[[#This Row],[Balance]])</f>
        <v>551275.06599999988</v>
      </c>
      <c r="S1273" s="3" t="str">
        <f>TEXT(Customer8[[#This Row],[Transaction_Date]], "MMM")</f>
        <v>Jun</v>
      </c>
      <c r="T1273" s="3" t="str">
        <f t="shared" si="19"/>
        <v>60-69 Yrs</v>
      </c>
      <c r="U1273" s="3" t="str">
        <f>TEXT(Customer8[[#This Row],[Transaction_Date]],"YYYY")</f>
        <v>2021</v>
      </c>
    </row>
    <row r="1274" spans="1:21" x14ac:dyDescent="0.35">
      <c r="A1274" t="s">
        <v>2739</v>
      </c>
      <c r="B1274">
        <v>394538360</v>
      </c>
      <c r="C1274">
        <v>19</v>
      </c>
      <c r="D1274" s="1">
        <v>37766.25</v>
      </c>
      <c r="E1274" t="s">
        <v>741</v>
      </c>
      <c r="F1274" t="s">
        <v>1215</v>
      </c>
      <c r="G1274" t="s">
        <v>2740</v>
      </c>
      <c r="H1274" s="3">
        <v>147698.37150000001</v>
      </c>
      <c r="I1274" s="3">
        <v>61895.922200000001</v>
      </c>
      <c r="J1274" t="s">
        <v>2741</v>
      </c>
      <c r="K1274" t="str">
        <f>_xlfn.XLOOKUP(A1274, Accounts!A:A, Accounts!E:E, "Not Found")</f>
        <v>Savings</v>
      </c>
      <c r="L1274" s="3">
        <f>_xlfn.XLOOKUP(A1274, Accounts!A:A, Accounts!G:G, 0)</f>
        <v>2458362775</v>
      </c>
      <c r="M1274" s="3" t="str">
        <f>_xlfn.XLOOKUP(A1274, Loan!A:A, Loan!D:D, "0")</f>
        <v>0</v>
      </c>
      <c r="N1274" s="3" t="str">
        <f>_xlfn.XLOOKUP(Customer8[[#This Row],[Account Number]],Transaction!C:C,Transaction!D:D)</f>
        <v>Money Transfer</v>
      </c>
      <c r="O1274" s="3" t="str">
        <f>_xlfn.XLOOKUP(Customer8[[#This Row],[Account Number]], Transaction!C:C,Transaction!E:E)</f>
        <v>Internet Banking</v>
      </c>
      <c r="P1274" s="2">
        <f>_xlfn.XLOOKUP(Customer8[[#This Row],[Account Number]], Transaction!C:C,Transaction!F:F)</f>
        <v>44302</v>
      </c>
      <c r="Q1274" s="3">
        <f>Customer8[[#This Row],[Bank Deposit]]-Customer8[[#This Row],[Saving Accounts]]</f>
        <v>85802.449300000007</v>
      </c>
      <c r="R1274" s="3">
        <f>IF(AND(K1274="Current", Customer8[[#This Row],[Balance]]&gt;500000), Customer8[[#This Row],[Balance]]*1.02, Customer8[[#This Row],[Balance]])</f>
        <v>85802.449300000007</v>
      </c>
      <c r="S1274" s="3" t="str">
        <f>TEXT(Customer8[[#This Row],[Transaction_Date]], "MMM")</f>
        <v>Apr</v>
      </c>
      <c r="T1274" s="3" t="str">
        <f t="shared" si="19"/>
        <v>Below 20 Yrs</v>
      </c>
      <c r="U1274" s="3" t="str">
        <f>TEXT(Customer8[[#This Row],[Transaction_Date]],"YYYY")</f>
        <v>2021</v>
      </c>
    </row>
    <row r="1275" spans="1:21" x14ac:dyDescent="0.35">
      <c r="A1275" t="s">
        <v>2742</v>
      </c>
      <c r="B1275">
        <v>224684162</v>
      </c>
      <c r="C1275">
        <v>56</v>
      </c>
      <c r="D1275" s="1">
        <v>24252</v>
      </c>
      <c r="E1275" t="s">
        <v>741</v>
      </c>
      <c r="F1275" t="s">
        <v>293</v>
      </c>
      <c r="G1275" t="s">
        <v>2743</v>
      </c>
      <c r="H1275" s="3">
        <v>1419823.5911000001</v>
      </c>
      <c r="I1275" s="3">
        <v>205328.33470000001</v>
      </c>
      <c r="J1275" t="s">
        <v>2744</v>
      </c>
      <c r="K1275" t="str">
        <f>_xlfn.XLOOKUP(A1275, Accounts!A:A, Accounts!E:E, "Not Found")</f>
        <v>Domiciliary</v>
      </c>
      <c r="L1275" s="3">
        <f>_xlfn.XLOOKUP(A1275, Accounts!A:A, Accounts!G:G, 0)</f>
        <v>6536936</v>
      </c>
      <c r="M1275" s="3" t="str">
        <f>_xlfn.XLOOKUP(A1275, Loan!A:A, Loan!D:D, "0")</f>
        <v>0</v>
      </c>
      <c r="N1275" s="3" t="str">
        <f>_xlfn.XLOOKUP(Customer8[[#This Row],[Account Number]],Transaction!C:C,Transaction!D:D)</f>
        <v>Cash Withdrawal</v>
      </c>
      <c r="O1275" s="3" t="str">
        <f>_xlfn.XLOOKUP(Customer8[[#This Row],[Account Number]], Transaction!C:C,Transaction!E:E)</f>
        <v>ATM</v>
      </c>
      <c r="P1275" s="2">
        <f>_xlfn.XLOOKUP(Customer8[[#This Row],[Account Number]], Transaction!C:C,Transaction!F:F)</f>
        <v>44407</v>
      </c>
      <c r="Q1275" s="3">
        <f>Customer8[[#This Row],[Bank Deposit]]-Customer8[[#This Row],[Saving Accounts]]</f>
        <v>1214495.2564000001</v>
      </c>
      <c r="R1275" s="3">
        <f>IF(AND(K1275="Current", Customer8[[#This Row],[Balance]]&gt;500000), Customer8[[#This Row],[Balance]]*1.02, Customer8[[#This Row],[Balance]])</f>
        <v>1214495.2564000001</v>
      </c>
      <c r="S1275" s="3" t="str">
        <f>TEXT(Customer8[[#This Row],[Transaction_Date]], "MMM")</f>
        <v>Jul</v>
      </c>
      <c r="T1275" s="3" t="str">
        <f t="shared" si="19"/>
        <v>50-59 Yrs</v>
      </c>
      <c r="U1275" s="3" t="str">
        <f>TEXT(Customer8[[#This Row],[Transaction_Date]],"YYYY")</f>
        <v>2021</v>
      </c>
    </row>
    <row r="1276" spans="1:21" x14ac:dyDescent="0.35">
      <c r="A1276" t="s">
        <v>2745</v>
      </c>
      <c r="B1276">
        <v>665442138</v>
      </c>
      <c r="C1276">
        <v>33</v>
      </c>
      <c r="D1276" s="1">
        <v>32652.75</v>
      </c>
      <c r="E1276" t="s">
        <v>741</v>
      </c>
      <c r="F1276" t="s">
        <v>398</v>
      </c>
      <c r="G1276" t="s">
        <v>2746</v>
      </c>
      <c r="H1276" s="3">
        <v>144206.47510000001</v>
      </c>
      <c r="I1276" s="3">
        <v>152555.27100000001</v>
      </c>
      <c r="J1276" t="s">
        <v>2747</v>
      </c>
      <c r="K1276" t="str">
        <f>_xlfn.XLOOKUP(A1276, Accounts!A:A, Accounts!E:E, "Not Found")</f>
        <v>Savings</v>
      </c>
      <c r="L1276" s="3">
        <f>_xlfn.XLOOKUP(A1276, Accounts!A:A, Accounts!G:G, 0)</f>
        <v>3352562421</v>
      </c>
      <c r="M1276" s="3" t="str">
        <f>_xlfn.XLOOKUP(A1276, Loan!A:A, Loan!D:D, "0")</f>
        <v>0</v>
      </c>
      <c r="N1276" s="3" t="str">
        <f>_xlfn.XLOOKUP(Customer8[[#This Row],[Account Number]],Transaction!C:C,Transaction!D:D)</f>
        <v>Money Deposit</v>
      </c>
      <c r="O1276" s="3" t="str">
        <f>_xlfn.XLOOKUP(Customer8[[#This Row],[Account Number]], Transaction!C:C,Transaction!E:E)</f>
        <v>ATM</v>
      </c>
      <c r="P1276" s="2">
        <f>_xlfn.XLOOKUP(Customer8[[#This Row],[Account Number]], Transaction!C:C,Transaction!F:F)</f>
        <v>44386</v>
      </c>
      <c r="Q1276" s="3">
        <f>Customer8[[#This Row],[Bank Deposit]]-Customer8[[#This Row],[Saving Accounts]]</f>
        <v>-8348.7958999999973</v>
      </c>
      <c r="R1276" s="3">
        <f>IF(AND(K1276="Current", Customer8[[#This Row],[Balance]]&gt;500000), Customer8[[#This Row],[Balance]]*1.02, Customer8[[#This Row],[Balance]])</f>
        <v>-8348.7958999999973</v>
      </c>
      <c r="S1276" s="3" t="str">
        <f>TEXT(Customer8[[#This Row],[Transaction_Date]], "MMM")</f>
        <v>Jul</v>
      </c>
      <c r="T1276" s="3" t="str">
        <f t="shared" si="19"/>
        <v>30-39 Yrs</v>
      </c>
      <c r="U1276" s="3" t="str">
        <f>TEXT(Customer8[[#This Row],[Transaction_Date]],"YYYY")</f>
        <v>2021</v>
      </c>
    </row>
    <row r="1277" spans="1:21" x14ac:dyDescent="0.35">
      <c r="A1277" t="s">
        <v>2748</v>
      </c>
      <c r="B1277">
        <v>394316664</v>
      </c>
      <c r="C1277">
        <v>40</v>
      </c>
      <c r="D1277" s="1">
        <v>30096</v>
      </c>
      <c r="E1277" t="s">
        <v>741</v>
      </c>
      <c r="F1277" t="s">
        <v>401</v>
      </c>
      <c r="G1277" t="s">
        <v>2749</v>
      </c>
      <c r="H1277" s="3">
        <v>3170634.0778000001</v>
      </c>
      <c r="I1277" s="3">
        <v>497267.8003</v>
      </c>
      <c r="J1277" t="s">
        <v>2750</v>
      </c>
      <c r="K1277" t="str">
        <f>_xlfn.XLOOKUP(A1277, Accounts!A:A, Accounts!E:E, "Not Found")</f>
        <v>Joint</v>
      </c>
      <c r="L1277" s="3">
        <f>_xlfn.XLOOKUP(A1277, Accounts!A:A, Accounts!G:G, 0)</f>
        <v>969489915</v>
      </c>
      <c r="M1277" s="3" t="str">
        <f>_xlfn.XLOOKUP(A1277, Loan!A:A, Loan!D:D, "0")</f>
        <v>0</v>
      </c>
      <c r="N1277" s="3" t="str">
        <f>_xlfn.XLOOKUP(Customer8[[#This Row],[Account Number]],Transaction!C:C,Transaction!D:D)</f>
        <v>Online Payment</v>
      </c>
      <c r="O1277" s="3" t="str">
        <f>_xlfn.XLOOKUP(Customer8[[#This Row],[Account Number]], Transaction!C:C,Transaction!E:E)</f>
        <v>Mobile</v>
      </c>
      <c r="P1277" s="2">
        <f>_xlfn.XLOOKUP(Customer8[[#This Row],[Account Number]], Transaction!C:C,Transaction!F:F)</f>
        <v>44494</v>
      </c>
      <c r="Q1277" s="3">
        <f>Customer8[[#This Row],[Bank Deposit]]-Customer8[[#This Row],[Saving Accounts]]</f>
        <v>2673366.2774999999</v>
      </c>
      <c r="R1277" s="3">
        <f>IF(AND(K1277="Current", Customer8[[#This Row],[Balance]]&gt;500000), Customer8[[#This Row],[Balance]]*1.02, Customer8[[#This Row],[Balance]])</f>
        <v>2673366.2774999999</v>
      </c>
      <c r="S1277" s="3" t="str">
        <f>TEXT(Customer8[[#This Row],[Transaction_Date]], "MMM")</f>
        <v>Oct</v>
      </c>
      <c r="T1277" s="3" t="str">
        <f t="shared" si="19"/>
        <v>40-49 Yrs</v>
      </c>
      <c r="U1277" s="3" t="str">
        <f>TEXT(Customer8[[#This Row],[Transaction_Date]],"YYYY")</f>
        <v>2021</v>
      </c>
    </row>
    <row r="1278" spans="1:21" x14ac:dyDescent="0.35">
      <c r="A1278" t="s">
        <v>2751</v>
      </c>
      <c r="B1278">
        <v>401834483</v>
      </c>
      <c r="C1278">
        <v>28</v>
      </c>
      <c r="D1278" s="1">
        <v>34479</v>
      </c>
      <c r="E1278" t="s">
        <v>741</v>
      </c>
      <c r="F1278" t="s">
        <v>883</v>
      </c>
      <c r="G1278" t="s">
        <v>2749</v>
      </c>
      <c r="H1278" s="3">
        <v>785365.13370000001</v>
      </c>
      <c r="I1278" s="3">
        <v>263127.29550000001</v>
      </c>
      <c r="J1278" t="s">
        <v>2752</v>
      </c>
      <c r="K1278" t="str">
        <f>_xlfn.XLOOKUP(A1278, Accounts!A:A, Accounts!E:E, "Not Found")</f>
        <v>Corporate</v>
      </c>
      <c r="L1278" s="3">
        <f>_xlfn.XLOOKUP(A1278, Accounts!A:A, Accounts!G:G, 0)</f>
        <v>1828329568</v>
      </c>
      <c r="M1278" s="3" t="str">
        <f>_xlfn.XLOOKUP(A1278, Loan!A:A, Loan!D:D, "0")</f>
        <v>0</v>
      </c>
      <c r="N1278" s="3" t="str">
        <f>_xlfn.XLOOKUP(Customer8[[#This Row],[Account Number]],Transaction!C:C,Transaction!D:D)</f>
        <v>Cash Withdrawal</v>
      </c>
      <c r="O1278" s="3" t="str">
        <f>_xlfn.XLOOKUP(Customer8[[#This Row],[Account Number]], Transaction!C:C,Transaction!E:E)</f>
        <v>Bank</v>
      </c>
      <c r="P1278" s="2">
        <f>_xlfn.XLOOKUP(Customer8[[#This Row],[Account Number]], Transaction!C:C,Transaction!F:F)</f>
        <v>44214</v>
      </c>
      <c r="Q1278" s="3">
        <f>Customer8[[#This Row],[Bank Deposit]]-Customer8[[#This Row],[Saving Accounts]]</f>
        <v>522237.8382</v>
      </c>
      <c r="R1278" s="3">
        <f>IF(AND(K1278="Current", Customer8[[#This Row],[Balance]]&gt;500000), Customer8[[#This Row],[Balance]]*1.02, Customer8[[#This Row],[Balance]])</f>
        <v>522237.8382</v>
      </c>
      <c r="S1278" s="3" t="str">
        <f>TEXT(Customer8[[#This Row],[Transaction_Date]], "MMM")</f>
        <v>Jan</v>
      </c>
      <c r="T1278" s="3" t="str">
        <f t="shared" si="19"/>
        <v>20-29 Yrs</v>
      </c>
      <c r="U1278" s="3" t="str">
        <f>TEXT(Customer8[[#This Row],[Transaction_Date]],"YYYY")</f>
        <v>2021</v>
      </c>
    </row>
    <row r="1279" spans="1:21" x14ac:dyDescent="0.35">
      <c r="A1279" t="s">
        <v>2753</v>
      </c>
      <c r="B1279">
        <v>542326392</v>
      </c>
      <c r="C1279">
        <v>36</v>
      </c>
      <c r="D1279" s="1">
        <v>31557</v>
      </c>
      <c r="E1279" t="s">
        <v>741</v>
      </c>
      <c r="F1279" t="s">
        <v>211</v>
      </c>
      <c r="G1279" t="s">
        <v>2743</v>
      </c>
      <c r="H1279" s="3">
        <v>554546.13890000002</v>
      </c>
      <c r="I1279" s="3">
        <v>266182.14669999998</v>
      </c>
      <c r="J1279" t="s">
        <v>2754</v>
      </c>
      <c r="K1279" t="str">
        <f>_xlfn.XLOOKUP(A1279, Accounts!A:A, Accounts!E:E, "Not Found")</f>
        <v>Domiciliary</v>
      </c>
      <c r="L1279" s="3">
        <f>_xlfn.XLOOKUP(A1279, Accounts!A:A, Accounts!G:G, 0)</f>
        <v>634427904</v>
      </c>
      <c r="M1279" s="3" t="str">
        <f>_xlfn.XLOOKUP(A1279, Loan!A:A, Loan!D:D, "0")</f>
        <v>0</v>
      </c>
      <c r="N1279" s="3" t="str">
        <f>_xlfn.XLOOKUP(Customer8[[#This Row],[Account Number]],Transaction!C:C,Transaction!D:D)</f>
        <v>Money Transfer</v>
      </c>
      <c r="O1279" s="3" t="str">
        <f>_xlfn.XLOOKUP(Customer8[[#This Row],[Account Number]], Transaction!C:C,Transaction!E:E)</f>
        <v>Mobile</v>
      </c>
      <c r="P1279" s="2">
        <f>_xlfn.XLOOKUP(Customer8[[#This Row],[Account Number]], Transaction!C:C,Transaction!F:F)</f>
        <v>44456</v>
      </c>
      <c r="Q1279" s="3">
        <f>Customer8[[#This Row],[Bank Deposit]]-Customer8[[#This Row],[Saving Accounts]]</f>
        <v>288363.99220000004</v>
      </c>
      <c r="R1279" s="3">
        <f>IF(AND(K1279="Current", Customer8[[#This Row],[Balance]]&gt;500000), Customer8[[#This Row],[Balance]]*1.02, Customer8[[#This Row],[Balance]])</f>
        <v>288363.99220000004</v>
      </c>
      <c r="S1279" s="3" t="str">
        <f>TEXT(Customer8[[#This Row],[Transaction_Date]], "MMM")</f>
        <v>Sep</v>
      </c>
      <c r="T1279" s="3" t="str">
        <f t="shared" si="19"/>
        <v>30-39 Yrs</v>
      </c>
      <c r="U1279" s="3" t="str">
        <f>TEXT(Customer8[[#This Row],[Transaction_Date]],"YYYY")</f>
        <v>2021</v>
      </c>
    </row>
    <row r="1280" spans="1:21" x14ac:dyDescent="0.35">
      <c r="A1280" t="s">
        <v>2755</v>
      </c>
      <c r="B1280">
        <v>822216007</v>
      </c>
      <c r="C1280">
        <v>55</v>
      </c>
      <c r="D1280" s="1">
        <v>24617.25</v>
      </c>
      <c r="E1280" t="s">
        <v>741</v>
      </c>
      <c r="F1280" t="s">
        <v>550</v>
      </c>
      <c r="G1280" t="s">
        <v>2756</v>
      </c>
      <c r="H1280" s="3">
        <v>291375.61190000002</v>
      </c>
      <c r="I1280" s="3">
        <v>29866.000199999999</v>
      </c>
      <c r="J1280" t="s">
        <v>2757</v>
      </c>
      <c r="K1280" t="str">
        <f>_xlfn.XLOOKUP(A1280, Accounts!A:A, Accounts!E:E, "Not Found")</f>
        <v>Domiciliary</v>
      </c>
      <c r="L1280" s="3">
        <f>_xlfn.XLOOKUP(A1280, Accounts!A:A, Accounts!G:G, 0)</f>
        <v>206725552</v>
      </c>
      <c r="M1280" s="3" t="str">
        <f>_xlfn.XLOOKUP(A1280, Loan!A:A, Loan!D:D, "0")</f>
        <v>0</v>
      </c>
      <c r="N1280" s="3" t="str">
        <f>_xlfn.XLOOKUP(Customer8[[#This Row],[Account Number]],Transaction!C:C,Transaction!D:D)</f>
        <v>Checks</v>
      </c>
      <c r="O1280" s="3" t="str">
        <f>_xlfn.XLOOKUP(Customer8[[#This Row],[Account Number]], Transaction!C:C,Transaction!E:E)</f>
        <v>Bank</v>
      </c>
      <c r="P1280" s="2">
        <f>_xlfn.XLOOKUP(Customer8[[#This Row],[Account Number]], Transaction!C:C,Transaction!F:F)</f>
        <v>44406</v>
      </c>
      <c r="Q1280" s="3">
        <f>Customer8[[#This Row],[Bank Deposit]]-Customer8[[#This Row],[Saving Accounts]]</f>
        <v>261509.61170000001</v>
      </c>
      <c r="R1280" s="3">
        <f>IF(AND(K1280="Current", Customer8[[#This Row],[Balance]]&gt;500000), Customer8[[#This Row],[Balance]]*1.02, Customer8[[#This Row],[Balance]])</f>
        <v>261509.61170000001</v>
      </c>
      <c r="S1280" s="3" t="str">
        <f>TEXT(Customer8[[#This Row],[Transaction_Date]], "MMM")</f>
        <v>Jul</v>
      </c>
      <c r="T1280" s="3" t="str">
        <f t="shared" si="19"/>
        <v>50-59 Yrs</v>
      </c>
      <c r="U1280" s="3" t="str">
        <f>TEXT(Customer8[[#This Row],[Transaction_Date]],"YYYY")</f>
        <v>2021</v>
      </c>
    </row>
    <row r="1281" spans="1:21" x14ac:dyDescent="0.35">
      <c r="A1281" t="s">
        <v>2758</v>
      </c>
      <c r="B1281">
        <v>993386241</v>
      </c>
      <c r="C1281">
        <v>18</v>
      </c>
      <c r="D1281" s="1">
        <v>38131.5</v>
      </c>
      <c r="E1281" t="s">
        <v>741</v>
      </c>
      <c r="F1281" t="s">
        <v>550</v>
      </c>
      <c r="G1281" t="s">
        <v>2759</v>
      </c>
      <c r="H1281" s="3">
        <v>810074.56519999995</v>
      </c>
      <c r="I1281" s="3">
        <v>451327.25780000002</v>
      </c>
      <c r="J1281" t="s">
        <v>2760</v>
      </c>
      <c r="K1281" t="str">
        <f>_xlfn.XLOOKUP(A1281, Accounts!A:A, Accounts!E:E, "Not Found")</f>
        <v>Domiciliary</v>
      </c>
      <c r="L1281" s="3">
        <f>_xlfn.XLOOKUP(A1281, Accounts!A:A, Accounts!G:G, 0)</f>
        <v>18516375</v>
      </c>
      <c r="M1281" s="3" t="str">
        <f>_xlfn.XLOOKUP(A1281, Loan!A:A, Loan!D:D, "0")</f>
        <v>0</v>
      </c>
      <c r="N1281" s="3" t="str">
        <f>_xlfn.XLOOKUP(Customer8[[#This Row],[Account Number]],Transaction!C:C,Transaction!D:D)</f>
        <v>Money Transfer</v>
      </c>
      <c r="O1281" s="3" t="str">
        <f>_xlfn.XLOOKUP(Customer8[[#This Row],[Account Number]], Transaction!C:C,Transaction!E:E)</f>
        <v>Internet Banking</v>
      </c>
      <c r="P1281" s="2">
        <f>_xlfn.XLOOKUP(Customer8[[#This Row],[Account Number]], Transaction!C:C,Transaction!F:F)</f>
        <v>44638</v>
      </c>
      <c r="Q1281" s="3">
        <f>Customer8[[#This Row],[Bank Deposit]]-Customer8[[#This Row],[Saving Accounts]]</f>
        <v>358747.30739999993</v>
      </c>
      <c r="R1281" s="3">
        <f>IF(AND(K1281="Current", Customer8[[#This Row],[Balance]]&gt;500000), Customer8[[#This Row],[Balance]]*1.02, Customer8[[#This Row],[Balance]])</f>
        <v>358747.30739999993</v>
      </c>
      <c r="S1281" s="3" t="str">
        <f>TEXT(Customer8[[#This Row],[Transaction_Date]], "MMM")</f>
        <v>Mar</v>
      </c>
      <c r="T1281" s="3" t="str">
        <f t="shared" si="19"/>
        <v>Below 20 Yrs</v>
      </c>
      <c r="U1281" s="3" t="str">
        <f>TEXT(Customer8[[#This Row],[Transaction_Date]],"YYYY")</f>
        <v>2022</v>
      </c>
    </row>
    <row r="1282" spans="1:21" x14ac:dyDescent="0.35">
      <c r="A1282" t="s">
        <v>2761</v>
      </c>
      <c r="B1282">
        <v>396282935</v>
      </c>
      <c r="C1282">
        <v>50</v>
      </c>
      <c r="D1282" s="1">
        <v>26443.5</v>
      </c>
      <c r="E1282" t="s">
        <v>741</v>
      </c>
      <c r="F1282" t="s">
        <v>51</v>
      </c>
      <c r="G1282" t="s">
        <v>2734</v>
      </c>
      <c r="H1282" s="3">
        <v>693314.74</v>
      </c>
      <c r="I1282" s="3">
        <v>402636.11560000002</v>
      </c>
      <c r="J1282" t="s">
        <v>2762</v>
      </c>
      <c r="K1282" t="str">
        <f>_xlfn.XLOOKUP(A1282, Accounts!A:A, Accounts!E:E, "Not Found")</f>
        <v>Joint</v>
      </c>
      <c r="L1282" s="3">
        <f>_xlfn.XLOOKUP(A1282, Accounts!A:A, Accounts!G:G, 0)</f>
        <v>244571616</v>
      </c>
      <c r="M1282" s="3" t="str">
        <f>_xlfn.XLOOKUP(A1282, Loan!A:A, Loan!D:D, "0")</f>
        <v>0</v>
      </c>
      <c r="N1282" s="3" t="str">
        <f>_xlfn.XLOOKUP(Customer8[[#This Row],[Account Number]],Transaction!C:C,Transaction!D:D)</f>
        <v>Money Transfer</v>
      </c>
      <c r="O1282" s="3" t="str">
        <f>_xlfn.XLOOKUP(Customer8[[#This Row],[Account Number]], Transaction!C:C,Transaction!E:E)</f>
        <v>Mobile</v>
      </c>
      <c r="P1282" s="2">
        <f>_xlfn.XLOOKUP(Customer8[[#This Row],[Account Number]], Transaction!C:C,Transaction!F:F)</f>
        <v>44643</v>
      </c>
      <c r="Q1282" s="3">
        <f>Customer8[[#This Row],[Bank Deposit]]-Customer8[[#This Row],[Saving Accounts]]</f>
        <v>290678.62439999997</v>
      </c>
      <c r="R1282" s="3">
        <f>IF(AND(K1282="Current", Customer8[[#This Row],[Balance]]&gt;500000), Customer8[[#This Row],[Balance]]*1.02, Customer8[[#This Row],[Balance]])</f>
        <v>290678.62439999997</v>
      </c>
      <c r="S1282" s="3" t="str">
        <f>TEXT(Customer8[[#This Row],[Transaction_Date]], "MMM")</f>
        <v>Mar</v>
      </c>
      <c r="T1282" s="3" t="str">
        <f t="shared" ref="T1282:T1345" si="20">IF(C1282&lt;20,"Below 20 Yrs",IF(C1282&lt;=29,"20-29 Yrs",IF(C1282&lt;=39,"30-39 Yrs",IF(C1282&lt;=49,"40-49 Yrs",IF(C1282&lt;=59,"50-59 Yrs",IF(C1282&lt;=69,"60-69 Yrs","70 Yrs &amp; Above"))))))</f>
        <v>50-59 Yrs</v>
      </c>
      <c r="U1282" s="3" t="str">
        <f>TEXT(Customer8[[#This Row],[Transaction_Date]],"YYYY")</f>
        <v>2022</v>
      </c>
    </row>
    <row r="1283" spans="1:21" x14ac:dyDescent="0.35">
      <c r="A1283" t="s">
        <v>2763</v>
      </c>
      <c r="B1283">
        <v>836878256</v>
      </c>
      <c r="C1283">
        <v>51</v>
      </c>
      <c r="D1283" s="1">
        <v>26078.25</v>
      </c>
      <c r="E1283" t="s">
        <v>741</v>
      </c>
      <c r="F1283" t="s">
        <v>406</v>
      </c>
      <c r="G1283" t="s">
        <v>2764</v>
      </c>
      <c r="H1283" s="3">
        <v>175088.8823</v>
      </c>
      <c r="I1283" s="3">
        <v>72661.886199999994</v>
      </c>
      <c r="J1283" t="s">
        <v>2765</v>
      </c>
      <c r="K1283" t="str">
        <f>_xlfn.XLOOKUP(A1283, Accounts!A:A, Accounts!E:E, "Not Found")</f>
        <v>Corporate</v>
      </c>
      <c r="L1283" s="3">
        <f>_xlfn.XLOOKUP(A1283, Accounts!A:A, Accounts!G:G, 0)</f>
        <v>311296875</v>
      </c>
      <c r="M1283" s="3" t="str">
        <f>_xlfn.XLOOKUP(A1283, Loan!A:A, Loan!D:D, "0")</f>
        <v>0</v>
      </c>
      <c r="N1283" s="3" t="str">
        <f>_xlfn.XLOOKUP(Customer8[[#This Row],[Account Number]],Transaction!C:C,Transaction!D:D)</f>
        <v>Money Transfer</v>
      </c>
      <c r="O1283" s="3" t="str">
        <f>_xlfn.XLOOKUP(Customer8[[#This Row],[Account Number]], Transaction!C:C,Transaction!E:E)</f>
        <v>Mobile</v>
      </c>
      <c r="P1283" s="2">
        <f>_xlfn.XLOOKUP(Customer8[[#This Row],[Account Number]], Transaction!C:C,Transaction!F:F)</f>
        <v>44411</v>
      </c>
      <c r="Q1283" s="3">
        <f>Customer8[[#This Row],[Bank Deposit]]-Customer8[[#This Row],[Saving Accounts]]</f>
        <v>102426.9961</v>
      </c>
      <c r="R1283" s="3">
        <f>IF(AND(K1283="Current", Customer8[[#This Row],[Balance]]&gt;500000), Customer8[[#This Row],[Balance]]*1.02, Customer8[[#This Row],[Balance]])</f>
        <v>102426.9961</v>
      </c>
      <c r="S1283" s="3" t="str">
        <f>TEXT(Customer8[[#This Row],[Transaction_Date]], "MMM")</f>
        <v>Aug</v>
      </c>
      <c r="T1283" s="3" t="str">
        <f t="shared" si="20"/>
        <v>50-59 Yrs</v>
      </c>
      <c r="U1283" s="3" t="str">
        <f>TEXT(Customer8[[#This Row],[Transaction_Date]],"YYYY")</f>
        <v>2021</v>
      </c>
    </row>
    <row r="1284" spans="1:21" x14ac:dyDescent="0.35">
      <c r="A1284" t="s">
        <v>2766</v>
      </c>
      <c r="B1284">
        <v>967533698</v>
      </c>
      <c r="C1284">
        <v>32</v>
      </c>
      <c r="D1284" s="1">
        <v>33018</v>
      </c>
      <c r="E1284" t="s">
        <v>741</v>
      </c>
      <c r="F1284" t="s">
        <v>1004</v>
      </c>
      <c r="G1284" t="s">
        <v>2767</v>
      </c>
      <c r="H1284" s="3">
        <v>843027.10219999996</v>
      </c>
      <c r="I1284" s="3">
        <v>123682.4694</v>
      </c>
      <c r="J1284" t="s">
        <v>1111</v>
      </c>
      <c r="K1284" t="str">
        <f>_xlfn.XLOOKUP(A1284, Accounts!A:A, Accounts!E:E, "Not Found")</f>
        <v>Current</v>
      </c>
      <c r="L1284" s="3">
        <f>_xlfn.XLOOKUP(A1284, Accounts!A:A, Accounts!G:G, 0)</f>
        <v>205039918</v>
      </c>
      <c r="M1284" s="3">
        <f>_xlfn.XLOOKUP(A1284, Loan!A:A, Loan!D:D, "0")</f>
        <v>325697115</v>
      </c>
      <c r="N1284" s="3" t="str">
        <f>_xlfn.XLOOKUP(Customer8[[#This Row],[Account Number]],Transaction!C:C,Transaction!D:D)</f>
        <v>Loan Payment</v>
      </c>
      <c r="O1284" s="3" t="str">
        <f>_xlfn.XLOOKUP(Customer8[[#This Row],[Account Number]], Transaction!C:C,Transaction!E:E)</f>
        <v>AFT</v>
      </c>
      <c r="P1284" s="2">
        <f>_xlfn.XLOOKUP(Customer8[[#This Row],[Account Number]], Transaction!C:C,Transaction!F:F)</f>
        <v>44575</v>
      </c>
      <c r="Q1284" s="3">
        <f>Customer8[[#This Row],[Bank Deposit]]-Customer8[[#This Row],[Saving Accounts]]</f>
        <v>719344.63280000002</v>
      </c>
      <c r="R1284" s="3">
        <f>IF(AND(K1284="Current", Customer8[[#This Row],[Balance]]&gt;500000), Customer8[[#This Row],[Balance]]*1.02, Customer8[[#This Row],[Balance]])</f>
        <v>733731.525456</v>
      </c>
      <c r="S1284" s="3" t="str">
        <f>TEXT(Customer8[[#This Row],[Transaction_Date]], "MMM")</f>
        <v>Jan</v>
      </c>
      <c r="T1284" s="3" t="str">
        <f t="shared" si="20"/>
        <v>30-39 Yrs</v>
      </c>
      <c r="U1284" s="3" t="str">
        <f>TEXT(Customer8[[#This Row],[Transaction_Date]],"YYYY")</f>
        <v>2022</v>
      </c>
    </row>
    <row r="1285" spans="1:21" x14ac:dyDescent="0.35">
      <c r="A1285" t="s">
        <v>2768</v>
      </c>
      <c r="B1285">
        <v>675064127</v>
      </c>
      <c r="C1285">
        <v>72</v>
      </c>
      <c r="D1285" s="1">
        <v>18408</v>
      </c>
      <c r="E1285" t="s">
        <v>741</v>
      </c>
      <c r="F1285" t="s">
        <v>585</v>
      </c>
      <c r="G1285" t="s">
        <v>2749</v>
      </c>
      <c r="H1285" s="3">
        <v>1333928.0305999999</v>
      </c>
      <c r="I1285" s="3">
        <v>226767.76519999999</v>
      </c>
      <c r="J1285" t="s">
        <v>2769</v>
      </c>
      <c r="K1285" t="str">
        <f>_xlfn.XLOOKUP(A1285, Accounts!A:A, Accounts!E:E, "Not Found")</f>
        <v>Joint</v>
      </c>
      <c r="L1285" s="3">
        <f>_xlfn.XLOOKUP(A1285, Accounts!A:A, Accounts!G:G, 0)</f>
        <v>2921335263</v>
      </c>
      <c r="M1285" s="3" t="str">
        <f>_xlfn.XLOOKUP(A1285, Loan!A:A, Loan!D:D, "0")</f>
        <v>0</v>
      </c>
      <c r="N1285" s="3" t="str">
        <f>_xlfn.XLOOKUP(Customer8[[#This Row],[Account Number]],Transaction!C:C,Transaction!D:D)</f>
        <v>Money Deposit</v>
      </c>
      <c r="O1285" s="3" t="str">
        <f>_xlfn.XLOOKUP(Customer8[[#This Row],[Account Number]], Transaction!C:C,Transaction!E:E)</f>
        <v>Bank</v>
      </c>
      <c r="P1285" s="2">
        <f>_xlfn.XLOOKUP(Customer8[[#This Row],[Account Number]], Transaction!C:C,Transaction!F:F)</f>
        <v>44324</v>
      </c>
      <c r="Q1285" s="3">
        <f>Customer8[[#This Row],[Bank Deposit]]-Customer8[[#This Row],[Saving Accounts]]</f>
        <v>1107160.2653999999</v>
      </c>
      <c r="R1285" s="3">
        <f>IF(AND(K1285="Current", Customer8[[#This Row],[Balance]]&gt;500000), Customer8[[#This Row],[Balance]]*1.02, Customer8[[#This Row],[Balance]])</f>
        <v>1107160.2653999999</v>
      </c>
      <c r="S1285" s="3" t="str">
        <f>TEXT(Customer8[[#This Row],[Transaction_Date]], "MMM")</f>
        <v>May</v>
      </c>
      <c r="T1285" s="3" t="str">
        <f t="shared" si="20"/>
        <v>70 Yrs &amp; Above</v>
      </c>
      <c r="U1285" s="3" t="str">
        <f>TEXT(Customer8[[#This Row],[Transaction_Date]],"YYYY")</f>
        <v>2021</v>
      </c>
    </row>
    <row r="1286" spans="1:21" x14ac:dyDescent="0.35">
      <c r="A1286" t="s">
        <v>2770</v>
      </c>
      <c r="B1286">
        <v>295093225</v>
      </c>
      <c r="C1286">
        <v>63</v>
      </c>
      <c r="D1286" s="1">
        <v>21695.25</v>
      </c>
      <c r="E1286" t="s">
        <v>741</v>
      </c>
      <c r="F1286" t="s">
        <v>101</v>
      </c>
      <c r="G1286" t="s">
        <v>2771</v>
      </c>
      <c r="H1286" s="3">
        <v>657336.86690000002</v>
      </c>
      <c r="I1286" s="3">
        <v>430668.9817</v>
      </c>
      <c r="J1286" t="s">
        <v>2772</v>
      </c>
      <c r="K1286" t="str">
        <f>_xlfn.XLOOKUP(A1286, Accounts!A:A, Accounts!E:E, "Not Found")</f>
        <v>Savings</v>
      </c>
      <c r="L1286" s="3">
        <f>_xlfn.XLOOKUP(A1286, Accounts!A:A, Accounts!G:G, 0)</f>
        <v>41855328</v>
      </c>
      <c r="M1286" s="3" t="str">
        <f>_xlfn.XLOOKUP(A1286, Loan!A:A, Loan!D:D, "0")</f>
        <v>0</v>
      </c>
      <c r="N1286" s="3" t="str">
        <f>_xlfn.XLOOKUP(Customer8[[#This Row],[Account Number]],Transaction!C:C,Transaction!D:D)</f>
        <v>Cash Withdrawal</v>
      </c>
      <c r="O1286" s="3" t="str">
        <f>_xlfn.XLOOKUP(Customer8[[#This Row],[Account Number]], Transaction!C:C,Transaction!E:E)</f>
        <v>Bank</v>
      </c>
      <c r="P1286" s="2">
        <f>_xlfn.XLOOKUP(Customer8[[#This Row],[Account Number]], Transaction!C:C,Transaction!F:F)</f>
        <v>44220</v>
      </c>
      <c r="Q1286" s="3">
        <f>Customer8[[#This Row],[Bank Deposit]]-Customer8[[#This Row],[Saving Accounts]]</f>
        <v>226667.88520000002</v>
      </c>
      <c r="R1286" s="3">
        <f>IF(AND(K1286="Current", Customer8[[#This Row],[Balance]]&gt;500000), Customer8[[#This Row],[Balance]]*1.02, Customer8[[#This Row],[Balance]])</f>
        <v>226667.88520000002</v>
      </c>
      <c r="S1286" s="3" t="str">
        <f>TEXT(Customer8[[#This Row],[Transaction_Date]], "MMM")</f>
        <v>Jan</v>
      </c>
      <c r="T1286" s="3" t="str">
        <f t="shared" si="20"/>
        <v>60-69 Yrs</v>
      </c>
      <c r="U1286" s="3" t="str">
        <f>TEXT(Customer8[[#This Row],[Transaction_Date]],"YYYY")</f>
        <v>2021</v>
      </c>
    </row>
    <row r="1287" spans="1:21" x14ac:dyDescent="0.35">
      <c r="A1287" t="s">
        <v>2773</v>
      </c>
      <c r="B1287">
        <v>923681663</v>
      </c>
      <c r="C1287">
        <v>48</v>
      </c>
      <c r="D1287" s="1">
        <v>27174</v>
      </c>
      <c r="E1287" t="s">
        <v>741</v>
      </c>
      <c r="F1287" t="s">
        <v>1544</v>
      </c>
      <c r="G1287" t="s">
        <v>2749</v>
      </c>
      <c r="H1287" s="3">
        <v>1468580.2057</v>
      </c>
      <c r="I1287" s="3">
        <v>593881.92779999995</v>
      </c>
      <c r="J1287" t="s">
        <v>2774</v>
      </c>
      <c r="K1287" t="str">
        <f>_xlfn.XLOOKUP(A1287, Accounts!A:A, Accounts!E:E, "Not Found")</f>
        <v>Domiciliary</v>
      </c>
      <c r="L1287" s="3">
        <f>_xlfn.XLOOKUP(A1287, Accounts!A:A, Accounts!G:G, 0)</f>
        <v>163043727</v>
      </c>
      <c r="M1287" s="3">
        <f>_xlfn.XLOOKUP(A1287, Loan!A:A, Loan!D:D, "0")</f>
        <v>10723530202</v>
      </c>
      <c r="N1287" s="3" t="str">
        <f>_xlfn.XLOOKUP(Customer8[[#This Row],[Account Number]],Transaction!C:C,Transaction!D:D)</f>
        <v>Loan Payment</v>
      </c>
      <c r="O1287" s="3" t="str">
        <f>_xlfn.XLOOKUP(Customer8[[#This Row],[Account Number]], Transaction!C:C,Transaction!E:E)</f>
        <v>AFT</v>
      </c>
      <c r="P1287" s="2">
        <f>_xlfn.XLOOKUP(Customer8[[#This Row],[Account Number]], Transaction!C:C,Transaction!F:F)</f>
        <v>44511</v>
      </c>
      <c r="Q1287" s="3">
        <f>Customer8[[#This Row],[Bank Deposit]]-Customer8[[#This Row],[Saving Accounts]]</f>
        <v>874698.2779000001</v>
      </c>
      <c r="R1287" s="3">
        <f>IF(AND(K1287="Current", Customer8[[#This Row],[Balance]]&gt;500000), Customer8[[#This Row],[Balance]]*1.02, Customer8[[#This Row],[Balance]])</f>
        <v>874698.2779000001</v>
      </c>
      <c r="S1287" s="3" t="str">
        <f>TEXT(Customer8[[#This Row],[Transaction_Date]], "MMM")</f>
        <v>Nov</v>
      </c>
      <c r="T1287" s="3" t="str">
        <f t="shared" si="20"/>
        <v>40-49 Yrs</v>
      </c>
      <c r="U1287" s="3" t="str">
        <f>TEXT(Customer8[[#This Row],[Transaction_Date]],"YYYY")</f>
        <v>2021</v>
      </c>
    </row>
    <row r="1288" spans="1:21" x14ac:dyDescent="0.35">
      <c r="A1288" t="s">
        <v>2775</v>
      </c>
      <c r="B1288">
        <v>464585211</v>
      </c>
      <c r="C1288">
        <v>83</v>
      </c>
      <c r="D1288" s="1">
        <v>14390.25</v>
      </c>
      <c r="E1288" t="s">
        <v>741</v>
      </c>
      <c r="F1288" t="s">
        <v>160</v>
      </c>
      <c r="G1288" t="s">
        <v>2776</v>
      </c>
      <c r="H1288" s="3">
        <v>30355.174299999999</v>
      </c>
      <c r="I1288" s="3">
        <v>15045.608099999999</v>
      </c>
      <c r="J1288" t="s">
        <v>2777</v>
      </c>
      <c r="K1288" t="str">
        <f>_xlfn.XLOOKUP(A1288, Accounts!A:A, Accounts!E:E, "Not Found")</f>
        <v>Joint</v>
      </c>
      <c r="L1288" s="3">
        <f>_xlfn.XLOOKUP(A1288, Accounts!A:A, Accounts!G:G, 0)</f>
        <v>363268633</v>
      </c>
      <c r="M1288" s="3" t="str">
        <f>_xlfn.XLOOKUP(A1288, Loan!A:A, Loan!D:D, "0")</f>
        <v>0</v>
      </c>
      <c r="N1288" s="3" t="str">
        <f>_xlfn.XLOOKUP(Customer8[[#This Row],[Account Number]],Transaction!C:C,Transaction!D:D)</f>
        <v>Money Transfer</v>
      </c>
      <c r="O1288" s="3" t="str">
        <f>_xlfn.XLOOKUP(Customer8[[#This Row],[Account Number]], Transaction!C:C,Transaction!E:E)</f>
        <v>Mobile</v>
      </c>
      <c r="P1288" s="2">
        <f>_xlfn.XLOOKUP(Customer8[[#This Row],[Account Number]], Transaction!C:C,Transaction!F:F)</f>
        <v>44568</v>
      </c>
      <c r="Q1288" s="3">
        <f>Customer8[[#This Row],[Bank Deposit]]-Customer8[[#This Row],[Saving Accounts]]</f>
        <v>15309.566199999999</v>
      </c>
      <c r="R1288" s="3">
        <f>IF(AND(K1288="Current", Customer8[[#This Row],[Balance]]&gt;500000), Customer8[[#This Row],[Balance]]*1.02, Customer8[[#This Row],[Balance]])</f>
        <v>15309.566199999999</v>
      </c>
      <c r="S1288" s="3" t="str">
        <f>TEXT(Customer8[[#This Row],[Transaction_Date]], "MMM")</f>
        <v>Jan</v>
      </c>
      <c r="T1288" s="3" t="str">
        <f t="shared" si="20"/>
        <v>70 Yrs &amp; Above</v>
      </c>
      <c r="U1288" s="3" t="str">
        <f>TEXT(Customer8[[#This Row],[Transaction_Date]],"YYYY")</f>
        <v>2022</v>
      </c>
    </row>
    <row r="1289" spans="1:21" x14ac:dyDescent="0.35">
      <c r="A1289" t="s">
        <v>2778</v>
      </c>
      <c r="B1289">
        <v>490805157</v>
      </c>
      <c r="C1289">
        <v>51</v>
      </c>
      <c r="D1289" s="1">
        <v>26078.25</v>
      </c>
      <c r="E1289" t="s">
        <v>741</v>
      </c>
      <c r="F1289" t="s">
        <v>406</v>
      </c>
      <c r="G1289" t="s">
        <v>2776</v>
      </c>
      <c r="H1289" s="3">
        <v>1125389.6675</v>
      </c>
      <c r="I1289" s="3">
        <v>198783.7824</v>
      </c>
      <c r="J1289" t="s">
        <v>2779</v>
      </c>
      <c r="K1289" t="str">
        <f>_xlfn.XLOOKUP(A1289, Accounts!A:A, Accounts!E:E, "Not Found")</f>
        <v>Domiciliary</v>
      </c>
      <c r="L1289" s="3">
        <f>_xlfn.XLOOKUP(A1289, Accounts!A:A, Accounts!G:G, 0)</f>
        <v>1869600942</v>
      </c>
      <c r="M1289" s="3" t="str">
        <f>_xlfn.XLOOKUP(A1289, Loan!A:A, Loan!D:D, "0")</f>
        <v>0</v>
      </c>
      <c r="N1289" s="3" t="str">
        <f>_xlfn.XLOOKUP(Customer8[[#This Row],[Account Number]],Transaction!C:C,Transaction!D:D)</f>
        <v>Checks</v>
      </c>
      <c r="O1289" s="3" t="str">
        <f>_xlfn.XLOOKUP(Customer8[[#This Row],[Account Number]], Transaction!C:C,Transaction!E:E)</f>
        <v>Informal Services</v>
      </c>
      <c r="P1289" s="2">
        <f>_xlfn.XLOOKUP(Customer8[[#This Row],[Account Number]], Transaction!C:C,Transaction!F:F)</f>
        <v>44310</v>
      </c>
      <c r="Q1289" s="3">
        <f>Customer8[[#This Row],[Bank Deposit]]-Customer8[[#This Row],[Saving Accounts]]</f>
        <v>926605.88509999996</v>
      </c>
      <c r="R1289" s="3">
        <f>IF(AND(K1289="Current", Customer8[[#This Row],[Balance]]&gt;500000), Customer8[[#This Row],[Balance]]*1.02, Customer8[[#This Row],[Balance]])</f>
        <v>926605.88509999996</v>
      </c>
      <c r="S1289" s="3" t="str">
        <f>TEXT(Customer8[[#This Row],[Transaction_Date]], "MMM")</f>
        <v>Apr</v>
      </c>
      <c r="T1289" s="3" t="str">
        <f t="shared" si="20"/>
        <v>50-59 Yrs</v>
      </c>
      <c r="U1289" s="3" t="str">
        <f>TEXT(Customer8[[#This Row],[Transaction_Date]],"YYYY")</f>
        <v>2021</v>
      </c>
    </row>
    <row r="1290" spans="1:21" x14ac:dyDescent="0.35">
      <c r="A1290" t="s">
        <v>2780</v>
      </c>
      <c r="B1290">
        <v>993940864</v>
      </c>
      <c r="C1290">
        <v>74</v>
      </c>
      <c r="D1290" s="1">
        <v>17677.5</v>
      </c>
      <c r="E1290" t="s">
        <v>741</v>
      </c>
      <c r="F1290" t="s">
        <v>300</v>
      </c>
      <c r="G1290" t="s">
        <v>2781</v>
      </c>
      <c r="H1290" s="3">
        <v>489630.61709999997</v>
      </c>
      <c r="I1290" s="3">
        <v>259335.38889999999</v>
      </c>
      <c r="J1290" t="s">
        <v>2782</v>
      </c>
      <c r="K1290" t="str">
        <f>_xlfn.XLOOKUP(A1290, Accounts!A:A, Accounts!E:E, "Not Found")</f>
        <v>Joint</v>
      </c>
      <c r="L1290" s="3">
        <f>_xlfn.XLOOKUP(A1290, Accounts!A:A, Accounts!G:G, 0)</f>
        <v>3276026988</v>
      </c>
      <c r="M1290" s="3" t="str">
        <f>_xlfn.XLOOKUP(A1290, Loan!A:A, Loan!D:D, "0")</f>
        <v>0</v>
      </c>
      <c r="N1290" s="3" t="str">
        <f>_xlfn.XLOOKUP(Customer8[[#This Row],[Account Number]],Transaction!C:C,Transaction!D:D)</f>
        <v>Money Deposit</v>
      </c>
      <c r="O1290" s="3" t="str">
        <f>_xlfn.XLOOKUP(Customer8[[#This Row],[Account Number]], Transaction!C:C,Transaction!E:E)</f>
        <v>Bank</v>
      </c>
      <c r="P1290" s="2">
        <f>_xlfn.XLOOKUP(Customer8[[#This Row],[Account Number]], Transaction!C:C,Transaction!F:F)</f>
        <v>44663</v>
      </c>
      <c r="Q1290" s="3">
        <f>Customer8[[#This Row],[Bank Deposit]]-Customer8[[#This Row],[Saving Accounts]]</f>
        <v>230295.22819999998</v>
      </c>
      <c r="R1290" s="3">
        <f>IF(AND(K1290="Current", Customer8[[#This Row],[Balance]]&gt;500000), Customer8[[#This Row],[Balance]]*1.02, Customer8[[#This Row],[Balance]])</f>
        <v>230295.22819999998</v>
      </c>
      <c r="S1290" s="3" t="str">
        <f>TEXT(Customer8[[#This Row],[Transaction_Date]], "MMM")</f>
        <v>Apr</v>
      </c>
      <c r="T1290" s="3" t="str">
        <f t="shared" si="20"/>
        <v>70 Yrs &amp; Above</v>
      </c>
      <c r="U1290" s="3" t="str">
        <f>TEXT(Customer8[[#This Row],[Transaction_Date]],"YYYY")</f>
        <v>2022</v>
      </c>
    </row>
    <row r="1291" spans="1:21" x14ac:dyDescent="0.35">
      <c r="A1291" t="s">
        <v>919</v>
      </c>
      <c r="B1291">
        <v>586071653</v>
      </c>
      <c r="C1291">
        <v>55</v>
      </c>
      <c r="D1291" s="1">
        <v>24617.25</v>
      </c>
      <c r="E1291" t="s">
        <v>741</v>
      </c>
      <c r="F1291" t="s">
        <v>968</v>
      </c>
      <c r="G1291" t="s">
        <v>2756</v>
      </c>
      <c r="H1291" s="3">
        <v>849591.13390000002</v>
      </c>
      <c r="I1291" s="3">
        <v>356604.69959999999</v>
      </c>
      <c r="J1291" t="s">
        <v>2783</v>
      </c>
      <c r="K1291" t="str">
        <f>_xlfn.XLOOKUP(A1291, Accounts!A:A, Accounts!E:E, "Not Found")</f>
        <v>Domiciliary</v>
      </c>
      <c r="L1291" s="3">
        <f>_xlfn.XLOOKUP(A1291, Accounts!A:A, Accounts!G:G, 0)</f>
        <v>4299848</v>
      </c>
      <c r="M1291" s="3" t="str">
        <f>_xlfn.XLOOKUP(A1291, Loan!A:A, Loan!D:D, "0")</f>
        <v>0</v>
      </c>
      <c r="N1291" s="3" t="str">
        <f>_xlfn.XLOOKUP(Customer8[[#This Row],[Account Number]],Transaction!C:C,Transaction!D:D)</f>
        <v>Money Transfer</v>
      </c>
      <c r="O1291" s="3" t="str">
        <f>_xlfn.XLOOKUP(Customer8[[#This Row],[Account Number]], Transaction!C:C,Transaction!E:E)</f>
        <v>Mobile</v>
      </c>
      <c r="P1291" s="2">
        <f>_xlfn.XLOOKUP(Customer8[[#This Row],[Account Number]], Transaction!C:C,Transaction!F:F)</f>
        <v>44310</v>
      </c>
      <c r="Q1291" s="3">
        <f>Customer8[[#This Row],[Bank Deposit]]-Customer8[[#This Row],[Saving Accounts]]</f>
        <v>492986.43430000002</v>
      </c>
      <c r="R1291" s="3">
        <f>IF(AND(K1291="Current", Customer8[[#This Row],[Balance]]&gt;500000), Customer8[[#This Row],[Balance]]*1.02, Customer8[[#This Row],[Balance]])</f>
        <v>492986.43430000002</v>
      </c>
      <c r="S1291" s="3" t="str">
        <f>TEXT(Customer8[[#This Row],[Transaction_Date]], "MMM")</f>
        <v>Apr</v>
      </c>
      <c r="T1291" s="3" t="str">
        <f t="shared" si="20"/>
        <v>50-59 Yrs</v>
      </c>
      <c r="U1291" s="3" t="str">
        <f>TEXT(Customer8[[#This Row],[Transaction_Date]],"YYYY")</f>
        <v>2021</v>
      </c>
    </row>
    <row r="1292" spans="1:21" x14ac:dyDescent="0.35">
      <c r="A1292" t="s">
        <v>2784</v>
      </c>
      <c r="B1292">
        <v>881946883</v>
      </c>
      <c r="C1292">
        <v>40</v>
      </c>
      <c r="D1292" s="1">
        <v>30096</v>
      </c>
      <c r="E1292" t="s">
        <v>741</v>
      </c>
      <c r="F1292" t="s">
        <v>78</v>
      </c>
      <c r="G1292" t="s">
        <v>2756</v>
      </c>
      <c r="H1292" s="3">
        <v>1542257.9987999999</v>
      </c>
      <c r="I1292" s="3">
        <v>359860.1997</v>
      </c>
      <c r="J1292" t="s">
        <v>2785</v>
      </c>
      <c r="K1292" t="str">
        <f>_xlfn.XLOOKUP(A1292, Accounts!A:A, Accounts!E:E, "Not Found")</f>
        <v>Current</v>
      </c>
      <c r="L1292" s="3">
        <f>_xlfn.XLOOKUP(A1292, Accounts!A:A, Accounts!G:G, 0)</f>
        <v>2349213324</v>
      </c>
      <c r="M1292" s="3" t="str">
        <f>_xlfn.XLOOKUP(A1292, Loan!A:A, Loan!D:D, "0")</f>
        <v>0</v>
      </c>
      <c r="N1292" s="3" t="str">
        <f>_xlfn.XLOOKUP(Customer8[[#This Row],[Account Number]],Transaction!C:C,Transaction!D:D)</f>
        <v>Money Deposit</v>
      </c>
      <c r="O1292" s="3" t="str">
        <f>_xlfn.XLOOKUP(Customer8[[#This Row],[Account Number]], Transaction!C:C,Transaction!E:E)</f>
        <v>ATM</v>
      </c>
      <c r="P1292" s="2">
        <f>_xlfn.XLOOKUP(Customer8[[#This Row],[Account Number]], Transaction!C:C,Transaction!F:F)</f>
        <v>44640</v>
      </c>
      <c r="Q1292" s="3">
        <f>Customer8[[#This Row],[Bank Deposit]]-Customer8[[#This Row],[Saving Accounts]]</f>
        <v>1182397.7990999999</v>
      </c>
      <c r="R1292" s="3">
        <f>IF(AND(K1292="Current", Customer8[[#This Row],[Balance]]&gt;500000), Customer8[[#This Row],[Balance]]*1.02, Customer8[[#This Row],[Balance]])</f>
        <v>1206045.755082</v>
      </c>
      <c r="S1292" s="3" t="str">
        <f>TEXT(Customer8[[#This Row],[Transaction_Date]], "MMM")</f>
        <v>Mar</v>
      </c>
      <c r="T1292" s="3" t="str">
        <f t="shared" si="20"/>
        <v>40-49 Yrs</v>
      </c>
      <c r="U1292" s="3" t="str">
        <f>TEXT(Customer8[[#This Row],[Transaction_Date]],"YYYY")</f>
        <v>2022</v>
      </c>
    </row>
    <row r="1293" spans="1:21" x14ac:dyDescent="0.35">
      <c r="A1293" t="s">
        <v>2786</v>
      </c>
      <c r="B1293">
        <v>157033921</v>
      </c>
      <c r="C1293">
        <v>73</v>
      </c>
      <c r="D1293" s="1">
        <v>18042.75</v>
      </c>
      <c r="E1293" t="s">
        <v>741</v>
      </c>
      <c r="F1293" t="s">
        <v>519</v>
      </c>
      <c r="G1293" t="s">
        <v>2743</v>
      </c>
      <c r="H1293" s="3">
        <v>412333.43770000001</v>
      </c>
      <c r="I1293" s="3">
        <v>114310.26</v>
      </c>
      <c r="J1293" t="s">
        <v>2787</v>
      </c>
      <c r="K1293" t="str">
        <f>_xlfn.XLOOKUP(A1293, Accounts!A:A, Accounts!E:E, "Not Found")</f>
        <v>Savings</v>
      </c>
      <c r="L1293" s="3">
        <f>_xlfn.XLOOKUP(A1293, Accounts!A:A, Accounts!G:G, 0)</f>
        <v>4976751</v>
      </c>
      <c r="M1293" s="3" t="str">
        <f>_xlfn.XLOOKUP(A1293, Loan!A:A, Loan!D:D, "0")</f>
        <v>0</v>
      </c>
      <c r="N1293" s="3" t="str">
        <f>_xlfn.XLOOKUP(Customer8[[#This Row],[Account Number]],Transaction!C:C,Transaction!D:D)</f>
        <v>Online Payment</v>
      </c>
      <c r="O1293" s="3" t="str">
        <f>_xlfn.XLOOKUP(Customer8[[#This Row],[Account Number]], Transaction!C:C,Transaction!E:E)</f>
        <v>Mobile</v>
      </c>
      <c r="P1293" s="2">
        <f>_xlfn.XLOOKUP(Customer8[[#This Row],[Account Number]], Transaction!C:C,Transaction!F:F)</f>
        <v>44283</v>
      </c>
      <c r="Q1293" s="3">
        <f>Customer8[[#This Row],[Bank Deposit]]-Customer8[[#This Row],[Saving Accounts]]</f>
        <v>298023.1777</v>
      </c>
      <c r="R1293" s="3">
        <f>IF(AND(K1293="Current", Customer8[[#This Row],[Balance]]&gt;500000), Customer8[[#This Row],[Balance]]*1.02, Customer8[[#This Row],[Balance]])</f>
        <v>298023.1777</v>
      </c>
      <c r="S1293" s="3" t="str">
        <f>TEXT(Customer8[[#This Row],[Transaction_Date]], "MMM")</f>
        <v>Mar</v>
      </c>
      <c r="T1293" s="3" t="str">
        <f t="shared" si="20"/>
        <v>70 Yrs &amp; Above</v>
      </c>
      <c r="U1293" s="3" t="str">
        <f>TEXT(Customer8[[#This Row],[Transaction_Date]],"YYYY")</f>
        <v>2021</v>
      </c>
    </row>
    <row r="1294" spans="1:21" x14ac:dyDescent="0.35">
      <c r="A1294" t="s">
        <v>2788</v>
      </c>
      <c r="B1294">
        <v>368729411</v>
      </c>
      <c r="C1294">
        <v>81</v>
      </c>
      <c r="D1294" s="1">
        <v>15120.75</v>
      </c>
      <c r="E1294" t="s">
        <v>741</v>
      </c>
      <c r="F1294" t="s">
        <v>633</v>
      </c>
      <c r="G1294" t="s">
        <v>2740</v>
      </c>
      <c r="H1294" s="3">
        <v>976955.68969999999</v>
      </c>
      <c r="I1294" s="3">
        <v>270976.65710000001</v>
      </c>
      <c r="J1294" t="s">
        <v>2789</v>
      </c>
      <c r="K1294" t="str">
        <f>_xlfn.XLOOKUP(A1294, Accounts!A:A, Accounts!E:E, "Not Found")</f>
        <v>Current</v>
      </c>
      <c r="L1294" s="3">
        <f>_xlfn.XLOOKUP(A1294, Accounts!A:A, Accounts!G:G, 0)</f>
        <v>910944</v>
      </c>
      <c r="M1294" s="3" t="str">
        <f>_xlfn.XLOOKUP(A1294, Loan!A:A, Loan!D:D, "0")</f>
        <v>0</v>
      </c>
      <c r="N1294" s="3" t="str">
        <f>_xlfn.XLOOKUP(Customer8[[#This Row],[Account Number]],Transaction!C:C,Transaction!D:D)</f>
        <v>Online Payment</v>
      </c>
      <c r="O1294" s="3" t="str">
        <f>_xlfn.XLOOKUP(Customer8[[#This Row],[Account Number]], Transaction!C:C,Transaction!E:E)</f>
        <v>Mobile</v>
      </c>
      <c r="P1294" s="2">
        <f>_xlfn.XLOOKUP(Customer8[[#This Row],[Account Number]], Transaction!C:C,Transaction!F:F)</f>
        <v>44600</v>
      </c>
      <c r="Q1294" s="3">
        <f>Customer8[[#This Row],[Bank Deposit]]-Customer8[[#This Row],[Saving Accounts]]</f>
        <v>705979.03260000004</v>
      </c>
      <c r="R1294" s="3">
        <f>IF(AND(K1294="Current", Customer8[[#This Row],[Balance]]&gt;500000), Customer8[[#This Row],[Balance]]*1.02, Customer8[[#This Row],[Balance]])</f>
        <v>720098.61325200007</v>
      </c>
      <c r="S1294" s="3" t="str">
        <f>TEXT(Customer8[[#This Row],[Transaction_Date]], "MMM")</f>
        <v>Feb</v>
      </c>
      <c r="T1294" s="3" t="str">
        <f t="shared" si="20"/>
        <v>70 Yrs &amp; Above</v>
      </c>
      <c r="U1294" s="3" t="str">
        <f>TEXT(Customer8[[#This Row],[Transaction_Date]],"YYYY")</f>
        <v>2022</v>
      </c>
    </row>
    <row r="1295" spans="1:21" x14ac:dyDescent="0.35">
      <c r="A1295" t="s">
        <v>2790</v>
      </c>
      <c r="B1295">
        <v>175122483</v>
      </c>
      <c r="C1295">
        <v>37</v>
      </c>
      <c r="D1295" s="1">
        <v>31191.75</v>
      </c>
      <c r="E1295" t="s">
        <v>741</v>
      </c>
      <c r="F1295" t="s">
        <v>84</v>
      </c>
      <c r="G1295" t="s">
        <v>2749</v>
      </c>
      <c r="H1295" s="3">
        <v>86517.214600000007</v>
      </c>
      <c r="I1295" s="3">
        <v>27809.1047</v>
      </c>
      <c r="J1295" t="s">
        <v>2791</v>
      </c>
      <c r="K1295" t="str">
        <f>_xlfn.XLOOKUP(A1295, Accounts!A:A, Accounts!E:E, "Not Found")</f>
        <v>Current</v>
      </c>
      <c r="L1295" s="3">
        <f>_xlfn.XLOOKUP(A1295, Accounts!A:A, Accounts!G:G, 0)</f>
        <v>80380188</v>
      </c>
      <c r="M1295" s="3" t="str">
        <f>_xlfn.XLOOKUP(A1295, Loan!A:A, Loan!D:D, "0")</f>
        <v>0</v>
      </c>
      <c r="N1295" s="3" t="str">
        <f>_xlfn.XLOOKUP(Customer8[[#This Row],[Account Number]],Transaction!C:C,Transaction!D:D)</f>
        <v>Cash Withdrawal</v>
      </c>
      <c r="O1295" s="3" t="str">
        <f>_xlfn.XLOOKUP(Customer8[[#This Row],[Account Number]], Transaction!C:C,Transaction!E:E)</f>
        <v>ATM</v>
      </c>
      <c r="P1295" s="2">
        <f>_xlfn.XLOOKUP(Customer8[[#This Row],[Account Number]], Transaction!C:C,Transaction!F:F)</f>
        <v>44611</v>
      </c>
      <c r="Q1295" s="3">
        <f>Customer8[[#This Row],[Bank Deposit]]-Customer8[[#This Row],[Saving Accounts]]</f>
        <v>58708.10990000001</v>
      </c>
      <c r="R1295" s="3">
        <f>IF(AND(K1295="Current", Customer8[[#This Row],[Balance]]&gt;500000), Customer8[[#This Row],[Balance]]*1.02, Customer8[[#This Row],[Balance]])</f>
        <v>58708.10990000001</v>
      </c>
      <c r="S1295" s="3" t="str">
        <f>TEXT(Customer8[[#This Row],[Transaction_Date]], "MMM")</f>
        <v>Feb</v>
      </c>
      <c r="T1295" s="3" t="str">
        <f t="shared" si="20"/>
        <v>30-39 Yrs</v>
      </c>
      <c r="U1295" s="3" t="str">
        <f>TEXT(Customer8[[#This Row],[Transaction_Date]],"YYYY")</f>
        <v>2022</v>
      </c>
    </row>
    <row r="1296" spans="1:21" x14ac:dyDescent="0.35">
      <c r="A1296" t="s">
        <v>2792</v>
      </c>
      <c r="B1296">
        <v>803664316</v>
      </c>
      <c r="C1296">
        <v>42</v>
      </c>
      <c r="D1296" s="1">
        <v>29365.5</v>
      </c>
      <c r="E1296" t="s">
        <v>741</v>
      </c>
      <c r="F1296" t="s">
        <v>381</v>
      </c>
      <c r="G1296" t="s">
        <v>2759</v>
      </c>
      <c r="H1296" s="3">
        <v>593330.55050000001</v>
      </c>
      <c r="I1296" s="3">
        <v>281832.01150000002</v>
      </c>
      <c r="J1296" t="s">
        <v>336</v>
      </c>
      <c r="K1296" t="str">
        <f>_xlfn.XLOOKUP(A1296, Accounts!A:A, Accounts!E:E, "Not Found")</f>
        <v>Joint</v>
      </c>
      <c r="L1296" s="3">
        <f>_xlfn.XLOOKUP(A1296, Accounts!A:A, Accounts!G:G, 0)</f>
        <v>179875053</v>
      </c>
      <c r="M1296" s="3" t="str">
        <f>_xlfn.XLOOKUP(A1296, Loan!A:A, Loan!D:D, "0")</f>
        <v>0</v>
      </c>
      <c r="N1296" s="3" t="str">
        <f>_xlfn.XLOOKUP(Customer8[[#This Row],[Account Number]],Transaction!C:C,Transaction!D:D)</f>
        <v>Cash Withdrawal</v>
      </c>
      <c r="O1296" s="3" t="str">
        <f>_xlfn.XLOOKUP(Customer8[[#This Row],[Account Number]], Transaction!C:C,Transaction!E:E)</f>
        <v>ATM</v>
      </c>
      <c r="P1296" s="2">
        <f>_xlfn.XLOOKUP(Customer8[[#This Row],[Account Number]], Transaction!C:C,Transaction!F:F)</f>
        <v>44446</v>
      </c>
      <c r="Q1296" s="3">
        <f>Customer8[[#This Row],[Bank Deposit]]-Customer8[[#This Row],[Saving Accounts]]</f>
        <v>311498.53899999999</v>
      </c>
      <c r="R1296" s="3">
        <f>IF(AND(K1296="Current", Customer8[[#This Row],[Balance]]&gt;500000), Customer8[[#This Row],[Balance]]*1.02, Customer8[[#This Row],[Balance]])</f>
        <v>311498.53899999999</v>
      </c>
      <c r="S1296" s="3" t="str">
        <f>TEXT(Customer8[[#This Row],[Transaction_Date]], "MMM")</f>
        <v>Sep</v>
      </c>
      <c r="T1296" s="3" t="str">
        <f t="shared" si="20"/>
        <v>40-49 Yrs</v>
      </c>
      <c r="U1296" s="3" t="str">
        <f>TEXT(Customer8[[#This Row],[Transaction_Date]],"YYYY")</f>
        <v>2021</v>
      </c>
    </row>
    <row r="1297" spans="1:21" x14ac:dyDescent="0.35">
      <c r="A1297" t="s">
        <v>2793</v>
      </c>
      <c r="B1297">
        <v>97905680</v>
      </c>
      <c r="C1297">
        <v>38</v>
      </c>
      <c r="D1297" s="1">
        <v>30826.5</v>
      </c>
      <c r="E1297" t="s">
        <v>741</v>
      </c>
      <c r="F1297" t="s">
        <v>1233</v>
      </c>
      <c r="G1297" t="s">
        <v>2764</v>
      </c>
      <c r="H1297" s="3">
        <v>671936.60160000005</v>
      </c>
      <c r="I1297" s="3">
        <v>132520.82980000001</v>
      </c>
      <c r="J1297" t="s">
        <v>2794</v>
      </c>
      <c r="K1297" t="str">
        <f>_xlfn.XLOOKUP(A1297, Accounts!A:A, Accounts!E:E, "Not Found")</f>
        <v>Domiciliary</v>
      </c>
      <c r="L1297" s="3">
        <f>_xlfn.XLOOKUP(A1297, Accounts!A:A, Accounts!G:G, 0)</f>
        <v>872236476</v>
      </c>
      <c r="M1297" s="3" t="str">
        <f>_xlfn.XLOOKUP(A1297, Loan!A:A, Loan!D:D, "0")</f>
        <v>0</v>
      </c>
      <c r="N1297" s="3" t="str">
        <f>_xlfn.XLOOKUP(Customer8[[#This Row],[Account Number]],Transaction!C:C,Transaction!D:D)</f>
        <v>Cash Withdrawal</v>
      </c>
      <c r="O1297" s="3" t="str">
        <f>_xlfn.XLOOKUP(Customer8[[#This Row],[Account Number]], Transaction!C:C,Transaction!E:E)</f>
        <v>ATM</v>
      </c>
      <c r="P1297" s="2">
        <f>_xlfn.XLOOKUP(Customer8[[#This Row],[Account Number]], Transaction!C:C,Transaction!F:F)</f>
        <v>44609</v>
      </c>
      <c r="Q1297" s="3">
        <f>Customer8[[#This Row],[Bank Deposit]]-Customer8[[#This Row],[Saving Accounts]]</f>
        <v>539415.77179999999</v>
      </c>
      <c r="R1297" s="3">
        <f>IF(AND(K1297="Current", Customer8[[#This Row],[Balance]]&gt;500000), Customer8[[#This Row],[Balance]]*1.02, Customer8[[#This Row],[Balance]])</f>
        <v>539415.77179999999</v>
      </c>
      <c r="S1297" s="3" t="str">
        <f>TEXT(Customer8[[#This Row],[Transaction_Date]], "MMM")</f>
        <v>Feb</v>
      </c>
      <c r="T1297" s="3" t="str">
        <f t="shared" si="20"/>
        <v>30-39 Yrs</v>
      </c>
      <c r="U1297" s="3" t="str">
        <f>TEXT(Customer8[[#This Row],[Transaction_Date]],"YYYY")</f>
        <v>2022</v>
      </c>
    </row>
    <row r="1298" spans="1:21" x14ac:dyDescent="0.35">
      <c r="A1298" t="s">
        <v>2795</v>
      </c>
      <c r="B1298">
        <v>446276731</v>
      </c>
      <c r="C1298">
        <v>53</v>
      </c>
      <c r="D1298" s="1">
        <v>25347.75</v>
      </c>
      <c r="E1298" t="s">
        <v>741</v>
      </c>
      <c r="F1298" t="s">
        <v>124</v>
      </c>
      <c r="G1298" t="s">
        <v>2749</v>
      </c>
      <c r="H1298" s="3">
        <v>600265.16590000002</v>
      </c>
      <c r="I1298" s="3">
        <v>107419.5454</v>
      </c>
      <c r="J1298" t="s">
        <v>2796</v>
      </c>
      <c r="K1298" t="str">
        <f>_xlfn.XLOOKUP(A1298, Accounts!A:A, Accounts!E:E, "Not Found")</f>
        <v>Domiciliary</v>
      </c>
      <c r="L1298" s="3">
        <f>_xlfn.XLOOKUP(A1298, Accounts!A:A, Accounts!G:G, 0)</f>
        <v>3508529736</v>
      </c>
      <c r="M1298" s="3" t="str">
        <f>_xlfn.XLOOKUP(A1298, Loan!A:A, Loan!D:D, "0")</f>
        <v>0</v>
      </c>
      <c r="N1298" s="3" t="str">
        <f>_xlfn.XLOOKUP(Customer8[[#This Row],[Account Number]],Transaction!C:C,Transaction!D:D)</f>
        <v>Online Payment</v>
      </c>
      <c r="O1298" s="3" t="str">
        <f>_xlfn.XLOOKUP(Customer8[[#This Row],[Account Number]], Transaction!C:C,Transaction!E:E)</f>
        <v>Internet Banking</v>
      </c>
      <c r="P1298" s="2">
        <f>_xlfn.XLOOKUP(Customer8[[#This Row],[Account Number]], Transaction!C:C,Transaction!F:F)</f>
        <v>44499</v>
      </c>
      <c r="Q1298" s="3">
        <f>Customer8[[#This Row],[Bank Deposit]]-Customer8[[#This Row],[Saving Accounts]]</f>
        <v>492845.62050000002</v>
      </c>
      <c r="R1298" s="3">
        <f>IF(AND(K1298="Current", Customer8[[#This Row],[Balance]]&gt;500000), Customer8[[#This Row],[Balance]]*1.02, Customer8[[#This Row],[Balance]])</f>
        <v>492845.62050000002</v>
      </c>
      <c r="S1298" s="3" t="str">
        <f>TEXT(Customer8[[#This Row],[Transaction_Date]], "MMM")</f>
        <v>Oct</v>
      </c>
      <c r="T1298" s="3" t="str">
        <f t="shared" si="20"/>
        <v>50-59 Yrs</v>
      </c>
      <c r="U1298" s="3" t="str">
        <f>TEXT(Customer8[[#This Row],[Transaction_Date]],"YYYY")</f>
        <v>2021</v>
      </c>
    </row>
    <row r="1299" spans="1:21" x14ac:dyDescent="0.35">
      <c r="A1299" t="s">
        <v>2797</v>
      </c>
      <c r="B1299">
        <v>318114026</v>
      </c>
      <c r="C1299">
        <v>66</v>
      </c>
      <c r="D1299" s="1">
        <v>20599.5</v>
      </c>
      <c r="E1299" t="s">
        <v>741</v>
      </c>
      <c r="F1299" t="s">
        <v>886</v>
      </c>
      <c r="G1299" t="s">
        <v>2759</v>
      </c>
      <c r="H1299" s="3">
        <v>470678.84509999998</v>
      </c>
      <c r="I1299" s="3">
        <v>202689.8014</v>
      </c>
      <c r="J1299" t="s">
        <v>2798</v>
      </c>
      <c r="K1299" t="str">
        <f>_xlfn.XLOOKUP(A1299, Accounts!A:A, Accounts!E:E, "Not Found")</f>
        <v>Joint</v>
      </c>
      <c r="L1299" s="3">
        <f>_xlfn.XLOOKUP(A1299, Accounts!A:A, Accounts!G:G, 0)</f>
        <v>2036261577</v>
      </c>
      <c r="M1299" s="3" t="str">
        <f>_xlfn.XLOOKUP(A1299, Loan!A:A, Loan!D:D, "0")</f>
        <v>0</v>
      </c>
      <c r="N1299" s="3" t="str">
        <f>_xlfn.XLOOKUP(Customer8[[#This Row],[Account Number]],Transaction!C:C,Transaction!D:D)</f>
        <v>Cash Withdrawal</v>
      </c>
      <c r="O1299" s="3" t="str">
        <f>_xlfn.XLOOKUP(Customer8[[#This Row],[Account Number]], Transaction!C:C,Transaction!E:E)</f>
        <v>ATM</v>
      </c>
      <c r="P1299" s="2">
        <f>_xlfn.XLOOKUP(Customer8[[#This Row],[Account Number]], Transaction!C:C,Transaction!F:F)</f>
        <v>44485</v>
      </c>
      <c r="Q1299" s="3">
        <f>Customer8[[#This Row],[Bank Deposit]]-Customer8[[#This Row],[Saving Accounts]]</f>
        <v>267989.04369999998</v>
      </c>
      <c r="R1299" s="3">
        <f>IF(AND(K1299="Current", Customer8[[#This Row],[Balance]]&gt;500000), Customer8[[#This Row],[Balance]]*1.02, Customer8[[#This Row],[Balance]])</f>
        <v>267989.04369999998</v>
      </c>
      <c r="S1299" s="3" t="str">
        <f>TEXT(Customer8[[#This Row],[Transaction_Date]], "MMM")</f>
        <v>Oct</v>
      </c>
      <c r="T1299" s="3" t="str">
        <f t="shared" si="20"/>
        <v>60-69 Yrs</v>
      </c>
      <c r="U1299" s="3" t="str">
        <f>TEXT(Customer8[[#This Row],[Transaction_Date]],"YYYY")</f>
        <v>2021</v>
      </c>
    </row>
    <row r="1300" spans="1:21" x14ac:dyDescent="0.35">
      <c r="A1300" t="s">
        <v>2799</v>
      </c>
      <c r="B1300">
        <v>480416516</v>
      </c>
      <c r="C1300">
        <v>63</v>
      </c>
      <c r="D1300" s="1">
        <v>21695.25</v>
      </c>
      <c r="E1300" t="s">
        <v>741</v>
      </c>
      <c r="F1300" t="s">
        <v>66</v>
      </c>
      <c r="G1300" t="s">
        <v>2800</v>
      </c>
      <c r="H1300" s="3">
        <v>61344.464699999997</v>
      </c>
      <c r="I1300" s="3">
        <v>9802.5951000000005</v>
      </c>
      <c r="J1300" t="s">
        <v>2801</v>
      </c>
      <c r="K1300" t="str">
        <f>_xlfn.XLOOKUP(A1300, Accounts!A:A, Accounts!E:E, "Not Found")</f>
        <v>Current</v>
      </c>
      <c r="L1300" s="3">
        <f>_xlfn.XLOOKUP(A1300, Accounts!A:A, Accounts!G:G, 0)</f>
        <v>1385006896</v>
      </c>
      <c r="M1300" s="3" t="str">
        <f>_xlfn.XLOOKUP(A1300, Loan!A:A, Loan!D:D, "0")</f>
        <v>0</v>
      </c>
      <c r="N1300" s="3" t="str">
        <f>_xlfn.XLOOKUP(Customer8[[#This Row],[Account Number]],Transaction!C:C,Transaction!D:D)</f>
        <v>Checks</v>
      </c>
      <c r="O1300" s="3" t="str">
        <f>_xlfn.XLOOKUP(Customer8[[#This Row],[Account Number]], Transaction!C:C,Transaction!E:E)</f>
        <v>Informal Services</v>
      </c>
      <c r="P1300" s="2">
        <f>_xlfn.XLOOKUP(Customer8[[#This Row],[Account Number]], Transaction!C:C,Transaction!F:F)</f>
        <v>44294</v>
      </c>
      <c r="Q1300" s="3">
        <f>Customer8[[#This Row],[Bank Deposit]]-Customer8[[#This Row],[Saving Accounts]]</f>
        <v>51541.869599999998</v>
      </c>
      <c r="R1300" s="3">
        <f>IF(AND(K1300="Current", Customer8[[#This Row],[Balance]]&gt;500000), Customer8[[#This Row],[Balance]]*1.02, Customer8[[#This Row],[Balance]])</f>
        <v>51541.869599999998</v>
      </c>
      <c r="S1300" s="3" t="str">
        <f>TEXT(Customer8[[#This Row],[Transaction_Date]], "MMM")</f>
        <v>Apr</v>
      </c>
      <c r="T1300" s="3" t="str">
        <f t="shared" si="20"/>
        <v>60-69 Yrs</v>
      </c>
      <c r="U1300" s="3" t="str">
        <f>TEXT(Customer8[[#This Row],[Transaction_Date]],"YYYY")</f>
        <v>2021</v>
      </c>
    </row>
    <row r="1301" spans="1:21" x14ac:dyDescent="0.35">
      <c r="A1301" t="s">
        <v>2802</v>
      </c>
      <c r="B1301">
        <v>776653935</v>
      </c>
      <c r="C1301">
        <v>52</v>
      </c>
      <c r="D1301" s="1">
        <v>25713</v>
      </c>
      <c r="E1301" t="s">
        <v>741</v>
      </c>
      <c r="F1301" t="s">
        <v>84</v>
      </c>
      <c r="G1301" t="s">
        <v>2771</v>
      </c>
      <c r="H1301" s="3">
        <v>914288.18330000003</v>
      </c>
      <c r="I1301" s="3">
        <v>309004.69549999997</v>
      </c>
      <c r="J1301" t="s">
        <v>2803</v>
      </c>
      <c r="K1301" t="str">
        <f>_xlfn.XLOOKUP(A1301, Accounts!A:A, Accounts!E:E, "Not Found")</f>
        <v>Domiciliary</v>
      </c>
      <c r="L1301" s="3">
        <f>_xlfn.XLOOKUP(A1301, Accounts!A:A, Accounts!G:G, 0)</f>
        <v>1978669056</v>
      </c>
      <c r="M1301" s="3" t="str">
        <f>_xlfn.XLOOKUP(A1301, Loan!A:A, Loan!D:D, "0")</f>
        <v>0</v>
      </c>
      <c r="N1301" s="3" t="str">
        <f>_xlfn.XLOOKUP(Customer8[[#This Row],[Account Number]],Transaction!C:C,Transaction!D:D)</f>
        <v>Money Deposit</v>
      </c>
      <c r="O1301" s="3" t="str">
        <f>_xlfn.XLOOKUP(Customer8[[#This Row],[Account Number]], Transaction!C:C,Transaction!E:E)</f>
        <v>Bank</v>
      </c>
      <c r="P1301" s="2">
        <f>_xlfn.XLOOKUP(Customer8[[#This Row],[Account Number]], Transaction!C:C,Transaction!F:F)</f>
        <v>44232</v>
      </c>
      <c r="Q1301" s="3">
        <f>Customer8[[#This Row],[Bank Deposit]]-Customer8[[#This Row],[Saving Accounts]]</f>
        <v>605283.4878</v>
      </c>
      <c r="R1301" s="3">
        <f>IF(AND(K1301="Current", Customer8[[#This Row],[Balance]]&gt;500000), Customer8[[#This Row],[Balance]]*1.02, Customer8[[#This Row],[Balance]])</f>
        <v>605283.4878</v>
      </c>
      <c r="S1301" s="3" t="str">
        <f>TEXT(Customer8[[#This Row],[Transaction_Date]], "MMM")</f>
        <v>Feb</v>
      </c>
      <c r="T1301" s="3" t="str">
        <f t="shared" si="20"/>
        <v>50-59 Yrs</v>
      </c>
      <c r="U1301" s="3" t="str">
        <f>TEXT(Customer8[[#This Row],[Transaction_Date]],"YYYY")</f>
        <v>2021</v>
      </c>
    </row>
    <row r="1302" spans="1:21" x14ac:dyDescent="0.35">
      <c r="A1302" t="s">
        <v>2804</v>
      </c>
      <c r="B1302">
        <v>768605932</v>
      </c>
      <c r="C1302">
        <v>20</v>
      </c>
      <c r="D1302" s="1">
        <v>37401</v>
      </c>
      <c r="E1302" t="s">
        <v>741</v>
      </c>
      <c r="F1302" t="s">
        <v>199</v>
      </c>
      <c r="G1302" t="s">
        <v>2781</v>
      </c>
      <c r="H1302" s="3">
        <v>1224257.625</v>
      </c>
      <c r="I1302" s="3">
        <v>349158.2746</v>
      </c>
      <c r="J1302" t="s">
        <v>2805</v>
      </c>
      <c r="K1302" t="str">
        <f>_xlfn.XLOOKUP(A1302, Accounts!A:A, Accounts!E:E, "Not Found")</f>
        <v>Domiciliary</v>
      </c>
      <c r="L1302" s="3">
        <f>_xlfn.XLOOKUP(A1302, Accounts!A:A, Accounts!G:G, 0)</f>
        <v>1245893747</v>
      </c>
      <c r="M1302" s="3" t="str">
        <f>_xlfn.XLOOKUP(A1302, Loan!A:A, Loan!D:D, "0")</f>
        <v>0</v>
      </c>
      <c r="N1302" s="3" t="str">
        <f>_xlfn.XLOOKUP(Customer8[[#This Row],[Account Number]],Transaction!C:C,Transaction!D:D)</f>
        <v>Online Payment</v>
      </c>
      <c r="O1302" s="3" t="str">
        <f>_xlfn.XLOOKUP(Customer8[[#This Row],[Account Number]], Transaction!C:C,Transaction!E:E)</f>
        <v>Mobile</v>
      </c>
      <c r="P1302" s="2">
        <f>_xlfn.XLOOKUP(Customer8[[#This Row],[Account Number]], Transaction!C:C,Transaction!F:F)</f>
        <v>44609</v>
      </c>
      <c r="Q1302" s="3">
        <f>Customer8[[#This Row],[Bank Deposit]]-Customer8[[#This Row],[Saving Accounts]]</f>
        <v>875099.3504</v>
      </c>
      <c r="R1302" s="3">
        <f>IF(AND(K1302="Current", Customer8[[#This Row],[Balance]]&gt;500000), Customer8[[#This Row],[Balance]]*1.02, Customer8[[#This Row],[Balance]])</f>
        <v>875099.3504</v>
      </c>
      <c r="S1302" s="3" t="str">
        <f>TEXT(Customer8[[#This Row],[Transaction_Date]], "MMM")</f>
        <v>Feb</v>
      </c>
      <c r="T1302" s="3" t="str">
        <f t="shared" si="20"/>
        <v>20-29 Yrs</v>
      </c>
      <c r="U1302" s="3" t="str">
        <f>TEXT(Customer8[[#This Row],[Transaction_Date]],"YYYY")</f>
        <v>2022</v>
      </c>
    </row>
    <row r="1303" spans="1:21" x14ac:dyDescent="0.35">
      <c r="A1303" t="s">
        <v>2806</v>
      </c>
      <c r="B1303">
        <v>38705523</v>
      </c>
      <c r="C1303">
        <v>50</v>
      </c>
      <c r="D1303" s="1">
        <v>26443.5</v>
      </c>
      <c r="E1303" t="s">
        <v>741</v>
      </c>
      <c r="F1303" t="s">
        <v>593</v>
      </c>
      <c r="G1303" t="s">
        <v>2746</v>
      </c>
      <c r="H1303" s="3">
        <v>289060.89299999998</v>
      </c>
      <c r="I1303" s="3">
        <v>76154.406199999998</v>
      </c>
      <c r="J1303" t="s">
        <v>2807</v>
      </c>
      <c r="K1303" t="str">
        <f>_xlfn.XLOOKUP(A1303, Accounts!A:A, Accounts!E:E, "Not Found")</f>
        <v>Current</v>
      </c>
      <c r="L1303" s="3">
        <f>_xlfn.XLOOKUP(A1303, Accounts!A:A, Accounts!G:G, 0)</f>
        <v>1557296328</v>
      </c>
      <c r="M1303" s="3" t="str">
        <f>_xlfn.XLOOKUP(A1303, Loan!A:A, Loan!D:D, "0")</f>
        <v>0</v>
      </c>
      <c r="N1303" s="3" t="str">
        <f>_xlfn.XLOOKUP(Customer8[[#This Row],[Account Number]],Transaction!C:C,Transaction!D:D)</f>
        <v>Checks</v>
      </c>
      <c r="O1303" s="3" t="str">
        <f>_xlfn.XLOOKUP(Customer8[[#This Row],[Account Number]], Transaction!C:C,Transaction!E:E)</f>
        <v>Informal Services</v>
      </c>
      <c r="P1303" s="2">
        <f>_xlfn.XLOOKUP(Customer8[[#This Row],[Account Number]], Transaction!C:C,Transaction!F:F)</f>
        <v>44268</v>
      </c>
      <c r="Q1303" s="3">
        <f>Customer8[[#This Row],[Bank Deposit]]-Customer8[[#This Row],[Saving Accounts]]</f>
        <v>212906.48679999998</v>
      </c>
      <c r="R1303" s="3">
        <f>IF(AND(K1303="Current", Customer8[[#This Row],[Balance]]&gt;500000), Customer8[[#This Row],[Balance]]*1.02, Customer8[[#This Row],[Balance]])</f>
        <v>212906.48679999998</v>
      </c>
      <c r="S1303" s="3" t="str">
        <f>TEXT(Customer8[[#This Row],[Transaction_Date]], "MMM")</f>
        <v>Mar</v>
      </c>
      <c r="T1303" s="3" t="str">
        <f t="shared" si="20"/>
        <v>50-59 Yrs</v>
      </c>
      <c r="U1303" s="3" t="str">
        <f>TEXT(Customer8[[#This Row],[Transaction_Date]],"YYYY")</f>
        <v>2021</v>
      </c>
    </row>
    <row r="1304" spans="1:21" x14ac:dyDescent="0.35">
      <c r="A1304" t="s">
        <v>2808</v>
      </c>
      <c r="B1304">
        <v>104083137</v>
      </c>
      <c r="C1304">
        <v>68</v>
      </c>
      <c r="D1304" s="1">
        <v>19869</v>
      </c>
      <c r="E1304" t="s">
        <v>741</v>
      </c>
      <c r="F1304" t="s">
        <v>1104</v>
      </c>
      <c r="G1304" t="s">
        <v>2771</v>
      </c>
      <c r="H1304" s="3">
        <v>442832.36410000001</v>
      </c>
      <c r="I1304" s="3">
        <v>349116.6777</v>
      </c>
      <c r="J1304" t="s">
        <v>2809</v>
      </c>
      <c r="K1304" t="str">
        <f>_xlfn.XLOOKUP(A1304, Accounts!A:A, Accounts!E:E, "Not Found")</f>
        <v>Domiciliary</v>
      </c>
      <c r="L1304" s="3">
        <f>_xlfn.XLOOKUP(A1304, Accounts!A:A, Accounts!G:G, 0)</f>
        <v>3012584367</v>
      </c>
      <c r="M1304" s="3" t="str">
        <f>_xlfn.XLOOKUP(A1304, Loan!A:A, Loan!D:D, "0")</f>
        <v>0</v>
      </c>
      <c r="N1304" s="3" t="str">
        <f>_xlfn.XLOOKUP(Customer8[[#This Row],[Account Number]],Transaction!C:C,Transaction!D:D)</f>
        <v>Cash Withdrawal</v>
      </c>
      <c r="O1304" s="3" t="str">
        <f>_xlfn.XLOOKUP(Customer8[[#This Row],[Account Number]], Transaction!C:C,Transaction!E:E)</f>
        <v>ATM</v>
      </c>
      <c r="P1304" s="2">
        <f>_xlfn.XLOOKUP(Customer8[[#This Row],[Account Number]], Transaction!C:C,Transaction!F:F)</f>
        <v>44641</v>
      </c>
      <c r="Q1304" s="3">
        <f>Customer8[[#This Row],[Bank Deposit]]-Customer8[[#This Row],[Saving Accounts]]</f>
        <v>93715.686400000006</v>
      </c>
      <c r="R1304" s="3">
        <f>IF(AND(K1304="Current", Customer8[[#This Row],[Balance]]&gt;500000), Customer8[[#This Row],[Balance]]*1.02, Customer8[[#This Row],[Balance]])</f>
        <v>93715.686400000006</v>
      </c>
      <c r="S1304" s="3" t="str">
        <f>TEXT(Customer8[[#This Row],[Transaction_Date]], "MMM")</f>
        <v>Mar</v>
      </c>
      <c r="T1304" s="3" t="str">
        <f t="shared" si="20"/>
        <v>60-69 Yrs</v>
      </c>
      <c r="U1304" s="3" t="str">
        <f>TEXT(Customer8[[#This Row],[Transaction_Date]],"YYYY")</f>
        <v>2022</v>
      </c>
    </row>
    <row r="1305" spans="1:21" x14ac:dyDescent="0.35">
      <c r="A1305" t="s">
        <v>2810</v>
      </c>
      <c r="B1305">
        <v>680718153</v>
      </c>
      <c r="C1305">
        <v>32</v>
      </c>
      <c r="D1305" s="1">
        <v>33018</v>
      </c>
      <c r="E1305" t="s">
        <v>741</v>
      </c>
      <c r="F1305" t="s">
        <v>1151</v>
      </c>
      <c r="G1305" t="s">
        <v>2764</v>
      </c>
      <c r="H1305" s="3">
        <v>663468.69019999995</v>
      </c>
      <c r="I1305" s="3">
        <v>80112.716</v>
      </c>
      <c r="J1305" t="s">
        <v>2811</v>
      </c>
      <c r="K1305" t="str">
        <f>_xlfn.XLOOKUP(A1305, Accounts!A:A, Accounts!E:E, "Not Found")</f>
        <v>Joint</v>
      </c>
      <c r="L1305" s="3">
        <f>_xlfn.XLOOKUP(A1305, Accounts!A:A, Accounts!G:G, 0)</f>
        <v>2101343972</v>
      </c>
      <c r="M1305" s="3" t="str">
        <f>_xlfn.XLOOKUP(A1305, Loan!A:A, Loan!D:D, "0")</f>
        <v>0</v>
      </c>
      <c r="N1305" s="3" t="str">
        <f>_xlfn.XLOOKUP(Customer8[[#This Row],[Account Number]],Transaction!C:C,Transaction!D:D)</f>
        <v>Online Payment</v>
      </c>
      <c r="O1305" s="3" t="str">
        <f>_xlfn.XLOOKUP(Customer8[[#This Row],[Account Number]], Transaction!C:C,Transaction!E:E)</f>
        <v>Mobile</v>
      </c>
      <c r="P1305" s="2">
        <f>_xlfn.XLOOKUP(Customer8[[#This Row],[Account Number]], Transaction!C:C,Transaction!F:F)</f>
        <v>44665</v>
      </c>
      <c r="Q1305" s="3">
        <f>Customer8[[#This Row],[Bank Deposit]]-Customer8[[#This Row],[Saving Accounts]]</f>
        <v>583355.97419999994</v>
      </c>
      <c r="R1305" s="3">
        <f>IF(AND(K1305="Current", Customer8[[#This Row],[Balance]]&gt;500000), Customer8[[#This Row],[Balance]]*1.02, Customer8[[#This Row],[Balance]])</f>
        <v>583355.97419999994</v>
      </c>
      <c r="S1305" s="3" t="str">
        <f>TEXT(Customer8[[#This Row],[Transaction_Date]], "MMM")</f>
        <v>Apr</v>
      </c>
      <c r="T1305" s="3" t="str">
        <f t="shared" si="20"/>
        <v>30-39 Yrs</v>
      </c>
      <c r="U1305" s="3" t="str">
        <f>TEXT(Customer8[[#This Row],[Transaction_Date]],"YYYY")</f>
        <v>2022</v>
      </c>
    </row>
    <row r="1306" spans="1:21" x14ac:dyDescent="0.35">
      <c r="A1306" t="s">
        <v>2812</v>
      </c>
      <c r="B1306">
        <v>500287879</v>
      </c>
      <c r="C1306">
        <v>36</v>
      </c>
      <c r="D1306" s="1">
        <v>31557</v>
      </c>
      <c r="E1306" t="s">
        <v>741</v>
      </c>
      <c r="F1306" t="s">
        <v>676</v>
      </c>
      <c r="G1306" t="s">
        <v>2764</v>
      </c>
      <c r="H1306" s="3">
        <v>196577.7893</v>
      </c>
      <c r="I1306" s="3">
        <v>152893.83609999999</v>
      </c>
      <c r="J1306" t="s">
        <v>734</v>
      </c>
      <c r="K1306" t="str">
        <f>_xlfn.XLOOKUP(A1306, Accounts!A:A, Accounts!E:E, "Not Found")</f>
        <v>Savings</v>
      </c>
      <c r="L1306" s="3">
        <f>_xlfn.XLOOKUP(A1306, Accounts!A:A, Accounts!G:G, 0)</f>
        <v>499992768</v>
      </c>
      <c r="M1306" s="3" t="str">
        <f>_xlfn.XLOOKUP(A1306, Loan!A:A, Loan!D:D, "0")</f>
        <v>0</v>
      </c>
      <c r="N1306" s="3" t="str">
        <f>_xlfn.XLOOKUP(Customer8[[#This Row],[Account Number]],Transaction!C:C,Transaction!D:D)</f>
        <v>Money Transfer</v>
      </c>
      <c r="O1306" s="3" t="str">
        <f>_xlfn.XLOOKUP(Customer8[[#This Row],[Account Number]], Transaction!C:C,Transaction!E:E)</f>
        <v>Mobile</v>
      </c>
      <c r="P1306" s="2">
        <f>_xlfn.XLOOKUP(Customer8[[#This Row],[Account Number]], Transaction!C:C,Transaction!F:F)</f>
        <v>44259</v>
      </c>
      <c r="Q1306" s="3">
        <f>Customer8[[#This Row],[Bank Deposit]]-Customer8[[#This Row],[Saving Accounts]]</f>
        <v>43683.953200000018</v>
      </c>
      <c r="R1306" s="3">
        <f>IF(AND(K1306="Current", Customer8[[#This Row],[Balance]]&gt;500000), Customer8[[#This Row],[Balance]]*1.02, Customer8[[#This Row],[Balance]])</f>
        <v>43683.953200000018</v>
      </c>
      <c r="S1306" s="3" t="str">
        <f>TEXT(Customer8[[#This Row],[Transaction_Date]], "MMM")</f>
        <v>Mar</v>
      </c>
      <c r="T1306" s="3" t="str">
        <f t="shared" si="20"/>
        <v>30-39 Yrs</v>
      </c>
      <c r="U1306" s="3" t="str">
        <f>TEXT(Customer8[[#This Row],[Transaction_Date]],"YYYY")</f>
        <v>2021</v>
      </c>
    </row>
    <row r="1307" spans="1:21" x14ac:dyDescent="0.35">
      <c r="A1307" t="s">
        <v>2813</v>
      </c>
      <c r="B1307">
        <v>738497808</v>
      </c>
      <c r="C1307">
        <v>56</v>
      </c>
      <c r="D1307" s="1">
        <v>24252</v>
      </c>
      <c r="E1307" t="s">
        <v>741</v>
      </c>
      <c r="F1307" t="s">
        <v>1694</v>
      </c>
      <c r="G1307" t="s">
        <v>2743</v>
      </c>
      <c r="H1307" s="3">
        <v>124497.1008</v>
      </c>
      <c r="I1307" s="3">
        <v>62995.533000000003</v>
      </c>
      <c r="J1307" t="s">
        <v>2814</v>
      </c>
      <c r="K1307" t="str">
        <f>_xlfn.XLOOKUP(A1307, Accounts!A:A, Accounts!E:E, "Not Found")</f>
        <v>Domiciliary</v>
      </c>
      <c r="L1307" s="3">
        <f>_xlfn.XLOOKUP(A1307, Accounts!A:A, Accounts!G:G, 0)</f>
        <v>646646814</v>
      </c>
      <c r="M1307" s="3" t="str">
        <f>_xlfn.XLOOKUP(A1307, Loan!A:A, Loan!D:D, "0")</f>
        <v>0</v>
      </c>
      <c r="N1307" s="3" t="str">
        <f>_xlfn.XLOOKUP(Customer8[[#This Row],[Account Number]],Transaction!C:C,Transaction!D:D)</f>
        <v>Money Transfer</v>
      </c>
      <c r="O1307" s="3" t="str">
        <f>_xlfn.XLOOKUP(Customer8[[#This Row],[Account Number]], Transaction!C:C,Transaction!E:E)</f>
        <v>Internet Banking</v>
      </c>
      <c r="P1307" s="2">
        <f>_xlfn.XLOOKUP(Customer8[[#This Row],[Account Number]], Transaction!C:C,Transaction!F:F)</f>
        <v>44235</v>
      </c>
      <c r="Q1307" s="3">
        <f>Customer8[[#This Row],[Bank Deposit]]-Customer8[[#This Row],[Saving Accounts]]</f>
        <v>61501.567799999997</v>
      </c>
      <c r="R1307" s="3">
        <f>IF(AND(K1307="Current", Customer8[[#This Row],[Balance]]&gt;500000), Customer8[[#This Row],[Balance]]*1.02, Customer8[[#This Row],[Balance]])</f>
        <v>61501.567799999997</v>
      </c>
      <c r="S1307" s="3" t="str">
        <f>TEXT(Customer8[[#This Row],[Transaction_Date]], "MMM")</f>
        <v>Feb</v>
      </c>
      <c r="T1307" s="3" t="str">
        <f t="shared" si="20"/>
        <v>50-59 Yrs</v>
      </c>
      <c r="U1307" s="3" t="str">
        <f>TEXT(Customer8[[#This Row],[Transaction_Date]],"YYYY")</f>
        <v>2021</v>
      </c>
    </row>
    <row r="1308" spans="1:21" x14ac:dyDescent="0.35">
      <c r="A1308" t="s">
        <v>2815</v>
      </c>
      <c r="B1308">
        <v>785800204</v>
      </c>
      <c r="C1308">
        <v>29</v>
      </c>
      <c r="D1308" s="1">
        <v>34113.75</v>
      </c>
      <c r="E1308" t="s">
        <v>741</v>
      </c>
      <c r="F1308" t="s">
        <v>1567</v>
      </c>
      <c r="G1308" t="s">
        <v>2743</v>
      </c>
      <c r="H1308" s="3">
        <v>508705.42560000002</v>
      </c>
      <c r="I1308" s="3">
        <v>105907.2071</v>
      </c>
      <c r="J1308" t="s">
        <v>2816</v>
      </c>
      <c r="K1308" t="str">
        <f>_xlfn.XLOOKUP(A1308, Accounts!A:A, Accounts!E:E, "Not Found")</f>
        <v>Domiciliary</v>
      </c>
      <c r="L1308" s="3">
        <f>_xlfn.XLOOKUP(A1308, Accounts!A:A, Accounts!G:G, 0)</f>
        <v>694335675</v>
      </c>
      <c r="M1308" s="3" t="str">
        <f>_xlfn.XLOOKUP(A1308, Loan!A:A, Loan!D:D, "0")</f>
        <v>0</v>
      </c>
      <c r="N1308" s="3" t="str">
        <f>_xlfn.XLOOKUP(Customer8[[#This Row],[Account Number]],Transaction!C:C,Transaction!D:D)</f>
        <v>Online Payment</v>
      </c>
      <c r="O1308" s="3" t="str">
        <f>_xlfn.XLOOKUP(Customer8[[#This Row],[Account Number]], Transaction!C:C,Transaction!E:E)</f>
        <v>Mobile</v>
      </c>
      <c r="P1308" s="2">
        <f>_xlfn.XLOOKUP(Customer8[[#This Row],[Account Number]], Transaction!C:C,Transaction!F:F)</f>
        <v>44641</v>
      </c>
      <c r="Q1308" s="3">
        <f>Customer8[[#This Row],[Bank Deposit]]-Customer8[[#This Row],[Saving Accounts]]</f>
        <v>402798.21850000002</v>
      </c>
      <c r="R1308" s="3">
        <f>IF(AND(K1308="Current", Customer8[[#This Row],[Balance]]&gt;500000), Customer8[[#This Row],[Balance]]*1.02, Customer8[[#This Row],[Balance]])</f>
        <v>402798.21850000002</v>
      </c>
      <c r="S1308" s="3" t="str">
        <f>TEXT(Customer8[[#This Row],[Transaction_Date]], "MMM")</f>
        <v>Mar</v>
      </c>
      <c r="T1308" s="3" t="str">
        <f t="shared" si="20"/>
        <v>20-29 Yrs</v>
      </c>
      <c r="U1308" s="3" t="str">
        <f>TEXT(Customer8[[#This Row],[Transaction_Date]],"YYYY")</f>
        <v>2022</v>
      </c>
    </row>
    <row r="1309" spans="1:21" x14ac:dyDescent="0.35">
      <c r="A1309" t="s">
        <v>2817</v>
      </c>
      <c r="B1309">
        <v>491748531</v>
      </c>
      <c r="C1309">
        <v>36</v>
      </c>
      <c r="D1309" s="1">
        <v>31557</v>
      </c>
      <c r="E1309" t="s">
        <v>741</v>
      </c>
      <c r="F1309" t="s">
        <v>338</v>
      </c>
      <c r="G1309" t="s">
        <v>2756</v>
      </c>
      <c r="H1309" s="3">
        <v>521012.08899999998</v>
      </c>
      <c r="I1309" s="3">
        <v>169230.99429999999</v>
      </c>
      <c r="J1309" t="s">
        <v>2818</v>
      </c>
      <c r="K1309" t="str">
        <f>_xlfn.XLOOKUP(A1309, Accounts!A:A, Accounts!E:E, "Not Found")</f>
        <v>Domiciliary</v>
      </c>
      <c r="L1309" s="3">
        <f>_xlfn.XLOOKUP(A1309, Accounts!A:A, Accounts!G:G, 0)</f>
        <v>1102494211</v>
      </c>
      <c r="M1309" s="3" t="str">
        <f>_xlfn.XLOOKUP(A1309, Loan!A:A, Loan!D:D, "0")</f>
        <v>0</v>
      </c>
      <c r="N1309" s="3" t="str">
        <f>_xlfn.XLOOKUP(Customer8[[#This Row],[Account Number]],Transaction!C:C,Transaction!D:D)</f>
        <v>Money Transfer</v>
      </c>
      <c r="O1309" s="3" t="str">
        <f>_xlfn.XLOOKUP(Customer8[[#This Row],[Account Number]], Transaction!C:C,Transaction!E:E)</f>
        <v>Mobile</v>
      </c>
      <c r="P1309" s="2">
        <f>_xlfn.XLOOKUP(Customer8[[#This Row],[Account Number]], Transaction!C:C,Transaction!F:F)</f>
        <v>44463</v>
      </c>
      <c r="Q1309" s="3">
        <f>Customer8[[#This Row],[Bank Deposit]]-Customer8[[#This Row],[Saving Accounts]]</f>
        <v>351781.09470000002</v>
      </c>
      <c r="R1309" s="3">
        <f>IF(AND(K1309="Current", Customer8[[#This Row],[Balance]]&gt;500000), Customer8[[#This Row],[Balance]]*1.02, Customer8[[#This Row],[Balance]])</f>
        <v>351781.09470000002</v>
      </c>
      <c r="S1309" s="3" t="str">
        <f>TEXT(Customer8[[#This Row],[Transaction_Date]], "MMM")</f>
        <v>Sep</v>
      </c>
      <c r="T1309" s="3" t="str">
        <f t="shared" si="20"/>
        <v>30-39 Yrs</v>
      </c>
      <c r="U1309" s="3" t="str">
        <f>TEXT(Customer8[[#This Row],[Transaction_Date]],"YYYY")</f>
        <v>2021</v>
      </c>
    </row>
    <row r="1310" spans="1:21" x14ac:dyDescent="0.35">
      <c r="A1310" t="s">
        <v>2819</v>
      </c>
      <c r="B1310">
        <v>591612522</v>
      </c>
      <c r="C1310">
        <v>66</v>
      </c>
      <c r="D1310" s="1">
        <v>20599.5</v>
      </c>
      <c r="E1310" t="s">
        <v>741</v>
      </c>
      <c r="F1310" t="s">
        <v>133</v>
      </c>
      <c r="G1310" t="s">
        <v>2756</v>
      </c>
      <c r="H1310" s="3">
        <v>0</v>
      </c>
      <c r="I1310" s="3">
        <v>0</v>
      </c>
      <c r="J1310" t="s">
        <v>2820</v>
      </c>
      <c r="K1310" t="str">
        <f>_xlfn.XLOOKUP(A1310, Accounts!A:A, Accounts!E:E, "Not Found")</f>
        <v>Joint</v>
      </c>
      <c r="L1310" s="3">
        <f>_xlfn.XLOOKUP(A1310, Accounts!A:A, Accounts!G:G, 0)</f>
        <v>31172103</v>
      </c>
      <c r="M1310" s="3" t="str">
        <f>_xlfn.XLOOKUP(A1310, Loan!A:A, Loan!D:D, "0")</f>
        <v>0</v>
      </c>
      <c r="N1310" s="3" t="str">
        <f>_xlfn.XLOOKUP(Customer8[[#This Row],[Account Number]],Transaction!C:C,Transaction!D:D)</f>
        <v>Money Deposit</v>
      </c>
      <c r="O1310" s="3" t="str">
        <f>_xlfn.XLOOKUP(Customer8[[#This Row],[Account Number]], Transaction!C:C,Transaction!E:E)</f>
        <v>Bank</v>
      </c>
      <c r="P1310" s="2">
        <f>_xlfn.XLOOKUP(Customer8[[#This Row],[Account Number]], Transaction!C:C,Transaction!F:F)</f>
        <v>44358</v>
      </c>
      <c r="Q1310" s="3">
        <f>Customer8[[#This Row],[Bank Deposit]]-Customer8[[#This Row],[Saving Accounts]]</f>
        <v>0</v>
      </c>
      <c r="R1310" s="3">
        <f>IF(AND(K1310="Current", Customer8[[#This Row],[Balance]]&gt;500000), Customer8[[#This Row],[Balance]]*1.02, Customer8[[#This Row],[Balance]])</f>
        <v>0</v>
      </c>
      <c r="S1310" s="3" t="str">
        <f>TEXT(Customer8[[#This Row],[Transaction_Date]], "MMM")</f>
        <v>Jun</v>
      </c>
      <c r="T1310" s="3" t="str">
        <f t="shared" si="20"/>
        <v>60-69 Yrs</v>
      </c>
      <c r="U1310" s="3" t="str">
        <f>TEXT(Customer8[[#This Row],[Transaction_Date]],"YYYY")</f>
        <v>2021</v>
      </c>
    </row>
    <row r="1311" spans="1:21" x14ac:dyDescent="0.35">
      <c r="A1311" t="s">
        <v>2821</v>
      </c>
      <c r="B1311">
        <v>273057611</v>
      </c>
      <c r="C1311">
        <v>55</v>
      </c>
      <c r="D1311" s="1">
        <v>24617.25</v>
      </c>
      <c r="E1311" t="s">
        <v>741</v>
      </c>
      <c r="F1311" t="s">
        <v>1104</v>
      </c>
      <c r="G1311" t="s">
        <v>2749</v>
      </c>
      <c r="H1311" s="3">
        <v>500375.94079999998</v>
      </c>
      <c r="I1311" s="3">
        <v>214795.5258</v>
      </c>
      <c r="J1311" t="s">
        <v>2822</v>
      </c>
      <c r="K1311" t="str">
        <f>_xlfn.XLOOKUP(A1311, Accounts!A:A, Accounts!E:E, "Not Found")</f>
        <v>Domiciliary</v>
      </c>
      <c r="L1311" s="3">
        <f>_xlfn.XLOOKUP(A1311, Accounts!A:A, Accounts!G:G, 0)</f>
        <v>1303341309</v>
      </c>
      <c r="M1311" s="3" t="str">
        <f>_xlfn.XLOOKUP(A1311, Loan!A:A, Loan!D:D, "0")</f>
        <v>0</v>
      </c>
      <c r="N1311" s="3" t="str">
        <f>_xlfn.XLOOKUP(Customer8[[#This Row],[Account Number]],Transaction!C:C,Transaction!D:D)</f>
        <v>Money Transfer</v>
      </c>
      <c r="O1311" s="3" t="str">
        <f>_xlfn.XLOOKUP(Customer8[[#This Row],[Account Number]], Transaction!C:C,Transaction!E:E)</f>
        <v>Mobile</v>
      </c>
      <c r="P1311" s="2">
        <f>_xlfn.XLOOKUP(Customer8[[#This Row],[Account Number]], Transaction!C:C,Transaction!F:F)</f>
        <v>44310</v>
      </c>
      <c r="Q1311" s="3">
        <f>Customer8[[#This Row],[Bank Deposit]]-Customer8[[#This Row],[Saving Accounts]]</f>
        <v>285580.41499999998</v>
      </c>
      <c r="R1311" s="3">
        <f>IF(AND(K1311="Current", Customer8[[#This Row],[Balance]]&gt;500000), Customer8[[#This Row],[Balance]]*1.02, Customer8[[#This Row],[Balance]])</f>
        <v>285580.41499999998</v>
      </c>
      <c r="S1311" s="3" t="str">
        <f>TEXT(Customer8[[#This Row],[Transaction_Date]], "MMM")</f>
        <v>Apr</v>
      </c>
      <c r="T1311" s="3" t="str">
        <f t="shared" si="20"/>
        <v>50-59 Yrs</v>
      </c>
      <c r="U1311" s="3" t="str">
        <f>TEXT(Customer8[[#This Row],[Transaction_Date]],"YYYY")</f>
        <v>2021</v>
      </c>
    </row>
    <row r="1312" spans="1:21" x14ac:dyDescent="0.35">
      <c r="A1312" t="s">
        <v>2823</v>
      </c>
      <c r="B1312">
        <v>901360013</v>
      </c>
      <c r="C1312">
        <v>57</v>
      </c>
      <c r="D1312" s="1">
        <v>23886.75</v>
      </c>
      <c r="E1312" t="s">
        <v>741</v>
      </c>
      <c r="F1312" t="s">
        <v>202</v>
      </c>
      <c r="G1312" t="s">
        <v>2740</v>
      </c>
      <c r="H1312" s="3">
        <v>1268649.1731</v>
      </c>
      <c r="I1312" s="3">
        <v>231573.14480000001</v>
      </c>
      <c r="J1312" t="s">
        <v>1559</v>
      </c>
      <c r="K1312" t="str">
        <f>_xlfn.XLOOKUP(A1312, Accounts!A:A, Accounts!E:E, "Not Found")</f>
        <v>Savings</v>
      </c>
      <c r="L1312" s="3">
        <f>_xlfn.XLOOKUP(A1312, Accounts!A:A, Accounts!G:G, 0)</f>
        <v>245119056</v>
      </c>
      <c r="M1312" s="3" t="str">
        <f>_xlfn.XLOOKUP(A1312, Loan!A:A, Loan!D:D, "0")</f>
        <v>0</v>
      </c>
      <c r="N1312" s="3" t="str">
        <f>_xlfn.XLOOKUP(Customer8[[#This Row],[Account Number]],Transaction!C:C,Transaction!D:D)</f>
        <v>Online Payment</v>
      </c>
      <c r="O1312" s="3" t="str">
        <f>_xlfn.XLOOKUP(Customer8[[#This Row],[Account Number]], Transaction!C:C,Transaction!E:E)</f>
        <v>Card</v>
      </c>
      <c r="P1312" s="2">
        <f>_xlfn.XLOOKUP(Customer8[[#This Row],[Account Number]], Transaction!C:C,Transaction!F:F)</f>
        <v>44210</v>
      </c>
      <c r="Q1312" s="3">
        <f>Customer8[[#This Row],[Bank Deposit]]-Customer8[[#This Row],[Saving Accounts]]</f>
        <v>1037076.0283</v>
      </c>
      <c r="R1312" s="3">
        <f>IF(AND(K1312="Current", Customer8[[#This Row],[Balance]]&gt;500000), Customer8[[#This Row],[Balance]]*1.02, Customer8[[#This Row],[Balance]])</f>
        <v>1037076.0283</v>
      </c>
      <c r="S1312" s="3" t="str">
        <f>TEXT(Customer8[[#This Row],[Transaction_Date]], "MMM")</f>
        <v>Jan</v>
      </c>
      <c r="T1312" s="3" t="str">
        <f t="shared" si="20"/>
        <v>50-59 Yrs</v>
      </c>
      <c r="U1312" s="3" t="str">
        <f>TEXT(Customer8[[#This Row],[Transaction_Date]],"YYYY")</f>
        <v>2021</v>
      </c>
    </row>
    <row r="1313" spans="1:21" x14ac:dyDescent="0.35">
      <c r="A1313" t="s">
        <v>2824</v>
      </c>
      <c r="B1313">
        <v>453563649</v>
      </c>
      <c r="C1313">
        <v>30</v>
      </c>
      <c r="D1313" s="1">
        <v>33748.5</v>
      </c>
      <c r="E1313" t="s">
        <v>741</v>
      </c>
      <c r="F1313" t="s">
        <v>51</v>
      </c>
      <c r="G1313" t="s">
        <v>2764</v>
      </c>
      <c r="H1313" s="3">
        <v>26828.577799999999</v>
      </c>
      <c r="I1313" s="3">
        <v>23402.1018</v>
      </c>
      <c r="J1313" t="s">
        <v>2825</v>
      </c>
      <c r="K1313" t="str">
        <f>_xlfn.XLOOKUP(A1313, Accounts!A:A, Accounts!E:E, "Not Found")</f>
        <v>Corporate</v>
      </c>
      <c r="L1313" s="3">
        <f>_xlfn.XLOOKUP(A1313, Accounts!A:A, Accounts!G:G, 0)</f>
        <v>2384596736</v>
      </c>
      <c r="M1313" s="3" t="str">
        <f>_xlfn.XLOOKUP(A1313, Loan!A:A, Loan!D:D, "0")</f>
        <v>0</v>
      </c>
      <c r="N1313" s="3" t="str">
        <f>_xlfn.XLOOKUP(Customer8[[#This Row],[Account Number]],Transaction!C:C,Transaction!D:D)</f>
        <v>Checks</v>
      </c>
      <c r="O1313" s="3" t="str">
        <f>_xlfn.XLOOKUP(Customer8[[#This Row],[Account Number]], Transaction!C:C,Transaction!E:E)</f>
        <v>Bank</v>
      </c>
      <c r="P1313" s="2">
        <f>_xlfn.XLOOKUP(Customer8[[#This Row],[Account Number]], Transaction!C:C,Transaction!F:F)</f>
        <v>44328</v>
      </c>
      <c r="Q1313" s="3">
        <f>Customer8[[#This Row],[Bank Deposit]]-Customer8[[#This Row],[Saving Accounts]]</f>
        <v>3426.4759999999987</v>
      </c>
      <c r="R1313" s="3">
        <f>IF(AND(K1313="Current", Customer8[[#This Row],[Balance]]&gt;500000), Customer8[[#This Row],[Balance]]*1.02, Customer8[[#This Row],[Balance]])</f>
        <v>3426.4759999999987</v>
      </c>
      <c r="S1313" s="3" t="str">
        <f>TEXT(Customer8[[#This Row],[Transaction_Date]], "MMM")</f>
        <v>May</v>
      </c>
      <c r="T1313" s="3" t="str">
        <f t="shared" si="20"/>
        <v>30-39 Yrs</v>
      </c>
      <c r="U1313" s="3" t="str">
        <f>TEXT(Customer8[[#This Row],[Transaction_Date]],"YYYY")</f>
        <v>2021</v>
      </c>
    </row>
    <row r="1314" spans="1:21" x14ac:dyDescent="0.35">
      <c r="A1314" t="s">
        <v>2826</v>
      </c>
      <c r="B1314">
        <v>355478532</v>
      </c>
      <c r="C1314">
        <v>48</v>
      </c>
      <c r="D1314" s="1">
        <v>27174</v>
      </c>
      <c r="E1314" t="s">
        <v>741</v>
      </c>
      <c r="F1314" t="s">
        <v>51</v>
      </c>
      <c r="G1314" t="s">
        <v>2759</v>
      </c>
      <c r="H1314" s="3">
        <v>33293.547200000001</v>
      </c>
      <c r="I1314" s="3">
        <v>6943.0138999999999</v>
      </c>
      <c r="J1314" t="s">
        <v>2827</v>
      </c>
      <c r="K1314" t="str">
        <f>_xlfn.XLOOKUP(A1314, Accounts!A:A, Accounts!E:E, "Not Found")</f>
        <v>Domiciliary</v>
      </c>
      <c r="L1314" s="3">
        <f>_xlfn.XLOOKUP(A1314, Accounts!A:A, Accounts!G:G, 0)</f>
        <v>133671384</v>
      </c>
      <c r="M1314" s="3" t="str">
        <f>_xlfn.XLOOKUP(A1314, Loan!A:A, Loan!D:D, "0")</f>
        <v>0</v>
      </c>
      <c r="N1314" s="3" t="str">
        <f>_xlfn.XLOOKUP(Customer8[[#This Row],[Account Number]],Transaction!C:C,Transaction!D:D)</f>
        <v>Cash Withdrawal</v>
      </c>
      <c r="O1314" s="3" t="str">
        <f>_xlfn.XLOOKUP(Customer8[[#This Row],[Account Number]], Transaction!C:C,Transaction!E:E)</f>
        <v>Bank</v>
      </c>
      <c r="P1314" s="2">
        <f>_xlfn.XLOOKUP(Customer8[[#This Row],[Account Number]], Transaction!C:C,Transaction!F:F)</f>
        <v>44673</v>
      </c>
      <c r="Q1314" s="3">
        <f>Customer8[[#This Row],[Bank Deposit]]-Customer8[[#This Row],[Saving Accounts]]</f>
        <v>26350.533300000003</v>
      </c>
      <c r="R1314" s="3">
        <f>IF(AND(K1314="Current", Customer8[[#This Row],[Balance]]&gt;500000), Customer8[[#This Row],[Balance]]*1.02, Customer8[[#This Row],[Balance]])</f>
        <v>26350.533300000003</v>
      </c>
      <c r="S1314" s="3" t="str">
        <f>TEXT(Customer8[[#This Row],[Transaction_Date]], "MMM")</f>
        <v>Apr</v>
      </c>
      <c r="T1314" s="3" t="str">
        <f t="shared" si="20"/>
        <v>40-49 Yrs</v>
      </c>
      <c r="U1314" s="3" t="str">
        <f>TEXT(Customer8[[#This Row],[Transaction_Date]],"YYYY")</f>
        <v>2022</v>
      </c>
    </row>
    <row r="1315" spans="1:21" x14ac:dyDescent="0.35">
      <c r="A1315" t="s">
        <v>2828</v>
      </c>
      <c r="B1315">
        <v>940594492</v>
      </c>
      <c r="C1315">
        <v>69</v>
      </c>
      <c r="D1315" s="1">
        <v>19503.75</v>
      </c>
      <c r="E1315" t="s">
        <v>741</v>
      </c>
      <c r="F1315" t="s">
        <v>810</v>
      </c>
      <c r="G1315" t="s">
        <v>2776</v>
      </c>
      <c r="H1315" s="3">
        <v>30902.147400000002</v>
      </c>
      <c r="I1315" s="3">
        <v>13107.032800000001</v>
      </c>
      <c r="J1315" t="s">
        <v>2829</v>
      </c>
      <c r="K1315" t="str">
        <f>_xlfn.XLOOKUP(A1315, Accounts!A:A, Accounts!E:E, "Not Found")</f>
        <v>Joint</v>
      </c>
      <c r="L1315" s="3">
        <f>_xlfn.XLOOKUP(A1315, Accounts!A:A, Accounts!G:G, 0)</f>
        <v>323014668</v>
      </c>
      <c r="M1315" s="3" t="str">
        <f>_xlfn.XLOOKUP(A1315, Loan!A:A, Loan!D:D, "0")</f>
        <v>0</v>
      </c>
      <c r="N1315" s="3" t="str">
        <f>_xlfn.XLOOKUP(Customer8[[#This Row],[Account Number]],Transaction!C:C,Transaction!D:D)</f>
        <v>Money Transfer</v>
      </c>
      <c r="O1315" s="3" t="str">
        <f>_xlfn.XLOOKUP(Customer8[[#This Row],[Account Number]], Transaction!C:C,Transaction!E:E)</f>
        <v>Mobile</v>
      </c>
      <c r="P1315" s="2">
        <f>_xlfn.XLOOKUP(Customer8[[#This Row],[Account Number]], Transaction!C:C,Transaction!F:F)</f>
        <v>44384</v>
      </c>
      <c r="Q1315" s="3">
        <f>Customer8[[#This Row],[Bank Deposit]]-Customer8[[#This Row],[Saving Accounts]]</f>
        <v>17795.114600000001</v>
      </c>
      <c r="R1315" s="3">
        <f>IF(AND(K1315="Current", Customer8[[#This Row],[Balance]]&gt;500000), Customer8[[#This Row],[Balance]]*1.02, Customer8[[#This Row],[Balance]])</f>
        <v>17795.114600000001</v>
      </c>
      <c r="S1315" s="3" t="str">
        <f>TEXT(Customer8[[#This Row],[Transaction_Date]], "MMM")</f>
        <v>Jul</v>
      </c>
      <c r="T1315" s="3" t="str">
        <f t="shared" si="20"/>
        <v>60-69 Yrs</v>
      </c>
      <c r="U1315" s="3" t="str">
        <f>TEXT(Customer8[[#This Row],[Transaction_Date]],"YYYY")</f>
        <v>2021</v>
      </c>
    </row>
    <row r="1316" spans="1:21" x14ac:dyDescent="0.35">
      <c r="A1316" t="s">
        <v>2830</v>
      </c>
      <c r="B1316">
        <v>7214335</v>
      </c>
      <c r="C1316">
        <v>80</v>
      </c>
      <c r="D1316" s="1">
        <v>15486</v>
      </c>
      <c r="E1316" t="s">
        <v>741</v>
      </c>
      <c r="F1316" t="s">
        <v>370</v>
      </c>
      <c r="G1316" t="s">
        <v>2759</v>
      </c>
      <c r="H1316" s="3">
        <v>273568.24650000001</v>
      </c>
      <c r="I1316" s="3">
        <v>140555.64660000001</v>
      </c>
      <c r="J1316" t="s">
        <v>2831</v>
      </c>
      <c r="K1316" t="str">
        <f>_xlfn.XLOOKUP(A1316, Accounts!A:A, Accounts!E:E, "Not Found")</f>
        <v>Savings</v>
      </c>
      <c r="L1316" s="3">
        <f>_xlfn.XLOOKUP(A1316, Accounts!A:A, Accounts!G:G, 0)</f>
        <v>1466538885</v>
      </c>
      <c r="M1316" s="3" t="str">
        <f>_xlfn.XLOOKUP(A1316, Loan!A:A, Loan!D:D, "0")</f>
        <v>0</v>
      </c>
      <c r="N1316" s="3" t="str">
        <f>_xlfn.XLOOKUP(Customer8[[#This Row],[Account Number]],Transaction!C:C,Transaction!D:D)</f>
        <v>Money Deposit</v>
      </c>
      <c r="O1316" s="3" t="str">
        <f>_xlfn.XLOOKUP(Customer8[[#This Row],[Account Number]], Transaction!C:C,Transaction!E:E)</f>
        <v>Bank</v>
      </c>
      <c r="P1316" s="2">
        <f>_xlfn.XLOOKUP(Customer8[[#This Row],[Account Number]], Transaction!C:C,Transaction!F:F)</f>
        <v>44637</v>
      </c>
      <c r="Q1316" s="3">
        <f>Customer8[[#This Row],[Bank Deposit]]-Customer8[[#This Row],[Saving Accounts]]</f>
        <v>133012.5999</v>
      </c>
      <c r="R1316" s="3">
        <f>IF(AND(K1316="Current", Customer8[[#This Row],[Balance]]&gt;500000), Customer8[[#This Row],[Balance]]*1.02, Customer8[[#This Row],[Balance]])</f>
        <v>133012.5999</v>
      </c>
      <c r="S1316" s="3" t="str">
        <f>TEXT(Customer8[[#This Row],[Transaction_Date]], "MMM")</f>
        <v>Mar</v>
      </c>
      <c r="T1316" s="3" t="str">
        <f t="shared" si="20"/>
        <v>70 Yrs &amp; Above</v>
      </c>
      <c r="U1316" s="3" t="str">
        <f>TEXT(Customer8[[#This Row],[Transaction_Date]],"YYYY")</f>
        <v>2022</v>
      </c>
    </row>
    <row r="1317" spans="1:21" x14ac:dyDescent="0.35">
      <c r="A1317" t="s">
        <v>2832</v>
      </c>
      <c r="B1317">
        <v>208888660</v>
      </c>
      <c r="C1317">
        <v>67</v>
      </c>
      <c r="D1317" s="1">
        <v>20234.25</v>
      </c>
      <c r="E1317" t="s">
        <v>741</v>
      </c>
      <c r="F1317" t="s">
        <v>406</v>
      </c>
      <c r="G1317" t="s">
        <v>2771</v>
      </c>
      <c r="H1317" s="3">
        <v>603889.37699999998</v>
      </c>
      <c r="I1317" s="3">
        <v>313159.7769</v>
      </c>
      <c r="J1317" t="s">
        <v>2833</v>
      </c>
      <c r="K1317" t="str">
        <f>_xlfn.XLOOKUP(A1317, Accounts!A:A, Accounts!E:E, "Not Found")</f>
        <v>Joint</v>
      </c>
      <c r="L1317" s="3">
        <f>_xlfn.XLOOKUP(A1317, Accounts!A:A, Accounts!G:G, 0)</f>
        <v>1109537754</v>
      </c>
      <c r="M1317" s="3" t="str">
        <f>_xlfn.XLOOKUP(A1317, Loan!A:A, Loan!D:D, "0")</f>
        <v>0</v>
      </c>
      <c r="N1317" s="3" t="str">
        <f>_xlfn.XLOOKUP(Customer8[[#This Row],[Account Number]],Transaction!C:C,Transaction!D:D)</f>
        <v>Money Transfer</v>
      </c>
      <c r="O1317" s="3" t="str">
        <f>_xlfn.XLOOKUP(Customer8[[#This Row],[Account Number]], Transaction!C:C,Transaction!E:E)</f>
        <v>Internet Banking</v>
      </c>
      <c r="P1317" s="2">
        <f>_xlfn.XLOOKUP(Customer8[[#This Row],[Account Number]], Transaction!C:C,Transaction!F:F)</f>
        <v>44230</v>
      </c>
      <c r="Q1317" s="3">
        <f>Customer8[[#This Row],[Bank Deposit]]-Customer8[[#This Row],[Saving Accounts]]</f>
        <v>290729.60009999998</v>
      </c>
      <c r="R1317" s="3">
        <f>IF(AND(K1317="Current", Customer8[[#This Row],[Balance]]&gt;500000), Customer8[[#This Row],[Balance]]*1.02, Customer8[[#This Row],[Balance]])</f>
        <v>290729.60009999998</v>
      </c>
      <c r="S1317" s="3" t="str">
        <f>TEXT(Customer8[[#This Row],[Transaction_Date]], "MMM")</f>
        <v>Feb</v>
      </c>
      <c r="T1317" s="3" t="str">
        <f t="shared" si="20"/>
        <v>60-69 Yrs</v>
      </c>
      <c r="U1317" s="3" t="str">
        <f>TEXT(Customer8[[#This Row],[Transaction_Date]],"YYYY")</f>
        <v>2021</v>
      </c>
    </row>
    <row r="1318" spans="1:21" x14ac:dyDescent="0.35">
      <c r="A1318" t="s">
        <v>2834</v>
      </c>
      <c r="B1318">
        <v>217780212</v>
      </c>
      <c r="C1318">
        <v>42</v>
      </c>
      <c r="D1318" s="1">
        <v>29365.5</v>
      </c>
      <c r="E1318" t="s">
        <v>741</v>
      </c>
      <c r="F1318" t="s">
        <v>687</v>
      </c>
      <c r="G1318" t="s">
        <v>2767</v>
      </c>
      <c r="H1318" s="3">
        <v>310841.15999999997</v>
      </c>
      <c r="I1318" s="3">
        <v>85481.319000000003</v>
      </c>
      <c r="J1318" t="s">
        <v>2835</v>
      </c>
      <c r="K1318" t="str">
        <f>_xlfn.XLOOKUP(A1318, Accounts!A:A, Accounts!E:E, "Not Found")</f>
        <v>Savings</v>
      </c>
      <c r="L1318" s="3">
        <f>_xlfn.XLOOKUP(A1318, Accounts!A:A, Accounts!G:G, 0)</f>
        <v>1552371711</v>
      </c>
      <c r="M1318" s="3" t="str">
        <f>_xlfn.XLOOKUP(A1318, Loan!A:A, Loan!D:D, "0")</f>
        <v>0</v>
      </c>
      <c r="N1318" s="3" t="str">
        <f>_xlfn.XLOOKUP(Customer8[[#This Row],[Account Number]],Transaction!C:C,Transaction!D:D)</f>
        <v>Money Transfer</v>
      </c>
      <c r="O1318" s="3" t="str">
        <f>_xlfn.XLOOKUP(Customer8[[#This Row],[Account Number]], Transaction!C:C,Transaction!E:E)</f>
        <v>Mobile</v>
      </c>
      <c r="P1318" s="2">
        <f>_xlfn.XLOOKUP(Customer8[[#This Row],[Account Number]], Transaction!C:C,Transaction!F:F)</f>
        <v>44548</v>
      </c>
      <c r="Q1318" s="3">
        <f>Customer8[[#This Row],[Bank Deposit]]-Customer8[[#This Row],[Saving Accounts]]</f>
        <v>225359.84099999996</v>
      </c>
      <c r="R1318" s="3">
        <f>IF(AND(K1318="Current", Customer8[[#This Row],[Balance]]&gt;500000), Customer8[[#This Row],[Balance]]*1.02, Customer8[[#This Row],[Balance]])</f>
        <v>225359.84099999996</v>
      </c>
      <c r="S1318" s="3" t="str">
        <f>TEXT(Customer8[[#This Row],[Transaction_Date]], "MMM")</f>
        <v>Dec</v>
      </c>
      <c r="T1318" s="3" t="str">
        <f t="shared" si="20"/>
        <v>40-49 Yrs</v>
      </c>
      <c r="U1318" s="3" t="str">
        <f>TEXT(Customer8[[#This Row],[Transaction_Date]],"YYYY")</f>
        <v>2021</v>
      </c>
    </row>
    <row r="1319" spans="1:21" x14ac:dyDescent="0.35">
      <c r="A1319" t="s">
        <v>2836</v>
      </c>
      <c r="B1319">
        <v>673180431</v>
      </c>
      <c r="C1319">
        <v>38</v>
      </c>
      <c r="D1319" s="1">
        <v>30826.5</v>
      </c>
      <c r="E1319" t="s">
        <v>741</v>
      </c>
      <c r="F1319" t="s">
        <v>95</v>
      </c>
      <c r="G1319" t="s">
        <v>2749</v>
      </c>
      <c r="H1319" s="3">
        <v>1339990.6266999999</v>
      </c>
      <c r="I1319" s="3">
        <v>575586.88280000002</v>
      </c>
      <c r="J1319" t="s">
        <v>2837</v>
      </c>
      <c r="K1319" t="str">
        <f>_xlfn.XLOOKUP(A1319, Accounts!A:A, Accounts!E:E, "Not Found")</f>
        <v>Joint</v>
      </c>
      <c r="L1319" s="3">
        <f>_xlfn.XLOOKUP(A1319, Accounts!A:A, Accounts!G:G, 0)</f>
        <v>920053248</v>
      </c>
      <c r="M1319" s="3" t="str">
        <f>_xlfn.XLOOKUP(A1319, Loan!A:A, Loan!D:D, "0")</f>
        <v>0</v>
      </c>
      <c r="N1319" s="3" t="str">
        <f>_xlfn.XLOOKUP(Customer8[[#This Row],[Account Number]],Transaction!C:C,Transaction!D:D)</f>
        <v>Money Transfer</v>
      </c>
      <c r="O1319" s="3" t="str">
        <f>_xlfn.XLOOKUP(Customer8[[#This Row],[Account Number]], Transaction!C:C,Transaction!E:E)</f>
        <v>Internet Banking</v>
      </c>
      <c r="P1319" s="2">
        <f>_xlfn.XLOOKUP(Customer8[[#This Row],[Account Number]], Transaction!C:C,Transaction!F:F)</f>
        <v>44289</v>
      </c>
      <c r="Q1319" s="3">
        <f>Customer8[[#This Row],[Bank Deposit]]-Customer8[[#This Row],[Saving Accounts]]</f>
        <v>764403.74389999988</v>
      </c>
      <c r="R1319" s="3">
        <f>IF(AND(K1319="Current", Customer8[[#This Row],[Balance]]&gt;500000), Customer8[[#This Row],[Balance]]*1.02, Customer8[[#This Row],[Balance]])</f>
        <v>764403.74389999988</v>
      </c>
      <c r="S1319" s="3" t="str">
        <f>TEXT(Customer8[[#This Row],[Transaction_Date]], "MMM")</f>
        <v>Apr</v>
      </c>
      <c r="T1319" s="3" t="str">
        <f t="shared" si="20"/>
        <v>30-39 Yrs</v>
      </c>
      <c r="U1319" s="3" t="str">
        <f>TEXT(Customer8[[#This Row],[Transaction_Date]],"YYYY")</f>
        <v>2021</v>
      </c>
    </row>
    <row r="1320" spans="1:21" x14ac:dyDescent="0.35">
      <c r="A1320" t="s">
        <v>2838</v>
      </c>
      <c r="B1320">
        <v>815014753</v>
      </c>
      <c r="C1320">
        <v>37</v>
      </c>
      <c r="D1320" s="1">
        <v>31191.75</v>
      </c>
      <c r="E1320" t="s">
        <v>741</v>
      </c>
      <c r="F1320" t="s">
        <v>401</v>
      </c>
      <c r="G1320" t="s">
        <v>2734</v>
      </c>
      <c r="H1320" s="3">
        <v>187124.1667</v>
      </c>
      <c r="I1320" s="3">
        <v>102625.9102</v>
      </c>
      <c r="J1320" t="s">
        <v>2839</v>
      </c>
      <c r="K1320" t="str">
        <f>_xlfn.XLOOKUP(A1320, Accounts!A:A, Accounts!E:E, "Not Found")</f>
        <v>Domiciliary</v>
      </c>
      <c r="L1320" s="3">
        <f>_xlfn.XLOOKUP(A1320, Accounts!A:A, Accounts!G:G, 0)</f>
        <v>453775872</v>
      </c>
      <c r="M1320" s="3" t="str">
        <f>_xlfn.XLOOKUP(A1320, Loan!A:A, Loan!D:D, "0")</f>
        <v>0</v>
      </c>
      <c r="N1320" s="3" t="str">
        <f>_xlfn.XLOOKUP(Customer8[[#This Row],[Account Number]],Transaction!C:C,Transaction!D:D)</f>
        <v>Money Transfer</v>
      </c>
      <c r="O1320" s="3" t="str">
        <f>_xlfn.XLOOKUP(Customer8[[#This Row],[Account Number]], Transaction!C:C,Transaction!E:E)</f>
        <v>Bank</v>
      </c>
      <c r="P1320" s="2">
        <f>_xlfn.XLOOKUP(Customer8[[#This Row],[Account Number]], Transaction!C:C,Transaction!F:F)</f>
        <v>44501</v>
      </c>
      <c r="Q1320" s="3">
        <f>Customer8[[#This Row],[Bank Deposit]]-Customer8[[#This Row],[Saving Accounts]]</f>
        <v>84498.256500000003</v>
      </c>
      <c r="R1320" s="3">
        <f>IF(AND(K1320="Current", Customer8[[#This Row],[Balance]]&gt;500000), Customer8[[#This Row],[Balance]]*1.02, Customer8[[#This Row],[Balance]])</f>
        <v>84498.256500000003</v>
      </c>
      <c r="S1320" s="3" t="str">
        <f>TEXT(Customer8[[#This Row],[Transaction_Date]], "MMM")</f>
        <v>Nov</v>
      </c>
      <c r="T1320" s="3" t="str">
        <f t="shared" si="20"/>
        <v>30-39 Yrs</v>
      </c>
      <c r="U1320" s="3" t="str">
        <f>TEXT(Customer8[[#This Row],[Transaction_Date]],"YYYY")</f>
        <v>2021</v>
      </c>
    </row>
    <row r="1321" spans="1:21" x14ac:dyDescent="0.35">
      <c r="A1321" t="s">
        <v>2840</v>
      </c>
      <c r="B1321">
        <v>593922000</v>
      </c>
      <c r="C1321">
        <v>33</v>
      </c>
      <c r="D1321" s="1">
        <v>32652.75</v>
      </c>
      <c r="E1321" t="s">
        <v>741</v>
      </c>
      <c r="F1321" t="s">
        <v>1156</v>
      </c>
      <c r="G1321" t="s">
        <v>2756</v>
      </c>
      <c r="H1321" s="3">
        <v>414811.81109999999</v>
      </c>
      <c r="I1321" s="3">
        <v>381286.85649999999</v>
      </c>
      <c r="J1321" t="s">
        <v>2841</v>
      </c>
      <c r="K1321" t="str">
        <f>_xlfn.XLOOKUP(A1321, Accounts!A:A, Accounts!E:E, "Not Found")</f>
        <v>Fixed Deposit</v>
      </c>
      <c r="L1321" s="3">
        <f>_xlfn.XLOOKUP(A1321, Accounts!A:A, Accounts!G:G, 0)</f>
        <v>567517548</v>
      </c>
      <c r="M1321" s="3" t="str">
        <f>_xlfn.XLOOKUP(A1321, Loan!A:A, Loan!D:D, "0")</f>
        <v>0</v>
      </c>
      <c r="N1321" s="3" t="str">
        <f>_xlfn.XLOOKUP(Customer8[[#This Row],[Account Number]],Transaction!C:C,Transaction!D:D)</f>
        <v>Money Deposit</v>
      </c>
      <c r="O1321" s="3" t="str">
        <f>_xlfn.XLOOKUP(Customer8[[#This Row],[Account Number]], Transaction!C:C,Transaction!E:E)</f>
        <v>Bank</v>
      </c>
      <c r="P1321" s="2">
        <f>_xlfn.XLOOKUP(Customer8[[#This Row],[Account Number]], Transaction!C:C,Transaction!F:F)</f>
        <v>44595</v>
      </c>
      <c r="Q1321" s="3">
        <f>Customer8[[#This Row],[Bank Deposit]]-Customer8[[#This Row],[Saving Accounts]]</f>
        <v>33524.954599999997</v>
      </c>
      <c r="R1321" s="3">
        <f>IF(AND(K1321="Current", Customer8[[#This Row],[Balance]]&gt;500000), Customer8[[#This Row],[Balance]]*1.02, Customer8[[#This Row],[Balance]])</f>
        <v>33524.954599999997</v>
      </c>
      <c r="S1321" s="3" t="str">
        <f>TEXT(Customer8[[#This Row],[Transaction_Date]], "MMM")</f>
        <v>Feb</v>
      </c>
      <c r="T1321" s="3" t="str">
        <f t="shared" si="20"/>
        <v>30-39 Yrs</v>
      </c>
      <c r="U1321" s="3" t="str">
        <f>TEXT(Customer8[[#This Row],[Transaction_Date]],"YYYY")</f>
        <v>2022</v>
      </c>
    </row>
    <row r="1322" spans="1:21" x14ac:dyDescent="0.35">
      <c r="A1322" t="s">
        <v>2842</v>
      </c>
      <c r="B1322">
        <v>906510135</v>
      </c>
      <c r="C1322">
        <v>57</v>
      </c>
      <c r="D1322" s="1">
        <v>23886.75</v>
      </c>
      <c r="E1322" t="s">
        <v>741</v>
      </c>
      <c r="F1322" t="s">
        <v>542</v>
      </c>
      <c r="G1322" t="s">
        <v>2749</v>
      </c>
      <c r="H1322" s="3">
        <v>1348164.8662</v>
      </c>
      <c r="I1322" s="3">
        <v>626896.66280000005</v>
      </c>
      <c r="J1322" t="s">
        <v>2843</v>
      </c>
      <c r="K1322" t="str">
        <f>_xlfn.XLOOKUP(A1322, Accounts!A:A, Accounts!E:E, "Not Found")</f>
        <v>Domiciliary</v>
      </c>
      <c r="L1322" s="3">
        <f>_xlfn.XLOOKUP(A1322, Accounts!A:A, Accounts!G:G, 0)</f>
        <v>7433522</v>
      </c>
      <c r="M1322" s="3" t="str">
        <f>_xlfn.XLOOKUP(A1322, Loan!A:A, Loan!D:D, "0")</f>
        <v>0</v>
      </c>
      <c r="N1322" s="3" t="str">
        <f>_xlfn.XLOOKUP(Customer8[[#This Row],[Account Number]],Transaction!C:C,Transaction!D:D)</f>
        <v>Money Deposit</v>
      </c>
      <c r="O1322" s="3" t="str">
        <f>_xlfn.XLOOKUP(Customer8[[#This Row],[Account Number]], Transaction!C:C,Transaction!E:E)</f>
        <v>Bank</v>
      </c>
      <c r="P1322" s="2">
        <f>_xlfn.XLOOKUP(Customer8[[#This Row],[Account Number]], Transaction!C:C,Transaction!F:F)</f>
        <v>44220</v>
      </c>
      <c r="Q1322" s="3">
        <f>Customer8[[#This Row],[Bank Deposit]]-Customer8[[#This Row],[Saving Accounts]]</f>
        <v>721268.2034</v>
      </c>
      <c r="R1322" s="3">
        <f>IF(AND(K1322="Current", Customer8[[#This Row],[Balance]]&gt;500000), Customer8[[#This Row],[Balance]]*1.02, Customer8[[#This Row],[Balance]])</f>
        <v>721268.2034</v>
      </c>
      <c r="S1322" s="3" t="str">
        <f>TEXT(Customer8[[#This Row],[Transaction_Date]], "MMM")</f>
        <v>Jan</v>
      </c>
      <c r="T1322" s="3" t="str">
        <f t="shared" si="20"/>
        <v>50-59 Yrs</v>
      </c>
      <c r="U1322" s="3" t="str">
        <f>TEXT(Customer8[[#This Row],[Transaction_Date]],"YYYY")</f>
        <v>2021</v>
      </c>
    </row>
    <row r="1323" spans="1:21" x14ac:dyDescent="0.35">
      <c r="A1323" t="s">
        <v>2844</v>
      </c>
      <c r="B1323">
        <v>967501251</v>
      </c>
      <c r="C1323">
        <v>79</v>
      </c>
      <c r="D1323" s="1">
        <v>15851.25</v>
      </c>
      <c r="E1323" t="s">
        <v>741</v>
      </c>
      <c r="F1323" t="s">
        <v>574</v>
      </c>
      <c r="G1323" t="s">
        <v>2800</v>
      </c>
      <c r="H1323" s="3">
        <v>128811.0056</v>
      </c>
      <c r="I1323" s="3">
        <v>124256.6164</v>
      </c>
      <c r="J1323" t="s">
        <v>2845</v>
      </c>
      <c r="K1323" t="str">
        <f>_xlfn.XLOOKUP(A1323, Accounts!A:A, Accounts!E:E, "Not Found")</f>
        <v>Corporate</v>
      </c>
      <c r="L1323" s="3">
        <f>_xlfn.XLOOKUP(A1323, Accounts!A:A, Accounts!G:G, 0)</f>
        <v>2008071</v>
      </c>
      <c r="M1323" s="3" t="str">
        <f>_xlfn.XLOOKUP(A1323, Loan!A:A, Loan!D:D, "0")</f>
        <v>0</v>
      </c>
      <c r="N1323" s="3" t="str">
        <f>_xlfn.XLOOKUP(Customer8[[#This Row],[Account Number]],Transaction!C:C,Transaction!D:D)</f>
        <v>Money Transfer</v>
      </c>
      <c r="O1323" s="3" t="str">
        <f>_xlfn.XLOOKUP(Customer8[[#This Row],[Account Number]], Transaction!C:C,Transaction!E:E)</f>
        <v>Mobile</v>
      </c>
      <c r="P1323" s="2">
        <f>_xlfn.XLOOKUP(Customer8[[#This Row],[Account Number]], Transaction!C:C,Transaction!F:F)</f>
        <v>44228</v>
      </c>
      <c r="Q1323" s="3">
        <f>Customer8[[#This Row],[Bank Deposit]]-Customer8[[#This Row],[Saving Accounts]]</f>
        <v>4554.3892000000051</v>
      </c>
      <c r="R1323" s="3">
        <f>IF(AND(K1323="Current", Customer8[[#This Row],[Balance]]&gt;500000), Customer8[[#This Row],[Balance]]*1.02, Customer8[[#This Row],[Balance]])</f>
        <v>4554.3892000000051</v>
      </c>
      <c r="S1323" s="3" t="str">
        <f>TEXT(Customer8[[#This Row],[Transaction_Date]], "MMM")</f>
        <v>Feb</v>
      </c>
      <c r="T1323" s="3" t="str">
        <f t="shared" si="20"/>
        <v>70 Yrs &amp; Above</v>
      </c>
      <c r="U1323" s="3" t="str">
        <f>TEXT(Customer8[[#This Row],[Transaction_Date]],"YYYY")</f>
        <v>2021</v>
      </c>
    </row>
    <row r="1324" spans="1:21" x14ac:dyDescent="0.35">
      <c r="A1324" t="s">
        <v>757</v>
      </c>
      <c r="B1324">
        <v>643127573</v>
      </c>
      <c r="C1324">
        <v>51</v>
      </c>
      <c r="D1324" s="1">
        <v>26078.25</v>
      </c>
      <c r="E1324" t="s">
        <v>741</v>
      </c>
      <c r="F1324" t="s">
        <v>733</v>
      </c>
      <c r="G1324" t="s">
        <v>2756</v>
      </c>
      <c r="H1324" s="3">
        <v>521113.40279999998</v>
      </c>
      <c r="I1324" s="3">
        <v>108275.78479999999</v>
      </c>
      <c r="J1324" t="s">
        <v>2846</v>
      </c>
      <c r="K1324" t="str">
        <f>_xlfn.XLOOKUP(A1324, Accounts!A:A, Accounts!E:E, "Not Found")</f>
        <v>Savings</v>
      </c>
      <c r="L1324" s="3">
        <f>_xlfn.XLOOKUP(A1324, Accounts!A:A, Accounts!G:G, 0)</f>
        <v>5501184</v>
      </c>
      <c r="M1324" s="3" t="str">
        <f>_xlfn.XLOOKUP(A1324, Loan!A:A, Loan!D:D, "0")</f>
        <v>0</v>
      </c>
      <c r="N1324" s="3" t="str">
        <f>_xlfn.XLOOKUP(Customer8[[#This Row],[Account Number]],Transaction!C:C,Transaction!D:D)</f>
        <v>Money Transfer</v>
      </c>
      <c r="O1324" s="3" t="str">
        <f>_xlfn.XLOOKUP(Customer8[[#This Row],[Account Number]], Transaction!C:C,Transaction!E:E)</f>
        <v>Mobile</v>
      </c>
      <c r="P1324" s="2">
        <f>_xlfn.XLOOKUP(Customer8[[#This Row],[Account Number]], Transaction!C:C,Transaction!F:F)</f>
        <v>44680</v>
      </c>
      <c r="Q1324" s="3">
        <f>Customer8[[#This Row],[Bank Deposit]]-Customer8[[#This Row],[Saving Accounts]]</f>
        <v>412837.61800000002</v>
      </c>
      <c r="R1324" s="3">
        <f>IF(AND(K1324="Current", Customer8[[#This Row],[Balance]]&gt;500000), Customer8[[#This Row],[Balance]]*1.02, Customer8[[#This Row],[Balance]])</f>
        <v>412837.61800000002</v>
      </c>
      <c r="S1324" s="3" t="str">
        <f>TEXT(Customer8[[#This Row],[Transaction_Date]], "MMM")</f>
        <v>Apr</v>
      </c>
      <c r="T1324" s="3" t="str">
        <f t="shared" si="20"/>
        <v>50-59 Yrs</v>
      </c>
      <c r="U1324" s="3" t="str">
        <f>TEXT(Customer8[[#This Row],[Transaction_Date]],"YYYY")</f>
        <v>2022</v>
      </c>
    </row>
    <row r="1325" spans="1:21" x14ac:dyDescent="0.35">
      <c r="A1325" t="s">
        <v>2847</v>
      </c>
      <c r="B1325">
        <v>933105282</v>
      </c>
      <c r="C1325">
        <v>35</v>
      </c>
      <c r="D1325" s="1">
        <v>31922.25</v>
      </c>
      <c r="E1325" t="s">
        <v>741</v>
      </c>
      <c r="F1325" t="s">
        <v>708</v>
      </c>
      <c r="G1325" t="s">
        <v>2848</v>
      </c>
      <c r="H1325" s="3">
        <v>373370.77439999999</v>
      </c>
      <c r="I1325" s="3">
        <v>57965.812700000002</v>
      </c>
      <c r="J1325" t="s">
        <v>2849</v>
      </c>
      <c r="K1325" t="str">
        <f>_xlfn.XLOOKUP(A1325, Accounts!A:A, Accounts!E:E, "Not Found")</f>
        <v>Domiciliary</v>
      </c>
      <c r="L1325" s="3">
        <f>_xlfn.XLOOKUP(A1325, Accounts!A:A, Accounts!G:G, 0)</f>
        <v>2473655733</v>
      </c>
      <c r="M1325" s="3" t="str">
        <f>_xlfn.XLOOKUP(A1325, Loan!A:A, Loan!D:D, "0")</f>
        <v>0</v>
      </c>
      <c r="N1325" s="3" t="str">
        <f>_xlfn.XLOOKUP(Customer8[[#This Row],[Account Number]],Transaction!C:C,Transaction!D:D)</f>
        <v>Checks</v>
      </c>
      <c r="O1325" s="3" t="str">
        <f>_xlfn.XLOOKUP(Customer8[[#This Row],[Account Number]], Transaction!C:C,Transaction!E:E)</f>
        <v>Informal Services</v>
      </c>
      <c r="P1325" s="2">
        <f>_xlfn.XLOOKUP(Customer8[[#This Row],[Account Number]], Transaction!C:C,Transaction!F:F)</f>
        <v>44586</v>
      </c>
      <c r="Q1325" s="3">
        <f>Customer8[[#This Row],[Bank Deposit]]-Customer8[[#This Row],[Saving Accounts]]</f>
        <v>315404.96169999999</v>
      </c>
      <c r="R1325" s="3">
        <f>IF(AND(K1325="Current", Customer8[[#This Row],[Balance]]&gt;500000), Customer8[[#This Row],[Balance]]*1.02, Customer8[[#This Row],[Balance]])</f>
        <v>315404.96169999999</v>
      </c>
      <c r="S1325" s="3" t="str">
        <f>TEXT(Customer8[[#This Row],[Transaction_Date]], "MMM")</f>
        <v>Jan</v>
      </c>
      <c r="T1325" s="3" t="str">
        <f t="shared" si="20"/>
        <v>30-39 Yrs</v>
      </c>
      <c r="U1325" s="3" t="str">
        <f>TEXT(Customer8[[#This Row],[Transaction_Date]],"YYYY")</f>
        <v>2022</v>
      </c>
    </row>
    <row r="1326" spans="1:21" x14ac:dyDescent="0.35">
      <c r="A1326" t="s">
        <v>2850</v>
      </c>
      <c r="B1326">
        <v>133422649</v>
      </c>
      <c r="C1326">
        <v>75</v>
      </c>
      <c r="D1326" s="1">
        <v>17312.25</v>
      </c>
      <c r="E1326" t="s">
        <v>741</v>
      </c>
      <c r="F1326" t="s">
        <v>550</v>
      </c>
      <c r="G1326" t="s">
        <v>2743</v>
      </c>
      <c r="H1326" s="3">
        <v>1974608.1407000001</v>
      </c>
      <c r="I1326" s="3">
        <v>737187.0392</v>
      </c>
      <c r="J1326" t="s">
        <v>2851</v>
      </c>
      <c r="K1326" t="str">
        <f>_xlfn.XLOOKUP(A1326, Accounts!A:A, Accounts!E:E, "Not Found")</f>
        <v>Joint</v>
      </c>
      <c r="L1326" s="3">
        <f>_xlfn.XLOOKUP(A1326, Accounts!A:A, Accounts!G:G, 0)</f>
        <v>822316884</v>
      </c>
      <c r="M1326" s="3" t="str">
        <f>_xlfn.XLOOKUP(A1326, Loan!A:A, Loan!D:D, "0")</f>
        <v>0</v>
      </c>
      <c r="N1326" s="3" t="str">
        <f>_xlfn.XLOOKUP(Customer8[[#This Row],[Account Number]],Transaction!C:C,Transaction!D:D)</f>
        <v>Money Deposit</v>
      </c>
      <c r="O1326" s="3" t="str">
        <f>_xlfn.XLOOKUP(Customer8[[#This Row],[Account Number]], Transaction!C:C,Transaction!E:E)</f>
        <v>Bank</v>
      </c>
      <c r="P1326" s="2">
        <f>_xlfn.XLOOKUP(Customer8[[#This Row],[Account Number]], Transaction!C:C,Transaction!F:F)</f>
        <v>44497</v>
      </c>
      <c r="Q1326" s="3">
        <f>Customer8[[#This Row],[Bank Deposit]]-Customer8[[#This Row],[Saving Accounts]]</f>
        <v>1237421.1015000001</v>
      </c>
      <c r="R1326" s="3">
        <f>IF(AND(K1326="Current", Customer8[[#This Row],[Balance]]&gt;500000), Customer8[[#This Row],[Balance]]*1.02, Customer8[[#This Row],[Balance]])</f>
        <v>1237421.1015000001</v>
      </c>
      <c r="S1326" s="3" t="str">
        <f>TEXT(Customer8[[#This Row],[Transaction_Date]], "MMM")</f>
        <v>Oct</v>
      </c>
      <c r="T1326" s="3" t="str">
        <f t="shared" si="20"/>
        <v>70 Yrs &amp; Above</v>
      </c>
      <c r="U1326" s="3" t="str">
        <f>TEXT(Customer8[[#This Row],[Transaction_Date]],"YYYY")</f>
        <v>2021</v>
      </c>
    </row>
    <row r="1327" spans="1:21" x14ac:dyDescent="0.35">
      <c r="A1327" t="s">
        <v>2852</v>
      </c>
      <c r="B1327">
        <v>74500001</v>
      </c>
      <c r="C1327">
        <v>49</v>
      </c>
      <c r="D1327" s="1">
        <v>26808.75</v>
      </c>
      <c r="E1327" t="s">
        <v>741</v>
      </c>
      <c r="F1327" t="s">
        <v>22</v>
      </c>
      <c r="G1327" t="s">
        <v>2743</v>
      </c>
      <c r="H1327" s="3">
        <v>632728.67989999999</v>
      </c>
      <c r="I1327" s="3">
        <v>334543.48479999998</v>
      </c>
      <c r="J1327" t="s">
        <v>2853</v>
      </c>
      <c r="K1327" t="str">
        <f>_xlfn.XLOOKUP(A1327, Accounts!A:A, Accounts!E:E, "Not Found")</f>
        <v>Current</v>
      </c>
      <c r="L1327" s="3">
        <f>_xlfn.XLOOKUP(A1327, Accounts!A:A, Accounts!G:G, 0)</f>
        <v>1584247392</v>
      </c>
      <c r="M1327" s="3" t="str">
        <f>_xlfn.XLOOKUP(A1327, Loan!A:A, Loan!D:D, "0")</f>
        <v>0</v>
      </c>
      <c r="N1327" s="3" t="str">
        <f>_xlfn.XLOOKUP(Customer8[[#This Row],[Account Number]],Transaction!C:C,Transaction!D:D)</f>
        <v>Cash Withdrawal</v>
      </c>
      <c r="O1327" s="3" t="str">
        <f>_xlfn.XLOOKUP(Customer8[[#This Row],[Account Number]], Transaction!C:C,Transaction!E:E)</f>
        <v>Bank</v>
      </c>
      <c r="P1327" s="2">
        <f>_xlfn.XLOOKUP(Customer8[[#This Row],[Account Number]], Transaction!C:C,Transaction!F:F)</f>
        <v>44308</v>
      </c>
      <c r="Q1327" s="3">
        <f>Customer8[[#This Row],[Bank Deposit]]-Customer8[[#This Row],[Saving Accounts]]</f>
        <v>298185.19510000001</v>
      </c>
      <c r="R1327" s="3">
        <f>IF(AND(K1327="Current", Customer8[[#This Row],[Balance]]&gt;500000), Customer8[[#This Row],[Balance]]*1.02, Customer8[[#This Row],[Balance]])</f>
        <v>298185.19510000001</v>
      </c>
      <c r="S1327" s="3" t="str">
        <f>TEXT(Customer8[[#This Row],[Transaction_Date]], "MMM")</f>
        <v>Apr</v>
      </c>
      <c r="T1327" s="3" t="str">
        <f t="shared" si="20"/>
        <v>40-49 Yrs</v>
      </c>
      <c r="U1327" s="3" t="str">
        <f>TEXT(Customer8[[#This Row],[Transaction_Date]],"YYYY")</f>
        <v>2021</v>
      </c>
    </row>
    <row r="1328" spans="1:21" x14ac:dyDescent="0.35">
      <c r="A1328" t="s">
        <v>2854</v>
      </c>
      <c r="B1328">
        <v>807991662</v>
      </c>
      <c r="C1328">
        <v>37</v>
      </c>
      <c r="D1328" s="1">
        <v>31191.75</v>
      </c>
      <c r="E1328" t="s">
        <v>741</v>
      </c>
      <c r="F1328" t="s">
        <v>612</v>
      </c>
      <c r="G1328" t="s">
        <v>2764</v>
      </c>
      <c r="H1328" s="3">
        <v>831510.27599999995</v>
      </c>
      <c r="I1328" s="3">
        <v>392687.43359999999</v>
      </c>
      <c r="J1328" t="s">
        <v>2855</v>
      </c>
      <c r="K1328" t="str">
        <f>_xlfn.XLOOKUP(A1328, Accounts!A:A, Accounts!E:E, "Not Found")</f>
        <v>Corporate</v>
      </c>
      <c r="L1328" s="3">
        <f>_xlfn.XLOOKUP(A1328, Accounts!A:A, Accounts!G:G, 0)</f>
        <v>1650506319</v>
      </c>
      <c r="M1328" s="3" t="str">
        <f>_xlfn.XLOOKUP(A1328, Loan!A:A, Loan!D:D, "0")</f>
        <v>0</v>
      </c>
      <c r="N1328" s="3" t="str">
        <f>_xlfn.XLOOKUP(Customer8[[#This Row],[Account Number]],Transaction!C:C,Transaction!D:D)</f>
        <v>Money Deposit</v>
      </c>
      <c r="O1328" s="3" t="str">
        <f>_xlfn.XLOOKUP(Customer8[[#This Row],[Account Number]], Transaction!C:C,Transaction!E:E)</f>
        <v>Bank</v>
      </c>
      <c r="P1328" s="2">
        <f>_xlfn.XLOOKUP(Customer8[[#This Row],[Account Number]], Transaction!C:C,Transaction!F:F)</f>
        <v>44424</v>
      </c>
      <c r="Q1328" s="3">
        <f>Customer8[[#This Row],[Bank Deposit]]-Customer8[[#This Row],[Saving Accounts]]</f>
        <v>438822.84239999996</v>
      </c>
      <c r="R1328" s="3">
        <f>IF(AND(K1328="Current", Customer8[[#This Row],[Balance]]&gt;500000), Customer8[[#This Row],[Balance]]*1.02, Customer8[[#This Row],[Balance]])</f>
        <v>438822.84239999996</v>
      </c>
      <c r="S1328" s="3" t="str">
        <f>TEXT(Customer8[[#This Row],[Transaction_Date]], "MMM")</f>
        <v>Aug</v>
      </c>
      <c r="T1328" s="3" t="str">
        <f t="shared" si="20"/>
        <v>30-39 Yrs</v>
      </c>
      <c r="U1328" s="3" t="str">
        <f>TEXT(Customer8[[#This Row],[Transaction_Date]],"YYYY")</f>
        <v>2021</v>
      </c>
    </row>
    <row r="1329" spans="1:21" x14ac:dyDescent="0.35">
      <c r="A1329" t="s">
        <v>2856</v>
      </c>
      <c r="B1329">
        <v>934154352</v>
      </c>
      <c r="C1329">
        <v>56</v>
      </c>
      <c r="D1329" s="1">
        <v>24252</v>
      </c>
      <c r="E1329" t="s">
        <v>741</v>
      </c>
      <c r="F1329" t="s">
        <v>1186</v>
      </c>
      <c r="G1329" t="s">
        <v>2749</v>
      </c>
      <c r="H1329" s="3">
        <v>1363870.1865999999</v>
      </c>
      <c r="I1329" s="3">
        <v>296896.91139999998</v>
      </c>
      <c r="J1329" t="s">
        <v>2857</v>
      </c>
      <c r="K1329" t="str">
        <f>_xlfn.XLOOKUP(A1329, Accounts!A:A, Accounts!E:E, "Not Found")</f>
        <v>Domiciliary</v>
      </c>
      <c r="L1329" s="3">
        <f>_xlfn.XLOOKUP(A1329, Accounts!A:A, Accounts!G:G, 0)</f>
        <v>15119395</v>
      </c>
      <c r="M1329" s="3" t="str">
        <f>_xlfn.XLOOKUP(A1329, Loan!A:A, Loan!D:D, "0")</f>
        <v>0</v>
      </c>
      <c r="N1329" s="3" t="str">
        <f>_xlfn.XLOOKUP(Customer8[[#This Row],[Account Number]],Transaction!C:C,Transaction!D:D)</f>
        <v>Money Deposit</v>
      </c>
      <c r="O1329" s="3" t="str">
        <f>_xlfn.XLOOKUP(Customer8[[#This Row],[Account Number]], Transaction!C:C,Transaction!E:E)</f>
        <v>Bank</v>
      </c>
      <c r="P1329" s="2">
        <f>_xlfn.XLOOKUP(Customer8[[#This Row],[Account Number]], Transaction!C:C,Transaction!F:F)</f>
        <v>44436</v>
      </c>
      <c r="Q1329" s="3">
        <f>Customer8[[#This Row],[Bank Deposit]]-Customer8[[#This Row],[Saving Accounts]]</f>
        <v>1066973.2752</v>
      </c>
      <c r="R1329" s="3">
        <f>IF(AND(K1329="Current", Customer8[[#This Row],[Balance]]&gt;500000), Customer8[[#This Row],[Balance]]*1.02, Customer8[[#This Row],[Balance]])</f>
        <v>1066973.2752</v>
      </c>
      <c r="S1329" s="3" t="str">
        <f>TEXT(Customer8[[#This Row],[Transaction_Date]], "MMM")</f>
        <v>Aug</v>
      </c>
      <c r="T1329" s="3" t="str">
        <f t="shared" si="20"/>
        <v>50-59 Yrs</v>
      </c>
      <c r="U1329" s="3" t="str">
        <f>TEXT(Customer8[[#This Row],[Transaction_Date]],"YYYY")</f>
        <v>2021</v>
      </c>
    </row>
    <row r="1330" spans="1:21" x14ac:dyDescent="0.35">
      <c r="A1330" t="s">
        <v>2858</v>
      </c>
      <c r="B1330">
        <v>126508895</v>
      </c>
      <c r="C1330">
        <v>30</v>
      </c>
      <c r="D1330" s="1">
        <v>33748.5</v>
      </c>
      <c r="E1330" t="s">
        <v>741</v>
      </c>
      <c r="F1330" t="s">
        <v>1567</v>
      </c>
      <c r="G1330" t="s">
        <v>2737</v>
      </c>
      <c r="H1330" s="3">
        <v>1036987.5754</v>
      </c>
      <c r="I1330" s="3">
        <v>479606.7536</v>
      </c>
      <c r="J1330" t="s">
        <v>2859</v>
      </c>
      <c r="K1330" t="str">
        <f>_xlfn.XLOOKUP(A1330, Accounts!A:A, Accounts!E:E, "Not Found")</f>
        <v>Fixed Deposit</v>
      </c>
      <c r="L1330" s="3">
        <f>_xlfn.XLOOKUP(A1330, Accounts!A:A, Accounts!G:G, 0)</f>
        <v>1462472616</v>
      </c>
      <c r="M1330" s="3" t="str">
        <f>_xlfn.XLOOKUP(A1330, Loan!A:A, Loan!D:D, "0")</f>
        <v>0</v>
      </c>
      <c r="N1330" s="3" t="str">
        <f>_xlfn.XLOOKUP(Customer8[[#This Row],[Account Number]],Transaction!C:C,Transaction!D:D)</f>
        <v>Checks</v>
      </c>
      <c r="O1330" s="3" t="str">
        <f>_xlfn.XLOOKUP(Customer8[[#This Row],[Account Number]], Transaction!C:C,Transaction!E:E)</f>
        <v>Informal Services</v>
      </c>
      <c r="P1330" s="2">
        <f>_xlfn.XLOOKUP(Customer8[[#This Row],[Account Number]], Transaction!C:C,Transaction!F:F)</f>
        <v>44439</v>
      </c>
      <c r="Q1330" s="3">
        <f>Customer8[[#This Row],[Bank Deposit]]-Customer8[[#This Row],[Saving Accounts]]</f>
        <v>557380.82180000003</v>
      </c>
      <c r="R1330" s="3">
        <f>IF(AND(K1330="Current", Customer8[[#This Row],[Balance]]&gt;500000), Customer8[[#This Row],[Balance]]*1.02, Customer8[[#This Row],[Balance]])</f>
        <v>557380.82180000003</v>
      </c>
      <c r="S1330" s="3" t="str">
        <f>TEXT(Customer8[[#This Row],[Transaction_Date]], "MMM")</f>
        <v>Aug</v>
      </c>
      <c r="T1330" s="3" t="str">
        <f t="shared" si="20"/>
        <v>30-39 Yrs</v>
      </c>
      <c r="U1330" s="3" t="str">
        <f>TEXT(Customer8[[#This Row],[Transaction_Date]],"YYYY")</f>
        <v>2021</v>
      </c>
    </row>
    <row r="1331" spans="1:21" x14ac:dyDescent="0.35">
      <c r="A1331" t="s">
        <v>2860</v>
      </c>
      <c r="B1331">
        <v>668485689</v>
      </c>
      <c r="C1331">
        <v>65</v>
      </c>
      <c r="D1331" s="1">
        <v>20964.75</v>
      </c>
      <c r="E1331" t="s">
        <v>741</v>
      </c>
      <c r="F1331" t="s">
        <v>555</v>
      </c>
      <c r="G1331" t="s">
        <v>2759</v>
      </c>
      <c r="H1331" s="3">
        <v>162136.2151</v>
      </c>
      <c r="I1331" s="3">
        <v>130994.88</v>
      </c>
      <c r="J1331" t="s">
        <v>2861</v>
      </c>
      <c r="K1331" t="str">
        <f>_xlfn.XLOOKUP(A1331, Accounts!A:A, Accounts!E:E, "Not Found")</f>
        <v>Corporate</v>
      </c>
      <c r="L1331" s="3">
        <f>_xlfn.XLOOKUP(A1331, Accounts!A:A, Accounts!G:G, 0)</f>
        <v>4870568844</v>
      </c>
      <c r="M1331" s="3" t="str">
        <f>_xlfn.XLOOKUP(A1331, Loan!A:A, Loan!D:D, "0")</f>
        <v>0</v>
      </c>
      <c r="N1331" s="3" t="str">
        <f>_xlfn.XLOOKUP(Customer8[[#This Row],[Account Number]],Transaction!C:C,Transaction!D:D)</f>
        <v>Online Payment</v>
      </c>
      <c r="O1331" s="3" t="str">
        <f>_xlfn.XLOOKUP(Customer8[[#This Row],[Account Number]], Transaction!C:C,Transaction!E:E)</f>
        <v>Mobile</v>
      </c>
      <c r="P1331" s="2">
        <f>_xlfn.XLOOKUP(Customer8[[#This Row],[Account Number]], Transaction!C:C,Transaction!F:F)</f>
        <v>44252</v>
      </c>
      <c r="Q1331" s="3">
        <f>Customer8[[#This Row],[Bank Deposit]]-Customer8[[#This Row],[Saving Accounts]]</f>
        <v>31141.335099999997</v>
      </c>
      <c r="R1331" s="3">
        <f>IF(AND(K1331="Current", Customer8[[#This Row],[Balance]]&gt;500000), Customer8[[#This Row],[Balance]]*1.02, Customer8[[#This Row],[Balance]])</f>
        <v>31141.335099999997</v>
      </c>
      <c r="S1331" s="3" t="str">
        <f>TEXT(Customer8[[#This Row],[Transaction_Date]], "MMM")</f>
        <v>Feb</v>
      </c>
      <c r="T1331" s="3" t="str">
        <f t="shared" si="20"/>
        <v>60-69 Yrs</v>
      </c>
      <c r="U1331" s="3" t="str">
        <f>TEXT(Customer8[[#This Row],[Transaction_Date]],"YYYY")</f>
        <v>2021</v>
      </c>
    </row>
    <row r="1332" spans="1:21" x14ac:dyDescent="0.35">
      <c r="A1332" t="s">
        <v>2862</v>
      </c>
      <c r="B1332">
        <v>990678166</v>
      </c>
      <c r="C1332">
        <v>74</v>
      </c>
      <c r="D1332" s="1">
        <v>17677.5</v>
      </c>
      <c r="E1332" t="s">
        <v>741</v>
      </c>
      <c r="F1332" t="s">
        <v>169</v>
      </c>
      <c r="G1332" t="s">
        <v>2800</v>
      </c>
      <c r="H1332" s="3">
        <v>621905.51729999995</v>
      </c>
      <c r="I1332" s="3">
        <v>197378.5379</v>
      </c>
      <c r="J1332" t="s">
        <v>2863</v>
      </c>
      <c r="K1332" t="str">
        <f>_xlfn.XLOOKUP(A1332, Accounts!A:A, Accounts!E:E, "Not Found")</f>
        <v>Joint</v>
      </c>
      <c r="L1332" s="3">
        <f>_xlfn.XLOOKUP(A1332, Accounts!A:A, Accounts!G:G, 0)</f>
        <v>315314025</v>
      </c>
      <c r="M1332" s="3" t="str">
        <f>_xlfn.XLOOKUP(A1332, Loan!A:A, Loan!D:D, "0")</f>
        <v>0</v>
      </c>
      <c r="N1332" s="3" t="str">
        <f>_xlfn.XLOOKUP(Customer8[[#This Row],[Account Number]],Transaction!C:C,Transaction!D:D)</f>
        <v>Money Deposit</v>
      </c>
      <c r="O1332" s="3" t="str">
        <f>_xlfn.XLOOKUP(Customer8[[#This Row],[Account Number]], Transaction!C:C,Transaction!E:E)</f>
        <v>Bank</v>
      </c>
      <c r="P1332" s="2">
        <f>_xlfn.XLOOKUP(Customer8[[#This Row],[Account Number]], Transaction!C:C,Transaction!F:F)</f>
        <v>44458</v>
      </c>
      <c r="Q1332" s="3">
        <f>Customer8[[#This Row],[Bank Deposit]]-Customer8[[#This Row],[Saving Accounts]]</f>
        <v>424526.97939999995</v>
      </c>
      <c r="R1332" s="3">
        <f>IF(AND(K1332="Current", Customer8[[#This Row],[Balance]]&gt;500000), Customer8[[#This Row],[Balance]]*1.02, Customer8[[#This Row],[Balance]])</f>
        <v>424526.97939999995</v>
      </c>
      <c r="S1332" s="3" t="str">
        <f>TEXT(Customer8[[#This Row],[Transaction_Date]], "MMM")</f>
        <v>Sep</v>
      </c>
      <c r="T1332" s="3" t="str">
        <f t="shared" si="20"/>
        <v>70 Yrs &amp; Above</v>
      </c>
      <c r="U1332" s="3" t="str">
        <f>TEXT(Customer8[[#This Row],[Transaction_Date]],"YYYY")</f>
        <v>2021</v>
      </c>
    </row>
    <row r="1333" spans="1:21" x14ac:dyDescent="0.35">
      <c r="A1333" t="s">
        <v>2864</v>
      </c>
      <c r="B1333">
        <v>311714534</v>
      </c>
      <c r="C1333">
        <v>55</v>
      </c>
      <c r="D1333" s="1">
        <v>24617.25</v>
      </c>
      <c r="E1333" t="s">
        <v>741</v>
      </c>
      <c r="F1333" t="s">
        <v>1169</v>
      </c>
      <c r="G1333" t="s">
        <v>2740</v>
      </c>
      <c r="H1333" s="3">
        <v>418230.266</v>
      </c>
      <c r="I1333" s="3">
        <v>95454.907800000001</v>
      </c>
      <c r="J1333" t="s">
        <v>2865</v>
      </c>
      <c r="K1333" t="str">
        <f>_xlfn.XLOOKUP(A1333, Accounts!A:A, Accounts!E:E, "Not Found")</f>
        <v>Joint</v>
      </c>
      <c r="L1333" s="3">
        <f>_xlfn.XLOOKUP(A1333, Accounts!A:A, Accounts!G:G, 0)</f>
        <v>1717317316</v>
      </c>
      <c r="M1333" s="3" t="str">
        <f>_xlfn.XLOOKUP(A1333, Loan!A:A, Loan!D:D, "0")</f>
        <v>0</v>
      </c>
      <c r="N1333" s="3" t="str">
        <f>_xlfn.XLOOKUP(Customer8[[#This Row],[Account Number]],Transaction!C:C,Transaction!D:D)</f>
        <v>Checks</v>
      </c>
      <c r="O1333" s="3" t="str">
        <f>_xlfn.XLOOKUP(Customer8[[#This Row],[Account Number]], Transaction!C:C,Transaction!E:E)</f>
        <v>Bank</v>
      </c>
      <c r="P1333" s="2">
        <f>_xlfn.XLOOKUP(Customer8[[#This Row],[Account Number]], Transaction!C:C,Transaction!F:F)</f>
        <v>44635</v>
      </c>
      <c r="Q1333" s="3">
        <f>Customer8[[#This Row],[Bank Deposit]]-Customer8[[#This Row],[Saving Accounts]]</f>
        <v>322775.35820000002</v>
      </c>
      <c r="R1333" s="3">
        <f>IF(AND(K1333="Current", Customer8[[#This Row],[Balance]]&gt;500000), Customer8[[#This Row],[Balance]]*1.02, Customer8[[#This Row],[Balance]])</f>
        <v>322775.35820000002</v>
      </c>
      <c r="S1333" s="3" t="str">
        <f>TEXT(Customer8[[#This Row],[Transaction_Date]], "MMM")</f>
        <v>Mar</v>
      </c>
      <c r="T1333" s="3" t="str">
        <f t="shared" si="20"/>
        <v>50-59 Yrs</v>
      </c>
      <c r="U1333" s="3" t="str">
        <f>TEXT(Customer8[[#This Row],[Transaction_Date]],"YYYY")</f>
        <v>2022</v>
      </c>
    </row>
    <row r="1334" spans="1:21" x14ac:dyDescent="0.35">
      <c r="A1334" t="s">
        <v>2866</v>
      </c>
      <c r="B1334">
        <v>729963984</v>
      </c>
      <c r="C1334">
        <v>52</v>
      </c>
      <c r="D1334" s="1">
        <v>25713</v>
      </c>
      <c r="E1334" t="s">
        <v>741</v>
      </c>
      <c r="F1334" t="s">
        <v>593</v>
      </c>
      <c r="G1334" t="s">
        <v>2740</v>
      </c>
      <c r="H1334" s="3">
        <v>1049952.7988</v>
      </c>
      <c r="I1334" s="3">
        <v>475060.61060000001</v>
      </c>
      <c r="J1334" t="s">
        <v>2867</v>
      </c>
      <c r="K1334" t="str">
        <f>_xlfn.XLOOKUP(A1334, Accounts!A:A, Accounts!E:E, "Not Found")</f>
        <v>Corporate</v>
      </c>
      <c r="L1334" s="3">
        <f>_xlfn.XLOOKUP(A1334, Accounts!A:A, Accounts!G:G, 0)</f>
        <v>464857952</v>
      </c>
      <c r="M1334" s="3" t="str">
        <f>_xlfn.XLOOKUP(A1334, Loan!A:A, Loan!D:D, "0")</f>
        <v>0</v>
      </c>
      <c r="N1334" s="3" t="str">
        <f>_xlfn.XLOOKUP(Customer8[[#This Row],[Account Number]],Transaction!C:C,Transaction!D:D)</f>
        <v>Money Transfer</v>
      </c>
      <c r="O1334" s="3" t="str">
        <f>_xlfn.XLOOKUP(Customer8[[#This Row],[Account Number]], Transaction!C:C,Transaction!E:E)</f>
        <v>Bank</v>
      </c>
      <c r="P1334" s="2">
        <f>_xlfn.XLOOKUP(Customer8[[#This Row],[Account Number]], Transaction!C:C,Transaction!F:F)</f>
        <v>44495</v>
      </c>
      <c r="Q1334" s="3">
        <f>Customer8[[#This Row],[Bank Deposit]]-Customer8[[#This Row],[Saving Accounts]]</f>
        <v>574892.18819999998</v>
      </c>
      <c r="R1334" s="3">
        <f>IF(AND(K1334="Current", Customer8[[#This Row],[Balance]]&gt;500000), Customer8[[#This Row],[Balance]]*1.02, Customer8[[#This Row],[Balance]])</f>
        <v>574892.18819999998</v>
      </c>
      <c r="S1334" s="3" t="str">
        <f>TEXT(Customer8[[#This Row],[Transaction_Date]], "MMM")</f>
        <v>Oct</v>
      </c>
      <c r="T1334" s="3" t="str">
        <f t="shared" si="20"/>
        <v>50-59 Yrs</v>
      </c>
      <c r="U1334" s="3" t="str">
        <f>TEXT(Customer8[[#This Row],[Transaction_Date]],"YYYY")</f>
        <v>2021</v>
      </c>
    </row>
    <row r="1335" spans="1:21" x14ac:dyDescent="0.35">
      <c r="A1335" t="s">
        <v>2868</v>
      </c>
      <c r="B1335">
        <v>982528588</v>
      </c>
      <c r="C1335">
        <v>76</v>
      </c>
      <c r="D1335" s="1">
        <v>16947</v>
      </c>
      <c r="E1335" t="s">
        <v>741</v>
      </c>
      <c r="F1335" t="s">
        <v>347</v>
      </c>
      <c r="G1335" t="s">
        <v>2756</v>
      </c>
      <c r="H1335" s="3">
        <v>317919.56880000001</v>
      </c>
      <c r="I1335" s="3">
        <v>130580.7876</v>
      </c>
      <c r="J1335" t="s">
        <v>2869</v>
      </c>
      <c r="K1335" t="str">
        <f>_xlfn.XLOOKUP(A1335, Accounts!A:A, Accounts!E:E, "Not Found")</f>
        <v>Joint</v>
      </c>
      <c r="L1335" s="3">
        <f>_xlfn.XLOOKUP(A1335, Accounts!A:A, Accounts!G:G, 0)</f>
        <v>691985229</v>
      </c>
      <c r="M1335" s="3" t="str">
        <f>_xlfn.XLOOKUP(A1335, Loan!A:A, Loan!D:D, "0")</f>
        <v>0</v>
      </c>
      <c r="N1335" s="3" t="str">
        <f>_xlfn.XLOOKUP(Customer8[[#This Row],[Account Number]],Transaction!C:C,Transaction!D:D)</f>
        <v>Checks</v>
      </c>
      <c r="O1335" s="3" t="str">
        <f>_xlfn.XLOOKUP(Customer8[[#This Row],[Account Number]], Transaction!C:C,Transaction!E:E)</f>
        <v>Informal Services</v>
      </c>
      <c r="P1335" s="2">
        <f>_xlfn.XLOOKUP(Customer8[[#This Row],[Account Number]], Transaction!C:C,Transaction!F:F)</f>
        <v>44421</v>
      </c>
      <c r="Q1335" s="3">
        <f>Customer8[[#This Row],[Bank Deposit]]-Customer8[[#This Row],[Saving Accounts]]</f>
        <v>187338.78120000003</v>
      </c>
      <c r="R1335" s="3">
        <f>IF(AND(K1335="Current", Customer8[[#This Row],[Balance]]&gt;500000), Customer8[[#This Row],[Balance]]*1.02, Customer8[[#This Row],[Balance]])</f>
        <v>187338.78120000003</v>
      </c>
      <c r="S1335" s="3" t="str">
        <f>TEXT(Customer8[[#This Row],[Transaction_Date]], "MMM")</f>
        <v>Aug</v>
      </c>
      <c r="T1335" s="3" t="str">
        <f t="shared" si="20"/>
        <v>70 Yrs &amp; Above</v>
      </c>
      <c r="U1335" s="3" t="str">
        <f>TEXT(Customer8[[#This Row],[Transaction_Date]],"YYYY")</f>
        <v>2021</v>
      </c>
    </row>
    <row r="1336" spans="1:21" x14ac:dyDescent="0.35">
      <c r="A1336" t="s">
        <v>2870</v>
      </c>
      <c r="B1336">
        <v>461866831</v>
      </c>
      <c r="C1336">
        <v>64</v>
      </c>
      <c r="D1336" s="1">
        <v>21330</v>
      </c>
      <c r="E1336" t="s">
        <v>741</v>
      </c>
      <c r="F1336" t="s">
        <v>183</v>
      </c>
      <c r="G1336" t="s">
        <v>2781</v>
      </c>
      <c r="H1336" s="3">
        <v>469279.74349999998</v>
      </c>
      <c r="I1336" s="3">
        <v>446849.76260000002</v>
      </c>
      <c r="J1336" t="s">
        <v>2871</v>
      </c>
      <c r="K1336" t="str">
        <f>_xlfn.XLOOKUP(A1336, Accounts!A:A, Accounts!E:E, "Not Found")</f>
        <v>Joint</v>
      </c>
      <c r="L1336" s="3">
        <f>_xlfn.XLOOKUP(A1336, Accounts!A:A, Accounts!G:G, 0)</f>
        <v>3570442304</v>
      </c>
      <c r="M1336" s="3" t="str">
        <f>_xlfn.XLOOKUP(A1336, Loan!A:A, Loan!D:D, "0")</f>
        <v>0</v>
      </c>
      <c r="N1336" s="3" t="str">
        <f>_xlfn.XLOOKUP(Customer8[[#This Row],[Account Number]],Transaction!C:C,Transaction!D:D)</f>
        <v>Cash Withdrawal</v>
      </c>
      <c r="O1336" s="3" t="str">
        <f>_xlfn.XLOOKUP(Customer8[[#This Row],[Account Number]], Transaction!C:C,Transaction!E:E)</f>
        <v>ATM</v>
      </c>
      <c r="P1336" s="2">
        <f>_xlfn.XLOOKUP(Customer8[[#This Row],[Account Number]], Transaction!C:C,Transaction!F:F)</f>
        <v>44556</v>
      </c>
      <c r="Q1336" s="3">
        <f>Customer8[[#This Row],[Bank Deposit]]-Customer8[[#This Row],[Saving Accounts]]</f>
        <v>22429.980899999966</v>
      </c>
      <c r="R1336" s="3">
        <f>IF(AND(K1336="Current", Customer8[[#This Row],[Balance]]&gt;500000), Customer8[[#This Row],[Balance]]*1.02, Customer8[[#This Row],[Balance]])</f>
        <v>22429.980899999966</v>
      </c>
      <c r="S1336" s="3" t="str">
        <f>TEXT(Customer8[[#This Row],[Transaction_Date]], "MMM")</f>
        <v>Dec</v>
      </c>
      <c r="T1336" s="3" t="str">
        <f t="shared" si="20"/>
        <v>60-69 Yrs</v>
      </c>
      <c r="U1336" s="3" t="str">
        <f>TEXT(Customer8[[#This Row],[Transaction_Date]],"YYYY")</f>
        <v>2021</v>
      </c>
    </row>
    <row r="1337" spans="1:21" x14ac:dyDescent="0.35">
      <c r="A1337" t="s">
        <v>2872</v>
      </c>
      <c r="B1337">
        <v>581124558</v>
      </c>
      <c r="C1337">
        <v>31</v>
      </c>
      <c r="D1337" s="1">
        <v>33383.25</v>
      </c>
      <c r="E1337" t="s">
        <v>741</v>
      </c>
      <c r="F1337" t="s">
        <v>124</v>
      </c>
      <c r="G1337" t="s">
        <v>2746</v>
      </c>
      <c r="H1337" s="3">
        <v>456995.63520000002</v>
      </c>
      <c r="I1337" s="3">
        <v>148523.5814</v>
      </c>
      <c r="J1337" t="s">
        <v>2873</v>
      </c>
      <c r="K1337" t="str">
        <f>_xlfn.XLOOKUP(A1337, Accounts!A:A, Accounts!E:E, "Not Found")</f>
        <v>Current</v>
      </c>
      <c r="L1337" s="3">
        <f>_xlfn.XLOOKUP(A1337, Accounts!A:A, Accounts!G:G, 0)</f>
        <v>143843288</v>
      </c>
      <c r="M1337" s="3">
        <f>_xlfn.XLOOKUP(A1337, Loan!A:A, Loan!D:D, "0")</f>
        <v>283138004</v>
      </c>
      <c r="N1337" s="3" t="str">
        <f>_xlfn.XLOOKUP(Customer8[[#This Row],[Account Number]],Transaction!C:C,Transaction!D:D)</f>
        <v>Loan Payment</v>
      </c>
      <c r="O1337" s="3" t="str">
        <f>_xlfn.XLOOKUP(Customer8[[#This Row],[Account Number]], Transaction!C:C,Transaction!E:E)</f>
        <v>ACH</v>
      </c>
      <c r="P1337" s="2">
        <f>_xlfn.XLOOKUP(Customer8[[#This Row],[Account Number]], Transaction!C:C,Transaction!F:F)</f>
        <v>44456</v>
      </c>
      <c r="Q1337" s="3">
        <f>Customer8[[#This Row],[Bank Deposit]]-Customer8[[#This Row],[Saving Accounts]]</f>
        <v>308472.05379999999</v>
      </c>
      <c r="R1337" s="3">
        <f>IF(AND(K1337="Current", Customer8[[#This Row],[Balance]]&gt;500000), Customer8[[#This Row],[Balance]]*1.02, Customer8[[#This Row],[Balance]])</f>
        <v>308472.05379999999</v>
      </c>
      <c r="S1337" s="3" t="str">
        <f>TEXT(Customer8[[#This Row],[Transaction_Date]], "MMM")</f>
        <v>Sep</v>
      </c>
      <c r="T1337" s="3" t="str">
        <f t="shared" si="20"/>
        <v>30-39 Yrs</v>
      </c>
      <c r="U1337" s="3" t="str">
        <f>TEXT(Customer8[[#This Row],[Transaction_Date]],"YYYY")</f>
        <v>2021</v>
      </c>
    </row>
    <row r="1338" spans="1:21" x14ac:dyDescent="0.35">
      <c r="A1338" t="s">
        <v>2874</v>
      </c>
      <c r="B1338">
        <v>310347368</v>
      </c>
      <c r="C1338">
        <v>76</v>
      </c>
      <c r="D1338" s="1">
        <v>16947</v>
      </c>
      <c r="E1338" t="s">
        <v>741</v>
      </c>
      <c r="F1338" t="s">
        <v>90</v>
      </c>
      <c r="G1338" t="s">
        <v>2781</v>
      </c>
      <c r="H1338" s="3">
        <v>99189.09</v>
      </c>
      <c r="I1338" s="3">
        <v>18052.414400000001</v>
      </c>
      <c r="J1338" t="s">
        <v>2875</v>
      </c>
      <c r="K1338" t="str">
        <f>_xlfn.XLOOKUP(A1338, Accounts!A:A, Accounts!E:E, "Not Found")</f>
        <v>Corporate</v>
      </c>
      <c r="L1338" s="3">
        <f>_xlfn.XLOOKUP(A1338, Accounts!A:A, Accounts!G:G, 0)</f>
        <v>935601975</v>
      </c>
      <c r="M1338" s="3" t="str">
        <f>_xlfn.XLOOKUP(A1338, Loan!A:A, Loan!D:D, "0")</f>
        <v>0</v>
      </c>
      <c r="N1338" s="3" t="str">
        <f>_xlfn.XLOOKUP(Customer8[[#This Row],[Account Number]],Transaction!C:C,Transaction!D:D)</f>
        <v>Money Deposit</v>
      </c>
      <c r="O1338" s="3" t="str">
        <f>_xlfn.XLOOKUP(Customer8[[#This Row],[Account Number]], Transaction!C:C,Transaction!E:E)</f>
        <v>Bank</v>
      </c>
      <c r="P1338" s="2">
        <f>_xlfn.XLOOKUP(Customer8[[#This Row],[Account Number]], Transaction!C:C,Transaction!F:F)</f>
        <v>44499</v>
      </c>
      <c r="Q1338" s="3">
        <f>Customer8[[#This Row],[Bank Deposit]]-Customer8[[#This Row],[Saving Accounts]]</f>
        <v>81136.675599999988</v>
      </c>
      <c r="R1338" s="3">
        <f>IF(AND(K1338="Current", Customer8[[#This Row],[Balance]]&gt;500000), Customer8[[#This Row],[Balance]]*1.02, Customer8[[#This Row],[Balance]])</f>
        <v>81136.675599999988</v>
      </c>
      <c r="S1338" s="3" t="str">
        <f>TEXT(Customer8[[#This Row],[Transaction_Date]], "MMM")</f>
        <v>Oct</v>
      </c>
      <c r="T1338" s="3" t="str">
        <f t="shared" si="20"/>
        <v>70 Yrs &amp; Above</v>
      </c>
      <c r="U1338" s="3" t="str">
        <f>TEXT(Customer8[[#This Row],[Transaction_Date]],"YYYY")</f>
        <v>2021</v>
      </c>
    </row>
    <row r="1339" spans="1:21" x14ac:dyDescent="0.35">
      <c r="A1339" t="s">
        <v>2876</v>
      </c>
      <c r="B1339">
        <v>929562631</v>
      </c>
      <c r="C1339">
        <v>58</v>
      </c>
      <c r="D1339" s="1">
        <v>23521.5</v>
      </c>
      <c r="E1339" t="s">
        <v>741</v>
      </c>
      <c r="F1339" t="s">
        <v>810</v>
      </c>
      <c r="G1339" t="s">
        <v>2771</v>
      </c>
      <c r="H1339" s="3">
        <v>1207014.5959999999</v>
      </c>
      <c r="I1339" s="3">
        <v>536222.65460000001</v>
      </c>
      <c r="J1339" t="s">
        <v>2877</v>
      </c>
      <c r="K1339" t="str">
        <f>_xlfn.XLOOKUP(A1339, Accounts!A:A, Accounts!E:E, "Not Found")</f>
        <v>Fixed Deposit</v>
      </c>
      <c r="L1339" s="3">
        <f>_xlfn.XLOOKUP(A1339, Accounts!A:A, Accounts!G:G, 0)</f>
        <v>27204288</v>
      </c>
      <c r="M1339" s="3" t="str">
        <f>_xlfn.XLOOKUP(A1339, Loan!A:A, Loan!D:D, "0")</f>
        <v>0</v>
      </c>
      <c r="N1339" s="3" t="str">
        <f>_xlfn.XLOOKUP(Customer8[[#This Row],[Account Number]],Transaction!C:C,Transaction!D:D)</f>
        <v>Cash Withdrawal</v>
      </c>
      <c r="O1339" s="3" t="str">
        <f>_xlfn.XLOOKUP(Customer8[[#This Row],[Account Number]], Transaction!C:C,Transaction!E:E)</f>
        <v>ATM</v>
      </c>
      <c r="P1339" s="2">
        <f>_xlfn.XLOOKUP(Customer8[[#This Row],[Account Number]], Transaction!C:C,Transaction!F:F)</f>
        <v>44276</v>
      </c>
      <c r="Q1339" s="3">
        <f>Customer8[[#This Row],[Bank Deposit]]-Customer8[[#This Row],[Saving Accounts]]</f>
        <v>670791.94139999989</v>
      </c>
      <c r="R1339" s="3">
        <f>IF(AND(K1339="Current", Customer8[[#This Row],[Balance]]&gt;500000), Customer8[[#This Row],[Balance]]*1.02, Customer8[[#This Row],[Balance]])</f>
        <v>670791.94139999989</v>
      </c>
      <c r="S1339" s="3" t="str">
        <f>TEXT(Customer8[[#This Row],[Transaction_Date]], "MMM")</f>
        <v>Mar</v>
      </c>
      <c r="T1339" s="3" t="str">
        <f t="shared" si="20"/>
        <v>50-59 Yrs</v>
      </c>
      <c r="U1339" s="3" t="str">
        <f>TEXT(Customer8[[#This Row],[Transaction_Date]],"YYYY")</f>
        <v>2021</v>
      </c>
    </row>
    <row r="1340" spans="1:21" x14ac:dyDescent="0.35">
      <c r="A1340" t="s">
        <v>2878</v>
      </c>
      <c r="B1340">
        <v>177006734</v>
      </c>
      <c r="C1340">
        <v>69</v>
      </c>
      <c r="D1340" s="1">
        <v>19503.75</v>
      </c>
      <c r="E1340" t="s">
        <v>741</v>
      </c>
      <c r="F1340" t="s">
        <v>1250</v>
      </c>
      <c r="G1340" t="s">
        <v>2764</v>
      </c>
      <c r="H1340" s="3">
        <v>363898.11430000002</v>
      </c>
      <c r="I1340" s="3">
        <v>43162.359700000001</v>
      </c>
      <c r="J1340" t="s">
        <v>2879</v>
      </c>
      <c r="K1340" t="str">
        <f>_xlfn.XLOOKUP(A1340, Accounts!A:A, Accounts!E:E, "Not Found")</f>
        <v>Domiciliary</v>
      </c>
      <c r="L1340" s="3">
        <f>_xlfn.XLOOKUP(A1340, Accounts!A:A, Accounts!G:G, 0)</f>
        <v>2220875988</v>
      </c>
      <c r="M1340" s="3" t="str">
        <f>_xlfn.XLOOKUP(A1340, Loan!A:A, Loan!D:D, "0")</f>
        <v>0</v>
      </c>
      <c r="N1340" s="3" t="str">
        <f>_xlfn.XLOOKUP(Customer8[[#This Row],[Account Number]],Transaction!C:C,Transaction!D:D)</f>
        <v>Cash Withdrawal</v>
      </c>
      <c r="O1340" s="3" t="str">
        <f>_xlfn.XLOOKUP(Customer8[[#This Row],[Account Number]], Transaction!C:C,Transaction!E:E)</f>
        <v>POS</v>
      </c>
      <c r="P1340" s="2">
        <f>_xlfn.XLOOKUP(Customer8[[#This Row],[Account Number]], Transaction!C:C,Transaction!F:F)</f>
        <v>44319</v>
      </c>
      <c r="Q1340" s="3">
        <f>Customer8[[#This Row],[Bank Deposit]]-Customer8[[#This Row],[Saving Accounts]]</f>
        <v>320735.75459999999</v>
      </c>
      <c r="R1340" s="3">
        <f>IF(AND(K1340="Current", Customer8[[#This Row],[Balance]]&gt;500000), Customer8[[#This Row],[Balance]]*1.02, Customer8[[#This Row],[Balance]])</f>
        <v>320735.75459999999</v>
      </c>
      <c r="S1340" s="3" t="str">
        <f>TEXT(Customer8[[#This Row],[Transaction_Date]], "MMM")</f>
        <v>May</v>
      </c>
      <c r="T1340" s="3" t="str">
        <f t="shared" si="20"/>
        <v>60-69 Yrs</v>
      </c>
      <c r="U1340" s="3" t="str">
        <f>TEXT(Customer8[[#This Row],[Transaction_Date]],"YYYY")</f>
        <v>2021</v>
      </c>
    </row>
    <row r="1341" spans="1:21" x14ac:dyDescent="0.35">
      <c r="A1341" t="s">
        <v>2880</v>
      </c>
      <c r="B1341">
        <v>329702636</v>
      </c>
      <c r="C1341">
        <v>70</v>
      </c>
      <c r="D1341" s="1">
        <v>19138.5</v>
      </c>
      <c r="E1341" t="s">
        <v>741</v>
      </c>
      <c r="F1341" t="s">
        <v>1169</v>
      </c>
      <c r="G1341" t="s">
        <v>2756</v>
      </c>
      <c r="H1341" s="3">
        <v>1312115.5397999999</v>
      </c>
      <c r="I1341" s="3">
        <v>837675.34660000005</v>
      </c>
      <c r="J1341" t="s">
        <v>2881</v>
      </c>
      <c r="K1341" t="str">
        <f>_xlfn.XLOOKUP(A1341, Accounts!A:A, Accounts!E:E, "Not Found")</f>
        <v>Fixed Deposit</v>
      </c>
      <c r="L1341" s="3">
        <f>_xlfn.XLOOKUP(A1341, Accounts!A:A, Accounts!G:G, 0)</f>
        <v>646878976</v>
      </c>
      <c r="M1341" s="3" t="str">
        <f>_xlfn.XLOOKUP(A1341, Loan!A:A, Loan!D:D, "0")</f>
        <v>0</v>
      </c>
      <c r="N1341" s="3" t="str">
        <f>_xlfn.XLOOKUP(Customer8[[#This Row],[Account Number]],Transaction!C:C,Transaction!D:D)</f>
        <v>Cash Withdrawal</v>
      </c>
      <c r="O1341" s="3" t="str">
        <f>_xlfn.XLOOKUP(Customer8[[#This Row],[Account Number]], Transaction!C:C,Transaction!E:E)</f>
        <v>Bank</v>
      </c>
      <c r="P1341" s="2">
        <f>_xlfn.XLOOKUP(Customer8[[#This Row],[Account Number]], Transaction!C:C,Transaction!F:F)</f>
        <v>44575</v>
      </c>
      <c r="Q1341" s="3">
        <f>Customer8[[#This Row],[Bank Deposit]]-Customer8[[#This Row],[Saving Accounts]]</f>
        <v>474440.19319999986</v>
      </c>
      <c r="R1341" s="3">
        <f>IF(AND(K1341="Current", Customer8[[#This Row],[Balance]]&gt;500000), Customer8[[#This Row],[Balance]]*1.02, Customer8[[#This Row],[Balance]])</f>
        <v>474440.19319999986</v>
      </c>
      <c r="S1341" s="3" t="str">
        <f>TEXT(Customer8[[#This Row],[Transaction_Date]], "MMM")</f>
        <v>Jan</v>
      </c>
      <c r="T1341" s="3" t="str">
        <f t="shared" si="20"/>
        <v>70 Yrs &amp; Above</v>
      </c>
      <c r="U1341" s="3" t="str">
        <f>TEXT(Customer8[[#This Row],[Transaction_Date]],"YYYY")</f>
        <v>2022</v>
      </c>
    </row>
    <row r="1342" spans="1:21" x14ac:dyDescent="0.35">
      <c r="A1342" t="s">
        <v>2882</v>
      </c>
      <c r="B1342">
        <v>279173198</v>
      </c>
      <c r="C1342">
        <v>50</v>
      </c>
      <c r="D1342" s="1">
        <v>26443.5</v>
      </c>
      <c r="E1342" t="s">
        <v>741</v>
      </c>
      <c r="F1342" t="s">
        <v>290</v>
      </c>
      <c r="G1342" t="s">
        <v>2771</v>
      </c>
      <c r="H1342" s="3">
        <v>61603.089899999999</v>
      </c>
      <c r="I1342" s="3">
        <v>32837.579299999998</v>
      </c>
      <c r="J1342" t="s">
        <v>2883</v>
      </c>
      <c r="K1342" t="str">
        <f>_xlfn.XLOOKUP(A1342, Accounts!A:A, Accounts!E:E, "Not Found")</f>
        <v>Joint</v>
      </c>
      <c r="L1342" s="3">
        <f>_xlfn.XLOOKUP(A1342, Accounts!A:A, Accounts!G:G, 0)</f>
        <v>545801004</v>
      </c>
      <c r="M1342" s="3">
        <f>_xlfn.XLOOKUP(A1342, Loan!A:A, Loan!D:D, "0")</f>
        <v>9858129456</v>
      </c>
      <c r="N1342" s="3" t="str">
        <f>_xlfn.XLOOKUP(Customer8[[#This Row],[Account Number]],Transaction!C:C,Transaction!D:D)</f>
        <v>Loan Payment</v>
      </c>
      <c r="O1342" s="3" t="str">
        <f>_xlfn.XLOOKUP(Customer8[[#This Row],[Account Number]], Transaction!C:C,Transaction!E:E)</f>
        <v>AFT</v>
      </c>
      <c r="P1342" s="2">
        <f>_xlfn.XLOOKUP(Customer8[[#This Row],[Account Number]], Transaction!C:C,Transaction!F:F)</f>
        <v>44208</v>
      </c>
      <c r="Q1342" s="3">
        <f>Customer8[[#This Row],[Bank Deposit]]-Customer8[[#This Row],[Saving Accounts]]</f>
        <v>28765.510600000001</v>
      </c>
      <c r="R1342" s="3">
        <f>IF(AND(K1342="Current", Customer8[[#This Row],[Balance]]&gt;500000), Customer8[[#This Row],[Balance]]*1.02, Customer8[[#This Row],[Balance]])</f>
        <v>28765.510600000001</v>
      </c>
      <c r="S1342" s="3" t="str">
        <f>TEXT(Customer8[[#This Row],[Transaction_Date]], "MMM")</f>
        <v>Jan</v>
      </c>
      <c r="T1342" s="3" t="str">
        <f t="shared" si="20"/>
        <v>50-59 Yrs</v>
      </c>
      <c r="U1342" s="3" t="str">
        <f>TEXT(Customer8[[#This Row],[Transaction_Date]],"YYYY")</f>
        <v>2021</v>
      </c>
    </row>
    <row r="1343" spans="1:21" x14ac:dyDescent="0.35">
      <c r="A1343" t="s">
        <v>2884</v>
      </c>
      <c r="B1343">
        <v>38852546</v>
      </c>
      <c r="C1343">
        <v>76</v>
      </c>
      <c r="D1343" s="1">
        <v>16947</v>
      </c>
      <c r="E1343" t="s">
        <v>741</v>
      </c>
      <c r="F1343" t="s">
        <v>864</v>
      </c>
      <c r="G1343" t="s">
        <v>2771</v>
      </c>
      <c r="H1343" s="3">
        <v>390366.07740000001</v>
      </c>
      <c r="I1343" s="3">
        <v>71054.512300000002</v>
      </c>
      <c r="J1343" t="s">
        <v>2885</v>
      </c>
      <c r="K1343" t="str">
        <f>_xlfn.XLOOKUP(A1343, Accounts!A:A, Accounts!E:E, "Not Found")</f>
        <v>Savings</v>
      </c>
      <c r="L1343" s="3">
        <f>_xlfn.XLOOKUP(A1343, Accounts!A:A, Accounts!G:G, 0)</f>
        <v>28140406</v>
      </c>
      <c r="M1343" s="3" t="str">
        <f>_xlfn.XLOOKUP(A1343, Loan!A:A, Loan!D:D, "0")</f>
        <v>0</v>
      </c>
      <c r="N1343" s="3" t="str">
        <f>_xlfn.XLOOKUP(Customer8[[#This Row],[Account Number]],Transaction!C:C,Transaction!D:D)</f>
        <v>Cash Withdrawal</v>
      </c>
      <c r="O1343" s="3" t="str">
        <f>_xlfn.XLOOKUP(Customer8[[#This Row],[Account Number]], Transaction!C:C,Transaction!E:E)</f>
        <v>ATM</v>
      </c>
      <c r="P1343" s="2">
        <f>_xlfn.XLOOKUP(Customer8[[#This Row],[Account Number]], Transaction!C:C,Transaction!F:F)</f>
        <v>44578</v>
      </c>
      <c r="Q1343" s="3">
        <f>Customer8[[#This Row],[Bank Deposit]]-Customer8[[#This Row],[Saving Accounts]]</f>
        <v>319311.56510000001</v>
      </c>
      <c r="R1343" s="3">
        <f>IF(AND(K1343="Current", Customer8[[#This Row],[Balance]]&gt;500000), Customer8[[#This Row],[Balance]]*1.02, Customer8[[#This Row],[Balance]])</f>
        <v>319311.56510000001</v>
      </c>
      <c r="S1343" s="3" t="str">
        <f>TEXT(Customer8[[#This Row],[Transaction_Date]], "MMM")</f>
        <v>Jan</v>
      </c>
      <c r="T1343" s="3" t="str">
        <f t="shared" si="20"/>
        <v>70 Yrs &amp; Above</v>
      </c>
      <c r="U1343" s="3" t="str">
        <f>TEXT(Customer8[[#This Row],[Transaction_Date]],"YYYY")</f>
        <v>2022</v>
      </c>
    </row>
    <row r="1344" spans="1:21" x14ac:dyDescent="0.35">
      <c r="A1344" t="s">
        <v>2886</v>
      </c>
      <c r="B1344">
        <v>247215446</v>
      </c>
      <c r="C1344">
        <v>35</v>
      </c>
      <c r="D1344" s="1">
        <v>31922.25</v>
      </c>
      <c r="E1344" t="s">
        <v>741</v>
      </c>
      <c r="F1344" t="s">
        <v>601</v>
      </c>
      <c r="G1344" t="s">
        <v>2756</v>
      </c>
      <c r="H1344" s="3">
        <v>477508.08110000001</v>
      </c>
      <c r="I1344" s="3">
        <v>211602.709</v>
      </c>
      <c r="J1344" t="s">
        <v>2887</v>
      </c>
      <c r="K1344" t="str">
        <f>_xlfn.XLOOKUP(A1344, Accounts!A:A, Accounts!E:E, "Not Found")</f>
        <v>Current</v>
      </c>
      <c r="L1344" s="3">
        <f>_xlfn.XLOOKUP(A1344, Accounts!A:A, Accounts!G:G, 0)</f>
        <v>2041705952</v>
      </c>
      <c r="M1344" s="3" t="str">
        <f>_xlfn.XLOOKUP(A1344, Loan!A:A, Loan!D:D, "0")</f>
        <v>0</v>
      </c>
      <c r="N1344" s="3" t="str">
        <f>_xlfn.XLOOKUP(Customer8[[#This Row],[Account Number]],Transaction!C:C,Transaction!D:D)</f>
        <v>Cash Withdrawal</v>
      </c>
      <c r="O1344" s="3" t="str">
        <f>_xlfn.XLOOKUP(Customer8[[#This Row],[Account Number]], Transaction!C:C,Transaction!E:E)</f>
        <v>POS</v>
      </c>
      <c r="P1344" s="2">
        <f>_xlfn.XLOOKUP(Customer8[[#This Row],[Account Number]], Transaction!C:C,Transaction!F:F)</f>
        <v>44580</v>
      </c>
      <c r="Q1344" s="3">
        <f>Customer8[[#This Row],[Bank Deposit]]-Customer8[[#This Row],[Saving Accounts]]</f>
        <v>265905.37210000004</v>
      </c>
      <c r="R1344" s="3">
        <f>IF(AND(K1344="Current", Customer8[[#This Row],[Balance]]&gt;500000), Customer8[[#This Row],[Balance]]*1.02, Customer8[[#This Row],[Balance]])</f>
        <v>265905.37210000004</v>
      </c>
      <c r="S1344" s="3" t="str">
        <f>TEXT(Customer8[[#This Row],[Transaction_Date]], "MMM")</f>
        <v>Jan</v>
      </c>
      <c r="T1344" s="3" t="str">
        <f t="shared" si="20"/>
        <v>30-39 Yrs</v>
      </c>
      <c r="U1344" s="3" t="str">
        <f>TEXT(Customer8[[#This Row],[Transaction_Date]],"YYYY")</f>
        <v>2022</v>
      </c>
    </row>
    <row r="1345" spans="1:21" x14ac:dyDescent="0.35">
      <c r="A1345" t="s">
        <v>2888</v>
      </c>
      <c r="B1345">
        <v>288258554</v>
      </c>
      <c r="C1345">
        <v>82</v>
      </c>
      <c r="D1345" s="1">
        <v>14755.5</v>
      </c>
      <c r="E1345" t="s">
        <v>741</v>
      </c>
      <c r="F1345" t="s">
        <v>401</v>
      </c>
      <c r="G1345" t="s">
        <v>2749</v>
      </c>
      <c r="H1345" s="3">
        <v>279570.07650000002</v>
      </c>
      <c r="I1345" s="3">
        <v>137243.4921</v>
      </c>
      <c r="J1345" t="s">
        <v>2889</v>
      </c>
      <c r="K1345" t="str">
        <f>_xlfn.XLOOKUP(A1345, Accounts!A:A, Accounts!E:E, "Not Found")</f>
        <v>Savings</v>
      </c>
      <c r="L1345" s="3">
        <f>_xlfn.XLOOKUP(A1345, Accounts!A:A, Accounts!G:G, 0)</f>
        <v>837355008</v>
      </c>
      <c r="M1345" s="3" t="str">
        <f>_xlfn.XLOOKUP(A1345, Loan!A:A, Loan!D:D, "0")</f>
        <v>0</v>
      </c>
      <c r="N1345" s="3" t="str">
        <f>_xlfn.XLOOKUP(Customer8[[#This Row],[Account Number]],Transaction!C:C,Transaction!D:D)</f>
        <v>Online Payment</v>
      </c>
      <c r="O1345" s="3" t="str">
        <f>_xlfn.XLOOKUP(Customer8[[#This Row],[Account Number]], Transaction!C:C,Transaction!E:E)</f>
        <v>Card</v>
      </c>
      <c r="P1345" s="2">
        <f>_xlfn.XLOOKUP(Customer8[[#This Row],[Account Number]], Transaction!C:C,Transaction!F:F)</f>
        <v>44604</v>
      </c>
      <c r="Q1345" s="3">
        <f>Customer8[[#This Row],[Bank Deposit]]-Customer8[[#This Row],[Saving Accounts]]</f>
        <v>142326.58440000002</v>
      </c>
      <c r="R1345" s="3">
        <f>IF(AND(K1345="Current", Customer8[[#This Row],[Balance]]&gt;500000), Customer8[[#This Row],[Balance]]*1.02, Customer8[[#This Row],[Balance]])</f>
        <v>142326.58440000002</v>
      </c>
      <c r="S1345" s="3" t="str">
        <f>TEXT(Customer8[[#This Row],[Transaction_Date]], "MMM")</f>
        <v>Feb</v>
      </c>
      <c r="T1345" s="3" t="str">
        <f t="shared" si="20"/>
        <v>70 Yrs &amp; Above</v>
      </c>
      <c r="U1345" s="3" t="str">
        <f>TEXT(Customer8[[#This Row],[Transaction_Date]],"YYYY")</f>
        <v>2022</v>
      </c>
    </row>
    <row r="1346" spans="1:21" x14ac:dyDescent="0.35">
      <c r="A1346" t="s">
        <v>2890</v>
      </c>
      <c r="B1346">
        <v>993487260</v>
      </c>
      <c r="C1346">
        <v>37</v>
      </c>
      <c r="D1346" s="1">
        <v>31191.75</v>
      </c>
      <c r="E1346" t="s">
        <v>741</v>
      </c>
      <c r="F1346" t="s">
        <v>106</v>
      </c>
      <c r="G1346" t="s">
        <v>2771</v>
      </c>
      <c r="H1346" s="3">
        <v>104154.63710000001</v>
      </c>
      <c r="I1346" s="3">
        <v>25081.562600000001</v>
      </c>
      <c r="J1346" t="s">
        <v>2891</v>
      </c>
      <c r="K1346" t="str">
        <f>_xlfn.XLOOKUP(A1346, Accounts!A:A, Accounts!E:E, "Not Found")</f>
        <v>Current</v>
      </c>
      <c r="L1346" s="3">
        <f>_xlfn.XLOOKUP(A1346, Accounts!A:A, Accounts!G:G, 0)</f>
        <v>2543768178</v>
      </c>
      <c r="M1346" s="3">
        <f>_xlfn.XLOOKUP(A1346, Loan!A:A, Loan!D:D, "0")</f>
        <v>3904154694</v>
      </c>
      <c r="N1346" s="3" t="str">
        <f>_xlfn.XLOOKUP(Customer8[[#This Row],[Account Number]],Transaction!C:C,Transaction!D:D)</f>
        <v>Loan Payment</v>
      </c>
      <c r="O1346" s="3" t="str">
        <f>_xlfn.XLOOKUP(Customer8[[#This Row],[Account Number]], Transaction!C:C,Transaction!E:E)</f>
        <v>AFT</v>
      </c>
      <c r="P1346" s="2">
        <f>_xlfn.XLOOKUP(Customer8[[#This Row],[Account Number]], Transaction!C:C,Transaction!F:F)</f>
        <v>44382</v>
      </c>
      <c r="Q1346" s="3">
        <f>Customer8[[#This Row],[Bank Deposit]]-Customer8[[#This Row],[Saving Accounts]]</f>
        <v>79073.074500000002</v>
      </c>
      <c r="R1346" s="3">
        <f>IF(AND(K1346="Current", Customer8[[#This Row],[Balance]]&gt;500000), Customer8[[#This Row],[Balance]]*1.02, Customer8[[#This Row],[Balance]])</f>
        <v>79073.074500000002</v>
      </c>
      <c r="S1346" s="3" t="str">
        <f>TEXT(Customer8[[#This Row],[Transaction_Date]], "MMM")</f>
        <v>Jul</v>
      </c>
      <c r="T1346" s="3" t="str">
        <f t="shared" ref="T1346:T1409" si="21">IF(C1346&lt;20,"Below 20 Yrs",IF(C1346&lt;=29,"20-29 Yrs",IF(C1346&lt;=39,"30-39 Yrs",IF(C1346&lt;=49,"40-49 Yrs",IF(C1346&lt;=59,"50-59 Yrs",IF(C1346&lt;=69,"60-69 Yrs","70 Yrs &amp; Above"))))))</f>
        <v>30-39 Yrs</v>
      </c>
      <c r="U1346" s="3" t="str">
        <f>TEXT(Customer8[[#This Row],[Transaction_Date]],"YYYY")</f>
        <v>2021</v>
      </c>
    </row>
    <row r="1347" spans="1:21" x14ac:dyDescent="0.35">
      <c r="A1347" t="s">
        <v>2892</v>
      </c>
      <c r="B1347">
        <v>723847813</v>
      </c>
      <c r="C1347">
        <v>73</v>
      </c>
      <c r="D1347" s="1">
        <v>18042.75</v>
      </c>
      <c r="E1347" t="s">
        <v>741</v>
      </c>
      <c r="F1347" t="s">
        <v>290</v>
      </c>
      <c r="G1347" t="s">
        <v>2848</v>
      </c>
      <c r="H1347" s="3">
        <v>1137025.7206999999</v>
      </c>
      <c r="I1347" s="3">
        <v>409599.97979999997</v>
      </c>
      <c r="J1347" t="s">
        <v>2893</v>
      </c>
      <c r="K1347" t="str">
        <f>_xlfn.XLOOKUP(A1347, Accounts!A:A, Accounts!E:E, "Not Found")</f>
        <v>Current</v>
      </c>
      <c r="L1347" s="3">
        <f>_xlfn.XLOOKUP(A1347, Accounts!A:A, Accounts!G:G, 0)</f>
        <v>1179511389</v>
      </c>
      <c r="M1347" s="3">
        <f>_xlfn.XLOOKUP(A1347, Loan!A:A, Loan!D:D, "0")</f>
        <v>364573407</v>
      </c>
      <c r="N1347" s="3" t="str">
        <f>_xlfn.XLOOKUP(Customer8[[#This Row],[Account Number]],Transaction!C:C,Transaction!D:D)</f>
        <v>Loan Payment</v>
      </c>
      <c r="O1347" s="3" t="str">
        <f>_xlfn.XLOOKUP(Customer8[[#This Row],[Account Number]], Transaction!C:C,Transaction!E:E)</f>
        <v>AFT</v>
      </c>
      <c r="P1347" s="2">
        <f>_xlfn.XLOOKUP(Customer8[[#This Row],[Account Number]], Transaction!C:C,Transaction!F:F)</f>
        <v>44571</v>
      </c>
      <c r="Q1347" s="3">
        <f>Customer8[[#This Row],[Bank Deposit]]-Customer8[[#This Row],[Saving Accounts]]</f>
        <v>727425.74089999998</v>
      </c>
      <c r="R1347" s="3">
        <f>IF(AND(K1347="Current", Customer8[[#This Row],[Balance]]&gt;500000), Customer8[[#This Row],[Balance]]*1.02, Customer8[[#This Row],[Balance]])</f>
        <v>741974.255718</v>
      </c>
      <c r="S1347" s="3" t="str">
        <f>TEXT(Customer8[[#This Row],[Transaction_Date]], "MMM")</f>
        <v>Jan</v>
      </c>
      <c r="T1347" s="3" t="str">
        <f t="shared" si="21"/>
        <v>70 Yrs &amp; Above</v>
      </c>
      <c r="U1347" s="3" t="str">
        <f>TEXT(Customer8[[#This Row],[Transaction_Date]],"YYYY")</f>
        <v>2022</v>
      </c>
    </row>
    <row r="1348" spans="1:21" x14ac:dyDescent="0.35">
      <c r="A1348" t="s">
        <v>2894</v>
      </c>
      <c r="B1348">
        <v>925539542</v>
      </c>
      <c r="C1348">
        <v>78</v>
      </c>
      <c r="D1348" s="1">
        <v>16216.5</v>
      </c>
      <c r="E1348" t="s">
        <v>741</v>
      </c>
      <c r="F1348" t="s">
        <v>847</v>
      </c>
      <c r="G1348" t="s">
        <v>2756</v>
      </c>
      <c r="H1348" s="3">
        <v>519093.78840000002</v>
      </c>
      <c r="I1348" s="3">
        <v>131672.57070000001</v>
      </c>
      <c r="J1348" t="s">
        <v>2895</v>
      </c>
      <c r="K1348" t="str">
        <f>_xlfn.XLOOKUP(A1348, Accounts!A:A, Accounts!E:E, "Not Found")</f>
        <v>Joint</v>
      </c>
      <c r="L1348" s="3">
        <f>_xlfn.XLOOKUP(A1348, Accounts!A:A, Accounts!G:G, 0)</f>
        <v>9211496</v>
      </c>
      <c r="M1348" s="3" t="str">
        <f>_xlfn.XLOOKUP(A1348, Loan!A:A, Loan!D:D, "0")</f>
        <v>0</v>
      </c>
      <c r="N1348" s="3" t="str">
        <f>_xlfn.XLOOKUP(Customer8[[#This Row],[Account Number]],Transaction!C:C,Transaction!D:D)</f>
        <v>Money Deposit</v>
      </c>
      <c r="O1348" s="3" t="str">
        <f>_xlfn.XLOOKUP(Customer8[[#This Row],[Account Number]], Transaction!C:C,Transaction!E:E)</f>
        <v>ATM</v>
      </c>
      <c r="P1348" s="2">
        <f>_xlfn.XLOOKUP(Customer8[[#This Row],[Account Number]], Transaction!C:C,Transaction!F:F)</f>
        <v>44643</v>
      </c>
      <c r="Q1348" s="3">
        <f>Customer8[[#This Row],[Bank Deposit]]-Customer8[[#This Row],[Saving Accounts]]</f>
        <v>387421.21770000004</v>
      </c>
      <c r="R1348" s="3">
        <f>IF(AND(K1348="Current", Customer8[[#This Row],[Balance]]&gt;500000), Customer8[[#This Row],[Balance]]*1.02, Customer8[[#This Row],[Balance]])</f>
        <v>387421.21770000004</v>
      </c>
      <c r="S1348" s="3" t="str">
        <f>TEXT(Customer8[[#This Row],[Transaction_Date]], "MMM")</f>
        <v>Mar</v>
      </c>
      <c r="T1348" s="3" t="str">
        <f t="shared" si="21"/>
        <v>70 Yrs &amp; Above</v>
      </c>
      <c r="U1348" s="3" t="str">
        <f>TEXT(Customer8[[#This Row],[Transaction_Date]],"YYYY")</f>
        <v>2022</v>
      </c>
    </row>
    <row r="1349" spans="1:21" x14ac:dyDescent="0.35">
      <c r="A1349" t="s">
        <v>2896</v>
      </c>
      <c r="B1349">
        <v>692862884</v>
      </c>
      <c r="C1349">
        <v>19</v>
      </c>
      <c r="D1349" s="1">
        <v>37766.25</v>
      </c>
      <c r="E1349" t="s">
        <v>741</v>
      </c>
      <c r="F1349" t="s">
        <v>533</v>
      </c>
      <c r="G1349" t="s">
        <v>2771</v>
      </c>
      <c r="H1349" s="3">
        <v>243600.03260000001</v>
      </c>
      <c r="I1349" s="3">
        <v>54417.428800000002</v>
      </c>
      <c r="J1349" t="s">
        <v>2897</v>
      </c>
      <c r="K1349" t="str">
        <f>_xlfn.XLOOKUP(A1349, Accounts!A:A, Accounts!E:E, "Not Found")</f>
        <v>Joint</v>
      </c>
      <c r="L1349" s="3">
        <f>_xlfn.XLOOKUP(A1349, Accounts!A:A, Accounts!G:G, 0)</f>
        <v>3296786955</v>
      </c>
      <c r="M1349" s="3" t="str">
        <f>_xlfn.XLOOKUP(A1349, Loan!A:A, Loan!D:D, "0")</f>
        <v>0</v>
      </c>
      <c r="N1349" s="3" t="str">
        <f>_xlfn.XLOOKUP(Customer8[[#This Row],[Account Number]],Transaction!C:C,Transaction!D:D)</f>
        <v>Money Transfer</v>
      </c>
      <c r="O1349" s="3" t="str">
        <f>_xlfn.XLOOKUP(Customer8[[#This Row],[Account Number]], Transaction!C:C,Transaction!E:E)</f>
        <v>Mobile</v>
      </c>
      <c r="P1349" s="2">
        <f>_xlfn.XLOOKUP(Customer8[[#This Row],[Account Number]], Transaction!C:C,Transaction!F:F)</f>
        <v>44541</v>
      </c>
      <c r="Q1349" s="3">
        <f>Customer8[[#This Row],[Bank Deposit]]-Customer8[[#This Row],[Saving Accounts]]</f>
        <v>189182.60380000001</v>
      </c>
      <c r="R1349" s="3">
        <f>IF(AND(K1349="Current", Customer8[[#This Row],[Balance]]&gt;500000), Customer8[[#This Row],[Balance]]*1.02, Customer8[[#This Row],[Balance]])</f>
        <v>189182.60380000001</v>
      </c>
      <c r="S1349" s="3" t="str">
        <f>TEXT(Customer8[[#This Row],[Transaction_Date]], "MMM")</f>
        <v>Dec</v>
      </c>
      <c r="T1349" s="3" t="str">
        <f t="shared" si="21"/>
        <v>Below 20 Yrs</v>
      </c>
      <c r="U1349" s="3" t="str">
        <f>TEXT(Customer8[[#This Row],[Transaction_Date]],"YYYY")</f>
        <v>2021</v>
      </c>
    </row>
    <row r="1350" spans="1:21" x14ac:dyDescent="0.35">
      <c r="A1350" t="s">
        <v>2898</v>
      </c>
      <c r="B1350">
        <v>321041248</v>
      </c>
      <c r="C1350">
        <v>74</v>
      </c>
      <c r="D1350" s="1">
        <v>17677.5</v>
      </c>
      <c r="E1350" t="s">
        <v>741</v>
      </c>
      <c r="F1350" t="s">
        <v>381</v>
      </c>
      <c r="G1350" t="s">
        <v>2771</v>
      </c>
      <c r="H1350" s="3">
        <v>672373.89789999998</v>
      </c>
      <c r="I1350" s="3">
        <v>344690.5012</v>
      </c>
      <c r="J1350" t="s">
        <v>2899</v>
      </c>
      <c r="K1350" t="str">
        <f>_xlfn.XLOOKUP(A1350, Accounts!A:A, Accounts!E:E, "Not Found")</f>
        <v>Domiciliary</v>
      </c>
      <c r="L1350" s="3">
        <f>_xlfn.XLOOKUP(A1350, Accounts!A:A, Accounts!G:G, 0)</f>
        <v>2252018348</v>
      </c>
      <c r="M1350" s="3" t="str">
        <f>_xlfn.XLOOKUP(A1350, Loan!A:A, Loan!D:D, "0")</f>
        <v>0</v>
      </c>
      <c r="N1350" s="3" t="str">
        <f>_xlfn.XLOOKUP(Customer8[[#This Row],[Account Number]],Transaction!C:C,Transaction!D:D)</f>
        <v>Money Deposit</v>
      </c>
      <c r="O1350" s="3" t="str">
        <f>_xlfn.XLOOKUP(Customer8[[#This Row],[Account Number]], Transaction!C:C,Transaction!E:E)</f>
        <v>Bank</v>
      </c>
      <c r="P1350" s="2">
        <f>_xlfn.XLOOKUP(Customer8[[#This Row],[Account Number]], Transaction!C:C,Transaction!F:F)</f>
        <v>44235</v>
      </c>
      <c r="Q1350" s="3">
        <f>Customer8[[#This Row],[Bank Deposit]]-Customer8[[#This Row],[Saving Accounts]]</f>
        <v>327683.39669999998</v>
      </c>
      <c r="R1350" s="3">
        <f>IF(AND(K1350="Current", Customer8[[#This Row],[Balance]]&gt;500000), Customer8[[#This Row],[Balance]]*1.02, Customer8[[#This Row],[Balance]])</f>
        <v>327683.39669999998</v>
      </c>
      <c r="S1350" s="3" t="str">
        <f>TEXT(Customer8[[#This Row],[Transaction_Date]], "MMM")</f>
        <v>Feb</v>
      </c>
      <c r="T1350" s="3" t="str">
        <f t="shared" si="21"/>
        <v>70 Yrs &amp; Above</v>
      </c>
      <c r="U1350" s="3" t="str">
        <f>TEXT(Customer8[[#This Row],[Transaction_Date]],"YYYY")</f>
        <v>2021</v>
      </c>
    </row>
    <row r="1351" spans="1:21" x14ac:dyDescent="0.35">
      <c r="A1351" t="s">
        <v>2900</v>
      </c>
      <c r="B1351">
        <v>658326508</v>
      </c>
      <c r="C1351">
        <v>54</v>
      </c>
      <c r="D1351" s="1">
        <v>24982.5</v>
      </c>
      <c r="E1351" t="s">
        <v>741</v>
      </c>
      <c r="F1351" t="s">
        <v>413</v>
      </c>
      <c r="G1351" t="s">
        <v>2749</v>
      </c>
      <c r="H1351" s="3">
        <v>1498393.7693</v>
      </c>
      <c r="I1351" s="3">
        <v>265135.63030000002</v>
      </c>
      <c r="J1351" t="s">
        <v>2901</v>
      </c>
      <c r="K1351" t="str">
        <f>_xlfn.XLOOKUP(A1351, Accounts!A:A, Accounts!E:E, "Not Found")</f>
        <v>Domiciliary</v>
      </c>
      <c r="L1351" s="3">
        <f>_xlfn.XLOOKUP(A1351, Accounts!A:A, Accounts!G:G, 0)</f>
        <v>295262976</v>
      </c>
      <c r="M1351" s="3" t="str">
        <f>_xlfn.XLOOKUP(A1351, Loan!A:A, Loan!D:D, "0")</f>
        <v>0</v>
      </c>
      <c r="N1351" s="3" t="str">
        <f>_xlfn.XLOOKUP(Customer8[[#This Row],[Account Number]],Transaction!C:C,Transaction!D:D)</f>
        <v>Online Payment</v>
      </c>
      <c r="O1351" s="3" t="str">
        <f>_xlfn.XLOOKUP(Customer8[[#This Row],[Account Number]], Transaction!C:C,Transaction!E:E)</f>
        <v>Card</v>
      </c>
      <c r="P1351" s="2">
        <f>_xlfn.XLOOKUP(Customer8[[#This Row],[Account Number]], Transaction!C:C,Transaction!F:F)</f>
        <v>44616</v>
      </c>
      <c r="Q1351" s="3">
        <f>Customer8[[#This Row],[Bank Deposit]]-Customer8[[#This Row],[Saving Accounts]]</f>
        <v>1233258.139</v>
      </c>
      <c r="R1351" s="3">
        <f>IF(AND(K1351="Current", Customer8[[#This Row],[Balance]]&gt;500000), Customer8[[#This Row],[Balance]]*1.02, Customer8[[#This Row],[Balance]])</f>
        <v>1233258.139</v>
      </c>
      <c r="S1351" s="3" t="str">
        <f>TEXT(Customer8[[#This Row],[Transaction_Date]], "MMM")</f>
        <v>Feb</v>
      </c>
      <c r="T1351" s="3" t="str">
        <f t="shared" si="21"/>
        <v>50-59 Yrs</v>
      </c>
      <c r="U1351" s="3" t="str">
        <f>TEXT(Customer8[[#This Row],[Transaction_Date]],"YYYY")</f>
        <v>2022</v>
      </c>
    </row>
    <row r="1352" spans="1:21" x14ac:dyDescent="0.35">
      <c r="A1352" t="s">
        <v>2902</v>
      </c>
      <c r="B1352">
        <v>153838873</v>
      </c>
      <c r="C1352">
        <v>70</v>
      </c>
      <c r="D1352" s="1">
        <v>19138.5</v>
      </c>
      <c r="E1352" t="s">
        <v>741</v>
      </c>
      <c r="F1352" t="s">
        <v>451</v>
      </c>
      <c r="G1352" t="s">
        <v>2734</v>
      </c>
      <c r="H1352" s="3">
        <v>251604.01490000001</v>
      </c>
      <c r="I1352" s="3">
        <v>177662.4768</v>
      </c>
      <c r="J1352" t="s">
        <v>2903</v>
      </c>
      <c r="K1352" t="str">
        <f>_xlfn.XLOOKUP(A1352, Accounts!A:A, Accounts!E:E, "Not Found")</f>
        <v>Joint</v>
      </c>
      <c r="L1352" s="3">
        <f>_xlfn.XLOOKUP(A1352, Accounts!A:A, Accounts!G:G, 0)</f>
        <v>41005584</v>
      </c>
      <c r="M1352" s="3" t="str">
        <f>_xlfn.XLOOKUP(A1352, Loan!A:A, Loan!D:D, "0")</f>
        <v>0</v>
      </c>
      <c r="N1352" s="3" t="str">
        <f>_xlfn.XLOOKUP(Customer8[[#This Row],[Account Number]],Transaction!C:C,Transaction!D:D)</f>
        <v>Money Transfer</v>
      </c>
      <c r="O1352" s="3" t="str">
        <f>_xlfn.XLOOKUP(Customer8[[#This Row],[Account Number]], Transaction!C:C,Transaction!E:E)</f>
        <v>Mobile</v>
      </c>
      <c r="P1352" s="2">
        <f>_xlfn.XLOOKUP(Customer8[[#This Row],[Account Number]], Transaction!C:C,Transaction!F:F)</f>
        <v>44586</v>
      </c>
      <c r="Q1352" s="3">
        <f>Customer8[[#This Row],[Bank Deposit]]-Customer8[[#This Row],[Saving Accounts]]</f>
        <v>73941.538100000005</v>
      </c>
      <c r="R1352" s="3">
        <f>IF(AND(K1352="Current", Customer8[[#This Row],[Balance]]&gt;500000), Customer8[[#This Row],[Balance]]*1.02, Customer8[[#This Row],[Balance]])</f>
        <v>73941.538100000005</v>
      </c>
      <c r="S1352" s="3" t="str">
        <f>TEXT(Customer8[[#This Row],[Transaction_Date]], "MMM")</f>
        <v>Jan</v>
      </c>
      <c r="T1352" s="3" t="str">
        <f t="shared" si="21"/>
        <v>70 Yrs &amp; Above</v>
      </c>
      <c r="U1352" s="3" t="str">
        <f>TEXT(Customer8[[#This Row],[Transaction_Date]],"YYYY")</f>
        <v>2022</v>
      </c>
    </row>
    <row r="1353" spans="1:21" x14ac:dyDescent="0.35">
      <c r="A1353" t="s">
        <v>2904</v>
      </c>
      <c r="B1353">
        <v>804060696</v>
      </c>
      <c r="C1353">
        <v>76</v>
      </c>
      <c r="D1353" s="1">
        <v>16947</v>
      </c>
      <c r="E1353" t="s">
        <v>741</v>
      </c>
      <c r="F1353" t="s">
        <v>106</v>
      </c>
      <c r="G1353" t="s">
        <v>2764</v>
      </c>
      <c r="H1353" s="3">
        <v>98532.891099999993</v>
      </c>
      <c r="I1353" s="3">
        <v>60967.2264</v>
      </c>
      <c r="J1353" t="s">
        <v>2905</v>
      </c>
      <c r="K1353" t="str">
        <f>_xlfn.XLOOKUP(A1353, Accounts!A:A, Accounts!E:E, "Not Found")</f>
        <v>Current</v>
      </c>
      <c r="L1353" s="3">
        <f>_xlfn.XLOOKUP(A1353, Accounts!A:A, Accounts!G:G, 0)</f>
        <v>1408467456</v>
      </c>
      <c r="M1353" s="3" t="str">
        <f>_xlfn.XLOOKUP(A1353, Loan!A:A, Loan!D:D, "0")</f>
        <v>0</v>
      </c>
      <c r="N1353" s="3" t="str">
        <f>_xlfn.XLOOKUP(Customer8[[#This Row],[Account Number]],Transaction!C:C,Transaction!D:D)</f>
        <v>Money Deposit</v>
      </c>
      <c r="O1353" s="3" t="str">
        <f>_xlfn.XLOOKUP(Customer8[[#This Row],[Account Number]], Transaction!C:C,Transaction!E:E)</f>
        <v>Bank</v>
      </c>
      <c r="P1353" s="2">
        <f>_xlfn.XLOOKUP(Customer8[[#This Row],[Account Number]], Transaction!C:C,Transaction!F:F)</f>
        <v>44283</v>
      </c>
      <c r="Q1353" s="3">
        <f>Customer8[[#This Row],[Bank Deposit]]-Customer8[[#This Row],[Saving Accounts]]</f>
        <v>37565.664699999994</v>
      </c>
      <c r="R1353" s="3">
        <f>IF(AND(K1353="Current", Customer8[[#This Row],[Balance]]&gt;500000), Customer8[[#This Row],[Balance]]*1.02, Customer8[[#This Row],[Balance]])</f>
        <v>37565.664699999994</v>
      </c>
      <c r="S1353" s="3" t="str">
        <f>TEXT(Customer8[[#This Row],[Transaction_Date]], "MMM")</f>
        <v>Mar</v>
      </c>
      <c r="T1353" s="3" t="str">
        <f t="shared" si="21"/>
        <v>70 Yrs &amp; Above</v>
      </c>
      <c r="U1353" s="3" t="str">
        <f>TEXT(Customer8[[#This Row],[Transaction_Date]],"YYYY")</f>
        <v>2021</v>
      </c>
    </row>
    <row r="1354" spans="1:21" x14ac:dyDescent="0.35">
      <c r="A1354" t="s">
        <v>2906</v>
      </c>
      <c r="B1354">
        <v>345882308</v>
      </c>
      <c r="C1354">
        <v>20</v>
      </c>
      <c r="D1354" s="1">
        <v>37401</v>
      </c>
      <c r="E1354" t="s">
        <v>741</v>
      </c>
      <c r="F1354" t="s">
        <v>109</v>
      </c>
      <c r="G1354" t="s">
        <v>2771</v>
      </c>
      <c r="H1354" s="3">
        <v>0</v>
      </c>
      <c r="I1354" s="3">
        <v>0</v>
      </c>
      <c r="J1354" t="s">
        <v>2907</v>
      </c>
      <c r="K1354" t="str">
        <f>_xlfn.XLOOKUP(A1354, Accounts!A:A, Accounts!E:E, "Not Found")</f>
        <v>Domiciliary</v>
      </c>
      <c r="L1354" s="3">
        <f>_xlfn.XLOOKUP(A1354, Accounts!A:A, Accounts!G:G, 0)</f>
        <v>1622156533</v>
      </c>
      <c r="M1354" s="3">
        <f>_xlfn.XLOOKUP(A1354, Loan!A:A, Loan!D:D, "0")</f>
        <v>1103688855</v>
      </c>
      <c r="N1354" s="3" t="str">
        <f>_xlfn.XLOOKUP(Customer8[[#This Row],[Account Number]],Transaction!C:C,Transaction!D:D)</f>
        <v>Loan Payment</v>
      </c>
      <c r="O1354" s="3" t="str">
        <f>_xlfn.XLOOKUP(Customer8[[#This Row],[Account Number]], Transaction!C:C,Transaction!E:E)</f>
        <v>AFT</v>
      </c>
      <c r="P1354" s="2">
        <f>_xlfn.XLOOKUP(Customer8[[#This Row],[Account Number]], Transaction!C:C,Transaction!F:F)</f>
        <v>44676</v>
      </c>
      <c r="Q1354" s="3">
        <f>Customer8[[#This Row],[Bank Deposit]]-Customer8[[#This Row],[Saving Accounts]]</f>
        <v>0</v>
      </c>
      <c r="R1354" s="3">
        <f>IF(AND(K1354="Current", Customer8[[#This Row],[Balance]]&gt;500000), Customer8[[#This Row],[Balance]]*1.02, Customer8[[#This Row],[Balance]])</f>
        <v>0</v>
      </c>
      <c r="S1354" s="3" t="str">
        <f>TEXT(Customer8[[#This Row],[Transaction_Date]], "MMM")</f>
        <v>Apr</v>
      </c>
      <c r="T1354" s="3" t="str">
        <f t="shared" si="21"/>
        <v>20-29 Yrs</v>
      </c>
      <c r="U1354" s="3" t="str">
        <f>TEXT(Customer8[[#This Row],[Transaction_Date]],"YYYY")</f>
        <v>2022</v>
      </c>
    </row>
    <row r="1355" spans="1:21" x14ac:dyDescent="0.35">
      <c r="A1355" t="s">
        <v>2908</v>
      </c>
      <c r="B1355">
        <v>892681718</v>
      </c>
      <c r="C1355">
        <v>34</v>
      </c>
      <c r="D1355" s="1">
        <v>32287.5</v>
      </c>
      <c r="E1355" t="s">
        <v>741</v>
      </c>
      <c r="F1355" t="s">
        <v>413</v>
      </c>
      <c r="G1355" t="s">
        <v>2749</v>
      </c>
      <c r="H1355" s="3">
        <v>480535.3849</v>
      </c>
      <c r="I1355" s="3">
        <v>254617.01300000001</v>
      </c>
      <c r="J1355" t="s">
        <v>2909</v>
      </c>
      <c r="K1355" t="str">
        <f>_xlfn.XLOOKUP(A1355, Accounts!A:A, Accounts!E:E, "Not Found")</f>
        <v>Current</v>
      </c>
      <c r="L1355" s="3">
        <f>_xlfn.XLOOKUP(A1355, Accounts!A:A, Accounts!G:G, 0)</f>
        <v>986905467</v>
      </c>
      <c r="M1355" s="3" t="str">
        <f>_xlfn.XLOOKUP(A1355, Loan!A:A, Loan!D:D, "0")</f>
        <v>0</v>
      </c>
      <c r="N1355" s="3" t="str">
        <f>_xlfn.XLOOKUP(Customer8[[#This Row],[Account Number]],Transaction!C:C,Transaction!D:D)</f>
        <v>Online Payment</v>
      </c>
      <c r="O1355" s="3" t="str">
        <f>_xlfn.XLOOKUP(Customer8[[#This Row],[Account Number]], Transaction!C:C,Transaction!E:E)</f>
        <v>Card</v>
      </c>
      <c r="P1355" s="2">
        <f>_xlfn.XLOOKUP(Customer8[[#This Row],[Account Number]], Transaction!C:C,Transaction!F:F)</f>
        <v>44417</v>
      </c>
      <c r="Q1355" s="3">
        <f>Customer8[[#This Row],[Bank Deposit]]-Customer8[[#This Row],[Saving Accounts]]</f>
        <v>225918.3719</v>
      </c>
      <c r="R1355" s="3">
        <f>IF(AND(K1355="Current", Customer8[[#This Row],[Balance]]&gt;500000), Customer8[[#This Row],[Balance]]*1.02, Customer8[[#This Row],[Balance]])</f>
        <v>225918.3719</v>
      </c>
      <c r="S1355" s="3" t="str">
        <f>TEXT(Customer8[[#This Row],[Transaction_Date]], "MMM")</f>
        <v>Aug</v>
      </c>
      <c r="T1355" s="3" t="str">
        <f t="shared" si="21"/>
        <v>30-39 Yrs</v>
      </c>
      <c r="U1355" s="3" t="str">
        <f>TEXT(Customer8[[#This Row],[Transaction_Date]],"YYYY")</f>
        <v>2021</v>
      </c>
    </row>
    <row r="1356" spans="1:21" x14ac:dyDescent="0.35">
      <c r="A1356" t="s">
        <v>2910</v>
      </c>
      <c r="B1356">
        <v>574446287</v>
      </c>
      <c r="C1356">
        <v>46</v>
      </c>
      <c r="D1356" s="1">
        <v>27904.5</v>
      </c>
      <c r="E1356" t="s">
        <v>741</v>
      </c>
      <c r="F1356" t="s">
        <v>66</v>
      </c>
      <c r="G1356" t="s">
        <v>2743</v>
      </c>
      <c r="H1356" s="3">
        <v>324404.48369999998</v>
      </c>
      <c r="I1356" s="3">
        <v>99435.441699999996</v>
      </c>
      <c r="J1356" t="s">
        <v>2911</v>
      </c>
      <c r="K1356" t="str">
        <f>_xlfn.XLOOKUP(A1356, Accounts!A:A, Accounts!E:E, "Not Found")</f>
        <v>Domiciliary</v>
      </c>
      <c r="L1356" s="3">
        <f>_xlfn.XLOOKUP(A1356, Accounts!A:A, Accounts!G:G, 0)</f>
        <v>265344066</v>
      </c>
      <c r="M1356" s="3" t="str">
        <f>_xlfn.XLOOKUP(A1356, Loan!A:A, Loan!D:D, "0")</f>
        <v>0</v>
      </c>
      <c r="N1356" s="3" t="str">
        <f>_xlfn.XLOOKUP(Customer8[[#This Row],[Account Number]],Transaction!C:C,Transaction!D:D)</f>
        <v>Money Transfer</v>
      </c>
      <c r="O1356" s="3" t="str">
        <f>_xlfn.XLOOKUP(Customer8[[#This Row],[Account Number]], Transaction!C:C,Transaction!E:E)</f>
        <v>Mobile</v>
      </c>
      <c r="P1356" s="2">
        <f>_xlfn.XLOOKUP(Customer8[[#This Row],[Account Number]], Transaction!C:C,Transaction!F:F)</f>
        <v>44286</v>
      </c>
      <c r="Q1356" s="3">
        <f>Customer8[[#This Row],[Bank Deposit]]-Customer8[[#This Row],[Saving Accounts]]</f>
        <v>224969.04199999999</v>
      </c>
      <c r="R1356" s="3">
        <f>IF(AND(K1356="Current", Customer8[[#This Row],[Balance]]&gt;500000), Customer8[[#This Row],[Balance]]*1.02, Customer8[[#This Row],[Balance]])</f>
        <v>224969.04199999999</v>
      </c>
      <c r="S1356" s="3" t="str">
        <f>TEXT(Customer8[[#This Row],[Transaction_Date]], "MMM")</f>
        <v>Mar</v>
      </c>
      <c r="T1356" s="3" t="str">
        <f t="shared" si="21"/>
        <v>40-49 Yrs</v>
      </c>
      <c r="U1356" s="3" t="str">
        <f>TEXT(Customer8[[#This Row],[Transaction_Date]],"YYYY")</f>
        <v>2021</v>
      </c>
    </row>
    <row r="1357" spans="1:21" x14ac:dyDescent="0.35">
      <c r="A1357" t="s">
        <v>2912</v>
      </c>
      <c r="B1357">
        <v>313947617</v>
      </c>
      <c r="C1357">
        <v>48</v>
      </c>
      <c r="D1357" s="1">
        <v>27174</v>
      </c>
      <c r="E1357" t="s">
        <v>741</v>
      </c>
      <c r="F1357" t="s">
        <v>1030</v>
      </c>
      <c r="G1357" t="s">
        <v>2848</v>
      </c>
      <c r="H1357" s="3">
        <v>363948.2267</v>
      </c>
      <c r="I1357" s="3">
        <v>199727.68539999999</v>
      </c>
      <c r="J1357" t="s">
        <v>2913</v>
      </c>
      <c r="K1357" t="str">
        <f>_xlfn.XLOOKUP(A1357, Accounts!A:A, Accounts!E:E, "Not Found")</f>
        <v>Joint</v>
      </c>
      <c r="L1357" s="3">
        <f>_xlfn.XLOOKUP(A1357, Accounts!A:A, Accounts!G:G, 0)</f>
        <v>718028125</v>
      </c>
      <c r="M1357" s="3" t="str">
        <f>_xlfn.XLOOKUP(A1357, Loan!A:A, Loan!D:D, "0")</f>
        <v>0</v>
      </c>
      <c r="N1357" s="3" t="str">
        <f>_xlfn.XLOOKUP(Customer8[[#This Row],[Account Number]],Transaction!C:C,Transaction!D:D)</f>
        <v>Online Payment</v>
      </c>
      <c r="O1357" s="3" t="str">
        <f>_xlfn.XLOOKUP(Customer8[[#This Row],[Account Number]], Transaction!C:C,Transaction!E:E)</f>
        <v>Internet Banking</v>
      </c>
      <c r="P1357" s="2">
        <f>_xlfn.XLOOKUP(Customer8[[#This Row],[Account Number]], Transaction!C:C,Transaction!F:F)</f>
        <v>44596</v>
      </c>
      <c r="Q1357" s="3">
        <f>Customer8[[#This Row],[Bank Deposit]]-Customer8[[#This Row],[Saving Accounts]]</f>
        <v>164220.54130000001</v>
      </c>
      <c r="R1357" s="3">
        <f>IF(AND(K1357="Current", Customer8[[#This Row],[Balance]]&gt;500000), Customer8[[#This Row],[Balance]]*1.02, Customer8[[#This Row],[Balance]])</f>
        <v>164220.54130000001</v>
      </c>
      <c r="S1357" s="3" t="str">
        <f>TEXT(Customer8[[#This Row],[Transaction_Date]], "MMM")</f>
        <v>Feb</v>
      </c>
      <c r="T1357" s="3" t="str">
        <f t="shared" si="21"/>
        <v>40-49 Yrs</v>
      </c>
      <c r="U1357" s="3" t="str">
        <f>TEXT(Customer8[[#This Row],[Transaction_Date]],"YYYY")</f>
        <v>2022</v>
      </c>
    </row>
    <row r="1358" spans="1:21" x14ac:dyDescent="0.35">
      <c r="A1358" t="s">
        <v>2914</v>
      </c>
      <c r="B1358">
        <v>950818731</v>
      </c>
      <c r="C1358">
        <v>65</v>
      </c>
      <c r="D1358" s="1">
        <v>20964.75</v>
      </c>
      <c r="E1358" t="s">
        <v>741</v>
      </c>
      <c r="F1358" t="s">
        <v>633</v>
      </c>
      <c r="G1358" t="s">
        <v>2743</v>
      </c>
      <c r="H1358" s="3">
        <v>1136002.8595</v>
      </c>
      <c r="I1358" s="3">
        <v>169383.11290000001</v>
      </c>
      <c r="J1358" t="s">
        <v>2915</v>
      </c>
      <c r="K1358" t="str">
        <f>_xlfn.XLOOKUP(A1358, Accounts!A:A, Accounts!E:E, "Not Found")</f>
        <v>Current</v>
      </c>
      <c r="L1358" s="3">
        <f>_xlfn.XLOOKUP(A1358, Accounts!A:A, Accounts!G:G, 0)</f>
        <v>3416811117</v>
      </c>
      <c r="M1358" s="3" t="str">
        <f>_xlfn.XLOOKUP(A1358, Loan!A:A, Loan!D:D, "0")</f>
        <v>0</v>
      </c>
      <c r="N1358" s="3" t="str">
        <f>_xlfn.XLOOKUP(Customer8[[#This Row],[Account Number]],Transaction!C:C,Transaction!D:D)</f>
        <v>Money Transfer</v>
      </c>
      <c r="O1358" s="3" t="str">
        <f>_xlfn.XLOOKUP(Customer8[[#This Row],[Account Number]], Transaction!C:C,Transaction!E:E)</f>
        <v>Internet Banking</v>
      </c>
      <c r="P1358" s="2">
        <f>_xlfn.XLOOKUP(Customer8[[#This Row],[Account Number]], Transaction!C:C,Transaction!F:F)</f>
        <v>44606</v>
      </c>
      <c r="Q1358" s="3">
        <f>Customer8[[#This Row],[Bank Deposit]]-Customer8[[#This Row],[Saving Accounts]]</f>
        <v>966619.74659999995</v>
      </c>
      <c r="R1358" s="3">
        <f>IF(AND(K1358="Current", Customer8[[#This Row],[Balance]]&gt;500000), Customer8[[#This Row],[Balance]]*1.02, Customer8[[#This Row],[Balance]])</f>
        <v>985952.14153199992</v>
      </c>
      <c r="S1358" s="3" t="str">
        <f>TEXT(Customer8[[#This Row],[Transaction_Date]], "MMM")</f>
        <v>Feb</v>
      </c>
      <c r="T1358" s="3" t="str">
        <f t="shared" si="21"/>
        <v>60-69 Yrs</v>
      </c>
      <c r="U1358" s="3" t="str">
        <f>TEXT(Customer8[[#This Row],[Transaction_Date]],"YYYY")</f>
        <v>2022</v>
      </c>
    </row>
    <row r="1359" spans="1:21" x14ac:dyDescent="0.35">
      <c r="A1359" t="s">
        <v>2916</v>
      </c>
      <c r="B1359">
        <v>267465259</v>
      </c>
      <c r="C1359">
        <v>43</v>
      </c>
      <c r="D1359" s="1">
        <v>29000.25</v>
      </c>
      <c r="E1359" t="s">
        <v>741</v>
      </c>
      <c r="F1359" t="s">
        <v>229</v>
      </c>
      <c r="G1359" t="s">
        <v>2737</v>
      </c>
      <c r="H1359" s="3">
        <v>298804.88319999998</v>
      </c>
      <c r="I1359" s="3">
        <v>72797.544500000004</v>
      </c>
      <c r="J1359" t="s">
        <v>2917</v>
      </c>
      <c r="K1359" t="str">
        <f>_xlfn.XLOOKUP(A1359, Accounts!A:A, Accounts!E:E, "Not Found")</f>
        <v>Joint</v>
      </c>
      <c r="L1359" s="3">
        <f>_xlfn.XLOOKUP(A1359, Accounts!A:A, Accounts!G:G, 0)</f>
        <v>2412511164</v>
      </c>
      <c r="M1359" s="3" t="str">
        <f>_xlfn.XLOOKUP(A1359, Loan!A:A, Loan!D:D, "0")</f>
        <v>0</v>
      </c>
      <c r="N1359" s="3" t="str">
        <f>_xlfn.XLOOKUP(Customer8[[#This Row],[Account Number]],Transaction!C:C,Transaction!D:D)</f>
        <v>Cash Withdrawal</v>
      </c>
      <c r="O1359" s="3" t="str">
        <f>_xlfn.XLOOKUP(Customer8[[#This Row],[Account Number]], Transaction!C:C,Transaction!E:E)</f>
        <v>POS</v>
      </c>
      <c r="P1359" s="2">
        <f>_xlfn.XLOOKUP(Customer8[[#This Row],[Account Number]], Transaction!C:C,Transaction!F:F)</f>
        <v>44601</v>
      </c>
      <c r="Q1359" s="3">
        <f>Customer8[[#This Row],[Bank Deposit]]-Customer8[[#This Row],[Saving Accounts]]</f>
        <v>226007.33869999996</v>
      </c>
      <c r="R1359" s="3">
        <f>IF(AND(K1359="Current", Customer8[[#This Row],[Balance]]&gt;500000), Customer8[[#This Row],[Balance]]*1.02, Customer8[[#This Row],[Balance]])</f>
        <v>226007.33869999996</v>
      </c>
      <c r="S1359" s="3" t="str">
        <f>TEXT(Customer8[[#This Row],[Transaction_Date]], "MMM")</f>
        <v>Feb</v>
      </c>
      <c r="T1359" s="3" t="str">
        <f t="shared" si="21"/>
        <v>40-49 Yrs</v>
      </c>
      <c r="U1359" s="3" t="str">
        <f>TEXT(Customer8[[#This Row],[Transaction_Date]],"YYYY")</f>
        <v>2022</v>
      </c>
    </row>
    <row r="1360" spans="1:21" x14ac:dyDescent="0.35">
      <c r="A1360" t="s">
        <v>2918</v>
      </c>
      <c r="B1360">
        <v>425436588</v>
      </c>
      <c r="C1360">
        <v>71</v>
      </c>
      <c r="D1360" s="1">
        <v>18773.25</v>
      </c>
      <c r="E1360" t="s">
        <v>741</v>
      </c>
      <c r="F1360" t="s">
        <v>199</v>
      </c>
      <c r="G1360" t="s">
        <v>2800</v>
      </c>
      <c r="H1360" s="3">
        <v>439429.26380000002</v>
      </c>
      <c r="I1360" s="3">
        <v>72191.950500000006</v>
      </c>
      <c r="J1360" t="s">
        <v>2919</v>
      </c>
      <c r="K1360" t="str">
        <f>_xlfn.XLOOKUP(A1360, Accounts!A:A, Accounts!E:E, "Not Found")</f>
        <v>Current</v>
      </c>
      <c r="L1360" s="3">
        <f>_xlfn.XLOOKUP(A1360, Accounts!A:A, Accounts!G:G, 0)</f>
        <v>617503392</v>
      </c>
      <c r="M1360" s="3" t="str">
        <f>_xlfn.XLOOKUP(A1360, Loan!A:A, Loan!D:D, "0")</f>
        <v>0</v>
      </c>
      <c r="N1360" s="3" t="str">
        <f>_xlfn.XLOOKUP(Customer8[[#This Row],[Account Number]],Transaction!C:C,Transaction!D:D)</f>
        <v>Money Transfer</v>
      </c>
      <c r="O1360" s="3" t="str">
        <f>_xlfn.XLOOKUP(Customer8[[#This Row],[Account Number]], Transaction!C:C,Transaction!E:E)</f>
        <v>Internet Banking</v>
      </c>
      <c r="P1360" s="2">
        <f>_xlfn.XLOOKUP(Customer8[[#This Row],[Account Number]], Transaction!C:C,Transaction!F:F)</f>
        <v>44449</v>
      </c>
      <c r="Q1360" s="3">
        <f>Customer8[[#This Row],[Bank Deposit]]-Customer8[[#This Row],[Saving Accounts]]</f>
        <v>367237.31330000004</v>
      </c>
      <c r="R1360" s="3">
        <f>IF(AND(K1360="Current", Customer8[[#This Row],[Balance]]&gt;500000), Customer8[[#This Row],[Balance]]*1.02, Customer8[[#This Row],[Balance]])</f>
        <v>367237.31330000004</v>
      </c>
      <c r="S1360" s="3" t="str">
        <f>TEXT(Customer8[[#This Row],[Transaction_Date]], "MMM")</f>
        <v>Sep</v>
      </c>
      <c r="T1360" s="3" t="str">
        <f t="shared" si="21"/>
        <v>70 Yrs &amp; Above</v>
      </c>
      <c r="U1360" s="3" t="str">
        <f>TEXT(Customer8[[#This Row],[Transaction_Date]],"YYYY")</f>
        <v>2021</v>
      </c>
    </row>
    <row r="1361" spans="1:21" x14ac:dyDescent="0.35">
      <c r="A1361" t="s">
        <v>2920</v>
      </c>
      <c r="B1361">
        <v>34662039</v>
      </c>
      <c r="C1361">
        <v>44</v>
      </c>
      <c r="D1361" s="1">
        <v>28635</v>
      </c>
      <c r="E1361" t="s">
        <v>741</v>
      </c>
      <c r="F1361" t="s">
        <v>243</v>
      </c>
      <c r="G1361" t="s">
        <v>2767</v>
      </c>
      <c r="H1361" s="3">
        <v>1157055.6483</v>
      </c>
      <c r="I1361" s="3">
        <v>232527.58689999999</v>
      </c>
      <c r="J1361" t="s">
        <v>2921</v>
      </c>
      <c r="K1361" t="str">
        <f>_xlfn.XLOOKUP(A1361, Accounts!A:A, Accounts!E:E, "Not Found")</f>
        <v>Current</v>
      </c>
      <c r="L1361" s="3">
        <f>_xlfn.XLOOKUP(A1361, Accounts!A:A, Accounts!G:G, 0)</f>
        <v>1314970944</v>
      </c>
      <c r="M1361" s="3" t="str">
        <f>_xlfn.XLOOKUP(A1361, Loan!A:A, Loan!D:D, "0")</f>
        <v>0</v>
      </c>
      <c r="N1361" s="3" t="str">
        <f>_xlfn.XLOOKUP(Customer8[[#This Row],[Account Number]],Transaction!C:C,Transaction!D:D)</f>
        <v>Cash Withdrawal</v>
      </c>
      <c r="O1361" s="3" t="str">
        <f>_xlfn.XLOOKUP(Customer8[[#This Row],[Account Number]], Transaction!C:C,Transaction!E:E)</f>
        <v>ATM</v>
      </c>
      <c r="P1361" s="2">
        <f>_xlfn.XLOOKUP(Customer8[[#This Row],[Account Number]], Transaction!C:C,Transaction!F:F)</f>
        <v>44621</v>
      </c>
      <c r="Q1361" s="3">
        <f>Customer8[[#This Row],[Bank Deposit]]-Customer8[[#This Row],[Saving Accounts]]</f>
        <v>924528.06140000001</v>
      </c>
      <c r="R1361" s="3">
        <f>IF(AND(K1361="Current", Customer8[[#This Row],[Balance]]&gt;500000), Customer8[[#This Row],[Balance]]*1.02, Customer8[[#This Row],[Balance]])</f>
        <v>943018.62262799998</v>
      </c>
      <c r="S1361" s="3" t="str">
        <f>TEXT(Customer8[[#This Row],[Transaction_Date]], "MMM")</f>
        <v>Mar</v>
      </c>
      <c r="T1361" s="3" t="str">
        <f t="shared" si="21"/>
        <v>40-49 Yrs</v>
      </c>
      <c r="U1361" s="3" t="str">
        <f>TEXT(Customer8[[#This Row],[Transaction_Date]],"YYYY")</f>
        <v>2022</v>
      </c>
    </row>
    <row r="1362" spans="1:21" x14ac:dyDescent="0.35">
      <c r="A1362" t="s">
        <v>2922</v>
      </c>
      <c r="B1362">
        <v>237380993</v>
      </c>
      <c r="C1362">
        <v>78</v>
      </c>
      <c r="D1362" s="1">
        <v>16216.5</v>
      </c>
      <c r="E1362" t="s">
        <v>741</v>
      </c>
      <c r="F1362" t="s">
        <v>338</v>
      </c>
      <c r="G1362" t="s">
        <v>2759</v>
      </c>
      <c r="H1362" s="3">
        <v>638808.8652</v>
      </c>
      <c r="I1362" s="3">
        <v>301280.08799999999</v>
      </c>
      <c r="J1362" t="s">
        <v>2923</v>
      </c>
      <c r="K1362" t="str">
        <f>_xlfn.XLOOKUP(A1362, Accounts!A:A, Accounts!E:E, "Not Found")</f>
        <v>Joint</v>
      </c>
      <c r="L1362" s="3">
        <f>_xlfn.XLOOKUP(A1362, Accounts!A:A, Accounts!G:G, 0)</f>
        <v>365561235</v>
      </c>
      <c r="M1362" s="3" t="str">
        <f>_xlfn.XLOOKUP(A1362, Loan!A:A, Loan!D:D, "0")</f>
        <v>0</v>
      </c>
      <c r="N1362" s="3" t="str">
        <f>_xlfn.XLOOKUP(Customer8[[#This Row],[Account Number]],Transaction!C:C,Transaction!D:D)</f>
        <v>Online Payment</v>
      </c>
      <c r="O1362" s="3" t="str">
        <f>_xlfn.XLOOKUP(Customer8[[#This Row],[Account Number]], Transaction!C:C,Transaction!E:E)</f>
        <v>Card</v>
      </c>
      <c r="P1362" s="2">
        <f>_xlfn.XLOOKUP(Customer8[[#This Row],[Account Number]], Transaction!C:C,Transaction!F:F)</f>
        <v>44314</v>
      </c>
      <c r="Q1362" s="3">
        <f>Customer8[[#This Row],[Bank Deposit]]-Customer8[[#This Row],[Saving Accounts]]</f>
        <v>337528.77720000001</v>
      </c>
      <c r="R1362" s="3">
        <f>IF(AND(K1362="Current", Customer8[[#This Row],[Balance]]&gt;500000), Customer8[[#This Row],[Balance]]*1.02, Customer8[[#This Row],[Balance]])</f>
        <v>337528.77720000001</v>
      </c>
      <c r="S1362" s="3" t="str">
        <f>TEXT(Customer8[[#This Row],[Transaction_Date]], "MMM")</f>
        <v>Apr</v>
      </c>
      <c r="T1362" s="3" t="str">
        <f t="shared" si="21"/>
        <v>70 Yrs &amp; Above</v>
      </c>
      <c r="U1362" s="3" t="str">
        <f>TEXT(Customer8[[#This Row],[Transaction_Date]],"YYYY")</f>
        <v>2021</v>
      </c>
    </row>
    <row r="1363" spans="1:21" x14ac:dyDescent="0.35">
      <c r="A1363" t="s">
        <v>2924</v>
      </c>
      <c r="B1363">
        <v>300474366</v>
      </c>
      <c r="C1363">
        <v>74</v>
      </c>
      <c r="D1363" s="1">
        <v>17677.5</v>
      </c>
      <c r="E1363" t="s">
        <v>741</v>
      </c>
      <c r="F1363" t="s">
        <v>109</v>
      </c>
      <c r="G1363" t="s">
        <v>2737</v>
      </c>
      <c r="H1363" s="3">
        <v>258024.28159999999</v>
      </c>
      <c r="I1363" s="3">
        <v>56705.336300000003</v>
      </c>
      <c r="J1363" t="s">
        <v>2925</v>
      </c>
      <c r="K1363" t="str">
        <f>_xlfn.XLOOKUP(A1363, Accounts!A:A, Accounts!E:E, "Not Found")</f>
        <v>Savings</v>
      </c>
      <c r="L1363" s="3">
        <f>_xlfn.XLOOKUP(A1363, Accounts!A:A, Accounts!G:G, 0)</f>
        <v>621829923</v>
      </c>
      <c r="M1363" s="3" t="str">
        <f>_xlfn.XLOOKUP(A1363, Loan!A:A, Loan!D:D, "0")</f>
        <v>0</v>
      </c>
      <c r="N1363" s="3" t="str">
        <f>_xlfn.XLOOKUP(Customer8[[#This Row],[Account Number]],Transaction!C:C,Transaction!D:D)</f>
        <v>Money Transfer</v>
      </c>
      <c r="O1363" s="3" t="str">
        <f>_xlfn.XLOOKUP(Customer8[[#This Row],[Account Number]], Transaction!C:C,Transaction!E:E)</f>
        <v>Mobile</v>
      </c>
      <c r="P1363" s="2">
        <f>_xlfn.XLOOKUP(Customer8[[#This Row],[Account Number]], Transaction!C:C,Transaction!F:F)</f>
        <v>44575</v>
      </c>
      <c r="Q1363" s="3">
        <f>Customer8[[#This Row],[Bank Deposit]]-Customer8[[#This Row],[Saving Accounts]]</f>
        <v>201318.94529999999</v>
      </c>
      <c r="R1363" s="3">
        <f>IF(AND(K1363="Current", Customer8[[#This Row],[Balance]]&gt;500000), Customer8[[#This Row],[Balance]]*1.02, Customer8[[#This Row],[Balance]])</f>
        <v>201318.94529999999</v>
      </c>
      <c r="S1363" s="3" t="str">
        <f>TEXT(Customer8[[#This Row],[Transaction_Date]], "MMM")</f>
        <v>Jan</v>
      </c>
      <c r="T1363" s="3" t="str">
        <f t="shared" si="21"/>
        <v>70 Yrs &amp; Above</v>
      </c>
      <c r="U1363" s="3" t="str">
        <f>TEXT(Customer8[[#This Row],[Transaction_Date]],"YYYY")</f>
        <v>2022</v>
      </c>
    </row>
    <row r="1364" spans="1:21" x14ac:dyDescent="0.35">
      <c r="A1364" t="s">
        <v>2926</v>
      </c>
      <c r="B1364">
        <v>414440288</v>
      </c>
      <c r="C1364">
        <v>34</v>
      </c>
      <c r="D1364" s="1">
        <v>32287.5</v>
      </c>
      <c r="E1364" t="s">
        <v>741</v>
      </c>
      <c r="F1364" t="s">
        <v>424</v>
      </c>
      <c r="G1364" t="s">
        <v>2743</v>
      </c>
      <c r="H1364" s="3">
        <v>365701.59179999999</v>
      </c>
      <c r="I1364" s="3">
        <v>75225.459000000003</v>
      </c>
      <c r="J1364" t="s">
        <v>2927</v>
      </c>
      <c r="K1364" t="str">
        <f>_xlfn.XLOOKUP(A1364, Accounts!A:A, Accounts!E:E, "Not Found")</f>
        <v>Domiciliary</v>
      </c>
      <c r="L1364" s="3">
        <f>_xlfn.XLOOKUP(A1364, Accounts!A:A, Accounts!G:G, 0)</f>
        <v>86055552</v>
      </c>
      <c r="M1364" s="3" t="str">
        <f>_xlfn.XLOOKUP(A1364, Loan!A:A, Loan!D:D, "0")</f>
        <v>0</v>
      </c>
      <c r="N1364" s="3" t="str">
        <f>_xlfn.XLOOKUP(Customer8[[#This Row],[Account Number]],Transaction!C:C,Transaction!D:D)</f>
        <v>Online Payment</v>
      </c>
      <c r="O1364" s="3" t="str">
        <f>_xlfn.XLOOKUP(Customer8[[#This Row],[Account Number]], Transaction!C:C,Transaction!E:E)</f>
        <v>Internet Banking</v>
      </c>
      <c r="P1364" s="2">
        <f>_xlfn.XLOOKUP(Customer8[[#This Row],[Account Number]], Transaction!C:C,Transaction!F:F)</f>
        <v>44394</v>
      </c>
      <c r="Q1364" s="3">
        <f>Customer8[[#This Row],[Bank Deposit]]-Customer8[[#This Row],[Saving Accounts]]</f>
        <v>290476.13280000002</v>
      </c>
      <c r="R1364" s="3">
        <f>IF(AND(K1364="Current", Customer8[[#This Row],[Balance]]&gt;500000), Customer8[[#This Row],[Balance]]*1.02, Customer8[[#This Row],[Balance]])</f>
        <v>290476.13280000002</v>
      </c>
      <c r="S1364" s="3" t="str">
        <f>TEXT(Customer8[[#This Row],[Transaction_Date]], "MMM")</f>
        <v>Jul</v>
      </c>
      <c r="T1364" s="3" t="str">
        <f t="shared" si="21"/>
        <v>30-39 Yrs</v>
      </c>
      <c r="U1364" s="3" t="str">
        <f>TEXT(Customer8[[#This Row],[Transaction_Date]],"YYYY")</f>
        <v>2021</v>
      </c>
    </row>
    <row r="1365" spans="1:21" x14ac:dyDescent="0.35">
      <c r="A1365" t="s">
        <v>2928</v>
      </c>
      <c r="B1365">
        <v>669645302</v>
      </c>
      <c r="C1365">
        <v>50</v>
      </c>
      <c r="D1365" s="1">
        <v>26443.5</v>
      </c>
      <c r="E1365" t="s">
        <v>741</v>
      </c>
      <c r="F1365" t="s">
        <v>601</v>
      </c>
      <c r="G1365" t="s">
        <v>2776</v>
      </c>
      <c r="H1365" s="3">
        <v>99197.925399999993</v>
      </c>
      <c r="I1365" s="3">
        <v>99406.763200000001</v>
      </c>
      <c r="J1365" t="s">
        <v>2929</v>
      </c>
      <c r="K1365" t="str">
        <f>_xlfn.XLOOKUP(A1365, Accounts!A:A, Accounts!E:E, "Not Found")</f>
        <v>Domiciliary</v>
      </c>
      <c r="L1365" s="3">
        <f>_xlfn.XLOOKUP(A1365, Accounts!A:A, Accounts!G:G, 0)</f>
        <v>13065472</v>
      </c>
      <c r="M1365" s="3" t="str">
        <f>_xlfn.XLOOKUP(A1365, Loan!A:A, Loan!D:D, "0")</f>
        <v>0</v>
      </c>
      <c r="N1365" s="3" t="str">
        <f>_xlfn.XLOOKUP(Customer8[[#This Row],[Account Number]],Transaction!C:C,Transaction!D:D)</f>
        <v>Online Payment</v>
      </c>
      <c r="O1365" s="3" t="str">
        <f>_xlfn.XLOOKUP(Customer8[[#This Row],[Account Number]], Transaction!C:C,Transaction!E:E)</f>
        <v>Card</v>
      </c>
      <c r="P1365" s="2">
        <f>_xlfn.XLOOKUP(Customer8[[#This Row],[Account Number]], Transaction!C:C,Transaction!F:F)</f>
        <v>44368</v>
      </c>
      <c r="Q1365" s="3">
        <f>Customer8[[#This Row],[Bank Deposit]]-Customer8[[#This Row],[Saving Accounts]]</f>
        <v>-208.83780000000843</v>
      </c>
      <c r="R1365" s="3">
        <f>IF(AND(K1365="Current", Customer8[[#This Row],[Balance]]&gt;500000), Customer8[[#This Row],[Balance]]*1.02, Customer8[[#This Row],[Balance]])</f>
        <v>-208.83780000000843</v>
      </c>
      <c r="S1365" s="3" t="str">
        <f>TEXT(Customer8[[#This Row],[Transaction_Date]], "MMM")</f>
        <v>Jun</v>
      </c>
      <c r="T1365" s="3" t="str">
        <f t="shared" si="21"/>
        <v>50-59 Yrs</v>
      </c>
      <c r="U1365" s="3" t="str">
        <f>TEXT(Customer8[[#This Row],[Transaction_Date]],"YYYY")</f>
        <v>2021</v>
      </c>
    </row>
    <row r="1366" spans="1:21" x14ac:dyDescent="0.35">
      <c r="A1366" t="s">
        <v>2930</v>
      </c>
      <c r="B1366">
        <v>508102963</v>
      </c>
      <c r="C1366">
        <v>30</v>
      </c>
      <c r="D1366" s="1">
        <v>33748.5</v>
      </c>
      <c r="E1366" t="s">
        <v>741</v>
      </c>
      <c r="F1366" t="s">
        <v>665</v>
      </c>
      <c r="G1366" t="s">
        <v>2767</v>
      </c>
      <c r="H1366" s="3">
        <v>519994.30829999998</v>
      </c>
      <c r="I1366" s="3">
        <v>162398.2224</v>
      </c>
      <c r="J1366" t="s">
        <v>2931</v>
      </c>
      <c r="K1366" t="str">
        <f>_xlfn.XLOOKUP(A1366, Accounts!A:A, Accounts!E:E, "Not Found")</f>
        <v>Current</v>
      </c>
      <c r="L1366" s="3">
        <f>_xlfn.XLOOKUP(A1366, Accounts!A:A, Accounts!G:G, 0)</f>
        <v>3201866624</v>
      </c>
      <c r="M1366" s="3" t="str">
        <f>_xlfn.XLOOKUP(A1366, Loan!A:A, Loan!D:D, "0")</f>
        <v>0</v>
      </c>
      <c r="N1366" s="3" t="str">
        <f>_xlfn.XLOOKUP(Customer8[[#This Row],[Account Number]],Transaction!C:C,Transaction!D:D)</f>
        <v>Cash Withdrawal</v>
      </c>
      <c r="O1366" s="3" t="str">
        <f>_xlfn.XLOOKUP(Customer8[[#This Row],[Account Number]], Transaction!C:C,Transaction!E:E)</f>
        <v>ATM</v>
      </c>
      <c r="P1366" s="2">
        <f>_xlfn.XLOOKUP(Customer8[[#This Row],[Account Number]], Transaction!C:C,Transaction!F:F)</f>
        <v>44647</v>
      </c>
      <c r="Q1366" s="3">
        <f>Customer8[[#This Row],[Bank Deposit]]-Customer8[[#This Row],[Saving Accounts]]</f>
        <v>357596.08589999995</v>
      </c>
      <c r="R1366" s="3">
        <f>IF(AND(K1366="Current", Customer8[[#This Row],[Balance]]&gt;500000), Customer8[[#This Row],[Balance]]*1.02, Customer8[[#This Row],[Balance]])</f>
        <v>357596.08589999995</v>
      </c>
      <c r="S1366" s="3" t="str">
        <f>TEXT(Customer8[[#This Row],[Transaction_Date]], "MMM")</f>
        <v>Mar</v>
      </c>
      <c r="T1366" s="3" t="str">
        <f t="shared" si="21"/>
        <v>30-39 Yrs</v>
      </c>
      <c r="U1366" s="3" t="str">
        <f>TEXT(Customer8[[#This Row],[Transaction_Date]],"YYYY")</f>
        <v>2022</v>
      </c>
    </row>
    <row r="1367" spans="1:21" x14ac:dyDescent="0.35">
      <c r="A1367" t="s">
        <v>2932</v>
      </c>
      <c r="B1367">
        <v>777792328</v>
      </c>
      <c r="C1367">
        <v>73</v>
      </c>
      <c r="D1367" s="1">
        <v>18042.75</v>
      </c>
      <c r="E1367" t="s">
        <v>741</v>
      </c>
      <c r="F1367" t="s">
        <v>1030</v>
      </c>
      <c r="G1367" t="s">
        <v>2756</v>
      </c>
      <c r="H1367" s="3">
        <v>75457.276700000002</v>
      </c>
      <c r="I1367" s="3">
        <v>43700.077499999999</v>
      </c>
      <c r="J1367" t="s">
        <v>2933</v>
      </c>
      <c r="K1367" t="str">
        <f>_xlfn.XLOOKUP(A1367, Accounts!A:A, Accounts!E:E, "Not Found")</f>
        <v>Corporate</v>
      </c>
      <c r="L1367" s="3">
        <f>_xlfn.XLOOKUP(A1367, Accounts!A:A, Accounts!G:G, 0)</f>
        <v>26400064</v>
      </c>
      <c r="M1367" s="3" t="str">
        <f>_xlfn.XLOOKUP(A1367, Loan!A:A, Loan!D:D, "0")</f>
        <v>0</v>
      </c>
      <c r="N1367" s="3" t="str">
        <f>_xlfn.XLOOKUP(Customer8[[#This Row],[Account Number]],Transaction!C:C,Transaction!D:D)</f>
        <v>Money Transfer</v>
      </c>
      <c r="O1367" s="3" t="str">
        <f>_xlfn.XLOOKUP(Customer8[[#This Row],[Account Number]], Transaction!C:C,Transaction!E:E)</f>
        <v>Mobile</v>
      </c>
      <c r="P1367" s="2">
        <f>_xlfn.XLOOKUP(Customer8[[#This Row],[Account Number]], Transaction!C:C,Transaction!F:F)</f>
        <v>44256</v>
      </c>
      <c r="Q1367" s="3">
        <f>Customer8[[#This Row],[Bank Deposit]]-Customer8[[#This Row],[Saving Accounts]]</f>
        <v>31757.199200000003</v>
      </c>
      <c r="R1367" s="3">
        <f>IF(AND(K1367="Current", Customer8[[#This Row],[Balance]]&gt;500000), Customer8[[#This Row],[Balance]]*1.02, Customer8[[#This Row],[Balance]])</f>
        <v>31757.199200000003</v>
      </c>
      <c r="S1367" s="3" t="str">
        <f>TEXT(Customer8[[#This Row],[Transaction_Date]], "MMM")</f>
        <v>Mar</v>
      </c>
      <c r="T1367" s="3" t="str">
        <f t="shared" si="21"/>
        <v>70 Yrs &amp; Above</v>
      </c>
      <c r="U1367" s="3" t="str">
        <f>TEXT(Customer8[[#This Row],[Transaction_Date]],"YYYY")</f>
        <v>2021</v>
      </c>
    </row>
    <row r="1368" spans="1:21" x14ac:dyDescent="0.35">
      <c r="A1368" t="s">
        <v>2934</v>
      </c>
      <c r="B1368">
        <v>759957</v>
      </c>
      <c r="C1368">
        <v>80</v>
      </c>
      <c r="D1368" s="1">
        <v>15486</v>
      </c>
      <c r="E1368" t="s">
        <v>741</v>
      </c>
      <c r="F1368" t="s">
        <v>574</v>
      </c>
      <c r="G1368" t="s">
        <v>2776</v>
      </c>
      <c r="H1368" s="3">
        <v>272673.22899999999</v>
      </c>
      <c r="I1368" s="3">
        <v>48750.6682</v>
      </c>
      <c r="J1368" t="s">
        <v>2935</v>
      </c>
      <c r="K1368" t="str">
        <f>_xlfn.XLOOKUP(A1368, Accounts!A:A, Accounts!E:E, "Not Found")</f>
        <v>Current</v>
      </c>
      <c r="L1368" s="3">
        <f>_xlfn.XLOOKUP(A1368, Accounts!A:A, Accounts!G:G, 0)</f>
        <v>2670038982</v>
      </c>
      <c r="M1368" s="3" t="str">
        <f>_xlfn.XLOOKUP(A1368, Loan!A:A, Loan!D:D, "0")</f>
        <v>0</v>
      </c>
      <c r="N1368" s="3" t="str">
        <f>_xlfn.XLOOKUP(Customer8[[#This Row],[Account Number]],Transaction!C:C,Transaction!D:D)</f>
        <v>Online Payment</v>
      </c>
      <c r="O1368" s="3" t="str">
        <f>_xlfn.XLOOKUP(Customer8[[#This Row],[Account Number]], Transaction!C:C,Transaction!E:E)</f>
        <v>Internet Banking</v>
      </c>
      <c r="P1368" s="2">
        <f>_xlfn.XLOOKUP(Customer8[[#This Row],[Account Number]], Transaction!C:C,Transaction!F:F)</f>
        <v>44260</v>
      </c>
      <c r="Q1368" s="3">
        <f>Customer8[[#This Row],[Bank Deposit]]-Customer8[[#This Row],[Saving Accounts]]</f>
        <v>223922.56079999998</v>
      </c>
      <c r="R1368" s="3">
        <f>IF(AND(K1368="Current", Customer8[[#This Row],[Balance]]&gt;500000), Customer8[[#This Row],[Balance]]*1.02, Customer8[[#This Row],[Balance]])</f>
        <v>223922.56079999998</v>
      </c>
      <c r="S1368" s="3" t="str">
        <f>TEXT(Customer8[[#This Row],[Transaction_Date]], "MMM")</f>
        <v>Mar</v>
      </c>
      <c r="T1368" s="3" t="str">
        <f t="shared" si="21"/>
        <v>70 Yrs &amp; Above</v>
      </c>
      <c r="U1368" s="3" t="str">
        <f>TEXT(Customer8[[#This Row],[Transaction_Date]],"YYYY")</f>
        <v>2021</v>
      </c>
    </row>
    <row r="1369" spans="1:21" x14ac:dyDescent="0.35">
      <c r="A1369" t="s">
        <v>2936</v>
      </c>
      <c r="B1369">
        <v>809971306</v>
      </c>
      <c r="C1369">
        <v>51</v>
      </c>
      <c r="D1369" s="1">
        <v>26078.25</v>
      </c>
      <c r="E1369" t="s">
        <v>741</v>
      </c>
      <c r="F1369" t="s">
        <v>950</v>
      </c>
      <c r="G1369" t="s">
        <v>2746</v>
      </c>
      <c r="H1369" s="3">
        <v>230097.35019999999</v>
      </c>
      <c r="I1369" s="3">
        <v>163888.69330000001</v>
      </c>
      <c r="J1369" t="s">
        <v>2937</v>
      </c>
      <c r="K1369" t="str">
        <f>_xlfn.XLOOKUP(A1369, Accounts!A:A, Accounts!E:E, "Not Found")</f>
        <v>Savings</v>
      </c>
      <c r="L1369" s="3">
        <f>_xlfn.XLOOKUP(A1369, Accounts!A:A, Accounts!G:G, 0)</f>
        <v>729975675</v>
      </c>
      <c r="M1369" s="3" t="str">
        <f>_xlfn.XLOOKUP(A1369, Loan!A:A, Loan!D:D, "0")</f>
        <v>0</v>
      </c>
      <c r="N1369" s="3" t="str">
        <f>_xlfn.XLOOKUP(Customer8[[#This Row],[Account Number]],Transaction!C:C,Transaction!D:D)</f>
        <v>Online Payment</v>
      </c>
      <c r="O1369" s="3" t="str">
        <f>_xlfn.XLOOKUP(Customer8[[#This Row],[Account Number]], Transaction!C:C,Transaction!E:E)</f>
        <v>Mobile</v>
      </c>
      <c r="P1369" s="2">
        <f>_xlfn.XLOOKUP(Customer8[[#This Row],[Account Number]], Transaction!C:C,Transaction!F:F)</f>
        <v>44532</v>
      </c>
      <c r="Q1369" s="3">
        <f>Customer8[[#This Row],[Bank Deposit]]-Customer8[[#This Row],[Saving Accounts]]</f>
        <v>66208.656899999973</v>
      </c>
      <c r="R1369" s="3">
        <f>IF(AND(K1369="Current", Customer8[[#This Row],[Balance]]&gt;500000), Customer8[[#This Row],[Balance]]*1.02, Customer8[[#This Row],[Balance]])</f>
        <v>66208.656899999973</v>
      </c>
      <c r="S1369" s="3" t="str">
        <f>TEXT(Customer8[[#This Row],[Transaction_Date]], "MMM")</f>
        <v>Dec</v>
      </c>
      <c r="T1369" s="3" t="str">
        <f t="shared" si="21"/>
        <v>50-59 Yrs</v>
      </c>
      <c r="U1369" s="3" t="str">
        <f>TEXT(Customer8[[#This Row],[Transaction_Date]],"YYYY")</f>
        <v>2021</v>
      </c>
    </row>
    <row r="1370" spans="1:21" x14ac:dyDescent="0.35">
      <c r="A1370" t="s">
        <v>2938</v>
      </c>
      <c r="B1370">
        <v>656674896</v>
      </c>
      <c r="C1370">
        <v>69</v>
      </c>
      <c r="D1370" s="1">
        <v>19503.75</v>
      </c>
      <c r="E1370" t="s">
        <v>741</v>
      </c>
      <c r="F1370" t="s">
        <v>641</v>
      </c>
      <c r="G1370" t="s">
        <v>2749</v>
      </c>
      <c r="H1370" s="3">
        <v>160834.7213</v>
      </c>
      <c r="I1370" s="3">
        <v>75032.893899999995</v>
      </c>
      <c r="J1370" t="s">
        <v>2939</v>
      </c>
      <c r="K1370" t="str">
        <f>_xlfn.XLOOKUP(A1370, Accounts!A:A, Accounts!E:E, "Not Found")</f>
        <v>Joint</v>
      </c>
      <c r="L1370" s="3">
        <f>_xlfn.XLOOKUP(A1370, Accounts!A:A, Accounts!G:G, 0)</f>
        <v>157581375</v>
      </c>
      <c r="M1370" s="3" t="str">
        <f>_xlfn.XLOOKUP(A1370, Loan!A:A, Loan!D:D, "0")</f>
        <v>0</v>
      </c>
      <c r="N1370" s="3" t="str">
        <f>_xlfn.XLOOKUP(Customer8[[#This Row],[Account Number]],Transaction!C:C,Transaction!D:D)</f>
        <v>Online Payment</v>
      </c>
      <c r="O1370" s="3" t="str">
        <f>_xlfn.XLOOKUP(Customer8[[#This Row],[Account Number]], Transaction!C:C,Transaction!E:E)</f>
        <v>Internet Banking</v>
      </c>
      <c r="P1370" s="2">
        <f>_xlfn.XLOOKUP(Customer8[[#This Row],[Account Number]], Transaction!C:C,Transaction!F:F)</f>
        <v>44664</v>
      </c>
      <c r="Q1370" s="3">
        <f>Customer8[[#This Row],[Bank Deposit]]-Customer8[[#This Row],[Saving Accounts]]</f>
        <v>85801.827400000009</v>
      </c>
      <c r="R1370" s="3">
        <f>IF(AND(K1370="Current", Customer8[[#This Row],[Balance]]&gt;500000), Customer8[[#This Row],[Balance]]*1.02, Customer8[[#This Row],[Balance]])</f>
        <v>85801.827400000009</v>
      </c>
      <c r="S1370" s="3" t="str">
        <f>TEXT(Customer8[[#This Row],[Transaction_Date]], "MMM")</f>
        <v>Apr</v>
      </c>
      <c r="T1370" s="3" t="str">
        <f t="shared" si="21"/>
        <v>60-69 Yrs</v>
      </c>
      <c r="U1370" s="3" t="str">
        <f>TEXT(Customer8[[#This Row],[Transaction_Date]],"YYYY")</f>
        <v>2022</v>
      </c>
    </row>
    <row r="1371" spans="1:21" x14ac:dyDescent="0.35">
      <c r="A1371" t="s">
        <v>2940</v>
      </c>
      <c r="B1371">
        <v>15764858</v>
      </c>
      <c r="C1371">
        <v>63</v>
      </c>
      <c r="D1371" s="1">
        <v>21695.25</v>
      </c>
      <c r="E1371" t="s">
        <v>741</v>
      </c>
      <c r="F1371" t="s">
        <v>124</v>
      </c>
      <c r="G1371" t="s">
        <v>2734</v>
      </c>
      <c r="H1371" s="3">
        <v>624483.3726</v>
      </c>
      <c r="I1371" s="3">
        <v>133223.1195</v>
      </c>
      <c r="J1371" t="s">
        <v>2941</v>
      </c>
      <c r="K1371" t="str">
        <f>_xlfn.XLOOKUP(A1371, Accounts!A:A, Accounts!E:E, "Not Found")</f>
        <v>Domiciliary</v>
      </c>
      <c r="L1371" s="3">
        <f>_xlfn.XLOOKUP(A1371, Accounts!A:A, Accounts!G:G, 0)</f>
        <v>89675551</v>
      </c>
      <c r="M1371" s="3">
        <f>_xlfn.XLOOKUP(A1371, Loan!A:A, Loan!D:D, "0")</f>
        <v>9895652532</v>
      </c>
      <c r="N1371" s="3" t="str">
        <f>_xlfn.XLOOKUP(Customer8[[#This Row],[Account Number]],Transaction!C:C,Transaction!D:D)</f>
        <v>Loan Payment</v>
      </c>
      <c r="O1371" s="3" t="str">
        <f>_xlfn.XLOOKUP(Customer8[[#This Row],[Account Number]], Transaction!C:C,Transaction!E:E)</f>
        <v>ACH</v>
      </c>
      <c r="P1371" s="2">
        <f>_xlfn.XLOOKUP(Customer8[[#This Row],[Account Number]], Transaction!C:C,Transaction!F:F)</f>
        <v>44479</v>
      </c>
      <c r="Q1371" s="3">
        <f>Customer8[[#This Row],[Bank Deposit]]-Customer8[[#This Row],[Saving Accounts]]</f>
        <v>491260.25309999997</v>
      </c>
      <c r="R1371" s="3">
        <f>IF(AND(K1371="Current", Customer8[[#This Row],[Balance]]&gt;500000), Customer8[[#This Row],[Balance]]*1.02, Customer8[[#This Row],[Balance]])</f>
        <v>491260.25309999997</v>
      </c>
      <c r="S1371" s="3" t="str">
        <f>TEXT(Customer8[[#This Row],[Transaction_Date]], "MMM")</f>
        <v>Oct</v>
      </c>
      <c r="T1371" s="3" t="str">
        <f t="shared" si="21"/>
        <v>60-69 Yrs</v>
      </c>
      <c r="U1371" s="3" t="str">
        <f>TEXT(Customer8[[#This Row],[Transaction_Date]],"YYYY")</f>
        <v>2021</v>
      </c>
    </row>
    <row r="1372" spans="1:21" x14ac:dyDescent="0.35">
      <c r="A1372" t="s">
        <v>2942</v>
      </c>
      <c r="B1372">
        <v>754949952</v>
      </c>
      <c r="C1372">
        <v>36</v>
      </c>
      <c r="D1372" s="1">
        <v>31557</v>
      </c>
      <c r="E1372" t="s">
        <v>741</v>
      </c>
      <c r="F1372" t="s">
        <v>226</v>
      </c>
      <c r="G1372" t="s">
        <v>2756</v>
      </c>
      <c r="H1372" s="3">
        <v>116399.8642</v>
      </c>
      <c r="I1372" s="3">
        <v>67077.020699999994</v>
      </c>
      <c r="J1372" t="s">
        <v>2943</v>
      </c>
      <c r="K1372" t="str">
        <f>_xlfn.XLOOKUP(A1372, Accounts!A:A, Accounts!E:E, "Not Found")</f>
        <v>Corporate</v>
      </c>
      <c r="L1372" s="3">
        <f>_xlfn.XLOOKUP(A1372, Accounts!A:A, Accounts!G:G, 0)</f>
        <v>12622211</v>
      </c>
      <c r="M1372" s="3" t="str">
        <f>_xlfn.XLOOKUP(A1372, Loan!A:A, Loan!D:D, "0")</f>
        <v>0</v>
      </c>
      <c r="N1372" s="3" t="str">
        <f>_xlfn.XLOOKUP(Customer8[[#This Row],[Account Number]],Transaction!C:C,Transaction!D:D)</f>
        <v>Money Transfer</v>
      </c>
      <c r="O1372" s="3" t="str">
        <f>_xlfn.XLOOKUP(Customer8[[#This Row],[Account Number]], Transaction!C:C,Transaction!E:E)</f>
        <v>Mobile</v>
      </c>
      <c r="P1372" s="2">
        <f>_xlfn.XLOOKUP(Customer8[[#This Row],[Account Number]], Transaction!C:C,Transaction!F:F)</f>
        <v>44422</v>
      </c>
      <c r="Q1372" s="3">
        <f>Customer8[[#This Row],[Bank Deposit]]-Customer8[[#This Row],[Saving Accounts]]</f>
        <v>49322.843500000003</v>
      </c>
      <c r="R1372" s="3">
        <f>IF(AND(K1372="Current", Customer8[[#This Row],[Balance]]&gt;500000), Customer8[[#This Row],[Balance]]*1.02, Customer8[[#This Row],[Balance]])</f>
        <v>49322.843500000003</v>
      </c>
      <c r="S1372" s="3" t="str">
        <f>TEXT(Customer8[[#This Row],[Transaction_Date]], "MMM")</f>
        <v>Aug</v>
      </c>
      <c r="T1372" s="3" t="str">
        <f t="shared" si="21"/>
        <v>30-39 Yrs</v>
      </c>
      <c r="U1372" s="3" t="str">
        <f>TEXT(Customer8[[#This Row],[Transaction_Date]],"YYYY")</f>
        <v>2021</v>
      </c>
    </row>
    <row r="1373" spans="1:21" x14ac:dyDescent="0.35">
      <c r="A1373" t="s">
        <v>2944</v>
      </c>
      <c r="B1373">
        <v>808794445</v>
      </c>
      <c r="C1373">
        <v>54</v>
      </c>
      <c r="D1373" s="1">
        <v>24982.5</v>
      </c>
      <c r="E1373" t="s">
        <v>741</v>
      </c>
      <c r="F1373" t="s">
        <v>2945</v>
      </c>
      <c r="G1373" t="s">
        <v>2734</v>
      </c>
      <c r="H1373" s="3">
        <v>30560.824700000001</v>
      </c>
      <c r="I1373" s="3">
        <v>30442.230500000001</v>
      </c>
      <c r="J1373" t="s">
        <v>2946</v>
      </c>
      <c r="K1373" t="str">
        <f>_xlfn.XLOOKUP(A1373, Accounts!A:A, Accounts!E:E, "Not Found")</f>
        <v>Corporate</v>
      </c>
      <c r="L1373" s="3">
        <f>_xlfn.XLOOKUP(A1373, Accounts!A:A, Accounts!G:G, 0)</f>
        <v>494129664</v>
      </c>
      <c r="M1373" s="3" t="str">
        <f>_xlfn.XLOOKUP(A1373, Loan!A:A, Loan!D:D, "0")</f>
        <v>0</v>
      </c>
      <c r="N1373" s="3" t="str">
        <f>_xlfn.XLOOKUP(Customer8[[#This Row],[Account Number]],Transaction!C:C,Transaction!D:D)</f>
        <v>Money Transfer</v>
      </c>
      <c r="O1373" s="3" t="str">
        <f>_xlfn.XLOOKUP(Customer8[[#This Row],[Account Number]], Transaction!C:C,Transaction!E:E)</f>
        <v>Internet Banking</v>
      </c>
      <c r="P1373" s="2">
        <f>_xlfn.XLOOKUP(Customer8[[#This Row],[Account Number]], Transaction!C:C,Transaction!F:F)</f>
        <v>44541</v>
      </c>
      <c r="Q1373" s="3">
        <f>Customer8[[#This Row],[Bank Deposit]]-Customer8[[#This Row],[Saving Accounts]]</f>
        <v>118.59419999999955</v>
      </c>
      <c r="R1373" s="3">
        <f>IF(AND(K1373="Current", Customer8[[#This Row],[Balance]]&gt;500000), Customer8[[#This Row],[Balance]]*1.02, Customer8[[#This Row],[Balance]])</f>
        <v>118.59419999999955</v>
      </c>
      <c r="S1373" s="3" t="str">
        <f>TEXT(Customer8[[#This Row],[Transaction_Date]], "MMM")</f>
        <v>Dec</v>
      </c>
      <c r="T1373" s="3" t="str">
        <f t="shared" si="21"/>
        <v>50-59 Yrs</v>
      </c>
      <c r="U1373" s="3" t="str">
        <f>TEXT(Customer8[[#This Row],[Transaction_Date]],"YYYY")</f>
        <v>2021</v>
      </c>
    </row>
    <row r="1374" spans="1:21" x14ac:dyDescent="0.35">
      <c r="A1374" t="s">
        <v>2947</v>
      </c>
      <c r="B1374">
        <v>709718318</v>
      </c>
      <c r="C1374">
        <v>49</v>
      </c>
      <c r="D1374" s="1">
        <v>26808.75</v>
      </c>
      <c r="E1374" t="s">
        <v>741</v>
      </c>
      <c r="F1374" t="s">
        <v>320</v>
      </c>
      <c r="G1374" t="s">
        <v>2746</v>
      </c>
      <c r="H1374" s="3">
        <v>515950.016</v>
      </c>
      <c r="I1374" s="3">
        <v>391700.8285</v>
      </c>
      <c r="J1374" t="s">
        <v>2948</v>
      </c>
      <c r="K1374" t="str">
        <f>_xlfn.XLOOKUP(A1374, Accounts!A:A, Accounts!E:E, "Not Found")</f>
        <v>Savings</v>
      </c>
      <c r="L1374" s="3">
        <f>_xlfn.XLOOKUP(A1374, Accounts!A:A, Accounts!G:G, 0)</f>
        <v>524020965</v>
      </c>
      <c r="M1374" s="3" t="str">
        <f>_xlfn.XLOOKUP(A1374, Loan!A:A, Loan!D:D, "0")</f>
        <v>0</v>
      </c>
      <c r="N1374" s="3" t="str">
        <f>_xlfn.XLOOKUP(Customer8[[#This Row],[Account Number]],Transaction!C:C,Transaction!D:D)</f>
        <v>Money Deposit</v>
      </c>
      <c r="O1374" s="3" t="str">
        <f>_xlfn.XLOOKUP(Customer8[[#This Row],[Account Number]], Transaction!C:C,Transaction!E:E)</f>
        <v>Bank</v>
      </c>
      <c r="P1374" s="2">
        <f>_xlfn.XLOOKUP(Customer8[[#This Row],[Account Number]], Transaction!C:C,Transaction!F:F)</f>
        <v>44211</v>
      </c>
      <c r="Q1374" s="3">
        <f>Customer8[[#This Row],[Bank Deposit]]-Customer8[[#This Row],[Saving Accounts]]</f>
        <v>124249.1875</v>
      </c>
      <c r="R1374" s="3">
        <f>IF(AND(K1374="Current", Customer8[[#This Row],[Balance]]&gt;500000), Customer8[[#This Row],[Balance]]*1.02, Customer8[[#This Row],[Balance]])</f>
        <v>124249.1875</v>
      </c>
      <c r="S1374" s="3" t="str">
        <f>TEXT(Customer8[[#This Row],[Transaction_Date]], "MMM")</f>
        <v>Jan</v>
      </c>
      <c r="T1374" s="3" t="str">
        <f t="shared" si="21"/>
        <v>40-49 Yrs</v>
      </c>
      <c r="U1374" s="3" t="str">
        <f>TEXT(Customer8[[#This Row],[Transaction_Date]],"YYYY")</f>
        <v>2021</v>
      </c>
    </row>
    <row r="1375" spans="1:21" x14ac:dyDescent="0.35">
      <c r="A1375" t="s">
        <v>2949</v>
      </c>
      <c r="B1375">
        <v>340449270</v>
      </c>
      <c r="C1375">
        <v>54</v>
      </c>
      <c r="D1375" s="1">
        <v>24982.5</v>
      </c>
      <c r="E1375" t="s">
        <v>741</v>
      </c>
      <c r="F1375" t="s">
        <v>118</v>
      </c>
      <c r="G1375" t="s">
        <v>2776</v>
      </c>
      <c r="H1375" s="3">
        <v>1893592.3169</v>
      </c>
      <c r="I1375" s="3">
        <v>573815.85360000003</v>
      </c>
      <c r="J1375" t="s">
        <v>2950</v>
      </c>
      <c r="K1375" t="str">
        <f>_xlfn.XLOOKUP(A1375, Accounts!A:A, Accounts!E:E, "Not Found")</f>
        <v>Current</v>
      </c>
      <c r="L1375" s="3">
        <f>_xlfn.XLOOKUP(A1375, Accounts!A:A, Accounts!G:G, 0)</f>
        <v>16797375</v>
      </c>
      <c r="M1375" s="3" t="str">
        <f>_xlfn.XLOOKUP(A1375, Loan!A:A, Loan!D:D, "0")</f>
        <v>0</v>
      </c>
      <c r="N1375" s="3" t="str">
        <f>_xlfn.XLOOKUP(Customer8[[#This Row],[Account Number]],Transaction!C:C,Transaction!D:D)</f>
        <v>Money Transfer</v>
      </c>
      <c r="O1375" s="3" t="str">
        <f>_xlfn.XLOOKUP(Customer8[[#This Row],[Account Number]], Transaction!C:C,Transaction!E:E)</f>
        <v>Mobile</v>
      </c>
      <c r="P1375" s="2">
        <f>_xlfn.XLOOKUP(Customer8[[#This Row],[Account Number]], Transaction!C:C,Transaction!F:F)</f>
        <v>44396</v>
      </c>
      <c r="Q1375" s="3">
        <f>Customer8[[#This Row],[Bank Deposit]]-Customer8[[#This Row],[Saving Accounts]]</f>
        <v>1319776.4632999999</v>
      </c>
      <c r="R1375" s="3">
        <f>IF(AND(K1375="Current", Customer8[[#This Row],[Balance]]&gt;500000), Customer8[[#This Row],[Balance]]*1.02, Customer8[[#This Row],[Balance]])</f>
        <v>1346171.992566</v>
      </c>
      <c r="S1375" s="3" t="str">
        <f>TEXT(Customer8[[#This Row],[Transaction_Date]], "MMM")</f>
        <v>Jul</v>
      </c>
      <c r="T1375" s="3" t="str">
        <f t="shared" si="21"/>
        <v>50-59 Yrs</v>
      </c>
      <c r="U1375" s="3" t="str">
        <f>TEXT(Customer8[[#This Row],[Transaction_Date]],"YYYY")</f>
        <v>2021</v>
      </c>
    </row>
    <row r="1376" spans="1:21" x14ac:dyDescent="0.35">
      <c r="A1376" t="s">
        <v>2951</v>
      </c>
      <c r="B1376">
        <v>611809013</v>
      </c>
      <c r="C1376">
        <v>64</v>
      </c>
      <c r="D1376" s="1">
        <v>21330</v>
      </c>
      <c r="E1376" t="s">
        <v>741</v>
      </c>
      <c r="F1376" t="s">
        <v>574</v>
      </c>
      <c r="G1376" t="s">
        <v>2734</v>
      </c>
      <c r="H1376" s="3">
        <v>527832.84349999996</v>
      </c>
      <c r="I1376" s="3">
        <v>171867.52340000001</v>
      </c>
      <c r="J1376" t="s">
        <v>2952</v>
      </c>
      <c r="K1376" t="str">
        <f>_xlfn.XLOOKUP(A1376, Accounts!A:A, Accounts!E:E, "Not Found")</f>
        <v>Domiciliary</v>
      </c>
      <c r="L1376" s="3">
        <f>_xlfn.XLOOKUP(A1376, Accounts!A:A, Accounts!G:G, 0)</f>
        <v>209173888</v>
      </c>
      <c r="M1376" s="3" t="str">
        <f>_xlfn.XLOOKUP(A1376, Loan!A:A, Loan!D:D, "0")</f>
        <v>0</v>
      </c>
      <c r="N1376" s="3" t="str">
        <f>_xlfn.XLOOKUP(Customer8[[#This Row],[Account Number]],Transaction!C:C,Transaction!D:D)</f>
        <v>Money Deposit</v>
      </c>
      <c r="O1376" s="3" t="str">
        <f>_xlfn.XLOOKUP(Customer8[[#This Row],[Account Number]], Transaction!C:C,Transaction!E:E)</f>
        <v>Bank</v>
      </c>
      <c r="P1376" s="2">
        <f>_xlfn.XLOOKUP(Customer8[[#This Row],[Account Number]], Transaction!C:C,Transaction!F:F)</f>
        <v>44388</v>
      </c>
      <c r="Q1376" s="3">
        <f>Customer8[[#This Row],[Bank Deposit]]-Customer8[[#This Row],[Saving Accounts]]</f>
        <v>355965.32009999995</v>
      </c>
      <c r="R1376" s="3">
        <f>IF(AND(K1376="Current", Customer8[[#This Row],[Balance]]&gt;500000), Customer8[[#This Row],[Balance]]*1.02, Customer8[[#This Row],[Balance]])</f>
        <v>355965.32009999995</v>
      </c>
      <c r="S1376" s="3" t="str">
        <f>TEXT(Customer8[[#This Row],[Transaction_Date]], "MMM")</f>
        <v>Jul</v>
      </c>
      <c r="T1376" s="3" t="str">
        <f t="shared" si="21"/>
        <v>60-69 Yrs</v>
      </c>
      <c r="U1376" s="3" t="str">
        <f>TEXT(Customer8[[#This Row],[Transaction_Date]],"YYYY")</f>
        <v>2021</v>
      </c>
    </row>
    <row r="1377" spans="1:21" x14ac:dyDescent="0.35">
      <c r="A1377" t="s">
        <v>2953</v>
      </c>
      <c r="B1377">
        <v>722249445</v>
      </c>
      <c r="C1377">
        <v>54</v>
      </c>
      <c r="D1377" s="1">
        <v>24982.5</v>
      </c>
      <c r="E1377" t="s">
        <v>741</v>
      </c>
      <c r="F1377" t="s">
        <v>1222</v>
      </c>
      <c r="G1377" t="s">
        <v>2737</v>
      </c>
      <c r="H1377" s="3">
        <v>600544.06469999999</v>
      </c>
      <c r="I1377" s="3">
        <v>374116.71</v>
      </c>
      <c r="J1377" t="s">
        <v>2954</v>
      </c>
      <c r="K1377" t="str">
        <f>_xlfn.XLOOKUP(A1377, Accounts!A:A, Accounts!E:E, "Not Found")</f>
        <v>Current</v>
      </c>
      <c r="L1377" s="3">
        <f>_xlfn.XLOOKUP(A1377, Accounts!A:A, Accounts!G:G, 0)</f>
        <v>155456352</v>
      </c>
      <c r="M1377" s="3" t="str">
        <f>_xlfn.XLOOKUP(A1377, Loan!A:A, Loan!D:D, "0")</f>
        <v>0</v>
      </c>
      <c r="N1377" s="3" t="str">
        <f>_xlfn.XLOOKUP(Customer8[[#This Row],[Account Number]],Transaction!C:C,Transaction!D:D)</f>
        <v>Checks</v>
      </c>
      <c r="O1377" s="3" t="str">
        <f>_xlfn.XLOOKUP(Customer8[[#This Row],[Account Number]], Transaction!C:C,Transaction!E:E)</f>
        <v>Bank</v>
      </c>
      <c r="P1377" s="2">
        <f>_xlfn.XLOOKUP(Customer8[[#This Row],[Account Number]], Transaction!C:C,Transaction!F:F)</f>
        <v>44533</v>
      </c>
      <c r="Q1377" s="3">
        <f>Customer8[[#This Row],[Bank Deposit]]-Customer8[[#This Row],[Saving Accounts]]</f>
        <v>226427.35469999997</v>
      </c>
      <c r="R1377" s="3">
        <f>IF(AND(K1377="Current", Customer8[[#This Row],[Balance]]&gt;500000), Customer8[[#This Row],[Balance]]*1.02, Customer8[[#This Row],[Balance]])</f>
        <v>226427.35469999997</v>
      </c>
      <c r="S1377" s="3" t="str">
        <f>TEXT(Customer8[[#This Row],[Transaction_Date]], "MMM")</f>
        <v>Dec</v>
      </c>
      <c r="T1377" s="3" t="str">
        <f t="shared" si="21"/>
        <v>50-59 Yrs</v>
      </c>
      <c r="U1377" s="3" t="str">
        <f>TEXT(Customer8[[#This Row],[Transaction_Date]],"YYYY")</f>
        <v>2021</v>
      </c>
    </row>
    <row r="1378" spans="1:21" x14ac:dyDescent="0.35">
      <c r="A1378" t="s">
        <v>2955</v>
      </c>
      <c r="B1378">
        <v>502549195</v>
      </c>
      <c r="C1378">
        <v>78</v>
      </c>
      <c r="D1378" s="1">
        <v>16216.5</v>
      </c>
      <c r="E1378" t="s">
        <v>741</v>
      </c>
      <c r="F1378" t="s">
        <v>406</v>
      </c>
      <c r="G1378" t="s">
        <v>2737</v>
      </c>
      <c r="H1378" s="3">
        <v>298332.57020000002</v>
      </c>
      <c r="I1378" s="3">
        <v>103907.05130000001</v>
      </c>
      <c r="J1378" t="s">
        <v>2956</v>
      </c>
      <c r="K1378" t="str">
        <f>_xlfn.XLOOKUP(A1378, Accounts!A:A, Accounts!E:E, "Not Found")</f>
        <v>Current</v>
      </c>
      <c r="L1378" s="3">
        <f>_xlfn.XLOOKUP(A1378, Accounts!A:A, Accounts!G:G, 0)</f>
        <v>6148989</v>
      </c>
      <c r="M1378" s="3" t="str">
        <f>_xlfn.XLOOKUP(A1378, Loan!A:A, Loan!D:D, "0")</f>
        <v>0</v>
      </c>
      <c r="N1378" s="3" t="str">
        <f>_xlfn.XLOOKUP(Customer8[[#This Row],[Account Number]],Transaction!C:C,Transaction!D:D)</f>
        <v>Money Transfer</v>
      </c>
      <c r="O1378" s="3" t="str">
        <f>_xlfn.XLOOKUP(Customer8[[#This Row],[Account Number]], Transaction!C:C,Transaction!E:E)</f>
        <v>Mobile</v>
      </c>
      <c r="P1378" s="2">
        <f>_xlfn.XLOOKUP(Customer8[[#This Row],[Account Number]], Transaction!C:C,Transaction!F:F)</f>
        <v>44625</v>
      </c>
      <c r="Q1378" s="3">
        <f>Customer8[[#This Row],[Bank Deposit]]-Customer8[[#This Row],[Saving Accounts]]</f>
        <v>194425.51890000002</v>
      </c>
      <c r="R1378" s="3">
        <f>IF(AND(K1378="Current", Customer8[[#This Row],[Balance]]&gt;500000), Customer8[[#This Row],[Balance]]*1.02, Customer8[[#This Row],[Balance]])</f>
        <v>194425.51890000002</v>
      </c>
      <c r="S1378" s="3" t="str">
        <f>TEXT(Customer8[[#This Row],[Transaction_Date]], "MMM")</f>
        <v>Mar</v>
      </c>
      <c r="T1378" s="3" t="str">
        <f t="shared" si="21"/>
        <v>70 Yrs &amp; Above</v>
      </c>
      <c r="U1378" s="3" t="str">
        <f>TEXT(Customer8[[#This Row],[Transaction_Date]],"YYYY")</f>
        <v>2022</v>
      </c>
    </row>
    <row r="1379" spans="1:21" x14ac:dyDescent="0.35">
      <c r="A1379" t="s">
        <v>2957</v>
      </c>
      <c r="B1379">
        <v>775230955</v>
      </c>
      <c r="C1379">
        <v>70</v>
      </c>
      <c r="D1379" s="1">
        <v>19138.5</v>
      </c>
      <c r="E1379" t="s">
        <v>741</v>
      </c>
      <c r="F1379" t="s">
        <v>1156</v>
      </c>
      <c r="G1379" t="s">
        <v>2764</v>
      </c>
      <c r="H1379" s="3">
        <v>264490.45970000001</v>
      </c>
      <c r="I1379" s="3">
        <v>215806.2836</v>
      </c>
      <c r="J1379" t="s">
        <v>2958</v>
      </c>
      <c r="K1379" t="str">
        <f>_xlfn.XLOOKUP(A1379, Accounts!A:A, Accounts!E:E, "Not Found")</f>
        <v>Corporate</v>
      </c>
      <c r="L1379" s="3">
        <f>_xlfn.XLOOKUP(A1379, Accounts!A:A, Accounts!G:G, 0)</f>
        <v>961903578</v>
      </c>
      <c r="M1379" s="3" t="str">
        <f>_xlfn.XLOOKUP(A1379, Loan!A:A, Loan!D:D, "0")</f>
        <v>0</v>
      </c>
      <c r="N1379" s="3" t="str">
        <f>_xlfn.XLOOKUP(Customer8[[#This Row],[Account Number]],Transaction!C:C,Transaction!D:D)</f>
        <v>Cash Withdrawal</v>
      </c>
      <c r="O1379" s="3" t="str">
        <f>_xlfn.XLOOKUP(Customer8[[#This Row],[Account Number]], Transaction!C:C,Transaction!E:E)</f>
        <v>ATM</v>
      </c>
      <c r="P1379" s="2">
        <f>_xlfn.XLOOKUP(Customer8[[#This Row],[Account Number]], Transaction!C:C,Transaction!F:F)</f>
        <v>44561</v>
      </c>
      <c r="Q1379" s="3">
        <f>Customer8[[#This Row],[Bank Deposit]]-Customer8[[#This Row],[Saving Accounts]]</f>
        <v>48684.176100000012</v>
      </c>
      <c r="R1379" s="3">
        <f>IF(AND(K1379="Current", Customer8[[#This Row],[Balance]]&gt;500000), Customer8[[#This Row],[Balance]]*1.02, Customer8[[#This Row],[Balance]])</f>
        <v>48684.176100000012</v>
      </c>
      <c r="S1379" s="3" t="str">
        <f>TEXT(Customer8[[#This Row],[Transaction_Date]], "MMM")</f>
        <v>Dec</v>
      </c>
      <c r="T1379" s="3" t="str">
        <f t="shared" si="21"/>
        <v>70 Yrs &amp; Above</v>
      </c>
      <c r="U1379" s="3" t="str">
        <f>TEXT(Customer8[[#This Row],[Transaction_Date]],"YYYY")</f>
        <v>2021</v>
      </c>
    </row>
    <row r="1380" spans="1:21" x14ac:dyDescent="0.35">
      <c r="A1380" t="s">
        <v>2959</v>
      </c>
      <c r="B1380">
        <v>267056850</v>
      </c>
      <c r="C1380">
        <v>28</v>
      </c>
      <c r="D1380" s="1">
        <v>34479</v>
      </c>
      <c r="E1380" t="s">
        <v>741</v>
      </c>
      <c r="F1380" t="s">
        <v>323</v>
      </c>
      <c r="G1380" t="s">
        <v>2746</v>
      </c>
      <c r="H1380" s="3">
        <v>1962821.3085</v>
      </c>
      <c r="I1380" s="3">
        <v>204912.97630000001</v>
      </c>
      <c r="J1380" t="s">
        <v>2960</v>
      </c>
      <c r="K1380" t="str">
        <f>_xlfn.XLOOKUP(A1380, Accounts!A:A, Accounts!E:E, "Not Found")</f>
        <v>Corporate</v>
      </c>
      <c r="L1380" s="3">
        <f>_xlfn.XLOOKUP(A1380, Accounts!A:A, Accounts!G:G, 0)</f>
        <v>933156975</v>
      </c>
      <c r="M1380" s="3" t="str">
        <f>_xlfn.XLOOKUP(A1380, Loan!A:A, Loan!D:D, "0")</f>
        <v>0</v>
      </c>
      <c r="N1380" s="3" t="str">
        <f>_xlfn.XLOOKUP(Customer8[[#This Row],[Account Number]],Transaction!C:C,Transaction!D:D)</f>
        <v>Money Transfer</v>
      </c>
      <c r="O1380" s="3" t="str">
        <f>_xlfn.XLOOKUP(Customer8[[#This Row],[Account Number]], Transaction!C:C,Transaction!E:E)</f>
        <v>Internet Banking</v>
      </c>
      <c r="P1380" s="2">
        <f>_xlfn.XLOOKUP(Customer8[[#This Row],[Account Number]], Transaction!C:C,Transaction!F:F)</f>
        <v>44216</v>
      </c>
      <c r="Q1380" s="3">
        <f>Customer8[[#This Row],[Bank Deposit]]-Customer8[[#This Row],[Saving Accounts]]</f>
        <v>1757908.3322000001</v>
      </c>
      <c r="R1380" s="3">
        <f>IF(AND(K1380="Current", Customer8[[#This Row],[Balance]]&gt;500000), Customer8[[#This Row],[Balance]]*1.02, Customer8[[#This Row],[Balance]])</f>
        <v>1757908.3322000001</v>
      </c>
      <c r="S1380" s="3" t="str">
        <f>TEXT(Customer8[[#This Row],[Transaction_Date]], "MMM")</f>
        <v>Jan</v>
      </c>
      <c r="T1380" s="3" t="str">
        <f t="shared" si="21"/>
        <v>20-29 Yrs</v>
      </c>
      <c r="U1380" s="3" t="str">
        <f>TEXT(Customer8[[#This Row],[Transaction_Date]],"YYYY")</f>
        <v>2021</v>
      </c>
    </row>
    <row r="1381" spans="1:21" x14ac:dyDescent="0.35">
      <c r="A1381" t="s">
        <v>2961</v>
      </c>
      <c r="B1381">
        <v>953566292</v>
      </c>
      <c r="C1381">
        <v>35</v>
      </c>
      <c r="D1381" s="1">
        <v>31922.25</v>
      </c>
      <c r="E1381" t="s">
        <v>741</v>
      </c>
      <c r="F1381" t="s">
        <v>178</v>
      </c>
      <c r="G1381" t="s">
        <v>2737</v>
      </c>
      <c r="H1381" s="3">
        <v>687595.13280000002</v>
      </c>
      <c r="I1381" s="3">
        <v>507980.00420000002</v>
      </c>
      <c r="J1381" t="s">
        <v>2962</v>
      </c>
      <c r="K1381" t="str">
        <f>_xlfn.XLOOKUP(A1381, Accounts!A:A, Accounts!E:E, "Not Found")</f>
        <v>Joint</v>
      </c>
      <c r="L1381" s="3">
        <f>_xlfn.XLOOKUP(A1381, Accounts!A:A, Accounts!G:G, 0)</f>
        <v>4017978999</v>
      </c>
      <c r="M1381" s="3" t="str">
        <f>_xlfn.XLOOKUP(A1381, Loan!A:A, Loan!D:D, "0")</f>
        <v>0</v>
      </c>
      <c r="N1381" s="3" t="str">
        <f>_xlfn.XLOOKUP(Customer8[[#This Row],[Account Number]],Transaction!C:C,Transaction!D:D)</f>
        <v>Cash Withdrawal</v>
      </c>
      <c r="O1381" s="3" t="str">
        <f>_xlfn.XLOOKUP(Customer8[[#This Row],[Account Number]], Transaction!C:C,Transaction!E:E)</f>
        <v>ATM</v>
      </c>
      <c r="P1381" s="2">
        <f>_xlfn.XLOOKUP(Customer8[[#This Row],[Account Number]], Transaction!C:C,Transaction!F:F)</f>
        <v>44516</v>
      </c>
      <c r="Q1381" s="3">
        <f>Customer8[[#This Row],[Bank Deposit]]-Customer8[[#This Row],[Saving Accounts]]</f>
        <v>179615.1286</v>
      </c>
      <c r="R1381" s="3">
        <f>IF(AND(K1381="Current", Customer8[[#This Row],[Balance]]&gt;500000), Customer8[[#This Row],[Balance]]*1.02, Customer8[[#This Row],[Balance]])</f>
        <v>179615.1286</v>
      </c>
      <c r="S1381" s="3" t="str">
        <f>TEXT(Customer8[[#This Row],[Transaction_Date]], "MMM")</f>
        <v>Nov</v>
      </c>
      <c r="T1381" s="3" t="str">
        <f t="shared" si="21"/>
        <v>30-39 Yrs</v>
      </c>
      <c r="U1381" s="3" t="str">
        <f>TEXT(Customer8[[#This Row],[Transaction_Date]],"YYYY")</f>
        <v>2021</v>
      </c>
    </row>
    <row r="1382" spans="1:21" x14ac:dyDescent="0.35">
      <c r="A1382" t="s">
        <v>2963</v>
      </c>
      <c r="B1382">
        <v>201270896</v>
      </c>
      <c r="C1382">
        <v>74</v>
      </c>
      <c r="D1382" s="1">
        <v>17677.5</v>
      </c>
      <c r="E1382" t="s">
        <v>741</v>
      </c>
      <c r="F1382" t="s">
        <v>941</v>
      </c>
      <c r="G1382" t="s">
        <v>2764</v>
      </c>
      <c r="H1382" s="3">
        <v>150917.76670000001</v>
      </c>
      <c r="I1382" s="3">
        <v>40993.8586</v>
      </c>
      <c r="J1382" t="s">
        <v>2964</v>
      </c>
      <c r="K1382" t="str">
        <f>_xlfn.XLOOKUP(A1382, Accounts!A:A, Accounts!E:E, "Not Found")</f>
        <v>Domiciliary</v>
      </c>
      <c r="L1382" s="3">
        <f>_xlfn.XLOOKUP(A1382, Accounts!A:A, Accounts!G:G, 0)</f>
        <v>3841426688</v>
      </c>
      <c r="M1382" s="3" t="str">
        <f>_xlfn.XLOOKUP(A1382, Loan!A:A, Loan!D:D, "0")</f>
        <v>0</v>
      </c>
      <c r="N1382" s="3" t="str">
        <f>_xlfn.XLOOKUP(Customer8[[#This Row],[Account Number]],Transaction!C:C,Transaction!D:D)</f>
        <v>Cash Withdrawal</v>
      </c>
      <c r="O1382" s="3" t="str">
        <f>_xlfn.XLOOKUP(Customer8[[#This Row],[Account Number]], Transaction!C:C,Transaction!E:E)</f>
        <v>Bank</v>
      </c>
      <c r="P1382" s="2">
        <f>_xlfn.XLOOKUP(Customer8[[#This Row],[Account Number]], Transaction!C:C,Transaction!F:F)</f>
        <v>44252</v>
      </c>
      <c r="Q1382" s="3">
        <f>Customer8[[#This Row],[Bank Deposit]]-Customer8[[#This Row],[Saving Accounts]]</f>
        <v>109923.9081</v>
      </c>
      <c r="R1382" s="3">
        <f>IF(AND(K1382="Current", Customer8[[#This Row],[Balance]]&gt;500000), Customer8[[#This Row],[Balance]]*1.02, Customer8[[#This Row],[Balance]])</f>
        <v>109923.9081</v>
      </c>
      <c r="S1382" s="3" t="str">
        <f>TEXT(Customer8[[#This Row],[Transaction_Date]], "MMM")</f>
        <v>Feb</v>
      </c>
      <c r="T1382" s="3" t="str">
        <f t="shared" si="21"/>
        <v>70 Yrs &amp; Above</v>
      </c>
      <c r="U1382" s="3" t="str">
        <f>TEXT(Customer8[[#This Row],[Transaction_Date]],"YYYY")</f>
        <v>2021</v>
      </c>
    </row>
    <row r="1383" spans="1:21" x14ac:dyDescent="0.35">
      <c r="A1383" t="s">
        <v>2965</v>
      </c>
      <c r="B1383">
        <v>921397735</v>
      </c>
      <c r="C1383">
        <v>65</v>
      </c>
      <c r="D1383" s="1">
        <v>20964.75</v>
      </c>
      <c r="E1383" t="s">
        <v>741</v>
      </c>
      <c r="F1383" t="s">
        <v>390</v>
      </c>
      <c r="G1383" t="s">
        <v>2771</v>
      </c>
      <c r="H1383" s="3">
        <v>1492857.1073</v>
      </c>
      <c r="I1383" s="3">
        <v>400821.90830000001</v>
      </c>
      <c r="J1383" t="s">
        <v>2966</v>
      </c>
      <c r="K1383" t="str">
        <f>_xlfn.XLOOKUP(A1383, Accounts!A:A, Accounts!E:E, "Not Found")</f>
        <v>Corporate</v>
      </c>
      <c r="L1383" s="3">
        <f>_xlfn.XLOOKUP(A1383, Accounts!A:A, Accounts!G:G, 0)</f>
        <v>1224837504</v>
      </c>
      <c r="M1383" s="3" t="str">
        <f>_xlfn.XLOOKUP(A1383, Loan!A:A, Loan!D:D, "0")</f>
        <v>0</v>
      </c>
      <c r="N1383" s="3" t="str">
        <f>_xlfn.XLOOKUP(Customer8[[#This Row],[Account Number]],Transaction!C:C,Transaction!D:D)</f>
        <v>Cash Withdrawal</v>
      </c>
      <c r="O1383" s="3" t="str">
        <f>_xlfn.XLOOKUP(Customer8[[#This Row],[Account Number]], Transaction!C:C,Transaction!E:E)</f>
        <v>ATM</v>
      </c>
      <c r="P1383" s="2">
        <f>_xlfn.XLOOKUP(Customer8[[#This Row],[Account Number]], Transaction!C:C,Transaction!F:F)</f>
        <v>44580</v>
      </c>
      <c r="Q1383" s="3">
        <f>Customer8[[#This Row],[Bank Deposit]]-Customer8[[#This Row],[Saving Accounts]]</f>
        <v>1092035.199</v>
      </c>
      <c r="R1383" s="3">
        <f>IF(AND(K1383="Current", Customer8[[#This Row],[Balance]]&gt;500000), Customer8[[#This Row],[Balance]]*1.02, Customer8[[#This Row],[Balance]])</f>
        <v>1092035.199</v>
      </c>
      <c r="S1383" s="3" t="str">
        <f>TEXT(Customer8[[#This Row],[Transaction_Date]], "MMM")</f>
        <v>Jan</v>
      </c>
      <c r="T1383" s="3" t="str">
        <f t="shared" si="21"/>
        <v>60-69 Yrs</v>
      </c>
      <c r="U1383" s="3" t="str">
        <f>TEXT(Customer8[[#This Row],[Transaction_Date]],"YYYY")</f>
        <v>2022</v>
      </c>
    </row>
    <row r="1384" spans="1:21" x14ac:dyDescent="0.35">
      <c r="A1384" t="s">
        <v>2967</v>
      </c>
      <c r="B1384">
        <v>936214169</v>
      </c>
      <c r="C1384">
        <v>76</v>
      </c>
      <c r="D1384" s="1">
        <v>16947</v>
      </c>
      <c r="E1384" t="s">
        <v>741</v>
      </c>
      <c r="F1384" t="s">
        <v>217</v>
      </c>
      <c r="G1384" t="s">
        <v>2764</v>
      </c>
      <c r="H1384" s="3">
        <v>336146.63040000002</v>
      </c>
      <c r="I1384" s="3">
        <v>92029.477499999994</v>
      </c>
      <c r="J1384" t="s">
        <v>2968</v>
      </c>
      <c r="K1384" t="str">
        <f>_xlfn.XLOOKUP(A1384, Accounts!A:A, Accounts!E:E, "Not Found")</f>
        <v>Current</v>
      </c>
      <c r="L1384" s="3">
        <f>_xlfn.XLOOKUP(A1384, Accounts!A:A, Accounts!G:G, 0)</f>
        <v>643855872</v>
      </c>
      <c r="M1384" s="3">
        <f>_xlfn.XLOOKUP(A1384, Loan!A:A, Loan!D:D, "0")</f>
        <v>17552016</v>
      </c>
      <c r="N1384" s="3" t="str">
        <f>_xlfn.XLOOKUP(Customer8[[#This Row],[Account Number]],Transaction!C:C,Transaction!D:D)</f>
        <v>Loan Payment</v>
      </c>
      <c r="O1384" s="3" t="str">
        <f>_xlfn.XLOOKUP(Customer8[[#This Row],[Account Number]], Transaction!C:C,Transaction!E:E)</f>
        <v>AFT</v>
      </c>
      <c r="P1384" s="2">
        <f>_xlfn.XLOOKUP(Customer8[[#This Row],[Account Number]], Transaction!C:C,Transaction!F:F)</f>
        <v>44218</v>
      </c>
      <c r="Q1384" s="3">
        <f>Customer8[[#This Row],[Bank Deposit]]-Customer8[[#This Row],[Saving Accounts]]</f>
        <v>244117.15290000004</v>
      </c>
      <c r="R1384" s="3">
        <f>IF(AND(K1384="Current", Customer8[[#This Row],[Balance]]&gt;500000), Customer8[[#This Row],[Balance]]*1.02, Customer8[[#This Row],[Balance]])</f>
        <v>244117.15290000004</v>
      </c>
      <c r="S1384" s="3" t="str">
        <f>TEXT(Customer8[[#This Row],[Transaction_Date]], "MMM")</f>
        <v>Jan</v>
      </c>
      <c r="T1384" s="3" t="str">
        <f t="shared" si="21"/>
        <v>70 Yrs &amp; Above</v>
      </c>
      <c r="U1384" s="3" t="str">
        <f>TEXT(Customer8[[#This Row],[Transaction_Date]],"YYYY")</f>
        <v>2021</v>
      </c>
    </row>
    <row r="1385" spans="1:21" x14ac:dyDescent="0.35">
      <c r="A1385" t="s">
        <v>2969</v>
      </c>
      <c r="B1385">
        <v>423156618</v>
      </c>
      <c r="C1385">
        <v>85</v>
      </c>
      <c r="D1385" s="1">
        <v>13659.75</v>
      </c>
      <c r="E1385" t="s">
        <v>741</v>
      </c>
      <c r="F1385" t="s">
        <v>533</v>
      </c>
      <c r="G1385" t="s">
        <v>2746</v>
      </c>
      <c r="H1385" s="3">
        <v>144554.6299</v>
      </c>
      <c r="I1385" s="3">
        <v>43564.409</v>
      </c>
      <c r="J1385" t="s">
        <v>2970</v>
      </c>
      <c r="K1385" t="str">
        <f>_xlfn.XLOOKUP(A1385, Accounts!A:A, Accounts!E:E, "Not Found")</f>
        <v>Savings</v>
      </c>
      <c r="L1385" s="3">
        <f>_xlfn.XLOOKUP(A1385, Accounts!A:A, Accounts!G:G, 0)</f>
        <v>30376368</v>
      </c>
      <c r="M1385" s="3" t="str">
        <f>_xlfn.XLOOKUP(A1385, Loan!A:A, Loan!D:D, "0")</f>
        <v>0</v>
      </c>
      <c r="N1385" s="3" t="str">
        <f>_xlfn.XLOOKUP(Customer8[[#This Row],[Account Number]],Transaction!C:C,Transaction!D:D)</f>
        <v>Money Transfer</v>
      </c>
      <c r="O1385" s="3" t="str">
        <f>_xlfn.XLOOKUP(Customer8[[#This Row],[Account Number]], Transaction!C:C,Transaction!E:E)</f>
        <v>Internet Banking</v>
      </c>
      <c r="P1385" s="2">
        <f>_xlfn.XLOOKUP(Customer8[[#This Row],[Account Number]], Transaction!C:C,Transaction!F:F)</f>
        <v>44524</v>
      </c>
      <c r="Q1385" s="3">
        <f>Customer8[[#This Row],[Bank Deposit]]-Customer8[[#This Row],[Saving Accounts]]</f>
        <v>100990.2209</v>
      </c>
      <c r="R1385" s="3">
        <f>IF(AND(K1385="Current", Customer8[[#This Row],[Balance]]&gt;500000), Customer8[[#This Row],[Balance]]*1.02, Customer8[[#This Row],[Balance]])</f>
        <v>100990.2209</v>
      </c>
      <c r="S1385" s="3" t="str">
        <f>TEXT(Customer8[[#This Row],[Transaction_Date]], "MMM")</f>
        <v>Nov</v>
      </c>
      <c r="T1385" s="3" t="str">
        <f t="shared" si="21"/>
        <v>70 Yrs &amp; Above</v>
      </c>
      <c r="U1385" s="3" t="str">
        <f>TEXT(Customer8[[#This Row],[Transaction_Date]],"YYYY")</f>
        <v>2021</v>
      </c>
    </row>
    <row r="1386" spans="1:21" x14ac:dyDescent="0.35">
      <c r="A1386" t="s">
        <v>2971</v>
      </c>
      <c r="B1386">
        <v>662531806</v>
      </c>
      <c r="C1386">
        <v>65</v>
      </c>
      <c r="D1386" s="1">
        <v>20964.75</v>
      </c>
      <c r="E1386" t="s">
        <v>741</v>
      </c>
      <c r="F1386" t="s">
        <v>482</v>
      </c>
      <c r="G1386" t="s">
        <v>2756</v>
      </c>
      <c r="H1386" s="3">
        <v>1436044.5288</v>
      </c>
      <c r="I1386" s="3">
        <v>717475.19979999994</v>
      </c>
      <c r="J1386" t="s">
        <v>2972</v>
      </c>
      <c r="K1386" t="str">
        <f>_xlfn.XLOOKUP(A1386, Accounts!A:A, Accounts!E:E, "Not Found")</f>
        <v>Domiciliary</v>
      </c>
      <c r="L1386" s="3">
        <f>_xlfn.XLOOKUP(A1386, Accounts!A:A, Accounts!G:G, 0)</f>
        <v>19243008</v>
      </c>
      <c r="M1386" s="3" t="str">
        <f>_xlfn.XLOOKUP(A1386, Loan!A:A, Loan!D:D, "0")</f>
        <v>0</v>
      </c>
      <c r="N1386" s="3" t="str">
        <f>_xlfn.XLOOKUP(Customer8[[#This Row],[Account Number]],Transaction!C:C,Transaction!D:D)</f>
        <v>Online Payment</v>
      </c>
      <c r="O1386" s="3" t="str">
        <f>_xlfn.XLOOKUP(Customer8[[#This Row],[Account Number]], Transaction!C:C,Transaction!E:E)</f>
        <v>Mobile</v>
      </c>
      <c r="P1386" s="2">
        <f>_xlfn.XLOOKUP(Customer8[[#This Row],[Account Number]], Transaction!C:C,Transaction!F:F)</f>
        <v>44349</v>
      </c>
      <c r="Q1386" s="3">
        <f>Customer8[[#This Row],[Bank Deposit]]-Customer8[[#This Row],[Saving Accounts]]</f>
        <v>718569.32900000003</v>
      </c>
      <c r="R1386" s="3">
        <f>IF(AND(K1386="Current", Customer8[[#This Row],[Balance]]&gt;500000), Customer8[[#This Row],[Balance]]*1.02, Customer8[[#This Row],[Balance]])</f>
        <v>718569.32900000003</v>
      </c>
      <c r="S1386" s="3" t="str">
        <f>TEXT(Customer8[[#This Row],[Transaction_Date]], "MMM")</f>
        <v>Jun</v>
      </c>
      <c r="T1386" s="3" t="str">
        <f t="shared" si="21"/>
        <v>60-69 Yrs</v>
      </c>
      <c r="U1386" s="3" t="str">
        <f>TEXT(Customer8[[#This Row],[Transaction_Date]],"YYYY")</f>
        <v>2021</v>
      </c>
    </row>
    <row r="1387" spans="1:21" x14ac:dyDescent="0.35">
      <c r="A1387" t="s">
        <v>2973</v>
      </c>
      <c r="B1387">
        <v>884381934</v>
      </c>
      <c r="C1387">
        <v>60</v>
      </c>
      <c r="D1387" s="1">
        <v>22791</v>
      </c>
      <c r="E1387" t="s">
        <v>741</v>
      </c>
      <c r="F1387" t="s">
        <v>192</v>
      </c>
      <c r="G1387" t="s">
        <v>2734</v>
      </c>
      <c r="H1387" s="3">
        <v>806858.37250000006</v>
      </c>
      <c r="I1387" s="3">
        <v>340952.17979999998</v>
      </c>
      <c r="J1387" t="s">
        <v>2974</v>
      </c>
      <c r="K1387" t="str">
        <f>_xlfn.XLOOKUP(A1387, Accounts!A:A, Accounts!E:E, "Not Found")</f>
        <v>Current</v>
      </c>
      <c r="L1387" s="3">
        <f>_xlfn.XLOOKUP(A1387, Accounts!A:A, Accounts!G:G, 0)</f>
        <v>2501930925</v>
      </c>
      <c r="M1387" s="3">
        <f>_xlfn.XLOOKUP(A1387, Loan!A:A, Loan!D:D, "0")</f>
        <v>1603655328</v>
      </c>
      <c r="N1387" s="3" t="str">
        <f>_xlfn.XLOOKUP(Customer8[[#This Row],[Account Number]],Transaction!C:C,Transaction!D:D)</f>
        <v>Loan Payment</v>
      </c>
      <c r="O1387" s="3" t="str">
        <f>_xlfn.XLOOKUP(Customer8[[#This Row],[Account Number]], Transaction!C:C,Transaction!E:E)</f>
        <v>ACH</v>
      </c>
      <c r="P1387" s="2">
        <f>_xlfn.XLOOKUP(Customer8[[#This Row],[Account Number]], Transaction!C:C,Transaction!F:F)</f>
        <v>44437</v>
      </c>
      <c r="Q1387" s="3">
        <f>Customer8[[#This Row],[Bank Deposit]]-Customer8[[#This Row],[Saving Accounts]]</f>
        <v>465906.19270000007</v>
      </c>
      <c r="R1387" s="3">
        <f>IF(AND(K1387="Current", Customer8[[#This Row],[Balance]]&gt;500000), Customer8[[#This Row],[Balance]]*1.02, Customer8[[#This Row],[Balance]])</f>
        <v>465906.19270000007</v>
      </c>
      <c r="S1387" s="3" t="str">
        <f>TEXT(Customer8[[#This Row],[Transaction_Date]], "MMM")</f>
        <v>Aug</v>
      </c>
      <c r="T1387" s="3" t="str">
        <f t="shared" si="21"/>
        <v>60-69 Yrs</v>
      </c>
      <c r="U1387" s="3" t="str">
        <f>TEXT(Customer8[[#This Row],[Transaction_Date]],"YYYY")</f>
        <v>2021</v>
      </c>
    </row>
    <row r="1388" spans="1:21" x14ac:dyDescent="0.35">
      <c r="A1388" t="s">
        <v>2975</v>
      </c>
      <c r="B1388">
        <v>347096251</v>
      </c>
      <c r="C1388">
        <v>25</v>
      </c>
      <c r="D1388" s="1">
        <v>35574.75</v>
      </c>
      <c r="E1388" t="s">
        <v>741</v>
      </c>
      <c r="F1388" t="s">
        <v>413</v>
      </c>
      <c r="G1388" t="s">
        <v>2764</v>
      </c>
      <c r="H1388" s="3">
        <v>321916.53350000002</v>
      </c>
      <c r="I1388" s="3">
        <v>80479.133400000006</v>
      </c>
      <c r="J1388" t="s">
        <v>2976</v>
      </c>
      <c r="K1388" t="str">
        <f>_xlfn.XLOOKUP(A1388, Accounts!A:A, Accounts!E:E, "Not Found")</f>
        <v>Joint</v>
      </c>
      <c r="L1388" s="3">
        <f>_xlfn.XLOOKUP(A1388, Accounts!A:A, Accounts!G:G, 0)</f>
        <v>239229984</v>
      </c>
      <c r="M1388" s="3" t="str">
        <f>_xlfn.XLOOKUP(A1388, Loan!A:A, Loan!D:D, "0")</f>
        <v>0</v>
      </c>
      <c r="N1388" s="3" t="str">
        <f>_xlfn.XLOOKUP(Customer8[[#This Row],[Account Number]],Transaction!C:C,Transaction!D:D)</f>
        <v>Money Deposit</v>
      </c>
      <c r="O1388" s="3" t="str">
        <f>_xlfn.XLOOKUP(Customer8[[#This Row],[Account Number]], Transaction!C:C,Transaction!E:E)</f>
        <v>Bank</v>
      </c>
      <c r="P1388" s="2">
        <f>_xlfn.XLOOKUP(Customer8[[#This Row],[Account Number]], Transaction!C:C,Transaction!F:F)</f>
        <v>44339</v>
      </c>
      <c r="Q1388" s="3">
        <f>Customer8[[#This Row],[Bank Deposit]]-Customer8[[#This Row],[Saving Accounts]]</f>
        <v>241437.40010000003</v>
      </c>
      <c r="R1388" s="3">
        <f>IF(AND(K1388="Current", Customer8[[#This Row],[Balance]]&gt;500000), Customer8[[#This Row],[Balance]]*1.02, Customer8[[#This Row],[Balance]])</f>
        <v>241437.40010000003</v>
      </c>
      <c r="S1388" s="3" t="str">
        <f>TEXT(Customer8[[#This Row],[Transaction_Date]], "MMM")</f>
        <v>May</v>
      </c>
      <c r="T1388" s="3" t="str">
        <f t="shared" si="21"/>
        <v>20-29 Yrs</v>
      </c>
      <c r="U1388" s="3" t="str">
        <f>TEXT(Customer8[[#This Row],[Transaction_Date]],"YYYY")</f>
        <v>2021</v>
      </c>
    </row>
    <row r="1389" spans="1:21" x14ac:dyDescent="0.35">
      <c r="A1389" t="s">
        <v>2977</v>
      </c>
      <c r="B1389">
        <v>796973356</v>
      </c>
      <c r="C1389">
        <v>63</v>
      </c>
      <c r="D1389" s="1">
        <v>21695.25</v>
      </c>
      <c r="E1389" t="s">
        <v>741</v>
      </c>
      <c r="F1389" t="s">
        <v>444</v>
      </c>
      <c r="G1389" t="s">
        <v>2756</v>
      </c>
      <c r="H1389" s="3">
        <v>3017361.2059999998</v>
      </c>
      <c r="I1389" s="3">
        <v>508084.69339999999</v>
      </c>
      <c r="J1389" t="s">
        <v>2978</v>
      </c>
      <c r="K1389" t="str">
        <f>_xlfn.XLOOKUP(A1389, Accounts!A:A, Accounts!E:E, "Not Found")</f>
        <v>Savings</v>
      </c>
      <c r="L1389" s="3">
        <f>_xlfn.XLOOKUP(A1389, Accounts!A:A, Accounts!G:G, 0)</f>
        <v>16159671</v>
      </c>
      <c r="M1389" s="3" t="str">
        <f>_xlfn.XLOOKUP(A1389, Loan!A:A, Loan!D:D, "0")</f>
        <v>0</v>
      </c>
      <c r="N1389" s="3" t="str">
        <f>_xlfn.XLOOKUP(Customer8[[#This Row],[Account Number]],Transaction!C:C,Transaction!D:D)</f>
        <v>Money Deposit</v>
      </c>
      <c r="O1389" s="3" t="str">
        <f>_xlfn.XLOOKUP(Customer8[[#This Row],[Account Number]], Transaction!C:C,Transaction!E:E)</f>
        <v>ATM</v>
      </c>
      <c r="P1389" s="2">
        <f>_xlfn.XLOOKUP(Customer8[[#This Row],[Account Number]], Transaction!C:C,Transaction!F:F)</f>
        <v>44254</v>
      </c>
      <c r="Q1389" s="3">
        <f>Customer8[[#This Row],[Bank Deposit]]-Customer8[[#This Row],[Saving Accounts]]</f>
        <v>2509276.5126</v>
      </c>
      <c r="R1389" s="3">
        <f>IF(AND(K1389="Current", Customer8[[#This Row],[Balance]]&gt;500000), Customer8[[#This Row],[Balance]]*1.02, Customer8[[#This Row],[Balance]])</f>
        <v>2509276.5126</v>
      </c>
      <c r="S1389" s="3" t="str">
        <f>TEXT(Customer8[[#This Row],[Transaction_Date]], "MMM")</f>
        <v>Feb</v>
      </c>
      <c r="T1389" s="3" t="str">
        <f t="shared" si="21"/>
        <v>60-69 Yrs</v>
      </c>
      <c r="U1389" s="3" t="str">
        <f>TEXT(Customer8[[#This Row],[Transaction_Date]],"YYYY")</f>
        <v>2021</v>
      </c>
    </row>
    <row r="1390" spans="1:21" x14ac:dyDescent="0.35">
      <c r="A1390" t="s">
        <v>2979</v>
      </c>
      <c r="B1390">
        <v>522802009</v>
      </c>
      <c r="C1390">
        <v>82</v>
      </c>
      <c r="D1390" s="1">
        <v>14755.5</v>
      </c>
      <c r="E1390" t="s">
        <v>741</v>
      </c>
      <c r="F1390" t="s">
        <v>223</v>
      </c>
      <c r="G1390" t="s">
        <v>2776</v>
      </c>
      <c r="H1390" s="3">
        <v>26021.940999999999</v>
      </c>
      <c r="I1390" s="3">
        <v>14769.209800000001</v>
      </c>
      <c r="J1390" t="s">
        <v>2980</v>
      </c>
      <c r="K1390" t="str">
        <f>_xlfn.XLOOKUP(A1390, Accounts!A:A, Accounts!E:E, "Not Found")</f>
        <v>Current</v>
      </c>
      <c r="L1390" s="3">
        <f>_xlfn.XLOOKUP(A1390, Accounts!A:A, Accounts!G:G, 0)</f>
        <v>336518026</v>
      </c>
      <c r="M1390" s="3" t="str">
        <f>_xlfn.XLOOKUP(A1390, Loan!A:A, Loan!D:D, "0")</f>
        <v>0</v>
      </c>
      <c r="N1390" s="3" t="str">
        <f>_xlfn.XLOOKUP(Customer8[[#This Row],[Account Number]],Transaction!C:C,Transaction!D:D)</f>
        <v>Online Payment</v>
      </c>
      <c r="O1390" s="3" t="str">
        <f>_xlfn.XLOOKUP(Customer8[[#This Row],[Account Number]], Transaction!C:C,Transaction!E:E)</f>
        <v>Card</v>
      </c>
      <c r="P1390" s="2">
        <f>_xlfn.XLOOKUP(Customer8[[#This Row],[Account Number]], Transaction!C:C,Transaction!F:F)</f>
        <v>44515</v>
      </c>
      <c r="Q1390" s="3">
        <f>Customer8[[#This Row],[Bank Deposit]]-Customer8[[#This Row],[Saving Accounts]]</f>
        <v>11252.731199999998</v>
      </c>
      <c r="R1390" s="3">
        <f>IF(AND(K1390="Current", Customer8[[#This Row],[Balance]]&gt;500000), Customer8[[#This Row],[Balance]]*1.02, Customer8[[#This Row],[Balance]])</f>
        <v>11252.731199999998</v>
      </c>
      <c r="S1390" s="3" t="str">
        <f>TEXT(Customer8[[#This Row],[Transaction_Date]], "MMM")</f>
        <v>Nov</v>
      </c>
      <c r="T1390" s="3" t="str">
        <f t="shared" si="21"/>
        <v>70 Yrs &amp; Above</v>
      </c>
      <c r="U1390" s="3" t="str">
        <f>TEXT(Customer8[[#This Row],[Transaction_Date]],"YYYY")</f>
        <v>2021</v>
      </c>
    </row>
    <row r="1391" spans="1:21" x14ac:dyDescent="0.35">
      <c r="A1391" t="s">
        <v>2981</v>
      </c>
      <c r="B1391">
        <v>965121813</v>
      </c>
      <c r="C1391">
        <v>80</v>
      </c>
      <c r="D1391" s="1">
        <v>15486</v>
      </c>
      <c r="E1391" t="s">
        <v>741</v>
      </c>
      <c r="F1391" t="s">
        <v>941</v>
      </c>
      <c r="G1391" t="s">
        <v>2737</v>
      </c>
      <c r="H1391" s="3">
        <v>173284.94750000001</v>
      </c>
      <c r="I1391" s="3">
        <v>62382.581100000003</v>
      </c>
      <c r="J1391" t="s">
        <v>2982</v>
      </c>
      <c r="K1391" t="str">
        <f>_xlfn.XLOOKUP(A1391, Accounts!A:A, Accounts!E:E, "Not Found")</f>
        <v>Corporate</v>
      </c>
      <c r="L1391" s="3">
        <f>_xlfn.XLOOKUP(A1391, Accounts!A:A, Accounts!G:G, 0)</f>
        <v>303730875</v>
      </c>
      <c r="M1391" s="3" t="str">
        <f>_xlfn.XLOOKUP(A1391, Loan!A:A, Loan!D:D, "0")</f>
        <v>0</v>
      </c>
      <c r="N1391" s="3" t="str">
        <f>_xlfn.XLOOKUP(Customer8[[#This Row],[Account Number]],Transaction!C:C,Transaction!D:D)</f>
        <v>Cash Withdrawal</v>
      </c>
      <c r="O1391" s="3" t="str">
        <f>_xlfn.XLOOKUP(Customer8[[#This Row],[Account Number]], Transaction!C:C,Transaction!E:E)</f>
        <v>Bank</v>
      </c>
      <c r="P1391" s="2">
        <f>_xlfn.XLOOKUP(Customer8[[#This Row],[Account Number]], Transaction!C:C,Transaction!F:F)</f>
        <v>44327</v>
      </c>
      <c r="Q1391" s="3">
        <f>Customer8[[#This Row],[Bank Deposit]]-Customer8[[#This Row],[Saving Accounts]]</f>
        <v>110902.3664</v>
      </c>
      <c r="R1391" s="3">
        <f>IF(AND(K1391="Current", Customer8[[#This Row],[Balance]]&gt;500000), Customer8[[#This Row],[Balance]]*1.02, Customer8[[#This Row],[Balance]])</f>
        <v>110902.3664</v>
      </c>
      <c r="S1391" s="3" t="str">
        <f>TEXT(Customer8[[#This Row],[Transaction_Date]], "MMM")</f>
        <v>May</v>
      </c>
      <c r="T1391" s="3" t="str">
        <f t="shared" si="21"/>
        <v>70 Yrs &amp; Above</v>
      </c>
      <c r="U1391" s="3" t="str">
        <f>TEXT(Customer8[[#This Row],[Transaction_Date]],"YYYY")</f>
        <v>2021</v>
      </c>
    </row>
    <row r="1392" spans="1:21" x14ac:dyDescent="0.35">
      <c r="A1392" t="s">
        <v>2983</v>
      </c>
      <c r="B1392">
        <v>93482930</v>
      </c>
      <c r="C1392">
        <v>81</v>
      </c>
      <c r="D1392" s="1">
        <v>15120.75</v>
      </c>
      <c r="E1392" t="s">
        <v>741</v>
      </c>
      <c r="F1392" t="s">
        <v>48</v>
      </c>
      <c r="G1392" t="s">
        <v>2771</v>
      </c>
      <c r="H1392" s="3">
        <v>361688.54790000001</v>
      </c>
      <c r="I1392" s="3">
        <v>110656.2227</v>
      </c>
      <c r="J1392" t="s">
        <v>2984</v>
      </c>
      <c r="K1392" t="str">
        <f>_xlfn.XLOOKUP(A1392, Accounts!A:A, Accounts!E:E, "Not Found")</f>
        <v>Savings</v>
      </c>
      <c r="L1392" s="3">
        <f>_xlfn.XLOOKUP(A1392, Accounts!A:A, Accounts!G:G, 0)</f>
        <v>1697911668</v>
      </c>
      <c r="M1392" s="3" t="str">
        <f>_xlfn.XLOOKUP(A1392, Loan!A:A, Loan!D:D, "0")</f>
        <v>0</v>
      </c>
      <c r="N1392" s="3" t="str">
        <f>_xlfn.XLOOKUP(Customer8[[#This Row],[Account Number]],Transaction!C:C,Transaction!D:D)</f>
        <v>Money Transfer</v>
      </c>
      <c r="O1392" s="3" t="str">
        <f>_xlfn.XLOOKUP(Customer8[[#This Row],[Account Number]], Transaction!C:C,Transaction!E:E)</f>
        <v>ATM</v>
      </c>
      <c r="P1392" s="2">
        <f>_xlfn.XLOOKUP(Customer8[[#This Row],[Account Number]], Transaction!C:C,Transaction!F:F)</f>
        <v>44345</v>
      </c>
      <c r="Q1392" s="3">
        <f>Customer8[[#This Row],[Bank Deposit]]-Customer8[[#This Row],[Saving Accounts]]</f>
        <v>251032.32520000002</v>
      </c>
      <c r="R1392" s="3">
        <f>IF(AND(K1392="Current", Customer8[[#This Row],[Balance]]&gt;500000), Customer8[[#This Row],[Balance]]*1.02, Customer8[[#This Row],[Balance]])</f>
        <v>251032.32520000002</v>
      </c>
      <c r="S1392" s="3" t="str">
        <f>TEXT(Customer8[[#This Row],[Transaction_Date]], "MMM")</f>
        <v>May</v>
      </c>
      <c r="T1392" s="3" t="str">
        <f t="shared" si="21"/>
        <v>70 Yrs &amp; Above</v>
      </c>
      <c r="U1392" s="3" t="str">
        <f>TEXT(Customer8[[#This Row],[Transaction_Date]],"YYYY")</f>
        <v>2021</v>
      </c>
    </row>
    <row r="1393" spans="1:21" x14ac:dyDescent="0.35">
      <c r="A1393" t="s">
        <v>2985</v>
      </c>
      <c r="B1393">
        <v>429929262</v>
      </c>
      <c r="C1393">
        <v>68</v>
      </c>
      <c r="D1393" s="1">
        <v>19869</v>
      </c>
      <c r="E1393" t="s">
        <v>741</v>
      </c>
      <c r="F1393" t="s">
        <v>166</v>
      </c>
      <c r="G1393" t="s">
        <v>2800</v>
      </c>
      <c r="H1393" s="3">
        <v>169559.4748</v>
      </c>
      <c r="I1393" s="3">
        <v>70947.253899999996</v>
      </c>
      <c r="J1393" t="s">
        <v>2986</v>
      </c>
      <c r="K1393" t="str">
        <f>_xlfn.XLOOKUP(A1393, Accounts!A:A, Accounts!E:E, "Not Found")</f>
        <v>Corporate</v>
      </c>
      <c r="L1393" s="3">
        <f>_xlfn.XLOOKUP(A1393, Accounts!A:A, Accounts!G:G, 0)</f>
        <v>408458439</v>
      </c>
      <c r="M1393" s="3" t="str">
        <f>_xlfn.XLOOKUP(A1393, Loan!A:A, Loan!D:D, "0")</f>
        <v>0</v>
      </c>
      <c r="N1393" s="3" t="str">
        <f>_xlfn.XLOOKUP(Customer8[[#This Row],[Account Number]],Transaction!C:C,Transaction!D:D)</f>
        <v>Cash Withdrawal</v>
      </c>
      <c r="O1393" s="3" t="str">
        <f>_xlfn.XLOOKUP(Customer8[[#This Row],[Account Number]], Transaction!C:C,Transaction!E:E)</f>
        <v>ATM</v>
      </c>
      <c r="P1393" s="2">
        <f>_xlfn.XLOOKUP(Customer8[[#This Row],[Account Number]], Transaction!C:C,Transaction!F:F)</f>
        <v>44374</v>
      </c>
      <c r="Q1393" s="3">
        <f>Customer8[[#This Row],[Bank Deposit]]-Customer8[[#This Row],[Saving Accounts]]</f>
        <v>98612.2209</v>
      </c>
      <c r="R1393" s="3">
        <f>IF(AND(K1393="Current", Customer8[[#This Row],[Balance]]&gt;500000), Customer8[[#This Row],[Balance]]*1.02, Customer8[[#This Row],[Balance]])</f>
        <v>98612.2209</v>
      </c>
      <c r="S1393" s="3" t="str">
        <f>TEXT(Customer8[[#This Row],[Transaction_Date]], "MMM")</f>
        <v>Jun</v>
      </c>
      <c r="T1393" s="3" t="str">
        <f t="shared" si="21"/>
        <v>60-69 Yrs</v>
      </c>
      <c r="U1393" s="3" t="str">
        <f>TEXT(Customer8[[#This Row],[Transaction_Date]],"YYYY")</f>
        <v>2021</v>
      </c>
    </row>
    <row r="1394" spans="1:21" x14ac:dyDescent="0.35">
      <c r="A1394" t="s">
        <v>2987</v>
      </c>
      <c r="B1394">
        <v>501552618</v>
      </c>
      <c r="C1394">
        <v>66</v>
      </c>
      <c r="D1394" s="1">
        <v>20599.5</v>
      </c>
      <c r="E1394" t="s">
        <v>741</v>
      </c>
      <c r="F1394" t="s">
        <v>150</v>
      </c>
      <c r="G1394" t="s">
        <v>2734</v>
      </c>
      <c r="H1394" s="3">
        <v>507996.3812</v>
      </c>
      <c r="I1394" s="3">
        <v>74814.012499999997</v>
      </c>
      <c r="J1394" t="s">
        <v>2988</v>
      </c>
      <c r="K1394" t="str">
        <f>_xlfn.XLOOKUP(A1394, Accounts!A:A, Accounts!E:E, "Not Found")</f>
        <v>Joint</v>
      </c>
      <c r="L1394" s="3">
        <f>_xlfn.XLOOKUP(A1394, Accounts!A:A, Accounts!G:G, 0)</f>
        <v>850148079</v>
      </c>
      <c r="M1394" s="3" t="str">
        <f>_xlfn.XLOOKUP(A1394, Loan!A:A, Loan!D:D, "0")</f>
        <v>0</v>
      </c>
      <c r="N1394" s="3" t="str">
        <f>_xlfn.XLOOKUP(Customer8[[#This Row],[Account Number]],Transaction!C:C,Transaction!D:D)</f>
        <v>Money Deposit</v>
      </c>
      <c r="O1394" s="3" t="str">
        <f>_xlfn.XLOOKUP(Customer8[[#This Row],[Account Number]], Transaction!C:C,Transaction!E:E)</f>
        <v>Bank</v>
      </c>
      <c r="P1394" s="2">
        <f>_xlfn.XLOOKUP(Customer8[[#This Row],[Account Number]], Transaction!C:C,Transaction!F:F)</f>
        <v>44655</v>
      </c>
      <c r="Q1394" s="3">
        <f>Customer8[[#This Row],[Bank Deposit]]-Customer8[[#This Row],[Saving Accounts]]</f>
        <v>433182.36869999999</v>
      </c>
      <c r="R1394" s="3">
        <f>IF(AND(K1394="Current", Customer8[[#This Row],[Balance]]&gt;500000), Customer8[[#This Row],[Balance]]*1.02, Customer8[[#This Row],[Balance]])</f>
        <v>433182.36869999999</v>
      </c>
      <c r="S1394" s="3" t="str">
        <f>TEXT(Customer8[[#This Row],[Transaction_Date]], "MMM")</f>
        <v>Apr</v>
      </c>
      <c r="T1394" s="3" t="str">
        <f t="shared" si="21"/>
        <v>60-69 Yrs</v>
      </c>
      <c r="U1394" s="3" t="str">
        <f>TEXT(Customer8[[#This Row],[Transaction_Date]],"YYYY")</f>
        <v>2022</v>
      </c>
    </row>
    <row r="1395" spans="1:21" x14ac:dyDescent="0.35">
      <c r="A1395" t="s">
        <v>2989</v>
      </c>
      <c r="B1395">
        <v>655933550</v>
      </c>
      <c r="C1395">
        <v>52</v>
      </c>
      <c r="D1395" s="1">
        <v>25713</v>
      </c>
      <c r="E1395" t="s">
        <v>741</v>
      </c>
      <c r="F1395" t="s">
        <v>489</v>
      </c>
      <c r="G1395" t="s">
        <v>2776</v>
      </c>
      <c r="H1395" s="3">
        <v>99616.373999999996</v>
      </c>
      <c r="I1395" s="3">
        <v>23741.9025</v>
      </c>
      <c r="J1395" t="s">
        <v>2990</v>
      </c>
      <c r="K1395" t="str">
        <f>_xlfn.XLOOKUP(A1395, Accounts!A:A, Accounts!E:E, "Not Found")</f>
        <v>Domiciliary</v>
      </c>
      <c r="L1395" s="3">
        <f>_xlfn.XLOOKUP(A1395, Accounts!A:A, Accounts!G:G, 0)</f>
        <v>946436076</v>
      </c>
      <c r="M1395" s="3" t="str">
        <f>_xlfn.XLOOKUP(A1395, Loan!A:A, Loan!D:D, "0")</f>
        <v>0</v>
      </c>
      <c r="N1395" s="3" t="str">
        <f>_xlfn.XLOOKUP(Customer8[[#This Row],[Account Number]],Transaction!C:C,Transaction!D:D)</f>
        <v>Online Payment</v>
      </c>
      <c r="O1395" s="3" t="str">
        <f>_xlfn.XLOOKUP(Customer8[[#This Row],[Account Number]], Transaction!C:C,Transaction!E:E)</f>
        <v>Mobile</v>
      </c>
      <c r="P1395" s="2">
        <f>_xlfn.XLOOKUP(Customer8[[#This Row],[Account Number]], Transaction!C:C,Transaction!F:F)</f>
        <v>44643</v>
      </c>
      <c r="Q1395" s="3">
        <f>Customer8[[#This Row],[Bank Deposit]]-Customer8[[#This Row],[Saving Accounts]]</f>
        <v>75874.4715</v>
      </c>
      <c r="R1395" s="3">
        <f>IF(AND(K1395="Current", Customer8[[#This Row],[Balance]]&gt;500000), Customer8[[#This Row],[Balance]]*1.02, Customer8[[#This Row],[Balance]])</f>
        <v>75874.4715</v>
      </c>
      <c r="S1395" s="3" t="str">
        <f>TEXT(Customer8[[#This Row],[Transaction_Date]], "MMM")</f>
        <v>Mar</v>
      </c>
      <c r="T1395" s="3" t="str">
        <f t="shared" si="21"/>
        <v>50-59 Yrs</v>
      </c>
      <c r="U1395" s="3" t="str">
        <f>TEXT(Customer8[[#This Row],[Transaction_Date]],"YYYY")</f>
        <v>2022</v>
      </c>
    </row>
    <row r="1396" spans="1:21" x14ac:dyDescent="0.35">
      <c r="A1396" t="s">
        <v>2991</v>
      </c>
      <c r="B1396">
        <v>449371390</v>
      </c>
      <c r="C1396">
        <v>84</v>
      </c>
      <c r="D1396" s="1">
        <v>14025</v>
      </c>
      <c r="E1396" t="s">
        <v>741</v>
      </c>
      <c r="F1396" t="s">
        <v>514</v>
      </c>
      <c r="G1396" t="s">
        <v>2764</v>
      </c>
      <c r="H1396" s="3">
        <v>686462.45299999998</v>
      </c>
      <c r="I1396" s="3">
        <v>311374.03690000001</v>
      </c>
      <c r="J1396" t="s">
        <v>2992</v>
      </c>
      <c r="K1396" t="str">
        <f>_xlfn.XLOOKUP(A1396, Accounts!A:A, Accounts!E:E, "Not Found")</f>
        <v>Domiciliary</v>
      </c>
      <c r="L1396" s="3">
        <f>_xlfn.XLOOKUP(A1396, Accounts!A:A, Accounts!G:G, 0)</f>
        <v>32432715</v>
      </c>
      <c r="M1396" s="3" t="str">
        <f>_xlfn.XLOOKUP(A1396, Loan!A:A, Loan!D:D, "0")</f>
        <v>0</v>
      </c>
      <c r="N1396" s="3" t="str">
        <f>_xlfn.XLOOKUP(Customer8[[#This Row],[Account Number]],Transaction!C:C,Transaction!D:D)</f>
        <v>Money Deposit</v>
      </c>
      <c r="O1396" s="3" t="str">
        <f>_xlfn.XLOOKUP(Customer8[[#This Row],[Account Number]], Transaction!C:C,Transaction!E:E)</f>
        <v>Bank</v>
      </c>
      <c r="P1396" s="2">
        <f>_xlfn.XLOOKUP(Customer8[[#This Row],[Account Number]], Transaction!C:C,Transaction!F:F)</f>
        <v>44432</v>
      </c>
      <c r="Q1396" s="3">
        <f>Customer8[[#This Row],[Bank Deposit]]-Customer8[[#This Row],[Saving Accounts]]</f>
        <v>375088.41609999997</v>
      </c>
      <c r="R1396" s="3">
        <f>IF(AND(K1396="Current", Customer8[[#This Row],[Balance]]&gt;500000), Customer8[[#This Row],[Balance]]*1.02, Customer8[[#This Row],[Balance]])</f>
        <v>375088.41609999997</v>
      </c>
      <c r="S1396" s="3" t="str">
        <f>TEXT(Customer8[[#This Row],[Transaction_Date]], "MMM")</f>
        <v>Aug</v>
      </c>
      <c r="T1396" s="3" t="str">
        <f t="shared" si="21"/>
        <v>70 Yrs &amp; Above</v>
      </c>
      <c r="U1396" s="3" t="str">
        <f>TEXT(Customer8[[#This Row],[Transaction_Date]],"YYYY")</f>
        <v>2021</v>
      </c>
    </row>
    <row r="1397" spans="1:21" x14ac:dyDescent="0.35">
      <c r="A1397" t="s">
        <v>2993</v>
      </c>
      <c r="B1397">
        <v>633845603</v>
      </c>
      <c r="C1397">
        <v>62</v>
      </c>
      <c r="D1397" s="1">
        <v>22060.5</v>
      </c>
      <c r="E1397" t="s">
        <v>741</v>
      </c>
      <c r="F1397" t="s">
        <v>381</v>
      </c>
      <c r="G1397" t="s">
        <v>2800</v>
      </c>
      <c r="H1397" s="3">
        <v>537082.87679999997</v>
      </c>
      <c r="I1397" s="3">
        <v>90707.330300000001</v>
      </c>
      <c r="J1397" t="s">
        <v>2994</v>
      </c>
      <c r="K1397" t="str">
        <f>_xlfn.XLOOKUP(A1397, Accounts!A:A, Accounts!E:E, "Not Found")</f>
        <v>Domiciliary</v>
      </c>
      <c r="L1397" s="3">
        <f>_xlfn.XLOOKUP(A1397, Accounts!A:A, Accounts!G:G, 0)</f>
        <v>14819715</v>
      </c>
      <c r="M1397" s="3" t="str">
        <f>_xlfn.XLOOKUP(A1397, Loan!A:A, Loan!D:D, "0")</f>
        <v>0</v>
      </c>
      <c r="N1397" s="3" t="str">
        <f>_xlfn.XLOOKUP(Customer8[[#This Row],[Account Number]],Transaction!C:C,Transaction!D:D)</f>
        <v>Cash Withdrawal</v>
      </c>
      <c r="O1397" s="3" t="str">
        <f>_xlfn.XLOOKUP(Customer8[[#This Row],[Account Number]], Transaction!C:C,Transaction!E:E)</f>
        <v>POS</v>
      </c>
      <c r="P1397" s="2">
        <f>_xlfn.XLOOKUP(Customer8[[#This Row],[Account Number]], Transaction!C:C,Transaction!F:F)</f>
        <v>44450</v>
      </c>
      <c r="Q1397" s="3">
        <f>Customer8[[#This Row],[Bank Deposit]]-Customer8[[#This Row],[Saving Accounts]]</f>
        <v>446375.54649999994</v>
      </c>
      <c r="R1397" s="3">
        <f>IF(AND(K1397="Current", Customer8[[#This Row],[Balance]]&gt;500000), Customer8[[#This Row],[Balance]]*1.02, Customer8[[#This Row],[Balance]])</f>
        <v>446375.54649999994</v>
      </c>
      <c r="S1397" s="3" t="str">
        <f>TEXT(Customer8[[#This Row],[Transaction_Date]], "MMM")</f>
        <v>Sep</v>
      </c>
      <c r="T1397" s="3" t="str">
        <f t="shared" si="21"/>
        <v>60-69 Yrs</v>
      </c>
      <c r="U1397" s="3" t="str">
        <f>TEXT(Customer8[[#This Row],[Transaction_Date]],"YYYY")</f>
        <v>2021</v>
      </c>
    </row>
    <row r="1398" spans="1:21" x14ac:dyDescent="0.35">
      <c r="A1398" t="s">
        <v>2995</v>
      </c>
      <c r="B1398">
        <v>600786147</v>
      </c>
      <c r="C1398">
        <v>53</v>
      </c>
      <c r="D1398" s="1">
        <v>25347.75</v>
      </c>
      <c r="E1398" t="s">
        <v>741</v>
      </c>
      <c r="F1398" t="s">
        <v>276</v>
      </c>
      <c r="G1398" t="s">
        <v>2737</v>
      </c>
      <c r="H1398" s="3">
        <v>136662.31340000001</v>
      </c>
      <c r="I1398" s="3">
        <v>43300.375099999997</v>
      </c>
      <c r="J1398" t="s">
        <v>2996</v>
      </c>
      <c r="K1398" t="str">
        <f>_xlfn.XLOOKUP(A1398, Accounts!A:A, Accounts!E:E, "Not Found")</f>
        <v>Domiciliary</v>
      </c>
      <c r="L1398" s="3">
        <f>_xlfn.XLOOKUP(A1398, Accounts!A:A, Accounts!G:G, 0)</f>
        <v>3423548136</v>
      </c>
      <c r="M1398" s="3" t="str">
        <f>_xlfn.XLOOKUP(A1398, Loan!A:A, Loan!D:D, "0")</f>
        <v>0</v>
      </c>
      <c r="N1398" s="3" t="str">
        <f>_xlfn.XLOOKUP(Customer8[[#This Row],[Account Number]],Transaction!C:C,Transaction!D:D)</f>
        <v>Money Deposit</v>
      </c>
      <c r="O1398" s="3" t="str">
        <f>_xlfn.XLOOKUP(Customer8[[#This Row],[Account Number]], Transaction!C:C,Transaction!E:E)</f>
        <v>Bank</v>
      </c>
      <c r="P1398" s="2">
        <f>_xlfn.XLOOKUP(Customer8[[#This Row],[Account Number]], Transaction!C:C,Transaction!F:F)</f>
        <v>44606</v>
      </c>
      <c r="Q1398" s="3">
        <f>Customer8[[#This Row],[Bank Deposit]]-Customer8[[#This Row],[Saving Accounts]]</f>
        <v>93361.938300000009</v>
      </c>
      <c r="R1398" s="3">
        <f>IF(AND(K1398="Current", Customer8[[#This Row],[Balance]]&gt;500000), Customer8[[#This Row],[Balance]]*1.02, Customer8[[#This Row],[Balance]])</f>
        <v>93361.938300000009</v>
      </c>
      <c r="S1398" s="3" t="str">
        <f>TEXT(Customer8[[#This Row],[Transaction_Date]], "MMM")</f>
        <v>Feb</v>
      </c>
      <c r="T1398" s="3" t="str">
        <f t="shared" si="21"/>
        <v>50-59 Yrs</v>
      </c>
      <c r="U1398" s="3" t="str">
        <f>TEXT(Customer8[[#This Row],[Transaction_Date]],"YYYY")</f>
        <v>2022</v>
      </c>
    </row>
    <row r="1399" spans="1:21" x14ac:dyDescent="0.35">
      <c r="A1399" t="s">
        <v>2997</v>
      </c>
      <c r="B1399">
        <v>283340715</v>
      </c>
      <c r="C1399">
        <v>17</v>
      </c>
      <c r="D1399" s="1">
        <v>38496.75</v>
      </c>
      <c r="E1399" t="s">
        <v>741</v>
      </c>
      <c r="F1399" t="s">
        <v>243</v>
      </c>
      <c r="G1399" t="s">
        <v>2756</v>
      </c>
      <c r="H1399" s="3">
        <v>195027.48</v>
      </c>
      <c r="I1399" s="3">
        <v>109410.4163</v>
      </c>
      <c r="J1399" t="s">
        <v>2998</v>
      </c>
      <c r="K1399" t="str">
        <f>_xlfn.XLOOKUP(A1399, Accounts!A:A, Accounts!E:E, "Not Found")</f>
        <v>Domiciliary</v>
      </c>
      <c r="L1399" s="3">
        <f>_xlfn.XLOOKUP(A1399, Accounts!A:A, Accounts!G:G, 0)</f>
        <v>724843008</v>
      </c>
      <c r="M1399" s="3" t="str">
        <f>_xlfn.XLOOKUP(A1399, Loan!A:A, Loan!D:D, "0")</f>
        <v>0</v>
      </c>
      <c r="N1399" s="3" t="str">
        <f>_xlfn.XLOOKUP(Customer8[[#This Row],[Account Number]],Transaction!C:C,Transaction!D:D)</f>
        <v>Money Deposit</v>
      </c>
      <c r="O1399" s="3" t="str">
        <f>_xlfn.XLOOKUP(Customer8[[#This Row],[Account Number]], Transaction!C:C,Transaction!E:E)</f>
        <v>Bank</v>
      </c>
      <c r="P1399" s="2">
        <f>_xlfn.XLOOKUP(Customer8[[#This Row],[Account Number]], Transaction!C:C,Transaction!F:F)</f>
        <v>44610</v>
      </c>
      <c r="Q1399" s="3">
        <f>Customer8[[#This Row],[Bank Deposit]]-Customer8[[#This Row],[Saving Accounts]]</f>
        <v>85617.063700000013</v>
      </c>
      <c r="R1399" s="3">
        <f>IF(AND(K1399="Current", Customer8[[#This Row],[Balance]]&gt;500000), Customer8[[#This Row],[Balance]]*1.02, Customer8[[#This Row],[Balance]])</f>
        <v>85617.063700000013</v>
      </c>
      <c r="S1399" s="3" t="str">
        <f>TEXT(Customer8[[#This Row],[Transaction_Date]], "MMM")</f>
        <v>Feb</v>
      </c>
      <c r="T1399" s="3" t="str">
        <f t="shared" si="21"/>
        <v>Below 20 Yrs</v>
      </c>
      <c r="U1399" s="3" t="str">
        <f>TEXT(Customer8[[#This Row],[Transaction_Date]],"YYYY")</f>
        <v>2022</v>
      </c>
    </row>
    <row r="1400" spans="1:21" x14ac:dyDescent="0.35">
      <c r="A1400" t="s">
        <v>2999</v>
      </c>
      <c r="B1400">
        <v>432055612</v>
      </c>
      <c r="C1400">
        <v>79</v>
      </c>
      <c r="D1400" s="1">
        <v>15851.25</v>
      </c>
      <c r="E1400" t="s">
        <v>741</v>
      </c>
      <c r="F1400" t="s">
        <v>121</v>
      </c>
      <c r="G1400" t="s">
        <v>2740</v>
      </c>
      <c r="H1400" s="3">
        <v>1142056.3452000001</v>
      </c>
      <c r="I1400" s="3">
        <v>216616.26089999999</v>
      </c>
      <c r="J1400" t="s">
        <v>3000</v>
      </c>
      <c r="K1400" t="str">
        <f>_xlfn.XLOOKUP(A1400, Accounts!A:A, Accounts!E:E, "Not Found")</f>
        <v>Domiciliary</v>
      </c>
      <c r="L1400" s="3">
        <f>_xlfn.XLOOKUP(A1400, Accounts!A:A, Accounts!G:G, 0)</f>
        <v>3043044375</v>
      </c>
      <c r="M1400" s="3" t="str">
        <f>_xlfn.XLOOKUP(A1400, Loan!A:A, Loan!D:D, "0")</f>
        <v>0</v>
      </c>
      <c r="N1400" s="3" t="str">
        <f>_xlfn.XLOOKUP(Customer8[[#This Row],[Account Number]],Transaction!C:C,Transaction!D:D)</f>
        <v>Money Deposit</v>
      </c>
      <c r="O1400" s="3" t="str">
        <f>_xlfn.XLOOKUP(Customer8[[#This Row],[Account Number]], Transaction!C:C,Transaction!E:E)</f>
        <v>ATM</v>
      </c>
      <c r="P1400" s="2">
        <f>_xlfn.XLOOKUP(Customer8[[#This Row],[Account Number]], Transaction!C:C,Transaction!F:F)</f>
        <v>44651</v>
      </c>
      <c r="Q1400" s="3">
        <f>Customer8[[#This Row],[Bank Deposit]]-Customer8[[#This Row],[Saving Accounts]]</f>
        <v>925440.0843000001</v>
      </c>
      <c r="R1400" s="3">
        <f>IF(AND(K1400="Current", Customer8[[#This Row],[Balance]]&gt;500000), Customer8[[#This Row],[Balance]]*1.02, Customer8[[#This Row],[Balance]])</f>
        <v>925440.0843000001</v>
      </c>
      <c r="S1400" s="3" t="str">
        <f>TEXT(Customer8[[#This Row],[Transaction_Date]], "MMM")</f>
        <v>Mar</v>
      </c>
      <c r="T1400" s="3" t="str">
        <f t="shared" si="21"/>
        <v>70 Yrs &amp; Above</v>
      </c>
      <c r="U1400" s="3" t="str">
        <f>TEXT(Customer8[[#This Row],[Transaction_Date]],"YYYY")</f>
        <v>2022</v>
      </c>
    </row>
    <row r="1401" spans="1:21" x14ac:dyDescent="0.35">
      <c r="A1401" t="s">
        <v>3001</v>
      </c>
      <c r="B1401">
        <v>109613268</v>
      </c>
      <c r="C1401">
        <v>39</v>
      </c>
      <c r="D1401" s="1">
        <v>30461.25</v>
      </c>
      <c r="E1401" t="s">
        <v>741</v>
      </c>
      <c r="F1401" t="s">
        <v>1499</v>
      </c>
      <c r="G1401" t="s">
        <v>2759</v>
      </c>
      <c r="H1401" s="3">
        <v>495892.86310000002</v>
      </c>
      <c r="I1401" s="3">
        <v>177980.45670000001</v>
      </c>
      <c r="J1401" t="s">
        <v>3002</v>
      </c>
      <c r="K1401" t="str">
        <f>_xlfn.XLOOKUP(A1401, Accounts!A:A, Accounts!E:E, "Not Found")</f>
        <v>Domiciliary</v>
      </c>
      <c r="L1401" s="3">
        <f>_xlfn.XLOOKUP(A1401, Accounts!A:A, Accounts!G:G, 0)</f>
        <v>1495409955</v>
      </c>
      <c r="M1401" s="3" t="str">
        <f>_xlfn.XLOOKUP(A1401, Loan!A:A, Loan!D:D, "0")</f>
        <v>0</v>
      </c>
      <c r="N1401" s="3" t="str">
        <f>_xlfn.XLOOKUP(Customer8[[#This Row],[Account Number]],Transaction!C:C,Transaction!D:D)</f>
        <v>Money Deposit</v>
      </c>
      <c r="O1401" s="3" t="str">
        <f>_xlfn.XLOOKUP(Customer8[[#This Row],[Account Number]], Transaction!C:C,Transaction!E:E)</f>
        <v>Bank</v>
      </c>
      <c r="P1401" s="2">
        <f>_xlfn.XLOOKUP(Customer8[[#This Row],[Account Number]], Transaction!C:C,Transaction!F:F)</f>
        <v>44411</v>
      </c>
      <c r="Q1401" s="3">
        <f>Customer8[[#This Row],[Bank Deposit]]-Customer8[[#This Row],[Saving Accounts]]</f>
        <v>317912.40639999998</v>
      </c>
      <c r="R1401" s="3">
        <f>IF(AND(K1401="Current", Customer8[[#This Row],[Balance]]&gt;500000), Customer8[[#This Row],[Balance]]*1.02, Customer8[[#This Row],[Balance]])</f>
        <v>317912.40639999998</v>
      </c>
      <c r="S1401" s="3" t="str">
        <f>TEXT(Customer8[[#This Row],[Transaction_Date]], "MMM")</f>
        <v>Aug</v>
      </c>
      <c r="T1401" s="3" t="str">
        <f t="shared" si="21"/>
        <v>30-39 Yrs</v>
      </c>
      <c r="U1401" s="3" t="str">
        <f>TEXT(Customer8[[#This Row],[Transaction_Date]],"YYYY")</f>
        <v>2021</v>
      </c>
    </row>
    <row r="1402" spans="1:21" x14ac:dyDescent="0.35">
      <c r="A1402" t="s">
        <v>3003</v>
      </c>
      <c r="B1402">
        <v>386289914</v>
      </c>
      <c r="C1402">
        <v>85</v>
      </c>
      <c r="D1402" s="1">
        <v>13659.75</v>
      </c>
      <c r="E1402" t="s">
        <v>741</v>
      </c>
      <c r="F1402" t="s">
        <v>300</v>
      </c>
      <c r="G1402" t="s">
        <v>2737</v>
      </c>
      <c r="H1402" s="3">
        <v>3180324.8018999998</v>
      </c>
      <c r="I1402" s="3">
        <v>344771.51669999998</v>
      </c>
      <c r="J1402" t="s">
        <v>3004</v>
      </c>
      <c r="K1402" t="str">
        <f>_xlfn.XLOOKUP(A1402, Accounts!A:A, Accounts!E:E, "Not Found")</f>
        <v>Corporate</v>
      </c>
      <c r="L1402" s="3">
        <f>_xlfn.XLOOKUP(A1402, Accounts!A:A, Accounts!G:G, 0)</f>
        <v>2981987904</v>
      </c>
      <c r="M1402" s="3" t="str">
        <f>_xlfn.XLOOKUP(A1402, Loan!A:A, Loan!D:D, "0")</f>
        <v>0</v>
      </c>
      <c r="N1402" s="3" t="str">
        <f>_xlfn.XLOOKUP(Customer8[[#This Row],[Account Number]],Transaction!C:C,Transaction!D:D)</f>
        <v>Cash Withdrawal</v>
      </c>
      <c r="O1402" s="3" t="str">
        <f>_xlfn.XLOOKUP(Customer8[[#This Row],[Account Number]], Transaction!C:C,Transaction!E:E)</f>
        <v>ATM</v>
      </c>
      <c r="P1402" s="2">
        <f>_xlfn.XLOOKUP(Customer8[[#This Row],[Account Number]], Transaction!C:C,Transaction!F:F)</f>
        <v>44439</v>
      </c>
      <c r="Q1402" s="3">
        <f>Customer8[[#This Row],[Bank Deposit]]-Customer8[[#This Row],[Saving Accounts]]</f>
        <v>2835553.2851999998</v>
      </c>
      <c r="R1402" s="3">
        <f>IF(AND(K1402="Current", Customer8[[#This Row],[Balance]]&gt;500000), Customer8[[#This Row],[Balance]]*1.02, Customer8[[#This Row],[Balance]])</f>
        <v>2835553.2851999998</v>
      </c>
      <c r="S1402" s="3" t="str">
        <f>TEXT(Customer8[[#This Row],[Transaction_Date]], "MMM")</f>
        <v>Aug</v>
      </c>
      <c r="T1402" s="3" t="str">
        <f t="shared" si="21"/>
        <v>70 Yrs &amp; Above</v>
      </c>
      <c r="U1402" s="3" t="str">
        <f>TEXT(Customer8[[#This Row],[Transaction_Date]],"YYYY")</f>
        <v>2021</v>
      </c>
    </row>
    <row r="1403" spans="1:21" x14ac:dyDescent="0.35">
      <c r="A1403" t="s">
        <v>3005</v>
      </c>
      <c r="B1403">
        <v>844045733</v>
      </c>
      <c r="C1403">
        <v>75</v>
      </c>
      <c r="D1403" s="1">
        <v>17312.25</v>
      </c>
      <c r="E1403" t="s">
        <v>741</v>
      </c>
      <c r="F1403" t="s">
        <v>641</v>
      </c>
      <c r="G1403" t="s">
        <v>2743</v>
      </c>
      <c r="H1403" s="3">
        <v>215160.7708</v>
      </c>
      <c r="I1403" s="3">
        <v>86868.647599999997</v>
      </c>
      <c r="J1403" t="s">
        <v>3006</v>
      </c>
      <c r="K1403" t="str">
        <f>_xlfn.XLOOKUP(A1403, Accounts!A:A, Accounts!E:E, "Not Found")</f>
        <v>Domiciliary</v>
      </c>
      <c r="L1403" s="3">
        <f>_xlfn.XLOOKUP(A1403, Accounts!A:A, Accounts!G:G, 0)</f>
        <v>114869952</v>
      </c>
      <c r="M1403" s="3" t="str">
        <f>_xlfn.XLOOKUP(A1403, Loan!A:A, Loan!D:D, "0")</f>
        <v>0</v>
      </c>
      <c r="N1403" s="3" t="str">
        <f>_xlfn.XLOOKUP(Customer8[[#This Row],[Account Number]],Transaction!C:C,Transaction!D:D)</f>
        <v>Money Transfer</v>
      </c>
      <c r="O1403" s="3" t="str">
        <f>_xlfn.XLOOKUP(Customer8[[#This Row],[Account Number]], Transaction!C:C,Transaction!E:E)</f>
        <v>Mobile</v>
      </c>
      <c r="P1403" s="2">
        <f>_xlfn.XLOOKUP(Customer8[[#This Row],[Account Number]], Transaction!C:C,Transaction!F:F)</f>
        <v>44272</v>
      </c>
      <c r="Q1403" s="3">
        <f>Customer8[[#This Row],[Bank Deposit]]-Customer8[[#This Row],[Saving Accounts]]</f>
        <v>128292.1232</v>
      </c>
      <c r="R1403" s="3">
        <f>IF(AND(K1403="Current", Customer8[[#This Row],[Balance]]&gt;500000), Customer8[[#This Row],[Balance]]*1.02, Customer8[[#This Row],[Balance]])</f>
        <v>128292.1232</v>
      </c>
      <c r="S1403" s="3" t="str">
        <f>TEXT(Customer8[[#This Row],[Transaction_Date]], "MMM")</f>
        <v>Mar</v>
      </c>
      <c r="T1403" s="3" t="str">
        <f t="shared" si="21"/>
        <v>70 Yrs &amp; Above</v>
      </c>
      <c r="U1403" s="3" t="str">
        <f>TEXT(Customer8[[#This Row],[Transaction_Date]],"YYYY")</f>
        <v>2021</v>
      </c>
    </row>
    <row r="1404" spans="1:21" x14ac:dyDescent="0.35">
      <c r="A1404" t="s">
        <v>2679</v>
      </c>
      <c r="B1404">
        <v>270028246</v>
      </c>
      <c r="C1404">
        <v>51</v>
      </c>
      <c r="D1404" s="1">
        <v>26078.25</v>
      </c>
      <c r="E1404" t="s">
        <v>741</v>
      </c>
      <c r="F1404" t="s">
        <v>651</v>
      </c>
      <c r="G1404" t="s">
        <v>2749</v>
      </c>
      <c r="H1404" s="3">
        <v>263951.92660000001</v>
      </c>
      <c r="I1404" s="3">
        <v>64772.023300000001</v>
      </c>
      <c r="J1404" t="s">
        <v>3007</v>
      </c>
      <c r="K1404" t="str">
        <f>_xlfn.XLOOKUP(A1404, Accounts!A:A, Accounts!E:E, "Not Found")</f>
        <v>Domiciliary</v>
      </c>
      <c r="L1404" s="3">
        <f>_xlfn.XLOOKUP(A1404, Accounts!A:A, Accounts!G:G, 0)</f>
        <v>92351201</v>
      </c>
      <c r="M1404" s="3">
        <f>_xlfn.XLOOKUP(A1404, Loan!A:A, Loan!D:D, "0")</f>
        <v>1450442043</v>
      </c>
      <c r="N1404" s="3" t="str">
        <f>_xlfn.XLOOKUP(Customer8[[#This Row],[Account Number]],Transaction!C:C,Transaction!D:D)</f>
        <v>Loan Payment</v>
      </c>
      <c r="O1404" s="3" t="str">
        <f>_xlfn.XLOOKUP(Customer8[[#This Row],[Account Number]], Transaction!C:C,Transaction!E:E)</f>
        <v>AFT</v>
      </c>
      <c r="P1404" s="2">
        <f>_xlfn.XLOOKUP(Customer8[[#This Row],[Account Number]], Transaction!C:C,Transaction!F:F)</f>
        <v>44621</v>
      </c>
      <c r="Q1404" s="3">
        <f>Customer8[[#This Row],[Bank Deposit]]-Customer8[[#This Row],[Saving Accounts]]</f>
        <v>199179.90330000001</v>
      </c>
      <c r="R1404" s="3">
        <f>IF(AND(K1404="Current", Customer8[[#This Row],[Balance]]&gt;500000), Customer8[[#This Row],[Balance]]*1.02, Customer8[[#This Row],[Balance]])</f>
        <v>199179.90330000001</v>
      </c>
      <c r="S1404" s="3" t="str">
        <f>TEXT(Customer8[[#This Row],[Transaction_Date]], "MMM")</f>
        <v>Mar</v>
      </c>
      <c r="T1404" s="3" t="str">
        <f t="shared" si="21"/>
        <v>50-59 Yrs</v>
      </c>
      <c r="U1404" s="3" t="str">
        <f>TEXT(Customer8[[#This Row],[Transaction_Date]],"YYYY")</f>
        <v>2022</v>
      </c>
    </row>
    <row r="1405" spans="1:21" x14ac:dyDescent="0.35">
      <c r="A1405" t="s">
        <v>3008</v>
      </c>
      <c r="B1405">
        <v>229963946</v>
      </c>
      <c r="C1405">
        <v>22</v>
      </c>
      <c r="D1405" s="1">
        <v>36670.5</v>
      </c>
      <c r="E1405" t="s">
        <v>741</v>
      </c>
      <c r="F1405" t="s">
        <v>293</v>
      </c>
      <c r="G1405" t="s">
        <v>2800</v>
      </c>
      <c r="H1405" s="3">
        <v>214791.36110000001</v>
      </c>
      <c r="I1405" s="3">
        <v>162054.4296</v>
      </c>
      <c r="J1405" t="s">
        <v>3009</v>
      </c>
      <c r="K1405" t="str">
        <f>_xlfn.XLOOKUP(A1405, Accounts!A:A, Accounts!E:E, "Not Found")</f>
        <v>Savings</v>
      </c>
      <c r="L1405" s="3">
        <f>_xlfn.XLOOKUP(A1405, Accounts!A:A, Accounts!G:G, 0)</f>
        <v>950921125</v>
      </c>
      <c r="M1405" s="3" t="str">
        <f>_xlfn.XLOOKUP(A1405, Loan!A:A, Loan!D:D, "0")</f>
        <v>0</v>
      </c>
      <c r="N1405" s="3" t="str">
        <f>_xlfn.XLOOKUP(Customer8[[#This Row],[Account Number]],Transaction!C:C,Transaction!D:D)</f>
        <v>Money Transfer</v>
      </c>
      <c r="O1405" s="3" t="str">
        <f>_xlfn.XLOOKUP(Customer8[[#This Row],[Account Number]], Transaction!C:C,Transaction!E:E)</f>
        <v>Mobile</v>
      </c>
      <c r="P1405" s="2">
        <f>_xlfn.XLOOKUP(Customer8[[#This Row],[Account Number]], Transaction!C:C,Transaction!F:F)</f>
        <v>44270</v>
      </c>
      <c r="Q1405" s="3">
        <f>Customer8[[#This Row],[Bank Deposit]]-Customer8[[#This Row],[Saving Accounts]]</f>
        <v>52736.931500000006</v>
      </c>
      <c r="R1405" s="3">
        <f>IF(AND(K1405="Current", Customer8[[#This Row],[Balance]]&gt;500000), Customer8[[#This Row],[Balance]]*1.02, Customer8[[#This Row],[Balance]])</f>
        <v>52736.931500000006</v>
      </c>
      <c r="S1405" s="3" t="str">
        <f>TEXT(Customer8[[#This Row],[Transaction_Date]], "MMM")</f>
        <v>Mar</v>
      </c>
      <c r="T1405" s="3" t="str">
        <f t="shared" si="21"/>
        <v>20-29 Yrs</v>
      </c>
      <c r="U1405" s="3" t="str">
        <f>TEXT(Customer8[[#This Row],[Transaction_Date]],"YYYY")</f>
        <v>2021</v>
      </c>
    </row>
    <row r="1406" spans="1:21" x14ac:dyDescent="0.35">
      <c r="A1406" t="s">
        <v>3010</v>
      </c>
      <c r="B1406">
        <v>862682604</v>
      </c>
      <c r="C1406">
        <v>65</v>
      </c>
      <c r="D1406" s="1">
        <v>20964.75</v>
      </c>
      <c r="E1406" t="s">
        <v>741</v>
      </c>
      <c r="F1406" t="s">
        <v>205</v>
      </c>
      <c r="G1406" t="s">
        <v>2734</v>
      </c>
      <c r="H1406" s="3">
        <v>453440.06030000001</v>
      </c>
      <c r="I1406" s="3">
        <v>640543.74829999998</v>
      </c>
      <c r="J1406" t="s">
        <v>2127</v>
      </c>
      <c r="K1406" t="str">
        <f>_xlfn.XLOOKUP(A1406, Accounts!A:A, Accounts!E:E, "Not Found")</f>
        <v>Corporate</v>
      </c>
      <c r="L1406" s="3">
        <f>_xlfn.XLOOKUP(A1406, Accounts!A:A, Accounts!G:G, 0)</f>
        <v>630665178</v>
      </c>
      <c r="M1406" s="3" t="str">
        <f>_xlfn.XLOOKUP(A1406, Loan!A:A, Loan!D:D, "0")</f>
        <v>0</v>
      </c>
      <c r="N1406" s="3" t="str">
        <f>_xlfn.XLOOKUP(Customer8[[#This Row],[Account Number]],Transaction!C:C,Transaction!D:D)</f>
        <v>Checks</v>
      </c>
      <c r="O1406" s="3" t="str">
        <f>_xlfn.XLOOKUP(Customer8[[#This Row],[Account Number]], Transaction!C:C,Transaction!E:E)</f>
        <v>Informal Services</v>
      </c>
      <c r="P1406" s="2">
        <f>_xlfn.XLOOKUP(Customer8[[#This Row],[Account Number]], Transaction!C:C,Transaction!F:F)</f>
        <v>44310</v>
      </c>
      <c r="Q1406" s="3">
        <f>Customer8[[#This Row],[Bank Deposit]]-Customer8[[#This Row],[Saving Accounts]]</f>
        <v>-187103.68799999997</v>
      </c>
      <c r="R1406" s="3">
        <f>IF(AND(K1406="Current", Customer8[[#This Row],[Balance]]&gt;500000), Customer8[[#This Row],[Balance]]*1.02, Customer8[[#This Row],[Balance]])</f>
        <v>-187103.68799999997</v>
      </c>
      <c r="S1406" s="3" t="str">
        <f>TEXT(Customer8[[#This Row],[Transaction_Date]], "MMM")</f>
        <v>Apr</v>
      </c>
      <c r="T1406" s="3" t="str">
        <f t="shared" si="21"/>
        <v>60-69 Yrs</v>
      </c>
      <c r="U1406" s="3" t="str">
        <f>TEXT(Customer8[[#This Row],[Transaction_Date]],"YYYY")</f>
        <v>2021</v>
      </c>
    </row>
    <row r="1407" spans="1:21" x14ac:dyDescent="0.35">
      <c r="A1407" t="s">
        <v>3011</v>
      </c>
      <c r="B1407">
        <v>451507639</v>
      </c>
      <c r="C1407">
        <v>26</v>
      </c>
      <c r="D1407" s="1">
        <v>35209.5</v>
      </c>
      <c r="E1407" t="s">
        <v>741</v>
      </c>
      <c r="F1407" t="s">
        <v>953</v>
      </c>
      <c r="G1407" t="s">
        <v>2756</v>
      </c>
      <c r="H1407" s="3">
        <v>870403.2</v>
      </c>
      <c r="I1407" s="3">
        <v>454350.47039999999</v>
      </c>
      <c r="J1407" t="s">
        <v>3012</v>
      </c>
      <c r="K1407" t="str">
        <f>_xlfn.XLOOKUP(A1407, Accounts!A:A, Accounts!E:E, "Not Found")</f>
        <v>Domiciliary</v>
      </c>
      <c r="L1407" s="3">
        <f>_xlfn.XLOOKUP(A1407, Accounts!A:A, Accounts!G:G, 0)</f>
        <v>1963249464</v>
      </c>
      <c r="M1407" s="3" t="str">
        <f>_xlfn.XLOOKUP(A1407, Loan!A:A, Loan!D:D, "0")</f>
        <v>0</v>
      </c>
      <c r="N1407" s="3" t="str">
        <f>_xlfn.XLOOKUP(Customer8[[#This Row],[Account Number]],Transaction!C:C,Transaction!D:D)</f>
        <v>Online Payment</v>
      </c>
      <c r="O1407" s="3" t="str">
        <f>_xlfn.XLOOKUP(Customer8[[#This Row],[Account Number]], Transaction!C:C,Transaction!E:E)</f>
        <v>Mobile</v>
      </c>
      <c r="P1407" s="2">
        <f>_xlfn.XLOOKUP(Customer8[[#This Row],[Account Number]], Transaction!C:C,Transaction!F:F)</f>
        <v>44432</v>
      </c>
      <c r="Q1407" s="3">
        <f>Customer8[[#This Row],[Bank Deposit]]-Customer8[[#This Row],[Saving Accounts]]</f>
        <v>416052.72959999996</v>
      </c>
      <c r="R1407" s="3">
        <f>IF(AND(K1407="Current", Customer8[[#This Row],[Balance]]&gt;500000), Customer8[[#This Row],[Balance]]*1.02, Customer8[[#This Row],[Balance]])</f>
        <v>416052.72959999996</v>
      </c>
      <c r="S1407" s="3" t="str">
        <f>TEXT(Customer8[[#This Row],[Transaction_Date]], "MMM")</f>
        <v>Aug</v>
      </c>
      <c r="T1407" s="3" t="str">
        <f t="shared" si="21"/>
        <v>20-29 Yrs</v>
      </c>
      <c r="U1407" s="3" t="str">
        <f>TEXT(Customer8[[#This Row],[Transaction_Date]],"YYYY")</f>
        <v>2021</v>
      </c>
    </row>
    <row r="1408" spans="1:21" x14ac:dyDescent="0.35">
      <c r="A1408" t="s">
        <v>3013</v>
      </c>
      <c r="B1408">
        <v>327612112</v>
      </c>
      <c r="C1408">
        <v>40</v>
      </c>
      <c r="D1408" s="1">
        <v>30096</v>
      </c>
      <c r="E1408" t="s">
        <v>741</v>
      </c>
      <c r="F1408" t="s">
        <v>229</v>
      </c>
      <c r="G1408" t="s">
        <v>2756</v>
      </c>
      <c r="H1408" s="3">
        <v>346256.74849999999</v>
      </c>
      <c r="I1408" s="3">
        <v>129413.4598</v>
      </c>
      <c r="J1408" t="s">
        <v>2839</v>
      </c>
      <c r="K1408" t="str">
        <f>_xlfn.XLOOKUP(A1408, Accounts!A:A, Accounts!E:E, "Not Found")</f>
        <v>Corporate</v>
      </c>
      <c r="L1408" s="3">
        <f>_xlfn.XLOOKUP(A1408, Accounts!A:A, Accounts!G:G, 0)</f>
        <v>906354834</v>
      </c>
      <c r="M1408" s="3" t="str">
        <f>_xlfn.XLOOKUP(A1408, Loan!A:A, Loan!D:D, "0")</f>
        <v>0</v>
      </c>
      <c r="N1408" s="3" t="str">
        <f>_xlfn.XLOOKUP(Customer8[[#This Row],[Account Number]],Transaction!C:C,Transaction!D:D)</f>
        <v>Checks</v>
      </c>
      <c r="O1408" s="3" t="str">
        <f>_xlfn.XLOOKUP(Customer8[[#This Row],[Account Number]], Transaction!C:C,Transaction!E:E)</f>
        <v>Informal Services</v>
      </c>
      <c r="P1408" s="2">
        <f>_xlfn.XLOOKUP(Customer8[[#This Row],[Account Number]], Transaction!C:C,Transaction!F:F)</f>
        <v>44581</v>
      </c>
      <c r="Q1408" s="3">
        <f>Customer8[[#This Row],[Bank Deposit]]-Customer8[[#This Row],[Saving Accounts]]</f>
        <v>216843.28869999998</v>
      </c>
      <c r="R1408" s="3">
        <f>IF(AND(K1408="Current", Customer8[[#This Row],[Balance]]&gt;500000), Customer8[[#This Row],[Balance]]*1.02, Customer8[[#This Row],[Balance]])</f>
        <v>216843.28869999998</v>
      </c>
      <c r="S1408" s="3" t="str">
        <f>TEXT(Customer8[[#This Row],[Transaction_Date]], "MMM")</f>
        <v>Jan</v>
      </c>
      <c r="T1408" s="3" t="str">
        <f t="shared" si="21"/>
        <v>40-49 Yrs</v>
      </c>
      <c r="U1408" s="3" t="str">
        <f>TEXT(Customer8[[#This Row],[Transaction_Date]],"YYYY")</f>
        <v>2022</v>
      </c>
    </row>
    <row r="1409" spans="1:21" x14ac:dyDescent="0.35">
      <c r="A1409" t="s">
        <v>3014</v>
      </c>
      <c r="B1409">
        <v>722370123</v>
      </c>
      <c r="C1409">
        <v>65</v>
      </c>
      <c r="D1409" s="1">
        <v>20964.75</v>
      </c>
      <c r="E1409" t="s">
        <v>741</v>
      </c>
      <c r="F1409" t="s">
        <v>1222</v>
      </c>
      <c r="G1409" t="s">
        <v>2781</v>
      </c>
      <c r="H1409" s="3">
        <v>310811.17540000001</v>
      </c>
      <c r="I1409" s="3">
        <v>149754.4754</v>
      </c>
      <c r="J1409" t="s">
        <v>3015</v>
      </c>
      <c r="K1409" t="str">
        <f>_xlfn.XLOOKUP(A1409, Accounts!A:A, Accounts!E:E, "Not Found")</f>
        <v>Joint</v>
      </c>
      <c r="L1409" s="3">
        <f>_xlfn.XLOOKUP(A1409, Accounts!A:A, Accounts!G:G, 0)</f>
        <v>22559391</v>
      </c>
      <c r="M1409" s="3" t="str">
        <f>_xlfn.XLOOKUP(A1409, Loan!A:A, Loan!D:D, "0")</f>
        <v>0</v>
      </c>
      <c r="N1409" s="3" t="str">
        <f>_xlfn.XLOOKUP(Customer8[[#This Row],[Account Number]],Transaction!C:C,Transaction!D:D)</f>
        <v>Money Transfer</v>
      </c>
      <c r="O1409" s="3" t="str">
        <f>_xlfn.XLOOKUP(Customer8[[#This Row],[Account Number]], Transaction!C:C,Transaction!E:E)</f>
        <v>Mobile</v>
      </c>
      <c r="P1409" s="2">
        <f>_xlfn.XLOOKUP(Customer8[[#This Row],[Account Number]], Transaction!C:C,Transaction!F:F)</f>
        <v>44335</v>
      </c>
      <c r="Q1409" s="3">
        <f>Customer8[[#This Row],[Bank Deposit]]-Customer8[[#This Row],[Saving Accounts]]</f>
        <v>161056.70000000001</v>
      </c>
      <c r="R1409" s="3">
        <f>IF(AND(K1409="Current", Customer8[[#This Row],[Balance]]&gt;500000), Customer8[[#This Row],[Balance]]*1.02, Customer8[[#This Row],[Balance]])</f>
        <v>161056.70000000001</v>
      </c>
      <c r="S1409" s="3" t="str">
        <f>TEXT(Customer8[[#This Row],[Transaction_Date]], "MMM")</f>
        <v>May</v>
      </c>
      <c r="T1409" s="3" t="str">
        <f t="shared" si="21"/>
        <v>60-69 Yrs</v>
      </c>
      <c r="U1409" s="3" t="str">
        <f>TEXT(Customer8[[#This Row],[Transaction_Date]],"YYYY")</f>
        <v>2021</v>
      </c>
    </row>
    <row r="1410" spans="1:21" x14ac:dyDescent="0.35">
      <c r="A1410" t="s">
        <v>3016</v>
      </c>
      <c r="B1410">
        <v>56948709</v>
      </c>
      <c r="C1410">
        <v>60</v>
      </c>
      <c r="D1410" s="1">
        <v>22791</v>
      </c>
      <c r="E1410" t="s">
        <v>741</v>
      </c>
      <c r="F1410" t="s">
        <v>588</v>
      </c>
      <c r="G1410" t="s">
        <v>2771</v>
      </c>
      <c r="H1410" s="3">
        <v>685540.12879999995</v>
      </c>
      <c r="I1410" s="3">
        <v>227246.3714</v>
      </c>
      <c r="J1410" t="s">
        <v>3017</v>
      </c>
      <c r="K1410" t="str">
        <f>_xlfn.XLOOKUP(A1410, Accounts!A:A, Accounts!E:E, "Not Found")</f>
        <v>Corporate</v>
      </c>
      <c r="L1410" s="3">
        <f>_xlfn.XLOOKUP(A1410, Accounts!A:A, Accounts!G:G, 0)</f>
        <v>3001142931</v>
      </c>
      <c r="M1410" s="3">
        <f>_xlfn.XLOOKUP(A1410, Loan!A:A, Loan!D:D, "0")</f>
        <v>1571582471</v>
      </c>
      <c r="N1410" s="3" t="str">
        <f>_xlfn.XLOOKUP(Customer8[[#This Row],[Account Number]],Transaction!C:C,Transaction!D:D)</f>
        <v>Loan Payment</v>
      </c>
      <c r="O1410" s="3" t="str">
        <f>_xlfn.XLOOKUP(Customer8[[#This Row],[Account Number]], Transaction!C:C,Transaction!E:E)</f>
        <v>AFT</v>
      </c>
      <c r="P1410" s="2">
        <f>_xlfn.XLOOKUP(Customer8[[#This Row],[Account Number]], Transaction!C:C,Transaction!F:F)</f>
        <v>44588</v>
      </c>
      <c r="Q1410" s="3">
        <f>Customer8[[#This Row],[Bank Deposit]]-Customer8[[#This Row],[Saving Accounts]]</f>
        <v>458293.75739999994</v>
      </c>
      <c r="R1410" s="3">
        <f>IF(AND(K1410="Current", Customer8[[#This Row],[Balance]]&gt;500000), Customer8[[#This Row],[Balance]]*1.02, Customer8[[#This Row],[Balance]])</f>
        <v>458293.75739999994</v>
      </c>
      <c r="S1410" s="3" t="str">
        <f>TEXT(Customer8[[#This Row],[Transaction_Date]], "MMM")</f>
        <v>Jan</v>
      </c>
      <c r="T1410" s="3" t="str">
        <f t="shared" ref="T1410:T1473" si="22">IF(C1410&lt;20,"Below 20 Yrs",IF(C1410&lt;=29,"20-29 Yrs",IF(C1410&lt;=39,"30-39 Yrs",IF(C1410&lt;=49,"40-49 Yrs",IF(C1410&lt;=59,"50-59 Yrs",IF(C1410&lt;=69,"60-69 Yrs","70 Yrs &amp; Above"))))))</f>
        <v>60-69 Yrs</v>
      </c>
      <c r="U1410" s="3" t="str">
        <f>TEXT(Customer8[[#This Row],[Transaction_Date]],"YYYY")</f>
        <v>2022</v>
      </c>
    </row>
    <row r="1411" spans="1:21" x14ac:dyDescent="0.35">
      <c r="A1411" t="s">
        <v>3018</v>
      </c>
      <c r="B1411">
        <v>255844171</v>
      </c>
      <c r="C1411">
        <v>65</v>
      </c>
      <c r="D1411" s="1">
        <v>20964.75</v>
      </c>
      <c r="E1411" t="s">
        <v>741</v>
      </c>
      <c r="F1411" t="s">
        <v>1070</v>
      </c>
      <c r="G1411" t="s">
        <v>2776</v>
      </c>
      <c r="H1411" s="3">
        <v>414346.9951</v>
      </c>
      <c r="I1411" s="3">
        <v>143391.9938</v>
      </c>
      <c r="J1411" t="s">
        <v>3019</v>
      </c>
      <c r="K1411" t="str">
        <f>_xlfn.XLOOKUP(A1411, Accounts!A:A, Accounts!E:E, "Not Found")</f>
        <v>Domiciliary</v>
      </c>
      <c r="L1411" s="3">
        <f>_xlfn.XLOOKUP(A1411, Accounts!A:A, Accounts!G:G, 0)</f>
        <v>3861799146</v>
      </c>
      <c r="M1411" s="3" t="str">
        <f>_xlfn.XLOOKUP(A1411, Loan!A:A, Loan!D:D, "0")</f>
        <v>0</v>
      </c>
      <c r="N1411" s="3" t="str">
        <f>_xlfn.XLOOKUP(Customer8[[#This Row],[Account Number]],Transaction!C:C,Transaction!D:D)</f>
        <v>Money Deposit</v>
      </c>
      <c r="O1411" s="3" t="str">
        <f>_xlfn.XLOOKUP(Customer8[[#This Row],[Account Number]], Transaction!C:C,Transaction!E:E)</f>
        <v>ATM</v>
      </c>
      <c r="P1411" s="2">
        <f>_xlfn.XLOOKUP(Customer8[[#This Row],[Account Number]], Transaction!C:C,Transaction!F:F)</f>
        <v>44669</v>
      </c>
      <c r="Q1411" s="3">
        <f>Customer8[[#This Row],[Bank Deposit]]-Customer8[[#This Row],[Saving Accounts]]</f>
        <v>270955.0013</v>
      </c>
      <c r="R1411" s="3">
        <f>IF(AND(K1411="Current", Customer8[[#This Row],[Balance]]&gt;500000), Customer8[[#This Row],[Balance]]*1.02, Customer8[[#This Row],[Balance]])</f>
        <v>270955.0013</v>
      </c>
      <c r="S1411" s="3" t="str">
        <f>TEXT(Customer8[[#This Row],[Transaction_Date]], "MMM")</f>
        <v>Apr</v>
      </c>
      <c r="T1411" s="3" t="str">
        <f t="shared" si="22"/>
        <v>60-69 Yrs</v>
      </c>
      <c r="U1411" s="3" t="str">
        <f>TEXT(Customer8[[#This Row],[Transaction_Date]],"YYYY")</f>
        <v>2022</v>
      </c>
    </row>
    <row r="1412" spans="1:21" x14ac:dyDescent="0.35">
      <c r="A1412" t="s">
        <v>3020</v>
      </c>
      <c r="B1412">
        <v>966549788</v>
      </c>
      <c r="C1412">
        <v>18</v>
      </c>
      <c r="D1412" s="1">
        <v>38131.5</v>
      </c>
      <c r="E1412" t="s">
        <v>741</v>
      </c>
      <c r="F1412" t="s">
        <v>390</v>
      </c>
      <c r="G1412" t="s">
        <v>2756</v>
      </c>
      <c r="H1412" s="3">
        <v>210336.2268</v>
      </c>
      <c r="I1412" s="3">
        <v>99924.114300000001</v>
      </c>
      <c r="J1412" t="s">
        <v>3021</v>
      </c>
      <c r="K1412" t="str">
        <f>_xlfn.XLOOKUP(A1412, Accounts!A:A, Accounts!E:E, "Not Found")</f>
        <v>Domiciliary</v>
      </c>
      <c r="L1412" s="3">
        <f>_xlfn.XLOOKUP(A1412, Accounts!A:A, Accounts!G:G, 0)</f>
        <v>922572189</v>
      </c>
      <c r="M1412" s="3">
        <f>_xlfn.XLOOKUP(A1412, Loan!A:A, Loan!D:D, "0")</f>
        <v>1888511592</v>
      </c>
      <c r="N1412" s="3" t="str">
        <f>_xlfn.XLOOKUP(Customer8[[#This Row],[Account Number]],Transaction!C:C,Transaction!D:D)</f>
        <v>Loan Payment</v>
      </c>
      <c r="O1412" s="3" t="str">
        <f>_xlfn.XLOOKUP(Customer8[[#This Row],[Account Number]], Transaction!C:C,Transaction!E:E)</f>
        <v>ACH</v>
      </c>
      <c r="P1412" s="2">
        <f>_xlfn.XLOOKUP(Customer8[[#This Row],[Account Number]], Transaction!C:C,Transaction!F:F)</f>
        <v>44370</v>
      </c>
      <c r="Q1412" s="3">
        <f>Customer8[[#This Row],[Bank Deposit]]-Customer8[[#This Row],[Saving Accounts]]</f>
        <v>110412.1125</v>
      </c>
      <c r="R1412" s="3">
        <f>IF(AND(K1412="Current", Customer8[[#This Row],[Balance]]&gt;500000), Customer8[[#This Row],[Balance]]*1.02, Customer8[[#This Row],[Balance]])</f>
        <v>110412.1125</v>
      </c>
      <c r="S1412" s="3" t="str">
        <f>TEXT(Customer8[[#This Row],[Transaction_Date]], "MMM")</f>
        <v>Jun</v>
      </c>
      <c r="T1412" s="3" t="str">
        <f t="shared" si="22"/>
        <v>Below 20 Yrs</v>
      </c>
      <c r="U1412" s="3" t="str">
        <f>TEXT(Customer8[[#This Row],[Transaction_Date]],"YYYY")</f>
        <v>2021</v>
      </c>
    </row>
    <row r="1413" spans="1:21" x14ac:dyDescent="0.35">
      <c r="A1413" t="s">
        <v>3022</v>
      </c>
      <c r="B1413">
        <v>404379161</v>
      </c>
      <c r="C1413">
        <v>73</v>
      </c>
      <c r="D1413" s="1">
        <v>18042.75</v>
      </c>
      <c r="E1413" t="s">
        <v>741</v>
      </c>
      <c r="F1413" t="s">
        <v>106</v>
      </c>
      <c r="G1413" t="s">
        <v>2749</v>
      </c>
      <c r="H1413" s="3">
        <v>1015970.5096</v>
      </c>
      <c r="I1413" s="3">
        <v>466664.57500000001</v>
      </c>
      <c r="J1413" t="s">
        <v>3023</v>
      </c>
      <c r="K1413" t="str">
        <f>_xlfn.XLOOKUP(A1413, Accounts!A:A, Accounts!E:E, "Not Found")</f>
        <v>Domiciliary</v>
      </c>
      <c r="L1413" s="3">
        <f>_xlfn.XLOOKUP(A1413, Accounts!A:A, Accounts!G:G, 0)</f>
        <v>246954708</v>
      </c>
      <c r="M1413" s="3">
        <f>_xlfn.XLOOKUP(A1413, Loan!A:A, Loan!D:D, "0")</f>
        <v>238560062</v>
      </c>
      <c r="N1413" s="3" t="str">
        <f>_xlfn.XLOOKUP(Customer8[[#This Row],[Account Number]],Transaction!C:C,Transaction!D:D)</f>
        <v>Loan Payment</v>
      </c>
      <c r="O1413" s="3" t="str">
        <f>_xlfn.XLOOKUP(Customer8[[#This Row],[Account Number]], Transaction!C:C,Transaction!E:E)</f>
        <v>ACH</v>
      </c>
      <c r="P1413" s="2">
        <f>_xlfn.XLOOKUP(Customer8[[#This Row],[Account Number]], Transaction!C:C,Transaction!F:F)</f>
        <v>44240</v>
      </c>
      <c r="Q1413" s="3">
        <f>Customer8[[#This Row],[Bank Deposit]]-Customer8[[#This Row],[Saving Accounts]]</f>
        <v>549305.93460000004</v>
      </c>
      <c r="R1413" s="3">
        <f>IF(AND(K1413="Current", Customer8[[#This Row],[Balance]]&gt;500000), Customer8[[#This Row],[Balance]]*1.02, Customer8[[#This Row],[Balance]])</f>
        <v>549305.93460000004</v>
      </c>
      <c r="S1413" s="3" t="str">
        <f>TEXT(Customer8[[#This Row],[Transaction_Date]], "MMM")</f>
        <v>Feb</v>
      </c>
      <c r="T1413" s="3" t="str">
        <f t="shared" si="22"/>
        <v>70 Yrs &amp; Above</v>
      </c>
      <c r="U1413" s="3" t="str">
        <f>TEXT(Customer8[[#This Row],[Transaction_Date]],"YYYY")</f>
        <v>2021</v>
      </c>
    </row>
    <row r="1414" spans="1:21" x14ac:dyDescent="0.35">
      <c r="A1414" t="s">
        <v>3024</v>
      </c>
      <c r="B1414">
        <v>625287378</v>
      </c>
      <c r="C1414">
        <v>66</v>
      </c>
      <c r="D1414" s="1">
        <v>20599.5</v>
      </c>
      <c r="E1414" t="s">
        <v>741</v>
      </c>
      <c r="F1414" t="s">
        <v>825</v>
      </c>
      <c r="G1414" t="s">
        <v>2737</v>
      </c>
      <c r="H1414" s="3">
        <v>367935.50790000003</v>
      </c>
      <c r="I1414" s="3">
        <v>108454.54700000001</v>
      </c>
      <c r="J1414" t="s">
        <v>3025</v>
      </c>
      <c r="K1414" t="str">
        <f>_xlfn.XLOOKUP(A1414, Accounts!A:A, Accounts!E:E, "Not Found")</f>
        <v>Corporate</v>
      </c>
      <c r="L1414" s="3">
        <f>_xlfn.XLOOKUP(A1414, Accounts!A:A, Accounts!G:G, 0)</f>
        <v>2239891836</v>
      </c>
      <c r="M1414" s="3" t="str">
        <f>_xlfn.XLOOKUP(A1414, Loan!A:A, Loan!D:D, "0")</f>
        <v>0</v>
      </c>
      <c r="N1414" s="3" t="str">
        <f>_xlfn.XLOOKUP(Customer8[[#This Row],[Account Number]],Transaction!C:C,Transaction!D:D)</f>
        <v>Online Payment</v>
      </c>
      <c r="O1414" s="3" t="str">
        <f>_xlfn.XLOOKUP(Customer8[[#This Row],[Account Number]], Transaction!C:C,Transaction!E:E)</f>
        <v>Internet Banking</v>
      </c>
      <c r="P1414" s="2">
        <f>_xlfn.XLOOKUP(Customer8[[#This Row],[Account Number]], Transaction!C:C,Transaction!F:F)</f>
        <v>44546</v>
      </c>
      <c r="Q1414" s="3">
        <f>Customer8[[#This Row],[Bank Deposit]]-Customer8[[#This Row],[Saving Accounts]]</f>
        <v>259480.96090000001</v>
      </c>
      <c r="R1414" s="3">
        <f>IF(AND(K1414="Current", Customer8[[#This Row],[Balance]]&gt;500000), Customer8[[#This Row],[Balance]]*1.02, Customer8[[#This Row],[Balance]])</f>
        <v>259480.96090000001</v>
      </c>
      <c r="S1414" s="3" t="str">
        <f>TEXT(Customer8[[#This Row],[Transaction_Date]], "MMM")</f>
        <v>Dec</v>
      </c>
      <c r="T1414" s="3" t="str">
        <f t="shared" si="22"/>
        <v>60-69 Yrs</v>
      </c>
      <c r="U1414" s="3" t="str">
        <f>TEXT(Customer8[[#This Row],[Transaction_Date]],"YYYY")</f>
        <v>2021</v>
      </c>
    </row>
    <row r="1415" spans="1:21" x14ac:dyDescent="0.35">
      <c r="A1415" t="s">
        <v>3026</v>
      </c>
      <c r="B1415">
        <v>943830410</v>
      </c>
      <c r="C1415">
        <v>39</v>
      </c>
      <c r="D1415" s="1">
        <v>30461.25</v>
      </c>
      <c r="E1415" t="s">
        <v>741</v>
      </c>
      <c r="F1415" t="s">
        <v>75</v>
      </c>
      <c r="G1415" t="s">
        <v>2749</v>
      </c>
      <c r="H1415" s="3">
        <v>984888</v>
      </c>
      <c r="I1415" s="3">
        <v>194351.23199999999</v>
      </c>
      <c r="J1415" t="s">
        <v>3027</v>
      </c>
      <c r="K1415" t="str">
        <f>_xlfn.XLOOKUP(A1415, Accounts!A:A, Accounts!E:E, "Not Found")</f>
        <v>Current</v>
      </c>
      <c r="L1415" s="3">
        <f>_xlfn.XLOOKUP(A1415, Accounts!A:A, Accounts!G:G, 0)</f>
        <v>2618162703</v>
      </c>
      <c r="M1415" s="3" t="str">
        <f>_xlfn.XLOOKUP(A1415, Loan!A:A, Loan!D:D, "0")</f>
        <v>0</v>
      </c>
      <c r="N1415" s="3" t="str">
        <f>_xlfn.XLOOKUP(Customer8[[#This Row],[Account Number]],Transaction!C:C,Transaction!D:D)</f>
        <v>Online Payment</v>
      </c>
      <c r="O1415" s="3" t="str">
        <f>_xlfn.XLOOKUP(Customer8[[#This Row],[Account Number]], Transaction!C:C,Transaction!E:E)</f>
        <v>Internet Banking</v>
      </c>
      <c r="P1415" s="2">
        <f>_xlfn.XLOOKUP(Customer8[[#This Row],[Account Number]], Transaction!C:C,Transaction!F:F)</f>
        <v>44367</v>
      </c>
      <c r="Q1415" s="3">
        <f>Customer8[[#This Row],[Bank Deposit]]-Customer8[[#This Row],[Saving Accounts]]</f>
        <v>790536.76800000004</v>
      </c>
      <c r="R1415" s="3">
        <f>IF(AND(K1415="Current", Customer8[[#This Row],[Balance]]&gt;500000), Customer8[[#This Row],[Balance]]*1.02, Customer8[[#This Row],[Balance]])</f>
        <v>806347.50336000009</v>
      </c>
      <c r="S1415" s="3" t="str">
        <f>TEXT(Customer8[[#This Row],[Transaction_Date]], "MMM")</f>
        <v>Jun</v>
      </c>
      <c r="T1415" s="3" t="str">
        <f t="shared" si="22"/>
        <v>30-39 Yrs</v>
      </c>
      <c r="U1415" s="3" t="str">
        <f>TEXT(Customer8[[#This Row],[Transaction_Date]],"YYYY")</f>
        <v>2021</v>
      </c>
    </row>
    <row r="1416" spans="1:21" x14ac:dyDescent="0.35">
      <c r="A1416" t="s">
        <v>3028</v>
      </c>
      <c r="B1416">
        <v>388752627</v>
      </c>
      <c r="C1416">
        <v>50</v>
      </c>
      <c r="D1416" s="1">
        <v>26443.5</v>
      </c>
      <c r="E1416" t="s">
        <v>741</v>
      </c>
      <c r="F1416" t="s">
        <v>390</v>
      </c>
      <c r="G1416" t="s">
        <v>2771</v>
      </c>
      <c r="H1416" s="3">
        <v>963737.05359999998</v>
      </c>
      <c r="I1416" s="3">
        <v>486543.37070000003</v>
      </c>
      <c r="J1416" t="s">
        <v>3029</v>
      </c>
      <c r="K1416" t="str">
        <f>_xlfn.XLOOKUP(A1416, Accounts!A:A, Accounts!E:E, "Not Found")</f>
        <v>Corporate</v>
      </c>
      <c r="L1416" s="3">
        <f>_xlfn.XLOOKUP(A1416, Accounts!A:A, Accounts!G:G, 0)</f>
        <v>855008506</v>
      </c>
      <c r="M1416" s="3" t="str">
        <f>_xlfn.XLOOKUP(A1416, Loan!A:A, Loan!D:D, "0")</f>
        <v>0</v>
      </c>
      <c r="N1416" s="3" t="str">
        <f>_xlfn.XLOOKUP(Customer8[[#This Row],[Account Number]],Transaction!C:C,Transaction!D:D)</f>
        <v>Cash Withdrawal</v>
      </c>
      <c r="O1416" s="3" t="str">
        <f>_xlfn.XLOOKUP(Customer8[[#This Row],[Account Number]], Transaction!C:C,Transaction!E:E)</f>
        <v>Bank</v>
      </c>
      <c r="P1416" s="2">
        <f>_xlfn.XLOOKUP(Customer8[[#This Row],[Account Number]], Transaction!C:C,Transaction!F:F)</f>
        <v>44357</v>
      </c>
      <c r="Q1416" s="3">
        <f>Customer8[[#This Row],[Bank Deposit]]-Customer8[[#This Row],[Saving Accounts]]</f>
        <v>477193.68289999996</v>
      </c>
      <c r="R1416" s="3">
        <f>IF(AND(K1416="Current", Customer8[[#This Row],[Balance]]&gt;500000), Customer8[[#This Row],[Balance]]*1.02, Customer8[[#This Row],[Balance]])</f>
        <v>477193.68289999996</v>
      </c>
      <c r="S1416" s="3" t="str">
        <f>TEXT(Customer8[[#This Row],[Transaction_Date]], "MMM")</f>
        <v>Jun</v>
      </c>
      <c r="T1416" s="3" t="str">
        <f t="shared" si="22"/>
        <v>50-59 Yrs</v>
      </c>
      <c r="U1416" s="3" t="str">
        <f>TEXT(Customer8[[#This Row],[Transaction_Date]],"YYYY")</f>
        <v>2021</v>
      </c>
    </row>
    <row r="1417" spans="1:21" x14ac:dyDescent="0.35">
      <c r="A1417" t="s">
        <v>3030</v>
      </c>
      <c r="B1417">
        <v>562393128</v>
      </c>
      <c r="C1417">
        <v>32</v>
      </c>
      <c r="D1417" s="1">
        <v>33018</v>
      </c>
      <c r="E1417" t="s">
        <v>741</v>
      </c>
      <c r="F1417" t="s">
        <v>593</v>
      </c>
      <c r="G1417" t="s">
        <v>2737</v>
      </c>
      <c r="H1417" s="3">
        <v>580085.14339999994</v>
      </c>
      <c r="I1417" s="3">
        <v>496253.48389999999</v>
      </c>
      <c r="J1417" t="s">
        <v>3031</v>
      </c>
      <c r="K1417" t="str">
        <f>_xlfn.XLOOKUP(A1417, Accounts!A:A, Accounts!E:E, "Not Found")</f>
        <v>Current</v>
      </c>
      <c r="L1417" s="3">
        <f>_xlfn.XLOOKUP(A1417, Accounts!A:A, Accounts!G:G, 0)</f>
        <v>3534677757</v>
      </c>
      <c r="M1417" s="3" t="str">
        <f>_xlfn.XLOOKUP(A1417, Loan!A:A, Loan!D:D, "0")</f>
        <v>0</v>
      </c>
      <c r="N1417" s="3" t="str">
        <f>_xlfn.XLOOKUP(Customer8[[#This Row],[Account Number]],Transaction!C:C,Transaction!D:D)</f>
        <v>Online Payment</v>
      </c>
      <c r="O1417" s="3" t="str">
        <f>_xlfn.XLOOKUP(Customer8[[#This Row],[Account Number]], Transaction!C:C,Transaction!E:E)</f>
        <v>Internet Banking</v>
      </c>
      <c r="P1417" s="2">
        <f>_xlfn.XLOOKUP(Customer8[[#This Row],[Account Number]], Transaction!C:C,Transaction!F:F)</f>
        <v>44519</v>
      </c>
      <c r="Q1417" s="3">
        <f>Customer8[[#This Row],[Bank Deposit]]-Customer8[[#This Row],[Saving Accounts]]</f>
        <v>83831.659499999951</v>
      </c>
      <c r="R1417" s="3">
        <f>IF(AND(K1417="Current", Customer8[[#This Row],[Balance]]&gt;500000), Customer8[[#This Row],[Balance]]*1.02, Customer8[[#This Row],[Balance]])</f>
        <v>83831.659499999951</v>
      </c>
      <c r="S1417" s="3" t="str">
        <f>TEXT(Customer8[[#This Row],[Transaction_Date]], "MMM")</f>
        <v>Nov</v>
      </c>
      <c r="T1417" s="3" t="str">
        <f t="shared" si="22"/>
        <v>30-39 Yrs</v>
      </c>
      <c r="U1417" s="3" t="str">
        <f>TEXT(Customer8[[#This Row],[Transaction_Date]],"YYYY")</f>
        <v>2021</v>
      </c>
    </row>
    <row r="1418" spans="1:21" x14ac:dyDescent="0.35">
      <c r="A1418" t="s">
        <v>3032</v>
      </c>
      <c r="B1418">
        <v>34227211</v>
      </c>
      <c r="C1418">
        <v>69</v>
      </c>
      <c r="D1418" s="1">
        <v>19503.75</v>
      </c>
      <c r="E1418" t="s">
        <v>741</v>
      </c>
      <c r="F1418" t="s">
        <v>95</v>
      </c>
      <c r="G1418" t="s">
        <v>2740</v>
      </c>
      <c r="H1418" s="3">
        <v>47898.397100000002</v>
      </c>
      <c r="I1418" s="3">
        <v>30212.8351</v>
      </c>
      <c r="J1418" t="s">
        <v>3033</v>
      </c>
      <c r="K1418" t="str">
        <f>_xlfn.XLOOKUP(A1418, Accounts!A:A, Accounts!E:E, "Not Found")</f>
        <v>Current</v>
      </c>
      <c r="L1418" s="3">
        <f>_xlfn.XLOOKUP(A1418, Accounts!A:A, Accounts!G:G, 0)</f>
        <v>3186857184</v>
      </c>
      <c r="M1418" s="3" t="str">
        <f>_xlfn.XLOOKUP(A1418, Loan!A:A, Loan!D:D, "0")</f>
        <v>0</v>
      </c>
      <c r="N1418" s="3" t="str">
        <f>_xlfn.XLOOKUP(Customer8[[#This Row],[Account Number]],Transaction!C:C,Transaction!D:D)</f>
        <v>Cash Withdrawal</v>
      </c>
      <c r="O1418" s="3" t="str">
        <f>_xlfn.XLOOKUP(Customer8[[#This Row],[Account Number]], Transaction!C:C,Transaction!E:E)</f>
        <v>ATM</v>
      </c>
      <c r="P1418" s="2">
        <f>_xlfn.XLOOKUP(Customer8[[#This Row],[Account Number]], Transaction!C:C,Transaction!F:F)</f>
        <v>44439</v>
      </c>
      <c r="Q1418" s="3">
        <f>Customer8[[#This Row],[Bank Deposit]]-Customer8[[#This Row],[Saving Accounts]]</f>
        <v>17685.562000000002</v>
      </c>
      <c r="R1418" s="3">
        <f>IF(AND(K1418="Current", Customer8[[#This Row],[Balance]]&gt;500000), Customer8[[#This Row],[Balance]]*1.02, Customer8[[#This Row],[Balance]])</f>
        <v>17685.562000000002</v>
      </c>
      <c r="S1418" s="3" t="str">
        <f>TEXT(Customer8[[#This Row],[Transaction_Date]], "MMM")</f>
        <v>Aug</v>
      </c>
      <c r="T1418" s="3" t="str">
        <f t="shared" si="22"/>
        <v>60-69 Yrs</v>
      </c>
      <c r="U1418" s="3" t="str">
        <f>TEXT(Customer8[[#This Row],[Transaction_Date]],"YYYY")</f>
        <v>2021</v>
      </c>
    </row>
    <row r="1419" spans="1:21" x14ac:dyDescent="0.35">
      <c r="A1419" t="s">
        <v>3034</v>
      </c>
      <c r="B1419">
        <v>256904457</v>
      </c>
      <c r="C1419">
        <v>67</v>
      </c>
      <c r="D1419" s="1">
        <v>20234.25</v>
      </c>
      <c r="E1419" t="s">
        <v>741</v>
      </c>
      <c r="F1419" t="s">
        <v>3035</v>
      </c>
      <c r="G1419" t="s">
        <v>2756</v>
      </c>
      <c r="H1419" s="3">
        <v>207515.07579999999</v>
      </c>
      <c r="I1419" s="3">
        <v>198231.50659999999</v>
      </c>
      <c r="J1419" t="s">
        <v>3036</v>
      </c>
      <c r="K1419" t="str">
        <f>_xlfn.XLOOKUP(A1419, Accounts!A:A, Accounts!E:E, "Not Found")</f>
        <v>Domiciliary</v>
      </c>
      <c r="L1419" s="3">
        <f>_xlfn.XLOOKUP(A1419, Accounts!A:A, Accounts!G:G, 0)</f>
        <v>1314891843</v>
      </c>
      <c r="M1419" s="3" t="str">
        <f>_xlfn.XLOOKUP(A1419, Loan!A:A, Loan!D:D, "0")</f>
        <v>0</v>
      </c>
      <c r="N1419" s="3" t="str">
        <f>_xlfn.XLOOKUP(Customer8[[#This Row],[Account Number]],Transaction!C:C,Transaction!D:D)</f>
        <v>Money Deposit</v>
      </c>
      <c r="O1419" s="3" t="str">
        <f>_xlfn.XLOOKUP(Customer8[[#This Row],[Account Number]], Transaction!C:C,Transaction!E:E)</f>
        <v>ATM</v>
      </c>
      <c r="P1419" s="2">
        <f>_xlfn.XLOOKUP(Customer8[[#This Row],[Account Number]], Transaction!C:C,Transaction!F:F)</f>
        <v>44237</v>
      </c>
      <c r="Q1419" s="3">
        <f>Customer8[[#This Row],[Bank Deposit]]-Customer8[[#This Row],[Saving Accounts]]</f>
        <v>9283.5691999999981</v>
      </c>
      <c r="R1419" s="3">
        <f>IF(AND(K1419="Current", Customer8[[#This Row],[Balance]]&gt;500000), Customer8[[#This Row],[Balance]]*1.02, Customer8[[#This Row],[Balance]])</f>
        <v>9283.5691999999981</v>
      </c>
      <c r="S1419" s="3" t="str">
        <f>TEXT(Customer8[[#This Row],[Transaction_Date]], "MMM")</f>
        <v>Feb</v>
      </c>
      <c r="T1419" s="3" t="str">
        <f t="shared" si="22"/>
        <v>60-69 Yrs</v>
      </c>
      <c r="U1419" s="3" t="str">
        <f>TEXT(Customer8[[#This Row],[Transaction_Date]],"YYYY")</f>
        <v>2021</v>
      </c>
    </row>
    <row r="1420" spans="1:21" x14ac:dyDescent="0.35">
      <c r="A1420" t="s">
        <v>3037</v>
      </c>
      <c r="B1420">
        <v>600894200</v>
      </c>
      <c r="C1420">
        <v>68</v>
      </c>
      <c r="D1420" s="1">
        <v>19869</v>
      </c>
      <c r="E1420" t="s">
        <v>741</v>
      </c>
      <c r="F1420" t="s">
        <v>160</v>
      </c>
      <c r="G1420" t="s">
        <v>2749</v>
      </c>
      <c r="H1420" s="3">
        <v>244487.12530000001</v>
      </c>
      <c r="I1420" s="3">
        <v>79094.888900000005</v>
      </c>
      <c r="J1420" t="s">
        <v>3038</v>
      </c>
      <c r="K1420" t="str">
        <f>_xlfn.XLOOKUP(A1420, Accounts!A:A, Accounts!E:E, "Not Found")</f>
        <v>Savings</v>
      </c>
      <c r="L1420" s="3">
        <f>_xlfn.XLOOKUP(A1420, Accounts!A:A, Accounts!G:G, 0)</f>
        <v>57359088</v>
      </c>
      <c r="M1420" s="3" t="str">
        <f>_xlfn.XLOOKUP(A1420, Loan!A:A, Loan!D:D, "0")</f>
        <v>0</v>
      </c>
      <c r="N1420" s="3" t="str">
        <f>_xlfn.XLOOKUP(Customer8[[#This Row],[Account Number]],Transaction!C:C,Transaction!D:D)</f>
        <v>Money Transfer</v>
      </c>
      <c r="O1420" s="3" t="str">
        <f>_xlfn.XLOOKUP(Customer8[[#This Row],[Account Number]], Transaction!C:C,Transaction!E:E)</f>
        <v>Mobile</v>
      </c>
      <c r="P1420" s="2">
        <f>_xlfn.XLOOKUP(Customer8[[#This Row],[Account Number]], Transaction!C:C,Transaction!F:F)</f>
        <v>44628</v>
      </c>
      <c r="Q1420" s="3">
        <f>Customer8[[#This Row],[Bank Deposit]]-Customer8[[#This Row],[Saving Accounts]]</f>
        <v>165392.23639999999</v>
      </c>
      <c r="R1420" s="3">
        <f>IF(AND(K1420="Current", Customer8[[#This Row],[Balance]]&gt;500000), Customer8[[#This Row],[Balance]]*1.02, Customer8[[#This Row],[Balance]])</f>
        <v>165392.23639999999</v>
      </c>
      <c r="S1420" s="3" t="str">
        <f>TEXT(Customer8[[#This Row],[Transaction_Date]], "MMM")</f>
        <v>Mar</v>
      </c>
      <c r="T1420" s="3" t="str">
        <f t="shared" si="22"/>
        <v>60-69 Yrs</v>
      </c>
      <c r="U1420" s="3" t="str">
        <f>TEXT(Customer8[[#This Row],[Transaction_Date]],"YYYY")</f>
        <v>2022</v>
      </c>
    </row>
    <row r="1421" spans="1:21" x14ac:dyDescent="0.35">
      <c r="A1421" t="s">
        <v>3039</v>
      </c>
      <c r="B1421">
        <v>676553473</v>
      </c>
      <c r="C1421">
        <v>50</v>
      </c>
      <c r="D1421" s="1">
        <v>26443.5</v>
      </c>
      <c r="E1421" t="s">
        <v>741</v>
      </c>
      <c r="F1421" t="s">
        <v>365</v>
      </c>
      <c r="G1421" t="s">
        <v>2746</v>
      </c>
      <c r="H1421" s="3">
        <v>218455.09109999999</v>
      </c>
      <c r="I1421" s="3">
        <v>214604.3572</v>
      </c>
      <c r="J1421" t="s">
        <v>3040</v>
      </c>
      <c r="K1421" t="str">
        <f>_xlfn.XLOOKUP(A1421, Accounts!A:A, Accounts!E:E, "Not Found")</f>
        <v>Current</v>
      </c>
      <c r="L1421" s="3">
        <f>_xlfn.XLOOKUP(A1421, Accounts!A:A, Accounts!G:G, 0)</f>
        <v>114353961</v>
      </c>
      <c r="M1421" s="3" t="str">
        <f>_xlfn.XLOOKUP(A1421, Loan!A:A, Loan!D:D, "0")</f>
        <v>0</v>
      </c>
      <c r="N1421" s="3" t="str">
        <f>_xlfn.XLOOKUP(Customer8[[#This Row],[Account Number]],Transaction!C:C,Transaction!D:D)</f>
        <v>Cash Withdrawal</v>
      </c>
      <c r="O1421" s="3" t="str">
        <f>_xlfn.XLOOKUP(Customer8[[#This Row],[Account Number]], Transaction!C:C,Transaction!E:E)</f>
        <v>POS</v>
      </c>
      <c r="P1421" s="2">
        <f>_xlfn.XLOOKUP(Customer8[[#This Row],[Account Number]], Transaction!C:C,Transaction!F:F)</f>
        <v>44606</v>
      </c>
      <c r="Q1421" s="3">
        <f>Customer8[[#This Row],[Bank Deposit]]-Customer8[[#This Row],[Saving Accounts]]</f>
        <v>3850.733899999992</v>
      </c>
      <c r="R1421" s="3">
        <f>IF(AND(K1421="Current", Customer8[[#This Row],[Balance]]&gt;500000), Customer8[[#This Row],[Balance]]*1.02, Customer8[[#This Row],[Balance]])</f>
        <v>3850.733899999992</v>
      </c>
      <c r="S1421" s="3" t="str">
        <f>TEXT(Customer8[[#This Row],[Transaction_Date]], "MMM")</f>
        <v>Feb</v>
      </c>
      <c r="T1421" s="3" t="str">
        <f t="shared" si="22"/>
        <v>50-59 Yrs</v>
      </c>
      <c r="U1421" s="3" t="str">
        <f>TEXT(Customer8[[#This Row],[Transaction_Date]],"YYYY")</f>
        <v>2022</v>
      </c>
    </row>
    <row r="1422" spans="1:21" x14ac:dyDescent="0.35">
      <c r="A1422" t="s">
        <v>3041</v>
      </c>
      <c r="B1422">
        <v>614567503</v>
      </c>
      <c r="C1422">
        <v>62</v>
      </c>
      <c r="D1422" s="1">
        <v>22060.5</v>
      </c>
      <c r="E1422" t="s">
        <v>741</v>
      </c>
      <c r="F1422" t="s">
        <v>437</v>
      </c>
      <c r="G1422" t="s">
        <v>2776</v>
      </c>
      <c r="H1422" s="3">
        <v>557439.61320000002</v>
      </c>
      <c r="I1422" s="3">
        <v>169785.04250000001</v>
      </c>
      <c r="J1422" t="s">
        <v>3042</v>
      </c>
      <c r="K1422" t="str">
        <f>_xlfn.XLOOKUP(A1422, Accounts!A:A, Accounts!E:E, "Not Found")</f>
        <v>Savings</v>
      </c>
      <c r="L1422" s="3">
        <f>_xlfn.XLOOKUP(A1422, Accounts!A:A, Accounts!G:G, 0)</f>
        <v>19011993</v>
      </c>
      <c r="M1422" s="3" t="str">
        <f>_xlfn.XLOOKUP(A1422, Loan!A:A, Loan!D:D, "0")</f>
        <v>0</v>
      </c>
      <c r="N1422" s="3" t="str">
        <f>_xlfn.XLOOKUP(Customer8[[#This Row],[Account Number]],Transaction!C:C,Transaction!D:D)</f>
        <v>Checks</v>
      </c>
      <c r="O1422" s="3" t="str">
        <f>_xlfn.XLOOKUP(Customer8[[#This Row],[Account Number]], Transaction!C:C,Transaction!E:E)</f>
        <v>Bank</v>
      </c>
      <c r="P1422" s="2">
        <f>_xlfn.XLOOKUP(Customer8[[#This Row],[Account Number]], Transaction!C:C,Transaction!F:F)</f>
        <v>44540</v>
      </c>
      <c r="Q1422" s="3">
        <f>Customer8[[#This Row],[Bank Deposit]]-Customer8[[#This Row],[Saving Accounts]]</f>
        <v>387654.57070000004</v>
      </c>
      <c r="R1422" s="3">
        <f>IF(AND(K1422="Current", Customer8[[#This Row],[Balance]]&gt;500000), Customer8[[#This Row],[Balance]]*1.02, Customer8[[#This Row],[Balance]])</f>
        <v>387654.57070000004</v>
      </c>
      <c r="S1422" s="3" t="str">
        <f>TEXT(Customer8[[#This Row],[Transaction_Date]], "MMM")</f>
        <v>Dec</v>
      </c>
      <c r="T1422" s="3" t="str">
        <f t="shared" si="22"/>
        <v>60-69 Yrs</v>
      </c>
      <c r="U1422" s="3" t="str">
        <f>TEXT(Customer8[[#This Row],[Transaction_Date]],"YYYY")</f>
        <v>2021</v>
      </c>
    </row>
    <row r="1423" spans="1:21" x14ac:dyDescent="0.35">
      <c r="A1423" t="s">
        <v>3043</v>
      </c>
      <c r="B1423">
        <v>463423254</v>
      </c>
      <c r="C1423">
        <v>84</v>
      </c>
      <c r="D1423" s="1">
        <v>14025</v>
      </c>
      <c r="E1423" t="s">
        <v>741</v>
      </c>
      <c r="F1423" t="s">
        <v>713</v>
      </c>
      <c r="G1423" t="s">
        <v>2776</v>
      </c>
      <c r="H1423" s="3">
        <v>490080.0307</v>
      </c>
      <c r="I1423" s="3">
        <v>216022.1188</v>
      </c>
      <c r="J1423" t="s">
        <v>3044</v>
      </c>
      <c r="K1423" t="str">
        <f>_xlfn.XLOOKUP(A1423, Accounts!A:A, Accounts!E:E, "Not Found")</f>
        <v>Domiciliary</v>
      </c>
      <c r="L1423" s="3">
        <f>_xlfn.XLOOKUP(A1423, Accounts!A:A, Accounts!G:G, 0)</f>
        <v>183254625</v>
      </c>
      <c r="M1423" s="3" t="str">
        <f>_xlfn.XLOOKUP(A1423, Loan!A:A, Loan!D:D, "0")</f>
        <v>0</v>
      </c>
      <c r="N1423" s="3" t="str">
        <f>_xlfn.XLOOKUP(Customer8[[#This Row],[Account Number]],Transaction!C:C,Transaction!D:D)</f>
        <v>Checks</v>
      </c>
      <c r="O1423" s="3" t="str">
        <f>_xlfn.XLOOKUP(Customer8[[#This Row],[Account Number]], Transaction!C:C,Transaction!E:E)</f>
        <v>Informal Services</v>
      </c>
      <c r="P1423" s="2">
        <f>_xlfn.XLOOKUP(Customer8[[#This Row],[Account Number]], Transaction!C:C,Transaction!F:F)</f>
        <v>44679</v>
      </c>
      <c r="Q1423" s="3">
        <f>Customer8[[#This Row],[Bank Deposit]]-Customer8[[#This Row],[Saving Accounts]]</f>
        <v>274057.91190000001</v>
      </c>
      <c r="R1423" s="3">
        <f>IF(AND(K1423="Current", Customer8[[#This Row],[Balance]]&gt;500000), Customer8[[#This Row],[Balance]]*1.02, Customer8[[#This Row],[Balance]])</f>
        <v>274057.91190000001</v>
      </c>
      <c r="S1423" s="3" t="str">
        <f>TEXT(Customer8[[#This Row],[Transaction_Date]], "MMM")</f>
        <v>Apr</v>
      </c>
      <c r="T1423" s="3" t="str">
        <f t="shared" si="22"/>
        <v>70 Yrs &amp; Above</v>
      </c>
      <c r="U1423" s="3" t="str">
        <f>TEXT(Customer8[[#This Row],[Transaction_Date]],"YYYY")</f>
        <v>2022</v>
      </c>
    </row>
    <row r="1424" spans="1:21" x14ac:dyDescent="0.35">
      <c r="A1424" t="s">
        <v>3045</v>
      </c>
      <c r="B1424">
        <v>465790024</v>
      </c>
      <c r="C1424">
        <v>29</v>
      </c>
      <c r="D1424" s="1">
        <v>34113.75</v>
      </c>
      <c r="E1424" t="s">
        <v>741</v>
      </c>
      <c r="F1424" t="s">
        <v>671</v>
      </c>
      <c r="G1424" t="s">
        <v>2759</v>
      </c>
      <c r="H1424" s="3">
        <v>588831.43599999999</v>
      </c>
      <c r="I1424" s="3">
        <v>122324.9822</v>
      </c>
      <c r="J1424" t="s">
        <v>3046</v>
      </c>
      <c r="K1424" t="str">
        <f>_xlfn.XLOOKUP(A1424, Accounts!A:A, Accounts!E:E, "Not Found")</f>
        <v>Domiciliary</v>
      </c>
      <c r="L1424" s="3">
        <f>_xlfn.XLOOKUP(A1424, Accounts!A:A, Accounts!G:G, 0)</f>
        <v>3714984</v>
      </c>
      <c r="M1424" s="3" t="str">
        <f>_xlfn.XLOOKUP(A1424, Loan!A:A, Loan!D:D, "0")</f>
        <v>0</v>
      </c>
      <c r="N1424" s="3" t="str">
        <f>_xlfn.XLOOKUP(Customer8[[#This Row],[Account Number]],Transaction!C:C,Transaction!D:D)</f>
        <v>Money Transfer</v>
      </c>
      <c r="O1424" s="3" t="str">
        <f>_xlfn.XLOOKUP(Customer8[[#This Row],[Account Number]], Transaction!C:C,Transaction!E:E)</f>
        <v>Mobile</v>
      </c>
      <c r="P1424" s="2">
        <f>_xlfn.XLOOKUP(Customer8[[#This Row],[Account Number]], Transaction!C:C,Transaction!F:F)</f>
        <v>44607</v>
      </c>
      <c r="Q1424" s="3">
        <f>Customer8[[#This Row],[Bank Deposit]]-Customer8[[#This Row],[Saving Accounts]]</f>
        <v>466506.45380000002</v>
      </c>
      <c r="R1424" s="3">
        <f>IF(AND(K1424="Current", Customer8[[#This Row],[Balance]]&gt;500000), Customer8[[#This Row],[Balance]]*1.02, Customer8[[#This Row],[Balance]])</f>
        <v>466506.45380000002</v>
      </c>
      <c r="S1424" s="3" t="str">
        <f>TEXT(Customer8[[#This Row],[Transaction_Date]], "MMM")</f>
        <v>Feb</v>
      </c>
      <c r="T1424" s="3" t="str">
        <f t="shared" si="22"/>
        <v>20-29 Yrs</v>
      </c>
      <c r="U1424" s="3" t="str">
        <f>TEXT(Customer8[[#This Row],[Transaction_Date]],"YYYY")</f>
        <v>2022</v>
      </c>
    </row>
    <row r="1425" spans="1:21" x14ac:dyDescent="0.35">
      <c r="A1425" t="s">
        <v>3047</v>
      </c>
      <c r="B1425">
        <v>902196918</v>
      </c>
      <c r="C1425">
        <v>26</v>
      </c>
      <c r="D1425" s="1">
        <v>35209.5</v>
      </c>
      <c r="E1425" t="s">
        <v>741</v>
      </c>
      <c r="F1425" t="s">
        <v>347</v>
      </c>
      <c r="G1425" t="s">
        <v>2759</v>
      </c>
      <c r="H1425" s="3">
        <v>529324.30079999997</v>
      </c>
      <c r="I1425" s="3">
        <v>106261.85340000001</v>
      </c>
      <c r="J1425" t="s">
        <v>3048</v>
      </c>
      <c r="K1425" t="str">
        <f>_xlfn.XLOOKUP(A1425, Accounts!A:A, Accounts!E:E, "Not Found")</f>
        <v>Savings</v>
      </c>
      <c r="L1425" s="3">
        <f>_xlfn.XLOOKUP(A1425, Accounts!A:A, Accounts!G:G, 0)</f>
        <v>287146496</v>
      </c>
      <c r="M1425" s="3" t="str">
        <f>_xlfn.XLOOKUP(A1425, Loan!A:A, Loan!D:D, "0")</f>
        <v>0</v>
      </c>
      <c r="N1425" s="3" t="str">
        <f>_xlfn.XLOOKUP(Customer8[[#This Row],[Account Number]],Transaction!C:C,Transaction!D:D)</f>
        <v>Money Transfer</v>
      </c>
      <c r="O1425" s="3" t="str">
        <f>_xlfn.XLOOKUP(Customer8[[#This Row],[Account Number]], Transaction!C:C,Transaction!E:E)</f>
        <v>Internet Banking</v>
      </c>
      <c r="P1425" s="2">
        <f>_xlfn.XLOOKUP(Customer8[[#This Row],[Account Number]], Transaction!C:C,Transaction!F:F)</f>
        <v>44485</v>
      </c>
      <c r="Q1425" s="3">
        <f>Customer8[[#This Row],[Bank Deposit]]-Customer8[[#This Row],[Saving Accounts]]</f>
        <v>423062.44739999995</v>
      </c>
      <c r="R1425" s="3">
        <f>IF(AND(K1425="Current", Customer8[[#This Row],[Balance]]&gt;500000), Customer8[[#This Row],[Balance]]*1.02, Customer8[[#This Row],[Balance]])</f>
        <v>423062.44739999995</v>
      </c>
      <c r="S1425" s="3" t="str">
        <f>TEXT(Customer8[[#This Row],[Transaction_Date]], "MMM")</f>
        <v>Oct</v>
      </c>
      <c r="T1425" s="3" t="str">
        <f t="shared" si="22"/>
        <v>20-29 Yrs</v>
      </c>
      <c r="U1425" s="3" t="str">
        <f>TEXT(Customer8[[#This Row],[Transaction_Date]],"YYYY")</f>
        <v>2021</v>
      </c>
    </row>
    <row r="1426" spans="1:21" x14ac:dyDescent="0.35">
      <c r="A1426" t="s">
        <v>3049</v>
      </c>
      <c r="B1426">
        <v>491931973</v>
      </c>
      <c r="C1426">
        <v>60</v>
      </c>
      <c r="D1426" s="1">
        <v>22791</v>
      </c>
      <c r="E1426" t="s">
        <v>741</v>
      </c>
      <c r="F1426" t="s">
        <v>250</v>
      </c>
      <c r="G1426" t="s">
        <v>2737</v>
      </c>
      <c r="H1426" s="3">
        <v>564498.4632</v>
      </c>
      <c r="I1426" s="3">
        <v>384459.4853</v>
      </c>
      <c r="J1426" t="s">
        <v>3050</v>
      </c>
      <c r="K1426" t="str">
        <f>_xlfn.XLOOKUP(A1426, Accounts!A:A, Accounts!E:E, "Not Found")</f>
        <v>Current</v>
      </c>
      <c r="L1426" s="3">
        <f>_xlfn.XLOOKUP(A1426, Accounts!A:A, Accounts!G:G, 0)</f>
        <v>1685488086</v>
      </c>
      <c r="M1426" s="3">
        <f>_xlfn.XLOOKUP(A1426, Loan!A:A, Loan!D:D, "0")</f>
        <v>479366238</v>
      </c>
      <c r="N1426" s="3" t="str">
        <f>_xlfn.XLOOKUP(Customer8[[#This Row],[Account Number]],Transaction!C:C,Transaction!D:D)</f>
        <v>Loan Payment</v>
      </c>
      <c r="O1426" s="3" t="str">
        <f>_xlfn.XLOOKUP(Customer8[[#This Row],[Account Number]], Transaction!C:C,Transaction!E:E)</f>
        <v>Mobile</v>
      </c>
      <c r="P1426" s="2">
        <f>_xlfn.XLOOKUP(Customer8[[#This Row],[Account Number]], Transaction!C:C,Transaction!F:F)</f>
        <v>44486</v>
      </c>
      <c r="Q1426" s="3">
        <f>Customer8[[#This Row],[Bank Deposit]]-Customer8[[#This Row],[Saving Accounts]]</f>
        <v>180038.9779</v>
      </c>
      <c r="R1426" s="3">
        <f>IF(AND(K1426="Current", Customer8[[#This Row],[Balance]]&gt;500000), Customer8[[#This Row],[Balance]]*1.02, Customer8[[#This Row],[Balance]])</f>
        <v>180038.9779</v>
      </c>
      <c r="S1426" s="3" t="str">
        <f>TEXT(Customer8[[#This Row],[Transaction_Date]], "MMM")</f>
        <v>Oct</v>
      </c>
      <c r="T1426" s="3" t="str">
        <f t="shared" si="22"/>
        <v>60-69 Yrs</v>
      </c>
      <c r="U1426" s="3" t="str">
        <f>TEXT(Customer8[[#This Row],[Transaction_Date]],"YYYY")</f>
        <v>2021</v>
      </c>
    </row>
    <row r="1427" spans="1:21" x14ac:dyDescent="0.35">
      <c r="A1427" t="s">
        <v>3051</v>
      </c>
      <c r="B1427">
        <v>825804685</v>
      </c>
      <c r="C1427">
        <v>30</v>
      </c>
      <c r="D1427" s="1">
        <v>33748.5</v>
      </c>
      <c r="E1427" t="s">
        <v>741</v>
      </c>
      <c r="F1427" t="s">
        <v>596</v>
      </c>
      <c r="G1427" t="s">
        <v>2767</v>
      </c>
      <c r="H1427" s="3">
        <v>336511.16440000001</v>
      </c>
      <c r="I1427" s="3">
        <v>37977.688600000001</v>
      </c>
      <c r="J1427" t="s">
        <v>3052</v>
      </c>
      <c r="K1427" t="str">
        <f>_xlfn.XLOOKUP(A1427, Accounts!A:A, Accounts!E:E, "Not Found")</f>
        <v>Savings</v>
      </c>
      <c r="L1427" s="3">
        <f>_xlfn.XLOOKUP(A1427, Accounts!A:A, Accounts!G:G, 0)</f>
        <v>3083498187</v>
      </c>
      <c r="M1427" s="3" t="str">
        <f>_xlfn.XLOOKUP(A1427, Loan!A:A, Loan!D:D, "0")</f>
        <v>0</v>
      </c>
      <c r="N1427" s="3" t="str">
        <f>_xlfn.XLOOKUP(Customer8[[#This Row],[Account Number]],Transaction!C:C,Transaction!D:D)</f>
        <v>Online Payment</v>
      </c>
      <c r="O1427" s="3" t="str">
        <f>_xlfn.XLOOKUP(Customer8[[#This Row],[Account Number]], Transaction!C:C,Transaction!E:E)</f>
        <v>Mobile</v>
      </c>
      <c r="P1427" s="2">
        <f>_xlfn.XLOOKUP(Customer8[[#This Row],[Account Number]], Transaction!C:C,Transaction!F:F)</f>
        <v>44371</v>
      </c>
      <c r="Q1427" s="3">
        <f>Customer8[[#This Row],[Bank Deposit]]-Customer8[[#This Row],[Saving Accounts]]</f>
        <v>298533.47580000001</v>
      </c>
      <c r="R1427" s="3">
        <f>IF(AND(K1427="Current", Customer8[[#This Row],[Balance]]&gt;500000), Customer8[[#This Row],[Balance]]*1.02, Customer8[[#This Row],[Balance]])</f>
        <v>298533.47580000001</v>
      </c>
      <c r="S1427" s="3" t="str">
        <f>TEXT(Customer8[[#This Row],[Transaction_Date]], "MMM")</f>
        <v>Jun</v>
      </c>
      <c r="T1427" s="3" t="str">
        <f t="shared" si="22"/>
        <v>30-39 Yrs</v>
      </c>
      <c r="U1427" s="3" t="str">
        <f>TEXT(Customer8[[#This Row],[Transaction_Date]],"YYYY")</f>
        <v>2021</v>
      </c>
    </row>
    <row r="1428" spans="1:21" x14ac:dyDescent="0.35">
      <c r="A1428" t="s">
        <v>3053</v>
      </c>
      <c r="B1428">
        <v>578792341</v>
      </c>
      <c r="C1428">
        <v>58</v>
      </c>
      <c r="D1428" s="1">
        <v>23521.5</v>
      </c>
      <c r="E1428" t="s">
        <v>741</v>
      </c>
      <c r="F1428" t="s">
        <v>211</v>
      </c>
      <c r="G1428" t="s">
        <v>2848</v>
      </c>
      <c r="H1428" s="3">
        <v>423245.4106</v>
      </c>
      <c r="I1428" s="3">
        <v>52905.676299999999</v>
      </c>
      <c r="J1428" t="s">
        <v>3054</v>
      </c>
      <c r="K1428" t="str">
        <f>_xlfn.XLOOKUP(A1428, Accounts!A:A, Accounts!E:E, "Not Found")</f>
        <v>Corporate</v>
      </c>
      <c r="L1428" s="3">
        <f>_xlfn.XLOOKUP(A1428, Accounts!A:A, Accounts!G:G, 0)</f>
        <v>8271471</v>
      </c>
      <c r="M1428" s="3" t="str">
        <f>_xlfn.XLOOKUP(A1428, Loan!A:A, Loan!D:D, "0")</f>
        <v>0</v>
      </c>
      <c r="N1428" s="3" t="str">
        <f>_xlfn.XLOOKUP(Customer8[[#This Row],[Account Number]],Transaction!C:C,Transaction!D:D)</f>
        <v>Money Transfer</v>
      </c>
      <c r="O1428" s="3" t="str">
        <f>_xlfn.XLOOKUP(Customer8[[#This Row],[Account Number]], Transaction!C:C,Transaction!E:E)</f>
        <v>Mobile</v>
      </c>
      <c r="P1428" s="2">
        <f>_xlfn.XLOOKUP(Customer8[[#This Row],[Account Number]], Transaction!C:C,Transaction!F:F)</f>
        <v>44280</v>
      </c>
      <c r="Q1428" s="3">
        <f>Customer8[[#This Row],[Bank Deposit]]-Customer8[[#This Row],[Saving Accounts]]</f>
        <v>370339.73430000001</v>
      </c>
      <c r="R1428" s="3">
        <f>IF(AND(K1428="Current", Customer8[[#This Row],[Balance]]&gt;500000), Customer8[[#This Row],[Balance]]*1.02, Customer8[[#This Row],[Balance]])</f>
        <v>370339.73430000001</v>
      </c>
      <c r="S1428" s="3" t="str">
        <f>TEXT(Customer8[[#This Row],[Transaction_Date]], "MMM")</f>
        <v>Mar</v>
      </c>
      <c r="T1428" s="3" t="str">
        <f t="shared" si="22"/>
        <v>50-59 Yrs</v>
      </c>
      <c r="U1428" s="3" t="str">
        <f>TEXT(Customer8[[#This Row],[Transaction_Date]],"YYYY")</f>
        <v>2021</v>
      </c>
    </row>
    <row r="1429" spans="1:21" x14ac:dyDescent="0.35">
      <c r="A1429" t="s">
        <v>1382</v>
      </c>
      <c r="B1429">
        <v>296279071</v>
      </c>
      <c r="C1429">
        <v>21</v>
      </c>
      <c r="D1429" s="1">
        <v>37035.75</v>
      </c>
      <c r="E1429" t="s">
        <v>741</v>
      </c>
      <c r="F1429" t="s">
        <v>651</v>
      </c>
      <c r="G1429" t="s">
        <v>2759</v>
      </c>
      <c r="H1429" s="3">
        <v>1115098.0911000001</v>
      </c>
      <c r="I1429" s="3">
        <v>721419.98239999998</v>
      </c>
      <c r="J1429" t="s">
        <v>3055</v>
      </c>
      <c r="K1429" t="str">
        <f>_xlfn.XLOOKUP(A1429, Accounts!A:A, Accounts!E:E, "Not Found")</f>
        <v>Domiciliary</v>
      </c>
      <c r="L1429" s="3">
        <f>_xlfn.XLOOKUP(A1429, Accounts!A:A, Accounts!G:G, 0)</f>
        <v>1339621752</v>
      </c>
      <c r="M1429" s="3" t="str">
        <f>_xlfn.XLOOKUP(A1429, Loan!A:A, Loan!D:D, "0")</f>
        <v>0</v>
      </c>
      <c r="N1429" s="3" t="str">
        <f>_xlfn.XLOOKUP(Customer8[[#This Row],[Account Number]],Transaction!C:C,Transaction!D:D)</f>
        <v>Cash Withdrawal</v>
      </c>
      <c r="O1429" s="3" t="str">
        <f>_xlfn.XLOOKUP(Customer8[[#This Row],[Account Number]], Transaction!C:C,Transaction!E:E)</f>
        <v>ATM</v>
      </c>
      <c r="P1429" s="2">
        <f>_xlfn.XLOOKUP(Customer8[[#This Row],[Account Number]], Transaction!C:C,Transaction!F:F)</f>
        <v>44197</v>
      </c>
      <c r="Q1429" s="3">
        <f>Customer8[[#This Row],[Bank Deposit]]-Customer8[[#This Row],[Saving Accounts]]</f>
        <v>393678.1087000001</v>
      </c>
      <c r="R1429" s="3">
        <f>IF(AND(K1429="Current", Customer8[[#This Row],[Balance]]&gt;500000), Customer8[[#This Row],[Balance]]*1.02, Customer8[[#This Row],[Balance]])</f>
        <v>393678.1087000001</v>
      </c>
      <c r="S1429" s="3" t="str">
        <f>TEXT(Customer8[[#This Row],[Transaction_Date]], "MMM")</f>
        <v>Jan</v>
      </c>
      <c r="T1429" s="3" t="str">
        <f t="shared" si="22"/>
        <v>20-29 Yrs</v>
      </c>
      <c r="U1429" s="3" t="str">
        <f>TEXT(Customer8[[#This Row],[Transaction_Date]],"YYYY")</f>
        <v>2021</v>
      </c>
    </row>
    <row r="1430" spans="1:21" x14ac:dyDescent="0.35">
      <c r="A1430" t="s">
        <v>3056</v>
      </c>
      <c r="B1430">
        <v>110714690</v>
      </c>
      <c r="C1430">
        <v>55</v>
      </c>
      <c r="D1430" s="1">
        <v>24617.25</v>
      </c>
      <c r="E1430" t="s">
        <v>741</v>
      </c>
      <c r="F1430" t="s">
        <v>202</v>
      </c>
      <c r="G1430" t="s">
        <v>2759</v>
      </c>
      <c r="H1430" s="3">
        <v>370436.76510000002</v>
      </c>
      <c r="I1430" s="3">
        <v>264528.2867</v>
      </c>
      <c r="J1430" t="s">
        <v>3057</v>
      </c>
      <c r="K1430" t="str">
        <f>_xlfn.XLOOKUP(A1430, Accounts!A:A, Accounts!E:E, "Not Found")</f>
        <v>Domiciliary</v>
      </c>
      <c r="L1430" s="3">
        <f>_xlfn.XLOOKUP(A1430, Accounts!A:A, Accounts!G:G, 0)</f>
        <v>153481104</v>
      </c>
      <c r="M1430" s="3" t="str">
        <f>_xlfn.XLOOKUP(A1430, Loan!A:A, Loan!D:D, "0")</f>
        <v>0</v>
      </c>
      <c r="N1430" s="3" t="str">
        <f>_xlfn.XLOOKUP(Customer8[[#This Row],[Account Number]],Transaction!C:C,Transaction!D:D)</f>
        <v>Money Transfer</v>
      </c>
      <c r="O1430" s="3" t="str">
        <f>_xlfn.XLOOKUP(Customer8[[#This Row],[Account Number]], Transaction!C:C,Transaction!E:E)</f>
        <v>Bank</v>
      </c>
      <c r="P1430" s="2">
        <f>_xlfn.XLOOKUP(Customer8[[#This Row],[Account Number]], Transaction!C:C,Transaction!F:F)</f>
        <v>44313</v>
      </c>
      <c r="Q1430" s="3">
        <f>Customer8[[#This Row],[Bank Deposit]]-Customer8[[#This Row],[Saving Accounts]]</f>
        <v>105908.47840000002</v>
      </c>
      <c r="R1430" s="3">
        <f>IF(AND(K1430="Current", Customer8[[#This Row],[Balance]]&gt;500000), Customer8[[#This Row],[Balance]]*1.02, Customer8[[#This Row],[Balance]])</f>
        <v>105908.47840000002</v>
      </c>
      <c r="S1430" s="3" t="str">
        <f>TEXT(Customer8[[#This Row],[Transaction_Date]], "MMM")</f>
        <v>Apr</v>
      </c>
      <c r="T1430" s="3" t="str">
        <f t="shared" si="22"/>
        <v>50-59 Yrs</v>
      </c>
      <c r="U1430" s="3" t="str">
        <f>TEXT(Customer8[[#This Row],[Transaction_Date]],"YYYY")</f>
        <v>2021</v>
      </c>
    </row>
    <row r="1431" spans="1:21" x14ac:dyDescent="0.35">
      <c r="A1431" t="s">
        <v>3058</v>
      </c>
      <c r="B1431">
        <v>981655295</v>
      </c>
      <c r="C1431">
        <v>17</v>
      </c>
      <c r="D1431" s="1">
        <v>38496.75</v>
      </c>
      <c r="E1431" t="s">
        <v>741</v>
      </c>
      <c r="F1431" t="s">
        <v>279</v>
      </c>
      <c r="G1431" t="s">
        <v>2848</v>
      </c>
      <c r="H1431" s="3">
        <v>1503846.7811</v>
      </c>
      <c r="I1431" s="3">
        <v>659812.77520000003</v>
      </c>
      <c r="J1431" t="s">
        <v>3059</v>
      </c>
      <c r="K1431" t="str">
        <f>_xlfn.XLOOKUP(A1431, Accounts!A:A, Accounts!E:E, "Not Found")</f>
        <v>Joint</v>
      </c>
      <c r="L1431" s="3">
        <f>_xlfn.XLOOKUP(A1431, Accounts!A:A, Accounts!G:G, 0)</f>
        <v>752198139</v>
      </c>
      <c r="M1431" s="3" t="str">
        <f>_xlfn.XLOOKUP(A1431, Loan!A:A, Loan!D:D, "0")</f>
        <v>0</v>
      </c>
      <c r="N1431" s="3" t="str">
        <f>_xlfn.XLOOKUP(Customer8[[#This Row],[Account Number]],Transaction!C:C,Transaction!D:D)</f>
        <v>Cash Withdrawal</v>
      </c>
      <c r="O1431" s="3" t="str">
        <f>_xlfn.XLOOKUP(Customer8[[#This Row],[Account Number]], Transaction!C:C,Transaction!E:E)</f>
        <v>POS</v>
      </c>
      <c r="P1431" s="2">
        <f>_xlfn.XLOOKUP(Customer8[[#This Row],[Account Number]], Transaction!C:C,Transaction!F:F)</f>
        <v>44541</v>
      </c>
      <c r="Q1431" s="3">
        <f>Customer8[[#This Row],[Bank Deposit]]-Customer8[[#This Row],[Saving Accounts]]</f>
        <v>844034.00589999999</v>
      </c>
      <c r="R1431" s="3">
        <f>IF(AND(K1431="Current", Customer8[[#This Row],[Balance]]&gt;500000), Customer8[[#This Row],[Balance]]*1.02, Customer8[[#This Row],[Balance]])</f>
        <v>844034.00589999999</v>
      </c>
      <c r="S1431" s="3" t="str">
        <f>TEXT(Customer8[[#This Row],[Transaction_Date]], "MMM")</f>
        <v>Dec</v>
      </c>
      <c r="T1431" s="3" t="str">
        <f t="shared" si="22"/>
        <v>Below 20 Yrs</v>
      </c>
      <c r="U1431" s="3" t="str">
        <f>TEXT(Customer8[[#This Row],[Transaction_Date]],"YYYY")</f>
        <v>2021</v>
      </c>
    </row>
    <row r="1432" spans="1:21" x14ac:dyDescent="0.35">
      <c r="A1432" t="s">
        <v>3060</v>
      </c>
      <c r="B1432">
        <v>580770946</v>
      </c>
      <c r="C1432">
        <v>22</v>
      </c>
      <c r="D1432" s="1">
        <v>36670.5</v>
      </c>
      <c r="E1432" t="s">
        <v>741</v>
      </c>
      <c r="F1432" t="s">
        <v>633</v>
      </c>
      <c r="G1432" t="s">
        <v>2737</v>
      </c>
      <c r="H1432" s="3">
        <v>82899.339699999997</v>
      </c>
      <c r="I1432" s="3">
        <v>58746.1253</v>
      </c>
      <c r="J1432" t="s">
        <v>3061</v>
      </c>
      <c r="K1432" t="str">
        <f>_xlfn.XLOOKUP(A1432, Accounts!A:A, Accounts!E:E, "Not Found")</f>
        <v>Current</v>
      </c>
      <c r="L1432" s="3">
        <f>_xlfn.XLOOKUP(A1432, Accounts!A:A, Accounts!G:G, 0)</f>
        <v>2304261549</v>
      </c>
      <c r="M1432" s="3" t="str">
        <f>_xlfn.XLOOKUP(A1432, Loan!A:A, Loan!D:D, "0")</f>
        <v>0</v>
      </c>
      <c r="N1432" s="3" t="str">
        <f>_xlfn.XLOOKUP(Customer8[[#This Row],[Account Number]],Transaction!C:C,Transaction!D:D)</f>
        <v>Cash Withdrawal</v>
      </c>
      <c r="O1432" s="3" t="str">
        <f>_xlfn.XLOOKUP(Customer8[[#This Row],[Account Number]], Transaction!C:C,Transaction!E:E)</f>
        <v>Bank</v>
      </c>
      <c r="P1432" s="2">
        <f>_xlfn.XLOOKUP(Customer8[[#This Row],[Account Number]], Transaction!C:C,Transaction!F:F)</f>
        <v>44395</v>
      </c>
      <c r="Q1432" s="3">
        <f>Customer8[[#This Row],[Bank Deposit]]-Customer8[[#This Row],[Saving Accounts]]</f>
        <v>24153.214399999997</v>
      </c>
      <c r="R1432" s="3">
        <f>IF(AND(K1432="Current", Customer8[[#This Row],[Balance]]&gt;500000), Customer8[[#This Row],[Balance]]*1.02, Customer8[[#This Row],[Balance]])</f>
        <v>24153.214399999997</v>
      </c>
      <c r="S1432" s="3" t="str">
        <f>TEXT(Customer8[[#This Row],[Transaction_Date]], "MMM")</f>
        <v>Jul</v>
      </c>
      <c r="T1432" s="3" t="str">
        <f t="shared" si="22"/>
        <v>20-29 Yrs</v>
      </c>
      <c r="U1432" s="3" t="str">
        <f>TEXT(Customer8[[#This Row],[Transaction_Date]],"YYYY")</f>
        <v>2021</v>
      </c>
    </row>
    <row r="1433" spans="1:21" x14ac:dyDescent="0.35">
      <c r="A1433" t="s">
        <v>3062</v>
      </c>
      <c r="B1433">
        <v>968633339</v>
      </c>
      <c r="C1433">
        <v>85</v>
      </c>
      <c r="D1433" s="1">
        <v>13659.75</v>
      </c>
      <c r="E1433" t="s">
        <v>741</v>
      </c>
      <c r="F1433" t="s">
        <v>1093</v>
      </c>
      <c r="G1433" t="s">
        <v>2734</v>
      </c>
      <c r="H1433" s="3">
        <v>217504.27600000001</v>
      </c>
      <c r="I1433" s="3">
        <v>127208.92939999999</v>
      </c>
      <c r="J1433" t="s">
        <v>3063</v>
      </c>
      <c r="K1433" t="str">
        <f>_xlfn.XLOOKUP(A1433, Accounts!A:A, Accounts!E:E, "Not Found")</f>
        <v>Domiciliary</v>
      </c>
      <c r="L1433" s="3">
        <f>_xlfn.XLOOKUP(A1433, Accounts!A:A, Accounts!G:G, 0)</f>
        <v>2248508925</v>
      </c>
      <c r="M1433" s="3" t="str">
        <f>_xlfn.XLOOKUP(A1433, Loan!A:A, Loan!D:D, "0")</f>
        <v>0</v>
      </c>
      <c r="N1433" s="3" t="str">
        <f>_xlfn.XLOOKUP(Customer8[[#This Row],[Account Number]],Transaction!C:C,Transaction!D:D)</f>
        <v>Online Payment</v>
      </c>
      <c r="O1433" s="3" t="str">
        <f>_xlfn.XLOOKUP(Customer8[[#This Row],[Account Number]], Transaction!C:C,Transaction!E:E)</f>
        <v>Mobile</v>
      </c>
      <c r="P1433" s="2">
        <f>_xlfn.XLOOKUP(Customer8[[#This Row],[Account Number]], Transaction!C:C,Transaction!F:F)</f>
        <v>44380</v>
      </c>
      <c r="Q1433" s="3">
        <f>Customer8[[#This Row],[Bank Deposit]]-Customer8[[#This Row],[Saving Accounts]]</f>
        <v>90295.346600000019</v>
      </c>
      <c r="R1433" s="3">
        <f>IF(AND(K1433="Current", Customer8[[#This Row],[Balance]]&gt;500000), Customer8[[#This Row],[Balance]]*1.02, Customer8[[#This Row],[Balance]])</f>
        <v>90295.346600000019</v>
      </c>
      <c r="S1433" s="3" t="str">
        <f>TEXT(Customer8[[#This Row],[Transaction_Date]], "MMM")</f>
        <v>Jul</v>
      </c>
      <c r="T1433" s="3" t="str">
        <f t="shared" si="22"/>
        <v>70 Yrs &amp; Above</v>
      </c>
      <c r="U1433" s="3" t="str">
        <f>TEXT(Customer8[[#This Row],[Transaction_Date]],"YYYY")</f>
        <v>2021</v>
      </c>
    </row>
    <row r="1434" spans="1:21" x14ac:dyDescent="0.35">
      <c r="A1434" t="s">
        <v>3064</v>
      </c>
      <c r="B1434">
        <v>226863630</v>
      </c>
      <c r="C1434">
        <v>20</v>
      </c>
      <c r="D1434" s="1">
        <v>37401</v>
      </c>
      <c r="E1434" t="s">
        <v>741</v>
      </c>
      <c r="F1434" t="s">
        <v>172</v>
      </c>
      <c r="G1434" t="s">
        <v>2749</v>
      </c>
      <c r="H1434" s="3">
        <v>1459002.1133999999</v>
      </c>
      <c r="I1434" s="3">
        <v>304819.2108</v>
      </c>
      <c r="J1434" t="s">
        <v>3065</v>
      </c>
      <c r="K1434" t="str">
        <f>_xlfn.XLOOKUP(A1434, Accounts!A:A, Accounts!E:E, "Not Found")</f>
        <v>Fixed Deposit</v>
      </c>
      <c r="L1434" s="3">
        <f>_xlfn.XLOOKUP(A1434, Accounts!A:A, Accounts!G:G, 0)</f>
        <v>3419662455</v>
      </c>
      <c r="M1434" s="3" t="str">
        <f>_xlfn.XLOOKUP(A1434, Loan!A:A, Loan!D:D, "0")</f>
        <v>0</v>
      </c>
      <c r="N1434" s="3" t="str">
        <f>_xlfn.XLOOKUP(Customer8[[#This Row],[Account Number]],Transaction!C:C,Transaction!D:D)</f>
        <v>Money Transfer</v>
      </c>
      <c r="O1434" s="3" t="str">
        <f>_xlfn.XLOOKUP(Customer8[[#This Row],[Account Number]], Transaction!C:C,Transaction!E:E)</f>
        <v>Mobile</v>
      </c>
      <c r="P1434" s="2">
        <f>_xlfn.XLOOKUP(Customer8[[#This Row],[Account Number]], Transaction!C:C,Transaction!F:F)</f>
        <v>44258</v>
      </c>
      <c r="Q1434" s="3">
        <f>Customer8[[#This Row],[Bank Deposit]]-Customer8[[#This Row],[Saving Accounts]]</f>
        <v>1154182.9025999999</v>
      </c>
      <c r="R1434" s="3">
        <f>IF(AND(K1434="Current", Customer8[[#This Row],[Balance]]&gt;500000), Customer8[[#This Row],[Balance]]*1.02, Customer8[[#This Row],[Balance]])</f>
        <v>1154182.9025999999</v>
      </c>
      <c r="S1434" s="3" t="str">
        <f>TEXT(Customer8[[#This Row],[Transaction_Date]], "MMM")</f>
        <v>Mar</v>
      </c>
      <c r="T1434" s="3" t="str">
        <f t="shared" si="22"/>
        <v>20-29 Yrs</v>
      </c>
      <c r="U1434" s="3" t="str">
        <f>TEXT(Customer8[[#This Row],[Transaction_Date]],"YYYY")</f>
        <v>2021</v>
      </c>
    </row>
    <row r="1435" spans="1:21" x14ac:dyDescent="0.35">
      <c r="A1435" t="s">
        <v>3066</v>
      </c>
      <c r="B1435">
        <v>381042871</v>
      </c>
      <c r="C1435">
        <v>17</v>
      </c>
      <c r="D1435" s="1">
        <v>38496.75</v>
      </c>
      <c r="E1435" t="s">
        <v>741</v>
      </c>
      <c r="F1435" t="s">
        <v>223</v>
      </c>
      <c r="G1435" t="s">
        <v>2764</v>
      </c>
      <c r="H1435" s="3">
        <v>1667275.463</v>
      </c>
      <c r="I1435" s="3">
        <v>612547.61199999996</v>
      </c>
      <c r="J1435" t="s">
        <v>3067</v>
      </c>
      <c r="K1435" t="str">
        <f>_xlfn.XLOOKUP(A1435, Accounts!A:A, Accounts!E:E, "Not Found")</f>
        <v>Savings</v>
      </c>
      <c r="L1435" s="3">
        <f>_xlfn.XLOOKUP(A1435, Accounts!A:A, Accounts!G:G, 0)</f>
        <v>3976669164</v>
      </c>
      <c r="M1435" s="3" t="str">
        <f>_xlfn.XLOOKUP(A1435, Loan!A:A, Loan!D:D, "0")</f>
        <v>0</v>
      </c>
      <c r="N1435" s="3" t="str">
        <f>_xlfn.XLOOKUP(Customer8[[#This Row],[Account Number]],Transaction!C:C,Transaction!D:D)</f>
        <v>Cash Withdrawal</v>
      </c>
      <c r="O1435" s="3" t="str">
        <f>_xlfn.XLOOKUP(Customer8[[#This Row],[Account Number]], Transaction!C:C,Transaction!E:E)</f>
        <v>ATM</v>
      </c>
      <c r="P1435" s="2">
        <f>_xlfn.XLOOKUP(Customer8[[#This Row],[Account Number]], Transaction!C:C,Transaction!F:F)</f>
        <v>44344</v>
      </c>
      <c r="Q1435" s="3">
        <f>Customer8[[#This Row],[Bank Deposit]]-Customer8[[#This Row],[Saving Accounts]]</f>
        <v>1054727.851</v>
      </c>
      <c r="R1435" s="3">
        <f>IF(AND(K1435="Current", Customer8[[#This Row],[Balance]]&gt;500000), Customer8[[#This Row],[Balance]]*1.02, Customer8[[#This Row],[Balance]])</f>
        <v>1054727.851</v>
      </c>
      <c r="S1435" s="3" t="str">
        <f>TEXT(Customer8[[#This Row],[Transaction_Date]], "MMM")</f>
        <v>May</v>
      </c>
      <c r="T1435" s="3" t="str">
        <f t="shared" si="22"/>
        <v>Below 20 Yrs</v>
      </c>
      <c r="U1435" s="3" t="str">
        <f>TEXT(Customer8[[#This Row],[Transaction_Date]],"YYYY")</f>
        <v>2021</v>
      </c>
    </row>
    <row r="1436" spans="1:21" x14ac:dyDescent="0.35">
      <c r="A1436" t="s">
        <v>3068</v>
      </c>
      <c r="B1436">
        <v>894404158</v>
      </c>
      <c r="C1436">
        <v>21</v>
      </c>
      <c r="D1436" s="1">
        <v>37035.75</v>
      </c>
      <c r="E1436" t="s">
        <v>741</v>
      </c>
      <c r="F1436" t="s">
        <v>390</v>
      </c>
      <c r="G1436" t="s">
        <v>2776</v>
      </c>
      <c r="H1436" s="3">
        <v>2220189.2829999998</v>
      </c>
      <c r="I1436" s="3">
        <v>1195123.1673000001</v>
      </c>
      <c r="J1436" t="s">
        <v>3069</v>
      </c>
      <c r="K1436" t="str">
        <f>_xlfn.XLOOKUP(A1436, Accounts!A:A, Accounts!E:E, "Not Found")</f>
        <v>Joint</v>
      </c>
      <c r="L1436" s="3">
        <f>_xlfn.XLOOKUP(A1436, Accounts!A:A, Accounts!G:G, 0)</f>
        <v>39235647</v>
      </c>
      <c r="M1436" s="3" t="str">
        <f>_xlfn.XLOOKUP(A1436, Loan!A:A, Loan!D:D, "0")</f>
        <v>0</v>
      </c>
      <c r="N1436" s="3" t="str">
        <f>_xlfn.XLOOKUP(Customer8[[#This Row],[Account Number]],Transaction!C:C,Transaction!D:D)</f>
        <v>Checks</v>
      </c>
      <c r="O1436" s="3" t="str">
        <f>_xlfn.XLOOKUP(Customer8[[#This Row],[Account Number]], Transaction!C:C,Transaction!E:E)</f>
        <v>Informal Services</v>
      </c>
      <c r="P1436" s="2">
        <f>_xlfn.XLOOKUP(Customer8[[#This Row],[Account Number]], Transaction!C:C,Transaction!F:F)</f>
        <v>44358</v>
      </c>
      <c r="Q1436" s="3">
        <f>Customer8[[#This Row],[Bank Deposit]]-Customer8[[#This Row],[Saving Accounts]]</f>
        <v>1025066.1156999997</v>
      </c>
      <c r="R1436" s="3">
        <f>IF(AND(K1436="Current", Customer8[[#This Row],[Balance]]&gt;500000), Customer8[[#This Row],[Balance]]*1.02, Customer8[[#This Row],[Balance]])</f>
        <v>1025066.1156999997</v>
      </c>
      <c r="S1436" s="3" t="str">
        <f>TEXT(Customer8[[#This Row],[Transaction_Date]], "MMM")</f>
        <v>Jun</v>
      </c>
      <c r="T1436" s="3" t="str">
        <f t="shared" si="22"/>
        <v>20-29 Yrs</v>
      </c>
      <c r="U1436" s="3" t="str">
        <f>TEXT(Customer8[[#This Row],[Transaction_Date]],"YYYY")</f>
        <v>2021</v>
      </c>
    </row>
    <row r="1437" spans="1:21" x14ac:dyDescent="0.35">
      <c r="A1437" t="s">
        <v>3070</v>
      </c>
      <c r="B1437">
        <v>67197710</v>
      </c>
      <c r="C1437">
        <v>29</v>
      </c>
      <c r="D1437" s="1">
        <v>34113.75</v>
      </c>
      <c r="E1437" t="s">
        <v>741</v>
      </c>
      <c r="F1437" t="s">
        <v>1070</v>
      </c>
      <c r="G1437" t="s">
        <v>2737</v>
      </c>
      <c r="H1437" s="3">
        <v>556187.69350000005</v>
      </c>
      <c r="I1437" s="3">
        <v>65208.212299999999</v>
      </c>
      <c r="J1437" t="s">
        <v>3071</v>
      </c>
      <c r="K1437" t="str">
        <f>_xlfn.XLOOKUP(A1437, Accounts!A:A, Accounts!E:E, "Not Found")</f>
        <v>Corporate</v>
      </c>
      <c r="L1437" s="3">
        <f>_xlfn.XLOOKUP(A1437, Accounts!A:A, Accounts!G:G, 0)</f>
        <v>162714816</v>
      </c>
      <c r="M1437" s="3" t="str">
        <f>_xlfn.XLOOKUP(A1437, Loan!A:A, Loan!D:D, "0")</f>
        <v>0</v>
      </c>
      <c r="N1437" s="3" t="str">
        <f>_xlfn.XLOOKUP(Customer8[[#This Row],[Account Number]],Transaction!C:C,Transaction!D:D)</f>
        <v>Online Payment</v>
      </c>
      <c r="O1437" s="3" t="str">
        <f>_xlfn.XLOOKUP(Customer8[[#This Row],[Account Number]], Transaction!C:C,Transaction!E:E)</f>
        <v>Internet Banking</v>
      </c>
      <c r="P1437" s="2">
        <f>_xlfn.XLOOKUP(Customer8[[#This Row],[Account Number]], Transaction!C:C,Transaction!F:F)</f>
        <v>44243</v>
      </c>
      <c r="Q1437" s="3">
        <f>Customer8[[#This Row],[Bank Deposit]]-Customer8[[#This Row],[Saving Accounts]]</f>
        <v>490979.48120000004</v>
      </c>
      <c r="R1437" s="3">
        <f>IF(AND(K1437="Current", Customer8[[#This Row],[Balance]]&gt;500000), Customer8[[#This Row],[Balance]]*1.02, Customer8[[#This Row],[Balance]])</f>
        <v>490979.48120000004</v>
      </c>
      <c r="S1437" s="3" t="str">
        <f>TEXT(Customer8[[#This Row],[Transaction_Date]], "MMM")</f>
        <v>Feb</v>
      </c>
      <c r="T1437" s="3" t="str">
        <f t="shared" si="22"/>
        <v>20-29 Yrs</v>
      </c>
      <c r="U1437" s="3" t="str">
        <f>TEXT(Customer8[[#This Row],[Transaction_Date]],"YYYY")</f>
        <v>2021</v>
      </c>
    </row>
    <row r="1438" spans="1:21" x14ac:dyDescent="0.35">
      <c r="A1438" t="s">
        <v>3072</v>
      </c>
      <c r="B1438">
        <v>877212776</v>
      </c>
      <c r="C1438">
        <v>41</v>
      </c>
      <c r="D1438" s="1">
        <v>29730.75</v>
      </c>
      <c r="E1438" t="s">
        <v>741</v>
      </c>
      <c r="F1438" t="s">
        <v>39</v>
      </c>
      <c r="G1438" t="s">
        <v>2759</v>
      </c>
      <c r="H1438" s="3">
        <v>459149.48590000003</v>
      </c>
      <c r="I1438" s="3">
        <v>103575.5817</v>
      </c>
      <c r="J1438" t="s">
        <v>3073</v>
      </c>
      <c r="K1438" t="str">
        <f>_xlfn.XLOOKUP(A1438, Accounts!A:A, Accounts!E:E, "Not Found")</f>
        <v>Domiciliary</v>
      </c>
      <c r="L1438" s="3">
        <f>_xlfn.XLOOKUP(A1438, Accounts!A:A, Accounts!G:G, 0)</f>
        <v>3532108284</v>
      </c>
      <c r="M1438" s="3" t="str">
        <f>_xlfn.XLOOKUP(A1438, Loan!A:A, Loan!D:D, "0")</f>
        <v>0</v>
      </c>
      <c r="N1438" s="3" t="str">
        <f>_xlfn.XLOOKUP(Customer8[[#This Row],[Account Number]],Transaction!C:C,Transaction!D:D)</f>
        <v>Online Payment</v>
      </c>
      <c r="O1438" s="3" t="str">
        <f>_xlfn.XLOOKUP(Customer8[[#This Row],[Account Number]], Transaction!C:C,Transaction!E:E)</f>
        <v>Mobile</v>
      </c>
      <c r="P1438" s="2">
        <f>_xlfn.XLOOKUP(Customer8[[#This Row],[Account Number]], Transaction!C:C,Transaction!F:F)</f>
        <v>44279</v>
      </c>
      <c r="Q1438" s="3">
        <f>Customer8[[#This Row],[Bank Deposit]]-Customer8[[#This Row],[Saving Accounts]]</f>
        <v>355573.90420000005</v>
      </c>
      <c r="R1438" s="3">
        <f>IF(AND(K1438="Current", Customer8[[#This Row],[Balance]]&gt;500000), Customer8[[#This Row],[Balance]]*1.02, Customer8[[#This Row],[Balance]])</f>
        <v>355573.90420000005</v>
      </c>
      <c r="S1438" s="3" t="str">
        <f>TEXT(Customer8[[#This Row],[Transaction_Date]], "MMM")</f>
        <v>Mar</v>
      </c>
      <c r="T1438" s="3" t="str">
        <f t="shared" si="22"/>
        <v>40-49 Yrs</v>
      </c>
      <c r="U1438" s="3" t="str">
        <f>TEXT(Customer8[[#This Row],[Transaction_Date]],"YYYY")</f>
        <v>2021</v>
      </c>
    </row>
    <row r="1439" spans="1:21" x14ac:dyDescent="0.35">
      <c r="A1439" t="s">
        <v>3074</v>
      </c>
      <c r="B1439">
        <v>481756337</v>
      </c>
      <c r="C1439">
        <v>42</v>
      </c>
      <c r="D1439" s="1">
        <v>29365.5</v>
      </c>
      <c r="E1439" t="s">
        <v>741</v>
      </c>
      <c r="F1439" t="s">
        <v>526</v>
      </c>
      <c r="G1439" t="s">
        <v>2737</v>
      </c>
      <c r="H1439" s="3">
        <v>1098166.0018</v>
      </c>
      <c r="I1439" s="3">
        <v>280382.80900000001</v>
      </c>
      <c r="J1439" t="s">
        <v>750</v>
      </c>
      <c r="K1439" t="str">
        <f>_xlfn.XLOOKUP(A1439, Accounts!A:A, Accounts!E:E, "Not Found")</f>
        <v>Domiciliary</v>
      </c>
      <c r="L1439" s="3">
        <f>_xlfn.XLOOKUP(A1439, Accounts!A:A, Accounts!G:G, 0)</f>
        <v>1542544794</v>
      </c>
      <c r="M1439" s="3" t="str">
        <f>_xlfn.XLOOKUP(A1439, Loan!A:A, Loan!D:D, "0")</f>
        <v>0</v>
      </c>
      <c r="N1439" s="3" t="str">
        <f>_xlfn.XLOOKUP(Customer8[[#This Row],[Account Number]],Transaction!C:C,Transaction!D:D)</f>
        <v>Cash Withdrawal</v>
      </c>
      <c r="O1439" s="3" t="str">
        <f>_xlfn.XLOOKUP(Customer8[[#This Row],[Account Number]], Transaction!C:C,Transaction!E:E)</f>
        <v>Bank</v>
      </c>
      <c r="P1439" s="2">
        <f>_xlfn.XLOOKUP(Customer8[[#This Row],[Account Number]], Transaction!C:C,Transaction!F:F)</f>
        <v>44270</v>
      </c>
      <c r="Q1439" s="3">
        <f>Customer8[[#This Row],[Bank Deposit]]-Customer8[[#This Row],[Saving Accounts]]</f>
        <v>817783.19279999996</v>
      </c>
      <c r="R1439" s="3">
        <f>IF(AND(K1439="Current", Customer8[[#This Row],[Balance]]&gt;500000), Customer8[[#This Row],[Balance]]*1.02, Customer8[[#This Row],[Balance]])</f>
        <v>817783.19279999996</v>
      </c>
      <c r="S1439" s="3" t="str">
        <f>TEXT(Customer8[[#This Row],[Transaction_Date]], "MMM")</f>
        <v>Mar</v>
      </c>
      <c r="T1439" s="3" t="str">
        <f t="shared" si="22"/>
        <v>40-49 Yrs</v>
      </c>
      <c r="U1439" s="3" t="str">
        <f>TEXT(Customer8[[#This Row],[Transaction_Date]],"YYYY")</f>
        <v>2021</v>
      </c>
    </row>
    <row r="1440" spans="1:21" x14ac:dyDescent="0.35">
      <c r="A1440" t="s">
        <v>3075</v>
      </c>
      <c r="B1440">
        <v>164215475</v>
      </c>
      <c r="C1440">
        <v>24</v>
      </c>
      <c r="D1440" s="1">
        <v>35940</v>
      </c>
      <c r="E1440" t="s">
        <v>741</v>
      </c>
      <c r="F1440" t="s">
        <v>1762</v>
      </c>
      <c r="G1440" t="s">
        <v>2749</v>
      </c>
      <c r="H1440" s="3">
        <v>1390316.9824000001</v>
      </c>
      <c r="I1440" s="3">
        <v>415070.36119999998</v>
      </c>
      <c r="J1440" t="s">
        <v>3076</v>
      </c>
      <c r="K1440" t="str">
        <f>_xlfn.XLOOKUP(A1440, Accounts!A:A, Accounts!E:E, "Not Found")</f>
        <v>Domiciliary</v>
      </c>
      <c r="L1440" s="3">
        <f>_xlfn.XLOOKUP(A1440, Accounts!A:A, Accounts!G:G, 0)</f>
        <v>1666898688</v>
      </c>
      <c r="M1440" s="3" t="str">
        <f>_xlfn.XLOOKUP(A1440, Loan!A:A, Loan!D:D, "0")</f>
        <v>0</v>
      </c>
      <c r="N1440" s="3" t="str">
        <f>_xlfn.XLOOKUP(Customer8[[#This Row],[Account Number]],Transaction!C:C,Transaction!D:D)</f>
        <v>Money Transfer</v>
      </c>
      <c r="O1440" s="3" t="str">
        <f>_xlfn.XLOOKUP(Customer8[[#This Row],[Account Number]], Transaction!C:C,Transaction!E:E)</f>
        <v>Internet Banking</v>
      </c>
      <c r="P1440" s="2">
        <f>_xlfn.XLOOKUP(Customer8[[#This Row],[Account Number]], Transaction!C:C,Transaction!F:F)</f>
        <v>44392</v>
      </c>
      <c r="Q1440" s="3">
        <f>Customer8[[#This Row],[Bank Deposit]]-Customer8[[#This Row],[Saving Accounts]]</f>
        <v>975246.62120000017</v>
      </c>
      <c r="R1440" s="3">
        <f>IF(AND(K1440="Current", Customer8[[#This Row],[Balance]]&gt;500000), Customer8[[#This Row],[Balance]]*1.02, Customer8[[#This Row],[Balance]])</f>
        <v>975246.62120000017</v>
      </c>
      <c r="S1440" s="3" t="str">
        <f>TEXT(Customer8[[#This Row],[Transaction_Date]], "MMM")</f>
        <v>Jul</v>
      </c>
      <c r="T1440" s="3" t="str">
        <f t="shared" si="22"/>
        <v>20-29 Yrs</v>
      </c>
      <c r="U1440" s="3" t="str">
        <f>TEXT(Customer8[[#This Row],[Transaction_Date]],"YYYY")</f>
        <v>2021</v>
      </c>
    </row>
    <row r="1441" spans="1:21" x14ac:dyDescent="0.35">
      <c r="A1441" t="s">
        <v>3077</v>
      </c>
      <c r="B1441">
        <v>492145316</v>
      </c>
      <c r="C1441">
        <v>51</v>
      </c>
      <c r="D1441" s="1">
        <v>26078.25</v>
      </c>
      <c r="E1441" t="s">
        <v>741</v>
      </c>
      <c r="F1441" t="s">
        <v>687</v>
      </c>
      <c r="G1441" t="s">
        <v>2848</v>
      </c>
      <c r="H1441" s="3">
        <v>1484238.1680000001</v>
      </c>
      <c r="I1441" s="3">
        <v>549910.24120000005</v>
      </c>
      <c r="J1441" t="s">
        <v>3078</v>
      </c>
      <c r="K1441" t="str">
        <f>_xlfn.XLOOKUP(A1441, Accounts!A:A, Accounts!E:E, "Not Found")</f>
        <v>Savings</v>
      </c>
      <c r="L1441" s="3">
        <f>_xlfn.XLOOKUP(A1441, Accounts!A:A, Accounts!G:G, 0)</f>
        <v>2307648</v>
      </c>
      <c r="M1441" s="3" t="str">
        <f>_xlfn.XLOOKUP(A1441, Loan!A:A, Loan!D:D, "0")</f>
        <v>0</v>
      </c>
      <c r="N1441" s="3" t="str">
        <f>_xlfn.XLOOKUP(Customer8[[#This Row],[Account Number]],Transaction!C:C,Transaction!D:D)</f>
        <v>Checks</v>
      </c>
      <c r="O1441" s="3" t="str">
        <f>_xlfn.XLOOKUP(Customer8[[#This Row],[Account Number]], Transaction!C:C,Transaction!E:E)</f>
        <v>Informal Services</v>
      </c>
      <c r="P1441" s="2">
        <f>_xlfn.XLOOKUP(Customer8[[#This Row],[Account Number]], Transaction!C:C,Transaction!F:F)</f>
        <v>44237</v>
      </c>
      <c r="Q1441" s="3">
        <f>Customer8[[#This Row],[Bank Deposit]]-Customer8[[#This Row],[Saving Accounts]]</f>
        <v>934327.92680000002</v>
      </c>
      <c r="R1441" s="3">
        <f>IF(AND(K1441="Current", Customer8[[#This Row],[Balance]]&gt;500000), Customer8[[#This Row],[Balance]]*1.02, Customer8[[#This Row],[Balance]])</f>
        <v>934327.92680000002</v>
      </c>
      <c r="S1441" s="3" t="str">
        <f>TEXT(Customer8[[#This Row],[Transaction_Date]], "MMM")</f>
        <v>Feb</v>
      </c>
      <c r="T1441" s="3" t="str">
        <f t="shared" si="22"/>
        <v>50-59 Yrs</v>
      </c>
      <c r="U1441" s="3" t="str">
        <f>TEXT(Customer8[[#This Row],[Transaction_Date]],"YYYY")</f>
        <v>2021</v>
      </c>
    </row>
    <row r="1442" spans="1:21" x14ac:dyDescent="0.35">
      <c r="A1442" t="s">
        <v>3079</v>
      </c>
      <c r="B1442">
        <v>523582688</v>
      </c>
      <c r="C1442">
        <v>75</v>
      </c>
      <c r="D1442" s="1">
        <v>17312.25</v>
      </c>
      <c r="E1442" t="s">
        <v>741</v>
      </c>
      <c r="F1442" t="s">
        <v>290</v>
      </c>
      <c r="G1442" t="s">
        <v>2746</v>
      </c>
      <c r="H1442" s="3">
        <v>923024.77590000001</v>
      </c>
      <c r="I1442" s="3">
        <v>356023.84210000001</v>
      </c>
      <c r="J1442" t="s">
        <v>3080</v>
      </c>
      <c r="K1442" t="str">
        <f>_xlfn.XLOOKUP(A1442, Accounts!A:A, Accounts!E:E, "Not Found")</f>
        <v>Fixed Deposit</v>
      </c>
      <c r="L1442" s="3">
        <f>_xlfn.XLOOKUP(A1442, Accounts!A:A, Accounts!G:G, 0)</f>
        <v>1358312328</v>
      </c>
      <c r="M1442" s="3" t="str">
        <f>_xlfn.XLOOKUP(A1442, Loan!A:A, Loan!D:D, "0")</f>
        <v>0</v>
      </c>
      <c r="N1442" s="3" t="str">
        <f>_xlfn.XLOOKUP(Customer8[[#This Row],[Account Number]],Transaction!C:C,Transaction!D:D)</f>
        <v>Online Payment</v>
      </c>
      <c r="O1442" s="3" t="str">
        <f>_xlfn.XLOOKUP(Customer8[[#This Row],[Account Number]], Transaction!C:C,Transaction!E:E)</f>
        <v>Mobile</v>
      </c>
      <c r="P1442" s="2">
        <f>_xlfn.XLOOKUP(Customer8[[#This Row],[Account Number]], Transaction!C:C,Transaction!F:F)</f>
        <v>44479</v>
      </c>
      <c r="Q1442" s="3">
        <f>Customer8[[#This Row],[Bank Deposit]]-Customer8[[#This Row],[Saving Accounts]]</f>
        <v>567000.9338</v>
      </c>
      <c r="R1442" s="3">
        <f>IF(AND(K1442="Current", Customer8[[#This Row],[Balance]]&gt;500000), Customer8[[#This Row],[Balance]]*1.02, Customer8[[#This Row],[Balance]])</f>
        <v>567000.9338</v>
      </c>
      <c r="S1442" s="3" t="str">
        <f>TEXT(Customer8[[#This Row],[Transaction_Date]], "MMM")</f>
        <v>Oct</v>
      </c>
      <c r="T1442" s="3" t="str">
        <f t="shared" si="22"/>
        <v>70 Yrs &amp; Above</v>
      </c>
      <c r="U1442" s="3" t="str">
        <f>TEXT(Customer8[[#This Row],[Transaction_Date]],"YYYY")</f>
        <v>2021</v>
      </c>
    </row>
    <row r="1443" spans="1:21" x14ac:dyDescent="0.35">
      <c r="A1443" t="s">
        <v>3081</v>
      </c>
      <c r="B1443">
        <v>327013364</v>
      </c>
      <c r="C1443">
        <v>38</v>
      </c>
      <c r="D1443" s="1">
        <v>30826.5</v>
      </c>
      <c r="E1443" t="s">
        <v>741</v>
      </c>
      <c r="F1443" t="s">
        <v>596</v>
      </c>
      <c r="G1443" t="s">
        <v>2848</v>
      </c>
      <c r="H1443" s="3">
        <v>513488.66200000001</v>
      </c>
      <c r="I1443" s="3">
        <v>328068.4705</v>
      </c>
      <c r="J1443" t="s">
        <v>3082</v>
      </c>
      <c r="K1443" t="str">
        <f>_xlfn.XLOOKUP(A1443, Accounts!A:A, Accounts!E:E, "Not Found")</f>
        <v>Joint</v>
      </c>
      <c r="L1443" s="3">
        <f>_xlfn.XLOOKUP(A1443, Accounts!A:A, Accounts!G:G, 0)</f>
        <v>1668155391</v>
      </c>
      <c r="M1443" s="3" t="str">
        <f>_xlfn.XLOOKUP(A1443, Loan!A:A, Loan!D:D, "0")</f>
        <v>0</v>
      </c>
      <c r="N1443" s="3" t="str">
        <f>_xlfn.XLOOKUP(Customer8[[#This Row],[Account Number]],Transaction!C:C,Transaction!D:D)</f>
        <v>Money Transfer</v>
      </c>
      <c r="O1443" s="3" t="str">
        <f>_xlfn.XLOOKUP(Customer8[[#This Row],[Account Number]], Transaction!C:C,Transaction!E:E)</f>
        <v>Internet Banking</v>
      </c>
      <c r="P1443" s="2">
        <f>_xlfn.XLOOKUP(Customer8[[#This Row],[Account Number]], Transaction!C:C,Transaction!F:F)</f>
        <v>44404</v>
      </c>
      <c r="Q1443" s="3">
        <f>Customer8[[#This Row],[Bank Deposit]]-Customer8[[#This Row],[Saving Accounts]]</f>
        <v>185420.19150000002</v>
      </c>
      <c r="R1443" s="3">
        <f>IF(AND(K1443="Current", Customer8[[#This Row],[Balance]]&gt;500000), Customer8[[#This Row],[Balance]]*1.02, Customer8[[#This Row],[Balance]])</f>
        <v>185420.19150000002</v>
      </c>
      <c r="S1443" s="3" t="str">
        <f>TEXT(Customer8[[#This Row],[Transaction_Date]], "MMM")</f>
        <v>Jul</v>
      </c>
      <c r="T1443" s="3" t="str">
        <f t="shared" si="22"/>
        <v>30-39 Yrs</v>
      </c>
      <c r="U1443" s="3" t="str">
        <f>TEXT(Customer8[[#This Row],[Transaction_Date]],"YYYY")</f>
        <v>2021</v>
      </c>
    </row>
    <row r="1444" spans="1:21" x14ac:dyDescent="0.35">
      <c r="A1444" t="s">
        <v>3083</v>
      </c>
      <c r="B1444">
        <v>729505202</v>
      </c>
      <c r="C1444">
        <v>53</v>
      </c>
      <c r="D1444" s="1">
        <v>25347.75</v>
      </c>
      <c r="E1444" t="s">
        <v>741</v>
      </c>
      <c r="F1444" t="s">
        <v>738</v>
      </c>
      <c r="G1444" t="s">
        <v>2743</v>
      </c>
      <c r="H1444" s="3">
        <v>687194.2476</v>
      </c>
      <c r="I1444" s="3">
        <v>88288.099000000002</v>
      </c>
      <c r="J1444" t="s">
        <v>3084</v>
      </c>
      <c r="K1444" t="str">
        <f>_xlfn.XLOOKUP(A1444, Accounts!A:A, Accounts!E:E, "Not Found")</f>
        <v>Savings</v>
      </c>
      <c r="L1444" s="3">
        <f>_xlfn.XLOOKUP(A1444, Accounts!A:A, Accounts!G:G, 0)</f>
        <v>549580896</v>
      </c>
      <c r="M1444" s="3" t="str">
        <f>_xlfn.XLOOKUP(A1444, Loan!A:A, Loan!D:D, "0")</f>
        <v>0</v>
      </c>
      <c r="N1444" s="3" t="str">
        <f>_xlfn.XLOOKUP(Customer8[[#This Row],[Account Number]],Transaction!C:C,Transaction!D:D)</f>
        <v>Money Transfer</v>
      </c>
      <c r="O1444" s="3" t="str">
        <f>_xlfn.XLOOKUP(Customer8[[#This Row],[Account Number]], Transaction!C:C,Transaction!E:E)</f>
        <v>Internet Banking</v>
      </c>
      <c r="P1444" s="2">
        <f>_xlfn.XLOOKUP(Customer8[[#This Row],[Account Number]], Transaction!C:C,Transaction!F:F)</f>
        <v>44589</v>
      </c>
      <c r="Q1444" s="3">
        <f>Customer8[[#This Row],[Bank Deposit]]-Customer8[[#This Row],[Saving Accounts]]</f>
        <v>598906.14859999996</v>
      </c>
      <c r="R1444" s="3">
        <f>IF(AND(K1444="Current", Customer8[[#This Row],[Balance]]&gt;500000), Customer8[[#This Row],[Balance]]*1.02, Customer8[[#This Row],[Balance]])</f>
        <v>598906.14859999996</v>
      </c>
      <c r="S1444" s="3" t="str">
        <f>TEXT(Customer8[[#This Row],[Transaction_Date]], "MMM")</f>
        <v>Jan</v>
      </c>
      <c r="T1444" s="3" t="str">
        <f t="shared" si="22"/>
        <v>50-59 Yrs</v>
      </c>
      <c r="U1444" s="3" t="str">
        <f>TEXT(Customer8[[#This Row],[Transaction_Date]],"YYYY")</f>
        <v>2022</v>
      </c>
    </row>
    <row r="1445" spans="1:21" x14ac:dyDescent="0.35">
      <c r="A1445" t="s">
        <v>3085</v>
      </c>
      <c r="B1445">
        <v>798424866</v>
      </c>
      <c r="C1445">
        <v>34</v>
      </c>
      <c r="D1445" s="1">
        <v>32287.5</v>
      </c>
      <c r="E1445" t="s">
        <v>741</v>
      </c>
      <c r="F1445" t="s">
        <v>136</v>
      </c>
      <c r="G1445" t="s">
        <v>2756</v>
      </c>
      <c r="H1445" s="3">
        <v>133610.01190000001</v>
      </c>
      <c r="I1445" s="3">
        <v>178097.1974</v>
      </c>
      <c r="J1445" t="s">
        <v>3086</v>
      </c>
      <c r="K1445" t="str">
        <f>_xlfn.XLOOKUP(A1445, Accounts!A:A, Accounts!E:E, "Not Found")</f>
        <v>Domiciliary</v>
      </c>
      <c r="L1445" s="3">
        <f>_xlfn.XLOOKUP(A1445, Accounts!A:A, Accounts!G:G, 0)</f>
        <v>1858659453</v>
      </c>
      <c r="M1445" s="3" t="str">
        <f>_xlfn.XLOOKUP(A1445, Loan!A:A, Loan!D:D, "0")</f>
        <v>0</v>
      </c>
      <c r="N1445" s="3" t="str">
        <f>_xlfn.XLOOKUP(Customer8[[#This Row],[Account Number]],Transaction!C:C,Transaction!D:D)</f>
        <v>Money Deposit</v>
      </c>
      <c r="O1445" s="3" t="str">
        <f>_xlfn.XLOOKUP(Customer8[[#This Row],[Account Number]], Transaction!C:C,Transaction!E:E)</f>
        <v>Bank</v>
      </c>
      <c r="P1445" s="2">
        <f>_xlfn.XLOOKUP(Customer8[[#This Row],[Account Number]], Transaction!C:C,Transaction!F:F)</f>
        <v>44473</v>
      </c>
      <c r="Q1445" s="3">
        <f>Customer8[[#This Row],[Bank Deposit]]-Customer8[[#This Row],[Saving Accounts]]</f>
        <v>-44487.185499999992</v>
      </c>
      <c r="R1445" s="3">
        <f>IF(AND(K1445="Current", Customer8[[#This Row],[Balance]]&gt;500000), Customer8[[#This Row],[Balance]]*1.02, Customer8[[#This Row],[Balance]])</f>
        <v>-44487.185499999992</v>
      </c>
      <c r="S1445" s="3" t="str">
        <f>TEXT(Customer8[[#This Row],[Transaction_Date]], "MMM")</f>
        <v>Oct</v>
      </c>
      <c r="T1445" s="3" t="str">
        <f t="shared" si="22"/>
        <v>30-39 Yrs</v>
      </c>
      <c r="U1445" s="3" t="str">
        <f>TEXT(Customer8[[#This Row],[Transaction_Date]],"YYYY")</f>
        <v>2021</v>
      </c>
    </row>
    <row r="1446" spans="1:21" x14ac:dyDescent="0.35">
      <c r="A1446" t="s">
        <v>3087</v>
      </c>
      <c r="B1446">
        <v>198416249</v>
      </c>
      <c r="C1446">
        <v>69</v>
      </c>
      <c r="D1446" s="1">
        <v>19503.75</v>
      </c>
      <c r="E1446" t="s">
        <v>741</v>
      </c>
      <c r="F1446" t="s">
        <v>276</v>
      </c>
      <c r="G1446" t="s">
        <v>2737</v>
      </c>
      <c r="H1446" s="3">
        <v>423833.18119999999</v>
      </c>
      <c r="I1446" s="3">
        <v>87160.047099999996</v>
      </c>
      <c r="J1446" t="s">
        <v>3088</v>
      </c>
      <c r="K1446" t="str">
        <f>_xlfn.XLOOKUP(A1446, Accounts!A:A, Accounts!E:E, "Not Found")</f>
        <v>Current</v>
      </c>
      <c r="L1446" s="3">
        <f>_xlfn.XLOOKUP(A1446, Accounts!A:A, Accounts!G:G, 0)</f>
        <v>354749472</v>
      </c>
      <c r="M1446" s="3" t="str">
        <f>_xlfn.XLOOKUP(A1446, Loan!A:A, Loan!D:D, "0")</f>
        <v>0</v>
      </c>
      <c r="N1446" s="3" t="str">
        <f>_xlfn.XLOOKUP(Customer8[[#This Row],[Account Number]],Transaction!C:C,Transaction!D:D)</f>
        <v>Money Transfer</v>
      </c>
      <c r="O1446" s="3" t="str">
        <f>_xlfn.XLOOKUP(Customer8[[#This Row],[Account Number]], Transaction!C:C,Transaction!E:E)</f>
        <v>Internet Banking</v>
      </c>
      <c r="P1446" s="2">
        <f>_xlfn.XLOOKUP(Customer8[[#This Row],[Account Number]], Transaction!C:C,Transaction!F:F)</f>
        <v>44439</v>
      </c>
      <c r="Q1446" s="3">
        <f>Customer8[[#This Row],[Bank Deposit]]-Customer8[[#This Row],[Saving Accounts]]</f>
        <v>336673.13410000002</v>
      </c>
      <c r="R1446" s="3">
        <f>IF(AND(K1446="Current", Customer8[[#This Row],[Balance]]&gt;500000), Customer8[[#This Row],[Balance]]*1.02, Customer8[[#This Row],[Balance]])</f>
        <v>336673.13410000002</v>
      </c>
      <c r="S1446" s="3" t="str">
        <f>TEXT(Customer8[[#This Row],[Transaction_Date]], "MMM")</f>
        <v>Aug</v>
      </c>
      <c r="T1446" s="3" t="str">
        <f t="shared" si="22"/>
        <v>60-69 Yrs</v>
      </c>
      <c r="U1446" s="3" t="str">
        <f>TEXT(Customer8[[#This Row],[Transaction_Date]],"YYYY")</f>
        <v>2021</v>
      </c>
    </row>
    <row r="1447" spans="1:21" x14ac:dyDescent="0.35">
      <c r="A1447" t="s">
        <v>3089</v>
      </c>
      <c r="B1447">
        <v>910308583</v>
      </c>
      <c r="C1447">
        <v>36</v>
      </c>
      <c r="D1447" s="1">
        <v>31557</v>
      </c>
      <c r="E1447" t="s">
        <v>741</v>
      </c>
      <c r="F1447" t="s">
        <v>1567</v>
      </c>
      <c r="G1447" t="s">
        <v>2743</v>
      </c>
      <c r="H1447" s="3">
        <v>207011.52299999999</v>
      </c>
      <c r="I1447" s="3">
        <v>70116.806200000006</v>
      </c>
      <c r="J1447" t="s">
        <v>3090</v>
      </c>
      <c r="K1447" t="str">
        <f>_xlfn.XLOOKUP(A1447, Accounts!A:A, Accounts!E:E, "Not Found")</f>
        <v>Domiciliary</v>
      </c>
      <c r="L1447" s="3">
        <f>_xlfn.XLOOKUP(A1447, Accounts!A:A, Accounts!G:G, 0)</f>
        <v>3976011</v>
      </c>
      <c r="M1447" s="3" t="str">
        <f>_xlfn.XLOOKUP(A1447, Loan!A:A, Loan!D:D, "0")</f>
        <v>0</v>
      </c>
      <c r="N1447" s="3" t="str">
        <f>_xlfn.XLOOKUP(Customer8[[#This Row],[Account Number]],Transaction!C:C,Transaction!D:D)</f>
        <v>Money Deposit</v>
      </c>
      <c r="O1447" s="3" t="str">
        <f>_xlfn.XLOOKUP(Customer8[[#This Row],[Account Number]], Transaction!C:C,Transaction!E:E)</f>
        <v>Bank</v>
      </c>
      <c r="P1447" s="2">
        <f>_xlfn.XLOOKUP(Customer8[[#This Row],[Account Number]], Transaction!C:C,Transaction!F:F)</f>
        <v>44522</v>
      </c>
      <c r="Q1447" s="3">
        <f>Customer8[[#This Row],[Bank Deposit]]-Customer8[[#This Row],[Saving Accounts]]</f>
        <v>136894.71679999999</v>
      </c>
      <c r="R1447" s="3">
        <f>IF(AND(K1447="Current", Customer8[[#This Row],[Balance]]&gt;500000), Customer8[[#This Row],[Balance]]*1.02, Customer8[[#This Row],[Balance]])</f>
        <v>136894.71679999999</v>
      </c>
      <c r="S1447" s="3" t="str">
        <f>TEXT(Customer8[[#This Row],[Transaction_Date]], "MMM")</f>
        <v>Nov</v>
      </c>
      <c r="T1447" s="3" t="str">
        <f t="shared" si="22"/>
        <v>30-39 Yrs</v>
      </c>
      <c r="U1447" s="3" t="str">
        <f>TEXT(Customer8[[#This Row],[Transaction_Date]],"YYYY")</f>
        <v>2021</v>
      </c>
    </row>
    <row r="1448" spans="1:21" x14ac:dyDescent="0.35">
      <c r="A1448" t="s">
        <v>3091</v>
      </c>
      <c r="B1448">
        <v>196549293</v>
      </c>
      <c r="C1448">
        <v>82</v>
      </c>
      <c r="D1448" s="1">
        <v>14755.5</v>
      </c>
      <c r="E1448" t="s">
        <v>741</v>
      </c>
      <c r="F1448" t="s">
        <v>1432</v>
      </c>
      <c r="G1448" t="s">
        <v>2737</v>
      </c>
      <c r="H1448" s="3">
        <v>261207.09659999999</v>
      </c>
      <c r="I1448" s="3">
        <v>96877.102599999998</v>
      </c>
      <c r="J1448" t="s">
        <v>3092</v>
      </c>
      <c r="K1448" t="str">
        <f>_xlfn.XLOOKUP(A1448, Accounts!A:A, Accounts!E:E, "Not Found")</f>
        <v>Savings</v>
      </c>
      <c r="L1448" s="3">
        <f>_xlfn.XLOOKUP(A1448, Accounts!A:A, Accounts!G:G, 0)</f>
        <v>1966455</v>
      </c>
      <c r="M1448" s="3" t="str">
        <f>_xlfn.XLOOKUP(A1448, Loan!A:A, Loan!D:D, "0")</f>
        <v>0</v>
      </c>
      <c r="N1448" s="3" t="str">
        <f>_xlfn.XLOOKUP(Customer8[[#This Row],[Account Number]],Transaction!C:C,Transaction!D:D)</f>
        <v>Online Payment</v>
      </c>
      <c r="O1448" s="3" t="str">
        <f>_xlfn.XLOOKUP(Customer8[[#This Row],[Account Number]], Transaction!C:C,Transaction!E:E)</f>
        <v>Mobile</v>
      </c>
      <c r="P1448" s="2">
        <f>_xlfn.XLOOKUP(Customer8[[#This Row],[Account Number]], Transaction!C:C,Transaction!F:F)</f>
        <v>44315</v>
      </c>
      <c r="Q1448" s="3">
        <f>Customer8[[#This Row],[Bank Deposit]]-Customer8[[#This Row],[Saving Accounts]]</f>
        <v>164329.99400000001</v>
      </c>
      <c r="R1448" s="3">
        <f>IF(AND(K1448="Current", Customer8[[#This Row],[Balance]]&gt;500000), Customer8[[#This Row],[Balance]]*1.02, Customer8[[#This Row],[Balance]])</f>
        <v>164329.99400000001</v>
      </c>
      <c r="S1448" s="3" t="str">
        <f>TEXT(Customer8[[#This Row],[Transaction_Date]], "MMM")</f>
        <v>Apr</v>
      </c>
      <c r="T1448" s="3" t="str">
        <f t="shared" si="22"/>
        <v>70 Yrs &amp; Above</v>
      </c>
      <c r="U1448" s="3" t="str">
        <f>TEXT(Customer8[[#This Row],[Transaction_Date]],"YYYY")</f>
        <v>2021</v>
      </c>
    </row>
    <row r="1449" spans="1:21" x14ac:dyDescent="0.35">
      <c r="A1449" t="s">
        <v>3093</v>
      </c>
      <c r="B1449">
        <v>606522640</v>
      </c>
      <c r="C1449">
        <v>34</v>
      </c>
      <c r="D1449" s="1">
        <v>32287.5</v>
      </c>
      <c r="E1449" t="s">
        <v>741</v>
      </c>
      <c r="F1449" t="s">
        <v>16</v>
      </c>
      <c r="G1449" t="s">
        <v>2771</v>
      </c>
      <c r="H1449" s="3">
        <v>1724818.2966</v>
      </c>
      <c r="I1449" s="3">
        <v>1168238.2748</v>
      </c>
      <c r="J1449" t="s">
        <v>3094</v>
      </c>
      <c r="K1449" t="str">
        <f>_xlfn.XLOOKUP(A1449, Accounts!A:A, Accounts!E:E, "Not Found")</f>
        <v>Savings</v>
      </c>
      <c r="L1449" s="3">
        <f>_xlfn.XLOOKUP(A1449, Accounts!A:A, Accounts!G:G, 0)</f>
        <v>2918612416</v>
      </c>
      <c r="M1449" s="3" t="str">
        <f>_xlfn.XLOOKUP(A1449, Loan!A:A, Loan!D:D, "0")</f>
        <v>0</v>
      </c>
      <c r="N1449" s="3" t="str">
        <f>_xlfn.XLOOKUP(Customer8[[#This Row],[Account Number]],Transaction!C:C,Transaction!D:D)</f>
        <v>Money Transfer</v>
      </c>
      <c r="O1449" s="3" t="str">
        <f>_xlfn.XLOOKUP(Customer8[[#This Row],[Account Number]], Transaction!C:C,Transaction!E:E)</f>
        <v>Mobile</v>
      </c>
      <c r="P1449" s="2">
        <f>_xlfn.XLOOKUP(Customer8[[#This Row],[Account Number]], Transaction!C:C,Transaction!F:F)</f>
        <v>44333</v>
      </c>
      <c r="Q1449" s="3">
        <f>Customer8[[#This Row],[Bank Deposit]]-Customer8[[#This Row],[Saving Accounts]]</f>
        <v>556580.02179999999</v>
      </c>
      <c r="R1449" s="3">
        <f>IF(AND(K1449="Current", Customer8[[#This Row],[Balance]]&gt;500000), Customer8[[#This Row],[Balance]]*1.02, Customer8[[#This Row],[Balance]])</f>
        <v>556580.02179999999</v>
      </c>
      <c r="S1449" s="3" t="str">
        <f>TEXT(Customer8[[#This Row],[Transaction_Date]], "MMM")</f>
        <v>May</v>
      </c>
      <c r="T1449" s="3" t="str">
        <f t="shared" si="22"/>
        <v>30-39 Yrs</v>
      </c>
      <c r="U1449" s="3" t="str">
        <f>TEXT(Customer8[[#This Row],[Transaction_Date]],"YYYY")</f>
        <v>2021</v>
      </c>
    </row>
    <row r="1450" spans="1:21" x14ac:dyDescent="0.35">
      <c r="A1450" t="s">
        <v>3095</v>
      </c>
      <c r="B1450">
        <v>268560799</v>
      </c>
      <c r="C1450">
        <v>81</v>
      </c>
      <c r="D1450" s="1">
        <v>15120.75</v>
      </c>
      <c r="E1450" t="s">
        <v>741</v>
      </c>
      <c r="F1450" t="s">
        <v>585</v>
      </c>
      <c r="G1450" t="s">
        <v>2743</v>
      </c>
      <c r="H1450" s="3">
        <v>581438.60580000002</v>
      </c>
      <c r="I1450" s="3">
        <v>287978.76419999998</v>
      </c>
      <c r="J1450" t="s">
        <v>3096</v>
      </c>
      <c r="K1450" t="str">
        <f>_xlfn.XLOOKUP(A1450, Accounts!A:A, Accounts!E:E, "Not Found")</f>
        <v>Corporate</v>
      </c>
      <c r="L1450" s="3">
        <f>_xlfn.XLOOKUP(A1450, Accounts!A:A, Accounts!G:G, 0)</f>
        <v>269208192</v>
      </c>
      <c r="M1450" s="3" t="str">
        <f>_xlfn.XLOOKUP(A1450, Loan!A:A, Loan!D:D, "0")</f>
        <v>0</v>
      </c>
      <c r="N1450" s="3" t="str">
        <f>_xlfn.XLOOKUP(Customer8[[#This Row],[Account Number]],Transaction!C:C,Transaction!D:D)</f>
        <v>Money Transfer</v>
      </c>
      <c r="O1450" s="3" t="str">
        <f>_xlfn.XLOOKUP(Customer8[[#This Row],[Account Number]], Transaction!C:C,Transaction!E:E)</f>
        <v>Mobile</v>
      </c>
      <c r="P1450" s="2">
        <f>_xlfn.XLOOKUP(Customer8[[#This Row],[Account Number]], Transaction!C:C,Transaction!F:F)</f>
        <v>44356</v>
      </c>
      <c r="Q1450" s="3">
        <f>Customer8[[#This Row],[Bank Deposit]]-Customer8[[#This Row],[Saving Accounts]]</f>
        <v>293459.84160000004</v>
      </c>
      <c r="R1450" s="3">
        <f>IF(AND(K1450="Current", Customer8[[#This Row],[Balance]]&gt;500000), Customer8[[#This Row],[Balance]]*1.02, Customer8[[#This Row],[Balance]])</f>
        <v>293459.84160000004</v>
      </c>
      <c r="S1450" s="3" t="str">
        <f>TEXT(Customer8[[#This Row],[Transaction_Date]], "MMM")</f>
        <v>Jun</v>
      </c>
      <c r="T1450" s="3" t="str">
        <f t="shared" si="22"/>
        <v>70 Yrs &amp; Above</v>
      </c>
      <c r="U1450" s="3" t="str">
        <f>TEXT(Customer8[[#This Row],[Transaction_Date]],"YYYY")</f>
        <v>2021</v>
      </c>
    </row>
    <row r="1451" spans="1:21" x14ac:dyDescent="0.35">
      <c r="A1451" t="s">
        <v>3097</v>
      </c>
      <c r="B1451">
        <v>354450304</v>
      </c>
      <c r="C1451">
        <v>20</v>
      </c>
      <c r="D1451" s="1">
        <v>37401</v>
      </c>
      <c r="E1451" t="s">
        <v>741</v>
      </c>
      <c r="F1451" t="s">
        <v>290</v>
      </c>
      <c r="G1451" t="s">
        <v>2743</v>
      </c>
      <c r="H1451" s="3">
        <v>65074.833299999998</v>
      </c>
      <c r="I1451" s="3">
        <v>47173.114999999998</v>
      </c>
      <c r="J1451" t="s">
        <v>3098</v>
      </c>
      <c r="K1451" t="str">
        <f>_xlfn.XLOOKUP(A1451, Accounts!A:A, Accounts!E:E, "Not Found")</f>
        <v>Current</v>
      </c>
      <c r="L1451" s="3">
        <f>_xlfn.XLOOKUP(A1451, Accounts!A:A, Accounts!G:G, 0)</f>
        <v>850484583</v>
      </c>
      <c r="M1451" s="3" t="str">
        <f>_xlfn.XLOOKUP(A1451, Loan!A:A, Loan!D:D, "0")</f>
        <v>0</v>
      </c>
      <c r="N1451" s="3" t="str">
        <f>_xlfn.XLOOKUP(Customer8[[#This Row],[Account Number]],Transaction!C:C,Transaction!D:D)</f>
        <v>Cash Withdrawal</v>
      </c>
      <c r="O1451" s="3" t="str">
        <f>_xlfn.XLOOKUP(Customer8[[#This Row],[Account Number]], Transaction!C:C,Transaction!E:E)</f>
        <v>ATM</v>
      </c>
      <c r="P1451" s="2">
        <f>_xlfn.XLOOKUP(Customer8[[#This Row],[Account Number]], Transaction!C:C,Transaction!F:F)</f>
        <v>44659</v>
      </c>
      <c r="Q1451" s="3">
        <f>Customer8[[#This Row],[Bank Deposit]]-Customer8[[#This Row],[Saving Accounts]]</f>
        <v>17901.7183</v>
      </c>
      <c r="R1451" s="3">
        <f>IF(AND(K1451="Current", Customer8[[#This Row],[Balance]]&gt;500000), Customer8[[#This Row],[Balance]]*1.02, Customer8[[#This Row],[Balance]])</f>
        <v>17901.7183</v>
      </c>
      <c r="S1451" s="3" t="str">
        <f>TEXT(Customer8[[#This Row],[Transaction_Date]], "MMM")</f>
        <v>Apr</v>
      </c>
      <c r="T1451" s="3" t="str">
        <f t="shared" si="22"/>
        <v>20-29 Yrs</v>
      </c>
      <c r="U1451" s="3" t="str">
        <f>TEXT(Customer8[[#This Row],[Transaction_Date]],"YYYY")</f>
        <v>2022</v>
      </c>
    </row>
    <row r="1452" spans="1:21" x14ac:dyDescent="0.35">
      <c r="A1452" t="s">
        <v>3099</v>
      </c>
      <c r="B1452">
        <v>773819353</v>
      </c>
      <c r="C1452">
        <v>50</v>
      </c>
      <c r="D1452" s="1">
        <v>26443.5</v>
      </c>
      <c r="E1452" t="s">
        <v>741</v>
      </c>
      <c r="F1452" t="s">
        <v>886</v>
      </c>
      <c r="G1452" t="s">
        <v>2756</v>
      </c>
      <c r="H1452" s="3">
        <v>179229.07430000001</v>
      </c>
      <c r="I1452" s="3">
        <v>55760.1564</v>
      </c>
      <c r="J1452" t="s">
        <v>3100</v>
      </c>
      <c r="K1452" t="str">
        <f>_xlfn.XLOOKUP(A1452, Accounts!A:A, Accounts!E:E, "Not Found")</f>
        <v>Corporate</v>
      </c>
      <c r="L1452" s="3">
        <f>_xlfn.XLOOKUP(A1452, Accounts!A:A, Accounts!G:G, 0)</f>
        <v>1095196455</v>
      </c>
      <c r="M1452" s="3" t="str">
        <f>_xlfn.XLOOKUP(A1452, Loan!A:A, Loan!D:D, "0")</f>
        <v>0</v>
      </c>
      <c r="N1452" s="3" t="str">
        <f>_xlfn.XLOOKUP(Customer8[[#This Row],[Account Number]],Transaction!C:C,Transaction!D:D)</f>
        <v>Cash Withdrawal</v>
      </c>
      <c r="O1452" s="3" t="str">
        <f>_xlfn.XLOOKUP(Customer8[[#This Row],[Account Number]], Transaction!C:C,Transaction!E:E)</f>
        <v>Bank</v>
      </c>
      <c r="P1452" s="2">
        <f>_xlfn.XLOOKUP(Customer8[[#This Row],[Account Number]], Transaction!C:C,Transaction!F:F)</f>
        <v>44455</v>
      </c>
      <c r="Q1452" s="3">
        <f>Customer8[[#This Row],[Bank Deposit]]-Customer8[[#This Row],[Saving Accounts]]</f>
        <v>123468.9179</v>
      </c>
      <c r="R1452" s="3">
        <f>IF(AND(K1452="Current", Customer8[[#This Row],[Balance]]&gt;500000), Customer8[[#This Row],[Balance]]*1.02, Customer8[[#This Row],[Balance]])</f>
        <v>123468.9179</v>
      </c>
      <c r="S1452" s="3" t="str">
        <f>TEXT(Customer8[[#This Row],[Transaction_Date]], "MMM")</f>
        <v>Sep</v>
      </c>
      <c r="T1452" s="3" t="str">
        <f t="shared" si="22"/>
        <v>50-59 Yrs</v>
      </c>
      <c r="U1452" s="3" t="str">
        <f>TEXT(Customer8[[#This Row],[Transaction_Date]],"YYYY")</f>
        <v>2021</v>
      </c>
    </row>
    <row r="1453" spans="1:21" x14ac:dyDescent="0.35">
      <c r="A1453" t="s">
        <v>3101</v>
      </c>
      <c r="B1453">
        <v>510699033</v>
      </c>
      <c r="C1453">
        <v>62</v>
      </c>
      <c r="D1453" s="1">
        <v>22060.5</v>
      </c>
      <c r="E1453" t="s">
        <v>741</v>
      </c>
      <c r="F1453" t="s">
        <v>166</v>
      </c>
      <c r="G1453" t="s">
        <v>2737</v>
      </c>
      <c r="H1453" s="3">
        <v>146937.25649999999</v>
      </c>
      <c r="I1453" s="3">
        <v>137574.27780000001</v>
      </c>
      <c r="J1453" t="s">
        <v>3102</v>
      </c>
      <c r="K1453" t="str">
        <f>_xlfn.XLOOKUP(A1453, Accounts!A:A, Accounts!E:E, "Not Found")</f>
        <v>Domiciliary</v>
      </c>
      <c r="L1453" s="3">
        <f>_xlfn.XLOOKUP(A1453, Accounts!A:A, Accounts!G:G, 0)</f>
        <v>8600536</v>
      </c>
      <c r="M1453" s="3" t="str">
        <f>_xlfn.XLOOKUP(A1453, Loan!A:A, Loan!D:D, "0")</f>
        <v>0</v>
      </c>
      <c r="N1453" s="3" t="str">
        <f>_xlfn.XLOOKUP(Customer8[[#This Row],[Account Number]],Transaction!C:C,Transaction!D:D)</f>
        <v>Money Deposit</v>
      </c>
      <c r="O1453" s="3" t="str">
        <f>_xlfn.XLOOKUP(Customer8[[#This Row],[Account Number]], Transaction!C:C,Transaction!E:E)</f>
        <v>Bank</v>
      </c>
      <c r="P1453" s="2">
        <f>_xlfn.XLOOKUP(Customer8[[#This Row],[Account Number]], Transaction!C:C,Transaction!F:F)</f>
        <v>44554</v>
      </c>
      <c r="Q1453" s="3">
        <f>Customer8[[#This Row],[Bank Deposit]]-Customer8[[#This Row],[Saving Accounts]]</f>
        <v>9362.9786999999778</v>
      </c>
      <c r="R1453" s="3">
        <f>IF(AND(K1453="Current", Customer8[[#This Row],[Balance]]&gt;500000), Customer8[[#This Row],[Balance]]*1.02, Customer8[[#This Row],[Balance]])</f>
        <v>9362.9786999999778</v>
      </c>
      <c r="S1453" s="3" t="str">
        <f>TEXT(Customer8[[#This Row],[Transaction_Date]], "MMM")</f>
        <v>Dec</v>
      </c>
      <c r="T1453" s="3" t="str">
        <f t="shared" si="22"/>
        <v>60-69 Yrs</v>
      </c>
      <c r="U1453" s="3" t="str">
        <f>TEXT(Customer8[[#This Row],[Transaction_Date]],"YYYY")</f>
        <v>2021</v>
      </c>
    </row>
    <row r="1454" spans="1:21" x14ac:dyDescent="0.35">
      <c r="A1454" t="s">
        <v>3103</v>
      </c>
      <c r="B1454">
        <v>20362316</v>
      </c>
      <c r="C1454">
        <v>66</v>
      </c>
      <c r="D1454" s="1">
        <v>20599.5</v>
      </c>
      <c r="E1454" t="s">
        <v>741</v>
      </c>
      <c r="F1454" t="s">
        <v>1169</v>
      </c>
      <c r="G1454" t="s">
        <v>2734</v>
      </c>
      <c r="H1454" s="3">
        <v>534604.29330000002</v>
      </c>
      <c r="I1454" s="3">
        <v>44365.213400000001</v>
      </c>
      <c r="J1454" t="s">
        <v>3104</v>
      </c>
      <c r="K1454" t="str">
        <f>_xlfn.XLOOKUP(A1454, Accounts!A:A, Accounts!E:E, "Not Found")</f>
        <v>Current</v>
      </c>
      <c r="L1454" s="3">
        <f>_xlfn.XLOOKUP(A1454, Accounts!A:A, Accounts!G:G, 0)</f>
        <v>1476507252</v>
      </c>
      <c r="M1454" s="3" t="str">
        <f>_xlfn.XLOOKUP(A1454, Loan!A:A, Loan!D:D, "0")</f>
        <v>0</v>
      </c>
      <c r="N1454" s="3" t="str">
        <f>_xlfn.XLOOKUP(Customer8[[#This Row],[Account Number]],Transaction!C:C,Transaction!D:D)</f>
        <v>Cash Withdrawal</v>
      </c>
      <c r="O1454" s="3" t="str">
        <f>_xlfn.XLOOKUP(Customer8[[#This Row],[Account Number]], Transaction!C:C,Transaction!E:E)</f>
        <v>ATM</v>
      </c>
      <c r="P1454" s="2">
        <f>_xlfn.XLOOKUP(Customer8[[#This Row],[Account Number]], Transaction!C:C,Transaction!F:F)</f>
        <v>44510</v>
      </c>
      <c r="Q1454" s="3">
        <f>Customer8[[#This Row],[Bank Deposit]]-Customer8[[#This Row],[Saving Accounts]]</f>
        <v>490239.07990000001</v>
      </c>
      <c r="R1454" s="3">
        <f>IF(AND(K1454="Current", Customer8[[#This Row],[Balance]]&gt;500000), Customer8[[#This Row],[Balance]]*1.02, Customer8[[#This Row],[Balance]])</f>
        <v>490239.07990000001</v>
      </c>
      <c r="S1454" s="3" t="str">
        <f>TEXT(Customer8[[#This Row],[Transaction_Date]], "MMM")</f>
        <v>Nov</v>
      </c>
      <c r="T1454" s="3" t="str">
        <f t="shared" si="22"/>
        <v>60-69 Yrs</v>
      </c>
      <c r="U1454" s="3" t="str">
        <f>TEXT(Customer8[[#This Row],[Transaction_Date]],"YYYY")</f>
        <v>2021</v>
      </c>
    </row>
    <row r="1455" spans="1:21" x14ac:dyDescent="0.35">
      <c r="A1455" t="s">
        <v>3105</v>
      </c>
      <c r="B1455">
        <v>336984371</v>
      </c>
      <c r="C1455">
        <v>48</v>
      </c>
      <c r="D1455" s="1">
        <v>27174</v>
      </c>
      <c r="E1455" t="s">
        <v>741</v>
      </c>
      <c r="F1455" t="s">
        <v>276</v>
      </c>
      <c r="G1455" t="s">
        <v>2781</v>
      </c>
      <c r="H1455" s="3">
        <v>2064017.3759999999</v>
      </c>
      <c r="I1455" s="3">
        <v>440667.70980000001</v>
      </c>
      <c r="J1455" t="s">
        <v>3106</v>
      </c>
      <c r="K1455" t="str">
        <f>_xlfn.XLOOKUP(A1455, Accounts!A:A, Accounts!E:E, "Not Found")</f>
        <v>Domiciliary</v>
      </c>
      <c r="L1455" s="3">
        <f>_xlfn.XLOOKUP(A1455, Accounts!A:A, Accounts!G:G, 0)</f>
        <v>3397842</v>
      </c>
      <c r="M1455" s="3">
        <f>_xlfn.XLOOKUP(A1455, Loan!A:A, Loan!D:D, "0")</f>
        <v>65715111</v>
      </c>
      <c r="N1455" s="3" t="str">
        <f>_xlfn.XLOOKUP(Customer8[[#This Row],[Account Number]],Transaction!C:C,Transaction!D:D)</f>
        <v>Loan Payment</v>
      </c>
      <c r="O1455" s="3" t="str">
        <f>_xlfn.XLOOKUP(Customer8[[#This Row],[Account Number]], Transaction!C:C,Transaction!E:E)</f>
        <v>ACH</v>
      </c>
      <c r="P1455" s="2">
        <f>_xlfn.XLOOKUP(Customer8[[#This Row],[Account Number]], Transaction!C:C,Transaction!F:F)</f>
        <v>44245</v>
      </c>
      <c r="Q1455" s="3">
        <f>Customer8[[#This Row],[Bank Deposit]]-Customer8[[#This Row],[Saving Accounts]]</f>
        <v>1623349.6661999999</v>
      </c>
      <c r="R1455" s="3">
        <f>IF(AND(K1455="Current", Customer8[[#This Row],[Balance]]&gt;500000), Customer8[[#This Row],[Balance]]*1.02, Customer8[[#This Row],[Balance]])</f>
        <v>1623349.6661999999</v>
      </c>
      <c r="S1455" s="3" t="str">
        <f>TEXT(Customer8[[#This Row],[Transaction_Date]], "MMM")</f>
        <v>Feb</v>
      </c>
      <c r="T1455" s="3" t="str">
        <f t="shared" si="22"/>
        <v>40-49 Yrs</v>
      </c>
      <c r="U1455" s="3" t="str">
        <f>TEXT(Customer8[[#This Row],[Transaction_Date]],"YYYY")</f>
        <v>2021</v>
      </c>
    </row>
    <row r="1456" spans="1:21" x14ac:dyDescent="0.35">
      <c r="A1456" t="s">
        <v>3107</v>
      </c>
      <c r="B1456">
        <v>332008952</v>
      </c>
      <c r="C1456">
        <v>60</v>
      </c>
      <c r="D1456" s="1">
        <v>22791</v>
      </c>
      <c r="E1456" t="s">
        <v>741</v>
      </c>
      <c r="F1456" t="s">
        <v>147</v>
      </c>
      <c r="G1456" t="s">
        <v>2781</v>
      </c>
      <c r="H1456" s="3">
        <v>222362.1752</v>
      </c>
      <c r="I1456" s="3">
        <v>38569.014499999997</v>
      </c>
      <c r="J1456" t="s">
        <v>3108</v>
      </c>
      <c r="K1456" t="str">
        <f>_xlfn.XLOOKUP(A1456, Accounts!A:A, Accounts!E:E, "Not Found")</f>
        <v>Current</v>
      </c>
      <c r="L1456" s="3">
        <f>_xlfn.XLOOKUP(A1456, Accounts!A:A, Accounts!G:G, 0)</f>
        <v>2022285603</v>
      </c>
      <c r="M1456" s="3" t="str">
        <f>_xlfn.XLOOKUP(A1456, Loan!A:A, Loan!D:D, "0")</f>
        <v>0</v>
      </c>
      <c r="N1456" s="3" t="str">
        <f>_xlfn.XLOOKUP(Customer8[[#This Row],[Account Number]],Transaction!C:C,Transaction!D:D)</f>
        <v>Money Transfer</v>
      </c>
      <c r="O1456" s="3" t="str">
        <f>_xlfn.XLOOKUP(Customer8[[#This Row],[Account Number]], Transaction!C:C,Transaction!E:E)</f>
        <v>Bank</v>
      </c>
      <c r="P1456" s="2">
        <f>_xlfn.XLOOKUP(Customer8[[#This Row],[Account Number]], Transaction!C:C,Transaction!F:F)</f>
        <v>44614</v>
      </c>
      <c r="Q1456" s="3">
        <f>Customer8[[#This Row],[Bank Deposit]]-Customer8[[#This Row],[Saving Accounts]]</f>
        <v>183793.16070000001</v>
      </c>
      <c r="R1456" s="3">
        <f>IF(AND(K1456="Current", Customer8[[#This Row],[Balance]]&gt;500000), Customer8[[#This Row],[Balance]]*1.02, Customer8[[#This Row],[Balance]])</f>
        <v>183793.16070000001</v>
      </c>
      <c r="S1456" s="3" t="str">
        <f>TEXT(Customer8[[#This Row],[Transaction_Date]], "MMM")</f>
        <v>Feb</v>
      </c>
      <c r="T1456" s="3" t="str">
        <f t="shared" si="22"/>
        <v>60-69 Yrs</v>
      </c>
      <c r="U1456" s="3" t="str">
        <f>TEXT(Customer8[[#This Row],[Transaction_Date]],"YYYY")</f>
        <v>2022</v>
      </c>
    </row>
    <row r="1457" spans="1:21" x14ac:dyDescent="0.35">
      <c r="A1457" t="s">
        <v>3109</v>
      </c>
      <c r="B1457">
        <v>15829268</v>
      </c>
      <c r="C1457">
        <v>54</v>
      </c>
      <c r="D1457" s="1">
        <v>24982.5</v>
      </c>
      <c r="E1457" t="s">
        <v>741</v>
      </c>
      <c r="F1457" t="s">
        <v>84</v>
      </c>
      <c r="G1457" t="s">
        <v>2771</v>
      </c>
      <c r="H1457" s="3">
        <v>634688.83089999994</v>
      </c>
      <c r="I1457" s="3">
        <v>187532.58660000001</v>
      </c>
      <c r="J1457" t="s">
        <v>3110</v>
      </c>
      <c r="K1457" t="str">
        <f>_xlfn.XLOOKUP(A1457, Accounts!A:A, Accounts!E:E, "Not Found")</f>
        <v>Domiciliary</v>
      </c>
      <c r="L1457" s="3">
        <f>_xlfn.XLOOKUP(A1457, Accounts!A:A, Accounts!G:G, 0)</f>
        <v>829378125</v>
      </c>
      <c r="M1457" s="3" t="str">
        <f>_xlfn.XLOOKUP(A1457, Loan!A:A, Loan!D:D, "0")</f>
        <v>0</v>
      </c>
      <c r="N1457" s="3" t="str">
        <f>_xlfn.XLOOKUP(Customer8[[#This Row],[Account Number]],Transaction!C:C,Transaction!D:D)</f>
        <v>Money Transfer</v>
      </c>
      <c r="O1457" s="3" t="str">
        <f>_xlfn.XLOOKUP(Customer8[[#This Row],[Account Number]], Transaction!C:C,Transaction!E:E)</f>
        <v>Mobile</v>
      </c>
      <c r="P1457" s="2">
        <f>_xlfn.XLOOKUP(Customer8[[#This Row],[Account Number]], Transaction!C:C,Transaction!F:F)</f>
        <v>44461</v>
      </c>
      <c r="Q1457" s="3">
        <f>Customer8[[#This Row],[Bank Deposit]]-Customer8[[#This Row],[Saving Accounts]]</f>
        <v>447156.2442999999</v>
      </c>
      <c r="R1457" s="3">
        <f>IF(AND(K1457="Current", Customer8[[#This Row],[Balance]]&gt;500000), Customer8[[#This Row],[Balance]]*1.02, Customer8[[#This Row],[Balance]])</f>
        <v>447156.2442999999</v>
      </c>
      <c r="S1457" s="3" t="str">
        <f>TEXT(Customer8[[#This Row],[Transaction_Date]], "MMM")</f>
        <v>Sep</v>
      </c>
      <c r="T1457" s="3" t="str">
        <f t="shared" si="22"/>
        <v>50-59 Yrs</v>
      </c>
      <c r="U1457" s="3" t="str">
        <f>TEXT(Customer8[[#This Row],[Transaction_Date]],"YYYY")</f>
        <v>2021</v>
      </c>
    </row>
    <row r="1458" spans="1:21" x14ac:dyDescent="0.35">
      <c r="A1458" t="s">
        <v>3111</v>
      </c>
      <c r="B1458">
        <v>6975495</v>
      </c>
      <c r="C1458">
        <v>24</v>
      </c>
      <c r="D1458" s="1">
        <v>35940</v>
      </c>
      <c r="E1458" t="s">
        <v>741</v>
      </c>
      <c r="F1458" t="s">
        <v>776</v>
      </c>
      <c r="G1458" t="s">
        <v>2800</v>
      </c>
      <c r="H1458" s="3">
        <v>262988.53529999999</v>
      </c>
      <c r="I1458" s="3">
        <v>51169.557399999998</v>
      </c>
      <c r="J1458" t="s">
        <v>3112</v>
      </c>
      <c r="K1458" t="str">
        <f>_xlfn.XLOOKUP(A1458, Accounts!A:A, Accounts!E:E, "Not Found")</f>
        <v>Corporate</v>
      </c>
      <c r="L1458" s="3">
        <f>_xlfn.XLOOKUP(A1458, Accounts!A:A, Accounts!G:G, 0)</f>
        <v>3355268049</v>
      </c>
      <c r="M1458" s="3" t="str">
        <f>_xlfn.XLOOKUP(A1458, Loan!A:A, Loan!D:D, "0")</f>
        <v>0</v>
      </c>
      <c r="N1458" s="3" t="str">
        <f>_xlfn.XLOOKUP(Customer8[[#This Row],[Account Number]],Transaction!C:C,Transaction!D:D)</f>
        <v>Online Payment</v>
      </c>
      <c r="O1458" s="3" t="str">
        <f>_xlfn.XLOOKUP(Customer8[[#This Row],[Account Number]], Transaction!C:C,Transaction!E:E)</f>
        <v>Internet Banking</v>
      </c>
      <c r="P1458" s="2">
        <f>_xlfn.XLOOKUP(Customer8[[#This Row],[Account Number]], Transaction!C:C,Transaction!F:F)</f>
        <v>44557</v>
      </c>
      <c r="Q1458" s="3">
        <f>Customer8[[#This Row],[Bank Deposit]]-Customer8[[#This Row],[Saving Accounts]]</f>
        <v>211818.9779</v>
      </c>
      <c r="R1458" s="3">
        <f>IF(AND(K1458="Current", Customer8[[#This Row],[Balance]]&gt;500000), Customer8[[#This Row],[Balance]]*1.02, Customer8[[#This Row],[Balance]])</f>
        <v>211818.9779</v>
      </c>
      <c r="S1458" s="3" t="str">
        <f>TEXT(Customer8[[#This Row],[Transaction_Date]], "MMM")</f>
        <v>Dec</v>
      </c>
      <c r="T1458" s="3" t="str">
        <f t="shared" si="22"/>
        <v>20-29 Yrs</v>
      </c>
      <c r="U1458" s="3" t="str">
        <f>TEXT(Customer8[[#This Row],[Transaction_Date]],"YYYY")</f>
        <v>2021</v>
      </c>
    </row>
    <row r="1459" spans="1:21" x14ac:dyDescent="0.35">
      <c r="A1459" t="s">
        <v>3113</v>
      </c>
      <c r="B1459">
        <v>744867727</v>
      </c>
      <c r="C1459">
        <v>70</v>
      </c>
      <c r="D1459" s="1">
        <v>19138.5</v>
      </c>
      <c r="E1459" t="s">
        <v>741</v>
      </c>
      <c r="F1459" t="s">
        <v>150</v>
      </c>
      <c r="G1459" t="s">
        <v>2767</v>
      </c>
      <c r="H1459" s="3">
        <v>646178.74269999994</v>
      </c>
      <c r="I1459" s="3">
        <v>173083.59179999999</v>
      </c>
      <c r="J1459" t="s">
        <v>3114</v>
      </c>
      <c r="K1459" t="str">
        <f>_xlfn.XLOOKUP(A1459, Accounts!A:A, Accounts!E:E, "Not Found")</f>
        <v>Domiciliary</v>
      </c>
      <c r="L1459" s="3">
        <f>_xlfn.XLOOKUP(A1459, Accounts!A:A, Accounts!G:G, 0)</f>
        <v>2617513472</v>
      </c>
      <c r="M1459" s="3" t="str">
        <f>_xlfn.XLOOKUP(A1459, Loan!A:A, Loan!D:D, "0")</f>
        <v>0</v>
      </c>
      <c r="N1459" s="3" t="str">
        <f>_xlfn.XLOOKUP(Customer8[[#This Row],[Account Number]],Transaction!C:C,Transaction!D:D)</f>
        <v>Money Deposit</v>
      </c>
      <c r="O1459" s="3" t="str">
        <f>_xlfn.XLOOKUP(Customer8[[#This Row],[Account Number]], Transaction!C:C,Transaction!E:E)</f>
        <v>Bank</v>
      </c>
      <c r="P1459" s="2">
        <f>_xlfn.XLOOKUP(Customer8[[#This Row],[Account Number]], Transaction!C:C,Transaction!F:F)</f>
        <v>44305</v>
      </c>
      <c r="Q1459" s="3">
        <f>Customer8[[#This Row],[Bank Deposit]]-Customer8[[#This Row],[Saving Accounts]]</f>
        <v>473095.15089999995</v>
      </c>
      <c r="R1459" s="3">
        <f>IF(AND(K1459="Current", Customer8[[#This Row],[Balance]]&gt;500000), Customer8[[#This Row],[Balance]]*1.02, Customer8[[#This Row],[Balance]])</f>
        <v>473095.15089999995</v>
      </c>
      <c r="S1459" s="3" t="str">
        <f>TEXT(Customer8[[#This Row],[Transaction_Date]], "MMM")</f>
        <v>Apr</v>
      </c>
      <c r="T1459" s="3" t="str">
        <f t="shared" si="22"/>
        <v>70 Yrs &amp; Above</v>
      </c>
      <c r="U1459" s="3" t="str">
        <f>TEXT(Customer8[[#This Row],[Transaction_Date]],"YYYY")</f>
        <v>2021</v>
      </c>
    </row>
    <row r="1460" spans="1:21" x14ac:dyDescent="0.35">
      <c r="A1460" t="s">
        <v>3115</v>
      </c>
      <c r="B1460">
        <v>59840529</v>
      </c>
      <c r="C1460">
        <v>43</v>
      </c>
      <c r="D1460" s="1">
        <v>29000.25</v>
      </c>
      <c r="E1460" t="s">
        <v>741</v>
      </c>
      <c r="F1460" t="s">
        <v>266</v>
      </c>
      <c r="G1460" t="s">
        <v>2781</v>
      </c>
      <c r="H1460" s="3">
        <v>2834869.9852999998</v>
      </c>
      <c r="I1460" s="3">
        <v>1549728.9253</v>
      </c>
      <c r="J1460" t="s">
        <v>3116</v>
      </c>
      <c r="K1460" t="str">
        <f>_xlfn.XLOOKUP(A1460, Accounts!A:A, Accounts!E:E, "Not Found")</f>
        <v>Current</v>
      </c>
      <c r="L1460" s="3">
        <f>_xlfn.XLOOKUP(A1460, Accounts!A:A, Accounts!G:G, 0)</f>
        <v>845608491</v>
      </c>
      <c r="M1460" s="3" t="str">
        <f>_xlfn.XLOOKUP(A1460, Loan!A:A, Loan!D:D, "0")</f>
        <v>0</v>
      </c>
      <c r="N1460" s="3" t="str">
        <f>_xlfn.XLOOKUP(Customer8[[#This Row],[Account Number]],Transaction!C:C,Transaction!D:D)</f>
        <v>Money Transfer</v>
      </c>
      <c r="O1460" s="3" t="str">
        <f>_xlfn.XLOOKUP(Customer8[[#This Row],[Account Number]], Transaction!C:C,Transaction!E:E)</f>
        <v>Bank</v>
      </c>
      <c r="P1460" s="2">
        <f>_xlfn.XLOOKUP(Customer8[[#This Row],[Account Number]], Transaction!C:C,Transaction!F:F)</f>
        <v>44375</v>
      </c>
      <c r="Q1460" s="3">
        <f>Customer8[[#This Row],[Bank Deposit]]-Customer8[[#This Row],[Saving Accounts]]</f>
        <v>1285141.0599999998</v>
      </c>
      <c r="R1460" s="3">
        <f>IF(AND(K1460="Current", Customer8[[#This Row],[Balance]]&gt;500000), Customer8[[#This Row],[Balance]]*1.02, Customer8[[#This Row],[Balance]])</f>
        <v>1310843.8811999999</v>
      </c>
      <c r="S1460" s="3" t="str">
        <f>TEXT(Customer8[[#This Row],[Transaction_Date]], "MMM")</f>
        <v>Jun</v>
      </c>
      <c r="T1460" s="3" t="str">
        <f t="shared" si="22"/>
        <v>40-49 Yrs</v>
      </c>
      <c r="U1460" s="3" t="str">
        <f>TEXT(Customer8[[#This Row],[Transaction_Date]],"YYYY")</f>
        <v>2021</v>
      </c>
    </row>
    <row r="1461" spans="1:21" x14ac:dyDescent="0.35">
      <c r="A1461" t="s">
        <v>3117</v>
      </c>
      <c r="B1461">
        <v>549134996</v>
      </c>
      <c r="C1461">
        <v>34</v>
      </c>
      <c r="D1461" s="1">
        <v>32287.5</v>
      </c>
      <c r="E1461" t="s">
        <v>741</v>
      </c>
      <c r="F1461" t="s">
        <v>320</v>
      </c>
      <c r="G1461" t="s">
        <v>2764</v>
      </c>
      <c r="H1461" s="3">
        <v>190187.83840000001</v>
      </c>
      <c r="I1461" s="3">
        <v>180981.64449999999</v>
      </c>
      <c r="J1461" t="s">
        <v>3118</v>
      </c>
      <c r="K1461" t="str">
        <f>_xlfn.XLOOKUP(A1461, Accounts!A:A, Accounts!E:E, "Not Found")</f>
        <v>Joint</v>
      </c>
      <c r="L1461" s="3">
        <f>_xlfn.XLOOKUP(A1461, Accounts!A:A, Accounts!G:G, 0)</f>
        <v>1165907925</v>
      </c>
      <c r="M1461" s="3" t="str">
        <f>_xlfn.XLOOKUP(A1461, Loan!A:A, Loan!D:D, "0")</f>
        <v>0</v>
      </c>
      <c r="N1461" s="3" t="str">
        <f>_xlfn.XLOOKUP(Customer8[[#This Row],[Account Number]],Transaction!C:C,Transaction!D:D)</f>
        <v>Money Transfer</v>
      </c>
      <c r="O1461" s="3" t="str">
        <f>_xlfn.XLOOKUP(Customer8[[#This Row],[Account Number]], Transaction!C:C,Transaction!E:E)</f>
        <v>Mobile</v>
      </c>
      <c r="P1461" s="2">
        <f>_xlfn.XLOOKUP(Customer8[[#This Row],[Account Number]], Transaction!C:C,Transaction!F:F)</f>
        <v>44515</v>
      </c>
      <c r="Q1461" s="3">
        <f>Customer8[[#This Row],[Bank Deposit]]-Customer8[[#This Row],[Saving Accounts]]</f>
        <v>9206.1939000000129</v>
      </c>
      <c r="R1461" s="3">
        <f>IF(AND(K1461="Current", Customer8[[#This Row],[Balance]]&gt;500000), Customer8[[#This Row],[Balance]]*1.02, Customer8[[#This Row],[Balance]])</f>
        <v>9206.1939000000129</v>
      </c>
      <c r="S1461" s="3" t="str">
        <f>TEXT(Customer8[[#This Row],[Transaction_Date]], "MMM")</f>
        <v>Nov</v>
      </c>
      <c r="T1461" s="3" t="str">
        <f t="shared" si="22"/>
        <v>30-39 Yrs</v>
      </c>
      <c r="U1461" s="3" t="str">
        <f>TEXT(Customer8[[#This Row],[Transaction_Date]],"YYYY")</f>
        <v>2021</v>
      </c>
    </row>
    <row r="1462" spans="1:21" x14ac:dyDescent="0.35">
      <c r="A1462" t="s">
        <v>3119</v>
      </c>
      <c r="B1462">
        <v>463419959</v>
      </c>
      <c r="C1462">
        <v>27</v>
      </c>
      <c r="D1462" s="1">
        <v>34844.25</v>
      </c>
      <c r="E1462" t="s">
        <v>741</v>
      </c>
      <c r="F1462" t="s">
        <v>1432</v>
      </c>
      <c r="G1462" t="s">
        <v>2740</v>
      </c>
      <c r="H1462" s="3">
        <v>355267.55920000002</v>
      </c>
      <c r="I1462" s="3">
        <v>219547.36799999999</v>
      </c>
      <c r="J1462" t="s">
        <v>3120</v>
      </c>
      <c r="K1462" t="str">
        <f>_xlfn.XLOOKUP(A1462, Accounts!A:A, Accounts!E:E, "Not Found")</f>
        <v>Domiciliary</v>
      </c>
      <c r="L1462" s="3">
        <f>_xlfn.XLOOKUP(A1462, Accounts!A:A, Accounts!G:G, 0)</f>
        <v>2568076461</v>
      </c>
      <c r="M1462" s="3" t="str">
        <f>_xlfn.XLOOKUP(A1462, Loan!A:A, Loan!D:D, "0")</f>
        <v>0</v>
      </c>
      <c r="N1462" s="3" t="str">
        <f>_xlfn.XLOOKUP(Customer8[[#This Row],[Account Number]],Transaction!C:C,Transaction!D:D)</f>
        <v>Online Payment</v>
      </c>
      <c r="O1462" s="3" t="str">
        <f>_xlfn.XLOOKUP(Customer8[[#This Row],[Account Number]], Transaction!C:C,Transaction!E:E)</f>
        <v>Mobile</v>
      </c>
      <c r="P1462" s="2">
        <f>_xlfn.XLOOKUP(Customer8[[#This Row],[Account Number]], Transaction!C:C,Transaction!F:F)</f>
        <v>44528</v>
      </c>
      <c r="Q1462" s="3">
        <f>Customer8[[#This Row],[Bank Deposit]]-Customer8[[#This Row],[Saving Accounts]]</f>
        <v>135720.19120000003</v>
      </c>
      <c r="R1462" s="3">
        <f>IF(AND(K1462="Current", Customer8[[#This Row],[Balance]]&gt;500000), Customer8[[#This Row],[Balance]]*1.02, Customer8[[#This Row],[Balance]])</f>
        <v>135720.19120000003</v>
      </c>
      <c r="S1462" s="3" t="str">
        <f>TEXT(Customer8[[#This Row],[Transaction_Date]], "MMM")</f>
        <v>Nov</v>
      </c>
      <c r="T1462" s="3" t="str">
        <f t="shared" si="22"/>
        <v>20-29 Yrs</v>
      </c>
      <c r="U1462" s="3" t="str">
        <f>TEXT(Customer8[[#This Row],[Transaction_Date]],"YYYY")</f>
        <v>2021</v>
      </c>
    </row>
    <row r="1463" spans="1:21" x14ac:dyDescent="0.35">
      <c r="A1463" t="s">
        <v>3121</v>
      </c>
      <c r="B1463">
        <v>671787046</v>
      </c>
      <c r="C1463">
        <v>44</v>
      </c>
      <c r="D1463" s="1">
        <v>28635</v>
      </c>
      <c r="E1463" t="s">
        <v>741</v>
      </c>
      <c r="F1463" t="s">
        <v>186</v>
      </c>
      <c r="G1463" t="s">
        <v>2746</v>
      </c>
      <c r="H1463" s="3">
        <v>43137.3387</v>
      </c>
      <c r="I1463" s="3">
        <v>29260.2762</v>
      </c>
      <c r="J1463" t="s">
        <v>3122</v>
      </c>
      <c r="K1463" t="str">
        <f>_xlfn.XLOOKUP(A1463, Accounts!A:A, Accounts!E:E, "Not Found")</f>
        <v>Domiciliary</v>
      </c>
      <c r="L1463" s="3">
        <f>_xlfn.XLOOKUP(A1463, Accounts!A:A, Accounts!G:G, 0)</f>
        <v>358008</v>
      </c>
      <c r="M1463" s="3" t="str">
        <f>_xlfn.XLOOKUP(A1463, Loan!A:A, Loan!D:D, "0")</f>
        <v>0</v>
      </c>
      <c r="N1463" s="3" t="str">
        <f>_xlfn.XLOOKUP(Customer8[[#This Row],[Account Number]],Transaction!C:C,Transaction!D:D)</f>
        <v>Money Deposit</v>
      </c>
      <c r="O1463" s="3" t="str">
        <f>_xlfn.XLOOKUP(Customer8[[#This Row],[Account Number]], Transaction!C:C,Transaction!E:E)</f>
        <v>ATM</v>
      </c>
      <c r="P1463" s="2">
        <f>_xlfn.XLOOKUP(Customer8[[#This Row],[Account Number]], Transaction!C:C,Transaction!F:F)</f>
        <v>44652</v>
      </c>
      <c r="Q1463" s="3">
        <f>Customer8[[#This Row],[Bank Deposit]]-Customer8[[#This Row],[Saving Accounts]]</f>
        <v>13877.0625</v>
      </c>
      <c r="R1463" s="3">
        <f>IF(AND(K1463="Current", Customer8[[#This Row],[Balance]]&gt;500000), Customer8[[#This Row],[Balance]]*1.02, Customer8[[#This Row],[Balance]])</f>
        <v>13877.0625</v>
      </c>
      <c r="S1463" s="3" t="str">
        <f>TEXT(Customer8[[#This Row],[Transaction_Date]], "MMM")</f>
        <v>Apr</v>
      </c>
      <c r="T1463" s="3" t="str">
        <f t="shared" si="22"/>
        <v>40-49 Yrs</v>
      </c>
      <c r="U1463" s="3" t="str">
        <f>TEXT(Customer8[[#This Row],[Transaction_Date]],"YYYY")</f>
        <v>2022</v>
      </c>
    </row>
    <row r="1464" spans="1:21" x14ac:dyDescent="0.35">
      <c r="A1464" t="s">
        <v>3123</v>
      </c>
      <c r="B1464">
        <v>100495274</v>
      </c>
      <c r="C1464">
        <v>57</v>
      </c>
      <c r="D1464" s="1">
        <v>23886.75</v>
      </c>
      <c r="E1464" t="s">
        <v>741</v>
      </c>
      <c r="F1464" t="s">
        <v>84</v>
      </c>
      <c r="G1464" t="s">
        <v>2781</v>
      </c>
      <c r="H1464" s="3">
        <v>302699.02620000002</v>
      </c>
      <c r="I1464" s="3">
        <v>211889.31830000001</v>
      </c>
      <c r="J1464" t="s">
        <v>3124</v>
      </c>
      <c r="K1464" t="str">
        <f>_xlfn.XLOOKUP(A1464, Accounts!A:A, Accounts!E:E, "Not Found")</f>
        <v>Corporate</v>
      </c>
      <c r="L1464" s="3">
        <f>_xlfn.XLOOKUP(A1464, Accounts!A:A, Accounts!G:G, 0)</f>
        <v>2463943008</v>
      </c>
      <c r="M1464" s="3" t="str">
        <f>_xlfn.XLOOKUP(A1464, Loan!A:A, Loan!D:D, "0")</f>
        <v>0</v>
      </c>
      <c r="N1464" s="3" t="str">
        <f>_xlfn.XLOOKUP(Customer8[[#This Row],[Account Number]],Transaction!C:C,Transaction!D:D)</f>
        <v>Money Transfer</v>
      </c>
      <c r="O1464" s="3" t="str">
        <f>_xlfn.XLOOKUP(Customer8[[#This Row],[Account Number]], Transaction!C:C,Transaction!E:E)</f>
        <v>Mobile</v>
      </c>
      <c r="P1464" s="2">
        <f>_xlfn.XLOOKUP(Customer8[[#This Row],[Account Number]], Transaction!C:C,Transaction!F:F)</f>
        <v>44633</v>
      </c>
      <c r="Q1464" s="3">
        <f>Customer8[[#This Row],[Bank Deposit]]-Customer8[[#This Row],[Saving Accounts]]</f>
        <v>90809.707900000009</v>
      </c>
      <c r="R1464" s="3">
        <f>IF(AND(K1464="Current", Customer8[[#This Row],[Balance]]&gt;500000), Customer8[[#This Row],[Balance]]*1.02, Customer8[[#This Row],[Balance]])</f>
        <v>90809.707900000009</v>
      </c>
      <c r="S1464" s="3" t="str">
        <f>TEXT(Customer8[[#This Row],[Transaction_Date]], "MMM")</f>
        <v>Mar</v>
      </c>
      <c r="T1464" s="3" t="str">
        <f t="shared" si="22"/>
        <v>50-59 Yrs</v>
      </c>
      <c r="U1464" s="3" t="str">
        <f>TEXT(Customer8[[#This Row],[Transaction_Date]],"YYYY")</f>
        <v>2022</v>
      </c>
    </row>
    <row r="1465" spans="1:21" x14ac:dyDescent="0.35">
      <c r="A1465" t="s">
        <v>3125</v>
      </c>
      <c r="B1465">
        <v>977290336</v>
      </c>
      <c r="C1465">
        <v>72</v>
      </c>
      <c r="D1465" s="1">
        <v>18408</v>
      </c>
      <c r="E1465" t="s">
        <v>741</v>
      </c>
      <c r="F1465" t="s">
        <v>263</v>
      </c>
      <c r="G1465" t="s">
        <v>2764</v>
      </c>
      <c r="H1465" s="3">
        <v>224109.8615</v>
      </c>
      <c r="I1465" s="3">
        <v>69437.3177</v>
      </c>
      <c r="J1465" t="s">
        <v>3126</v>
      </c>
      <c r="K1465" t="str">
        <f>_xlfn.XLOOKUP(A1465, Accounts!A:A, Accounts!E:E, "Not Found")</f>
        <v>Domiciliary</v>
      </c>
      <c r="L1465" s="3">
        <f>_xlfn.XLOOKUP(A1465, Accounts!A:A, Accounts!G:G, 0)</f>
        <v>907853856</v>
      </c>
      <c r="M1465" s="3" t="str">
        <f>_xlfn.XLOOKUP(A1465, Loan!A:A, Loan!D:D, "0")</f>
        <v>0</v>
      </c>
      <c r="N1465" s="3" t="str">
        <f>_xlfn.XLOOKUP(Customer8[[#This Row],[Account Number]],Transaction!C:C,Transaction!D:D)</f>
        <v>Online Payment</v>
      </c>
      <c r="O1465" s="3" t="str">
        <f>_xlfn.XLOOKUP(Customer8[[#This Row],[Account Number]], Transaction!C:C,Transaction!E:E)</f>
        <v>Internet Banking</v>
      </c>
      <c r="P1465" s="2">
        <f>_xlfn.XLOOKUP(Customer8[[#This Row],[Account Number]], Transaction!C:C,Transaction!F:F)</f>
        <v>44382</v>
      </c>
      <c r="Q1465" s="3">
        <f>Customer8[[#This Row],[Bank Deposit]]-Customer8[[#This Row],[Saving Accounts]]</f>
        <v>154672.54379999998</v>
      </c>
      <c r="R1465" s="3">
        <f>IF(AND(K1465="Current", Customer8[[#This Row],[Balance]]&gt;500000), Customer8[[#This Row],[Balance]]*1.02, Customer8[[#This Row],[Balance]])</f>
        <v>154672.54379999998</v>
      </c>
      <c r="S1465" s="3" t="str">
        <f>TEXT(Customer8[[#This Row],[Transaction_Date]], "MMM")</f>
        <v>Jul</v>
      </c>
      <c r="T1465" s="3" t="str">
        <f t="shared" si="22"/>
        <v>70 Yrs &amp; Above</v>
      </c>
      <c r="U1465" s="3" t="str">
        <f>TEXT(Customer8[[#This Row],[Transaction_Date]],"YYYY")</f>
        <v>2021</v>
      </c>
    </row>
    <row r="1466" spans="1:21" x14ac:dyDescent="0.35">
      <c r="A1466" t="s">
        <v>3127</v>
      </c>
      <c r="B1466">
        <v>244754421</v>
      </c>
      <c r="C1466">
        <v>71</v>
      </c>
      <c r="D1466" s="1">
        <v>18773.25</v>
      </c>
      <c r="E1466" t="s">
        <v>741</v>
      </c>
      <c r="F1466" t="s">
        <v>660</v>
      </c>
      <c r="G1466" t="s">
        <v>2737</v>
      </c>
      <c r="H1466" s="3">
        <v>177967.69029999999</v>
      </c>
      <c r="I1466" s="3">
        <v>88633.7448</v>
      </c>
      <c r="J1466" t="s">
        <v>3128</v>
      </c>
      <c r="K1466" t="str">
        <f>_xlfn.XLOOKUP(A1466, Accounts!A:A, Accounts!E:E, "Not Found")</f>
        <v>Fixed Deposit</v>
      </c>
      <c r="L1466" s="3">
        <f>_xlfn.XLOOKUP(A1466, Accounts!A:A, Accounts!G:G, 0)</f>
        <v>289834314</v>
      </c>
      <c r="M1466" s="3" t="str">
        <f>_xlfn.XLOOKUP(A1466, Loan!A:A, Loan!D:D, "0")</f>
        <v>0</v>
      </c>
      <c r="N1466" s="3" t="str">
        <f>_xlfn.XLOOKUP(Customer8[[#This Row],[Account Number]],Transaction!C:C,Transaction!D:D)</f>
        <v>Cash Withdrawal</v>
      </c>
      <c r="O1466" s="3" t="str">
        <f>_xlfn.XLOOKUP(Customer8[[#This Row],[Account Number]], Transaction!C:C,Transaction!E:E)</f>
        <v>POS</v>
      </c>
      <c r="P1466" s="2">
        <f>_xlfn.XLOOKUP(Customer8[[#This Row],[Account Number]], Transaction!C:C,Transaction!F:F)</f>
        <v>44574</v>
      </c>
      <c r="Q1466" s="3">
        <f>Customer8[[#This Row],[Bank Deposit]]-Customer8[[#This Row],[Saving Accounts]]</f>
        <v>89333.945499999987</v>
      </c>
      <c r="R1466" s="3">
        <f>IF(AND(K1466="Current", Customer8[[#This Row],[Balance]]&gt;500000), Customer8[[#This Row],[Balance]]*1.02, Customer8[[#This Row],[Balance]])</f>
        <v>89333.945499999987</v>
      </c>
      <c r="S1466" s="3" t="str">
        <f>TEXT(Customer8[[#This Row],[Transaction_Date]], "MMM")</f>
        <v>Jan</v>
      </c>
      <c r="T1466" s="3" t="str">
        <f t="shared" si="22"/>
        <v>70 Yrs &amp; Above</v>
      </c>
      <c r="U1466" s="3" t="str">
        <f>TEXT(Customer8[[#This Row],[Transaction_Date]],"YYYY")</f>
        <v>2022</v>
      </c>
    </row>
    <row r="1467" spans="1:21" x14ac:dyDescent="0.35">
      <c r="A1467" t="s">
        <v>3129</v>
      </c>
      <c r="B1467">
        <v>54092581</v>
      </c>
      <c r="C1467">
        <v>32</v>
      </c>
      <c r="D1467" s="1">
        <v>33018</v>
      </c>
      <c r="E1467" t="s">
        <v>741</v>
      </c>
      <c r="F1467" t="s">
        <v>365</v>
      </c>
      <c r="G1467" t="s">
        <v>2749</v>
      </c>
      <c r="H1467" s="3">
        <v>859353.80539999995</v>
      </c>
      <c r="I1467" s="3">
        <v>260285.04680000001</v>
      </c>
      <c r="J1467" t="s">
        <v>3130</v>
      </c>
      <c r="K1467" t="str">
        <f>_xlfn.XLOOKUP(A1467, Accounts!A:A, Accounts!E:E, "Not Found")</f>
        <v>Joint</v>
      </c>
      <c r="L1467" s="3">
        <f>_xlfn.XLOOKUP(A1467, Accounts!A:A, Accounts!G:G, 0)</f>
        <v>723763287</v>
      </c>
      <c r="M1467" s="3" t="str">
        <f>_xlfn.XLOOKUP(A1467, Loan!A:A, Loan!D:D, "0")</f>
        <v>0</v>
      </c>
      <c r="N1467" s="3" t="str">
        <f>_xlfn.XLOOKUP(Customer8[[#This Row],[Account Number]],Transaction!C:C,Transaction!D:D)</f>
        <v>Online Payment</v>
      </c>
      <c r="O1467" s="3" t="str">
        <f>_xlfn.XLOOKUP(Customer8[[#This Row],[Account Number]], Transaction!C:C,Transaction!E:E)</f>
        <v>Card</v>
      </c>
      <c r="P1467" s="2">
        <f>_xlfn.XLOOKUP(Customer8[[#This Row],[Account Number]], Transaction!C:C,Transaction!F:F)</f>
        <v>44217</v>
      </c>
      <c r="Q1467" s="3">
        <f>Customer8[[#This Row],[Bank Deposit]]-Customer8[[#This Row],[Saving Accounts]]</f>
        <v>599068.75859999994</v>
      </c>
      <c r="R1467" s="3">
        <f>IF(AND(K1467="Current", Customer8[[#This Row],[Balance]]&gt;500000), Customer8[[#This Row],[Balance]]*1.02, Customer8[[#This Row],[Balance]])</f>
        <v>599068.75859999994</v>
      </c>
      <c r="S1467" s="3" t="str">
        <f>TEXT(Customer8[[#This Row],[Transaction_Date]], "MMM")</f>
        <v>Jan</v>
      </c>
      <c r="T1467" s="3" t="str">
        <f t="shared" si="22"/>
        <v>30-39 Yrs</v>
      </c>
      <c r="U1467" s="3" t="str">
        <f>TEXT(Customer8[[#This Row],[Transaction_Date]],"YYYY")</f>
        <v>2021</v>
      </c>
    </row>
    <row r="1468" spans="1:21" x14ac:dyDescent="0.35">
      <c r="A1468" t="s">
        <v>3131</v>
      </c>
      <c r="B1468">
        <v>48131367</v>
      </c>
      <c r="C1468">
        <v>51</v>
      </c>
      <c r="D1468" s="1">
        <v>26078.25</v>
      </c>
      <c r="E1468" t="s">
        <v>741</v>
      </c>
      <c r="F1468" t="s">
        <v>601</v>
      </c>
      <c r="G1468" t="s">
        <v>2756</v>
      </c>
      <c r="H1468" s="3">
        <v>600552.83869999996</v>
      </c>
      <c r="I1468" s="3">
        <v>91260.4804</v>
      </c>
      <c r="J1468" t="s">
        <v>3132</v>
      </c>
      <c r="K1468" t="str">
        <f>_xlfn.XLOOKUP(A1468, Accounts!A:A, Accounts!E:E, "Not Found")</f>
        <v>Domiciliary</v>
      </c>
      <c r="L1468" s="3">
        <f>_xlfn.XLOOKUP(A1468, Accounts!A:A, Accounts!G:G, 0)</f>
        <v>460023075</v>
      </c>
      <c r="M1468" s="3" t="str">
        <f>_xlfn.XLOOKUP(A1468, Loan!A:A, Loan!D:D, "0")</f>
        <v>0</v>
      </c>
      <c r="N1468" s="3" t="str">
        <f>_xlfn.XLOOKUP(Customer8[[#This Row],[Account Number]],Transaction!C:C,Transaction!D:D)</f>
        <v>Cash Withdrawal</v>
      </c>
      <c r="O1468" s="3" t="str">
        <f>_xlfn.XLOOKUP(Customer8[[#This Row],[Account Number]], Transaction!C:C,Transaction!E:E)</f>
        <v>POS</v>
      </c>
      <c r="P1468" s="2">
        <f>_xlfn.XLOOKUP(Customer8[[#This Row],[Account Number]], Transaction!C:C,Transaction!F:F)</f>
        <v>44534</v>
      </c>
      <c r="Q1468" s="3">
        <f>Customer8[[#This Row],[Bank Deposit]]-Customer8[[#This Row],[Saving Accounts]]</f>
        <v>509292.35829999996</v>
      </c>
      <c r="R1468" s="3">
        <f>IF(AND(K1468="Current", Customer8[[#This Row],[Balance]]&gt;500000), Customer8[[#This Row],[Balance]]*1.02, Customer8[[#This Row],[Balance]])</f>
        <v>509292.35829999996</v>
      </c>
      <c r="S1468" s="3" t="str">
        <f>TEXT(Customer8[[#This Row],[Transaction_Date]], "MMM")</f>
        <v>Dec</v>
      </c>
      <c r="T1468" s="3" t="str">
        <f t="shared" si="22"/>
        <v>50-59 Yrs</v>
      </c>
      <c r="U1468" s="3" t="str">
        <f>TEXT(Customer8[[#This Row],[Transaction_Date]],"YYYY")</f>
        <v>2021</v>
      </c>
    </row>
    <row r="1469" spans="1:21" x14ac:dyDescent="0.35">
      <c r="A1469" t="s">
        <v>3133</v>
      </c>
      <c r="B1469">
        <v>224073752</v>
      </c>
      <c r="C1469">
        <v>54</v>
      </c>
      <c r="D1469" s="1">
        <v>24982.5</v>
      </c>
      <c r="E1469" t="s">
        <v>741</v>
      </c>
      <c r="F1469" t="s">
        <v>51</v>
      </c>
      <c r="G1469" t="s">
        <v>2743</v>
      </c>
      <c r="H1469" s="3">
        <v>151853.66279999999</v>
      </c>
      <c r="I1469" s="3">
        <v>165788.46950000001</v>
      </c>
      <c r="J1469" t="s">
        <v>3134</v>
      </c>
      <c r="K1469" t="str">
        <f>_xlfn.XLOOKUP(A1469, Accounts!A:A, Accounts!E:E, "Not Found")</f>
        <v>Domiciliary</v>
      </c>
      <c r="L1469" s="3">
        <f>_xlfn.XLOOKUP(A1469, Accounts!A:A, Accounts!G:G, 0)</f>
        <v>3461250147</v>
      </c>
      <c r="M1469" s="3" t="str">
        <f>_xlfn.XLOOKUP(A1469, Loan!A:A, Loan!D:D, "0")</f>
        <v>0</v>
      </c>
      <c r="N1469" s="3" t="str">
        <f>_xlfn.XLOOKUP(Customer8[[#This Row],[Account Number]],Transaction!C:C,Transaction!D:D)</f>
        <v>Cash Withdrawal</v>
      </c>
      <c r="O1469" s="3" t="str">
        <f>_xlfn.XLOOKUP(Customer8[[#This Row],[Account Number]], Transaction!C:C,Transaction!E:E)</f>
        <v>POS</v>
      </c>
      <c r="P1469" s="2">
        <f>_xlfn.XLOOKUP(Customer8[[#This Row],[Account Number]], Transaction!C:C,Transaction!F:F)</f>
        <v>44581</v>
      </c>
      <c r="Q1469" s="3">
        <f>Customer8[[#This Row],[Bank Deposit]]-Customer8[[#This Row],[Saving Accounts]]</f>
        <v>-13934.806700000016</v>
      </c>
      <c r="R1469" s="3">
        <f>IF(AND(K1469="Current", Customer8[[#This Row],[Balance]]&gt;500000), Customer8[[#This Row],[Balance]]*1.02, Customer8[[#This Row],[Balance]])</f>
        <v>-13934.806700000016</v>
      </c>
      <c r="S1469" s="3" t="str">
        <f>TEXT(Customer8[[#This Row],[Transaction_Date]], "MMM")</f>
        <v>Jan</v>
      </c>
      <c r="T1469" s="3" t="str">
        <f t="shared" si="22"/>
        <v>50-59 Yrs</v>
      </c>
      <c r="U1469" s="3" t="str">
        <f>TEXT(Customer8[[#This Row],[Transaction_Date]],"YYYY")</f>
        <v>2022</v>
      </c>
    </row>
    <row r="1470" spans="1:21" x14ac:dyDescent="0.35">
      <c r="A1470" t="s">
        <v>3135</v>
      </c>
      <c r="B1470">
        <v>825095612</v>
      </c>
      <c r="C1470">
        <v>65</v>
      </c>
      <c r="D1470" s="1">
        <v>20964.75</v>
      </c>
      <c r="E1470" t="s">
        <v>741</v>
      </c>
      <c r="F1470" t="s">
        <v>378</v>
      </c>
      <c r="G1470" t="s">
        <v>2759</v>
      </c>
      <c r="H1470" s="3">
        <v>222029.978</v>
      </c>
      <c r="I1470" s="3">
        <v>130076.05319999999</v>
      </c>
      <c r="J1470" t="s">
        <v>3136</v>
      </c>
      <c r="K1470" t="str">
        <f>_xlfn.XLOOKUP(A1470, Accounts!A:A, Accounts!E:E, "Not Found")</f>
        <v>Joint</v>
      </c>
      <c r="L1470" s="3">
        <f>_xlfn.XLOOKUP(A1470, Accounts!A:A, Accounts!G:G, 0)</f>
        <v>27092849</v>
      </c>
      <c r="M1470" s="3" t="str">
        <f>_xlfn.XLOOKUP(A1470, Loan!A:A, Loan!D:D, "0")</f>
        <v>0</v>
      </c>
      <c r="N1470" s="3" t="str">
        <f>_xlfn.XLOOKUP(Customer8[[#This Row],[Account Number]],Transaction!C:C,Transaction!D:D)</f>
        <v>Cash Withdrawal</v>
      </c>
      <c r="O1470" s="3" t="str">
        <f>_xlfn.XLOOKUP(Customer8[[#This Row],[Account Number]], Transaction!C:C,Transaction!E:E)</f>
        <v>Bank</v>
      </c>
      <c r="P1470" s="2">
        <f>_xlfn.XLOOKUP(Customer8[[#This Row],[Account Number]], Transaction!C:C,Transaction!F:F)</f>
        <v>44304</v>
      </c>
      <c r="Q1470" s="3">
        <f>Customer8[[#This Row],[Bank Deposit]]-Customer8[[#This Row],[Saving Accounts]]</f>
        <v>91953.924800000008</v>
      </c>
      <c r="R1470" s="3">
        <f>IF(AND(K1470="Current", Customer8[[#This Row],[Balance]]&gt;500000), Customer8[[#This Row],[Balance]]*1.02, Customer8[[#This Row],[Balance]])</f>
        <v>91953.924800000008</v>
      </c>
      <c r="S1470" s="3" t="str">
        <f>TEXT(Customer8[[#This Row],[Transaction_Date]], "MMM")</f>
        <v>Apr</v>
      </c>
      <c r="T1470" s="3" t="str">
        <f t="shared" si="22"/>
        <v>60-69 Yrs</v>
      </c>
      <c r="U1470" s="3" t="str">
        <f>TEXT(Customer8[[#This Row],[Transaction_Date]],"YYYY")</f>
        <v>2021</v>
      </c>
    </row>
    <row r="1471" spans="1:21" x14ac:dyDescent="0.35">
      <c r="A1471" t="s">
        <v>3137</v>
      </c>
      <c r="B1471">
        <v>180698572</v>
      </c>
      <c r="C1471">
        <v>20</v>
      </c>
      <c r="D1471" s="1">
        <v>37401</v>
      </c>
      <c r="E1471" t="s">
        <v>741</v>
      </c>
      <c r="F1471" t="s">
        <v>183</v>
      </c>
      <c r="G1471" t="s">
        <v>2771</v>
      </c>
      <c r="H1471" s="3">
        <v>136175.34899999999</v>
      </c>
      <c r="I1471" s="3">
        <v>91289.858999999997</v>
      </c>
      <c r="J1471" t="s">
        <v>3138</v>
      </c>
      <c r="K1471" t="str">
        <f>_xlfn.XLOOKUP(A1471, Accounts!A:A, Accounts!E:E, "Not Found")</f>
        <v>Savings</v>
      </c>
      <c r="L1471" s="3">
        <f>_xlfn.XLOOKUP(A1471, Accounts!A:A, Accounts!G:G, 0)</f>
        <v>27539456</v>
      </c>
      <c r="M1471" s="3" t="str">
        <f>_xlfn.XLOOKUP(A1471, Loan!A:A, Loan!D:D, "0")</f>
        <v>0</v>
      </c>
      <c r="N1471" s="3" t="str">
        <f>_xlfn.XLOOKUP(Customer8[[#This Row],[Account Number]],Transaction!C:C,Transaction!D:D)</f>
        <v>Money Transfer</v>
      </c>
      <c r="O1471" s="3" t="str">
        <f>_xlfn.XLOOKUP(Customer8[[#This Row],[Account Number]], Transaction!C:C,Transaction!E:E)</f>
        <v>ATM</v>
      </c>
      <c r="P1471" s="2">
        <f>_xlfn.XLOOKUP(Customer8[[#This Row],[Account Number]], Transaction!C:C,Transaction!F:F)</f>
        <v>44225</v>
      </c>
      <c r="Q1471" s="3">
        <f>Customer8[[#This Row],[Bank Deposit]]-Customer8[[#This Row],[Saving Accounts]]</f>
        <v>44885.489999999991</v>
      </c>
      <c r="R1471" s="3">
        <f>IF(AND(K1471="Current", Customer8[[#This Row],[Balance]]&gt;500000), Customer8[[#This Row],[Balance]]*1.02, Customer8[[#This Row],[Balance]])</f>
        <v>44885.489999999991</v>
      </c>
      <c r="S1471" s="3" t="str">
        <f>TEXT(Customer8[[#This Row],[Transaction_Date]], "MMM")</f>
        <v>Jan</v>
      </c>
      <c r="T1471" s="3" t="str">
        <f t="shared" si="22"/>
        <v>20-29 Yrs</v>
      </c>
      <c r="U1471" s="3" t="str">
        <f>TEXT(Customer8[[#This Row],[Transaction_Date]],"YYYY")</f>
        <v>2021</v>
      </c>
    </row>
    <row r="1472" spans="1:21" x14ac:dyDescent="0.35">
      <c r="A1472" t="s">
        <v>3139</v>
      </c>
      <c r="B1472">
        <v>148160170</v>
      </c>
      <c r="C1472">
        <v>47</v>
      </c>
      <c r="D1472" s="1">
        <v>27539.25</v>
      </c>
      <c r="E1472" t="s">
        <v>741</v>
      </c>
      <c r="F1472" t="s">
        <v>39</v>
      </c>
      <c r="G1472" t="s">
        <v>2737</v>
      </c>
      <c r="H1472" s="3"/>
      <c r="J1472" t="s">
        <v>3140</v>
      </c>
      <c r="K1472" t="str">
        <f>_xlfn.XLOOKUP(A1472, Accounts!A:A, Accounts!E:E, "Not Found")</f>
        <v>Current</v>
      </c>
      <c r="L1472" s="3">
        <f>_xlfn.XLOOKUP(A1472, Accounts!A:A, Accounts!G:G, 0)</f>
        <v>117097785</v>
      </c>
      <c r="M1472" s="3" t="str">
        <f>_xlfn.XLOOKUP(A1472, Loan!A:A, Loan!D:D, "0")</f>
        <v>0</v>
      </c>
      <c r="N1472" s="3" t="str">
        <f>_xlfn.XLOOKUP(Customer8[[#This Row],[Account Number]],Transaction!C:C,Transaction!D:D)</f>
        <v>Cash Withdrawal</v>
      </c>
      <c r="O1472" s="3" t="str">
        <f>_xlfn.XLOOKUP(Customer8[[#This Row],[Account Number]], Transaction!C:C,Transaction!E:E)</f>
        <v>ATM</v>
      </c>
      <c r="P1472" s="2">
        <f>_xlfn.XLOOKUP(Customer8[[#This Row],[Account Number]], Transaction!C:C,Transaction!F:F)</f>
        <v>44518</v>
      </c>
      <c r="Q1472" s="3">
        <f>Customer8[[#This Row],[Bank Deposit]]-Customer8[[#This Row],[Saving Accounts]]</f>
        <v>0</v>
      </c>
      <c r="R1472" s="3">
        <f>IF(AND(K1472="Current", Customer8[[#This Row],[Balance]]&gt;500000), Customer8[[#This Row],[Balance]]*1.02, Customer8[[#This Row],[Balance]])</f>
        <v>0</v>
      </c>
      <c r="S1472" s="3" t="str">
        <f>TEXT(Customer8[[#This Row],[Transaction_Date]], "MMM")</f>
        <v>Nov</v>
      </c>
      <c r="T1472" s="3" t="str">
        <f t="shared" si="22"/>
        <v>40-49 Yrs</v>
      </c>
      <c r="U1472" s="3" t="str">
        <f>TEXT(Customer8[[#This Row],[Transaction_Date]],"YYYY")</f>
        <v>2021</v>
      </c>
    </row>
    <row r="1473" spans="1:21" x14ac:dyDescent="0.35">
      <c r="A1473" t="s">
        <v>3141</v>
      </c>
      <c r="B1473">
        <v>169864235</v>
      </c>
      <c r="C1473">
        <v>39</v>
      </c>
      <c r="D1473" s="1">
        <v>30461.25</v>
      </c>
      <c r="E1473" t="s">
        <v>741</v>
      </c>
      <c r="F1473" t="s">
        <v>293</v>
      </c>
      <c r="G1473" t="s">
        <v>2756</v>
      </c>
      <c r="H1473" s="3">
        <v>157256.3933</v>
      </c>
      <c r="I1473" s="3">
        <v>106283.63129999999</v>
      </c>
      <c r="J1473" t="s">
        <v>3142</v>
      </c>
      <c r="K1473" t="str">
        <f>_xlfn.XLOOKUP(A1473, Accounts!A:A, Accounts!E:E, "Not Found")</f>
        <v>Domiciliary</v>
      </c>
      <c r="L1473" s="3">
        <f>_xlfn.XLOOKUP(A1473, Accounts!A:A, Accounts!G:G, 0)</f>
        <v>3386740425</v>
      </c>
      <c r="M1473" s="3" t="str">
        <f>_xlfn.XLOOKUP(A1473, Loan!A:A, Loan!D:D, "0")</f>
        <v>0</v>
      </c>
      <c r="N1473" s="3" t="str">
        <f>_xlfn.XLOOKUP(Customer8[[#This Row],[Account Number]],Transaction!C:C,Transaction!D:D)</f>
        <v>Money Transfer</v>
      </c>
      <c r="O1473" s="3" t="str">
        <f>_xlfn.XLOOKUP(Customer8[[#This Row],[Account Number]], Transaction!C:C,Transaction!E:E)</f>
        <v>Mobile</v>
      </c>
      <c r="P1473" s="2">
        <f>_xlfn.XLOOKUP(Customer8[[#This Row],[Account Number]], Transaction!C:C,Transaction!F:F)</f>
        <v>44273</v>
      </c>
      <c r="Q1473" s="3">
        <f>Customer8[[#This Row],[Bank Deposit]]-Customer8[[#This Row],[Saving Accounts]]</f>
        <v>50972.762000000002</v>
      </c>
      <c r="R1473" s="3">
        <f>IF(AND(K1473="Current", Customer8[[#This Row],[Balance]]&gt;500000), Customer8[[#This Row],[Balance]]*1.02, Customer8[[#This Row],[Balance]])</f>
        <v>50972.762000000002</v>
      </c>
      <c r="S1473" s="3" t="str">
        <f>TEXT(Customer8[[#This Row],[Transaction_Date]], "MMM")</f>
        <v>Mar</v>
      </c>
      <c r="T1473" s="3" t="str">
        <f t="shared" si="22"/>
        <v>30-39 Yrs</v>
      </c>
      <c r="U1473" s="3" t="str">
        <f>TEXT(Customer8[[#This Row],[Transaction_Date]],"YYYY")</f>
        <v>2021</v>
      </c>
    </row>
    <row r="1474" spans="1:21" x14ac:dyDescent="0.35">
      <c r="A1474" t="s">
        <v>3143</v>
      </c>
      <c r="B1474">
        <v>976789119</v>
      </c>
      <c r="C1474">
        <v>70</v>
      </c>
      <c r="D1474" s="1">
        <v>19138.5</v>
      </c>
      <c r="E1474" t="s">
        <v>741</v>
      </c>
      <c r="F1474" t="s">
        <v>1762</v>
      </c>
      <c r="G1474" t="s">
        <v>2737</v>
      </c>
      <c r="H1474" s="3">
        <v>279591.24420000002</v>
      </c>
      <c r="I1474" s="3">
        <v>232569.08040000001</v>
      </c>
      <c r="J1474" t="s">
        <v>3144</v>
      </c>
      <c r="K1474" t="str">
        <f>_xlfn.XLOOKUP(A1474, Accounts!A:A, Accounts!E:E, "Not Found")</f>
        <v>Corporate</v>
      </c>
      <c r="L1474" s="3">
        <f>_xlfn.XLOOKUP(A1474, Accounts!A:A, Accounts!G:G, 0)</f>
        <v>405234666</v>
      </c>
      <c r="M1474" s="3" t="str">
        <f>_xlfn.XLOOKUP(A1474, Loan!A:A, Loan!D:D, "0")</f>
        <v>0</v>
      </c>
      <c r="N1474" s="3" t="str">
        <f>_xlfn.XLOOKUP(Customer8[[#This Row],[Account Number]],Transaction!C:C,Transaction!D:D)</f>
        <v>Money Deposit</v>
      </c>
      <c r="O1474" s="3" t="str">
        <f>_xlfn.XLOOKUP(Customer8[[#This Row],[Account Number]], Transaction!C:C,Transaction!E:E)</f>
        <v>Bank</v>
      </c>
      <c r="P1474" s="2">
        <f>_xlfn.XLOOKUP(Customer8[[#This Row],[Account Number]], Transaction!C:C,Transaction!F:F)</f>
        <v>44427</v>
      </c>
      <c r="Q1474" s="3">
        <f>Customer8[[#This Row],[Bank Deposit]]-Customer8[[#This Row],[Saving Accounts]]</f>
        <v>47022.163800000009</v>
      </c>
      <c r="R1474" s="3">
        <f>IF(AND(K1474="Current", Customer8[[#This Row],[Balance]]&gt;500000), Customer8[[#This Row],[Balance]]*1.02, Customer8[[#This Row],[Balance]])</f>
        <v>47022.163800000009</v>
      </c>
      <c r="S1474" s="3" t="str">
        <f>TEXT(Customer8[[#This Row],[Transaction_Date]], "MMM")</f>
        <v>Aug</v>
      </c>
      <c r="T1474" s="3" t="str">
        <f t="shared" ref="T1474:T1537" si="23">IF(C1474&lt;20,"Below 20 Yrs",IF(C1474&lt;=29,"20-29 Yrs",IF(C1474&lt;=39,"30-39 Yrs",IF(C1474&lt;=49,"40-49 Yrs",IF(C1474&lt;=59,"50-59 Yrs",IF(C1474&lt;=69,"60-69 Yrs","70 Yrs &amp; Above"))))))</f>
        <v>70 Yrs &amp; Above</v>
      </c>
      <c r="U1474" s="3" t="str">
        <f>TEXT(Customer8[[#This Row],[Transaction_Date]],"YYYY")</f>
        <v>2021</v>
      </c>
    </row>
    <row r="1475" spans="1:21" x14ac:dyDescent="0.35">
      <c r="A1475" t="s">
        <v>3145</v>
      </c>
      <c r="B1475">
        <v>226392113</v>
      </c>
      <c r="C1475">
        <v>66</v>
      </c>
      <c r="D1475" s="1">
        <v>20599.5</v>
      </c>
      <c r="E1475" t="s">
        <v>741</v>
      </c>
      <c r="F1475" t="s">
        <v>456</v>
      </c>
      <c r="G1475" t="s">
        <v>2749</v>
      </c>
      <c r="H1475" s="3">
        <v>947081.61459999997</v>
      </c>
      <c r="I1475" s="3">
        <v>439233.25900000002</v>
      </c>
      <c r="J1475" t="s">
        <v>3146</v>
      </c>
      <c r="K1475" t="str">
        <f>_xlfn.XLOOKUP(A1475, Accounts!A:A, Accounts!E:E, "Not Found")</f>
        <v>Current</v>
      </c>
      <c r="L1475" s="3">
        <f>_xlfn.XLOOKUP(A1475, Accounts!A:A, Accounts!G:G, 0)</f>
        <v>3256753608</v>
      </c>
      <c r="M1475" s="3" t="str">
        <f>_xlfn.XLOOKUP(A1475, Loan!A:A, Loan!D:D, "0")</f>
        <v>0</v>
      </c>
      <c r="N1475" s="3" t="str">
        <f>_xlfn.XLOOKUP(Customer8[[#This Row],[Account Number]],Transaction!C:C,Transaction!D:D)</f>
        <v>Money Deposit</v>
      </c>
      <c r="O1475" s="3" t="str">
        <f>_xlfn.XLOOKUP(Customer8[[#This Row],[Account Number]], Transaction!C:C,Transaction!E:E)</f>
        <v>Bank</v>
      </c>
      <c r="P1475" s="2">
        <f>_xlfn.XLOOKUP(Customer8[[#This Row],[Account Number]], Transaction!C:C,Transaction!F:F)</f>
        <v>44608</v>
      </c>
      <c r="Q1475" s="3">
        <f>Customer8[[#This Row],[Bank Deposit]]-Customer8[[#This Row],[Saving Accounts]]</f>
        <v>507848.35559999995</v>
      </c>
      <c r="R1475" s="3">
        <f>IF(AND(K1475="Current", Customer8[[#This Row],[Balance]]&gt;500000), Customer8[[#This Row],[Balance]]*1.02, Customer8[[#This Row],[Balance]])</f>
        <v>518005.32271199994</v>
      </c>
      <c r="S1475" s="3" t="str">
        <f>TEXT(Customer8[[#This Row],[Transaction_Date]], "MMM")</f>
        <v>Feb</v>
      </c>
      <c r="T1475" s="3" t="str">
        <f t="shared" si="23"/>
        <v>60-69 Yrs</v>
      </c>
      <c r="U1475" s="3" t="str">
        <f>TEXT(Customer8[[#This Row],[Transaction_Date]],"YYYY")</f>
        <v>2022</v>
      </c>
    </row>
    <row r="1476" spans="1:21" x14ac:dyDescent="0.35">
      <c r="A1476" t="s">
        <v>3147</v>
      </c>
      <c r="B1476">
        <v>281045684</v>
      </c>
      <c r="C1476">
        <v>80</v>
      </c>
      <c r="D1476" s="1">
        <v>15486</v>
      </c>
      <c r="E1476" t="s">
        <v>741</v>
      </c>
      <c r="F1476" t="s">
        <v>1030</v>
      </c>
      <c r="G1476" t="s">
        <v>2737</v>
      </c>
      <c r="H1476" s="3">
        <v>316130.57539999997</v>
      </c>
      <c r="I1476" s="3">
        <v>172291.1636</v>
      </c>
      <c r="J1476" t="s">
        <v>3148</v>
      </c>
      <c r="K1476" t="str">
        <f>_xlfn.XLOOKUP(A1476, Accounts!A:A, Accounts!E:E, "Not Found")</f>
        <v>Domiciliary</v>
      </c>
      <c r="L1476" s="3">
        <f>_xlfn.XLOOKUP(A1476, Accounts!A:A, Accounts!G:G, 0)</f>
        <v>4755330342</v>
      </c>
      <c r="M1476" s="3" t="str">
        <f>_xlfn.XLOOKUP(A1476, Loan!A:A, Loan!D:D, "0")</f>
        <v>0</v>
      </c>
      <c r="N1476" s="3" t="str">
        <f>_xlfn.XLOOKUP(Customer8[[#This Row],[Account Number]],Transaction!C:C,Transaction!D:D)</f>
        <v>Money Deposit</v>
      </c>
      <c r="O1476" s="3" t="str">
        <f>_xlfn.XLOOKUP(Customer8[[#This Row],[Account Number]], Transaction!C:C,Transaction!E:E)</f>
        <v>ATM</v>
      </c>
      <c r="P1476" s="2">
        <f>_xlfn.XLOOKUP(Customer8[[#This Row],[Account Number]], Transaction!C:C,Transaction!F:F)</f>
        <v>44557</v>
      </c>
      <c r="Q1476" s="3">
        <f>Customer8[[#This Row],[Bank Deposit]]-Customer8[[#This Row],[Saving Accounts]]</f>
        <v>143839.41179999997</v>
      </c>
      <c r="R1476" s="3">
        <f>IF(AND(K1476="Current", Customer8[[#This Row],[Balance]]&gt;500000), Customer8[[#This Row],[Balance]]*1.02, Customer8[[#This Row],[Balance]])</f>
        <v>143839.41179999997</v>
      </c>
      <c r="S1476" s="3" t="str">
        <f>TEXT(Customer8[[#This Row],[Transaction_Date]], "MMM")</f>
        <v>Dec</v>
      </c>
      <c r="T1476" s="3" t="str">
        <f t="shared" si="23"/>
        <v>70 Yrs &amp; Above</v>
      </c>
      <c r="U1476" s="3" t="str">
        <f>TEXT(Customer8[[#This Row],[Transaction_Date]],"YYYY")</f>
        <v>2021</v>
      </c>
    </row>
    <row r="1477" spans="1:21" x14ac:dyDescent="0.35">
      <c r="A1477" t="s">
        <v>3149</v>
      </c>
      <c r="B1477">
        <v>714988344</v>
      </c>
      <c r="C1477">
        <v>27</v>
      </c>
      <c r="D1477" s="1">
        <v>34844.25</v>
      </c>
      <c r="E1477" t="s">
        <v>741</v>
      </c>
      <c r="F1477" t="s">
        <v>78</v>
      </c>
      <c r="G1477" t="s">
        <v>2776</v>
      </c>
      <c r="H1477" s="3">
        <v>501098.17009999999</v>
      </c>
      <c r="I1477" s="3">
        <v>63106.040500000003</v>
      </c>
      <c r="J1477" t="s">
        <v>3150</v>
      </c>
      <c r="K1477" t="str">
        <f>_xlfn.XLOOKUP(A1477, Accounts!A:A, Accounts!E:E, "Not Found")</f>
        <v>Fixed Deposit</v>
      </c>
      <c r="L1477" s="3">
        <f>_xlfn.XLOOKUP(A1477, Accounts!A:A, Accounts!G:G, 0)</f>
        <v>298461735</v>
      </c>
      <c r="M1477" s="3" t="str">
        <f>_xlfn.XLOOKUP(A1477, Loan!A:A, Loan!D:D, "0")</f>
        <v>0</v>
      </c>
      <c r="N1477" s="3" t="str">
        <f>_xlfn.XLOOKUP(Customer8[[#This Row],[Account Number]],Transaction!C:C,Transaction!D:D)</f>
        <v>Online Payment</v>
      </c>
      <c r="O1477" s="3" t="str">
        <f>_xlfn.XLOOKUP(Customer8[[#This Row],[Account Number]], Transaction!C:C,Transaction!E:E)</f>
        <v>Internet Banking</v>
      </c>
      <c r="P1477" s="2">
        <f>_xlfn.XLOOKUP(Customer8[[#This Row],[Account Number]], Transaction!C:C,Transaction!F:F)</f>
        <v>44408</v>
      </c>
      <c r="Q1477" s="3">
        <f>Customer8[[#This Row],[Bank Deposit]]-Customer8[[#This Row],[Saving Accounts]]</f>
        <v>437992.12959999999</v>
      </c>
      <c r="R1477" s="3">
        <f>IF(AND(K1477="Current", Customer8[[#This Row],[Balance]]&gt;500000), Customer8[[#This Row],[Balance]]*1.02, Customer8[[#This Row],[Balance]])</f>
        <v>437992.12959999999</v>
      </c>
      <c r="S1477" s="3" t="str">
        <f>TEXT(Customer8[[#This Row],[Transaction_Date]], "MMM")</f>
        <v>Jul</v>
      </c>
      <c r="T1477" s="3" t="str">
        <f t="shared" si="23"/>
        <v>20-29 Yrs</v>
      </c>
      <c r="U1477" s="3" t="str">
        <f>TEXT(Customer8[[#This Row],[Transaction_Date]],"YYYY")</f>
        <v>2021</v>
      </c>
    </row>
    <row r="1478" spans="1:21" x14ac:dyDescent="0.35">
      <c r="A1478" t="s">
        <v>3151</v>
      </c>
      <c r="B1478">
        <v>279450697</v>
      </c>
      <c r="C1478">
        <v>78</v>
      </c>
      <c r="D1478" s="1">
        <v>16216.5</v>
      </c>
      <c r="E1478" t="s">
        <v>741</v>
      </c>
      <c r="F1478" t="s">
        <v>406</v>
      </c>
      <c r="G1478" t="s">
        <v>2734</v>
      </c>
      <c r="H1478" s="3">
        <v>1026866.9375999999</v>
      </c>
      <c r="I1478" s="3">
        <v>482969.74969999999</v>
      </c>
      <c r="J1478" t="s">
        <v>3152</v>
      </c>
      <c r="K1478" t="str">
        <f>_xlfn.XLOOKUP(A1478, Accounts!A:A, Accounts!E:E, "Not Found")</f>
        <v>Joint</v>
      </c>
      <c r="L1478" s="3">
        <f>_xlfn.XLOOKUP(A1478, Accounts!A:A, Accounts!G:G, 0)</f>
        <v>2129593312</v>
      </c>
      <c r="M1478" s="3" t="str">
        <f>_xlfn.XLOOKUP(A1478, Loan!A:A, Loan!D:D, "0")</f>
        <v>0</v>
      </c>
      <c r="N1478" s="3" t="str">
        <f>_xlfn.XLOOKUP(Customer8[[#This Row],[Account Number]],Transaction!C:C,Transaction!D:D)</f>
        <v>Checks</v>
      </c>
      <c r="O1478" s="3" t="str">
        <f>_xlfn.XLOOKUP(Customer8[[#This Row],[Account Number]], Transaction!C:C,Transaction!E:E)</f>
        <v>Informal Services</v>
      </c>
      <c r="P1478" s="2">
        <f>_xlfn.XLOOKUP(Customer8[[#This Row],[Account Number]], Transaction!C:C,Transaction!F:F)</f>
        <v>44533</v>
      </c>
      <c r="Q1478" s="3">
        <f>Customer8[[#This Row],[Bank Deposit]]-Customer8[[#This Row],[Saving Accounts]]</f>
        <v>543897.18790000002</v>
      </c>
      <c r="R1478" s="3">
        <f>IF(AND(K1478="Current", Customer8[[#This Row],[Balance]]&gt;500000), Customer8[[#This Row],[Balance]]*1.02, Customer8[[#This Row],[Balance]])</f>
        <v>543897.18790000002</v>
      </c>
      <c r="S1478" s="3" t="str">
        <f>TEXT(Customer8[[#This Row],[Transaction_Date]], "MMM")</f>
        <v>Dec</v>
      </c>
      <c r="T1478" s="3" t="str">
        <f t="shared" si="23"/>
        <v>70 Yrs &amp; Above</v>
      </c>
      <c r="U1478" s="3" t="str">
        <f>TEXT(Customer8[[#This Row],[Transaction_Date]],"YYYY")</f>
        <v>2021</v>
      </c>
    </row>
    <row r="1479" spans="1:21" x14ac:dyDescent="0.35">
      <c r="A1479" t="s">
        <v>3153</v>
      </c>
      <c r="B1479">
        <v>183426409</v>
      </c>
      <c r="C1479">
        <v>44</v>
      </c>
      <c r="D1479" s="1">
        <v>28635</v>
      </c>
      <c r="E1479" t="s">
        <v>741</v>
      </c>
      <c r="F1479" t="s">
        <v>519</v>
      </c>
      <c r="G1479" t="s">
        <v>2734</v>
      </c>
      <c r="H1479" s="3">
        <v>417648.81719999999</v>
      </c>
      <c r="I1479" s="3">
        <v>229010.76809999999</v>
      </c>
      <c r="J1479" t="s">
        <v>3154</v>
      </c>
      <c r="K1479" t="str">
        <f>_xlfn.XLOOKUP(A1479, Accounts!A:A, Accounts!E:E, "Not Found")</f>
        <v>Domiciliary</v>
      </c>
      <c r="L1479" s="3">
        <f>_xlfn.XLOOKUP(A1479, Accounts!A:A, Accounts!G:G, 0)</f>
        <v>1314669712</v>
      </c>
      <c r="M1479" s="3" t="str">
        <f>_xlfn.XLOOKUP(A1479, Loan!A:A, Loan!D:D, "0")</f>
        <v>0</v>
      </c>
      <c r="N1479" s="3" t="str">
        <f>_xlfn.XLOOKUP(Customer8[[#This Row],[Account Number]],Transaction!C:C,Transaction!D:D)</f>
        <v>Money Transfer</v>
      </c>
      <c r="O1479" s="3" t="str">
        <f>_xlfn.XLOOKUP(Customer8[[#This Row],[Account Number]], Transaction!C:C,Transaction!E:E)</f>
        <v>Mobile</v>
      </c>
      <c r="P1479" s="2">
        <f>_xlfn.XLOOKUP(Customer8[[#This Row],[Account Number]], Transaction!C:C,Transaction!F:F)</f>
        <v>44365</v>
      </c>
      <c r="Q1479" s="3">
        <f>Customer8[[#This Row],[Bank Deposit]]-Customer8[[#This Row],[Saving Accounts]]</f>
        <v>188638.0491</v>
      </c>
      <c r="R1479" s="3">
        <f>IF(AND(K1479="Current", Customer8[[#This Row],[Balance]]&gt;500000), Customer8[[#This Row],[Balance]]*1.02, Customer8[[#This Row],[Balance]])</f>
        <v>188638.0491</v>
      </c>
      <c r="S1479" s="3" t="str">
        <f>TEXT(Customer8[[#This Row],[Transaction_Date]], "MMM")</f>
        <v>Jun</v>
      </c>
      <c r="T1479" s="3" t="str">
        <f t="shared" si="23"/>
        <v>40-49 Yrs</v>
      </c>
      <c r="U1479" s="3" t="str">
        <f>TEXT(Customer8[[#This Row],[Transaction_Date]],"YYYY")</f>
        <v>2021</v>
      </c>
    </row>
    <row r="1480" spans="1:21" x14ac:dyDescent="0.35">
      <c r="A1480" t="s">
        <v>3155</v>
      </c>
      <c r="B1480">
        <v>689247857</v>
      </c>
      <c r="C1480">
        <v>28</v>
      </c>
      <c r="D1480" s="1">
        <v>34479</v>
      </c>
      <c r="E1480" t="s">
        <v>741</v>
      </c>
      <c r="F1480" t="s">
        <v>124</v>
      </c>
      <c r="G1480" t="s">
        <v>2740</v>
      </c>
      <c r="H1480" s="3">
        <v>172941.2911</v>
      </c>
      <c r="I1480" s="3">
        <v>21713.7399</v>
      </c>
      <c r="J1480" t="s">
        <v>3156</v>
      </c>
      <c r="K1480" t="str">
        <f>_xlfn.XLOOKUP(A1480, Accounts!A:A, Accounts!E:E, "Not Found")</f>
        <v>Joint</v>
      </c>
      <c r="L1480" s="3">
        <f>_xlfn.XLOOKUP(A1480, Accounts!A:A, Accounts!G:G, 0)</f>
        <v>3183204297</v>
      </c>
      <c r="M1480" s="3" t="str">
        <f>_xlfn.XLOOKUP(A1480, Loan!A:A, Loan!D:D, "0")</f>
        <v>0</v>
      </c>
      <c r="N1480" s="3" t="str">
        <f>_xlfn.XLOOKUP(Customer8[[#This Row],[Account Number]],Transaction!C:C,Transaction!D:D)</f>
        <v>Money Transfer</v>
      </c>
      <c r="O1480" s="3" t="str">
        <f>_xlfn.XLOOKUP(Customer8[[#This Row],[Account Number]], Transaction!C:C,Transaction!E:E)</f>
        <v>Internet Banking</v>
      </c>
      <c r="P1480" s="2">
        <f>_xlfn.XLOOKUP(Customer8[[#This Row],[Account Number]], Transaction!C:C,Transaction!F:F)</f>
        <v>44239</v>
      </c>
      <c r="Q1480" s="3">
        <f>Customer8[[#This Row],[Bank Deposit]]-Customer8[[#This Row],[Saving Accounts]]</f>
        <v>151227.55119999999</v>
      </c>
      <c r="R1480" s="3">
        <f>IF(AND(K1480="Current", Customer8[[#This Row],[Balance]]&gt;500000), Customer8[[#This Row],[Balance]]*1.02, Customer8[[#This Row],[Balance]])</f>
        <v>151227.55119999999</v>
      </c>
      <c r="S1480" s="3" t="str">
        <f>TEXT(Customer8[[#This Row],[Transaction_Date]], "MMM")</f>
        <v>Feb</v>
      </c>
      <c r="T1480" s="3" t="str">
        <f t="shared" si="23"/>
        <v>20-29 Yrs</v>
      </c>
      <c r="U1480" s="3" t="str">
        <f>TEXT(Customer8[[#This Row],[Transaction_Date]],"YYYY")</f>
        <v>2021</v>
      </c>
    </row>
    <row r="1481" spans="1:21" x14ac:dyDescent="0.35">
      <c r="A1481" t="s">
        <v>3157</v>
      </c>
      <c r="B1481">
        <v>804038273</v>
      </c>
      <c r="C1481">
        <v>68</v>
      </c>
      <c r="D1481" s="1">
        <v>19869</v>
      </c>
      <c r="E1481" t="s">
        <v>741</v>
      </c>
      <c r="F1481" t="s">
        <v>847</v>
      </c>
      <c r="G1481" t="s">
        <v>2764</v>
      </c>
      <c r="H1481" s="3">
        <v>255155.37760000001</v>
      </c>
      <c r="I1481" s="3">
        <v>131136.43489999999</v>
      </c>
      <c r="J1481" t="s">
        <v>3158</v>
      </c>
      <c r="K1481" t="str">
        <f>_xlfn.XLOOKUP(A1481, Accounts!A:A, Accounts!E:E, "Not Found")</f>
        <v>Domiciliary</v>
      </c>
      <c r="L1481" s="3">
        <f>_xlfn.XLOOKUP(A1481, Accounts!A:A, Accounts!G:G, 0)</f>
        <v>536462829</v>
      </c>
      <c r="M1481" s="3">
        <f>_xlfn.XLOOKUP(A1481, Loan!A:A, Loan!D:D, "0")</f>
        <v>5411343168</v>
      </c>
      <c r="N1481" s="3" t="str">
        <f>_xlfn.XLOOKUP(Customer8[[#This Row],[Account Number]],Transaction!C:C,Transaction!D:D)</f>
        <v>Loan Payment</v>
      </c>
      <c r="O1481" s="3" t="str">
        <f>_xlfn.XLOOKUP(Customer8[[#This Row],[Account Number]], Transaction!C:C,Transaction!E:E)</f>
        <v>ACH</v>
      </c>
      <c r="P1481" s="2">
        <f>_xlfn.XLOOKUP(Customer8[[#This Row],[Account Number]], Transaction!C:C,Transaction!F:F)</f>
        <v>44307</v>
      </c>
      <c r="Q1481" s="3">
        <f>Customer8[[#This Row],[Bank Deposit]]-Customer8[[#This Row],[Saving Accounts]]</f>
        <v>124018.94270000001</v>
      </c>
      <c r="R1481" s="3">
        <f>IF(AND(K1481="Current", Customer8[[#This Row],[Balance]]&gt;500000), Customer8[[#This Row],[Balance]]*1.02, Customer8[[#This Row],[Balance]])</f>
        <v>124018.94270000001</v>
      </c>
      <c r="S1481" s="3" t="str">
        <f>TEXT(Customer8[[#This Row],[Transaction_Date]], "MMM")</f>
        <v>Apr</v>
      </c>
      <c r="T1481" s="3" t="str">
        <f t="shared" si="23"/>
        <v>60-69 Yrs</v>
      </c>
      <c r="U1481" s="3" t="str">
        <f>TEXT(Customer8[[#This Row],[Transaction_Date]],"YYYY")</f>
        <v>2021</v>
      </c>
    </row>
    <row r="1482" spans="1:21" x14ac:dyDescent="0.35">
      <c r="A1482" t="s">
        <v>3159</v>
      </c>
      <c r="B1482">
        <v>290971192</v>
      </c>
      <c r="C1482">
        <v>67</v>
      </c>
      <c r="D1482" s="1">
        <v>20234.25</v>
      </c>
      <c r="E1482" t="s">
        <v>741</v>
      </c>
      <c r="F1482" t="s">
        <v>2538</v>
      </c>
      <c r="G1482" t="s">
        <v>2759</v>
      </c>
      <c r="H1482" s="3">
        <v>1159087.3330000001</v>
      </c>
      <c r="I1482" s="3">
        <v>556799.31129999994</v>
      </c>
      <c r="J1482" t="s">
        <v>3160</v>
      </c>
      <c r="K1482" t="str">
        <f>_xlfn.XLOOKUP(A1482, Accounts!A:A, Accounts!E:E, "Not Found")</f>
        <v>Current</v>
      </c>
      <c r="L1482" s="3">
        <f>_xlfn.XLOOKUP(A1482, Accounts!A:A, Accounts!G:G, 0)</f>
        <v>9791808</v>
      </c>
      <c r="M1482" s="3">
        <f>_xlfn.XLOOKUP(A1482, Loan!A:A, Loan!D:D, "0")</f>
        <v>782160252</v>
      </c>
      <c r="N1482" s="3" t="str">
        <f>_xlfn.XLOOKUP(Customer8[[#This Row],[Account Number]],Transaction!C:C,Transaction!D:D)</f>
        <v>Loan Payment</v>
      </c>
      <c r="O1482" s="3" t="str">
        <f>_xlfn.XLOOKUP(Customer8[[#This Row],[Account Number]], Transaction!C:C,Transaction!E:E)</f>
        <v>AFT</v>
      </c>
      <c r="P1482" s="2">
        <f>_xlfn.XLOOKUP(Customer8[[#This Row],[Account Number]], Transaction!C:C,Transaction!F:F)</f>
        <v>44524</v>
      </c>
      <c r="Q1482" s="3">
        <f>Customer8[[#This Row],[Bank Deposit]]-Customer8[[#This Row],[Saving Accounts]]</f>
        <v>602288.02170000016</v>
      </c>
      <c r="R1482" s="3">
        <f>IF(AND(K1482="Current", Customer8[[#This Row],[Balance]]&gt;500000), Customer8[[#This Row],[Balance]]*1.02, Customer8[[#This Row],[Balance]])</f>
        <v>614333.78213400021</v>
      </c>
      <c r="S1482" s="3" t="str">
        <f>TEXT(Customer8[[#This Row],[Transaction_Date]], "MMM")</f>
        <v>Nov</v>
      </c>
      <c r="T1482" s="3" t="str">
        <f t="shared" si="23"/>
        <v>60-69 Yrs</v>
      </c>
      <c r="U1482" s="3" t="str">
        <f>TEXT(Customer8[[#This Row],[Transaction_Date]],"YYYY")</f>
        <v>2021</v>
      </c>
    </row>
    <row r="1483" spans="1:21" x14ac:dyDescent="0.35">
      <c r="A1483" t="s">
        <v>3161</v>
      </c>
      <c r="B1483">
        <v>165254222</v>
      </c>
      <c r="C1483">
        <v>74</v>
      </c>
      <c r="D1483" s="1">
        <v>17677.5</v>
      </c>
      <c r="E1483" t="s">
        <v>741</v>
      </c>
      <c r="F1483" t="s">
        <v>588</v>
      </c>
      <c r="G1483" t="s">
        <v>2756</v>
      </c>
      <c r="H1483" s="3">
        <v>905790.5098</v>
      </c>
      <c r="I1483" s="3">
        <v>386110.10389999999</v>
      </c>
      <c r="J1483" t="s">
        <v>3162</v>
      </c>
      <c r="K1483" t="str">
        <f>_xlfn.XLOOKUP(A1483, Accounts!A:A, Accounts!E:E, "Not Found")</f>
        <v>Current</v>
      </c>
      <c r="L1483" s="3">
        <f>_xlfn.XLOOKUP(A1483, Accounts!A:A, Accounts!G:G, 0)</f>
        <v>1522557057</v>
      </c>
      <c r="M1483" s="3" t="str">
        <f>_xlfn.XLOOKUP(A1483, Loan!A:A, Loan!D:D, "0")</f>
        <v>0</v>
      </c>
      <c r="N1483" s="3" t="str">
        <f>_xlfn.XLOOKUP(Customer8[[#This Row],[Account Number]],Transaction!C:C,Transaction!D:D)</f>
        <v>Money Deposit</v>
      </c>
      <c r="O1483" s="3" t="str">
        <f>_xlfn.XLOOKUP(Customer8[[#This Row],[Account Number]], Transaction!C:C,Transaction!E:E)</f>
        <v>Bank</v>
      </c>
      <c r="P1483" s="2">
        <f>_xlfn.XLOOKUP(Customer8[[#This Row],[Account Number]], Transaction!C:C,Transaction!F:F)</f>
        <v>44499</v>
      </c>
      <c r="Q1483" s="3">
        <f>Customer8[[#This Row],[Bank Deposit]]-Customer8[[#This Row],[Saving Accounts]]</f>
        <v>519680.40590000001</v>
      </c>
      <c r="R1483" s="3">
        <f>IF(AND(K1483="Current", Customer8[[#This Row],[Balance]]&gt;500000), Customer8[[#This Row],[Balance]]*1.02, Customer8[[#This Row],[Balance]])</f>
        <v>530074.01401799999</v>
      </c>
      <c r="S1483" s="3" t="str">
        <f>TEXT(Customer8[[#This Row],[Transaction_Date]], "MMM")</f>
        <v>Oct</v>
      </c>
      <c r="T1483" s="3" t="str">
        <f t="shared" si="23"/>
        <v>70 Yrs &amp; Above</v>
      </c>
      <c r="U1483" s="3" t="str">
        <f>TEXT(Customer8[[#This Row],[Transaction_Date]],"YYYY")</f>
        <v>2021</v>
      </c>
    </row>
    <row r="1484" spans="1:21" x14ac:dyDescent="0.35">
      <c r="A1484" t="s">
        <v>3163</v>
      </c>
      <c r="B1484">
        <v>432094851</v>
      </c>
      <c r="C1484">
        <v>26</v>
      </c>
      <c r="D1484" s="1">
        <v>35209.5</v>
      </c>
      <c r="E1484" t="s">
        <v>741</v>
      </c>
      <c r="F1484" t="s">
        <v>175</v>
      </c>
      <c r="G1484" t="s">
        <v>2749</v>
      </c>
      <c r="H1484" s="3">
        <v>199546.75</v>
      </c>
      <c r="I1484" s="3">
        <v>191085.96780000001</v>
      </c>
      <c r="J1484" t="s">
        <v>3164</v>
      </c>
      <c r="K1484" t="str">
        <f>_xlfn.XLOOKUP(A1484, Accounts!A:A, Accounts!E:E, "Not Found")</f>
        <v>Joint</v>
      </c>
      <c r="L1484" s="3">
        <f>_xlfn.XLOOKUP(A1484, Accounts!A:A, Accounts!G:G, 0)</f>
        <v>88444068</v>
      </c>
      <c r="M1484" s="3" t="str">
        <f>_xlfn.XLOOKUP(A1484, Loan!A:A, Loan!D:D, "0")</f>
        <v>0</v>
      </c>
      <c r="N1484" s="3" t="str">
        <f>_xlfn.XLOOKUP(Customer8[[#This Row],[Account Number]],Transaction!C:C,Transaction!D:D)</f>
        <v>Money Transfer</v>
      </c>
      <c r="O1484" s="3" t="str">
        <f>_xlfn.XLOOKUP(Customer8[[#This Row],[Account Number]], Transaction!C:C,Transaction!E:E)</f>
        <v>Mobile</v>
      </c>
      <c r="P1484" s="2">
        <f>_xlfn.XLOOKUP(Customer8[[#This Row],[Account Number]], Transaction!C:C,Transaction!F:F)</f>
        <v>44331</v>
      </c>
      <c r="Q1484" s="3">
        <f>Customer8[[#This Row],[Bank Deposit]]-Customer8[[#This Row],[Saving Accounts]]</f>
        <v>8460.7821999999869</v>
      </c>
      <c r="R1484" s="3">
        <f>IF(AND(K1484="Current", Customer8[[#This Row],[Balance]]&gt;500000), Customer8[[#This Row],[Balance]]*1.02, Customer8[[#This Row],[Balance]])</f>
        <v>8460.7821999999869</v>
      </c>
      <c r="S1484" s="3" t="str">
        <f>TEXT(Customer8[[#This Row],[Transaction_Date]], "MMM")</f>
        <v>May</v>
      </c>
      <c r="T1484" s="3" t="str">
        <f t="shared" si="23"/>
        <v>20-29 Yrs</v>
      </c>
      <c r="U1484" s="3" t="str">
        <f>TEXT(Customer8[[#This Row],[Transaction_Date]],"YYYY")</f>
        <v>2021</v>
      </c>
    </row>
    <row r="1485" spans="1:21" x14ac:dyDescent="0.35">
      <c r="A1485" t="s">
        <v>3165</v>
      </c>
      <c r="B1485">
        <v>396810464</v>
      </c>
      <c r="C1485">
        <v>49</v>
      </c>
      <c r="D1485" s="1">
        <v>26808.75</v>
      </c>
      <c r="E1485" t="s">
        <v>741</v>
      </c>
      <c r="F1485" t="s">
        <v>596</v>
      </c>
      <c r="G1485" t="s">
        <v>2737</v>
      </c>
      <c r="H1485" s="3">
        <v>611167.11300000001</v>
      </c>
      <c r="I1485" s="3">
        <v>282495.02110000001</v>
      </c>
      <c r="J1485" t="s">
        <v>3166</v>
      </c>
      <c r="K1485" t="str">
        <f>_xlfn.XLOOKUP(A1485, Accounts!A:A, Accounts!E:E, "Not Found")</f>
        <v>Domiciliary</v>
      </c>
      <c r="L1485" s="3">
        <f>_xlfn.XLOOKUP(A1485, Accounts!A:A, Accounts!G:G, 0)</f>
        <v>2064972448</v>
      </c>
      <c r="M1485" s="3">
        <f>_xlfn.XLOOKUP(A1485, Loan!A:A, Loan!D:D, "0")</f>
        <v>8752689792</v>
      </c>
      <c r="N1485" s="3" t="str">
        <f>_xlfn.XLOOKUP(Customer8[[#This Row],[Account Number]],Transaction!C:C,Transaction!D:D)</f>
        <v>Loan Payment</v>
      </c>
      <c r="O1485" s="3" t="str">
        <f>_xlfn.XLOOKUP(Customer8[[#This Row],[Account Number]], Transaction!C:C,Transaction!E:E)</f>
        <v>AFT</v>
      </c>
      <c r="P1485" s="2">
        <f>_xlfn.XLOOKUP(Customer8[[#This Row],[Account Number]], Transaction!C:C,Transaction!F:F)</f>
        <v>44650</v>
      </c>
      <c r="Q1485" s="3">
        <f>Customer8[[#This Row],[Bank Deposit]]-Customer8[[#This Row],[Saving Accounts]]</f>
        <v>328672.0919</v>
      </c>
      <c r="R1485" s="3">
        <f>IF(AND(K1485="Current", Customer8[[#This Row],[Balance]]&gt;500000), Customer8[[#This Row],[Balance]]*1.02, Customer8[[#This Row],[Balance]])</f>
        <v>328672.0919</v>
      </c>
      <c r="S1485" s="3" t="str">
        <f>TEXT(Customer8[[#This Row],[Transaction_Date]], "MMM")</f>
        <v>Mar</v>
      </c>
      <c r="T1485" s="3" t="str">
        <f t="shared" si="23"/>
        <v>40-49 Yrs</v>
      </c>
      <c r="U1485" s="3" t="str">
        <f>TEXT(Customer8[[#This Row],[Transaction_Date]],"YYYY")</f>
        <v>2022</v>
      </c>
    </row>
    <row r="1486" spans="1:21" x14ac:dyDescent="0.35">
      <c r="A1486" t="s">
        <v>3167</v>
      </c>
      <c r="B1486">
        <v>376945350</v>
      </c>
      <c r="C1486">
        <v>24</v>
      </c>
      <c r="D1486" s="1">
        <v>35940</v>
      </c>
      <c r="E1486" t="s">
        <v>741</v>
      </c>
      <c r="F1486" t="s">
        <v>36</v>
      </c>
      <c r="G1486" t="s">
        <v>2781</v>
      </c>
      <c r="H1486" s="3">
        <v>854088.27520000003</v>
      </c>
      <c r="I1486" s="3">
        <v>393636.43689999997</v>
      </c>
      <c r="J1486" t="s">
        <v>3168</v>
      </c>
      <c r="K1486" t="str">
        <f>_xlfn.XLOOKUP(A1486, Accounts!A:A, Accounts!E:E, "Not Found")</f>
        <v>Joint</v>
      </c>
      <c r="L1486" s="3">
        <f>_xlfn.XLOOKUP(A1486, Accounts!A:A, Accounts!G:G, 0)</f>
        <v>2746551296</v>
      </c>
      <c r="M1486" s="3" t="str">
        <f>_xlfn.XLOOKUP(A1486, Loan!A:A, Loan!D:D, "0")</f>
        <v>0</v>
      </c>
      <c r="N1486" s="3" t="str">
        <f>_xlfn.XLOOKUP(Customer8[[#This Row],[Account Number]],Transaction!C:C,Transaction!D:D)</f>
        <v>Online Payment</v>
      </c>
      <c r="O1486" s="3" t="str">
        <f>_xlfn.XLOOKUP(Customer8[[#This Row],[Account Number]], Transaction!C:C,Transaction!E:E)</f>
        <v>Internet Banking</v>
      </c>
      <c r="P1486" s="2">
        <f>_xlfn.XLOOKUP(Customer8[[#This Row],[Account Number]], Transaction!C:C,Transaction!F:F)</f>
        <v>44332</v>
      </c>
      <c r="Q1486" s="3">
        <f>Customer8[[#This Row],[Bank Deposit]]-Customer8[[#This Row],[Saving Accounts]]</f>
        <v>460451.83830000006</v>
      </c>
      <c r="R1486" s="3">
        <f>IF(AND(K1486="Current", Customer8[[#This Row],[Balance]]&gt;500000), Customer8[[#This Row],[Balance]]*1.02, Customer8[[#This Row],[Balance]])</f>
        <v>460451.83830000006</v>
      </c>
      <c r="S1486" s="3" t="str">
        <f>TEXT(Customer8[[#This Row],[Transaction_Date]], "MMM")</f>
        <v>May</v>
      </c>
      <c r="T1486" s="3" t="str">
        <f t="shared" si="23"/>
        <v>20-29 Yrs</v>
      </c>
      <c r="U1486" s="3" t="str">
        <f>TEXT(Customer8[[#This Row],[Transaction_Date]],"YYYY")</f>
        <v>2021</v>
      </c>
    </row>
    <row r="1487" spans="1:21" x14ac:dyDescent="0.35">
      <c r="A1487" t="s">
        <v>3169</v>
      </c>
      <c r="B1487">
        <v>254374522</v>
      </c>
      <c r="C1487">
        <v>36</v>
      </c>
      <c r="D1487" s="1">
        <v>31557</v>
      </c>
      <c r="E1487" t="s">
        <v>741</v>
      </c>
      <c r="F1487" t="s">
        <v>555</v>
      </c>
      <c r="G1487" t="s">
        <v>2734</v>
      </c>
      <c r="H1487" s="3">
        <v>6602.0402999999997</v>
      </c>
      <c r="I1487" s="3">
        <v>5359.3032999999996</v>
      </c>
      <c r="J1487" t="s">
        <v>3170</v>
      </c>
      <c r="K1487" t="str">
        <f>_xlfn.XLOOKUP(A1487, Accounts!A:A, Accounts!E:E, "Not Found")</f>
        <v>Domiciliary</v>
      </c>
      <c r="L1487" s="3">
        <f>_xlfn.XLOOKUP(A1487, Accounts!A:A, Accounts!G:G, 0)</f>
        <v>1058112</v>
      </c>
      <c r="M1487" s="3">
        <f>_xlfn.XLOOKUP(A1487, Loan!A:A, Loan!D:D, "0")</f>
        <v>1077036768</v>
      </c>
      <c r="N1487" s="3" t="str">
        <f>_xlfn.XLOOKUP(Customer8[[#This Row],[Account Number]],Transaction!C:C,Transaction!D:D)</f>
        <v>Loan Payment</v>
      </c>
      <c r="O1487" s="3" t="str">
        <f>_xlfn.XLOOKUP(Customer8[[#This Row],[Account Number]], Transaction!C:C,Transaction!E:E)</f>
        <v>AFT</v>
      </c>
      <c r="P1487" s="2">
        <f>_xlfn.XLOOKUP(Customer8[[#This Row],[Account Number]], Transaction!C:C,Transaction!F:F)</f>
        <v>44390</v>
      </c>
      <c r="Q1487" s="3">
        <f>Customer8[[#This Row],[Bank Deposit]]-Customer8[[#This Row],[Saving Accounts]]</f>
        <v>1242.7370000000001</v>
      </c>
      <c r="R1487" s="3">
        <f>IF(AND(K1487="Current", Customer8[[#This Row],[Balance]]&gt;500000), Customer8[[#This Row],[Balance]]*1.02, Customer8[[#This Row],[Balance]])</f>
        <v>1242.7370000000001</v>
      </c>
      <c r="S1487" s="3" t="str">
        <f>TEXT(Customer8[[#This Row],[Transaction_Date]], "MMM")</f>
        <v>Jul</v>
      </c>
      <c r="T1487" s="3" t="str">
        <f t="shared" si="23"/>
        <v>30-39 Yrs</v>
      </c>
      <c r="U1487" s="3" t="str">
        <f>TEXT(Customer8[[#This Row],[Transaction_Date]],"YYYY")</f>
        <v>2021</v>
      </c>
    </row>
    <row r="1488" spans="1:21" x14ac:dyDescent="0.35">
      <c r="A1488" t="s">
        <v>3171</v>
      </c>
      <c r="B1488">
        <v>555382110</v>
      </c>
      <c r="C1488">
        <v>39</v>
      </c>
      <c r="D1488" s="1">
        <v>30461.25</v>
      </c>
      <c r="E1488" t="s">
        <v>741</v>
      </c>
      <c r="F1488" t="s">
        <v>1499</v>
      </c>
      <c r="G1488" t="s">
        <v>2743</v>
      </c>
      <c r="H1488" s="3">
        <v>58857.680899999999</v>
      </c>
      <c r="I1488" s="3">
        <v>21707.5108</v>
      </c>
      <c r="J1488" t="s">
        <v>3172</v>
      </c>
      <c r="K1488" t="str">
        <f>_xlfn.XLOOKUP(A1488, Accounts!A:A, Accounts!E:E, "Not Found")</f>
        <v>Domiciliary</v>
      </c>
      <c r="L1488" s="3">
        <f>_xlfn.XLOOKUP(A1488, Accounts!A:A, Accounts!G:G, 0)</f>
        <v>644323797</v>
      </c>
      <c r="M1488" s="3">
        <f>_xlfn.XLOOKUP(A1488, Loan!A:A, Loan!D:D, "0")</f>
        <v>1716121056</v>
      </c>
      <c r="N1488" s="3" t="str">
        <f>_xlfn.XLOOKUP(Customer8[[#This Row],[Account Number]],Transaction!C:C,Transaction!D:D)</f>
        <v>Loan Payment</v>
      </c>
      <c r="O1488" s="3" t="str">
        <f>_xlfn.XLOOKUP(Customer8[[#This Row],[Account Number]], Transaction!C:C,Transaction!E:E)</f>
        <v>ACH</v>
      </c>
      <c r="P1488" s="2">
        <f>_xlfn.XLOOKUP(Customer8[[#This Row],[Account Number]], Transaction!C:C,Transaction!F:F)</f>
        <v>44290</v>
      </c>
      <c r="Q1488" s="3">
        <f>Customer8[[#This Row],[Bank Deposit]]-Customer8[[#This Row],[Saving Accounts]]</f>
        <v>37150.170100000003</v>
      </c>
      <c r="R1488" s="3">
        <f>IF(AND(K1488="Current", Customer8[[#This Row],[Balance]]&gt;500000), Customer8[[#This Row],[Balance]]*1.02, Customer8[[#This Row],[Balance]])</f>
        <v>37150.170100000003</v>
      </c>
      <c r="S1488" s="3" t="str">
        <f>TEXT(Customer8[[#This Row],[Transaction_Date]], "MMM")</f>
        <v>Apr</v>
      </c>
      <c r="T1488" s="3" t="str">
        <f t="shared" si="23"/>
        <v>30-39 Yrs</v>
      </c>
      <c r="U1488" s="3" t="str">
        <f>TEXT(Customer8[[#This Row],[Transaction_Date]],"YYYY")</f>
        <v>2021</v>
      </c>
    </row>
    <row r="1489" spans="1:21" x14ac:dyDescent="0.35">
      <c r="A1489" t="s">
        <v>3173</v>
      </c>
      <c r="B1489">
        <v>497483163</v>
      </c>
      <c r="C1489">
        <v>30</v>
      </c>
      <c r="D1489" s="1">
        <v>33748.5</v>
      </c>
      <c r="E1489" t="s">
        <v>741</v>
      </c>
      <c r="F1489" t="s">
        <v>60</v>
      </c>
      <c r="G1489" t="s">
        <v>2743</v>
      </c>
      <c r="H1489" s="3">
        <v>473855.636</v>
      </c>
      <c r="I1489" s="3">
        <v>47159.918100000003</v>
      </c>
      <c r="J1489" t="s">
        <v>3174</v>
      </c>
      <c r="K1489" t="str">
        <f>_xlfn.XLOOKUP(A1489, Accounts!A:A, Accounts!E:E, "Not Found")</f>
        <v>Current</v>
      </c>
      <c r="L1489" s="3">
        <f>_xlfn.XLOOKUP(A1489, Accounts!A:A, Accounts!G:G, 0)</f>
        <v>14494704</v>
      </c>
      <c r="M1489" s="3" t="str">
        <f>_xlfn.XLOOKUP(A1489, Loan!A:A, Loan!D:D, "0")</f>
        <v>0</v>
      </c>
      <c r="N1489" s="3" t="str">
        <f>_xlfn.XLOOKUP(Customer8[[#This Row],[Account Number]],Transaction!C:C,Transaction!D:D)</f>
        <v>Cash Withdrawal</v>
      </c>
      <c r="O1489" s="3" t="str">
        <f>_xlfn.XLOOKUP(Customer8[[#This Row],[Account Number]], Transaction!C:C,Transaction!E:E)</f>
        <v>ATM</v>
      </c>
      <c r="P1489" s="2">
        <f>_xlfn.XLOOKUP(Customer8[[#This Row],[Account Number]], Transaction!C:C,Transaction!F:F)</f>
        <v>44507</v>
      </c>
      <c r="Q1489" s="3">
        <f>Customer8[[#This Row],[Bank Deposit]]-Customer8[[#This Row],[Saving Accounts]]</f>
        <v>426695.71789999999</v>
      </c>
      <c r="R1489" s="3">
        <f>IF(AND(K1489="Current", Customer8[[#This Row],[Balance]]&gt;500000), Customer8[[#This Row],[Balance]]*1.02, Customer8[[#This Row],[Balance]])</f>
        <v>426695.71789999999</v>
      </c>
      <c r="S1489" s="3" t="str">
        <f>TEXT(Customer8[[#This Row],[Transaction_Date]], "MMM")</f>
        <v>Nov</v>
      </c>
      <c r="T1489" s="3" t="str">
        <f t="shared" si="23"/>
        <v>30-39 Yrs</v>
      </c>
      <c r="U1489" s="3" t="str">
        <f>TEXT(Customer8[[#This Row],[Transaction_Date]],"YYYY")</f>
        <v>2021</v>
      </c>
    </row>
    <row r="1490" spans="1:21" x14ac:dyDescent="0.35">
      <c r="A1490" t="s">
        <v>3175</v>
      </c>
      <c r="B1490">
        <v>196785497</v>
      </c>
      <c r="C1490">
        <v>47</v>
      </c>
      <c r="D1490" s="1">
        <v>27539.25</v>
      </c>
      <c r="E1490" t="s">
        <v>741</v>
      </c>
      <c r="F1490" t="s">
        <v>1151</v>
      </c>
      <c r="G1490" t="s">
        <v>2743</v>
      </c>
      <c r="H1490" s="3">
        <v>322752.22979999997</v>
      </c>
      <c r="I1490" s="3">
        <v>86011.373399999997</v>
      </c>
      <c r="J1490" t="s">
        <v>3176</v>
      </c>
      <c r="K1490" t="str">
        <f>_xlfn.XLOOKUP(A1490, Accounts!A:A, Accounts!E:E, "Not Found")</f>
        <v>Joint</v>
      </c>
      <c r="L1490" s="3">
        <f>_xlfn.XLOOKUP(A1490, Accounts!A:A, Accounts!G:G, 0)</f>
        <v>711769968</v>
      </c>
      <c r="M1490" s="3" t="str">
        <f>_xlfn.XLOOKUP(A1490, Loan!A:A, Loan!D:D, "0")</f>
        <v>0</v>
      </c>
      <c r="N1490" s="3" t="str">
        <f>_xlfn.XLOOKUP(Customer8[[#This Row],[Account Number]],Transaction!C:C,Transaction!D:D)</f>
        <v>Online Payment</v>
      </c>
      <c r="O1490" s="3" t="str">
        <f>_xlfn.XLOOKUP(Customer8[[#This Row],[Account Number]], Transaction!C:C,Transaction!E:E)</f>
        <v>Card</v>
      </c>
      <c r="P1490" s="2">
        <f>_xlfn.XLOOKUP(Customer8[[#This Row],[Account Number]], Transaction!C:C,Transaction!F:F)</f>
        <v>44423</v>
      </c>
      <c r="Q1490" s="3">
        <f>Customer8[[#This Row],[Bank Deposit]]-Customer8[[#This Row],[Saving Accounts]]</f>
        <v>236740.85639999999</v>
      </c>
      <c r="R1490" s="3">
        <f>IF(AND(K1490="Current", Customer8[[#This Row],[Balance]]&gt;500000), Customer8[[#This Row],[Balance]]*1.02, Customer8[[#This Row],[Balance]])</f>
        <v>236740.85639999999</v>
      </c>
      <c r="S1490" s="3" t="str">
        <f>TEXT(Customer8[[#This Row],[Transaction_Date]], "MMM")</f>
        <v>Aug</v>
      </c>
      <c r="T1490" s="3" t="str">
        <f t="shared" si="23"/>
        <v>40-49 Yrs</v>
      </c>
      <c r="U1490" s="3" t="str">
        <f>TEXT(Customer8[[#This Row],[Transaction_Date]],"YYYY")</f>
        <v>2021</v>
      </c>
    </row>
    <row r="1491" spans="1:21" x14ac:dyDescent="0.35">
      <c r="A1491" t="s">
        <v>3177</v>
      </c>
      <c r="B1491">
        <v>744003559</v>
      </c>
      <c r="C1491">
        <v>24</v>
      </c>
      <c r="D1491" s="1">
        <v>35940</v>
      </c>
      <c r="E1491" t="s">
        <v>741</v>
      </c>
      <c r="F1491" t="s">
        <v>633</v>
      </c>
      <c r="G1491" t="s">
        <v>2764</v>
      </c>
      <c r="H1491" s="3">
        <v>617206.19640000002</v>
      </c>
      <c r="I1491" s="3">
        <v>420341.46669999999</v>
      </c>
      <c r="J1491" t="s">
        <v>3178</v>
      </c>
      <c r="K1491" t="str">
        <f>_xlfn.XLOOKUP(A1491, Accounts!A:A, Accounts!E:E, "Not Found")</f>
        <v>Domiciliary</v>
      </c>
      <c r="L1491" s="3">
        <f>_xlfn.XLOOKUP(A1491, Accounts!A:A, Accounts!G:G, 0)</f>
        <v>590124045</v>
      </c>
      <c r="M1491" s="3" t="str">
        <f>_xlfn.XLOOKUP(A1491, Loan!A:A, Loan!D:D, "0")</f>
        <v>0</v>
      </c>
      <c r="N1491" s="3" t="str">
        <f>_xlfn.XLOOKUP(Customer8[[#This Row],[Account Number]],Transaction!C:C,Transaction!D:D)</f>
        <v>Online Payment</v>
      </c>
      <c r="O1491" s="3" t="str">
        <f>_xlfn.XLOOKUP(Customer8[[#This Row],[Account Number]], Transaction!C:C,Transaction!E:E)</f>
        <v>Card</v>
      </c>
      <c r="P1491" s="2">
        <f>_xlfn.XLOOKUP(Customer8[[#This Row],[Account Number]], Transaction!C:C,Transaction!F:F)</f>
        <v>44265</v>
      </c>
      <c r="Q1491" s="3">
        <f>Customer8[[#This Row],[Bank Deposit]]-Customer8[[#This Row],[Saving Accounts]]</f>
        <v>196864.72970000003</v>
      </c>
      <c r="R1491" s="3">
        <f>IF(AND(K1491="Current", Customer8[[#This Row],[Balance]]&gt;500000), Customer8[[#This Row],[Balance]]*1.02, Customer8[[#This Row],[Balance]])</f>
        <v>196864.72970000003</v>
      </c>
      <c r="S1491" s="3" t="str">
        <f>TEXT(Customer8[[#This Row],[Transaction_Date]], "MMM")</f>
        <v>Mar</v>
      </c>
      <c r="T1491" s="3" t="str">
        <f t="shared" si="23"/>
        <v>20-29 Yrs</v>
      </c>
      <c r="U1491" s="3" t="str">
        <f>TEXT(Customer8[[#This Row],[Transaction_Date]],"YYYY")</f>
        <v>2021</v>
      </c>
    </row>
    <row r="1492" spans="1:21" x14ac:dyDescent="0.35">
      <c r="A1492" t="s">
        <v>3179</v>
      </c>
      <c r="B1492">
        <v>381094998</v>
      </c>
      <c r="C1492">
        <v>83</v>
      </c>
      <c r="D1492" s="1">
        <v>14390.25</v>
      </c>
      <c r="E1492" t="s">
        <v>741</v>
      </c>
      <c r="F1492" t="s">
        <v>25</v>
      </c>
      <c r="G1492" t="s">
        <v>2743</v>
      </c>
      <c r="H1492" s="3">
        <v>837966.40590000001</v>
      </c>
      <c r="I1492" s="3">
        <v>402223.87479999999</v>
      </c>
      <c r="J1492" t="s">
        <v>3180</v>
      </c>
      <c r="K1492" t="str">
        <f>_xlfn.XLOOKUP(A1492, Accounts!A:A, Accounts!E:E, "Not Found")</f>
        <v>Fixed Deposit</v>
      </c>
      <c r="L1492" s="3">
        <f>_xlfn.XLOOKUP(A1492, Accounts!A:A, Accounts!G:G, 0)</f>
        <v>2411467968</v>
      </c>
      <c r="M1492" s="3">
        <f>_xlfn.XLOOKUP(A1492, Loan!A:A, Loan!D:D, "0")</f>
        <v>953558424</v>
      </c>
      <c r="N1492" s="3" t="str">
        <f>_xlfn.XLOOKUP(Customer8[[#This Row],[Account Number]],Transaction!C:C,Transaction!D:D)</f>
        <v>Loan Payment</v>
      </c>
      <c r="O1492" s="3" t="str">
        <f>_xlfn.XLOOKUP(Customer8[[#This Row],[Account Number]], Transaction!C:C,Transaction!E:E)</f>
        <v>ACH</v>
      </c>
      <c r="P1492" s="2">
        <f>_xlfn.XLOOKUP(Customer8[[#This Row],[Account Number]], Transaction!C:C,Transaction!F:F)</f>
        <v>44308</v>
      </c>
      <c r="Q1492" s="3">
        <f>Customer8[[#This Row],[Bank Deposit]]-Customer8[[#This Row],[Saving Accounts]]</f>
        <v>435742.53110000002</v>
      </c>
      <c r="R1492" s="3">
        <f>IF(AND(K1492="Current", Customer8[[#This Row],[Balance]]&gt;500000), Customer8[[#This Row],[Balance]]*1.02, Customer8[[#This Row],[Balance]])</f>
        <v>435742.53110000002</v>
      </c>
      <c r="S1492" s="3" t="str">
        <f>TEXT(Customer8[[#This Row],[Transaction_Date]], "MMM")</f>
        <v>Apr</v>
      </c>
      <c r="T1492" s="3" t="str">
        <f t="shared" si="23"/>
        <v>70 Yrs &amp; Above</v>
      </c>
      <c r="U1492" s="3" t="str">
        <f>TEXT(Customer8[[#This Row],[Transaction_Date]],"YYYY")</f>
        <v>2021</v>
      </c>
    </row>
    <row r="1493" spans="1:21" x14ac:dyDescent="0.35">
      <c r="A1493" t="s">
        <v>3181</v>
      </c>
      <c r="B1493">
        <v>555715861</v>
      </c>
      <c r="C1493">
        <v>45</v>
      </c>
      <c r="D1493" s="1">
        <v>28269.75</v>
      </c>
      <c r="E1493" t="s">
        <v>741</v>
      </c>
      <c r="F1493" t="s">
        <v>1364</v>
      </c>
      <c r="G1493" t="s">
        <v>2767</v>
      </c>
      <c r="H1493" s="3">
        <v>136948.9748</v>
      </c>
      <c r="I1493" s="3">
        <v>41263.321499999998</v>
      </c>
      <c r="J1493" t="s">
        <v>3182</v>
      </c>
      <c r="K1493" t="str">
        <f>_xlfn.XLOOKUP(A1493, Accounts!A:A, Accounts!E:E, "Not Found")</f>
        <v>Joint</v>
      </c>
      <c r="L1493" s="3">
        <f>_xlfn.XLOOKUP(A1493, Accounts!A:A, Accounts!G:G, 0)</f>
        <v>62223125</v>
      </c>
      <c r="M1493" s="3" t="str">
        <f>_xlfn.XLOOKUP(A1493, Loan!A:A, Loan!D:D, "0")</f>
        <v>0</v>
      </c>
      <c r="N1493" s="3" t="str">
        <f>_xlfn.XLOOKUP(Customer8[[#This Row],[Account Number]],Transaction!C:C,Transaction!D:D)</f>
        <v>Money Transfer</v>
      </c>
      <c r="O1493" s="3" t="str">
        <f>_xlfn.XLOOKUP(Customer8[[#This Row],[Account Number]], Transaction!C:C,Transaction!E:E)</f>
        <v>Bank</v>
      </c>
      <c r="P1493" s="2">
        <f>_xlfn.XLOOKUP(Customer8[[#This Row],[Account Number]], Transaction!C:C,Transaction!F:F)</f>
        <v>44349</v>
      </c>
      <c r="Q1493" s="3">
        <f>Customer8[[#This Row],[Bank Deposit]]-Customer8[[#This Row],[Saving Accounts]]</f>
        <v>95685.653300000005</v>
      </c>
      <c r="R1493" s="3">
        <f>IF(AND(K1493="Current", Customer8[[#This Row],[Balance]]&gt;500000), Customer8[[#This Row],[Balance]]*1.02, Customer8[[#This Row],[Balance]])</f>
        <v>95685.653300000005</v>
      </c>
      <c r="S1493" s="3" t="str">
        <f>TEXT(Customer8[[#This Row],[Transaction_Date]], "MMM")</f>
        <v>Jun</v>
      </c>
      <c r="T1493" s="3" t="str">
        <f t="shared" si="23"/>
        <v>40-49 Yrs</v>
      </c>
      <c r="U1493" s="3" t="str">
        <f>TEXT(Customer8[[#This Row],[Transaction_Date]],"YYYY")</f>
        <v>2021</v>
      </c>
    </row>
    <row r="1494" spans="1:21" x14ac:dyDescent="0.35">
      <c r="A1494" t="s">
        <v>3183</v>
      </c>
      <c r="B1494">
        <v>25918402</v>
      </c>
      <c r="C1494">
        <v>76</v>
      </c>
      <c r="D1494" s="1">
        <v>16947</v>
      </c>
      <c r="E1494" t="s">
        <v>741</v>
      </c>
      <c r="F1494" t="s">
        <v>84</v>
      </c>
      <c r="G1494" t="s">
        <v>2756</v>
      </c>
      <c r="H1494" s="3">
        <v>135130.50750000001</v>
      </c>
      <c r="I1494" s="3">
        <v>98342.391699999993</v>
      </c>
      <c r="J1494" t="s">
        <v>3184</v>
      </c>
      <c r="K1494" t="str">
        <f>_xlfn.XLOOKUP(A1494, Accounts!A:A, Accounts!E:E, "Not Found")</f>
        <v>Domiciliary</v>
      </c>
      <c r="L1494" s="3">
        <f>_xlfn.XLOOKUP(A1494, Accounts!A:A, Accounts!G:G, 0)</f>
        <v>816454548</v>
      </c>
      <c r="M1494" s="3" t="str">
        <f>_xlfn.XLOOKUP(A1494, Loan!A:A, Loan!D:D, "0")</f>
        <v>0</v>
      </c>
      <c r="N1494" s="3" t="str">
        <f>_xlfn.XLOOKUP(Customer8[[#This Row],[Account Number]],Transaction!C:C,Transaction!D:D)</f>
        <v>Money Deposit</v>
      </c>
      <c r="O1494" s="3" t="str">
        <f>_xlfn.XLOOKUP(Customer8[[#This Row],[Account Number]], Transaction!C:C,Transaction!E:E)</f>
        <v>Bank</v>
      </c>
      <c r="P1494" s="2">
        <f>_xlfn.XLOOKUP(Customer8[[#This Row],[Account Number]], Transaction!C:C,Transaction!F:F)</f>
        <v>44425</v>
      </c>
      <c r="Q1494" s="3">
        <f>Customer8[[#This Row],[Bank Deposit]]-Customer8[[#This Row],[Saving Accounts]]</f>
        <v>36788.115800000014</v>
      </c>
      <c r="R1494" s="3">
        <f>IF(AND(K1494="Current", Customer8[[#This Row],[Balance]]&gt;500000), Customer8[[#This Row],[Balance]]*1.02, Customer8[[#This Row],[Balance]])</f>
        <v>36788.115800000014</v>
      </c>
      <c r="S1494" s="3" t="str">
        <f>TEXT(Customer8[[#This Row],[Transaction_Date]], "MMM")</f>
        <v>Aug</v>
      </c>
      <c r="T1494" s="3" t="str">
        <f t="shared" si="23"/>
        <v>70 Yrs &amp; Above</v>
      </c>
      <c r="U1494" s="3" t="str">
        <f>TEXT(Customer8[[#This Row],[Transaction_Date]],"YYYY")</f>
        <v>2021</v>
      </c>
    </row>
    <row r="1495" spans="1:21" x14ac:dyDescent="0.35">
      <c r="A1495" t="s">
        <v>3185</v>
      </c>
      <c r="B1495">
        <v>505743488</v>
      </c>
      <c r="C1495">
        <v>19</v>
      </c>
      <c r="D1495" s="1">
        <v>37766.25</v>
      </c>
      <c r="E1495" t="s">
        <v>741</v>
      </c>
      <c r="F1495" t="s">
        <v>1030</v>
      </c>
      <c r="G1495" t="s">
        <v>2800</v>
      </c>
      <c r="H1495" s="3">
        <v>275056.6361</v>
      </c>
      <c r="I1495" s="3">
        <v>76726.324800000002</v>
      </c>
      <c r="J1495" t="s">
        <v>3186</v>
      </c>
      <c r="K1495" t="str">
        <f>_xlfn.XLOOKUP(A1495, Accounts!A:A, Accounts!E:E, "Not Found")</f>
        <v>Corporate</v>
      </c>
      <c r="L1495" s="3">
        <f>_xlfn.XLOOKUP(A1495, Accounts!A:A, Accounts!G:G, 0)</f>
        <v>1482136215</v>
      </c>
      <c r="M1495" s="3" t="str">
        <f>_xlfn.XLOOKUP(A1495, Loan!A:A, Loan!D:D, "0")</f>
        <v>0</v>
      </c>
      <c r="N1495" s="3" t="str">
        <f>_xlfn.XLOOKUP(Customer8[[#This Row],[Account Number]],Transaction!C:C,Transaction!D:D)</f>
        <v>Money Transfer</v>
      </c>
      <c r="O1495" s="3" t="str">
        <f>_xlfn.XLOOKUP(Customer8[[#This Row],[Account Number]], Transaction!C:C,Transaction!E:E)</f>
        <v>Bank</v>
      </c>
      <c r="P1495" s="2">
        <f>_xlfn.XLOOKUP(Customer8[[#This Row],[Account Number]], Transaction!C:C,Transaction!F:F)</f>
        <v>44293</v>
      </c>
      <c r="Q1495" s="3">
        <f>Customer8[[#This Row],[Bank Deposit]]-Customer8[[#This Row],[Saving Accounts]]</f>
        <v>198330.3113</v>
      </c>
      <c r="R1495" s="3">
        <f>IF(AND(K1495="Current", Customer8[[#This Row],[Balance]]&gt;500000), Customer8[[#This Row],[Balance]]*1.02, Customer8[[#This Row],[Balance]])</f>
        <v>198330.3113</v>
      </c>
      <c r="S1495" s="3" t="str">
        <f>TEXT(Customer8[[#This Row],[Transaction_Date]], "MMM")</f>
        <v>Apr</v>
      </c>
      <c r="T1495" s="3" t="str">
        <f t="shared" si="23"/>
        <v>Below 20 Yrs</v>
      </c>
      <c r="U1495" s="3" t="str">
        <f>TEXT(Customer8[[#This Row],[Transaction_Date]],"YYYY")</f>
        <v>2021</v>
      </c>
    </row>
    <row r="1496" spans="1:21" x14ac:dyDescent="0.35">
      <c r="A1496" t="s">
        <v>3187</v>
      </c>
      <c r="B1496">
        <v>666267875</v>
      </c>
      <c r="C1496">
        <v>46</v>
      </c>
      <c r="D1496" s="1">
        <v>27904.5</v>
      </c>
      <c r="E1496" t="s">
        <v>741</v>
      </c>
      <c r="F1496" t="s">
        <v>33</v>
      </c>
      <c r="G1496" t="s">
        <v>2737</v>
      </c>
      <c r="H1496" s="3">
        <v>421648.79700000002</v>
      </c>
      <c r="I1496" s="3">
        <v>241583.13769999999</v>
      </c>
      <c r="J1496" t="s">
        <v>3188</v>
      </c>
      <c r="K1496" t="str">
        <f>_xlfn.XLOOKUP(A1496, Accounts!A:A, Accounts!E:E, "Not Found")</f>
        <v>Domiciliary</v>
      </c>
      <c r="L1496" s="3">
        <f>_xlfn.XLOOKUP(A1496, Accounts!A:A, Accounts!G:G, 0)</f>
        <v>20549412</v>
      </c>
      <c r="M1496" s="3">
        <f>_xlfn.XLOOKUP(A1496, Loan!A:A, Loan!D:D, "0")</f>
        <v>1886976729</v>
      </c>
      <c r="N1496" s="3" t="str">
        <f>_xlfn.XLOOKUP(Customer8[[#This Row],[Account Number]],Transaction!C:C,Transaction!D:D)</f>
        <v>Loan Payment</v>
      </c>
      <c r="O1496" s="3" t="str">
        <f>_xlfn.XLOOKUP(Customer8[[#This Row],[Account Number]], Transaction!C:C,Transaction!E:E)</f>
        <v>AFT</v>
      </c>
      <c r="P1496" s="2">
        <f>_xlfn.XLOOKUP(Customer8[[#This Row],[Account Number]], Transaction!C:C,Transaction!F:F)</f>
        <v>44432</v>
      </c>
      <c r="Q1496" s="3">
        <f>Customer8[[#This Row],[Bank Deposit]]-Customer8[[#This Row],[Saving Accounts]]</f>
        <v>180065.65930000003</v>
      </c>
      <c r="R1496" s="3">
        <f>IF(AND(K1496="Current", Customer8[[#This Row],[Balance]]&gt;500000), Customer8[[#This Row],[Balance]]*1.02, Customer8[[#This Row],[Balance]])</f>
        <v>180065.65930000003</v>
      </c>
      <c r="S1496" s="3" t="str">
        <f>TEXT(Customer8[[#This Row],[Transaction_Date]], "MMM")</f>
        <v>Aug</v>
      </c>
      <c r="T1496" s="3" t="str">
        <f t="shared" si="23"/>
        <v>40-49 Yrs</v>
      </c>
      <c r="U1496" s="3" t="str">
        <f>TEXT(Customer8[[#This Row],[Transaction_Date]],"YYYY")</f>
        <v>2021</v>
      </c>
    </row>
    <row r="1497" spans="1:21" x14ac:dyDescent="0.35">
      <c r="A1497" t="s">
        <v>3189</v>
      </c>
      <c r="B1497">
        <v>579536924</v>
      </c>
      <c r="C1497">
        <v>17</v>
      </c>
      <c r="D1497" s="1">
        <v>38496.75</v>
      </c>
      <c r="E1497" t="s">
        <v>741</v>
      </c>
      <c r="F1497" t="s">
        <v>467</v>
      </c>
      <c r="G1497" t="s">
        <v>2771</v>
      </c>
      <c r="H1497" s="3">
        <v>460917.09350000002</v>
      </c>
      <c r="I1497" s="3">
        <v>293608.49619999999</v>
      </c>
      <c r="J1497" t="s">
        <v>3190</v>
      </c>
      <c r="K1497" t="str">
        <f>_xlfn.XLOOKUP(A1497, Accounts!A:A, Accounts!E:E, "Not Found")</f>
        <v>Domiciliary</v>
      </c>
      <c r="L1497" s="3">
        <f>_xlfn.XLOOKUP(A1497, Accounts!A:A, Accounts!G:G, 0)</f>
        <v>2650283631</v>
      </c>
      <c r="M1497" s="3">
        <f>_xlfn.XLOOKUP(A1497, Loan!A:A, Loan!D:D, "0")</f>
        <v>4786899444</v>
      </c>
      <c r="N1497" s="3" t="str">
        <f>_xlfn.XLOOKUP(Customer8[[#This Row],[Account Number]],Transaction!C:C,Transaction!D:D)</f>
        <v>Loan Payment</v>
      </c>
      <c r="O1497" s="3" t="str">
        <f>_xlfn.XLOOKUP(Customer8[[#This Row],[Account Number]], Transaction!C:C,Transaction!E:E)</f>
        <v>AFT</v>
      </c>
      <c r="P1497" s="2">
        <f>_xlfn.XLOOKUP(Customer8[[#This Row],[Account Number]], Transaction!C:C,Transaction!F:F)</f>
        <v>44380</v>
      </c>
      <c r="Q1497" s="3">
        <f>Customer8[[#This Row],[Bank Deposit]]-Customer8[[#This Row],[Saving Accounts]]</f>
        <v>167308.59730000002</v>
      </c>
      <c r="R1497" s="3">
        <f>IF(AND(K1497="Current", Customer8[[#This Row],[Balance]]&gt;500000), Customer8[[#This Row],[Balance]]*1.02, Customer8[[#This Row],[Balance]])</f>
        <v>167308.59730000002</v>
      </c>
      <c r="S1497" s="3" t="str">
        <f>TEXT(Customer8[[#This Row],[Transaction_Date]], "MMM")</f>
        <v>Jul</v>
      </c>
      <c r="T1497" s="3" t="str">
        <f t="shared" si="23"/>
        <v>Below 20 Yrs</v>
      </c>
      <c r="U1497" s="3" t="str">
        <f>TEXT(Customer8[[#This Row],[Transaction_Date]],"YYYY")</f>
        <v>2021</v>
      </c>
    </row>
    <row r="1498" spans="1:21" x14ac:dyDescent="0.35">
      <c r="A1498" t="s">
        <v>3191</v>
      </c>
      <c r="B1498">
        <v>777992746</v>
      </c>
      <c r="C1498">
        <v>37</v>
      </c>
      <c r="D1498" s="1">
        <v>31191.75</v>
      </c>
      <c r="E1498" t="s">
        <v>741</v>
      </c>
      <c r="F1498" t="s">
        <v>482</v>
      </c>
      <c r="G1498" t="s">
        <v>2848</v>
      </c>
      <c r="H1498" s="3">
        <v>106658.24000000001</v>
      </c>
      <c r="I1498" s="3">
        <v>99658.793000000005</v>
      </c>
      <c r="J1498" t="s">
        <v>3192</v>
      </c>
      <c r="K1498" t="str">
        <f>_xlfn.XLOOKUP(A1498, Accounts!A:A, Accounts!E:E, "Not Found")</f>
        <v>Savings</v>
      </c>
      <c r="L1498" s="3">
        <f>_xlfn.XLOOKUP(A1498, Accounts!A:A, Accounts!G:G, 0)</f>
        <v>1241248525</v>
      </c>
      <c r="M1498" s="3" t="str">
        <f>_xlfn.XLOOKUP(A1498, Loan!A:A, Loan!D:D, "0")</f>
        <v>0</v>
      </c>
      <c r="N1498" s="3" t="str">
        <f>_xlfn.XLOOKUP(Customer8[[#This Row],[Account Number]],Transaction!C:C,Transaction!D:D)</f>
        <v>Money Deposit</v>
      </c>
      <c r="O1498" s="3" t="str">
        <f>_xlfn.XLOOKUP(Customer8[[#This Row],[Account Number]], Transaction!C:C,Transaction!E:E)</f>
        <v>Bank</v>
      </c>
      <c r="P1498" s="2">
        <f>_xlfn.XLOOKUP(Customer8[[#This Row],[Account Number]], Transaction!C:C,Transaction!F:F)</f>
        <v>44210</v>
      </c>
      <c r="Q1498" s="3">
        <f>Customer8[[#This Row],[Bank Deposit]]-Customer8[[#This Row],[Saving Accounts]]</f>
        <v>6999.4470000000001</v>
      </c>
      <c r="R1498" s="3">
        <f>IF(AND(K1498="Current", Customer8[[#This Row],[Balance]]&gt;500000), Customer8[[#This Row],[Balance]]*1.02, Customer8[[#This Row],[Balance]])</f>
        <v>6999.4470000000001</v>
      </c>
      <c r="S1498" s="3" t="str">
        <f>TEXT(Customer8[[#This Row],[Transaction_Date]], "MMM")</f>
        <v>Jan</v>
      </c>
      <c r="T1498" s="3" t="str">
        <f t="shared" si="23"/>
        <v>30-39 Yrs</v>
      </c>
      <c r="U1498" s="3" t="str">
        <f>TEXT(Customer8[[#This Row],[Transaction_Date]],"YYYY")</f>
        <v>2021</v>
      </c>
    </row>
    <row r="1499" spans="1:21" x14ac:dyDescent="0.35">
      <c r="A1499" t="s">
        <v>3193</v>
      </c>
      <c r="B1499">
        <v>338457375</v>
      </c>
      <c r="C1499">
        <v>34</v>
      </c>
      <c r="D1499" s="1">
        <v>32287.5</v>
      </c>
      <c r="E1499" t="s">
        <v>741</v>
      </c>
      <c r="F1499" t="s">
        <v>124</v>
      </c>
      <c r="G1499" t="s">
        <v>2749</v>
      </c>
      <c r="H1499" s="3">
        <v>150965.01060000001</v>
      </c>
      <c r="I1499" s="3">
        <v>73337.213099999994</v>
      </c>
      <c r="J1499" t="s">
        <v>3194</v>
      </c>
      <c r="K1499" t="str">
        <f>_xlfn.XLOOKUP(A1499, Accounts!A:A, Accounts!E:E, "Not Found")</f>
        <v>Joint</v>
      </c>
      <c r="L1499" s="3">
        <f>_xlfn.XLOOKUP(A1499, Accounts!A:A, Accounts!G:G, 0)</f>
        <v>1302725226</v>
      </c>
      <c r="M1499" s="3" t="str">
        <f>_xlfn.XLOOKUP(A1499, Loan!A:A, Loan!D:D, "0")</f>
        <v>0</v>
      </c>
      <c r="N1499" s="3" t="str">
        <f>_xlfn.XLOOKUP(Customer8[[#This Row],[Account Number]],Transaction!C:C,Transaction!D:D)</f>
        <v>Cash Withdrawal</v>
      </c>
      <c r="O1499" s="3" t="str">
        <f>_xlfn.XLOOKUP(Customer8[[#This Row],[Account Number]], Transaction!C:C,Transaction!E:E)</f>
        <v>ATM</v>
      </c>
      <c r="P1499" s="2">
        <f>_xlfn.XLOOKUP(Customer8[[#This Row],[Account Number]], Transaction!C:C,Transaction!F:F)</f>
        <v>44228</v>
      </c>
      <c r="Q1499" s="3">
        <f>Customer8[[#This Row],[Bank Deposit]]-Customer8[[#This Row],[Saving Accounts]]</f>
        <v>77627.797500000015</v>
      </c>
      <c r="R1499" s="3">
        <f>IF(AND(K1499="Current", Customer8[[#This Row],[Balance]]&gt;500000), Customer8[[#This Row],[Balance]]*1.02, Customer8[[#This Row],[Balance]])</f>
        <v>77627.797500000015</v>
      </c>
      <c r="S1499" s="3" t="str">
        <f>TEXT(Customer8[[#This Row],[Transaction_Date]], "MMM")</f>
        <v>Feb</v>
      </c>
      <c r="T1499" s="3" t="str">
        <f t="shared" si="23"/>
        <v>30-39 Yrs</v>
      </c>
      <c r="U1499" s="3" t="str">
        <f>TEXT(Customer8[[#This Row],[Transaction_Date]],"YYYY")</f>
        <v>2021</v>
      </c>
    </row>
    <row r="1500" spans="1:21" x14ac:dyDescent="0.35">
      <c r="A1500" t="s">
        <v>3195</v>
      </c>
      <c r="B1500">
        <v>582624979</v>
      </c>
      <c r="C1500">
        <v>48</v>
      </c>
      <c r="D1500" s="1">
        <v>27174</v>
      </c>
      <c r="E1500" t="s">
        <v>741</v>
      </c>
      <c r="F1500" t="s">
        <v>205</v>
      </c>
      <c r="G1500" t="s">
        <v>2743</v>
      </c>
      <c r="H1500" s="3">
        <v>292189.20980000001</v>
      </c>
      <c r="I1500" s="3">
        <v>171961.94380000001</v>
      </c>
      <c r="J1500" t="s">
        <v>3196</v>
      </c>
      <c r="K1500" t="str">
        <f>_xlfn.XLOOKUP(A1500, Accounts!A:A, Accounts!E:E, "Not Found")</f>
        <v>Corporate</v>
      </c>
      <c r="L1500" s="3">
        <f>_xlfn.XLOOKUP(A1500, Accounts!A:A, Accounts!G:G, 0)</f>
        <v>622177479</v>
      </c>
      <c r="M1500" s="3" t="str">
        <f>_xlfn.XLOOKUP(A1500, Loan!A:A, Loan!D:D, "0")</f>
        <v>0</v>
      </c>
      <c r="N1500" s="3" t="str">
        <f>_xlfn.XLOOKUP(Customer8[[#This Row],[Account Number]],Transaction!C:C,Transaction!D:D)</f>
        <v>Money Deposit</v>
      </c>
      <c r="O1500" s="3" t="str">
        <f>_xlfn.XLOOKUP(Customer8[[#This Row],[Account Number]], Transaction!C:C,Transaction!E:E)</f>
        <v>Bank</v>
      </c>
      <c r="P1500" s="2">
        <f>_xlfn.XLOOKUP(Customer8[[#This Row],[Account Number]], Transaction!C:C,Transaction!F:F)</f>
        <v>44642</v>
      </c>
      <c r="Q1500" s="3">
        <f>Customer8[[#This Row],[Bank Deposit]]-Customer8[[#This Row],[Saving Accounts]]</f>
        <v>120227.266</v>
      </c>
      <c r="R1500" s="3">
        <f>IF(AND(K1500="Current", Customer8[[#This Row],[Balance]]&gt;500000), Customer8[[#This Row],[Balance]]*1.02, Customer8[[#This Row],[Balance]])</f>
        <v>120227.266</v>
      </c>
      <c r="S1500" s="3" t="str">
        <f>TEXT(Customer8[[#This Row],[Transaction_Date]], "MMM")</f>
        <v>Mar</v>
      </c>
      <c r="T1500" s="3" t="str">
        <f t="shared" si="23"/>
        <v>40-49 Yrs</v>
      </c>
      <c r="U1500" s="3" t="str">
        <f>TEXT(Customer8[[#This Row],[Transaction_Date]],"YYYY")</f>
        <v>2022</v>
      </c>
    </row>
    <row r="1501" spans="1:21" x14ac:dyDescent="0.35">
      <c r="A1501" t="s">
        <v>3197</v>
      </c>
      <c r="B1501">
        <v>423730232</v>
      </c>
      <c r="C1501">
        <v>47</v>
      </c>
      <c r="D1501" s="1">
        <v>27539.25</v>
      </c>
      <c r="E1501" t="s">
        <v>741</v>
      </c>
      <c r="F1501" t="s">
        <v>63</v>
      </c>
      <c r="G1501" t="s">
        <v>2781</v>
      </c>
      <c r="H1501" s="3">
        <v>197265.75049999999</v>
      </c>
      <c r="I1501" s="3">
        <v>85081.575899999996</v>
      </c>
      <c r="J1501" t="s">
        <v>3198</v>
      </c>
      <c r="K1501" t="str">
        <f>_xlfn.XLOOKUP(A1501, Accounts!A:A, Accounts!E:E, "Not Found")</f>
        <v>Domiciliary</v>
      </c>
      <c r="L1501" s="3">
        <f>_xlfn.XLOOKUP(A1501, Accounts!A:A, Accounts!G:G, 0)</f>
        <v>741284196</v>
      </c>
      <c r="M1501" s="3" t="str">
        <f>_xlfn.XLOOKUP(A1501, Loan!A:A, Loan!D:D, "0")</f>
        <v>0</v>
      </c>
      <c r="N1501" s="3" t="str">
        <f>_xlfn.XLOOKUP(Customer8[[#This Row],[Account Number]],Transaction!C:C,Transaction!D:D)</f>
        <v>Money Deposit</v>
      </c>
      <c r="O1501" s="3" t="str">
        <f>_xlfn.XLOOKUP(Customer8[[#This Row],[Account Number]], Transaction!C:C,Transaction!E:E)</f>
        <v>Bank</v>
      </c>
      <c r="P1501" s="2">
        <f>_xlfn.XLOOKUP(Customer8[[#This Row],[Account Number]], Transaction!C:C,Transaction!F:F)</f>
        <v>44603</v>
      </c>
      <c r="Q1501" s="3">
        <f>Customer8[[#This Row],[Bank Deposit]]-Customer8[[#This Row],[Saving Accounts]]</f>
        <v>112184.1746</v>
      </c>
      <c r="R1501" s="3">
        <f>IF(AND(K1501="Current", Customer8[[#This Row],[Balance]]&gt;500000), Customer8[[#This Row],[Balance]]*1.02, Customer8[[#This Row],[Balance]])</f>
        <v>112184.1746</v>
      </c>
      <c r="S1501" s="3" t="str">
        <f>TEXT(Customer8[[#This Row],[Transaction_Date]], "MMM")</f>
        <v>Feb</v>
      </c>
      <c r="T1501" s="3" t="str">
        <f t="shared" si="23"/>
        <v>40-49 Yrs</v>
      </c>
      <c r="U1501" s="3" t="str">
        <f>TEXT(Customer8[[#This Row],[Transaction_Date]],"YYYY")</f>
        <v>2022</v>
      </c>
    </row>
    <row r="1502" spans="1:21" x14ac:dyDescent="0.35">
      <c r="A1502" t="s">
        <v>3199</v>
      </c>
      <c r="B1502">
        <v>989455710</v>
      </c>
      <c r="C1502">
        <v>55</v>
      </c>
      <c r="D1502" s="1">
        <v>24617.25</v>
      </c>
      <c r="E1502" t="s">
        <v>741</v>
      </c>
      <c r="F1502" t="s">
        <v>189</v>
      </c>
      <c r="G1502" t="s">
        <v>2749</v>
      </c>
      <c r="H1502" s="3">
        <v>15516.823700000001</v>
      </c>
      <c r="I1502" s="3">
        <v>18906.652900000001</v>
      </c>
      <c r="J1502" t="s">
        <v>3200</v>
      </c>
      <c r="K1502" t="str">
        <f>_xlfn.XLOOKUP(A1502, Accounts!A:A, Accounts!E:E, "Not Found")</f>
        <v>Corporate</v>
      </c>
      <c r="L1502" s="3">
        <f>_xlfn.XLOOKUP(A1502, Accounts!A:A, Accounts!G:G, 0)</f>
        <v>137063355</v>
      </c>
      <c r="M1502" s="3" t="str">
        <f>_xlfn.XLOOKUP(A1502, Loan!A:A, Loan!D:D, "0")</f>
        <v>0</v>
      </c>
      <c r="N1502" s="3" t="str">
        <f>_xlfn.XLOOKUP(Customer8[[#This Row],[Account Number]],Transaction!C:C,Transaction!D:D)</f>
        <v>Money Transfer</v>
      </c>
      <c r="O1502" s="3" t="str">
        <f>_xlfn.XLOOKUP(Customer8[[#This Row],[Account Number]], Transaction!C:C,Transaction!E:E)</f>
        <v>Mobile</v>
      </c>
      <c r="P1502" s="2">
        <f>_xlfn.XLOOKUP(Customer8[[#This Row],[Account Number]], Transaction!C:C,Transaction!F:F)</f>
        <v>44676</v>
      </c>
      <c r="Q1502" s="3">
        <f>Customer8[[#This Row],[Bank Deposit]]-Customer8[[#This Row],[Saving Accounts]]</f>
        <v>-3389.8292000000001</v>
      </c>
      <c r="R1502" s="3">
        <f>IF(AND(K1502="Current", Customer8[[#This Row],[Balance]]&gt;500000), Customer8[[#This Row],[Balance]]*1.02, Customer8[[#This Row],[Balance]])</f>
        <v>-3389.8292000000001</v>
      </c>
      <c r="S1502" s="3" t="str">
        <f>TEXT(Customer8[[#This Row],[Transaction_Date]], "MMM")</f>
        <v>Apr</v>
      </c>
      <c r="T1502" s="3" t="str">
        <f t="shared" si="23"/>
        <v>50-59 Yrs</v>
      </c>
      <c r="U1502" s="3" t="str">
        <f>TEXT(Customer8[[#This Row],[Transaction_Date]],"YYYY")</f>
        <v>2022</v>
      </c>
    </row>
    <row r="1503" spans="1:21" x14ac:dyDescent="0.35">
      <c r="A1503" t="s">
        <v>3201</v>
      </c>
      <c r="B1503">
        <v>110015195</v>
      </c>
      <c r="C1503">
        <v>18</v>
      </c>
      <c r="D1503" s="1">
        <v>38131.5</v>
      </c>
      <c r="E1503" t="s">
        <v>741</v>
      </c>
      <c r="F1503" t="s">
        <v>157</v>
      </c>
      <c r="G1503" t="s">
        <v>2756</v>
      </c>
      <c r="H1503" s="3">
        <v>340347.54090000002</v>
      </c>
      <c r="I1503" s="3">
        <v>114620.2686</v>
      </c>
      <c r="J1503" t="s">
        <v>3202</v>
      </c>
      <c r="K1503" t="str">
        <f>_xlfn.XLOOKUP(A1503, Accounts!A:A, Accounts!E:E, "Not Found")</f>
        <v>Domiciliary</v>
      </c>
      <c r="L1503" s="3">
        <f>_xlfn.XLOOKUP(A1503, Accounts!A:A, Accounts!G:G, 0)</f>
        <v>566971488</v>
      </c>
      <c r="M1503" s="3" t="str">
        <f>_xlfn.XLOOKUP(A1503, Loan!A:A, Loan!D:D, "0")</f>
        <v>0</v>
      </c>
      <c r="N1503" s="3" t="str">
        <f>_xlfn.XLOOKUP(Customer8[[#This Row],[Account Number]],Transaction!C:C,Transaction!D:D)</f>
        <v>Money Deposit</v>
      </c>
      <c r="O1503" s="3" t="str">
        <f>_xlfn.XLOOKUP(Customer8[[#This Row],[Account Number]], Transaction!C:C,Transaction!E:E)</f>
        <v>Bank</v>
      </c>
      <c r="P1503" s="2">
        <f>_xlfn.XLOOKUP(Customer8[[#This Row],[Account Number]], Transaction!C:C,Transaction!F:F)</f>
        <v>44641</v>
      </c>
      <c r="Q1503" s="3">
        <f>Customer8[[#This Row],[Bank Deposit]]-Customer8[[#This Row],[Saving Accounts]]</f>
        <v>225727.27230000001</v>
      </c>
      <c r="R1503" s="3">
        <f>IF(AND(K1503="Current", Customer8[[#This Row],[Balance]]&gt;500000), Customer8[[#This Row],[Balance]]*1.02, Customer8[[#This Row],[Balance]])</f>
        <v>225727.27230000001</v>
      </c>
      <c r="S1503" s="3" t="str">
        <f>TEXT(Customer8[[#This Row],[Transaction_Date]], "MMM")</f>
        <v>Mar</v>
      </c>
      <c r="T1503" s="3" t="str">
        <f t="shared" si="23"/>
        <v>Below 20 Yrs</v>
      </c>
      <c r="U1503" s="3" t="str">
        <f>TEXT(Customer8[[#This Row],[Transaction_Date]],"YYYY")</f>
        <v>2022</v>
      </c>
    </row>
    <row r="1504" spans="1:21" x14ac:dyDescent="0.35">
      <c r="A1504" t="s">
        <v>460</v>
      </c>
      <c r="B1504">
        <v>786930810</v>
      </c>
      <c r="C1504">
        <v>69</v>
      </c>
      <c r="D1504" s="1">
        <v>19503.75</v>
      </c>
      <c r="E1504" t="s">
        <v>741</v>
      </c>
      <c r="F1504" t="s">
        <v>644</v>
      </c>
      <c r="G1504" t="s">
        <v>2800</v>
      </c>
      <c r="H1504" s="3">
        <v>126886.3272</v>
      </c>
      <c r="I1504" s="3">
        <v>22289.698100000001</v>
      </c>
      <c r="J1504" t="s">
        <v>3203</v>
      </c>
      <c r="K1504" t="str">
        <f>_xlfn.XLOOKUP(A1504, Accounts!A:A, Accounts!E:E, "Not Found")</f>
        <v>Domiciliary</v>
      </c>
      <c r="L1504" s="3">
        <f>_xlfn.XLOOKUP(A1504, Accounts!A:A, Accounts!G:G, 0)</f>
        <v>1864165653</v>
      </c>
      <c r="M1504" s="3" t="str">
        <f>_xlfn.XLOOKUP(A1504, Loan!A:A, Loan!D:D, "0")</f>
        <v>0</v>
      </c>
      <c r="N1504" s="3" t="str">
        <f>_xlfn.XLOOKUP(Customer8[[#This Row],[Account Number]],Transaction!C:C,Transaction!D:D)</f>
        <v>Online Payment</v>
      </c>
      <c r="O1504" s="3" t="str">
        <f>_xlfn.XLOOKUP(Customer8[[#This Row],[Account Number]], Transaction!C:C,Transaction!E:E)</f>
        <v>Internet Banking</v>
      </c>
      <c r="P1504" s="2">
        <f>_xlfn.XLOOKUP(Customer8[[#This Row],[Account Number]], Transaction!C:C,Transaction!F:F)</f>
        <v>44577</v>
      </c>
      <c r="Q1504" s="3">
        <f>Customer8[[#This Row],[Bank Deposit]]-Customer8[[#This Row],[Saving Accounts]]</f>
        <v>104596.62909999999</v>
      </c>
      <c r="R1504" s="3">
        <f>IF(AND(K1504="Current", Customer8[[#This Row],[Balance]]&gt;500000), Customer8[[#This Row],[Balance]]*1.02, Customer8[[#This Row],[Balance]])</f>
        <v>104596.62909999999</v>
      </c>
      <c r="S1504" s="3" t="str">
        <f>TEXT(Customer8[[#This Row],[Transaction_Date]], "MMM")</f>
        <v>Jan</v>
      </c>
      <c r="T1504" s="3" t="str">
        <f t="shared" si="23"/>
        <v>60-69 Yrs</v>
      </c>
      <c r="U1504" s="3" t="str">
        <f>TEXT(Customer8[[#This Row],[Transaction_Date]],"YYYY")</f>
        <v>2022</v>
      </c>
    </row>
    <row r="1505" spans="1:21" x14ac:dyDescent="0.35">
      <c r="A1505" t="s">
        <v>3204</v>
      </c>
      <c r="B1505">
        <v>717666940</v>
      </c>
      <c r="C1505">
        <v>55</v>
      </c>
      <c r="D1505" s="1">
        <v>24617.25</v>
      </c>
      <c r="E1505" t="s">
        <v>741</v>
      </c>
      <c r="F1505" t="s">
        <v>511</v>
      </c>
      <c r="G1505" t="s">
        <v>2756</v>
      </c>
      <c r="H1505" s="3">
        <v>80956.107699999993</v>
      </c>
      <c r="I1505" s="3">
        <v>61526.641799999998</v>
      </c>
      <c r="J1505" t="s">
        <v>3205</v>
      </c>
      <c r="K1505" t="str">
        <f>_xlfn.XLOOKUP(A1505, Accounts!A:A, Accounts!E:E, "Not Found")</f>
        <v>Fixed Deposit</v>
      </c>
      <c r="L1505" s="3">
        <f>_xlfn.XLOOKUP(A1505, Accounts!A:A, Accounts!G:G, 0)</f>
        <v>1094287425</v>
      </c>
      <c r="M1505" s="3" t="str">
        <f>_xlfn.XLOOKUP(A1505, Loan!A:A, Loan!D:D, "0")</f>
        <v>0</v>
      </c>
      <c r="N1505" s="3" t="str">
        <f>_xlfn.XLOOKUP(Customer8[[#This Row],[Account Number]],Transaction!C:C,Transaction!D:D)</f>
        <v>Cash Withdrawal</v>
      </c>
      <c r="O1505" s="3" t="str">
        <f>_xlfn.XLOOKUP(Customer8[[#This Row],[Account Number]], Transaction!C:C,Transaction!E:E)</f>
        <v>Bank</v>
      </c>
      <c r="P1505" s="2">
        <f>_xlfn.XLOOKUP(Customer8[[#This Row],[Account Number]], Transaction!C:C,Transaction!F:F)</f>
        <v>44243</v>
      </c>
      <c r="Q1505" s="3">
        <f>Customer8[[#This Row],[Bank Deposit]]-Customer8[[#This Row],[Saving Accounts]]</f>
        <v>19429.465899999996</v>
      </c>
      <c r="R1505" s="3">
        <f>IF(AND(K1505="Current", Customer8[[#This Row],[Balance]]&gt;500000), Customer8[[#This Row],[Balance]]*1.02, Customer8[[#This Row],[Balance]])</f>
        <v>19429.465899999996</v>
      </c>
      <c r="S1505" s="3" t="str">
        <f>TEXT(Customer8[[#This Row],[Transaction_Date]], "MMM")</f>
        <v>Feb</v>
      </c>
      <c r="T1505" s="3" t="str">
        <f t="shared" si="23"/>
        <v>50-59 Yrs</v>
      </c>
      <c r="U1505" s="3" t="str">
        <f>TEXT(Customer8[[#This Row],[Transaction_Date]],"YYYY")</f>
        <v>2021</v>
      </c>
    </row>
    <row r="1506" spans="1:21" x14ac:dyDescent="0.35">
      <c r="A1506" t="s">
        <v>3206</v>
      </c>
      <c r="B1506">
        <v>930816191</v>
      </c>
      <c r="C1506">
        <v>36</v>
      </c>
      <c r="D1506" s="1">
        <v>31557</v>
      </c>
      <c r="E1506" t="s">
        <v>741</v>
      </c>
      <c r="F1506" t="s">
        <v>189</v>
      </c>
      <c r="G1506" t="s">
        <v>2767</v>
      </c>
      <c r="H1506" s="3">
        <v>3210117.9989</v>
      </c>
      <c r="I1506" s="3">
        <v>708475.08700000006</v>
      </c>
      <c r="J1506" t="s">
        <v>3207</v>
      </c>
      <c r="K1506" t="str">
        <f>_xlfn.XLOOKUP(A1506, Accounts!A:A, Accounts!E:E, "Not Found")</f>
        <v>Current</v>
      </c>
      <c r="L1506" s="3">
        <f>_xlfn.XLOOKUP(A1506, Accounts!A:A, Accounts!G:G, 0)</f>
        <v>98374083</v>
      </c>
      <c r="M1506" s="3" t="str">
        <f>_xlfn.XLOOKUP(A1506, Loan!A:A, Loan!D:D, "0")</f>
        <v>0</v>
      </c>
      <c r="N1506" s="3" t="str">
        <f>_xlfn.XLOOKUP(Customer8[[#This Row],[Account Number]],Transaction!C:C,Transaction!D:D)</f>
        <v>Cash Withdrawal</v>
      </c>
      <c r="O1506" s="3" t="str">
        <f>_xlfn.XLOOKUP(Customer8[[#This Row],[Account Number]], Transaction!C:C,Transaction!E:E)</f>
        <v>ATM</v>
      </c>
      <c r="P1506" s="2">
        <f>_xlfn.XLOOKUP(Customer8[[#This Row],[Account Number]], Transaction!C:C,Transaction!F:F)</f>
        <v>44465</v>
      </c>
      <c r="Q1506" s="3">
        <f>Customer8[[#This Row],[Bank Deposit]]-Customer8[[#This Row],[Saving Accounts]]</f>
        <v>2501642.9118999997</v>
      </c>
      <c r="R1506" s="3">
        <f>IF(AND(K1506="Current", Customer8[[#This Row],[Balance]]&gt;500000), Customer8[[#This Row],[Balance]]*1.02, Customer8[[#This Row],[Balance]])</f>
        <v>2551675.7701379997</v>
      </c>
      <c r="S1506" s="3" t="str">
        <f>TEXT(Customer8[[#This Row],[Transaction_Date]], "MMM")</f>
        <v>Sep</v>
      </c>
      <c r="T1506" s="3" t="str">
        <f t="shared" si="23"/>
        <v>30-39 Yrs</v>
      </c>
      <c r="U1506" s="3" t="str">
        <f>TEXT(Customer8[[#This Row],[Transaction_Date]],"YYYY")</f>
        <v>2021</v>
      </c>
    </row>
    <row r="1507" spans="1:21" x14ac:dyDescent="0.35">
      <c r="A1507" t="s">
        <v>3208</v>
      </c>
      <c r="B1507">
        <v>949986365</v>
      </c>
      <c r="C1507">
        <v>71</v>
      </c>
      <c r="D1507" s="1">
        <v>18773.25</v>
      </c>
      <c r="E1507" t="s">
        <v>741</v>
      </c>
      <c r="F1507" t="s">
        <v>1017</v>
      </c>
      <c r="G1507" t="s">
        <v>2848</v>
      </c>
      <c r="H1507" s="3">
        <v>815334.42960000003</v>
      </c>
      <c r="I1507" s="3">
        <v>406707.99780000001</v>
      </c>
      <c r="J1507" t="s">
        <v>3209</v>
      </c>
      <c r="K1507" t="str">
        <f>_xlfn.XLOOKUP(A1507, Accounts!A:A, Accounts!E:E, "Not Found")</f>
        <v>Current</v>
      </c>
      <c r="L1507" s="3">
        <f>_xlfn.XLOOKUP(A1507, Accounts!A:A, Accounts!G:G, 0)</f>
        <v>69401205</v>
      </c>
      <c r="M1507" s="3" t="str">
        <f>_xlfn.XLOOKUP(A1507, Loan!A:A, Loan!D:D, "0")</f>
        <v>0</v>
      </c>
      <c r="N1507" s="3" t="str">
        <f>_xlfn.XLOOKUP(Customer8[[#This Row],[Account Number]],Transaction!C:C,Transaction!D:D)</f>
        <v>Online Payment</v>
      </c>
      <c r="O1507" s="3" t="str">
        <f>_xlfn.XLOOKUP(Customer8[[#This Row],[Account Number]], Transaction!C:C,Transaction!E:E)</f>
        <v>Card</v>
      </c>
      <c r="P1507" s="2">
        <f>_xlfn.XLOOKUP(Customer8[[#This Row],[Account Number]], Transaction!C:C,Transaction!F:F)</f>
        <v>44499</v>
      </c>
      <c r="Q1507" s="3">
        <f>Customer8[[#This Row],[Bank Deposit]]-Customer8[[#This Row],[Saving Accounts]]</f>
        <v>408626.43180000002</v>
      </c>
      <c r="R1507" s="3">
        <f>IF(AND(K1507="Current", Customer8[[#This Row],[Balance]]&gt;500000), Customer8[[#This Row],[Balance]]*1.02, Customer8[[#This Row],[Balance]])</f>
        <v>408626.43180000002</v>
      </c>
      <c r="S1507" s="3" t="str">
        <f>TEXT(Customer8[[#This Row],[Transaction_Date]], "MMM")</f>
        <v>Oct</v>
      </c>
      <c r="T1507" s="3" t="str">
        <f t="shared" si="23"/>
        <v>70 Yrs &amp; Above</v>
      </c>
      <c r="U1507" s="3" t="str">
        <f>TEXT(Customer8[[#This Row],[Transaction_Date]],"YYYY")</f>
        <v>2021</v>
      </c>
    </row>
    <row r="1508" spans="1:21" x14ac:dyDescent="0.35">
      <c r="A1508" t="s">
        <v>3210</v>
      </c>
      <c r="B1508">
        <v>274445016</v>
      </c>
      <c r="C1508">
        <v>69</v>
      </c>
      <c r="D1508" s="1">
        <v>19503.75</v>
      </c>
      <c r="E1508" t="s">
        <v>741</v>
      </c>
      <c r="F1508" t="s">
        <v>211</v>
      </c>
      <c r="G1508" t="s">
        <v>2737</v>
      </c>
      <c r="H1508" s="3">
        <v>545505.68030000001</v>
      </c>
      <c r="I1508" s="3">
        <v>286478.4669</v>
      </c>
      <c r="J1508" t="s">
        <v>3211</v>
      </c>
      <c r="K1508" t="str">
        <f>_xlfn.XLOOKUP(A1508, Accounts!A:A, Accounts!E:E, "Not Found")</f>
        <v>Corporate</v>
      </c>
      <c r="L1508" s="3">
        <f>_xlfn.XLOOKUP(A1508, Accounts!A:A, Accounts!G:G, 0)</f>
        <v>841115052</v>
      </c>
      <c r="M1508" s="3" t="str">
        <f>_xlfn.XLOOKUP(A1508, Loan!A:A, Loan!D:D, "0")</f>
        <v>0</v>
      </c>
      <c r="N1508" s="3" t="str">
        <f>_xlfn.XLOOKUP(Customer8[[#This Row],[Account Number]],Transaction!C:C,Transaction!D:D)</f>
        <v>Money Deposit</v>
      </c>
      <c r="O1508" s="3" t="str">
        <f>_xlfn.XLOOKUP(Customer8[[#This Row],[Account Number]], Transaction!C:C,Transaction!E:E)</f>
        <v>Bank</v>
      </c>
      <c r="P1508" s="2">
        <f>_xlfn.XLOOKUP(Customer8[[#This Row],[Account Number]], Transaction!C:C,Transaction!F:F)</f>
        <v>44316</v>
      </c>
      <c r="Q1508" s="3">
        <f>Customer8[[#This Row],[Bank Deposit]]-Customer8[[#This Row],[Saving Accounts]]</f>
        <v>259027.21340000001</v>
      </c>
      <c r="R1508" s="3">
        <f>IF(AND(K1508="Current", Customer8[[#This Row],[Balance]]&gt;500000), Customer8[[#This Row],[Balance]]*1.02, Customer8[[#This Row],[Balance]])</f>
        <v>259027.21340000001</v>
      </c>
      <c r="S1508" s="3" t="str">
        <f>TEXT(Customer8[[#This Row],[Transaction_Date]], "MMM")</f>
        <v>Apr</v>
      </c>
      <c r="T1508" s="3" t="str">
        <f t="shared" si="23"/>
        <v>60-69 Yrs</v>
      </c>
      <c r="U1508" s="3" t="str">
        <f>TEXT(Customer8[[#This Row],[Transaction_Date]],"YYYY")</f>
        <v>2021</v>
      </c>
    </row>
    <row r="1509" spans="1:21" x14ac:dyDescent="0.35">
      <c r="A1509" t="s">
        <v>3212</v>
      </c>
      <c r="B1509">
        <v>41359454</v>
      </c>
      <c r="C1509">
        <v>25</v>
      </c>
      <c r="D1509" s="1">
        <v>35574.75</v>
      </c>
      <c r="E1509" t="s">
        <v>741</v>
      </c>
      <c r="F1509" t="s">
        <v>75</v>
      </c>
      <c r="G1509" t="s">
        <v>2781</v>
      </c>
      <c r="H1509" s="3">
        <v>446223.12339999998</v>
      </c>
      <c r="I1509" s="3">
        <v>253157.25200000001</v>
      </c>
      <c r="J1509" t="s">
        <v>3213</v>
      </c>
      <c r="K1509" t="str">
        <f>_xlfn.XLOOKUP(A1509, Accounts!A:A, Accounts!E:E, "Not Found")</f>
        <v>Joint</v>
      </c>
      <c r="L1509" s="3">
        <f>_xlfn.XLOOKUP(A1509, Accounts!A:A, Accounts!G:G, 0)</f>
        <v>111158784</v>
      </c>
      <c r="M1509" s="3" t="str">
        <f>_xlfn.XLOOKUP(A1509, Loan!A:A, Loan!D:D, "0")</f>
        <v>0</v>
      </c>
      <c r="N1509" s="3" t="str">
        <f>_xlfn.XLOOKUP(Customer8[[#This Row],[Account Number]],Transaction!C:C,Transaction!D:D)</f>
        <v>Money Deposit</v>
      </c>
      <c r="O1509" s="3" t="str">
        <f>_xlfn.XLOOKUP(Customer8[[#This Row],[Account Number]], Transaction!C:C,Transaction!E:E)</f>
        <v>Bank</v>
      </c>
      <c r="P1509" s="2">
        <f>_xlfn.XLOOKUP(Customer8[[#This Row],[Account Number]], Transaction!C:C,Transaction!F:F)</f>
        <v>44245</v>
      </c>
      <c r="Q1509" s="3">
        <f>Customer8[[#This Row],[Bank Deposit]]-Customer8[[#This Row],[Saving Accounts]]</f>
        <v>193065.87139999997</v>
      </c>
      <c r="R1509" s="3">
        <f>IF(AND(K1509="Current", Customer8[[#This Row],[Balance]]&gt;500000), Customer8[[#This Row],[Balance]]*1.02, Customer8[[#This Row],[Balance]])</f>
        <v>193065.87139999997</v>
      </c>
      <c r="S1509" s="3" t="str">
        <f>TEXT(Customer8[[#This Row],[Transaction_Date]], "MMM")</f>
        <v>Feb</v>
      </c>
      <c r="T1509" s="3" t="str">
        <f t="shared" si="23"/>
        <v>20-29 Yrs</v>
      </c>
      <c r="U1509" s="3" t="str">
        <f>TEXT(Customer8[[#This Row],[Transaction_Date]],"YYYY")</f>
        <v>2021</v>
      </c>
    </row>
    <row r="1510" spans="1:21" x14ac:dyDescent="0.35">
      <c r="A1510" t="s">
        <v>3214</v>
      </c>
      <c r="B1510">
        <v>955904557</v>
      </c>
      <c r="C1510">
        <v>46</v>
      </c>
      <c r="D1510" s="1">
        <v>27904.5</v>
      </c>
      <c r="E1510" t="s">
        <v>741</v>
      </c>
      <c r="F1510" t="s">
        <v>205</v>
      </c>
      <c r="G1510" t="s">
        <v>2746</v>
      </c>
      <c r="H1510" s="3">
        <v>154325.5024</v>
      </c>
      <c r="I1510" s="3">
        <v>84364.607999999993</v>
      </c>
      <c r="J1510" t="s">
        <v>3215</v>
      </c>
      <c r="K1510" t="str">
        <f>_xlfn.XLOOKUP(A1510, Accounts!A:A, Accounts!E:E, "Not Found")</f>
        <v>Domiciliary</v>
      </c>
      <c r="L1510" s="3">
        <f>_xlfn.XLOOKUP(A1510, Accounts!A:A, Accounts!G:G, 0)</f>
        <v>3158795574</v>
      </c>
      <c r="M1510" s="3" t="str">
        <f>_xlfn.XLOOKUP(A1510, Loan!A:A, Loan!D:D, "0")</f>
        <v>0</v>
      </c>
      <c r="N1510" s="3" t="str">
        <f>_xlfn.XLOOKUP(Customer8[[#This Row],[Account Number]],Transaction!C:C,Transaction!D:D)</f>
        <v>Money Transfer</v>
      </c>
      <c r="O1510" s="3" t="str">
        <f>_xlfn.XLOOKUP(Customer8[[#This Row],[Account Number]], Transaction!C:C,Transaction!E:E)</f>
        <v>Mobile</v>
      </c>
      <c r="P1510" s="2">
        <f>_xlfn.XLOOKUP(Customer8[[#This Row],[Account Number]], Transaction!C:C,Transaction!F:F)</f>
        <v>44565</v>
      </c>
      <c r="Q1510" s="3">
        <f>Customer8[[#This Row],[Bank Deposit]]-Customer8[[#This Row],[Saving Accounts]]</f>
        <v>69960.894400000005</v>
      </c>
      <c r="R1510" s="3">
        <f>IF(AND(K1510="Current", Customer8[[#This Row],[Balance]]&gt;500000), Customer8[[#This Row],[Balance]]*1.02, Customer8[[#This Row],[Balance]])</f>
        <v>69960.894400000005</v>
      </c>
      <c r="S1510" s="3" t="str">
        <f>TEXT(Customer8[[#This Row],[Transaction_Date]], "MMM")</f>
        <v>Jan</v>
      </c>
      <c r="T1510" s="3" t="str">
        <f t="shared" si="23"/>
        <v>40-49 Yrs</v>
      </c>
      <c r="U1510" s="3" t="str">
        <f>TEXT(Customer8[[#This Row],[Transaction_Date]],"YYYY")</f>
        <v>2022</v>
      </c>
    </row>
    <row r="1511" spans="1:21" x14ac:dyDescent="0.35">
      <c r="A1511" t="s">
        <v>3216</v>
      </c>
      <c r="B1511">
        <v>9780747</v>
      </c>
      <c r="C1511">
        <v>17</v>
      </c>
      <c r="D1511" s="1">
        <v>38496.75</v>
      </c>
      <c r="E1511" t="s">
        <v>741</v>
      </c>
      <c r="F1511" t="s">
        <v>147</v>
      </c>
      <c r="G1511" t="s">
        <v>2749</v>
      </c>
      <c r="H1511" s="3">
        <v>410358.75020000001</v>
      </c>
      <c r="I1511" s="3">
        <v>249553.76199999999</v>
      </c>
      <c r="J1511" t="s">
        <v>3217</v>
      </c>
      <c r="K1511" t="str">
        <f>_xlfn.XLOOKUP(A1511, Accounts!A:A, Accounts!E:E, "Not Found")</f>
        <v>Joint</v>
      </c>
      <c r="L1511" s="3">
        <f>_xlfn.XLOOKUP(A1511, Accounts!A:A, Accounts!G:G, 0)</f>
        <v>2458758015</v>
      </c>
      <c r="M1511" s="3" t="str">
        <f>_xlfn.XLOOKUP(A1511, Loan!A:A, Loan!D:D, "0")</f>
        <v>0</v>
      </c>
      <c r="N1511" s="3" t="str">
        <f>_xlfn.XLOOKUP(Customer8[[#This Row],[Account Number]],Transaction!C:C,Transaction!D:D)</f>
        <v>Money Transfer</v>
      </c>
      <c r="O1511" s="3" t="str">
        <f>_xlfn.XLOOKUP(Customer8[[#This Row],[Account Number]], Transaction!C:C,Transaction!E:E)</f>
        <v>ATM</v>
      </c>
      <c r="P1511" s="2">
        <f>_xlfn.XLOOKUP(Customer8[[#This Row],[Account Number]], Transaction!C:C,Transaction!F:F)</f>
        <v>44234</v>
      </c>
      <c r="Q1511" s="3">
        <f>Customer8[[#This Row],[Bank Deposit]]-Customer8[[#This Row],[Saving Accounts]]</f>
        <v>160804.98820000002</v>
      </c>
      <c r="R1511" s="3">
        <f>IF(AND(K1511="Current", Customer8[[#This Row],[Balance]]&gt;500000), Customer8[[#This Row],[Balance]]*1.02, Customer8[[#This Row],[Balance]])</f>
        <v>160804.98820000002</v>
      </c>
      <c r="S1511" s="3" t="str">
        <f>TEXT(Customer8[[#This Row],[Transaction_Date]], "MMM")</f>
        <v>Feb</v>
      </c>
      <c r="T1511" s="3" t="str">
        <f t="shared" si="23"/>
        <v>Below 20 Yrs</v>
      </c>
      <c r="U1511" s="3" t="str">
        <f>TEXT(Customer8[[#This Row],[Transaction_Date]],"YYYY")</f>
        <v>2021</v>
      </c>
    </row>
    <row r="1512" spans="1:21" x14ac:dyDescent="0.35">
      <c r="A1512" t="s">
        <v>3218</v>
      </c>
      <c r="B1512">
        <v>747067312</v>
      </c>
      <c r="C1512">
        <v>51</v>
      </c>
      <c r="D1512" s="1">
        <v>26078.25</v>
      </c>
      <c r="E1512" t="s">
        <v>741</v>
      </c>
      <c r="F1512" t="s">
        <v>444</v>
      </c>
      <c r="G1512" t="s">
        <v>2743</v>
      </c>
      <c r="H1512" s="3">
        <v>149967.92449999999</v>
      </c>
      <c r="I1512" s="3">
        <v>112149.9261</v>
      </c>
      <c r="J1512" t="s">
        <v>3219</v>
      </c>
      <c r="K1512" t="str">
        <f>_xlfn.XLOOKUP(A1512, Accounts!A:A, Accounts!E:E, "Not Found")</f>
        <v>Domiciliary</v>
      </c>
      <c r="L1512" s="3">
        <f>_xlfn.XLOOKUP(A1512, Accounts!A:A, Accounts!G:G, 0)</f>
        <v>11389152</v>
      </c>
      <c r="M1512" s="3">
        <f>_xlfn.XLOOKUP(A1512, Loan!A:A, Loan!D:D, "0")</f>
        <v>4664507904</v>
      </c>
      <c r="N1512" s="3" t="str">
        <f>_xlfn.XLOOKUP(Customer8[[#This Row],[Account Number]],Transaction!C:C,Transaction!D:D)</f>
        <v>Checks</v>
      </c>
      <c r="O1512" s="3" t="str">
        <f>_xlfn.XLOOKUP(Customer8[[#This Row],[Account Number]], Transaction!C:C,Transaction!E:E)</f>
        <v>Bank</v>
      </c>
      <c r="P1512" s="2">
        <f>_xlfn.XLOOKUP(Customer8[[#This Row],[Account Number]], Transaction!C:C,Transaction!F:F)</f>
        <v>44352</v>
      </c>
      <c r="Q1512" s="3">
        <f>Customer8[[#This Row],[Bank Deposit]]-Customer8[[#This Row],[Saving Accounts]]</f>
        <v>37817.998399999997</v>
      </c>
      <c r="R1512" s="3">
        <f>IF(AND(K1512="Current", Customer8[[#This Row],[Balance]]&gt;500000), Customer8[[#This Row],[Balance]]*1.02, Customer8[[#This Row],[Balance]])</f>
        <v>37817.998399999997</v>
      </c>
      <c r="S1512" s="3" t="str">
        <f>TEXT(Customer8[[#This Row],[Transaction_Date]], "MMM")</f>
        <v>Jun</v>
      </c>
      <c r="T1512" s="3" t="str">
        <f t="shared" si="23"/>
        <v>50-59 Yrs</v>
      </c>
      <c r="U1512" s="3" t="str">
        <f>TEXT(Customer8[[#This Row],[Transaction_Date]],"YYYY")</f>
        <v>2021</v>
      </c>
    </row>
    <row r="1513" spans="1:21" x14ac:dyDescent="0.35">
      <c r="A1513" t="s">
        <v>3220</v>
      </c>
      <c r="B1513">
        <v>923530907</v>
      </c>
      <c r="C1513">
        <v>73</v>
      </c>
      <c r="D1513" s="1">
        <v>18042.75</v>
      </c>
      <c r="E1513" t="s">
        <v>741</v>
      </c>
      <c r="F1513" t="s">
        <v>424</v>
      </c>
      <c r="G1513" t="s">
        <v>2771</v>
      </c>
      <c r="H1513" s="3">
        <v>2214193.38</v>
      </c>
      <c r="I1513" s="3">
        <v>1141100.3740000001</v>
      </c>
      <c r="J1513" t="s">
        <v>3221</v>
      </c>
      <c r="K1513" t="str">
        <f>_xlfn.XLOOKUP(A1513, Accounts!A:A, Accounts!E:E, "Not Found")</f>
        <v>Domiciliary</v>
      </c>
      <c r="L1513" s="3">
        <f>_xlfn.XLOOKUP(A1513, Accounts!A:A, Accounts!G:G, 0)</f>
        <v>674544423</v>
      </c>
      <c r="M1513" s="3" t="str">
        <f>_xlfn.XLOOKUP(A1513, Loan!A:A, Loan!D:D, "0")</f>
        <v>0</v>
      </c>
      <c r="N1513" s="3" t="str">
        <f>_xlfn.XLOOKUP(Customer8[[#This Row],[Account Number]],Transaction!C:C,Transaction!D:D)</f>
        <v>Cash Withdrawal</v>
      </c>
      <c r="O1513" s="3" t="str">
        <f>_xlfn.XLOOKUP(Customer8[[#This Row],[Account Number]], Transaction!C:C,Transaction!E:E)</f>
        <v>POS</v>
      </c>
      <c r="P1513" s="2">
        <f>_xlfn.XLOOKUP(Customer8[[#This Row],[Account Number]], Transaction!C:C,Transaction!F:F)</f>
        <v>44630</v>
      </c>
      <c r="Q1513" s="3">
        <f>Customer8[[#This Row],[Bank Deposit]]-Customer8[[#This Row],[Saving Accounts]]</f>
        <v>1073093.0059999998</v>
      </c>
      <c r="R1513" s="3">
        <f>IF(AND(K1513="Current", Customer8[[#This Row],[Balance]]&gt;500000), Customer8[[#This Row],[Balance]]*1.02, Customer8[[#This Row],[Balance]])</f>
        <v>1073093.0059999998</v>
      </c>
      <c r="S1513" s="3" t="str">
        <f>TEXT(Customer8[[#This Row],[Transaction_Date]], "MMM")</f>
        <v>Mar</v>
      </c>
      <c r="T1513" s="3" t="str">
        <f t="shared" si="23"/>
        <v>70 Yrs &amp; Above</v>
      </c>
      <c r="U1513" s="3" t="str">
        <f>TEXT(Customer8[[#This Row],[Transaction_Date]],"YYYY")</f>
        <v>2022</v>
      </c>
    </row>
    <row r="1514" spans="1:21" x14ac:dyDescent="0.35">
      <c r="A1514" t="s">
        <v>3222</v>
      </c>
      <c r="B1514">
        <v>939664703</v>
      </c>
      <c r="C1514">
        <v>45</v>
      </c>
      <c r="D1514" s="1">
        <v>28269.75</v>
      </c>
      <c r="E1514" t="s">
        <v>741</v>
      </c>
      <c r="F1514" t="s">
        <v>279</v>
      </c>
      <c r="G1514" t="s">
        <v>2767</v>
      </c>
      <c r="H1514" s="3">
        <v>1241580.5839</v>
      </c>
      <c r="I1514" s="3">
        <v>500401.3175</v>
      </c>
      <c r="J1514" t="s">
        <v>3223</v>
      </c>
      <c r="K1514" t="str">
        <f>_xlfn.XLOOKUP(A1514, Accounts!A:A, Accounts!E:E, "Not Found")</f>
        <v>Joint</v>
      </c>
      <c r="L1514" s="3">
        <f>_xlfn.XLOOKUP(A1514, Accounts!A:A, Accounts!G:G, 0)</f>
        <v>445693908</v>
      </c>
      <c r="M1514" s="3" t="str">
        <f>_xlfn.XLOOKUP(A1514, Loan!A:A, Loan!D:D, "0")</f>
        <v>0</v>
      </c>
      <c r="N1514" s="3" t="str">
        <f>_xlfn.XLOOKUP(Customer8[[#This Row],[Account Number]],Transaction!C:C,Transaction!D:D)</f>
        <v>Checks</v>
      </c>
      <c r="O1514" s="3" t="str">
        <f>_xlfn.XLOOKUP(Customer8[[#This Row],[Account Number]], Transaction!C:C,Transaction!E:E)</f>
        <v>Bank</v>
      </c>
      <c r="P1514" s="2">
        <f>_xlfn.XLOOKUP(Customer8[[#This Row],[Account Number]], Transaction!C:C,Transaction!F:F)</f>
        <v>44528</v>
      </c>
      <c r="Q1514" s="3">
        <f>Customer8[[#This Row],[Bank Deposit]]-Customer8[[#This Row],[Saving Accounts]]</f>
        <v>741179.26639999996</v>
      </c>
      <c r="R1514" s="3">
        <f>IF(AND(K1514="Current", Customer8[[#This Row],[Balance]]&gt;500000), Customer8[[#This Row],[Balance]]*1.02, Customer8[[#This Row],[Balance]])</f>
        <v>741179.26639999996</v>
      </c>
      <c r="S1514" s="3" t="str">
        <f>TEXT(Customer8[[#This Row],[Transaction_Date]], "MMM")</f>
        <v>Nov</v>
      </c>
      <c r="T1514" s="3" t="str">
        <f t="shared" si="23"/>
        <v>40-49 Yrs</v>
      </c>
      <c r="U1514" s="3" t="str">
        <f>TEXT(Customer8[[#This Row],[Transaction_Date]],"YYYY")</f>
        <v>2021</v>
      </c>
    </row>
    <row r="1515" spans="1:21" x14ac:dyDescent="0.35">
      <c r="A1515" t="s">
        <v>3224</v>
      </c>
      <c r="B1515">
        <v>707899037</v>
      </c>
      <c r="C1515">
        <v>48</v>
      </c>
      <c r="D1515" s="1">
        <v>27174</v>
      </c>
      <c r="E1515" t="s">
        <v>741</v>
      </c>
      <c r="F1515" t="s">
        <v>585</v>
      </c>
      <c r="G1515" t="s">
        <v>2746</v>
      </c>
      <c r="H1515" s="3">
        <v>827446.84609999997</v>
      </c>
      <c r="I1515" s="3">
        <v>399309.83279999997</v>
      </c>
      <c r="J1515" t="s">
        <v>3225</v>
      </c>
      <c r="K1515" t="str">
        <f>_xlfn.XLOOKUP(A1515, Accounts!A:A, Accounts!E:E, "Not Found")</f>
        <v>Fixed Deposit</v>
      </c>
      <c r="L1515" s="3">
        <f>_xlfn.XLOOKUP(A1515, Accounts!A:A, Accounts!G:G, 0)</f>
        <v>23771232</v>
      </c>
      <c r="M1515" s="3" t="str">
        <f>_xlfn.XLOOKUP(A1515, Loan!A:A, Loan!D:D, "0")</f>
        <v>0</v>
      </c>
      <c r="N1515" s="3" t="str">
        <f>_xlfn.XLOOKUP(Customer8[[#This Row],[Account Number]],Transaction!C:C,Transaction!D:D)</f>
        <v>Online Payment</v>
      </c>
      <c r="O1515" s="3" t="str">
        <f>_xlfn.XLOOKUP(Customer8[[#This Row],[Account Number]], Transaction!C:C,Transaction!E:E)</f>
        <v>Internet Banking</v>
      </c>
      <c r="P1515" s="2">
        <f>_xlfn.XLOOKUP(Customer8[[#This Row],[Account Number]], Transaction!C:C,Transaction!F:F)</f>
        <v>44627</v>
      </c>
      <c r="Q1515" s="3">
        <f>Customer8[[#This Row],[Bank Deposit]]-Customer8[[#This Row],[Saving Accounts]]</f>
        <v>428137.01329999999</v>
      </c>
      <c r="R1515" s="3">
        <f>IF(AND(K1515="Current", Customer8[[#This Row],[Balance]]&gt;500000), Customer8[[#This Row],[Balance]]*1.02, Customer8[[#This Row],[Balance]])</f>
        <v>428137.01329999999</v>
      </c>
      <c r="S1515" s="3" t="str">
        <f>TEXT(Customer8[[#This Row],[Transaction_Date]], "MMM")</f>
        <v>Mar</v>
      </c>
      <c r="T1515" s="3" t="str">
        <f t="shared" si="23"/>
        <v>40-49 Yrs</v>
      </c>
      <c r="U1515" s="3" t="str">
        <f>TEXT(Customer8[[#This Row],[Transaction_Date]],"YYYY")</f>
        <v>2022</v>
      </c>
    </row>
    <row r="1516" spans="1:21" x14ac:dyDescent="0.35">
      <c r="A1516" t="s">
        <v>3226</v>
      </c>
      <c r="B1516">
        <v>392790035</v>
      </c>
      <c r="C1516">
        <v>68</v>
      </c>
      <c r="D1516" s="1">
        <v>19869</v>
      </c>
      <c r="E1516" t="s">
        <v>741</v>
      </c>
      <c r="F1516" t="s">
        <v>810</v>
      </c>
      <c r="G1516" t="s">
        <v>2781</v>
      </c>
      <c r="H1516" s="3">
        <v>90353.829899999997</v>
      </c>
      <c r="I1516" s="3">
        <v>24274.5245</v>
      </c>
      <c r="J1516" t="s">
        <v>3227</v>
      </c>
      <c r="K1516" t="str">
        <f>_xlfn.XLOOKUP(A1516, Accounts!A:A, Accounts!E:E, "Not Found")</f>
        <v>Savings</v>
      </c>
      <c r="L1516" s="3">
        <f>_xlfn.XLOOKUP(A1516, Accounts!A:A, Accounts!G:G, 0)</f>
        <v>1170737883</v>
      </c>
      <c r="M1516" s="3" t="str">
        <f>_xlfn.XLOOKUP(A1516, Loan!A:A, Loan!D:D, "0")</f>
        <v>0</v>
      </c>
      <c r="N1516" s="3" t="str">
        <f>_xlfn.XLOOKUP(Customer8[[#This Row],[Account Number]],Transaction!C:C,Transaction!D:D)</f>
        <v>Money Deposit</v>
      </c>
      <c r="O1516" s="3" t="str">
        <f>_xlfn.XLOOKUP(Customer8[[#This Row],[Account Number]], Transaction!C:C,Transaction!E:E)</f>
        <v>Bank</v>
      </c>
      <c r="P1516" s="2">
        <f>_xlfn.XLOOKUP(Customer8[[#This Row],[Account Number]], Transaction!C:C,Transaction!F:F)</f>
        <v>44585</v>
      </c>
      <c r="Q1516" s="3">
        <f>Customer8[[#This Row],[Bank Deposit]]-Customer8[[#This Row],[Saving Accounts]]</f>
        <v>66079.305399999997</v>
      </c>
      <c r="R1516" s="3">
        <f>IF(AND(K1516="Current", Customer8[[#This Row],[Balance]]&gt;500000), Customer8[[#This Row],[Balance]]*1.02, Customer8[[#This Row],[Balance]])</f>
        <v>66079.305399999997</v>
      </c>
      <c r="S1516" s="3" t="str">
        <f>TEXT(Customer8[[#This Row],[Transaction_Date]], "MMM")</f>
        <v>Jan</v>
      </c>
      <c r="T1516" s="3" t="str">
        <f t="shared" si="23"/>
        <v>60-69 Yrs</v>
      </c>
      <c r="U1516" s="3" t="str">
        <f>TEXT(Customer8[[#This Row],[Transaction_Date]],"YYYY")</f>
        <v>2022</v>
      </c>
    </row>
    <row r="1517" spans="1:21" x14ac:dyDescent="0.35">
      <c r="A1517" t="s">
        <v>3228</v>
      </c>
      <c r="B1517">
        <v>772426267</v>
      </c>
      <c r="C1517">
        <v>75</v>
      </c>
      <c r="D1517" s="1">
        <v>17312.25</v>
      </c>
      <c r="E1517" t="s">
        <v>741</v>
      </c>
      <c r="F1517" t="s">
        <v>547</v>
      </c>
      <c r="G1517" t="s">
        <v>2749</v>
      </c>
      <c r="H1517" s="3">
        <v>63984.192900000002</v>
      </c>
      <c r="I1517" s="3">
        <v>49267.828600000001</v>
      </c>
      <c r="J1517" t="s">
        <v>3229</v>
      </c>
      <c r="K1517" t="str">
        <f>_xlfn.XLOOKUP(A1517, Accounts!A:A, Accounts!E:E, "Not Found")</f>
        <v>Current</v>
      </c>
      <c r="L1517" s="3">
        <f>_xlfn.XLOOKUP(A1517, Accounts!A:A, Accounts!G:G, 0)</f>
        <v>289247024</v>
      </c>
      <c r="M1517" s="3" t="str">
        <f>_xlfn.XLOOKUP(A1517, Loan!A:A, Loan!D:D, "0")</f>
        <v>0</v>
      </c>
      <c r="N1517" s="3" t="str">
        <f>_xlfn.XLOOKUP(Customer8[[#This Row],[Account Number]],Transaction!C:C,Transaction!D:D)</f>
        <v>Cash Withdrawal</v>
      </c>
      <c r="O1517" s="3" t="str">
        <f>_xlfn.XLOOKUP(Customer8[[#This Row],[Account Number]], Transaction!C:C,Transaction!E:E)</f>
        <v>POS</v>
      </c>
      <c r="P1517" s="2">
        <f>_xlfn.XLOOKUP(Customer8[[#This Row],[Account Number]], Transaction!C:C,Transaction!F:F)</f>
        <v>44567</v>
      </c>
      <c r="Q1517" s="3">
        <f>Customer8[[#This Row],[Bank Deposit]]-Customer8[[#This Row],[Saving Accounts]]</f>
        <v>14716.364300000001</v>
      </c>
      <c r="R1517" s="3">
        <f>IF(AND(K1517="Current", Customer8[[#This Row],[Balance]]&gt;500000), Customer8[[#This Row],[Balance]]*1.02, Customer8[[#This Row],[Balance]])</f>
        <v>14716.364300000001</v>
      </c>
      <c r="S1517" s="3" t="str">
        <f>TEXT(Customer8[[#This Row],[Transaction_Date]], "MMM")</f>
        <v>Jan</v>
      </c>
      <c r="T1517" s="3" t="str">
        <f t="shared" si="23"/>
        <v>70 Yrs &amp; Above</v>
      </c>
      <c r="U1517" s="3" t="str">
        <f>TEXT(Customer8[[#This Row],[Transaction_Date]],"YYYY")</f>
        <v>2022</v>
      </c>
    </row>
    <row r="1518" spans="1:21" x14ac:dyDescent="0.35">
      <c r="A1518" t="s">
        <v>3230</v>
      </c>
      <c r="B1518">
        <v>164641310</v>
      </c>
      <c r="C1518">
        <v>56</v>
      </c>
      <c r="D1518" s="1">
        <v>24252</v>
      </c>
      <c r="E1518" t="s">
        <v>741</v>
      </c>
      <c r="F1518" t="s">
        <v>48</v>
      </c>
      <c r="G1518" t="s">
        <v>2848</v>
      </c>
      <c r="H1518" s="3">
        <v>1904110.5555</v>
      </c>
      <c r="I1518" s="3">
        <v>412736.07669999998</v>
      </c>
      <c r="J1518" t="s">
        <v>3231</v>
      </c>
      <c r="K1518" t="str">
        <f>_xlfn.XLOOKUP(A1518, Accounts!A:A, Accounts!E:E, "Not Found")</f>
        <v>Domiciliary</v>
      </c>
      <c r="L1518" s="3">
        <f>_xlfn.XLOOKUP(A1518, Accounts!A:A, Accounts!G:G, 0)</f>
        <v>2765164437</v>
      </c>
      <c r="M1518" s="3" t="str">
        <f>_xlfn.XLOOKUP(A1518, Loan!A:A, Loan!D:D, "0")</f>
        <v>0</v>
      </c>
      <c r="N1518" s="3" t="str">
        <f>_xlfn.XLOOKUP(Customer8[[#This Row],[Account Number]],Transaction!C:C,Transaction!D:D)</f>
        <v>Checks</v>
      </c>
      <c r="O1518" s="3" t="str">
        <f>_xlfn.XLOOKUP(Customer8[[#This Row],[Account Number]], Transaction!C:C,Transaction!E:E)</f>
        <v>Informal Services</v>
      </c>
      <c r="P1518" s="2">
        <f>_xlfn.XLOOKUP(Customer8[[#This Row],[Account Number]], Transaction!C:C,Transaction!F:F)</f>
        <v>44558</v>
      </c>
      <c r="Q1518" s="3">
        <f>Customer8[[#This Row],[Bank Deposit]]-Customer8[[#This Row],[Saving Accounts]]</f>
        <v>1491374.4788000002</v>
      </c>
      <c r="R1518" s="3">
        <f>IF(AND(K1518="Current", Customer8[[#This Row],[Balance]]&gt;500000), Customer8[[#This Row],[Balance]]*1.02, Customer8[[#This Row],[Balance]])</f>
        <v>1491374.4788000002</v>
      </c>
      <c r="S1518" s="3" t="str">
        <f>TEXT(Customer8[[#This Row],[Transaction_Date]], "MMM")</f>
        <v>Dec</v>
      </c>
      <c r="T1518" s="3" t="str">
        <f t="shared" si="23"/>
        <v>50-59 Yrs</v>
      </c>
      <c r="U1518" s="3" t="str">
        <f>TEXT(Customer8[[#This Row],[Transaction_Date]],"YYYY")</f>
        <v>2021</v>
      </c>
    </row>
    <row r="1519" spans="1:21" x14ac:dyDescent="0.35">
      <c r="A1519" t="s">
        <v>3232</v>
      </c>
      <c r="B1519">
        <v>282522462</v>
      </c>
      <c r="C1519">
        <v>72</v>
      </c>
      <c r="D1519" s="1">
        <v>18408</v>
      </c>
      <c r="E1519" t="s">
        <v>741</v>
      </c>
      <c r="F1519" t="s">
        <v>1104</v>
      </c>
      <c r="G1519" t="s">
        <v>2756</v>
      </c>
      <c r="H1519" s="3"/>
      <c r="J1519" t="s">
        <v>3233</v>
      </c>
      <c r="K1519" t="str">
        <f>_xlfn.XLOOKUP(A1519, Accounts!A:A, Accounts!E:E, "Not Found")</f>
        <v>Corporate</v>
      </c>
      <c r="L1519" s="3">
        <f>_xlfn.XLOOKUP(A1519, Accounts!A:A, Accounts!G:G, 0)</f>
        <v>1115586483</v>
      </c>
      <c r="M1519" s="3" t="str">
        <f>_xlfn.XLOOKUP(A1519, Loan!A:A, Loan!D:D, "0")</f>
        <v>0</v>
      </c>
      <c r="N1519" s="3" t="str">
        <f>_xlfn.XLOOKUP(Customer8[[#This Row],[Account Number]],Transaction!C:C,Transaction!D:D)</f>
        <v>Money Deposit</v>
      </c>
      <c r="O1519" s="3" t="str">
        <f>_xlfn.XLOOKUP(Customer8[[#This Row],[Account Number]], Transaction!C:C,Transaction!E:E)</f>
        <v>ATM</v>
      </c>
      <c r="P1519" s="2">
        <f>_xlfn.XLOOKUP(Customer8[[#This Row],[Account Number]], Transaction!C:C,Transaction!F:F)</f>
        <v>44475</v>
      </c>
      <c r="Q1519" s="3">
        <f>Customer8[[#This Row],[Bank Deposit]]-Customer8[[#This Row],[Saving Accounts]]</f>
        <v>0</v>
      </c>
      <c r="R1519" s="3">
        <f>IF(AND(K1519="Current", Customer8[[#This Row],[Balance]]&gt;500000), Customer8[[#This Row],[Balance]]*1.02, Customer8[[#This Row],[Balance]])</f>
        <v>0</v>
      </c>
      <c r="S1519" s="3" t="str">
        <f>TEXT(Customer8[[#This Row],[Transaction_Date]], "MMM")</f>
        <v>Oct</v>
      </c>
      <c r="T1519" s="3" t="str">
        <f t="shared" si="23"/>
        <v>70 Yrs &amp; Above</v>
      </c>
      <c r="U1519" s="3" t="str">
        <f>TEXT(Customer8[[#This Row],[Transaction_Date]],"YYYY")</f>
        <v>2021</v>
      </c>
    </row>
    <row r="1520" spans="1:21" x14ac:dyDescent="0.35">
      <c r="A1520" t="s">
        <v>3234</v>
      </c>
      <c r="B1520">
        <v>524107141</v>
      </c>
      <c r="C1520">
        <v>70</v>
      </c>
      <c r="D1520" s="1">
        <v>19138.5</v>
      </c>
      <c r="E1520" t="s">
        <v>741</v>
      </c>
      <c r="F1520" t="s">
        <v>713</v>
      </c>
      <c r="G1520" t="s">
        <v>2848</v>
      </c>
      <c r="H1520" s="3">
        <v>237131.9798</v>
      </c>
      <c r="I1520" s="3">
        <v>154474.54689999999</v>
      </c>
      <c r="J1520" t="s">
        <v>3235</v>
      </c>
      <c r="K1520" t="str">
        <f>_xlfn.XLOOKUP(A1520, Accounts!A:A, Accounts!E:E, "Not Found")</f>
        <v>Domiciliary</v>
      </c>
      <c r="L1520" s="3">
        <f>_xlfn.XLOOKUP(A1520, Accounts!A:A, Accounts!G:G, 0)</f>
        <v>3847088</v>
      </c>
      <c r="M1520" s="3" t="str">
        <f>_xlfn.XLOOKUP(A1520, Loan!A:A, Loan!D:D, "0")</f>
        <v>0</v>
      </c>
      <c r="N1520" s="3" t="str">
        <f>_xlfn.XLOOKUP(Customer8[[#This Row],[Account Number]],Transaction!C:C,Transaction!D:D)</f>
        <v>Online Payment</v>
      </c>
      <c r="O1520" s="3" t="str">
        <f>_xlfn.XLOOKUP(Customer8[[#This Row],[Account Number]], Transaction!C:C,Transaction!E:E)</f>
        <v>Card</v>
      </c>
      <c r="P1520" s="2">
        <f>_xlfn.XLOOKUP(Customer8[[#This Row],[Account Number]], Transaction!C:C,Transaction!F:F)</f>
        <v>44257</v>
      </c>
      <c r="Q1520" s="3">
        <f>Customer8[[#This Row],[Bank Deposit]]-Customer8[[#This Row],[Saving Accounts]]</f>
        <v>82657.432900000014</v>
      </c>
      <c r="R1520" s="3">
        <f>IF(AND(K1520="Current", Customer8[[#This Row],[Balance]]&gt;500000), Customer8[[#This Row],[Balance]]*1.02, Customer8[[#This Row],[Balance]])</f>
        <v>82657.432900000014</v>
      </c>
      <c r="S1520" s="3" t="str">
        <f>TEXT(Customer8[[#This Row],[Transaction_Date]], "MMM")</f>
        <v>Mar</v>
      </c>
      <c r="T1520" s="3" t="str">
        <f t="shared" si="23"/>
        <v>70 Yrs &amp; Above</v>
      </c>
      <c r="U1520" s="3" t="str">
        <f>TEXT(Customer8[[#This Row],[Transaction_Date]],"YYYY")</f>
        <v>2021</v>
      </c>
    </row>
    <row r="1521" spans="1:21" x14ac:dyDescent="0.35">
      <c r="A1521" t="s">
        <v>3236</v>
      </c>
      <c r="B1521">
        <v>938793950</v>
      </c>
      <c r="C1521">
        <v>27</v>
      </c>
      <c r="D1521" s="1">
        <v>34844.25</v>
      </c>
      <c r="E1521" t="s">
        <v>741</v>
      </c>
      <c r="F1521" t="s">
        <v>1567</v>
      </c>
      <c r="G1521" t="s">
        <v>2800</v>
      </c>
      <c r="H1521" s="3">
        <v>948718.03500000003</v>
      </c>
      <c r="I1521" s="3">
        <v>239203.4406</v>
      </c>
      <c r="J1521" t="s">
        <v>3237</v>
      </c>
      <c r="K1521" t="str">
        <f>_xlfn.XLOOKUP(A1521, Accounts!A:A, Accounts!E:E, "Not Found")</f>
        <v>Domiciliary</v>
      </c>
      <c r="L1521" s="3">
        <f>_xlfn.XLOOKUP(A1521, Accounts!A:A, Accounts!G:G, 0)</f>
        <v>2901638025</v>
      </c>
      <c r="M1521" s="3" t="str">
        <f>_xlfn.XLOOKUP(A1521, Loan!A:A, Loan!D:D, "0")</f>
        <v>0</v>
      </c>
      <c r="N1521" s="3" t="str">
        <f>_xlfn.XLOOKUP(Customer8[[#This Row],[Account Number]],Transaction!C:C,Transaction!D:D)</f>
        <v>Money Transfer</v>
      </c>
      <c r="O1521" s="3" t="str">
        <f>_xlfn.XLOOKUP(Customer8[[#This Row],[Account Number]], Transaction!C:C,Transaction!E:E)</f>
        <v>Mobile</v>
      </c>
      <c r="P1521" s="2">
        <f>_xlfn.XLOOKUP(Customer8[[#This Row],[Account Number]], Transaction!C:C,Transaction!F:F)</f>
        <v>44561</v>
      </c>
      <c r="Q1521" s="3">
        <f>Customer8[[#This Row],[Bank Deposit]]-Customer8[[#This Row],[Saving Accounts]]</f>
        <v>709514.59440000006</v>
      </c>
      <c r="R1521" s="3">
        <f>IF(AND(K1521="Current", Customer8[[#This Row],[Balance]]&gt;500000), Customer8[[#This Row],[Balance]]*1.02, Customer8[[#This Row],[Balance]])</f>
        <v>709514.59440000006</v>
      </c>
      <c r="S1521" s="3" t="str">
        <f>TEXT(Customer8[[#This Row],[Transaction_Date]], "MMM")</f>
        <v>Dec</v>
      </c>
      <c r="T1521" s="3" t="str">
        <f t="shared" si="23"/>
        <v>20-29 Yrs</v>
      </c>
      <c r="U1521" s="3" t="str">
        <f>TEXT(Customer8[[#This Row],[Transaction_Date]],"YYYY")</f>
        <v>2021</v>
      </c>
    </row>
    <row r="1522" spans="1:21" x14ac:dyDescent="0.35">
      <c r="A1522" t="s">
        <v>3238</v>
      </c>
      <c r="B1522">
        <v>247030328</v>
      </c>
      <c r="C1522">
        <v>69</v>
      </c>
      <c r="D1522" s="1">
        <v>19503.75</v>
      </c>
      <c r="E1522" t="s">
        <v>741</v>
      </c>
      <c r="F1522" t="s">
        <v>1544</v>
      </c>
      <c r="G1522" t="s">
        <v>2776</v>
      </c>
      <c r="H1522" s="3">
        <v>260867.38430000001</v>
      </c>
      <c r="I1522" s="3">
        <v>70013.439899999998</v>
      </c>
      <c r="J1522" t="s">
        <v>3239</v>
      </c>
      <c r="K1522" t="str">
        <f>_xlfn.XLOOKUP(A1522, Accounts!A:A, Accounts!E:E, "Not Found")</f>
        <v>Domiciliary</v>
      </c>
      <c r="L1522" s="3">
        <f>_xlfn.XLOOKUP(A1522, Accounts!A:A, Accounts!G:G, 0)</f>
        <v>1056664155</v>
      </c>
      <c r="M1522" s="3">
        <f>_xlfn.XLOOKUP(A1522, Loan!A:A, Loan!D:D, "0")</f>
        <v>5740046647</v>
      </c>
      <c r="N1522" s="3" t="str">
        <f>_xlfn.XLOOKUP(Customer8[[#This Row],[Account Number]],Transaction!C:C,Transaction!D:D)</f>
        <v>Loan Payment</v>
      </c>
      <c r="O1522" s="3" t="str">
        <f>_xlfn.XLOOKUP(Customer8[[#This Row],[Account Number]], Transaction!C:C,Transaction!E:E)</f>
        <v>ACH</v>
      </c>
      <c r="P1522" s="2">
        <f>_xlfn.XLOOKUP(Customer8[[#This Row],[Account Number]], Transaction!C:C,Transaction!F:F)</f>
        <v>44394</v>
      </c>
      <c r="Q1522" s="3">
        <f>Customer8[[#This Row],[Bank Deposit]]-Customer8[[#This Row],[Saving Accounts]]</f>
        <v>190853.94440000001</v>
      </c>
      <c r="R1522" s="3">
        <f>IF(AND(K1522="Current", Customer8[[#This Row],[Balance]]&gt;500000), Customer8[[#This Row],[Balance]]*1.02, Customer8[[#This Row],[Balance]])</f>
        <v>190853.94440000001</v>
      </c>
      <c r="S1522" s="3" t="str">
        <f>TEXT(Customer8[[#This Row],[Transaction_Date]], "MMM")</f>
        <v>Jul</v>
      </c>
      <c r="T1522" s="3" t="str">
        <f t="shared" si="23"/>
        <v>60-69 Yrs</v>
      </c>
      <c r="U1522" s="3" t="str">
        <f>TEXT(Customer8[[#This Row],[Transaction_Date]],"YYYY")</f>
        <v>2021</v>
      </c>
    </row>
    <row r="1523" spans="1:21" x14ac:dyDescent="0.35">
      <c r="A1523" t="s">
        <v>1132</v>
      </c>
      <c r="B1523">
        <v>384914144</v>
      </c>
      <c r="C1523">
        <v>48</v>
      </c>
      <c r="D1523" s="1">
        <v>27174</v>
      </c>
      <c r="E1523" t="s">
        <v>741</v>
      </c>
      <c r="F1523" t="s">
        <v>347</v>
      </c>
      <c r="G1523" t="s">
        <v>2743</v>
      </c>
      <c r="H1523" s="3">
        <v>238841.5012</v>
      </c>
      <c r="I1523" s="3">
        <v>96893.654500000004</v>
      </c>
      <c r="J1523" t="s">
        <v>3240</v>
      </c>
      <c r="K1523" t="str">
        <f>_xlfn.XLOOKUP(A1523, Accounts!A:A, Accounts!E:E, "Not Found")</f>
        <v>Domiciliary</v>
      </c>
      <c r="L1523" s="3">
        <f>_xlfn.XLOOKUP(A1523, Accounts!A:A, Accounts!G:G, 0)</f>
        <v>333918879</v>
      </c>
      <c r="M1523" s="3" t="str">
        <f>_xlfn.XLOOKUP(A1523, Loan!A:A, Loan!D:D, "0")</f>
        <v>0</v>
      </c>
      <c r="N1523" s="3" t="str">
        <f>_xlfn.XLOOKUP(Customer8[[#This Row],[Account Number]],Transaction!C:C,Transaction!D:D)</f>
        <v>Money Transfer</v>
      </c>
      <c r="O1523" s="3" t="str">
        <f>_xlfn.XLOOKUP(Customer8[[#This Row],[Account Number]], Transaction!C:C,Transaction!E:E)</f>
        <v>Mobile</v>
      </c>
      <c r="P1523" s="2">
        <f>_xlfn.XLOOKUP(Customer8[[#This Row],[Account Number]], Transaction!C:C,Transaction!F:F)</f>
        <v>44320</v>
      </c>
      <c r="Q1523" s="3">
        <f>Customer8[[#This Row],[Bank Deposit]]-Customer8[[#This Row],[Saving Accounts]]</f>
        <v>141947.84669999999</v>
      </c>
      <c r="R1523" s="3">
        <f>IF(AND(K1523="Current", Customer8[[#This Row],[Balance]]&gt;500000), Customer8[[#This Row],[Balance]]*1.02, Customer8[[#This Row],[Balance]])</f>
        <v>141947.84669999999</v>
      </c>
      <c r="S1523" s="3" t="str">
        <f>TEXT(Customer8[[#This Row],[Transaction_Date]], "MMM")</f>
        <v>May</v>
      </c>
      <c r="T1523" s="3" t="str">
        <f t="shared" si="23"/>
        <v>40-49 Yrs</v>
      </c>
      <c r="U1523" s="3" t="str">
        <f>TEXT(Customer8[[#This Row],[Transaction_Date]],"YYYY")</f>
        <v>2021</v>
      </c>
    </row>
    <row r="1524" spans="1:21" x14ac:dyDescent="0.35">
      <c r="A1524" t="s">
        <v>3241</v>
      </c>
      <c r="B1524">
        <v>169981179</v>
      </c>
      <c r="C1524">
        <v>54</v>
      </c>
      <c r="D1524" s="1">
        <v>24982.5</v>
      </c>
      <c r="E1524" t="s">
        <v>741</v>
      </c>
      <c r="F1524" t="s">
        <v>54</v>
      </c>
      <c r="G1524" t="s">
        <v>2771</v>
      </c>
      <c r="H1524" s="3">
        <v>1485047.9295000001</v>
      </c>
      <c r="I1524" s="3">
        <v>307756.6433</v>
      </c>
      <c r="J1524" t="s">
        <v>3242</v>
      </c>
      <c r="K1524" t="str">
        <f>_xlfn.XLOOKUP(A1524, Accounts!A:A, Accounts!E:E, "Not Found")</f>
        <v>Current</v>
      </c>
      <c r="L1524" s="3">
        <f>_xlfn.XLOOKUP(A1524, Accounts!A:A, Accounts!G:G, 0)</f>
        <v>392435568</v>
      </c>
      <c r="M1524" s="3" t="str">
        <f>_xlfn.XLOOKUP(A1524, Loan!A:A, Loan!D:D, "0")</f>
        <v>0</v>
      </c>
      <c r="N1524" s="3" t="str">
        <f>_xlfn.XLOOKUP(Customer8[[#This Row],[Account Number]],Transaction!C:C,Transaction!D:D)</f>
        <v>Cash Withdrawal</v>
      </c>
      <c r="O1524" s="3" t="str">
        <f>_xlfn.XLOOKUP(Customer8[[#This Row],[Account Number]], Transaction!C:C,Transaction!E:E)</f>
        <v>POS</v>
      </c>
      <c r="P1524" s="2">
        <f>_xlfn.XLOOKUP(Customer8[[#This Row],[Account Number]], Transaction!C:C,Transaction!F:F)</f>
        <v>44527</v>
      </c>
      <c r="Q1524" s="3">
        <f>Customer8[[#This Row],[Bank Deposit]]-Customer8[[#This Row],[Saving Accounts]]</f>
        <v>1177291.2862</v>
      </c>
      <c r="R1524" s="3">
        <f>IF(AND(K1524="Current", Customer8[[#This Row],[Balance]]&gt;500000), Customer8[[#This Row],[Balance]]*1.02, Customer8[[#This Row],[Balance]])</f>
        <v>1200837.1119240001</v>
      </c>
      <c r="S1524" s="3" t="str">
        <f>TEXT(Customer8[[#This Row],[Transaction_Date]], "MMM")</f>
        <v>Nov</v>
      </c>
      <c r="T1524" s="3" t="str">
        <f t="shared" si="23"/>
        <v>50-59 Yrs</v>
      </c>
      <c r="U1524" s="3" t="str">
        <f>TEXT(Customer8[[#This Row],[Transaction_Date]],"YYYY")</f>
        <v>2021</v>
      </c>
    </row>
    <row r="1525" spans="1:21" x14ac:dyDescent="0.35">
      <c r="A1525" t="s">
        <v>3243</v>
      </c>
      <c r="B1525">
        <v>65997466</v>
      </c>
      <c r="C1525">
        <v>18</v>
      </c>
      <c r="D1525" s="1">
        <v>38131.5</v>
      </c>
      <c r="E1525" t="s">
        <v>741</v>
      </c>
      <c r="F1525" t="s">
        <v>968</v>
      </c>
      <c r="G1525" t="s">
        <v>2743</v>
      </c>
      <c r="H1525" s="3">
        <v>63685.813199999997</v>
      </c>
      <c r="I1525" s="3">
        <v>43186.9421</v>
      </c>
      <c r="J1525" t="s">
        <v>3244</v>
      </c>
      <c r="K1525" t="str">
        <f>_xlfn.XLOOKUP(A1525, Accounts!A:A, Accounts!E:E, "Not Found")</f>
        <v>Corporate</v>
      </c>
      <c r="L1525" s="3">
        <f>_xlfn.XLOOKUP(A1525, Accounts!A:A, Accounts!G:G, 0)</f>
        <v>225213912</v>
      </c>
      <c r="M1525" s="3" t="str">
        <f>_xlfn.XLOOKUP(A1525, Loan!A:A, Loan!D:D, "0")</f>
        <v>0</v>
      </c>
      <c r="N1525" s="3" t="str">
        <f>_xlfn.XLOOKUP(Customer8[[#This Row],[Account Number]],Transaction!C:C,Transaction!D:D)</f>
        <v>Money Transfer</v>
      </c>
      <c r="O1525" s="3" t="str">
        <f>_xlfn.XLOOKUP(Customer8[[#This Row],[Account Number]], Transaction!C:C,Transaction!E:E)</f>
        <v>Bank</v>
      </c>
      <c r="P1525" s="2">
        <f>_xlfn.XLOOKUP(Customer8[[#This Row],[Account Number]], Transaction!C:C,Transaction!F:F)</f>
        <v>44672</v>
      </c>
      <c r="Q1525" s="3">
        <f>Customer8[[#This Row],[Bank Deposit]]-Customer8[[#This Row],[Saving Accounts]]</f>
        <v>20498.871099999997</v>
      </c>
      <c r="R1525" s="3">
        <f>IF(AND(K1525="Current", Customer8[[#This Row],[Balance]]&gt;500000), Customer8[[#This Row],[Balance]]*1.02, Customer8[[#This Row],[Balance]])</f>
        <v>20498.871099999997</v>
      </c>
      <c r="S1525" s="3" t="str">
        <f>TEXT(Customer8[[#This Row],[Transaction_Date]], "MMM")</f>
        <v>Apr</v>
      </c>
      <c r="T1525" s="3" t="str">
        <f t="shared" si="23"/>
        <v>Below 20 Yrs</v>
      </c>
      <c r="U1525" s="3" t="str">
        <f>TEXT(Customer8[[#This Row],[Transaction_Date]],"YYYY")</f>
        <v>2022</v>
      </c>
    </row>
    <row r="1526" spans="1:21" x14ac:dyDescent="0.35">
      <c r="A1526" t="s">
        <v>3245</v>
      </c>
      <c r="B1526">
        <v>46822267</v>
      </c>
      <c r="C1526">
        <v>60</v>
      </c>
      <c r="D1526" s="1">
        <v>22791</v>
      </c>
      <c r="E1526" t="s">
        <v>741</v>
      </c>
      <c r="F1526" t="s">
        <v>269</v>
      </c>
      <c r="G1526" t="s">
        <v>2749</v>
      </c>
      <c r="H1526" s="3">
        <v>229116.19500000001</v>
      </c>
      <c r="I1526" s="3">
        <v>60715.791700000002</v>
      </c>
      <c r="J1526" t="s">
        <v>3246</v>
      </c>
      <c r="K1526" t="str">
        <f>_xlfn.XLOOKUP(A1526, Accounts!A:A, Accounts!E:E, "Not Found")</f>
        <v>Domiciliary</v>
      </c>
      <c r="L1526" s="3">
        <f>_xlfn.XLOOKUP(A1526, Accounts!A:A, Accounts!G:G, 0)</f>
        <v>242230661</v>
      </c>
      <c r="M1526" s="3">
        <f>_xlfn.XLOOKUP(A1526, Loan!A:A, Loan!D:D, "0")</f>
        <v>224641419</v>
      </c>
      <c r="N1526" s="3" t="str">
        <f>_xlfn.XLOOKUP(Customer8[[#This Row],[Account Number]],Transaction!C:C,Transaction!D:D)</f>
        <v>Loan Payment</v>
      </c>
      <c r="O1526" s="3" t="str">
        <f>_xlfn.XLOOKUP(Customer8[[#This Row],[Account Number]], Transaction!C:C,Transaction!E:E)</f>
        <v>AFT</v>
      </c>
      <c r="P1526" s="2">
        <f>_xlfn.XLOOKUP(Customer8[[#This Row],[Account Number]], Transaction!C:C,Transaction!F:F)</f>
        <v>44397</v>
      </c>
      <c r="Q1526" s="3">
        <f>Customer8[[#This Row],[Bank Deposit]]-Customer8[[#This Row],[Saving Accounts]]</f>
        <v>168400.40330000001</v>
      </c>
      <c r="R1526" s="3">
        <f>IF(AND(K1526="Current", Customer8[[#This Row],[Balance]]&gt;500000), Customer8[[#This Row],[Balance]]*1.02, Customer8[[#This Row],[Balance]])</f>
        <v>168400.40330000001</v>
      </c>
      <c r="S1526" s="3" t="str">
        <f>TEXT(Customer8[[#This Row],[Transaction_Date]], "MMM")</f>
        <v>Jul</v>
      </c>
      <c r="T1526" s="3" t="str">
        <f t="shared" si="23"/>
        <v>60-69 Yrs</v>
      </c>
      <c r="U1526" s="3" t="str">
        <f>TEXT(Customer8[[#This Row],[Transaction_Date]],"YYYY")</f>
        <v>2021</v>
      </c>
    </row>
    <row r="1527" spans="1:21" x14ac:dyDescent="0.35">
      <c r="A1527" t="s">
        <v>3247</v>
      </c>
      <c r="B1527">
        <v>57264897</v>
      </c>
      <c r="C1527">
        <v>51</v>
      </c>
      <c r="D1527" s="1">
        <v>26078.25</v>
      </c>
      <c r="E1527" t="s">
        <v>741</v>
      </c>
      <c r="F1527" t="s">
        <v>163</v>
      </c>
      <c r="G1527" t="s">
        <v>2771</v>
      </c>
      <c r="H1527" s="3">
        <v>176252.2622</v>
      </c>
      <c r="I1527" s="3">
        <v>57485.353199999998</v>
      </c>
      <c r="J1527" t="s">
        <v>3248</v>
      </c>
      <c r="K1527" t="str">
        <f>_xlfn.XLOOKUP(A1527, Accounts!A:A, Accounts!E:E, "Not Found")</f>
        <v>Domiciliary</v>
      </c>
      <c r="L1527" s="3">
        <f>_xlfn.XLOOKUP(A1527, Accounts!A:A, Accounts!G:G, 0)</f>
        <v>1943898551</v>
      </c>
      <c r="M1527" s="3" t="str">
        <f>_xlfn.XLOOKUP(A1527, Loan!A:A, Loan!D:D, "0")</f>
        <v>0</v>
      </c>
      <c r="N1527" s="3" t="str">
        <f>_xlfn.XLOOKUP(Customer8[[#This Row],[Account Number]],Transaction!C:C,Transaction!D:D)</f>
        <v>Cash Withdrawal</v>
      </c>
      <c r="O1527" s="3" t="str">
        <f>_xlfn.XLOOKUP(Customer8[[#This Row],[Account Number]], Transaction!C:C,Transaction!E:E)</f>
        <v>POS</v>
      </c>
      <c r="P1527" s="2">
        <f>_xlfn.XLOOKUP(Customer8[[#This Row],[Account Number]], Transaction!C:C,Transaction!F:F)</f>
        <v>44371</v>
      </c>
      <c r="Q1527" s="3">
        <f>Customer8[[#This Row],[Bank Deposit]]-Customer8[[#This Row],[Saving Accounts]]</f>
        <v>118766.909</v>
      </c>
      <c r="R1527" s="3">
        <f>IF(AND(K1527="Current", Customer8[[#This Row],[Balance]]&gt;500000), Customer8[[#This Row],[Balance]]*1.02, Customer8[[#This Row],[Balance]])</f>
        <v>118766.909</v>
      </c>
      <c r="S1527" s="3" t="str">
        <f>TEXT(Customer8[[#This Row],[Transaction_Date]], "MMM")</f>
        <v>Jun</v>
      </c>
      <c r="T1527" s="3" t="str">
        <f t="shared" si="23"/>
        <v>50-59 Yrs</v>
      </c>
      <c r="U1527" s="3" t="str">
        <f>TEXT(Customer8[[#This Row],[Transaction_Date]],"YYYY")</f>
        <v>2021</v>
      </c>
    </row>
    <row r="1528" spans="1:21" x14ac:dyDescent="0.35">
      <c r="A1528" t="s">
        <v>3249</v>
      </c>
      <c r="B1528">
        <v>55291105</v>
      </c>
      <c r="C1528">
        <v>77</v>
      </c>
      <c r="D1528" s="1">
        <v>16581.75</v>
      </c>
      <c r="E1528" t="s">
        <v>741</v>
      </c>
      <c r="F1528" t="s">
        <v>456</v>
      </c>
      <c r="G1528" t="s">
        <v>2781</v>
      </c>
      <c r="H1528" s="3">
        <v>519360.19309999997</v>
      </c>
      <c r="I1528" s="3">
        <v>80527.6011</v>
      </c>
      <c r="J1528" t="s">
        <v>3250</v>
      </c>
      <c r="K1528" t="str">
        <f>_xlfn.XLOOKUP(A1528, Accounts!A:A, Accounts!E:E, "Not Found")</f>
        <v>Domiciliary</v>
      </c>
      <c r="L1528" s="3">
        <f>_xlfn.XLOOKUP(A1528, Accounts!A:A, Accounts!G:G, 0)</f>
        <v>958196736</v>
      </c>
      <c r="M1528" s="3" t="str">
        <f>_xlfn.XLOOKUP(A1528, Loan!A:A, Loan!D:D, "0")</f>
        <v>0</v>
      </c>
      <c r="N1528" s="3" t="str">
        <f>_xlfn.XLOOKUP(Customer8[[#This Row],[Account Number]],Transaction!C:C,Transaction!D:D)</f>
        <v>Money Deposit</v>
      </c>
      <c r="O1528" s="3" t="str">
        <f>_xlfn.XLOOKUP(Customer8[[#This Row],[Account Number]], Transaction!C:C,Transaction!E:E)</f>
        <v>Bank</v>
      </c>
      <c r="P1528" s="2">
        <f>_xlfn.XLOOKUP(Customer8[[#This Row],[Account Number]], Transaction!C:C,Transaction!F:F)</f>
        <v>44260</v>
      </c>
      <c r="Q1528" s="3">
        <f>Customer8[[#This Row],[Bank Deposit]]-Customer8[[#This Row],[Saving Accounts]]</f>
        <v>438832.59199999995</v>
      </c>
      <c r="R1528" s="3">
        <f>IF(AND(K1528="Current", Customer8[[#This Row],[Balance]]&gt;500000), Customer8[[#This Row],[Balance]]*1.02, Customer8[[#This Row],[Balance]])</f>
        <v>438832.59199999995</v>
      </c>
      <c r="S1528" s="3" t="str">
        <f>TEXT(Customer8[[#This Row],[Transaction_Date]], "MMM")</f>
        <v>Mar</v>
      </c>
      <c r="T1528" s="3" t="str">
        <f t="shared" si="23"/>
        <v>70 Yrs &amp; Above</v>
      </c>
      <c r="U1528" s="3" t="str">
        <f>TEXT(Customer8[[#This Row],[Transaction_Date]],"YYYY")</f>
        <v>2021</v>
      </c>
    </row>
    <row r="1529" spans="1:21" x14ac:dyDescent="0.35">
      <c r="A1529" t="s">
        <v>3251</v>
      </c>
      <c r="B1529">
        <v>215370104</v>
      </c>
      <c r="C1529">
        <v>62</v>
      </c>
      <c r="D1529" s="1">
        <v>22060.5</v>
      </c>
      <c r="E1529" t="s">
        <v>741</v>
      </c>
      <c r="F1529" t="s">
        <v>886</v>
      </c>
      <c r="G1529" t="s">
        <v>2776</v>
      </c>
      <c r="H1529" s="3">
        <v>1028685.153</v>
      </c>
      <c r="I1529" s="3">
        <v>633949.01969999995</v>
      </c>
      <c r="J1529" t="s">
        <v>3252</v>
      </c>
      <c r="K1529" t="str">
        <f>_xlfn.XLOOKUP(A1529, Accounts!A:A, Accounts!E:E, "Not Found")</f>
        <v>Domiciliary</v>
      </c>
      <c r="L1529" s="3">
        <f>_xlfn.XLOOKUP(A1529, Accounts!A:A, Accounts!G:G, 0)</f>
        <v>2792960976</v>
      </c>
      <c r="M1529" s="3" t="str">
        <f>_xlfn.XLOOKUP(A1529, Loan!A:A, Loan!D:D, "0")</f>
        <v>0</v>
      </c>
      <c r="N1529" s="3" t="str">
        <f>_xlfn.XLOOKUP(Customer8[[#This Row],[Account Number]],Transaction!C:C,Transaction!D:D)</f>
        <v>Checks</v>
      </c>
      <c r="O1529" s="3" t="str">
        <f>_xlfn.XLOOKUP(Customer8[[#This Row],[Account Number]], Transaction!C:C,Transaction!E:E)</f>
        <v>Informal Services</v>
      </c>
      <c r="P1529" s="2">
        <f>_xlfn.XLOOKUP(Customer8[[#This Row],[Account Number]], Transaction!C:C,Transaction!F:F)</f>
        <v>44263</v>
      </c>
      <c r="Q1529" s="3">
        <f>Customer8[[#This Row],[Bank Deposit]]-Customer8[[#This Row],[Saving Accounts]]</f>
        <v>394736.1333000001</v>
      </c>
      <c r="R1529" s="3">
        <f>IF(AND(K1529="Current", Customer8[[#This Row],[Balance]]&gt;500000), Customer8[[#This Row],[Balance]]*1.02, Customer8[[#This Row],[Balance]])</f>
        <v>394736.1333000001</v>
      </c>
      <c r="S1529" s="3" t="str">
        <f>TEXT(Customer8[[#This Row],[Transaction_Date]], "MMM")</f>
        <v>Mar</v>
      </c>
      <c r="T1529" s="3" t="str">
        <f t="shared" si="23"/>
        <v>60-69 Yrs</v>
      </c>
      <c r="U1529" s="3" t="str">
        <f>TEXT(Customer8[[#This Row],[Transaction_Date]],"YYYY")</f>
        <v>2021</v>
      </c>
    </row>
    <row r="1530" spans="1:21" x14ac:dyDescent="0.35">
      <c r="A1530" t="s">
        <v>3253</v>
      </c>
      <c r="B1530">
        <v>586460989</v>
      </c>
      <c r="C1530">
        <v>25</v>
      </c>
      <c r="D1530" s="1">
        <v>35574.75</v>
      </c>
      <c r="E1530" t="s">
        <v>741</v>
      </c>
      <c r="F1530" t="s">
        <v>482</v>
      </c>
      <c r="G1530" t="s">
        <v>2746</v>
      </c>
      <c r="H1530" s="3">
        <v>2048428.6684000001</v>
      </c>
      <c r="I1530" s="3">
        <v>479426.12959999999</v>
      </c>
      <c r="J1530" t="s">
        <v>3254</v>
      </c>
      <c r="K1530" t="str">
        <f>_xlfn.XLOOKUP(A1530, Accounts!A:A, Accounts!E:E, "Not Found")</f>
        <v>Current</v>
      </c>
      <c r="L1530" s="3">
        <f>_xlfn.XLOOKUP(A1530, Accounts!A:A, Accounts!G:G, 0)</f>
        <v>274699152</v>
      </c>
      <c r="M1530" s="3" t="str">
        <f>_xlfn.XLOOKUP(A1530, Loan!A:A, Loan!D:D, "0")</f>
        <v>0</v>
      </c>
      <c r="N1530" s="3" t="str">
        <f>_xlfn.XLOOKUP(Customer8[[#This Row],[Account Number]],Transaction!C:C,Transaction!D:D)</f>
        <v>Cash Withdrawal</v>
      </c>
      <c r="O1530" s="3" t="str">
        <f>_xlfn.XLOOKUP(Customer8[[#This Row],[Account Number]], Transaction!C:C,Transaction!E:E)</f>
        <v>POS</v>
      </c>
      <c r="P1530" s="2">
        <f>_xlfn.XLOOKUP(Customer8[[#This Row],[Account Number]], Transaction!C:C,Transaction!F:F)</f>
        <v>44230</v>
      </c>
      <c r="Q1530" s="3">
        <f>Customer8[[#This Row],[Bank Deposit]]-Customer8[[#This Row],[Saving Accounts]]</f>
        <v>1569002.5388000002</v>
      </c>
      <c r="R1530" s="3">
        <f>IF(AND(K1530="Current", Customer8[[#This Row],[Balance]]&gt;500000), Customer8[[#This Row],[Balance]]*1.02, Customer8[[#This Row],[Balance]])</f>
        <v>1600382.5895760003</v>
      </c>
      <c r="S1530" s="3" t="str">
        <f>TEXT(Customer8[[#This Row],[Transaction_Date]], "MMM")</f>
        <v>Feb</v>
      </c>
      <c r="T1530" s="3" t="str">
        <f t="shared" si="23"/>
        <v>20-29 Yrs</v>
      </c>
      <c r="U1530" s="3" t="str">
        <f>TEXT(Customer8[[#This Row],[Transaction_Date]],"YYYY")</f>
        <v>2021</v>
      </c>
    </row>
    <row r="1531" spans="1:21" x14ac:dyDescent="0.35">
      <c r="A1531" t="s">
        <v>3255</v>
      </c>
      <c r="B1531">
        <v>758880525</v>
      </c>
      <c r="C1531">
        <v>85</v>
      </c>
      <c r="D1531" s="1">
        <v>13659.75</v>
      </c>
      <c r="E1531" t="s">
        <v>741</v>
      </c>
      <c r="F1531" t="s">
        <v>12</v>
      </c>
      <c r="G1531" t="s">
        <v>2848</v>
      </c>
      <c r="H1531" s="3">
        <v>955300.50280000002</v>
      </c>
      <c r="I1531" s="3">
        <v>207918.34469999999</v>
      </c>
      <c r="J1531" t="s">
        <v>3256</v>
      </c>
      <c r="K1531" t="str">
        <f>_xlfn.XLOOKUP(A1531, Accounts!A:A, Accounts!E:E, "Not Found")</f>
        <v>Domiciliary</v>
      </c>
      <c r="L1531" s="3">
        <f>_xlfn.XLOOKUP(A1531, Accounts!A:A, Accounts!G:G, 0)</f>
        <v>163857918</v>
      </c>
      <c r="M1531" s="3" t="str">
        <f>_xlfn.XLOOKUP(A1531, Loan!A:A, Loan!D:D, "0")</f>
        <v>0</v>
      </c>
      <c r="N1531" s="3" t="str">
        <f>_xlfn.XLOOKUP(Customer8[[#This Row],[Account Number]],Transaction!C:C,Transaction!D:D)</f>
        <v>Online Payment</v>
      </c>
      <c r="O1531" s="3" t="str">
        <f>_xlfn.XLOOKUP(Customer8[[#This Row],[Account Number]], Transaction!C:C,Transaction!E:E)</f>
        <v>Card</v>
      </c>
      <c r="P1531" s="2">
        <f>_xlfn.XLOOKUP(Customer8[[#This Row],[Account Number]], Transaction!C:C,Transaction!F:F)</f>
        <v>44496</v>
      </c>
      <c r="Q1531" s="3">
        <f>Customer8[[#This Row],[Bank Deposit]]-Customer8[[#This Row],[Saving Accounts]]</f>
        <v>747382.1581</v>
      </c>
      <c r="R1531" s="3">
        <f>IF(AND(K1531="Current", Customer8[[#This Row],[Balance]]&gt;500000), Customer8[[#This Row],[Balance]]*1.02, Customer8[[#This Row],[Balance]])</f>
        <v>747382.1581</v>
      </c>
      <c r="S1531" s="3" t="str">
        <f>TEXT(Customer8[[#This Row],[Transaction_Date]], "MMM")</f>
        <v>Oct</v>
      </c>
      <c r="T1531" s="3" t="str">
        <f t="shared" si="23"/>
        <v>70 Yrs &amp; Above</v>
      </c>
      <c r="U1531" s="3" t="str">
        <f>TEXT(Customer8[[#This Row],[Transaction_Date]],"YYYY")</f>
        <v>2021</v>
      </c>
    </row>
    <row r="1532" spans="1:21" x14ac:dyDescent="0.35">
      <c r="A1532" t="s">
        <v>3257</v>
      </c>
      <c r="B1532">
        <v>850570265</v>
      </c>
      <c r="C1532">
        <v>79</v>
      </c>
      <c r="D1532" s="1">
        <v>15851.25</v>
      </c>
      <c r="E1532" t="s">
        <v>741</v>
      </c>
      <c r="F1532" t="s">
        <v>1070</v>
      </c>
      <c r="G1532" t="s">
        <v>2756</v>
      </c>
      <c r="H1532" s="3">
        <v>340772.8247</v>
      </c>
      <c r="I1532" s="3">
        <v>138580.94870000001</v>
      </c>
      <c r="J1532" t="s">
        <v>3258</v>
      </c>
      <c r="K1532" t="str">
        <f>_xlfn.XLOOKUP(A1532, Accounts!A:A, Accounts!E:E, "Not Found")</f>
        <v>Current</v>
      </c>
      <c r="L1532" s="3">
        <f>_xlfn.XLOOKUP(A1532, Accounts!A:A, Accounts!G:G, 0)</f>
        <v>719099289</v>
      </c>
      <c r="M1532" s="3">
        <f>_xlfn.XLOOKUP(A1532, Loan!A:A, Loan!D:D, "0")</f>
        <v>1724888697</v>
      </c>
      <c r="N1532" s="3" t="str">
        <f>_xlfn.XLOOKUP(Customer8[[#This Row],[Account Number]],Transaction!C:C,Transaction!D:D)</f>
        <v>Loan Payment</v>
      </c>
      <c r="O1532" s="3" t="str">
        <f>_xlfn.XLOOKUP(Customer8[[#This Row],[Account Number]], Transaction!C:C,Transaction!E:E)</f>
        <v>AFT</v>
      </c>
      <c r="P1532" s="2">
        <f>_xlfn.XLOOKUP(Customer8[[#This Row],[Account Number]], Transaction!C:C,Transaction!F:F)</f>
        <v>44456</v>
      </c>
      <c r="Q1532" s="3">
        <f>Customer8[[#This Row],[Bank Deposit]]-Customer8[[#This Row],[Saving Accounts]]</f>
        <v>202191.87599999999</v>
      </c>
      <c r="R1532" s="3">
        <f>IF(AND(K1532="Current", Customer8[[#This Row],[Balance]]&gt;500000), Customer8[[#This Row],[Balance]]*1.02, Customer8[[#This Row],[Balance]])</f>
        <v>202191.87599999999</v>
      </c>
      <c r="S1532" s="3" t="str">
        <f>TEXT(Customer8[[#This Row],[Transaction_Date]], "MMM")</f>
        <v>Sep</v>
      </c>
      <c r="T1532" s="3" t="str">
        <f t="shared" si="23"/>
        <v>70 Yrs &amp; Above</v>
      </c>
      <c r="U1532" s="3" t="str">
        <f>TEXT(Customer8[[#This Row],[Transaction_Date]],"YYYY")</f>
        <v>2021</v>
      </c>
    </row>
    <row r="1533" spans="1:21" x14ac:dyDescent="0.35">
      <c r="A1533" t="s">
        <v>3259</v>
      </c>
      <c r="B1533">
        <v>794596039</v>
      </c>
      <c r="C1533">
        <v>19</v>
      </c>
      <c r="D1533" s="1">
        <v>37766.25</v>
      </c>
      <c r="E1533" t="s">
        <v>741</v>
      </c>
      <c r="F1533" t="s">
        <v>42</v>
      </c>
      <c r="G1533" t="s">
        <v>2764</v>
      </c>
      <c r="H1533" s="3">
        <v>585083.66</v>
      </c>
      <c r="I1533" s="3">
        <v>218528.747</v>
      </c>
      <c r="J1533" t="s">
        <v>3260</v>
      </c>
      <c r="K1533" t="str">
        <f>_xlfn.XLOOKUP(A1533, Accounts!A:A, Accounts!E:E, "Not Found")</f>
        <v>Savings</v>
      </c>
      <c r="L1533" s="3">
        <f>_xlfn.XLOOKUP(A1533, Accounts!A:A, Accounts!G:G, 0)</f>
        <v>816834375</v>
      </c>
      <c r="M1533" s="3" t="str">
        <f>_xlfn.XLOOKUP(A1533, Loan!A:A, Loan!D:D, "0")</f>
        <v>0</v>
      </c>
      <c r="N1533" s="3" t="str">
        <f>_xlfn.XLOOKUP(Customer8[[#This Row],[Account Number]],Transaction!C:C,Transaction!D:D)</f>
        <v>Checks</v>
      </c>
      <c r="O1533" s="3" t="str">
        <f>_xlfn.XLOOKUP(Customer8[[#This Row],[Account Number]], Transaction!C:C,Transaction!E:E)</f>
        <v>Bank</v>
      </c>
      <c r="P1533" s="2">
        <f>_xlfn.XLOOKUP(Customer8[[#This Row],[Account Number]], Transaction!C:C,Transaction!F:F)</f>
        <v>44320</v>
      </c>
      <c r="Q1533" s="3">
        <f>Customer8[[#This Row],[Bank Deposit]]-Customer8[[#This Row],[Saving Accounts]]</f>
        <v>366554.91300000006</v>
      </c>
      <c r="R1533" s="3">
        <f>IF(AND(K1533="Current", Customer8[[#This Row],[Balance]]&gt;500000), Customer8[[#This Row],[Balance]]*1.02, Customer8[[#This Row],[Balance]])</f>
        <v>366554.91300000006</v>
      </c>
      <c r="S1533" s="3" t="str">
        <f>TEXT(Customer8[[#This Row],[Transaction_Date]], "MMM")</f>
        <v>May</v>
      </c>
      <c r="T1533" s="3" t="str">
        <f t="shared" si="23"/>
        <v>Below 20 Yrs</v>
      </c>
      <c r="U1533" s="3" t="str">
        <f>TEXT(Customer8[[#This Row],[Transaction_Date]],"YYYY")</f>
        <v>2021</v>
      </c>
    </row>
    <row r="1534" spans="1:21" x14ac:dyDescent="0.35">
      <c r="A1534" t="s">
        <v>3261</v>
      </c>
      <c r="B1534">
        <v>941700699</v>
      </c>
      <c r="C1534">
        <v>69</v>
      </c>
      <c r="D1534" s="1">
        <v>19503.75</v>
      </c>
      <c r="E1534" t="s">
        <v>741</v>
      </c>
      <c r="F1534" t="s">
        <v>54</v>
      </c>
      <c r="G1534" t="s">
        <v>2756</v>
      </c>
      <c r="H1534" s="3">
        <v>358100.58880000003</v>
      </c>
      <c r="I1534" s="3">
        <v>162841.53090000001</v>
      </c>
      <c r="J1534" t="s">
        <v>3262</v>
      </c>
      <c r="K1534" t="str">
        <f>_xlfn.XLOOKUP(A1534, Accounts!A:A, Accounts!E:E, "Not Found")</f>
        <v>Domiciliary</v>
      </c>
      <c r="L1534" s="3">
        <f>_xlfn.XLOOKUP(A1534, Accounts!A:A, Accounts!G:G, 0)</f>
        <v>523113472</v>
      </c>
      <c r="M1534" s="3" t="str">
        <f>_xlfn.XLOOKUP(A1534, Loan!A:A, Loan!D:D, "0")</f>
        <v>0</v>
      </c>
      <c r="N1534" s="3" t="str">
        <f>_xlfn.XLOOKUP(Customer8[[#This Row],[Account Number]],Transaction!C:C,Transaction!D:D)</f>
        <v>Money Deposit</v>
      </c>
      <c r="O1534" s="3" t="str">
        <f>_xlfn.XLOOKUP(Customer8[[#This Row],[Account Number]], Transaction!C:C,Transaction!E:E)</f>
        <v>Bank</v>
      </c>
      <c r="P1534" s="2">
        <f>_xlfn.XLOOKUP(Customer8[[#This Row],[Account Number]], Transaction!C:C,Transaction!F:F)</f>
        <v>44635</v>
      </c>
      <c r="Q1534" s="3">
        <f>Customer8[[#This Row],[Bank Deposit]]-Customer8[[#This Row],[Saving Accounts]]</f>
        <v>195259.05790000001</v>
      </c>
      <c r="R1534" s="3">
        <f>IF(AND(K1534="Current", Customer8[[#This Row],[Balance]]&gt;500000), Customer8[[#This Row],[Balance]]*1.02, Customer8[[#This Row],[Balance]])</f>
        <v>195259.05790000001</v>
      </c>
      <c r="S1534" s="3" t="str">
        <f>TEXT(Customer8[[#This Row],[Transaction_Date]], "MMM")</f>
        <v>Mar</v>
      </c>
      <c r="T1534" s="3" t="str">
        <f t="shared" si="23"/>
        <v>60-69 Yrs</v>
      </c>
      <c r="U1534" s="3" t="str">
        <f>TEXT(Customer8[[#This Row],[Transaction_Date]],"YYYY")</f>
        <v>2022</v>
      </c>
    </row>
    <row r="1535" spans="1:21" x14ac:dyDescent="0.35">
      <c r="A1535" t="s">
        <v>3263</v>
      </c>
      <c r="B1535">
        <v>255215146</v>
      </c>
      <c r="C1535">
        <v>45</v>
      </c>
      <c r="D1535" s="1">
        <v>28269.75</v>
      </c>
      <c r="E1535" t="s">
        <v>741</v>
      </c>
      <c r="F1535" t="s">
        <v>1308</v>
      </c>
      <c r="G1535" t="s">
        <v>2756</v>
      </c>
      <c r="H1535" s="3">
        <v>153777.14540000001</v>
      </c>
      <c r="I1535" s="3">
        <v>96286.075800000006</v>
      </c>
      <c r="J1535" t="s">
        <v>3264</v>
      </c>
      <c r="K1535" t="str">
        <f>_xlfn.XLOOKUP(A1535, Accounts!A:A, Accounts!E:E, "Not Found")</f>
        <v>Joint</v>
      </c>
      <c r="L1535" s="3">
        <f>_xlfn.XLOOKUP(A1535, Accounts!A:A, Accounts!G:G, 0)</f>
        <v>1136044728</v>
      </c>
      <c r="M1535" s="3" t="str">
        <f>_xlfn.XLOOKUP(A1535, Loan!A:A, Loan!D:D, "0")</f>
        <v>0</v>
      </c>
      <c r="N1535" s="3" t="str">
        <f>_xlfn.XLOOKUP(Customer8[[#This Row],[Account Number]],Transaction!C:C,Transaction!D:D)</f>
        <v>Cash Withdrawal</v>
      </c>
      <c r="O1535" s="3" t="str">
        <f>_xlfn.XLOOKUP(Customer8[[#This Row],[Account Number]], Transaction!C:C,Transaction!E:E)</f>
        <v>ATM</v>
      </c>
      <c r="P1535" s="2">
        <f>_xlfn.XLOOKUP(Customer8[[#This Row],[Account Number]], Transaction!C:C,Transaction!F:F)</f>
        <v>44364</v>
      </c>
      <c r="Q1535" s="3">
        <f>Customer8[[#This Row],[Bank Deposit]]-Customer8[[#This Row],[Saving Accounts]]</f>
        <v>57491.069600000003</v>
      </c>
      <c r="R1535" s="3">
        <f>IF(AND(K1535="Current", Customer8[[#This Row],[Balance]]&gt;500000), Customer8[[#This Row],[Balance]]*1.02, Customer8[[#This Row],[Balance]])</f>
        <v>57491.069600000003</v>
      </c>
      <c r="S1535" s="3" t="str">
        <f>TEXT(Customer8[[#This Row],[Transaction_Date]], "MMM")</f>
        <v>Jun</v>
      </c>
      <c r="T1535" s="3" t="str">
        <f t="shared" si="23"/>
        <v>40-49 Yrs</v>
      </c>
      <c r="U1535" s="3" t="str">
        <f>TEXT(Customer8[[#This Row],[Transaction_Date]],"YYYY")</f>
        <v>2021</v>
      </c>
    </row>
    <row r="1536" spans="1:21" x14ac:dyDescent="0.35">
      <c r="A1536" t="s">
        <v>3265</v>
      </c>
      <c r="B1536">
        <v>619850014</v>
      </c>
      <c r="C1536">
        <v>63</v>
      </c>
      <c r="D1536" s="1">
        <v>21695.25</v>
      </c>
      <c r="E1536" t="s">
        <v>741</v>
      </c>
      <c r="F1536" t="s">
        <v>139</v>
      </c>
      <c r="G1536" t="s">
        <v>2781</v>
      </c>
      <c r="H1536" s="3">
        <v>666451.20889999997</v>
      </c>
      <c r="I1536" s="3">
        <v>120599.3092</v>
      </c>
      <c r="J1536" t="s">
        <v>3266</v>
      </c>
      <c r="K1536" t="str">
        <f>_xlfn.XLOOKUP(A1536, Accounts!A:A, Accounts!E:E, "Not Found")</f>
        <v>Corporate</v>
      </c>
      <c r="L1536" s="3">
        <f>_xlfn.XLOOKUP(A1536, Accounts!A:A, Accounts!G:G, 0)</f>
        <v>4393889175</v>
      </c>
      <c r="M1536" s="3" t="str">
        <f>_xlfn.XLOOKUP(A1536, Loan!A:A, Loan!D:D, "0")</f>
        <v>0</v>
      </c>
      <c r="N1536" s="3" t="str">
        <f>_xlfn.XLOOKUP(Customer8[[#This Row],[Account Number]],Transaction!C:C,Transaction!D:D)</f>
        <v>Cash Withdrawal</v>
      </c>
      <c r="O1536" s="3" t="str">
        <f>_xlfn.XLOOKUP(Customer8[[#This Row],[Account Number]], Transaction!C:C,Transaction!E:E)</f>
        <v>ATM</v>
      </c>
      <c r="P1536" s="2">
        <f>_xlfn.XLOOKUP(Customer8[[#This Row],[Account Number]], Transaction!C:C,Transaction!F:F)</f>
        <v>44380</v>
      </c>
      <c r="Q1536" s="3">
        <f>Customer8[[#This Row],[Bank Deposit]]-Customer8[[#This Row],[Saving Accounts]]</f>
        <v>545851.89969999995</v>
      </c>
      <c r="R1536" s="3">
        <f>IF(AND(K1536="Current", Customer8[[#This Row],[Balance]]&gt;500000), Customer8[[#This Row],[Balance]]*1.02, Customer8[[#This Row],[Balance]])</f>
        <v>545851.89969999995</v>
      </c>
      <c r="S1536" s="3" t="str">
        <f>TEXT(Customer8[[#This Row],[Transaction_Date]], "MMM")</f>
        <v>Jul</v>
      </c>
      <c r="T1536" s="3" t="str">
        <f t="shared" si="23"/>
        <v>60-69 Yrs</v>
      </c>
      <c r="U1536" s="3" t="str">
        <f>TEXT(Customer8[[#This Row],[Transaction_Date]],"YYYY")</f>
        <v>2021</v>
      </c>
    </row>
    <row r="1537" spans="1:21" x14ac:dyDescent="0.35">
      <c r="A1537" t="s">
        <v>3267</v>
      </c>
      <c r="B1537">
        <v>305148262</v>
      </c>
      <c r="C1537">
        <v>71</v>
      </c>
      <c r="D1537" s="1">
        <v>18773.25</v>
      </c>
      <c r="E1537" t="s">
        <v>741</v>
      </c>
      <c r="F1537" t="s">
        <v>596</v>
      </c>
      <c r="G1537" t="s">
        <v>2749</v>
      </c>
      <c r="H1537" s="3">
        <v>1020279.1817</v>
      </c>
      <c r="I1537" s="3">
        <v>513823.93229999999</v>
      </c>
      <c r="J1537" t="s">
        <v>3268</v>
      </c>
      <c r="K1537" t="str">
        <f>_xlfn.XLOOKUP(A1537, Accounts!A:A, Accounts!E:E, "Not Found")</f>
        <v>Domiciliary</v>
      </c>
      <c r="L1537" s="3">
        <f>_xlfn.XLOOKUP(A1537, Accounts!A:A, Accounts!G:G, 0)</f>
        <v>14779479</v>
      </c>
      <c r="M1537" s="3" t="str">
        <f>_xlfn.XLOOKUP(A1537, Loan!A:A, Loan!D:D, "0")</f>
        <v>0</v>
      </c>
      <c r="N1537" s="3" t="str">
        <f>_xlfn.XLOOKUP(Customer8[[#This Row],[Account Number]],Transaction!C:C,Transaction!D:D)</f>
        <v>Money Deposit</v>
      </c>
      <c r="O1537" s="3" t="str">
        <f>_xlfn.XLOOKUP(Customer8[[#This Row],[Account Number]], Transaction!C:C,Transaction!E:E)</f>
        <v>Bank</v>
      </c>
      <c r="P1537" s="2">
        <f>_xlfn.XLOOKUP(Customer8[[#This Row],[Account Number]], Transaction!C:C,Transaction!F:F)</f>
        <v>44238</v>
      </c>
      <c r="Q1537" s="3">
        <f>Customer8[[#This Row],[Bank Deposit]]-Customer8[[#This Row],[Saving Accounts]]</f>
        <v>506455.24939999997</v>
      </c>
      <c r="R1537" s="3">
        <f>IF(AND(K1537="Current", Customer8[[#This Row],[Balance]]&gt;500000), Customer8[[#This Row],[Balance]]*1.02, Customer8[[#This Row],[Balance]])</f>
        <v>506455.24939999997</v>
      </c>
      <c r="S1537" s="3" t="str">
        <f>TEXT(Customer8[[#This Row],[Transaction_Date]], "MMM")</f>
        <v>Feb</v>
      </c>
      <c r="T1537" s="3" t="str">
        <f t="shared" si="23"/>
        <v>70 Yrs &amp; Above</v>
      </c>
      <c r="U1537" s="3" t="str">
        <f>TEXT(Customer8[[#This Row],[Transaction_Date]],"YYYY")</f>
        <v>2021</v>
      </c>
    </row>
    <row r="1538" spans="1:21" x14ac:dyDescent="0.35">
      <c r="A1538" t="s">
        <v>3269</v>
      </c>
      <c r="B1538">
        <v>939260509</v>
      </c>
      <c r="C1538">
        <v>53</v>
      </c>
      <c r="D1538" s="1">
        <v>25347.75</v>
      </c>
      <c r="E1538" t="s">
        <v>741</v>
      </c>
      <c r="F1538" t="s">
        <v>905</v>
      </c>
      <c r="G1538" t="s">
        <v>2771</v>
      </c>
      <c r="H1538" s="3">
        <v>740926.48670000001</v>
      </c>
      <c r="I1538" s="3">
        <v>690433.71869999997</v>
      </c>
      <c r="J1538" t="s">
        <v>3270</v>
      </c>
      <c r="K1538" t="str">
        <f>_xlfn.XLOOKUP(A1538, Accounts!A:A, Accounts!E:E, "Not Found")</f>
        <v>Domiciliary</v>
      </c>
      <c r="L1538" s="3">
        <f>_xlfn.XLOOKUP(A1538, Accounts!A:A, Accounts!G:G, 0)</f>
        <v>1072658691</v>
      </c>
      <c r="M1538" s="3">
        <f>_xlfn.XLOOKUP(A1538, Loan!A:A, Loan!D:D, "0")</f>
        <v>2686250268</v>
      </c>
      <c r="N1538" s="3" t="str">
        <f>_xlfn.XLOOKUP(Customer8[[#This Row],[Account Number]],Transaction!C:C,Transaction!D:D)</f>
        <v>Loan Payment</v>
      </c>
      <c r="O1538" s="3" t="str">
        <f>_xlfn.XLOOKUP(Customer8[[#This Row],[Account Number]], Transaction!C:C,Transaction!E:E)</f>
        <v>AFT</v>
      </c>
      <c r="P1538" s="2">
        <f>_xlfn.XLOOKUP(Customer8[[#This Row],[Account Number]], Transaction!C:C,Transaction!F:F)</f>
        <v>44337</v>
      </c>
      <c r="Q1538" s="3">
        <f>Customer8[[#This Row],[Bank Deposit]]-Customer8[[#This Row],[Saving Accounts]]</f>
        <v>50492.76800000004</v>
      </c>
      <c r="R1538" s="3">
        <f>IF(AND(K1538="Current", Customer8[[#This Row],[Balance]]&gt;500000), Customer8[[#This Row],[Balance]]*1.02, Customer8[[#This Row],[Balance]])</f>
        <v>50492.76800000004</v>
      </c>
      <c r="S1538" s="3" t="str">
        <f>TEXT(Customer8[[#This Row],[Transaction_Date]], "MMM")</f>
        <v>May</v>
      </c>
      <c r="T1538" s="3" t="str">
        <f t="shared" ref="T1538:T1601" si="24">IF(C1538&lt;20,"Below 20 Yrs",IF(C1538&lt;=29,"20-29 Yrs",IF(C1538&lt;=39,"30-39 Yrs",IF(C1538&lt;=49,"40-49 Yrs",IF(C1538&lt;=59,"50-59 Yrs",IF(C1538&lt;=69,"60-69 Yrs","70 Yrs &amp; Above"))))))</f>
        <v>50-59 Yrs</v>
      </c>
      <c r="U1538" s="3" t="str">
        <f>TEXT(Customer8[[#This Row],[Transaction_Date]],"YYYY")</f>
        <v>2021</v>
      </c>
    </row>
    <row r="1539" spans="1:21" x14ac:dyDescent="0.35">
      <c r="A1539" t="s">
        <v>3271</v>
      </c>
      <c r="B1539">
        <v>547132319</v>
      </c>
      <c r="C1539">
        <v>75</v>
      </c>
      <c r="D1539" s="1">
        <v>17312.25</v>
      </c>
      <c r="E1539" t="s">
        <v>741</v>
      </c>
      <c r="F1539" t="s">
        <v>406</v>
      </c>
      <c r="G1539" t="s">
        <v>2743</v>
      </c>
      <c r="H1539" s="3">
        <v>1030505.47</v>
      </c>
      <c r="I1539" s="3">
        <v>427659.77</v>
      </c>
      <c r="J1539" t="s">
        <v>3272</v>
      </c>
      <c r="K1539" t="str">
        <f>_xlfn.XLOOKUP(A1539, Accounts!A:A, Accounts!E:E, "Not Found")</f>
        <v>Domiciliary</v>
      </c>
      <c r="L1539" s="3">
        <f>_xlfn.XLOOKUP(A1539, Accounts!A:A, Accounts!G:G, 0)</f>
        <v>252503568</v>
      </c>
      <c r="M1539" s="3" t="str">
        <f>_xlfn.XLOOKUP(A1539, Loan!A:A, Loan!D:D, "0")</f>
        <v>0</v>
      </c>
      <c r="N1539" s="3" t="str">
        <f>_xlfn.XLOOKUP(Customer8[[#This Row],[Account Number]],Transaction!C:C,Transaction!D:D)</f>
        <v>Money Transfer</v>
      </c>
      <c r="O1539" s="3" t="str">
        <f>_xlfn.XLOOKUP(Customer8[[#This Row],[Account Number]], Transaction!C:C,Transaction!E:E)</f>
        <v>Internet Banking</v>
      </c>
      <c r="P1539" s="2">
        <f>_xlfn.XLOOKUP(Customer8[[#This Row],[Account Number]], Transaction!C:C,Transaction!F:F)</f>
        <v>44256</v>
      </c>
      <c r="Q1539" s="3">
        <f>Customer8[[#This Row],[Bank Deposit]]-Customer8[[#This Row],[Saving Accounts]]</f>
        <v>602845.69999999995</v>
      </c>
      <c r="R1539" s="3">
        <f>IF(AND(K1539="Current", Customer8[[#This Row],[Balance]]&gt;500000), Customer8[[#This Row],[Balance]]*1.02, Customer8[[#This Row],[Balance]])</f>
        <v>602845.69999999995</v>
      </c>
      <c r="S1539" s="3" t="str">
        <f>TEXT(Customer8[[#This Row],[Transaction_Date]], "MMM")</f>
        <v>Mar</v>
      </c>
      <c r="T1539" s="3" t="str">
        <f t="shared" si="24"/>
        <v>70 Yrs &amp; Above</v>
      </c>
      <c r="U1539" s="3" t="str">
        <f>TEXT(Customer8[[#This Row],[Transaction_Date]],"YYYY")</f>
        <v>2021</v>
      </c>
    </row>
    <row r="1540" spans="1:21" x14ac:dyDescent="0.35">
      <c r="A1540" t="s">
        <v>3273</v>
      </c>
      <c r="B1540">
        <v>526139831</v>
      </c>
      <c r="C1540">
        <v>63</v>
      </c>
      <c r="D1540" s="1">
        <v>21695.25</v>
      </c>
      <c r="E1540" t="s">
        <v>741</v>
      </c>
      <c r="F1540" t="s">
        <v>326</v>
      </c>
      <c r="G1540" t="s">
        <v>2848</v>
      </c>
      <c r="H1540" s="3">
        <v>310314.51730000001</v>
      </c>
      <c r="I1540" s="3">
        <v>40738.7264</v>
      </c>
      <c r="J1540" t="s">
        <v>3274</v>
      </c>
      <c r="K1540" t="str">
        <f>_xlfn.XLOOKUP(A1540, Accounts!A:A, Accounts!E:E, "Not Found")</f>
        <v>Joint</v>
      </c>
      <c r="L1540" s="3">
        <f>_xlfn.XLOOKUP(A1540, Accounts!A:A, Accounts!G:G, 0)</f>
        <v>24717024</v>
      </c>
      <c r="M1540" s="3" t="str">
        <f>_xlfn.XLOOKUP(A1540, Loan!A:A, Loan!D:D, "0")</f>
        <v>0</v>
      </c>
      <c r="N1540" s="3" t="str">
        <f>_xlfn.XLOOKUP(Customer8[[#This Row],[Account Number]],Transaction!C:C,Transaction!D:D)</f>
        <v>Money Transfer</v>
      </c>
      <c r="O1540" s="3" t="str">
        <f>_xlfn.XLOOKUP(Customer8[[#This Row],[Account Number]], Transaction!C:C,Transaction!E:E)</f>
        <v>Bank</v>
      </c>
      <c r="P1540" s="2">
        <f>_xlfn.XLOOKUP(Customer8[[#This Row],[Account Number]], Transaction!C:C,Transaction!F:F)</f>
        <v>44297</v>
      </c>
      <c r="Q1540" s="3">
        <f>Customer8[[#This Row],[Bank Deposit]]-Customer8[[#This Row],[Saving Accounts]]</f>
        <v>269575.79090000002</v>
      </c>
      <c r="R1540" s="3">
        <f>IF(AND(K1540="Current", Customer8[[#This Row],[Balance]]&gt;500000), Customer8[[#This Row],[Balance]]*1.02, Customer8[[#This Row],[Balance]])</f>
        <v>269575.79090000002</v>
      </c>
      <c r="S1540" s="3" t="str">
        <f>TEXT(Customer8[[#This Row],[Transaction_Date]], "MMM")</f>
        <v>Apr</v>
      </c>
      <c r="T1540" s="3" t="str">
        <f t="shared" si="24"/>
        <v>60-69 Yrs</v>
      </c>
      <c r="U1540" s="3" t="str">
        <f>TEXT(Customer8[[#This Row],[Transaction_Date]],"YYYY")</f>
        <v>2021</v>
      </c>
    </row>
    <row r="1541" spans="1:21" x14ac:dyDescent="0.35">
      <c r="A1541" t="s">
        <v>3275</v>
      </c>
      <c r="B1541">
        <v>135642253</v>
      </c>
      <c r="C1541">
        <v>27</v>
      </c>
      <c r="D1541" s="1">
        <v>34844.25</v>
      </c>
      <c r="E1541" t="s">
        <v>741</v>
      </c>
      <c r="F1541" t="s">
        <v>127</v>
      </c>
      <c r="G1541" t="s">
        <v>2764</v>
      </c>
      <c r="H1541" s="3">
        <v>784168.26639999996</v>
      </c>
      <c r="I1541" s="3">
        <v>228626.9227</v>
      </c>
      <c r="J1541" t="s">
        <v>3276</v>
      </c>
      <c r="K1541" t="str">
        <f>_xlfn.XLOOKUP(A1541, Accounts!A:A, Accounts!E:E, "Not Found")</f>
        <v>Domiciliary</v>
      </c>
      <c r="L1541" s="3">
        <f>_xlfn.XLOOKUP(A1541, Accounts!A:A, Accounts!G:G, 0)</f>
        <v>5948436</v>
      </c>
      <c r="M1541" s="3" t="str">
        <f>_xlfn.XLOOKUP(A1541, Loan!A:A, Loan!D:D, "0")</f>
        <v>0</v>
      </c>
      <c r="N1541" s="3" t="str">
        <f>_xlfn.XLOOKUP(Customer8[[#This Row],[Account Number]],Transaction!C:C,Transaction!D:D)</f>
        <v>Money Deposit</v>
      </c>
      <c r="O1541" s="3" t="str">
        <f>_xlfn.XLOOKUP(Customer8[[#This Row],[Account Number]], Transaction!C:C,Transaction!E:E)</f>
        <v>Bank</v>
      </c>
      <c r="P1541" s="2">
        <f>_xlfn.XLOOKUP(Customer8[[#This Row],[Account Number]], Transaction!C:C,Transaction!F:F)</f>
        <v>44628</v>
      </c>
      <c r="Q1541" s="3">
        <f>Customer8[[#This Row],[Bank Deposit]]-Customer8[[#This Row],[Saving Accounts]]</f>
        <v>555541.34369999997</v>
      </c>
      <c r="R1541" s="3">
        <f>IF(AND(K1541="Current", Customer8[[#This Row],[Balance]]&gt;500000), Customer8[[#This Row],[Balance]]*1.02, Customer8[[#This Row],[Balance]])</f>
        <v>555541.34369999997</v>
      </c>
      <c r="S1541" s="3" t="str">
        <f>TEXT(Customer8[[#This Row],[Transaction_Date]], "MMM")</f>
        <v>Mar</v>
      </c>
      <c r="T1541" s="3" t="str">
        <f t="shared" si="24"/>
        <v>20-29 Yrs</v>
      </c>
      <c r="U1541" s="3" t="str">
        <f>TEXT(Customer8[[#This Row],[Transaction_Date]],"YYYY")</f>
        <v>2022</v>
      </c>
    </row>
    <row r="1542" spans="1:21" x14ac:dyDescent="0.35">
      <c r="A1542" t="s">
        <v>3277</v>
      </c>
      <c r="B1542">
        <v>193355727</v>
      </c>
      <c r="C1542">
        <v>37</v>
      </c>
      <c r="D1542" s="1">
        <v>31191.75</v>
      </c>
      <c r="E1542" t="s">
        <v>741</v>
      </c>
      <c r="F1542" t="s">
        <v>585</v>
      </c>
      <c r="G1542" t="s">
        <v>2749</v>
      </c>
      <c r="H1542" s="3">
        <v>2069961.0974999999</v>
      </c>
      <c r="I1542" s="3">
        <v>786446.29350000003</v>
      </c>
      <c r="J1542" t="s">
        <v>3278</v>
      </c>
      <c r="K1542" t="str">
        <f>_xlfn.XLOOKUP(A1542, Accounts!A:A, Accounts!E:E, "Not Found")</f>
        <v>Current</v>
      </c>
      <c r="L1542" s="3">
        <f>_xlfn.XLOOKUP(A1542, Accounts!A:A, Accounts!G:G, 0)</f>
        <v>966710724</v>
      </c>
      <c r="M1542" s="3" t="str">
        <f>_xlfn.XLOOKUP(A1542, Loan!A:A, Loan!D:D, "0")</f>
        <v>0</v>
      </c>
      <c r="N1542" s="3" t="str">
        <f>_xlfn.XLOOKUP(Customer8[[#This Row],[Account Number]],Transaction!C:C,Transaction!D:D)</f>
        <v>Checks</v>
      </c>
      <c r="O1542" s="3" t="str">
        <f>_xlfn.XLOOKUP(Customer8[[#This Row],[Account Number]], Transaction!C:C,Transaction!E:E)</f>
        <v>Bank</v>
      </c>
      <c r="P1542" s="2">
        <f>_xlfn.XLOOKUP(Customer8[[#This Row],[Account Number]], Transaction!C:C,Transaction!F:F)</f>
        <v>44393</v>
      </c>
      <c r="Q1542" s="3">
        <f>Customer8[[#This Row],[Bank Deposit]]-Customer8[[#This Row],[Saving Accounts]]</f>
        <v>1283514.804</v>
      </c>
      <c r="R1542" s="3">
        <f>IF(AND(K1542="Current", Customer8[[#This Row],[Balance]]&gt;500000), Customer8[[#This Row],[Balance]]*1.02, Customer8[[#This Row],[Balance]])</f>
        <v>1309185.10008</v>
      </c>
      <c r="S1542" s="3" t="str">
        <f>TEXT(Customer8[[#This Row],[Transaction_Date]], "MMM")</f>
        <v>Jul</v>
      </c>
      <c r="T1542" s="3" t="str">
        <f t="shared" si="24"/>
        <v>30-39 Yrs</v>
      </c>
      <c r="U1542" s="3" t="str">
        <f>TEXT(Customer8[[#This Row],[Transaction_Date]],"YYYY")</f>
        <v>2021</v>
      </c>
    </row>
    <row r="1543" spans="1:21" x14ac:dyDescent="0.35">
      <c r="A1543" t="s">
        <v>3279</v>
      </c>
      <c r="B1543">
        <v>657167234</v>
      </c>
      <c r="C1543">
        <v>59</v>
      </c>
      <c r="D1543" s="1">
        <v>23156.25</v>
      </c>
      <c r="E1543" t="s">
        <v>741</v>
      </c>
      <c r="F1543" t="s">
        <v>585</v>
      </c>
      <c r="G1543" t="s">
        <v>2759</v>
      </c>
      <c r="H1543" s="3">
        <v>391486.783</v>
      </c>
      <c r="I1543" s="3">
        <v>34330.379399999998</v>
      </c>
      <c r="J1543" t="s">
        <v>3280</v>
      </c>
      <c r="K1543" t="str">
        <f>_xlfn.XLOOKUP(A1543, Accounts!A:A, Accounts!E:E, "Not Found")</f>
        <v>Joint</v>
      </c>
      <c r="L1543" s="3">
        <f>_xlfn.XLOOKUP(A1543, Accounts!A:A, Accounts!G:G, 0)</f>
        <v>3226685</v>
      </c>
      <c r="M1543" s="3" t="str">
        <f>_xlfn.XLOOKUP(A1543, Loan!A:A, Loan!D:D, "0")</f>
        <v>0</v>
      </c>
      <c r="N1543" s="3" t="str">
        <f>_xlfn.XLOOKUP(Customer8[[#This Row],[Account Number]],Transaction!C:C,Transaction!D:D)</f>
        <v>Checks</v>
      </c>
      <c r="O1543" s="3" t="str">
        <f>_xlfn.XLOOKUP(Customer8[[#This Row],[Account Number]], Transaction!C:C,Transaction!E:E)</f>
        <v>Informal Services</v>
      </c>
      <c r="P1543" s="2">
        <f>_xlfn.XLOOKUP(Customer8[[#This Row],[Account Number]], Transaction!C:C,Transaction!F:F)</f>
        <v>44495</v>
      </c>
      <c r="Q1543" s="3">
        <f>Customer8[[#This Row],[Bank Deposit]]-Customer8[[#This Row],[Saving Accounts]]</f>
        <v>357156.40360000002</v>
      </c>
      <c r="R1543" s="3">
        <f>IF(AND(K1543="Current", Customer8[[#This Row],[Balance]]&gt;500000), Customer8[[#This Row],[Balance]]*1.02, Customer8[[#This Row],[Balance]])</f>
        <v>357156.40360000002</v>
      </c>
      <c r="S1543" s="3" t="str">
        <f>TEXT(Customer8[[#This Row],[Transaction_Date]], "MMM")</f>
        <v>Oct</v>
      </c>
      <c r="T1543" s="3" t="str">
        <f t="shared" si="24"/>
        <v>50-59 Yrs</v>
      </c>
      <c r="U1543" s="3" t="str">
        <f>TEXT(Customer8[[#This Row],[Transaction_Date]],"YYYY")</f>
        <v>2021</v>
      </c>
    </row>
    <row r="1544" spans="1:21" x14ac:dyDescent="0.35">
      <c r="A1544" t="s">
        <v>3281</v>
      </c>
      <c r="B1544">
        <v>165563667</v>
      </c>
      <c r="C1544">
        <v>69</v>
      </c>
      <c r="D1544" s="1">
        <v>19503.75</v>
      </c>
      <c r="E1544" t="s">
        <v>741</v>
      </c>
      <c r="F1544" t="s">
        <v>166</v>
      </c>
      <c r="G1544" t="s">
        <v>2800</v>
      </c>
      <c r="H1544" s="3">
        <v>1719012.0016999999</v>
      </c>
      <c r="I1544" s="3">
        <v>408324.22070000001</v>
      </c>
      <c r="J1544" t="s">
        <v>3282</v>
      </c>
      <c r="K1544" t="str">
        <f>_xlfn.XLOOKUP(A1544, Accounts!A:A, Accounts!E:E, "Not Found")</f>
        <v>Domiciliary</v>
      </c>
      <c r="L1544" s="3">
        <f>_xlfn.XLOOKUP(A1544, Accounts!A:A, Accounts!G:G, 0)</f>
        <v>2662768401</v>
      </c>
      <c r="M1544" s="3" t="str">
        <f>_xlfn.XLOOKUP(A1544, Loan!A:A, Loan!D:D, "0")</f>
        <v>0</v>
      </c>
      <c r="N1544" s="3" t="str">
        <f>_xlfn.XLOOKUP(Customer8[[#This Row],[Account Number]],Transaction!C:C,Transaction!D:D)</f>
        <v>Cash Withdrawal</v>
      </c>
      <c r="O1544" s="3" t="str">
        <f>_xlfn.XLOOKUP(Customer8[[#This Row],[Account Number]], Transaction!C:C,Transaction!E:E)</f>
        <v>ATM</v>
      </c>
      <c r="P1544" s="2">
        <f>_xlfn.XLOOKUP(Customer8[[#This Row],[Account Number]], Transaction!C:C,Transaction!F:F)</f>
        <v>44223</v>
      </c>
      <c r="Q1544" s="3">
        <f>Customer8[[#This Row],[Bank Deposit]]-Customer8[[#This Row],[Saving Accounts]]</f>
        <v>1310687.781</v>
      </c>
      <c r="R1544" s="3">
        <f>IF(AND(K1544="Current", Customer8[[#This Row],[Balance]]&gt;500000), Customer8[[#This Row],[Balance]]*1.02, Customer8[[#This Row],[Balance]])</f>
        <v>1310687.781</v>
      </c>
      <c r="S1544" s="3" t="str">
        <f>TEXT(Customer8[[#This Row],[Transaction_Date]], "MMM")</f>
        <v>Jan</v>
      </c>
      <c r="T1544" s="3" t="str">
        <f t="shared" si="24"/>
        <v>60-69 Yrs</v>
      </c>
      <c r="U1544" s="3" t="str">
        <f>TEXT(Customer8[[#This Row],[Transaction_Date]],"YYYY")</f>
        <v>2021</v>
      </c>
    </row>
    <row r="1545" spans="1:21" x14ac:dyDescent="0.35">
      <c r="A1545" t="s">
        <v>3283</v>
      </c>
      <c r="B1545">
        <v>126353147</v>
      </c>
      <c r="C1545">
        <v>60</v>
      </c>
      <c r="D1545" s="1">
        <v>22791</v>
      </c>
      <c r="E1545" t="s">
        <v>741</v>
      </c>
      <c r="F1545" t="s">
        <v>708</v>
      </c>
      <c r="G1545" t="s">
        <v>2771</v>
      </c>
      <c r="H1545" s="3">
        <v>862135.02370000002</v>
      </c>
      <c r="I1545" s="3">
        <v>256386.55929999999</v>
      </c>
      <c r="J1545" t="s">
        <v>3284</v>
      </c>
      <c r="K1545" t="str">
        <f>_xlfn.XLOOKUP(A1545, Accounts!A:A, Accounts!E:E, "Not Found")</f>
        <v>Savings</v>
      </c>
      <c r="L1545" s="3">
        <f>_xlfn.XLOOKUP(A1545, Accounts!A:A, Accounts!G:G, 0)</f>
        <v>2743814427</v>
      </c>
      <c r="M1545" s="3" t="str">
        <f>_xlfn.XLOOKUP(A1545, Loan!A:A, Loan!D:D, "0")</f>
        <v>0</v>
      </c>
      <c r="N1545" s="3" t="str">
        <f>_xlfn.XLOOKUP(Customer8[[#This Row],[Account Number]],Transaction!C:C,Transaction!D:D)</f>
        <v>Online Payment</v>
      </c>
      <c r="O1545" s="3" t="str">
        <f>_xlfn.XLOOKUP(Customer8[[#This Row],[Account Number]], Transaction!C:C,Transaction!E:E)</f>
        <v>Mobile</v>
      </c>
      <c r="P1545" s="2">
        <f>_xlfn.XLOOKUP(Customer8[[#This Row],[Account Number]], Transaction!C:C,Transaction!F:F)</f>
        <v>44511</v>
      </c>
      <c r="Q1545" s="3">
        <f>Customer8[[#This Row],[Bank Deposit]]-Customer8[[#This Row],[Saving Accounts]]</f>
        <v>605748.46440000006</v>
      </c>
      <c r="R1545" s="3">
        <f>IF(AND(K1545="Current", Customer8[[#This Row],[Balance]]&gt;500000), Customer8[[#This Row],[Balance]]*1.02, Customer8[[#This Row],[Balance]])</f>
        <v>605748.46440000006</v>
      </c>
      <c r="S1545" s="3" t="str">
        <f>TEXT(Customer8[[#This Row],[Transaction_Date]], "MMM")</f>
        <v>Nov</v>
      </c>
      <c r="T1545" s="3" t="str">
        <f t="shared" si="24"/>
        <v>60-69 Yrs</v>
      </c>
      <c r="U1545" s="3" t="str">
        <f>TEXT(Customer8[[#This Row],[Transaction_Date]],"YYYY")</f>
        <v>2021</v>
      </c>
    </row>
    <row r="1546" spans="1:21" x14ac:dyDescent="0.35">
      <c r="A1546" t="s">
        <v>3285</v>
      </c>
      <c r="B1546">
        <v>506939356</v>
      </c>
      <c r="C1546">
        <v>67</v>
      </c>
      <c r="D1546" s="1">
        <v>20234.25</v>
      </c>
      <c r="E1546" t="s">
        <v>741</v>
      </c>
      <c r="F1546" t="s">
        <v>1151</v>
      </c>
      <c r="G1546" t="s">
        <v>2848</v>
      </c>
      <c r="H1546" s="3">
        <v>170981.82139999999</v>
      </c>
      <c r="I1546" s="3">
        <v>51535.932500000003</v>
      </c>
      <c r="J1546" t="s">
        <v>3286</v>
      </c>
      <c r="K1546" t="str">
        <f>_xlfn.XLOOKUP(A1546, Accounts!A:A, Accounts!E:E, "Not Found")</f>
        <v>Corporate</v>
      </c>
      <c r="L1546" s="3">
        <f>_xlfn.XLOOKUP(A1546, Accounts!A:A, Accounts!G:G, 0)</f>
        <v>708791175</v>
      </c>
      <c r="M1546" s="3" t="str">
        <f>_xlfn.XLOOKUP(A1546, Loan!A:A, Loan!D:D, "0")</f>
        <v>0</v>
      </c>
      <c r="N1546" s="3" t="str">
        <f>_xlfn.XLOOKUP(Customer8[[#This Row],[Account Number]],Transaction!C:C,Transaction!D:D)</f>
        <v>Money Transfer</v>
      </c>
      <c r="O1546" s="3" t="str">
        <f>_xlfn.XLOOKUP(Customer8[[#This Row],[Account Number]], Transaction!C:C,Transaction!E:E)</f>
        <v>Mobile</v>
      </c>
      <c r="P1546" s="2">
        <f>_xlfn.XLOOKUP(Customer8[[#This Row],[Account Number]], Transaction!C:C,Transaction!F:F)</f>
        <v>44532</v>
      </c>
      <c r="Q1546" s="3">
        <f>Customer8[[#This Row],[Bank Deposit]]-Customer8[[#This Row],[Saving Accounts]]</f>
        <v>119445.88889999999</v>
      </c>
      <c r="R1546" s="3">
        <f>IF(AND(K1546="Current", Customer8[[#This Row],[Balance]]&gt;500000), Customer8[[#This Row],[Balance]]*1.02, Customer8[[#This Row],[Balance]])</f>
        <v>119445.88889999999</v>
      </c>
      <c r="S1546" s="3" t="str">
        <f>TEXT(Customer8[[#This Row],[Transaction_Date]], "MMM")</f>
        <v>Dec</v>
      </c>
      <c r="T1546" s="3" t="str">
        <f t="shared" si="24"/>
        <v>60-69 Yrs</v>
      </c>
      <c r="U1546" s="3" t="str">
        <f>TEXT(Customer8[[#This Row],[Transaction_Date]],"YYYY")</f>
        <v>2021</v>
      </c>
    </row>
    <row r="1547" spans="1:21" x14ac:dyDescent="0.35">
      <c r="A1547" t="s">
        <v>3287</v>
      </c>
      <c r="B1547">
        <v>309942505</v>
      </c>
      <c r="C1547">
        <v>47</v>
      </c>
      <c r="D1547" s="1">
        <v>27539.25</v>
      </c>
      <c r="E1547" t="s">
        <v>741</v>
      </c>
      <c r="F1547" t="s">
        <v>60</v>
      </c>
      <c r="G1547" t="s">
        <v>2737</v>
      </c>
      <c r="H1547" s="3">
        <v>229477.32610000001</v>
      </c>
      <c r="I1547" s="3">
        <v>87840.434699999998</v>
      </c>
      <c r="J1547" t="s">
        <v>3288</v>
      </c>
      <c r="K1547" t="str">
        <f>_xlfn.XLOOKUP(A1547, Accounts!A:A, Accounts!E:E, "Not Found")</f>
        <v>Domiciliary</v>
      </c>
      <c r="L1547" s="3">
        <f>_xlfn.XLOOKUP(A1547, Accounts!A:A, Accounts!G:G, 0)</f>
        <v>372753381</v>
      </c>
      <c r="M1547" s="3">
        <f>_xlfn.XLOOKUP(A1547, Loan!A:A, Loan!D:D, "0")</f>
        <v>756748224</v>
      </c>
      <c r="N1547" s="3" t="str">
        <f>_xlfn.XLOOKUP(Customer8[[#This Row],[Account Number]],Transaction!C:C,Transaction!D:D)</f>
        <v>Money Transfer</v>
      </c>
      <c r="O1547" s="3" t="str">
        <f>_xlfn.XLOOKUP(Customer8[[#This Row],[Account Number]], Transaction!C:C,Transaction!E:E)</f>
        <v>Mobile</v>
      </c>
      <c r="P1547" s="2">
        <f>_xlfn.XLOOKUP(Customer8[[#This Row],[Account Number]], Transaction!C:C,Transaction!F:F)</f>
        <v>44327</v>
      </c>
      <c r="Q1547" s="3">
        <f>Customer8[[#This Row],[Bank Deposit]]-Customer8[[#This Row],[Saving Accounts]]</f>
        <v>141636.89140000002</v>
      </c>
      <c r="R1547" s="3">
        <f>IF(AND(K1547="Current", Customer8[[#This Row],[Balance]]&gt;500000), Customer8[[#This Row],[Balance]]*1.02, Customer8[[#This Row],[Balance]])</f>
        <v>141636.89140000002</v>
      </c>
      <c r="S1547" s="3" t="str">
        <f>TEXT(Customer8[[#This Row],[Transaction_Date]], "MMM")</f>
        <v>May</v>
      </c>
      <c r="T1547" s="3" t="str">
        <f t="shared" si="24"/>
        <v>40-49 Yrs</v>
      </c>
      <c r="U1547" s="3" t="str">
        <f>TEXT(Customer8[[#This Row],[Transaction_Date]],"YYYY")</f>
        <v>2021</v>
      </c>
    </row>
    <row r="1548" spans="1:21" x14ac:dyDescent="0.35">
      <c r="A1548" t="s">
        <v>3289</v>
      </c>
      <c r="B1548">
        <v>7318552</v>
      </c>
      <c r="C1548">
        <v>51</v>
      </c>
      <c r="D1548" s="1">
        <v>26078.25</v>
      </c>
      <c r="E1548" t="s">
        <v>741</v>
      </c>
      <c r="F1548" t="s">
        <v>54</v>
      </c>
      <c r="G1548" t="s">
        <v>2737</v>
      </c>
      <c r="H1548" s="3">
        <v>2720079.9</v>
      </c>
      <c r="I1548" s="3">
        <v>1348615.6144000001</v>
      </c>
      <c r="J1548" t="s">
        <v>3290</v>
      </c>
      <c r="K1548" t="str">
        <f>_xlfn.XLOOKUP(A1548, Accounts!A:A, Accounts!E:E, "Not Found")</f>
        <v>Domiciliary</v>
      </c>
      <c r="L1548" s="3">
        <f>_xlfn.XLOOKUP(A1548, Accounts!A:A, Accounts!G:G, 0)</f>
        <v>3105475464</v>
      </c>
      <c r="M1548" s="3" t="str">
        <f>_xlfn.XLOOKUP(A1548, Loan!A:A, Loan!D:D, "0")</f>
        <v>0</v>
      </c>
      <c r="N1548" s="3" t="str">
        <f>_xlfn.XLOOKUP(Customer8[[#This Row],[Account Number]],Transaction!C:C,Transaction!D:D)</f>
        <v>Cash Withdrawal</v>
      </c>
      <c r="O1548" s="3" t="str">
        <f>_xlfn.XLOOKUP(Customer8[[#This Row],[Account Number]], Transaction!C:C,Transaction!E:E)</f>
        <v>ATM</v>
      </c>
      <c r="P1548" s="2">
        <f>_xlfn.XLOOKUP(Customer8[[#This Row],[Account Number]], Transaction!C:C,Transaction!F:F)</f>
        <v>44672</v>
      </c>
      <c r="Q1548" s="3">
        <f>Customer8[[#This Row],[Bank Deposit]]-Customer8[[#This Row],[Saving Accounts]]</f>
        <v>1371464.2855999998</v>
      </c>
      <c r="R1548" s="3">
        <f>IF(AND(K1548="Current", Customer8[[#This Row],[Balance]]&gt;500000), Customer8[[#This Row],[Balance]]*1.02, Customer8[[#This Row],[Balance]])</f>
        <v>1371464.2855999998</v>
      </c>
      <c r="S1548" s="3" t="str">
        <f>TEXT(Customer8[[#This Row],[Transaction_Date]], "MMM")</f>
        <v>Apr</v>
      </c>
      <c r="T1548" s="3" t="str">
        <f t="shared" si="24"/>
        <v>50-59 Yrs</v>
      </c>
      <c r="U1548" s="3" t="str">
        <f>TEXT(Customer8[[#This Row],[Transaction_Date]],"YYYY")</f>
        <v>2022</v>
      </c>
    </row>
    <row r="1549" spans="1:21" x14ac:dyDescent="0.35">
      <c r="A1549" t="s">
        <v>3291</v>
      </c>
      <c r="B1549">
        <v>265889402</v>
      </c>
      <c r="C1549">
        <v>25</v>
      </c>
      <c r="D1549" s="1">
        <v>35574.75</v>
      </c>
      <c r="E1549" t="s">
        <v>741</v>
      </c>
      <c r="F1549" t="s">
        <v>424</v>
      </c>
      <c r="G1549" t="s">
        <v>2756</v>
      </c>
      <c r="H1549" s="3">
        <v>350878.55849999998</v>
      </c>
      <c r="I1549" s="3">
        <v>190084.6452</v>
      </c>
      <c r="J1549" t="s">
        <v>3292</v>
      </c>
      <c r="K1549" t="str">
        <f>_xlfn.XLOOKUP(A1549, Accounts!A:A, Accounts!E:E, "Not Found")</f>
        <v>Domiciliary</v>
      </c>
      <c r="L1549" s="3">
        <f>_xlfn.XLOOKUP(A1549, Accounts!A:A, Accounts!G:G, 0)</f>
        <v>609509376</v>
      </c>
      <c r="M1549" s="3">
        <f>_xlfn.XLOOKUP(A1549, Loan!A:A, Loan!D:D, "0")</f>
        <v>165029704</v>
      </c>
      <c r="N1549" s="3" t="str">
        <f>_xlfn.XLOOKUP(Customer8[[#This Row],[Account Number]],Transaction!C:C,Transaction!D:D)</f>
        <v>Loan Payment</v>
      </c>
      <c r="O1549" s="3" t="str">
        <f>_xlfn.XLOOKUP(Customer8[[#This Row],[Account Number]], Transaction!C:C,Transaction!E:E)</f>
        <v>AFT</v>
      </c>
      <c r="P1549" s="2">
        <f>_xlfn.XLOOKUP(Customer8[[#This Row],[Account Number]], Transaction!C:C,Transaction!F:F)</f>
        <v>44407</v>
      </c>
      <c r="Q1549" s="3">
        <f>Customer8[[#This Row],[Bank Deposit]]-Customer8[[#This Row],[Saving Accounts]]</f>
        <v>160793.91329999999</v>
      </c>
      <c r="R1549" s="3">
        <f>IF(AND(K1549="Current", Customer8[[#This Row],[Balance]]&gt;500000), Customer8[[#This Row],[Balance]]*1.02, Customer8[[#This Row],[Balance]])</f>
        <v>160793.91329999999</v>
      </c>
      <c r="S1549" s="3" t="str">
        <f>TEXT(Customer8[[#This Row],[Transaction_Date]], "MMM")</f>
        <v>Jul</v>
      </c>
      <c r="T1549" s="3" t="str">
        <f t="shared" si="24"/>
        <v>20-29 Yrs</v>
      </c>
      <c r="U1549" s="3" t="str">
        <f>TEXT(Customer8[[#This Row],[Transaction_Date]],"YYYY")</f>
        <v>2021</v>
      </c>
    </row>
    <row r="1550" spans="1:21" x14ac:dyDescent="0.35">
      <c r="A1550" t="s">
        <v>3293</v>
      </c>
      <c r="B1550">
        <v>838487517</v>
      </c>
      <c r="C1550">
        <v>28</v>
      </c>
      <c r="D1550" s="1">
        <v>34479</v>
      </c>
      <c r="E1550" t="s">
        <v>741</v>
      </c>
      <c r="F1550" t="s">
        <v>550</v>
      </c>
      <c r="G1550" t="s">
        <v>2767</v>
      </c>
      <c r="H1550" s="3">
        <v>650368.82109999994</v>
      </c>
      <c r="I1550" s="3">
        <v>355684.4656</v>
      </c>
      <c r="J1550" t="s">
        <v>3294</v>
      </c>
      <c r="K1550" t="str">
        <f>_xlfn.XLOOKUP(A1550, Accounts!A:A, Accounts!E:E, "Not Found")</f>
        <v>Domiciliary</v>
      </c>
      <c r="L1550" s="3">
        <f>_xlfn.XLOOKUP(A1550, Accounts!A:A, Accounts!G:G, 0)</f>
        <v>12547353</v>
      </c>
      <c r="M1550" s="3" t="str">
        <f>_xlfn.XLOOKUP(A1550, Loan!A:A, Loan!D:D, "0")</f>
        <v>0</v>
      </c>
      <c r="N1550" s="3" t="str">
        <f>_xlfn.XLOOKUP(Customer8[[#This Row],[Account Number]],Transaction!C:C,Transaction!D:D)</f>
        <v>Checks</v>
      </c>
      <c r="O1550" s="3" t="str">
        <f>_xlfn.XLOOKUP(Customer8[[#This Row],[Account Number]], Transaction!C:C,Transaction!E:E)</f>
        <v>Informal Services</v>
      </c>
      <c r="P1550" s="2">
        <f>_xlfn.XLOOKUP(Customer8[[#This Row],[Account Number]], Transaction!C:C,Transaction!F:F)</f>
        <v>44356</v>
      </c>
      <c r="Q1550" s="3">
        <f>Customer8[[#This Row],[Bank Deposit]]-Customer8[[#This Row],[Saving Accounts]]</f>
        <v>294684.35549999995</v>
      </c>
      <c r="R1550" s="3">
        <f>IF(AND(K1550="Current", Customer8[[#This Row],[Balance]]&gt;500000), Customer8[[#This Row],[Balance]]*1.02, Customer8[[#This Row],[Balance]])</f>
        <v>294684.35549999995</v>
      </c>
      <c r="S1550" s="3" t="str">
        <f>TEXT(Customer8[[#This Row],[Transaction_Date]], "MMM")</f>
        <v>Jun</v>
      </c>
      <c r="T1550" s="3" t="str">
        <f t="shared" si="24"/>
        <v>20-29 Yrs</v>
      </c>
      <c r="U1550" s="3" t="str">
        <f>TEXT(Customer8[[#This Row],[Transaction_Date]],"YYYY")</f>
        <v>2021</v>
      </c>
    </row>
    <row r="1551" spans="1:21" x14ac:dyDescent="0.35">
      <c r="A1551" t="s">
        <v>3295</v>
      </c>
      <c r="B1551">
        <v>778489603</v>
      </c>
      <c r="C1551">
        <v>74</v>
      </c>
      <c r="D1551" s="1">
        <v>17677.5</v>
      </c>
      <c r="E1551" t="s">
        <v>741</v>
      </c>
      <c r="F1551" t="s">
        <v>883</v>
      </c>
      <c r="G1551" t="s">
        <v>2734</v>
      </c>
      <c r="H1551" s="3">
        <v>290795.53200000001</v>
      </c>
      <c r="I1551" s="3">
        <v>44346.318599999999</v>
      </c>
      <c r="J1551" t="s">
        <v>3296</v>
      </c>
      <c r="K1551" t="str">
        <f>_xlfn.XLOOKUP(A1551, Accounts!A:A, Accounts!E:E, "Not Found")</f>
        <v>Domiciliary</v>
      </c>
      <c r="L1551" s="3">
        <f>_xlfn.XLOOKUP(A1551, Accounts!A:A, Accounts!G:G, 0)</f>
        <v>5039073</v>
      </c>
      <c r="M1551" s="3">
        <f>_xlfn.XLOOKUP(A1551, Loan!A:A, Loan!D:D, "0")</f>
        <v>35997024</v>
      </c>
      <c r="N1551" s="3" t="str">
        <f>_xlfn.XLOOKUP(Customer8[[#This Row],[Account Number]],Transaction!C:C,Transaction!D:D)</f>
        <v>Loan Payment</v>
      </c>
      <c r="O1551" s="3" t="str">
        <f>_xlfn.XLOOKUP(Customer8[[#This Row],[Account Number]], Transaction!C:C,Transaction!E:E)</f>
        <v>ACH</v>
      </c>
      <c r="P1551" s="2">
        <f>_xlfn.XLOOKUP(Customer8[[#This Row],[Account Number]], Transaction!C:C,Transaction!F:F)</f>
        <v>44216</v>
      </c>
      <c r="Q1551" s="3">
        <f>Customer8[[#This Row],[Bank Deposit]]-Customer8[[#This Row],[Saving Accounts]]</f>
        <v>246449.21340000001</v>
      </c>
      <c r="R1551" s="3">
        <f>IF(AND(K1551="Current", Customer8[[#This Row],[Balance]]&gt;500000), Customer8[[#This Row],[Balance]]*1.02, Customer8[[#This Row],[Balance]])</f>
        <v>246449.21340000001</v>
      </c>
      <c r="S1551" s="3" t="str">
        <f>TEXT(Customer8[[#This Row],[Transaction_Date]], "MMM")</f>
        <v>Jan</v>
      </c>
      <c r="T1551" s="3" t="str">
        <f t="shared" si="24"/>
        <v>70 Yrs &amp; Above</v>
      </c>
      <c r="U1551" s="3" t="str">
        <f>TEXT(Customer8[[#This Row],[Transaction_Date]],"YYYY")</f>
        <v>2021</v>
      </c>
    </row>
    <row r="1552" spans="1:21" x14ac:dyDescent="0.35">
      <c r="A1552" t="s">
        <v>3297</v>
      </c>
      <c r="B1552">
        <v>10934082</v>
      </c>
      <c r="C1552">
        <v>30</v>
      </c>
      <c r="D1552" s="1">
        <v>33748.5</v>
      </c>
      <c r="E1552" t="s">
        <v>741</v>
      </c>
      <c r="F1552" t="s">
        <v>968</v>
      </c>
      <c r="G1552" t="s">
        <v>2771</v>
      </c>
      <c r="H1552" s="3">
        <v>226675.84390000001</v>
      </c>
      <c r="I1552" s="3">
        <v>56240.114800000003</v>
      </c>
      <c r="J1552" t="s">
        <v>3298</v>
      </c>
      <c r="K1552" t="str">
        <f>_xlfn.XLOOKUP(A1552, Accounts!A:A, Accounts!E:E, "Not Found")</f>
        <v>Domiciliary</v>
      </c>
      <c r="L1552" s="3">
        <f>_xlfn.XLOOKUP(A1552, Accounts!A:A, Accounts!G:G, 0)</f>
        <v>595386792</v>
      </c>
      <c r="M1552" s="3" t="str">
        <f>_xlfn.XLOOKUP(A1552, Loan!A:A, Loan!D:D, "0")</f>
        <v>0</v>
      </c>
      <c r="N1552" s="3" t="str">
        <f>_xlfn.XLOOKUP(Customer8[[#This Row],[Account Number]],Transaction!C:C,Transaction!D:D)</f>
        <v>Online Payment</v>
      </c>
      <c r="O1552" s="3" t="str">
        <f>_xlfn.XLOOKUP(Customer8[[#This Row],[Account Number]], Transaction!C:C,Transaction!E:E)</f>
        <v>Mobile</v>
      </c>
      <c r="P1552" s="2">
        <f>_xlfn.XLOOKUP(Customer8[[#This Row],[Account Number]], Transaction!C:C,Transaction!F:F)</f>
        <v>44505</v>
      </c>
      <c r="Q1552" s="3">
        <f>Customer8[[#This Row],[Bank Deposit]]-Customer8[[#This Row],[Saving Accounts]]</f>
        <v>170435.7291</v>
      </c>
      <c r="R1552" s="3">
        <f>IF(AND(K1552="Current", Customer8[[#This Row],[Balance]]&gt;500000), Customer8[[#This Row],[Balance]]*1.02, Customer8[[#This Row],[Balance]])</f>
        <v>170435.7291</v>
      </c>
      <c r="S1552" s="3" t="str">
        <f>TEXT(Customer8[[#This Row],[Transaction_Date]], "MMM")</f>
        <v>Nov</v>
      </c>
      <c r="T1552" s="3" t="str">
        <f t="shared" si="24"/>
        <v>30-39 Yrs</v>
      </c>
      <c r="U1552" s="3" t="str">
        <f>TEXT(Customer8[[#This Row],[Transaction_Date]],"YYYY")</f>
        <v>2021</v>
      </c>
    </row>
    <row r="1553" spans="1:21" x14ac:dyDescent="0.35">
      <c r="A1553" t="s">
        <v>3299</v>
      </c>
      <c r="B1553">
        <v>249336167</v>
      </c>
      <c r="C1553">
        <v>34</v>
      </c>
      <c r="D1553" s="1">
        <v>32287.5</v>
      </c>
      <c r="E1553" t="s">
        <v>741</v>
      </c>
      <c r="F1553" t="s">
        <v>1186</v>
      </c>
      <c r="G1553" t="s">
        <v>2743</v>
      </c>
      <c r="H1553" s="3">
        <v>762603.37749999994</v>
      </c>
      <c r="I1553" s="3">
        <v>400790.44170000002</v>
      </c>
      <c r="J1553" t="s">
        <v>3300</v>
      </c>
      <c r="K1553" t="str">
        <f>_xlfn.XLOOKUP(A1553, Accounts!A:A, Accounts!E:E, "Not Found")</f>
        <v>Joint</v>
      </c>
      <c r="L1553" s="3">
        <f>_xlfn.XLOOKUP(A1553, Accounts!A:A, Accounts!G:G, 0)</f>
        <v>2804978325</v>
      </c>
      <c r="M1553" s="3" t="str">
        <f>_xlfn.XLOOKUP(A1553, Loan!A:A, Loan!D:D, "0")</f>
        <v>0</v>
      </c>
      <c r="N1553" s="3" t="str">
        <f>_xlfn.XLOOKUP(Customer8[[#This Row],[Account Number]],Transaction!C:C,Transaction!D:D)</f>
        <v>Money Transfer</v>
      </c>
      <c r="O1553" s="3" t="str">
        <f>_xlfn.XLOOKUP(Customer8[[#This Row],[Account Number]], Transaction!C:C,Transaction!E:E)</f>
        <v>Mobile</v>
      </c>
      <c r="P1553" s="2">
        <f>_xlfn.XLOOKUP(Customer8[[#This Row],[Account Number]], Transaction!C:C,Transaction!F:F)</f>
        <v>44574</v>
      </c>
      <c r="Q1553" s="3">
        <f>Customer8[[#This Row],[Bank Deposit]]-Customer8[[#This Row],[Saving Accounts]]</f>
        <v>361812.93579999992</v>
      </c>
      <c r="R1553" s="3">
        <f>IF(AND(K1553="Current", Customer8[[#This Row],[Balance]]&gt;500000), Customer8[[#This Row],[Balance]]*1.02, Customer8[[#This Row],[Balance]])</f>
        <v>361812.93579999992</v>
      </c>
      <c r="S1553" s="3" t="str">
        <f>TEXT(Customer8[[#This Row],[Transaction_Date]], "MMM")</f>
        <v>Jan</v>
      </c>
      <c r="T1553" s="3" t="str">
        <f t="shared" si="24"/>
        <v>30-39 Yrs</v>
      </c>
      <c r="U1553" s="3" t="str">
        <f>TEXT(Customer8[[#This Row],[Transaction_Date]],"YYYY")</f>
        <v>2022</v>
      </c>
    </row>
    <row r="1554" spans="1:21" x14ac:dyDescent="0.35">
      <c r="A1554" t="s">
        <v>3301</v>
      </c>
      <c r="B1554">
        <v>1827488</v>
      </c>
      <c r="C1554">
        <v>49</v>
      </c>
      <c r="D1554" s="1">
        <v>26808.75</v>
      </c>
      <c r="E1554" t="s">
        <v>741</v>
      </c>
      <c r="F1554" t="s">
        <v>687</v>
      </c>
      <c r="G1554" t="s">
        <v>2746</v>
      </c>
      <c r="H1554" s="3">
        <v>426895.02490000002</v>
      </c>
      <c r="I1554" s="3">
        <v>122822.7635</v>
      </c>
      <c r="J1554" t="s">
        <v>3302</v>
      </c>
      <c r="K1554" t="str">
        <f>_xlfn.XLOOKUP(A1554, Accounts!A:A, Accounts!E:E, "Not Found")</f>
        <v>Current</v>
      </c>
      <c r="L1554" s="3">
        <f>_xlfn.XLOOKUP(A1554, Accounts!A:A, Accounts!G:G, 0)</f>
        <v>24472266</v>
      </c>
      <c r="M1554" s="3" t="str">
        <f>_xlfn.XLOOKUP(A1554, Loan!A:A, Loan!D:D, "0")</f>
        <v>0</v>
      </c>
      <c r="N1554" s="3" t="str">
        <f>_xlfn.XLOOKUP(Customer8[[#This Row],[Account Number]],Transaction!C:C,Transaction!D:D)</f>
        <v>Cash Withdrawal</v>
      </c>
      <c r="O1554" s="3" t="str">
        <f>_xlfn.XLOOKUP(Customer8[[#This Row],[Account Number]], Transaction!C:C,Transaction!E:E)</f>
        <v>Bank</v>
      </c>
      <c r="P1554" s="2">
        <f>_xlfn.XLOOKUP(Customer8[[#This Row],[Account Number]], Transaction!C:C,Transaction!F:F)</f>
        <v>44447</v>
      </c>
      <c r="Q1554" s="3">
        <f>Customer8[[#This Row],[Bank Deposit]]-Customer8[[#This Row],[Saving Accounts]]</f>
        <v>304072.26140000002</v>
      </c>
      <c r="R1554" s="3">
        <f>IF(AND(K1554="Current", Customer8[[#This Row],[Balance]]&gt;500000), Customer8[[#This Row],[Balance]]*1.02, Customer8[[#This Row],[Balance]])</f>
        <v>304072.26140000002</v>
      </c>
      <c r="S1554" s="3" t="str">
        <f>TEXT(Customer8[[#This Row],[Transaction_Date]], "MMM")</f>
        <v>Sep</v>
      </c>
      <c r="T1554" s="3" t="str">
        <f t="shared" si="24"/>
        <v>40-49 Yrs</v>
      </c>
      <c r="U1554" s="3" t="str">
        <f>TEXT(Customer8[[#This Row],[Transaction_Date]],"YYYY")</f>
        <v>2021</v>
      </c>
    </row>
    <row r="1555" spans="1:21" x14ac:dyDescent="0.35">
      <c r="A1555" t="s">
        <v>3303</v>
      </c>
      <c r="B1555">
        <v>947446211</v>
      </c>
      <c r="C1555">
        <v>28</v>
      </c>
      <c r="D1555" s="1">
        <v>34479</v>
      </c>
      <c r="E1555" t="s">
        <v>741</v>
      </c>
      <c r="F1555" t="s">
        <v>679</v>
      </c>
      <c r="G1555" t="s">
        <v>2737</v>
      </c>
      <c r="H1555" s="3">
        <v>123393.78170000001</v>
      </c>
      <c r="I1555" s="3">
        <v>73656.595799999996</v>
      </c>
      <c r="J1555" t="s">
        <v>3304</v>
      </c>
      <c r="K1555" t="str">
        <f>_xlfn.XLOOKUP(A1555, Accounts!A:A, Accounts!E:E, "Not Found")</f>
        <v>Joint</v>
      </c>
      <c r="L1555" s="3">
        <f>_xlfn.XLOOKUP(A1555, Accounts!A:A, Accounts!G:G, 0)</f>
        <v>305092972</v>
      </c>
      <c r="M1555" s="3" t="str">
        <f>_xlfn.XLOOKUP(A1555, Loan!A:A, Loan!D:D, "0")</f>
        <v>0</v>
      </c>
      <c r="N1555" s="3" t="str">
        <f>_xlfn.XLOOKUP(Customer8[[#This Row],[Account Number]],Transaction!C:C,Transaction!D:D)</f>
        <v>Money Deposit</v>
      </c>
      <c r="O1555" s="3" t="str">
        <f>_xlfn.XLOOKUP(Customer8[[#This Row],[Account Number]], Transaction!C:C,Transaction!E:E)</f>
        <v>ATM</v>
      </c>
      <c r="P1555" s="2">
        <f>_xlfn.XLOOKUP(Customer8[[#This Row],[Account Number]], Transaction!C:C,Transaction!F:F)</f>
        <v>44247</v>
      </c>
      <c r="Q1555" s="3">
        <f>Customer8[[#This Row],[Bank Deposit]]-Customer8[[#This Row],[Saving Accounts]]</f>
        <v>49737.185900000011</v>
      </c>
      <c r="R1555" s="3">
        <f>IF(AND(K1555="Current", Customer8[[#This Row],[Balance]]&gt;500000), Customer8[[#This Row],[Balance]]*1.02, Customer8[[#This Row],[Balance]])</f>
        <v>49737.185900000011</v>
      </c>
      <c r="S1555" s="3" t="str">
        <f>TEXT(Customer8[[#This Row],[Transaction_Date]], "MMM")</f>
        <v>Feb</v>
      </c>
      <c r="T1555" s="3" t="str">
        <f t="shared" si="24"/>
        <v>20-29 Yrs</v>
      </c>
      <c r="U1555" s="3" t="str">
        <f>TEXT(Customer8[[#This Row],[Transaction_Date]],"YYYY")</f>
        <v>2021</v>
      </c>
    </row>
    <row r="1556" spans="1:21" x14ac:dyDescent="0.35">
      <c r="A1556" t="s">
        <v>3305</v>
      </c>
      <c r="B1556">
        <v>420838516</v>
      </c>
      <c r="C1556">
        <v>83</v>
      </c>
      <c r="D1556" s="1">
        <v>14390.25</v>
      </c>
      <c r="E1556" t="s">
        <v>741</v>
      </c>
      <c r="F1556" t="s">
        <v>651</v>
      </c>
      <c r="G1556" t="s">
        <v>2764</v>
      </c>
      <c r="H1556" s="3">
        <v>1685740.6991999999</v>
      </c>
      <c r="I1556" s="3">
        <v>948229.1433</v>
      </c>
      <c r="J1556" t="s">
        <v>3306</v>
      </c>
      <c r="K1556" t="str">
        <f>_xlfn.XLOOKUP(A1556, Accounts!A:A, Accounts!E:E, "Not Found")</f>
        <v>Current</v>
      </c>
      <c r="L1556" s="3">
        <f>_xlfn.XLOOKUP(A1556, Accounts!A:A, Accounts!G:G, 0)</f>
        <v>1031636724</v>
      </c>
      <c r="M1556" s="3" t="str">
        <f>_xlfn.XLOOKUP(A1556, Loan!A:A, Loan!D:D, "0")</f>
        <v>0</v>
      </c>
      <c r="N1556" s="3" t="str">
        <f>_xlfn.XLOOKUP(Customer8[[#This Row],[Account Number]],Transaction!C:C,Transaction!D:D)</f>
        <v>Checks</v>
      </c>
      <c r="O1556" s="3" t="str">
        <f>_xlfn.XLOOKUP(Customer8[[#This Row],[Account Number]], Transaction!C:C,Transaction!E:E)</f>
        <v>Informal Services</v>
      </c>
      <c r="P1556" s="2">
        <f>_xlfn.XLOOKUP(Customer8[[#This Row],[Account Number]], Transaction!C:C,Transaction!F:F)</f>
        <v>44210</v>
      </c>
      <c r="Q1556" s="3">
        <f>Customer8[[#This Row],[Bank Deposit]]-Customer8[[#This Row],[Saving Accounts]]</f>
        <v>737511.55589999992</v>
      </c>
      <c r="R1556" s="3">
        <f>IF(AND(K1556="Current", Customer8[[#This Row],[Balance]]&gt;500000), Customer8[[#This Row],[Balance]]*1.02, Customer8[[#This Row],[Balance]])</f>
        <v>752261.78701799992</v>
      </c>
      <c r="S1556" s="3" t="str">
        <f>TEXT(Customer8[[#This Row],[Transaction_Date]], "MMM")</f>
        <v>Jan</v>
      </c>
      <c r="T1556" s="3" t="str">
        <f t="shared" si="24"/>
        <v>70 Yrs &amp; Above</v>
      </c>
      <c r="U1556" s="3" t="str">
        <f>TEXT(Customer8[[#This Row],[Transaction_Date]],"YYYY")</f>
        <v>2021</v>
      </c>
    </row>
    <row r="1557" spans="1:21" x14ac:dyDescent="0.35">
      <c r="A1557" t="s">
        <v>3307</v>
      </c>
      <c r="B1557">
        <v>288641241</v>
      </c>
      <c r="C1557">
        <v>30</v>
      </c>
      <c r="D1557" s="1">
        <v>33748.5</v>
      </c>
      <c r="E1557" t="s">
        <v>741</v>
      </c>
      <c r="F1557" t="s">
        <v>1222</v>
      </c>
      <c r="G1557" t="s">
        <v>2746</v>
      </c>
      <c r="H1557" s="3">
        <v>1309431.5622</v>
      </c>
      <c r="I1557" s="3">
        <v>285210.56219999999</v>
      </c>
      <c r="J1557" t="s">
        <v>3308</v>
      </c>
      <c r="K1557" t="str">
        <f>_xlfn.XLOOKUP(A1557, Accounts!A:A, Accounts!E:E, "Not Found")</f>
        <v>Savings</v>
      </c>
      <c r="L1557" s="3">
        <f>_xlfn.XLOOKUP(A1557, Accounts!A:A, Accounts!G:G, 0)</f>
        <v>1357965</v>
      </c>
      <c r="M1557" s="3" t="str">
        <f>_xlfn.XLOOKUP(A1557, Loan!A:A, Loan!D:D, "0")</f>
        <v>0</v>
      </c>
      <c r="N1557" s="3" t="str">
        <f>_xlfn.XLOOKUP(Customer8[[#This Row],[Account Number]],Transaction!C:C,Transaction!D:D)</f>
        <v>Online Payment</v>
      </c>
      <c r="O1557" s="3" t="str">
        <f>_xlfn.XLOOKUP(Customer8[[#This Row],[Account Number]], Transaction!C:C,Transaction!E:E)</f>
        <v>Mobile</v>
      </c>
      <c r="P1557" s="2">
        <f>_xlfn.XLOOKUP(Customer8[[#This Row],[Account Number]], Transaction!C:C,Transaction!F:F)</f>
        <v>44213</v>
      </c>
      <c r="Q1557" s="3">
        <f>Customer8[[#This Row],[Bank Deposit]]-Customer8[[#This Row],[Saving Accounts]]</f>
        <v>1024221</v>
      </c>
      <c r="R1557" s="3">
        <f>IF(AND(K1557="Current", Customer8[[#This Row],[Balance]]&gt;500000), Customer8[[#This Row],[Balance]]*1.02, Customer8[[#This Row],[Balance]])</f>
        <v>1024221</v>
      </c>
      <c r="S1557" s="3" t="str">
        <f>TEXT(Customer8[[#This Row],[Transaction_Date]], "MMM")</f>
        <v>Jan</v>
      </c>
      <c r="T1557" s="3" t="str">
        <f t="shared" si="24"/>
        <v>30-39 Yrs</v>
      </c>
      <c r="U1557" s="3" t="str">
        <f>TEXT(Customer8[[#This Row],[Transaction_Date]],"YYYY")</f>
        <v>2021</v>
      </c>
    </row>
    <row r="1558" spans="1:21" x14ac:dyDescent="0.35">
      <c r="A1558" t="s">
        <v>3309</v>
      </c>
      <c r="B1558">
        <v>721292067</v>
      </c>
      <c r="C1558">
        <v>21</v>
      </c>
      <c r="D1558" s="1">
        <v>37035.75</v>
      </c>
      <c r="E1558" t="s">
        <v>741</v>
      </c>
      <c r="F1558" t="s">
        <v>671</v>
      </c>
      <c r="G1558" t="s">
        <v>2749</v>
      </c>
      <c r="H1558" s="3">
        <v>1936626.2784</v>
      </c>
      <c r="I1558" s="3">
        <v>245467.38080000001</v>
      </c>
      <c r="J1558" t="s">
        <v>1240</v>
      </c>
      <c r="K1558" t="str">
        <f>_xlfn.XLOOKUP(A1558, Accounts!A:A, Accounts!E:E, "Not Found")</f>
        <v>Corporate</v>
      </c>
      <c r="L1558" s="3">
        <f>_xlfn.XLOOKUP(A1558, Accounts!A:A, Accounts!G:G, 0)</f>
        <v>2247736716</v>
      </c>
      <c r="M1558" s="3" t="str">
        <f>_xlfn.XLOOKUP(A1558, Loan!A:A, Loan!D:D, "0")</f>
        <v>0</v>
      </c>
      <c r="N1558" s="3" t="str">
        <f>_xlfn.XLOOKUP(Customer8[[#This Row],[Account Number]],Transaction!C:C,Transaction!D:D)</f>
        <v>Cash Withdrawal</v>
      </c>
      <c r="O1558" s="3" t="str">
        <f>_xlfn.XLOOKUP(Customer8[[#This Row],[Account Number]], Transaction!C:C,Transaction!E:E)</f>
        <v>Bank</v>
      </c>
      <c r="P1558" s="2">
        <f>_xlfn.XLOOKUP(Customer8[[#This Row],[Account Number]], Transaction!C:C,Transaction!F:F)</f>
        <v>44292</v>
      </c>
      <c r="Q1558" s="3">
        <f>Customer8[[#This Row],[Bank Deposit]]-Customer8[[#This Row],[Saving Accounts]]</f>
        <v>1691158.8976</v>
      </c>
      <c r="R1558" s="3">
        <f>IF(AND(K1558="Current", Customer8[[#This Row],[Balance]]&gt;500000), Customer8[[#This Row],[Balance]]*1.02, Customer8[[#This Row],[Balance]])</f>
        <v>1691158.8976</v>
      </c>
      <c r="S1558" s="3" t="str">
        <f>TEXT(Customer8[[#This Row],[Transaction_Date]], "MMM")</f>
        <v>Apr</v>
      </c>
      <c r="T1558" s="3" t="str">
        <f t="shared" si="24"/>
        <v>20-29 Yrs</v>
      </c>
      <c r="U1558" s="3" t="str">
        <f>TEXT(Customer8[[#This Row],[Transaction_Date]],"YYYY")</f>
        <v>2021</v>
      </c>
    </row>
    <row r="1559" spans="1:21" x14ac:dyDescent="0.35">
      <c r="A1559" t="s">
        <v>3310</v>
      </c>
      <c r="B1559">
        <v>855530996</v>
      </c>
      <c r="C1559">
        <v>60</v>
      </c>
      <c r="D1559" s="1">
        <v>22791</v>
      </c>
      <c r="E1559" t="s">
        <v>741</v>
      </c>
      <c r="F1559" t="s">
        <v>526</v>
      </c>
      <c r="G1559" t="s">
        <v>2848</v>
      </c>
      <c r="H1559" s="3">
        <v>123081.3422</v>
      </c>
      <c r="I1559" s="3">
        <v>42295.224900000001</v>
      </c>
      <c r="J1559" t="s">
        <v>3311</v>
      </c>
      <c r="K1559" t="str">
        <f>_xlfn.XLOOKUP(A1559, Accounts!A:A, Accounts!E:E, "Not Found")</f>
        <v>Current</v>
      </c>
      <c r="L1559" s="3">
        <f>_xlfn.XLOOKUP(A1559, Accounts!A:A, Accounts!G:G, 0)</f>
        <v>442529913</v>
      </c>
      <c r="M1559" s="3" t="str">
        <f>_xlfn.XLOOKUP(A1559, Loan!A:A, Loan!D:D, "0")</f>
        <v>0</v>
      </c>
      <c r="N1559" s="3" t="str">
        <f>_xlfn.XLOOKUP(Customer8[[#This Row],[Account Number]],Transaction!C:C,Transaction!D:D)</f>
        <v>Money Deposit</v>
      </c>
      <c r="O1559" s="3" t="str">
        <f>_xlfn.XLOOKUP(Customer8[[#This Row],[Account Number]], Transaction!C:C,Transaction!E:E)</f>
        <v>ATM</v>
      </c>
      <c r="P1559" s="2">
        <f>_xlfn.XLOOKUP(Customer8[[#This Row],[Account Number]], Transaction!C:C,Transaction!F:F)</f>
        <v>44549</v>
      </c>
      <c r="Q1559" s="3">
        <f>Customer8[[#This Row],[Bank Deposit]]-Customer8[[#This Row],[Saving Accounts]]</f>
        <v>80786.117299999998</v>
      </c>
      <c r="R1559" s="3">
        <f>IF(AND(K1559="Current", Customer8[[#This Row],[Balance]]&gt;500000), Customer8[[#This Row],[Balance]]*1.02, Customer8[[#This Row],[Balance]])</f>
        <v>80786.117299999998</v>
      </c>
      <c r="S1559" s="3" t="str">
        <f>TEXT(Customer8[[#This Row],[Transaction_Date]], "MMM")</f>
        <v>Dec</v>
      </c>
      <c r="T1559" s="3" t="str">
        <f t="shared" si="24"/>
        <v>60-69 Yrs</v>
      </c>
      <c r="U1559" s="3" t="str">
        <f>TEXT(Customer8[[#This Row],[Transaction_Date]],"YYYY")</f>
        <v>2021</v>
      </c>
    </row>
    <row r="1560" spans="1:21" x14ac:dyDescent="0.35">
      <c r="A1560" t="s">
        <v>3312</v>
      </c>
      <c r="B1560">
        <v>274284636</v>
      </c>
      <c r="C1560">
        <v>53</v>
      </c>
      <c r="D1560" s="1">
        <v>25347.75</v>
      </c>
      <c r="E1560" t="s">
        <v>741</v>
      </c>
      <c r="F1560" t="s">
        <v>28</v>
      </c>
      <c r="G1560" t="s">
        <v>2743</v>
      </c>
      <c r="H1560" s="3">
        <v>394022.58730000001</v>
      </c>
      <c r="I1560" s="3">
        <v>276559.25</v>
      </c>
      <c r="J1560" t="s">
        <v>3313</v>
      </c>
      <c r="K1560" t="str">
        <f>_xlfn.XLOOKUP(A1560, Accounts!A:A, Accounts!E:E, "Not Found")</f>
        <v>Current</v>
      </c>
      <c r="L1560" s="3">
        <f>_xlfn.XLOOKUP(A1560, Accounts!A:A, Accounts!G:G, 0)</f>
        <v>3168418032</v>
      </c>
      <c r="M1560" s="3" t="str">
        <f>_xlfn.XLOOKUP(A1560, Loan!A:A, Loan!D:D, "0")</f>
        <v>0</v>
      </c>
      <c r="N1560" s="3" t="str">
        <f>_xlfn.XLOOKUP(Customer8[[#This Row],[Account Number]],Transaction!C:C,Transaction!D:D)</f>
        <v>Online Payment</v>
      </c>
      <c r="O1560" s="3" t="str">
        <f>_xlfn.XLOOKUP(Customer8[[#This Row],[Account Number]], Transaction!C:C,Transaction!E:E)</f>
        <v>Mobile</v>
      </c>
      <c r="P1560" s="2">
        <f>_xlfn.XLOOKUP(Customer8[[#This Row],[Account Number]], Transaction!C:C,Transaction!F:F)</f>
        <v>44565</v>
      </c>
      <c r="Q1560" s="3">
        <f>Customer8[[#This Row],[Bank Deposit]]-Customer8[[#This Row],[Saving Accounts]]</f>
        <v>117463.33730000001</v>
      </c>
      <c r="R1560" s="3">
        <f>IF(AND(K1560="Current", Customer8[[#This Row],[Balance]]&gt;500000), Customer8[[#This Row],[Balance]]*1.02, Customer8[[#This Row],[Balance]])</f>
        <v>117463.33730000001</v>
      </c>
      <c r="S1560" s="3" t="str">
        <f>TEXT(Customer8[[#This Row],[Transaction_Date]], "MMM")</f>
        <v>Jan</v>
      </c>
      <c r="T1560" s="3" t="str">
        <f t="shared" si="24"/>
        <v>50-59 Yrs</v>
      </c>
      <c r="U1560" s="3" t="str">
        <f>TEXT(Customer8[[#This Row],[Transaction_Date]],"YYYY")</f>
        <v>2022</v>
      </c>
    </row>
    <row r="1561" spans="1:21" x14ac:dyDescent="0.35">
      <c r="A1561" t="s">
        <v>3314</v>
      </c>
      <c r="B1561">
        <v>466022540</v>
      </c>
      <c r="C1561">
        <v>45</v>
      </c>
      <c r="D1561" s="1">
        <v>28269.75</v>
      </c>
      <c r="E1561" t="s">
        <v>741</v>
      </c>
      <c r="F1561" t="s">
        <v>687</v>
      </c>
      <c r="G1561" t="s">
        <v>2771</v>
      </c>
      <c r="H1561" s="3">
        <v>1492675.3714999999</v>
      </c>
      <c r="I1561" s="3">
        <v>373931.52370000002</v>
      </c>
      <c r="J1561" t="s">
        <v>3315</v>
      </c>
      <c r="K1561" t="str">
        <f>_xlfn.XLOOKUP(A1561, Accounts!A:A, Accounts!E:E, "Not Found")</f>
        <v>Current</v>
      </c>
      <c r="L1561" s="3">
        <f>_xlfn.XLOOKUP(A1561, Accounts!A:A, Accounts!G:G, 0)</f>
        <v>4914095169</v>
      </c>
      <c r="M1561" s="3" t="str">
        <f>_xlfn.XLOOKUP(A1561, Loan!A:A, Loan!D:D, "0")</f>
        <v>0</v>
      </c>
      <c r="N1561" s="3" t="str">
        <f>_xlfn.XLOOKUP(Customer8[[#This Row],[Account Number]],Transaction!C:C,Transaction!D:D)</f>
        <v>Checks</v>
      </c>
      <c r="O1561" s="3" t="str">
        <f>_xlfn.XLOOKUP(Customer8[[#This Row],[Account Number]], Transaction!C:C,Transaction!E:E)</f>
        <v>Informal Services</v>
      </c>
      <c r="P1561" s="2">
        <f>_xlfn.XLOOKUP(Customer8[[#This Row],[Account Number]], Transaction!C:C,Transaction!F:F)</f>
        <v>44284</v>
      </c>
      <c r="Q1561" s="3">
        <f>Customer8[[#This Row],[Bank Deposit]]-Customer8[[#This Row],[Saving Accounts]]</f>
        <v>1118743.8477999999</v>
      </c>
      <c r="R1561" s="3">
        <f>IF(AND(K1561="Current", Customer8[[#This Row],[Balance]]&gt;500000), Customer8[[#This Row],[Balance]]*1.02, Customer8[[#This Row],[Balance]])</f>
        <v>1141118.7247559999</v>
      </c>
      <c r="S1561" s="3" t="str">
        <f>TEXT(Customer8[[#This Row],[Transaction_Date]], "MMM")</f>
        <v>Mar</v>
      </c>
      <c r="T1561" s="3" t="str">
        <f t="shared" si="24"/>
        <v>40-49 Yrs</v>
      </c>
      <c r="U1561" s="3" t="str">
        <f>TEXT(Customer8[[#This Row],[Transaction_Date]],"YYYY")</f>
        <v>2021</v>
      </c>
    </row>
    <row r="1562" spans="1:21" x14ac:dyDescent="0.35">
      <c r="A1562" t="s">
        <v>3316</v>
      </c>
      <c r="B1562">
        <v>771715932</v>
      </c>
      <c r="C1562">
        <v>74</v>
      </c>
      <c r="D1562" s="1">
        <v>17677.5</v>
      </c>
      <c r="E1562" t="s">
        <v>741</v>
      </c>
      <c r="F1562" t="s">
        <v>1043</v>
      </c>
      <c r="G1562" t="s">
        <v>2756</v>
      </c>
      <c r="H1562" s="3">
        <v>250481.40729999999</v>
      </c>
      <c r="I1562" s="3">
        <v>232264.57769999999</v>
      </c>
      <c r="J1562" t="s">
        <v>3317</v>
      </c>
      <c r="K1562" t="str">
        <f>_xlfn.XLOOKUP(A1562, Accounts!A:A, Accounts!E:E, "Not Found")</f>
        <v>Domiciliary</v>
      </c>
      <c r="L1562" s="3">
        <f>_xlfn.XLOOKUP(A1562, Accounts!A:A, Accounts!G:G, 0)</f>
        <v>50180067</v>
      </c>
      <c r="M1562" s="3" t="str">
        <f>_xlfn.XLOOKUP(A1562, Loan!A:A, Loan!D:D, "0")</f>
        <v>0</v>
      </c>
      <c r="N1562" s="3" t="str">
        <f>_xlfn.XLOOKUP(Customer8[[#This Row],[Account Number]],Transaction!C:C,Transaction!D:D)</f>
        <v>Money Deposit</v>
      </c>
      <c r="O1562" s="3" t="str">
        <f>_xlfn.XLOOKUP(Customer8[[#This Row],[Account Number]], Transaction!C:C,Transaction!E:E)</f>
        <v>Bank</v>
      </c>
      <c r="P1562" s="2">
        <f>_xlfn.XLOOKUP(Customer8[[#This Row],[Account Number]], Transaction!C:C,Transaction!F:F)</f>
        <v>44518</v>
      </c>
      <c r="Q1562" s="3">
        <f>Customer8[[#This Row],[Bank Deposit]]-Customer8[[#This Row],[Saving Accounts]]</f>
        <v>18216.829599999997</v>
      </c>
      <c r="R1562" s="3">
        <f>IF(AND(K1562="Current", Customer8[[#This Row],[Balance]]&gt;500000), Customer8[[#This Row],[Balance]]*1.02, Customer8[[#This Row],[Balance]])</f>
        <v>18216.829599999997</v>
      </c>
      <c r="S1562" s="3" t="str">
        <f>TEXT(Customer8[[#This Row],[Transaction_Date]], "MMM")</f>
        <v>Nov</v>
      </c>
      <c r="T1562" s="3" t="str">
        <f t="shared" si="24"/>
        <v>70 Yrs &amp; Above</v>
      </c>
      <c r="U1562" s="3" t="str">
        <f>TEXT(Customer8[[#This Row],[Transaction_Date]],"YYYY")</f>
        <v>2021</v>
      </c>
    </row>
    <row r="1563" spans="1:21" x14ac:dyDescent="0.35">
      <c r="A1563" t="s">
        <v>3318</v>
      </c>
      <c r="B1563">
        <v>880721948</v>
      </c>
      <c r="C1563">
        <v>65</v>
      </c>
      <c r="D1563" s="1">
        <v>20964.75</v>
      </c>
      <c r="E1563" t="s">
        <v>741</v>
      </c>
      <c r="F1563" t="s">
        <v>533</v>
      </c>
      <c r="G1563" t="s">
        <v>2776</v>
      </c>
      <c r="H1563" s="3">
        <v>1392924.8885999999</v>
      </c>
      <c r="I1563" s="3">
        <v>330016.05050000001</v>
      </c>
      <c r="J1563" t="s">
        <v>3319</v>
      </c>
      <c r="K1563" t="str">
        <f>_xlfn.XLOOKUP(A1563, Accounts!A:A, Accounts!E:E, "Not Found")</f>
        <v>Domiciliary</v>
      </c>
      <c r="L1563" s="3">
        <f>_xlfn.XLOOKUP(A1563, Accounts!A:A, Accounts!G:G, 0)</f>
        <v>426387</v>
      </c>
      <c r="M1563" s="3" t="str">
        <f>_xlfn.XLOOKUP(A1563, Loan!A:A, Loan!D:D, "0")</f>
        <v>0</v>
      </c>
      <c r="N1563" s="3" t="str">
        <f>_xlfn.XLOOKUP(Customer8[[#This Row],[Account Number]],Transaction!C:C,Transaction!D:D)</f>
        <v>Online Payment</v>
      </c>
      <c r="O1563" s="3" t="str">
        <f>_xlfn.XLOOKUP(Customer8[[#This Row],[Account Number]], Transaction!C:C,Transaction!E:E)</f>
        <v>Internet Banking</v>
      </c>
      <c r="P1563" s="2">
        <f>_xlfn.XLOOKUP(Customer8[[#This Row],[Account Number]], Transaction!C:C,Transaction!F:F)</f>
        <v>44293</v>
      </c>
      <c r="Q1563" s="3">
        <f>Customer8[[#This Row],[Bank Deposit]]-Customer8[[#This Row],[Saving Accounts]]</f>
        <v>1062908.8380999998</v>
      </c>
      <c r="R1563" s="3">
        <f>IF(AND(K1563="Current", Customer8[[#This Row],[Balance]]&gt;500000), Customer8[[#This Row],[Balance]]*1.02, Customer8[[#This Row],[Balance]])</f>
        <v>1062908.8380999998</v>
      </c>
      <c r="S1563" s="3" t="str">
        <f>TEXT(Customer8[[#This Row],[Transaction_Date]], "MMM")</f>
        <v>Apr</v>
      </c>
      <c r="T1563" s="3" t="str">
        <f t="shared" si="24"/>
        <v>60-69 Yrs</v>
      </c>
      <c r="U1563" s="3" t="str">
        <f>TEXT(Customer8[[#This Row],[Transaction_Date]],"YYYY")</f>
        <v>2021</v>
      </c>
    </row>
    <row r="1564" spans="1:21" x14ac:dyDescent="0.35">
      <c r="A1564" t="s">
        <v>3320</v>
      </c>
      <c r="B1564">
        <v>714119030</v>
      </c>
      <c r="C1564">
        <v>32</v>
      </c>
      <c r="D1564" s="1">
        <v>33018</v>
      </c>
      <c r="E1564" t="s">
        <v>741</v>
      </c>
      <c r="F1564" t="s">
        <v>665</v>
      </c>
      <c r="G1564" t="s">
        <v>2781</v>
      </c>
      <c r="H1564" s="3">
        <v>195183.25709999999</v>
      </c>
      <c r="I1564" s="3">
        <v>99887.902199999997</v>
      </c>
      <c r="J1564" t="s">
        <v>2946</v>
      </c>
      <c r="K1564" t="str">
        <f>_xlfn.XLOOKUP(A1564, Accounts!A:A, Accounts!E:E, "Not Found")</f>
        <v>Domiciliary</v>
      </c>
      <c r="L1564" s="3">
        <f>_xlfn.XLOOKUP(A1564, Accounts!A:A, Accounts!G:G, 0)</f>
        <v>2155945204</v>
      </c>
      <c r="M1564" s="3" t="str">
        <f>_xlfn.XLOOKUP(A1564, Loan!A:A, Loan!D:D, "0")</f>
        <v>0</v>
      </c>
      <c r="N1564" s="3" t="str">
        <f>_xlfn.XLOOKUP(Customer8[[#This Row],[Account Number]],Transaction!C:C,Transaction!D:D)</f>
        <v>Checks</v>
      </c>
      <c r="O1564" s="3" t="str">
        <f>_xlfn.XLOOKUP(Customer8[[#This Row],[Account Number]], Transaction!C:C,Transaction!E:E)</f>
        <v>Informal Services</v>
      </c>
      <c r="P1564" s="2">
        <f>_xlfn.XLOOKUP(Customer8[[#This Row],[Account Number]], Transaction!C:C,Transaction!F:F)</f>
        <v>44658</v>
      </c>
      <c r="Q1564" s="3">
        <f>Customer8[[#This Row],[Bank Deposit]]-Customer8[[#This Row],[Saving Accounts]]</f>
        <v>95295.354899999991</v>
      </c>
      <c r="R1564" s="3">
        <f>IF(AND(K1564="Current", Customer8[[#This Row],[Balance]]&gt;500000), Customer8[[#This Row],[Balance]]*1.02, Customer8[[#This Row],[Balance]])</f>
        <v>95295.354899999991</v>
      </c>
      <c r="S1564" s="3" t="str">
        <f>TEXT(Customer8[[#This Row],[Transaction_Date]], "MMM")</f>
        <v>Apr</v>
      </c>
      <c r="T1564" s="3" t="str">
        <f t="shared" si="24"/>
        <v>30-39 Yrs</v>
      </c>
      <c r="U1564" s="3" t="str">
        <f>TEXT(Customer8[[#This Row],[Transaction_Date]],"YYYY")</f>
        <v>2022</v>
      </c>
    </row>
    <row r="1565" spans="1:21" x14ac:dyDescent="0.35">
      <c r="A1565" t="s">
        <v>3321</v>
      </c>
      <c r="B1565">
        <v>737120145</v>
      </c>
      <c r="C1565">
        <v>81</v>
      </c>
      <c r="D1565" s="1">
        <v>15120.75</v>
      </c>
      <c r="E1565" t="s">
        <v>741</v>
      </c>
      <c r="F1565" t="s">
        <v>95</v>
      </c>
      <c r="G1565" t="s">
        <v>2759</v>
      </c>
      <c r="H1565" s="3">
        <v>166547.67360000001</v>
      </c>
      <c r="I1565" s="3">
        <v>38909.700199999999</v>
      </c>
      <c r="J1565" t="s">
        <v>3322</v>
      </c>
      <c r="K1565" t="str">
        <f>_xlfn.XLOOKUP(A1565, Accounts!A:A, Accounts!E:E, "Not Found")</f>
        <v>Domiciliary</v>
      </c>
      <c r="L1565" s="3">
        <f>_xlfn.XLOOKUP(A1565, Accounts!A:A, Accounts!G:G, 0)</f>
        <v>5100663022</v>
      </c>
      <c r="M1565" s="3" t="str">
        <f>_xlfn.XLOOKUP(A1565, Loan!A:A, Loan!D:D, "0")</f>
        <v>0</v>
      </c>
      <c r="N1565" s="3" t="str">
        <f>_xlfn.XLOOKUP(Customer8[[#This Row],[Account Number]],Transaction!C:C,Transaction!D:D)</f>
        <v>Cash Withdrawal</v>
      </c>
      <c r="O1565" s="3" t="str">
        <f>_xlfn.XLOOKUP(Customer8[[#This Row],[Account Number]], Transaction!C:C,Transaction!E:E)</f>
        <v>POS</v>
      </c>
      <c r="P1565" s="2">
        <f>_xlfn.XLOOKUP(Customer8[[#This Row],[Account Number]], Transaction!C:C,Transaction!F:F)</f>
        <v>44619</v>
      </c>
      <c r="Q1565" s="3">
        <f>Customer8[[#This Row],[Bank Deposit]]-Customer8[[#This Row],[Saving Accounts]]</f>
        <v>127637.97340000002</v>
      </c>
      <c r="R1565" s="3">
        <f>IF(AND(K1565="Current", Customer8[[#This Row],[Balance]]&gt;500000), Customer8[[#This Row],[Balance]]*1.02, Customer8[[#This Row],[Balance]])</f>
        <v>127637.97340000002</v>
      </c>
      <c r="S1565" s="3" t="str">
        <f>TEXT(Customer8[[#This Row],[Transaction_Date]], "MMM")</f>
        <v>Feb</v>
      </c>
      <c r="T1565" s="3" t="str">
        <f t="shared" si="24"/>
        <v>70 Yrs &amp; Above</v>
      </c>
      <c r="U1565" s="3" t="str">
        <f>TEXT(Customer8[[#This Row],[Transaction_Date]],"YYYY")</f>
        <v>2022</v>
      </c>
    </row>
    <row r="1566" spans="1:21" x14ac:dyDescent="0.35">
      <c r="A1566" t="s">
        <v>3323</v>
      </c>
      <c r="B1566">
        <v>560683336</v>
      </c>
      <c r="C1566">
        <v>81</v>
      </c>
      <c r="D1566" s="1">
        <v>15120.75</v>
      </c>
      <c r="E1566" t="s">
        <v>741</v>
      </c>
      <c r="F1566" t="s">
        <v>19</v>
      </c>
      <c r="G1566" t="s">
        <v>2749</v>
      </c>
      <c r="H1566" s="3">
        <v>86494.073699999994</v>
      </c>
      <c r="I1566" s="3">
        <v>77788.863700000002</v>
      </c>
      <c r="J1566" t="s">
        <v>3211</v>
      </c>
      <c r="K1566" t="str">
        <f>_xlfn.XLOOKUP(A1566, Accounts!A:A, Accounts!E:E, "Not Found")</f>
        <v>Savings</v>
      </c>
      <c r="L1566" s="3">
        <f>_xlfn.XLOOKUP(A1566, Accounts!A:A, Accounts!G:G, 0)</f>
        <v>2553927552</v>
      </c>
      <c r="M1566" s="3" t="str">
        <f>_xlfn.XLOOKUP(A1566, Loan!A:A, Loan!D:D, "0")</f>
        <v>0</v>
      </c>
      <c r="N1566" s="3" t="str">
        <f>_xlfn.XLOOKUP(Customer8[[#This Row],[Account Number]],Transaction!C:C,Transaction!D:D)</f>
        <v>Money Transfer</v>
      </c>
      <c r="O1566" s="3" t="str">
        <f>_xlfn.XLOOKUP(Customer8[[#This Row],[Account Number]], Transaction!C:C,Transaction!E:E)</f>
        <v>Mobile</v>
      </c>
      <c r="P1566" s="2">
        <f>_xlfn.XLOOKUP(Customer8[[#This Row],[Account Number]], Transaction!C:C,Transaction!F:F)</f>
        <v>44448</v>
      </c>
      <c r="Q1566" s="3">
        <f>Customer8[[#This Row],[Bank Deposit]]-Customer8[[#This Row],[Saving Accounts]]</f>
        <v>8705.2099999999919</v>
      </c>
      <c r="R1566" s="3">
        <f>IF(AND(K1566="Current", Customer8[[#This Row],[Balance]]&gt;500000), Customer8[[#This Row],[Balance]]*1.02, Customer8[[#This Row],[Balance]])</f>
        <v>8705.2099999999919</v>
      </c>
      <c r="S1566" s="3" t="str">
        <f>TEXT(Customer8[[#This Row],[Transaction_Date]], "MMM")</f>
        <v>Sep</v>
      </c>
      <c r="T1566" s="3" t="str">
        <f t="shared" si="24"/>
        <v>70 Yrs &amp; Above</v>
      </c>
      <c r="U1566" s="3" t="str">
        <f>TEXT(Customer8[[#This Row],[Transaction_Date]],"YYYY")</f>
        <v>2021</v>
      </c>
    </row>
    <row r="1567" spans="1:21" x14ac:dyDescent="0.35">
      <c r="A1567" t="s">
        <v>3324</v>
      </c>
      <c r="B1567">
        <v>827906116</v>
      </c>
      <c r="C1567">
        <v>80</v>
      </c>
      <c r="D1567" s="1">
        <v>15486</v>
      </c>
      <c r="E1567" t="s">
        <v>741</v>
      </c>
      <c r="F1567" t="s">
        <v>708</v>
      </c>
      <c r="G1567" t="s">
        <v>2848</v>
      </c>
      <c r="H1567" s="3">
        <v>415274.03739999997</v>
      </c>
      <c r="I1567" s="3">
        <v>58540.243300000002</v>
      </c>
      <c r="J1567" t="s">
        <v>3325</v>
      </c>
      <c r="K1567" t="str">
        <f>_xlfn.XLOOKUP(A1567, Accounts!A:A, Accounts!E:E, "Not Found")</f>
        <v>Joint</v>
      </c>
      <c r="L1567" s="3">
        <f>_xlfn.XLOOKUP(A1567, Accounts!A:A, Accounts!G:G, 0)</f>
        <v>2558724012</v>
      </c>
      <c r="M1567" s="3" t="str">
        <f>_xlfn.XLOOKUP(A1567, Loan!A:A, Loan!D:D, "0")</f>
        <v>0</v>
      </c>
      <c r="N1567" s="3" t="str">
        <f>_xlfn.XLOOKUP(Customer8[[#This Row],[Account Number]],Transaction!C:C,Transaction!D:D)</f>
        <v>Online Payment</v>
      </c>
      <c r="O1567" s="3" t="str">
        <f>_xlfn.XLOOKUP(Customer8[[#This Row],[Account Number]], Transaction!C:C,Transaction!E:E)</f>
        <v>Card</v>
      </c>
      <c r="P1567" s="2">
        <f>_xlfn.XLOOKUP(Customer8[[#This Row],[Account Number]], Transaction!C:C,Transaction!F:F)</f>
        <v>44212</v>
      </c>
      <c r="Q1567" s="3">
        <f>Customer8[[#This Row],[Bank Deposit]]-Customer8[[#This Row],[Saving Accounts]]</f>
        <v>356733.79409999994</v>
      </c>
      <c r="R1567" s="3">
        <f>IF(AND(K1567="Current", Customer8[[#This Row],[Balance]]&gt;500000), Customer8[[#This Row],[Balance]]*1.02, Customer8[[#This Row],[Balance]])</f>
        <v>356733.79409999994</v>
      </c>
      <c r="S1567" s="3" t="str">
        <f>TEXT(Customer8[[#This Row],[Transaction_Date]], "MMM")</f>
        <v>Jan</v>
      </c>
      <c r="T1567" s="3" t="str">
        <f t="shared" si="24"/>
        <v>70 Yrs &amp; Above</v>
      </c>
      <c r="U1567" s="3" t="str">
        <f>TEXT(Customer8[[#This Row],[Transaction_Date]],"YYYY")</f>
        <v>2021</v>
      </c>
    </row>
    <row r="1568" spans="1:21" x14ac:dyDescent="0.35">
      <c r="A1568" t="s">
        <v>3326</v>
      </c>
      <c r="B1568">
        <v>818514758</v>
      </c>
      <c r="C1568">
        <v>41</v>
      </c>
      <c r="D1568" s="1">
        <v>29730.75</v>
      </c>
      <c r="E1568" t="s">
        <v>741</v>
      </c>
      <c r="F1568" t="s">
        <v>596</v>
      </c>
      <c r="G1568" t="s">
        <v>2776</v>
      </c>
      <c r="H1568" s="3">
        <v>213338.1845</v>
      </c>
      <c r="I1568" s="3">
        <v>39376.133500000004</v>
      </c>
      <c r="J1568" t="s">
        <v>3327</v>
      </c>
      <c r="K1568" t="str">
        <f>_xlfn.XLOOKUP(A1568, Accounts!A:A, Accounts!E:E, "Not Found")</f>
        <v>Corporate</v>
      </c>
      <c r="L1568" s="3">
        <f>_xlfn.XLOOKUP(A1568, Accounts!A:A, Accounts!G:G, 0)</f>
        <v>409208415</v>
      </c>
      <c r="M1568" s="3" t="str">
        <f>_xlfn.XLOOKUP(A1568, Loan!A:A, Loan!D:D, "0")</f>
        <v>0</v>
      </c>
      <c r="N1568" s="3" t="str">
        <f>_xlfn.XLOOKUP(Customer8[[#This Row],[Account Number]],Transaction!C:C,Transaction!D:D)</f>
        <v>Money Transfer</v>
      </c>
      <c r="O1568" s="3" t="str">
        <f>_xlfn.XLOOKUP(Customer8[[#This Row],[Account Number]], Transaction!C:C,Transaction!E:E)</f>
        <v>Mobile</v>
      </c>
      <c r="P1568" s="2">
        <f>_xlfn.XLOOKUP(Customer8[[#This Row],[Account Number]], Transaction!C:C,Transaction!F:F)</f>
        <v>44659</v>
      </c>
      <c r="Q1568" s="3">
        <f>Customer8[[#This Row],[Bank Deposit]]-Customer8[[#This Row],[Saving Accounts]]</f>
        <v>173962.05100000001</v>
      </c>
      <c r="R1568" s="3">
        <f>IF(AND(K1568="Current", Customer8[[#This Row],[Balance]]&gt;500000), Customer8[[#This Row],[Balance]]*1.02, Customer8[[#This Row],[Balance]])</f>
        <v>173962.05100000001</v>
      </c>
      <c r="S1568" s="3" t="str">
        <f>TEXT(Customer8[[#This Row],[Transaction_Date]], "MMM")</f>
        <v>Apr</v>
      </c>
      <c r="T1568" s="3" t="str">
        <f t="shared" si="24"/>
        <v>40-49 Yrs</v>
      </c>
      <c r="U1568" s="3" t="str">
        <f>TEXT(Customer8[[#This Row],[Transaction_Date]],"YYYY")</f>
        <v>2022</v>
      </c>
    </row>
    <row r="1569" spans="1:21" x14ac:dyDescent="0.35">
      <c r="A1569" t="s">
        <v>3328</v>
      </c>
      <c r="B1569">
        <v>757839652</v>
      </c>
      <c r="C1569">
        <v>17</v>
      </c>
      <c r="D1569" s="1">
        <v>38496.75</v>
      </c>
      <c r="E1569" t="s">
        <v>741</v>
      </c>
      <c r="F1569" t="s">
        <v>424</v>
      </c>
      <c r="G1569" t="s">
        <v>2781</v>
      </c>
      <c r="H1569" s="3">
        <v>977415.20550000004</v>
      </c>
      <c r="I1569" s="3">
        <v>140688.55230000001</v>
      </c>
      <c r="J1569" t="s">
        <v>3329</v>
      </c>
      <c r="K1569" t="str">
        <f>_xlfn.XLOOKUP(A1569, Accounts!A:A, Accounts!E:E, "Not Found")</f>
        <v>Current</v>
      </c>
      <c r="L1569" s="3">
        <f>_xlfn.XLOOKUP(A1569, Accounts!A:A, Accounts!G:G, 0)</f>
        <v>502195616</v>
      </c>
      <c r="M1569" s="3" t="str">
        <f>_xlfn.XLOOKUP(A1569, Loan!A:A, Loan!D:D, "0")</f>
        <v>0</v>
      </c>
      <c r="N1569" s="3" t="str">
        <f>_xlfn.XLOOKUP(Customer8[[#This Row],[Account Number]],Transaction!C:C,Transaction!D:D)</f>
        <v>Checks</v>
      </c>
      <c r="O1569" s="3" t="str">
        <f>_xlfn.XLOOKUP(Customer8[[#This Row],[Account Number]], Transaction!C:C,Transaction!E:E)</f>
        <v>Bank</v>
      </c>
      <c r="P1569" s="2">
        <f>_xlfn.XLOOKUP(Customer8[[#This Row],[Account Number]], Transaction!C:C,Transaction!F:F)</f>
        <v>44451</v>
      </c>
      <c r="Q1569" s="3">
        <f>Customer8[[#This Row],[Bank Deposit]]-Customer8[[#This Row],[Saving Accounts]]</f>
        <v>836726.65320000006</v>
      </c>
      <c r="R1569" s="3">
        <f>IF(AND(K1569="Current", Customer8[[#This Row],[Balance]]&gt;500000), Customer8[[#This Row],[Balance]]*1.02, Customer8[[#This Row],[Balance]])</f>
        <v>853461.18626400002</v>
      </c>
      <c r="S1569" s="3" t="str">
        <f>TEXT(Customer8[[#This Row],[Transaction_Date]], "MMM")</f>
        <v>Sep</v>
      </c>
      <c r="T1569" s="3" t="str">
        <f t="shared" si="24"/>
        <v>Below 20 Yrs</v>
      </c>
      <c r="U1569" s="3" t="str">
        <f>TEXT(Customer8[[#This Row],[Transaction_Date]],"YYYY")</f>
        <v>2021</v>
      </c>
    </row>
    <row r="1570" spans="1:21" x14ac:dyDescent="0.35">
      <c r="A1570" t="s">
        <v>3330</v>
      </c>
      <c r="B1570">
        <v>331722238</v>
      </c>
      <c r="C1570">
        <v>67</v>
      </c>
      <c r="D1570" s="1">
        <v>20234.25</v>
      </c>
      <c r="E1570" t="s">
        <v>741</v>
      </c>
      <c r="F1570" t="s">
        <v>365</v>
      </c>
      <c r="G1570" t="s">
        <v>2767</v>
      </c>
      <c r="H1570" s="3">
        <v>1771992.8332</v>
      </c>
      <c r="I1570" s="3">
        <v>622462.4449</v>
      </c>
      <c r="J1570" t="s">
        <v>3331</v>
      </c>
      <c r="K1570" t="str">
        <f>_xlfn.XLOOKUP(A1570, Accounts!A:A, Accounts!E:E, "Not Found")</f>
        <v>Savings</v>
      </c>
      <c r="L1570" s="3">
        <f>_xlfn.XLOOKUP(A1570, Accounts!A:A, Accounts!G:G, 0)</f>
        <v>700084476</v>
      </c>
      <c r="M1570" s="3" t="str">
        <f>_xlfn.XLOOKUP(A1570, Loan!A:A, Loan!D:D, "0")</f>
        <v>0</v>
      </c>
      <c r="N1570" s="3" t="str">
        <f>_xlfn.XLOOKUP(Customer8[[#This Row],[Account Number]],Transaction!C:C,Transaction!D:D)</f>
        <v>Money Transfer</v>
      </c>
      <c r="O1570" s="3" t="str">
        <f>_xlfn.XLOOKUP(Customer8[[#This Row],[Account Number]], Transaction!C:C,Transaction!E:E)</f>
        <v>Mobile</v>
      </c>
      <c r="P1570" s="2">
        <f>_xlfn.XLOOKUP(Customer8[[#This Row],[Account Number]], Transaction!C:C,Transaction!F:F)</f>
        <v>44675</v>
      </c>
      <c r="Q1570" s="3">
        <f>Customer8[[#This Row],[Bank Deposit]]-Customer8[[#This Row],[Saving Accounts]]</f>
        <v>1149530.3883</v>
      </c>
      <c r="R1570" s="3">
        <f>IF(AND(K1570="Current", Customer8[[#This Row],[Balance]]&gt;500000), Customer8[[#This Row],[Balance]]*1.02, Customer8[[#This Row],[Balance]])</f>
        <v>1149530.3883</v>
      </c>
      <c r="S1570" s="3" t="str">
        <f>TEXT(Customer8[[#This Row],[Transaction_Date]], "MMM")</f>
        <v>Apr</v>
      </c>
      <c r="T1570" s="3" t="str">
        <f t="shared" si="24"/>
        <v>60-69 Yrs</v>
      </c>
      <c r="U1570" s="3" t="str">
        <f>TEXT(Customer8[[#This Row],[Transaction_Date]],"YYYY")</f>
        <v>2022</v>
      </c>
    </row>
    <row r="1571" spans="1:21" x14ac:dyDescent="0.35">
      <c r="A1571" t="s">
        <v>3332</v>
      </c>
      <c r="B1571">
        <v>949538015</v>
      </c>
      <c r="C1571">
        <v>43</v>
      </c>
      <c r="D1571" s="1">
        <v>29000.25</v>
      </c>
      <c r="E1571" t="s">
        <v>741</v>
      </c>
      <c r="F1571" t="s">
        <v>456</v>
      </c>
      <c r="G1571" t="s">
        <v>2740</v>
      </c>
      <c r="H1571" s="3">
        <v>1086576.2220000001</v>
      </c>
      <c r="I1571" s="3">
        <v>366385.87689999997</v>
      </c>
      <c r="J1571" t="s">
        <v>3333</v>
      </c>
      <c r="K1571" t="str">
        <f>_xlfn.XLOOKUP(A1571, Accounts!A:A, Accounts!E:E, "Not Found")</f>
        <v>Domiciliary</v>
      </c>
      <c r="L1571" s="3">
        <f>_xlfn.XLOOKUP(A1571, Accounts!A:A, Accounts!G:G, 0)</f>
        <v>1927271775</v>
      </c>
      <c r="M1571" s="3" t="str">
        <f>_xlfn.XLOOKUP(A1571, Loan!A:A, Loan!D:D, "0")</f>
        <v>0</v>
      </c>
      <c r="N1571" s="3" t="str">
        <f>_xlfn.XLOOKUP(Customer8[[#This Row],[Account Number]],Transaction!C:C,Transaction!D:D)</f>
        <v>Online Payment</v>
      </c>
      <c r="O1571" s="3" t="str">
        <f>_xlfn.XLOOKUP(Customer8[[#This Row],[Account Number]], Transaction!C:C,Transaction!E:E)</f>
        <v>Internet Banking</v>
      </c>
      <c r="P1571" s="2">
        <f>_xlfn.XLOOKUP(Customer8[[#This Row],[Account Number]], Transaction!C:C,Transaction!F:F)</f>
        <v>44344</v>
      </c>
      <c r="Q1571" s="3">
        <f>Customer8[[#This Row],[Bank Deposit]]-Customer8[[#This Row],[Saving Accounts]]</f>
        <v>720190.34510000004</v>
      </c>
      <c r="R1571" s="3">
        <f>IF(AND(K1571="Current", Customer8[[#This Row],[Balance]]&gt;500000), Customer8[[#This Row],[Balance]]*1.02, Customer8[[#This Row],[Balance]])</f>
        <v>720190.34510000004</v>
      </c>
      <c r="S1571" s="3" t="str">
        <f>TEXT(Customer8[[#This Row],[Transaction_Date]], "MMM")</f>
        <v>May</v>
      </c>
      <c r="T1571" s="3" t="str">
        <f t="shared" si="24"/>
        <v>40-49 Yrs</v>
      </c>
      <c r="U1571" s="3" t="str">
        <f>TEXT(Customer8[[#This Row],[Transaction_Date]],"YYYY")</f>
        <v>2021</v>
      </c>
    </row>
    <row r="1572" spans="1:21" x14ac:dyDescent="0.35">
      <c r="A1572" t="s">
        <v>3334</v>
      </c>
      <c r="B1572">
        <v>377745821</v>
      </c>
      <c r="C1572">
        <v>25</v>
      </c>
      <c r="D1572" s="1">
        <v>35574.75</v>
      </c>
      <c r="E1572" t="s">
        <v>741</v>
      </c>
      <c r="F1572" t="s">
        <v>106</v>
      </c>
      <c r="G1572" t="s">
        <v>2737</v>
      </c>
      <c r="H1572" s="3">
        <v>135513.2592</v>
      </c>
      <c r="I1572" s="3">
        <v>41406.8292</v>
      </c>
      <c r="J1572" t="s">
        <v>3335</v>
      </c>
      <c r="K1572" t="str">
        <f>_xlfn.XLOOKUP(A1572, Accounts!A:A, Accounts!E:E, "Not Found")</f>
        <v>Domiciliary</v>
      </c>
      <c r="L1572" s="3">
        <f>_xlfn.XLOOKUP(A1572, Accounts!A:A, Accounts!G:G, 0)</f>
        <v>2235955104</v>
      </c>
      <c r="M1572" s="3" t="str">
        <f>_xlfn.XLOOKUP(A1572, Loan!A:A, Loan!D:D, "0")</f>
        <v>0</v>
      </c>
      <c r="N1572" s="3" t="str">
        <f>_xlfn.XLOOKUP(Customer8[[#This Row],[Account Number]],Transaction!C:C,Transaction!D:D)</f>
        <v>Online Payment</v>
      </c>
      <c r="O1572" s="3" t="str">
        <f>_xlfn.XLOOKUP(Customer8[[#This Row],[Account Number]], Transaction!C:C,Transaction!E:E)</f>
        <v>Card</v>
      </c>
      <c r="P1572" s="2">
        <f>_xlfn.XLOOKUP(Customer8[[#This Row],[Account Number]], Transaction!C:C,Transaction!F:F)</f>
        <v>44350</v>
      </c>
      <c r="Q1572" s="3">
        <f>Customer8[[#This Row],[Bank Deposit]]-Customer8[[#This Row],[Saving Accounts]]</f>
        <v>94106.43</v>
      </c>
      <c r="R1572" s="3">
        <f>IF(AND(K1572="Current", Customer8[[#This Row],[Balance]]&gt;500000), Customer8[[#This Row],[Balance]]*1.02, Customer8[[#This Row],[Balance]])</f>
        <v>94106.43</v>
      </c>
      <c r="S1572" s="3" t="str">
        <f>TEXT(Customer8[[#This Row],[Transaction_Date]], "MMM")</f>
        <v>Jun</v>
      </c>
      <c r="T1572" s="3" t="str">
        <f t="shared" si="24"/>
        <v>20-29 Yrs</v>
      </c>
      <c r="U1572" s="3" t="str">
        <f>TEXT(Customer8[[#This Row],[Transaction_Date]],"YYYY")</f>
        <v>2021</v>
      </c>
    </row>
    <row r="1573" spans="1:21" x14ac:dyDescent="0.35">
      <c r="A1573" t="s">
        <v>3336</v>
      </c>
      <c r="B1573">
        <v>120381038</v>
      </c>
      <c r="C1573">
        <v>60</v>
      </c>
      <c r="D1573" s="1">
        <v>22791</v>
      </c>
      <c r="E1573" t="s">
        <v>741</v>
      </c>
      <c r="F1573" t="s">
        <v>136</v>
      </c>
      <c r="G1573" t="s">
        <v>2743</v>
      </c>
      <c r="H1573" s="3">
        <v>40303.493999999999</v>
      </c>
      <c r="I1573" s="3">
        <v>6018.6550999999999</v>
      </c>
      <c r="J1573" t="s">
        <v>3337</v>
      </c>
      <c r="K1573" t="str">
        <f>_xlfn.XLOOKUP(A1573, Accounts!A:A, Accounts!E:E, "Not Found")</f>
        <v>Savings</v>
      </c>
      <c r="L1573" s="3">
        <f>_xlfn.XLOOKUP(A1573, Accounts!A:A, Accounts!G:G, 0)</f>
        <v>8543962</v>
      </c>
      <c r="M1573" s="3" t="str">
        <f>_xlfn.XLOOKUP(A1573, Loan!A:A, Loan!D:D, "0")</f>
        <v>0</v>
      </c>
      <c r="N1573" s="3" t="str">
        <f>_xlfn.XLOOKUP(Customer8[[#This Row],[Account Number]],Transaction!C:C,Transaction!D:D)</f>
        <v>Online Payment</v>
      </c>
      <c r="O1573" s="3" t="str">
        <f>_xlfn.XLOOKUP(Customer8[[#This Row],[Account Number]], Transaction!C:C,Transaction!E:E)</f>
        <v>Mobile</v>
      </c>
      <c r="P1573" s="2">
        <f>_xlfn.XLOOKUP(Customer8[[#This Row],[Account Number]], Transaction!C:C,Transaction!F:F)</f>
        <v>44233</v>
      </c>
      <c r="Q1573" s="3">
        <f>Customer8[[#This Row],[Bank Deposit]]-Customer8[[#This Row],[Saving Accounts]]</f>
        <v>34284.838900000002</v>
      </c>
      <c r="R1573" s="3">
        <f>IF(AND(K1573="Current", Customer8[[#This Row],[Balance]]&gt;500000), Customer8[[#This Row],[Balance]]*1.02, Customer8[[#This Row],[Balance]])</f>
        <v>34284.838900000002</v>
      </c>
      <c r="S1573" s="3" t="str">
        <f>TEXT(Customer8[[#This Row],[Transaction_Date]], "MMM")</f>
        <v>Feb</v>
      </c>
      <c r="T1573" s="3" t="str">
        <f t="shared" si="24"/>
        <v>60-69 Yrs</v>
      </c>
      <c r="U1573" s="3" t="str">
        <f>TEXT(Customer8[[#This Row],[Transaction_Date]],"YYYY")</f>
        <v>2021</v>
      </c>
    </row>
    <row r="1574" spans="1:21" x14ac:dyDescent="0.35">
      <c r="A1574" t="s">
        <v>3338</v>
      </c>
      <c r="B1574">
        <v>348264976</v>
      </c>
      <c r="C1574">
        <v>85</v>
      </c>
      <c r="D1574" s="1">
        <v>13659.75</v>
      </c>
      <c r="E1574" t="s">
        <v>741</v>
      </c>
      <c r="F1574" t="s">
        <v>519</v>
      </c>
      <c r="G1574" t="s">
        <v>2737</v>
      </c>
      <c r="H1574" s="3">
        <v>671422.5</v>
      </c>
      <c r="I1574" s="3">
        <v>83659.243499999997</v>
      </c>
      <c r="J1574" t="s">
        <v>3339</v>
      </c>
      <c r="K1574" t="str">
        <f>_xlfn.XLOOKUP(A1574, Accounts!A:A, Accounts!E:E, "Not Found")</f>
        <v>Domiciliary</v>
      </c>
      <c r="L1574" s="3">
        <f>_xlfn.XLOOKUP(A1574, Accounts!A:A, Accounts!G:G, 0)</f>
        <v>3156259011</v>
      </c>
      <c r="M1574" s="3" t="str">
        <f>_xlfn.XLOOKUP(A1574, Loan!A:A, Loan!D:D, "0")</f>
        <v>0</v>
      </c>
      <c r="N1574" s="3" t="str">
        <f>_xlfn.XLOOKUP(Customer8[[#This Row],[Account Number]],Transaction!C:C,Transaction!D:D)</f>
        <v>Money Deposit</v>
      </c>
      <c r="O1574" s="3" t="str">
        <f>_xlfn.XLOOKUP(Customer8[[#This Row],[Account Number]], Transaction!C:C,Transaction!E:E)</f>
        <v>ATM</v>
      </c>
      <c r="P1574" s="2">
        <f>_xlfn.XLOOKUP(Customer8[[#This Row],[Account Number]], Transaction!C:C,Transaction!F:F)</f>
        <v>44207</v>
      </c>
      <c r="Q1574" s="3">
        <f>Customer8[[#This Row],[Bank Deposit]]-Customer8[[#This Row],[Saving Accounts]]</f>
        <v>587763.25650000002</v>
      </c>
      <c r="R1574" s="3">
        <f>IF(AND(K1574="Current", Customer8[[#This Row],[Balance]]&gt;500000), Customer8[[#This Row],[Balance]]*1.02, Customer8[[#This Row],[Balance]])</f>
        <v>587763.25650000002</v>
      </c>
      <c r="S1574" s="3" t="str">
        <f>TEXT(Customer8[[#This Row],[Transaction_Date]], "MMM")</f>
        <v>Jan</v>
      </c>
      <c r="T1574" s="3" t="str">
        <f t="shared" si="24"/>
        <v>70 Yrs &amp; Above</v>
      </c>
      <c r="U1574" s="3" t="str">
        <f>TEXT(Customer8[[#This Row],[Transaction_Date]],"YYYY")</f>
        <v>2021</v>
      </c>
    </row>
    <row r="1575" spans="1:21" x14ac:dyDescent="0.35">
      <c r="A1575" t="s">
        <v>3340</v>
      </c>
      <c r="B1575">
        <v>999351529</v>
      </c>
      <c r="C1575">
        <v>61</v>
      </c>
      <c r="D1575" s="1">
        <v>22425.75</v>
      </c>
      <c r="E1575" t="s">
        <v>741</v>
      </c>
      <c r="F1575" t="s">
        <v>601</v>
      </c>
      <c r="G1575" t="s">
        <v>2771</v>
      </c>
      <c r="H1575" s="3">
        <v>66531.737399999998</v>
      </c>
      <c r="I1575" s="3">
        <v>43035.085800000001</v>
      </c>
      <c r="J1575" t="s">
        <v>3341</v>
      </c>
      <c r="K1575" t="str">
        <f>_xlfn.XLOOKUP(A1575, Accounts!A:A, Accounts!E:E, "Not Found")</f>
        <v>Domiciliary</v>
      </c>
      <c r="L1575" s="3">
        <f>_xlfn.XLOOKUP(A1575, Accounts!A:A, Accounts!G:G, 0)</f>
        <v>3303089692</v>
      </c>
      <c r="M1575" s="3" t="str">
        <f>_xlfn.XLOOKUP(A1575, Loan!A:A, Loan!D:D, "0")</f>
        <v>0</v>
      </c>
      <c r="N1575" s="3" t="str">
        <f>_xlfn.XLOOKUP(Customer8[[#This Row],[Account Number]],Transaction!C:C,Transaction!D:D)</f>
        <v>Online Payment</v>
      </c>
      <c r="O1575" s="3" t="str">
        <f>_xlfn.XLOOKUP(Customer8[[#This Row],[Account Number]], Transaction!C:C,Transaction!E:E)</f>
        <v>Mobile</v>
      </c>
      <c r="P1575" s="2">
        <f>_xlfn.XLOOKUP(Customer8[[#This Row],[Account Number]], Transaction!C:C,Transaction!F:F)</f>
        <v>44381</v>
      </c>
      <c r="Q1575" s="3">
        <f>Customer8[[#This Row],[Bank Deposit]]-Customer8[[#This Row],[Saving Accounts]]</f>
        <v>23496.651599999997</v>
      </c>
      <c r="R1575" s="3">
        <f>IF(AND(K1575="Current", Customer8[[#This Row],[Balance]]&gt;500000), Customer8[[#This Row],[Balance]]*1.02, Customer8[[#This Row],[Balance]])</f>
        <v>23496.651599999997</v>
      </c>
      <c r="S1575" s="3" t="str">
        <f>TEXT(Customer8[[#This Row],[Transaction_Date]], "MMM")</f>
        <v>Jul</v>
      </c>
      <c r="T1575" s="3" t="str">
        <f t="shared" si="24"/>
        <v>60-69 Yrs</v>
      </c>
      <c r="U1575" s="3" t="str">
        <f>TEXT(Customer8[[#This Row],[Transaction_Date]],"YYYY")</f>
        <v>2021</v>
      </c>
    </row>
    <row r="1576" spans="1:21" x14ac:dyDescent="0.35">
      <c r="A1576" t="s">
        <v>3342</v>
      </c>
      <c r="B1576">
        <v>63303242</v>
      </c>
      <c r="C1576">
        <v>30</v>
      </c>
      <c r="D1576" s="1">
        <v>33748.5</v>
      </c>
      <c r="E1576" t="s">
        <v>741</v>
      </c>
      <c r="F1576" t="s">
        <v>612</v>
      </c>
      <c r="G1576" t="s">
        <v>2743</v>
      </c>
      <c r="H1576" s="3">
        <v>304826.37079999998</v>
      </c>
      <c r="I1576" s="3">
        <v>98429.418399999995</v>
      </c>
      <c r="J1576" t="s">
        <v>3343</v>
      </c>
      <c r="K1576" t="str">
        <f>_xlfn.XLOOKUP(A1576, Accounts!A:A, Accounts!E:E, "Not Found")</f>
        <v>Corporate</v>
      </c>
      <c r="L1576" s="3">
        <f>_xlfn.XLOOKUP(A1576, Accounts!A:A, Accounts!G:G, 0)</f>
        <v>656598272</v>
      </c>
      <c r="M1576" s="3" t="str">
        <f>_xlfn.XLOOKUP(A1576, Loan!A:A, Loan!D:D, "0")</f>
        <v>0</v>
      </c>
      <c r="N1576" s="3" t="str">
        <f>_xlfn.XLOOKUP(Customer8[[#This Row],[Account Number]],Transaction!C:C,Transaction!D:D)</f>
        <v>Cash Withdrawal</v>
      </c>
      <c r="O1576" s="3" t="str">
        <f>_xlfn.XLOOKUP(Customer8[[#This Row],[Account Number]], Transaction!C:C,Transaction!E:E)</f>
        <v>POS</v>
      </c>
      <c r="P1576" s="2">
        <f>_xlfn.XLOOKUP(Customer8[[#This Row],[Account Number]], Transaction!C:C,Transaction!F:F)</f>
        <v>44225</v>
      </c>
      <c r="Q1576" s="3">
        <f>Customer8[[#This Row],[Bank Deposit]]-Customer8[[#This Row],[Saving Accounts]]</f>
        <v>206396.95239999998</v>
      </c>
      <c r="R1576" s="3">
        <f>IF(AND(K1576="Current", Customer8[[#This Row],[Balance]]&gt;500000), Customer8[[#This Row],[Balance]]*1.02, Customer8[[#This Row],[Balance]])</f>
        <v>206396.95239999998</v>
      </c>
      <c r="S1576" s="3" t="str">
        <f>TEXT(Customer8[[#This Row],[Transaction_Date]], "MMM")</f>
        <v>Jan</v>
      </c>
      <c r="T1576" s="3" t="str">
        <f t="shared" si="24"/>
        <v>30-39 Yrs</v>
      </c>
      <c r="U1576" s="3" t="str">
        <f>TEXT(Customer8[[#This Row],[Transaction_Date]],"YYYY")</f>
        <v>2021</v>
      </c>
    </row>
    <row r="1577" spans="1:21" x14ac:dyDescent="0.35">
      <c r="A1577" t="s">
        <v>3344</v>
      </c>
      <c r="B1577">
        <v>126184759</v>
      </c>
      <c r="C1577">
        <v>47</v>
      </c>
      <c r="D1577" s="1">
        <v>27539.25</v>
      </c>
      <c r="E1577" t="s">
        <v>741</v>
      </c>
      <c r="F1577" t="s">
        <v>1602</v>
      </c>
      <c r="G1577" t="s">
        <v>2737</v>
      </c>
      <c r="H1577" s="3">
        <v>598631.92059999995</v>
      </c>
      <c r="I1577" s="3">
        <v>85868.277600000001</v>
      </c>
      <c r="J1577" t="s">
        <v>3345</v>
      </c>
      <c r="K1577" t="str">
        <f>_xlfn.XLOOKUP(A1577, Accounts!A:A, Accounts!E:E, "Not Found")</f>
        <v>Savings</v>
      </c>
      <c r="L1577" s="3">
        <f>_xlfn.XLOOKUP(A1577, Accounts!A:A, Accounts!G:G, 0)</f>
        <v>4447326378</v>
      </c>
      <c r="M1577" s="3" t="str">
        <f>_xlfn.XLOOKUP(A1577, Loan!A:A, Loan!D:D, "0")</f>
        <v>0</v>
      </c>
      <c r="N1577" s="3" t="str">
        <f>_xlfn.XLOOKUP(Customer8[[#This Row],[Account Number]],Transaction!C:C,Transaction!D:D)</f>
        <v>Money Transfer</v>
      </c>
      <c r="O1577" s="3" t="str">
        <f>_xlfn.XLOOKUP(Customer8[[#This Row],[Account Number]], Transaction!C:C,Transaction!E:E)</f>
        <v>Mobile</v>
      </c>
      <c r="P1577" s="2">
        <f>_xlfn.XLOOKUP(Customer8[[#This Row],[Account Number]], Transaction!C:C,Transaction!F:F)</f>
        <v>44638</v>
      </c>
      <c r="Q1577" s="3">
        <f>Customer8[[#This Row],[Bank Deposit]]-Customer8[[#This Row],[Saving Accounts]]</f>
        <v>512763.64299999992</v>
      </c>
      <c r="R1577" s="3">
        <f>IF(AND(K1577="Current", Customer8[[#This Row],[Balance]]&gt;500000), Customer8[[#This Row],[Balance]]*1.02, Customer8[[#This Row],[Balance]])</f>
        <v>512763.64299999992</v>
      </c>
      <c r="S1577" s="3" t="str">
        <f>TEXT(Customer8[[#This Row],[Transaction_Date]], "MMM")</f>
        <v>Mar</v>
      </c>
      <c r="T1577" s="3" t="str">
        <f t="shared" si="24"/>
        <v>40-49 Yrs</v>
      </c>
      <c r="U1577" s="3" t="str">
        <f>TEXT(Customer8[[#This Row],[Transaction_Date]],"YYYY")</f>
        <v>2022</v>
      </c>
    </row>
    <row r="1578" spans="1:21" x14ac:dyDescent="0.35">
      <c r="A1578" t="s">
        <v>3346</v>
      </c>
      <c r="B1578">
        <v>197570644</v>
      </c>
      <c r="C1578">
        <v>51</v>
      </c>
      <c r="D1578" s="1">
        <v>26078.25</v>
      </c>
      <c r="E1578" t="s">
        <v>741</v>
      </c>
      <c r="F1578" t="s">
        <v>320</v>
      </c>
      <c r="G1578" t="s">
        <v>2800</v>
      </c>
      <c r="H1578" s="3">
        <v>888786.19620000001</v>
      </c>
      <c r="I1578" s="3">
        <v>242257.72320000001</v>
      </c>
      <c r="J1578" t="s">
        <v>3347</v>
      </c>
      <c r="K1578" t="str">
        <f>_xlfn.XLOOKUP(A1578, Accounts!A:A, Accounts!E:E, "Not Found")</f>
        <v>Current</v>
      </c>
      <c r="L1578" s="3">
        <f>_xlfn.XLOOKUP(A1578, Accounts!A:A, Accounts!G:G, 0)</f>
        <v>721941675</v>
      </c>
      <c r="M1578" s="3" t="str">
        <f>_xlfn.XLOOKUP(A1578, Loan!A:A, Loan!D:D, "0")</f>
        <v>0</v>
      </c>
      <c r="N1578" s="3" t="str">
        <f>_xlfn.XLOOKUP(Customer8[[#This Row],[Account Number]],Transaction!C:C,Transaction!D:D)</f>
        <v>Checks</v>
      </c>
      <c r="O1578" s="3" t="str">
        <f>_xlfn.XLOOKUP(Customer8[[#This Row],[Account Number]], Transaction!C:C,Transaction!E:E)</f>
        <v>Informal Services</v>
      </c>
      <c r="P1578" s="2">
        <f>_xlfn.XLOOKUP(Customer8[[#This Row],[Account Number]], Transaction!C:C,Transaction!F:F)</f>
        <v>44434</v>
      </c>
      <c r="Q1578" s="3">
        <f>Customer8[[#This Row],[Bank Deposit]]-Customer8[[#This Row],[Saving Accounts]]</f>
        <v>646528.473</v>
      </c>
      <c r="R1578" s="3">
        <f>IF(AND(K1578="Current", Customer8[[#This Row],[Balance]]&gt;500000), Customer8[[#This Row],[Balance]]*1.02, Customer8[[#This Row],[Balance]])</f>
        <v>659459.04246000003</v>
      </c>
      <c r="S1578" s="3" t="str">
        <f>TEXT(Customer8[[#This Row],[Transaction_Date]], "MMM")</f>
        <v>Aug</v>
      </c>
      <c r="T1578" s="3" t="str">
        <f t="shared" si="24"/>
        <v>50-59 Yrs</v>
      </c>
      <c r="U1578" s="3" t="str">
        <f>TEXT(Customer8[[#This Row],[Transaction_Date]],"YYYY")</f>
        <v>2021</v>
      </c>
    </row>
    <row r="1579" spans="1:21" x14ac:dyDescent="0.35">
      <c r="A1579" t="s">
        <v>3348</v>
      </c>
      <c r="B1579">
        <v>309373814</v>
      </c>
      <c r="C1579">
        <v>62</v>
      </c>
      <c r="D1579" s="1">
        <v>22060.5</v>
      </c>
      <c r="E1579" t="s">
        <v>741</v>
      </c>
      <c r="F1579" t="s">
        <v>713</v>
      </c>
      <c r="G1579" t="s">
        <v>2737</v>
      </c>
      <c r="H1579" s="3">
        <v>2939594.2039999999</v>
      </c>
      <c r="I1579" s="3">
        <v>644540.55469999998</v>
      </c>
      <c r="J1579" t="s">
        <v>3349</v>
      </c>
      <c r="K1579" t="str">
        <f>_xlfn.XLOOKUP(A1579, Accounts!A:A, Accounts!E:E, "Not Found")</f>
        <v>Joint</v>
      </c>
      <c r="L1579" s="3">
        <f>_xlfn.XLOOKUP(A1579, Accounts!A:A, Accounts!G:G, 0)</f>
        <v>622197912</v>
      </c>
      <c r="M1579" s="3" t="str">
        <f>_xlfn.XLOOKUP(A1579, Loan!A:A, Loan!D:D, "0")</f>
        <v>0</v>
      </c>
      <c r="N1579" s="3" t="str">
        <f>_xlfn.XLOOKUP(Customer8[[#This Row],[Account Number]],Transaction!C:C,Transaction!D:D)</f>
        <v>Online Payment</v>
      </c>
      <c r="O1579" s="3" t="str">
        <f>_xlfn.XLOOKUP(Customer8[[#This Row],[Account Number]], Transaction!C:C,Transaction!E:E)</f>
        <v>Internet Banking</v>
      </c>
      <c r="P1579" s="2">
        <f>_xlfn.XLOOKUP(Customer8[[#This Row],[Account Number]], Transaction!C:C,Transaction!F:F)</f>
        <v>44405</v>
      </c>
      <c r="Q1579" s="3">
        <f>Customer8[[#This Row],[Bank Deposit]]-Customer8[[#This Row],[Saving Accounts]]</f>
        <v>2295053.6492999997</v>
      </c>
      <c r="R1579" s="3">
        <f>IF(AND(K1579="Current", Customer8[[#This Row],[Balance]]&gt;500000), Customer8[[#This Row],[Balance]]*1.02, Customer8[[#This Row],[Balance]])</f>
        <v>2295053.6492999997</v>
      </c>
      <c r="S1579" s="3" t="str">
        <f>TEXT(Customer8[[#This Row],[Transaction_Date]], "MMM")</f>
        <v>Jul</v>
      </c>
      <c r="T1579" s="3" t="str">
        <f t="shared" si="24"/>
        <v>60-69 Yrs</v>
      </c>
      <c r="U1579" s="3" t="str">
        <f>TEXT(Customer8[[#This Row],[Transaction_Date]],"YYYY")</f>
        <v>2021</v>
      </c>
    </row>
    <row r="1580" spans="1:21" x14ac:dyDescent="0.35">
      <c r="A1580" t="s">
        <v>3350</v>
      </c>
      <c r="B1580">
        <v>573861892</v>
      </c>
      <c r="C1580">
        <v>21</v>
      </c>
      <c r="D1580" s="1">
        <v>37035.75</v>
      </c>
      <c r="E1580" t="s">
        <v>741</v>
      </c>
      <c r="F1580" t="s">
        <v>172</v>
      </c>
      <c r="G1580" t="s">
        <v>2771</v>
      </c>
      <c r="H1580" s="3">
        <v>1571606.9868000001</v>
      </c>
      <c r="I1580" s="3">
        <v>1021790.105</v>
      </c>
      <c r="J1580" t="s">
        <v>3351</v>
      </c>
      <c r="K1580" t="str">
        <f>_xlfn.XLOOKUP(A1580, Accounts!A:A, Accounts!E:E, "Not Found")</f>
        <v>Corporate</v>
      </c>
      <c r="L1580" s="3">
        <f>_xlfn.XLOOKUP(A1580, Accounts!A:A, Accounts!G:G, 0)</f>
        <v>19378575</v>
      </c>
      <c r="M1580" s="3" t="str">
        <f>_xlfn.XLOOKUP(A1580, Loan!A:A, Loan!D:D, "0")</f>
        <v>0</v>
      </c>
      <c r="N1580" s="3" t="str">
        <f>_xlfn.XLOOKUP(Customer8[[#This Row],[Account Number]],Transaction!C:C,Transaction!D:D)</f>
        <v>Cash Withdrawal</v>
      </c>
      <c r="O1580" s="3" t="str">
        <f>_xlfn.XLOOKUP(Customer8[[#This Row],[Account Number]], Transaction!C:C,Transaction!E:E)</f>
        <v>POS</v>
      </c>
      <c r="P1580" s="2">
        <f>_xlfn.XLOOKUP(Customer8[[#This Row],[Account Number]], Transaction!C:C,Transaction!F:F)</f>
        <v>44214</v>
      </c>
      <c r="Q1580" s="3">
        <f>Customer8[[#This Row],[Bank Deposit]]-Customer8[[#This Row],[Saving Accounts]]</f>
        <v>549816.88180000009</v>
      </c>
      <c r="R1580" s="3">
        <f>IF(AND(K1580="Current", Customer8[[#This Row],[Balance]]&gt;500000), Customer8[[#This Row],[Balance]]*1.02, Customer8[[#This Row],[Balance]])</f>
        <v>549816.88180000009</v>
      </c>
      <c r="S1580" s="3" t="str">
        <f>TEXT(Customer8[[#This Row],[Transaction_Date]], "MMM")</f>
        <v>Jan</v>
      </c>
      <c r="T1580" s="3" t="str">
        <f t="shared" si="24"/>
        <v>20-29 Yrs</v>
      </c>
      <c r="U1580" s="3" t="str">
        <f>TEXT(Customer8[[#This Row],[Transaction_Date]],"YYYY")</f>
        <v>2021</v>
      </c>
    </row>
    <row r="1581" spans="1:21" x14ac:dyDescent="0.35">
      <c r="A1581" t="s">
        <v>3352</v>
      </c>
      <c r="B1581">
        <v>962251721</v>
      </c>
      <c r="C1581">
        <v>46</v>
      </c>
      <c r="D1581" s="1">
        <v>27904.5</v>
      </c>
      <c r="E1581" t="s">
        <v>741</v>
      </c>
      <c r="F1581" t="s">
        <v>307</v>
      </c>
      <c r="G1581" t="s">
        <v>2737</v>
      </c>
      <c r="H1581" s="3">
        <v>1251600.7572000001</v>
      </c>
      <c r="I1581" s="3">
        <v>614675.03850000002</v>
      </c>
      <c r="J1581" t="s">
        <v>3353</v>
      </c>
      <c r="K1581" t="str">
        <f>_xlfn.XLOOKUP(A1581, Accounts!A:A, Accounts!E:E, "Not Found")</f>
        <v>Joint</v>
      </c>
      <c r="L1581" s="3">
        <f>_xlfn.XLOOKUP(A1581, Accounts!A:A, Accounts!G:G, 0)</f>
        <v>2151559228</v>
      </c>
      <c r="M1581" s="3" t="str">
        <f>_xlfn.XLOOKUP(A1581, Loan!A:A, Loan!D:D, "0")</f>
        <v>0</v>
      </c>
      <c r="N1581" s="3" t="str">
        <f>_xlfn.XLOOKUP(Customer8[[#This Row],[Account Number]],Transaction!C:C,Transaction!D:D)</f>
        <v>Money Transfer</v>
      </c>
      <c r="O1581" s="3" t="str">
        <f>_xlfn.XLOOKUP(Customer8[[#This Row],[Account Number]], Transaction!C:C,Transaction!E:E)</f>
        <v>Mobile</v>
      </c>
      <c r="P1581" s="2">
        <f>_xlfn.XLOOKUP(Customer8[[#This Row],[Account Number]], Transaction!C:C,Transaction!F:F)</f>
        <v>44381</v>
      </c>
      <c r="Q1581" s="3">
        <f>Customer8[[#This Row],[Bank Deposit]]-Customer8[[#This Row],[Saving Accounts]]</f>
        <v>636925.71870000008</v>
      </c>
      <c r="R1581" s="3">
        <f>IF(AND(K1581="Current", Customer8[[#This Row],[Balance]]&gt;500000), Customer8[[#This Row],[Balance]]*1.02, Customer8[[#This Row],[Balance]])</f>
        <v>636925.71870000008</v>
      </c>
      <c r="S1581" s="3" t="str">
        <f>TEXT(Customer8[[#This Row],[Transaction_Date]], "MMM")</f>
        <v>Jul</v>
      </c>
      <c r="T1581" s="3" t="str">
        <f t="shared" si="24"/>
        <v>40-49 Yrs</v>
      </c>
      <c r="U1581" s="3" t="str">
        <f>TEXT(Customer8[[#This Row],[Transaction_Date]],"YYYY")</f>
        <v>2021</v>
      </c>
    </row>
    <row r="1582" spans="1:21" x14ac:dyDescent="0.35">
      <c r="A1582" t="s">
        <v>3354</v>
      </c>
      <c r="B1582">
        <v>751503306</v>
      </c>
      <c r="C1582">
        <v>53</v>
      </c>
      <c r="D1582" s="1">
        <v>25347.75</v>
      </c>
      <c r="E1582" t="s">
        <v>741</v>
      </c>
      <c r="F1582" t="s">
        <v>1233</v>
      </c>
      <c r="G1582" t="s">
        <v>2764</v>
      </c>
      <c r="H1582" s="3">
        <v>495105.89039999997</v>
      </c>
      <c r="I1582" s="3">
        <v>214820.94469999999</v>
      </c>
      <c r="J1582" t="s">
        <v>3355</v>
      </c>
      <c r="K1582" t="str">
        <f>_xlfn.XLOOKUP(A1582, Accounts!A:A, Accounts!E:E, "Not Found")</f>
        <v>Domiciliary</v>
      </c>
      <c r="L1582" s="3">
        <f>_xlfn.XLOOKUP(A1582, Accounts!A:A, Accounts!G:G, 0)</f>
        <v>515672325</v>
      </c>
      <c r="M1582" s="3" t="str">
        <f>_xlfn.XLOOKUP(A1582, Loan!A:A, Loan!D:D, "0")</f>
        <v>0</v>
      </c>
      <c r="N1582" s="3" t="str">
        <f>_xlfn.XLOOKUP(Customer8[[#This Row],[Account Number]],Transaction!C:C,Transaction!D:D)</f>
        <v>Money Transfer</v>
      </c>
      <c r="O1582" s="3" t="str">
        <f>_xlfn.XLOOKUP(Customer8[[#This Row],[Account Number]], Transaction!C:C,Transaction!E:E)</f>
        <v>Mobile</v>
      </c>
      <c r="P1582" s="2">
        <f>_xlfn.XLOOKUP(Customer8[[#This Row],[Account Number]], Transaction!C:C,Transaction!F:F)</f>
        <v>44547</v>
      </c>
      <c r="Q1582" s="3">
        <f>Customer8[[#This Row],[Bank Deposit]]-Customer8[[#This Row],[Saving Accounts]]</f>
        <v>280284.94569999998</v>
      </c>
      <c r="R1582" s="3">
        <f>IF(AND(K1582="Current", Customer8[[#This Row],[Balance]]&gt;500000), Customer8[[#This Row],[Balance]]*1.02, Customer8[[#This Row],[Balance]])</f>
        <v>280284.94569999998</v>
      </c>
      <c r="S1582" s="3" t="str">
        <f>TEXT(Customer8[[#This Row],[Transaction_Date]], "MMM")</f>
        <v>Dec</v>
      </c>
      <c r="T1582" s="3" t="str">
        <f t="shared" si="24"/>
        <v>50-59 Yrs</v>
      </c>
      <c r="U1582" s="3" t="str">
        <f>TEXT(Customer8[[#This Row],[Transaction_Date]],"YYYY")</f>
        <v>2021</v>
      </c>
    </row>
    <row r="1583" spans="1:21" x14ac:dyDescent="0.35">
      <c r="A1583" t="s">
        <v>3356</v>
      </c>
      <c r="B1583">
        <v>306579731</v>
      </c>
      <c r="C1583">
        <v>20</v>
      </c>
      <c r="D1583" s="1">
        <v>37401</v>
      </c>
      <c r="E1583" t="s">
        <v>741</v>
      </c>
      <c r="F1583" t="s">
        <v>651</v>
      </c>
      <c r="G1583" t="s">
        <v>2746</v>
      </c>
      <c r="H1583" s="3">
        <v>103800.53079999999</v>
      </c>
      <c r="I1583" s="3">
        <v>55348.554199999999</v>
      </c>
      <c r="J1583" t="s">
        <v>3357</v>
      </c>
      <c r="K1583" t="str">
        <f>_xlfn.XLOOKUP(A1583, Accounts!A:A, Accounts!E:E, "Not Found")</f>
        <v>Domiciliary</v>
      </c>
      <c r="L1583" s="3">
        <f>_xlfn.XLOOKUP(A1583, Accounts!A:A, Accounts!G:G, 0)</f>
        <v>22153536</v>
      </c>
      <c r="M1583" s="3" t="str">
        <f>_xlfn.XLOOKUP(A1583, Loan!A:A, Loan!D:D, "0")</f>
        <v>0</v>
      </c>
      <c r="N1583" s="3" t="str">
        <f>_xlfn.XLOOKUP(Customer8[[#This Row],[Account Number]],Transaction!C:C,Transaction!D:D)</f>
        <v>Money Transfer</v>
      </c>
      <c r="O1583" s="3" t="str">
        <f>_xlfn.XLOOKUP(Customer8[[#This Row],[Account Number]], Transaction!C:C,Transaction!E:E)</f>
        <v>Mobile</v>
      </c>
      <c r="P1583" s="2">
        <f>_xlfn.XLOOKUP(Customer8[[#This Row],[Account Number]], Transaction!C:C,Transaction!F:F)</f>
        <v>44545</v>
      </c>
      <c r="Q1583" s="3">
        <f>Customer8[[#This Row],[Bank Deposit]]-Customer8[[#This Row],[Saving Accounts]]</f>
        <v>48451.976599999995</v>
      </c>
      <c r="R1583" s="3">
        <f>IF(AND(K1583="Current", Customer8[[#This Row],[Balance]]&gt;500000), Customer8[[#This Row],[Balance]]*1.02, Customer8[[#This Row],[Balance]])</f>
        <v>48451.976599999995</v>
      </c>
      <c r="S1583" s="3" t="str">
        <f>TEXT(Customer8[[#This Row],[Transaction_Date]], "MMM")</f>
        <v>Dec</v>
      </c>
      <c r="T1583" s="3" t="str">
        <f t="shared" si="24"/>
        <v>20-29 Yrs</v>
      </c>
      <c r="U1583" s="3" t="str">
        <f>TEXT(Customer8[[#This Row],[Transaction_Date]],"YYYY")</f>
        <v>2021</v>
      </c>
    </row>
    <row r="1584" spans="1:21" x14ac:dyDescent="0.35">
      <c r="A1584" t="s">
        <v>3358</v>
      </c>
      <c r="B1584">
        <v>612313794</v>
      </c>
      <c r="C1584">
        <v>38</v>
      </c>
      <c r="D1584" s="1">
        <v>30826.5</v>
      </c>
      <c r="E1584" t="s">
        <v>741</v>
      </c>
      <c r="F1584" t="s">
        <v>115</v>
      </c>
      <c r="G1584" t="s">
        <v>2734</v>
      </c>
      <c r="H1584" s="3">
        <v>1724459.0049000001</v>
      </c>
      <c r="I1584" s="3">
        <v>181237.26010000001</v>
      </c>
      <c r="J1584" t="s">
        <v>3359</v>
      </c>
      <c r="K1584" t="str">
        <f>_xlfn.XLOOKUP(A1584, Accounts!A:A, Accounts!E:E, "Not Found")</f>
        <v>Domiciliary</v>
      </c>
      <c r="L1584" s="3">
        <f>_xlfn.XLOOKUP(A1584, Accounts!A:A, Accounts!G:G, 0)</f>
        <v>1368518688</v>
      </c>
      <c r="M1584" s="3" t="str">
        <f>_xlfn.XLOOKUP(A1584, Loan!A:A, Loan!D:D, "0")</f>
        <v>0</v>
      </c>
      <c r="N1584" s="3" t="str">
        <f>_xlfn.XLOOKUP(Customer8[[#This Row],[Account Number]],Transaction!C:C,Transaction!D:D)</f>
        <v>Online Payment</v>
      </c>
      <c r="O1584" s="3" t="str">
        <f>_xlfn.XLOOKUP(Customer8[[#This Row],[Account Number]], Transaction!C:C,Transaction!E:E)</f>
        <v>Mobile</v>
      </c>
      <c r="P1584" s="2">
        <f>_xlfn.XLOOKUP(Customer8[[#This Row],[Account Number]], Transaction!C:C,Transaction!F:F)</f>
        <v>44679</v>
      </c>
      <c r="Q1584" s="3">
        <f>Customer8[[#This Row],[Bank Deposit]]-Customer8[[#This Row],[Saving Accounts]]</f>
        <v>1543221.7448</v>
      </c>
      <c r="R1584" s="3">
        <f>IF(AND(K1584="Current", Customer8[[#This Row],[Balance]]&gt;500000), Customer8[[#This Row],[Balance]]*1.02, Customer8[[#This Row],[Balance]])</f>
        <v>1543221.7448</v>
      </c>
      <c r="S1584" s="3" t="str">
        <f>TEXT(Customer8[[#This Row],[Transaction_Date]], "MMM")</f>
        <v>Apr</v>
      </c>
      <c r="T1584" s="3" t="str">
        <f t="shared" si="24"/>
        <v>30-39 Yrs</v>
      </c>
      <c r="U1584" s="3" t="str">
        <f>TEXT(Customer8[[#This Row],[Transaction_Date]],"YYYY")</f>
        <v>2022</v>
      </c>
    </row>
    <row r="1585" spans="1:21" x14ac:dyDescent="0.35">
      <c r="A1585" t="s">
        <v>3360</v>
      </c>
      <c r="B1585">
        <v>867972632</v>
      </c>
      <c r="C1585">
        <v>19</v>
      </c>
      <c r="D1585" s="1">
        <v>37766.25</v>
      </c>
      <c r="E1585" t="s">
        <v>741</v>
      </c>
      <c r="F1585" t="s">
        <v>1250</v>
      </c>
      <c r="G1585" t="s">
        <v>2743</v>
      </c>
      <c r="H1585" s="3">
        <v>450175.6532</v>
      </c>
      <c r="I1585" s="3">
        <v>231735.28020000001</v>
      </c>
      <c r="J1585" t="s">
        <v>3361</v>
      </c>
      <c r="K1585" t="str">
        <f>_xlfn.XLOOKUP(A1585, Accounts!A:A, Accounts!E:E, "Not Found")</f>
        <v>Domiciliary</v>
      </c>
      <c r="L1585" s="3">
        <f>_xlfn.XLOOKUP(A1585, Accounts!A:A, Accounts!G:G, 0)</f>
        <v>1427347293</v>
      </c>
      <c r="M1585" s="3" t="str">
        <f>_xlfn.XLOOKUP(A1585, Loan!A:A, Loan!D:D, "0")</f>
        <v>0</v>
      </c>
      <c r="N1585" s="3" t="str">
        <f>_xlfn.XLOOKUP(Customer8[[#This Row],[Account Number]],Transaction!C:C,Transaction!D:D)</f>
        <v>Checks</v>
      </c>
      <c r="O1585" s="3" t="str">
        <f>_xlfn.XLOOKUP(Customer8[[#This Row],[Account Number]], Transaction!C:C,Transaction!E:E)</f>
        <v>Informal Services</v>
      </c>
      <c r="P1585" s="2">
        <f>_xlfn.XLOOKUP(Customer8[[#This Row],[Account Number]], Transaction!C:C,Transaction!F:F)</f>
        <v>44434</v>
      </c>
      <c r="Q1585" s="3">
        <f>Customer8[[#This Row],[Bank Deposit]]-Customer8[[#This Row],[Saving Accounts]]</f>
        <v>218440.37299999999</v>
      </c>
      <c r="R1585" s="3">
        <f>IF(AND(K1585="Current", Customer8[[#This Row],[Balance]]&gt;500000), Customer8[[#This Row],[Balance]]*1.02, Customer8[[#This Row],[Balance]])</f>
        <v>218440.37299999999</v>
      </c>
      <c r="S1585" s="3" t="str">
        <f>TEXT(Customer8[[#This Row],[Transaction_Date]], "MMM")</f>
        <v>Aug</v>
      </c>
      <c r="T1585" s="3" t="str">
        <f t="shared" si="24"/>
        <v>Below 20 Yrs</v>
      </c>
      <c r="U1585" s="3" t="str">
        <f>TEXT(Customer8[[#This Row],[Transaction_Date]],"YYYY")</f>
        <v>2021</v>
      </c>
    </row>
    <row r="1586" spans="1:21" x14ac:dyDescent="0.35">
      <c r="A1586" t="s">
        <v>3362</v>
      </c>
      <c r="B1586">
        <v>212184230</v>
      </c>
      <c r="C1586">
        <v>84</v>
      </c>
      <c r="D1586" s="1">
        <v>14025</v>
      </c>
      <c r="E1586" t="s">
        <v>741</v>
      </c>
      <c r="F1586" t="s">
        <v>72</v>
      </c>
      <c r="G1586" t="s">
        <v>2771</v>
      </c>
      <c r="H1586" s="3">
        <v>965827.89</v>
      </c>
      <c r="I1586" s="3">
        <v>874267.40599999996</v>
      </c>
      <c r="J1586" t="s">
        <v>3363</v>
      </c>
      <c r="K1586" t="str">
        <f>_xlfn.XLOOKUP(A1586, Accounts!A:A, Accounts!E:E, "Not Found")</f>
        <v>Domiciliary</v>
      </c>
      <c r="L1586" s="3">
        <f>_xlfn.XLOOKUP(A1586, Accounts!A:A, Accounts!G:G, 0)</f>
        <v>955223568</v>
      </c>
      <c r="M1586" s="3" t="str">
        <f>_xlfn.XLOOKUP(A1586, Loan!A:A, Loan!D:D, "0")</f>
        <v>0</v>
      </c>
      <c r="N1586" s="3" t="str">
        <f>_xlfn.XLOOKUP(Customer8[[#This Row],[Account Number]],Transaction!C:C,Transaction!D:D)</f>
        <v>Money Transfer</v>
      </c>
      <c r="O1586" s="3" t="str">
        <f>_xlfn.XLOOKUP(Customer8[[#This Row],[Account Number]], Transaction!C:C,Transaction!E:E)</f>
        <v>Bank</v>
      </c>
      <c r="P1586" s="2">
        <f>_xlfn.XLOOKUP(Customer8[[#This Row],[Account Number]], Transaction!C:C,Transaction!F:F)</f>
        <v>44616</v>
      </c>
      <c r="Q1586" s="3">
        <f>Customer8[[#This Row],[Bank Deposit]]-Customer8[[#This Row],[Saving Accounts]]</f>
        <v>91560.484000000055</v>
      </c>
      <c r="R1586" s="3">
        <f>IF(AND(K1586="Current", Customer8[[#This Row],[Balance]]&gt;500000), Customer8[[#This Row],[Balance]]*1.02, Customer8[[#This Row],[Balance]])</f>
        <v>91560.484000000055</v>
      </c>
      <c r="S1586" s="3" t="str">
        <f>TEXT(Customer8[[#This Row],[Transaction_Date]], "MMM")</f>
        <v>Feb</v>
      </c>
      <c r="T1586" s="3" t="str">
        <f t="shared" si="24"/>
        <v>70 Yrs &amp; Above</v>
      </c>
      <c r="U1586" s="3" t="str">
        <f>TEXT(Customer8[[#This Row],[Transaction_Date]],"YYYY")</f>
        <v>2022</v>
      </c>
    </row>
    <row r="1587" spans="1:21" x14ac:dyDescent="0.35">
      <c r="A1587" t="s">
        <v>3364</v>
      </c>
      <c r="B1587">
        <v>602325417</v>
      </c>
      <c r="C1587">
        <v>24</v>
      </c>
      <c r="D1587" s="1">
        <v>35940</v>
      </c>
      <c r="E1587" t="s">
        <v>741</v>
      </c>
      <c r="F1587" t="s">
        <v>344</v>
      </c>
      <c r="G1587" t="s">
        <v>2776</v>
      </c>
      <c r="H1587" s="3">
        <v>94179.543099999995</v>
      </c>
      <c r="I1587" s="3">
        <v>26792.456200000001</v>
      </c>
      <c r="J1587" t="s">
        <v>3365</v>
      </c>
      <c r="K1587" t="str">
        <f>_xlfn.XLOOKUP(A1587, Accounts!A:A, Accounts!E:E, "Not Found")</f>
        <v>Corporate</v>
      </c>
      <c r="L1587" s="3">
        <f>_xlfn.XLOOKUP(A1587, Accounts!A:A, Accounts!G:G, 0)</f>
        <v>393650348</v>
      </c>
      <c r="M1587" s="3">
        <f>_xlfn.XLOOKUP(A1587, Loan!A:A, Loan!D:D, "0")</f>
        <v>16615824</v>
      </c>
      <c r="N1587" s="3" t="str">
        <f>_xlfn.XLOOKUP(Customer8[[#This Row],[Account Number]],Transaction!C:C,Transaction!D:D)</f>
        <v>Loan Payment</v>
      </c>
      <c r="O1587" s="3" t="str">
        <f>_xlfn.XLOOKUP(Customer8[[#This Row],[Account Number]], Transaction!C:C,Transaction!E:E)</f>
        <v>Mobile</v>
      </c>
      <c r="P1587" s="2">
        <f>_xlfn.XLOOKUP(Customer8[[#This Row],[Account Number]], Transaction!C:C,Transaction!F:F)</f>
        <v>44376</v>
      </c>
      <c r="Q1587" s="3">
        <f>Customer8[[#This Row],[Bank Deposit]]-Customer8[[#This Row],[Saving Accounts]]</f>
        <v>67387.086899999995</v>
      </c>
      <c r="R1587" s="3">
        <f>IF(AND(K1587="Current", Customer8[[#This Row],[Balance]]&gt;500000), Customer8[[#This Row],[Balance]]*1.02, Customer8[[#This Row],[Balance]])</f>
        <v>67387.086899999995</v>
      </c>
      <c r="S1587" s="3" t="str">
        <f>TEXT(Customer8[[#This Row],[Transaction_Date]], "MMM")</f>
        <v>Jun</v>
      </c>
      <c r="T1587" s="3" t="str">
        <f t="shared" si="24"/>
        <v>20-29 Yrs</v>
      </c>
      <c r="U1587" s="3" t="str">
        <f>TEXT(Customer8[[#This Row],[Transaction_Date]],"YYYY")</f>
        <v>2021</v>
      </c>
    </row>
    <row r="1588" spans="1:21" x14ac:dyDescent="0.35">
      <c r="A1588" t="s">
        <v>3366</v>
      </c>
      <c r="B1588">
        <v>666601629</v>
      </c>
      <c r="C1588">
        <v>45</v>
      </c>
      <c r="D1588" s="1">
        <v>28269.75</v>
      </c>
      <c r="E1588" t="s">
        <v>741</v>
      </c>
      <c r="F1588" t="s">
        <v>401</v>
      </c>
      <c r="G1588" t="s">
        <v>2743</v>
      </c>
      <c r="H1588" s="3">
        <v>1373494.4495999999</v>
      </c>
      <c r="I1588" s="3">
        <v>202361.51560000001</v>
      </c>
      <c r="J1588" t="s">
        <v>3367</v>
      </c>
      <c r="K1588" t="str">
        <f>_xlfn.XLOOKUP(A1588, Accounts!A:A, Accounts!E:E, "Not Found")</f>
        <v>Fixed Deposit</v>
      </c>
      <c r="L1588" s="3">
        <f>_xlfn.XLOOKUP(A1588, Accounts!A:A, Accounts!G:G, 0)</f>
        <v>1384428903</v>
      </c>
      <c r="M1588" s="3" t="str">
        <f>_xlfn.XLOOKUP(A1588, Loan!A:A, Loan!D:D, "0")</f>
        <v>0</v>
      </c>
      <c r="N1588" s="3" t="str">
        <f>_xlfn.XLOOKUP(Customer8[[#This Row],[Account Number]],Transaction!C:C,Transaction!D:D)</f>
        <v>Money Transfer</v>
      </c>
      <c r="O1588" s="3" t="str">
        <f>_xlfn.XLOOKUP(Customer8[[#This Row],[Account Number]], Transaction!C:C,Transaction!E:E)</f>
        <v>Internet Banking</v>
      </c>
      <c r="P1588" s="2">
        <f>_xlfn.XLOOKUP(Customer8[[#This Row],[Account Number]], Transaction!C:C,Transaction!F:F)</f>
        <v>44463</v>
      </c>
      <c r="Q1588" s="3">
        <f>Customer8[[#This Row],[Bank Deposit]]-Customer8[[#This Row],[Saving Accounts]]</f>
        <v>1171132.9339999999</v>
      </c>
      <c r="R1588" s="3">
        <f>IF(AND(K1588="Current", Customer8[[#This Row],[Balance]]&gt;500000), Customer8[[#This Row],[Balance]]*1.02, Customer8[[#This Row],[Balance]])</f>
        <v>1171132.9339999999</v>
      </c>
      <c r="S1588" s="3" t="str">
        <f>TEXT(Customer8[[#This Row],[Transaction_Date]], "MMM")</f>
        <v>Sep</v>
      </c>
      <c r="T1588" s="3" t="str">
        <f t="shared" si="24"/>
        <v>40-49 Yrs</v>
      </c>
      <c r="U1588" s="3" t="str">
        <f>TEXT(Customer8[[#This Row],[Transaction_Date]],"YYYY")</f>
        <v>2021</v>
      </c>
    </row>
    <row r="1589" spans="1:21" x14ac:dyDescent="0.35">
      <c r="A1589" t="s">
        <v>3368</v>
      </c>
      <c r="B1589">
        <v>316041087</v>
      </c>
      <c r="C1589">
        <v>34</v>
      </c>
      <c r="D1589" s="1">
        <v>32287.5</v>
      </c>
      <c r="E1589" t="s">
        <v>741</v>
      </c>
      <c r="F1589" t="s">
        <v>183</v>
      </c>
      <c r="G1589" t="s">
        <v>2734</v>
      </c>
      <c r="H1589" s="3">
        <v>410333.53590000002</v>
      </c>
      <c r="I1589" s="3">
        <v>195736.98759999999</v>
      </c>
      <c r="J1589" t="s">
        <v>3369</v>
      </c>
      <c r="K1589" t="str">
        <f>_xlfn.XLOOKUP(A1589, Accounts!A:A, Accounts!E:E, "Not Found")</f>
        <v>Domiciliary</v>
      </c>
      <c r="L1589" s="3">
        <f>_xlfn.XLOOKUP(A1589, Accounts!A:A, Accounts!G:G, 0)</f>
        <v>1411664112</v>
      </c>
      <c r="M1589" s="3" t="str">
        <f>_xlfn.XLOOKUP(A1589, Loan!A:A, Loan!D:D, "0")</f>
        <v>0</v>
      </c>
      <c r="N1589" s="3" t="str">
        <f>_xlfn.XLOOKUP(Customer8[[#This Row],[Account Number]],Transaction!C:C,Transaction!D:D)</f>
        <v>Cash Withdrawal</v>
      </c>
      <c r="O1589" s="3" t="str">
        <f>_xlfn.XLOOKUP(Customer8[[#This Row],[Account Number]], Transaction!C:C,Transaction!E:E)</f>
        <v>POS</v>
      </c>
      <c r="P1589" s="2">
        <f>_xlfn.XLOOKUP(Customer8[[#This Row],[Account Number]], Transaction!C:C,Transaction!F:F)</f>
        <v>44255</v>
      </c>
      <c r="Q1589" s="3">
        <f>Customer8[[#This Row],[Bank Deposit]]-Customer8[[#This Row],[Saving Accounts]]</f>
        <v>214596.54830000002</v>
      </c>
      <c r="R1589" s="3">
        <f>IF(AND(K1589="Current", Customer8[[#This Row],[Balance]]&gt;500000), Customer8[[#This Row],[Balance]]*1.02, Customer8[[#This Row],[Balance]])</f>
        <v>214596.54830000002</v>
      </c>
      <c r="S1589" s="3" t="str">
        <f>TEXT(Customer8[[#This Row],[Transaction_Date]], "MMM")</f>
        <v>Feb</v>
      </c>
      <c r="T1589" s="3" t="str">
        <f t="shared" si="24"/>
        <v>30-39 Yrs</v>
      </c>
      <c r="U1589" s="3" t="str">
        <f>TEXT(Customer8[[#This Row],[Transaction_Date]],"YYYY")</f>
        <v>2021</v>
      </c>
    </row>
    <row r="1590" spans="1:21" x14ac:dyDescent="0.35">
      <c r="A1590" t="s">
        <v>3370</v>
      </c>
      <c r="B1590">
        <v>800680533</v>
      </c>
      <c r="C1590">
        <v>73</v>
      </c>
      <c r="D1590" s="1">
        <v>18042.75</v>
      </c>
      <c r="E1590" t="s">
        <v>741</v>
      </c>
      <c r="F1590" t="s">
        <v>378</v>
      </c>
      <c r="G1590" t="s">
        <v>2740</v>
      </c>
      <c r="H1590" s="3">
        <v>269797.10600000003</v>
      </c>
      <c r="I1590" s="3">
        <v>168226.4308</v>
      </c>
      <c r="J1590" t="s">
        <v>3371</v>
      </c>
      <c r="K1590" t="str">
        <f>_xlfn.XLOOKUP(A1590, Accounts!A:A, Accounts!E:E, "Not Found")</f>
        <v>Domiciliary</v>
      </c>
      <c r="L1590" s="3">
        <f>_xlfn.XLOOKUP(A1590, Accounts!A:A, Accounts!G:G, 0)</f>
        <v>4076068728</v>
      </c>
      <c r="M1590" s="3" t="str">
        <f>_xlfn.XLOOKUP(A1590, Loan!A:A, Loan!D:D, "0")</f>
        <v>0</v>
      </c>
      <c r="N1590" s="3" t="str">
        <f>_xlfn.XLOOKUP(Customer8[[#This Row],[Account Number]],Transaction!C:C,Transaction!D:D)</f>
        <v>Money Deposit</v>
      </c>
      <c r="O1590" s="3" t="str">
        <f>_xlfn.XLOOKUP(Customer8[[#This Row],[Account Number]], Transaction!C:C,Transaction!E:E)</f>
        <v>Bank</v>
      </c>
      <c r="P1590" s="2">
        <f>_xlfn.XLOOKUP(Customer8[[#This Row],[Account Number]], Transaction!C:C,Transaction!F:F)</f>
        <v>44241</v>
      </c>
      <c r="Q1590" s="3">
        <f>Customer8[[#This Row],[Bank Deposit]]-Customer8[[#This Row],[Saving Accounts]]</f>
        <v>101570.67520000003</v>
      </c>
      <c r="R1590" s="3">
        <f>IF(AND(K1590="Current", Customer8[[#This Row],[Balance]]&gt;500000), Customer8[[#This Row],[Balance]]*1.02, Customer8[[#This Row],[Balance]])</f>
        <v>101570.67520000003</v>
      </c>
      <c r="S1590" s="3" t="str">
        <f>TEXT(Customer8[[#This Row],[Transaction_Date]], "MMM")</f>
        <v>Feb</v>
      </c>
      <c r="T1590" s="3" t="str">
        <f t="shared" si="24"/>
        <v>70 Yrs &amp; Above</v>
      </c>
      <c r="U1590" s="3" t="str">
        <f>TEXT(Customer8[[#This Row],[Transaction_Date]],"YYYY")</f>
        <v>2021</v>
      </c>
    </row>
    <row r="1591" spans="1:21" x14ac:dyDescent="0.35">
      <c r="A1591" t="s">
        <v>3372</v>
      </c>
      <c r="B1591">
        <v>312759977</v>
      </c>
      <c r="C1591">
        <v>28</v>
      </c>
      <c r="D1591" s="1">
        <v>34479</v>
      </c>
      <c r="E1591" t="s">
        <v>741</v>
      </c>
      <c r="F1591" t="s">
        <v>54</v>
      </c>
      <c r="G1591" t="s">
        <v>2746</v>
      </c>
      <c r="H1591" s="3">
        <v>160532.3559</v>
      </c>
      <c r="I1591" s="3">
        <v>115654.1194</v>
      </c>
      <c r="J1591" t="s">
        <v>3373</v>
      </c>
      <c r="K1591" t="str">
        <f>_xlfn.XLOOKUP(A1591, Accounts!A:A, Accounts!E:E, "Not Found")</f>
        <v>Joint</v>
      </c>
      <c r="L1591" s="3">
        <f>_xlfn.XLOOKUP(A1591, Accounts!A:A, Accounts!G:G, 0)</f>
        <v>184463565</v>
      </c>
      <c r="M1591" s="3" t="str">
        <f>_xlfn.XLOOKUP(A1591, Loan!A:A, Loan!D:D, "0")</f>
        <v>0</v>
      </c>
      <c r="N1591" s="3" t="str">
        <f>_xlfn.XLOOKUP(Customer8[[#This Row],[Account Number]],Transaction!C:C,Transaction!D:D)</f>
        <v>Cash Withdrawal</v>
      </c>
      <c r="O1591" s="3" t="str">
        <f>_xlfn.XLOOKUP(Customer8[[#This Row],[Account Number]], Transaction!C:C,Transaction!E:E)</f>
        <v>ATM</v>
      </c>
      <c r="P1591" s="2">
        <f>_xlfn.XLOOKUP(Customer8[[#This Row],[Account Number]], Transaction!C:C,Transaction!F:F)</f>
        <v>44209</v>
      </c>
      <c r="Q1591" s="3">
        <f>Customer8[[#This Row],[Bank Deposit]]-Customer8[[#This Row],[Saving Accounts]]</f>
        <v>44878.236499999999</v>
      </c>
      <c r="R1591" s="3">
        <f>IF(AND(K1591="Current", Customer8[[#This Row],[Balance]]&gt;500000), Customer8[[#This Row],[Balance]]*1.02, Customer8[[#This Row],[Balance]])</f>
        <v>44878.236499999999</v>
      </c>
      <c r="S1591" s="3" t="str">
        <f>TEXT(Customer8[[#This Row],[Transaction_Date]], "MMM")</f>
        <v>Jan</v>
      </c>
      <c r="T1591" s="3" t="str">
        <f t="shared" si="24"/>
        <v>20-29 Yrs</v>
      </c>
      <c r="U1591" s="3" t="str">
        <f>TEXT(Customer8[[#This Row],[Transaction_Date]],"YYYY")</f>
        <v>2021</v>
      </c>
    </row>
    <row r="1592" spans="1:21" x14ac:dyDescent="0.35">
      <c r="A1592" t="s">
        <v>3374</v>
      </c>
      <c r="B1592">
        <v>538512524</v>
      </c>
      <c r="C1592">
        <v>82</v>
      </c>
      <c r="D1592" s="1">
        <v>14755.5</v>
      </c>
      <c r="E1592" t="s">
        <v>741</v>
      </c>
      <c r="F1592" t="s">
        <v>81</v>
      </c>
      <c r="G1592" t="s">
        <v>2734</v>
      </c>
      <c r="H1592" s="3">
        <v>28379.405699999999</v>
      </c>
      <c r="I1592" s="3">
        <v>20010.158299999999</v>
      </c>
      <c r="J1592" t="s">
        <v>3375</v>
      </c>
      <c r="K1592" t="str">
        <f>_xlfn.XLOOKUP(A1592, Accounts!A:A, Accounts!E:E, "Not Found")</f>
        <v>Current</v>
      </c>
      <c r="L1592" s="3">
        <f>_xlfn.XLOOKUP(A1592, Accounts!A:A, Accounts!G:G, 0)</f>
        <v>2305045952</v>
      </c>
      <c r="M1592" s="3" t="str">
        <f>_xlfn.XLOOKUP(A1592, Loan!A:A, Loan!D:D, "0")</f>
        <v>0</v>
      </c>
      <c r="N1592" s="3" t="str">
        <f>_xlfn.XLOOKUP(Customer8[[#This Row],[Account Number]],Transaction!C:C,Transaction!D:D)</f>
        <v>Cash Withdrawal</v>
      </c>
      <c r="O1592" s="3" t="str">
        <f>_xlfn.XLOOKUP(Customer8[[#This Row],[Account Number]], Transaction!C:C,Transaction!E:E)</f>
        <v>ATM</v>
      </c>
      <c r="P1592" s="2">
        <f>_xlfn.XLOOKUP(Customer8[[#This Row],[Account Number]], Transaction!C:C,Transaction!F:F)</f>
        <v>44634</v>
      </c>
      <c r="Q1592" s="3">
        <f>Customer8[[#This Row],[Bank Deposit]]-Customer8[[#This Row],[Saving Accounts]]</f>
        <v>8369.2474000000002</v>
      </c>
      <c r="R1592" s="3">
        <f>IF(AND(K1592="Current", Customer8[[#This Row],[Balance]]&gt;500000), Customer8[[#This Row],[Balance]]*1.02, Customer8[[#This Row],[Balance]])</f>
        <v>8369.2474000000002</v>
      </c>
      <c r="S1592" s="3" t="str">
        <f>TEXT(Customer8[[#This Row],[Transaction_Date]], "MMM")</f>
        <v>Mar</v>
      </c>
      <c r="T1592" s="3" t="str">
        <f t="shared" si="24"/>
        <v>70 Yrs &amp; Above</v>
      </c>
      <c r="U1592" s="3" t="str">
        <f>TEXT(Customer8[[#This Row],[Transaction_Date]],"YYYY")</f>
        <v>2022</v>
      </c>
    </row>
    <row r="1593" spans="1:21" x14ac:dyDescent="0.35">
      <c r="A1593" t="s">
        <v>3376</v>
      </c>
      <c r="B1593">
        <v>598583929</v>
      </c>
      <c r="C1593">
        <v>31</v>
      </c>
      <c r="D1593" s="1">
        <v>33383.25</v>
      </c>
      <c r="E1593" t="s">
        <v>741</v>
      </c>
      <c r="F1593" t="s">
        <v>526</v>
      </c>
      <c r="G1593" t="s">
        <v>2767</v>
      </c>
      <c r="H1593" s="3">
        <v>964151.39850000001</v>
      </c>
      <c r="I1593" s="3">
        <v>203962.74950000001</v>
      </c>
      <c r="J1593" t="s">
        <v>3377</v>
      </c>
      <c r="K1593" t="str">
        <f>_xlfn.XLOOKUP(A1593, Accounts!A:A, Accounts!E:E, "Not Found")</f>
        <v>Current</v>
      </c>
      <c r="L1593" s="3">
        <f>_xlfn.XLOOKUP(A1593, Accounts!A:A, Accounts!G:G, 0)</f>
        <v>10278576</v>
      </c>
      <c r="M1593" s="3" t="str">
        <f>_xlfn.XLOOKUP(A1593, Loan!A:A, Loan!D:D, "0")</f>
        <v>0</v>
      </c>
      <c r="N1593" s="3" t="str">
        <f>_xlfn.XLOOKUP(Customer8[[#This Row],[Account Number]],Transaction!C:C,Transaction!D:D)</f>
        <v>Online Payment</v>
      </c>
      <c r="O1593" s="3" t="str">
        <f>_xlfn.XLOOKUP(Customer8[[#This Row],[Account Number]], Transaction!C:C,Transaction!E:E)</f>
        <v>Mobile</v>
      </c>
      <c r="P1593" s="2">
        <f>_xlfn.XLOOKUP(Customer8[[#This Row],[Account Number]], Transaction!C:C,Transaction!F:F)</f>
        <v>44681</v>
      </c>
      <c r="Q1593" s="3">
        <f>Customer8[[#This Row],[Bank Deposit]]-Customer8[[#This Row],[Saving Accounts]]</f>
        <v>760188.64899999998</v>
      </c>
      <c r="R1593" s="3">
        <f>IF(AND(K1593="Current", Customer8[[#This Row],[Balance]]&gt;500000), Customer8[[#This Row],[Balance]]*1.02, Customer8[[#This Row],[Balance]])</f>
        <v>775392.42197999998</v>
      </c>
      <c r="S1593" s="3" t="str">
        <f>TEXT(Customer8[[#This Row],[Transaction_Date]], "MMM")</f>
        <v>Apr</v>
      </c>
      <c r="T1593" s="3" t="str">
        <f t="shared" si="24"/>
        <v>30-39 Yrs</v>
      </c>
      <c r="U1593" s="3" t="str">
        <f>TEXT(Customer8[[#This Row],[Transaction_Date]],"YYYY")</f>
        <v>2022</v>
      </c>
    </row>
    <row r="1594" spans="1:21" x14ac:dyDescent="0.35">
      <c r="A1594" t="s">
        <v>3378</v>
      </c>
      <c r="B1594">
        <v>647826827</v>
      </c>
      <c r="C1594">
        <v>50</v>
      </c>
      <c r="D1594" s="1">
        <v>26443.5</v>
      </c>
      <c r="E1594" t="s">
        <v>741</v>
      </c>
      <c r="F1594" t="s">
        <v>482</v>
      </c>
      <c r="G1594" t="s">
        <v>2848</v>
      </c>
      <c r="H1594" s="3">
        <v>269765.951</v>
      </c>
      <c r="I1594" s="3">
        <v>165883.9479</v>
      </c>
      <c r="J1594" t="s">
        <v>3379</v>
      </c>
      <c r="K1594" t="str">
        <f>_xlfn.XLOOKUP(A1594, Accounts!A:A, Accounts!E:E, "Not Found")</f>
        <v>Domiciliary</v>
      </c>
      <c r="L1594" s="3">
        <f>_xlfn.XLOOKUP(A1594, Accounts!A:A, Accounts!G:G, 0)</f>
        <v>3383542404</v>
      </c>
      <c r="M1594" s="3" t="str">
        <f>_xlfn.XLOOKUP(A1594, Loan!A:A, Loan!D:D, "0")</f>
        <v>0</v>
      </c>
      <c r="N1594" s="3" t="str">
        <f>_xlfn.XLOOKUP(Customer8[[#This Row],[Account Number]],Transaction!C:C,Transaction!D:D)</f>
        <v>Money Deposit</v>
      </c>
      <c r="O1594" s="3" t="str">
        <f>_xlfn.XLOOKUP(Customer8[[#This Row],[Account Number]], Transaction!C:C,Transaction!E:E)</f>
        <v>Bank</v>
      </c>
      <c r="P1594" s="2">
        <f>_xlfn.XLOOKUP(Customer8[[#This Row],[Account Number]], Transaction!C:C,Transaction!F:F)</f>
        <v>44429</v>
      </c>
      <c r="Q1594" s="3">
        <f>Customer8[[#This Row],[Bank Deposit]]-Customer8[[#This Row],[Saving Accounts]]</f>
        <v>103882.0031</v>
      </c>
      <c r="R1594" s="3">
        <f>IF(AND(K1594="Current", Customer8[[#This Row],[Balance]]&gt;500000), Customer8[[#This Row],[Balance]]*1.02, Customer8[[#This Row],[Balance]])</f>
        <v>103882.0031</v>
      </c>
      <c r="S1594" s="3" t="str">
        <f>TEXT(Customer8[[#This Row],[Transaction_Date]], "MMM")</f>
        <v>Aug</v>
      </c>
      <c r="T1594" s="3" t="str">
        <f t="shared" si="24"/>
        <v>50-59 Yrs</v>
      </c>
      <c r="U1594" s="3" t="str">
        <f>TEXT(Customer8[[#This Row],[Transaction_Date]],"YYYY")</f>
        <v>2021</v>
      </c>
    </row>
    <row r="1595" spans="1:21" x14ac:dyDescent="0.35">
      <c r="A1595" t="s">
        <v>2327</v>
      </c>
      <c r="B1595">
        <v>179532546</v>
      </c>
      <c r="C1595">
        <v>56</v>
      </c>
      <c r="D1595" s="1">
        <v>24252</v>
      </c>
      <c r="E1595" t="s">
        <v>741</v>
      </c>
      <c r="F1595" t="s">
        <v>157</v>
      </c>
      <c r="G1595" t="s">
        <v>2771</v>
      </c>
      <c r="H1595" s="3">
        <v>515252.11290000001</v>
      </c>
      <c r="I1595" s="3">
        <v>182421.17360000001</v>
      </c>
      <c r="J1595" t="s">
        <v>3380</v>
      </c>
      <c r="K1595" t="str">
        <f>_xlfn.XLOOKUP(A1595, Accounts!A:A, Accounts!E:E, "Not Found")</f>
        <v>Corporate</v>
      </c>
      <c r="L1595" s="3">
        <f>_xlfn.XLOOKUP(A1595, Accounts!A:A, Accounts!G:G, 0)</f>
        <v>873549567</v>
      </c>
      <c r="M1595" s="3" t="str">
        <f>_xlfn.XLOOKUP(A1595, Loan!A:A, Loan!D:D, "0")</f>
        <v>0</v>
      </c>
      <c r="N1595" s="3" t="str">
        <f>_xlfn.XLOOKUP(Customer8[[#This Row],[Account Number]],Transaction!C:C,Transaction!D:D)</f>
        <v>Money Deposit</v>
      </c>
      <c r="O1595" s="3" t="str">
        <f>_xlfn.XLOOKUP(Customer8[[#This Row],[Account Number]], Transaction!C:C,Transaction!E:E)</f>
        <v>Bank</v>
      </c>
      <c r="P1595" s="2">
        <f>_xlfn.XLOOKUP(Customer8[[#This Row],[Account Number]], Transaction!C:C,Transaction!F:F)</f>
        <v>44575</v>
      </c>
      <c r="Q1595" s="3">
        <f>Customer8[[#This Row],[Bank Deposit]]-Customer8[[#This Row],[Saving Accounts]]</f>
        <v>332830.93929999997</v>
      </c>
      <c r="R1595" s="3">
        <f>IF(AND(K1595="Current", Customer8[[#This Row],[Balance]]&gt;500000), Customer8[[#This Row],[Balance]]*1.02, Customer8[[#This Row],[Balance]])</f>
        <v>332830.93929999997</v>
      </c>
      <c r="S1595" s="3" t="str">
        <f>TEXT(Customer8[[#This Row],[Transaction_Date]], "MMM")</f>
        <v>Jan</v>
      </c>
      <c r="T1595" s="3" t="str">
        <f t="shared" si="24"/>
        <v>50-59 Yrs</v>
      </c>
      <c r="U1595" s="3" t="str">
        <f>TEXT(Customer8[[#This Row],[Transaction_Date]],"YYYY")</f>
        <v>2022</v>
      </c>
    </row>
    <row r="1596" spans="1:21" x14ac:dyDescent="0.35">
      <c r="A1596" t="s">
        <v>3381</v>
      </c>
      <c r="B1596">
        <v>790819977</v>
      </c>
      <c r="C1596">
        <v>82</v>
      </c>
      <c r="D1596" s="1">
        <v>14755.5</v>
      </c>
      <c r="E1596" t="s">
        <v>741</v>
      </c>
      <c r="F1596" t="s">
        <v>644</v>
      </c>
      <c r="G1596" t="s">
        <v>2767</v>
      </c>
      <c r="H1596" s="3">
        <v>160695.22560000001</v>
      </c>
      <c r="I1596" s="3">
        <v>119075.16220000001</v>
      </c>
      <c r="J1596" t="s">
        <v>3382</v>
      </c>
      <c r="K1596" t="str">
        <f>_xlfn.XLOOKUP(A1596, Accounts!A:A, Accounts!E:E, "Not Found")</f>
        <v>Domiciliary</v>
      </c>
      <c r="L1596" s="3">
        <f>_xlfn.XLOOKUP(A1596, Accounts!A:A, Accounts!G:G, 0)</f>
        <v>1126689642</v>
      </c>
      <c r="M1596" s="3">
        <f>_xlfn.XLOOKUP(A1596, Loan!A:A, Loan!D:D, "0")</f>
        <v>901801474</v>
      </c>
      <c r="N1596" s="3" t="str">
        <f>_xlfn.XLOOKUP(Customer8[[#This Row],[Account Number]],Transaction!C:C,Transaction!D:D)</f>
        <v>Loan Payment</v>
      </c>
      <c r="O1596" s="3" t="str">
        <f>_xlfn.XLOOKUP(Customer8[[#This Row],[Account Number]], Transaction!C:C,Transaction!E:E)</f>
        <v>AFT</v>
      </c>
      <c r="P1596" s="2">
        <f>_xlfn.XLOOKUP(Customer8[[#This Row],[Account Number]], Transaction!C:C,Transaction!F:F)</f>
        <v>44426</v>
      </c>
      <c r="Q1596" s="3">
        <f>Customer8[[#This Row],[Bank Deposit]]-Customer8[[#This Row],[Saving Accounts]]</f>
        <v>41620.063399999999</v>
      </c>
      <c r="R1596" s="3">
        <f>IF(AND(K1596="Current", Customer8[[#This Row],[Balance]]&gt;500000), Customer8[[#This Row],[Balance]]*1.02, Customer8[[#This Row],[Balance]])</f>
        <v>41620.063399999999</v>
      </c>
      <c r="S1596" s="3" t="str">
        <f>TEXT(Customer8[[#This Row],[Transaction_Date]], "MMM")</f>
        <v>Aug</v>
      </c>
      <c r="T1596" s="3" t="str">
        <f t="shared" si="24"/>
        <v>70 Yrs &amp; Above</v>
      </c>
      <c r="U1596" s="3" t="str">
        <f>TEXT(Customer8[[#This Row],[Transaction_Date]],"YYYY")</f>
        <v>2021</v>
      </c>
    </row>
    <row r="1597" spans="1:21" x14ac:dyDescent="0.35">
      <c r="A1597" t="s">
        <v>3383</v>
      </c>
      <c r="B1597">
        <v>701408949</v>
      </c>
      <c r="C1597">
        <v>37</v>
      </c>
      <c r="D1597" s="1">
        <v>31191.75</v>
      </c>
      <c r="E1597" t="s">
        <v>741</v>
      </c>
      <c r="F1597" t="s">
        <v>90</v>
      </c>
      <c r="G1597" t="s">
        <v>2764</v>
      </c>
      <c r="H1597" s="3">
        <v>1032296.8323</v>
      </c>
      <c r="I1597" s="3">
        <v>470234.31829999998</v>
      </c>
      <c r="J1597" t="s">
        <v>3384</v>
      </c>
      <c r="K1597" t="str">
        <f>_xlfn.XLOOKUP(A1597, Accounts!A:A, Accounts!E:E, "Not Found")</f>
        <v>Domiciliary</v>
      </c>
      <c r="L1597" s="3">
        <f>_xlfn.XLOOKUP(A1597, Accounts!A:A, Accounts!G:G, 0)</f>
        <v>4014126675</v>
      </c>
      <c r="M1597" s="3" t="str">
        <f>_xlfn.XLOOKUP(A1597, Loan!A:A, Loan!D:D, "0")</f>
        <v>0</v>
      </c>
      <c r="N1597" s="3" t="str">
        <f>_xlfn.XLOOKUP(Customer8[[#This Row],[Account Number]],Transaction!C:C,Transaction!D:D)</f>
        <v>Money Transfer</v>
      </c>
      <c r="O1597" s="3" t="str">
        <f>_xlfn.XLOOKUP(Customer8[[#This Row],[Account Number]], Transaction!C:C,Transaction!E:E)</f>
        <v>Mobile</v>
      </c>
      <c r="P1597" s="2">
        <f>_xlfn.XLOOKUP(Customer8[[#This Row],[Account Number]], Transaction!C:C,Transaction!F:F)</f>
        <v>44552</v>
      </c>
      <c r="Q1597" s="3">
        <f>Customer8[[#This Row],[Bank Deposit]]-Customer8[[#This Row],[Saving Accounts]]</f>
        <v>562062.51399999997</v>
      </c>
      <c r="R1597" s="3">
        <f>IF(AND(K1597="Current", Customer8[[#This Row],[Balance]]&gt;500000), Customer8[[#This Row],[Balance]]*1.02, Customer8[[#This Row],[Balance]])</f>
        <v>562062.51399999997</v>
      </c>
      <c r="S1597" s="3" t="str">
        <f>TEXT(Customer8[[#This Row],[Transaction_Date]], "MMM")</f>
        <v>Dec</v>
      </c>
      <c r="T1597" s="3" t="str">
        <f t="shared" si="24"/>
        <v>30-39 Yrs</v>
      </c>
      <c r="U1597" s="3" t="str">
        <f>TEXT(Customer8[[#This Row],[Transaction_Date]],"YYYY")</f>
        <v>2021</v>
      </c>
    </row>
    <row r="1598" spans="1:21" x14ac:dyDescent="0.35">
      <c r="A1598" t="s">
        <v>3385</v>
      </c>
      <c r="B1598">
        <v>134845730</v>
      </c>
      <c r="C1598">
        <v>24</v>
      </c>
      <c r="D1598" s="1">
        <v>35940</v>
      </c>
      <c r="E1598" t="s">
        <v>741</v>
      </c>
      <c r="F1598" t="s">
        <v>905</v>
      </c>
      <c r="G1598" t="s">
        <v>2776</v>
      </c>
      <c r="H1598" s="3">
        <v>784312.32819999999</v>
      </c>
      <c r="I1598" s="3">
        <v>125489.9725</v>
      </c>
      <c r="J1598" t="s">
        <v>3386</v>
      </c>
      <c r="K1598" t="str">
        <f>_xlfn.XLOOKUP(A1598, Accounts!A:A, Accounts!E:E, "Not Found")</f>
        <v>Joint</v>
      </c>
      <c r="L1598" s="3">
        <f>_xlfn.XLOOKUP(A1598, Accounts!A:A, Accounts!G:G, 0)</f>
        <v>26707692</v>
      </c>
      <c r="M1598" s="3" t="str">
        <f>_xlfn.XLOOKUP(A1598, Loan!A:A, Loan!D:D, "0")</f>
        <v>0</v>
      </c>
      <c r="N1598" s="3" t="str">
        <f>_xlfn.XLOOKUP(Customer8[[#This Row],[Account Number]],Transaction!C:C,Transaction!D:D)</f>
        <v>Cash Withdrawal</v>
      </c>
      <c r="O1598" s="3" t="str">
        <f>_xlfn.XLOOKUP(Customer8[[#This Row],[Account Number]], Transaction!C:C,Transaction!E:E)</f>
        <v>POS</v>
      </c>
      <c r="P1598" s="2">
        <f>_xlfn.XLOOKUP(Customer8[[#This Row],[Account Number]], Transaction!C:C,Transaction!F:F)</f>
        <v>44433</v>
      </c>
      <c r="Q1598" s="3">
        <f>Customer8[[#This Row],[Bank Deposit]]-Customer8[[#This Row],[Saving Accounts]]</f>
        <v>658822.35569999996</v>
      </c>
      <c r="R1598" s="3">
        <f>IF(AND(K1598="Current", Customer8[[#This Row],[Balance]]&gt;500000), Customer8[[#This Row],[Balance]]*1.02, Customer8[[#This Row],[Balance]])</f>
        <v>658822.35569999996</v>
      </c>
      <c r="S1598" s="3" t="str">
        <f>TEXT(Customer8[[#This Row],[Transaction_Date]], "MMM")</f>
        <v>Aug</v>
      </c>
      <c r="T1598" s="3" t="str">
        <f t="shared" si="24"/>
        <v>20-29 Yrs</v>
      </c>
      <c r="U1598" s="3" t="str">
        <f>TEXT(Customer8[[#This Row],[Transaction_Date]],"YYYY")</f>
        <v>2021</v>
      </c>
    </row>
    <row r="1599" spans="1:21" x14ac:dyDescent="0.35">
      <c r="A1599" t="s">
        <v>3387</v>
      </c>
      <c r="B1599">
        <v>358218500</v>
      </c>
      <c r="C1599">
        <v>56</v>
      </c>
      <c r="D1599" s="1">
        <v>24252</v>
      </c>
      <c r="E1599" t="s">
        <v>741</v>
      </c>
      <c r="F1599" t="s">
        <v>941</v>
      </c>
      <c r="G1599" t="s">
        <v>2737</v>
      </c>
      <c r="H1599" s="3">
        <v>2570251.9040000001</v>
      </c>
      <c r="I1599" s="3">
        <v>305859.97659999999</v>
      </c>
      <c r="J1599" t="s">
        <v>3388</v>
      </c>
      <c r="K1599" t="str">
        <f>_xlfn.XLOOKUP(A1599, Accounts!A:A, Accounts!E:E, "Not Found")</f>
        <v>Current</v>
      </c>
      <c r="L1599" s="3">
        <f>_xlfn.XLOOKUP(A1599, Accounts!A:A, Accounts!G:G, 0)</f>
        <v>1265642091</v>
      </c>
      <c r="M1599" s="3" t="str">
        <f>_xlfn.XLOOKUP(A1599, Loan!A:A, Loan!D:D, "0")</f>
        <v>0</v>
      </c>
      <c r="N1599" s="3" t="str">
        <f>_xlfn.XLOOKUP(Customer8[[#This Row],[Account Number]],Transaction!C:C,Transaction!D:D)</f>
        <v>Cash Withdrawal</v>
      </c>
      <c r="O1599" s="3" t="str">
        <f>_xlfn.XLOOKUP(Customer8[[#This Row],[Account Number]], Transaction!C:C,Transaction!E:E)</f>
        <v>Bank</v>
      </c>
      <c r="P1599" s="2">
        <f>_xlfn.XLOOKUP(Customer8[[#This Row],[Account Number]], Transaction!C:C,Transaction!F:F)</f>
        <v>44430</v>
      </c>
      <c r="Q1599" s="3">
        <f>Customer8[[#This Row],[Bank Deposit]]-Customer8[[#This Row],[Saving Accounts]]</f>
        <v>2264391.9273999999</v>
      </c>
      <c r="R1599" s="3">
        <f>IF(AND(K1599="Current", Customer8[[#This Row],[Balance]]&gt;500000), Customer8[[#This Row],[Balance]]*1.02, Customer8[[#This Row],[Balance]])</f>
        <v>2309679.7659479999</v>
      </c>
      <c r="S1599" s="3" t="str">
        <f>TEXT(Customer8[[#This Row],[Transaction_Date]], "MMM")</f>
        <v>Aug</v>
      </c>
      <c r="T1599" s="3" t="str">
        <f t="shared" si="24"/>
        <v>50-59 Yrs</v>
      </c>
      <c r="U1599" s="3" t="str">
        <f>TEXT(Customer8[[#This Row],[Transaction_Date]],"YYYY")</f>
        <v>2021</v>
      </c>
    </row>
    <row r="1600" spans="1:21" x14ac:dyDescent="0.35">
      <c r="A1600" t="s">
        <v>3389</v>
      </c>
      <c r="B1600">
        <v>717067299</v>
      </c>
      <c r="C1600">
        <v>40</v>
      </c>
      <c r="D1600" s="1">
        <v>30096</v>
      </c>
      <c r="E1600" t="s">
        <v>741</v>
      </c>
      <c r="F1600" t="s">
        <v>101</v>
      </c>
      <c r="G1600" t="s">
        <v>2743</v>
      </c>
      <c r="H1600" s="3">
        <v>1048157.4937</v>
      </c>
      <c r="I1600" s="3">
        <v>234685.01930000001</v>
      </c>
      <c r="J1600" t="s">
        <v>3390</v>
      </c>
      <c r="K1600" t="str">
        <f>_xlfn.XLOOKUP(A1600, Accounts!A:A, Accounts!E:E, "Not Found")</f>
        <v>Current</v>
      </c>
      <c r="L1600" s="3">
        <f>_xlfn.XLOOKUP(A1600, Accounts!A:A, Accounts!G:G, 0)</f>
        <v>2764658952</v>
      </c>
      <c r="M1600" s="3" t="str">
        <f>_xlfn.XLOOKUP(A1600, Loan!A:A, Loan!D:D, "0")</f>
        <v>0</v>
      </c>
      <c r="N1600" s="3" t="str">
        <f>_xlfn.XLOOKUP(Customer8[[#This Row],[Account Number]],Transaction!C:C,Transaction!D:D)</f>
        <v>Cash Withdrawal</v>
      </c>
      <c r="O1600" s="3" t="str">
        <f>_xlfn.XLOOKUP(Customer8[[#This Row],[Account Number]], Transaction!C:C,Transaction!E:E)</f>
        <v>ATM</v>
      </c>
      <c r="P1600" s="2">
        <f>_xlfn.XLOOKUP(Customer8[[#This Row],[Account Number]], Transaction!C:C,Transaction!F:F)</f>
        <v>44472</v>
      </c>
      <c r="Q1600" s="3">
        <f>Customer8[[#This Row],[Bank Deposit]]-Customer8[[#This Row],[Saving Accounts]]</f>
        <v>813472.47439999995</v>
      </c>
      <c r="R1600" s="3">
        <f>IF(AND(K1600="Current", Customer8[[#This Row],[Balance]]&gt;500000), Customer8[[#This Row],[Balance]]*1.02, Customer8[[#This Row],[Balance]])</f>
        <v>829741.92388799996</v>
      </c>
      <c r="S1600" s="3" t="str">
        <f>TEXT(Customer8[[#This Row],[Transaction_Date]], "MMM")</f>
        <v>Oct</v>
      </c>
      <c r="T1600" s="3" t="str">
        <f t="shared" si="24"/>
        <v>40-49 Yrs</v>
      </c>
      <c r="U1600" s="3" t="str">
        <f>TEXT(Customer8[[#This Row],[Transaction_Date]],"YYYY")</f>
        <v>2021</v>
      </c>
    </row>
    <row r="1601" spans="1:21" x14ac:dyDescent="0.35">
      <c r="A1601" t="s">
        <v>3391</v>
      </c>
      <c r="B1601">
        <v>478857998</v>
      </c>
      <c r="C1601">
        <v>83</v>
      </c>
      <c r="D1601" s="1">
        <v>14390.25</v>
      </c>
      <c r="E1601" t="s">
        <v>741</v>
      </c>
      <c r="F1601" t="s">
        <v>676</v>
      </c>
      <c r="G1601" t="s">
        <v>2737</v>
      </c>
      <c r="H1601" s="3">
        <v>447927.90370000002</v>
      </c>
      <c r="I1601" s="3">
        <v>65913.441500000001</v>
      </c>
      <c r="J1601" t="s">
        <v>3392</v>
      </c>
      <c r="K1601" t="str">
        <f>_xlfn.XLOOKUP(A1601, Accounts!A:A, Accounts!E:E, "Not Found")</f>
        <v>Savings</v>
      </c>
      <c r="L1601" s="3">
        <f>_xlfn.XLOOKUP(A1601, Accounts!A:A, Accounts!G:G, 0)</f>
        <v>1309873644</v>
      </c>
      <c r="M1601" s="3" t="str">
        <f>_xlfn.XLOOKUP(A1601, Loan!A:A, Loan!D:D, "0")</f>
        <v>0</v>
      </c>
      <c r="N1601" s="3" t="str">
        <f>_xlfn.XLOOKUP(Customer8[[#This Row],[Account Number]],Transaction!C:C,Transaction!D:D)</f>
        <v>Cash Withdrawal</v>
      </c>
      <c r="O1601" s="3" t="str">
        <f>_xlfn.XLOOKUP(Customer8[[#This Row],[Account Number]], Transaction!C:C,Transaction!E:E)</f>
        <v>Bank</v>
      </c>
      <c r="P1601" s="2">
        <f>_xlfn.XLOOKUP(Customer8[[#This Row],[Account Number]], Transaction!C:C,Transaction!F:F)</f>
        <v>44287</v>
      </c>
      <c r="Q1601" s="3">
        <f>Customer8[[#This Row],[Bank Deposit]]-Customer8[[#This Row],[Saving Accounts]]</f>
        <v>382014.46220000001</v>
      </c>
      <c r="R1601" s="3">
        <f>IF(AND(K1601="Current", Customer8[[#This Row],[Balance]]&gt;500000), Customer8[[#This Row],[Balance]]*1.02, Customer8[[#This Row],[Balance]])</f>
        <v>382014.46220000001</v>
      </c>
      <c r="S1601" s="3" t="str">
        <f>TEXT(Customer8[[#This Row],[Transaction_Date]], "MMM")</f>
        <v>Apr</v>
      </c>
      <c r="T1601" s="3" t="str">
        <f t="shared" si="24"/>
        <v>70 Yrs &amp; Above</v>
      </c>
      <c r="U1601" s="3" t="str">
        <f>TEXT(Customer8[[#This Row],[Transaction_Date]],"YYYY")</f>
        <v>2021</v>
      </c>
    </row>
    <row r="1602" spans="1:21" x14ac:dyDescent="0.35">
      <c r="A1602" t="s">
        <v>3393</v>
      </c>
      <c r="B1602">
        <v>406836587</v>
      </c>
      <c r="C1602">
        <v>28</v>
      </c>
      <c r="D1602" s="1">
        <v>34479</v>
      </c>
      <c r="E1602" t="s">
        <v>741</v>
      </c>
      <c r="F1602" t="s">
        <v>660</v>
      </c>
      <c r="G1602" t="s">
        <v>2767</v>
      </c>
      <c r="H1602" s="3">
        <v>975039.79119999998</v>
      </c>
      <c r="I1602" s="3">
        <v>295077.83159999998</v>
      </c>
      <c r="J1602" t="s">
        <v>3394</v>
      </c>
      <c r="K1602" t="str">
        <f>_xlfn.XLOOKUP(A1602, Accounts!A:A, Accounts!E:E, "Not Found")</f>
        <v>Corporate</v>
      </c>
      <c r="L1602" s="3">
        <f>_xlfn.XLOOKUP(A1602, Accounts!A:A, Accounts!G:G, 0)</f>
        <v>7570368</v>
      </c>
      <c r="M1602" s="3" t="str">
        <f>_xlfn.XLOOKUP(A1602, Loan!A:A, Loan!D:D, "0")</f>
        <v>0</v>
      </c>
      <c r="N1602" s="3" t="str">
        <f>_xlfn.XLOOKUP(Customer8[[#This Row],[Account Number]],Transaction!C:C,Transaction!D:D)</f>
        <v>Money Transfer</v>
      </c>
      <c r="O1602" s="3" t="str">
        <f>_xlfn.XLOOKUP(Customer8[[#This Row],[Account Number]], Transaction!C:C,Transaction!E:E)</f>
        <v>Mobile</v>
      </c>
      <c r="P1602" s="2">
        <f>_xlfn.XLOOKUP(Customer8[[#This Row],[Account Number]], Transaction!C:C,Transaction!F:F)</f>
        <v>44492</v>
      </c>
      <c r="Q1602" s="3">
        <f>Customer8[[#This Row],[Bank Deposit]]-Customer8[[#This Row],[Saving Accounts]]</f>
        <v>679961.95959999994</v>
      </c>
      <c r="R1602" s="3">
        <f>IF(AND(K1602="Current", Customer8[[#This Row],[Balance]]&gt;500000), Customer8[[#This Row],[Balance]]*1.02, Customer8[[#This Row],[Balance]])</f>
        <v>679961.95959999994</v>
      </c>
      <c r="S1602" s="3" t="str">
        <f>TEXT(Customer8[[#This Row],[Transaction_Date]], "MMM")</f>
        <v>Oct</v>
      </c>
      <c r="T1602" s="3" t="str">
        <f t="shared" ref="T1602:T1665" si="25">IF(C1602&lt;20,"Below 20 Yrs",IF(C1602&lt;=29,"20-29 Yrs",IF(C1602&lt;=39,"30-39 Yrs",IF(C1602&lt;=49,"40-49 Yrs",IF(C1602&lt;=59,"50-59 Yrs",IF(C1602&lt;=69,"60-69 Yrs","70 Yrs &amp; Above"))))))</f>
        <v>20-29 Yrs</v>
      </c>
      <c r="U1602" s="3" t="str">
        <f>TEXT(Customer8[[#This Row],[Transaction_Date]],"YYYY")</f>
        <v>2021</v>
      </c>
    </row>
    <row r="1603" spans="1:21" x14ac:dyDescent="0.35">
      <c r="A1603" t="s">
        <v>3395</v>
      </c>
      <c r="B1603">
        <v>678546781</v>
      </c>
      <c r="C1603">
        <v>41</v>
      </c>
      <c r="D1603" s="1">
        <v>29730.75</v>
      </c>
      <c r="E1603" t="s">
        <v>741</v>
      </c>
      <c r="F1603" t="s">
        <v>612</v>
      </c>
      <c r="G1603" t="s">
        <v>2848</v>
      </c>
      <c r="H1603" s="3">
        <v>192955.96280000001</v>
      </c>
      <c r="I1603" s="3">
        <v>59707.128100000002</v>
      </c>
      <c r="J1603" t="s">
        <v>3396</v>
      </c>
      <c r="K1603" t="str">
        <f>_xlfn.XLOOKUP(A1603, Accounts!A:A, Accounts!E:E, "Not Found")</f>
        <v>Savings</v>
      </c>
      <c r="L1603" s="3">
        <f>_xlfn.XLOOKUP(A1603, Accounts!A:A, Accounts!G:G, 0)</f>
        <v>2544943604</v>
      </c>
      <c r="M1603" s="3" t="str">
        <f>_xlfn.XLOOKUP(A1603, Loan!A:A, Loan!D:D, "0")</f>
        <v>0</v>
      </c>
      <c r="N1603" s="3" t="str">
        <f>_xlfn.XLOOKUP(Customer8[[#This Row],[Account Number]],Transaction!C:C,Transaction!D:D)</f>
        <v>Online Payment</v>
      </c>
      <c r="O1603" s="3" t="str">
        <f>_xlfn.XLOOKUP(Customer8[[#This Row],[Account Number]], Transaction!C:C,Transaction!E:E)</f>
        <v>Mobile</v>
      </c>
      <c r="P1603" s="2">
        <f>_xlfn.XLOOKUP(Customer8[[#This Row],[Account Number]], Transaction!C:C,Transaction!F:F)</f>
        <v>44580</v>
      </c>
      <c r="Q1603" s="3">
        <f>Customer8[[#This Row],[Bank Deposit]]-Customer8[[#This Row],[Saving Accounts]]</f>
        <v>133248.83470000001</v>
      </c>
      <c r="R1603" s="3">
        <f>IF(AND(K1603="Current", Customer8[[#This Row],[Balance]]&gt;500000), Customer8[[#This Row],[Balance]]*1.02, Customer8[[#This Row],[Balance]])</f>
        <v>133248.83470000001</v>
      </c>
      <c r="S1603" s="3" t="str">
        <f>TEXT(Customer8[[#This Row],[Transaction_Date]], "MMM")</f>
        <v>Jan</v>
      </c>
      <c r="T1603" s="3" t="str">
        <f t="shared" si="25"/>
        <v>40-49 Yrs</v>
      </c>
      <c r="U1603" s="3" t="str">
        <f>TEXT(Customer8[[#This Row],[Transaction_Date]],"YYYY")</f>
        <v>2022</v>
      </c>
    </row>
    <row r="1604" spans="1:21" x14ac:dyDescent="0.35">
      <c r="A1604" t="s">
        <v>3397</v>
      </c>
      <c r="B1604">
        <v>264240684</v>
      </c>
      <c r="C1604">
        <v>20</v>
      </c>
      <c r="D1604" s="1">
        <v>37401</v>
      </c>
      <c r="E1604" t="s">
        <v>741</v>
      </c>
      <c r="F1604" t="s">
        <v>547</v>
      </c>
      <c r="G1604" t="s">
        <v>2776</v>
      </c>
      <c r="H1604" s="3">
        <v>353151.11200000002</v>
      </c>
      <c r="I1604" s="3">
        <v>56504.177900000002</v>
      </c>
      <c r="J1604" t="s">
        <v>3398</v>
      </c>
      <c r="K1604" t="str">
        <f>_xlfn.XLOOKUP(A1604, Accounts!A:A, Accounts!E:E, "Not Found")</f>
        <v>Current</v>
      </c>
      <c r="L1604" s="3">
        <f>_xlfn.XLOOKUP(A1604, Accounts!A:A, Accounts!G:G, 0)</f>
        <v>338407524</v>
      </c>
      <c r="M1604" s="3" t="str">
        <f>_xlfn.XLOOKUP(A1604, Loan!A:A, Loan!D:D, "0")</f>
        <v>0</v>
      </c>
      <c r="N1604" s="3" t="str">
        <f>_xlfn.XLOOKUP(Customer8[[#This Row],[Account Number]],Transaction!C:C,Transaction!D:D)</f>
        <v>Money Transfer</v>
      </c>
      <c r="O1604" s="3" t="str">
        <f>_xlfn.XLOOKUP(Customer8[[#This Row],[Account Number]], Transaction!C:C,Transaction!E:E)</f>
        <v>Mobile</v>
      </c>
      <c r="P1604" s="2">
        <f>_xlfn.XLOOKUP(Customer8[[#This Row],[Account Number]], Transaction!C:C,Transaction!F:F)</f>
        <v>44432</v>
      </c>
      <c r="Q1604" s="3">
        <f>Customer8[[#This Row],[Bank Deposit]]-Customer8[[#This Row],[Saving Accounts]]</f>
        <v>296646.93410000001</v>
      </c>
      <c r="R1604" s="3">
        <f>IF(AND(K1604="Current", Customer8[[#This Row],[Balance]]&gt;500000), Customer8[[#This Row],[Balance]]*1.02, Customer8[[#This Row],[Balance]])</f>
        <v>296646.93410000001</v>
      </c>
      <c r="S1604" s="3" t="str">
        <f>TEXT(Customer8[[#This Row],[Transaction_Date]], "MMM")</f>
        <v>Aug</v>
      </c>
      <c r="T1604" s="3" t="str">
        <f t="shared" si="25"/>
        <v>20-29 Yrs</v>
      </c>
      <c r="U1604" s="3" t="str">
        <f>TEXT(Customer8[[#This Row],[Transaction_Date]],"YYYY")</f>
        <v>2021</v>
      </c>
    </row>
    <row r="1605" spans="1:21" x14ac:dyDescent="0.35">
      <c r="A1605" t="s">
        <v>3399</v>
      </c>
      <c r="B1605">
        <v>216066747</v>
      </c>
      <c r="C1605">
        <v>53</v>
      </c>
      <c r="D1605" s="1">
        <v>25347.75</v>
      </c>
      <c r="E1605" t="s">
        <v>741</v>
      </c>
      <c r="F1605" t="s">
        <v>290</v>
      </c>
      <c r="G1605" t="s">
        <v>2759</v>
      </c>
      <c r="H1605" s="3">
        <v>2695701.3975</v>
      </c>
      <c r="I1605" s="3">
        <v>1368697.4561999999</v>
      </c>
      <c r="J1605" t="s">
        <v>3400</v>
      </c>
      <c r="K1605" t="str">
        <f>_xlfn.XLOOKUP(A1605, Accounts!A:A, Accounts!E:E, "Not Found")</f>
        <v>Fixed Deposit</v>
      </c>
      <c r="L1605" s="3">
        <f>_xlfn.XLOOKUP(A1605, Accounts!A:A, Accounts!G:G, 0)</f>
        <v>3548702856</v>
      </c>
      <c r="M1605" s="3" t="str">
        <f>_xlfn.XLOOKUP(A1605, Loan!A:A, Loan!D:D, "0")</f>
        <v>0</v>
      </c>
      <c r="N1605" s="3" t="str">
        <f>_xlfn.XLOOKUP(Customer8[[#This Row],[Account Number]],Transaction!C:C,Transaction!D:D)</f>
        <v>Online Payment</v>
      </c>
      <c r="O1605" s="3" t="str">
        <f>_xlfn.XLOOKUP(Customer8[[#This Row],[Account Number]], Transaction!C:C,Transaction!E:E)</f>
        <v>Mobile</v>
      </c>
      <c r="P1605" s="2">
        <f>_xlfn.XLOOKUP(Customer8[[#This Row],[Account Number]], Transaction!C:C,Transaction!F:F)</f>
        <v>44563</v>
      </c>
      <c r="Q1605" s="3">
        <f>Customer8[[#This Row],[Bank Deposit]]-Customer8[[#This Row],[Saving Accounts]]</f>
        <v>1327003.9413000001</v>
      </c>
      <c r="R1605" s="3">
        <f>IF(AND(K1605="Current", Customer8[[#This Row],[Balance]]&gt;500000), Customer8[[#This Row],[Balance]]*1.02, Customer8[[#This Row],[Balance]])</f>
        <v>1327003.9413000001</v>
      </c>
      <c r="S1605" s="3" t="str">
        <f>TEXT(Customer8[[#This Row],[Transaction_Date]], "MMM")</f>
        <v>Jan</v>
      </c>
      <c r="T1605" s="3" t="str">
        <f t="shared" si="25"/>
        <v>50-59 Yrs</v>
      </c>
      <c r="U1605" s="3" t="str">
        <f>TEXT(Customer8[[#This Row],[Transaction_Date]],"YYYY")</f>
        <v>2022</v>
      </c>
    </row>
    <row r="1606" spans="1:21" x14ac:dyDescent="0.35">
      <c r="A1606" t="s">
        <v>3401</v>
      </c>
      <c r="B1606">
        <v>390749506</v>
      </c>
      <c r="C1606">
        <v>45</v>
      </c>
      <c r="D1606" s="1">
        <v>28269.75</v>
      </c>
      <c r="E1606" t="s">
        <v>741</v>
      </c>
      <c r="F1606" t="s">
        <v>63</v>
      </c>
      <c r="G1606" t="s">
        <v>2771</v>
      </c>
      <c r="H1606" s="3">
        <v>268319.47159999999</v>
      </c>
      <c r="I1606" s="3">
        <v>81317.227599999998</v>
      </c>
      <c r="J1606" t="s">
        <v>3402</v>
      </c>
      <c r="K1606" t="str">
        <f>_xlfn.XLOOKUP(A1606, Accounts!A:A, Accounts!E:E, "Not Found")</f>
        <v>Savings</v>
      </c>
      <c r="L1606" s="3">
        <f>_xlfn.XLOOKUP(A1606, Accounts!A:A, Accounts!G:G, 0)</f>
        <v>770952652</v>
      </c>
      <c r="M1606" s="3" t="str">
        <f>_xlfn.XLOOKUP(A1606, Loan!A:A, Loan!D:D, "0")</f>
        <v>0</v>
      </c>
      <c r="N1606" s="3" t="str">
        <f>_xlfn.XLOOKUP(Customer8[[#This Row],[Account Number]],Transaction!C:C,Transaction!D:D)</f>
        <v>Money Deposit</v>
      </c>
      <c r="O1606" s="3" t="str">
        <f>_xlfn.XLOOKUP(Customer8[[#This Row],[Account Number]], Transaction!C:C,Transaction!E:E)</f>
        <v>Bank</v>
      </c>
      <c r="P1606" s="2">
        <f>_xlfn.XLOOKUP(Customer8[[#This Row],[Account Number]], Transaction!C:C,Transaction!F:F)</f>
        <v>44211</v>
      </c>
      <c r="Q1606" s="3">
        <f>Customer8[[#This Row],[Bank Deposit]]-Customer8[[#This Row],[Saving Accounts]]</f>
        <v>187002.24400000001</v>
      </c>
      <c r="R1606" s="3">
        <f>IF(AND(K1606="Current", Customer8[[#This Row],[Balance]]&gt;500000), Customer8[[#This Row],[Balance]]*1.02, Customer8[[#This Row],[Balance]])</f>
        <v>187002.24400000001</v>
      </c>
      <c r="S1606" s="3" t="str">
        <f>TEXT(Customer8[[#This Row],[Transaction_Date]], "MMM")</f>
        <v>Jan</v>
      </c>
      <c r="T1606" s="3" t="str">
        <f t="shared" si="25"/>
        <v>40-49 Yrs</v>
      </c>
      <c r="U1606" s="3" t="str">
        <f>TEXT(Customer8[[#This Row],[Transaction_Date]],"YYYY")</f>
        <v>2021</v>
      </c>
    </row>
    <row r="1607" spans="1:21" x14ac:dyDescent="0.35">
      <c r="A1607" t="s">
        <v>3403</v>
      </c>
      <c r="B1607">
        <v>803873323</v>
      </c>
      <c r="C1607">
        <v>70</v>
      </c>
      <c r="D1607" s="1">
        <v>19138.5</v>
      </c>
      <c r="E1607" t="s">
        <v>741</v>
      </c>
      <c r="F1607" t="s">
        <v>84</v>
      </c>
      <c r="G1607" t="s">
        <v>2767</v>
      </c>
      <c r="H1607" s="3">
        <v>51067.138500000001</v>
      </c>
      <c r="I1607" s="3">
        <v>5471.4790999999996</v>
      </c>
      <c r="J1607" t="s">
        <v>3404</v>
      </c>
      <c r="K1607" t="str">
        <f>_xlfn.XLOOKUP(A1607, Accounts!A:A, Accounts!E:E, "Not Found")</f>
        <v>Current</v>
      </c>
      <c r="L1607" s="3">
        <f>_xlfn.XLOOKUP(A1607, Accounts!A:A, Accounts!G:G, 0)</f>
        <v>3081710775</v>
      </c>
      <c r="M1607" s="3" t="str">
        <f>_xlfn.XLOOKUP(A1607, Loan!A:A, Loan!D:D, "0")</f>
        <v>0</v>
      </c>
      <c r="N1607" s="3" t="str">
        <f>_xlfn.XLOOKUP(Customer8[[#This Row],[Account Number]],Transaction!C:C,Transaction!D:D)</f>
        <v>Online Payment</v>
      </c>
      <c r="O1607" s="3" t="str">
        <f>_xlfn.XLOOKUP(Customer8[[#This Row],[Account Number]], Transaction!C:C,Transaction!E:E)</f>
        <v>Card</v>
      </c>
      <c r="P1607" s="2">
        <f>_xlfn.XLOOKUP(Customer8[[#This Row],[Account Number]], Transaction!C:C,Transaction!F:F)</f>
        <v>44435</v>
      </c>
      <c r="Q1607" s="3">
        <f>Customer8[[#This Row],[Bank Deposit]]-Customer8[[#This Row],[Saving Accounts]]</f>
        <v>45595.659400000004</v>
      </c>
      <c r="R1607" s="3">
        <f>IF(AND(K1607="Current", Customer8[[#This Row],[Balance]]&gt;500000), Customer8[[#This Row],[Balance]]*1.02, Customer8[[#This Row],[Balance]])</f>
        <v>45595.659400000004</v>
      </c>
      <c r="S1607" s="3" t="str">
        <f>TEXT(Customer8[[#This Row],[Transaction_Date]], "MMM")</f>
        <v>Aug</v>
      </c>
      <c r="T1607" s="3" t="str">
        <f t="shared" si="25"/>
        <v>70 Yrs &amp; Above</v>
      </c>
      <c r="U1607" s="3" t="str">
        <f>TEXT(Customer8[[#This Row],[Transaction_Date]],"YYYY")</f>
        <v>2021</v>
      </c>
    </row>
    <row r="1608" spans="1:21" x14ac:dyDescent="0.35">
      <c r="A1608" t="s">
        <v>3405</v>
      </c>
      <c r="B1608">
        <v>858331470</v>
      </c>
      <c r="C1608">
        <v>35</v>
      </c>
      <c r="D1608" s="1">
        <v>31922.25</v>
      </c>
      <c r="E1608" t="s">
        <v>741</v>
      </c>
      <c r="F1608" t="s">
        <v>542</v>
      </c>
      <c r="G1608" t="s">
        <v>2756</v>
      </c>
      <c r="H1608" s="3">
        <v>2844789.7913000002</v>
      </c>
      <c r="I1608" s="3">
        <v>386732.26250000001</v>
      </c>
      <c r="J1608" t="s">
        <v>3406</v>
      </c>
      <c r="K1608" t="str">
        <f>_xlfn.XLOOKUP(A1608, Accounts!A:A, Accounts!E:E, "Not Found")</f>
        <v>Savings</v>
      </c>
      <c r="L1608" s="3">
        <f>_xlfn.XLOOKUP(A1608, Accounts!A:A, Accounts!G:G, 0)</f>
        <v>3372874284</v>
      </c>
      <c r="M1608" s="3" t="str">
        <f>_xlfn.XLOOKUP(A1608, Loan!A:A, Loan!D:D, "0")</f>
        <v>0</v>
      </c>
      <c r="N1608" s="3" t="str">
        <f>_xlfn.XLOOKUP(Customer8[[#This Row],[Account Number]],Transaction!C:C,Transaction!D:D)</f>
        <v>Online Payment</v>
      </c>
      <c r="O1608" s="3" t="str">
        <f>_xlfn.XLOOKUP(Customer8[[#This Row],[Account Number]], Transaction!C:C,Transaction!E:E)</f>
        <v>Internet Banking</v>
      </c>
      <c r="P1608" s="2">
        <f>_xlfn.XLOOKUP(Customer8[[#This Row],[Account Number]], Transaction!C:C,Transaction!F:F)</f>
        <v>44215</v>
      </c>
      <c r="Q1608" s="3">
        <f>Customer8[[#This Row],[Bank Deposit]]-Customer8[[#This Row],[Saving Accounts]]</f>
        <v>2458057.5288</v>
      </c>
      <c r="R1608" s="3">
        <f>IF(AND(K1608="Current", Customer8[[#This Row],[Balance]]&gt;500000), Customer8[[#This Row],[Balance]]*1.02, Customer8[[#This Row],[Balance]])</f>
        <v>2458057.5288</v>
      </c>
      <c r="S1608" s="3" t="str">
        <f>TEXT(Customer8[[#This Row],[Transaction_Date]], "MMM")</f>
        <v>Jan</v>
      </c>
      <c r="T1608" s="3" t="str">
        <f t="shared" si="25"/>
        <v>30-39 Yrs</v>
      </c>
      <c r="U1608" s="3" t="str">
        <f>TEXT(Customer8[[#This Row],[Transaction_Date]],"YYYY")</f>
        <v>2021</v>
      </c>
    </row>
    <row r="1609" spans="1:21" x14ac:dyDescent="0.35">
      <c r="A1609" t="s">
        <v>3407</v>
      </c>
      <c r="B1609">
        <v>662030865</v>
      </c>
      <c r="C1609">
        <v>17</v>
      </c>
      <c r="D1609" s="1">
        <v>38496.75</v>
      </c>
      <c r="E1609" t="s">
        <v>741</v>
      </c>
      <c r="F1609" t="s">
        <v>95</v>
      </c>
      <c r="G1609" t="s">
        <v>2734</v>
      </c>
      <c r="H1609" s="3">
        <v>1312646.5286000001</v>
      </c>
      <c r="I1609" s="3">
        <v>845800.93709999998</v>
      </c>
      <c r="J1609" t="s">
        <v>777</v>
      </c>
      <c r="K1609" t="str">
        <f>_xlfn.XLOOKUP(A1609, Accounts!A:A, Accounts!E:E, "Not Found")</f>
        <v>Joint</v>
      </c>
      <c r="L1609" s="3">
        <f>_xlfn.XLOOKUP(A1609, Accounts!A:A, Accounts!G:G, 0)</f>
        <v>262626</v>
      </c>
      <c r="M1609" s="3" t="str">
        <f>_xlfn.XLOOKUP(A1609, Loan!A:A, Loan!D:D, "0")</f>
        <v>0</v>
      </c>
      <c r="N1609" s="3" t="str">
        <f>_xlfn.XLOOKUP(Customer8[[#This Row],[Account Number]],Transaction!C:C,Transaction!D:D)</f>
        <v>Money Transfer</v>
      </c>
      <c r="O1609" s="3" t="str">
        <f>_xlfn.XLOOKUP(Customer8[[#This Row],[Account Number]], Transaction!C:C,Transaction!E:E)</f>
        <v>Mobile</v>
      </c>
      <c r="P1609" s="2">
        <f>_xlfn.XLOOKUP(Customer8[[#This Row],[Account Number]], Transaction!C:C,Transaction!F:F)</f>
        <v>44240</v>
      </c>
      <c r="Q1609" s="3">
        <f>Customer8[[#This Row],[Bank Deposit]]-Customer8[[#This Row],[Saving Accounts]]</f>
        <v>466845.5915000001</v>
      </c>
      <c r="R1609" s="3">
        <f>IF(AND(K1609="Current", Customer8[[#This Row],[Balance]]&gt;500000), Customer8[[#This Row],[Balance]]*1.02, Customer8[[#This Row],[Balance]])</f>
        <v>466845.5915000001</v>
      </c>
      <c r="S1609" s="3" t="str">
        <f>TEXT(Customer8[[#This Row],[Transaction_Date]], "MMM")</f>
        <v>Feb</v>
      </c>
      <c r="T1609" s="3" t="str">
        <f t="shared" si="25"/>
        <v>Below 20 Yrs</v>
      </c>
      <c r="U1609" s="3" t="str">
        <f>TEXT(Customer8[[#This Row],[Transaction_Date]],"YYYY")</f>
        <v>2021</v>
      </c>
    </row>
    <row r="1610" spans="1:21" x14ac:dyDescent="0.35">
      <c r="A1610" t="s">
        <v>3408</v>
      </c>
      <c r="B1610">
        <v>550137994</v>
      </c>
      <c r="C1610">
        <v>66</v>
      </c>
      <c r="D1610" s="1">
        <v>20599.5</v>
      </c>
      <c r="E1610" t="s">
        <v>741</v>
      </c>
      <c r="F1610" t="s">
        <v>48</v>
      </c>
      <c r="G1610" t="s">
        <v>2749</v>
      </c>
      <c r="H1610" s="3">
        <v>687188.31819999998</v>
      </c>
      <c r="I1610" s="3">
        <v>89457.193599999999</v>
      </c>
      <c r="J1610" t="s">
        <v>3409</v>
      </c>
      <c r="K1610" t="str">
        <f>_xlfn.XLOOKUP(A1610, Accounts!A:A, Accounts!E:E, "Not Found")</f>
        <v>Current</v>
      </c>
      <c r="L1610" s="3">
        <f>_xlfn.XLOOKUP(A1610, Accounts!A:A, Accounts!G:G, 0)</f>
        <v>605613568</v>
      </c>
      <c r="M1610" s="3" t="str">
        <f>_xlfn.XLOOKUP(A1610, Loan!A:A, Loan!D:D, "0")</f>
        <v>0</v>
      </c>
      <c r="N1610" s="3" t="str">
        <f>_xlfn.XLOOKUP(Customer8[[#This Row],[Account Number]],Transaction!C:C,Transaction!D:D)</f>
        <v>Money Deposit</v>
      </c>
      <c r="O1610" s="3" t="str">
        <f>_xlfn.XLOOKUP(Customer8[[#This Row],[Account Number]], Transaction!C:C,Transaction!E:E)</f>
        <v>Bank</v>
      </c>
      <c r="P1610" s="2">
        <f>_xlfn.XLOOKUP(Customer8[[#This Row],[Account Number]], Transaction!C:C,Transaction!F:F)</f>
        <v>44600</v>
      </c>
      <c r="Q1610" s="3">
        <f>Customer8[[#This Row],[Bank Deposit]]-Customer8[[#This Row],[Saving Accounts]]</f>
        <v>597731.12459999998</v>
      </c>
      <c r="R1610" s="3">
        <f>IF(AND(K1610="Current", Customer8[[#This Row],[Balance]]&gt;500000), Customer8[[#This Row],[Balance]]*1.02, Customer8[[#This Row],[Balance]])</f>
        <v>609685.74709199998</v>
      </c>
      <c r="S1610" s="3" t="str">
        <f>TEXT(Customer8[[#This Row],[Transaction_Date]], "MMM")</f>
        <v>Feb</v>
      </c>
      <c r="T1610" s="3" t="str">
        <f t="shared" si="25"/>
        <v>60-69 Yrs</v>
      </c>
      <c r="U1610" s="3" t="str">
        <f>TEXT(Customer8[[#This Row],[Transaction_Date]],"YYYY")</f>
        <v>2022</v>
      </c>
    </row>
    <row r="1611" spans="1:21" x14ac:dyDescent="0.35">
      <c r="A1611" t="s">
        <v>3410</v>
      </c>
      <c r="B1611">
        <v>532469543</v>
      </c>
      <c r="C1611">
        <v>49</v>
      </c>
      <c r="D1611" s="1">
        <v>26808.75</v>
      </c>
      <c r="E1611" t="s">
        <v>741</v>
      </c>
      <c r="F1611" t="s">
        <v>1250</v>
      </c>
      <c r="G1611" t="s">
        <v>2749</v>
      </c>
      <c r="H1611" s="3">
        <v>429505.9866</v>
      </c>
      <c r="I1611" s="3">
        <v>217638.7366</v>
      </c>
      <c r="J1611" t="s">
        <v>3411</v>
      </c>
      <c r="K1611" t="str">
        <f>_xlfn.XLOOKUP(A1611, Accounts!A:A, Accounts!E:E, "Not Found")</f>
        <v>Corporate</v>
      </c>
      <c r="L1611" s="3">
        <f>_xlfn.XLOOKUP(A1611, Accounts!A:A, Accounts!G:G, 0)</f>
        <v>3418781928</v>
      </c>
      <c r="M1611" s="3" t="str">
        <f>_xlfn.XLOOKUP(A1611, Loan!A:A, Loan!D:D, "0")</f>
        <v>0</v>
      </c>
      <c r="N1611" s="3" t="str">
        <f>_xlfn.XLOOKUP(Customer8[[#This Row],[Account Number]],Transaction!C:C,Transaction!D:D)</f>
        <v>Money Deposit</v>
      </c>
      <c r="O1611" s="3" t="str">
        <f>_xlfn.XLOOKUP(Customer8[[#This Row],[Account Number]], Transaction!C:C,Transaction!E:E)</f>
        <v>Bank</v>
      </c>
      <c r="P1611" s="2">
        <f>_xlfn.XLOOKUP(Customer8[[#This Row],[Account Number]], Transaction!C:C,Transaction!F:F)</f>
        <v>44363</v>
      </c>
      <c r="Q1611" s="3">
        <f>Customer8[[#This Row],[Bank Deposit]]-Customer8[[#This Row],[Saving Accounts]]</f>
        <v>211867.25</v>
      </c>
      <c r="R1611" s="3">
        <f>IF(AND(K1611="Current", Customer8[[#This Row],[Balance]]&gt;500000), Customer8[[#This Row],[Balance]]*1.02, Customer8[[#This Row],[Balance]])</f>
        <v>211867.25</v>
      </c>
      <c r="S1611" s="3" t="str">
        <f>TEXT(Customer8[[#This Row],[Transaction_Date]], "MMM")</f>
        <v>Jun</v>
      </c>
      <c r="T1611" s="3" t="str">
        <f t="shared" si="25"/>
        <v>40-49 Yrs</v>
      </c>
      <c r="U1611" s="3" t="str">
        <f>TEXT(Customer8[[#This Row],[Transaction_Date]],"YYYY")</f>
        <v>2021</v>
      </c>
    </row>
    <row r="1612" spans="1:21" x14ac:dyDescent="0.35">
      <c r="A1612" t="s">
        <v>3412</v>
      </c>
      <c r="B1612">
        <v>48771606</v>
      </c>
      <c r="C1612">
        <v>58</v>
      </c>
      <c r="D1612" s="1">
        <v>23521.5</v>
      </c>
      <c r="E1612" t="s">
        <v>741</v>
      </c>
      <c r="F1612" t="s">
        <v>393</v>
      </c>
      <c r="G1612" t="s">
        <v>2776</v>
      </c>
      <c r="H1612" s="3">
        <v>1119155.4080000001</v>
      </c>
      <c r="I1612" s="3">
        <v>654609.43469999998</v>
      </c>
      <c r="J1612" t="s">
        <v>3413</v>
      </c>
      <c r="K1612" t="str">
        <f>_xlfn.XLOOKUP(A1612, Accounts!A:A, Accounts!E:E, "Not Found")</f>
        <v>Corporate</v>
      </c>
      <c r="L1612" s="3">
        <f>_xlfn.XLOOKUP(A1612, Accounts!A:A, Accounts!G:G, 0)</f>
        <v>3503916</v>
      </c>
      <c r="M1612" s="3" t="str">
        <f>_xlfn.XLOOKUP(A1612, Loan!A:A, Loan!D:D, "0")</f>
        <v>0</v>
      </c>
      <c r="N1612" s="3" t="str">
        <f>_xlfn.XLOOKUP(Customer8[[#This Row],[Account Number]],Transaction!C:C,Transaction!D:D)</f>
        <v>Cash Withdrawal</v>
      </c>
      <c r="O1612" s="3" t="str">
        <f>_xlfn.XLOOKUP(Customer8[[#This Row],[Account Number]], Transaction!C:C,Transaction!E:E)</f>
        <v>ATM</v>
      </c>
      <c r="P1612" s="2">
        <f>_xlfn.XLOOKUP(Customer8[[#This Row],[Account Number]], Transaction!C:C,Transaction!F:F)</f>
        <v>44232</v>
      </c>
      <c r="Q1612" s="3">
        <f>Customer8[[#This Row],[Bank Deposit]]-Customer8[[#This Row],[Saving Accounts]]</f>
        <v>464545.97330000007</v>
      </c>
      <c r="R1612" s="3">
        <f>IF(AND(K1612="Current", Customer8[[#This Row],[Balance]]&gt;500000), Customer8[[#This Row],[Balance]]*1.02, Customer8[[#This Row],[Balance]])</f>
        <v>464545.97330000007</v>
      </c>
      <c r="S1612" s="3" t="str">
        <f>TEXT(Customer8[[#This Row],[Transaction_Date]], "MMM")</f>
        <v>Feb</v>
      </c>
      <c r="T1612" s="3" t="str">
        <f t="shared" si="25"/>
        <v>50-59 Yrs</v>
      </c>
      <c r="U1612" s="3" t="str">
        <f>TEXT(Customer8[[#This Row],[Transaction_Date]],"YYYY")</f>
        <v>2021</v>
      </c>
    </row>
    <row r="1613" spans="1:21" x14ac:dyDescent="0.35">
      <c r="A1613" t="s">
        <v>3414</v>
      </c>
      <c r="B1613">
        <v>250515727</v>
      </c>
      <c r="C1613">
        <v>47</v>
      </c>
      <c r="D1613" s="1">
        <v>27539.25</v>
      </c>
      <c r="E1613" t="s">
        <v>741</v>
      </c>
      <c r="F1613" t="s">
        <v>1475</v>
      </c>
      <c r="G1613" t="s">
        <v>2848</v>
      </c>
      <c r="H1613" s="3">
        <v>677452.09699999995</v>
      </c>
      <c r="I1613" s="3">
        <v>354791.34110000002</v>
      </c>
      <c r="J1613" t="s">
        <v>3415</v>
      </c>
      <c r="K1613" t="str">
        <f>_xlfn.XLOOKUP(A1613, Accounts!A:A, Accounts!E:E, "Not Found")</f>
        <v>Domiciliary</v>
      </c>
      <c r="L1613" s="3">
        <f>_xlfn.XLOOKUP(A1613, Accounts!A:A, Accounts!G:G, 0)</f>
        <v>2619576</v>
      </c>
      <c r="M1613" s="3" t="str">
        <f>_xlfn.XLOOKUP(A1613, Loan!A:A, Loan!D:D, "0")</f>
        <v>0</v>
      </c>
      <c r="N1613" s="3" t="str">
        <f>_xlfn.XLOOKUP(Customer8[[#This Row],[Account Number]],Transaction!C:C,Transaction!D:D)</f>
        <v>Money Transfer</v>
      </c>
      <c r="O1613" s="3" t="str">
        <f>_xlfn.XLOOKUP(Customer8[[#This Row],[Account Number]], Transaction!C:C,Transaction!E:E)</f>
        <v>ATM</v>
      </c>
      <c r="P1613" s="2">
        <f>_xlfn.XLOOKUP(Customer8[[#This Row],[Account Number]], Transaction!C:C,Transaction!F:F)</f>
        <v>44440</v>
      </c>
      <c r="Q1613" s="3">
        <f>Customer8[[#This Row],[Bank Deposit]]-Customer8[[#This Row],[Saving Accounts]]</f>
        <v>322660.75589999993</v>
      </c>
      <c r="R1613" s="3">
        <f>IF(AND(K1613="Current", Customer8[[#This Row],[Balance]]&gt;500000), Customer8[[#This Row],[Balance]]*1.02, Customer8[[#This Row],[Balance]])</f>
        <v>322660.75589999993</v>
      </c>
      <c r="S1613" s="3" t="str">
        <f>TEXT(Customer8[[#This Row],[Transaction_Date]], "MMM")</f>
        <v>Sep</v>
      </c>
      <c r="T1613" s="3" t="str">
        <f t="shared" si="25"/>
        <v>40-49 Yrs</v>
      </c>
      <c r="U1613" s="3" t="str">
        <f>TEXT(Customer8[[#This Row],[Transaction_Date]],"YYYY")</f>
        <v>2021</v>
      </c>
    </row>
    <row r="1614" spans="1:21" x14ac:dyDescent="0.35">
      <c r="A1614" t="s">
        <v>3416</v>
      </c>
      <c r="B1614">
        <v>28995362</v>
      </c>
      <c r="C1614">
        <v>84</v>
      </c>
      <c r="D1614" s="1">
        <v>14025</v>
      </c>
      <c r="E1614" t="s">
        <v>741</v>
      </c>
      <c r="F1614" t="s">
        <v>728</v>
      </c>
      <c r="G1614" t="s">
        <v>2767</v>
      </c>
      <c r="H1614" s="3">
        <v>127418.4813</v>
      </c>
      <c r="I1614" s="3">
        <v>46915.771099999998</v>
      </c>
      <c r="J1614" t="s">
        <v>3417</v>
      </c>
      <c r="K1614" t="str">
        <f>_xlfn.XLOOKUP(A1614, Accounts!A:A, Accounts!E:E, "Not Found")</f>
        <v>Domiciliary</v>
      </c>
      <c r="L1614" s="3">
        <f>_xlfn.XLOOKUP(A1614, Accounts!A:A, Accounts!G:G, 0)</f>
        <v>34775949</v>
      </c>
      <c r="M1614" s="3">
        <f>_xlfn.XLOOKUP(A1614, Loan!A:A, Loan!D:D, "0")</f>
        <v>4049603376</v>
      </c>
      <c r="N1614" s="3" t="str">
        <f>_xlfn.XLOOKUP(Customer8[[#This Row],[Account Number]],Transaction!C:C,Transaction!D:D)</f>
        <v>Loan Payment</v>
      </c>
      <c r="O1614" s="3" t="str">
        <f>_xlfn.XLOOKUP(Customer8[[#This Row],[Account Number]], Transaction!C:C,Transaction!E:E)</f>
        <v>AFT</v>
      </c>
      <c r="P1614" s="2">
        <f>_xlfn.XLOOKUP(Customer8[[#This Row],[Account Number]], Transaction!C:C,Transaction!F:F)</f>
        <v>44463</v>
      </c>
      <c r="Q1614" s="3">
        <f>Customer8[[#This Row],[Bank Deposit]]-Customer8[[#This Row],[Saving Accounts]]</f>
        <v>80502.710200000001</v>
      </c>
      <c r="R1614" s="3">
        <f>IF(AND(K1614="Current", Customer8[[#This Row],[Balance]]&gt;500000), Customer8[[#This Row],[Balance]]*1.02, Customer8[[#This Row],[Balance]])</f>
        <v>80502.710200000001</v>
      </c>
      <c r="S1614" s="3" t="str">
        <f>TEXT(Customer8[[#This Row],[Transaction_Date]], "MMM")</f>
        <v>Sep</v>
      </c>
      <c r="T1614" s="3" t="str">
        <f t="shared" si="25"/>
        <v>70 Yrs &amp; Above</v>
      </c>
      <c r="U1614" s="3" t="str">
        <f>TEXT(Customer8[[#This Row],[Transaction_Date]],"YYYY")</f>
        <v>2021</v>
      </c>
    </row>
    <row r="1615" spans="1:21" x14ac:dyDescent="0.35">
      <c r="A1615" t="s">
        <v>3418</v>
      </c>
      <c r="B1615">
        <v>701267565</v>
      </c>
      <c r="C1615">
        <v>47</v>
      </c>
      <c r="D1615" s="1">
        <v>27539.25</v>
      </c>
      <c r="E1615" t="s">
        <v>741</v>
      </c>
      <c r="F1615" t="s">
        <v>178</v>
      </c>
      <c r="G1615" t="s">
        <v>2756</v>
      </c>
      <c r="H1615" s="3">
        <v>114627.1208</v>
      </c>
      <c r="I1615" s="3">
        <v>28791.635600000001</v>
      </c>
      <c r="J1615" t="s">
        <v>3419</v>
      </c>
      <c r="K1615" t="str">
        <f>_xlfn.XLOOKUP(A1615, Accounts!A:A, Accounts!E:E, "Not Found")</f>
        <v>Domiciliary</v>
      </c>
      <c r="L1615" s="3">
        <f>_xlfn.XLOOKUP(A1615, Accounts!A:A, Accounts!G:G, 0)</f>
        <v>390449943</v>
      </c>
      <c r="M1615" s="3" t="str">
        <f>_xlfn.XLOOKUP(A1615, Loan!A:A, Loan!D:D, "0")</f>
        <v>0</v>
      </c>
      <c r="N1615" s="3" t="str">
        <f>_xlfn.XLOOKUP(Customer8[[#This Row],[Account Number]],Transaction!C:C,Transaction!D:D)</f>
        <v>Money Deposit</v>
      </c>
      <c r="O1615" s="3" t="str">
        <f>_xlfn.XLOOKUP(Customer8[[#This Row],[Account Number]], Transaction!C:C,Transaction!E:E)</f>
        <v>Bank</v>
      </c>
      <c r="P1615" s="2">
        <f>_xlfn.XLOOKUP(Customer8[[#This Row],[Account Number]], Transaction!C:C,Transaction!F:F)</f>
        <v>44255</v>
      </c>
      <c r="Q1615" s="3">
        <f>Customer8[[#This Row],[Bank Deposit]]-Customer8[[#This Row],[Saving Accounts]]</f>
        <v>85835.485199999996</v>
      </c>
      <c r="R1615" s="3">
        <f>IF(AND(K1615="Current", Customer8[[#This Row],[Balance]]&gt;500000), Customer8[[#This Row],[Balance]]*1.02, Customer8[[#This Row],[Balance]])</f>
        <v>85835.485199999996</v>
      </c>
      <c r="S1615" s="3" t="str">
        <f>TEXT(Customer8[[#This Row],[Transaction_Date]], "MMM")</f>
        <v>Feb</v>
      </c>
      <c r="T1615" s="3" t="str">
        <f t="shared" si="25"/>
        <v>40-49 Yrs</v>
      </c>
      <c r="U1615" s="3" t="str">
        <f>TEXT(Customer8[[#This Row],[Transaction_Date]],"YYYY")</f>
        <v>2021</v>
      </c>
    </row>
    <row r="1616" spans="1:21" x14ac:dyDescent="0.35">
      <c r="A1616" t="s">
        <v>3420</v>
      </c>
      <c r="B1616">
        <v>835550483</v>
      </c>
      <c r="C1616">
        <v>21</v>
      </c>
      <c r="D1616" s="1">
        <v>37035.75</v>
      </c>
      <c r="E1616" t="s">
        <v>741</v>
      </c>
      <c r="F1616" t="s">
        <v>344</v>
      </c>
      <c r="G1616" t="s">
        <v>2746</v>
      </c>
      <c r="H1616" s="3">
        <v>77182.185599999997</v>
      </c>
      <c r="I1616" s="3">
        <v>67482.957599999994</v>
      </c>
      <c r="J1616" t="s">
        <v>3421</v>
      </c>
      <c r="K1616" t="str">
        <f>_xlfn.XLOOKUP(A1616, Accounts!A:A, Accounts!E:E, "Not Found")</f>
        <v>Joint</v>
      </c>
      <c r="L1616" s="3">
        <f>_xlfn.XLOOKUP(A1616, Accounts!A:A, Accounts!G:G, 0)</f>
        <v>1600202175</v>
      </c>
      <c r="M1616" s="3" t="str">
        <f>_xlfn.XLOOKUP(A1616, Loan!A:A, Loan!D:D, "0")</f>
        <v>0</v>
      </c>
      <c r="N1616" s="3" t="str">
        <f>_xlfn.XLOOKUP(Customer8[[#This Row],[Account Number]],Transaction!C:C,Transaction!D:D)</f>
        <v>Money Transfer</v>
      </c>
      <c r="O1616" s="3" t="str">
        <f>_xlfn.XLOOKUP(Customer8[[#This Row],[Account Number]], Transaction!C:C,Transaction!E:E)</f>
        <v>Internet Banking</v>
      </c>
      <c r="P1616" s="2">
        <f>_xlfn.XLOOKUP(Customer8[[#This Row],[Account Number]], Transaction!C:C,Transaction!F:F)</f>
        <v>44384</v>
      </c>
      <c r="Q1616" s="3">
        <f>Customer8[[#This Row],[Bank Deposit]]-Customer8[[#This Row],[Saving Accounts]]</f>
        <v>9699.2280000000028</v>
      </c>
      <c r="R1616" s="3">
        <f>IF(AND(K1616="Current", Customer8[[#This Row],[Balance]]&gt;500000), Customer8[[#This Row],[Balance]]*1.02, Customer8[[#This Row],[Balance]])</f>
        <v>9699.2280000000028</v>
      </c>
      <c r="S1616" s="3" t="str">
        <f>TEXT(Customer8[[#This Row],[Transaction_Date]], "MMM")</f>
        <v>Jul</v>
      </c>
      <c r="T1616" s="3" t="str">
        <f t="shared" si="25"/>
        <v>20-29 Yrs</v>
      </c>
      <c r="U1616" s="3" t="str">
        <f>TEXT(Customer8[[#This Row],[Transaction_Date]],"YYYY")</f>
        <v>2021</v>
      </c>
    </row>
    <row r="1617" spans="1:21" x14ac:dyDescent="0.35">
      <c r="A1617" t="s">
        <v>3422</v>
      </c>
      <c r="B1617">
        <v>773420811</v>
      </c>
      <c r="C1617">
        <v>81</v>
      </c>
      <c r="D1617" s="1">
        <v>15120.75</v>
      </c>
      <c r="E1617" t="s">
        <v>741</v>
      </c>
      <c r="F1617" t="s">
        <v>350</v>
      </c>
      <c r="G1617" t="s">
        <v>2756</v>
      </c>
      <c r="H1617" s="3">
        <v>1169638.9892</v>
      </c>
      <c r="I1617" s="3">
        <v>775409.08990000002</v>
      </c>
      <c r="J1617" t="s">
        <v>3423</v>
      </c>
      <c r="K1617" t="str">
        <f>_xlfn.XLOOKUP(A1617, Accounts!A:A, Accounts!E:E, "Not Found")</f>
        <v>Domiciliary</v>
      </c>
      <c r="L1617" s="3">
        <f>_xlfn.XLOOKUP(A1617, Accounts!A:A, Accounts!G:G, 0)</f>
        <v>268215696</v>
      </c>
      <c r="M1617" s="3" t="str">
        <f>_xlfn.XLOOKUP(A1617, Loan!A:A, Loan!D:D, "0")</f>
        <v>0</v>
      </c>
      <c r="N1617" s="3" t="str">
        <f>_xlfn.XLOOKUP(Customer8[[#This Row],[Account Number]],Transaction!C:C,Transaction!D:D)</f>
        <v>Cash Withdrawal</v>
      </c>
      <c r="O1617" s="3" t="str">
        <f>_xlfn.XLOOKUP(Customer8[[#This Row],[Account Number]], Transaction!C:C,Transaction!E:E)</f>
        <v>ATM</v>
      </c>
      <c r="P1617" s="2">
        <f>_xlfn.XLOOKUP(Customer8[[#This Row],[Account Number]], Transaction!C:C,Transaction!F:F)</f>
        <v>44316</v>
      </c>
      <c r="Q1617" s="3">
        <f>Customer8[[#This Row],[Bank Deposit]]-Customer8[[#This Row],[Saving Accounts]]</f>
        <v>394229.89929999993</v>
      </c>
      <c r="R1617" s="3">
        <f>IF(AND(K1617="Current", Customer8[[#This Row],[Balance]]&gt;500000), Customer8[[#This Row],[Balance]]*1.02, Customer8[[#This Row],[Balance]])</f>
        <v>394229.89929999993</v>
      </c>
      <c r="S1617" s="3" t="str">
        <f>TEXT(Customer8[[#This Row],[Transaction_Date]], "MMM")</f>
        <v>Apr</v>
      </c>
      <c r="T1617" s="3" t="str">
        <f t="shared" si="25"/>
        <v>70 Yrs &amp; Above</v>
      </c>
      <c r="U1617" s="3" t="str">
        <f>TEXT(Customer8[[#This Row],[Transaction_Date]],"YYYY")</f>
        <v>2021</v>
      </c>
    </row>
    <row r="1618" spans="1:21" x14ac:dyDescent="0.35">
      <c r="A1618" t="s">
        <v>3424</v>
      </c>
      <c r="B1618">
        <v>532587167</v>
      </c>
      <c r="C1618">
        <v>51</v>
      </c>
      <c r="D1618" s="1">
        <v>26078.25</v>
      </c>
      <c r="E1618" t="s">
        <v>741</v>
      </c>
      <c r="F1618" t="s">
        <v>511</v>
      </c>
      <c r="G1618" t="s">
        <v>2800</v>
      </c>
      <c r="H1618" s="3">
        <v>458924.739</v>
      </c>
      <c r="I1618" s="3">
        <v>173080.18729999999</v>
      </c>
      <c r="J1618" t="s">
        <v>3425</v>
      </c>
      <c r="K1618" t="str">
        <f>_xlfn.XLOOKUP(A1618, Accounts!A:A, Accounts!E:E, "Not Found")</f>
        <v>Domiciliary</v>
      </c>
      <c r="L1618" s="3">
        <f>_xlfn.XLOOKUP(A1618, Accounts!A:A, Accounts!G:G, 0)</f>
        <v>3338739657</v>
      </c>
      <c r="M1618" s="3" t="str">
        <f>_xlfn.XLOOKUP(A1618, Loan!A:A, Loan!D:D, "0")</f>
        <v>0</v>
      </c>
      <c r="N1618" s="3" t="str">
        <f>_xlfn.XLOOKUP(Customer8[[#This Row],[Account Number]],Transaction!C:C,Transaction!D:D)</f>
        <v>Money Deposit</v>
      </c>
      <c r="O1618" s="3" t="str">
        <f>_xlfn.XLOOKUP(Customer8[[#This Row],[Account Number]], Transaction!C:C,Transaction!E:E)</f>
        <v>Bank</v>
      </c>
      <c r="P1618" s="2">
        <f>_xlfn.XLOOKUP(Customer8[[#This Row],[Account Number]], Transaction!C:C,Transaction!F:F)</f>
        <v>44530</v>
      </c>
      <c r="Q1618" s="3">
        <f>Customer8[[#This Row],[Bank Deposit]]-Customer8[[#This Row],[Saving Accounts]]</f>
        <v>285844.55170000001</v>
      </c>
      <c r="R1618" s="3">
        <f>IF(AND(K1618="Current", Customer8[[#This Row],[Balance]]&gt;500000), Customer8[[#This Row],[Balance]]*1.02, Customer8[[#This Row],[Balance]])</f>
        <v>285844.55170000001</v>
      </c>
      <c r="S1618" s="3" t="str">
        <f>TEXT(Customer8[[#This Row],[Transaction_Date]], "MMM")</f>
        <v>Nov</v>
      </c>
      <c r="T1618" s="3" t="str">
        <f t="shared" si="25"/>
        <v>50-59 Yrs</v>
      </c>
      <c r="U1618" s="3" t="str">
        <f>TEXT(Customer8[[#This Row],[Transaction_Date]],"YYYY")</f>
        <v>2021</v>
      </c>
    </row>
    <row r="1619" spans="1:21" x14ac:dyDescent="0.35">
      <c r="A1619" t="s">
        <v>3426</v>
      </c>
      <c r="B1619">
        <v>316648932</v>
      </c>
      <c r="C1619">
        <v>80</v>
      </c>
      <c r="D1619" s="1">
        <v>15486</v>
      </c>
      <c r="E1619" t="s">
        <v>741</v>
      </c>
      <c r="F1619" t="s">
        <v>1233</v>
      </c>
      <c r="G1619" t="s">
        <v>2771</v>
      </c>
      <c r="H1619" s="3">
        <v>1019190.5226</v>
      </c>
      <c r="I1619" s="3">
        <v>387958.53619999997</v>
      </c>
      <c r="J1619" t="s">
        <v>3427</v>
      </c>
      <c r="K1619" t="str">
        <f>_xlfn.XLOOKUP(A1619, Accounts!A:A, Accounts!E:E, "Not Found")</f>
        <v>Current</v>
      </c>
      <c r="L1619" s="3">
        <f>_xlfn.XLOOKUP(A1619, Accounts!A:A, Accounts!G:G, 0)</f>
        <v>258577758</v>
      </c>
      <c r="M1619" s="3" t="str">
        <f>_xlfn.XLOOKUP(A1619, Loan!A:A, Loan!D:D, "0")</f>
        <v>0</v>
      </c>
      <c r="N1619" s="3" t="str">
        <f>_xlfn.XLOOKUP(Customer8[[#This Row],[Account Number]],Transaction!C:C,Transaction!D:D)</f>
        <v>Online Payment</v>
      </c>
      <c r="O1619" s="3" t="str">
        <f>_xlfn.XLOOKUP(Customer8[[#This Row],[Account Number]], Transaction!C:C,Transaction!E:E)</f>
        <v>Mobile</v>
      </c>
      <c r="P1619" s="2">
        <f>_xlfn.XLOOKUP(Customer8[[#This Row],[Account Number]], Transaction!C:C,Transaction!F:F)</f>
        <v>44462</v>
      </c>
      <c r="Q1619" s="3">
        <f>Customer8[[#This Row],[Bank Deposit]]-Customer8[[#This Row],[Saving Accounts]]</f>
        <v>631231.98640000005</v>
      </c>
      <c r="R1619" s="3">
        <f>IF(AND(K1619="Current", Customer8[[#This Row],[Balance]]&gt;500000), Customer8[[#This Row],[Balance]]*1.02, Customer8[[#This Row],[Balance]])</f>
        <v>643856.62612800009</v>
      </c>
      <c r="S1619" s="3" t="str">
        <f>TEXT(Customer8[[#This Row],[Transaction_Date]], "MMM")</f>
        <v>Sep</v>
      </c>
      <c r="T1619" s="3" t="str">
        <f t="shared" si="25"/>
        <v>70 Yrs &amp; Above</v>
      </c>
      <c r="U1619" s="3" t="str">
        <f>TEXT(Customer8[[#This Row],[Transaction_Date]],"YYYY")</f>
        <v>2021</v>
      </c>
    </row>
    <row r="1620" spans="1:21" x14ac:dyDescent="0.35">
      <c r="A1620" t="s">
        <v>3428</v>
      </c>
      <c r="B1620">
        <v>254730333</v>
      </c>
      <c r="C1620">
        <v>49</v>
      </c>
      <c r="D1620" s="1">
        <v>26808.75</v>
      </c>
      <c r="E1620" t="s">
        <v>741</v>
      </c>
      <c r="F1620" t="s">
        <v>285</v>
      </c>
      <c r="G1620" t="s">
        <v>2759</v>
      </c>
      <c r="H1620" s="3">
        <v>495285.81060000003</v>
      </c>
      <c r="I1620" s="3">
        <v>193503.04259999999</v>
      </c>
      <c r="J1620" t="s">
        <v>3429</v>
      </c>
      <c r="K1620" t="str">
        <f>_xlfn.XLOOKUP(A1620, Accounts!A:A, Accounts!E:E, "Not Found")</f>
        <v>Savings</v>
      </c>
      <c r="L1620" s="3">
        <f>_xlfn.XLOOKUP(A1620, Accounts!A:A, Accounts!G:G, 0)</f>
        <v>112479913</v>
      </c>
      <c r="M1620" s="3" t="str">
        <f>_xlfn.XLOOKUP(A1620, Loan!A:A, Loan!D:D, "0")</f>
        <v>0</v>
      </c>
      <c r="N1620" s="3" t="str">
        <f>_xlfn.XLOOKUP(Customer8[[#This Row],[Account Number]],Transaction!C:C,Transaction!D:D)</f>
        <v>Money Transfer</v>
      </c>
      <c r="O1620" s="3" t="str">
        <f>_xlfn.XLOOKUP(Customer8[[#This Row],[Account Number]], Transaction!C:C,Transaction!E:E)</f>
        <v>ATM</v>
      </c>
      <c r="P1620" s="2">
        <f>_xlfn.XLOOKUP(Customer8[[#This Row],[Account Number]], Transaction!C:C,Transaction!F:F)</f>
        <v>44204</v>
      </c>
      <c r="Q1620" s="3">
        <f>Customer8[[#This Row],[Bank Deposit]]-Customer8[[#This Row],[Saving Accounts]]</f>
        <v>301782.76800000004</v>
      </c>
      <c r="R1620" s="3">
        <f>IF(AND(K1620="Current", Customer8[[#This Row],[Balance]]&gt;500000), Customer8[[#This Row],[Balance]]*1.02, Customer8[[#This Row],[Balance]])</f>
        <v>301782.76800000004</v>
      </c>
      <c r="S1620" s="3" t="str">
        <f>TEXT(Customer8[[#This Row],[Transaction_Date]], "MMM")</f>
        <v>Jan</v>
      </c>
      <c r="T1620" s="3" t="str">
        <f t="shared" si="25"/>
        <v>40-49 Yrs</v>
      </c>
      <c r="U1620" s="3" t="str">
        <f>TEXT(Customer8[[#This Row],[Transaction_Date]],"YYYY")</f>
        <v>2021</v>
      </c>
    </row>
    <row r="1621" spans="1:21" x14ac:dyDescent="0.35">
      <c r="A1621" t="s">
        <v>3430</v>
      </c>
      <c r="B1621">
        <v>113055246</v>
      </c>
      <c r="C1621">
        <v>23</v>
      </c>
      <c r="D1621" s="1">
        <v>36305.25</v>
      </c>
      <c r="E1621" t="s">
        <v>741</v>
      </c>
      <c r="F1621" t="s">
        <v>81</v>
      </c>
      <c r="G1621" t="s">
        <v>2848</v>
      </c>
      <c r="H1621" s="3">
        <v>737355.66619999998</v>
      </c>
      <c r="I1621" s="3">
        <v>329551.4829</v>
      </c>
      <c r="J1621" t="s">
        <v>3431</v>
      </c>
      <c r="K1621" t="str">
        <f>_xlfn.XLOOKUP(A1621, Accounts!A:A, Accounts!E:E, "Not Found")</f>
        <v>Joint</v>
      </c>
      <c r="L1621" s="3">
        <f>_xlfn.XLOOKUP(A1621, Accounts!A:A, Accounts!G:G, 0)</f>
        <v>2355895311</v>
      </c>
      <c r="M1621" s="3" t="str">
        <f>_xlfn.XLOOKUP(A1621, Loan!A:A, Loan!D:D, "0")</f>
        <v>0</v>
      </c>
      <c r="N1621" s="3" t="str">
        <f>_xlfn.XLOOKUP(Customer8[[#This Row],[Account Number]],Transaction!C:C,Transaction!D:D)</f>
        <v>Checks</v>
      </c>
      <c r="O1621" s="3" t="str">
        <f>_xlfn.XLOOKUP(Customer8[[#This Row],[Account Number]], Transaction!C:C,Transaction!E:E)</f>
        <v>Informal Services</v>
      </c>
      <c r="P1621" s="2">
        <f>_xlfn.XLOOKUP(Customer8[[#This Row],[Account Number]], Transaction!C:C,Transaction!F:F)</f>
        <v>44398</v>
      </c>
      <c r="Q1621" s="3">
        <f>Customer8[[#This Row],[Bank Deposit]]-Customer8[[#This Row],[Saving Accounts]]</f>
        <v>407804.18329999998</v>
      </c>
      <c r="R1621" s="3">
        <f>IF(AND(K1621="Current", Customer8[[#This Row],[Balance]]&gt;500000), Customer8[[#This Row],[Balance]]*1.02, Customer8[[#This Row],[Balance]])</f>
        <v>407804.18329999998</v>
      </c>
      <c r="S1621" s="3" t="str">
        <f>TEXT(Customer8[[#This Row],[Transaction_Date]], "MMM")</f>
        <v>Jul</v>
      </c>
      <c r="T1621" s="3" t="str">
        <f t="shared" si="25"/>
        <v>20-29 Yrs</v>
      </c>
      <c r="U1621" s="3" t="str">
        <f>TEXT(Customer8[[#This Row],[Transaction_Date]],"YYYY")</f>
        <v>2021</v>
      </c>
    </row>
    <row r="1622" spans="1:21" x14ac:dyDescent="0.35">
      <c r="A1622" t="s">
        <v>3432</v>
      </c>
      <c r="B1622">
        <v>416014246</v>
      </c>
      <c r="C1622">
        <v>28</v>
      </c>
      <c r="D1622" s="1">
        <v>34479</v>
      </c>
      <c r="E1622" t="s">
        <v>741</v>
      </c>
      <c r="F1622" t="s">
        <v>1250</v>
      </c>
      <c r="G1622" t="s">
        <v>2740</v>
      </c>
      <c r="H1622" s="3">
        <v>886831.7844</v>
      </c>
      <c r="I1622" s="3">
        <v>116815.1271</v>
      </c>
      <c r="J1622" t="s">
        <v>3433</v>
      </c>
      <c r="K1622" t="str">
        <f>_xlfn.XLOOKUP(A1622, Accounts!A:A, Accounts!E:E, "Not Found")</f>
        <v>Domiciliary</v>
      </c>
      <c r="L1622" s="3">
        <f>_xlfn.XLOOKUP(A1622, Accounts!A:A, Accounts!G:G, 0)</f>
        <v>91056082</v>
      </c>
      <c r="M1622" s="3" t="str">
        <f>_xlfn.XLOOKUP(A1622, Loan!A:A, Loan!D:D, "0")</f>
        <v>0</v>
      </c>
      <c r="N1622" s="3" t="str">
        <f>_xlfn.XLOOKUP(Customer8[[#This Row],[Account Number]],Transaction!C:C,Transaction!D:D)</f>
        <v>Online Payment</v>
      </c>
      <c r="O1622" s="3" t="str">
        <f>_xlfn.XLOOKUP(Customer8[[#This Row],[Account Number]], Transaction!C:C,Transaction!E:E)</f>
        <v>Mobile</v>
      </c>
      <c r="P1622" s="2">
        <f>_xlfn.XLOOKUP(Customer8[[#This Row],[Account Number]], Transaction!C:C,Transaction!F:F)</f>
        <v>44586</v>
      </c>
      <c r="Q1622" s="3">
        <f>Customer8[[#This Row],[Bank Deposit]]-Customer8[[#This Row],[Saving Accounts]]</f>
        <v>770016.65729999996</v>
      </c>
      <c r="R1622" s="3">
        <f>IF(AND(K1622="Current", Customer8[[#This Row],[Balance]]&gt;500000), Customer8[[#This Row],[Balance]]*1.02, Customer8[[#This Row],[Balance]])</f>
        <v>770016.65729999996</v>
      </c>
      <c r="S1622" s="3" t="str">
        <f>TEXT(Customer8[[#This Row],[Transaction_Date]], "MMM")</f>
        <v>Jan</v>
      </c>
      <c r="T1622" s="3" t="str">
        <f t="shared" si="25"/>
        <v>20-29 Yrs</v>
      </c>
      <c r="U1622" s="3" t="str">
        <f>TEXT(Customer8[[#This Row],[Transaction_Date]],"YYYY")</f>
        <v>2022</v>
      </c>
    </row>
    <row r="1623" spans="1:21" x14ac:dyDescent="0.35">
      <c r="A1623" t="s">
        <v>3434</v>
      </c>
      <c r="B1623">
        <v>991907150</v>
      </c>
      <c r="C1623">
        <v>62</v>
      </c>
      <c r="D1623" s="1">
        <v>22060.5</v>
      </c>
      <c r="E1623" t="s">
        <v>741</v>
      </c>
      <c r="F1623" t="s">
        <v>243</v>
      </c>
      <c r="G1623" t="s">
        <v>2767</v>
      </c>
      <c r="H1623" s="3">
        <v>331611.65840000001</v>
      </c>
      <c r="I1623" s="3">
        <v>174618.5226</v>
      </c>
      <c r="J1623" t="s">
        <v>3435</v>
      </c>
      <c r="K1623" t="str">
        <f>_xlfn.XLOOKUP(A1623, Accounts!A:A, Accounts!E:E, "Not Found")</f>
        <v>Joint</v>
      </c>
      <c r="L1623" s="3">
        <f>_xlfn.XLOOKUP(A1623, Accounts!A:A, Accounts!G:G, 0)</f>
        <v>1740993408</v>
      </c>
      <c r="M1623" s="3" t="str">
        <f>_xlfn.XLOOKUP(A1623, Loan!A:A, Loan!D:D, "0")</f>
        <v>0</v>
      </c>
      <c r="N1623" s="3" t="str">
        <f>_xlfn.XLOOKUP(Customer8[[#This Row],[Account Number]],Transaction!C:C,Transaction!D:D)</f>
        <v>Online Payment</v>
      </c>
      <c r="O1623" s="3" t="str">
        <f>_xlfn.XLOOKUP(Customer8[[#This Row],[Account Number]], Transaction!C:C,Transaction!E:E)</f>
        <v>Card</v>
      </c>
      <c r="P1623" s="2">
        <f>_xlfn.XLOOKUP(Customer8[[#This Row],[Account Number]], Transaction!C:C,Transaction!F:F)</f>
        <v>44339</v>
      </c>
      <c r="Q1623" s="3">
        <f>Customer8[[#This Row],[Bank Deposit]]-Customer8[[#This Row],[Saving Accounts]]</f>
        <v>156993.13580000002</v>
      </c>
      <c r="R1623" s="3">
        <f>IF(AND(K1623="Current", Customer8[[#This Row],[Balance]]&gt;500000), Customer8[[#This Row],[Balance]]*1.02, Customer8[[#This Row],[Balance]])</f>
        <v>156993.13580000002</v>
      </c>
      <c r="S1623" s="3" t="str">
        <f>TEXT(Customer8[[#This Row],[Transaction_Date]], "MMM")</f>
        <v>May</v>
      </c>
      <c r="T1623" s="3" t="str">
        <f t="shared" si="25"/>
        <v>60-69 Yrs</v>
      </c>
      <c r="U1623" s="3" t="str">
        <f>TEXT(Customer8[[#This Row],[Transaction_Date]],"YYYY")</f>
        <v>2021</v>
      </c>
    </row>
    <row r="1624" spans="1:21" x14ac:dyDescent="0.35">
      <c r="A1624" t="s">
        <v>3436</v>
      </c>
      <c r="B1624">
        <v>597793567</v>
      </c>
      <c r="C1624">
        <v>64</v>
      </c>
      <c r="D1624" s="1">
        <v>21330</v>
      </c>
      <c r="E1624" t="s">
        <v>741</v>
      </c>
      <c r="F1624" t="s">
        <v>326</v>
      </c>
      <c r="G1624" t="s">
        <v>2767</v>
      </c>
      <c r="H1624" s="3">
        <v>286537.86570000002</v>
      </c>
      <c r="I1624" s="3">
        <v>120345.90360000001</v>
      </c>
      <c r="J1624" t="s">
        <v>3437</v>
      </c>
      <c r="K1624" t="str">
        <f>_xlfn.XLOOKUP(A1624, Accounts!A:A, Accounts!E:E, "Not Found")</f>
        <v>Domiciliary</v>
      </c>
      <c r="L1624" s="3">
        <f>_xlfn.XLOOKUP(A1624, Accounts!A:A, Accounts!G:G, 0)</f>
        <v>362144202</v>
      </c>
      <c r="M1624" s="3" t="str">
        <f>_xlfn.XLOOKUP(A1624, Loan!A:A, Loan!D:D, "0")</f>
        <v>0</v>
      </c>
      <c r="N1624" s="3" t="str">
        <f>_xlfn.XLOOKUP(Customer8[[#This Row],[Account Number]],Transaction!C:C,Transaction!D:D)</f>
        <v>Money Deposit</v>
      </c>
      <c r="O1624" s="3" t="str">
        <f>_xlfn.XLOOKUP(Customer8[[#This Row],[Account Number]], Transaction!C:C,Transaction!E:E)</f>
        <v>Bank</v>
      </c>
      <c r="P1624" s="2">
        <f>_xlfn.XLOOKUP(Customer8[[#This Row],[Account Number]], Transaction!C:C,Transaction!F:F)</f>
        <v>44476</v>
      </c>
      <c r="Q1624" s="3">
        <f>Customer8[[#This Row],[Bank Deposit]]-Customer8[[#This Row],[Saving Accounts]]</f>
        <v>166191.9621</v>
      </c>
      <c r="R1624" s="3">
        <f>IF(AND(K1624="Current", Customer8[[#This Row],[Balance]]&gt;500000), Customer8[[#This Row],[Balance]]*1.02, Customer8[[#This Row],[Balance]])</f>
        <v>166191.9621</v>
      </c>
      <c r="S1624" s="3" t="str">
        <f>TEXT(Customer8[[#This Row],[Transaction_Date]], "MMM")</f>
        <v>Oct</v>
      </c>
      <c r="T1624" s="3" t="str">
        <f t="shared" si="25"/>
        <v>60-69 Yrs</v>
      </c>
      <c r="U1624" s="3" t="str">
        <f>TEXT(Customer8[[#This Row],[Transaction_Date]],"YYYY")</f>
        <v>2021</v>
      </c>
    </row>
    <row r="1625" spans="1:21" x14ac:dyDescent="0.35">
      <c r="A1625" t="s">
        <v>2226</v>
      </c>
      <c r="B1625">
        <v>915341022</v>
      </c>
      <c r="C1625">
        <v>37</v>
      </c>
      <c r="D1625" s="1">
        <v>31191.75</v>
      </c>
      <c r="E1625" t="s">
        <v>741</v>
      </c>
      <c r="F1625" t="s">
        <v>42</v>
      </c>
      <c r="G1625" t="s">
        <v>2734</v>
      </c>
      <c r="H1625" s="3">
        <v>955895.97369999997</v>
      </c>
      <c r="I1625" s="3">
        <v>384211.65720000002</v>
      </c>
      <c r="J1625" t="s">
        <v>3438</v>
      </c>
      <c r="K1625" t="str">
        <f>_xlfn.XLOOKUP(A1625, Accounts!A:A, Accounts!E:E, "Not Found")</f>
        <v>Current</v>
      </c>
      <c r="L1625" s="3">
        <f>_xlfn.XLOOKUP(A1625, Accounts!A:A, Accounts!G:G, 0)</f>
        <v>57690282</v>
      </c>
      <c r="M1625" s="3" t="str">
        <f>_xlfn.XLOOKUP(A1625, Loan!A:A, Loan!D:D, "0")</f>
        <v>0</v>
      </c>
      <c r="N1625" s="3" t="str">
        <f>_xlfn.XLOOKUP(Customer8[[#This Row],[Account Number]],Transaction!C:C,Transaction!D:D)</f>
        <v>Money Transfer</v>
      </c>
      <c r="O1625" s="3" t="str">
        <f>_xlfn.XLOOKUP(Customer8[[#This Row],[Account Number]], Transaction!C:C,Transaction!E:E)</f>
        <v>Internet Banking</v>
      </c>
      <c r="P1625" s="2">
        <f>_xlfn.XLOOKUP(Customer8[[#This Row],[Account Number]], Transaction!C:C,Transaction!F:F)</f>
        <v>44673</v>
      </c>
      <c r="Q1625" s="3">
        <f>Customer8[[#This Row],[Bank Deposit]]-Customer8[[#This Row],[Saving Accounts]]</f>
        <v>571684.31649999996</v>
      </c>
      <c r="R1625" s="3">
        <f>IF(AND(K1625="Current", Customer8[[#This Row],[Balance]]&gt;500000), Customer8[[#This Row],[Balance]]*1.02, Customer8[[#This Row],[Balance]])</f>
        <v>583118.00283000001</v>
      </c>
      <c r="S1625" s="3" t="str">
        <f>TEXT(Customer8[[#This Row],[Transaction_Date]], "MMM")</f>
        <v>Apr</v>
      </c>
      <c r="T1625" s="3" t="str">
        <f t="shared" si="25"/>
        <v>30-39 Yrs</v>
      </c>
      <c r="U1625" s="3" t="str">
        <f>TEXT(Customer8[[#This Row],[Transaction_Date]],"YYYY")</f>
        <v>2022</v>
      </c>
    </row>
    <row r="1626" spans="1:21" x14ac:dyDescent="0.35">
      <c r="A1626" t="s">
        <v>3439</v>
      </c>
      <c r="B1626">
        <v>299463142</v>
      </c>
      <c r="C1626">
        <v>33</v>
      </c>
      <c r="D1626" s="1">
        <v>32652.75</v>
      </c>
      <c r="E1626" t="s">
        <v>741</v>
      </c>
      <c r="F1626" t="s">
        <v>12</v>
      </c>
      <c r="G1626" t="s">
        <v>2776</v>
      </c>
      <c r="H1626" s="3">
        <v>829387.32510000002</v>
      </c>
      <c r="I1626" s="3">
        <v>150565.69899999999</v>
      </c>
      <c r="J1626" t="s">
        <v>3440</v>
      </c>
      <c r="K1626" t="str">
        <f>_xlfn.XLOOKUP(A1626, Accounts!A:A, Accounts!E:E, "Not Found")</f>
        <v>Domiciliary</v>
      </c>
      <c r="L1626" s="3">
        <f>_xlfn.XLOOKUP(A1626, Accounts!A:A, Accounts!G:G, 0)</f>
        <v>88541193</v>
      </c>
      <c r="M1626" s="3" t="str">
        <f>_xlfn.XLOOKUP(A1626, Loan!A:A, Loan!D:D, "0")</f>
        <v>0</v>
      </c>
      <c r="N1626" s="3" t="str">
        <f>_xlfn.XLOOKUP(Customer8[[#This Row],[Account Number]],Transaction!C:C,Transaction!D:D)</f>
        <v>Money Transfer</v>
      </c>
      <c r="O1626" s="3" t="str">
        <f>_xlfn.XLOOKUP(Customer8[[#This Row],[Account Number]], Transaction!C:C,Transaction!E:E)</f>
        <v>Mobile</v>
      </c>
      <c r="P1626" s="2">
        <f>_xlfn.XLOOKUP(Customer8[[#This Row],[Account Number]], Transaction!C:C,Transaction!F:F)</f>
        <v>44418</v>
      </c>
      <c r="Q1626" s="3">
        <f>Customer8[[#This Row],[Bank Deposit]]-Customer8[[#This Row],[Saving Accounts]]</f>
        <v>678821.62609999999</v>
      </c>
      <c r="R1626" s="3">
        <f>IF(AND(K1626="Current", Customer8[[#This Row],[Balance]]&gt;500000), Customer8[[#This Row],[Balance]]*1.02, Customer8[[#This Row],[Balance]])</f>
        <v>678821.62609999999</v>
      </c>
      <c r="S1626" s="3" t="str">
        <f>TEXT(Customer8[[#This Row],[Transaction_Date]], "MMM")</f>
        <v>Aug</v>
      </c>
      <c r="T1626" s="3" t="str">
        <f t="shared" si="25"/>
        <v>30-39 Yrs</v>
      </c>
      <c r="U1626" s="3" t="str">
        <f>TEXT(Customer8[[#This Row],[Transaction_Date]],"YYYY")</f>
        <v>2021</v>
      </c>
    </row>
    <row r="1627" spans="1:21" x14ac:dyDescent="0.35">
      <c r="A1627" t="s">
        <v>3441</v>
      </c>
      <c r="B1627">
        <v>125392857</v>
      </c>
      <c r="C1627">
        <v>19</v>
      </c>
      <c r="D1627" s="1">
        <v>37766.25</v>
      </c>
      <c r="E1627" t="s">
        <v>741</v>
      </c>
      <c r="F1627" t="s">
        <v>101</v>
      </c>
      <c r="G1627" t="s">
        <v>2771</v>
      </c>
      <c r="H1627" s="3">
        <v>148859.66880000001</v>
      </c>
      <c r="I1627" s="3">
        <v>58163.314100000003</v>
      </c>
      <c r="J1627" t="s">
        <v>3442</v>
      </c>
      <c r="K1627" t="str">
        <f>_xlfn.XLOOKUP(A1627, Accounts!A:A, Accounts!E:E, "Not Found")</f>
        <v>Joint</v>
      </c>
      <c r="L1627" s="3">
        <f>_xlfn.XLOOKUP(A1627, Accounts!A:A, Accounts!G:G, 0)</f>
        <v>252612864</v>
      </c>
      <c r="M1627" s="3" t="str">
        <f>_xlfn.XLOOKUP(A1627, Loan!A:A, Loan!D:D, "0")</f>
        <v>0</v>
      </c>
      <c r="N1627" s="3" t="str">
        <f>_xlfn.XLOOKUP(Customer8[[#This Row],[Account Number]],Transaction!C:C,Transaction!D:D)</f>
        <v>Checks</v>
      </c>
      <c r="O1627" s="3" t="str">
        <f>_xlfn.XLOOKUP(Customer8[[#This Row],[Account Number]], Transaction!C:C,Transaction!E:E)</f>
        <v>Informal Services</v>
      </c>
      <c r="P1627" s="2">
        <f>_xlfn.XLOOKUP(Customer8[[#This Row],[Account Number]], Transaction!C:C,Transaction!F:F)</f>
        <v>44479</v>
      </c>
      <c r="Q1627" s="3">
        <f>Customer8[[#This Row],[Bank Deposit]]-Customer8[[#This Row],[Saving Accounts]]</f>
        <v>90696.354700000011</v>
      </c>
      <c r="R1627" s="3">
        <f>IF(AND(K1627="Current", Customer8[[#This Row],[Balance]]&gt;500000), Customer8[[#This Row],[Balance]]*1.02, Customer8[[#This Row],[Balance]])</f>
        <v>90696.354700000011</v>
      </c>
      <c r="S1627" s="3" t="str">
        <f>TEXT(Customer8[[#This Row],[Transaction_Date]], "MMM")</f>
        <v>Oct</v>
      </c>
      <c r="T1627" s="3" t="str">
        <f t="shared" si="25"/>
        <v>Below 20 Yrs</v>
      </c>
      <c r="U1627" s="3" t="str">
        <f>TEXT(Customer8[[#This Row],[Transaction_Date]],"YYYY")</f>
        <v>2021</v>
      </c>
    </row>
    <row r="1628" spans="1:21" x14ac:dyDescent="0.35">
      <c r="A1628" t="s">
        <v>3443</v>
      </c>
      <c r="B1628">
        <v>328827622</v>
      </c>
      <c r="C1628">
        <v>25</v>
      </c>
      <c r="D1628" s="1">
        <v>35574.75</v>
      </c>
      <c r="E1628" t="s">
        <v>741</v>
      </c>
      <c r="F1628" t="s">
        <v>1499</v>
      </c>
      <c r="G1628" t="s">
        <v>2737</v>
      </c>
      <c r="H1628" s="3">
        <v>185439.74650000001</v>
      </c>
      <c r="I1628" s="3">
        <v>199507.58929999999</v>
      </c>
      <c r="J1628" t="s">
        <v>197</v>
      </c>
      <c r="K1628" t="str">
        <f>_xlfn.XLOOKUP(A1628, Accounts!A:A, Accounts!E:E, "Not Found")</f>
        <v>Joint</v>
      </c>
      <c r="L1628" s="3">
        <f>_xlfn.XLOOKUP(A1628, Accounts!A:A, Accounts!G:G, 0)</f>
        <v>426222384</v>
      </c>
      <c r="M1628" s="3" t="str">
        <f>_xlfn.XLOOKUP(A1628, Loan!A:A, Loan!D:D, "0")</f>
        <v>0</v>
      </c>
      <c r="N1628" s="3" t="str">
        <f>_xlfn.XLOOKUP(Customer8[[#This Row],[Account Number]],Transaction!C:C,Transaction!D:D)</f>
        <v>Checks</v>
      </c>
      <c r="O1628" s="3" t="str">
        <f>_xlfn.XLOOKUP(Customer8[[#This Row],[Account Number]], Transaction!C:C,Transaction!E:E)</f>
        <v>Bank</v>
      </c>
      <c r="P1628" s="2">
        <f>_xlfn.XLOOKUP(Customer8[[#This Row],[Account Number]], Transaction!C:C,Transaction!F:F)</f>
        <v>44324</v>
      </c>
      <c r="Q1628" s="3">
        <f>Customer8[[#This Row],[Bank Deposit]]-Customer8[[#This Row],[Saving Accounts]]</f>
        <v>-14067.842799999984</v>
      </c>
      <c r="R1628" s="3">
        <f>IF(AND(K1628="Current", Customer8[[#This Row],[Balance]]&gt;500000), Customer8[[#This Row],[Balance]]*1.02, Customer8[[#This Row],[Balance]])</f>
        <v>-14067.842799999984</v>
      </c>
      <c r="S1628" s="3" t="str">
        <f>TEXT(Customer8[[#This Row],[Transaction_Date]], "MMM")</f>
        <v>May</v>
      </c>
      <c r="T1628" s="3" t="str">
        <f t="shared" si="25"/>
        <v>20-29 Yrs</v>
      </c>
      <c r="U1628" s="3" t="str">
        <f>TEXT(Customer8[[#This Row],[Transaction_Date]],"YYYY")</f>
        <v>2021</v>
      </c>
    </row>
    <row r="1629" spans="1:21" x14ac:dyDescent="0.35">
      <c r="A1629" t="s">
        <v>3444</v>
      </c>
      <c r="B1629">
        <v>105781637</v>
      </c>
      <c r="C1629">
        <v>34</v>
      </c>
      <c r="D1629" s="1">
        <v>32287.5</v>
      </c>
      <c r="E1629" t="s">
        <v>741</v>
      </c>
      <c r="F1629" t="s">
        <v>12</v>
      </c>
      <c r="G1629" t="s">
        <v>2848</v>
      </c>
      <c r="H1629" s="3">
        <v>383486.66009999998</v>
      </c>
      <c r="I1629" s="3">
        <v>201931.48310000001</v>
      </c>
      <c r="J1629" t="s">
        <v>3445</v>
      </c>
      <c r="K1629" t="str">
        <f>_xlfn.XLOOKUP(A1629, Accounts!A:A, Accounts!E:E, "Not Found")</f>
        <v>Current</v>
      </c>
      <c r="L1629" s="3">
        <f>_xlfn.XLOOKUP(A1629, Accounts!A:A, Accounts!G:G, 0)</f>
        <v>820951455</v>
      </c>
      <c r="M1629" s="3" t="str">
        <f>_xlfn.XLOOKUP(A1629, Loan!A:A, Loan!D:D, "0")</f>
        <v>0</v>
      </c>
      <c r="N1629" s="3" t="str">
        <f>_xlfn.XLOOKUP(Customer8[[#This Row],[Account Number]],Transaction!C:C,Transaction!D:D)</f>
        <v>Money Transfer</v>
      </c>
      <c r="O1629" s="3" t="str">
        <f>_xlfn.XLOOKUP(Customer8[[#This Row],[Account Number]], Transaction!C:C,Transaction!E:E)</f>
        <v>Mobile</v>
      </c>
      <c r="P1629" s="2">
        <f>_xlfn.XLOOKUP(Customer8[[#This Row],[Account Number]], Transaction!C:C,Transaction!F:F)</f>
        <v>44256</v>
      </c>
      <c r="Q1629" s="3">
        <f>Customer8[[#This Row],[Bank Deposit]]-Customer8[[#This Row],[Saving Accounts]]</f>
        <v>181555.17699999997</v>
      </c>
      <c r="R1629" s="3">
        <f>IF(AND(K1629="Current", Customer8[[#This Row],[Balance]]&gt;500000), Customer8[[#This Row],[Balance]]*1.02, Customer8[[#This Row],[Balance]])</f>
        <v>181555.17699999997</v>
      </c>
      <c r="S1629" s="3" t="str">
        <f>TEXT(Customer8[[#This Row],[Transaction_Date]], "MMM")</f>
        <v>Mar</v>
      </c>
      <c r="T1629" s="3" t="str">
        <f t="shared" si="25"/>
        <v>30-39 Yrs</v>
      </c>
      <c r="U1629" s="3" t="str">
        <f>TEXT(Customer8[[#This Row],[Transaction_Date]],"YYYY")</f>
        <v>2021</v>
      </c>
    </row>
    <row r="1630" spans="1:21" x14ac:dyDescent="0.35">
      <c r="A1630" t="s">
        <v>3446</v>
      </c>
      <c r="B1630">
        <v>567334412</v>
      </c>
      <c r="C1630">
        <v>64</v>
      </c>
      <c r="D1630" s="1">
        <v>21330</v>
      </c>
      <c r="E1630" t="s">
        <v>741</v>
      </c>
      <c r="F1630" t="s">
        <v>130</v>
      </c>
      <c r="G1630" t="s">
        <v>2740</v>
      </c>
      <c r="H1630" s="3">
        <v>879980.85120000003</v>
      </c>
      <c r="I1630" s="3">
        <v>434270.55009999999</v>
      </c>
      <c r="J1630" t="s">
        <v>3447</v>
      </c>
      <c r="K1630" t="str">
        <f>_xlfn.XLOOKUP(A1630, Accounts!A:A, Accounts!E:E, "Not Found")</f>
        <v>Joint</v>
      </c>
      <c r="L1630" s="3">
        <f>_xlfn.XLOOKUP(A1630, Accounts!A:A, Accounts!G:G, 0)</f>
        <v>1298508926</v>
      </c>
      <c r="M1630" s="3" t="str">
        <f>_xlfn.XLOOKUP(A1630, Loan!A:A, Loan!D:D, "0")</f>
        <v>0</v>
      </c>
      <c r="N1630" s="3" t="str">
        <f>_xlfn.XLOOKUP(Customer8[[#This Row],[Account Number]],Transaction!C:C,Transaction!D:D)</f>
        <v>Checks</v>
      </c>
      <c r="O1630" s="3" t="str">
        <f>_xlfn.XLOOKUP(Customer8[[#This Row],[Account Number]], Transaction!C:C,Transaction!E:E)</f>
        <v>Bank</v>
      </c>
      <c r="P1630" s="2">
        <f>_xlfn.XLOOKUP(Customer8[[#This Row],[Account Number]], Transaction!C:C,Transaction!F:F)</f>
        <v>44205</v>
      </c>
      <c r="Q1630" s="3">
        <f>Customer8[[#This Row],[Bank Deposit]]-Customer8[[#This Row],[Saving Accounts]]</f>
        <v>445710.30110000004</v>
      </c>
      <c r="R1630" s="3">
        <f>IF(AND(K1630="Current", Customer8[[#This Row],[Balance]]&gt;500000), Customer8[[#This Row],[Balance]]*1.02, Customer8[[#This Row],[Balance]])</f>
        <v>445710.30110000004</v>
      </c>
      <c r="S1630" s="3" t="str">
        <f>TEXT(Customer8[[#This Row],[Transaction_Date]], "MMM")</f>
        <v>Jan</v>
      </c>
      <c r="T1630" s="3" t="str">
        <f t="shared" si="25"/>
        <v>60-69 Yrs</v>
      </c>
      <c r="U1630" s="3" t="str">
        <f>TEXT(Customer8[[#This Row],[Transaction_Date]],"YYYY")</f>
        <v>2021</v>
      </c>
    </row>
    <row r="1631" spans="1:21" x14ac:dyDescent="0.35">
      <c r="A1631" t="s">
        <v>3448</v>
      </c>
      <c r="B1631">
        <v>701274382</v>
      </c>
      <c r="C1631">
        <v>84</v>
      </c>
      <c r="D1631" s="1">
        <v>14025</v>
      </c>
      <c r="E1631" t="s">
        <v>741</v>
      </c>
      <c r="F1631" t="s">
        <v>331</v>
      </c>
      <c r="G1631" t="s">
        <v>2743</v>
      </c>
      <c r="H1631" s="3">
        <v>403463.42570000002</v>
      </c>
      <c r="I1631" s="3">
        <v>121873.77959999999</v>
      </c>
      <c r="J1631" t="s">
        <v>3449</v>
      </c>
      <c r="K1631" t="str">
        <f>_xlfn.XLOOKUP(A1631, Accounts!A:A, Accounts!E:E, "Not Found")</f>
        <v>Savings</v>
      </c>
      <c r="L1631" s="3">
        <f>_xlfn.XLOOKUP(A1631, Accounts!A:A, Accounts!G:G, 0)</f>
        <v>749111188</v>
      </c>
      <c r="M1631" s="3" t="str">
        <f>_xlfn.XLOOKUP(A1631, Loan!A:A, Loan!D:D, "0")</f>
        <v>0</v>
      </c>
      <c r="N1631" s="3" t="str">
        <f>_xlfn.XLOOKUP(Customer8[[#This Row],[Account Number]],Transaction!C:C,Transaction!D:D)</f>
        <v>Money Transfer</v>
      </c>
      <c r="O1631" s="3" t="str">
        <f>_xlfn.XLOOKUP(Customer8[[#This Row],[Account Number]], Transaction!C:C,Transaction!E:E)</f>
        <v>Bank</v>
      </c>
      <c r="P1631" s="2">
        <f>_xlfn.XLOOKUP(Customer8[[#This Row],[Account Number]], Transaction!C:C,Transaction!F:F)</f>
        <v>44249</v>
      </c>
      <c r="Q1631" s="3">
        <f>Customer8[[#This Row],[Bank Deposit]]-Customer8[[#This Row],[Saving Accounts]]</f>
        <v>281589.64610000001</v>
      </c>
      <c r="R1631" s="3">
        <f>IF(AND(K1631="Current", Customer8[[#This Row],[Balance]]&gt;500000), Customer8[[#This Row],[Balance]]*1.02, Customer8[[#This Row],[Balance]])</f>
        <v>281589.64610000001</v>
      </c>
      <c r="S1631" s="3" t="str">
        <f>TEXT(Customer8[[#This Row],[Transaction_Date]], "MMM")</f>
        <v>Feb</v>
      </c>
      <c r="T1631" s="3" t="str">
        <f t="shared" si="25"/>
        <v>70 Yrs &amp; Above</v>
      </c>
      <c r="U1631" s="3" t="str">
        <f>TEXT(Customer8[[#This Row],[Transaction_Date]],"YYYY")</f>
        <v>2021</v>
      </c>
    </row>
    <row r="1632" spans="1:21" x14ac:dyDescent="0.35">
      <c r="A1632" t="s">
        <v>3450</v>
      </c>
      <c r="B1632">
        <v>208704204</v>
      </c>
      <c r="C1632">
        <v>31</v>
      </c>
      <c r="D1632" s="1">
        <v>33383.25</v>
      </c>
      <c r="E1632" t="s">
        <v>741</v>
      </c>
      <c r="F1632" t="s">
        <v>864</v>
      </c>
      <c r="G1632" t="s">
        <v>2756</v>
      </c>
      <c r="H1632" s="3">
        <v>1109558.5231000001</v>
      </c>
      <c r="I1632" s="3">
        <v>106223.9115</v>
      </c>
      <c r="J1632" t="s">
        <v>3451</v>
      </c>
      <c r="K1632" t="str">
        <f>_xlfn.XLOOKUP(A1632, Accounts!A:A, Accounts!E:E, "Not Found")</f>
        <v>Domiciliary</v>
      </c>
      <c r="L1632" s="3">
        <f>_xlfn.XLOOKUP(A1632, Accounts!A:A, Accounts!G:G, 0)</f>
        <v>3499334111</v>
      </c>
      <c r="M1632" s="3" t="str">
        <f>_xlfn.XLOOKUP(A1632, Loan!A:A, Loan!D:D, "0")</f>
        <v>0</v>
      </c>
      <c r="N1632" s="3" t="str">
        <f>_xlfn.XLOOKUP(Customer8[[#This Row],[Account Number]],Transaction!C:C,Transaction!D:D)</f>
        <v>Money Deposit</v>
      </c>
      <c r="O1632" s="3" t="str">
        <f>_xlfn.XLOOKUP(Customer8[[#This Row],[Account Number]], Transaction!C:C,Transaction!E:E)</f>
        <v>Bank</v>
      </c>
      <c r="P1632" s="2">
        <f>_xlfn.XLOOKUP(Customer8[[#This Row],[Account Number]], Transaction!C:C,Transaction!F:F)</f>
        <v>44402</v>
      </c>
      <c r="Q1632" s="3">
        <f>Customer8[[#This Row],[Bank Deposit]]-Customer8[[#This Row],[Saving Accounts]]</f>
        <v>1003334.6116000001</v>
      </c>
      <c r="R1632" s="3">
        <f>IF(AND(K1632="Current", Customer8[[#This Row],[Balance]]&gt;500000), Customer8[[#This Row],[Balance]]*1.02, Customer8[[#This Row],[Balance]])</f>
        <v>1003334.6116000001</v>
      </c>
      <c r="S1632" s="3" t="str">
        <f>TEXT(Customer8[[#This Row],[Transaction_Date]], "MMM")</f>
        <v>Jul</v>
      </c>
      <c r="T1632" s="3" t="str">
        <f t="shared" si="25"/>
        <v>30-39 Yrs</v>
      </c>
      <c r="U1632" s="3" t="str">
        <f>TEXT(Customer8[[#This Row],[Transaction_Date]],"YYYY")</f>
        <v>2021</v>
      </c>
    </row>
    <row r="1633" spans="1:21" x14ac:dyDescent="0.35">
      <c r="A1633" t="s">
        <v>3452</v>
      </c>
      <c r="B1633">
        <v>150157757</v>
      </c>
      <c r="C1633">
        <v>43</v>
      </c>
      <c r="D1633" s="1">
        <v>29000.25</v>
      </c>
      <c r="E1633" t="s">
        <v>741</v>
      </c>
      <c r="F1633" t="s">
        <v>42</v>
      </c>
      <c r="G1633" t="s">
        <v>2749</v>
      </c>
      <c r="H1633" s="3">
        <v>86611.900500000003</v>
      </c>
      <c r="I1633" s="3">
        <v>48821.760699999999</v>
      </c>
      <c r="J1633" t="s">
        <v>3453</v>
      </c>
      <c r="K1633" t="str">
        <f>_xlfn.XLOOKUP(A1633, Accounts!A:A, Accounts!E:E, "Not Found")</f>
        <v>Current</v>
      </c>
      <c r="L1633" s="3">
        <f>_xlfn.XLOOKUP(A1633, Accounts!A:A, Accounts!G:G, 0)</f>
        <v>14284608</v>
      </c>
      <c r="M1633" s="3" t="str">
        <f>_xlfn.XLOOKUP(A1633, Loan!A:A, Loan!D:D, "0")</f>
        <v>0</v>
      </c>
      <c r="N1633" s="3" t="str">
        <f>_xlfn.XLOOKUP(Customer8[[#This Row],[Account Number]],Transaction!C:C,Transaction!D:D)</f>
        <v>Cash Withdrawal</v>
      </c>
      <c r="O1633" s="3" t="str">
        <f>_xlfn.XLOOKUP(Customer8[[#This Row],[Account Number]], Transaction!C:C,Transaction!E:E)</f>
        <v>ATM</v>
      </c>
      <c r="P1633" s="2">
        <f>_xlfn.XLOOKUP(Customer8[[#This Row],[Account Number]], Transaction!C:C,Transaction!F:F)</f>
        <v>44314</v>
      </c>
      <c r="Q1633" s="3">
        <f>Customer8[[#This Row],[Bank Deposit]]-Customer8[[#This Row],[Saving Accounts]]</f>
        <v>37790.139800000004</v>
      </c>
      <c r="R1633" s="3">
        <f>IF(AND(K1633="Current", Customer8[[#This Row],[Balance]]&gt;500000), Customer8[[#This Row],[Balance]]*1.02, Customer8[[#This Row],[Balance]])</f>
        <v>37790.139800000004</v>
      </c>
      <c r="S1633" s="3" t="str">
        <f>TEXT(Customer8[[#This Row],[Transaction_Date]], "MMM")</f>
        <v>Apr</v>
      </c>
      <c r="T1633" s="3" t="str">
        <f t="shared" si="25"/>
        <v>40-49 Yrs</v>
      </c>
      <c r="U1633" s="3" t="str">
        <f>TEXT(Customer8[[#This Row],[Transaction_Date]],"YYYY")</f>
        <v>2021</v>
      </c>
    </row>
    <row r="1634" spans="1:21" x14ac:dyDescent="0.35">
      <c r="A1634" t="s">
        <v>3454</v>
      </c>
      <c r="B1634">
        <v>14018624</v>
      </c>
      <c r="C1634">
        <v>44</v>
      </c>
      <c r="D1634" s="1">
        <v>28635</v>
      </c>
      <c r="E1634" t="s">
        <v>741</v>
      </c>
      <c r="F1634" t="s">
        <v>886</v>
      </c>
      <c r="G1634" t="s">
        <v>2756</v>
      </c>
      <c r="H1634" s="3">
        <v>890641.95880000002</v>
      </c>
      <c r="I1634" s="3">
        <v>152246.48869999999</v>
      </c>
      <c r="J1634" t="s">
        <v>3455</v>
      </c>
      <c r="K1634" t="str">
        <f>_xlfn.XLOOKUP(A1634, Accounts!A:A, Accounts!E:E, "Not Found")</f>
        <v>Domiciliary</v>
      </c>
      <c r="L1634" s="3">
        <f>_xlfn.XLOOKUP(A1634, Accounts!A:A, Accounts!G:G, 0)</f>
        <v>15329408</v>
      </c>
      <c r="M1634" s="3" t="str">
        <f>_xlfn.XLOOKUP(A1634, Loan!A:A, Loan!D:D, "0")</f>
        <v>0</v>
      </c>
      <c r="N1634" s="3" t="str">
        <f>_xlfn.XLOOKUP(Customer8[[#This Row],[Account Number]],Transaction!C:C,Transaction!D:D)</f>
        <v>Cash Withdrawal</v>
      </c>
      <c r="O1634" s="3" t="str">
        <f>_xlfn.XLOOKUP(Customer8[[#This Row],[Account Number]], Transaction!C:C,Transaction!E:E)</f>
        <v>Bank</v>
      </c>
      <c r="P1634" s="2">
        <f>_xlfn.XLOOKUP(Customer8[[#This Row],[Account Number]], Transaction!C:C,Transaction!F:F)</f>
        <v>44338</v>
      </c>
      <c r="Q1634" s="3">
        <f>Customer8[[#This Row],[Bank Deposit]]-Customer8[[#This Row],[Saving Accounts]]</f>
        <v>738395.47010000004</v>
      </c>
      <c r="R1634" s="3">
        <f>IF(AND(K1634="Current", Customer8[[#This Row],[Balance]]&gt;500000), Customer8[[#This Row],[Balance]]*1.02, Customer8[[#This Row],[Balance]])</f>
        <v>738395.47010000004</v>
      </c>
      <c r="S1634" s="3" t="str">
        <f>TEXT(Customer8[[#This Row],[Transaction_Date]], "MMM")</f>
        <v>May</v>
      </c>
      <c r="T1634" s="3" t="str">
        <f t="shared" si="25"/>
        <v>40-49 Yrs</v>
      </c>
      <c r="U1634" s="3" t="str">
        <f>TEXT(Customer8[[#This Row],[Transaction_Date]],"YYYY")</f>
        <v>2021</v>
      </c>
    </row>
    <row r="1635" spans="1:21" x14ac:dyDescent="0.35">
      <c r="A1635" t="s">
        <v>3456</v>
      </c>
      <c r="B1635">
        <v>588324879</v>
      </c>
      <c r="C1635">
        <v>22</v>
      </c>
      <c r="D1635" s="1">
        <v>36670.5</v>
      </c>
      <c r="E1635" t="s">
        <v>741</v>
      </c>
      <c r="F1635" t="s">
        <v>1030</v>
      </c>
      <c r="G1635" t="s">
        <v>2800</v>
      </c>
      <c r="H1635" s="3">
        <v>349580.77600000001</v>
      </c>
      <c r="I1635" s="3">
        <v>231479.16250000001</v>
      </c>
      <c r="J1635" t="s">
        <v>3457</v>
      </c>
      <c r="K1635" t="str">
        <f>_xlfn.XLOOKUP(A1635, Accounts!A:A, Accounts!E:E, "Not Found")</f>
        <v>Domiciliary</v>
      </c>
      <c r="L1635" s="3">
        <f>_xlfn.XLOOKUP(A1635, Accounts!A:A, Accounts!G:G, 0)</f>
        <v>810068658</v>
      </c>
      <c r="M1635" s="3">
        <f>_xlfn.XLOOKUP(A1635, Loan!A:A, Loan!D:D, "0")</f>
        <v>413468341</v>
      </c>
      <c r="N1635" s="3" t="str">
        <f>_xlfn.XLOOKUP(Customer8[[#This Row],[Account Number]],Transaction!C:C,Transaction!D:D)</f>
        <v>Loan Payment</v>
      </c>
      <c r="O1635" s="3" t="str">
        <f>_xlfn.XLOOKUP(Customer8[[#This Row],[Account Number]], Transaction!C:C,Transaction!E:E)</f>
        <v>AFT</v>
      </c>
      <c r="P1635" s="2">
        <f>_xlfn.XLOOKUP(Customer8[[#This Row],[Account Number]], Transaction!C:C,Transaction!F:F)</f>
        <v>44503</v>
      </c>
      <c r="Q1635" s="3">
        <f>Customer8[[#This Row],[Bank Deposit]]-Customer8[[#This Row],[Saving Accounts]]</f>
        <v>118101.61350000001</v>
      </c>
      <c r="R1635" s="3">
        <f>IF(AND(K1635="Current", Customer8[[#This Row],[Balance]]&gt;500000), Customer8[[#This Row],[Balance]]*1.02, Customer8[[#This Row],[Balance]])</f>
        <v>118101.61350000001</v>
      </c>
      <c r="S1635" s="3" t="str">
        <f>TEXT(Customer8[[#This Row],[Transaction_Date]], "MMM")</f>
        <v>Nov</v>
      </c>
      <c r="T1635" s="3" t="str">
        <f t="shared" si="25"/>
        <v>20-29 Yrs</v>
      </c>
      <c r="U1635" s="3" t="str">
        <f>TEXT(Customer8[[#This Row],[Transaction_Date]],"YYYY")</f>
        <v>2021</v>
      </c>
    </row>
    <row r="1636" spans="1:21" x14ac:dyDescent="0.35">
      <c r="A1636" t="s">
        <v>3458</v>
      </c>
      <c r="B1636">
        <v>609723600</v>
      </c>
      <c r="C1636">
        <v>48</v>
      </c>
      <c r="D1636" s="1">
        <v>27174</v>
      </c>
      <c r="E1636" t="s">
        <v>741</v>
      </c>
      <c r="F1636" t="s">
        <v>968</v>
      </c>
      <c r="G1636" t="s">
        <v>2740</v>
      </c>
      <c r="H1636" s="3">
        <v>1234872.7644</v>
      </c>
      <c r="I1636" s="3">
        <v>630804.72950000002</v>
      </c>
      <c r="J1636" t="s">
        <v>3459</v>
      </c>
      <c r="K1636" t="str">
        <f>_xlfn.XLOOKUP(A1636, Accounts!A:A, Accounts!E:E, "Not Found")</f>
        <v>Joint</v>
      </c>
      <c r="L1636" s="3">
        <f>_xlfn.XLOOKUP(A1636, Accounts!A:A, Accounts!G:G, 0)</f>
        <v>475305012</v>
      </c>
      <c r="M1636" s="3" t="str">
        <f>_xlfn.XLOOKUP(A1636, Loan!A:A, Loan!D:D, "0")</f>
        <v>0</v>
      </c>
      <c r="N1636" s="3" t="str">
        <f>_xlfn.XLOOKUP(Customer8[[#This Row],[Account Number]],Transaction!C:C,Transaction!D:D)</f>
        <v>Checks</v>
      </c>
      <c r="O1636" s="3" t="str">
        <f>_xlfn.XLOOKUP(Customer8[[#This Row],[Account Number]], Transaction!C:C,Transaction!E:E)</f>
        <v>Informal Services</v>
      </c>
      <c r="P1636" s="2">
        <f>_xlfn.XLOOKUP(Customer8[[#This Row],[Account Number]], Transaction!C:C,Transaction!F:F)</f>
        <v>44324</v>
      </c>
      <c r="Q1636" s="3">
        <f>Customer8[[#This Row],[Bank Deposit]]-Customer8[[#This Row],[Saving Accounts]]</f>
        <v>604068.03489999997</v>
      </c>
      <c r="R1636" s="3">
        <f>IF(AND(K1636="Current", Customer8[[#This Row],[Balance]]&gt;500000), Customer8[[#This Row],[Balance]]*1.02, Customer8[[#This Row],[Balance]])</f>
        <v>604068.03489999997</v>
      </c>
      <c r="S1636" s="3" t="str">
        <f>TEXT(Customer8[[#This Row],[Transaction_Date]], "MMM")</f>
        <v>May</v>
      </c>
      <c r="T1636" s="3" t="str">
        <f t="shared" si="25"/>
        <v>40-49 Yrs</v>
      </c>
      <c r="U1636" s="3" t="str">
        <f>TEXT(Customer8[[#This Row],[Transaction_Date]],"YYYY")</f>
        <v>2021</v>
      </c>
    </row>
    <row r="1637" spans="1:21" x14ac:dyDescent="0.35">
      <c r="A1637" t="s">
        <v>3460</v>
      </c>
      <c r="B1637">
        <v>959908898</v>
      </c>
      <c r="C1637">
        <v>62</v>
      </c>
      <c r="D1637" s="1">
        <v>22060.5</v>
      </c>
      <c r="E1637" t="s">
        <v>741</v>
      </c>
      <c r="F1637" t="s">
        <v>260</v>
      </c>
      <c r="G1637" t="s">
        <v>2767</v>
      </c>
      <c r="H1637" s="3">
        <v>673238.00329999998</v>
      </c>
      <c r="I1637" s="3">
        <v>114157.7484</v>
      </c>
      <c r="J1637" t="s">
        <v>3461</v>
      </c>
      <c r="K1637" t="str">
        <f>_xlfn.XLOOKUP(A1637, Accounts!A:A, Accounts!E:E, "Not Found")</f>
        <v>Current</v>
      </c>
      <c r="L1637" s="3">
        <f>_xlfn.XLOOKUP(A1637, Accounts!A:A, Accounts!G:G, 0)</f>
        <v>1743542703</v>
      </c>
      <c r="M1637" s="3" t="str">
        <f>_xlfn.XLOOKUP(A1637, Loan!A:A, Loan!D:D, "0")</f>
        <v>0</v>
      </c>
      <c r="N1637" s="3" t="str">
        <f>_xlfn.XLOOKUP(Customer8[[#This Row],[Account Number]],Transaction!C:C,Transaction!D:D)</f>
        <v>Online Payment</v>
      </c>
      <c r="O1637" s="3" t="str">
        <f>_xlfn.XLOOKUP(Customer8[[#This Row],[Account Number]], Transaction!C:C,Transaction!E:E)</f>
        <v>Internet Banking</v>
      </c>
      <c r="P1637" s="2">
        <f>_xlfn.XLOOKUP(Customer8[[#This Row],[Account Number]], Transaction!C:C,Transaction!F:F)</f>
        <v>44301</v>
      </c>
      <c r="Q1637" s="3">
        <f>Customer8[[#This Row],[Bank Deposit]]-Customer8[[#This Row],[Saving Accounts]]</f>
        <v>559080.25489999994</v>
      </c>
      <c r="R1637" s="3">
        <f>IF(AND(K1637="Current", Customer8[[#This Row],[Balance]]&gt;500000), Customer8[[#This Row],[Balance]]*1.02, Customer8[[#This Row],[Balance]])</f>
        <v>570261.85999799997</v>
      </c>
      <c r="S1637" s="3" t="str">
        <f>TEXT(Customer8[[#This Row],[Transaction_Date]], "MMM")</f>
        <v>Apr</v>
      </c>
      <c r="T1637" s="3" t="str">
        <f t="shared" si="25"/>
        <v>60-69 Yrs</v>
      </c>
      <c r="U1637" s="3" t="str">
        <f>TEXT(Customer8[[#This Row],[Transaction_Date]],"YYYY")</f>
        <v>2021</v>
      </c>
    </row>
    <row r="1638" spans="1:21" x14ac:dyDescent="0.35">
      <c r="A1638" t="s">
        <v>3462</v>
      </c>
      <c r="B1638">
        <v>538277496</v>
      </c>
      <c r="C1638">
        <v>45</v>
      </c>
      <c r="D1638" s="1">
        <v>28269.75</v>
      </c>
      <c r="E1638" t="s">
        <v>741</v>
      </c>
      <c r="F1638" t="s">
        <v>550</v>
      </c>
      <c r="G1638" t="s">
        <v>2781</v>
      </c>
      <c r="H1638" s="3">
        <v>689154.21389999997</v>
      </c>
      <c r="I1638" s="3">
        <v>142753.37289999999</v>
      </c>
      <c r="J1638" t="s">
        <v>3463</v>
      </c>
      <c r="K1638" t="str">
        <f>_xlfn.XLOOKUP(A1638, Accounts!A:A, Accounts!E:E, "Not Found")</f>
        <v>Savings</v>
      </c>
      <c r="L1638" s="3">
        <f>_xlfn.XLOOKUP(A1638, Accounts!A:A, Accounts!G:G, 0)</f>
        <v>3241998375</v>
      </c>
      <c r="M1638" s="3" t="str">
        <f>_xlfn.XLOOKUP(A1638, Loan!A:A, Loan!D:D, "0")</f>
        <v>0</v>
      </c>
      <c r="N1638" s="3" t="str">
        <f>_xlfn.XLOOKUP(Customer8[[#This Row],[Account Number]],Transaction!C:C,Transaction!D:D)</f>
        <v>Money Deposit</v>
      </c>
      <c r="O1638" s="3" t="str">
        <f>_xlfn.XLOOKUP(Customer8[[#This Row],[Account Number]], Transaction!C:C,Transaction!E:E)</f>
        <v>Bank</v>
      </c>
      <c r="P1638" s="2">
        <f>_xlfn.XLOOKUP(Customer8[[#This Row],[Account Number]], Transaction!C:C,Transaction!F:F)</f>
        <v>44498</v>
      </c>
      <c r="Q1638" s="3">
        <f>Customer8[[#This Row],[Bank Deposit]]-Customer8[[#This Row],[Saving Accounts]]</f>
        <v>546400.84100000001</v>
      </c>
      <c r="R1638" s="3">
        <f>IF(AND(K1638="Current", Customer8[[#This Row],[Balance]]&gt;500000), Customer8[[#This Row],[Balance]]*1.02, Customer8[[#This Row],[Balance]])</f>
        <v>546400.84100000001</v>
      </c>
      <c r="S1638" s="3" t="str">
        <f>TEXT(Customer8[[#This Row],[Transaction_Date]], "MMM")</f>
        <v>Oct</v>
      </c>
      <c r="T1638" s="3" t="str">
        <f t="shared" si="25"/>
        <v>40-49 Yrs</v>
      </c>
      <c r="U1638" s="3" t="str">
        <f>TEXT(Customer8[[#This Row],[Transaction_Date]],"YYYY")</f>
        <v>2021</v>
      </c>
    </row>
    <row r="1639" spans="1:21" x14ac:dyDescent="0.35">
      <c r="A1639" t="s">
        <v>3464</v>
      </c>
      <c r="B1639">
        <v>454812830</v>
      </c>
      <c r="C1639">
        <v>23</v>
      </c>
      <c r="D1639" s="1">
        <v>36305.25</v>
      </c>
      <c r="E1639" t="s">
        <v>741</v>
      </c>
      <c r="F1639" t="s">
        <v>393</v>
      </c>
      <c r="G1639" t="s">
        <v>2848</v>
      </c>
      <c r="H1639" s="3">
        <v>1752305.1555999999</v>
      </c>
      <c r="I1639" s="3">
        <v>819634.56640000001</v>
      </c>
      <c r="J1639" t="s">
        <v>3465</v>
      </c>
      <c r="K1639" t="str">
        <f>_xlfn.XLOOKUP(A1639, Accounts!A:A, Accounts!E:E, "Not Found")</f>
        <v>Joint</v>
      </c>
      <c r="L1639" s="3">
        <f>_xlfn.XLOOKUP(A1639, Accounts!A:A, Accounts!G:G, 0)</f>
        <v>15693993</v>
      </c>
      <c r="M1639" s="3" t="str">
        <f>_xlfn.XLOOKUP(A1639, Loan!A:A, Loan!D:D, "0")</f>
        <v>0</v>
      </c>
      <c r="N1639" s="3" t="str">
        <f>_xlfn.XLOOKUP(Customer8[[#This Row],[Account Number]],Transaction!C:C,Transaction!D:D)</f>
        <v>Money Transfer</v>
      </c>
      <c r="O1639" s="3" t="str">
        <f>_xlfn.XLOOKUP(Customer8[[#This Row],[Account Number]], Transaction!C:C,Transaction!E:E)</f>
        <v>Internet Banking</v>
      </c>
      <c r="P1639" s="2">
        <f>_xlfn.XLOOKUP(Customer8[[#This Row],[Account Number]], Transaction!C:C,Transaction!F:F)</f>
        <v>44421</v>
      </c>
      <c r="Q1639" s="3">
        <f>Customer8[[#This Row],[Bank Deposit]]-Customer8[[#This Row],[Saving Accounts]]</f>
        <v>932670.58919999993</v>
      </c>
      <c r="R1639" s="3">
        <f>IF(AND(K1639="Current", Customer8[[#This Row],[Balance]]&gt;500000), Customer8[[#This Row],[Balance]]*1.02, Customer8[[#This Row],[Balance]])</f>
        <v>932670.58919999993</v>
      </c>
      <c r="S1639" s="3" t="str">
        <f>TEXT(Customer8[[#This Row],[Transaction_Date]], "MMM")</f>
        <v>Aug</v>
      </c>
      <c r="T1639" s="3" t="str">
        <f t="shared" si="25"/>
        <v>20-29 Yrs</v>
      </c>
      <c r="U1639" s="3" t="str">
        <f>TEXT(Customer8[[#This Row],[Transaction_Date]],"YYYY")</f>
        <v>2021</v>
      </c>
    </row>
    <row r="1640" spans="1:21" x14ac:dyDescent="0.35">
      <c r="A1640" t="s">
        <v>3466</v>
      </c>
      <c r="B1640">
        <v>75818830</v>
      </c>
      <c r="C1640">
        <v>73</v>
      </c>
      <c r="D1640" s="1">
        <v>18042.75</v>
      </c>
      <c r="E1640" t="s">
        <v>741</v>
      </c>
      <c r="F1640" t="s">
        <v>984</v>
      </c>
      <c r="G1640" t="s">
        <v>2749</v>
      </c>
      <c r="H1640" s="3">
        <v>2101187.0482000001</v>
      </c>
      <c r="I1640" s="3">
        <v>486516.46419999999</v>
      </c>
      <c r="J1640" t="s">
        <v>3467</v>
      </c>
      <c r="K1640" t="str">
        <f>_xlfn.XLOOKUP(A1640, Accounts!A:A, Accounts!E:E, "Not Found")</f>
        <v>Current</v>
      </c>
      <c r="L1640" s="3">
        <f>_xlfn.XLOOKUP(A1640, Accounts!A:A, Accounts!G:G, 0)</f>
        <v>2089556352</v>
      </c>
      <c r="M1640" s="3" t="str">
        <f>_xlfn.XLOOKUP(A1640, Loan!A:A, Loan!D:D, "0")</f>
        <v>0</v>
      </c>
      <c r="N1640" s="3" t="str">
        <f>_xlfn.XLOOKUP(Customer8[[#This Row],[Account Number]],Transaction!C:C,Transaction!D:D)</f>
        <v>Money Transfer</v>
      </c>
      <c r="O1640" s="3" t="str">
        <f>_xlfn.XLOOKUP(Customer8[[#This Row],[Account Number]], Transaction!C:C,Transaction!E:E)</f>
        <v>Bank</v>
      </c>
      <c r="P1640" s="2">
        <f>_xlfn.XLOOKUP(Customer8[[#This Row],[Account Number]], Transaction!C:C,Transaction!F:F)</f>
        <v>44381</v>
      </c>
      <c r="Q1640" s="3">
        <f>Customer8[[#This Row],[Bank Deposit]]-Customer8[[#This Row],[Saving Accounts]]</f>
        <v>1614670.584</v>
      </c>
      <c r="R1640" s="3">
        <f>IF(AND(K1640="Current", Customer8[[#This Row],[Balance]]&gt;500000), Customer8[[#This Row],[Balance]]*1.02, Customer8[[#This Row],[Balance]])</f>
        <v>1646963.9956800002</v>
      </c>
      <c r="S1640" s="3" t="str">
        <f>TEXT(Customer8[[#This Row],[Transaction_Date]], "MMM")</f>
        <v>Jul</v>
      </c>
      <c r="T1640" s="3" t="str">
        <f t="shared" si="25"/>
        <v>70 Yrs &amp; Above</v>
      </c>
      <c r="U1640" s="3" t="str">
        <f>TEXT(Customer8[[#This Row],[Transaction_Date]],"YYYY")</f>
        <v>2021</v>
      </c>
    </row>
    <row r="1641" spans="1:21" x14ac:dyDescent="0.35">
      <c r="A1641" t="s">
        <v>3468</v>
      </c>
      <c r="B1641">
        <v>959261982</v>
      </c>
      <c r="C1641">
        <v>38</v>
      </c>
      <c r="D1641" s="1">
        <v>30826.5</v>
      </c>
      <c r="E1641" t="s">
        <v>741</v>
      </c>
      <c r="F1641" t="s">
        <v>968</v>
      </c>
      <c r="G1641" t="s">
        <v>2764</v>
      </c>
      <c r="H1641" s="3">
        <v>430063.79859999998</v>
      </c>
      <c r="I1641" s="3">
        <v>284050.20240000001</v>
      </c>
      <c r="J1641" t="s">
        <v>3469</v>
      </c>
      <c r="K1641" t="str">
        <f>_xlfn.XLOOKUP(A1641, Accounts!A:A, Accounts!E:E, "Not Found")</f>
        <v>Domiciliary</v>
      </c>
      <c r="L1641" s="3">
        <f>_xlfn.XLOOKUP(A1641, Accounts!A:A, Accounts!G:G, 0)</f>
        <v>122753346</v>
      </c>
      <c r="M1641" s="3">
        <f>_xlfn.XLOOKUP(A1641, Loan!A:A, Loan!D:D, "0")</f>
        <v>5646514278</v>
      </c>
      <c r="N1641" s="3" t="str">
        <f>_xlfn.XLOOKUP(Customer8[[#This Row],[Account Number]],Transaction!C:C,Transaction!D:D)</f>
        <v>Loan Payment</v>
      </c>
      <c r="O1641" s="3" t="str">
        <f>_xlfn.XLOOKUP(Customer8[[#This Row],[Account Number]], Transaction!C:C,Transaction!E:E)</f>
        <v>AFT</v>
      </c>
      <c r="P1641" s="2">
        <f>_xlfn.XLOOKUP(Customer8[[#This Row],[Account Number]], Transaction!C:C,Transaction!F:F)</f>
        <v>44469</v>
      </c>
      <c r="Q1641" s="3">
        <f>Customer8[[#This Row],[Bank Deposit]]-Customer8[[#This Row],[Saving Accounts]]</f>
        <v>146013.59619999997</v>
      </c>
      <c r="R1641" s="3">
        <f>IF(AND(K1641="Current", Customer8[[#This Row],[Balance]]&gt;500000), Customer8[[#This Row],[Balance]]*1.02, Customer8[[#This Row],[Balance]])</f>
        <v>146013.59619999997</v>
      </c>
      <c r="S1641" s="3" t="str">
        <f>TEXT(Customer8[[#This Row],[Transaction_Date]], "MMM")</f>
        <v>Sep</v>
      </c>
      <c r="T1641" s="3" t="str">
        <f t="shared" si="25"/>
        <v>30-39 Yrs</v>
      </c>
      <c r="U1641" s="3" t="str">
        <f>TEXT(Customer8[[#This Row],[Transaction_Date]],"YYYY")</f>
        <v>2021</v>
      </c>
    </row>
    <row r="1642" spans="1:21" x14ac:dyDescent="0.35">
      <c r="A1642" t="s">
        <v>3470</v>
      </c>
      <c r="B1642">
        <v>273049710</v>
      </c>
      <c r="C1642">
        <v>58</v>
      </c>
      <c r="D1642" s="1">
        <v>23521.5</v>
      </c>
      <c r="E1642" t="s">
        <v>741</v>
      </c>
      <c r="F1642" t="s">
        <v>147</v>
      </c>
      <c r="G1642" t="s">
        <v>2756</v>
      </c>
      <c r="H1642" s="3">
        <v>645661.42799999996</v>
      </c>
      <c r="I1642" s="3">
        <v>287684.2745</v>
      </c>
      <c r="J1642" t="s">
        <v>3471</v>
      </c>
      <c r="K1642" t="str">
        <f>_xlfn.XLOOKUP(A1642, Accounts!A:A, Accounts!E:E, "Not Found")</f>
        <v>Domiciliary</v>
      </c>
      <c r="L1642" s="3">
        <f>_xlfn.XLOOKUP(A1642, Accounts!A:A, Accounts!G:G, 0)</f>
        <v>1805472952</v>
      </c>
      <c r="M1642" s="3" t="str">
        <f>_xlfn.XLOOKUP(A1642, Loan!A:A, Loan!D:D, "0")</f>
        <v>0</v>
      </c>
      <c r="N1642" s="3" t="str">
        <f>_xlfn.XLOOKUP(Customer8[[#This Row],[Account Number]],Transaction!C:C,Transaction!D:D)</f>
        <v>Money Deposit</v>
      </c>
      <c r="O1642" s="3" t="str">
        <f>_xlfn.XLOOKUP(Customer8[[#This Row],[Account Number]], Transaction!C:C,Transaction!E:E)</f>
        <v>ATM</v>
      </c>
      <c r="P1642" s="2">
        <f>_xlfn.XLOOKUP(Customer8[[#This Row],[Account Number]], Transaction!C:C,Transaction!F:F)</f>
        <v>44489</v>
      </c>
      <c r="Q1642" s="3">
        <f>Customer8[[#This Row],[Bank Deposit]]-Customer8[[#This Row],[Saving Accounts]]</f>
        <v>357977.15349999996</v>
      </c>
      <c r="R1642" s="3">
        <f>IF(AND(K1642="Current", Customer8[[#This Row],[Balance]]&gt;500000), Customer8[[#This Row],[Balance]]*1.02, Customer8[[#This Row],[Balance]])</f>
        <v>357977.15349999996</v>
      </c>
      <c r="S1642" s="3" t="str">
        <f>TEXT(Customer8[[#This Row],[Transaction_Date]], "MMM")</f>
        <v>Oct</v>
      </c>
      <c r="T1642" s="3" t="str">
        <f t="shared" si="25"/>
        <v>50-59 Yrs</v>
      </c>
      <c r="U1642" s="3" t="str">
        <f>TEXT(Customer8[[#This Row],[Transaction_Date]],"YYYY")</f>
        <v>2021</v>
      </c>
    </row>
    <row r="1643" spans="1:21" x14ac:dyDescent="0.35">
      <c r="A1643" t="s">
        <v>3472</v>
      </c>
      <c r="B1643">
        <v>228360525</v>
      </c>
      <c r="C1643">
        <v>80</v>
      </c>
      <c r="D1643" s="1">
        <v>15486</v>
      </c>
      <c r="E1643" t="s">
        <v>741</v>
      </c>
      <c r="F1643" t="s">
        <v>633</v>
      </c>
      <c r="G1643" t="s">
        <v>2764</v>
      </c>
      <c r="H1643" s="3">
        <v>436494.57339999999</v>
      </c>
      <c r="I1643" s="3">
        <v>119688.48020000001</v>
      </c>
      <c r="J1643" t="s">
        <v>3473</v>
      </c>
      <c r="K1643" t="str">
        <f>_xlfn.XLOOKUP(A1643, Accounts!A:A, Accounts!E:E, "Not Found")</f>
        <v>Savings</v>
      </c>
      <c r="L1643" s="3">
        <f>_xlfn.XLOOKUP(A1643, Accounts!A:A, Accounts!G:G, 0)</f>
        <v>1189387776</v>
      </c>
      <c r="M1643" s="3" t="str">
        <f>_xlfn.XLOOKUP(A1643, Loan!A:A, Loan!D:D, "0")</f>
        <v>0</v>
      </c>
      <c r="N1643" s="3" t="str">
        <f>_xlfn.XLOOKUP(Customer8[[#This Row],[Account Number]],Transaction!C:C,Transaction!D:D)</f>
        <v>Checks</v>
      </c>
      <c r="O1643" s="3" t="str">
        <f>_xlfn.XLOOKUP(Customer8[[#This Row],[Account Number]], Transaction!C:C,Transaction!E:E)</f>
        <v>Informal Services</v>
      </c>
      <c r="P1643" s="2">
        <f>_xlfn.XLOOKUP(Customer8[[#This Row],[Account Number]], Transaction!C:C,Transaction!F:F)</f>
        <v>44274</v>
      </c>
      <c r="Q1643" s="3">
        <f>Customer8[[#This Row],[Bank Deposit]]-Customer8[[#This Row],[Saving Accounts]]</f>
        <v>316806.0932</v>
      </c>
      <c r="R1643" s="3">
        <f>IF(AND(K1643="Current", Customer8[[#This Row],[Balance]]&gt;500000), Customer8[[#This Row],[Balance]]*1.02, Customer8[[#This Row],[Balance]])</f>
        <v>316806.0932</v>
      </c>
      <c r="S1643" s="3" t="str">
        <f>TEXT(Customer8[[#This Row],[Transaction_Date]], "MMM")</f>
        <v>Mar</v>
      </c>
      <c r="T1643" s="3" t="str">
        <f t="shared" si="25"/>
        <v>70 Yrs &amp; Above</v>
      </c>
      <c r="U1643" s="3" t="str">
        <f>TEXT(Customer8[[#This Row],[Transaction_Date]],"YYYY")</f>
        <v>2021</v>
      </c>
    </row>
    <row r="1644" spans="1:21" x14ac:dyDescent="0.35">
      <c r="A1644" t="s">
        <v>3474</v>
      </c>
      <c r="B1644">
        <v>691813773</v>
      </c>
      <c r="C1644">
        <v>69</v>
      </c>
      <c r="D1644" s="1">
        <v>19503.75</v>
      </c>
      <c r="E1644" t="s">
        <v>741</v>
      </c>
      <c r="F1644" t="s">
        <v>124</v>
      </c>
      <c r="G1644" t="s">
        <v>2771</v>
      </c>
      <c r="H1644" s="3">
        <v>1860597.1538</v>
      </c>
      <c r="I1644" s="3">
        <v>818662.74769999995</v>
      </c>
      <c r="J1644" t="s">
        <v>1199</v>
      </c>
      <c r="K1644" t="str">
        <f>_xlfn.XLOOKUP(A1644, Accounts!A:A, Accounts!E:E, "Not Found")</f>
        <v>Domiciliary</v>
      </c>
      <c r="L1644" s="3">
        <f>_xlfn.XLOOKUP(A1644, Accounts!A:A, Accounts!G:G, 0)</f>
        <v>699834639</v>
      </c>
      <c r="M1644" s="3">
        <f>_xlfn.XLOOKUP(A1644, Loan!A:A, Loan!D:D, "0")</f>
        <v>31841085</v>
      </c>
      <c r="N1644" s="3" t="str">
        <f>_xlfn.XLOOKUP(Customer8[[#This Row],[Account Number]],Transaction!C:C,Transaction!D:D)</f>
        <v>Loan Payment</v>
      </c>
      <c r="O1644" s="3" t="str">
        <f>_xlfn.XLOOKUP(Customer8[[#This Row],[Account Number]], Transaction!C:C,Transaction!E:E)</f>
        <v>AFT</v>
      </c>
      <c r="P1644" s="2">
        <f>_xlfn.XLOOKUP(Customer8[[#This Row],[Account Number]], Transaction!C:C,Transaction!F:F)</f>
        <v>44521</v>
      </c>
      <c r="Q1644" s="3">
        <f>Customer8[[#This Row],[Bank Deposit]]-Customer8[[#This Row],[Saving Accounts]]</f>
        <v>1041934.4061</v>
      </c>
      <c r="R1644" s="3">
        <f>IF(AND(K1644="Current", Customer8[[#This Row],[Balance]]&gt;500000), Customer8[[#This Row],[Balance]]*1.02, Customer8[[#This Row],[Balance]])</f>
        <v>1041934.4061</v>
      </c>
      <c r="S1644" s="3" t="str">
        <f>TEXT(Customer8[[#This Row],[Transaction_Date]], "MMM")</f>
        <v>Nov</v>
      </c>
      <c r="T1644" s="3" t="str">
        <f t="shared" si="25"/>
        <v>60-69 Yrs</v>
      </c>
      <c r="U1644" s="3" t="str">
        <f>TEXT(Customer8[[#This Row],[Transaction_Date]],"YYYY")</f>
        <v>2021</v>
      </c>
    </row>
    <row r="1645" spans="1:21" x14ac:dyDescent="0.35">
      <c r="A1645" t="s">
        <v>3475</v>
      </c>
      <c r="B1645">
        <v>512435426</v>
      </c>
      <c r="C1645">
        <v>61</v>
      </c>
      <c r="D1645" s="1">
        <v>22425.75</v>
      </c>
      <c r="E1645" t="s">
        <v>741</v>
      </c>
      <c r="F1645" t="s">
        <v>115</v>
      </c>
      <c r="G1645" t="s">
        <v>2848</v>
      </c>
      <c r="H1645" s="3">
        <v>3145143.4161999999</v>
      </c>
      <c r="I1645" s="3">
        <v>703861.40590000001</v>
      </c>
      <c r="J1645" t="s">
        <v>3476</v>
      </c>
      <c r="K1645" t="str">
        <f>_xlfn.XLOOKUP(A1645, Accounts!A:A, Accounts!E:E, "Not Found")</f>
        <v>Current</v>
      </c>
      <c r="L1645" s="3">
        <f>_xlfn.XLOOKUP(A1645, Accounts!A:A, Accounts!G:G, 0)</f>
        <v>2189041336</v>
      </c>
      <c r="M1645" s="3" t="str">
        <f>_xlfn.XLOOKUP(A1645, Loan!A:A, Loan!D:D, "0")</f>
        <v>0</v>
      </c>
      <c r="N1645" s="3" t="str">
        <f>_xlfn.XLOOKUP(Customer8[[#This Row],[Account Number]],Transaction!C:C,Transaction!D:D)</f>
        <v>Online Payment</v>
      </c>
      <c r="O1645" s="3" t="str">
        <f>_xlfn.XLOOKUP(Customer8[[#This Row],[Account Number]], Transaction!C:C,Transaction!E:E)</f>
        <v>Internet Banking</v>
      </c>
      <c r="P1645" s="2">
        <f>_xlfn.XLOOKUP(Customer8[[#This Row],[Account Number]], Transaction!C:C,Transaction!F:F)</f>
        <v>44239</v>
      </c>
      <c r="Q1645" s="3">
        <f>Customer8[[#This Row],[Bank Deposit]]-Customer8[[#This Row],[Saving Accounts]]</f>
        <v>2441282.0102999997</v>
      </c>
      <c r="R1645" s="3">
        <f>IF(AND(K1645="Current", Customer8[[#This Row],[Balance]]&gt;500000), Customer8[[#This Row],[Balance]]*1.02, Customer8[[#This Row],[Balance]])</f>
        <v>2490107.6505059996</v>
      </c>
      <c r="S1645" s="3" t="str">
        <f>TEXT(Customer8[[#This Row],[Transaction_Date]], "MMM")</f>
        <v>Feb</v>
      </c>
      <c r="T1645" s="3" t="str">
        <f t="shared" si="25"/>
        <v>60-69 Yrs</v>
      </c>
      <c r="U1645" s="3" t="str">
        <f>TEXT(Customer8[[#This Row],[Transaction_Date]],"YYYY")</f>
        <v>2021</v>
      </c>
    </row>
    <row r="1646" spans="1:21" x14ac:dyDescent="0.35">
      <c r="A1646" t="s">
        <v>3477</v>
      </c>
      <c r="B1646">
        <v>782785496</v>
      </c>
      <c r="C1646">
        <v>67</v>
      </c>
      <c r="D1646" s="1">
        <v>20234.25</v>
      </c>
      <c r="E1646" t="s">
        <v>741</v>
      </c>
      <c r="F1646" t="s">
        <v>205</v>
      </c>
      <c r="G1646" t="s">
        <v>2800</v>
      </c>
      <c r="H1646" s="3">
        <v>764881.33019999997</v>
      </c>
      <c r="I1646" s="3">
        <v>196319.54139999999</v>
      </c>
      <c r="J1646" t="s">
        <v>3478</v>
      </c>
      <c r="K1646" t="str">
        <f>_xlfn.XLOOKUP(A1646, Accounts!A:A, Accounts!E:E, "Not Found")</f>
        <v>Current</v>
      </c>
      <c r="L1646" s="3">
        <f>_xlfn.XLOOKUP(A1646, Accounts!A:A, Accounts!G:G, 0)</f>
        <v>718153074</v>
      </c>
      <c r="M1646" s="3" t="str">
        <f>_xlfn.XLOOKUP(A1646, Loan!A:A, Loan!D:D, "0")</f>
        <v>0</v>
      </c>
      <c r="N1646" s="3" t="str">
        <f>_xlfn.XLOOKUP(Customer8[[#This Row],[Account Number]],Transaction!C:C,Transaction!D:D)</f>
        <v>Online Payment</v>
      </c>
      <c r="O1646" s="3" t="str">
        <f>_xlfn.XLOOKUP(Customer8[[#This Row],[Account Number]], Transaction!C:C,Transaction!E:E)</f>
        <v>Card</v>
      </c>
      <c r="P1646" s="2">
        <f>_xlfn.XLOOKUP(Customer8[[#This Row],[Account Number]], Transaction!C:C,Transaction!F:F)</f>
        <v>44606</v>
      </c>
      <c r="Q1646" s="3">
        <f>Customer8[[#This Row],[Bank Deposit]]-Customer8[[#This Row],[Saving Accounts]]</f>
        <v>568561.78879999998</v>
      </c>
      <c r="R1646" s="3">
        <f>IF(AND(K1646="Current", Customer8[[#This Row],[Balance]]&gt;500000), Customer8[[#This Row],[Balance]]*1.02, Customer8[[#This Row],[Balance]])</f>
        <v>579933.02457599994</v>
      </c>
      <c r="S1646" s="3" t="str">
        <f>TEXT(Customer8[[#This Row],[Transaction_Date]], "MMM")</f>
        <v>Feb</v>
      </c>
      <c r="T1646" s="3" t="str">
        <f t="shared" si="25"/>
        <v>60-69 Yrs</v>
      </c>
      <c r="U1646" s="3" t="str">
        <f>TEXT(Customer8[[#This Row],[Transaction_Date]],"YYYY")</f>
        <v>2022</v>
      </c>
    </row>
    <row r="1647" spans="1:21" x14ac:dyDescent="0.35">
      <c r="A1647" t="s">
        <v>3479</v>
      </c>
      <c r="B1647">
        <v>673790986</v>
      </c>
      <c r="C1647">
        <v>23</v>
      </c>
      <c r="D1647" s="1">
        <v>36305.25</v>
      </c>
      <c r="E1647" t="s">
        <v>741</v>
      </c>
      <c r="F1647" t="s">
        <v>1492</v>
      </c>
      <c r="G1647" t="s">
        <v>2737</v>
      </c>
      <c r="H1647" s="3">
        <v>95899.266300000003</v>
      </c>
      <c r="I1647" s="3">
        <v>31921.713800000001</v>
      </c>
      <c r="J1647" t="s">
        <v>3480</v>
      </c>
      <c r="K1647" t="str">
        <f>_xlfn.XLOOKUP(A1647, Accounts!A:A, Accounts!E:E, "Not Found")</f>
        <v>Domiciliary</v>
      </c>
      <c r="L1647" s="3">
        <f>_xlfn.XLOOKUP(A1647, Accounts!A:A, Accounts!G:G, 0)</f>
        <v>20884224</v>
      </c>
      <c r="M1647" s="3" t="str">
        <f>_xlfn.XLOOKUP(A1647, Loan!A:A, Loan!D:D, "0")</f>
        <v>0</v>
      </c>
      <c r="N1647" s="3" t="str">
        <f>_xlfn.XLOOKUP(Customer8[[#This Row],[Account Number]],Transaction!C:C,Transaction!D:D)</f>
        <v>Money Transfer</v>
      </c>
      <c r="O1647" s="3" t="str">
        <f>_xlfn.XLOOKUP(Customer8[[#This Row],[Account Number]], Transaction!C:C,Transaction!E:E)</f>
        <v>Bank</v>
      </c>
      <c r="P1647" s="2">
        <f>_xlfn.XLOOKUP(Customer8[[#This Row],[Account Number]], Transaction!C:C,Transaction!F:F)</f>
        <v>44580</v>
      </c>
      <c r="Q1647" s="3">
        <f>Customer8[[#This Row],[Bank Deposit]]-Customer8[[#This Row],[Saving Accounts]]</f>
        <v>63977.552500000005</v>
      </c>
      <c r="R1647" s="3">
        <f>IF(AND(K1647="Current", Customer8[[#This Row],[Balance]]&gt;500000), Customer8[[#This Row],[Balance]]*1.02, Customer8[[#This Row],[Balance]])</f>
        <v>63977.552500000005</v>
      </c>
      <c r="S1647" s="3" t="str">
        <f>TEXT(Customer8[[#This Row],[Transaction_Date]], "MMM")</f>
        <v>Jan</v>
      </c>
      <c r="T1647" s="3" t="str">
        <f t="shared" si="25"/>
        <v>20-29 Yrs</v>
      </c>
      <c r="U1647" s="3" t="str">
        <f>TEXT(Customer8[[#This Row],[Transaction_Date]],"YYYY")</f>
        <v>2022</v>
      </c>
    </row>
    <row r="1648" spans="1:21" x14ac:dyDescent="0.35">
      <c r="A1648" t="s">
        <v>3481</v>
      </c>
      <c r="B1648">
        <v>386649200</v>
      </c>
      <c r="C1648">
        <v>21</v>
      </c>
      <c r="D1648" s="1">
        <v>37035.75</v>
      </c>
      <c r="E1648" t="s">
        <v>741</v>
      </c>
      <c r="F1648" t="s">
        <v>1762</v>
      </c>
      <c r="G1648" t="s">
        <v>2800</v>
      </c>
      <c r="H1648" s="3">
        <v>254470.01310000001</v>
      </c>
      <c r="I1648" s="3">
        <v>242841.00709999999</v>
      </c>
      <c r="J1648" t="s">
        <v>3482</v>
      </c>
      <c r="K1648" t="str">
        <f>_xlfn.XLOOKUP(A1648, Accounts!A:A, Accounts!E:E, "Not Found")</f>
        <v>Joint</v>
      </c>
      <c r="L1648" s="3">
        <f>_xlfn.XLOOKUP(A1648, Accounts!A:A, Accounts!G:G, 0)</f>
        <v>171662004</v>
      </c>
      <c r="M1648" s="3" t="str">
        <f>_xlfn.XLOOKUP(A1648, Loan!A:A, Loan!D:D, "0")</f>
        <v>0</v>
      </c>
      <c r="N1648" s="3" t="str">
        <f>_xlfn.XLOOKUP(Customer8[[#This Row],[Account Number]],Transaction!C:C,Transaction!D:D)</f>
        <v>Money Transfer</v>
      </c>
      <c r="O1648" s="3" t="str">
        <f>_xlfn.XLOOKUP(Customer8[[#This Row],[Account Number]], Transaction!C:C,Transaction!E:E)</f>
        <v>Mobile</v>
      </c>
      <c r="P1648" s="2">
        <f>_xlfn.XLOOKUP(Customer8[[#This Row],[Account Number]], Transaction!C:C,Transaction!F:F)</f>
        <v>44382</v>
      </c>
      <c r="Q1648" s="3">
        <f>Customer8[[#This Row],[Bank Deposit]]-Customer8[[#This Row],[Saving Accounts]]</f>
        <v>11629.006000000023</v>
      </c>
      <c r="R1648" s="3">
        <f>IF(AND(K1648="Current", Customer8[[#This Row],[Balance]]&gt;500000), Customer8[[#This Row],[Balance]]*1.02, Customer8[[#This Row],[Balance]])</f>
        <v>11629.006000000023</v>
      </c>
      <c r="S1648" s="3" t="str">
        <f>TEXT(Customer8[[#This Row],[Transaction_Date]], "MMM")</f>
        <v>Jul</v>
      </c>
      <c r="T1648" s="3" t="str">
        <f t="shared" si="25"/>
        <v>20-29 Yrs</v>
      </c>
      <c r="U1648" s="3" t="str">
        <f>TEXT(Customer8[[#This Row],[Transaction_Date]],"YYYY")</f>
        <v>2021</v>
      </c>
    </row>
    <row r="1649" spans="1:21" x14ac:dyDescent="0.35">
      <c r="A1649" t="s">
        <v>3483</v>
      </c>
      <c r="B1649">
        <v>245262793</v>
      </c>
      <c r="C1649">
        <v>41</v>
      </c>
      <c r="D1649" s="1">
        <v>29730.75</v>
      </c>
      <c r="E1649" t="s">
        <v>741</v>
      </c>
      <c r="F1649" t="s">
        <v>150</v>
      </c>
      <c r="G1649" t="s">
        <v>2771</v>
      </c>
      <c r="H1649" s="3">
        <v>113314.3392</v>
      </c>
      <c r="I1649" s="3">
        <v>76245.770199999999</v>
      </c>
      <c r="J1649" t="s">
        <v>3484</v>
      </c>
      <c r="K1649" t="str">
        <f>_xlfn.XLOOKUP(A1649, Accounts!A:A, Accounts!E:E, "Not Found")</f>
        <v>Domiciliary</v>
      </c>
      <c r="L1649" s="3">
        <f>_xlfn.XLOOKUP(A1649, Accounts!A:A, Accounts!G:G, 0)</f>
        <v>70434</v>
      </c>
      <c r="M1649" s="3">
        <f>_xlfn.XLOOKUP(A1649, Loan!A:A, Loan!D:D, "0")</f>
        <v>4108031424</v>
      </c>
      <c r="N1649" s="3" t="str">
        <f>_xlfn.XLOOKUP(Customer8[[#This Row],[Account Number]],Transaction!C:C,Transaction!D:D)</f>
        <v>Loan Payment</v>
      </c>
      <c r="O1649" s="3" t="str">
        <f>_xlfn.XLOOKUP(Customer8[[#This Row],[Account Number]], Transaction!C:C,Transaction!E:E)</f>
        <v>ACH</v>
      </c>
      <c r="P1649" s="2">
        <f>_xlfn.XLOOKUP(Customer8[[#This Row],[Account Number]], Transaction!C:C,Transaction!F:F)</f>
        <v>44266</v>
      </c>
      <c r="Q1649" s="3">
        <f>Customer8[[#This Row],[Bank Deposit]]-Customer8[[#This Row],[Saving Accounts]]</f>
        <v>37068.569000000003</v>
      </c>
      <c r="R1649" s="3">
        <f>IF(AND(K1649="Current", Customer8[[#This Row],[Balance]]&gt;500000), Customer8[[#This Row],[Balance]]*1.02, Customer8[[#This Row],[Balance]])</f>
        <v>37068.569000000003</v>
      </c>
      <c r="S1649" s="3" t="str">
        <f>TEXT(Customer8[[#This Row],[Transaction_Date]], "MMM")</f>
        <v>Mar</v>
      </c>
      <c r="T1649" s="3" t="str">
        <f t="shared" si="25"/>
        <v>40-49 Yrs</v>
      </c>
      <c r="U1649" s="3" t="str">
        <f>TEXT(Customer8[[#This Row],[Transaction_Date]],"YYYY")</f>
        <v>2021</v>
      </c>
    </row>
    <row r="1650" spans="1:21" x14ac:dyDescent="0.35">
      <c r="A1650" t="s">
        <v>3485</v>
      </c>
      <c r="B1650">
        <v>125415238</v>
      </c>
      <c r="C1650">
        <v>63</v>
      </c>
      <c r="D1650" s="1">
        <v>21695.25</v>
      </c>
      <c r="E1650" t="s">
        <v>741</v>
      </c>
      <c r="F1650" t="s">
        <v>229</v>
      </c>
      <c r="G1650" t="s">
        <v>2734</v>
      </c>
      <c r="H1650" s="3">
        <v>88035.771599999993</v>
      </c>
      <c r="I1650" s="3">
        <v>78037.423299999995</v>
      </c>
      <c r="J1650" t="s">
        <v>3486</v>
      </c>
      <c r="K1650" t="str">
        <f>_xlfn.XLOOKUP(A1650, Accounts!A:A, Accounts!E:E, "Not Found")</f>
        <v>Joint</v>
      </c>
      <c r="L1650" s="3">
        <f>_xlfn.XLOOKUP(A1650, Accounts!A:A, Accounts!G:G, 0)</f>
        <v>976988922</v>
      </c>
      <c r="M1650" s="3" t="str">
        <f>_xlfn.XLOOKUP(A1650, Loan!A:A, Loan!D:D, "0")</f>
        <v>0</v>
      </c>
      <c r="N1650" s="3" t="str">
        <f>_xlfn.XLOOKUP(Customer8[[#This Row],[Account Number]],Transaction!C:C,Transaction!D:D)</f>
        <v>Online Payment</v>
      </c>
      <c r="O1650" s="3" t="str">
        <f>_xlfn.XLOOKUP(Customer8[[#This Row],[Account Number]], Transaction!C:C,Transaction!E:E)</f>
        <v>Card</v>
      </c>
      <c r="P1650" s="2">
        <f>_xlfn.XLOOKUP(Customer8[[#This Row],[Account Number]], Transaction!C:C,Transaction!F:F)</f>
        <v>44197</v>
      </c>
      <c r="Q1650" s="3">
        <f>Customer8[[#This Row],[Bank Deposit]]-Customer8[[#This Row],[Saving Accounts]]</f>
        <v>9998.3482999999978</v>
      </c>
      <c r="R1650" s="3">
        <f>IF(AND(K1650="Current", Customer8[[#This Row],[Balance]]&gt;500000), Customer8[[#This Row],[Balance]]*1.02, Customer8[[#This Row],[Balance]])</f>
        <v>9998.3482999999978</v>
      </c>
      <c r="S1650" s="3" t="str">
        <f>TEXT(Customer8[[#This Row],[Transaction_Date]], "MMM")</f>
        <v>Jan</v>
      </c>
      <c r="T1650" s="3" t="str">
        <f t="shared" si="25"/>
        <v>60-69 Yrs</v>
      </c>
      <c r="U1650" s="3" t="str">
        <f>TEXT(Customer8[[#This Row],[Transaction_Date]],"YYYY")</f>
        <v>2021</v>
      </c>
    </row>
    <row r="1651" spans="1:21" x14ac:dyDescent="0.35">
      <c r="A1651" t="s">
        <v>3487</v>
      </c>
      <c r="B1651">
        <v>969042217</v>
      </c>
      <c r="C1651">
        <v>22</v>
      </c>
      <c r="D1651" s="1">
        <v>36670.5</v>
      </c>
      <c r="E1651" t="s">
        <v>741</v>
      </c>
      <c r="F1651" t="s">
        <v>72</v>
      </c>
      <c r="G1651" t="s">
        <v>2756</v>
      </c>
      <c r="H1651" s="3">
        <v>1711330.1525000001</v>
      </c>
      <c r="I1651" s="3">
        <v>451747.28</v>
      </c>
      <c r="J1651" t="s">
        <v>3488</v>
      </c>
      <c r="K1651" t="str">
        <f>_xlfn.XLOOKUP(A1651, Accounts!A:A, Accounts!E:E, "Not Found")</f>
        <v>Current</v>
      </c>
      <c r="L1651" s="3">
        <f>_xlfn.XLOOKUP(A1651, Accounts!A:A, Accounts!G:G, 0)</f>
        <v>3252078</v>
      </c>
      <c r="M1651" s="3">
        <f>_xlfn.XLOOKUP(A1651, Loan!A:A, Loan!D:D, "0")</f>
        <v>459902124</v>
      </c>
      <c r="N1651" s="3" t="str">
        <f>_xlfn.XLOOKUP(Customer8[[#This Row],[Account Number]],Transaction!C:C,Transaction!D:D)</f>
        <v>Loan Payment</v>
      </c>
      <c r="O1651" s="3" t="str">
        <f>_xlfn.XLOOKUP(Customer8[[#This Row],[Account Number]], Transaction!C:C,Transaction!E:E)</f>
        <v>AFT</v>
      </c>
      <c r="P1651" s="2">
        <f>_xlfn.XLOOKUP(Customer8[[#This Row],[Account Number]], Transaction!C:C,Transaction!F:F)</f>
        <v>44369</v>
      </c>
      <c r="Q1651" s="3">
        <f>Customer8[[#This Row],[Bank Deposit]]-Customer8[[#This Row],[Saving Accounts]]</f>
        <v>1259582.8725000001</v>
      </c>
      <c r="R1651" s="3">
        <f>IF(AND(K1651="Current", Customer8[[#This Row],[Balance]]&gt;500000), Customer8[[#This Row],[Balance]]*1.02, Customer8[[#This Row],[Balance]])</f>
        <v>1284774.5299500001</v>
      </c>
      <c r="S1651" s="3" t="str">
        <f>TEXT(Customer8[[#This Row],[Transaction_Date]], "MMM")</f>
        <v>Jun</v>
      </c>
      <c r="T1651" s="3" t="str">
        <f t="shared" si="25"/>
        <v>20-29 Yrs</v>
      </c>
      <c r="U1651" s="3" t="str">
        <f>TEXT(Customer8[[#This Row],[Transaction_Date]],"YYYY")</f>
        <v>2021</v>
      </c>
    </row>
    <row r="1652" spans="1:21" x14ac:dyDescent="0.35">
      <c r="A1652" t="s">
        <v>3489</v>
      </c>
      <c r="B1652">
        <v>900149156</v>
      </c>
      <c r="C1652">
        <v>80</v>
      </c>
      <c r="D1652" s="1">
        <v>15486</v>
      </c>
      <c r="E1652" t="s">
        <v>741</v>
      </c>
      <c r="F1652" t="s">
        <v>728</v>
      </c>
      <c r="G1652" t="s">
        <v>2771</v>
      </c>
      <c r="H1652" s="3">
        <v>417528.26500000001</v>
      </c>
      <c r="I1652" s="3">
        <v>244800.0336</v>
      </c>
      <c r="J1652" t="s">
        <v>3490</v>
      </c>
      <c r="K1652" t="str">
        <f>_xlfn.XLOOKUP(A1652, Accounts!A:A, Accounts!E:E, "Not Found")</f>
        <v>Savings</v>
      </c>
      <c r="L1652" s="3">
        <f>_xlfn.XLOOKUP(A1652, Accounts!A:A, Accounts!G:G, 0)</f>
        <v>231444</v>
      </c>
      <c r="M1652" s="3" t="str">
        <f>_xlfn.XLOOKUP(A1652, Loan!A:A, Loan!D:D, "0")</f>
        <v>0</v>
      </c>
      <c r="N1652" s="3" t="str">
        <f>_xlfn.XLOOKUP(Customer8[[#This Row],[Account Number]],Transaction!C:C,Transaction!D:D)</f>
        <v>Money Deposit</v>
      </c>
      <c r="O1652" s="3" t="str">
        <f>_xlfn.XLOOKUP(Customer8[[#This Row],[Account Number]], Transaction!C:C,Transaction!E:E)</f>
        <v>Bank</v>
      </c>
      <c r="P1652" s="2">
        <f>_xlfn.XLOOKUP(Customer8[[#This Row],[Account Number]], Transaction!C:C,Transaction!F:F)</f>
        <v>44515</v>
      </c>
      <c r="Q1652" s="3">
        <f>Customer8[[#This Row],[Bank Deposit]]-Customer8[[#This Row],[Saving Accounts]]</f>
        <v>172728.23140000002</v>
      </c>
      <c r="R1652" s="3">
        <f>IF(AND(K1652="Current", Customer8[[#This Row],[Balance]]&gt;500000), Customer8[[#This Row],[Balance]]*1.02, Customer8[[#This Row],[Balance]])</f>
        <v>172728.23140000002</v>
      </c>
      <c r="S1652" s="3" t="str">
        <f>TEXT(Customer8[[#This Row],[Transaction_Date]], "MMM")</f>
        <v>Nov</v>
      </c>
      <c r="T1652" s="3" t="str">
        <f t="shared" si="25"/>
        <v>70 Yrs &amp; Above</v>
      </c>
      <c r="U1652" s="3" t="str">
        <f>TEXT(Customer8[[#This Row],[Transaction_Date]],"YYYY")</f>
        <v>2021</v>
      </c>
    </row>
    <row r="1653" spans="1:21" x14ac:dyDescent="0.35">
      <c r="A1653" t="s">
        <v>3491</v>
      </c>
      <c r="B1653">
        <v>564569787</v>
      </c>
      <c r="C1653">
        <v>61</v>
      </c>
      <c r="D1653" s="1">
        <v>22425.75</v>
      </c>
      <c r="E1653" t="s">
        <v>741</v>
      </c>
      <c r="F1653" t="s">
        <v>229</v>
      </c>
      <c r="G1653" t="s">
        <v>2749</v>
      </c>
      <c r="H1653" s="3">
        <v>745869.05779999995</v>
      </c>
      <c r="I1653" s="3">
        <v>233155.2513</v>
      </c>
      <c r="J1653" t="s">
        <v>3492</v>
      </c>
      <c r="K1653" t="str">
        <f>_xlfn.XLOOKUP(A1653, Accounts!A:A, Accounts!E:E, "Not Found")</f>
        <v>Domiciliary</v>
      </c>
      <c r="L1653" s="3">
        <f>_xlfn.XLOOKUP(A1653, Accounts!A:A, Accounts!G:G, 0)</f>
        <v>4098549</v>
      </c>
      <c r="M1653" s="3" t="str">
        <f>_xlfn.XLOOKUP(A1653, Loan!A:A, Loan!D:D, "0")</f>
        <v>0</v>
      </c>
      <c r="N1653" s="3" t="str">
        <f>_xlfn.XLOOKUP(Customer8[[#This Row],[Account Number]],Transaction!C:C,Transaction!D:D)</f>
        <v>Checks</v>
      </c>
      <c r="O1653" s="3" t="str">
        <f>_xlfn.XLOOKUP(Customer8[[#This Row],[Account Number]], Transaction!C:C,Transaction!E:E)</f>
        <v>Informal Services</v>
      </c>
      <c r="P1653" s="2">
        <f>_xlfn.XLOOKUP(Customer8[[#This Row],[Account Number]], Transaction!C:C,Transaction!F:F)</f>
        <v>44596</v>
      </c>
      <c r="Q1653" s="3">
        <f>Customer8[[#This Row],[Bank Deposit]]-Customer8[[#This Row],[Saving Accounts]]</f>
        <v>512713.80649999995</v>
      </c>
      <c r="R1653" s="3">
        <f>IF(AND(K1653="Current", Customer8[[#This Row],[Balance]]&gt;500000), Customer8[[#This Row],[Balance]]*1.02, Customer8[[#This Row],[Balance]])</f>
        <v>512713.80649999995</v>
      </c>
      <c r="S1653" s="3" t="str">
        <f>TEXT(Customer8[[#This Row],[Transaction_Date]], "MMM")</f>
        <v>Feb</v>
      </c>
      <c r="T1653" s="3" t="str">
        <f t="shared" si="25"/>
        <v>60-69 Yrs</v>
      </c>
      <c r="U1653" s="3" t="str">
        <f>TEXT(Customer8[[#This Row],[Transaction_Date]],"YYYY")</f>
        <v>2022</v>
      </c>
    </row>
    <row r="1654" spans="1:21" x14ac:dyDescent="0.35">
      <c r="A1654" t="s">
        <v>3493</v>
      </c>
      <c r="B1654">
        <v>30606504</v>
      </c>
      <c r="C1654">
        <v>48</v>
      </c>
      <c r="D1654" s="1">
        <v>27174</v>
      </c>
      <c r="E1654" t="s">
        <v>741</v>
      </c>
      <c r="F1654" t="s">
        <v>1104</v>
      </c>
      <c r="G1654" t="s">
        <v>2749</v>
      </c>
      <c r="H1654" s="3">
        <v>869732.47479999997</v>
      </c>
      <c r="I1654" s="3">
        <v>57619.7765</v>
      </c>
      <c r="J1654" t="s">
        <v>3494</v>
      </c>
      <c r="K1654" t="str">
        <f>_xlfn.XLOOKUP(A1654, Accounts!A:A, Accounts!E:E, "Not Found")</f>
        <v>Domiciliary</v>
      </c>
      <c r="L1654" s="3">
        <f>_xlfn.XLOOKUP(A1654, Accounts!A:A, Accounts!G:G, 0)</f>
        <v>8722155</v>
      </c>
      <c r="M1654" s="3" t="str">
        <f>_xlfn.XLOOKUP(A1654, Loan!A:A, Loan!D:D, "0")</f>
        <v>0</v>
      </c>
      <c r="N1654" s="3" t="str">
        <f>_xlfn.XLOOKUP(Customer8[[#This Row],[Account Number]],Transaction!C:C,Transaction!D:D)</f>
        <v>Cash Withdrawal</v>
      </c>
      <c r="O1654" s="3" t="str">
        <f>_xlfn.XLOOKUP(Customer8[[#This Row],[Account Number]], Transaction!C:C,Transaction!E:E)</f>
        <v>ATM</v>
      </c>
      <c r="P1654" s="2">
        <f>_xlfn.XLOOKUP(Customer8[[#This Row],[Account Number]], Transaction!C:C,Transaction!F:F)</f>
        <v>44570</v>
      </c>
      <c r="Q1654" s="3">
        <f>Customer8[[#This Row],[Bank Deposit]]-Customer8[[#This Row],[Saving Accounts]]</f>
        <v>812112.69829999993</v>
      </c>
      <c r="R1654" s="3">
        <f>IF(AND(K1654="Current", Customer8[[#This Row],[Balance]]&gt;500000), Customer8[[#This Row],[Balance]]*1.02, Customer8[[#This Row],[Balance]])</f>
        <v>812112.69829999993</v>
      </c>
      <c r="S1654" s="3" t="str">
        <f>TEXT(Customer8[[#This Row],[Transaction_Date]], "MMM")</f>
        <v>Jan</v>
      </c>
      <c r="T1654" s="3" t="str">
        <f t="shared" si="25"/>
        <v>40-49 Yrs</v>
      </c>
      <c r="U1654" s="3" t="str">
        <f>TEXT(Customer8[[#This Row],[Transaction_Date]],"YYYY")</f>
        <v>2022</v>
      </c>
    </row>
    <row r="1655" spans="1:21" x14ac:dyDescent="0.35">
      <c r="A1655" t="s">
        <v>3495</v>
      </c>
      <c r="B1655">
        <v>62019148</v>
      </c>
      <c r="C1655">
        <v>28</v>
      </c>
      <c r="D1655" s="1">
        <v>34479</v>
      </c>
      <c r="E1655" t="s">
        <v>741</v>
      </c>
      <c r="F1655" t="s">
        <v>519</v>
      </c>
      <c r="G1655" t="s">
        <v>2749</v>
      </c>
      <c r="H1655" s="3">
        <v>1120917.3700000001</v>
      </c>
      <c r="I1655" s="3">
        <v>437157.77429999999</v>
      </c>
      <c r="J1655" t="s">
        <v>3496</v>
      </c>
      <c r="K1655" t="str">
        <f>_xlfn.XLOOKUP(A1655, Accounts!A:A, Accounts!E:E, "Not Found")</f>
        <v>Domiciliary</v>
      </c>
      <c r="L1655" s="3">
        <f>_xlfn.XLOOKUP(A1655, Accounts!A:A, Accounts!G:G, 0)</f>
        <v>1168812344</v>
      </c>
      <c r="M1655" s="3" t="str">
        <f>_xlfn.XLOOKUP(A1655, Loan!A:A, Loan!D:D, "0")</f>
        <v>0</v>
      </c>
      <c r="N1655" s="3" t="str">
        <f>_xlfn.XLOOKUP(Customer8[[#This Row],[Account Number]],Transaction!C:C,Transaction!D:D)</f>
        <v>Online Payment</v>
      </c>
      <c r="O1655" s="3" t="str">
        <f>_xlfn.XLOOKUP(Customer8[[#This Row],[Account Number]], Transaction!C:C,Transaction!E:E)</f>
        <v>Mobile</v>
      </c>
      <c r="P1655" s="2">
        <f>_xlfn.XLOOKUP(Customer8[[#This Row],[Account Number]], Transaction!C:C,Transaction!F:F)</f>
        <v>44420</v>
      </c>
      <c r="Q1655" s="3">
        <f>Customer8[[#This Row],[Bank Deposit]]-Customer8[[#This Row],[Saving Accounts]]</f>
        <v>683759.59570000018</v>
      </c>
      <c r="R1655" s="3">
        <f>IF(AND(K1655="Current", Customer8[[#This Row],[Balance]]&gt;500000), Customer8[[#This Row],[Balance]]*1.02, Customer8[[#This Row],[Balance]])</f>
        <v>683759.59570000018</v>
      </c>
      <c r="S1655" s="3" t="str">
        <f>TEXT(Customer8[[#This Row],[Transaction_Date]], "MMM")</f>
        <v>Aug</v>
      </c>
      <c r="T1655" s="3" t="str">
        <f t="shared" si="25"/>
        <v>20-29 Yrs</v>
      </c>
      <c r="U1655" s="3" t="str">
        <f>TEXT(Customer8[[#This Row],[Transaction_Date]],"YYYY")</f>
        <v>2021</v>
      </c>
    </row>
    <row r="1656" spans="1:21" x14ac:dyDescent="0.35">
      <c r="A1656" t="s">
        <v>3497</v>
      </c>
      <c r="B1656">
        <v>756616012</v>
      </c>
      <c r="C1656">
        <v>20</v>
      </c>
      <c r="D1656" s="1">
        <v>37401</v>
      </c>
      <c r="E1656" t="s">
        <v>741</v>
      </c>
      <c r="F1656" t="s">
        <v>668</v>
      </c>
      <c r="G1656" t="s">
        <v>2743</v>
      </c>
      <c r="H1656" s="3">
        <v>676425.1128</v>
      </c>
      <c r="I1656" s="3">
        <v>138861.5232</v>
      </c>
      <c r="J1656" t="s">
        <v>3498</v>
      </c>
      <c r="K1656" t="str">
        <f>_xlfn.XLOOKUP(A1656, Accounts!A:A, Accounts!E:E, "Not Found")</f>
        <v>Corporate</v>
      </c>
      <c r="L1656" s="3">
        <f>_xlfn.XLOOKUP(A1656, Accounts!A:A, Accounts!G:G, 0)</f>
        <v>13071168</v>
      </c>
      <c r="M1656" s="3" t="str">
        <f>_xlfn.XLOOKUP(A1656, Loan!A:A, Loan!D:D, "0")</f>
        <v>0</v>
      </c>
      <c r="N1656" s="3" t="str">
        <f>_xlfn.XLOOKUP(Customer8[[#This Row],[Account Number]],Transaction!C:C,Transaction!D:D)</f>
        <v>Money Transfer</v>
      </c>
      <c r="O1656" s="3" t="str">
        <f>_xlfn.XLOOKUP(Customer8[[#This Row],[Account Number]], Transaction!C:C,Transaction!E:E)</f>
        <v>Mobile</v>
      </c>
      <c r="P1656" s="2">
        <f>_xlfn.XLOOKUP(Customer8[[#This Row],[Account Number]], Transaction!C:C,Transaction!F:F)</f>
        <v>44647</v>
      </c>
      <c r="Q1656" s="3">
        <f>Customer8[[#This Row],[Bank Deposit]]-Customer8[[#This Row],[Saving Accounts]]</f>
        <v>537563.58960000006</v>
      </c>
      <c r="R1656" s="3">
        <f>IF(AND(K1656="Current", Customer8[[#This Row],[Balance]]&gt;500000), Customer8[[#This Row],[Balance]]*1.02, Customer8[[#This Row],[Balance]])</f>
        <v>537563.58960000006</v>
      </c>
      <c r="S1656" s="3" t="str">
        <f>TEXT(Customer8[[#This Row],[Transaction_Date]], "MMM")</f>
        <v>Mar</v>
      </c>
      <c r="T1656" s="3" t="str">
        <f t="shared" si="25"/>
        <v>20-29 Yrs</v>
      </c>
      <c r="U1656" s="3" t="str">
        <f>TEXT(Customer8[[#This Row],[Transaction_Date]],"YYYY")</f>
        <v>2022</v>
      </c>
    </row>
    <row r="1657" spans="1:21" x14ac:dyDescent="0.35">
      <c r="A1657" t="s">
        <v>3499</v>
      </c>
      <c r="B1657">
        <v>497461477</v>
      </c>
      <c r="C1657">
        <v>50</v>
      </c>
      <c r="D1657" s="1">
        <v>26443.5</v>
      </c>
      <c r="E1657" t="s">
        <v>741</v>
      </c>
      <c r="F1657" t="s">
        <v>547</v>
      </c>
      <c r="G1657" t="s">
        <v>2800</v>
      </c>
      <c r="H1657" s="3">
        <v>2065707.8034000001</v>
      </c>
      <c r="I1657" s="3">
        <v>405935.60320000001</v>
      </c>
      <c r="J1657" t="s">
        <v>3500</v>
      </c>
      <c r="K1657" t="str">
        <f>_xlfn.XLOOKUP(A1657, Accounts!A:A, Accounts!E:E, "Not Found")</f>
        <v>Joint</v>
      </c>
      <c r="L1657" s="3">
        <f>_xlfn.XLOOKUP(A1657, Accounts!A:A, Accounts!G:G, 0)</f>
        <v>2534848512</v>
      </c>
      <c r="M1657" s="3" t="str">
        <f>_xlfn.XLOOKUP(A1657, Loan!A:A, Loan!D:D, "0")</f>
        <v>0</v>
      </c>
      <c r="N1657" s="3" t="str">
        <f>_xlfn.XLOOKUP(Customer8[[#This Row],[Account Number]],Transaction!C:C,Transaction!D:D)</f>
        <v>Cash Withdrawal</v>
      </c>
      <c r="O1657" s="3" t="str">
        <f>_xlfn.XLOOKUP(Customer8[[#This Row],[Account Number]], Transaction!C:C,Transaction!E:E)</f>
        <v>POS</v>
      </c>
      <c r="P1657" s="2">
        <f>_xlfn.XLOOKUP(Customer8[[#This Row],[Account Number]], Transaction!C:C,Transaction!F:F)</f>
        <v>44523</v>
      </c>
      <c r="Q1657" s="3">
        <f>Customer8[[#This Row],[Bank Deposit]]-Customer8[[#This Row],[Saving Accounts]]</f>
        <v>1659772.2002000001</v>
      </c>
      <c r="R1657" s="3">
        <f>IF(AND(K1657="Current", Customer8[[#This Row],[Balance]]&gt;500000), Customer8[[#This Row],[Balance]]*1.02, Customer8[[#This Row],[Balance]])</f>
        <v>1659772.2002000001</v>
      </c>
      <c r="S1657" s="3" t="str">
        <f>TEXT(Customer8[[#This Row],[Transaction_Date]], "MMM")</f>
        <v>Nov</v>
      </c>
      <c r="T1657" s="3" t="str">
        <f t="shared" si="25"/>
        <v>50-59 Yrs</v>
      </c>
      <c r="U1657" s="3" t="str">
        <f>TEXT(Customer8[[#This Row],[Transaction_Date]],"YYYY")</f>
        <v>2021</v>
      </c>
    </row>
    <row r="1658" spans="1:21" x14ac:dyDescent="0.35">
      <c r="A1658" t="s">
        <v>3501</v>
      </c>
      <c r="B1658">
        <v>857789489</v>
      </c>
      <c r="C1658">
        <v>35</v>
      </c>
      <c r="D1658" s="1">
        <v>31922.25</v>
      </c>
      <c r="E1658" t="s">
        <v>741</v>
      </c>
      <c r="F1658" t="s">
        <v>941</v>
      </c>
      <c r="G1658" t="s">
        <v>2776</v>
      </c>
      <c r="H1658" s="3">
        <v>103372.7286</v>
      </c>
      <c r="I1658" s="3">
        <v>64771.519800000002</v>
      </c>
      <c r="J1658" t="s">
        <v>3502</v>
      </c>
      <c r="K1658" t="str">
        <f>_xlfn.XLOOKUP(A1658, Accounts!A:A, Accounts!E:E, "Not Found")</f>
        <v>Savings</v>
      </c>
      <c r="L1658" s="3">
        <f>_xlfn.XLOOKUP(A1658, Accounts!A:A, Accounts!G:G, 0)</f>
        <v>802255423</v>
      </c>
      <c r="M1658" s="3" t="str">
        <f>_xlfn.XLOOKUP(A1658, Loan!A:A, Loan!D:D, "0")</f>
        <v>0</v>
      </c>
      <c r="N1658" s="3" t="str">
        <f>_xlfn.XLOOKUP(Customer8[[#This Row],[Account Number]],Transaction!C:C,Transaction!D:D)</f>
        <v>Money Deposit</v>
      </c>
      <c r="O1658" s="3" t="str">
        <f>_xlfn.XLOOKUP(Customer8[[#This Row],[Account Number]], Transaction!C:C,Transaction!E:E)</f>
        <v>Bank</v>
      </c>
      <c r="P1658" s="2">
        <f>_xlfn.XLOOKUP(Customer8[[#This Row],[Account Number]], Transaction!C:C,Transaction!F:F)</f>
        <v>44637</v>
      </c>
      <c r="Q1658" s="3">
        <f>Customer8[[#This Row],[Bank Deposit]]-Customer8[[#This Row],[Saving Accounts]]</f>
        <v>38601.2088</v>
      </c>
      <c r="R1658" s="3">
        <f>IF(AND(K1658="Current", Customer8[[#This Row],[Balance]]&gt;500000), Customer8[[#This Row],[Balance]]*1.02, Customer8[[#This Row],[Balance]])</f>
        <v>38601.2088</v>
      </c>
      <c r="S1658" s="3" t="str">
        <f>TEXT(Customer8[[#This Row],[Transaction_Date]], "MMM")</f>
        <v>Mar</v>
      </c>
      <c r="T1658" s="3" t="str">
        <f t="shared" si="25"/>
        <v>30-39 Yrs</v>
      </c>
      <c r="U1658" s="3" t="str">
        <f>TEXT(Customer8[[#This Row],[Transaction_Date]],"YYYY")</f>
        <v>2022</v>
      </c>
    </row>
    <row r="1659" spans="1:21" x14ac:dyDescent="0.35">
      <c r="A1659" t="s">
        <v>3503</v>
      </c>
      <c r="B1659">
        <v>771087014</v>
      </c>
      <c r="C1659">
        <v>72</v>
      </c>
      <c r="D1659" s="1">
        <v>18408</v>
      </c>
      <c r="E1659" t="s">
        <v>741</v>
      </c>
      <c r="F1659" t="s">
        <v>183</v>
      </c>
      <c r="G1659" t="s">
        <v>2771</v>
      </c>
      <c r="H1659" s="3">
        <v>363561.04800000001</v>
      </c>
      <c r="I1659" s="3">
        <v>73439.331699999995</v>
      </c>
      <c r="J1659" t="s">
        <v>3504</v>
      </c>
      <c r="K1659" t="str">
        <f>_xlfn.XLOOKUP(A1659, Accounts!A:A, Accounts!E:E, "Not Found")</f>
        <v>Domiciliary</v>
      </c>
      <c r="L1659" s="3">
        <f>_xlfn.XLOOKUP(A1659, Accounts!A:A, Accounts!G:G, 0)</f>
        <v>5145077925</v>
      </c>
      <c r="M1659" s="3">
        <f>_xlfn.XLOOKUP(A1659, Loan!A:A, Loan!D:D, "0")</f>
        <v>1236855483</v>
      </c>
      <c r="N1659" s="3" t="str">
        <f>_xlfn.XLOOKUP(Customer8[[#This Row],[Account Number]],Transaction!C:C,Transaction!D:D)</f>
        <v>Loan Payment</v>
      </c>
      <c r="O1659" s="3" t="str">
        <f>_xlfn.XLOOKUP(Customer8[[#This Row],[Account Number]], Transaction!C:C,Transaction!E:E)</f>
        <v>Mobile</v>
      </c>
      <c r="P1659" s="2">
        <f>_xlfn.XLOOKUP(Customer8[[#This Row],[Account Number]], Transaction!C:C,Transaction!F:F)</f>
        <v>44550</v>
      </c>
      <c r="Q1659" s="3">
        <f>Customer8[[#This Row],[Bank Deposit]]-Customer8[[#This Row],[Saving Accounts]]</f>
        <v>290121.71630000003</v>
      </c>
      <c r="R1659" s="3">
        <f>IF(AND(K1659="Current", Customer8[[#This Row],[Balance]]&gt;500000), Customer8[[#This Row],[Balance]]*1.02, Customer8[[#This Row],[Balance]])</f>
        <v>290121.71630000003</v>
      </c>
      <c r="S1659" s="3" t="str">
        <f>TEXT(Customer8[[#This Row],[Transaction_Date]], "MMM")</f>
        <v>Dec</v>
      </c>
      <c r="T1659" s="3" t="str">
        <f t="shared" si="25"/>
        <v>70 Yrs &amp; Above</v>
      </c>
      <c r="U1659" s="3" t="str">
        <f>TEXT(Customer8[[#This Row],[Transaction_Date]],"YYYY")</f>
        <v>2021</v>
      </c>
    </row>
    <row r="1660" spans="1:21" x14ac:dyDescent="0.35">
      <c r="A1660" t="s">
        <v>3505</v>
      </c>
      <c r="B1660">
        <v>15087311</v>
      </c>
      <c r="C1660">
        <v>44</v>
      </c>
      <c r="D1660" s="1">
        <v>28635</v>
      </c>
      <c r="E1660" t="s">
        <v>741</v>
      </c>
      <c r="F1660" t="s">
        <v>344</v>
      </c>
      <c r="G1660" t="s">
        <v>2781</v>
      </c>
      <c r="H1660" s="3">
        <v>696707.00719999999</v>
      </c>
      <c r="I1660" s="3">
        <v>396851.54979999998</v>
      </c>
      <c r="J1660" t="s">
        <v>3506</v>
      </c>
      <c r="K1660" t="str">
        <f>_xlfn.XLOOKUP(A1660, Accounts!A:A, Accounts!E:E, "Not Found")</f>
        <v>Current</v>
      </c>
      <c r="L1660" s="3">
        <f>_xlfn.XLOOKUP(A1660, Accounts!A:A, Accounts!G:G, 0)</f>
        <v>423974628</v>
      </c>
      <c r="M1660" s="3" t="str">
        <f>_xlfn.XLOOKUP(A1660, Loan!A:A, Loan!D:D, "0")</f>
        <v>0</v>
      </c>
      <c r="N1660" s="3" t="str">
        <f>_xlfn.XLOOKUP(Customer8[[#This Row],[Account Number]],Transaction!C:C,Transaction!D:D)</f>
        <v>Money Transfer</v>
      </c>
      <c r="O1660" s="3" t="str">
        <f>_xlfn.XLOOKUP(Customer8[[#This Row],[Account Number]], Transaction!C:C,Transaction!E:E)</f>
        <v>Mobile</v>
      </c>
      <c r="P1660" s="2">
        <f>_xlfn.XLOOKUP(Customer8[[#This Row],[Account Number]], Transaction!C:C,Transaction!F:F)</f>
        <v>44610</v>
      </c>
      <c r="Q1660" s="3">
        <f>Customer8[[#This Row],[Bank Deposit]]-Customer8[[#This Row],[Saving Accounts]]</f>
        <v>299855.45740000001</v>
      </c>
      <c r="R1660" s="3">
        <f>IF(AND(K1660="Current", Customer8[[#This Row],[Balance]]&gt;500000), Customer8[[#This Row],[Balance]]*1.02, Customer8[[#This Row],[Balance]])</f>
        <v>299855.45740000001</v>
      </c>
      <c r="S1660" s="3" t="str">
        <f>TEXT(Customer8[[#This Row],[Transaction_Date]], "MMM")</f>
        <v>Feb</v>
      </c>
      <c r="T1660" s="3" t="str">
        <f t="shared" si="25"/>
        <v>40-49 Yrs</v>
      </c>
      <c r="U1660" s="3" t="str">
        <f>TEXT(Customer8[[#This Row],[Transaction_Date]],"YYYY")</f>
        <v>2022</v>
      </c>
    </row>
    <row r="1661" spans="1:21" x14ac:dyDescent="0.35">
      <c r="A1661" t="s">
        <v>3507</v>
      </c>
      <c r="B1661">
        <v>941690204</v>
      </c>
      <c r="C1661">
        <v>50</v>
      </c>
      <c r="D1661" s="1">
        <v>26443.5</v>
      </c>
      <c r="E1661" t="s">
        <v>741</v>
      </c>
      <c r="F1661" t="s">
        <v>33</v>
      </c>
      <c r="G1661" t="s">
        <v>2848</v>
      </c>
      <c r="H1661" s="3">
        <v>95358.503400000001</v>
      </c>
      <c r="I1661" s="3">
        <v>55398.749600000003</v>
      </c>
      <c r="J1661" t="s">
        <v>3508</v>
      </c>
      <c r="K1661" t="str">
        <f>_xlfn.XLOOKUP(A1661, Accounts!A:A, Accounts!E:E, "Not Found")</f>
        <v>Corporate</v>
      </c>
      <c r="L1661" s="3">
        <f>_xlfn.XLOOKUP(A1661, Accounts!A:A, Accounts!G:G, 0)</f>
        <v>285493065</v>
      </c>
      <c r="M1661" s="3" t="str">
        <f>_xlfn.XLOOKUP(A1661, Loan!A:A, Loan!D:D, "0")</f>
        <v>0</v>
      </c>
      <c r="N1661" s="3" t="str">
        <f>_xlfn.XLOOKUP(Customer8[[#This Row],[Account Number]],Transaction!C:C,Transaction!D:D)</f>
        <v>Money Transfer</v>
      </c>
      <c r="O1661" s="3" t="str">
        <f>_xlfn.XLOOKUP(Customer8[[#This Row],[Account Number]], Transaction!C:C,Transaction!E:E)</f>
        <v>Mobile</v>
      </c>
      <c r="P1661" s="2">
        <f>_xlfn.XLOOKUP(Customer8[[#This Row],[Account Number]], Transaction!C:C,Transaction!F:F)</f>
        <v>44474</v>
      </c>
      <c r="Q1661" s="3">
        <f>Customer8[[#This Row],[Bank Deposit]]-Customer8[[#This Row],[Saving Accounts]]</f>
        <v>39959.753799999999</v>
      </c>
      <c r="R1661" s="3">
        <f>IF(AND(K1661="Current", Customer8[[#This Row],[Balance]]&gt;500000), Customer8[[#This Row],[Balance]]*1.02, Customer8[[#This Row],[Balance]])</f>
        <v>39959.753799999999</v>
      </c>
      <c r="S1661" s="3" t="str">
        <f>TEXT(Customer8[[#This Row],[Transaction_Date]], "MMM")</f>
        <v>Oct</v>
      </c>
      <c r="T1661" s="3" t="str">
        <f t="shared" si="25"/>
        <v>50-59 Yrs</v>
      </c>
      <c r="U1661" s="3" t="str">
        <f>TEXT(Customer8[[#This Row],[Transaction_Date]],"YYYY")</f>
        <v>2021</v>
      </c>
    </row>
    <row r="1662" spans="1:21" x14ac:dyDescent="0.35">
      <c r="A1662" t="s">
        <v>3509</v>
      </c>
      <c r="B1662">
        <v>395904523</v>
      </c>
      <c r="C1662">
        <v>23</v>
      </c>
      <c r="D1662" s="1">
        <v>36305.25</v>
      </c>
      <c r="E1662" t="s">
        <v>741</v>
      </c>
      <c r="F1662" t="s">
        <v>968</v>
      </c>
      <c r="G1662" t="s">
        <v>2781</v>
      </c>
      <c r="H1662" s="3"/>
      <c r="J1662" t="s">
        <v>3510</v>
      </c>
      <c r="K1662" t="str">
        <f>_xlfn.XLOOKUP(A1662, Accounts!A:A, Accounts!E:E, "Not Found")</f>
        <v>Domiciliary</v>
      </c>
      <c r="L1662" s="3">
        <f>_xlfn.XLOOKUP(A1662, Accounts!A:A, Accounts!G:G, 0)</f>
        <v>1021813056</v>
      </c>
      <c r="M1662" s="3" t="str">
        <f>_xlfn.XLOOKUP(A1662, Loan!A:A, Loan!D:D, "0")</f>
        <v>0</v>
      </c>
      <c r="N1662" s="3" t="str">
        <f>_xlfn.XLOOKUP(Customer8[[#This Row],[Account Number]],Transaction!C:C,Transaction!D:D)</f>
        <v>Online Payment</v>
      </c>
      <c r="O1662" s="3" t="str">
        <f>_xlfn.XLOOKUP(Customer8[[#This Row],[Account Number]], Transaction!C:C,Transaction!E:E)</f>
        <v>Mobile</v>
      </c>
      <c r="P1662" s="2">
        <f>_xlfn.XLOOKUP(Customer8[[#This Row],[Account Number]], Transaction!C:C,Transaction!F:F)</f>
        <v>44230</v>
      </c>
      <c r="Q1662" s="3">
        <f>Customer8[[#This Row],[Bank Deposit]]-Customer8[[#This Row],[Saving Accounts]]</f>
        <v>0</v>
      </c>
      <c r="R1662" s="3">
        <f>IF(AND(K1662="Current", Customer8[[#This Row],[Balance]]&gt;500000), Customer8[[#This Row],[Balance]]*1.02, Customer8[[#This Row],[Balance]])</f>
        <v>0</v>
      </c>
      <c r="S1662" s="3" t="str">
        <f>TEXT(Customer8[[#This Row],[Transaction_Date]], "MMM")</f>
        <v>Feb</v>
      </c>
      <c r="T1662" s="3" t="str">
        <f t="shared" si="25"/>
        <v>20-29 Yrs</v>
      </c>
      <c r="U1662" s="3" t="str">
        <f>TEXT(Customer8[[#This Row],[Transaction_Date]],"YYYY")</f>
        <v>2021</v>
      </c>
    </row>
    <row r="1663" spans="1:21" x14ac:dyDescent="0.35">
      <c r="A1663" t="s">
        <v>3511</v>
      </c>
      <c r="B1663">
        <v>86614487</v>
      </c>
      <c r="C1663">
        <v>83</v>
      </c>
      <c r="D1663" s="1">
        <v>14390.25</v>
      </c>
      <c r="E1663" t="s">
        <v>741</v>
      </c>
      <c r="F1663" t="s">
        <v>331</v>
      </c>
      <c r="G1663" t="s">
        <v>2767</v>
      </c>
      <c r="H1663" s="3">
        <v>150843.39189999999</v>
      </c>
      <c r="I1663" s="3">
        <v>34951.517599999999</v>
      </c>
      <c r="J1663" t="s">
        <v>3512</v>
      </c>
      <c r="K1663" t="str">
        <f>_xlfn.XLOOKUP(A1663, Accounts!A:A, Accounts!E:E, "Not Found")</f>
        <v>Domiciliary</v>
      </c>
      <c r="L1663" s="3">
        <f>_xlfn.XLOOKUP(A1663, Accounts!A:A, Accounts!G:G, 0)</f>
        <v>2347071685</v>
      </c>
      <c r="M1663" s="3">
        <f>_xlfn.XLOOKUP(A1663, Loan!A:A, Loan!D:D, "0")</f>
        <v>2604046934</v>
      </c>
      <c r="N1663" s="3" t="str">
        <f>_xlfn.XLOOKUP(Customer8[[#This Row],[Account Number]],Transaction!C:C,Transaction!D:D)</f>
        <v>Loan Payment</v>
      </c>
      <c r="O1663" s="3" t="str">
        <f>_xlfn.XLOOKUP(Customer8[[#This Row],[Account Number]], Transaction!C:C,Transaction!E:E)</f>
        <v>ACH</v>
      </c>
      <c r="P1663" s="2">
        <f>_xlfn.XLOOKUP(Customer8[[#This Row],[Account Number]], Transaction!C:C,Transaction!F:F)</f>
        <v>44464</v>
      </c>
      <c r="Q1663" s="3">
        <f>Customer8[[#This Row],[Bank Deposit]]-Customer8[[#This Row],[Saving Accounts]]</f>
        <v>115891.8743</v>
      </c>
      <c r="R1663" s="3">
        <f>IF(AND(K1663="Current", Customer8[[#This Row],[Balance]]&gt;500000), Customer8[[#This Row],[Balance]]*1.02, Customer8[[#This Row],[Balance]])</f>
        <v>115891.8743</v>
      </c>
      <c r="S1663" s="3" t="str">
        <f>TEXT(Customer8[[#This Row],[Transaction_Date]], "MMM")</f>
        <v>Sep</v>
      </c>
      <c r="T1663" s="3" t="str">
        <f t="shared" si="25"/>
        <v>70 Yrs &amp; Above</v>
      </c>
      <c r="U1663" s="3" t="str">
        <f>TEXT(Customer8[[#This Row],[Transaction_Date]],"YYYY")</f>
        <v>2021</v>
      </c>
    </row>
    <row r="1664" spans="1:21" x14ac:dyDescent="0.35">
      <c r="A1664" t="s">
        <v>3513</v>
      </c>
      <c r="B1664">
        <v>74758408</v>
      </c>
      <c r="C1664">
        <v>37</v>
      </c>
      <c r="D1664" s="1">
        <v>31191.75</v>
      </c>
      <c r="E1664" t="s">
        <v>741</v>
      </c>
      <c r="F1664" t="s">
        <v>208</v>
      </c>
      <c r="G1664" t="s">
        <v>2734</v>
      </c>
      <c r="H1664" s="3">
        <v>173962.4705</v>
      </c>
      <c r="I1664" s="3">
        <v>101356.0289</v>
      </c>
      <c r="J1664" t="s">
        <v>3514</v>
      </c>
      <c r="K1664" t="str">
        <f>_xlfn.XLOOKUP(A1664, Accounts!A:A, Accounts!E:E, "Not Found")</f>
        <v>Corporate</v>
      </c>
      <c r="L1664" s="3">
        <f>_xlfn.XLOOKUP(A1664, Accounts!A:A, Accounts!G:G, 0)</f>
        <v>172604838</v>
      </c>
      <c r="M1664" s="3" t="str">
        <f>_xlfn.XLOOKUP(A1664, Loan!A:A, Loan!D:D, "0")</f>
        <v>0</v>
      </c>
      <c r="N1664" s="3" t="str">
        <f>_xlfn.XLOOKUP(Customer8[[#This Row],[Account Number]],Transaction!C:C,Transaction!D:D)</f>
        <v>Money Transfer</v>
      </c>
      <c r="O1664" s="3" t="str">
        <f>_xlfn.XLOOKUP(Customer8[[#This Row],[Account Number]], Transaction!C:C,Transaction!E:E)</f>
        <v>Mobile</v>
      </c>
      <c r="P1664" s="2">
        <f>_xlfn.XLOOKUP(Customer8[[#This Row],[Account Number]], Transaction!C:C,Transaction!F:F)</f>
        <v>44577</v>
      </c>
      <c r="Q1664" s="3">
        <f>Customer8[[#This Row],[Bank Deposit]]-Customer8[[#This Row],[Saving Accounts]]</f>
        <v>72606.441599999991</v>
      </c>
      <c r="R1664" s="3">
        <f>IF(AND(K1664="Current", Customer8[[#This Row],[Balance]]&gt;500000), Customer8[[#This Row],[Balance]]*1.02, Customer8[[#This Row],[Balance]])</f>
        <v>72606.441599999991</v>
      </c>
      <c r="S1664" s="3" t="str">
        <f>TEXT(Customer8[[#This Row],[Transaction_Date]], "MMM")</f>
        <v>Jan</v>
      </c>
      <c r="T1664" s="3" t="str">
        <f t="shared" si="25"/>
        <v>30-39 Yrs</v>
      </c>
      <c r="U1664" s="3" t="str">
        <f>TEXT(Customer8[[#This Row],[Transaction_Date]],"YYYY")</f>
        <v>2022</v>
      </c>
    </row>
    <row r="1665" spans="1:21" x14ac:dyDescent="0.35">
      <c r="A1665" t="s">
        <v>3515</v>
      </c>
      <c r="B1665">
        <v>213753946</v>
      </c>
      <c r="C1665">
        <v>44</v>
      </c>
      <c r="D1665" s="1">
        <v>28635</v>
      </c>
      <c r="E1665" t="s">
        <v>741</v>
      </c>
      <c r="F1665" t="s">
        <v>676</v>
      </c>
      <c r="G1665" t="s">
        <v>2749</v>
      </c>
      <c r="H1665" s="3">
        <v>439061.30300000001</v>
      </c>
      <c r="I1665" s="3">
        <v>112033.005</v>
      </c>
      <c r="J1665" t="s">
        <v>3516</v>
      </c>
      <c r="K1665" t="str">
        <f>_xlfn.XLOOKUP(A1665, Accounts!A:A, Accounts!E:E, "Not Found")</f>
        <v>Current</v>
      </c>
      <c r="L1665" s="3">
        <f>_xlfn.XLOOKUP(A1665, Accounts!A:A, Accounts!G:G, 0)</f>
        <v>3103753664</v>
      </c>
      <c r="M1665" s="3" t="str">
        <f>_xlfn.XLOOKUP(A1665, Loan!A:A, Loan!D:D, "0")</f>
        <v>0</v>
      </c>
      <c r="N1665" s="3" t="str">
        <f>_xlfn.XLOOKUP(Customer8[[#This Row],[Account Number]],Transaction!C:C,Transaction!D:D)</f>
        <v>Money Deposit</v>
      </c>
      <c r="O1665" s="3" t="str">
        <f>_xlfn.XLOOKUP(Customer8[[#This Row],[Account Number]], Transaction!C:C,Transaction!E:E)</f>
        <v>Bank</v>
      </c>
      <c r="P1665" s="2">
        <f>_xlfn.XLOOKUP(Customer8[[#This Row],[Account Number]], Transaction!C:C,Transaction!F:F)</f>
        <v>44291</v>
      </c>
      <c r="Q1665" s="3">
        <f>Customer8[[#This Row],[Bank Deposit]]-Customer8[[#This Row],[Saving Accounts]]</f>
        <v>327028.29800000001</v>
      </c>
      <c r="R1665" s="3">
        <f>IF(AND(K1665="Current", Customer8[[#This Row],[Balance]]&gt;500000), Customer8[[#This Row],[Balance]]*1.02, Customer8[[#This Row],[Balance]])</f>
        <v>327028.29800000001</v>
      </c>
      <c r="S1665" s="3" t="str">
        <f>TEXT(Customer8[[#This Row],[Transaction_Date]], "MMM")</f>
        <v>Apr</v>
      </c>
      <c r="T1665" s="3" t="str">
        <f t="shared" si="25"/>
        <v>40-49 Yrs</v>
      </c>
      <c r="U1665" s="3" t="str">
        <f>TEXT(Customer8[[#This Row],[Transaction_Date]],"YYYY")</f>
        <v>2021</v>
      </c>
    </row>
    <row r="1666" spans="1:21" x14ac:dyDescent="0.35">
      <c r="A1666" t="s">
        <v>3517</v>
      </c>
      <c r="B1666">
        <v>505170927</v>
      </c>
      <c r="C1666">
        <v>77</v>
      </c>
      <c r="D1666" s="1">
        <v>16581.75</v>
      </c>
      <c r="E1666" t="s">
        <v>741</v>
      </c>
      <c r="F1666" t="s">
        <v>526</v>
      </c>
      <c r="G1666" t="s">
        <v>2764</v>
      </c>
      <c r="H1666" s="3">
        <v>935505.52410000004</v>
      </c>
      <c r="I1666" s="3">
        <v>582011.59210000001</v>
      </c>
      <c r="J1666" t="s">
        <v>3518</v>
      </c>
      <c r="K1666" t="str">
        <f>_xlfn.XLOOKUP(A1666, Accounts!A:A, Accounts!E:E, "Not Found")</f>
        <v>Corporate</v>
      </c>
      <c r="L1666" s="3">
        <f>_xlfn.XLOOKUP(A1666, Accounts!A:A, Accounts!G:G, 0)</f>
        <v>604085933</v>
      </c>
      <c r="M1666" s="3">
        <f>_xlfn.XLOOKUP(A1666, Loan!A:A, Loan!D:D, "0")</f>
        <v>450600965</v>
      </c>
      <c r="N1666" s="3" t="str">
        <f>_xlfn.XLOOKUP(Customer8[[#This Row],[Account Number]],Transaction!C:C,Transaction!D:D)</f>
        <v>Loan Payment</v>
      </c>
      <c r="O1666" s="3" t="str">
        <f>_xlfn.XLOOKUP(Customer8[[#This Row],[Account Number]], Transaction!C:C,Transaction!E:E)</f>
        <v>ACH</v>
      </c>
      <c r="P1666" s="2">
        <f>_xlfn.XLOOKUP(Customer8[[#This Row],[Account Number]], Transaction!C:C,Transaction!F:F)</f>
        <v>44579</v>
      </c>
      <c r="Q1666" s="3">
        <f>Customer8[[#This Row],[Bank Deposit]]-Customer8[[#This Row],[Saving Accounts]]</f>
        <v>353493.93200000003</v>
      </c>
      <c r="R1666" s="3">
        <f>IF(AND(K1666="Current", Customer8[[#This Row],[Balance]]&gt;500000), Customer8[[#This Row],[Balance]]*1.02, Customer8[[#This Row],[Balance]])</f>
        <v>353493.93200000003</v>
      </c>
      <c r="S1666" s="3" t="str">
        <f>TEXT(Customer8[[#This Row],[Transaction_Date]], "MMM")</f>
        <v>Jan</v>
      </c>
      <c r="T1666" s="3" t="str">
        <f t="shared" ref="T1666:T1729" si="26">IF(C1666&lt;20,"Below 20 Yrs",IF(C1666&lt;=29,"20-29 Yrs",IF(C1666&lt;=39,"30-39 Yrs",IF(C1666&lt;=49,"40-49 Yrs",IF(C1666&lt;=59,"50-59 Yrs",IF(C1666&lt;=69,"60-69 Yrs","70 Yrs &amp; Above"))))))</f>
        <v>70 Yrs &amp; Above</v>
      </c>
      <c r="U1666" s="3" t="str">
        <f>TEXT(Customer8[[#This Row],[Transaction_Date]],"YYYY")</f>
        <v>2022</v>
      </c>
    </row>
    <row r="1667" spans="1:21" x14ac:dyDescent="0.35">
      <c r="A1667" t="s">
        <v>3519</v>
      </c>
      <c r="B1667">
        <v>471142574</v>
      </c>
      <c r="C1667">
        <v>76</v>
      </c>
      <c r="D1667" s="1">
        <v>16947</v>
      </c>
      <c r="E1667" t="s">
        <v>741</v>
      </c>
      <c r="F1667" t="s">
        <v>1070</v>
      </c>
      <c r="G1667" t="s">
        <v>2743</v>
      </c>
      <c r="H1667" s="3">
        <v>503727.82130000001</v>
      </c>
      <c r="I1667" s="3">
        <v>119260.9653</v>
      </c>
      <c r="J1667" t="s">
        <v>3520</v>
      </c>
      <c r="K1667" t="str">
        <f>_xlfn.XLOOKUP(A1667, Accounts!A:A, Accounts!E:E, "Not Found")</f>
        <v>Current</v>
      </c>
      <c r="L1667" s="3">
        <f>_xlfn.XLOOKUP(A1667, Accounts!A:A, Accounts!G:G, 0)</f>
        <v>37133184</v>
      </c>
      <c r="M1667" s="3" t="str">
        <f>_xlfn.XLOOKUP(A1667, Loan!A:A, Loan!D:D, "0")</f>
        <v>0</v>
      </c>
      <c r="N1667" s="3" t="str">
        <f>_xlfn.XLOOKUP(Customer8[[#This Row],[Account Number]],Transaction!C:C,Transaction!D:D)</f>
        <v>Cash Withdrawal</v>
      </c>
      <c r="O1667" s="3" t="str">
        <f>_xlfn.XLOOKUP(Customer8[[#This Row],[Account Number]], Transaction!C:C,Transaction!E:E)</f>
        <v>ATM</v>
      </c>
      <c r="P1667" s="2">
        <f>_xlfn.XLOOKUP(Customer8[[#This Row],[Account Number]], Transaction!C:C,Transaction!F:F)</f>
        <v>44644</v>
      </c>
      <c r="Q1667" s="3">
        <f>Customer8[[#This Row],[Bank Deposit]]-Customer8[[#This Row],[Saving Accounts]]</f>
        <v>384466.85600000003</v>
      </c>
      <c r="R1667" s="3">
        <f>IF(AND(K1667="Current", Customer8[[#This Row],[Balance]]&gt;500000), Customer8[[#This Row],[Balance]]*1.02, Customer8[[#This Row],[Balance]])</f>
        <v>384466.85600000003</v>
      </c>
      <c r="S1667" s="3" t="str">
        <f>TEXT(Customer8[[#This Row],[Transaction_Date]], "MMM")</f>
        <v>Mar</v>
      </c>
      <c r="T1667" s="3" t="str">
        <f t="shared" si="26"/>
        <v>70 Yrs &amp; Above</v>
      </c>
      <c r="U1667" s="3" t="str">
        <f>TEXT(Customer8[[#This Row],[Transaction_Date]],"YYYY")</f>
        <v>2022</v>
      </c>
    </row>
    <row r="1668" spans="1:21" x14ac:dyDescent="0.35">
      <c r="A1668" t="s">
        <v>3521</v>
      </c>
      <c r="B1668">
        <v>258765158</v>
      </c>
      <c r="C1668">
        <v>80</v>
      </c>
      <c r="D1668" s="1">
        <v>15486</v>
      </c>
      <c r="E1668" t="s">
        <v>741</v>
      </c>
      <c r="F1668" t="s">
        <v>381</v>
      </c>
      <c r="G1668" t="s">
        <v>2743</v>
      </c>
      <c r="H1668" s="3">
        <v>793479.62800000003</v>
      </c>
      <c r="I1668" s="3">
        <v>451291.53840000002</v>
      </c>
      <c r="J1668" t="s">
        <v>3130</v>
      </c>
      <c r="K1668" t="str">
        <f>_xlfn.XLOOKUP(A1668, Accounts!A:A, Accounts!E:E, "Not Found")</f>
        <v>Corporate</v>
      </c>
      <c r="L1668" s="3">
        <f>_xlfn.XLOOKUP(A1668, Accounts!A:A, Accounts!G:G, 0)</f>
        <v>753847686</v>
      </c>
      <c r="M1668" s="3" t="str">
        <f>_xlfn.XLOOKUP(A1668, Loan!A:A, Loan!D:D, "0")</f>
        <v>0</v>
      </c>
      <c r="N1668" s="3" t="str">
        <f>_xlfn.XLOOKUP(Customer8[[#This Row],[Account Number]],Transaction!C:C,Transaction!D:D)</f>
        <v>Cash Withdrawal</v>
      </c>
      <c r="O1668" s="3" t="str">
        <f>_xlfn.XLOOKUP(Customer8[[#This Row],[Account Number]], Transaction!C:C,Transaction!E:E)</f>
        <v>ATM</v>
      </c>
      <c r="P1668" s="2">
        <f>_xlfn.XLOOKUP(Customer8[[#This Row],[Account Number]], Transaction!C:C,Transaction!F:F)</f>
        <v>44445</v>
      </c>
      <c r="Q1668" s="3">
        <f>Customer8[[#This Row],[Bank Deposit]]-Customer8[[#This Row],[Saving Accounts]]</f>
        <v>342188.08960000001</v>
      </c>
      <c r="R1668" s="3">
        <f>IF(AND(K1668="Current", Customer8[[#This Row],[Balance]]&gt;500000), Customer8[[#This Row],[Balance]]*1.02, Customer8[[#This Row],[Balance]])</f>
        <v>342188.08960000001</v>
      </c>
      <c r="S1668" s="3" t="str">
        <f>TEXT(Customer8[[#This Row],[Transaction_Date]], "MMM")</f>
        <v>Sep</v>
      </c>
      <c r="T1668" s="3" t="str">
        <f t="shared" si="26"/>
        <v>70 Yrs &amp; Above</v>
      </c>
      <c r="U1668" s="3" t="str">
        <f>TEXT(Customer8[[#This Row],[Transaction_Date]],"YYYY")</f>
        <v>2021</v>
      </c>
    </row>
    <row r="1669" spans="1:21" x14ac:dyDescent="0.35">
      <c r="A1669" t="s">
        <v>3522</v>
      </c>
      <c r="B1669">
        <v>63641638</v>
      </c>
      <c r="C1669">
        <v>34</v>
      </c>
      <c r="D1669" s="1">
        <v>32287.5</v>
      </c>
      <c r="E1669" t="s">
        <v>741</v>
      </c>
      <c r="F1669" t="s">
        <v>269</v>
      </c>
      <c r="G1669" t="s">
        <v>2776</v>
      </c>
      <c r="H1669" s="3">
        <v>346491.25939999998</v>
      </c>
      <c r="I1669" s="3">
        <v>193836.29879999999</v>
      </c>
      <c r="J1669" t="s">
        <v>3523</v>
      </c>
      <c r="K1669" t="str">
        <f>_xlfn.XLOOKUP(A1669, Accounts!A:A, Accounts!E:E, "Not Found")</f>
        <v>Joint</v>
      </c>
      <c r="L1669" s="3">
        <f>_xlfn.XLOOKUP(A1669, Accounts!A:A, Accounts!G:G, 0)</f>
        <v>702200664</v>
      </c>
      <c r="M1669" s="3" t="str">
        <f>_xlfn.XLOOKUP(A1669, Loan!A:A, Loan!D:D, "0")</f>
        <v>0</v>
      </c>
      <c r="N1669" s="3" t="str">
        <f>_xlfn.XLOOKUP(Customer8[[#This Row],[Account Number]],Transaction!C:C,Transaction!D:D)</f>
        <v>Cash Withdrawal</v>
      </c>
      <c r="O1669" s="3" t="str">
        <f>_xlfn.XLOOKUP(Customer8[[#This Row],[Account Number]], Transaction!C:C,Transaction!E:E)</f>
        <v>Bank</v>
      </c>
      <c r="P1669" s="2">
        <f>_xlfn.XLOOKUP(Customer8[[#This Row],[Account Number]], Transaction!C:C,Transaction!F:F)</f>
        <v>44390</v>
      </c>
      <c r="Q1669" s="3">
        <f>Customer8[[#This Row],[Bank Deposit]]-Customer8[[#This Row],[Saving Accounts]]</f>
        <v>152654.96059999999</v>
      </c>
      <c r="R1669" s="3">
        <f>IF(AND(K1669="Current", Customer8[[#This Row],[Balance]]&gt;500000), Customer8[[#This Row],[Balance]]*1.02, Customer8[[#This Row],[Balance]])</f>
        <v>152654.96059999999</v>
      </c>
      <c r="S1669" s="3" t="str">
        <f>TEXT(Customer8[[#This Row],[Transaction_Date]], "MMM")</f>
        <v>Jul</v>
      </c>
      <c r="T1669" s="3" t="str">
        <f t="shared" si="26"/>
        <v>30-39 Yrs</v>
      </c>
      <c r="U1669" s="3" t="str">
        <f>TEXT(Customer8[[#This Row],[Transaction_Date]],"YYYY")</f>
        <v>2021</v>
      </c>
    </row>
    <row r="1670" spans="1:21" x14ac:dyDescent="0.35">
      <c r="A1670" t="s">
        <v>3524</v>
      </c>
      <c r="B1670">
        <v>553774219</v>
      </c>
      <c r="C1670">
        <v>32</v>
      </c>
      <c r="D1670" s="1">
        <v>33018</v>
      </c>
      <c r="E1670" t="s">
        <v>741</v>
      </c>
      <c r="F1670" t="s">
        <v>95</v>
      </c>
      <c r="G1670" t="s">
        <v>2848</v>
      </c>
      <c r="H1670" s="3">
        <v>360033.20439999999</v>
      </c>
      <c r="I1670" s="3">
        <v>286874.4572</v>
      </c>
      <c r="J1670" t="s">
        <v>3525</v>
      </c>
      <c r="K1670" t="str">
        <f>_xlfn.XLOOKUP(A1670, Accounts!A:A, Accounts!E:E, "Not Found")</f>
        <v>Joint</v>
      </c>
      <c r="L1670" s="3">
        <f>_xlfn.XLOOKUP(A1670, Accounts!A:A, Accounts!G:G, 0)</f>
        <v>3644896032</v>
      </c>
      <c r="M1670" s="3" t="str">
        <f>_xlfn.XLOOKUP(A1670, Loan!A:A, Loan!D:D, "0")</f>
        <v>0</v>
      </c>
      <c r="N1670" s="3" t="str">
        <f>_xlfn.XLOOKUP(Customer8[[#This Row],[Account Number]],Transaction!C:C,Transaction!D:D)</f>
        <v>Money Transfer</v>
      </c>
      <c r="O1670" s="3" t="str">
        <f>_xlfn.XLOOKUP(Customer8[[#This Row],[Account Number]], Transaction!C:C,Transaction!E:E)</f>
        <v>Mobile</v>
      </c>
      <c r="P1670" s="2">
        <f>_xlfn.XLOOKUP(Customer8[[#This Row],[Account Number]], Transaction!C:C,Transaction!F:F)</f>
        <v>44242</v>
      </c>
      <c r="Q1670" s="3">
        <f>Customer8[[#This Row],[Bank Deposit]]-Customer8[[#This Row],[Saving Accounts]]</f>
        <v>73158.747199999983</v>
      </c>
      <c r="R1670" s="3">
        <f>IF(AND(K1670="Current", Customer8[[#This Row],[Balance]]&gt;500000), Customer8[[#This Row],[Balance]]*1.02, Customer8[[#This Row],[Balance]])</f>
        <v>73158.747199999983</v>
      </c>
      <c r="S1670" s="3" t="str">
        <f>TEXT(Customer8[[#This Row],[Transaction_Date]], "MMM")</f>
        <v>Feb</v>
      </c>
      <c r="T1670" s="3" t="str">
        <f t="shared" si="26"/>
        <v>30-39 Yrs</v>
      </c>
      <c r="U1670" s="3" t="str">
        <f>TEXT(Customer8[[#This Row],[Transaction_Date]],"YYYY")</f>
        <v>2021</v>
      </c>
    </row>
    <row r="1671" spans="1:21" x14ac:dyDescent="0.35">
      <c r="A1671" t="s">
        <v>3526</v>
      </c>
      <c r="B1671">
        <v>964273354</v>
      </c>
      <c r="C1671">
        <v>54</v>
      </c>
      <c r="D1671" s="1">
        <v>24982.5</v>
      </c>
      <c r="E1671" t="s">
        <v>741</v>
      </c>
      <c r="F1671" t="s">
        <v>112</v>
      </c>
      <c r="G1671" t="s">
        <v>2743</v>
      </c>
      <c r="H1671" s="3">
        <v>782700.6557</v>
      </c>
      <c r="I1671" s="3">
        <v>443391.59480000002</v>
      </c>
      <c r="J1671" t="s">
        <v>3527</v>
      </c>
      <c r="K1671" t="str">
        <f>_xlfn.XLOOKUP(A1671, Accounts!A:A, Accounts!E:E, "Not Found")</f>
        <v>Current</v>
      </c>
      <c r="L1671" s="3">
        <f>_xlfn.XLOOKUP(A1671, Accounts!A:A, Accounts!G:G, 0)</f>
        <v>4606504</v>
      </c>
      <c r="M1671" s="3" t="str">
        <f>_xlfn.XLOOKUP(A1671, Loan!A:A, Loan!D:D, "0")</f>
        <v>0</v>
      </c>
      <c r="N1671" s="3" t="str">
        <f>_xlfn.XLOOKUP(Customer8[[#This Row],[Account Number]],Transaction!C:C,Transaction!D:D)</f>
        <v>Cash Withdrawal</v>
      </c>
      <c r="O1671" s="3" t="str">
        <f>_xlfn.XLOOKUP(Customer8[[#This Row],[Account Number]], Transaction!C:C,Transaction!E:E)</f>
        <v>ATM</v>
      </c>
      <c r="P1671" s="2">
        <f>_xlfn.XLOOKUP(Customer8[[#This Row],[Account Number]], Transaction!C:C,Transaction!F:F)</f>
        <v>44298</v>
      </c>
      <c r="Q1671" s="3">
        <f>Customer8[[#This Row],[Bank Deposit]]-Customer8[[#This Row],[Saving Accounts]]</f>
        <v>339309.06089999998</v>
      </c>
      <c r="R1671" s="3">
        <f>IF(AND(K1671="Current", Customer8[[#This Row],[Balance]]&gt;500000), Customer8[[#This Row],[Balance]]*1.02, Customer8[[#This Row],[Balance]])</f>
        <v>339309.06089999998</v>
      </c>
      <c r="S1671" s="3" t="str">
        <f>TEXT(Customer8[[#This Row],[Transaction_Date]], "MMM")</f>
        <v>Apr</v>
      </c>
      <c r="T1671" s="3" t="str">
        <f t="shared" si="26"/>
        <v>50-59 Yrs</v>
      </c>
      <c r="U1671" s="3" t="str">
        <f>TEXT(Customer8[[#This Row],[Transaction_Date]],"YYYY")</f>
        <v>2021</v>
      </c>
    </row>
    <row r="1672" spans="1:21" x14ac:dyDescent="0.35">
      <c r="A1672" t="s">
        <v>3528</v>
      </c>
      <c r="B1672">
        <v>564250216</v>
      </c>
      <c r="C1672">
        <v>25</v>
      </c>
      <c r="D1672" s="1">
        <v>35574.75</v>
      </c>
      <c r="E1672" t="s">
        <v>741</v>
      </c>
      <c r="F1672" t="s">
        <v>825</v>
      </c>
      <c r="G1672" t="s">
        <v>2771</v>
      </c>
      <c r="H1672" s="3">
        <v>1188019.3470999999</v>
      </c>
      <c r="I1672" s="3">
        <v>458113.93530000001</v>
      </c>
      <c r="J1672" t="s">
        <v>3529</v>
      </c>
      <c r="K1672" t="str">
        <f>_xlfn.XLOOKUP(A1672, Accounts!A:A, Accounts!E:E, "Not Found")</f>
        <v>Current</v>
      </c>
      <c r="L1672" s="3">
        <f>_xlfn.XLOOKUP(A1672, Accounts!A:A, Accounts!G:G, 0)</f>
        <v>1502799599</v>
      </c>
      <c r="M1672" s="3" t="str">
        <f>_xlfn.XLOOKUP(A1672, Loan!A:A, Loan!D:D, "0")</f>
        <v>0</v>
      </c>
      <c r="N1672" s="3" t="str">
        <f>_xlfn.XLOOKUP(Customer8[[#This Row],[Account Number]],Transaction!C:C,Transaction!D:D)</f>
        <v>Checks</v>
      </c>
      <c r="O1672" s="3" t="str">
        <f>_xlfn.XLOOKUP(Customer8[[#This Row],[Account Number]], Transaction!C:C,Transaction!E:E)</f>
        <v>Informal Services</v>
      </c>
      <c r="P1672" s="2">
        <f>_xlfn.XLOOKUP(Customer8[[#This Row],[Account Number]], Transaction!C:C,Transaction!F:F)</f>
        <v>44304</v>
      </c>
      <c r="Q1672" s="3">
        <f>Customer8[[#This Row],[Bank Deposit]]-Customer8[[#This Row],[Saving Accounts]]</f>
        <v>729905.41179999989</v>
      </c>
      <c r="R1672" s="3">
        <f>IF(AND(K1672="Current", Customer8[[#This Row],[Balance]]&gt;500000), Customer8[[#This Row],[Balance]]*1.02, Customer8[[#This Row],[Balance]])</f>
        <v>744503.52003599994</v>
      </c>
      <c r="S1672" s="3" t="str">
        <f>TEXT(Customer8[[#This Row],[Transaction_Date]], "MMM")</f>
        <v>Apr</v>
      </c>
      <c r="T1672" s="3" t="str">
        <f t="shared" si="26"/>
        <v>20-29 Yrs</v>
      </c>
      <c r="U1672" s="3" t="str">
        <f>TEXT(Customer8[[#This Row],[Transaction_Date]],"YYYY")</f>
        <v>2021</v>
      </c>
    </row>
    <row r="1673" spans="1:21" x14ac:dyDescent="0.35">
      <c r="A1673" t="s">
        <v>3530</v>
      </c>
      <c r="B1673">
        <v>58509766</v>
      </c>
      <c r="C1673">
        <v>26</v>
      </c>
      <c r="D1673" s="1">
        <v>35209.5</v>
      </c>
      <c r="E1673" t="s">
        <v>741</v>
      </c>
      <c r="F1673" t="s">
        <v>101</v>
      </c>
      <c r="G1673" t="s">
        <v>2771</v>
      </c>
      <c r="H1673" s="3">
        <v>655045.49210000003</v>
      </c>
      <c r="I1673" s="3">
        <v>577519.77839999995</v>
      </c>
      <c r="J1673" t="s">
        <v>3531</v>
      </c>
      <c r="K1673" t="str">
        <f>_xlfn.XLOOKUP(A1673, Accounts!A:A, Accounts!E:E, "Not Found")</f>
        <v>Current</v>
      </c>
      <c r="L1673" s="3">
        <f>_xlfn.XLOOKUP(A1673, Accounts!A:A, Accounts!G:G, 0)</f>
        <v>150898038</v>
      </c>
      <c r="M1673" s="3" t="str">
        <f>_xlfn.XLOOKUP(A1673, Loan!A:A, Loan!D:D, "0")</f>
        <v>0</v>
      </c>
      <c r="N1673" s="3" t="str">
        <f>_xlfn.XLOOKUP(Customer8[[#This Row],[Account Number]],Transaction!C:C,Transaction!D:D)</f>
        <v>Money Deposit</v>
      </c>
      <c r="O1673" s="3" t="str">
        <f>_xlfn.XLOOKUP(Customer8[[#This Row],[Account Number]], Transaction!C:C,Transaction!E:E)</f>
        <v>Bank</v>
      </c>
      <c r="P1673" s="2">
        <f>_xlfn.XLOOKUP(Customer8[[#This Row],[Account Number]], Transaction!C:C,Transaction!F:F)</f>
        <v>44623</v>
      </c>
      <c r="Q1673" s="3">
        <f>Customer8[[#This Row],[Bank Deposit]]-Customer8[[#This Row],[Saving Accounts]]</f>
        <v>77525.71370000008</v>
      </c>
      <c r="R1673" s="3">
        <f>IF(AND(K1673="Current", Customer8[[#This Row],[Balance]]&gt;500000), Customer8[[#This Row],[Balance]]*1.02, Customer8[[#This Row],[Balance]])</f>
        <v>77525.71370000008</v>
      </c>
      <c r="S1673" s="3" t="str">
        <f>TEXT(Customer8[[#This Row],[Transaction_Date]], "MMM")</f>
        <v>Mar</v>
      </c>
      <c r="T1673" s="3" t="str">
        <f t="shared" si="26"/>
        <v>20-29 Yrs</v>
      </c>
      <c r="U1673" s="3" t="str">
        <f>TEXT(Customer8[[#This Row],[Transaction_Date]],"YYYY")</f>
        <v>2022</v>
      </c>
    </row>
    <row r="1674" spans="1:21" x14ac:dyDescent="0.35">
      <c r="A1674" t="s">
        <v>3532</v>
      </c>
      <c r="B1674">
        <v>807287014</v>
      </c>
      <c r="C1674">
        <v>35</v>
      </c>
      <c r="D1674" s="1">
        <v>31922.25</v>
      </c>
      <c r="E1674" t="s">
        <v>741</v>
      </c>
      <c r="F1674" t="s">
        <v>413</v>
      </c>
      <c r="G1674" t="s">
        <v>2776</v>
      </c>
      <c r="H1674" s="3">
        <v>398228.09240000002</v>
      </c>
      <c r="I1674" s="3">
        <v>292751.46250000002</v>
      </c>
      <c r="J1674" t="s">
        <v>3533</v>
      </c>
      <c r="K1674" t="str">
        <f>_xlfn.XLOOKUP(A1674, Accounts!A:A, Accounts!E:E, "Not Found")</f>
        <v>Domiciliary</v>
      </c>
      <c r="L1674" s="3">
        <f>_xlfn.XLOOKUP(A1674, Accounts!A:A, Accounts!G:G, 0)</f>
        <v>31697223</v>
      </c>
      <c r="M1674" s="3" t="str">
        <f>_xlfn.XLOOKUP(A1674, Loan!A:A, Loan!D:D, "0")</f>
        <v>0</v>
      </c>
      <c r="N1674" s="3" t="str">
        <f>_xlfn.XLOOKUP(Customer8[[#This Row],[Account Number]],Transaction!C:C,Transaction!D:D)</f>
        <v>Money Transfer</v>
      </c>
      <c r="O1674" s="3" t="str">
        <f>_xlfn.XLOOKUP(Customer8[[#This Row],[Account Number]], Transaction!C:C,Transaction!E:E)</f>
        <v>Mobile</v>
      </c>
      <c r="P1674" s="2">
        <f>_xlfn.XLOOKUP(Customer8[[#This Row],[Account Number]], Transaction!C:C,Transaction!F:F)</f>
        <v>44368</v>
      </c>
      <c r="Q1674" s="3">
        <f>Customer8[[#This Row],[Bank Deposit]]-Customer8[[#This Row],[Saving Accounts]]</f>
        <v>105476.6299</v>
      </c>
      <c r="R1674" s="3">
        <f>IF(AND(K1674="Current", Customer8[[#This Row],[Balance]]&gt;500000), Customer8[[#This Row],[Balance]]*1.02, Customer8[[#This Row],[Balance]])</f>
        <v>105476.6299</v>
      </c>
      <c r="S1674" s="3" t="str">
        <f>TEXT(Customer8[[#This Row],[Transaction_Date]], "MMM")</f>
        <v>Jun</v>
      </c>
      <c r="T1674" s="3" t="str">
        <f t="shared" si="26"/>
        <v>30-39 Yrs</v>
      </c>
      <c r="U1674" s="3" t="str">
        <f>TEXT(Customer8[[#This Row],[Transaction_Date]],"YYYY")</f>
        <v>2021</v>
      </c>
    </row>
    <row r="1675" spans="1:21" x14ac:dyDescent="0.35">
      <c r="A1675" t="s">
        <v>3534</v>
      </c>
      <c r="B1675">
        <v>70154942</v>
      </c>
      <c r="C1675">
        <v>70</v>
      </c>
      <c r="D1675" s="1">
        <v>19138.5</v>
      </c>
      <c r="E1675" t="s">
        <v>741</v>
      </c>
      <c r="F1675" t="s">
        <v>16</v>
      </c>
      <c r="G1675" t="s">
        <v>2848</v>
      </c>
      <c r="H1675" s="3">
        <v>1268890.9723</v>
      </c>
      <c r="I1675" s="3">
        <v>252097.5442</v>
      </c>
      <c r="J1675" t="s">
        <v>3535</v>
      </c>
      <c r="K1675" t="str">
        <f>_xlfn.XLOOKUP(A1675, Accounts!A:A, Accounts!E:E, "Not Found")</f>
        <v>Savings</v>
      </c>
      <c r="L1675" s="3">
        <f>_xlfn.XLOOKUP(A1675, Accounts!A:A, Accounts!G:G, 0)</f>
        <v>1493168448</v>
      </c>
      <c r="M1675" s="3" t="str">
        <f>_xlfn.XLOOKUP(A1675, Loan!A:A, Loan!D:D, "0")</f>
        <v>0</v>
      </c>
      <c r="N1675" s="3" t="str">
        <f>_xlfn.XLOOKUP(Customer8[[#This Row],[Account Number]],Transaction!C:C,Transaction!D:D)</f>
        <v>Cash Withdrawal</v>
      </c>
      <c r="O1675" s="3" t="str">
        <f>_xlfn.XLOOKUP(Customer8[[#This Row],[Account Number]], Transaction!C:C,Transaction!E:E)</f>
        <v>ATM</v>
      </c>
      <c r="P1675" s="2">
        <f>_xlfn.XLOOKUP(Customer8[[#This Row],[Account Number]], Transaction!C:C,Transaction!F:F)</f>
        <v>44624</v>
      </c>
      <c r="Q1675" s="3">
        <f>Customer8[[#This Row],[Bank Deposit]]-Customer8[[#This Row],[Saving Accounts]]</f>
        <v>1016793.4281</v>
      </c>
      <c r="R1675" s="3">
        <f>IF(AND(K1675="Current", Customer8[[#This Row],[Balance]]&gt;500000), Customer8[[#This Row],[Balance]]*1.02, Customer8[[#This Row],[Balance]])</f>
        <v>1016793.4281</v>
      </c>
      <c r="S1675" s="3" t="str">
        <f>TEXT(Customer8[[#This Row],[Transaction_Date]], "MMM")</f>
        <v>Mar</v>
      </c>
      <c r="T1675" s="3" t="str">
        <f t="shared" si="26"/>
        <v>70 Yrs &amp; Above</v>
      </c>
      <c r="U1675" s="3" t="str">
        <f>TEXT(Customer8[[#This Row],[Transaction_Date]],"YYYY")</f>
        <v>2022</v>
      </c>
    </row>
    <row r="1676" spans="1:21" x14ac:dyDescent="0.35">
      <c r="A1676" t="s">
        <v>3536</v>
      </c>
      <c r="B1676">
        <v>870982324</v>
      </c>
      <c r="C1676">
        <v>33</v>
      </c>
      <c r="D1676" s="1">
        <v>32652.75</v>
      </c>
      <c r="E1676" t="s">
        <v>741</v>
      </c>
      <c r="F1676" t="s">
        <v>638</v>
      </c>
      <c r="G1676" t="s">
        <v>2759</v>
      </c>
      <c r="H1676" s="3">
        <v>384533.63150000002</v>
      </c>
      <c r="I1676" s="3">
        <v>145980.36009999999</v>
      </c>
      <c r="J1676" t="s">
        <v>3537</v>
      </c>
      <c r="K1676" t="str">
        <f>_xlfn.XLOOKUP(A1676, Accounts!A:A, Accounts!E:E, "Not Found")</f>
        <v>Corporate</v>
      </c>
      <c r="L1676" s="3">
        <f>_xlfn.XLOOKUP(A1676, Accounts!A:A, Accounts!G:G, 0)</f>
        <v>3885505169</v>
      </c>
      <c r="M1676" s="3" t="str">
        <f>_xlfn.XLOOKUP(A1676, Loan!A:A, Loan!D:D, "0")</f>
        <v>0</v>
      </c>
      <c r="N1676" s="3" t="str">
        <f>_xlfn.XLOOKUP(Customer8[[#This Row],[Account Number]],Transaction!C:C,Transaction!D:D)</f>
        <v>Money Deposit</v>
      </c>
      <c r="O1676" s="3" t="str">
        <f>_xlfn.XLOOKUP(Customer8[[#This Row],[Account Number]], Transaction!C:C,Transaction!E:E)</f>
        <v>Bank</v>
      </c>
      <c r="P1676" s="2">
        <f>_xlfn.XLOOKUP(Customer8[[#This Row],[Account Number]], Transaction!C:C,Transaction!F:F)</f>
        <v>44665</v>
      </c>
      <c r="Q1676" s="3">
        <f>Customer8[[#This Row],[Bank Deposit]]-Customer8[[#This Row],[Saving Accounts]]</f>
        <v>238553.27140000003</v>
      </c>
      <c r="R1676" s="3">
        <f>IF(AND(K1676="Current", Customer8[[#This Row],[Balance]]&gt;500000), Customer8[[#This Row],[Balance]]*1.02, Customer8[[#This Row],[Balance]])</f>
        <v>238553.27140000003</v>
      </c>
      <c r="S1676" s="3" t="str">
        <f>TEXT(Customer8[[#This Row],[Transaction_Date]], "MMM")</f>
        <v>Apr</v>
      </c>
      <c r="T1676" s="3" t="str">
        <f t="shared" si="26"/>
        <v>30-39 Yrs</v>
      </c>
      <c r="U1676" s="3" t="str">
        <f>TEXT(Customer8[[#This Row],[Transaction_Date]],"YYYY")</f>
        <v>2022</v>
      </c>
    </row>
    <row r="1677" spans="1:21" x14ac:dyDescent="0.35">
      <c r="A1677" t="s">
        <v>3538</v>
      </c>
      <c r="B1677">
        <v>858160400</v>
      </c>
      <c r="C1677">
        <v>37</v>
      </c>
      <c r="D1677" s="1">
        <v>31191.75</v>
      </c>
      <c r="E1677" t="s">
        <v>741</v>
      </c>
      <c r="F1677" t="s">
        <v>612</v>
      </c>
      <c r="G1677" t="s">
        <v>2800</v>
      </c>
      <c r="H1677" s="3">
        <v>2646971.3144</v>
      </c>
      <c r="I1677" s="3">
        <v>675570.29070000001</v>
      </c>
      <c r="J1677" t="s">
        <v>3539</v>
      </c>
      <c r="K1677" t="str">
        <f>_xlfn.XLOOKUP(A1677, Accounts!A:A, Accounts!E:E, "Not Found")</f>
        <v>Corporate</v>
      </c>
      <c r="L1677" s="3">
        <f>_xlfn.XLOOKUP(A1677, Accounts!A:A, Accounts!G:G, 0)</f>
        <v>2478665603</v>
      </c>
      <c r="M1677" s="3" t="str">
        <f>_xlfn.XLOOKUP(A1677, Loan!A:A, Loan!D:D, "0")</f>
        <v>0</v>
      </c>
      <c r="N1677" s="3" t="str">
        <f>_xlfn.XLOOKUP(Customer8[[#This Row],[Account Number]],Transaction!C:C,Transaction!D:D)</f>
        <v>Online Payment</v>
      </c>
      <c r="O1677" s="3" t="str">
        <f>_xlfn.XLOOKUP(Customer8[[#This Row],[Account Number]], Transaction!C:C,Transaction!E:E)</f>
        <v>Card</v>
      </c>
      <c r="P1677" s="2">
        <f>_xlfn.XLOOKUP(Customer8[[#This Row],[Account Number]], Transaction!C:C,Transaction!F:F)</f>
        <v>44565</v>
      </c>
      <c r="Q1677" s="3">
        <f>Customer8[[#This Row],[Bank Deposit]]-Customer8[[#This Row],[Saving Accounts]]</f>
        <v>1971401.0237</v>
      </c>
      <c r="R1677" s="3">
        <f>IF(AND(K1677="Current", Customer8[[#This Row],[Balance]]&gt;500000), Customer8[[#This Row],[Balance]]*1.02, Customer8[[#This Row],[Balance]])</f>
        <v>1971401.0237</v>
      </c>
      <c r="S1677" s="3" t="str">
        <f>TEXT(Customer8[[#This Row],[Transaction_Date]], "MMM")</f>
        <v>Jan</v>
      </c>
      <c r="T1677" s="3" t="str">
        <f t="shared" si="26"/>
        <v>30-39 Yrs</v>
      </c>
      <c r="U1677" s="3" t="str">
        <f>TEXT(Customer8[[#This Row],[Transaction_Date]],"YYYY")</f>
        <v>2022</v>
      </c>
    </row>
    <row r="1678" spans="1:21" x14ac:dyDescent="0.35">
      <c r="A1678" t="s">
        <v>3540</v>
      </c>
      <c r="B1678">
        <v>197184515</v>
      </c>
      <c r="C1678">
        <v>19</v>
      </c>
      <c r="D1678" s="1">
        <v>37766.25</v>
      </c>
      <c r="E1678" t="s">
        <v>741</v>
      </c>
      <c r="F1678" t="s">
        <v>226</v>
      </c>
      <c r="G1678" t="s">
        <v>2848</v>
      </c>
      <c r="H1678" s="3">
        <v>1006135.4502</v>
      </c>
      <c r="I1678" s="3">
        <v>239267.27970000001</v>
      </c>
      <c r="J1678" t="s">
        <v>3541</v>
      </c>
      <c r="K1678" t="str">
        <f>_xlfn.XLOOKUP(A1678, Accounts!A:A, Accounts!E:E, "Not Found")</f>
        <v>Domiciliary</v>
      </c>
      <c r="L1678" s="3">
        <f>_xlfn.XLOOKUP(A1678, Accounts!A:A, Accounts!G:G, 0)</f>
        <v>1102636272</v>
      </c>
      <c r="M1678" s="3" t="str">
        <f>_xlfn.XLOOKUP(A1678, Loan!A:A, Loan!D:D, "0")</f>
        <v>0</v>
      </c>
      <c r="N1678" s="3" t="str">
        <f>_xlfn.XLOOKUP(Customer8[[#This Row],[Account Number]],Transaction!C:C,Transaction!D:D)</f>
        <v>Money Transfer</v>
      </c>
      <c r="O1678" s="3" t="str">
        <f>_xlfn.XLOOKUP(Customer8[[#This Row],[Account Number]], Transaction!C:C,Transaction!E:E)</f>
        <v>Mobile</v>
      </c>
      <c r="P1678" s="2">
        <f>_xlfn.XLOOKUP(Customer8[[#This Row],[Account Number]], Transaction!C:C,Transaction!F:F)</f>
        <v>44399</v>
      </c>
      <c r="Q1678" s="3">
        <f>Customer8[[#This Row],[Bank Deposit]]-Customer8[[#This Row],[Saving Accounts]]</f>
        <v>766868.17050000001</v>
      </c>
      <c r="R1678" s="3">
        <f>IF(AND(K1678="Current", Customer8[[#This Row],[Balance]]&gt;500000), Customer8[[#This Row],[Balance]]*1.02, Customer8[[#This Row],[Balance]])</f>
        <v>766868.17050000001</v>
      </c>
      <c r="S1678" s="3" t="str">
        <f>TEXT(Customer8[[#This Row],[Transaction_Date]], "MMM")</f>
        <v>Jul</v>
      </c>
      <c r="T1678" s="3" t="str">
        <f t="shared" si="26"/>
        <v>Below 20 Yrs</v>
      </c>
      <c r="U1678" s="3" t="str">
        <f>TEXT(Customer8[[#This Row],[Transaction_Date]],"YYYY")</f>
        <v>2021</v>
      </c>
    </row>
    <row r="1679" spans="1:21" x14ac:dyDescent="0.35">
      <c r="A1679" t="s">
        <v>3542</v>
      </c>
      <c r="B1679">
        <v>234938324</v>
      </c>
      <c r="C1679">
        <v>54</v>
      </c>
      <c r="D1679" s="1">
        <v>24982.5</v>
      </c>
      <c r="E1679" t="s">
        <v>741</v>
      </c>
      <c r="F1679" t="s">
        <v>175</v>
      </c>
      <c r="G1679" t="s">
        <v>2740</v>
      </c>
      <c r="H1679" s="3">
        <v>206792.29560000001</v>
      </c>
      <c r="I1679" s="3">
        <v>61857.869299999998</v>
      </c>
      <c r="J1679" t="s">
        <v>3543</v>
      </c>
      <c r="K1679" t="str">
        <f>_xlfn.XLOOKUP(A1679, Accounts!A:A, Accounts!E:E, "Not Found")</f>
        <v>Fixed Deposit</v>
      </c>
      <c r="L1679" s="3">
        <f>_xlfn.XLOOKUP(A1679, Accounts!A:A, Accounts!G:G, 0)</f>
        <v>9832512</v>
      </c>
      <c r="M1679" s="3" t="str">
        <f>_xlfn.XLOOKUP(A1679, Loan!A:A, Loan!D:D, "0")</f>
        <v>0</v>
      </c>
      <c r="N1679" s="3" t="str">
        <f>_xlfn.XLOOKUP(Customer8[[#This Row],[Account Number]],Transaction!C:C,Transaction!D:D)</f>
        <v>Cash Withdrawal</v>
      </c>
      <c r="O1679" s="3" t="str">
        <f>_xlfn.XLOOKUP(Customer8[[#This Row],[Account Number]], Transaction!C:C,Transaction!E:E)</f>
        <v>ATM</v>
      </c>
      <c r="P1679" s="2">
        <f>_xlfn.XLOOKUP(Customer8[[#This Row],[Account Number]], Transaction!C:C,Transaction!F:F)</f>
        <v>44368</v>
      </c>
      <c r="Q1679" s="3">
        <f>Customer8[[#This Row],[Bank Deposit]]-Customer8[[#This Row],[Saving Accounts]]</f>
        <v>144934.42630000002</v>
      </c>
      <c r="R1679" s="3">
        <f>IF(AND(K1679="Current", Customer8[[#This Row],[Balance]]&gt;500000), Customer8[[#This Row],[Balance]]*1.02, Customer8[[#This Row],[Balance]])</f>
        <v>144934.42630000002</v>
      </c>
      <c r="S1679" s="3" t="str">
        <f>TEXT(Customer8[[#This Row],[Transaction_Date]], "MMM")</f>
        <v>Jun</v>
      </c>
      <c r="T1679" s="3" t="str">
        <f t="shared" si="26"/>
        <v>50-59 Yrs</v>
      </c>
      <c r="U1679" s="3" t="str">
        <f>TEXT(Customer8[[#This Row],[Transaction_Date]],"YYYY")</f>
        <v>2021</v>
      </c>
    </row>
    <row r="1680" spans="1:21" x14ac:dyDescent="0.35">
      <c r="A1680" t="s">
        <v>3544</v>
      </c>
      <c r="B1680">
        <v>407721104</v>
      </c>
      <c r="C1680">
        <v>43</v>
      </c>
      <c r="D1680" s="1">
        <v>29000.25</v>
      </c>
      <c r="E1680" t="s">
        <v>741</v>
      </c>
      <c r="F1680" t="s">
        <v>1004</v>
      </c>
      <c r="G1680" t="s">
        <v>2848</v>
      </c>
      <c r="H1680" s="3">
        <v>334392.31660000002</v>
      </c>
      <c r="I1680" s="3">
        <v>103761.43670000001</v>
      </c>
      <c r="J1680" t="s">
        <v>3545</v>
      </c>
      <c r="K1680" t="str">
        <f>_xlfn.XLOOKUP(A1680, Accounts!A:A, Accounts!E:E, "Not Found")</f>
        <v>Domiciliary</v>
      </c>
      <c r="L1680" s="3">
        <f>_xlfn.XLOOKUP(A1680, Accounts!A:A, Accounts!G:G, 0)</f>
        <v>2460454656</v>
      </c>
      <c r="M1680" s="3" t="str">
        <f>_xlfn.XLOOKUP(A1680, Loan!A:A, Loan!D:D, "0")</f>
        <v>0</v>
      </c>
      <c r="N1680" s="3" t="str">
        <f>_xlfn.XLOOKUP(Customer8[[#This Row],[Account Number]],Transaction!C:C,Transaction!D:D)</f>
        <v>Money Transfer</v>
      </c>
      <c r="O1680" s="3" t="str">
        <f>_xlfn.XLOOKUP(Customer8[[#This Row],[Account Number]], Transaction!C:C,Transaction!E:E)</f>
        <v>Mobile</v>
      </c>
      <c r="P1680" s="2">
        <f>_xlfn.XLOOKUP(Customer8[[#This Row],[Account Number]], Transaction!C:C,Transaction!F:F)</f>
        <v>44511</v>
      </c>
      <c r="Q1680" s="3">
        <f>Customer8[[#This Row],[Bank Deposit]]-Customer8[[#This Row],[Saving Accounts]]</f>
        <v>230630.8799</v>
      </c>
      <c r="R1680" s="3">
        <f>IF(AND(K1680="Current", Customer8[[#This Row],[Balance]]&gt;500000), Customer8[[#This Row],[Balance]]*1.02, Customer8[[#This Row],[Balance]])</f>
        <v>230630.8799</v>
      </c>
      <c r="S1680" s="3" t="str">
        <f>TEXT(Customer8[[#This Row],[Transaction_Date]], "MMM")</f>
        <v>Nov</v>
      </c>
      <c r="T1680" s="3" t="str">
        <f t="shared" si="26"/>
        <v>40-49 Yrs</v>
      </c>
      <c r="U1680" s="3" t="str">
        <f>TEXT(Customer8[[#This Row],[Transaction_Date]],"YYYY")</f>
        <v>2021</v>
      </c>
    </row>
    <row r="1681" spans="1:21" x14ac:dyDescent="0.35">
      <c r="A1681" t="s">
        <v>3546</v>
      </c>
      <c r="B1681">
        <v>826803067</v>
      </c>
      <c r="C1681">
        <v>76</v>
      </c>
      <c r="D1681" s="1">
        <v>16947</v>
      </c>
      <c r="E1681" t="s">
        <v>741</v>
      </c>
      <c r="F1681" t="s">
        <v>378</v>
      </c>
      <c r="G1681" t="s">
        <v>2771</v>
      </c>
      <c r="H1681" s="3">
        <v>60890.809600000001</v>
      </c>
      <c r="I1681" s="3">
        <v>21852.189299999998</v>
      </c>
      <c r="J1681" t="s">
        <v>3547</v>
      </c>
      <c r="K1681" t="str">
        <f>_xlfn.XLOOKUP(A1681, Accounts!A:A, Accounts!E:E, "Not Found")</f>
        <v>Fixed Deposit</v>
      </c>
      <c r="L1681" s="3">
        <f>_xlfn.XLOOKUP(A1681, Accounts!A:A, Accounts!G:G, 0)</f>
        <v>318018591</v>
      </c>
      <c r="M1681" s="3" t="str">
        <f>_xlfn.XLOOKUP(A1681, Loan!A:A, Loan!D:D, "0")</f>
        <v>0</v>
      </c>
      <c r="N1681" s="3" t="str">
        <f>_xlfn.XLOOKUP(Customer8[[#This Row],[Account Number]],Transaction!C:C,Transaction!D:D)</f>
        <v>Money Deposit</v>
      </c>
      <c r="O1681" s="3" t="str">
        <f>_xlfn.XLOOKUP(Customer8[[#This Row],[Account Number]], Transaction!C:C,Transaction!E:E)</f>
        <v>Bank</v>
      </c>
      <c r="P1681" s="2">
        <f>_xlfn.XLOOKUP(Customer8[[#This Row],[Account Number]], Transaction!C:C,Transaction!F:F)</f>
        <v>44593</v>
      </c>
      <c r="Q1681" s="3">
        <f>Customer8[[#This Row],[Bank Deposit]]-Customer8[[#This Row],[Saving Accounts]]</f>
        <v>39038.620300000002</v>
      </c>
      <c r="R1681" s="3">
        <f>IF(AND(K1681="Current", Customer8[[#This Row],[Balance]]&gt;500000), Customer8[[#This Row],[Balance]]*1.02, Customer8[[#This Row],[Balance]])</f>
        <v>39038.620300000002</v>
      </c>
      <c r="S1681" s="3" t="str">
        <f>TEXT(Customer8[[#This Row],[Transaction_Date]], "MMM")</f>
        <v>Feb</v>
      </c>
      <c r="T1681" s="3" t="str">
        <f t="shared" si="26"/>
        <v>70 Yrs &amp; Above</v>
      </c>
      <c r="U1681" s="3" t="str">
        <f>TEXT(Customer8[[#This Row],[Transaction_Date]],"YYYY")</f>
        <v>2022</v>
      </c>
    </row>
    <row r="1682" spans="1:21" x14ac:dyDescent="0.35">
      <c r="A1682" t="s">
        <v>3548</v>
      </c>
      <c r="B1682">
        <v>188754874</v>
      </c>
      <c r="C1682">
        <v>52</v>
      </c>
      <c r="D1682" s="1">
        <v>25713</v>
      </c>
      <c r="E1682" t="s">
        <v>741</v>
      </c>
      <c r="F1682" t="s">
        <v>2538</v>
      </c>
      <c r="G1682" t="s">
        <v>2759</v>
      </c>
      <c r="H1682" s="3">
        <v>2262409.2903999998</v>
      </c>
      <c r="I1682" s="3">
        <v>147297.28570000001</v>
      </c>
      <c r="J1682" t="s">
        <v>3549</v>
      </c>
      <c r="K1682" t="str">
        <f>_xlfn.XLOOKUP(A1682, Accounts!A:A, Accounts!E:E, "Not Found")</f>
        <v>Domiciliary</v>
      </c>
      <c r="L1682" s="3">
        <f>_xlfn.XLOOKUP(A1682, Accounts!A:A, Accounts!G:G, 0)</f>
        <v>3433182304</v>
      </c>
      <c r="M1682" s="3" t="str">
        <f>_xlfn.XLOOKUP(A1682, Loan!A:A, Loan!D:D, "0")</f>
        <v>0</v>
      </c>
      <c r="N1682" s="3" t="str">
        <f>_xlfn.XLOOKUP(Customer8[[#This Row],[Account Number]],Transaction!C:C,Transaction!D:D)</f>
        <v>Money Deposit</v>
      </c>
      <c r="O1682" s="3" t="str">
        <f>_xlfn.XLOOKUP(Customer8[[#This Row],[Account Number]], Transaction!C:C,Transaction!E:E)</f>
        <v>ATM</v>
      </c>
      <c r="P1682" s="2">
        <f>_xlfn.XLOOKUP(Customer8[[#This Row],[Account Number]], Transaction!C:C,Transaction!F:F)</f>
        <v>44366</v>
      </c>
      <c r="Q1682" s="3">
        <f>Customer8[[#This Row],[Bank Deposit]]-Customer8[[#This Row],[Saving Accounts]]</f>
        <v>2115112.0046999999</v>
      </c>
      <c r="R1682" s="3">
        <f>IF(AND(K1682="Current", Customer8[[#This Row],[Balance]]&gt;500000), Customer8[[#This Row],[Balance]]*1.02, Customer8[[#This Row],[Balance]])</f>
        <v>2115112.0046999999</v>
      </c>
      <c r="S1682" s="3" t="str">
        <f>TEXT(Customer8[[#This Row],[Transaction_Date]], "MMM")</f>
        <v>Jun</v>
      </c>
      <c r="T1682" s="3" t="str">
        <f t="shared" si="26"/>
        <v>50-59 Yrs</v>
      </c>
      <c r="U1682" s="3" t="str">
        <f>TEXT(Customer8[[#This Row],[Transaction_Date]],"YYYY")</f>
        <v>2021</v>
      </c>
    </row>
    <row r="1683" spans="1:21" x14ac:dyDescent="0.35">
      <c r="A1683" t="s">
        <v>3550</v>
      </c>
      <c r="B1683">
        <v>9358210</v>
      </c>
      <c r="C1683">
        <v>59</v>
      </c>
      <c r="D1683" s="1">
        <v>23156.25</v>
      </c>
      <c r="E1683" t="s">
        <v>741</v>
      </c>
      <c r="F1683" t="s">
        <v>48</v>
      </c>
      <c r="G1683" t="s">
        <v>2764</v>
      </c>
      <c r="H1683" s="3">
        <v>154796.16</v>
      </c>
      <c r="I1683" s="3">
        <v>33528.848299999998</v>
      </c>
      <c r="J1683" t="s">
        <v>3551</v>
      </c>
      <c r="K1683" t="str">
        <f>_xlfn.XLOOKUP(A1683, Accounts!A:A, Accounts!E:E, "Not Found")</f>
        <v>Joint</v>
      </c>
      <c r="L1683" s="3">
        <f>_xlfn.XLOOKUP(A1683, Accounts!A:A, Accounts!G:G, 0)</f>
        <v>1032151572</v>
      </c>
      <c r="M1683" s="3">
        <f>_xlfn.XLOOKUP(A1683, Loan!A:A, Loan!D:D, "0")</f>
        <v>2271164904</v>
      </c>
      <c r="N1683" s="3" t="str">
        <f>_xlfn.XLOOKUP(Customer8[[#This Row],[Account Number]],Transaction!C:C,Transaction!D:D)</f>
        <v>Loan Payment</v>
      </c>
      <c r="O1683" s="3" t="str">
        <f>_xlfn.XLOOKUP(Customer8[[#This Row],[Account Number]], Transaction!C:C,Transaction!E:E)</f>
        <v>AFT</v>
      </c>
      <c r="P1683" s="2">
        <f>_xlfn.XLOOKUP(Customer8[[#This Row],[Account Number]], Transaction!C:C,Transaction!F:F)</f>
        <v>44342</v>
      </c>
      <c r="Q1683" s="3">
        <f>Customer8[[#This Row],[Bank Deposit]]-Customer8[[#This Row],[Saving Accounts]]</f>
        <v>121267.31170000001</v>
      </c>
      <c r="R1683" s="3">
        <f>IF(AND(K1683="Current", Customer8[[#This Row],[Balance]]&gt;500000), Customer8[[#This Row],[Balance]]*1.02, Customer8[[#This Row],[Balance]])</f>
        <v>121267.31170000001</v>
      </c>
      <c r="S1683" s="3" t="str">
        <f>TEXT(Customer8[[#This Row],[Transaction_Date]], "MMM")</f>
        <v>May</v>
      </c>
      <c r="T1683" s="3" t="str">
        <f t="shared" si="26"/>
        <v>50-59 Yrs</v>
      </c>
      <c r="U1683" s="3" t="str">
        <f>TEXT(Customer8[[#This Row],[Transaction_Date]],"YYYY")</f>
        <v>2021</v>
      </c>
    </row>
    <row r="1684" spans="1:21" x14ac:dyDescent="0.35">
      <c r="A1684" t="s">
        <v>3552</v>
      </c>
      <c r="B1684">
        <v>101206409</v>
      </c>
      <c r="C1684">
        <v>24</v>
      </c>
      <c r="D1684" s="1">
        <v>35940</v>
      </c>
      <c r="E1684" t="s">
        <v>741</v>
      </c>
      <c r="F1684" t="s">
        <v>127</v>
      </c>
      <c r="G1684" t="s">
        <v>2734</v>
      </c>
      <c r="H1684" s="3">
        <v>220878.09729999999</v>
      </c>
      <c r="I1684" s="3">
        <v>33298.1296</v>
      </c>
      <c r="J1684" t="s">
        <v>3553</v>
      </c>
      <c r="K1684" t="str">
        <f>_xlfn.XLOOKUP(A1684, Accounts!A:A, Accounts!E:E, "Not Found")</f>
        <v>Current</v>
      </c>
      <c r="L1684" s="3">
        <f>_xlfn.XLOOKUP(A1684, Accounts!A:A, Accounts!G:G, 0)</f>
        <v>1273199132</v>
      </c>
      <c r="M1684" s="3" t="str">
        <f>_xlfn.XLOOKUP(A1684, Loan!A:A, Loan!D:D, "0")</f>
        <v>0</v>
      </c>
      <c r="N1684" s="3" t="str">
        <f>_xlfn.XLOOKUP(Customer8[[#This Row],[Account Number]],Transaction!C:C,Transaction!D:D)</f>
        <v>Online Payment</v>
      </c>
      <c r="O1684" s="3" t="str">
        <f>_xlfn.XLOOKUP(Customer8[[#This Row],[Account Number]], Transaction!C:C,Transaction!E:E)</f>
        <v>Mobile</v>
      </c>
      <c r="P1684" s="2">
        <f>_xlfn.XLOOKUP(Customer8[[#This Row],[Account Number]], Transaction!C:C,Transaction!F:F)</f>
        <v>44597</v>
      </c>
      <c r="Q1684" s="3">
        <f>Customer8[[#This Row],[Bank Deposit]]-Customer8[[#This Row],[Saving Accounts]]</f>
        <v>187579.96769999998</v>
      </c>
      <c r="R1684" s="3">
        <f>IF(AND(K1684="Current", Customer8[[#This Row],[Balance]]&gt;500000), Customer8[[#This Row],[Balance]]*1.02, Customer8[[#This Row],[Balance]])</f>
        <v>187579.96769999998</v>
      </c>
      <c r="S1684" s="3" t="str">
        <f>TEXT(Customer8[[#This Row],[Transaction_Date]], "MMM")</f>
        <v>Feb</v>
      </c>
      <c r="T1684" s="3" t="str">
        <f t="shared" si="26"/>
        <v>20-29 Yrs</v>
      </c>
      <c r="U1684" s="3" t="str">
        <f>TEXT(Customer8[[#This Row],[Transaction_Date]],"YYYY")</f>
        <v>2022</v>
      </c>
    </row>
    <row r="1685" spans="1:21" x14ac:dyDescent="0.35">
      <c r="A1685" t="s">
        <v>3554</v>
      </c>
      <c r="B1685">
        <v>252465556</v>
      </c>
      <c r="C1685">
        <v>24</v>
      </c>
      <c r="D1685" s="1">
        <v>35940</v>
      </c>
      <c r="E1685" t="s">
        <v>741</v>
      </c>
      <c r="F1685" t="s">
        <v>326</v>
      </c>
      <c r="G1685" t="s">
        <v>2749</v>
      </c>
      <c r="H1685" s="3">
        <v>580517.06180000002</v>
      </c>
      <c r="I1685" s="3">
        <v>161019.33100000001</v>
      </c>
      <c r="J1685" t="s">
        <v>3555</v>
      </c>
      <c r="K1685" t="str">
        <f>_xlfn.XLOOKUP(A1685, Accounts!A:A, Accounts!E:E, "Not Found")</f>
        <v>Domiciliary</v>
      </c>
      <c r="L1685" s="3">
        <f>_xlfn.XLOOKUP(A1685, Accounts!A:A, Accounts!G:G, 0)</f>
        <v>1807243392</v>
      </c>
      <c r="M1685" s="3" t="str">
        <f>_xlfn.XLOOKUP(A1685, Loan!A:A, Loan!D:D, "0")</f>
        <v>0</v>
      </c>
      <c r="N1685" s="3" t="str">
        <f>_xlfn.XLOOKUP(Customer8[[#This Row],[Account Number]],Transaction!C:C,Transaction!D:D)</f>
        <v>Cash Withdrawal</v>
      </c>
      <c r="O1685" s="3" t="str">
        <f>_xlfn.XLOOKUP(Customer8[[#This Row],[Account Number]], Transaction!C:C,Transaction!E:E)</f>
        <v>POS</v>
      </c>
      <c r="P1685" s="2">
        <f>_xlfn.XLOOKUP(Customer8[[#This Row],[Account Number]], Transaction!C:C,Transaction!F:F)</f>
        <v>44384</v>
      </c>
      <c r="Q1685" s="3">
        <f>Customer8[[#This Row],[Bank Deposit]]-Customer8[[#This Row],[Saving Accounts]]</f>
        <v>419497.73080000002</v>
      </c>
      <c r="R1685" s="3">
        <f>IF(AND(K1685="Current", Customer8[[#This Row],[Balance]]&gt;500000), Customer8[[#This Row],[Balance]]*1.02, Customer8[[#This Row],[Balance]])</f>
        <v>419497.73080000002</v>
      </c>
      <c r="S1685" s="3" t="str">
        <f>TEXT(Customer8[[#This Row],[Transaction_Date]], "MMM")</f>
        <v>Jul</v>
      </c>
      <c r="T1685" s="3" t="str">
        <f t="shared" si="26"/>
        <v>20-29 Yrs</v>
      </c>
      <c r="U1685" s="3" t="str">
        <f>TEXT(Customer8[[#This Row],[Transaction_Date]],"YYYY")</f>
        <v>2021</v>
      </c>
    </row>
    <row r="1686" spans="1:21" x14ac:dyDescent="0.35">
      <c r="A1686" t="s">
        <v>3556</v>
      </c>
      <c r="B1686">
        <v>913004392</v>
      </c>
      <c r="C1686">
        <v>43</v>
      </c>
      <c r="D1686" s="1">
        <v>29000.25</v>
      </c>
      <c r="E1686" t="s">
        <v>741</v>
      </c>
      <c r="F1686" t="s">
        <v>36</v>
      </c>
      <c r="G1686" t="s">
        <v>2764</v>
      </c>
      <c r="H1686" s="3">
        <v>557125.87439999997</v>
      </c>
      <c r="I1686" s="3">
        <v>75324.923999999999</v>
      </c>
      <c r="J1686" t="s">
        <v>3557</v>
      </c>
      <c r="K1686" t="str">
        <f>_xlfn.XLOOKUP(A1686, Accounts!A:A, Accounts!E:E, "Not Found")</f>
        <v>Corporate</v>
      </c>
      <c r="L1686" s="3">
        <f>_xlfn.XLOOKUP(A1686, Accounts!A:A, Accounts!G:G, 0)</f>
        <v>724426395</v>
      </c>
      <c r="M1686" s="3" t="str">
        <f>_xlfn.XLOOKUP(A1686, Loan!A:A, Loan!D:D, "0")</f>
        <v>0</v>
      </c>
      <c r="N1686" s="3" t="str">
        <f>_xlfn.XLOOKUP(Customer8[[#This Row],[Account Number]],Transaction!C:C,Transaction!D:D)</f>
        <v>Cash Withdrawal</v>
      </c>
      <c r="O1686" s="3" t="str">
        <f>_xlfn.XLOOKUP(Customer8[[#This Row],[Account Number]], Transaction!C:C,Transaction!E:E)</f>
        <v>POS</v>
      </c>
      <c r="P1686" s="2">
        <f>_xlfn.XLOOKUP(Customer8[[#This Row],[Account Number]], Transaction!C:C,Transaction!F:F)</f>
        <v>44527</v>
      </c>
      <c r="Q1686" s="3">
        <f>Customer8[[#This Row],[Bank Deposit]]-Customer8[[#This Row],[Saving Accounts]]</f>
        <v>481800.95039999997</v>
      </c>
      <c r="R1686" s="3">
        <f>IF(AND(K1686="Current", Customer8[[#This Row],[Balance]]&gt;500000), Customer8[[#This Row],[Balance]]*1.02, Customer8[[#This Row],[Balance]])</f>
        <v>481800.95039999997</v>
      </c>
      <c r="S1686" s="3" t="str">
        <f>TEXT(Customer8[[#This Row],[Transaction_Date]], "MMM")</f>
        <v>Nov</v>
      </c>
      <c r="T1686" s="3" t="str">
        <f t="shared" si="26"/>
        <v>40-49 Yrs</v>
      </c>
      <c r="U1686" s="3" t="str">
        <f>TEXT(Customer8[[#This Row],[Transaction_Date]],"YYYY")</f>
        <v>2021</v>
      </c>
    </row>
    <row r="1687" spans="1:21" x14ac:dyDescent="0.35">
      <c r="A1687" t="s">
        <v>3558</v>
      </c>
      <c r="B1687">
        <v>189899863</v>
      </c>
      <c r="C1687">
        <v>81</v>
      </c>
      <c r="D1687" s="1">
        <v>15120.75</v>
      </c>
      <c r="E1687" t="s">
        <v>741</v>
      </c>
      <c r="F1687" t="s">
        <v>444</v>
      </c>
      <c r="G1687" t="s">
        <v>2848</v>
      </c>
      <c r="H1687" s="3">
        <v>265852.33</v>
      </c>
      <c r="I1687" s="3">
        <v>51020.1898</v>
      </c>
      <c r="J1687" t="s">
        <v>3559</v>
      </c>
      <c r="K1687" t="str">
        <f>_xlfn.XLOOKUP(A1687, Accounts!A:A, Accounts!E:E, "Not Found")</f>
        <v>Domiciliary</v>
      </c>
      <c r="L1687" s="3">
        <f>_xlfn.XLOOKUP(A1687, Accounts!A:A, Accounts!G:G, 0)</f>
        <v>34239672</v>
      </c>
      <c r="M1687" s="3" t="str">
        <f>_xlfn.XLOOKUP(A1687, Loan!A:A, Loan!D:D, "0")</f>
        <v>0</v>
      </c>
      <c r="N1687" s="3" t="str">
        <f>_xlfn.XLOOKUP(Customer8[[#This Row],[Account Number]],Transaction!C:C,Transaction!D:D)</f>
        <v>Checks</v>
      </c>
      <c r="O1687" s="3" t="str">
        <f>_xlfn.XLOOKUP(Customer8[[#This Row],[Account Number]], Transaction!C:C,Transaction!E:E)</f>
        <v>Informal Services</v>
      </c>
      <c r="P1687" s="2">
        <f>_xlfn.XLOOKUP(Customer8[[#This Row],[Account Number]], Transaction!C:C,Transaction!F:F)</f>
        <v>44602</v>
      </c>
      <c r="Q1687" s="3">
        <f>Customer8[[#This Row],[Bank Deposit]]-Customer8[[#This Row],[Saving Accounts]]</f>
        <v>214832.14020000002</v>
      </c>
      <c r="R1687" s="3">
        <f>IF(AND(K1687="Current", Customer8[[#This Row],[Balance]]&gt;500000), Customer8[[#This Row],[Balance]]*1.02, Customer8[[#This Row],[Balance]])</f>
        <v>214832.14020000002</v>
      </c>
      <c r="S1687" s="3" t="str">
        <f>TEXT(Customer8[[#This Row],[Transaction_Date]], "MMM")</f>
        <v>Feb</v>
      </c>
      <c r="T1687" s="3" t="str">
        <f t="shared" si="26"/>
        <v>70 Yrs &amp; Above</v>
      </c>
      <c r="U1687" s="3" t="str">
        <f>TEXT(Customer8[[#This Row],[Transaction_Date]],"YYYY")</f>
        <v>2022</v>
      </c>
    </row>
    <row r="1688" spans="1:21" x14ac:dyDescent="0.35">
      <c r="A1688" t="s">
        <v>3560</v>
      </c>
      <c r="B1688">
        <v>556812134</v>
      </c>
      <c r="C1688">
        <v>46</v>
      </c>
      <c r="D1688" s="1">
        <v>27904.5</v>
      </c>
      <c r="E1688" t="s">
        <v>741</v>
      </c>
      <c r="F1688" t="s">
        <v>776</v>
      </c>
      <c r="G1688" t="s">
        <v>2848</v>
      </c>
      <c r="H1688" s="3">
        <v>1998613.0027000001</v>
      </c>
      <c r="I1688" s="3">
        <v>276626.20880000002</v>
      </c>
      <c r="J1688" t="s">
        <v>3561</v>
      </c>
      <c r="K1688" t="str">
        <f>_xlfn.XLOOKUP(A1688, Accounts!A:A, Accounts!E:E, "Not Found")</f>
        <v>Savings</v>
      </c>
      <c r="L1688" s="3">
        <f>_xlfn.XLOOKUP(A1688, Accounts!A:A, Accounts!G:G, 0)</f>
        <v>293419065</v>
      </c>
      <c r="M1688" s="3" t="str">
        <f>_xlfn.XLOOKUP(A1688, Loan!A:A, Loan!D:D, "0")</f>
        <v>0</v>
      </c>
      <c r="N1688" s="3" t="str">
        <f>_xlfn.XLOOKUP(Customer8[[#This Row],[Account Number]],Transaction!C:C,Transaction!D:D)</f>
        <v>Money Transfer</v>
      </c>
      <c r="O1688" s="3" t="str">
        <f>_xlfn.XLOOKUP(Customer8[[#This Row],[Account Number]], Transaction!C:C,Transaction!E:E)</f>
        <v>Mobile</v>
      </c>
      <c r="P1688" s="2">
        <f>_xlfn.XLOOKUP(Customer8[[#This Row],[Account Number]], Transaction!C:C,Transaction!F:F)</f>
        <v>44283</v>
      </c>
      <c r="Q1688" s="3">
        <f>Customer8[[#This Row],[Bank Deposit]]-Customer8[[#This Row],[Saving Accounts]]</f>
        <v>1721986.7938999999</v>
      </c>
      <c r="R1688" s="3">
        <f>IF(AND(K1688="Current", Customer8[[#This Row],[Balance]]&gt;500000), Customer8[[#This Row],[Balance]]*1.02, Customer8[[#This Row],[Balance]])</f>
        <v>1721986.7938999999</v>
      </c>
      <c r="S1688" s="3" t="str">
        <f>TEXT(Customer8[[#This Row],[Transaction_Date]], "MMM")</f>
        <v>Mar</v>
      </c>
      <c r="T1688" s="3" t="str">
        <f t="shared" si="26"/>
        <v>40-49 Yrs</v>
      </c>
      <c r="U1688" s="3" t="str">
        <f>TEXT(Customer8[[#This Row],[Transaction_Date]],"YYYY")</f>
        <v>2021</v>
      </c>
    </row>
    <row r="1689" spans="1:21" x14ac:dyDescent="0.35">
      <c r="A1689" t="s">
        <v>3562</v>
      </c>
      <c r="B1689">
        <v>125319673</v>
      </c>
      <c r="C1689">
        <v>75</v>
      </c>
      <c r="D1689" s="1">
        <v>17312.25</v>
      </c>
      <c r="E1689" t="s">
        <v>741</v>
      </c>
      <c r="F1689" t="s">
        <v>665</v>
      </c>
      <c r="G1689" t="s">
        <v>2776</v>
      </c>
      <c r="H1689" s="3">
        <v>2100661.0432000002</v>
      </c>
      <c r="I1689" s="3">
        <v>997420.12159999995</v>
      </c>
      <c r="J1689" t="s">
        <v>3563</v>
      </c>
      <c r="K1689" t="str">
        <f>_xlfn.XLOOKUP(A1689, Accounts!A:A, Accounts!E:E, "Not Found")</f>
        <v>Corporate</v>
      </c>
      <c r="L1689" s="3">
        <f>_xlfn.XLOOKUP(A1689, Accounts!A:A, Accounts!G:G, 0)</f>
        <v>735010368</v>
      </c>
      <c r="M1689" s="3" t="str">
        <f>_xlfn.XLOOKUP(A1689, Loan!A:A, Loan!D:D, "0")</f>
        <v>0</v>
      </c>
      <c r="N1689" s="3" t="str">
        <f>_xlfn.XLOOKUP(Customer8[[#This Row],[Account Number]],Transaction!C:C,Transaction!D:D)</f>
        <v>Money Transfer</v>
      </c>
      <c r="O1689" s="3" t="str">
        <f>_xlfn.XLOOKUP(Customer8[[#This Row],[Account Number]], Transaction!C:C,Transaction!E:E)</f>
        <v>Mobile</v>
      </c>
      <c r="P1689" s="2">
        <f>_xlfn.XLOOKUP(Customer8[[#This Row],[Account Number]], Transaction!C:C,Transaction!F:F)</f>
        <v>44224</v>
      </c>
      <c r="Q1689" s="3">
        <f>Customer8[[#This Row],[Bank Deposit]]-Customer8[[#This Row],[Saving Accounts]]</f>
        <v>1103240.9216000002</v>
      </c>
      <c r="R1689" s="3">
        <f>IF(AND(K1689="Current", Customer8[[#This Row],[Balance]]&gt;500000), Customer8[[#This Row],[Balance]]*1.02, Customer8[[#This Row],[Balance]])</f>
        <v>1103240.9216000002</v>
      </c>
      <c r="S1689" s="3" t="str">
        <f>TEXT(Customer8[[#This Row],[Transaction_Date]], "MMM")</f>
        <v>Jan</v>
      </c>
      <c r="T1689" s="3" t="str">
        <f t="shared" si="26"/>
        <v>70 Yrs &amp; Above</v>
      </c>
      <c r="U1689" s="3" t="str">
        <f>TEXT(Customer8[[#This Row],[Transaction_Date]],"YYYY")</f>
        <v>2021</v>
      </c>
    </row>
    <row r="1690" spans="1:21" x14ac:dyDescent="0.35">
      <c r="A1690" t="s">
        <v>3564</v>
      </c>
      <c r="B1690">
        <v>490298804</v>
      </c>
      <c r="C1690">
        <v>77</v>
      </c>
      <c r="D1690" s="1">
        <v>16581.75</v>
      </c>
      <c r="E1690" t="s">
        <v>741</v>
      </c>
      <c r="F1690" t="s">
        <v>456</v>
      </c>
      <c r="G1690" t="s">
        <v>2771</v>
      </c>
      <c r="H1690" s="3">
        <v>642034.66119999997</v>
      </c>
      <c r="I1690" s="3">
        <v>272338.4731</v>
      </c>
      <c r="J1690" t="s">
        <v>3565</v>
      </c>
      <c r="K1690" t="str">
        <f>_xlfn.XLOOKUP(A1690, Accounts!A:A, Accounts!E:E, "Not Found")</f>
        <v>Corporate</v>
      </c>
      <c r="L1690" s="3">
        <f>_xlfn.XLOOKUP(A1690, Accounts!A:A, Accounts!G:G, 0)</f>
        <v>1814745075</v>
      </c>
      <c r="M1690" s="3" t="str">
        <f>_xlfn.XLOOKUP(A1690, Loan!A:A, Loan!D:D, "0")</f>
        <v>0</v>
      </c>
      <c r="N1690" s="3" t="str">
        <f>_xlfn.XLOOKUP(Customer8[[#This Row],[Account Number]],Transaction!C:C,Transaction!D:D)</f>
        <v>Money Deposit</v>
      </c>
      <c r="O1690" s="3" t="str">
        <f>_xlfn.XLOOKUP(Customer8[[#This Row],[Account Number]], Transaction!C:C,Transaction!E:E)</f>
        <v>Bank</v>
      </c>
      <c r="P1690" s="2">
        <f>_xlfn.XLOOKUP(Customer8[[#This Row],[Account Number]], Transaction!C:C,Transaction!F:F)</f>
        <v>44263</v>
      </c>
      <c r="Q1690" s="3">
        <f>Customer8[[#This Row],[Bank Deposit]]-Customer8[[#This Row],[Saving Accounts]]</f>
        <v>369696.18809999997</v>
      </c>
      <c r="R1690" s="3">
        <f>IF(AND(K1690="Current", Customer8[[#This Row],[Balance]]&gt;500000), Customer8[[#This Row],[Balance]]*1.02, Customer8[[#This Row],[Balance]])</f>
        <v>369696.18809999997</v>
      </c>
      <c r="S1690" s="3" t="str">
        <f>TEXT(Customer8[[#This Row],[Transaction_Date]], "MMM")</f>
        <v>Mar</v>
      </c>
      <c r="T1690" s="3" t="str">
        <f t="shared" si="26"/>
        <v>70 Yrs &amp; Above</v>
      </c>
      <c r="U1690" s="3" t="str">
        <f>TEXT(Customer8[[#This Row],[Transaction_Date]],"YYYY")</f>
        <v>2021</v>
      </c>
    </row>
    <row r="1691" spans="1:21" x14ac:dyDescent="0.35">
      <c r="A1691" t="s">
        <v>3566</v>
      </c>
      <c r="B1691">
        <v>21470943</v>
      </c>
      <c r="C1691">
        <v>48</v>
      </c>
      <c r="D1691" s="1">
        <v>27174</v>
      </c>
      <c r="E1691" t="s">
        <v>741</v>
      </c>
      <c r="F1691" t="s">
        <v>147</v>
      </c>
      <c r="G1691" t="s">
        <v>2749</v>
      </c>
      <c r="H1691" s="3">
        <v>56422.657200000001</v>
      </c>
      <c r="I1691" s="3">
        <v>36755.330999999998</v>
      </c>
      <c r="J1691" t="s">
        <v>3567</v>
      </c>
      <c r="K1691" t="str">
        <f>_xlfn.XLOOKUP(A1691, Accounts!A:A, Accounts!E:E, "Not Found")</f>
        <v>Joint</v>
      </c>
      <c r="L1691" s="3">
        <f>_xlfn.XLOOKUP(A1691, Accounts!A:A, Accounts!G:G, 0)</f>
        <v>87756875</v>
      </c>
      <c r="M1691" s="3" t="str">
        <f>_xlfn.XLOOKUP(A1691, Loan!A:A, Loan!D:D, "0")</f>
        <v>0</v>
      </c>
      <c r="N1691" s="3" t="str">
        <f>_xlfn.XLOOKUP(Customer8[[#This Row],[Account Number]],Transaction!C:C,Transaction!D:D)</f>
        <v>Money Transfer</v>
      </c>
      <c r="O1691" s="3" t="str">
        <f>_xlfn.XLOOKUP(Customer8[[#This Row],[Account Number]], Transaction!C:C,Transaction!E:E)</f>
        <v>Mobile</v>
      </c>
      <c r="P1691" s="2">
        <f>_xlfn.XLOOKUP(Customer8[[#This Row],[Account Number]], Transaction!C:C,Transaction!F:F)</f>
        <v>44438</v>
      </c>
      <c r="Q1691" s="3">
        <f>Customer8[[#This Row],[Bank Deposit]]-Customer8[[#This Row],[Saving Accounts]]</f>
        <v>19667.326200000003</v>
      </c>
      <c r="R1691" s="3">
        <f>IF(AND(K1691="Current", Customer8[[#This Row],[Balance]]&gt;500000), Customer8[[#This Row],[Balance]]*1.02, Customer8[[#This Row],[Balance]])</f>
        <v>19667.326200000003</v>
      </c>
      <c r="S1691" s="3" t="str">
        <f>TEXT(Customer8[[#This Row],[Transaction_Date]], "MMM")</f>
        <v>Aug</v>
      </c>
      <c r="T1691" s="3" t="str">
        <f t="shared" si="26"/>
        <v>40-49 Yrs</v>
      </c>
      <c r="U1691" s="3" t="str">
        <f>TEXT(Customer8[[#This Row],[Transaction_Date]],"YYYY")</f>
        <v>2021</v>
      </c>
    </row>
    <row r="1692" spans="1:21" x14ac:dyDescent="0.35">
      <c r="A1692" t="s">
        <v>947</v>
      </c>
      <c r="B1692">
        <v>281208268</v>
      </c>
      <c r="C1692">
        <v>41</v>
      </c>
      <c r="D1692" s="1">
        <v>29730.75</v>
      </c>
      <c r="E1692" t="s">
        <v>741</v>
      </c>
      <c r="F1692" t="s">
        <v>1104</v>
      </c>
      <c r="G1692" t="s">
        <v>2749</v>
      </c>
      <c r="H1692" s="3">
        <v>1553973.855</v>
      </c>
      <c r="I1692" s="3">
        <v>199288.2501</v>
      </c>
      <c r="J1692" t="s">
        <v>3568</v>
      </c>
      <c r="K1692" t="str">
        <f>_xlfn.XLOOKUP(A1692, Accounts!A:A, Accounts!E:E, "Not Found")</f>
        <v>Current</v>
      </c>
      <c r="L1692" s="3">
        <f>_xlfn.XLOOKUP(A1692, Accounts!A:A, Accounts!G:G, 0)</f>
        <v>3482485552</v>
      </c>
      <c r="M1692" s="3">
        <f>_xlfn.XLOOKUP(A1692, Loan!A:A, Loan!D:D, "0")</f>
        <v>247173696</v>
      </c>
      <c r="N1692" s="3" t="str">
        <f>_xlfn.XLOOKUP(Customer8[[#This Row],[Account Number]],Transaction!C:C,Transaction!D:D)</f>
        <v>Cash Withdrawal</v>
      </c>
      <c r="O1692" s="3" t="str">
        <f>_xlfn.XLOOKUP(Customer8[[#This Row],[Account Number]], Transaction!C:C,Transaction!E:E)</f>
        <v>ATM</v>
      </c>
      <c r="P1692" s="2">
        <f>_xlfn.XLOOKUP(Customer8[[#This Row],[Account Number]], Transaction!C:C,Transaction!F:F)</f>
        <v>44241</v>
      </c>
      <c r="Q1692" s="3">
        <f>Customer8[[#This Row],[Bank Deposit]]-Customer8[[#This Row],[Saving Accounts]]</f>
        <v>1354685.6048999999</v>
      </c>
      <c r="R1692" s="3">
        <f>IF(AND(K1692="Current", Customer8[[#This Row],[Balance]]&gt;500000), Customer8[[#This Row],[Balance]]*1.02, Customer8[[#This Row],[Balance]])</f>
        <v>1381779.316998</v>
      </c>
      <c r="S1692" s="3" t="str">
        <f>TEXT(Customer8[[#This Row],[Transaction_Date]], "MMM")</f>
        <v>Feb</v>
      </c>
      <c r="T1692" s="3" t="str">
        <f t="shared" si="26"/>
        <v>40-49 Yrs</v>
      </c>
      <c r="U1692" s="3" t="str">
        <f>TEXT(Customer8[[#This Row],[Transaction_Date]],"YYYY")</f>
        <v>2021</v>
      </c>
    </row>
    <row r="1693" spans="1:21" x14ac:dyDescent="0.35">
      <c r="A1693" t="s">
        <v>3569</v>
      </c>
      <c r="B1693">
        <v>423317349</v>
      </c>
      <c r="C1693">
        <v>85</v>
      </c>
      <c r="D1693" s="1">
        <v>13659.75</v>
      </c>
      <c r="E1693" t="s">
        <v>741</v>
      </c>
      <c r="F1693" t="s">
        <v>390</v>
      </c>
      <c r="G1693" t="s">
        <v>2848</v>
      </c>
      <c r="H1693" s="3">
        <v>653231.9682</v>
      </c>
      <c r="I1693" s="3">
        <v>376189.03240000003</v>
      </c>
      <c r="J1693" t="s">
        <v>3570</v>
      </c>
      <c r="K1693" t="str">
        <f>_xlfn.XLOOKUP(A1693, Accounts!A:A, Accounts!E:E, "Not Found")</f>
        <v>Domiciliary</v>
      </c>
      <c r="L1693" s="3">
        <f>_xlfn.XLOOKUP(A1693, Accounts!A:A, Accounts!G:G, 0)</f>
        <v>1827695619</v>
      </c>
      <c r="M1693" s="3" t="str">
        <f>_xlfn.XLOOKUP(A1693, Loan!A:A, Loan!D:D, "0")</f>
        <v>0</v>
      </c>
      <c r="N1693" s="3" t="str">
        <f>_xlfn.XLOOKUP(Customer8[[#This Row],[Account Number]],Transaction!C:C,Transaction!D:D)</f>
        <v>Cash Withdrawal</v>
      </c>
      <c r="O1693" s="3" t="str">
        <f>_xlfn.XLOOKUP(Customer8[[#This Row],[Account Number]], Transaction!C:C,Transaction!E:E)</f>
        <v>Bank</v>
      </c>
      <c r="P1693" s="2">
        <f>_xlfn.XLOOKUP(Customer8[[#This Row],[Account Number]], Transaction!C:C,Transaction!F:F)</f>
        <v>44592</v>
      </c>
      <c r="Q1693" s="3">
        <f>Customer8[[#This Row],[Bank Deposit]]-Customer8[[#This Row],[Saving Accounts]]</f>
        <v>277042.93579999998</v>
      </c>
      <c r="R1693" s="3">
        <f>IF(AND(K1693="Current", Customer8[[#This Row],[Balance]]&gt;500000), Customer8[[#This Row],[Balance]]*1.02, Customer8[[#This Row],[Balance]])</f>
        <v>277042.93579999998</v>
      </c>
      <c r="S1693" s="3" t="str">
        <f>TEXT(Customer8[[#This Row],[Transaction_Date]], "MMM")</f>
        <v>Jan</v>
      </c>
      <c r="T1693" s="3" t="str">
        <f t="shared" si="26"/>
        <v>70 Yrs &amp; Above</v>
      </c>
      <c r="U1693" s="3" t="str">
        <f>TEXT(Customer8[[#This Row],[Transaction_Date]],"YYYY")</f>
        <v>2022</v>
      </c>
    </row>
    <row r="1694" spans="1:21" x14ac:dyDescent="0.35">
      <c r="A1694" t="s">
        <v>3571</v>
      </c>
      <c r="B1694">
        <v>696247654</v>
      </c>
      <c r="C1694">
        <v>65</v>
      </c>
      <c r="D1694" s="1">
        <v>20964.75</v>
      </c>
      <c r="E1694" t="s">
        <v>741</v>
      </c>
      <c r="F1694" t="s">
        <v>28</v>
      </c>
      <c r="G1694" t="s">
        <v>2767</v>
      </c>
      <c r="H1694" s="3">
        <v>589706.0906</v>
      </c>
      <c r="I1694" s="3">
        <v>101662.0077</v>
      </c>
      <c r="J1694" t="s">
        <v>3572</v>
      </c>
      <c r="K1694" t="str">
        <f>_xlfn.XLOOKUP(A1694, Accounts!A:A, Accounts!E:E, "Not Found")</f>
        <v>Domiciliary</v>
      </c>
      <c r="L1694" s="3">
        <f>_xlfn.XLOOKUP(A1694, Accounts!A:A, Accounts!G:G, 0)</f>
        <v>327967488</v>
      </c>
      <c r="M1694" s="3">
        <f>_xlfn.XLOOKUP(A1694, Loan!A:A, Loan!D:D, "0")</f>
        <v>1066131374</v>
      </c>
      <c r="N1694" s="3" t="str">
        <f>_xlfn.XLOOKUP(Customer8[[#This Row],[Account Number]],Transaction!C:C,Transaction!D:D)</f>
        <v>Loan Payment</v>
      </c>
      <c r="O1694" s="3" t="str">
        <f>_xlfn.XLOOKUP(Customer8[[#This Row],[Account Number]], Transaction!C:C,Transaction!E:E)</f>
        <v>ACH</v>
      </c>
      <c r="P1694" s="2">
        <f>_xlfn.XLOOKUP(Customer8[[#This Row],[Account Number]], Transaction!C:C,Transaction!F:F)</f>
        <v>44651</v>
      </c>
      <c r="Q1694" s="3">
        <f>Customer8[[#This Row],[Bank Deposit]]-Customer8[[#This Row],[Saving Accounts]]</f>
        <v>488044.08289999998</v>
      </c>
      <c r="R1694" s="3">
        <f>IF(AND(K1694="Current", Customer8[[#This Row],[Balance]]&gt;500000), Customer8[[#This Row],[Balance]]*1.02, Customer8[[#This Row],[Balance]])</f>
        <v>488044.08289999998</v>
      </c>
      <c r="S1694" s="3" t="str">
        <f>TEXT(Customer8[[#This Row],[Transaction_Date]], "MMM")</f>
        <v>Mar</v>
      </c>
      <c r="T1694" s="3" t="str">
        <f t="shared" si="26"/>
        <v>60-69 Yrs</v>
      </c>
      <c r="U1694" s="3" t="str">
        <f>TEXT(Customer8[[#This Row],[Transaction_Date]],"YYYY")</f>
        <v>2022</v>
      </c>
    </row>
    <row r="1695" spans="1:21" x14ac:dyDescent="0.35">
      <c r="A1695" t="s">
        <v>3573</v>
      </c>
      <c r="B1695">
        <v>961610191</v>
      </c>
      <c r="C1695">
        <v>77</v>
      </c>
      <c r="D1695" s="1">
        <v>16581.75</v>
      </c>
      <c r="E1695" t="s">
        <v>741</v>
      </c>
      <c r="F1695" t="s">
        <v>1156</v>
      </c>
      <c r="G1695" t="s">
        <v>2746</v>
      </c>
      <c r="H1695" s="3">
        <v>23935.0753</v>
      </c>
      <c r="I1695" s="3">
        <v>14381.678900000001</v>
      </c>
      <c r="J1695" t="s">
        <v>3574</v>
      </c>
      <c r="K1695" t="str">
        <f>_xlfn.XLOOKUP(A1695, Accounts!A:A, Accounts!E:E, "Not Found")</f>
        <v>Savings</v>
      </c>
      <c r="L1695" s="3">
        <f>_xlfn.XLOOKUP(A1695, Accounts!A:A, Accounts!G:G, 0)</f>
        <v>910934424</v>
      </c>
      <c r="M1695" s="3" t="str">
        <f>_xlfn.XLOOKUP(A1695, Loan!A:A, Loan!D:D, "0")</f>
        <v>0</v>
      </c>
      <c r="N1695" s="3" t="str">
        <f>_xlfn.XLOOKUP(Customer8[[#This Row],[Account Number]],Transaction!C:C,Transaction!D:D)</f>
        <v>Cash Withdrawal</v>
      </c>
      <c r="O1695" s="3" t="str">
        <f>_xlfn.XLOOKUP(Customer8[[#This Row],[Account Number]], Transaction!C:C,Transaction!E:E)</f>
        <v>ATM</v>
      </c>
      <c r="P1695" s="2">
        <f>_xlfn.XLOOKUP(Customer8[[#This Row],[Account Number]], Transaction!C:C,Transaction!F:F)</f>
        <v>44516</v>
      </c>
      <c r="Q1695" s="3">
        <f>Customer8[[#This Row],[Bank Deposit]]-Customer8[[#This Row],[Saving Accounts]]</f>
        <v>9553.3963999999996</v>
      </c>
      <c r="R1695" s="3">
        <f>IF(AND(K1695="Current", Customer8[[#This Row],[Balance]]&gt;500000), Customer8[[#This Row],[Balance]]*1.02, Customer8[[#This Row],[Balance]])</f>
        <v>9553.3963999999996</v>
      </c>
      <c r="S1695" s="3" t="str">
        <f>TEXT(Customer8[[#This Row],[Transaction_Date]], "MMM")</f>
        <v>Nov</v>
      </c>
      <c r="T1695" s="3" t="str">
        <f t="shared" si="26"/>
        <v>70 Yrs &amp; Above</v>
      </c>
      <c r="U1695" s="3" t="str">
        <f>TEXT(Customer8[[#This Row],[Transaction_Date]],"YYYY")</f>
        <v>2021</v>
      </c>
    </row>
    <row r="1696" spans="1:21" x14ac:dyDescent="0.35">
      <c r="A1696" t="s">
        <v>3575</v>
      </c>
      <c r="B1696">
        <v>738194151</v>
      </c>
      <c r="C1696">
        <v>81</v>
      </c>
      <c r="D1696" s="1">
        <v>15120.75</v>
      </c>
      <c r="E1696" t="s">
        <v>741</v>
      </c>
      <c r="F1696" t="s">
        <v>1093</v>
      </c>
      <c r="G1696" t="s">
        <v>2767</v>
      </c>
      <c r="H1696" s="3">
        <v>1042672.6539</v>
      </c>
      <c r="I1696" s="3">
        <v>524354.58990000002</v>
      </c>
      <c r="J1696" t="s">
        <v>3576</v>
      </c>
      <c r="K1696" t="str">
        <f>_xlfn.XLOOKUP(A1696, Accounts!A:A, Accounts!E:E, "Not Found")</f>
        <v>Domiciliary</v>
      </c>
      <c r="L1696" s="3">
        <f>_xlfn.XLOOKUP(A1696, Accounts!A:A, Accounts!G:G, 0)</f>
        <v>2150604463</v>
      </c>
      <c r="M1696" s="3" t="str">
        <f>_xlfn.XLOOKUP(A1696, Loan!A:A, Loan!D:D, "0")</f>
        <v>0</v>
      </c>
      <c r="N1696" s="3" t="str">
        <f>_xlfn.XLOOKUP(Customer8[[#This Row],[Account Number]],Transaction!C:C,Transaction!D:D)</f>
        <v>Money Deposit</v>
      </c>
      <c r="O1696" s="3" t="str">
        <f>_xlfn.XLOOKUP(Customer8[[#This Row],[Account Number]], Transaction!C:C,Transaction!E:E)</f>
        <v>Bank</v>
      </c>
      <c r="P1696" s="2">
        <f>_xlfn.XLOOKUP(Customer8[[#This Row],[Account Number]], Transaction!C:C,Transaction!F:F)</f>
        <v>44602</v>
      </c>
      <c r="Q1696" s="3">
        <f>Customer8[[#This Row],[Bank Deposit]]-Customer8[[#This Row],[Saving Accounts]]</f>
        <v>518318.06400000001</v>
      </c>
      <c r="R1696" s="3">
        <f>IF(AND(K1696="Current", Customer8[[#This Row],[Balance]]&gt;500000), Customer8[[#This Row],[Balance]]*1.02, Customer8[[#This Row],[Balance]])</f>
        <v>518318.06400000001</v>
      </c>
      <c r="S1696" s="3" t="str">
        <f>TEXT(Customer8[[#This Row],[Transaction_Date]], "MMM")</f>
        <v>Feb</v>
      </c>
      <c r="T1696" s="3" t="str">
        <f t="shared" si="26"/>
        <v>70 Yrs &amp; Above</v>
      </c>
      <c r="U1696" s="3" t="str">
        <f>TEXT(Customer8[[#This Row],[Transaction_Date]],"YYYY")</f>
        <v>2022</v>
      </c>
    </row>
    <row r="1697" spans="1:21" x14ac:dyDescent="0.35">
      <c r="A1697" t="s">
        <v>3577</v>
      </c>
      <c r="B1697">
        <v>402093191</v>
      </c>
      <c r="C1697">
        <v>80</v>
      </c>
      <c r="D1697" s="1">
        <v>15486</v>
      </c>
      <c r="E1697" t="s">
        <v>741</v>
      </c>
      <c r="F1697" t="s">
        <v>1017</v>
      </c>
      <c r="G1697" t="s">
        <v>2781</v>
      </c>
      <c r="H1697" s="3">
        <v>250159.57399999999</v>
      </c>
      <c r="I1697" s="3">
        <v>135256.73329999999</v>
      </c>
      <c r="J1697" t="s">
        <v>3578</v>
      </c>
      <c r="K1697" t="str">
        <f>_xlfn.XLOOKUP(A1697, Accounts!A:A, Accounts!E:E, "Not Found")</f>
        <v>Joint</v>
      </c>
      <c r="L1697" s="3">
        <f>_xlfn.XLOOKUP(A1697, Accounts!A:A, Accounts!G:G, 0)</f>
        <v>1335392567</v>
      </c>
      <c r="M1697" s="3" t="str">
        <f>_xlfn.XLOOKUP(A1697, Loan!A:A, Loan!D:D, "0")</f>
        <v>0</v>
      </c>
      <c r="N1697" s="3" t="str">
        <f>_xlfn.XLOOKUP(Customer8[[#This Row],[Account Number]],Transaction!C:C,Transaction!D:D)</f>
        <v>Cash Withdrawal</v>
      </c>
      <c r="O1697" s="3" t="str">
        <f>_xlfn.XLOOKUP(Customer8[[#This Row],[Account Number]], Transaction!C:C,Transaction!E:E)</f>
        <v>ATM</v>
      </c>
      <c r="P1697" s="2">
        <f>_xlfn.XLOOKUP(Customer8[[#This Row],[Account Number]], Transaction!C:C,Transaction!F:F)</f>
        <v>44226</v>
      </c>
      <c r="Q1697" s="3">
        <f>Customer8[[#This Row],[Bank Deposit]]-Customer8[[#This Row],[Saving Accounts]]</f>
        <v>114902.8407</v>
      </c>
      <c r="R1697" s="3">
        <f>IF(AND(K1697="Current", Customer8[[#This Row],[Balance]]&gt;500000), Customer8[[#This Row],[Balance]]*1.02, Customer8[[#This Row],[Balance]])</f>
        <v>114902.8407</v>
      </c>
      <c r="S1697" s="3" t="str">
        <f>TEXT(Customer8[[#This Row],[Transaction_Date]], "MMM")</f>
        <v>Jan</v>
      </c>
      <c r="T1697" s="3" t="str">
        <f t="shared" si="26"/>
        <v>70 Yrs &amp; Above</v>
      </c>
      <c r="U1697" s="3" t="str">
        <f>TEXT(Customer8[[#This Row],[Transaction_Date]],"YYYY")</f>
        <v>2021</v>
      </c>
    </row>
    <row r="1698" spans="1:21" x14ac:dyDescent="0.35">
      <c r="A1698" t="s">
        <v>3579</v>
      </c>
      <c r="B1698">
        <v>394447146</v>
      </c>
      <c r="C1698">
        <v>31</v>
      </c>
      <c r="D1698" s="1">
        <v>33383.25</v>
      </c>
      <c r="E1698" t="s">
        <v>741</v>
      </c>
      <c r="F1698" t="s">
        <v>240</v>
      </c>
      <c r="G1698" t="s">
        <v>2759</v>
      </c>
      <c r="H1698" s="3">
        <v>802404.79079999996</v>
      </c>
      <c r="I1698" s="3">
        <v>213274.69390000001</v>
      </c>
      <c r="J1698" t="s">
        <v>3580</v>
      </c>
      <c r="K1698" t="str">
        <f>_xlfn.XLOOKUP(A1698, Accounts!A:A, Accounts!E:E, "Not Found")</f>
        <v>Corporate</v>
      </c>
      <c r="L1698" s="3">
        <f>_xlfn.XLOOKUP(A1698, Accounts!A:A, Accounts!G:G, 0)</f>
        <v>90996096</v>
      </c>
      <c r="M1698" s="3" t="str">
        <f>_xlfn.XLOOKUP(A1698, Loan!A:A, Loan!D:D, "0")</f>
        <v>0</v>
      </c>
      <c r="N1698" s="3" t="str">
        <f>_xlfn.XLOOKUP(Customer8[[#This Row],[Account Number]],Transaction!C:C,Transaction!D:D)</f>
        <v>Online Payment</v>
      </c>
      <c r="O1698" s="3" t="str">
        <f>_xlfn.XLOOKUP(Customer8[[#This Row],[Account Number]], Transaction!C:C,Transaction!E:E)</f>
        <v>Mobile</v>
      </c>
      <c r="P1698" s="2">
        <f>_xlfn.XLOOKUP(Customer8[[#This Row],[Account Number]], Transaction!C:C,Transaction!F:F)</f>
        <v>44597</v>
      </c>
      <c r="Q1698" s="3">
        <f>Customer8[[#This Row],[Bank Deposit]]-Customer8[[#This Row],[Saving Accounts]]</f>
        <v>589130.0969</v>
      </c>
      <c r="R1698" s="3">
        <f>IF(AND(K1698="Current", Customer8[[#This Row],[Balance]]&gt;500000), Customer8[[#This Row],[Balance]]*1.02, Customer8[[#This Row],[Balance]])</f>
        <v>589130.0969</v>
      </c>
      <c r="S1698" s="3" t="str">
        <f>TEXT(Customer8[[#This Row],[Transaction_Date]], "MMM")</f>
        <v>Feb</v>
      </c>
      <c r="T1698" s="3" t="str">
        <f t="shared" si="26"/>
        <v>30-39 Yrs</v>
      </c>
      <c r="U1698" s="3" t="str">
        <f>TEXT(Customer8[[#This Row],[Transaction_Date]],"YYYY")</f>
        <v>2022</v>
      </c>
    </row>
    <row r="1699" spans="1:21" x14ac:dyDescent="0.35">
      <c r="A1699" t="s">
        <v>3581</v>
      </c>
      <c r="B1699">
        <v>890660878</v>
      </c>
      <c r="C1699">
        <v>22</v>
      </c>
      <c r="D1699" s="1">
        <v>36670.5</v>
      </c>
      <c r="E1699" t="s">
        <v>741</v>
      </c>
      <c r="F1699" t="s">
        <v>87</v>
      </c>
      <c r="G1699" t="s">
        <v>2800</v>
      </c>
      <c r="H1699" s="3">
        <v>91350.741200000004</v>
      </c>
      <c r="I1699" s="3">
        <v>9460.4328999999998</v>
      </c>
      <c r="J1699" t="s">
        <v>3582</v>
      </c>
      <c r="K1699" t="str">
        <f>_xlfn.XLOOKUP(A1699, Accounts!A:A, Accounts!E:E, "Not Found")</f>
        <v>Savings</v>
      </c>
      <c r="L1699" s="3">
        <f>_xlfn.XLOOKUP(A1699, Accounts!A:A, Accounts!G:G, 0)</f>
        <v>1531466244</v>
      </c>
      <c r="M1699" s="3" t="str">
        <f>_xlfn.XLOOKUP(A1699, Loan!A:A, Loan!D:D, "0")</f>
        <v>0</v>
      </c>
      <c r="N1699" s="3" t="str">
        <f>_xlfn.XLOOKUP(Customer8[[#This Row],[Account Number]],Transaction!C:C,Transaction!D:D)</f>
        <v>Checks</v>
      </c>
      <c r="O1699" s="3" t="str">
        <f>_xlfn.XLOOKUP(Customer8[[#This Row],[Account Number]], Transaction!C:C,Transaction!E:E)</f>
        <v>Informal Services</v>
      </c>
      <c r="P1699" s="2">
        <f>_xlfn.XLOOKUP(Customer8[[#This Row],[Account Number]], Transaction!C:C,Transaction!F:F)</f>
        <v>44419</v>
      </c>
      <c r="Q1699" s="3">
        <f>Customer8[[#This Row],[Bank Deposit]]-Customer8[[#This Row],[Saving Accounts]]</f>
        <v>81890.308300000004</v>
      </c>
      <c r="R1699" s="3">
        <f>IF(AND(K1699="Current", Customer8[[#This Row],[Balance]]&gt;500000), Customer8[[#This Row],[Balance]]*1.02, Customer8[[#This Row],[Balance]])</f>
        <v>81890.308300000004</v>
      </c>
      <c r="S1699" s="3" t="str">
        <f>TEXT(Customer8[[#This Row],[Transaction_Date]], "MMM")</f>
        <v>Aug</v>
      </c>
      <c r="T1699" s="3" t="str">
        <f t="shared" si="26"/>
        <v>20-29 Yrs</v>
      </c>
      <c r="U1699" s="3" t="str">
        <f>TEXT(Customer8[[#This Row],[Transaction_Date]],"YYYY")</f>
        <v>2021</v>
      </c>
    </row>
    <row r="1700" spans="1:21" x14ac:dyDescent="0.35">
      <c r="A1700" t="s">
        <v>3583</v>
      </c>
      <c r="B1700">
        <v>202122706</v>
      </c>
      <c r="C1700">
        <v>75</v>
      </c>
      <c r="D1700" s="1">
        <v>17312.25</v>
      </c>
      <c r="E1700" t="s">
        <v>741</v>
      </c>
      <c r="F1700" t="s">
        <v>175</v>
      </c>
      <c r="G1700" t="s">
        <v>2743</v>
      </c>
      <c r="H1700" s="3">
        <v>629108.14489999996</v>
      </c>
      <c r="I1700" s="3">
        <v>96169.398000000001</v>
      </c>
      <c r="J1700" t="s">
        <v>3584</v>
      </c>
      <c r="K1700" t="str">
        <f>_xlfn.XLOOKUP(A1700, Accounts!A:A, Accounts!E:E, "Not Found")</f>
        <v>Corporate</v>
      </c>
      <c r="L1700" s="3">
        <f>_xlfn.XLOOKUP(A1700, Accounts!A:A, Accounts!G:G, 0)</f>
        <v>2297629152</v>
      </c>
      <c r="M1700" s="3" t="str">
        <f>_xlfn.XLOOKUP(A1700, Loan!A:A, Loan!D:D, "0")</f>
        <v>0</v>
      </c>
      <c r="N1700" s="3" t="str">
        <f>_xlfn.XLOOKUP(Customer8[[#This Row],[Account Number]],Transaction!C:C,Transaction!D:D)</f>
        <v>Online Payment</v>
      </c>
      <c r="O1700" s="3" t="str">
        <f>_xlfn.XLOOKUP(Customer8[[#This Row],[Account Number]], Transaction!C:C,Transaction!E:E)</f>
        <v>Internet Banking</v>
      </c>
      <c r="P1700" s="2">
        <f>_xlfn.XLOOKUP(Customer8[[#This Row],[Account Number]], Transaction!C:C,Transaction!F:F)</f>
        <v>44489</v>
      </c>
      <c r="Q1700" s="3">
        <f>Customer8[[#This Row],[Bank Deposit]]-Customer8[[#This Row],[Saving Accounts]]</f>
        <v>532938.74689999991</v>
      </c>
      <c r="R1700" s="3">
        <f>IF(AND(K1700="Current", Customer8[[#This Row],[Balance]]&gt;500000), Customer8[[#This Row],[Balance]]*1.02, Customer8[[#This Row],[Balance]])</f>
        <v>532938.74689999991</v>
      </c>
      <c r="S1700" s="3" t="str">
        <f>TEXT(Customer8[[#This Row],[Transaction_Date]], "MMM")</f>
        <v>Oct</v>
      </c>
      <c r="T1700" s="3" t="str">
        <f t="shared" si="26"/>
        <v>70 Yrs &amp; Above</v>
      </c>
      <c r="U1700" s="3" t="str">
        <f>TEXT(Customer8[[#This Row],[Transaction_Date]],"YYYY")</f>
        <v>2021</v>
      </c>
    </row>
    <row r="1701" spans="1:21" x14ac:dyDescent="0.35">
      <c r="A1701" t="s">
        <v>3585</v>
      </c>
      <c r="B1701">
        <v>322285626</v>
      </c>
      <c r="C1701">
        <v>57</v>
      </c>
      <c r="D1701" s="1">
        <v>23886.75</v>
      </c>
      <c r="E1701" t="s">
        <v>741</v>
      </c>
      <c r="F1701" t="s">
        <v>285</v>
      </c>
      <c r="G1701" t="s">
        <v>2734</v>
      </c>
      <c r="H1701" s="3">
        <v>358650.44410000002</v>
      </c>
      <c r="I1701" s="3">
        <v>180436.53330000001</v>
      </c>
      <c r="J1701" t="s">
        <v>3586</v>
      </c>
      <c r="K1701" t="str">
        <f>_xlfn.XLOOKUP(A1701, Accounts!A:A, Accounts!E:E, "Not Found")</f>
        <v>Domiciliary</v>
      </c>
      <c r="L1701" s="3">
        <f>_xlfn.XLOOKUP(A1701, Accounts!A:A, Accounts!G:G, 0)</f>
        <v>447161124</v>
      </c>
      <c r="M1701" s="3" t="str">
        <f>_xlfn.XLOOKUP(A1701, Loan!A:A, Loan!D:D, "0")</f>
        <v>0</v>
      </c>
      <c r="N1701" s="3" t="str">
        <f>_xlfn.XLOOKUP(Customer8[[#This Row],[Account Number]],Transaction!C:C,Transaction!D:D)</f>
        <v>Money Deposit</v>
      </c>
      <c r="O1701" s="3" t="str">
        <f>_xlfn.XLOOKUP(Customer8[[#This Row],[Account Number]], Transaction!C:C,Transaction!E:E)</f>
        <v>ATM</v>
      </c>
      <c r="P1701" s="2">
        <f>_xlfn.XLOOKUP(Customer8[[#This Row],[Account Number]], Transaction!C:C,Transaction!F:F)</f>
        <v>44212</v>
      </c>
      <c r="Q1701" s="3">
        <f>Customer8[[#This Row],[Bank Deposit]]-Customer8[[#This Row],[Saving Accounts]]</f>
        <v>178213.91080000001</v>
      </c>
      <c r="R1701" s="3">
        <f>IF(AND(K1701="Current", Customer8[[#This Row],[Balance]]&gt;500000), Customer8[[#This Row],[Balance]]*1.02, Customer8[[#This Row],[Balance]])</f>
        <v>178213.91080000001</v>
      </c>
      <c r="S1701" s="3" t="str">
        <f>TEXT(Customer8[[#This Row],[Transaction_Date]], "MMM")</f>
        <v>Jan</v>
      </c>
      <c r="T1701" s="3" t="str">
        <f t="shared" si="26"/>
        <v>50-59 Yrs</v>
      </c>
      <c r="U1701" s="3" t="str">
        <f>TEXT(Customer8[[#This Row],[Transaction_Date]],"YYYY")</f>
        <v>2021</v>
      </c>
    </row>
    <row r="1702" spans="1:21" x14ac:dyDescent="0.35">
      <c r="A1702" t="s">
        <v>3587</v>
      </c>
      <c r="B1702">
        <v>38422647</v>
      </c>
      <c r="C1702">
        <v>75</v>
      </c>
      <c r="D1702" s="1">
        <v>17312.25</v>
      </c>
      <c r="E1702" t="s">
        <v>741</v>
      </c>
      <c r="F1702" t="s">
        <v>451</v>
      </c>
      <c r="G1702" t="s">
        <v>2749</v>
      </c>
      <c r="H1702" s="3">
        <v>428657.45130000002</v>
      </c>
      <c r="I1702" s="3">
        <v>382765.88880000002</v>
      </c>
      <c r="J1702" t="s">
        <v>3588</v>
      </c>
      <c r="K1702" t="str">
        <f>_xlfn.XLOOKUP(A1702, Accounts!A:A, Accounts!E:E, "Not Found")</f>
        <v>Domiciliary</v>
      </c>
      <c r="L1702" s="3">
        <f>_xlfn.XLOOKUP(A1702, Accounts!A:A, Accounts!G:G, 0)</f>
        <v>789510456</v>
      </c>
      <c r="M1702" s="3" t="str">
        <f>_xlfn.XLOOKUP(A1702, Loan!A:A, Loan!D:D, "0")</f>
        <v>0</v>
      </c>
      <c r="N1702" s="3" t="str">
        <f>_xlfn.XLOOKUP(Customer8[[#This Row],[Account Number]],Transaction!C:C,Transaction!D:D)</f>
        <v>Money Transfer</v>
      </c>
      <c r="O1702" s="3" t="str">
        <f>_xlfn.XLOOKUP(Customer8[[#This Row],[Account Number]], Transaction!C:C,Transaction!E:E)</f>
        <v>Mobile</v>
      </c>
      <c r="P1702" s="2">
        <f>_xlfn.XLOOKUP(Customer8[[#This Row],[Account Number]], Transaction!C:C,Transaction!F:F)</f>
        <v>44214</v>
      </c>
      <c r="Q1702" s="3">
        <f>Customer8[[#This Row],[Bank Deposit]]-Customer8[[#This Row],[Saving Accounts]]</f>
        <v>45891.5625</v>
      </c>
      <c r="R1702" s="3">
        <f>IF(AND(K1702="Current", Customer8[[#This Row],[Balance]]&gt;500000), Customer8[[#This Row],[Balance]]*1.02, Customer8[[#This Row],[Balance]])</f>
        <v>45891.5625</v>
      </c>
      <c r="S1702" s="3" t="str">
        <f>TEXT(Customer8[[#This Row],[Transaction_Date]], "MMM")</f>
        <v>Jan</v>
      </c>
      <c r="T1702" s="3" t="str">
        <f t="shared" si="26"/>
        <v>70 Yrs &amp; Above</v>
      </c>
      <c r="U1702" s="3" t="str">
        <f>TEXT(Customer8[[#This Row],[Transaction_Date]],"YYYY")</f>
        <v>2021</v>
      </c>
    </row>
    <row r="1703" spans="1:21" x14ac:dyDescent="0.35">
      <c r="A1703" t="s">
        <v>3589</v>
      </c>
      <c r="B1703">
        <v>8590073</v>
      </c>
      <c r="C1703">
        <v>45</v>
      </c>
      <c r="D1703" s="1">
        <v>28269.75</v>
      </c>
      <c r="E1703" t="s">
        <v>741</v>
      </c>
      <c r="F1703" t="s">
        <v>48</v>
      </c>
      <c r="G1703" t="s">
        <v>2767</v>
      </c>
      <c r="H1703" s="3">
        <v>2027877.9347999999</v>
      </c>
      <c r="I1703" s="3">
        <v>246092.7997</v>
      </c>
      <c r="J1703" t="s">
        <v>3590</v>
      </c>
      <c r="K1703" t="str">
        <f>_xlfn.XLOOKUP(A1703, Accounts!A:A, Accounts!E:E, "Not Found")</f>
        <v>Domiciliary</v>
      </c>
      <c r="L1703" s="3">
        <f>_xlfn.XLOOKUP(A1703, Accounts!A:A, Accounts!G:G, 0)</f>
        <v>754342933</v>
      </c>
      <c r="M1703" s="3" t="str">
        <f>_xlfn.XLOOKUP(A1703, Loan!A:A, Loan!D:D, "0")</f>
        <v>0</v>
      </c>
      <c r="N1703" s="3" t="str">
        <f>_xlfn.XLOOKUP(Customer8[[#This Row],[Account Number]],Transaction!C:C,Transaction!D:D)</f>
        <v>Cash Withdrawal</v>
      </c>
      <c r="O1703" s="3" t="str">
        <f>_xlfn.XLOOKUP(Customer8[[#This Row],[Account Number]], Transaction!C:C,Transaction!E:E)</f>
        <v>ATM</v>
      </c>
      <c r="P1703" s="2">
        <f>_xlfn.XLOOKUP(Customer8[[#This Row],[Account Number]], Transaction!C:C,Transaction!F:F)</f>
        <v>44632</v>
      </c>
      <c r="Q1703" s="3">
        <f>Customer8[[#This Row],[Bank Deposit]]-Customer8[[#This Row],[Saving Accounts]]</f>
        <v>1781785.1350999998</v>
      </c>
      <c r="R1703" s="3">
        <f>IF(AND(K1703="Current", Customer8[[#This Row],[Balance]]&gt;500000), Customer8[[#This Row],[Balance]]*1.02, Customer8[[#This Row],[Balance]])</f>
        <v>1781785.1350999998</v>
      </c>
      <c r="S1703" s="3" t="str">
        <f>TEXT(Customer8[[#This Row],[Transaction_Date]], "MMM")</f>
        <v>Mar</v>
      </c>
      <c r="T1703" s="3" t="str">
        <f t="shared" si="26"/>
        <v>40-49 Yrs</v>
      </c>
      <c r="U1703" s="3" t="str">
        <f>TEXT(Customer8[[#This Row],[Transaction_Date]],"YYYY")</f>
        <v>2022</v>
      </c>
    </row>
    <row r="1704" spans="1:21" x14ac:dyDescent="0.35">
      <c r="A1704" t="s">
        <v>3591</v>
      </c>
      <c r="B1704">
        <v>748176185</v>
      </c>
      <c r="C1704">
        <v>75</v>
      </c>
      <c r="D1704" s="1">
        <v>17312.25</v>
      </c>
      <c r="E1704" t="s">
        <v>741</v>
      </c>
      <c r="F1704" t="s">
        <v>36</v>
      </c>
      <c r="G1704" t="s">
        <v>2743</v>
      </c>
      <c r="H1704" s="3">
        <v>1215970.9824000001</v>
      </c>
      <c r="I1704" s="3">
        <v>486780.64169999998</v>
      </c>
      <c r="J1704" t="s">
        <v>3592</v>
      </c>
      <c r="K1704" t="str">
        <f>_xlfn.XLOOKUP(A1704, Accounts!A:A, Accounts!E:E, "Not Found")</f>
        <v>Current</v>
      </c>
      <c r="L1704" s="3">
        <f>_xlfn.XLOOKUP(A1704, Accounts!A:A, Accounts!G:G, 0)</f>
        <v>2444075456</v>
      </c>
      <c r="M1704" s="3" t="str">
        <f>_xlfn.XLOOKUP(A1704, Loan!A:A, Loan!D:D, "0")</f>
        <v>0</v>
      </c>
      <c r="N1704" s="3" t="str">
        <f>_xlfn.XLOOKUP(Customer8[[#This Row],[Account Number]],Transaction!C:C,Transaction!D:D)</f>
        <v>Online Payment</v>
      </c>
      <c r="O1704" s="3" t="str">
        <f>_xlfn.XLOOKUP(Customer8[[#This Row],[Account Number]], Transaction!C:C,Transaction!E:E)</f>
        <v>Mobile</v>
      </c>
      <c r="P1704" s="2">
        <f>_xlfn.XLOOKUP(Customer8[[#This Row],[Account Number]], Transaction!C:C,Transaction!F:F)</f>
        <v>44357</v>
      </c>
      <c r="Q1704" s="3">
        <f>Customer8[[#This Row],[Bank Deposit]]-Customer8[[#This Row],[Saving Accounts]]</f>
        <v>729190.34070000006</v>
      </c>
      <c r="R1704" s="3">
        <f>IF(AND(K1704="Current", Customer8[[#This Row],[Balance]]&gt;500000), Customer8[[#This Row],[Balance]]*1.02, Customer8[[#This Row],[Balance]])</f>
        <v>743774.14751400007</v>
      </c>
      <c r="S1704" s="3" t="str">
        <f>TEXT(Customer8[[#This Row],[Transaction_Date]], "MMM")</f>
        <v>Jun</v>
      </c>
      <c r="T1704" s="3" t="str">
        <f t="shared" si="26"/>
        <v>70 Yrs &amp; Above</v>
      </c>
      <c r="U1704" s="3" t="str">
        <f>TEXT(Customer8[[#This Row],[Transaction_Date]],"YYYY")</f>
        <v>2021</v>
      </c>
    </row>
    <row r="1705" spans="1:21" x14ac:dyDescent="0.35">
      <c r="A1705" t="s">
        <v>138</v>
      </c>
      <c r="B1705">
        <v>939238656</v>
      </c>
      <c r="C1705">
        <v>50</v>
      </c>
      <c r="D1705" s="1">
        <v>26443.5</v>
      </c>
      <c r="E1705" t="s">
        <v>741</v>
      </c>
      <c r="F1705" t="s">
        <v>555</v>
      </c>
      <c r="G1705" t="s">
        <v>2756</v>
      </c>
      <c r="H1705" s="3">
        <v>490797.26400000002</v>
      </c>
      <c r="I1705" s="3">
        <v>218063.0882</v>
      </c>
      <c r="J1705" t="s">
        <v>3593</v>
      </c>
      <c r="K1705" t="str">
        <f>_xlfn.XLOOKUP(A1705, Accounts!A:A, Accounts!E:E, "Not Found")</f>
        <v>Savings</v>
      </c>
      <c r="L1705" s="3">
        <f>_xlfn.XLOOKUP(A1705, Accounts!A:A, Accounts!G:G, 0)</f>
        <v>11881016</v>
      </c>
      <c r="M1705" s="3">
        <f>_xlfn.XLOOKUP(A1705, Loan!A:A, Loan!D:D, "0")</f>
        <v>774853233</v>
      </c>
      <c r="N1705" s="3" t="str">
        <f>_xlfn.XLOOKUP(Customer8[[#This Row],[Account Number]],Transaction!C:C,Transaction!D:D)</f>
        <v>Loan Payment</v>
      </c>
      <c r="O1705" s="3" t="str">
        <f>_xlfn.XLOOKUP(Customer8[[#This Row],[Account Number]], Transaction!C:C,Transaction!E:E)</f>
        <v>AFT</v>
      </c>
      <c r="P1705" s="2">
        <f>_xlfn.XLOOKUP(Customer8[[#This Row],[Account Number]], Transaction!C:C,Transaction!F:F)</f>
        <v>44289</v>
      </c>
      <c r="Q1705" s="3">
        <f>Customer8[[#This Row],[Bank Deposit]]-Customer8[[#This Row],[Saving Accounts]]</f>
        <v>272734.17580000003</v>
      </c>
      <c r="R1705" s="3">
        <f>IF(AND(K1705="Current", Customer8[[#This Row],[Balance]]&gt;500000), Customer8[[#This Row],[Balance]]*1.02, Customer8[[#This Row],[Balance]])</f>
        <v>272734.17580000003</v>
      </c>
      <c r="S1705" s="3" t="str">
        <f>TEXT(Customer8[[#This Row],[Transaction_Date]], "MMM")</f>
        <v>Apr</v>
      </c>
      <c r="T1705" s="3" t="str">
        <f t="shared" si="26"/>
        <v>50-59 Yrs</v>
      </c>
      <c r="U1705" s="3" t="str">
        <f>TEXT(Customer8[[#This Row],[Transaction_Date]],"YYYY")</f>
        <v>2021</v>
      </c>
    </row>
    <row r="1706" spans="1:21" x14ac:dyDescent="0.35">
      <c r="A1706" t="s">
        <v>3594</v>
      </c>
      <c r="B1706">
        <v>876234305</v>
      </c>
      <c r="C1706">
        <v>31</v>
      </c>
      <c r="D1706" s="1">
        <v>33383.25</v>
      </c>
      <c r="E1706" t="s">
        <v>741</v>
      </c>
      <c r="F1706" t="s">
        <v>378</v>
      </c>
      <c r="G1706" t="s">
        <v>2759</v>
      </c>
      <c r="H1706" s="3">
        <v>678377.58799999999</v>
      </c>
      <c r="I1706" s="3">
        <v>413153.83419999998</v>
      </c>
      <c r="J1706" t="s">
        <v>3595</v>
      </c>
      <c r="K1706" t="str">
        <f>_xlfn.XLOOKUP(A1706, Accounts!A:A, Accounts!E:E, "Not Found")</f>
        <v>Current</v>
      </c>
      <c r="L1706" s="3">
        <f>_xlfn.XLOOKUP(A1706, Accounts!A:A, Accounts!G:G, 0)</f>
        <v>483398784</v>
      </c>
      <c r="M1706" s="3" t="str">
        <f>_xlfn.XLOOKUP(A1706, Loan!A:A, Loan!D:D, "0")</f>
        <v>0</v>
      </c>
      <c r="N1706" s="3" t="str">
        <f>_xlfn.XLOOKUP(Customer8[[#This Row],[Account Number]],Transaction!C:C,Transaction!D:D)</f>
        <v>Cash Withdrawal</v>
      </c>
      <c r="O1706" s="3" t="str">
        <f>_xlfn.XLOOKUP(Customer8[[#This Row],[Account Number]], Transaction!C:C,Transaction!E:E)</f>
        <v>ATM</v>
      </c>
      <c r="P1706" s="2">
        <f>_xlfn.XLOOKUP(Customer8[[#This Row],[Account Number]], Transaction!C:C,Transaction!F:F)</f>
        <v>44405</v>
      </c>
      <c r="Q1706" s="3">
        <f>Customer8[[#This Row],[Bank Deposit]]-Customer8[[#This Row],[Saving Accounts]]</f>
        <v>265223.75380000001</v>
      </c>
      <c r="R1706" s="3">
        <f>IF(AND(K1706="Current", Customer8[[#This Row],[Balance]]&gt;500000), Customer8[[#This Row],[Balance]]*1.02, Customer8[[#This Row],[Balance]])</f>
        <v>265223.75380000001</v>
      </c>
      <c r="S1706" s="3" t="str">
        <f>TEXT(Customer8[[#This Row],[Transaction_Date]], "MMM")</f>
        <v>Jul</v>
      </c>
      <c r="T1706" s="3" t="str">
        <f t="shared" si="26"/>
        <v>30-39 Yrs</v>
      </c>
      <c r="U1706" s="3" t="str">
        <f>TEXT(Customer8[[#This Row],[Transaction_Date]],"YYYY")</f>
        <v>2021</v>
      </c>
    </row>
    <row r="1707" spans="1:21" x14ac:dyDescent="0.35">
      <c r="A1707" t="s">
        <v>549</v>
      </c>
      <c r="B1707">
        <v>580251795</v>
      </c>
      <c r="C1707">
        <v>60</v>
      </c>
      <c r="D1707" s="1">
        <v>22791</v>
      </c>
      <c r="E1707" t="s">
        <v>741</v>
      </c>
      <c r="F1707" t="s">
        <v>166</v>
      </c>
      <c r="G1707" t="s">
        <v>2743</v>
      </c>
      <c r="H1707" s="3">
        <v>878322.56</v>
      </c>
      <c r="I1707" s="3">
        <v>222191.86919999999</v>
      </c>
      <c r="J1707" t="s">
        <v>1996</v>
      </c>
      <c r="K1707" t="str">
        <f>_xlfn.XLOOKUP(A1707, Accounts!A:A, Accounts!E:E, "Not Found")</f>
        <v>Domiciliary</v>
      </c>
      <c r="L1707" s="3">
        <f>_xlfn.XLOOKUP(A1707, Accounts!A:A, Accounts!G:G, 0)</f>
        <v>28916562</v>
      </c>
      <c r="M1707" s="3">
        <f>_xlfn.XLOOKUP(A1707, Loan!A:A, Loan!D:D, "0")</f>
        <v>4116633003</v>
      </c>
      <c r="N1707" s="3" t="str">
        <f>_xlfn.XLOOKUP(Customer8[[#This Row],[Account Number]],Transaction!C:C,Transaction!D:D)</f>
        <v>Money Transfer</v>
      </c>
      <c r="O1707" s="3" t="str">
        <f>_xlfn.XLOOKUP(Customer8[[#This Row],[Account Number]], Transaction!C:C,Transaction!E:E)</f>
        <v>Mobile</v>
      </c>
      <c r="P1707" s="2">
        <f>_xlfn.XLOOKUP(Customer8[[#This Row],[Account Number]], Transaction!C:C,Transaction!F:F)</f>
        <v>44418</v>
      </c>
      <c r="Q1707" s="3">
        <f>Customer8[[#This Row],[Bank Deposit]]-Customer8[[#This Row],[Saving Accounts]]</f>
        <v>656130.6908000001</v>
      </c>
      <c r="R1707" s="3">
        <f>IF(AND(K1707="Current", Customer8[[#This Row],[Balance]]&gt;500000), Customer8[[#This Row],[Balance]]*1.02, Customer8[[#This Row],[Balance]])</f>
        <v>656130.6908000001</v>
      </c>
      <c r="S1707" s="3" t="str">
        <f>TEXT(Customer8[[#This Row],[Transaction_Date]], "MMM")</f>
        <v>Aug</v>
      </c>
      <c r="T1707" s="3" t="str">
        <f t="shared" si="26"/>
        <v>60-69 Yrs</v>
      </c>
      <c r="U1707" s="3" t="str">
        <f>TEXT(Customer8[[#This Row],[Transaction_Date]],"YYYY")</f>
        <v>2021</v>
      </c>
    </row>
    <row r="1708" spans="1:21" x14ac:dyDescent="0.35">
      <c r="A1708" t="s">
        <v>3596</v>
      </c>
      <c r="B1708">
        <v>371508664</v>
      </c>
      <c r="C1708">
        <v>81</v>
      </c>
      <c r="D1708" s="1">
        <v>15120.75</v>
      </c>
      <c r="E1708" t="s">
        <v>741</v>
      </c>
      <c r="F1708" t="s">
        <v>263</v>
      </c>
      <c r="G1708" t="s">
        <v>2743</v>
      </c>
      <c r="H1708" s="3">
        <v>84598.858999999997</v>
      </c>
      <c r="I1708" s="3">
        <v>33107.195299999999</v>
      </c>
      <c r="J1708" t="s">
        <v>3597</v>
      </c>
      <c r="K1708" t="str">
        <f>_xlfn.XLOOKUP(A1708, Accounts!A:A, Accounts!E:E, "Not Found")</f>
        <v>Current</v>
      </c>
      <c r="L1708" s="3">
        <f>_xlfn.XLOOKUP(A1708, Accounts!A:A, Accounts!G:G, 0)</f>
        <v>25215264</v>
      </c>
      <c r="M1708" s="3" t="str">
        <f>_xlfn.XLOOKUP(A1708, Loan!A:A, Loan!D:D, "0")</f>
        <v>0</v>
      </c>
      <c r="N1708" s="3" t="str">
        <f>_xlfn.XLOOKUP(Customer8[[#This Row],[Account Number]],Transaction!C:C,Transaction!D:D)</f>
        <v>Money Deposit</v>
      </c>
      <c r="O1708" s="3" t="str">
        <f>_xlfn.XLOOKUP(Customer8[[#This Row],[Account Number]], Transaction!C:C,Transaction!E:E)</f>
        <v>Bank</v>
      </c>
      <c r="P1708" s="2">
        <f>_xlfn.XLOOKUP(Customer8[[#This Row],[Account Number]], Transaction!C:C,Transaction!F:F)</f>
        <v>44340</v>
      </c>
      <c r="Q1708" s="3">
        <f>Customer8[[#This Row],[Bank Deposit]]-Customer8[[#This Row],[Saving Accounts]]</f>
        <v>51491.663699999997</v>
      </c>
      <c r="R1708" s="3">
        <f>IF(AND(K1708="Current", Customer8[[#This Row],[Balance]]&gt;500000), Customer8[[#This Row],[Balance]]*1.02, Customer8[[#This Row],[Balance]])</f>
        <v>51491.663699999997</v>
      </c>
      <c r="S1708" s="3" t="str">
        <f>TEXT(Customer8[[#This Row],[Transaction_Date]], "MMM")</f>
        <v>May</v>
      </c>
      <c r="T1708" s="3" t="str">
        <f t="shared" si="26"/>
        <v>70 Yrs &amp; Above</v>
      </c>
      <c r="U1708" s="3" t="str">
        <f>TEXT(Customer8[[#This Row],[Transaction_Date]],"YYYY")</f>
        <v>2021</v>
      </c>
    </row>
    <row r="1709" spans="1:21" x14ac:dyDescent="0.35">
      <c r="A1709" t="s">
        <v>3598</v>
      </c>
      <c r="B1709">
        <v>941640918</v>
      </c>
      <c r="C1709">
        <v>49</v>
      </c>
      <c r="D1709" s="1">
        <v>26808.75</v>
      </c>
      <c r="E1709" t="s">
        <v>741</v>
      </c>
      <c r="F1709" t="s">
        <v>398</v>
      </c>
      <c r="G1709" t="s">
        <v>2749</v>
      </c>
      <c r="H1709" s="3">
        <v>1290257.1784000001</v>
      </c>
      <c r="I1709" s="3">
        <v>571138.62009999994</v>
      </c>
      <c r="J1709" t="s">
        <v>3599</v>
      </c>
      <c r="K1709" t="str">
        <f>_xlfn.XLOOKUP(A1709, Accounts!A:A, Accounts!E:E, "Not Found")</f>
        <v>Joint</v>
      </c>
      <c r="L1709" s="3">
        <f>_xlfn.XLOOKUP(A1709, Accounts!A:A, Accounts!G:G, 0)</f>
        <v>776860119</v>
      </c>
      <c r="M1709" s="3" t="str">
        <f>_xlfn.XLOOKUP(A1709, Loan!A:A, Loan!D:D, "0")</f>
        <v>0</v>
      </c>
      <c r="N1709" s="3" t="str">
        <f>_xlfn.XLOOKUP(Customer8[[#This Row],[Account Number]],Transaction!C:C,Transaction!D:D)</f>
        <v>Money Deposit</v>
      </c>
      <c r="O1709" s="3" t="str">
        <f>_xlfn.XLOOKUP(Customer8[[#This Row],[Account Number]], Transaction!C:C,Transaction!E:E)</f>
        <v>Bank</v>
      </c>
      <c r="P1709" s="2">
        <f>_xlfn.XLOOKUP(Customer8[[#This Row],[Account Number]], Transaction!C:C,Transaction!F:F)</f>
        <v>44521</v>
      </c>
      <c r="Q1709" s="3">
        <f>Customer8[[#This Row],[Bank Deposit]]-Customer8[[#This Row],[Saving Accounts]]</f>
        <v>719118.55830000015</v>
      </c>
      <c r="R1709" s="3">
        <f>IF(AND(K1709="Current", Customer8[[#This Row],[Balance]]&gt;500000), Customer8[[#This Row],[Balance]]*1.02, Customer8[[#This Row],[Balance]])</f>
        <v>719118.55830000015</v>
      </c>
      <c r="S1709" s="3" t="str">
        <f>TEXT(Customer8[[#This Row],[Transaction_Date]], "MMM")</f>
        <v>Nov</v>
      </c>
      <c r="T1709" s="3" t="str">
        <f t="shared" si="26"/>
        <v>40-49 Yrs</v>
      </c>
      <c r="U1709" s="3" t="str">
        <f>TEXT(Customer8[[#This Row],[Transaction_Date]],"YYYY")</f>
        <v>2021</v>
      </c>
    </row>
    <row r="1710" spans="1:21" x14ac:dyDescent="0.35">
      <c r="A1710" t="s">
        <v>3600</v>
      </c>
      <c r="B1710">
        <v>904452413</v>
      </c>
      <c r="C1710">
        <v>32</v>
      </c>
      <c r="D1710" s="1">
        <v>33018</v>
      </c>
      <c r="E1710" t="s">
        <v>741</v>
      </c>
      <c r="F1710" t="s">
        <v>232</v>
      </c>
      <c r="G1710" t="s">
        <v>2800</v>
      </c>
      <c r="H1710" s="3">
        <v>786746.11739999999</v>
      </c>
      <c r="I1710" s="3">
        <v>313488.06829999998</v>
      </c>
      <c r="J1710" t="s">
        <v>3601</v>
      </c>
      <c r="K1710" t="str">
        <f>_xlfn.XLOOKUP(A1710, Accounts!A:A, Accounts!E:E, "Not Found")</f>
        <v>Savings</v>
      </c>
      <c r="L1710" s="3">
        <f>_xlfn.XLOOKUP(A1710, Accounts!A:A, Accounts!G:G, 0)</f>
        <v>2601840444</v>
      </c>
      <c r="M1710" s="3" t="str">
        <f>_xlfn.XLOOKUP(A1710, Loan!A:A, Loan!D:D, "0")</f>
        <v>0</v>
      </c>
      <c r="N1710" s="3" t="str">
        <f>_xlfn.XLOOKUP(Customer8[[#This Row],[Account Number]],Transaction!C:C,Transaction!D:D)</f>
        <v>Online Payment</v>
      </c>
      <c r="O1710" s="3" t="str">
        <f>_xlfn.XLOOKUP(Customer8[[#This Row],[Account Number]], Transaction!C:C,Transaction!E:E)</f>
        <v>Internet Banking</v>
      </c>
      <c r="P1710" s="2">
        <f>_xlfn.XLOOKUP(Customer8[[#This Row],[Account Number]], Transaction!C:C,Transaction!F:F)</f>
        <v>44388</v>
      </c>
      <c r="Q1710" s="3">
        <f>Customer8[[#This Row],[Bank Deposit]]-Customer8[[#This Row],[Saving Accounts]]</f>
        <v>473258.0491</v>
      </c>
      <c r="R1710" s="3">
        <f>IF(AND(K1710="Current", Customer8[[#This Row],[Balance]]&gt;500000), Customer8[[#This Row],[Balance]]*1.02, Customer8[[#This Row],[Balance]])</f>
        <v>473258.0491</v>
      </c>
      <c r="S1710" s="3" t="str">
        <f>TEXT(Customer8[[#This Row],[Transaction_Date]], "MMM")</f>
        <v>Jul</v>
      </c>
      <c r="T1710" s="3" t="str">
        <f t="shared" si="26"/>
        <v>30-39 Yrs</v>
      </c>
      <c r="U1710" s="3" t="str">
        <f>TEXT(Customer8[[#This Row],[Transaction_Date]],"YYYY")</f>
        <v>2021</v>
      </c>
    </row>
    <row r="1711" spans="1:21" x14ac:dyDescent="0.35">
      <c r="A1711" t="s">
        <v>3602</v>
      </c>
      <c r="B1711">
        <v>802502024</v>
      </c>
      <c r="C1711">
        <v>58</v>
      </c>
      <c r="D1711" s="1">
        <v>23521.5</v>
      </c>
      <c r="E1711" t="s">
        <v>741</v>
      </c>
      <c r="F1711" t="s">
        <v>555</v>
      </c>
      <c r="G1711" t="s">
        <v>2848</v>
      </c>
      <c r="H1711" s="3">
        <v>181465.92</v>
      </c>
      <c r="I1711" s="3">
        <v>100940.41800000001</v>
      </c>
      <c r="J1711" t="s">
        <v>3603</v>
      </c>
      <c r="K1711" t="str">
        <f>_xlfn.XLOOKUP(A1711, Accounts!A:A, Accounts!E:E, "Not Found")</f>
        <v>Current</v>
      </c>
      <c r="L1711" s="3">
        <f>_xlfn.XLOOKUP(A1711, Accounts!A:A, Accounts!G:G, 0)</f>
        <v>1089250792</v>
      </c>
      <c r="M1711" s="3" t="str">
        <f>_xlfn.XLOOKUP(A1711, Loan!A:A, Loan!D:D, "0")</f>
        <v>0</v>
      </c>
      <c r="N1711" s="3" t="str">
        <f>_xlfn.XLOOKUP(Customer8[[#This Row],[Account Number]],Transaction!C:C,Transaction!D:D)</f>
        <v>Cash Withdrawal</v>
      </c>
      <c r="O1711" s="3" t="str">
        <f>_xlfn.XLOOKUP(Customer8[[#This Row],[Account Number]], Transaction!C:C,Transaction!E:E)</f>
        <v>ATM</v>
      </c>
      <c r="P1711" s="2">
        <f>_xlfn.XLOOKUP(Customer8[[#This Row],[Account Number]], Transaction!C:C,Transaction!F:F)</f>
        <v>44217</v>
      </c>
      <c r="Q1711" s="3">
        <f>Customer8[[#This Row],[Bank Deposit]]-Customer8[[#This Row],[Saving Accounts]]</f>
        <v>80525.502000000008</v>
      </c>
      <c r="R1711" s="3">
        <f>IF(AND(K1711="Current", Customer8[[#This Row],[Balance]]&gt;500000), Customer8[[#This Row],[Balance]]*1.02, Customer8[[#This Row],[Balance]])</f>
        <v>80525.502000000008</v>
      </c>
      <c r="S1711" s="3" t="str">
        <f>TEXT(Customer8[[#This Row],[Transaction_Date]], "MMM")</f>
        <v>Jan</v>
      </c>
      <c r="T1711" s="3" t="str">
        <f t="shared" si="26"/>
        <v>50-59 Yrs</v>
      </c>
      <c r="U1711" s="3" t="str">
        <f>TEXT(Customer8[[#This Row],[Transaction_Date]],"YYYY")</f>
        <v>2021</v>
      </c>
    </row>
    <row r="1712" spans="1:21" x14ac:dyDescent="0.35">
      <c r="A1712" t="s">
        <v>3604</v>
      </c>
      <c r="B1712">
        <v>192208870</v>
      </c>
      <c r="C1712">
        <v>69</v>
      </c>
      <c r="D1712" s="1">
        <v>19503.75</v>
      </c>
      <c r="E1712" t="s">
        <v>741</v>
      </c>
      <c r="F1712" t="s">
        <v>127</v>
      </c>
      <c r="G1712" t="s">
        <v>2848</v>
      </c>
      <c r="H1712" s="3">
        <v>540814.56999999995</v>
      </c>
      <c r="I1712" s="3">
        <v>139151.5889</v>
      </c>
      <c r="J1712" t="s">
        <v>3605</v>
      </c>
      <c r="K1712" t="str">
        <f>_xlfn.XLOOKUP(A1712, Accounts!A:A, Accounts!E:E, "Not Found")</f>
        <v>Savings</v>
      </c>
      <c r="L1712" s="3">
        <f>_xlfn.XLOOKUP(A1712, Accounts!A:A, Accounts!G:G, 0)</f>
        <v>32984784</v>
      </c>
      <c r="M1712" s="3" t="str">
        <f>_xlfn.XLOOKUP(A1712, Loan!A:A, Loan!D:D, "0")</f>
        <v>0</v>
      </c>
      <c r="N1712" s="3" t="str">
        <f>_xlfn.XLOOKUP(Customer8[[#This Row],[Account Number]],Transaction!C:C,Transaction!D:D)</f>
        <v>Money Transfer</v>
      </c>
      <c r="O1712" s="3" t="str">
        <f>_xlfn.XLOOKUP(Customer8[[#This Row],[Account Number]], Transaction!C:C,Transaction!E:E)</f>
        <v>ATM</v>
      </c>
      <c r="P1712" s="2">
        <f>_xlfn.XLOOKUP(Customer8[[#This Row],[Account Number]], Transaction!C:C,Transaction!F:F)</f>
        <v>44325</v>
      </c>
      <c r="Q1712" s="3">
        <f>Customer8[[#This Row],[Bank Deposit]]-Customer8[[#This Row],[Saving Accounts]]</f>
        <v>401662.98109999998</v>
      </c>
      <c r="R1712" s="3">
        <f>IF(AND(K1712="Current", Customer8[[#This Row],[Balance]]&gt;500000), Customer8[[#This Row],[Balance]]*1.02, Customer8[[#This Row],[Balance]])</f>
        <v>401662.98109999998</v>
      </c>
      <c r="S1712" s="3" t="str">
        <f>TEXT(Customer8[[#This Row],[Transaction_Date]], "MMM")</f>
        <v>May</v>
      </c>
      <c r="T1712" s="3" t="str">
        <f t="shared" si="26"/>
        <v>60-69 Yrs</v>
      </c>
      <c r="U1712" s="3" t="str">
        <f>TEXT(Customer8[[#This Row],[Transaction_Date]],"YYYY")</f>
        <v>2021</v>
      </c>
    </row>
    <row r="1713" spans="1:21" x14ac:dyDescent="0.35">
      <c r="A1713" t="s">
        <v>3606</v>
      </c>
      <c r="B1713">
        <v>874884242</v>
      </c>
      <c r="C1713">
        <v>35</v>
      </c>
      <c r="D1713" s="1">
        <v>31922.25</v>
      </c>
      <c r="E1713" t="s">
        <v>741</v>
      </c>
      <c r="F1713" t="s">
        <v>588</v>
      </c>
      <c r="G1713" t="s">
        <v>2759</v>
      </c>
      <c r="H1713" s="3">
        <v>1241571.3757</v>
      </c>
      <c r="I1713" s="3">
        <v>344253.88140000001</v>
      </c>
      <c r="J1713" t="s">
        <v>3607</v>
      </c>
      <c r="K1713" t="str">
        <f>_xlfn.XLOOKUP(A1713, Accounts!A:A, Accounts!E:E, "Not Found")</f>
        <v>Corporate</v>
      </c>
      <c r="L1713" s="3">
        <f>_xlfn.XLOOKUP(A1713, Accounts!A:A, Accounts!G:G, 0)</f>
        <v>1620074976</v>
      </c>
      <c r="M1713" s="3" t="str">
        <f>_xlfn.XLOOKUP(A1713, Loan!A:A, Loan!D:D, "0")</f>
        <v>0</v>
      </c>
      <c r="N1713" s="3" t="str">
        <f>_xlfn.XLOOKUP(Customer8[[#This Row],[Account Number]],Transaction!C:C,Transaction!D:D)</f>
        <v>Cash Withdrawal</v>
      </c>
      <c r="O1713" s="3" t="str">
        <f>_xlfn.XLOOKUP(Customer8[[#This Row],[Account Number]], Transaction!C:C,Transaction!E:E)</f>
        <v>Bank</v>
      </c>
      <c r="P1713" s="2">
        <f>_xlfn.XLOOKUP(Customer8[[#This Row],[Account Number]], Transaction!C:C,Transaction!F:F)</f>
        <v>44487</v>
      </c>
      <c r="Q1713" s="3">
        <f>Customer8[[#This Row],[Bank Deposit]]-Customer8[[#This Row],[Saving Accounts]]</f>
        <v>897317.4942999999</v>
      </c>
      <c r="R1713" s="3">
        <f>IF(AND(K1713="Current", Customer8[[#This Row],[Balance]]&gt;500000), Customer8[[#This Row],[Balance]]*1.02, Customer8[[#This Row],[Balance]])</f>
        <v>897317.4942999999</v>
      </c>
      <c r="S1713" s="3" t="str">
        <f>TEXT(Customer8[[#This Row],[Transaction_Date]], "MMM")</f>
        <v>Oct</v>
      </c>
      <c r="T1713" s="3" t="str">
        <f t="shared" si="26"/>
        <v>30-39 Yrs</v>
      </c>
      <c r="U1713" s="3" t="str">
        <f>TEXT(Customer8[[#This Row],[Transaction_Date]],"YYYY")</f>
        <v>2021</v>
      </c>
    </row>
    <row r="1714" spans="1:21" x14ac:dyDescent="0.35">
      <c r="A1714" t="s">
        <v>3608</v>
      </c>
      <c r="B1714">
        <v>8507311</v>
      </c>
      <c r="C1714">
        <v>70</v>
      </c>
      <c r="D1714" s="1">
        <v>19138.5</v>
      </c>
      <c r="E1714" t="s">
        <v>741</v>
      </c>
      <c r="F1714" t="s">
        <v>593</v>
      </c>
      <c r="G1714" t="s">
        <v>2737</v>
      </c>
      <c r="H1714" s="3">
        <v>670053.70799999998</v>
      </c>
      <c r="I1714" s="3">
        <v>203845.22810000001</v>
      </c>
      <c r="J1714" t="s">
        <v>3609</v>
      </c>
      <c r="K1714" t="str">
        <f>_xlfn.XLOOKUP(A1714, Accounts!A:A, Accounts!E:E, "Not Found")</f>
        <v>Domiciliary</v>
      </c>
      <c r="L1714" s="3">
        <f>_xlfn.XLOOKUP(A1714, Accounts!A:A, Accounts!G:G, 0)</f>
        <v>3281788224</v>
      </c>
      <c r="M1714" s="3">
        <f>_xlfn.XLOOKUP(A1714, Loan!A:A, Loan!D:D, "0")</f>
        <v>2196210608</v>
      </c>
      <c r="N1714" s="3" t="str">
        <f>_xlfn.XLOOKUP(Customer8[[#This Row],[Account Number]],Transaction!C:C,Transaction!D:D)</f>
        <v>Loan Payment</v>
      </c>
      <c r="O1714" s="3" t="str">
        <f>_xlfn.XLOOKUP(Customer8[[#This Row],[Account Number]], Transaction!C:C,Transaction!E:E)</f>
        <v>Mobile</v>
      </c>
      <c r="P1714" s="2">
        <f>_xlfn.XLOOKUP(Customer8[[#This Row],[Account Number]], Transaction!C:C,Transaction!F:F)</f>
        <v>44302</v>
      </c>
      <c r="Q1714" s="3">
        <f>Customer8[[#This Row],[Bank Deposit]]-Customer8[[#This Row],[Saving Accounts]]</f>
        <v>466208.47989999998</v>
      </c>
      <c r="R1714" s="3">
        <f>IF(AND(K1714="Current", Customer8[[#This Row],[Balance]]&gt;500000), Customer8[[#This Row],[Balance]]*1.02, Customer8[[#This Row],[Balance]])</f>
        <v>466208.47989999998</v>
      </c>
      <c r="S1714" s="3" t="str">
        <f>TEXT(Customer8[[#This Row],[Transaction_Date]], "MMM")</f>
        <v>Apr</v>
      </c>
      <c r="T1714" s="3" t="str">
        <f t="shared" si="26"/>
        <v>70 Yrs &amp; Above</v>
      </c>
      <c r="U1714" s="3" t="str">
        <f>TEXT(Customer8[[#This Row],[Transaction_Date]],"YYYY")</f>
        <v>2021</v>
      </c>
    </row>
    <row r="1715" spans="1:21" x14ac:dyDescent="0.35">
      <c r="A1715" t="s">
        <v>3610</v>
      </c>
      <c r="B1715">
        <v>103348505</v>
      </c>
      <c r="C1715">
        <v>81</v>
      </c>
      <c r="D1715" s="1">
        <v>15120.75</v>
      </c>
      <c r="E1715" t="s">
        <v>741</v>
      </c>
      <c r="F1715" t="s">
        <v>1762</v>
      </c>
      <c r="G1715" t="s">
        <v>2740</v>
      </c>
      <c r="H1715" s="3">
        <v>2192804.8752000001</v>
      </c>
      <c r="I1715" s="3">
        <v>497671.36729999998</v>
      </c>
      <c r="J1715" t="s">
        <v>3611</v>
      </c>
      <c r="K1715" t="str">
        <f>_xlfn.XLOOKUP(A1715, Accounts!A:A, Accounts!E:E, "Not Found")</f>
        <v>Current</v>
      </c>
      <c r="L1715" s="3">
        <f>_xlfn.XLOOKUP(A1715, Accounts!A:A, Accounts!G:G, 0)</f>
        <v>42235024</v>
      </c>
      <c r="M1715" s="3" t="str">
        <f>_xlfn.XLOOKUP(A1715, Loan!A:A, Loan!D:D, "0")</f>
        <v>0</v>
      </c>
      <c r="N1715" s="3" t="str">
        <f>_xlfn.XLOOKUP(Customer8[[#This Row],[Account Number]],Transaction!C:C,Transaction!D:D)</f>
        <v>Money Deposit</v>
      </c>
      <c r="O1715" s="3" t="str">
        <f>_xlfn.XLOOKUP(Customer8[[#This Row],[Account Number]], Transaction!C:C,Transaction!E:E)</f>
        <v>Bank</v>
      </c>
      <c r="P1715" s="2">
        <f>_xlfn.XLOOKUP(Customer8[[#This Row],[Account Number]], Transaction!C:C,Transaction!F:F)</f>
        <v>44496</v>
      </c>
      <c r="Q1715" s="3">
        <f>Customer8[[#This Row],[Bank Deposit]]-Customer8[[#This Row],[Saving Accounts]]</f>
        <v>1695133.5079000001</v>
      </c>
      <c r="R1715" s="3">
        <f>IF(AND(K1715="Current", Customer8[[#This Row],[Balance]]&gt;500000), Customer8[[#This Row],[Balance]]*1.02, Customer8[[#This Row],[Balance]])</f>
        <v>1729036.178058</v>
      </c>
      <c r="S1715" s="3" t="str">
        <f>TEXT(Customer8[[#This Row],[Transaction_Date]], "MMM")</f>
        <v>Oct</v>
      </c>
      <c r="T1715" s="3" t="str">
        <f t="shared" si="26"/>
        <v>70 Yrs &amp; Above</v>
      </c>
      <c r="U1715" s="3" t="str">
        <f>TEXT(Customer8[[#This Row],[Transaction_Date]],"YYYY")</f>
        <v>2021</v>
      </c>
    </row>
    <row r="1716" spans="1:21" x14ac:dyDescent="0.35">
      <c r="A1716" t="s">
        <v>3612</v>
      </c>
      <c r="B1716">
        <v>44020042</v>
      </c>
      <c r="C1716">
        <v>69</v>
      </c>
      <c r="D1716" s="1">
        <v>19503.75</v>
      </c>
      <c r="E1716" t="s">
        <v>741</v>
      </c>
      <c r="F1716" t="s">
        <v>3035</v>
      </c>
      <c r="G1716" t="s">
        <v>2756</v>
      </c>
      <c r="H1716" s="3">
        <v>1195910.2796</v>
      </c>
      <c r="I1716" s="3">
        <v>409375.54609999998</v>
      </c>
      <c r="J1716" t="s">
        <v>3613</v>
      </c>
      <c r="K1716" t="str">
        <f>_xlfn.XLOOKUP(A1716, Accounts!A:A, Accounts!E:E, "Not Found")</f>
        <v>Corporate</v>
      </c>
      <c r="L1716" s="3">
        <f>_xlfn.XLOOKUP(A1716, Accounts!A:A, Accounts!G:G, 0)</f>
        <v>791605056</v>
      </c>
      <c r="M1716" s="3" t="str">
        <f>_xlfn.XLOOKUP(A1716, Loan!A:A, Loan!D:D, "0")</f>
        <v>0</v>
      </c>
      <c r="N1716" s="3" t="str">
        <f>_xlfn.XLOOKUP(Customer8[[#This Row],[Account Number]],Transaction!C:C,Transaction!D:D)</f>
        <v>Money Transfer</v>
      </c>
      <c r="O1716" s="3" t="str">
        <f>_xlfn.XLOOKUP(Customer8[[#This Row],[Account Number]], Transaction!C:C,Transaction!E:E)</f>
        <v>Mobile</v>
      </c>
      <c r="P1716" s="2">
        <f>_xlfn.XLOOKUP(Customer8[[#This Row],[Account Number]], Transaction!C:C,Transaction!F:F)</f>
        <v>44308</v>
      </c>
      <c r="Q1716" s="3">
        <f>Customer8[[#This Row],[Bank Deposit]]-Customer8[[#This Row],[Saving Accounts]]</f>
        <v>786534.73350000009</v>
      </c>
      <c r="R1716" s="3">
        <f>IF(AND(K1716="Current", Customer8[[#This Row],[Balance]]&gt;500000), Customer8[[#This Row],[Balance]]*1.02, Customer8[[#This Row],[Balance]])</f>
        <v>786534.73350000009</v>
      </c>
      <c r="S1716" s="3" t="str">
        <f>TEXT(Customer8[[#This Row],[Transaction_Date]], "MMM")</f>
        <v>Apr</v>
      </c>
      <c r="T1716" s="3" t="str">
        <f t="shared" si="26"/>
        <v>60-69 Yrs</v>
      </c>
      <c r="U1716" s="3" t="str">
        <f>TEXT(Customer8[[#This Row],[Transaction_Date]],"YYYY")</f>
        <v>2021</v>
      </c>
    </row>
    <row r="1717" spans="1:21" x14ac:dyDescent="0.35">
      <c r="A1717" t="s">
        <v>3614</v>
      </c>
      <c r="B1717">
        <v>650193232</v>
      </c>
      <c r="C1717">
        <v>80</v>
      </c>
      <c r="D1717" s="1">
        <v>15486</v>
      </c>
      <c r="E1717" t="s">
        <v>741</v>
      </c>
      <c r="F1717" t="s">
        <v>660</v>
      </c>
      <c r="G1717" t="s">
        <v>2743</v>
      </c>
      <c r="H1717" s="3">
        <v>466271.68920000002</v>
      </c>
      <c r="I1717" s="3">
        <v>209822.26019999999</v>
      </c>
      <c r="J1717" t="s">
        <v>3615</v>
      </c>
      <c r="K1717" t="str">
        <f>_xlfn.XLOOKUP(A1717, Accounts!A:A, Accounts!E:E, "Not Found")</f>
        <v>Fixed Deposit</v>
      </c>
      <c r="L1717" s="3">
        <f>_xlfn.XLOOKUP(A1717, Accounts!A:A, Accounts!G:G, 0)</f>
        <v>1287789237</v>
      </c>
      <c r="M1717" s="3" t="str">
        <f>_xlfn.XLOOKUP(A1717, Loan!A:A, Loan!D:D, "0")</f>
        <v>0</v>
      </c>
      <c r="N1717" s="3" t="str">
        <f>_xlfn.XLOOKUP(Customer8[[#This Row],[Account Number]],Transaction!C:C,Transaction!D:D)</f>
        <v>Money Transfer</v>
      </c>
      <c r="O1717" s="3" t="str">
        <f>_xlfn.XLOOKUP(Customer8[[#This Row],[Account Number]], Transaction!C:C,Transaction!E:E)</f>
        <v>Mobile</v>
      </c>
      <c r="P1717" s="2">
        <f>_xlfn.XLOOKUP(Customer8[[#This Row],[Account Number]], Transaction!C:C,Transaction!F:F)</f>
        <v>44202</v>
      </c>
      <c r="Q1717" s="3">
        <f>Customer8[[#This Row],[Bank Deposit]]-Customer8[[#This Row],[Saving Accounts]]</f>
        <v>256449.42900000003</v>
      </c>
      <c r="R1717" s="3">
        <f>IF(AND(K1717="Current", Customer8[[#This Row],[Balance]]&gt;500000), Customer8[[#This Row],[Balance]]*1.02, Customer8[[#This Row],[Balance]])</f>
        <v>256449.42900000003</v>
      </c>
      <c r="S1717" s="3" t="str">
        <f>TEXT(Customer8[[#This Row],[Transaction_Date]], "MMM")</f>
        <v>Jan</v>
      </c>
      <c r="T1717" s="3" t="str">
        <f t="shared" si="26"/>
        <v>70 Yrs &amp; Above</v>
      </c>
      <c r="U1717" s="3" t="str">
        <f>TEXT(Customer8[[#This Row],[Transaction_Date]],"YYYY")</f>
        <v>2021</v>
      </c>
    </row>
    <row r="1718" spans="1:21" x14ac:dyDescent="0.35">
      <c r="A1718" t="s">
        <v>3616</v>
      </c>
      <c r="B1718">
        <v>822729697</v>
      </c>
      <c r="C1718">
        <v>51</v>
      </c>
      <c r="D1718" s="1">
        <v>26078.25</v>
      </c>
      <c r="E1718" t="s">
        <v>741</v>
      </c>
      <c r="F1718" t="s">
        <v>651</v>
      </c>
      <c r="G1718" t="s">
        <v>2740</v>
      </c>
      <c r="H1718" s="3">
        <v>1667444.1677999999</v>
      </c>
      <c r="I1718" s="3">
        <v>274495.08100000001</v>
      </c>
      <c r="J1718" t="s">
        <v>3617</v>
      </c>
      <c r="K1718" t="str">
        <f>_xlfn.XLOOKUP(A1718, Accounts!A:A, Accounts!E:E, "Not Found")</f>
        <v>Domiciliary</v>
      </c>
      <c r="L1718" s="3">
        <f>_xlfn.XLOOKUP(A1718, Accounts!A:A, Accounts!G:G, 0)</f>
        <v>5203283475</v>
      </c>
      <c r="M1718" s="3">
        <f>_xlfn.XLOOKUP(A1718, Loan!A:A, Loan!D:D, "0")</f>
        <v>352774026</v>
      </c>
      <c r="N1718" s="3" t="str">
        <f>_xlfn.XLOOKUP(Customer8[[#This Row],[Account Number]],Transaction!C:C,Transaction!D:D)</f>
        <v>Loan Payment</v>
      </c>
      <c r="O1718" s="3" t="str">
        <f>_xlfn.XLOOKUP(Customer8[[#This Row],[Account Number]], Transaction!C:C,Transaction!E:E)</f>
        <v>ACH</v>
      </c>
      <c r="P1718" s="2">
        <f>_xlfn.XLOOKUP(Customer8[[#This Row],[Account Number]], Transaction!C:C,Transaction!F:F)</f>
        <v>44591</v>
      </c>
      <c r="Q1718" s="3">
        <f>Customer8[[#This Row],[Bank Deposit]]-Customer8[[#This Row],[Saving Accounts]]</f>
        <v>1392949.0867999999</v>
      </c>
      <c r="R1718" s="3">
        <f>IF(AND(K1718="Current", Customer8[[#This Row],[Balance]]&gt;500000), Customer8[[#This Row],[Balance]]*1.02, Customer8[[#This Row],[Balance]])</f>
        <v>1392949.0867999999</v>
      </c>
      <c r="S1718" s="3" t="str">
        <f>TEXT(Customer8[[#This Row],[Transaction_Date]], "MMM")</f>
        <v>Jan</v>
      </c>
      <c r="T1718" s="3" t="str">
        <f t="shared" si="26"/>
        <v>50-59 Yrs</v>
      </c>
      <c r="U1718" s="3" t="str">
        <f>TEXT(Customer8[[#This Row],[Transaction_Date]],"YYYY")</f>
        <v>2022</v>
      </c>
    </row>
    <row r="1719" spans="1:21" x14ac:dyDescent="0.35">
      <c r="A1719" t="s">
        <v>3618</v>
      </c>
      <c r="B1719">
        <v>696144220</v>
      </c>
      <c r="C1719">
        <v>83</v>
      </c>
      <c r="D1719" s="1">
        <v>14390.25</v>
      </c>
      <c r="E1719" t="s">
        <v>741</v>
      </c>
      <c r="F1719" t="s">
        <v>211</v>
      </c>
      <c r="G1719" t="s">
        <v>2743</v>
      </c>
      <c r="H1719" s="3">
        <v>141670.89780000001</v>
      </c>
      <c r="I1719" s="3">
        <v>55027.959199999998</v>
      </c>
      <c r="J1719" t="s">
        <v>3619</v>
      </c>
      <c r="K1719" t="str">
        <f>_xlfn.XLOOKUP(A1719, Accounts!A:A, Accounts!E:E, "Not Found")</f>
        <v>Joint</v>
      </c>
      <c r="L1719" s="3">
        <f>_xlfn.XLOOKUP(A1719, Accounts!A:A, Accounts!G:G, 0)</f>
        <v>674027424</v>
      </c>
      <c r="M1719" s="3" t="str">
        <f>_xlfn.XLOOKUP(A1719, Loan!A:A, Loan!D:D, "0")</f>
        <v>0</v>
      </c>
      <c r="N1719" s="3" t="str">
        <f>_xlfn.XLOOKUP(Customer8[[#This Row],[Account Number]],Transaction!C:C,Transaction!D:D)</f>
        <v>Cash Withdrawal</v>
      </c>
      <c r="O1719" s="3" t="str">
        <f>_xlfn.XLOOKUP(Customer8[[#This Row],[Account Number]], Transaction!C:C,Transaction!E:E)</f>
        <v>ATM</v>
      </c>
      <c r="P1719" s="2">
        <f>_xlfn.XLOOKUP(Customer8[[#This Row],[Account Number]], Transaction!C:C,Transaction!F:F)</f>
        <v>44587</v>
      </c>
      <c r="Q1719" s="3">
        <f>Customer8[[#This Row],[Bank Deposit]]-Customer8[[#This Row],[Saving Accounts]]</f>
        <v>86642.938600000009</v>
      </c>
      <c r="R1719" s="3">
        <f>IF(AND(K1719="Current", Customer8[[#This Row],[Balance]]&gt;500000), Customer8[[#This Row],[Balance]]*1.02, Customer8[[#This Row],[Balance]])</f>
        <v>86642.938600000009</v>
      </c>
      <c r="S1719" s="3" t="str">
        <f>TEXT(Customer8[[#This Row],[Transaction_Date]], "MMM")</f>
        <v>Jan</v>
      </c>
      <c r="T1719" s="3" t="str">
        <f t="shared" si="26"/>
        <v>70 Yrs &amp; Above</v>
      </c>
      <c r="U1719" s="3" t="str">
        <f>TEXT(Customer8[[#This Row],[Transaction_Date]],"YYYY")</f>
        <v>2022</v>
      </c>
    </row>
    <row r="1720" spans="1:21" x14ac:dyDescent="0.35">
      <c r="A1720" t="s">
        <v>3620</v>
      </c>
      <c r="B1720">
        <v>577679256</v>
      </c>
      <c r="C1720">
        <v>37</v>
      </c>
      <c r="D1720" s="1">
        <v>31191.75</v>
      </c>
      <c r="E1720" t="s">
        <v>741</v>
      </c>
      <c r="F1720" t="s">
        <v>347</v>
      </c>
      <c r="G1720" t="s">
        <v>2776</v>
      </c>
      <c r="H1720" s="3">
        <v>12299.1675</v>
      </c>
      <c r="I1720" s="3">
        <v>12899.0216</v>
      </c>
      <c r="J1720" t="s">
        <v>3621</v>
      </c>
      <c r="K1720" t="str">
        <f>_xlfn.XLOOKUP(A1720, Accounts!A:A, Accounts!E:E, "Not Found")</f>
        <v>Domiciliary</v>
      </c>
      <c r="L1720" s="3">
        <f>_xlfn.XLOOKUP(A1720, Accounts!A:A, Accounts!G:G, 0)</f>
        <v>861274624</v>
      </c>
      <c r="M1720" s="3" t="str">
        <f>_xlfn.XLOOKUP(A1720, Loan!A:A, Loan!D:D, "0")</f>
        <v>0</v>
      </c>
      <c r="N1720" s="3" t="str">
        <f>_xlfn.XLOOKUP(Customer8[[#This Row],[Account Number]],Transaction!C:C,Transaction!D:D)</f>
        <v>Money Transfer</v>
      </c>
      <c r="O1720" s="3" t="str">
        <f>_xlfn.XLOOKUP(Customer8[[#This Row],[Account Number]], Transaction!C:C,Transaction!E:E)</f>
        <v>ATM</v>
      </c>
      <c r="P1720" s="2">
        <f>_xlfn.XLOOKUP(Customer8[[#This Row],[Account Number]], Transaction!C:C,Transaction!F:F)</f>
        <v>44477</v>
      </c>
      <c r="Q1720" s="3">
        <f>Customer8[[#This Row],[Bank Deposit]]-Customer8[[#This Row],[Saving Accounts]]</f>
        <v>-599.85410000000047</v>
      </c>
      <c r="R1720" s="3">
        <f>IF(AND(K1720="Current", Customer8[[#This Row],[Balance]]&gt;500000), Customer8[[#This Row],[Balance]]*1.02, Customer8[[#This Row],[Balance]])</f>
        <v>-599.85410000000047</v>
      </c>
      <c r="S1720" s="3" t="str">
        <f>TEXT(Customer8[[#This Row],[Transaction_Date]], "MMM")</f>
        <v>Oct</v>
      </c>
      <c r="T1720" s="3" t="str">
        <f t="shared" si="26"/>
        <v>30-39 Yrs</v>
      </c>
      <c r="U1720" s="3" t="str">
        <f>TEXT(Customer8[[#This Row],[Transaction_Date]],"YYYY")</f>
        <v>2021</v>
      </c>
    </row>
    <row r="1721" spans="1:21" x14ac:dyDescent="0.35">
      <c r="A1721" t="s">
        <v>3622</v>
      </c>
      <c r="B1721">
        <v>454473125</v>
      </c>
      <c r="C1721">
        <v>28</v>
      </c>
      <c r="D1721" s="1">
        <v>34479</v>
      </c>
      <c r="E1721" t="s">
        <v>741</v>
      </c>
      <c r="F1721" t="s">
        <v>81</v>
      </c>
      <c r="G1721" t="s">
        <v>2767</v>
      </c>
      <c r="H1721" s="3">
        <v>518662.84879999998</v>
      </c>
      <c r="I1721" s="3">
        <v>259987.20499999999</v>
      </c>
      <c r="J1721" t="s">
        <v>3623</v>
      </c>
      <c r="K1721" t="str">
        <f>_xlfn.XLOOKUP(A1721, Accounts!A:A, Accounts!E:E, "Not Found")</f>
        <v>Savings</v>
      </c>
      <c r="L1721" s="3">
        <f>_xlfn.XLOOKUP(A1721, Accounts!A:A, Accounts!G:G, 0)</f>
        <v>4561000353</v>
      </c>
      <c r="M1721" s="3" t="str">
        <f>_xlfn.XLOOKUP(A1721, Loan!A:A, Loan!D:D, "0")</f>
        <v>0</v>
      </c>
      <c r="N1721" s="3" t="str">
        <f>_xlfn.XLOOKUP(Customer8[[#This Row],[Account Number]],Transaction!C:C,Transaction!D:D)</f>
        <v>Money Transfer</v>
      </c>
      <c r="O1721" s="3" t="str">
        <f>_xlfn.XLOOKUP(Customer8[[#This Row],[Account Number]], Transaction!C:C,Transaction!E:E)</f>
        <v>Internet Banking</v>
      </c>
      <c r="P1721" s="2">
        <f>_xlfn.XLOOKUP(Customer8[[#This Row],[Account Number]], Transaction!C:C,Transaction!F:F)</f>
        <v>44680</v>
      </c>
      <c r="Q1721" s="3">
        <f>Customer8[[#This Row],[Bank Deposit]]-Customer8[[#This Row],[Saving Accounts]]</f>
        <v>258675.64379999999</v>
      </c>
      <c r="R1721" s="3">
        <f>IF(AND(K1721="Current", Customer8[[#This Row],[Balance]]&gt;500000), Customer8[[#This Row],[Balance]]*1.02, Customer8[[#This Row],[Balance]])</f>
        <v>258675.64379999999</v>
      </c>
      <c r="S1721" s="3" t="str">
        <f>TEXT(Customer8[[#This Row],[Transaction_Date]], "MMM")</f>
        <v>Apr</v>
      </c>
      <c r="T1721" s="3" t="str">
        <f t="shared" si="26"/>
        <v>20-29 Yrs</v>
      </c>
      <c r="U1721" s="3" t="str">
        <f>TEXT(Customer8[[#This Row],[Transaction_Date]],"YYYY")</f>
        <v>2022</v>
      </c>
    </row>
    <row r="1722" spans="1:21" x14ac:dyDescent="0.35">
      <c r="A1722" t="s">
        <v>3624</v>
      </c>
      <c r="B1722">
        <v>596659255</v>
      </c>
      <c r="C1722">
        <v>33</v>
      </c>
      <c r="D1722" s="1">
        <v>32652.75</v>
      </c>
      <c r="E1722" t="s">
        <v>741</v>
      </c>
      <c r="F1722" t="s">
        <v>63</v>
      </c>
      <c r="G1722" t="s">
        <v>2740</v>
      </c>
      <c r="H1722" s="3">
        <v>1057007.9421000001</v>
      </c>
      <c r="I1722" s="3">
        <v>320877.41100000002</v>
      </c>
      <c r="J1722" t="s">
        <v>3625</v>
      </c>
      <c r="K1722" t="str">
        <f>_xlfn.XLOOKUP(A1722, Accounts!A:A, Accounts!E:E, "Not Found")</f>
        <v>Domiciliary</v>
      </c>
      <c r="L1722" s="3">
        <f>_xlfn.XLOOKUP(A1722, Accounts!A:A, Accounts!G:G, 0)</f>
        <v>4062747</v>
      </c>
      <c r="M1722" s="3" t="str">
        <f>_xlfn.XLOOKUP(A1722, Loan!A:A, Loan!D:D, "0")</f>
        <v>0</v>
      </c>
      <c r="N1722" s="3" t="str">
        <f>_xlfn.XLOOKUP(Customer8[[#This Row],[Account Number]],Transaction!C:C,Transaction!D:D)</f>
        <v>Online Payment</v>
      </c>
      <c r="O1722" s="3" t="str">
        <f>_xlfn.XLOOKUP(Customer8[[#This Row],[Account Number]], Transaction!C:C,Transaction!E:E)</f>
        <v>Mobile</v>
      </c>
      <c r="P1722" s="2">
        <f>_xlfn.XLOOKUP(Customer8[[#This Row],[Account Number]], Transaction!C:C,Transaction!F:F)</f>
        <v>44385</v>
      </c>
      <c r="Q1722" s="3">
        <f>Customer8[[#This Row],[Bank Deposit]]-Customer8[[#This Row],[Saving Accounts]]</f>
        <v>736130.53110000002</v>
      </c>
      <c r="R1722" s="3">
        <f>IF(AND(K1722="Current", Customer8[[#This Row],[Balance]]&gt;500000), Customer8[[#This Row],[Balance]]*1.02, Customer8[[#This Row],[Balance]])</f>
        <v>736130.53110000002</v>
      </c>
      <c r="S1722" s="3" t="str">
        <f>TEXT(Customer8[[#This Row],[Transaction_Date]], "MMM")</f>
        <v>Jul</v>
      </c>
      <c r="T1722" s="3" t="str">
        <f t="shared" si="26"/>
        <v>30-39 Yrs</v>
      </c>
      <c r="U1722" s="3" t="str">
        <f>TEXT(Customer8[[#This Row],[Transaction_Date]],"YYYY")</f>
        <v>2021</v>
      </c>
    </row>
    <row r="1723" spans="1:21" x14ac:dyDescent="0.35">
      <c r="A1723" t="s">
        <v>3626</v>
      </c>
      <c r="B1723">
        <v>793373801</v>
      </c>
      <c r="C1723">
        <v>56</v>
      </c>
      <c r="D1723" s="1">
        <v>24252</v>
      </c>
      <c r="E1723" t="s">
        <v>741</v>
      </c>
      <c r="F1723" t="s">
        <v>489</v>
      </c>
      <c r="G1723" t="s">
        <v>2848</v>
      </c>
      <c r="H1723" s="3">
        <v>993806.11040000001</v>
      </c>
      <c r="I1723" s="3">
        <v>430047.00780000002</v>
      </c>
      <c r="J1723" t="s">
        <v>3627</v>
      </c>
      <c r="K1723" t="str">
        <f>_xlfn.XLOOKUP(A1723, Accounts!A:A, Accounts!E:E, "Not Found")</f>
        <v>Savings</v>
      </c>
      <c r="L1723" s="3">
        <f>_xlfn.XLOOKUP(A1723, Accounts!A:A, Accounts!G:G, 0)</f>
        <v>5148095744</v>
      </c>
      <c r="M1723" s="3" t="str">
        <f>_xlfn.XLOOKUP(A1723, Loan!A:A, Loan!D:D, "0")</f>
        <v>0</v>
      </c>
      <c r="N1723" s="3" t="str">
        <f>_xlfn.XLOOKUP(Customer8[[#This Row],[Account Number]],Transaction!C:C,Transaction!D:D)</f>
        <v>Cash Withdrawal</v>
      </c>
      <c r="O1723" s="3" t="str">
        <f>_xlfn.XLOOKUP(Customer8[[#This Row],[Account Number]], Transaction!C:C,Transaction!E:E)</f>
        <v>ATM</v>
      </c>
      <c r="P1723" s="2">
        <f>_xlfn.XLOOKUP(Customer8[[#This Row],[Account Number]], Transaction!C:C,Transaction!F:F)</f>
        <v>44337</v>
      </c>
      <c r="Q1723" s="3">
        <f>Customer8[[#This Row],[Bank Deposit]]-Customer8[[#This Row],[Saving Accounts]]</f>
        <v>563759.10259999998</v>
      </c>
      <c r="R1723" s="3">
        <f>IF(AND(K1723="Current", Customer8[[#This Row],[Balance]]&gt;500000), Customer8[[#This Row],[Balance]]*1.02, Customer8[[#This Row],[Balance]])</f>
        <v>563759.10259999998</v>
      </c>
      <c r="S1723" s="3" t="str">
        <f>TEXT(Customer8[[#This Row],[Transaction_Date]], "MMM")</f>
        <v>May</v>
      </c>
      <c r="T1723" s="3" t="str">
        <f t="shared" si="26"/>
        <v>50-59 Yrs</v>
      </c>
      <c r="U1723" s="3" t="str">
        <f>TEXT(Customer8[[#This Row],[Transaction_Date]],"YYYY")</f>
        <v>2021</v>
      </c>
    </row>
    <row r="1724" spans="1:21" x14ac:dyDescent="0.35">
      <c r="A1724" t="s">
        <v>3628</v>
      </c>
      <c r="B1724">
        <v>952440210</v>
      </c>
      <c r="C1724">
        <v>44</v>
      </c>
      <c r="D1724" s="1">
        <v>28635</v>
      </c>
      <c r="E1724" t="s">
        <v>741</v>
      </c>
      <c r="F1724" t="s">
        <v>574</v>
      </c>
      <c r="G1724" t="s">
        <v>2756</v>
      </c>
      <c r="H1724" s="3">
        <v>157897.6128</v>
      </c>
      <c r="I1724" s="3">
        <v>64909.649100000002</v>
      </c>
      <c r="J1724" t="s">
        <v>3629</v>
      </c>
      <c r="K1724" t="str">
        <f>_xlfn.XLOOKUP(A1724, Accounts!A:A, Accounts!E:E, "Not Found")</f>
        <v>Savings</v>
      </c>
      <c r="L1724" s="3">
        <f>_xlfn.XLOOKUP(A1724, Accounts!A:A, Accounts!G:G, 0)</f>
        <v>4059683126</v>
      </c>
      <c r="M1724" s="3" t="str">
        <f>_xlfn.XLOOKUP(A1724, Loan!A:A, Loan!D:D, "0")</f>
        <v>0</v>
      </c>
      <c r="N1724" s="3" t="str">
        <f>_xlfn.XLOOKUP(Customer8[[#This Row],[Account Number]],Transaction!C:C,Transaction!D:D)</f>
        <v>Online Payment</v>
      </c>
      <c r="O1724" s="3" t="str">
        <f>_xlfn.XLOOKUP(Customer8[[#This Row],[Account Number]], Transaction!C:C,Transaction!E:E)</f>
        <v>Mobile</v>
      </c>
      <c r="P1724" s="2">
        <f>_xlfn.XLOOKUP(Customer8[[#This Row],[Account Number]], Transaction!C:C,Transaction!F:F)</f>
        <v>44439</v>
      </c>
      <c r="Q1724" s="3">
        <f>Customer8[[#This Row],[Bank Deposit]]-Customer8[[#This Row],[Saving Accounts]]</f>
        <v>92987.963699999993</v>
      </c>
      <c r="R1724" s="3">
        <f>IF(AND(K1724="Current", Customer8[[#This Row],[Balance]]&gt;500000), Customer8[[#This Row],[Balance]]*1.02, Customer8[[#This Row],[Balance]])</f>
        <v>92987.963699999993</v>
      </c>
      <c r="S1724" s="3" t="str">
        <f>TEXT(Customer8[[#This Row],[Transaction_Date]], "MMM")</f>
        <v>Aug</v>
      </c>
      <c r="T1724" s="3" t="str">
        <f t="shared" si="26"/>
        <v>40-49 Yrs</v>
      </c>
      <c r="U1724" s="3" t="str">
        <f>TEXT(Customer8[[#This Row],[Transaction_Date]],"YYYY")</f>
        <v>2021</v>
      </c>
    </row>
    <row r="1725" spans="1:21" x14ac:dyDescent="0.35">
      <c r="A1725" t="s">
        <v>3630</v>
      </c>
      <c r="B1725">
        <v>905121758</v>
      </c>
      <c r="C1725">
        <v>35</v>
      </c>
      <c r="D1725" s="1">
        <v>31922.25</v>
      </c>
      <c r="E1725" t="s">
        <v>741</v>
      </c>
      <c r="F1725" t="s">
        <v>437</v>
      </c>
      <c r="G1725" t="s">
        <v>2771</v>
      </c>
      <c r="H1725" s="3">
        <v>571620.95250000001</v>
      </c>
      <c r="I1725" s="3">
        <v>49247.3436</v>
      </c>
      <c r="J1725" t="s">
        <v>3631</v>
      </c>
      <c r="K1725" t="str">
        <f>_xlfn.XLOOKUP(A1725, Accounts!A:A, Accounts!E:E, "Not Found")</f>
        <v>Joint</v>
      </c>
      <c r="L1725" s="3">
        <f>_xlfn.XLOOKUP(A1725, Accounts!A:A, Accounts!G:G, 0)</f>
        <v>724313396</v>
      </c>
      <c r="M1725" s="3" t="str">
        <f>_xlfn.XLOOKUP(A1725, Loan!A:A, Loan!D:D, "0")</f>
        <v>0</v>
      </c>
      <c r="N1725" s="3" t="str">
        <f>_xlfn.XLOOKUP(Customer8[[#This Row],[Account Number]],Transaction!C:C,Transaction!D:D)</f>
        <v>Money Deposit</v>
      </c>
      <c r="O1725" s="3" t="str">
        <f>_xlfn.XLOOKUP(Customer8[[#This Row],[Account Number]], Transaction!C:C,Transaction!E:E)</f>
        <v>ATM</v>
      </c>
      <c r="P1725" s="2">
        <f>_xlfn.XLOOKUP(Customer8[[#This Row],[Account Number]], Transaction!C:C,Transaction!F:F)</f>
        <v>44511</v>
      </c>
      <c r="Q1725" s="3">
        <f>Customer8[[#This Row],[Bank Deposit]]-Customer8[[#This Row],[Saving Accounts]]</f>
        <v>522373.60889999999</v>
      </c>
      <c r="R1725" s="3">
        <f>IF(AND(K1725="Current", Customer8[[#This Row],[Balance]]&gt;500000), Customer8[[#This Row],[Balance]]*1.02, Customer8[[#This Row],[Balance]])</f>
        <v>522373.60889999999</v>
      </c>
      <c r="S1725" s="3" t="str">
        <f>TEXT(Customer8[[#This Row],[Transaction_Date]], "MMM")</f>
        <v>Nov</v>
      </c>
      <c r="T1725" s="3" t="str">
        <f t="shared" si="26"/>
        <v>30-39 Yrs</v>
      </c>
      <c r="U1725" s="3" t="str">
        <f>TEXT(Customer8[[#This Row],[Transaction_Date]],"YYYY")</f>
        <v>2021</v>
      </c>
    </row>
    <row r="1726" spans="1:21" x14ac:dyDescent="0.35">
      <c r="A1726" t="s">
        <v>3632</v>
      </c>
      <c r="B1726">
        <v>544147368</v>
      </c>
      <c r="C1726">
        <v>58</v>
      </c>
      <c r="D1726" s="1">
        <v>23521.5</v>
      </c>
      <c r="E1726" t="s">
        <v>741</v>
      </c>
      <c r="F1726" t="s">
        <v>1544</v>
      </c>
      <c r="G1726" t="s">
        <v>2781</v>
      </c>
      <c r="H1726" s="3">
        <v>193911.29399999999</v>
      </c>
      <c r="I1726" s="3">
        <v>78399.413400000005</v>
      </c>
      <c r="J1726" t="s">
        <v>3633</v>
      </c>
      <c r="K1726" t="str">
        <f>_xlfn.XLOOKUP(A1726, Accounts!A:A, Accounts!E:E, "Not Found")</f>
        <v>Savings</v>
      </c>
      <c r="L1726" s="3">
        <f>_xlfn.XLOOKUP(A1726, Accounts!A:A, Accounts!G:G, 0)</f>
        <v>1216273212</v>
      </c>
      <c r="M1726" s="3" t="str">
        <f>_xlfn.XLOOKUP(A1726, Loan!A:A, Loan!D:D, "0")</f>
        <v>0</v>
      </c>
      <c r="N1726" s="3" t="str">
        <f>_xlfn.XLOOKUP(Customer8[[#This Row],[Account Number]],Transaction!C:C,Transaction!D:D)</f>
        <v>Cash Withdrawal</v>
      </c>
      <c r="O1726" s="3" t="str">
        <f>_xlfn.XLOOKUP(Customer8[[#This Row],[Account Number]], Transaction!C:C,Transaction!E:E)</f>
        <v>ATM</v>
      </c>
      <c r="P1726" s="2">
        <f>_xlfn.XLOOKUP(Customer8[[#This Row],[Account Number]], Transaction!C:C,Transaction!F:F)</f>
        <v>44273</v>
      </c>
      <c r="Q1726" s="3">
        <f>Customer8[[#This Row],[Bank Deposit]]-Customer8[[#This Row],[Saving Accounts]]</f>
        <v>115511.88059999999</v>
      </c>
      <c r="R1726" s="3">
        <f>IF(AND(K1726="Current", Customer8[[#This Row],[Balance]]&gt;500000), Customer8[[#This Row],[Balance]]*1.02, Customer8[[#This Row],[Balance]])</f>
        <v>115511.88059999999</v>
      </c>
      <c r="S1726" s="3" t="str">
        <f>TEXT(Customer8[[#This Row],[Transaction_Date]], "MMM")</f>
        <v>Mar</v>
      </c>
      <c r="T1726" s="3" t="str">
        <f t="shared" si="26"/>
        <v>50-59 Yrs</v>
      </c>
      <c r="U1726" s="3" t="str">
        <f>TEXT(Customer8[[#This Row],[Transaction_Date]],"YYYY")</f>
        <v>2021</v>
      </c>
    </row>
    <row r="1727" spans="1:21" x14ac:dyDescent="0.35">
      <c r="A1727" t="s">
        <v>3634</v>
      </c>
      <c r="B1727">
        <v>153351376</v>
      </c>
      <c r="C1727">
        <v>33</v>
      </c>
      <c r="D1727" s="1">
        <v>32652.75</v>
      </c>
      <c r="E1727" t="s">
        <v>741</v>
      </c>
      <c r="F1727" t="s">
        <v>1169</v>
      </c>
      <c r="G1727" t="s">
        <v>2740</v>
      </c>
      <c r="H1727" s="3">
        <v>505712.97850000003</v>
      </c>
      <c r="I1727" s="3">
        <v>104848.5839</v>
      </c>
      <c r="J1727" t="s">
        <v>3635</v>
      </c>
      <c r="K1727" t="str">
        <f>_xlfn.XLOOKUP(A1727, Accounts!A:A, Accounts!E:E, "Not Found")</f>
        <v>Savings</v>
      </c>
      <c r="L1727" s="3">
        <f>_xlfn.XLOOKUP(A1727, Accounts!A:A, Accounts!G:G, 0)</f>
        <v>1604527104</v>
      </c>
      <c r="M1727" s="3" t="str">
        <f>_xlfn.XLOOKUP(A1727, Loan!A:A, Loan!D:D, "0")</f>
        <v>0</v>
      </c>
      <c r="N1727" s="3" t="str">
        <f>_xlfn.XLOOKUP(Customer8[[#This Row],[Account Number]],Transaction!C:C,Transaction!D:D)</f>
        <v>Checks</v>
      </c>
      <c r="O1727" s="3" t="str">
        <f>_xlfn.XLOOKUP(Customer8[[#This Row],[Account Number]], Transaction!C:C,Transaction!E:E)</f>
        <v>Informal Services</v>
      </c>
      <c r="P1727" s="2">
        <f>_xlfn.XLOOKUP(Customer8[[#This Row],[Account Number]], Transaction!C:C,Transaction!F:F)</f>
        <v>44263</v>
      </c>
      <c r="Q1727" s="3">
        <f>Customer8[[#This Row],[Bank Deposit]]-Customer8[[#This Row],[Saving Accounts]]</f>
        <v>400864.3946</v>
      </c>
      <c r="R1727" s="3">
        <f>IF(AND(K1727="Current", Customer8[[#This Row],[Balance]]&gt;500000), Customer8[[#This Row],[Balance]]*1.02, Customer8[[#This Row],[Balance]])</f>
        <v>400864.3946</v>
      </c>
      <c r="S1727" s="3" t="str">
        <f>TEXT(Customer8[[#This Row],[Transaction_Date]], "MMM")</f>
        <v>Mar</v>
      </c>
      <c r="T1727" s="3" t="str">
        <f t="shared" si="26"/>
        <v>30-39 Yrs</v>
      </c>
      <c r="U1727" s="3" t="str">
        <f>TEXT(Customer8[[#This Row],[Transaction_Date]],"YYYY")</f>
        <v>2021</v>
      </c>
    </row>
    <row r="1728" spans="1:21" x14ac:dyDescent="0.35">
      <c r="A1728" t="s">
        <v>2204</v>
      </c>
      <c r="B1728">
        <v>660338169</v>
      </c>
      <c r="C1728">
        <v>54</v>
      </c>
      <c r="D1728" s="1">
        <v>24982.5</v>
      </c>
      <c r="E1728" t="s">
        <v>741</v>
      </c>
      <c r="F1728" t="s">
        <v>95</v>
      </c>
      <c r="G1728" t="s">
        <v>2767</v>
      </c>
      <c r="H1728" s="3">
        <v>880868.88859999995</v>
      </c>
      <c r="I1728" s="3">
        <v>220217.22210000001</v>
      </c>
      <c r="J1728" t="s">
        <v>3636</v>
      </c>
      <c r="K1728" t="str">
        <f>_xlfn.XLOOKUP(A1728, Accounts!A:A, Accounts!E:E, "Not Found")</f>
        <v>Savings</v>
      </c>
      <c r="L1728" s="3">
        <f>_xlfn.XLOOKUP(A1728, Accounts!A:A, Accounts!G:G, 0)</f>
        <v>1016453516</v>
      </c>
      <c r="M1728" s="3" t="str">
        <f>_xlfn.XLOOKUP(A1728, Loan!A:A, Loan!D:D, "0")</f>
        <v>0</v>
      </c>
      <c r="N1728" s="3" t="str">
        <f>_xlfn.XLOOKUP(Customer8[[#This Row],[Account Number]],Transaction!C:C,Transaction!D:D)</f>
        <v>Money Transfer</v>
      </c>
      <c r="O1728" s="3" t="str">
        <f>_xlfn.XLOOKUP(Customer8[[#This Row],[Account Number]], Transaction!C:C,Transaction!E:E)</f>
        <v>Bank</v>
      </c>
      <c r="P1728" s="2">
        <f>_xlfn.XLOOKUP(Customer8[[#This Row],[Account Number]], Transaction!C:C,Transaction!F:F)</f>
        <v>44564</v>
      </c>
      <c r="Q1728" s="3">
        <f>Customer8[[#This Row],[Bank Deposit]]-Customer8[[#This Row],[Saving Accounts]]</f>
        <v>660651.66649999993</v>
      </c>
      <c r="R1728" s="3">
        <f>IF(AND(K1728="Current", Customer8[[#This Row],[Balance]]&gt;500000), Customer8[[#This Row],[Balance]]*1.02, Customer8[[#This Row],[Balance]])</f>
        <v>660651.66649999993</v>
      </c>
      <c r="S1728" s="3" t="str">
        <f>TEXT(Customer8[[#This Row],[Transaction_Date]], "MMM")</f>
        <v>Jan</v>
      </c>
      <c r="T1728" s="3" t="str">
        <f t="shared" si="26"/>
        <v>50-59 Yrs</v>
      </c>
      <c r="U1728" s="3" t="str">
        <f>TEXT(Customer8[[#This Row],[Transaction_Date]],"YYYY")</f>
        <v>2022</v>
      </c>
    </row>
    <row r="1729" spans="1:21" x14ac:dyDescent="0.35">
      <c r="A1729" t="s">
        <v>3637</v>
      </c>
      <c r="B1729">
        <v>822827445</v>
      </c>
      <c r="C1729">
        <v>46</v>
      </c>
      <c r="D1729" s="1">
        <v>27904.5</v>
      </c>
      <c r="E1729" t="s">
        <v>741</v>
      </c>
      <c r="F1729" t="s">
        <v>282</v>
      </c>
      <c r="G1729" t="s">
        <v>2743</v>
      </c>
      <c r="H1729" s="3">
        <v>78922.9035</v>
      </c>
      <c r="I1729" s="3">
        <v>59770.945599999999</v>
      </c>
      <c r="J1729" t="s">
        <v>1569</v>
      </c>
      <c r="K1729" t="str">
        <f>_xlfn.XLOOKUP(A1729, Accounts!A:A, Accounts!E:E, "Not Found")</f>
        <v>Savings</v>
      </c>
      <c r="L1729" s="3">
        <f>_xlfn.XLOOKUP(A1729, Accounts!A:A, Accounts!G:G, 0)</f>
        <v>884053876</v>
      </c>
      <c r="M1729" s="3" t="str">
        <f>_xlfn.XLOOKUP(A1729, Loan!A:A, Loan!D:D, "0")</f>
        <v>0</v>
      </c>
      <c r="N1729" s="3" t="str">
        <f>_xlfn.XLOOKUP(Customer8[[#This Row],[Account Number]],Transaction!C:C,Transaction!D:D)</f>
        <v>Cash Withdrawal</v>
      </c>
      <c r="O1729" s="3" t="str">
        <f>_xlfn.XLOOKUP(Customer8[[#This Row],[Account Number]], Transaction!C:C,Transaction!E:E)</f>
        <v>POS</v>
      </c>
      <c r="P1729" s="2">
        <f>_xlfn.XLOOKUP(Customer8[[#This Row],[Account Number]], Transaction!C:C,Transaction!F:F)</f>
        <v>44428</v>
      </c>
      <c r="Q1729" s="3">
        <f>Customer8[[#This Row],[Bank Deposit]]-Customer8[[#This Row],[Saving Accounts]]</f>
        <v>19151.957900000001</v>
      </c>
      <c r="R1729" s="3">
        <f>IF(AND(K1729="Current", Customer8[[#This Row],[Balance]]&gt;500000), Customer8[[#This Row],[Balance]]*1.02, Customer8[[#This Row],[Balance]])</f>
        <v>19151.957900000001</v>
      </c>
      <c r="S1729" s="3" t="str">
        <f>TEXT(Customer8[[#This Row],[Transaction_Date]], "MMM")</f>
        <v>Aug</v>
      </c>
      <c r="T1729" s="3" t="str">
        <f t="shared" si="26"/>
        <v>40-49 Yrs</v>
      </c>
      <c r="U1729" s="3" t="str">
        <f>TEXT(Customer8[[#This Row],[Transaction_Date]],"YYYY")</f>
        <v>2021</v>
      </c>
    </row>
    <row r="1730" spans="1:21" x14ac:dyDescent="0.35">
      <c r="A1730" t="s">
        <v>3638</v>
      </c>
      <c r="B1730">
        <v>884488788</v>
      </c>
      <c r="C1730">
        <v>73</v>
      </c>
      <c r="D1730" s="1">
        <v>18042.75</v>
      </c>
      <c r="E1730" t="s">
        <v>741</v>
      </c>
      <c r="F1730" t="s">
        <v>205</v>
      </c>
      <c r="G1730" t="s">
        <v>2771</v>
      </c>
      <c r="H1730" s="3">
        <v>96217.429900000003</v>
      </c>
      <c r="I1730" s="3">
        <v>13215.406000000001</v>
      </c>
      <c r="J1730" t="s">
        <v>3639</v>
      </c>
      <c r="K1730" t="str">
        <f>_xlfn.XLOOKUP(A1730, Accounts!A:A, Accounts!E:E, "Not Found")</f>
        <v>Domiciliary</v>
      </c>
      <c r="L1730" s="3">
        <f>_xlfn.XLOOKUP(A1730, Accounts!A:A, Accounts!G:G, 0)</f>
        <v>1723527168</v>
      </c>
      <c r="M1730" s="3" t="str">
        <f>_xlfn.XLOOKUP(A1730, Loan!A:A, Loan!D:D, "0")</f>
        <v>0</v>
      </c>
      <c r="N1730" s="3" t="str">
        <f>_xlfn.XLOOKUP(Customer8[[#This Row],[Account Number]],Transaction!C:C,Transaction!D:D)</f>
        <v>Online Payment</v>
      </c>
      <c r="O1730" s="3" t="str">
        <f>_xlfn.XLOOKUP(Customer8[[#This Row],[Account Number]], Transaction!C:C,Transaction!E:E)</f>
        <v>Card</v>
      </c>
      <c r="P1730" s="2">
        <f>_xlfn.XLOOKUP(Customer8[[#This Row],[Account Number]], Transaction!C:C,Transaction!F:F)</f>
        <v>44238</v>
      </c>
      <c r="Q1730" s="3">
        <f>Customer8[[#This Row],[Bank Deposit]]-Customer8[[#This Row],[Saving Accounts]]</f>
        <v>83002.0239</v>
      </c>
      <c r="R1730" s="3">
        <f>IF(AND(K1730="Current", Customer8[[#This Row],[Balance]]&gt;500000), Customer8[[#This Row],[Balance]]*1.02, Customer8[[#This Row],[Balance]])</f>
        <v>83002.0239</v>
      </c>
      <c r="S1730" s="3" t="str">
        <f>TEXT(Customer8[[#This Row],[Transaction_Date]], "MMM")</f>
        <v>Feb</v>
      </c>
      <c r="T1730" s="3" t="str">
        <f t="shared" ref="T1730:T1793" si="27">IF(C1730&lt;20,"Below 20 Yrs",IF(C1730&lt;=29,"20-29 Yrs",IF(C1730&lt;=39,"30-39 Yrs",IF(C1730&lt;=49,"40-49 Yrs",IF(C1730&lt;=59,"50-59 Yrs",IF(C1730&lt;=69,"60-69 Yrs","70 Yrs &amp; Above"))))))</f>
        <v>70 Yrs &amp; Above</v>
      </c>
      <c r="U1730" s="3" t="str">
        <f>TEXT(Customer8[[#This Row],[Transaction_Date]],"YYYY")</f>
        <v>2021</v>
      </c>
    </row>
    <row r="1731" spans="1:21" x14ac:dyDescent="0.35">
      <c r="A1731" t="s">
        <v>3640</v>
      </c>
      <c r="B1731">
        <v>482854885</v>
      </c>
      <c r="C1731">
        <v>45</v>
      </c>
      <c r="D1731" s="1">
        <v>28269.75</v>
      </c>
      <c r="E1731" t="s">
        <v>741</v>
      </c>
      <c r="F1731" t="s">
        <v>1432</v>
      </c>
      <c r="G1731" t="s">
        <v>2737</v>
      </c>
      <c r="H1731" s="3">
        <v>550649.79599999997</v>
      </c>
      <c r="I1731" s="3">
        <v>78989.763800000001</v>
      </c>
      <c r="J1731" t="s">
        <v>3641</v>
      </c>
      <c r="K1731" t="str">
        <f>_xlfn.XLOOKUP(A1731, Accounts!A:A, Accounts!E:E, "Not Found")</f>
        <v>Current</v>
      </c>
      <c r="L1731" s="3">
        <f>_xlfn.XLOOKUP(A1731, Accounts!A:A, Accounts!G:G, 0)</f>
        <v>1158932241</v>
      </c>
      <c r="M1731" s="3">
        <f>_xlfn.XLOOKUP(A1731, Loan!A:A, Loan!D:D, "0")</f>
        <v>4797114995</v>
      </c>
      <c r="N1731" s="3" t="str">
        <f>_xlfn.XLOOKUP(Customer8[[#This Row],[Account Number]],Transaction!C:C,Transaction!D:D)</f>
        <v>Loan Payment</v>
      </c>
      <c r="O1731" s="3" t="str">
        <f>_xlfn.XLOOKUP(Customer8[[#This Row],[Account Number]], Transaction!C:C,Transaction!E:E)</f>
        <v>AFT</v>
      </c>
      <c r="P1731" s="2">
        <f>_xlfn.XLOOKUP(Customer8[[#This Row],[Account Number]], Transaction!C:C,Transaction!F:F)</f>
        <v>44202</v>
      </c>
      <c r="Q1731" s="3">
        <f>Customer8[[#This Row],[Bank Deposit]]-Customer8[[#This Row],[Saving Accounts]]</f>
        <v>471660.03219999996</v>
      </c>
      <c r="R1731" s="3">
        <f>IF(AND(K1731="Current", Customer8[[#This Row],[Balance]]&gt;500000), Customer8[[#This Row],[Balance]]*1.02, Customer8[[#This Row],[Balance]])</f>
        <v>471660.03219999996</v>
      </c>
      <c r="S1731" s="3" t="str">
        <f>TEXT(Customer8[[#This Row],[Transaction_Date]], "MMM")</f>
        <v>Jan</v>
      </c>
      <c r="T1731" s="3" t="str">
        <f t="shared" si="27"/>
        <v>40-49 Yrs</v>
      </c>
      <c r="U1731" s="3" t="str">
        <f>TEXT(Customer8[[#This Row],[Transaction_Date]],"YYYY")</f>
        <v>2021</v>
      </c>
    </row>
    <row r="1732" spans="1:21" x14ac:dyDescent="0.35">
      <c r="A1732" t="s">
        <v>3283</v>
      </c>
      <c r="B1732">
        <v>565313618</v>
      </c>
      <c r="C1732">
        <v>33</v>
      </c>
      <c r="D1732" s="1">
        <v>32652.75</v>
      </c>
      <c r="E1732" t="s">
        <v>741</v>
      </c>
      <c r="F1732" t="s">
        <v>424</v>
      </c>
      <c r="G1732" t="s">
        <v>2764</v>
      </c>
      <c r="H1732" s="3">
        <v>243778.09729999999</v>
      </c>
      <c r="I1732" s="3">
        <v>41313.972300000001</v>
      </c>
      <c r="J1732" t="s">
        <v>3642</v>
      </c>
      <c r="K1732" t="str">
        <f>_xlfn.XLOOKUP(A1732, Accounts!A:A, Accounts!E:E, "Not Found")</f>
        <v>Savings</v>
      </c>
      <c r="L1732" s="3">
        <f>_xlfn.XLOOKUP(A1732, Accounts!A:A, Accounts!G:G, 0)</f>
        <v>2743814427</v>
      </c>
      <c r="M1732" s="3" t="str">
        <f>_xlfn.XLOOKUP(A1732, Loan!A:A, Loan!D:D, "0")</f>
        <v>0</v>
      </c>
      <c r="N1732" s="3" t="str">
        <f>_xlfn.XLOOKUP(Customer8[[#This Row],[Account Number]],Transaction!C:C,Transaction!D:D)</f>
        <v>Cash Withdrawal</v>
      </c>
      <c r="O1732" s="3" t="str">
        <f>_xlfn.XLOOKUP(Customer8[[#This Row],[Account Number]], Transaction!C:C,Transaction!E:E)</f>
        <v>POS</v>
      </c>
      <c r="P1732" s="2">
        <f>_xlfn.XLOOKUP(Customer8[[#This Row],[Account Number]], Transaction!C:C,Transaction!F:F)</f>
        <v>44391</v>
      </c>
      <c r="Q1732" s="3">
        <f>Customer8[[#This Row],[Bank Deposit]]-Customer8[[#This Row],[Saving Accounts]]</f>
        <v>202464.125</v>
      </c>
      <c r="R1732" s="3">
        <f>IF(AND(K1732="Current", Customer8[[#This Row],[Balance]]&gt;500000), Customer8[[#This Row],[Balance]]*1.02, Customer8[[#This Row],[Balance]])</f>
        <v>202464.125</v>
      </c>
      <c r="S1732" s="3" t="str">
        <f>TEXT(Customer8[[#This Row],[Transaction_Date]], "MMM")</f>
        <v>Jul</v>
      </c>
      <c r="T1732" s="3" t="str">
        <f t="shared" si="27"/>
        <v>30-39 Yrs</v>
      </c>
      <c r="U1732" s="3" t="str">
        <f>TEXT(Customer8[[#This Row],[Transaction_Date]],"YYYY")</f>
        <v>2021</v>
      </c>
    </row>
    <row r="1733" spans="1:21" x14ac:dyDescent="0.35">
      <c r="A1733" t="s">
        <v>3643</v>
      </c>
      <c r="B1733">
        <v>75359038</v>
      </c>
      <c r="C1733">
        <v>22</v>
      </c>
      <c r="D1733" s="1">
        <v>36670.5</v>
      </c>
      <c r="E1733" t="s">
        <v>741</v>
      </c>
      <c r="F1733" t="s">
        <v>266</v>
      </c>
      <c r="G1733" t="s">
        <v>2764</v>
      </c>
      <c r="H1733" s="3">
        <v>1100932.8840000001</v>
      </c>
      <c r="I1733" s="3">
        <v>682089.08459999994</v>
      </c>
      <c r="J1733" t="s">
        <v>3644</v>
      </c>
      <c r="K1733" t="str">
        <f>_xlfn.XLOOKUP(A1733, Accounts!A:A, Accounts!E:E, "Not Found")</f>
        <v>Current</v>
      </c>
      <c r="L1733" s="3">
        <f>_xlfn.XLOOKUP(A1733, Accounts!A:A, Accounts!G:G, 0)</f>
        <v>1680357489</v>
      </c>
      <c r="M1733" s="3" t="str">
        <f>_xlfn.XLOOKUP(A1733, Loan!A:A, Loan!D:D, "0")</f>
        <v>0</v>
      </c>
      <c r="N1733" s="3" t="str">
        <f>_xlfn.XLOOKUP(Customer8[[#This Row],[Account Number]],Transaction!C:C,Transaction!D:D)</f>
        <v>Cash Withdrawal</v>
      </c>
      <c r="O1733" s="3" t="str">
        <f>_xlfn.XLOOKUP(Customer8[[#This Row],[Account Number]], Transaction!C:C,Transaction!E:E)</f>
        <v>ATM</v>
      </c>
      <c r="P1733" s="2">
        <f>_xlfn.XLOOKUP(Customer8[[#This Row],[Account Number]], Transaction!C:C,Transaction!F:F)</f>
        <v>44330</v>
      </c>
      <c r="Q1733" s="3">
        <f>Customer8[[#This Row],[Bank Deposit]]-Customer8[[#This Row],[Saving Accounts]]</f>
        <v>418843.79940000013</v>
      </c>
      <c r="R1733" s="3">
        <f>IF(AND(K1733="Current", Customer8[[#This Row],[Balance]]&gt;500000), Customer8[[#This Row],[Balance]]*1.02, Customer8[[#This Row],[Balance]])</f>
        <v>418843.79940000013</v>
      </c>
      <c r="S1733" s="3" t="str">
        <f>TEXT(Customer8[[#This Row],[Transaction_Date]], "MMM")</f>
        <v>May</v>
      </c>
      <c r="T1733" s="3" t="str">
        <f t="shared" si="27"/>
        <v>20-29 Yrs</v>
      </c>
      <c r="U1733" s="3" t="str">
        <f>TEXT(Customer8[[#This Row],[Transaction_Date]],"YYYY")</f>
        <v>2021</v>
      </c>
    </row>
    <row r="1734" spans="1:21" x14ac:dyDescent="0.35">
      <c r="A1734" t="s">
        <v>3645</v>
      </c>
      <c r="B1734">
        <v>483029893</v>
      </c>
      <c r="C1734">
        <v>62</v>
      </c>
      <c r="D1734" s="1">
        <v>22060.5</v>
      </c>
      <c r="E1734" t="s">
        <v>741</v>
      </c>
      <c r="F1734" t="s">
        <v>312</v>
      </c>
      <c r="G1734" t="s">
        <v>2771</v>
      </c>
      <c r="H1734" s="3">
        <v>137954.6894</v>
      </c>
      <c r="I1734" s="3">
        <v>55299.7857</v>
      </c>
      <c r="J1734" t="s">
        <v>3646</v>
      </c>
      <c r="K1734" t="str">
        <f>_xlfn.XLOOKUP(A1734, Accounts!A:A, Accounts!E:E, "Not Found")</f>
        <v>Joint</v>
      </c>
      <c r="L1734" s="3">
        <f>_xlfn.XLOOKUP(A1734, Accounts!A:A, Accounts!G:G, 0)</f>
        <v>107610468</v>
      </c>
      <c r="M1734" s="3" t="str">
        <f>_xlfn.XLOOKUP(A1734, Loan!A:A, Loan!D:D, "0")</f>
        <v>0</v>
      </c>
      <c r="N1734" s="3" t="str">
        <f>_xlfn.XLOOKUP(Customer8[[#This Row],[Account Number]],Transaction!C:C,Transaction!D:D)</f>
        <v>Money Deposit</v>
      </c>
      <c r="O1734" s="3" t="str">
        <f>_xlfn.XLOOKUP(Customer8[[#This Row],[Account Number]], Transaction!C:C,Transaction!E:E)</f>
        <v>Bank</v>
      </c>
      <c r="P1734" s="2">
        <f>_xlfn.XLOOKUP(Customer8[[#This Row],[Account Number]], Transaction!C:C,Transaction!F:F)</f>
        <v>44205</v>
      </c>
      <c r="Q1734" s="3">
        <f>Customer8[[#This Row],[Bank Deposit]]-Customer8[[#This Row],[Saving Accounts]]</f>
        <v>82654.903699999995</v>
      </c>
      <c r="R1734" s="3">
        <f>IF(AND(K1734="Current", Customer8[[#This Row],[Balance]]&gt;500000), Customer8[[#This Row],[Balance]]*1.02, Customer8[[#This Row],[Balance]])</f>
        <v>82654.903699999995</v>
      </c>
      <c r="S1734" s="3" t="str">
        <f>TEXT(Customer8[[#This Row],[Transaction_Date]], "MMM")</f>
        <v>Jan</v>
      </c>
      <c r="T1734" s="3" t="str">
        <f t="shared" si="27"/>
        <v>60-69 Yrs</v>
      </c>
      <c r="U1734" s="3" t="str">
        <f>TEXT(Customer8[[#This Row],[Transaction_Date]],"YYYY")</f>
        <v>2021</v>
      </c>
    </row>
    <row r="1735" spans="1:21" x14ac:dyDescent="0.35">
      <c r="A1735" t="s">
        <v>3647</v>
      </c>
      <c r="B1735">
        <v>330644989</v>
      </c>
      <c r="C1735">
        <v>71</v>
      </c>
      <c r="D1735" s="1">
        <v>18773.25</v>
      </c>
      <c r="E1735" t="s">
        <v>741</v>
      </c>
      <c r="F1735" t="s">
        <v>130</v>
      </c>
      <c r="G1735" t="s">
        <v>2771</v>
      </c>
      <c r="H1735" s="3">
        <v>1373913.5861</v>
      </c>
      <c r="I1735" s="3">
        <v>170975.9129</v>
      </c>
      <c r="J1735" t="s">
        <v>3648</v>
      </c>
      <c r="K1735" t="str">
        <f>_xlfn.XLOOKUP(A1735, Accounts!A:A, Accounts!E:E, "Not Found")</f>
        <v>Domiciliary</v>
      </c>
      <c r="L1735" s="3">
        <f>_xlfn.XLOOKUP(A1735, Accounts!A:A, Accounts!G:G, 0)</f>
        <v>3481704564</v>
      </c>
      <c r="M1735" s="3" t="str">
        <f>_xlfn.XLOOKUP(A1735, Loan!A:A, Loan!D:D, "0")</f>
        <v>0</v>
      </c>
      <c r="N1735" s="3" t="str">
        <f>_xlfn.XLOOKUP(Customer8[[#This Row],[Account Number]],Transaction!C:C,Transaction!D:D)</f>
        <v>Online Payment</v>
      </c>
      <c r="O1735" s="3" t="str">
        <f>_xlfn.XLOOKUP(Customer8[[#This Row],[Account Number]], Transaction!C:C,Transaction!E:E)</f>
        <v>Card</v>
      </c>
      <c r="P1735" s="2">
        <f>_xlfn.XLOOKUP(Customer8[[#This Row],[Account Number]], Transaction!C:C,Transaction!F:F)</f>
        <v>44600</v>
      </c>
      <c r="Q1735" s="3">
        <f>Customer8[[#This Row],[Bank Deposit]]-Customer8[[#This Row],[Saving Accounts]]</f>
        <v>1202937.6732000001</v>
      </c>
      <c r="R1735" s="3">
        <f>IF(AND(K1735="Current", Customer8[[#This Row],[Balance]]&gt;500000), Customer8[[#This Row],[Balance]]*1.02, Customer8[[#This Row],[Balance]])</f>
        <v>1202937.6732000001</v>
      </c>
      <c r="S1735" s="3" t="str">
        <f>TEXT(Customer8[[#This Row],[Transaction_Date]], "MMM")</f>
        <v>Feb</v>
      </c>
      <c r="T1735" s="3" t="str">
        <f t="shared" si="27"/>
        <v>70 Yrs &amp; Above</v>
      </c>
      <c r="U1735" s="3" t="str">
        <f>TEXT(Customer8[[#This Row],[Transaction_Date]],"YYYY")</f>
        <v>2022</v>
      </c>
    </row>
    <row r="1736" spans="1:21" x14ac:dyDescent="0.35">
      <c r="A1736" t="s">
        <v>3649</v>
      </c>
      <c r="B1736">
        <v>518826262</v>
      </c>
      <c r="C1736">
        <v>31</v>
      </c>
      <c r="D1736" s="1">
        <v>33383.25</v>
      </c>
      <c r="E1736" t="s">
        <v>741</v>
      </c>
      <c r="F1736" t="s">
        <v>1017</v>
      </c>
      <c r="G1736" t="s">
        <v>2756</v>
      </c>
      <c r="H1736" s="3">
        <v>469244.54090000002</v>
      </c>
      <c r="I1736" s="3">
        <v>140263.31390000001</v>
      </c>
      <c r="J1736" t="s">
        <v>3650</v>
      </c>
      <c r="K1736" t="str">
        <f>_xlfn.XLOOKUP(A1736, Accounts!A:A, Accounts!E:E, "Not Found")</f>
        <v>Domiciliary</v>
      </c>
      <c r="L1736" s="3">
        <f>_xlfn.XLOOKUP(A1736, Accounts!A:A, Accounts!G:G, 0)</f>
        <v>643185</v>
      </c>
      <c r="M1736" s="3" t="str">
        <f>_xlfn.XLOOKUP(A1736, Loan!A:A, Loan!D:D, "0")</f>
        <v>0</v>
      </c>
      <c r="N1736" s="3" t="str">
        <f>_xlfn.XLOOKUP(Customer8[[#This Row],[Account Number]],Transaction!C:C,Transaction!D:D)</f>
        <v>Money Deposit</v>
      </c>
      <c r="O1736" s="3" t="str">
        <f>_xlfn.XLOOKUP(Customer8[[#This Row],[Account Number]], Transaction!C:C,Transaction!E:E)</f>
        <v>Bank</v>
      </c>
      <c r="P1736" s="2">
        <f>_xlfn.XLOOKUP(Customer8[[#This Row],[Account Number]], Transaction!C:C,Transaction!F:F)</f>
        <v>44383</v>
      </c>
      <c r="Q1736" s="3">
        <f>Customer8[[#This Row],[Bank Deposit]]-Customer8[[#This Row],[Saving Accounts]]</f>
        <v>328981.22700000001</v>
      </c>
      <c r="R1736" s="3">
        <f>IF(AND(K1736="Current", Customer8[[#This Row],[Balance]]&gt;500000), Customer8[[#This Row],[Balance]]*1.02, Customer8[[#This Row],[Balance]])</f>
        <v>328981.22700000001</v>
      </c>
      <c r="S1736" s="3" t="str">
        <f>TEXT(Customer8[[#This Row],[Transaction_Date]], "MMM")</f>
        <v>Jul</v>
      </c>
      <c r="T1736" s="3" t="str">
        <f t="shared" si="27"/>
        <v>30-39 Yrs</v>
      </c>
      <c r="U1736" s="3" t="str">
        <f>TEXT(Customer8[[#This Row],[Transaction_Date]],"YYYY")</f>
        <v>2021</v>
      </c>
    </row>
    <row r="1737" spans="1:21" x14ac:dyDescent="0.35">
      <c r="A1737" t="s">
        <v>3651</v>
      </c>
      <c r="B1737">
        <v>307328973</v>
      </c>
      <c r="C1737">
        <v>17</v>
      </c>
      <c r="D1737" s="1">
        <v>38496.75</v>
      </c>
      <c r="E1737" t="s">
        <v>741</v>
      </c>
      <c r="F1737" t="s">
        <v>205</v>
      </c>
      <c r="G1737" t="s">
        <v>2771</v>
      </c>
      <c r="H1737" s="3">
        <v>147745.296</v>
      </c>
      <c r="I1737" s="3">
        <v>45669.712599999999</v>
      </c>
      <c r="J1737" t="s">
        <v>3652</v>
      </c>
      <c r="K1737" t="str">
        <f>_xlfn.XLOOKUP(A1737, Accounts!A:A, Accounts!E:E, "Not Found")</f>
        <v>Domiciliary</v>
      </c>
      <c r="L1737" s="3">
        <f>_xlfn.XLOOKUP(A1737, Accounts!A:A, Accounts!G:G, 0)</f>
        <v>298532438</v>
      </c>
      <c r="M1737" s="3" t="str">
        <f>_xlfn.XLOOKUP(A1737, Loan!A:A, Loan!D:D, "0")</f>
        <v>0</v>
      </c>
      <c r="N1737" s="3" t="str">
        <f>_xlfn.XLOOKUP(Customer8[[#This Row],[Account Number]],Transaction!C:C,Transaction!D:D)</f>
        <v>Money Deposit</v>
      </c>
      <c r="O1737" s="3" t="str">
        <f>_xlfn.XLOOKUP(Customer8[[#This Row],[Account Number]], Transaction!C:C,Transaction!E:E)</f>
        <v>Bank</v>
      </c>
      <c r="P1737" s="2">
        <f>_xlfn.XLOOKUP(Customer8[[#This Row],[Account Number]], Transaction!C:C,Transaction!F:F)</f>
        <v>44486</v>
      </c>
      <c r="Q1737" s="3">
        <f>Customer8[[#This Row],[Bank Deposit]]-Customer8[[#This Row],[Saving Accounts]]</f>
        <v>102075.5834</v>
      </c>
      <c r="R1737" s="3">
        <f>IF(AND(K1737="Current", Customer8[[#This Row],[Balance]]&gt;500000), Customer8[[#This Row],[Balance]]*1.02, Customer8[[#This Row],[Balance]])</f>
        <v>102075.5834</v>
      </c>
      <c r="S1737" s="3" t="str">
        <f>TEXT(Customer8[[#This Row],[Transaction_Date]], "MMM")</f>
        <v>Oct</v>
      </c>
      <c r="T1737" s="3" t="str">
        <f t="shared" si="27"/>
        <v>Below 20 Yrs</v>
      </c>
      <c r="U1737" s="3" t="str">
        <f>TEXT(Customer8[[#This Row],[Transaction_Date]],"YYYY")</f>
        <v>2021</v>
      </c>
    </row>
    <row r="1738" spans="1:21" x14ac:dyDescent="0.35">
      <c r="A1738" t="s">
        <v>3653</v>
      </c>
      <c r="B1738">
        <v>746382414</v>
      </c>
      <c r="C1738">
        <v>27</v>
      </c>
      <c r="D1738" s="1">
        <v>34844.25</v>
      </c>
      <c r="E1738" t="s">
        <v>741</v>
      </c>
      <c r="F1738" t="s">
        <v>728</v>
      </c>
      <c r="G1738" t="s">
        <v>2749</v>
      </c>
      <c r="H1738" s="3">
        <v>249304.356</v>
      </c>
      <c r="I1738" s="3">
        <v>201372.6256</v>
      </c>
      <c r="J1738" t="s">
        <v>3654</v>
      </c>
      <c r="K1738" t="str">
        <f>_xlfn.XLOOKUP(A1738, Accounts!A:A, Accounts!E:E, "Not Found")</f>
        <v>Current</v>
      </c>
      <c r="L1738" s="3">
        <f>_xlfn.XLOOKUP(A1738, Accounts!A:A, Accounts!G:G, 0)</f>
        <v>2379070848</v>
      </c>
      <c r="M1738" s="3" t="str">
        <f>_xlfn.XLOOKUP(A1738, Loan!A:A, Loan!D:D, "0")</f>
        <v>0</v>
      </c>
      <c r="N1738" s="3" t="str">
        <f>_xlfn.XLOOKUP(Customer8[[#This Row],[Account Number]],Transaction!C:C,Transaction!D:D)</f>
        <v>Online Payment</v>
      </c>
      <c r="O1738" s="3" t="str">
        <f>_xlfn.XLOOKUP(Customer8[[#This Row],[Account Number]], Transaction!C:C,Transaction!E:E)</f>
        <v>Internet Banking</v>
      </c>
      <c r="P1738" s="2">
        <f>_xlfn.XLOOKUP(Customer8[[#This Row],[Account Number]], Transaction!C:C,Transaction!F:F)</f>
        <v>44434</v>
      </c>
      <c r="Q1738" s="3">
        <f>Customer8[[#This Row],[Bank Deposit]]-Customer8[[#This Row],[Saving Accounts]]</f>
        <v>47931.7304</v>
      </c>
      <c r="R1738" s="3">
        <f>IF(AND(K1738="Current", Customer8[[#This Row],[Balance]]&gt;500000), Customer8[[#This Row],[Balance]]*1.02, Customer8[[#This Row],[Balance]])</f>
        <v>47931.7304</v>
      </c>
      <c r="S1738" s="3" t="str">
        <f>TEXT(Customer8[[#This Row],[Transaction_Date]], "MMM")</f>
        <v>Aug</v>
      </c>
      <c r="T1738" s="3" t="str">
        <f t="shared" si="27"/>
        <v>20-29 Yrs</v>
      </c>
      <c r="U1738" s="3" t="str">
        <f>TEXT(Customer8[[#This Row],[Transaction_Date]],"YYYY")</f>
        <v>2021</v>
      </c>
    </row>
    <row r="1739" spans="1:21" x14ac:dyDescent="0.35">
      <c r="A1739" t="s">
        <v>3655</v>
      </c>
      <c r="B1739">
        <v>896649727</v>
      </c>
      <c r="C1739">
        <v>73</v>
      </c>
      <c r="D1739" s="1">
        <v>18042.75</v>
      </c>
      <c r="E1739" t="s">
        <v>741</v>
      </c>
      <c r="F1739" t="s">
        <v>350</v>
      </c>
      <c r="G1739" t="s">
        <v>2740</v>
      </c>
      <c r="H1739" s="3">
        <v>59107.815000000002</v>
      </c>
      <c r="I1739" s="3">
        <v>61763.383500000004</v>
      </c>
      <c r="J1739" t="s">
        <v>966</v>
      </c>
      <c r="K1739" t="str">
        <f>_xlfn.XLOOKUP(A1739, Accounts!A:A, Accounts!E:E, "Not Found")</f>
        <v>Current</v>
      </c>
      <c r="L1739" s="3">
        <f>_xlfn.XLOOKUP(A1739, Accounts!A:A, Accounts!G:G, 0)</f>
        <v>549201408</v>
      </c>
      <c r="M1739" s="3">
        <f>_xlfn.XLOOKUP(A1739, Loan!A:A, Loan!D:D, "0")</f>
        <v>183537816</v>
      </c>
      <c r="N1739" s="3" t="str">
        <f>_xlfn.XLOOKUP(Customer8[[#This Row],[Account Number]],Transaction!C:C,Transaction!D:D)</f>
        <v>Loan Payment</v>
      </c>
      <c r="O1739" s="3" t="str">
        <f>_xlfn.XLOOKUP(Customer8[[#This Row],[Account Number]], Transaction!C:C,Transaction!E:E)</f>
        <v>ACH</v>
      </c>
      <c r="P1739" s="2">
        <f>_xlfn.XLOOKUP(Customer8[[#This Row],[Account Number]], Transaction!C:C,Transaction!F:F)</f>
        <v>44460</v>
      </c>
      <c r="Q1739" s="3">
        <f>Customer8[[#This Row],[Bank Deposit]]-Customer8[[#This Row],[Saving Accounts]]</f>
        <v>-2655.5685000000012</v>
      </c>
      <c r="R1739" s="3">
        <f>IF(AND(K1739="Current", Customer8[[#This Row],[Balance]]&gt;500000), Customer8[[#This Row],[Balance]]*1.02, Customer8[[#This Row],[Balance]])</f>
        <v>-2655.5685000000012</v>
      </c>
      <c r="S1739" s="3" t="str">
        <f>TEXT(Customer8[[#This Row],[Transaction_Date]], "MMM")</f>
        <v>Sep</v>
      </c>
      <c r="T1739" s="3" t="str">
        <f t="shared" si="27"/>
        <v>70 Yrs &amp; Above</v>
      </c>
      <c r="U1739" s="3" t="str">
        <f>TEXT(Customer8[[#This Row],[Transaction_Date]],"YYYY")</f>
        <v>2021</v>
      </c>
    </row>
    <row r="1740" spans="1:21" x14ac:dyDescent="0.35">
      <c r="A1740" t="s">
        <v>3656</v>
      </c>
      <c r="B1740">
        <v>867445393</v>
      </c>
      <c r="C1740">
        <v>17</v>
      </c>
      <c r="D1740" s="1">
        <v>38496.75</v>
      </c>
      <c r="E1740" t="s">
        <v>741</v>
      </c>
      <c r="F1740" t="s">
        <v>467</v>
      </c>
      <c r="G1740" t="s">
        <v>2749</v>
      </c>
      <c r="H1740" s="3">
        <v>254260.92430000001</v>
      </c>
      <c r="I1740" s="3">
        <v>193907.41020000001</v>
      </c>
      <c r="J1740" t="s">
        <v>3657</v>
      </c>
      <c r="K1740" t="str">
        <f>_xlfn.XLOOKUP(A1740, Accounts!A:A, Accounts!E:E, "Not Found")</f>
        <v>Current</v>
      </c>
      <c r="L1740" s="3">
        <f>_xlfn.XLOOKUP(A1740, Accounts!A:A, Accounts!G:G, 0)</f>
        <v>16586145</v>
      </c>
      <c r="M1740" s="3" t="str">
        <f>_xlfn.XLOOKUP(A1740, Loan!A:A, Loan!D:D, "0")</f>
        <v>0</v>
      </c>
      <c r="N1740" s="3" t="str">
        <f>_xlfn.XLOOKUP(Customer8[[#This Row],[Account Number]],Transaction!C:C,Transaction!D:D)</f>
        <v>Money Transfer</v>
      </c>
      <c r="O1740" s="3" t="str">
        <f>_xlfn.XLOOKUP(Customer8[[#This Row],[Account Number]], Transaction!C:C,Transaction!E:E)</f>
        <v>Mobile</v>
      </c>
      <c r="P1740" s="2">
        <f>_xlfn.XLOOKUP(Customer8[[#This Row],[Account Number]], Transaction!C:C,Transaction!F:F)</f>
        <v>44510</v>
      </c>
      <c r="Q1740" s="3">
        <f>Customer8[[#This Row],[Bank Deposit]]-Customer8[[#This Row],[Saving Accounts]]</f>
        <v>60353.5141</v>
      </c>
      <c r="R1740" s="3">
        <f>IF(AND(K1740="Current", Customer8[[#This Row],[Balance]]&gt;500000), Customer8[[#This Row],[Balance]]*1.02, Customer8[[#This Row],[Balance]])</f>
        <v>60353.5141</v>
      </c>
      <c r="S1740" s="3" t="str">
        <f>TEXT(Customer8[[#This Row],[Transaction_Date]], "MMM")</f>
        <v>Nov</v>
      </c>
      <c r="T1740" s="3" t="str">
        <f t="shared" si="27"/>
        <v>Below 20 Yrs</v>
      </c>
      <c r="U1740" s="3" t="str">
        <f>TEXT(Customer8[[#This Row],[Transaction_Date]],"YYYY")</f>
        <v>2021</v>
      </c>
    </row>
    <row r="1741" spans="1:21" x14ac:dyDescent="0.35">
      <c r="A1741" t="s">
        <v>3658</v>
      </c>
      <c r="B1741">
        <v>157230926</v>
      </c>
      <c r="C1741">
        <v>48</v>
      </c>
      <c r="D1741" s="1">
        <v>27174</v>
      </c>
      <c r="E1741" t="s">
        <v>741</v>
      </c>
      <c r="F1741" t="s">
        <v>81</v>
      </c>
      <c r="G1741" t="s">
        <v>2749</v>
      </c>
      <c r="H1741" s="3">
        <v>1153249.4531</v>
      </c>
      <c r="I1741" s="3">
        <v>326415.72519999999</v>
      </c>
      <c r="J1741" t="s">
        <v>3659</v>
      </c>
      <c r="K1741" t="str">
        <f>_xlfn.XLOOKUP(A1741, Accounts!A:A, Accounts!E:E, "Not Found")</f>
        <v>Corporate</v>
      </c>
      <c r="L1741" s="3">
        <f>_xlfn.XLOOKUP(A1741, Accounts!A:A, Accounts!G:G, 0)</f>
        <v>2809186575</v>
      </c>
      <c r="M1741" s="3" t="str">
        <f>_xlfn.XLOOKUP(A1741, Loan!A:A, Loan!D:D, "0")</f>
        <v>0</v>
      </c>
      <c r="N1741" s="3" t="str">
        <f>_xlfn.XLOOKUP(Customer8[[#This Row],[Account Number]],Transaction!C:C,Transaction!D:D)</f>
        <v>Money Deposit</v>
      </c>
      <c r="O1741" s="3" t="str">
        <f>_xlfn.XLOOKUP(Customer8[[#This Row],[Account Number]], Transaction!C:C,Transaction!E:E)</f>
        <v>ATM</v>
      </c>
      <c r="P1741" s="2">
        <f>_xlfn.XLOOKUP(Customer8[[#This Row],[Account Number]], Transaction!C:C,Transaction!F:F)</f>
        <v>44251</v>
      </c>
      <c r="Q1741" s="3">
        <f>Customer8[[#This Row],[Bank Deposit]]-Customer8[[#This Row],[Saving Accounts]]</f>
        <v>826833.72790000006</v>
      </c>
      <c r="R1741" s="3">
        <f>IF(AND(K1741="Current", Customer8[[#This Row],[Balance]]&gt;500000), Customer8[[#This Row],[Balance]]*1.02, Customer8[[#This Row],[Balance]])</f>
        <v>826833.72790000006</v>
      </c>
      <c r="S1741" s="3" t="str">
        <f>TEXT(Customer8[[#This Row],[Transaction_Date]], "MMM")</f>
        <v>Feb</v>
      </c>
      <c r="T1741" s="3" t="str">
        <f t="shared" si="27"/>
        <v>40-49 Yrs</v>
      </c>
      <c r="U1741" s="3" t="str">
        <f>TEXT(Customer8[[#This Row],[Transaction_Date]],"YYYY")</f>
        <v>2021</v>
      </c>
    </row>
    <row r="1742" spans="1:21" x14ac:dyDescent="0.35">
      <c r="A1742" t="s">
        <v>3660</v>
      </c>
      <c r="B1742">
        <v>174833834</v>
      </c>
      <c r="C1742">
        <v>79</v>
      </c>
      <c r="D1742" s="1">
        <v>15851.25</v>
      </c>
      <c r="E1742" t="s">
        <v>741</v>
      </c>
      <c r="F1742" t="s">
        <v>840</v>
      </c>
      <c r="G1742" t="s">
        <v>2764</v>
      </c>
      <c r="H1742" s="3">
        <v>100838.15519999999</v>
      </c>
      <c r="I1742" s="3">
        <v>74694.929799999998</v>
      </c>
      <c r="J1742" t="s">
        <v>3661</v>
      </c>
      <c r="K1742" t="str">
        <f>_xlfn.XLOOKUP(A1742, Accounts!A:A, Accounts!E:E, "Not Found")</f>
        <v>Savings</v>
      </c>
      <c r="L1742" s="3">
        <f>_xlfn.XLOOKUP(A1742, Accounts!A:A, Accounts!G:G, 0)</f>
        <v>9522975</v>
      </c>
      <c r="M1742" s="3">
        <f>_xlfn.XLOOKUP(A1742, Loan!A:A, Loan!D:D, "0")</f>
        <v>552450375</v>
      </c>
      <c r="N1742" s="3" t="str">
        <f>_xlfn.XLOOKUP(Customer8[[#This Row],[Account Number]],Transaction!C:C,Transaction!D:D)</f>
        <v>Loan Payment</v>
      </c>
      <c r="O1742" s="3" t="str">
        <f>_xlfn.XLOOKUP(Customer8[[#This Row],[Account Number]], Transaction!C:C,Transaction!E:E)</f>
        <v>ACH</v>
      </c>
      <c r="P1742" s="2">
        <f>_xlfn.XLOOKUP(Customer8[[#This Row],[Account Number]], Transaction!C:C,Transaction!F:F)</f>
        <v>44213</v>
      </c>
      <c r="Q1742" s="3">
        <f>Customer8[[#This Row],[Bank Deposit]]-Customer8[[#This Row],[Saving Accounts]]</f>
        <v>26143.225399999996</v>
      </c>
      <c r="R1742" s="3">
        <f>IF(AND(K1742="Current", Customer8[[#This Row],[Balance]]&gt;500000), Customer8[[#This Row],[Balance]]*1.02, Customer8[[#This Row],[Balance]])</f>
        <v>26143.225399999996</v>
      </c>
      <c r="S1742" s="3" t="str">
        <f>TEXT(Customer8[[#This Row],[Transaction_Date]], "MMM")</f>
        <v>Jan</v>
      </c>
      <c r="T1742" s="3" t="str">
        <f t="shared" si="27"/>
        <v>70 Yrs &amp; Above</v>
      </c>
      <c r="U1742" s="3" t="str">
        <f>TEXT(Customer8[[#This Row],[Transaction_Date]],"YYYY")</f>
        <v>2021</v>
      </c>
    </row>
    <row r="1743" spans="1:21" x14ac:dyDescent="0.35">
      <c r="A1743" t="s">
        <v>3662</v>
      </c>
      <c r="B1743">
        <v>389283436</v>
      </c>
      <c r="C1743">
        <v>75</v>
      </c>
      <c r="D1743" s="1">
        <v>17312.25</v>
      </c>
      <c r="E1743" t="s">
        <v>741</v>
      </c>
      <c r="F1743" t="s">
        <v>312</v>
      </c>
      <c r="G1743" t="s">
        <v>2848</v>
      </c>
      <c r="H1743" s="3">
        <v>200763.0876</v>
      </c>
      <c r="I1743" s="3">
        <v>97003.318799999994</v>
      </c>
      <c r="J1743" t="s">
        <v>3663</v>
      </c>
      <c r="K1743" t="str">
        <f>_xlfn.XLOOKUP(A1743, Accounts!A:A, Accounts!E:E, "Not Found")</f>
        <v>Domiciliary</v>
      </c>
      <c r="L1743" s="3">
        <f>_xlfn.XLOOKUP(A1743, Accounts!A:A, Accounts!G:G, 0)</f>
        <v>2996414876</v>
      </c>
      <c r="M1743" s="3" t="str">
        <f>_xlfn.XLOOKUP(A1743, Loan!A:A, Loan!D:D, "0")</f>
        <v>0</v>
      </c>
      <c r="N1743" s="3" t="str">
        <f>_xlfn.XLOOKUP(Customer8[[#This Row],[Account Number]],Transaction!C:C,Transaction!D:D)</f>
        <v>Cash Withdrawal</v>
      </c>
      <c r="O1743" s="3" t="str">
        <f>_xlfn.XLOOKUP(Customer8[[#This Row],[Account Number]], Transaction!C:C,Transaction!E:E)</f>
        <v>ATM</v>
      </c>
      <c r="P1743" s="2">
        <f>_xlfn.XLOOKUP(Customer8[[#This Row],[Account Number]], Transaction!C:C,Transaction!F:F)</f>
        <v>44536</v>
      </c>
      <c r="Q1743" s="3">
        <f>Customer8[[#This Row],[Bank Deposit]]-Customer8[[#This Row],[Saving Accounts]]</f>
        <v>103759.76880000001</v>
      </c>
      <c r="R1743" s="3">
        <f>IF(AND(K1743="Current", Customer8[[#This Row],[Balance]]&gt;500000), Customer8[[#This Row],[Balance]]*1.02, Customer8[[#This Row],[Balance]])</f>
        <v>103759.76880000001</v>
      </c>
      <c r="S1743" s="3" t="str">
        <f>TEXT(Customer8[[#This Row],[Transaction_Date]], "MMM")</f>
        <v>Dec</v>
      </c>
      <c r="T1743" s="3" t="str">
        <f t="shared" si="27"/>
        <v>70 Yrs &amp; Above</v>
      </c>
      <c r="U1743" s="3" t="str">
        <f>TEXT(Customer8[[#This Row],[Transaction_Date]],"YYYY")</f>
        <v>2021</v>
      </c>
    </row>
    <row r="1744" spans="1:21" x14ac:dyDescent="0.35">
      <c r="A1744" t="s">
        <v>3664</v>
      </c>
      <c r="B1744">
        <v>54731291</v>
      </c>
      <c r="C1744">
        <v>55</v>
      </c>
      <c r="D1744" s="1">
        <v>24617.25</v>
      </c>
      <c r="E1744" t="s">
        <v>741</v>
      </c>
      <c r="F1744" t="s">
        <v>660</v>
      </c>
      <c r="G1744" t="s">
        <v>2767</v>
      </c>
      <c r="H1744" s="3">
        <v>1246515.5488</v>
      </c>
      <c r="I1744" s="3">
        <v>230339.02710000001</v>
      </c>
      <c r="J1744" t="s">
        <v>3665</v>
      </c>
      <c r="K1744" t="str">
        <f>_xlfn.XLOOKUP(A1744, Accounts!A:A, Accounts!E:E, "Not Found")</f>
        <v>Current</v>
      </c>
      <c r="L1744" s="3">
        <f>_xlfn.XLOOKUP(A1744, Accounts!A:A, Accounts!G:G, 0)</f>
        <v>59075445</v>
      </c>
      <c r="M1744" s="3" t="str">
        <f>_xlfn.XLOOKUP(A1744, Loan!A:A, Loan!D:D, "0")</f>
        <v>0</v>
      </c>
      <c r="N1744" s="3" t="str">
        <f>_xlfn.XLOOKUP(Customer8[[#This Row],[Account Number]],Transaction!C:C,Transaction!D:D)</f>
        <v>Money Transfer</v>
      </c>
      <c r="O1744" s="3" t="str">
        <f>_xlfn.XLOOKUP(Customer8[[#This Row],[Account Number]], Transaction!C:C,Transaction!E:E)</f>
        <v>Mobile</v>
      </c>
      <c r="P1744" s="2">
        <f>_xlfn.XLOOKUP(Customer8[[#This Row],[Account Number]], Transaction!C:C,Transaction!F:F)</f>
        <v>44658</v>
      </c>
      <c r="Q1744" s="3">
        <f>Customer8[[#This Row],[Bank Deposit]]-Customer8[[#This Row],[Saving Accounts]]</f>
        <v>1016176.5216999999</v>
      </c>
      <c r="R1744" s="3">
        <f>IF(AND(K1744="Current", Customer8[[#This Row],[Balance]]&gt;500000), Customer8[[#This Row],[Balance]]*1.02, Customer8[[#This Row],[Balance]])</f>
        <v>1036500.052134</v>
      </c>
      <c r="S1744" s="3" t="str">
        <f>TEXT(Customer8[[#This Row],[Transaction_Date]], "MMM")</f>
        <v>Apr</v>
      </c>
      <c r="T1744" s="3" t="str">
        <f t="shared" si="27"/>
        <v>50-59 Yrs</v>
      </c>
      <c r="U1744" s="3" t="str">
        <f>TEXT(Customer8[[#This Row],[Transaction_Date]],"YYYY")</f>
        <v>2022</v>
      </c>
    </row>
    <row r="1745" spans="1:21" x14ac:dyDescent="0.35">
      <c r="A1745" t="s">
        <v>3666</v>
      </c>
      <c r="B1745">
        <v>429506359</v>
      </c>
      <c r="C1745">
        <v>77</v>
      </c>
      <c r="D1745" s="1">
        <v>16581.75</v>
      </c>
      <c r="E1745" t="s">
        <v>741</v>
      </c>
      <c r="F1745" t="s">
        <v>406</v>
      </c>
      <c r="G1745" t="s">
        <v>2743</v>
      </c>
      <c r="H1745" s="3">
        <v>111414.82339999999</v>
      </c>
      <c r="I1745" s="3">
        <v>23659.2654</v>
      </c>
      <c r="J1745" t="s">
        <v>3667</v>
      </c>
      <c r="K1745" t="str">
        <f>_xlfn.XLOOKUP(A1745, Accounts!A:A, Accounts!E:E, "Not Found")</f>
        <v>Corporate</v>
      </c>
      <c r="L1745" s="3">
        <f>_xlfn.XLOOKUP(A1745, Accounts!A:A, Accounts!G:G, 0)</f>
        <v>947106945</v>
      </c>
      <c r="M1745" s="3" t="str">
        <f>_xlfn.XLOOKUP(A1745, Loan!A:A, Loan!D:D, "0")</f>
        <v>0</v>
      </c>
      <c r="N1745" s="3" t="str">
        <f>_xlfn.XLOOKUP(Customer8[[#This Row],[Account Number]],Transaction!C:C,Transaction!D:D)</f>
        <v>Online Payment</v>
      </c>
      <c r="O1745" s="3" t="str">
        <f>_xlfn.XLOOKUP(Customer8[[#This Row],[Account Number]], Transaction!C:C,Transaction!E:E)</f>
        <v>Mobile</v>
      </c>
      <c r="P1745" s="2">
        <f>_xlfn.XLOOKUP(Customer8[[#This Row],[Account Number]], Transaction!C:C,Transaction!F:F)</f>
        <v>44245</v>
      </c>
      <c r="Q1745" s="3">
        <f>Customer8[[#This Row],[Bank Deposit]]-Customer8[[#This Row],[Saving Accounts]]</f>
        <v>87755.55799999999</v>
      </c>
      <c r="R1745" s="3">
        <f>IF(AND(K1745="Current", Customer8[[#This Row],[Balance]]&gt;500000), Customer8[[#This Row],[Balance]]*1.02, Customer8[[#This Row],[Balance]])</f>
        <v>87755.55799999999</v>
      </c>
      <c r="S1745" s="3" t="str">
        <f>TEXT(Customer8[[#This Row],[Transaction_Date]], "MMM")</f>
        <v>Feb</v>
      </c>
      <c r="T1745" s="3" t="str">
        <f t="shared" si="27"/>
        <v>70 Yrs &amp; Above</v>
      </c>
      <c r="U1745" s="3" t="str">
        <f>TEXT(Customer8[[#This Row],[Transaction_Date]],"YYYY")</f>
        <v>2021</v>
      </c>
    </row>
    <row r="1746" spans="1:21" x14ac:dyDescent="0.35">
      <c r="A1746" t="s">
        <v>3668</v>
      </c>
      <c r="B1746">
        <v>419760890</v>
      </c>
      <c r="C1746">
        <v>51</v>
      </c>
      <c r="D1746" s="1">
        <v>26078.25</v>
      </c>
      <c r="E1746" t="s">
        <v>741</v>
      </c>
      <c r="F1746" t="s">
        <v>644</v>
      </c>
      <c r="G1746" t="s">
        <v>2759</v>
      </c>
      <c r="H1746" s="3">
        <v>286280.41239999997</v>
      </c>
      <c r="I1746" s="3">
        <v>116189.7317</v>
      </c>
      <c r="J1746" t="s">
        <v>3669</v>
      </c>
      <c r="K1746" t="str">
        <f>_xlfn.XLOOKUP(A1746, Accounts!A:A, Accounts!E:E, "Not Found")</f>
        <v>Current</v>
      </c>
      <c r="L1746" s="3">
        <f>_xlfn.XLOOKUP(A1746, Accounts!A:A, Accounts!G:G, 0)</f>
        <v>3568081125</v>
      </c>
      <c r="M1746" s="3" t="str">
        <f>_xlfn.XLOOKUP(A1746, Loan!A:A, Loan!D:D, "0")</f>
        <v>0</v>
      </c>
      <c r="N1746" s="3" t="str">
        <f>_xlfn.XLOOKUP(Customer8[[#This Row],[Account Number]],Transaction!C:C,Transaction!D:D)</f>
        <v>Money Transfer</v>
      </c>
      <c r="O1746" s="3" t="str">
        <f>_xlfn.XLOOKUP(Customer8[[#This Row],[Account Number]], Transaction!C:C,Transaction!E:E)</f>
        <v>Mobile</v>
      </c>
      <c r="P1746" s="2">
        <f>_xlfn.XLOOKUP(Customer8[[#This Row],[Account Number]], Transaction!C:C,Transaction!F:F)</f>
        <v>44480</v>
      </c>
      <c r="Q1746" s="3">
        <f>Customer8[[#This Row],[Bank Deposit]]-Customer8[[#This Row],[Saving Accounts]]</f>
        <v>170090.68069999997</v>
      </c>
      <c r="R1746" s="3">
        <f>IF(AND(K1746="Current", Customer8[[#This Row],[Balance]]&gt;500000), Customer8[[#This Row],[Balance]]*1.02, Customer8[[#This Row],[Balance]])</f>
        <v>170090.68069999997</v>
      </c>
      <c r="S1746" s="3" t="str">
        <f>TEXT(Customer8[[#This Row],[Transaction_Date]], "MMM")</f>
        <v>Oct</v>
      </c>
      <c r="T1746" s="3" t="str">
        <f t="shared" si="27"/>
        <v>50-59 Yrs</v>
      </c>
      <c r="U1746" s="3" t="str">
        <f>TEXT(Customer8[[#This Row],[Transaction_Date]],"YYYY")</f>
        <v>2021</v>
      </c>
    </row>
    <row r="1747" spans="1:21" x14ac:dyDescent="0.35">
      <c r="A1747" t="s">
        <v>3670</v>
      </c>
      <c r="B1747">
        <v>682025529</v>
      </c>
      <c r="C1747">
        <v>47</v>
      </c>
      <c r="D1747" s="1">
        <v>27539.25</v>
      </c>
      <c r="E1747" t="s">
        <v>741</v>
      </c>
      <c r="F1747" t="s">
        <v>547</v>
      </c>
      <c r="G1747" t="s">
        <v>2759</v>
      </c>
      <c r="H1747" s="3">
        <v>259129.27119999999</v>
      </c>
      <c r="I1747" s="3">
        <v>192653.9755</v>
      </c>
      <c r="J1747" t="s">
        <v>3671</v>
      </c>
      <c r="K1747" t="str">
        <f>_xlfn.XLOOKUP(A1747, Accounts!A:A, Accounts!E:E, "Not Found")</f>
        <v>Domiciliary</v>
      </c>
      <c r="L1747" s="3">
        <f>_xlfn.XLOOKUP(A1747, Accounts!A:A, Accounts!G:G, 0)</f>
        <v>2461731675</v>
      </c>
      <c r="M1747" s="3" t="str">
        <f>_xlfn.XLOOKUP(A1747, Loan!A:A, Loan!D:D, "0")</f>
        <v>0</v>
      </c>
      <c r="N1747" s="3" t="str">
        <f>_xlfn.XLOOKUP(Customer8[[#This Row],[Account Number]],Transaction!C:C,Transaction!D:D)</f>
        <v>Money Transfer</v>
      </c>
      <c r="O1747" s="3" t="str">
        <f>_xlfn.XLOOKUP(Customer8[[#This Row],[Account Number]], Transaction!C:C,Transaction!E:E)</f>
        <v>Mobile</v>
      </c>
      <c r="P1747" s="2">
        <f>_xlfn.XLOOKUP(Customer8[[#This Row],[Account Number]], Transaction!C:C,Transaction!F:F)</f>
        <v>44233</v>
      </c>
      <c r="Q1747" s="3">
        <f>Customer8[[#This Row],[Bank Deposit]]-Customer8[[#This Row],[Saving Accounts]]</f>
        <v>66475.295699999988</v>
      </c>
      <c r="R1747" s="3">
        <f>IF(AND(K1747="Current", Customer8[[#This Row],[Balance]]&gt;500000), Customer8[[#This Row],[Balance]]*1.02, Customer8[[#This Row],[Balance]])</f>
        <v>66475.295699999988</v>
      </c>
      <c r="S1747" s="3" t="str">
        <f>TEXT(Customer8[[#This Row],[Transaction_Date]], "MMM")</f>
        <v>Feb</v>
      </c>
      <c r="T1747" s="3" t="str">
        <f t="shared" si="27"/>
        <v>40-49 Yrs</v>
      </c>
      <c r="U1747" s="3" t="str">
        <f>TEXT(Customer8[[#This Row],[Transaction_Date]],"YYYY")</f>
        <v>2021</v>
      </c>
    </row>
    <row r="1748" spans="1:21" x14ac:dyDescent="0.35">
      <c r="A1748" t="s">
        <v>3672</v>
      </c>
      <c r="B1748">
        <v>362436590</v>
      </c>
      <c r="C1748">
        <v>60</v>
      </c>
      <c r="D1748" s="1">
        <v>22791</v>
      </c>
      <c r="E1748" t="s">
        <v>741</v>
      </c>
      <c r="F1748" t="s">
        <v>57</v>
      </c>
      <c r="G1748" t="s">
        <v>2746</v>
      </c>
      <c r="H1748" s="3">
        <v>676061.15830000001</v>
      </c>
      <c r="I1748" s="3">
        <v>92927.679199999999</v>
      </c>
      <c r="J1748" t="s">
        <v>3673</v>
      </c>
      <c r="K1748" t="str">
        <f>_xlfn.XLOOKUP(A1748, Accounts!A:A, Accounts!E:E, "Not Found")</f>
        <v>Joint</v>
      </c>
      <c r="L1748" s="3">
        <f>_xlfn.XLOOKUP(A1748, Accounts!A:A, Accounts!G:G, 0)</f>
        <v>373315242</v>
      </c>
      <c r="M1748" s="3" t="str">
        <f>_xlfn.XLOOKUP(A1748, Loan!A:A, Loan!D:D, "0")</f>
        <v>0</v>
      </c>
      <c r="N1748" s="3" t="str">
        <f>_xlfn.XLOOKUP(Customer8[[#This Row],[Account Number]],Transaction!C:C,Transaction!D:D)</f>
        <v>Online Payment</v>
      </c>
      <c r="O1748" s="3" t="str">
        <f>_xlfn.XLOOKUP(Customer8[[#This Row],[Account Number]], Transaction!C:C,Transaction!E:E)</f>
        <v>Mobile</v>
      </c>
      <c r="P1748" s="2">
        <f>_xlfn.XLOOKUP(Customer8[[#This Row],[Account Number]], Transaction!C:C,Transaction!F:F)</f>
        <v>44620</v>
      </c>
      <c r="Q1748" s="3">
        <f>Customer8[[#This Row],[Bank Deposit]]-Customer8[[#This Row],[Saving Accounts]]</f>
        <v>583133.4791</v>
      </c>
      <c r="R1748" s="3">
        <f>IF(AND(K1748="Current", Customer8[[#This Row],[Balance]]&gt;500000), Customer8[[#This Row],[Balance]]*1.02, Customer8[[#This Row],[Balance]])</f>
        <v>583133.4791</v>
      </c>
      <c r="S1748" s="3" t="str">
        <f>TEXT(Customer8[[#This Row],[Transaction_Date]], "MMM")</f>
        <v>Feb</v>
      </c>
      <c r="T1748" s="3" t="str">
        <f t="shared" si="27"/>
        <v>60-69 Yrs</v>
      </c>
      <c r="U1748" s="3" t="str">
        <f>TEXT(Customer8[[#This Row],[Transaction_Date]],"YYYY")</f>
        <v>2022</v>
      </c>
    </row>
    <row r="1749" spans="1:21" x14ac:dyDescent="0.35">
      <c r="A1749" t="s">
        <v>3674</v>
      </c>
      <c r="B1749">
        <v>804925979</v>
      </c>
      <c r="C1749">
        <v>82</v>
      </c>
      <c r="D1749" s="1">
        <v>14755.5</v>
      </c>
      <c r="E1749" t="s">
        <v>741</v>
      </c>
      <c r="F1749" t="s">
        <v>112</v>
      </c>
      <c r="G1749" t="s">
        <v>2756</v>
      </c>
      <c r="H1749" s="3">
        <v>721992.52890000003</v>
      </c>
      <c r="I1749" s="3">
        <v>192996.07190000001</v>
      </c>
      <c r="J1749" t="s">
        <v>3675</v>
      </c>
      <c r="K1749" t="str">
        <f>_xlfn.XLOOKUP(A1749, Accounts!A:A, Accounts!E:E, "Not Found")</f>
        <v>Domiciliary</v>
      </c>
      <c r="L1749" s="3">
        <f>_xlfn.XLOOKUP(A1749, Accounts!A:A, Accounts!G:G, 0)</f>
        <v>39277602</v>
      </c>
      <c r="M1749" s="3" t="str">
        <f>_xlfn.XLOOKUP(A1749, Loan!A:A, Loan!D:D, "0")</f>
        <v>0</v>
      </c>
      <c r="N1749" s="3" t="str">
        <f>_xlfn.XLOOKUP(Customer8[[#This Row],[Account Number]],Transaction!C:C,Transaction!D:D)</f>
        <v>Money Transfer</v>
      </c>
      <c r="O1749" s="3" t="str">
        <f>_xlfn.XLOOKUP(Customer8[[#This Row],[Account Number]], Transaction!C:C,Transaction!E:E)</f>
        <v>Mobile</v>
      </c>
      <c r="P1749" s="2">
        <f>_xlfn.XLOOKUP(Customer8[[#This Row],[Account Number]], Transaction!C:C,Transaction!F:F)</f>
        <v>44662</v>
      </c>
      <c r="Q1749" s="3">
        <f>Customer8[[#This Row],[Bank Deposit]]-Customer8[[#This Row],[Saving Accounts]]</f>
        <v>528996.45700000005</v>
      </c>
      <c r="R1749" s="3">
        <f>IF(AND(K1749="Current", Customer8[[#This Row],[Balance]]&gt;500000), Customer8[[#This Row],[Balance]]*1.02, Customer8[[#This Row],[Balance]])</f>
        <v>528996.45700000005</v>
      </c>
      <c r="S1749" s="3" t="str">
        <f>TEXT(Customer8[[#This Row],[Transaction_Date]], "MMM")</f>
        <v>Apr</v>
      </c>
      <c r="T1749" s="3" t="str">
        <f t="shared" si="27"/>
        <v>70 Yrs &amp; Above</v>
      </c>
      <c r="U1749" s="3" t="str">
        <f>TEXT(Customer8[[#This Row],[Transaction_Date]],"YYYY")</f>
        <v>2022</v>
      </c>
    </row>
    <row r="1750" spans="1:21" x14ac:dyDescent="0.35">
      <c r="A1750" t="s">
        <v>3676</v>
      </c>
      <c r="B1750">
        <v>502087157</v>
      </c>
      <c r="C1750">
        <v>39</v>
      </c>
      <c r="D1750" s="1">
        <v>30461.25</v>
      </c>
      <c r="E1750" t="s">
        <v>741</v>
      </c>
      <c r="F1750" t="s">
        <v>708</v>
      </c>
      <c r="G1750" t="s">
        <v>2743</v>
      </c>
      <c r="H1750" s="3">
        <v>1643958.5188</v>
      </c>
      <c r="I1750" s="3">
        <v>524301.40139999997</v>
      </c>
      <c r="J1750" t="s">
        <v>3677</v>
      </c>
      <c r="K1750" t="str">
        <f>_xlfn.XLOOKUP(A1750, Accounts!A:A, Accounts!E:E, "Not Found")</f>
        <v>Joint</v>
      </c>
      <c r="L1750" s="3">
        <f>_xlfn.XLOOKUP(A1750, Accounts!A:A, Accounts!G:G, 0)</f>
        <v>1546195182</v>
      </c>
      <c r="M1750" s="3">
        <f>_xlfn.XLOOKUP(A1750, Loan!A:A, Loan!D:D, "0")</f>
        <v>261803178</v>
      </c>
      <c r="N1750" s="3" t="str">
        <f>_xlfn.XLOOKUP(Customer8[[#This Row],[Account Number]],Transaction!C:C,Transaction!D:D)</f>
        <v>Loan Payment</v>
      </c>
      <c r="O1750" s="3" t="str">
        <f>_xlfn.XLOOKUP(Customer8[[#This Row],[Account Number]], Transaction!C:C,Transaction!E:E)</f>
        <v>AFT</v>
      </c>
      <c r="P1750" s="2">
        <f>_xlfn.XLOOKUP(Customer8[[#This Row],[Account Number]], Transaction!C:C,Transaction!F:F)</f>
        <v>44211</v>
      </c>
      <c r="Q1750" s="3">
        <f>Customer8[[#This Row],[Bank Deposit]]-Customer8[[#This Row],[Saving Accounts]]</f>
        <v>1119657.1173999999</v>
      </c>
      <c r="R1750" s="3">
        <f>IF(AND(K1750="Current", Customer8[[#This Row],[Balance]]&gt;500000), Customer8[[#This Row],[Balance]]*1.02, Customer8[[#This Row],[Balance]])</f>
        <v>1119657.1173999999</v>
      </c>
      <c r="S1750" s="3" t="str">
        <f>TEXT(Customer8[[#This Row],[Transaction_Date]], "MMM")</f>
        <v>Jan</v>
      </c>
      <c r="T1750" s="3" t="str">
        <f t="shared" si="27"/>
        <v>30-39 Yrs</v>
      </c>
      <c r="U1750" s="3" t="str">
        <f>TEXT(Customer8[[#This Row],[Transaction_Date]],"YYYY")</f>
        <v>2021</v>
      </c>
    </row>
    <row r="1751" spans="1:21" x14ac:dyDescent="0.35">
      <c r="A1751" t="s">
        <v>3678</v>
      </c>
      <c r="B1751">
        <v>447779039</v>
      </c>
      <c r="C1751">
        <v>34</v>
      </c>
      <c r="D1751" s="1">
        <v>32287.5</v>
      </c>
      <c r="E1751" t="s">
        <v>741</v>
      </c>
      <c r="F1751" t="s">
        <v>1222</v>
      </c>
      <c r="G1751" t="s">
        <v>2771</v>
      </c>
      <c r="H1751" s="3">
        <v>1690117.4161</v>
      </c>
      <c r="I1751" s="3">
        <v>327416.53940000001</v>
      </c>
      <c r="J1751" t="s">
        <v>3679</v>
      </c>
      <c r="K1751" t="str">
        <f>_xlfn.XLOOKUP(A1751, Accounts!A:A, Accounts!E:E, "Not Found")</f>
        <v>Domiciliary</v>
      </c>
      <c r="L1751" s="3">
        <f>_xlfn.XLOOKUP(A1751, Accounts!A:A, Accounts!G:G, 0)</f>
        <v>636760509</v>
      </c>
      <c r="M1751" s="3" t="str">
        <f>_xlfn.XLOOKUP(A1751, Loan!A:A, Loan!D:D, "0")</f>
        <v>0</v>
      </c>
      <c r="N1751" s="3" t="str">
        <f>_xlfn.XLOOKUP(Customer8[[#This Row],[Account Number]],Transaction!C:C,Transaction!D:D)</f>
        <v>Cash Withdrawal</v>
      </c>
      <c r="O1751" s="3" t="str">
        <f>_xlfn.XLOOKUP(Customer8[[#This Row],[Account Number]], Transaction!C:C,Transaction!E:E)</f>
        <v>POS</v>
      </c>
      <c r="P1751" s="2">
        <f>_xlfn.XLOOKUP(Customer8[[#This Row],[Account Number]], Transaction!C:C,Transaction!F:F)</f>
        <v>44592</v>
      </c>
      <c r="Q1751" s="3">
        <f>Customer8[[#This Row],[Bank Deposit]]-Customer8[[#This Row],[Saving Accounts]]</f>
        <v>1362700.8766999999</v>
      </c>
      <c r="R1751" s="3">
        <f>IF(AND(K1751="Current", Customer8[[#This Row],[Balance]]&gt;500000), Customer8[[#This Row],[Balance]]*1.02, Customer8[[#This Row],[Balance]])</f>
        <v>1362700.8766999999</v>
      </c>
      <c r="S1751" s="3" t="str">
        <f>TEXT(Customer8[[#This Row],[Transaction_Date]], "MMM")</f>
        <v>Jan</v>
      </c>
      <c r="T1751" s="3" t="str">
        <f t="shared" si="27"/>
        <v>30-39 Yrs</v>
      </c>
      <c r="U1751" s="3" t="str">
        <f>TEXT(Customer8[[#This Row],[Transaction_Date]],"YYYY")</f>
        <v>2022</v>
      </c>
    </row>
    <row r="1752" spans="1:21" x14ac:dyDescent="0.35">
      <c r="A1752" t="s">
        <v>3680</v>
      </c>
      <c r="B1752">
        <v>649881744</v>
      </c>
      <c r="C1752">
        <v>74</v>
      </c>
      <c r="D1752" s="1">
        <v>17677.5</v>
      </c>
      <c r="E1752" t="s">
        <v>741</v>
      </c>
      <c r="F1752" t="s">
        <v>312</v>
      </c>
      <c r="G1752" t="s">
        <v>2848</v>
      </c>
      <c r="H1752" s="3">
        <v>1588226.8177</v>
      </c>
      <c r="I1752" s="3">
        <v>493118.81030000001</v>
      </c>
      <c r="J1752" t="s">
        <v>3681</v>
      </c>
      <c r="K1752" t="str">
        <f>_xlfn.XLOOKUP(A1752, Accounts!A:A, Accounts!E:E, "Not Found")</f>
        <v>Corporate</v>
      </c>
      <c r="L1752" s="3">
        <f>_xlfn.XLOOKUP(A1752, Accounts!A:A, Accounts!G:G, 0)</f>
        <v>1588741406</v>
      </c>
      <c r="M1752" s="3" t="str">
        <f>_xlfn.XLOOKUP(A1752, Loan!A:A, Loan!D:D, "0")</f>
        <v>0</v>
      </c>
      <c r="N1752" s="3" t="str">
        <f>_xlfn.XLOOKUP(Customer8[[#This Row],[Account Number]],Transaction!C:C,Transaction!D:D)</f>
        <v>Money Transfer</v>
      </c>
      <c r="O1752" s="3" t="str">
        <f>_xlfn.XLOOKUP(Customer8[[#This Row],[Account Number]], Transaction!C:C,Transaction!E:E)</f>
        <v>Internet Banking</v>
      </c>
      <c r="P1752" s="2">
        <f>_xlfn.XLOOKUP(Customer8[[#This Row],[Account Number]], Transaction!C:C,Transaction!F:F)</f>
        <v>44675</v>
      </c>
      <c r="Q1752" s="3">
        <f>Customer8[[#This Row],[Bank Deposit]]-Customer8[[#This Row],[Saving Accounts]]</f>
        <v>1095108.0074</v>
      </c>
      <c r="R1752" s="3">
        <f>IF(AND(K1752="Current", Customer8[[#This Row],[Balance]]&gt;500000), Customer8[[#This Row],[Balance]]*1.02, Customer8[[#This Row],[Balance]])</f>
        <v>1095108.0074</v>
      </c>
      <c r="S1752" s="3" t="str">
        <f>TEXT(Customer8[[#This Row],[Transaction_Date]], "MMM")</f>
        <v>Apr</v>
      </c>
      <c r="T1752" s="3" t="str">
        <f t="shared" si="27"/>
        <v>70 Yrs &amp; Above</v>
      </c>
      <c r="U1752" s="3" t="str">
        <f>TEXT(Customer8[[#This Row],[Transaction_Date]],"YYYY")</f>
        <v>2022</v>
      </c>
    </row>
    <row r="1753" spans="1:21" x14ac:dyDescent="0.35">
      <c r="A1753" t="s">
        <v>3682</v>
      </c>
      <c r="B1753">
        <v>890302611</v>
      </c>
      <c r="C1753">
        <v>66</v>
      </c>
      <c r="D1753" s="1">
        <v>20599.5</v>
      </c>
      <c r="E1753" t="s">
        <v>741</v>
      </c>
      <c r="F1753" t="s">
        <v>810</v>
      </c>
      <c r="G1753" t="s">
        <v>2734</v>
      </c>
      <c r="H1753" s="3">
        <v>1848766.4717999999</v>
      </c>
      <c r="I1753" s="3">
        <v>831249.88729999994</v>
      </c>
      <c r="J1753" t="s">
        <v>3683</v>
      </c>
      <c r="K1753" t="str">
        <f>_xlfn.XLOOKUP(A1753, Accounts!A:A, Accounts!E:E, "Not Found")</f>
        <v>Domiciliary</v>
      </c>
      <c r="L1753" s="3">
        <f>_xlfn.XLOOKUP(A1753, Accounts!A:A, Accounts!G:G, 0)</f>
        <v>363137958</v>
      </c>
      <c r="M1753" s="3" t="str">
        <f>_xlfn.XLOOKUP(A1753, Loan!A:A, Loan!D:D, "0")</f>
        <v>0</v>
      </c>
      <c r="N1753" s="3" t="str">
        <f>_xlfn.XLOOKUP(Customer8[[#This Row],[Account Number]],Transaction!C:C,Transaction!D:D)</f>
        <v>Online Payment</v>
      </c>
      <c r="O1753" s="3" t="str">
        <f>_xlfn.XLOOKUP(Customer8[[#This Row],[Account Number]], Transaction!C:C,Transaction!E:E)</f>
        <v>Mobile</v>
      </c>
      <c r="P1753" s="2">
        <f>_xlfn.XLOOKUP(Customer8[[#This Row],[Account Number]], Transaction!C:C,Transaction!F:F)</f>
        <v>44277</v>
      </c>
      <c r="Q1753" s="3">
        <f>Customer8[[#This Row],[Bank Deposit]]-Customer8[[#This Row],[Saving Accounts]]</f>
        <v>1017516.5845</v>
      </c>
      <c r="R1753" s="3">
        <f>IF(AND(K1753="Current", Customer8[[#This Row],[Balance]]&gt;500000), Customer8[[#This Row],[Balance]]*1.02, Customer8[[#This Row],[Balance]])</f>
        <v>1017516.5845</v>
      </c>
      <c r="S1753" s="3" t="str">
        <f>TEXT(Customer8[[#This Row],[Transaction_Date]], "MMM")</f>
        <v>Mar</v>
      </c>
      <c r="T1753" s="3" t="str">
        <f t="shared" si="27"/>
        <v>60-69 Yrs</v>
      </c>
      <c r="U1753" s="3" t="str">
        <f>TEXT(Customer8[[#This Row],[Transaction_Date]],"YYYY")</f>
        <v>2021</v>
      </c>
    </row>
    <row r="1754" spans="1:21" x14ac:dyDescent="0.35">
      <c r="A1754" t="s">
        <v>3684</v>
      </c>
      <c r="B1754">
        <v>303452116</v>
      </c>
      <c r="C1754">
        <v>72</v>
      </c>
      <c r="D1754" s="1">
        <v>18408</v>
      </c>
      <c r="E1754" t="s">
        <v>741</v>
      </c>
      <c r="F1754" t="s">
        <v>121</v>
      </c>
      <c r="G1754" t="s">
        <v>2743</v>
      </c>
      <c r="H1754" s="3">
        <v>94217.515199999994</v>
      </c>
      <c r="I1754" s="3">
        <v>85298.257100000003</v>
      </c>
      <c r="J1754" t="s">
        <v>3685</v>
      </c>
      <c r="K1754" t="str">
        <f>_xlfn.XLOOKUP(A1754, Accounts!A:A, Accounts!E:E, "Not Found")</f>
        <v>Current</v>
      </c>
      <c r="L1754" s="3">
        <f>_xlfn.XLOOKUP(A1754, Accounts!A:A, Accounts!G:G, 0)</f>
        <v>337314816</v>
      </c>
      <c r="M1754" s="3" t="str">
        <f>_xlfn.XLOOKUP(A1754, Loan!A:A, Loan!D:D, "0")</f>
        <v>0</v>
      </c>
      <c r="N1754" s="3" t="str">
        <f>_xlfn.XLOOKUP(Customer8[[#This Row],[Account Number]],Transaction!C:C,Transaction!D:D)</f>
        <v>Online Payment</v>
      </c>
      <c r="O1754" s="3" t="str">
        <f>_xlfn.XLOOKUP(Customer8[[#This Row],[Account Number]], Transaction!C:C,Transaction!E:E)</f>
        <v>Card</v>
      </c>
      <c r="P1754" s="2">
        <f>_xlfn.XLOOKUP(Customer8[[#This Row],[Account Number]], Transaction!C:C,Transaction!F:F)</f>
        <v>44676</v>
      </c>
      <c r="Q1754" s="3">
        <f>Customer8[[#This Row],[Bank Deposit]]-Customer8[[#This Row],[Saving Accounts]]</f>
        <v>8919.2580999999918</v>
      </c>
      <c r="R1754" s="3">
        <f>IF(AND(K1754="Current", Customer8[[#This Row],[Balance]]&gt;500000), Customer8[[#This Row],[Balance]]*1.02, Customer8[[#This Row],[Balance]])</f>
        <v>8919.2580999999918</v>
      </c>
      <c r="S1754" s="3" t="str">
        <f>TEXT(Customer8[[#This Row],[Transaction_Date]], "MMM")</f>
        <v>Apr</v>
      </c>
      <c r="T1754" s="3" t="str">
        <f t="shared" si="27"/>
        <v>70 Yrs &amp; Above</v>
      </c>
      <c r="U1754" s="3" t="str">
        <f>TEXT(Customer8[[#This Row],[Transaction_Date]],"YYYY")</f>
        <v>2022</v>
      </c>
    </row>
    <row r="1755" spans="1:21" x14ac:dyDescent="0.35">
      <c r="A1755" t="s">
        <v>3686</v>
      </c>
      <c r="B1755">
        <v>334024694</v>
      </c>
      <c r="C1755">
        <v>40</v>
      </c>
      <c r="D1755" s="1">
        <v>30096</v>
      </c>
      <c r="E1755" t="s">
        <v>741</v>
      </c>
      <c r="F1755" t="s">
        <v>588</v>
      </c>
      <c r="G1755" t="s">
        <v>2743</v>
      </c>
      <c r="H1755" s="3">
        <v>500037.87349999999</v>
      </c>
      <c r="I1755" s="3">
        <v>284824.20449999999</v>
      </c>
      <c r="J1755" t="s">
        <v>3687</v>
      </c>
      <c r="K1755" t="str">
        <f>_xlfn.XLOOKUP(A1755, Accounts!A:A, Accounts!E:E, "Not Found")</f>
        <v>Domiciliary</v>
      </c>
      <c r="L1755" s="3">
        <f>_xlfn.XLOOKUP(A1755, Accounts!A:A, Accounts!G:G, 0)</f>
        <v>635142848</v>
      </c>
      <c r="M1755" s="3" t="str">
        <f>_xlfn.XLOOKUP(A1755, Loan!A:A, Loan!D:D, "0")</f>
        <v>0</v>
      </c>
      <c r="N1755" s="3" t="str">
        <f>_xlfn.XLOOKUP(Customer8[[#This Row],[Account Number]],Transaction!C:C,Transaction!D:D)</f>
        <v>Money Transfer</v>
      </c>
      <c r="O1755" s="3" t="str">
        <f>_xlfn.XLOOKUP(Customer8[[#This Row],[Account Number]], Transaction!C:C,Transaction!E:E)</f>
        <v>Bank</v>
      </c>
      <c r="P1755" s="2">
        <f>_xlfn.XLOOKUP(Customer8[[#This Row],[Account Number]], Transaction!C:C,Transaction!F:F)</f>
        <v>44626</v>
      </c>
      <c r="Q1755" s="3">
        <f>Customer8[[#This Row],[Bank Deposit]]-Customer8[[#This Row],[Saving Accounts]]</f>
        <v>215213.66899999999</v>
      </c>
      <c r="R1755" s="3">
        <f>IF(AND(K1755="Current", Customer8[[#This Row],[Balance]]&gt;500000), Customer8[[#This Row],[Balance]]*1.02, Customer8[[#This Row],[Balance]])</f>
        <v>215213.66899999999</v>
      </c>
      <c r="S1755" s="3" t="str">
        <f>TEXT(Customer8[[#This Row],[Transaction_Date]], "MMM")</f>
        <v>Mar</v>
      </c>
      <c r="T1755" s="3" t="str">
        <f t="shared" si="27"/>
        <v>40-49 Yrs</v>
      </c>
      <c r="U1755" s="3" t="str">
        <f>TEXT(Customer8[[#This Row],[Transaction_Date]],"YYYY")</f>
        <v>2022</v>
      </c>
    </row>
    <row r="1756" spans="1:21" x14ac:dyDescent="0.35">
      <c r="A1756" t="s">
        <v>3688</v>
      </c>
      <c r="B1756">
        <v>151586243</v>
      </c>
      <c r="C1756">
        <v>66</v>
      </c>
      <c r="D1756" s="1">
        <v>20599.5</v>
      </c>
      <c r="E1756" t="s">
        <v>741</v>
      </c>
      <c r="F1756" t="s">
        <v>1215</v>
      </c>
      <c r="G1756" t="s">
        <v>2781</v>
      </c>
      <c r="H1756" s="3">
        <v>695971.47900000005</v>
      </c>
      <c r="I1756" s="3">
        <v>293623.24290000001</v>
      </c>
      <c r="J1756" t="s">
        <v>3689</v>
      </c>
      <c r="K1756" t="str">
        <f>_xlfn.XLOOKUP(A1756, Accounts!A:A, Accounts!E:E, "Not Found")</f>
        <v>Corporate</v>
      </c>
      <c r="L1756" s="3">
        <f>_xlfn.XLOOKUP(A1756, Accounts!A:A, Accounts!G:G, 0)</f>
        <v>1076555181</v>
      </c>
      <c r="M1756" s="3" t="str">
        <f>_xlfn.XLOOKUP(A1756, Loan!A:A, Loan!D:D, "0")</f>
        <v>0</v>
      </c>
      <c r="N1756" s="3" t="str">
        <f>_xlfn.XLOOKUP(Customer8[[#This Row],[Account Number]],Transaction!C:C,Transaction!D:D)</f>
        <v>Money Transfer</v>
      </c>
      <c r="O1756" s="3" t="str">
        <f>_xlfn.XLOOKUP(Customer8[[#This Row],[Account Number]], Transaction!C:C,Transaction!E:E)</f>
        <v>Bank</v>
      </c>
      <c r="P1756" s="2">
        <f>_xlfn.XLOOKUP(Customer8[[#This Row],[Account Number]], Transaction!C:C,Transaction!F:F)</f>
        <v>44406</v>
      </c>
      <c r="Q1756" s="3">
        <f>Customer8[[#This Row],[Bank Deposit]]-Customer8[[#This Row],[Saving Accounts]]</f>
        <v>402348.23610000004</v>
      </c>
      <c r="R1756" s="3">
        <f>IF(AND(K1756="Current", Customer8[[#This Row],[Balance]]&gt;500000), Customer8[[#This Row],[Balance]]*1.02, Customer8[[#This Row],[Balance]])</f>
        <v>402348.23610000004</v>
      </c>
      <c r="S1756" s="3" t="str">
        <f>TEXT(Customer8[[#This Row],[Transaction_Date]], "MMM")</f>
        <v>Jul</v>
      </c>
      <c r="T1756" s="3" t="str">
        <f t="shared" si="27"/>
        <v>60-69 Yrs</v>
      </c>
      <c r="U1756" s="3" t="str">
        <f>TEXT(Customer8[[#This Row],[Transaction_Date]],"YYYY")</f>
        <v>2021</v>
      </c>
    </row>
    <row r="1757" spans="1:21" x14ac:dyDescent="0.35">
      <c r="A1757" t="s">
        <v>3690</v>
      </c>
      <c r="B1757">
        <v>848525038</v>
      </c>
      <c r="C1757">
        <v>83</v>
      </c>
      <c r="D1757" s="1">
        <v>14390.25</v>
      </c>
      <c r="E1757" t="s">
        <v>741</v>
      </c>
      <c r="F1757" t="s">
        <v>160</v>
      </c>
      <c r="G1757" t="s">
        <v>2746</v>
      </c>
      <c r="H1757" s="3">
        <v>593465.25</v>
      </c>
      <c r="I1757" s="3">
        <v>155123.5901</v>
      </c>
      <c r="J1757" t="s">
        <v>3691</v>
      </c>
      <c r="K1757" t="str">
        <f>_xlfn.XLOOKUP(A1757, Accounts!A:A, Accounts!E:E, "Not Found")</f>
        <v>Joint</v>
      </c>
      <c r="L1757" s="3">
        <f>_xlfn.XLOOKUP(A1757, Accounts!A:A, Accounts!G:G, 0)</f>
        <v>1660621155</v>
      </c>
      <c r="M1757" s="3" t="str">
        <f>_xlfn.XLOOKUP(A1757, Loan!A:A, Loan!D:D, "0")</f>
        <v>0</v>
      </c>
      <c r="N1757" s="3" t="str">
        <f>_xlfn.XLOOKUP(Customer8[[#This Row],[Account Number]],Transaction!C:C,Transaction!D:D)</f>
        <v>Cash Withdrawal</v>
      </c>
      <c r="O1757" s="3" t="str">
        <f>_xlfn.XLOOKUP(Customer8[[#This Row],[Account Number]], Transaction!C:C,Transaction!E:E)</f>
        <v>ATM</v>
      </c>
      <c r="P1757" s="2">
        <f>_xlfn.XLOOKUP(Customer8[[#This Row],[Account Number]], Transaction!C:C,Transaction!F:F)</f>
        <v>44441</v>
      </c>
      <c r="Q1757" s="3">
        <f>Customer8[[#This Row],[Bank Deposit]]-Customer8[[#This Row],[Saving Accounts]]</f>
        <v>438341.65989999997</v>
      </c>
      <c r="R1757" s="3">
        <f>IF(AND(K1757="Current", Customer8[[#This Row],[Balance]]&gt;500000), Customer8[[#This Row],[Balance]]*1.02, Customer8[[#This Row],[Balance]])</f>
        <v>438341.65989999997</v>
      </c>
      <c r="S1757" s="3" t="str">
        <f>TEXT(Customer8[[#This Row],[Transaction_Date]], "MMM")</f>
        <v>Sep</v>
      </c>
      <c r="T1757" s="3" t="str">
        <f t="shared" si="27"/>
        <v>70 Yrs &amp; Above</v>
      </c>
      <c r="U1757" s="3" t="str">
        <f>TEXT(Customer8[[#This Row],[Transaction_Date]],"YYYY")</f>
        <v>2021</v>
      </c>
    </row>
    <row r="1758" spans="1:21" x14ac:dyDescent="0.35">
      <c r="A1758" t="s">
        <v>3692</v>
      </c>
      <c r="B1758">
        <v>213378098</v>
      </c>
      <c r="C1758">
        <v>83</v>
      </c>
      <c r="D1758" s="1">
        <v>14390.25</v>
      </c>
      <c r="E1758" t="s">
        <v>741</v>
      </c>
      <c r="F1758" t="s">
        <v>1250</v>
      </c>
      <c r="G1758" t="s">
        <v>2749</v>
      </c>
      <c r="H1758" s="3">
        <v>527117.15460000001</v>
      </c>
      <c r="I1758" s="3">
        <v>122920.1768</v>
      </c>
      <c r="J1758" t="s">
        <v>3693</v>
      </c>
      <c r="K1758" t="str">
        <f>_xlfn.XLOOKUP(A1758, Accounts!A:A, Accounts!E:E, "Not Found")</f>
        <v>Corporate</v>
      </c>
      <c r="L1758" s="3">
        <f>_xlfn.XLOOKUP(A1758, Accounts!A:A, Accounts!G:G, 0)</f>
        <v>1015743744</v>
      </c>
      <c r="M1758" s="3" t="str">
        <f>_xlfn.XLOOKUP(A1758, Loan!A:A, Loan!D:D, "0")</f>
        <v>0</v>
      </c>
      <c r="N1758" s="3" t="str">
        <f>_xlfn.XLOOKUP(Customer8[[#This Row],[Account Number]],Transaction!C:C,Transaction!D:D)</f>
        <v>Online Payment</v>
      </c>
      <c r="O1758" s="3" t="str">
        <f>_xlfn.XLOOKUP(Customer8[[#This Row],[Account Number]], Transaction!C:C,Transaction!E:E)</f>
        <v>Mobile</v>
      </c>
      <c r="P1758" s="2">
        <f>_xlfn.XLOOKUP(Customer8[[#This Row],[Account Number]], Transaction!C:C,Transaction!F:F)</f>
        <v>44503</v>
      </c>
      <c r="Q1758" s="3">
        <f>Customer8[[#This Row],[Bank Deposit]]-Customer8[[#This Row],[Saving Accounts]]</f>
        <v>404196.97779999999</v>
      </c>
      <c r="R1758" s="3">
        <f>IF(AND(K1758="Current", Customer8[[#This Row],[Balance]]&gt;500000), Customer8[[#This Row],[Balance]]*1.02, Customer8[[#This Row],[Balance]])</f>
        <v>404196.97779999999</v>
      </c>
      <c r="S1758" s="3" t="str">
        <f>TEXT(Customer8[[#This Row],[Transaction_Date]], "MMM")</f>
        <v>Nov</v>
      </c>
      <c r="T1758" s="3" t="str">
        <f t="shared" si="27"/>
        <v>70 Yrs &amp; Above</v>
      </c>
      <c r="U1758" s="3" t="str">
        <f>TEXT(Customer8[[#This Row],[Transaction_Date]],"YYYY")</f>
        <v>2021</v>
      </c>
    </row>
    <row r="1759" spans="1:21" x14ac:dyDescent="0.35">
      <c r="A1759" t="s">
        <v>3694</v>
      </c>
      <c r="B1759">
        <v>990560920</v>
      </c>
      <c r="C1759">
        <v>51</v>
      </c>
      <c r="D1759" s="1">
        <v>26078.25</v>
      </c>
      <c r="E1759" t="s">
        <v>741</v>
      </c>
      <c r="F1759" t="s">
        <v>687</v>
      </c>
      <c r="G1759" t="s">
        <v>2800</v>
      </c>
      <c r="H1759" s="3">
        <v>283791.87359999999</v>
      </c>
      <c r="I1759" s="3">
        <v>75553.770900000003</v>
      </c>
      <c r="J1759" t="s">
        <v>3695</v>
      </c>
      <c r="K1759" t="str">
        <f>_xlfn.XLOOKUP(A1759, Accounts!A:A, Accounts!E:E, "Not Found")</f>
        <v>Joint</v>
      </c>
      <c r="L1759" s="3">
        <f>_xlfn.XLOOKUP(A1759, Accounts!A:A, Accounts!G:G, 0)</f>
        <v>1250075806</v>
      </c>
      <c r="M1759" s="3" t="str">
        <f>_xlfn.XLOOKUP(A1759, Loan!A:A, Loan!D:D, "0")</f>
        <v>0</v>
      </c>
      <c r="N1759" s="3" t="str">
        <f>_xlfn.XLOOKUP(Customer8[[#This Row],[Account Number]],Transaction!C:C,Transaction!D:D)</f>
        <v>Money Transfer</v>
      </c>
      <c r="O1759" s="3" t="str">
        <f>_xlfn.XLOOKUP(Customer8[[#This Row],[Account Number]], Transaction!C:C,Transaction!E:E)</f>
        <v>Mobile</v>
      </c>
      <c r="P1759" s="2">
        <f>_xlfn.XLOOKUP(Customer8[[#This Row],[Account Number]], Transaction!C:C,Transaction!F:F)</f>
        <v>44639</v>
      </c>
      <c r="Q1759" s="3">
        <f>Customer8[[#This Row],[Bank Deposit]]-Customer8[[#This Row],[Saving Accounts]]</f>
        <v>208238.10269999999</v>
      </c>
      <c r="R1759" s="3">
        <f>IF(AND(K1759="Current", Customer8[[#This Row],[Balance]]&gt;500000), Customer8[[#This Row],[Balance]]*1.02, Customer8[[#This Row],[Balance]])</f>
        <v>208238.10269999999</v>
      </c>
      <c r="S1759" s="3" t="str">
        <f>TEXT(Customer8[[#This Row],[Transaction_Date]], "MMM")</f>
        <v>Mar</v>
      </c>
      <c r="T1759" s="3" t="str">
        <f t="shared" si="27"/>
        <v>50-59 Yrs</v>
      </c>
      <c r="U1759" s="3" t="str">
        <f>TEXT(Customer8[[#This Row],[Transaction_Date]],"YYYY")</f>
        <v>2022</v>
      </c>
    </row>
    <row r="1760" spans="1:21" x14ac:dyDescent="0.35">
      <c r="A1760" t="s">
        <v>3696</v>
      </c>
      <c r="B1760">
        <v>957165148</v>
      </c>
      <c r="C1760">
        <v>80</v>
      </c>
      <c r="D1760" s="1">
        <v>15486</v>
      </c>
      <c r="E1760" t="s">
        <v>741</v>
      </c>
      <c r="F1760" t="s">
        <v>285</v>
      </c>
      <c r="G1760" t="s">
        <v>2749</v>
      </c>
      <c r="H1760" s="3">
        <v>425301.01929999999</v>
      </c>
      <c r="I1760" s="3">
        <v>298431.56270000001</v>
      </c>
      <c r="J1760" t="s">
        <v>3697</v>
      </c>
      <c r="K1760" t="str">
        <f>_xlfn.XLOOKUP(A1760, Accounts!A:A, Accounts!E:E, "Not Found")</f>
        <v>Domiciliary</v>
      </c>
      <c r="L1760" s="3">
        <f>_xlfn.XLOOKUP(A1760, Accounts!A:A, Accounts!G:G, 0)</f>
        <v>9872184</v>
      </c>
      <c r="M1760" s="3" t="str">
        <f>_xlfn.XLOOKUP(A1760, Loan!A:A, Loan!D:D, "0")</f>
        <v>0</v>
      </c>
      <c r="N1760" s="3" t="str">
        <f>_xlfn.XLOOKUP(Customer8[[#This Row],[Account Number]],Transaction!C:C,Transaction!D:D)</f>
        <v>Online Payment</v>
      </c>
      <c r="O1760" s="3" t="str">
        <f>_xlfn.XLOOKUP(Customer8[[#This Row],[Account Number]], Transaction!C:C,Transaction!E:E)</f>
        <v>Internet Banking</v>
      </c>
      <c r="P1760" s="2">
        <f>_xlfn.XLOOKUP(Customer8[[#This Row],[Account Number]], Transaction!C:C,Transaction!F:F)</f>
        <v>44449</v>
      </c>
      <c r="Q1760" s="3">
        <f>Customer8[[#This Row],[Bank Deposit]]-Customer8[[#This Row],[Saving Accounts]]</f>
        <v>126869.45659999998</v>
      </c>
      <c r="R1760" s="3">
        <f>IF(AND(K1760="Current", Customer8[[#This Row],[Balance]]&gt;500000), Customer8[[#This Row],[Balance]]*1.02, Customer8[[#This Row],[Balance]])</f>
        <v>126869.45659999998</v>
      </c>
      <c r="S1760" s="3" t="str">
        <f>TEXT(Customer8[[#This Row],[Transaction_Date]], "MMM")</f>
        <v>Sep</v>
      </c>
      <c r="T1760" s="3" t="str">
        <f t="shared" si="27"/>
        <v>70 Yrs &amp; Above</v>
      </c>
      <c r="U1760" s="3" t="str">
        <f>TEXT(Customer8[[#This Row],[Transaction_Date]],"YYYY")</f>
        <v>2021</v>
      </c>
    </row>
    <row r="1761" spans="1:21" x14ac:dyDescent="0.35">
      <c r="A1761" t="s">
        <v>3698</v>
      </c>
      <c r="B1761">
        <v>833256310</v>
      </c>
      <c r="C1761">
        <v>68</v>
      </c>
      <c r="D1761" s="1">
        <v>19869</v>
      </c>
      <c r="E1761" t="s">
        <v>741</v>
      </c>
      <c r="F1761" t="s">
        <v>1215</v>
      </c>
      <c r="G1761" t="s">
        <v>2749</v>
      </c>
      <c r="H1761" s="3">
        <v>268710.52779999998</v>
      </c>
      <c r="I1761" s="3">
        <v>119698.326</v>
      </c>
      <c r="J1761" t="s">
        <v>3699</v>
      </c>
      <c r="K1761" t="str">
        <f>_xlfn.XLOOKUP(A1761, Accounts!A:A, Accounts!E:E, "Not Found")</f>
        <v>Current</v>
      </c>
      <c r="L1761" s="3">
        <f>_xlfn.XLOOKUP(A1761, Accounts!A:A, Accounts!G:G, 0)</f>
        <v>75941856</v>
      </c>
      <c r="M1761" s="3" t="str">
        <f>_xlfn.XLOOKUP(A1761, Loan!A:A, Loan!D:D, "0")</f>
        <v>0</v>
      </c>
      <c r="N1761" s="3" t="str">
        <f>_xlfn.XLOOKUP(Customer8[[#This Row],[Account Number]],Transaction!C:C,Transaction!D:D)</f>
        <v>Money Deposit</v>
      </c>
      <c r="O1761" s="3" t="str">
        <f>_xlfn.XLOOKUP(Customer8[[#This Row],[Account Number]], Transaction!C:C,Transaction!E:E)</f>
        <v>ATM</v>
      </c>
      <c r="P1761" s="2">
        <f>_xlfn.XLOOKUP(Customer8[[#This Row],[Account Number]], Transaction!C:C,Transaction!F:F)</f>
        <v>44345</v>
      </c>
      <c r="Q1761" s="3">
        <f>Customer8[[#This Row],[Bank Deposit]]-Customer8[[#This Row],[Saving Accounts]]</f>
        <v>149012.20179999998</v>
      </c>
      <c r="R1761" s="3">
        <f>IF(AND(K1761="Current", Customer8[[#This Row],[Balance]]&gt;500000), Customer8[[#This Row],[Balance]]*1.02, Customer8[[#This Row],[Balance]])</f>
        <v>149012.20179999998</v>
      </c>
      <c r="S1761" s="3" t="str">
        <f>TEXT(Customer8[[#This Row],[Transaction_Date]], "MMM")</f>
        <v>May</v>
      </c>
      <c r="T1761" s="3" t="str">
        <f t="shared" si="27"/>
        <v>60-69 Yrs</v>
      </c>
      <c r="U1761" s="3" t="str">
        <f>TEXT(Customer8[[#This Row],[Transaction_Date]],"YYYY")</f>
        <v>2021</v>
      </c>
    </row>
    <row r="1762" spans="1:21" x14ac:dyDescent="0.35">
      <c r="A1762" t="s">
        <v>3700</v>
      </c>
      <c r="B1762">
        <v>774767354</v>
      </c>
      <c r="C1762">
        <v>32</v>
      </c>
      <c r="D1762" s="1">
        <v>33018</v>
      </c>
      <c r="E1762" t="s">
        <v>741</v>
      </c>
      <c r="F1762" t="s">
        <v>1250</v>
      </c>
      <c r="G1762" t="s">
        <v>2800</v>
      </c>
      <c r="H1762" s="3">
        <v>593455.89410000003</v>
      </c>
      <c r="I1762" s="3">
        <v>448352.66729999997</v>
      </c>
      <c r="J1762" t="s">
        <v>3701</v>
      </c>
      <c r="K1762" t="str">
        <f>_xlfn.XLOOKUP(A1762, Accounts!A:A, Accounts!E:E, "Not Found")</f>
        <v>Corporate</v>
      </c>
      <c r="L1762" s="3">
        <f>_xlfn.XLOOKUP(A1762, Accounts!A:A, Accounts!G:G, 0)</f>
        <v>914716257</v>
      </c>
      <c r="M1762" s="3" t="str">
        <f>_xlfn.XLOOKUP(A1762, Loan!A:A, Loan!D:D, "0")</f>
        <v>0</v>
      </c>
      <c r="N1762" s="3" t="str">
        <f>_xlfn.XLOOKUP(Customer8[[#This Row],[Account Number]],Transaction!C:C,Transaction!D:D)</f>
        <v>Cash Withdrawal</v>
      </c>
      <c r="O1762" s="3" t="str">
        <f>_xlfn.XLOOKUP(Customer8[[#This Row],[Account Number]], Transaction!C:C,Transaction!E:E)</f>
        <v>ATM</v>
      </c>
      <c r="P1762" s="2">
        <f>_xlfn.XLOOKUP(Customer8[[#This Row],[Account Number]], Transaction!C:C,Transaction!F:F)</f>
        <v>44202</v>
      </c>
      <c r="Q1762" s="3">
        <f>Customer8[[#This Row],[Bank Deposit]]-Customer8[[#This Row],[Saving Accounts]]</f>
        <v>145103.22680000006</v>
      </c>
      <c r="R1762" s="3">
        <f>IF(AND(K1762="Current", Customer8[[#This Row],[Balance]]&gt;500000), Customer8[[#This Row],[Balance]]*1.02, Customer8[[#This Row],[Balance]])</f>
        <v>145103.22680000006</v>
      </c>
      <c r="S1762" s="3" t="str">
        <f>TEXT(Customer8[[#This Row],[Transaction_Date]], "MMM")</f>
        <v>Jan</v>
      </c>
      <c r="T1762" s="3" t="str">
        <f t="shared" si="27"/>
        <v>30-39 Yrs</v>
      </c>
      <c r="U1762" s="3" t="str">
        <f>TEXT(Customer8[[#This Row],[Transaction_Date]],"YYYY")</f>
        <v>2021</v>
      </c>
    </row>
    <row r="1763" spans="1:21" x14ac:dyDescent="0.35">
      <c r="A1763" t="s">
        <v>3702</v>
      </c>
      <c r="B1763">
        <v>157175715</v>
      </c>
      <c r="C1763">
        <v>47</v>
      </c>
      <c r="D1763" s="1">
        <v>27539.25</v>
      </c>
      <c r="E1763" t="s">
        <v>741</v>
      </c>
      <c r="F1763" t="s">
        <v>644</v>
      </c>
      <c r="G1763" t="s">
        <v>2740</v>
      </c>
      <c r="H1763" s="3">
        <v>489210.02539999998</v>
      </c>
      <c r="I1763" s="3">
        <v>167729.15160000001</v>
      </c>
      <c r="J1763" t="s">
        <v>3703</v>
      </c>
      <c r="K1763" t="str">
        <f>_xlfn.XLOOKUP(A1763, Accounts!A:A, Accounts!E:E, "Not Found")</f>
        <v>Domiciliary</v>
      </c>
      <c r="L1763" s="3">
        <f>_xlfn.XLOOKUP(A1763, Accounts!A:A, Accounts!G:G, 0)</f>
        <v>191335584</v>
      </c>
      <c r="M1763" s="3" t="str">
        <f>_xlfn.XLOOKUP(A1763, Loan!A:A, Loan!D:D, "0")</f>
        <v>0</v>
      </c>
      <c r="N1763" s="3" t="str">
        <f>_xlfn.XLOOKUP(Customer8[[#This Row],[Account Number]],Transaction!C:C,Transaction!D:D)</f>
        <v>Money Deposit</v>
      </c>
      <c r="O1763" s="3" t="str">
        <f>_xlfn.XLOOKUP(Customer8[[#This Row],[Account Number]], Transaction!C:C,Transaction!E:E)</f>
        <v>Bank</v>
      </c>
      <c r="P1763" s="2">
        <f>_xlfn.XLOOKUP(Customer8[[#This Row],[Account Number]], Transaction!C:C,Transaction!F:F)</f>
        <v>44645</v>
      </c>
      <c r="Q1763" s="3">
        <f>Customer8[[#This Row],[Bank Deposit]]-Customer8[[#This Row],[Saving Accounts]]</f>
        <v>321480.87379999994</v>
      </c>
      <c r="R1763" s="3">
        <f>IF(AND(K1763="Current", Customer8[[#This Row],[Balance]]&gt;500000), Customer8[[#This Row],[Balance]]*1.02, Customer8[[#This Row],[Balance]])</f>
        <v>321480.87379999994</v>
      </c>
      <c r="S1763" s="3" t="str">
        <f>TEXT(Customer8[[#This Row],[Transaction_Date]], "MMM")</f>
        <v>Mar</v>
      </c>
      <c r="T1763" s="3" t="str">
        <f t="shared" si="27"/>
        <v>40-49 Yrs</v>
      </c>
      <c r="U1763" s="3" t="str">
        <f>TEXT(Customer8[[#This Row],[Transaction_Date]],"YYYY")</f>
        <v>2022</v>
      </c>
    </row>
    <row r="1764" spans="1:21" x14ac:dyDescent="0.35">
      <c r="A1764" t="s">
        <v>3704</v>
      </c>
      <c r="B1764">
        <v>302762352</v>
      </c>
      <c r="C1764">
        <v>31</v>
      </c>
      <c r="D1764" s="1">
        <v>33383.25</v>
      </c>
      <c r="E1764" t="s">
        <v>741</v>
      </c>
      <c r="F1764" t="s">
        <v>307</v>
      </c>
      <c r="G1764" t="s">
        <v>2771</v>
      </c>
      <c r="H1764" s="3">
        <v>258202.48680000001</v>
      </c>
      <c r="I1764" s="3">
        <v>288060.08350000001</v>
      </c>
      <c r="J1764" t="s">
        <v>1730</v>
      </c>
      <c r="K1764" t="str">
        <f>_xlfn.XLOOKUP(A1764, Accounts!A:A, Accounts!E:E, "Not Found")</f>
        <v>Domiciliary</v>
      </c>
      <c r="L1764" s="3">
        <f>_xlfn.XLOOKUP(A1764, Accounts!A:A, Accounts!G:G, 0)</f>
        <v>2116641072</v>
      </c>
      <c r="M1764" s="3" t="str">
        <f>_xlfn.XLOOKUP(A1764, Loan!A:A, Loan!D:D, "0")</f>
        <v>0</v>
      </c>
      <c r="N1764" s="3" t="str">
        <f>_xlfn.XLOOKUP(Customer8[[#This Row],[Account Number]],Transaction!C:C,Transaction!D:D)</f>
        <v>Cash Withdrawal</v>
      </c>
      <c r="O1764" s="3" t="str">
        <f>_xlfn.XLOOKUP(Customer8[[#This Row],[Account Number]], Transaction!C:C,Transaction!E:E)</f>
        <v>ATM</v>
      </c>
      <c r="P1764" s="2">
        <f>_xlfn.XLOOKUP(Customer8[[#This Row],[Account Number]], Transaction!C:C,Transaction!F:F)</f>
        <v>44567</v>
      </c>
      <c r="Q1764" s="3">
        <f>Customer8[[#This Row],[Bank Deposit]]-Customer8[[#This Row],[Saving Accounts]]</f>
        <v>-29857.596699999995</v>
      </c>
      <c r="R1764" s="3">
        <f>IF(AND(K1764="Current", Customer8[[#This Row],[Balance]]&gt;500000), Customer8[[#This Row],[Balance]]*1.02, Customer8[[#This Row],[Balance]])</f>
        <v>-29857.596699999995</v>
      </c>
      <c r="S1764" s="3" t="str">
        <f>TEXT(Customer8[[#This Row],[Transaction_Date]], "MMM")</f>
        <v>Jan</v>
      </c>
      <c r="T1764" s="3" t="str">
        <f t="shared" si="27"/>
        <v>30-39 Yrs</v>
      </c>
      <c r="U1764" s="3" t="str">
        <f>TEXT(Customer8[[#This Row],[Transaction_Date]],"YYYY")</f>
        <v>2022</v>
      </c>
    </row>
    <row r="1765" spans="1:21" x14ac:dyDescent="0.35">
      <c r="A1765" t="s">
        <v>3705</v>
      </c>
      <c r="B1765">
        <v>754830246</v>
      </c>
      <c r="C1765">
        <v>23</v>
      </c>
      <c r="D1765" s="1">
        <v>36305.25</v>
      </c>
      <c r="E1765" t="s">
        <v>741</v>
      </c>
      <c r="F1765" t="s">
        <v>81</v>
      </c>
      <c r="G1765" t="s">
        <v>2767</v>
      </c>
      <c r="H1765" s="3">
        <v>770470.04929999996</v>
      </c>
      <c r="I1765" s="3">
        <v>352976.09169999999</v>
      </c>
      <c r="J1765" t="s">
        <v>3706</v>
      </c>
      <c r="K1765" t="str">
        <f>_xlfn.XLOOKUP(A1765, Accounts!A:A, Accounts!E:E, "Not Found")</f>
        <v>Corporate</v>
      </c>
      <c r="L1765" s="3">
        <f>_xlfn.XLOOKUP(A1765, Accounts!A:A, Accounts!G:G, 0)</f>
        <v>272444368</v>
      </c>
      <c r="M1765" s="3" t="str">
        <f>_xlfn.XLOOKUP(A1765, Loan!A:A, Loan!D:D, "0")</f>
        <v>0</v>
      </c>
      <c r="N1765" s="3" t="str">
        <f>_xlfn.XLOOKUP(Customer8[[#This Row],[Account Number]],Transaction!C:C,Transaction!D:D)</f>
        <v>Money Deposit</v>
      </c>
      <c r="O1765" s="3" t="str">
        <f>_xlfn.XLOOKUP(Customer8[[#This Row],[Account Number]], Transaction!C:C,Transaction!E:E)</f>
        <v>Bank</v>
      </c>
      <c r="P1765" s="2">
        <f>_xlfn.XLOOKUP(Customer8[[#This Row],[Account Number]], Transaction!C:C,Transaction!F:F)</f>
        <v>44387</v>
      </c>
      <c r="Q1765" s="3">
        <f>Customer8[[#This Row],[Bank Deposit]]-Customer8[[#This Row],[Saving Accounts]]</f>
        <v>417493.95759999997</v>
      </c>
      <c r="R1765" s="3">
        <f>IF(AND(K1765="Current", Customer8[[#This Row],[Balance]]&gt;500000), Customer8[[#This Row],[Balance]]*1.02, Customer8[[#This Row],[Balance]])</f>
        <v>417493.95759999997</v>
      </c>
      <c r="S1765" s="3" t="str">
        <f>TEXT(Customer8[[#This Row],[Transaction_Date]], "MMM")</f>
        <v>Jul</v>
      </c>
      <c r="T1765" s="3" t="str">
        <f t="shared" si="27"/>
        <v>20-29 Yrs</v>
      </c>
      <c r="U1765" s="3" t="str">
        <f>TEXT(Customer8[[#This Row],[Transaction_Date]],"YYYY")</f>
        <v>2021</v>
      </c>
    </row>
    <row r="1766" spans="1:21" x14ac:dyDescent="0.35">
      <c r="A1766" t="s">
        <v>3707</v>
      </c>
      <c r="B1766">
        <v>105425657</v>
      </c>
      <c r="C1766">
        <v>32</v>
      </c>
      <c r="D1766" s="1">
        <v>33018</v>
      </c>
      <c r="E1766" t="s">
        <v>741</v>
      </c>
      <c r="F1766" t="s">
        <v>1567</v>
      </c>
      <c r="G1766" t="s">
        <v>2848</v>
      </c>
      <c r="H1766" s="3">
        <v>30171.759699999999</v>
      </c>
      <c r="I1766" s="3">
        <v>11964.6633</v>
      </c>
      <c r="J1766" t="s">
        <v>3708</v>
      </c>
      <c r="K1766" t="str">
        <f>_xlfn.XLOOKUP(A1766, Accounts!A:A, Accounts!E:E, "Not Found")</f>
        <v>Domiciliary</v>
      </c>
      <c r="L1766" s="3">
        <f>_xlfn.XLOOKUP(A1766, Accounts!A:A, Accounts!G:G, 0)</f>
        <v>5475375</v>
      </c>
      <c r="M1766" s="3" t="str">
        <f>_xlfn.XLOOKUP(A1766, Loan!A:A, Loan!D:D, "0")</f>
        <v>0</v>
      </c>
      <c r="N1766" s="3" t="str">
        <f>_xlfn.XLOOKUP(Customer8[[#This Row],[Account Number]],Transaction!C:C,Transaction!D:D)</f>
        <v>Online Payment</v>
      </c>
      <c r="O1766" s="3" t="str">
        <f>_xlfn.XLOOKUP(Customer8[[#This Row],[Account Number]], Transaction!C:C,Transaction!E:E)</f>
        <v>Card</v>
      </c>
      <c r="P1766" s="2">
        <f>_xlfn.XLOOKUP(Customer8[[#This Row],[Account Number]], Transaction!C:C,Transaction!F:F)</f>
        <v>44405</v>
      </c>
      <c r="Q1766" s="3">
        <f>Customer8[[#This Row],[Bank Deposit]]-Customer8[[#This Row],[Saving Accounts]]</f>
        <v>18207.096399999999</v>
      </c>
      <c r="R1766" s="3">
        <f>IF(AND(K1766="Current", Customer8[[#This Row],[Balance]]&gt;500000), Customer8[[#This Row],[Balance]]*1.02, Customer8[[#This Row],[Balance]])</f>
        <v>18207.096399999999</v>
      </c>
      <c r="S1766" s="3" t="str">
        <f>TEXT(Customer8[[#This Row],[Transaction_Date]], "MMM")</f>
        <v>Jul</v>
      </c>
      <c r="T1766" s="3" t="str">
        <f t="shared" si="27"/>
        <v>30-39 Yrs</v>
      </c>
      <c r="U1766" s="3" t="str">
        <f>TEXT(Customer8[[#This Row],[Transaction_Date]],"YYYY")</f>
        <v>2021</v>
      </c>
    </row>
    <row r="1767" spans="1:21" x14ac:dyDescent="0.35">
      <c r="A1767" t="s">
        <v>3709</v>
      </c>
      <c r="B1767">
        <v>844190003</v>
      </c>
      <c r="C1767">
        <v>68</v>
      </c>
      <c r="D1767" s="1">
        <v>19869</v>
      </c>
      <c r="E1767" t="s">
        <v>741</v>
      </c>
      <c r="F1767" t="s">
        <v>424</v>
      </c>
      <c r="G1767" t="s">
        <v>2740</v>
      </c>
      <c r="H1767" s="3">
        <v>524300.79929999996</v>
      </c>
      <c r="I1767" s="3">
        <v>163667.92860000001</v>
      </c>
      <c r="J1767" t="s">
        <v>3710</v>
      </c>
      <c r="K1767" t="str">
        <f>_xlfn.XLOOKUP(A1767, Accounts!A:A, Accounts!E:E, "Not Found")</f>
        <v>Current</v>
      </c>
      <c r="L1767" s="3">
        <f>_xlfn.XLOOKUP(A1767, Accounts!A:A, Accounts!G:G, 0)</f>
        <v>1916307393</v>
      </c>
      <c r="M1767" s="3">
        <f>_xlfn.XLOOKUP(A1767, Loan!A:A, Loan!D:D, "0")</f>
        <v>13970290516</v>
      </c>
      <c r="N1767" s="3" t="str">
        <f>_xlfn.XLOOKUP(Customer8[[#This Row],[Account Number]],Transaction!C:C,Transaction!D:D)</f>
        <v>Loan Payment</v>
      </c>
      <c r="O1767" s="3" t="str">
        <f>_xlfn.XLOOKUP(Customer8[[#This Row],[Account Number]], Transaction!C:C,Transaction!E:E)</f>
        <v>AFT</v>
      </c>
      <c r="P1767" s="2">
        <f>_xlfn.XLOOKUP(Customer8[[#This Row],[Account Number]], Transaction!C:C,Transaction!F:F)</f>
        <v>44522</v>
      </c>
      <c r="Q1767" s="3">
        <f>Customer8[[#This Row],[Bank Deposit]]-Customer8[[#This Row],[Saving Accounts]]</f>
        <v>360632.87069999997</v>
      </c>
      <c r="R1767" s="3">
        <f>IF(AND(K1767="Current", Customer8[[#This Row],[Balance]]&gt;500000), Customer8[[#This Row],[Balance]]*1.02, Customer8[[#This Row],[Balance]])</f>
        <v>360632.87069999997</v>
      </c>
      <c r="S1767" s="3" t="str">
        <f>TEXT(Customer8[[#This Row],[Transaction_Date]], "MMM")</f>
        <v>Nov</v>
      </c>
      <c r="T1767" s="3" t="str">
        <f t="shared" si="27"/>
        <v>60-69 Yrs</v>
      </c>
      <c r="U1767" s="3" t="str">
        <f>TEXT(Customer8[[#This Row],[Transaction_Date]],"YYYY")</f>
        <v>2021</v>
      </c>
    </row>
    <row r="1768" spans="1:21" x14ac:dyDescent="0.35">
      <c r="A1768" t="s">
        <v>3711</v>
      </c>
      <c r="B1768">
        <v>417687954</v>
      </c>
      <c r="C1768">
        <v>68</v>
      </c>
      <c r="D1768" s="1">
        <v>19869</v>
      </c>
      <c r="E1768" t="s">
        <v>741</v>
      </c>
      <c r="F1768" t="s">
        <v>2538</v>
      </c>
      <c r="G1768" t="s">
        <v>2756</v>
      </c>
      <c r="H1768" s="3">
        <v>435466.02240000002</v>
      </c>
      <c r="I1768" s="3">
        <v>252896.89249999999</v>
      </c>
      <c r="J1768" t="s">
        <v>3712</v>
      </c>
      <c r="K1768" t="str">
        <f>_xlfn.XLOOKUP(A1768, Accounts!A:A, Accounts!E:E, "Not Found")</f>
        <v>Domiciliary</v>
      </c>
      <c r="L1768" s="3">
        <f>_xlfn.XLOOKUP(A1768, Accounts!A:A, Accounts!G:G, 0)</f>
        <v>1487850312</v>
      </c>
      <c r="M1768" s="3" t="str">
        <f>_xlfn.XLOOKUP(A1768, Loan!A:A, Loan!D:D, "0")</f>
        <v>0</v>
      </c>
      <c r="N1768" s="3" t="str">
        <f>_xlfn.XLOOKUP(Customer8[[#This Row],[Account Number]],Transaction!C:C,Transaction!D:D)</f>
        <v>Online Payment</v>
      </c>
      <c r="O1768" s="3" t="str">
        <f>_xlfn.XLOOKUP(Customer8[[#This Row],[Account Number]], Transaction!C:C,Transaction!E:E)</f>
        <v>Internet Banking</v>
      </c>
      <c r="P1768" s="2">
        <f>_xlfn.XLOOKUP(Customer8[[#This Row],[Account Number]], Transaction!C:C,Transaction!F:F)</f>
        <v>44309</v>
      </c>
      <c r="Q1768" s="3">
        <f>Customer8[[#This Row],[Bank Deposit]]-Customer8[[#This Row],[Saving Accounts]]</f>
        <v>182569.12990000003</v>
      </c>
      <c r="R1768" s="3">
        <f>IF(AND(K1768="Current", Customer8[[#This Row],[Balance]]&gt;500000), Customer8[[#This Row],[Balance]]*1.02, Customer8[[#This Row],[Balance]])</f>
        <v>182569.12990000003</v>
      </c>
      <c r="S1768" s="3" t="str">
        <f>TEXT(Customer8[[#This Row],[Transaction_Date]], "MMM")</f>
        <v>Apr</v>
      </c>
      <c r="T1768" s="3" t="str">
        <f t="shared" si="27"/>
        <v>60-69 Yrs</v>
      </c>
      <c r="U1768" s="3" t="str">
        <f>TEXT(Customer8[[#This Row],[Transaction_Date]],"YYYY")</f>
        <v>2021</v>
      </c>
    </row>
    <row r="1769" spans="1:21" x14ac:dyDescent="0.35">
      <c r="A1769" t="s">
        <v>3713</v>
      </c>
      <c r="B1769">
        <v>354088152</v>
      </c>
      <c r="C1769">
        <v>41</v>
      </c>
      <c r="D1769" s="1">
        <v>29730.75</v>
      </c>
      <c r="E1769" t="s">
        <v>741</v>
      </c>
      <c r="F1769" t="s">
        <v>968</v>
      </c>
      <c r="G1769" t="s">
        <v>2764</v>
      </c>
      <c r="H1769" s="3">
        <v>223047.8285</v>
      </c>
      <c r="I1769" s="3">
        <v>141843.29699999999</v>
      </c>
      <c r="J1769" t="s">
        <v>3714</v>
      </c>
      <c r="K1769" t="str">
        <f>_xlfn.XLOOKUP(A1769, Accounts!A:A, Accounts!E:E, "Not Found")</f>
        <v>Domiciliary</v>
      </c>
      <c r="L1769" s="3">
        <f>_xlfn.XLOOKUP(A1769, Accounts!A:A, Accounts!G:G, 0)</f>
        <v>1414626304</v>
      </c>
      <c r="M1769" s="3" t="str">
        <f>_xlfn.XLOOKUP(A1769, Loan!A:A, Loan!D:D, "0")</f>
        <v>0</v>
      </c>
      <c r="N1769" s="3" t="str">
        <f>_xlfn.XLOOKUP(Customer8[[#This Row],[Account Number]],Transaction!C:C,Transaction!D:D)</f>
        <v>Online Payment</v>
      </c>
      <c r="O1769" s="3" t="str">
        <f>_xlfn.XLOOKUP(Customer8[[#This Row],[Account Number]], Transaction!C:C,Transaction!E:E)</f>
        <v>Mobile</v>
      </c>
      <c r="P1769" s="2">
        <f>_xlfn.XLOOKUP(Customer8[[#This Row],[Account Number]], Transaction!C:C,Transaction!F:F)</f>
        <v>44459</v>
      </c>
      <c r="Q1769" s="3">
        <f>Customer8[[#This Row],[Bank Deposit]]-Customer8[[#This Row],[Saving Accounts]]</f>
        <v>81204.531500000012</v>
      </c>
      <c r="R1769" s="3">
        <f>IF(AND(K1769="Current", Customer8[[#This Row],[Balance]]&gt;500000), Customer8[[#This Row],[Balance]]*1.02, Customer8[[#This Row],[Balance]])</f>
        <v>81204.531500000012</v>
      </c>
      <c r="S1769" s="3" t="str">
        <f>TEXT(Customer8[[#This Row],[Transaction_Date]], "MMM")</f>
        <v>Sep</v>
      </c>
      <c r="T1769" s="3" t="str">
        <f t="shared" si="27"/>
        <v>40-49 Yrs</v>
      </c>
      <c r="U1769" s="3" t="str">
        <f>TEXT(Customer8[[#This Row],[Transaction_Date]],"YYYY")</f>
        <v>2021</v>
      </c>
    </row>
    <row r="1770" spans="1:21" x14ac:dyDescent="0.35">
      <c r="A1770" t="s">
        <v>3715</v>
      </c>
      <c r="B1770">
        <v>431454918</v>
      </c>
      <c r="C1770">
        <v>52</v>
      </c>
      <c r="D1770" s="1">
        <v>25713</v>
      </c>
      <c r="E1770" t="s">
        <v>741</v>
      </c>
      <c r="F1770" t="s">
        <v>676</v>
      </c>
      <c r="G1770" t="s">
        <v>2800</v>
      </c>
      <c r="H1770" s="3">
        <v>424422</v>
      </c>
      <c r="I1770" s="3">
        <v>119517.2352</v>
      </c>
      <c r="J1770" t="s">
        <v>3716</v>
      </c>
      <c r="K1770" t="str">
        <f>_xlfn.XLOOKUP(A1770, Accounts!A:A, Accounts!E:E, "Not Found")</f>
        <v>Domiciliary</v>
      </c>
      <c r="L1770" s="3">
        <f>_xlfn.XLOOKUP(A1770, Accounts!A:A, Accounts!G:G, 0)</f>
        <v>193812255</v>
      </c>
      <c r="M1770" s="3" t="str">
        <f>_xlfn.XLOOKUP(A1770, Loan!A:A, Loan!D:D, "0")</f>
        <v>0</v>
      </c>
      <c r="N1770" s="3" t="str">
        <f>_xlfn.XLOOKUP(Customer8[[#This Row],[Account Number]],Transaction!C:C,Transaction!D:D)</f>
        <v>Cash Withdrawal</v>
      </c>
      <c r="O1770" s="3" t="str">
        <f>_xlfn.XLOOKUP(Customer8[[#This Row],[Account Number]], Transaction!C:C,Transaction!E:E)</f>
        <v>POS</v>
      </c>
      <c r="P1770" s="2">
        <f>_xlfn.XLOOKUP(Customer8[[#This Row],[Account Number]], Transaction!C:C,Transaction!F:F)</f>
        <v>44486</v>
      </c>
      <c r="Q1770" s="3">
        <f>Customer8[[#This Row],[Bank Deposit]]-Customer8[[#This Row],[Saving Accounts]]</f>
        <v>304904.7648</v>
      </c>
      <c r="R1770" s="3">
        <f>IF(AND(K1770="Current", Customer8[[#This Row],[Balance]]&gt;500000), Customer8[[#This Row],[Balance]]*1.02, Customer8[[#This Row],[Balance]])</f>
        <v>304904.7648</v>
      </c>
      <c r="S1770" s="3" t="str">
        <f>TEXT(Customer8[[#This Row],[Transaction_Date]], "MMM")</f>
        <v>Oct</v>
      </c>
      <c r="T1770" s="3" t="str">
        <f t="shared" si="27"/>
        <v>50-59 Yrs</v>
      </c>
      <c r="U1770" s="3" t="str">
        <f>TEXT(Customer8[[#This Row],[Transaction_Date]],"YYYY")</f>
        <v>2021</v>
      </c>
    </row>
    <row r="1771" spans="1:21" x14ac:dyDescent="0.35">
      <c r="A1771" t="s">
        <v>3717</v>
      </c>
      <c r="B1771">
        <v>930813717</v>
      </c>
      <c r="C1771">
        <v>48</v>
      </c>
      <c r="D1771" s="1">
        <v>27174</v>
      </c>
      <c r="E1771" t="s">
        <v>741</v>
      </c>
      <c r="F1771" t="s">
        <v>175</v>
      </c>
      <c r="G1771" t="s">
        <v>2759</v>
      </c>
      <c r="H1771" s="3">
        <v>279791.28480000002</v>
      </c>
      <c r="I1771" s="3">
        <v>118656.012</v>
      </c>
      <c r="J1771" t="s">
        <v>3718</v>
      </c>
      <c r="K1771" t="str">
        <f>_xlfn.XLOOKUP(A1771, Accounts!A:A, Accounts!E:E, "Not Found")</f>
        <v>Domiciliary</v>
      </c>
      <c r="L1771" s="3">
        <f>_xlfn.XLOOKUP(A1771, Accounts!A:A, Accounts!G:G, 0)</f>
        <v>433058697</v>
      </c>
      <c r="M1771" s="3" t="str">
        <f>_xlfn.XLOOKUP(A1771, Loan!A:A, Loan!D:D, "0")</f>
        <v>0</v>
      </c>
      <c r="N1771" s="3" t="str">
        <f>_xlfn.XLOOKUP(Customer8[[#This Row],[Account Number]],Transaction!C:C,Transaction!D:D)</f>
        <v>Checks</v>
      </c>
      <c r="O1771" s="3" t="str">
        <f>_xlfn.XLOOKUP(Customer8[[#This Row],[Account Number]], Transaction!C:C,Transaction!E:E)</f>
        <v>Informal Services</v>
      </c>
      <c r="P1771" s="2">
        <f>_xlfn.XLOOKUP(Customer8[[#This Row],[Account Number]], Transaction!C:C,Transaction!F:F)</f>
        <v>44637</v>
      </c>
      <c r="Q1771" s="3">
        <f>Customer8[[#This Row],[Bank Deposit]]-Customer8[[#This Row],[Saving Accounts]]</f>
        <v>161135.27280000004</v>
      </c>
      <c r="R1771" s="3">
        <f>IF(AND(K1771="Current", Customer8[[#This Row],[Balance]]&gt;500000), Customer8[[#This Row],[Balance]]*1.02, Customer8[[#This Row],[Balance]])</f>
        <v>161135.27280000004</v>
      </c>
      <c r="S1771" s="3" t="str">
        <f>TEXT(Customer8[[#This Row],[Transaction_Date]], "MMM")</f>
        <v>Mar</v>
      </c>
      <c r="T1771" s="3" t="str">
        <f t="shared" si="27"/>
        <v>40-49 Yrs</v>
      </c>
      <c r="U1771" s="3" t="str">
        <f>TEXT(Customer8[[#This Row],[Transaction_Date]],"YYYY")</f>
        <v>2022</v>
      </c>
    </row>
    <row r="1772" spans="1:21" x14ac:dyDescent="0.35">
      <c r="A1772" t="s">
        <v>3719</v>
      </c>
      <c r="B1772">
        <v>770591187</v>
      </c>
      <c r="C1772">
        <v>30</v>
      </c>
      <c r="D1772" s="1">
        <v>33748.5</v>
      </c>
      <c r="E1772" t="s">
        <v>741</v>
      </c>
      <c r="F1772" t="s">
        <v>2945</v>
      </c>
      <c r="G1772" t="s">
        <v>2781</v>
      </c>
      <c r="H1772" s="3">
        <v>181593.10370000001</v>
      </c>
      <c r="I1772" s="3">
        <v>37144.043899999997</v>
      </c>
      <c r="J1772" t="s">
        <v>3720</v>
      </c>
      <c r="K1772" t="str">
        <f>_xlfn.XLOOKUP(A1772, Accounts!A:A, Accounts!E:E, "Not Found")</f>
        <v>Domiciliary</v>
      </c>
      <c r="L1772" s="3">
        <f>_xlfn.XLOOKUP(A1772, Accounts!A:A, Accounts!G:G, 0)</f>
        <v>1096468656</v>
      </c>
      <c r="M1772" s="3" t="str">
        <f>_xlfn.XLOOKUP(A1772, Loan!A:A, Loan!D:D, "0")</f>
        <v>0</v>
      </c>
      <c r="N1772" s="3" t="str">
        <f>_xlfn.XLOOKUP(Customer8[[#This Row],[Account Number]],Transaction!C:C,Transaction!D:D)</f>
        <v>Money Deposit</v>
      </c>
      <c r="O1772" s="3" t="str">
        <f>_xlfn.XLOOKUP(Customer8[[#This Row],[Account Number]], Transaction!C:C,Transaction!E:E)</f>
        <v>Bank</v>
      </c>
      <c r="P1772" s="2">
        <f>_xlfn.XLOOKUP(Customer8[[#This Row],[Account Number]], Transaction!C:C,Transaction!F:F)</f>
        <v>44514</v>
      </c>
      <c r="Q1772" s="3">
        <f>Customer8[[#This Row],[Bank Deposit]]-Customer8[[#This Row],[Saving Accounts]]</f>
        <v>144449.05980000002</v>
      </c>
      <c r="R1772" s="3">
        <f>IF(AND(K1772="Current", Customer8[[#This Row],[Balance]]&gt;500000), Customer8[[#This Row],[Balance]]*1.02, Customer8[[#This Row],[Balance]])</f>
        <v>144449.05980000002</v>
      </c>
      <c r="S1772" s="3" t="str">
        <f>TEXT(Customer8[[#This Row],[Transaction_Date]], "MMM")</f>
        <v>Nov</v>
      </c>
      <c r="T1772" s="3" t="str">
        <f t="shared" si="27"/>
        <v>30-39 Yrs</v>
      </c>
      <c r="U1772" s="3" t="str">
        <f>TEXT(Customer8[[#This Row],[Transaction_Date]],"YYYY")</f>
        <v>2021</v>
      </c>
    </row>
    <row r="1773" spans="1:21" x14ac:dyDescent="0.35">
      <c r="A1773" t="s">
        <v>3721</v>
      </c>
      <c r="B1773">
        <v>757592916</v>
      </c>
      <c r="C1773">
        <v>35</v>
      </c>
      <c r="D1773" s="1">
        <v>31922.25</v>
      </c>
      <c r="E1773" t="s">
        <v>741</v>
      </c>
      <c r="F1773" t="s">
        <v>502</v>
      </c>
      <c r="G1773" t="s">
        <v>2746</v>
      </c>
      <c r="H1773" s="3">
        <v>65615.312699999995</v>
      </c>
      <c r="I1773" s="3">
        <v>63848.746599999999</v>
      </c>
      <c r="J1773" t="s">
        <v>3722</v>
      </c>
      <c r="K1773" t="str">
        <f>_xlfn.XLOOKUP(A1773, Accounts!A:A, Accounts!E:E, "Not Found")</f>
        <v>Domiciliary</v>
      </c>
      <c r="L1773" s="3">
        <f>_xlfn.XLOOKUP(A1773, Accounts!A:A, Accounts!G:G, 0)</f>
        <v>235976832</v>
      </c>
      <c r="M1773" s="3" t="str">
        <f>_xlfn.XLOOKUP(A1773, Loan!A:A, Loan!D:D, "0")</f>
        <v>0</v>
      </c>
      <c r="N1773" s="3" t="str">
        <f>_xlfn.XLOOKUP(Customer8[[#This Row],[Account Number]],Transaction!C:C,Transaction!D:D)</f>
        <v>Online Payment</v>
      </c>
      <c r="O1773" s="3" t="str">
        <f>_xlfn.XLOOKUP(Customer8[[#This Row],[Account Number]], Transaction!C:C,Transaction!E:E)</f>
        <v>Internet Banking</v>
      </c>
      <c r="P1773" s="2">
        <f>_xlfn.XLOOKUP(Customer8[[#This Row],[Account Number]], Transaction!C:C,Transaction!F:F)</f>
        <v>44221</v>
      </c>
      <c r="Q1773" s="3">
        <f>Customer8[[#This Row],[Bank Deposit]]-Customer8[[#This Row],[Saving Accounts]]</f>
        <v>1766.5660999999964</v>
      </c>
      <c r="R1773" s="3">
        <f>IF(AND(K1773="Current", Customer8[[#This Row],[Balance]]&gt;500000), Customer8[[#This Row],[Balance]]*1.02, Customer8[[#This Row],[Balance]])</f>
        <v>1766.5660999999964</v>
      </c>
      <c r="S1773" s="3" t="str">
        <f>TEXT(Customer8[[#This Row],[Transaction_Date]], "MMM")</f>
        <v>Jan</v>
      </c>
      <c r="T1773" s="3" t="str">
        <f t="shared" si="27"/>
        <v>30-39 Yrs</v>
      </c>
      <c r="U1773" s="3" t="str">
        <f>TEXT(Customer8[[#This Row],[Transaction_Date]],"YYYY")</f>
        <v>2021</v>
      </c>
    </row>
    <row r="1774" spans="1:21" x14ac:dyDescent="0.35">
      <c r="A1774" t="s">
        <v>3723</v>
      </c>
      <c r="B1774">
        <v>850085744</v>
      </c>
      <c r="C1774">
        <v>34</v>
      </c>
      <c r="D1774" s="1">
        <v>32287.5</v>
      </c>
      <c r="E1774" t="s">
        <v>741</v>
      </c>
      <c r="F1774" t="s">
        <v>300</v>
      </c>
      <c r="G1774" t="s">
        <v>2740</v>
      </c>
      <c r="H1774" s="3">
        <v>247701.74479999999</v>
      </c>
      <c r="I1774" s="3">
        <v>104650.0429</v>
      </c>
      <c r="J1774" t="s">
        <v>3724</v>
      </c>
      <c r="K1774" t="str">
        <f>_xlfn.XLOOKUP(A1774, Accounts!A:A, Accounts!E:E, "Not Found")</f>
        <v>Domiciliary</v>
      </c>
      <c r="L1774" s="3">
        <f>_xlfn.XLOOKUP(A1774, Accounts!A:A, Accounts!G:G, 0)</f>
        <v>1447364284</v>
      </c>
      <c r="M1774" s="3" t="str">
        <f>_xlfn.XLOOKUP(A1774, Loan!A:A, Loan!D:D, "0")</f>
        <v>0</v>
      </c>
      <c r="N1774" s="3" t="str">
        <f>_xlfn.XLOOKUP(Customer8[[#This Row],[Account Number]],Transaction!C:C,Transaction!D:D)</f>
        <v>Cash Withdrawal</v>
      </c>
      <c r="O1774" s="3" t="str">
        <f>_xlfn.XLOOKUP(Customer8[[#This Row],[Account Number]], Transaction!C:C,Transaction!E:E)</f>
        <v>POS</v>
      </c>
      <c r="P1774" s="2">
        <f>_xlfn.XLOOKUP(Customer8[[#This Row],[Account Number]], Transaction!C:C,Transaction!F:F)</f>
        <v>44641</v>
      </c>
      <c r="Q1774" s="3">
        <f>Customer8[[#This Row],[Bank Deposit]]-Customer8[[#This Row],[Saving Accounts]]</f>
        <v>143051.70189999999</v>
      </c>
      <c r="R1774" s="3">
        <f>IF(AND(K1774="Current", Customer8[[#This Row],[Balance]]&gt;500000), Customer8[[#This Row],[Balance]]*1.02, Customer8[[#This Row],[Balance]])</f>
        <v>143051.70189999999</v>
      </c>
      <c r="S1774" s="3" t="str">
        <f>TEXT(Customer8[[#This Row],[Transaction_Date]], "MMM")</f>
        <v>Mar</v>
      </c>
      <c r="T1774" s="3" t="str">
        <f t="shared" si="27"/>
        <v>30-39 Yrs</v>
      </c>
      <c r="U1774" s="3" t="str">
        <f>TEXT(Customer8[[#This Row],[Transaction_Date]],"YYYY")</f>
        <v>2022</v>
      </c>
    </row>
    <row r="1775" spans="1:21" x14ac:dyDescent="0.35">
      <c r="A1775" t="s">
        <v>3725</v>
      </c>
      <c r="B1775">
        <v>104483650</v>
      </c>
      <c r="C1775">
        <v>42</v>
      </c>
      <c r="D1775" s="1">
        <v>29365.5</v>
      </c>
      <c r="E1775" t="s">
        <v>741</v>
      </c>
      <c r="F1775" t="s">
        <v>175</v>
      </c>
      <c r="G1775" t="s">
        <v>2743</v>
      </c>
      <c r="H1775" s="3">
        <v>1980490.1669000001</v>
      </c>
      <c r="I1775" s="3">
        <v>809800.42379999999</v>
      </c>
      <c r="J1775" t="s">
        <v>3726</v>
      </c>
      <c r="K1775" t="str">
        <f>_xlfn.XLOOKUP(A1775, Accounts!A:A, Accounts!E:E, "Not Found")</f>
        <v>Savings</v>
      </c>
      <c r="L1775" s="3">
        <f>_xlfn.XLOOKUP(A1775, Accounts!A:A, Accounts!G:G, 0)</f>
        <v>13942152</v>
      </c>
      <c r="M1775" s="3" t="str">
        <f>_xlfn.XLOOKUP(A1775, Loan!A:A, Loan!D:D, "0")</f>
        <v>0</v>
      </c>
      <c r="N1775" s="3" t="str">
        <f>_xlfn.XLOOKUP(Customer8[[#This Row],[Account Number]],Transaction!C:C,Transaction!D:D)</f>
        <v>Money Transfer</v>
      </c>
      <c r="O1775" s="3" t="str">
        <f>_xlfn.XLOOKUP(Customer8[[#This Row],[Account Number]], Transaction!C:C,Transaction!E:E)</f>
        <v>ATM</v>
      </c>
      <c r="P1775" s="2">
        <f>_xlfn.XLOOKUP(Customer8[[#This Row],[Account Number]], Transaction!C:C,Transaction!F:F)</f>
        <v>44612</v>
      </c>
      <c r="Q1775" s="3">
        <f>Customer8[[#This Row],[Bank Deposit]]-Customer8[[#This Row],[Saving Accounts]]</f>
        <v>1170689.7431000001</v>
      </c>
      <c r="R1775" s="3">
        <f>IF(AND(K1775="Current", Customer8[[#This Row],[Balance]]&gt;500000), Customer8[[#This Row],[Balance]]*1.02, Customer8[[#This Row],[Balance]])</f>
        <v>1170689.7431000001</v>
      </c>
      <c r="S1775" s="3" t="str">
        <f>TEXT(Customer8[[#This Row],[Transaction_Date]], "MMM")</f>
        <v>Feb</v>
      </c>
      <c r="T1775" s="3" t="str">
        <f t="shared" si="27"/>
        <v>40-49 Yrs</v>
      </c>
      <c r="U1775" s="3" t="str">
        <f>TEXT(Customer8[[#This Row],[Transaction_Date]],"YYYY")</f>
        <v>2022</v>
      </c>
    </row>
    <row r="1776" spans="1:21" x14ac:dyDescent="0.35">
      <c r="A1776" t="s">
        <v>3727</v>
      </c>
      <c r="B1776">
        <v>601050774</v>
      </c>
      <c r="C1776">
        <v>64</v>
      </c>
      <c r="D1776" s="1">
        <v>21330</v>
      </c>
      <c r="E1776" t="s">
        <v>741</v>
      </c>
      <c r="F1776" t="s">
        <v>1499</v>
      </c>
      <c r="G1776" t="s">
        <v>2848</v>
      </c>
      <c r="H1776" s="3">
        <v>426703.08559999999</v>
      </c>
      <c r="I1776" s="3">
        <v>295926.49180000002</v>
      </c>
      <c r="J1776" t="s">
        <v>3728</v>
      </c>
      <c r="K1776" t="str">
        <f>_xlfn.XLOOKUP(A1776, Accounts!A:A, Accounts!E:E, "Not Found")</f>
        <v>Domiciliary</v>
      </c>
      <c r="L1776" s="3">
        <f>_xlfn.XLOOKUP(A1776, Accounts!A:A, Accounts!G:G, 0)</f>
        <v>25970208</v>
      </c>
      <c r="M1776" s="3" t="str">
        <f>_xlfn.XLOOKUP(A1776, Loan!A:A, Loan!D:D, "0")</f>
        <v>0</v>
      </c>
      <c r="N1776" s="3" t="str">
        <f>_xlfn.XLOOKUP(Customer8[[#This Row],[Account Number]],Transaction!C:C,Transaction!D:D)</f>
        <v>Money Transfer</v>
      </c>
      <c r="O1776" s="3" t="str">
        <f>_xlfn.XLOOKUP(Customer8[[#This Row],[Account Number]], Transaction!C:C,Transaction!E:E)</f>
        <v>Mobile</v>
      </c>
      <c r="P1776" s="2">
        <f>_xlfn.XLOOKUP(Customer8[[#This Row],[Account Number]], Transaction!C:C,Transaction!F:F)</f>
        <v>44379</v>
      </c>
      <c r="Q1776" s="3">
        <f>Customer8[[#This Row],[Bank Deposit]]-Customer8[[#This Row],[Saving Accounts]]</f>
        <v>130776.59379999997</v>
      </c>
      <c r="R1776" s="3">
        <f>IF(AND(K1776="Current", Customer8[[#This Row],[Balance]]&gt;500000), Customer8[[#This Row],[Balance]]*1.02, Customer8[[#This Row],[Balance]])</f>
        <v>130776.59379999997</v>
      </c>
      <c r="S1776" s="3" t="str">
        <f>TEXT(Customer8[[#This Row],[Transaction_Date]], "MMM")</f>
        <v>Jul</v>
      </c>
      <c r="T1776" s="3" t="str">
        <f t="shared" si="27"/>
        <v>60-69 Yrs</v>
      </c>
      <c r="U1776" s="3" t="str">
        <f>TEXT(Customer8[[#This Row],[Transaction_Date]],"YYYY")</f>
        <v>2021</v>
      </c>
    </row>
    <row r="1777" spans="1:21" x14ac:dyDescent="0.35">
      <c r="A1777" t="s">
        <v>3729</v>
      </c>
      <c r="B1777">
        <v>576795176</v>
      </c>
      <c r="C1777">
        <v>66</v>
      </c>
      <c r="D1777" s="1">
        <v>20599.5</v>
      </c>
      <c r="E1777" t="s">
        <v>741</v>
      </c>
      <c r="F1777" t="s">
        <v>489</v>
      </c>
      <c r="G1777" t="s">
        <v>2781</v>
      </c>
      <c r="H1777" s="3">
        <v>914948.32669999998</v>
      </c>
      <c r="I1777" s="3">
        <v>433544.74560000002</v>
      </c>
      <c r="J1777" t="s">
        <v>3730</v>
      </c>
      <c r="K1777" t="str">
        <f>_xlfn.XLOOKUP(A1777, Accounts!A:A, Accounts!E:E, "Not Found")</f>
        <v>Current</v>
      </c>
      <c r="L1777" s="3">
        <f>_xlfn.XLOOKUP(A1777, Accounts!A:A, Accounts!G:G, 0)</f>
        <v>996679672</v>
      </c>
      <c r="M1777" s="3" t="str">
        <f>_xlfn.XLOOKUP(A1777, Loan!A:A, Loan!D:D, "0")</f>
        <v>0</v>
      </c>
      <c r="N1777" s="3" t="str">
        <f>_xlfn.XLOOKUP(Customer8[[#This Row],[Account Number]],Transaction!C:C,Transaction!D:D)</f>
        <v>Checks</v>
      </c>
      <c r="O1777" s="3" t="str">
        <f>_xlfn.XLOOKUP(Customer8[[#This Row],[Account Number]], Transaction!C:C,Transaction!E:E)</f>
        <v>Bank</v>
      </c>
      <c r="P1777" s="2">
        <f>_xlfn.XLOOKUP(Customer8[[#This Row],[Account Number]], Transaction!C:C,Transaction!F:F)</f>
        <v>44256</v>
      </c>
      <c r="Q1777" s="3">
        <f>Customer8[[#This Row],[Bank Deposit]]-Customer8[[#This Row],[Saving Accounts]]</f>
        <v>481403.58109999995</v>
      </c>
      <c r="R1777" s="3">
        <f>IF(AND(K1777="Current", Customer8[[#This Row],[Balance]]&gt;500000), Customer8[[#This Row],[Balance]]*1.02, Customer8[[#This Row],[Balance]])</f>
        <v>481403.58109999995</v>
      </c>
      <c r="S1777" s="3" t="str">
        <f>TEXT(Customer8[[#This Row],[Transaction_Date]], "MMM")</f>
        <v>Mar</v>
      </c>
      <c r="T1777" s="3" t="str">
        <f t="shared" si="27"/>
        <v>60-69 Yrs</v>
      </c>
      <c r="U1777" s="3" t="str">
        <f>TEXT(Customer8[[#This Row],[Transaction_Date]],"YYYY")</f>
        <v>2021</v>
      </c>
    </row>
    <row r="1778" spans="1:21" x14ac:dyDescent="0.35">
      <c r="A1778" t="s">
        <v>3731</v>
      </c>
      <c r="B1778">
        <v>527206325</v>
      </c>
      <c r="C1778">
        <v>83</v>
      </c>
      <c r="D1778" s="1">
        <v>14390.25</v>
      </c>
      <c r="E1778" t="s">
        <v>741</v>
      </c>
      <c r="F1778" t="s">
        <v>112</v>
      </c>
      <c r="G1778" t="s">
        <v>2756</v>
      </c>
      <c r="H1778" s="3">
        <v>1526188.7468999999</v>
      </c>
      <c r="I1778" s="3">
        <v>164289.7298</v>
      </c>
      <c r="J1778" t="s">
        <v>3732</v>
      </c>
      <c r="K1778" t="str">
        <f>_xlfn.XLOOKUP(A1778, Accounts!A:A, Accounts!E:E, "Not Found")</f>
        <v>Fixed Deposit</v>
      </c>
      <c r="L1778" s="3">
        <f>_xlfn.XLOOKUP(A1778, Accounts!A:A, Accounts!G:G, 0)</f>
        <v>727734784</v>
      </c>
      <c r="M1778" s="3" t="str">
        <f>_xlfn.XLOOKUP(A1778, Loan!A:A, Loan!D:D, "0")</f>
        <v>0</v>
      </c>
      <c r="N1778" s="3" t="str">
        <f>_xlfn.XLOOKUP(Customer8[[#This Row],[Account Number]],Transaction!C:C,Transaction!D:D)</f>
        <v>Money Transfer</v>
      </c>
      <c r="O1778" s="3" t="str">
        <f>_xlfn.XLOOKUP(Customer8[[#This Row],[Account Number]], Transaction!C:C,Transaction!E:E)</f>
        <v>Internet Banking</v>
      </c>
      <c r="P1778" s="2">
        <f>_xlfn.XLOOKUP(Customer8[[#This Row],[Account Number]], Transaction!C:C,Transaction!F:F)</f>
        <v>44274</v>
      </c>
      <c r="Q1778" s="3">
        <f>Customer8[[#This Row],[Bank Deposit]]-Customer8[[#This Row],[Saving Accounts]]</f>
        <v>1361899.0170999998</v>
      </c>
      <c r="R1778" s="3">
        <f>IF(AND(K1778="Current", Customer8[[#This Row],[Balance]]&gt;500000), Customer8[[#This Row],[Balance]]*1.02, Customer8[[#This Row],[Balance]])</f>
        <v>1361899.0170999998</v>
      </c>
      <c r="S1778" s="3" t="str">
        <f>TEXT(Customer8[[#This Row],[Transaction_Date]], "MMM")</f>
        <v>Mar</v>
      </c>
      <c r="T1778" s="3" t="str">
        <f t="shared" si="27"/>
        <v>70 Yrs &amp; Above</v>
      </c>
      <c r="U1778" s="3" t="str">
        <f>TEXT(Customer8[[#This Row],[Transaction_Date]],"YYYY")</f>
        <v>2021</v>
      </c>
    </row>
    <row r="1779" spans="1:21" x14ac:dyDescent="0.35">
      <c r="A1779" t="s">
        <v>3733</v>
      </c>
      <c r="B1779">
        <v>443084109</v>
      </c>
      <c r="C1779">
        <v>32</v>
      </c>
      <c r="D1779" s="1">
        <v>33018</v>
      </c>
      <c r="E1779" t="s">
        <v>741</v>
      </c>
      <c r="F1779" t="s">
        <v>1156</v>
      </c>
      <c r="G1779" t="s">
        <v>2749</v>
      </c>
      <c r="H1779" s="3">
        <v>1031441.2192000001</v>
      </c>
      <c r="I1779" s="3">
        <v>260365.2335</v>
      </c>
      <c r="J1779" t="s">
        <v>3734</v>
      </c>
      <c r="K1779" t="str">
        <f>_xlfn.XLOOKUP(A1779, Accounts!A:A, Accounts!E:E, "Not Found")</f>
        <v>Savings</v>
      </c>
      <c r="L1779" s="3">
        <f>_xlfn.XLOOKUP(A1779, Accounts!A:A, Accounts!G:G, 0)</f>
        <v>852517575</v>
      </c>
      <c r="M1779" s="3" t="str">
        <f>_xlfn.XLOOKUP(A1779, Loan!A:A, Loan!D:D, "0")</f>
        <v>0</v>
      </c>
      <c r="N1779" s="3" t="str">
        <f>_xlfn.XLOOKUP(Customer8[[#This Row],[Account Number]],Transaction!C:C,Transaction!D:D)</f>
        <v>Money Transfer</v>
      </c>
      <c r="O1779" s="3" t="str">
        <f>_xlfn.XLOOKUP(Customer8[[#This Row],[Account Number]], Transaction!C:C,Transaction!E:E)</f>
        <v>Bank</v>
      </c>
      <c r="P1779" s="2">
        <f>_xlfn.XLOOKUP(Customer8[[#This Row],[Account Number]], Transaction!C:C,Transaction!F:F)</f>
        <v>44502</v>
      </c>
      <c r="Q1779" s="3">
        <f>Customer8[[#This Row],[Bank Deposit]]-Customer8[[#This Row],[Saving Accounts]]</f>
        <v>771075.98570000008</v>
      </c>
      <c r="R1779" s="3">
        <f>IF(AND(K1779="Current", Customer8[[#This Row],[Balance]]&gt;500000), Customer8[[#This Row],[Balance]]*1.02, Customer8[[#This Row],[Balance]])</f>
        <v>771075.98570000008</v>
      </c>
      <c r="S1779" s="3" t="str">
        <f>TEXT(Customer8[[#This Row],[Transaction_Date]], "MMM")</f>
        <v>Nov</v>
      </c>
      <c r="T1779" s="3" t="str">
        <f t="shared" si="27"/>
        <v>30-39 Yrs</v>
      </c>
      <c r="U1779" s="3" t="str">
        <f>TEXT(Customer8[[#This Row],[Transaction_Date]],"YYYY")</f>
        <v>2021</v>
      </c>
    </row>
    <row r="1780" spans="1:21" x14ac:dyDescent="0.35">
      <c r="A1780" t="s">
        <v>3735</v>
      </c>
      <c r="B1780">
        <v>236046688</v>
      </c>
      <c r="C1780">
        <v>25</v>
      </c>
      <c r="D1780" s="1">
        <v>35574.75</v>
      </c>
      <c r="E1780" t="s">
        <v>741</v>
      </c>
      <c r="F1780" t="s">
        <v>57</v>
      </c>
      <c r="G1780" t="s">
        <v>2749</v>
      </c>
      <c r="H1780" s="3">
        <v>1580167.6085000001</v>
      </c>
      <c r="I1780" s="3">
        <v>732073.62430000002</v>
      </c>
      <c r="J1780" t="s">
        <v>3736</v>
      </c>
      <c r="K1780" t="str">
        <f>_xlfn.XLOOKUP(A1780, Accounts!A:A, Accounts!E:E, "Not Found")</f>
        <v>Corporate</v>
      </c>
      <c r="L1780" s="3">
        <f>_xlfn.XLOOKUP(A1780, Accounts!A:A, Accounts!G:G, 0)</f>
        <v>3820432</v>
      </c>
      <c r="M1780" s="3" t="str">
        <f>_xlfn.XLOOKUP(A1780, Loan!A:A, Loan!D:D, "0")</f>
        <v>0</v>
      </c>
      <c r="N1780" s="3" t="str">
        <f>_xlfn.XLOOKUP(Customer8[[#This Row],[Account Number]],Transaction!C:C,Transaction!D:D)</f>
        <v>Cash Withdrawal</v>
      </c>
      <c r="O1780" s="3" t="str">
        <f>_xlfn.XLOOKUP(Customer8[[#This Row],[Account Number]], Transaction!C:C,Transaction!E:E)</f>
        <v>ATM</v>
      </c>
      <c r="P1780" s="2">
        <f>_xlfn.XLOOKUP(Customer8[[#This Row],[Account Number]], Transaction!C:C,Transaction!F:F)</f>
        <v>44393</v>
      </c>
      <c r="Q1780" s="3">
        <f>Customer8[[#This Row],[Bank Deposit]]-Customer8[[#This Row],[Saving Accounts]]</f>
        <v>848093.98420000006</v>
      </c>
      <c r="R1780" s="3">
        <f>IF(AND(K1780="Current", Customer8[[#This Row],[Balance]]&gt;500000), Customer8[[#This Row],[Balance]]*1.02, Customer8[[#This Row],[Balance]])</f>
        <v>848093.98420000006</v>
      </c>
      <c r="S1780" s="3" t="str">
        <f>TEXT(Customer8[[#This Row],[Transaction_Date]], "MMM")</f>
        <v>Jul</v>
      </c>
      <c r="T1780" s="3" t="str">
        <f t="shared" si="27"/>
        <v>20-29 Yrs</v>
      </c>
      <c r="U1780" s="3" t="str">
        <f>TEXT(Customer8[[#This Row],[Transaction_Date]],"YYYY")</f>
        <v>2021</v>
      </c>
    </row>
    <row r="1781" spans="1:21" x14ac:dyDescent="0.35">
      <c r="A1781" t="s">
        <v>3737</v>
      </c>
      <c r="B1781">
        <v>348038718</v>
      </c>
      <c r="C1781">
        <v>70</v>
      </c>
      <c r="D1781" s="1">
        <v>19138.5</v>
      </c>
      <c r="E1781" t="s">
        <v>741</v>
      </c>
      <c r="F1781" t="s">
        <v>78</v>
      </c>
      <c r="G1781" t="s">
        <v>2800</v>
      </c>
      <c r="H1781" s="3">
        <v>868454.28630000004</v>
      </c>
      <c r="I1781" s="3">
        <v>305199.64919999999</v>
      </c>
      <c r="J1781" t="s">
        <v>3738</v>
      </c>
      <c r="K1781" t="str">
        <f>_xlfn.XLOOKUP(A1781, Accounts!A:A, Accounts!E:E, "Not Found")</f>
        <v>Domiciliary</v>
      </c>
      <c r="L1781" s="3">
        <f>_xlfn.XLOOKUP(A1781, Accounts!A:A, Accounts!G:G, 0)</f>
        <v>1683086121</v>
      </c>
      <c r="M1781" s="3" t="str">
        <f>_xlfn.XLOOKUP(A1781, Loan!A:A, Loan!D:D, "0")</f>
        <v>0</v>
      </c>
      <c r="N1781" s="3" t="str">
        <f>_xlfn.XLOOKUP(Customer8[[#This Row],[Account Number]],Transaction!C:C,Transaction!D:D)</f>
        <v>Cash Withdrawal</v>
      </c>
      <c r="O1781" s="3" t="str">
        <f>_xlfn.XLOOKUP(Customer8[[#This Row],[Account Number]], Transaction!C:C,Transaction!E:E)</f>
        <v>ATM</v>
      </c>
      <c r="P1781" s="2">
        <f>_xlfn.XLOOKUP(Customer8[[#This Row],[Account Number]], Transaction!C:C,Transaction!F:F)</f>
        <v>44360</v>
      </c>
      <c r="Q1781" s="3">
        <f>Customer8[[#This Row],[Bank Deposit]]-Customer8[[#This Row],[Saving Accounts]]</f>
        <v>563254.63710000005</v>
      </c>
      <c r="R1781" s="3">
        <f>IF(AND(K1781="Current", Customer8[[#This Row],[Balance]]&gt;500000), Customer8[[#This Row],[Balance]]*1.02, Customer8[[#This Row],[Balance]])</f>
        <v>563254.63710000005</v>
      </c>
      <c r="S1781" s="3" t="str">
        <f>TEXT(Customer8[[#This Row],[Transaction_Date]], "MMM")</f>
        <v>Jun</v>
      </c>
      <c r="T1781" s="3" t="str">
        <f t="shared" si="27"/>
        <v>70 Yrs &amp; Above</v>
      </c>
      <c r="U1781" s="3" t="str">
        <f>TEXT(Customer8[[#This Row],[Transaction_Date]],"YYYY")</f>
        <v>2021</v>
      </c>
    </row>
    <row r="1782" spans="1:21" x14ac:dyDescent="0.35">
      <c r="A1782" t="s">
        <v>3739</v>
      </c>
      <c r="B1782">
        <v>556776914</v>
      </c>
      <c r="C1782">
        <v>57</v>
      </c>
      <c r="D1782" s="1">
        <v>23886.75</v>
      </c>
      <c r="E1782" t="s">
        <v>741</v>
      </c>
      <c r="F1782" t="s">
        <v>365</v>
      </c>
      <c r="G1782" t="s">
        <v>2848</v>
      </c>
      <c r="H1782" s="3">
        <v>152384.26939999999</v>
      </c>
      <c r="I1782" s="3">
        <v>67766.180999999997</v>
      </c>
      <c r="J1782" t="s">
        <v>3740</v>
      </c>
      <c r="K1782" t="str">
        <f>_xlfn.XLOOKUP(A1782, Accounts!A:A, Accounts!E:E, "Not Found")</f>
        <v>Domiciliary</v>
      </c>
      <c r="L1782" s="3">
        <f>_xlfn.XLOOKUP(A1782, Accounts!A:A, Accounts!G:G, 0)</f>
        <v>1437831988</v>
      </c>
      <c r="M1782" s="3" t="str">
        <f>_xlfn.XLOOKUP(A1782, Loan!A:A, Loan!D:D, "0")</f>
        <v>0</v>
      </c>
      <c r="N1782" s="3" t="str">
        <f>_xlfn.XLOOKUP(Customer8[[#This Row],[Account Number]],Transaction!C:C,Transaction!D:D)</f>
        <v>Money Transfer</v>
      </c>
      <c r="O1782" s="3" t="str">
        <f>_xlfn.XLOOKUP(Customer8[[#This Row],[Account Number]], Transaction!C:C,Transaction!E:E)</f>
        <v>Mobile</v>
      </c>
      <c r="P1782" s="2">
        <f>_xlfn.XLOOKUP(Customer8[[#This Row],[Account Number]], Transaction!C:C,Transaction!F:F)</f>
        <v>44237</v>
      </c>
      <c r="Q1782" s="3">
        <f>Customer8[[#This Row],[Bank Deposit]]-Customer8[[#This Row],[Saving Accounts]]</f>
        <v>84618.088399999993</v>
      </c>
      <c r="R1782" s="3">
        <f>IF(AND(K1782="Current", Customer8[[#This Row],[Balance]]&gt;500000), Customer8[[#This Row],[Balance]]*1.02, Customer8[[#This Row],[Balance]])</f>
        <v>84618.088399999993</v>
      </c>
      <c r="S1782" s="3" t="str">
        <f>TEXT(Customer8[[#This Row],[Transaction_Date]], "MMM")</f>
        <v>Feb</v>
      </c>
      <c r="T1782" s="3" t="str">
        <f t="shared" si="27"/>
        <v>50-59 Yrs</v>
      </c>
      <c r="U1782" s="3" t="str">
        <f>TEXT(Customer8[[#This Row],[Transaction_Date]],"YYYY")</f>
        <v>2021</v>
      </c>
    </row>
    <row r="1783" spans="1:21" x14ac:dyDescent="0.35">
      <c r="A1783" t="s">
        <v>3741</v>
      </c>
      <c r="B1783">
        <v>558098984</v>
      </c>
      <c r="C1783">
        <v>79</v>
      </c>
      <c r="D1783" s="1">
        <v>15851.25</v>
      </c>
      <c r="E1783" t="s">
        <v>741</v>
      </c>
      <c r="F1783" t="s">
        <v>596</v>
      </c>
      <c r="G1783" t="s">
        <v>2756</v>
      </c>
      <c r="H1783" s="3">
        <v>1515691.2408</v>
      </c>
      <c r="I1783" s="3">
        <v>359584.68060000002</v>
      </c>
      <c r="J1783" t="s">
        <v>3742</v>
      </c>
      <c r="K1783" t="str">
        <f>_xlfn.XLOOKUP(A1783, Accounts!A:A, Accounts!E:E, "Not Found")</f>
        <v>Savings</v>
      </c>
      <c r="L1783" s="3">
        <f>_xlfn.XLOOKUP(A1783, Accounts!A:A, Accounts!G:G, 0)</f>
        <v>129574885</v>
      </c>
      <c r="M1783" s="3">
        <f>_xlfn.XLOOKUP(A1783, Loan!A:A, Loan!D:D, "0")</f>
        <v>1509138125</v>
      </c>
      <c r="N1783" s="3" t="str">
        <f>_xlfn.XLOOKUP(Customer8[[#This Row],[Account Number]],Transaction!C:C,Transaction!D:D)</f>
        <v>Loan Payment</v>
      </c>
      <c r="O1783" s="3" t="str">
        <f>_xlfn.XLOOKUP(Customer8[[#This Row],[Account Number]], Transaction!C:C,Transaction!E:E)</f>
        <v>AFT</v>
      </c>
      <c r="P1783" s="2">
        <f>_xlfn.XLOOKUP(Customer8[[#This Row],[Account Number]], Transaction!C:C,Transaction!F:F)</f>
        <v>44578</v>
      </c>
      <c r="Q1783" s="3">
        <f>Customer8[[#This Row],[Bank Deposit]]-Customer8[[#This Row],[Saving Accounts]]</f>
        <v>1156106.5601999999</v>
      </c>
      <c r="R1783" s="3">
        <f>IF(AND(K1783="Current", Customer8[[#This Row],[Balance]]&gt;500000), Customer8[[#This Row],[Balance]]*1.02, Customer8[[#This Row],[Balance]])</f>
        <v>1156106.5601999999</v>
      </c>
      <c r="S1783" s="3" t="str">
        <f>TEXT(Customer8[[#This Row],[Transaction_Date]], "MMM")</f>
        <v>Jan</v>
      </c>
      <c r="T1783" s="3" t="str">
        <f t="shared" si="27"/>
        <v>70 Yrs &amp; Above</v>
      </c>
      <c r="U1783" s="3" t="str">
        <f>TEXT(Customer8[[#This Row],[Transaction_Date]],"YYYY")</f>
        <v>2022</v>
      </c>
    </row>
    <row r="1784" spans="1:21" x14ac:dyDescent="0.35">
      <c r="A1784" t="s">
        <v>3743</v>
      </c>
      <c r="B1784">
        <v>949799479</v>
      </c>
      <c r="C1784">
        <v>40</v>
      </c>
      <c r="D1784" s="1">
        <v>30096</v>
      </c>
      <c r="E1784" t="s">
        <v>741</v>
      </c>
      <c r="F1784" t="s">
        <v>1030</v>
      </c>
      <c r="G1784" t="s">
        <v>2756</v>
      </c>
      <c r="H1784" s="3">
        <v>182978.33900000001</v>
      </c>
      <c r="I1784" s="3">
        <v>100663.85799999999</v>
      </c>
      <c r="J1784" t="s">
        <v>3744</v>
      </c>
      <c r="K1784" t="str">
        <f>_xlfn.XLOOKUP(A1784, Accounts!A:A, Accounts!E:E, "Not Found")</f>
        <v>Savings</v>
      </c>
      <c r="L1784" s="3">
        <f>_xlfn.XLOOKUP(A1784, Accounts!A:A, Accounts!G:G, 0)</f>
        <v>1897180032</v>
      </c>
      <c r="M1784" s="3" t="str">
        <f>_xlfn.XLOOKUP(A1784, Loan!A:A, Loan!D:D, "0")</f>
        <v>0</v>
      </c>
      <c r="N1784" s="3" t="str">
        <f>_xlfn.XLOOKUP(Customer8[[#This Row],[Account Number]],Transaction!C:C,Transaction!D:D)</f>
        <v>Money Deposit</v>
      </c>
      <c r="O1784" s="3" t="str">
        <f>_xlfn.XLOOKUP(Customer8[[#This Row],[Account Number]], Transaction!C:C,Transaction!E:E)</f>
        <v>ATM</v>
      </c>
      <c r="P1784" s="2">
        <f>_xlfn.XLOOKUP(Customer8[[#This Row],[Account Number]], Transaction!C:C,Transaction!F:F)</f>
        <v>44403</v>
      </c>
      <c r="Q1784" s="3">
        <f>Customer8[[#This Row],[Bank Deposit]]-Customer8[[#This Row],[Saving Accounts]]</f>
        <v>82314.481000000014</v>
      </c>
      <c r="R1784" s="3">
        <f>IF(AND(K1784="Current", Customer8[[#This Row],[Balance]]&gt;500000), Customer8[[#This Row],[Balance]]*1.02, Customer8[[#This Row],[Balance]])</f>
        <v>82314.481000000014</v>
      </c>
      <c r="S1784" s="3" t="str">
        <f>TEXT(Customer8[[#This Row],[Transaction_Date]], "MMM")</f>
        <v>Jul</v>
      </c>
      <c r="T1784" s="3" t="str">
        <f t="shared" si="27"/>
        <v>40-49 Yrs</v>
      </c>
      <c r="U1784" s="3" t="str">
        <f>TEXT(Customer8[[#This Row],[Transaction_Date]],"YYYY")</f>
        <v>2021</v>
      </c>
    </row>
    <row r="1785" spans="1:21" x14ac:dyDescent="0.35">
      <c r="A1785" t="s">
        <v>3745</v>
      </c>
      <c r="B1785">
        <v>412403373</v>
      </c>
      <c r="C1785">
        <v>66</v>
      </c>
      <c r="D1785" s="1">
        <v>20599.5</v>
      </c>
      <c r="E1785" t="s">
        <v>741</v>
      </c>
      <c r="F1785" t="s">
        <v>365</v>
      </c>
      <c r="G1785" t="s">
        <v>2771</v>
      </c>
      <c r="H1785" s="3">
        <v>302800.11180000001</v>
      </c>
      <c r="I1785" s="3">
        <v>206962.05230000001</v>
      </c>
      <c r="J1785" t="s">
        <v>3746</v>
      </c>
      <c r="K1785" t="str">
        <f>_xlfn.XLOOKUP(A1785, Accounts!A:A, Accounts!E:E, "Not Found")</f>
        <v>Current</v>
      </c>
      <c r="L1785" s="3">
        <f>_xlfn.XLOOKUP(A1785, Accounts!A:A, Accounts!G:G, 0)</f>
        <v>1723766772</v>
      </c>
      <c r="M1785" s="3" t="str">
        <f>_xlfn.XLOOKUP(A1785, Loan!A:A, Loan!D:D, "0")</f>
        <v>0</v>
      </c>
      <c r="N1785" s="3" t="str">
        <f>_xlfn.XLOOKUP(Customer8[[#This Row],[Account Number]],Transaction!C:C,Transaction!D:D)</f>
        <v>Money Deposit</v>
      </c>
      <c r="O1785" s="3" t="str">
        <f>_xlfn.XLOOKUP(Customer8[[#This Row],[Account Number]], Transaction!C:C,Transaction!E:E)</f>
        <v>Bank</v>
      </c>
      <c r="P1785" s="2">
        <f>_xlfn.XLOOKUP(Customer8[[#This Row],[Account Number]], Transaction!C:C,Transaction!F:F)</f>
        <v>44348</v>
      </c>
      <c r="Q1785" s="3">
        <f>Customer8[[#This Row],[Bank Deposit]]-Customer8[[#This Row],[Saving Accounts]]</f>
        <v>95838.059500000003</v>
      </c>
      <c r="R1785" s="3">
        <f>IF(AND(K1785="Current", Customer8[[#This Row],[Balance]]&gt;500000), Customer8[[#This Row],[Balance]]*1.02, Customer8[[#This Row],[Balance]])</f>
        <v>95838.059500000003</v>
      </c>
      <c r="S1785" s="3" t="str">
        <f>TEXT(Customer8[[#This Row],[Transaction_Date]], "MMM")</f>
        <v>Jun</v>
      </c>
      <c r="T1785" s="3" t="str">
        <f t="shared" si="27"/>
        <v>60-69 Yrs</v>
      </c>
      <c r="U1785" s="3" t="str">
        <f>TEXT(Customer8[[#This Row],[Transaction_Date]],"YYYY")</f>
        <v>2021</v>
      </c>
    </row>
    <row r="1786" spans="1:21" x14ac:dyDescent="0.35">
      <c r="A1786" t="s">
        <v>3747</v>
      </c>
      <c r="B1786">
        <v>846420402</v>
      </c>
      <c r="C1786">
        <v>53</v>
      </c>
      <c r="D1786" s="1">
        <v>25347.75</v>
      </c>
      <c r="E1786" t="s">
        <v>741</v>
      </c>
      <c r="F1786" t="s">
        <v>217</v>
      </c>
      <c r="G1786" t="s">
        <v>2771</v>
      </c>
      <c r="H1786" s="3">
        <v>2114375.8443</v>
      </c>
      <c r="I1786" s="3">
        <v>1349469.2889</v>
      </c>
      <c r="J1786" t="s">
        <v>3748</v>
      </c>
      <c r="K1786" t="str">
        <f>_xlfn.XLOOKUP(A1786, Accounts!A:A, Accounts!E:E, "Not Found")</f>
        <v>Joint</v>
      </c>
      <c r="L1786" s="3">
        <f>_xlfn.XLOOKUP(A1786, Accounts!A:A, Accounts!G:G, 0)</f>
        <v>692063232</v>
      </c>
      <c r="M1786" s="3" t="str">
        <f>_xlfn.XLOOKUP(A1786, Loan!A:A, Loan!D:D, "0")</f>
        <v>0</v>
      </c>
      <c r="N1786" s="3" t="str">
        <f>_xlfn.XLOOKUP(Customer8[[#This Row],[Account Number]],Transaction!C:C,Transaction!D:D)</f>
        <v>Cash Withdrawal</v>
      </c>
      <c r="O1786" s="3" t="str">
        <f>_xlfn.XLOOKUP(Customer8[[#This Row],[Account Number]], Transaction!C:C,Transaction!E:E)</f>
        <v>ATM</v>
      </c>
      <c r="P1786" s="2">
        <f>_xlfn.XLOOKUP(Customer8[[#This Row],[Account Number]], Transaction!C:C,Transaction!F:F)</f>
        <v>44402</v>
      </c>
      <c r="Q1786" s="3">
        <f>Customer8[[#This Row],[Bank Deposit]]-Customer8[[#This Row],[Saving Accounts]]</f>
        <v>764906.55539999995</v>
      </c>
      <c r="R1786" s="3">
        <f>IF(AND(K1786="Current", Customer8[[#This Row],[Balance]]&gt;500000), Customer8[[#This Row],[Balance]]*1.02, Customer8[[#This Row],[Balance]])</f>
        <v>764906.55539999995</v>
      </c>
      <c r="S1786" s="3" t="str">
        <f>TEXT(Customer8[[#This Row],[Transaction_Date]], "MMM")</f>
        <v>Jul</v>
      </c>
      <c r="T1786" s="3" t="str">
        <f t="shared" si="27"/>
        <v>50-59 Yrs</v>
      </c>
      <c r="U1786" s="3" t="str">
        <f>TEXT(Customer8[[#This Row],[Transaction_Date]],"YYYY")</f>
        <v>2021</v>
      </c>
    </row>
    <row r="1787" spans="1:21" x14ac:dyDescent="0.35">
      <c r="A1787" t="s">
        <v>3749</v>
      </c>
      <c r="B1787">
        <v>641579724</v>
      </c>
      <c r="C1787">
        <v>26</v>
      </c>
      <c r="D1787" s="1">
        <v>35209.5</v>
      </c>
      <c r="E1787" t="s">
        <v>741</v>
      </c>
      <c r="F1787" t="s">
        <v>240</v>
      </c>
      <c r="G1787" t="s">
        <v>2749</v>
      </c>
      <c r="H1787" s="3">
        <v>1506675.7120000001</v>
      </c>
      <c r="I1787" s="3">
        <v>435052.61180000001</v>
      </c>
      <c r="J1787" t="s">
        <v>3750</v>
      </c>
      <c r="K1787" t="str">
        <f>_xlfn.XLOOKUP(A1787, Accounts!A:A, Accounts!E:E, "Not Found")</f>
        <v>Domiciliary</v>
      </c>
      <c r="L1787" s="3">
        <f>_xlfn.XLOOKUP(A1787, Accounts!A:A, Accounts!G:G, 0)</f>
        <v>1731461942</v>
      </c>
      <c r="M1787" s="3" t="str">
        <f>_xlfn.XLOOKUP(A1787, Loan!A:A, Loan!D:D, "0")</f>
        <v>0</v>
      </c>
      <c r="N1787" s="3" t="str">
        <f>_xlfn.XLOOKUP(Customer8[[#This Row],[Account Number]],Transaction!C:C,Transaction!D:D)</f>
        <v>Online Payment</v>
      </c>
      <c r="O1787" s="3" t="str">
        <f>_xlfn.XLOOKUP(Customer8[[#This Row],[Account Number]], Transaction!C:C,Transaction!E:E)</f>
        <v>Internet Banking</v>
      </c>
      <c r="P1787" s="2">
        <f>_xlfn.XLOOKUP(Customer8[[#This Row],[Account Number]], Transaction!C:C,Transaction!F:F)</f>
        <v>44344</v>
      </c>
      <c r="Q1787" s="3">
        <f>Customer8[[#This Row],[Bank Deposit]]-Customer8[[#This Row],[Saving Accounts]]</f>
        <v>1071623.1002</v>
      </c>
      <c r="R1787" s="3">
        <f>IF(AND(K1787="Current", Customer8[[#This Row],[Balance]]&gt;500000), Customer8[[#This Row],[Balance]]*1.02, Customer8[[#This Row],[Balance]])</f>
        <v>1071623.1002</v>
      </c>
      <c r="S1787" s="3" t="str">
        <f>TEXT(Customer8[[#This Row],[Transaction_Date]], "MMM")</f>
        <v>May</v>
      </c>
      <c r="T1787" s="3" t="str">
        <f t="shared" si="27"/>
        <v>20-29 Yrs</v>
      </c>
      <c r="U1787" s="3" t="str">
        <f>TEXT(Customer8[[#This Row],[Transaction_Date]],"YYYY")</f>
        <v>2021</v>
      </c>
    </row>
    <row r="1788" spans="1:21" x14ac:dyDescent="0.35">
      <c r="A1788" t="s">
        <v>3751</v>
      </c>
      <c r="B1788">
        <v>256687818</v>
      </c>
      <c r="C1788">
        <v>18</v>
      </c>
      <c r="D1788" s="1">
        <v>38131.5</v>
      </c>
      <c r="E1788" t="s">
        <v>741</v>
      </c>
      <c r="F1788" t="s">
        <v>166</v>
      </c>
      <c r="G1788" t="s">
        <v>2749</v>
      </c>
      <c r="H1788" s="3">
        <v>992388.86399999994</v>
      </c>
      <c r="I1788" s="3">
        <v>325718.94959999999</v>
      </c>
      <c r="J1788" t="s">
        <v>3752</v>
      </c>
      <c r="K1788" t="str">
        <f>_xlfn.XLOOKUP(A1788, Accounts!A:A, Accounts!E:E, "Not Found")</f>
        <v>Current</v>
      </c>
      <c r="L1788" s="3">
        <f>_xlfn.XLOOKUP(A1788, Accounts!A:A, Accounts!G:G, 0)</f>
        <v>3073101696</v>
      </c>
      <c r="M1788" s="3" t="str">
        <f>_xlfn.XLOOKUP(A1788, Loan!A:A, Loan!D:D, "0")</f>
        <v>0</v>
      </c>
      <c r="N1788" s="3" t="str">
        <f>_xlfn.XLOOKUP(Customer8[[#This Row],[Account Number]],Transaction!C:C,Transaction!D:D)</f>
        <v>Cash Withdrawal</v>
      </c>
      <c r="O1788" s="3" t="str">
        <f>_xlfn.XLOOKUP(Customer8[[#This Row],[Account Number]], Transaction!C:C,Transaction!E:E)</f>
        <v>ATM</v>
      </c>
      <c r="P1788" s="2">
        <f>_xlfn.XLOOKUP(Customer8[[#This Row],[Account Number]], Transaction!C:C,Transaction!F:F)</f>
        <v>44484</v>
      </c>
      <c r="Q1788" s="3">
        <f>Customer8[[#This Row],[Bank Deposit]]-Customer8[[#This Row],[Saving Accounts]]</f>
        <v>666669.91439999989</v>
      </c>
      <c r="R1788" s="3">
        <f>IF(AND(K1788="Current", Customer8[[#This Row],[Balance]]&gt;500000), Customer8[[#This Row],[Balance]]*1.02, Customer8[[#This Row],[Balance]])</f>
        <v>680003.31268799992</v>
      </c>
      <c r="S1788" s="3" t="str">
        <f>TEXT(Customer8[[#This Row],[Transaction_Date]], "MMM")</f>
        <v>Oct</v>
      </c>
      <c r="T1788" s="3" t="str">
        <f t="shared" si="27"/>
        <v>Below 20 Yrs</v>
      </c>
      <c r="U1788" s="3" t="str">
        <f>TEXT(Customer8[[#This Row],[Transaction_Date]],"YYYY")</f>
        <v>2021</v>
      </c>
    </row>
    <row r="1789" spans="1:21" x14ac:dyDescent="0.35">
      <c r="A1789" t="s">
        <v>3753</v>
      </c>
      <c r="B1789">
        <v>666135493</v>
      </c>
      <c r="C1789">
        <v>46</v>
      </c>
      <c r="D1789" s="1">
        <v>27904.5</v>
      </c>
      <c r="E1789" t="s">
        <v>741</v>
      </c>
      <c r="F1789" t="s">
        <v>390</v>
      </c>
      <c r="G1789" t="s">
        <v>2734</v>
      </c>
      <c r="H1789" s="3">
        <v>2140190.2903999998</v>
      </c>
      <c r="I1789" s="3">
        <v>430644.70010000002</v>
      </c>
      <c r="J1789" t="s">
        <v>3754</v>
      </c>
      <c r="K1789" t="str">
        <f>_xlfn.XLOOKUP(A1789, Accounts!A:A, Accounts!E:E, "Not Found")</f>
        <v>Corporate</v>
      </c>
      <c r="L1789" s="3">
        <f>_xlfn.XLOOKUP(A1789, Accounts!A:A, Accounts!G:G, 0)</f>
        <v>1043509632</v>
      </c>
      <c r="M1789" s="3" t="str">
        <f>_xlfn.XLOOKUP(A1789, Loan!A:A, Loan!D:D, "0")</f>
        <v>0</v>
      </c>
      <c r="N1789" s="3" t="str">
        <f>_xlfn.XLOOKUP(Customer8[[#This Row],[Account Number]],Transaction!C:C,Transaction!D:D)</f>
        <v>Money Deposit</v>
      </c>
      <c r="O1789" s="3" t="str">
        <f>_xlfn.XLOOKUP(Customer8[[#This Row],[Account Number]], Transaction!C:C,Transaction!E:E)</f>
        <v>ATM</v>
      </c>
      <c r="P1789" s="2">
        <f>_xlfn.XLOOKUP(Customer8[[#This Row],[Account Number]], Transaction!C:C,Transaction!F:F)</f>
        <v>44451</v>
      </c>
      <c r="Q1789" s="3">
        <f>Customer8[[#This Row],[Bank Deposit]]-Customer8[[#This Row],[Saving Accounts]]</f>
        <v>1709545.5902999998</v>
      </c>
      <c r="R1789" s="3">
        <f>IF(AND(K1789="Current", Customer8[[#This Row],[Balance]]&gt;500000), Customer8[[#This Row],[Balance]]*1.02, Customer8[[#This Row],[Balance]])</f>
        <v>1709545.5902999998</v>
      </c>
      <c r="S1789" s="3" t="str">
        <f>TEXT(Customer8[[#This Row],[Transaction_Date]], "MMM")</f>
        <v>Sep</v>
      </c>
      <c r="T1789" s="3" t="str">
        <f t="shared" si="27"/>
        <v>40-49 Yrs</v>
      </c>
      <c r="U1789" s="3" t="str">
        <f>TEXT(Customer8[[#This Row],[Transaction_Date]],"YYYY")</f>
        <v>2021</v>
      </c>
    </row>
    <row r="1790" spans="1:21" x14ac:dyDescent="0.35">
      <c r="A1790" t="s">
        <v>3755</v>
      </c>
      <c r="B1790">
        <v>912042678</v>
      </c>
      <c r="C1790">
        <v>64</v>
      </c>
      <c r="D1790" s="1">
        <v>21330</v>
      </c>
      <c r="E1790" t="s">
        <v>741</v>
      </c>
      <c r="F1790" t="s">
        <v>12</v>
      </c>
      <c r="G1790" t="s">
        <v>2734</v>
      </c>
      <c r="H1790" s="3">
        <v>380147.71159999998</v>
      </c>
      <c r="I1790" s="3">
        <v>183999.75649999999</v>
      </c>
      <c r="J1790" t="s">
        <v>3756</v>
      </c>
      <c r="K1790" t="str">
        <f>_xlfn.XLOOKUP(A1790, Accounts!A:A, Accounts!E:E, "Not Found")</f>
        <v>Domiciliary</v>
      </c>
      <c r="L1790" s="3">
        <f>_xlfn.XLOOKUP(A1790, Accounts!A:A, Accounts!G:G, 0)</f>
        <v>154270545</v>
      </c>
      <c r="M1790" s="3" t="str">
        <f>_xlfn.XLOOKUP(A1790, Loan!A:A, Loan!D:D, "0")</f>
        <v>0</v>
      </c>
      <c r="N1790" s="3" t="str">
        <f>_xlfn.XLOOKUP(Customer8[[#This Row],[Account Number]],Transaction!C:C,Transaction!D:D)</f>
        <v>Cash Withdrawal</v>
      </c>
      <c r="O1790" s="3" t="str">
        <f>_xlfn.XLOOKUP(Customer8[[#This Row],[Account Number]], Transaction!C:C,Transaction!E:E)</f>
        <v>Bank</v>
      </c>
      <c r="P1790" s="2">
        <f>_xlfn.XLOOKUP(Customer8[[#This Row],[Account Number]], Transaction!C:C,Transaction!F:F)</f>
        <v>44229</v>
      </c>
      <c r="Q1790" s="3">
        <f>Customer8[[#This Row],[Bank Deposit]]-Customer8[[#This Row],[Saving Accounts]]</f>
        <v>196147.95509999999</v>
      </c>
      <c r="R1790" s="3">
        <f>IF(AND(K1790="Current", Customer8[[#This Row],[Balance]]&gt;500000), Customer8[[#This Row],[Balance]]*1.02, Customer8[[#This Row],[Balance]])</f>
        <v>196147.95509999999</v>
      </c>
      <c r="S1790" s="3" t="str">
        <f>TEXT(Customer8[[#This Row],[Transaction_Date]], "MMM")</f>
        <v>Feb</v>
      </c>
      <c r="T1790" s="3" t="str">
        <f t="shared" si="27"/>
        <v>60-69 Yrs</v>
      </c>
      <c r="U1790" s="3" t="str">
        <f>TEXT(Customer8[[#This Row],[Transaction_Date]],"YYYY")</f>
        <v>2021</v>
      </c>
    </row>
    <row r="1791" spans="1:21" x14ac:dyDescent="0.35">
      <c r="A1791" t="s">
        <v>3757</v>
      </c>
      <c r="B1791">
        <v>523307003</v>
      </c>
      <c r="C1791">
        <v>51</v>
      </c>
      <c r="D1791" s="1">
        <v>26078.25</v>
      </c>
      <c r="E1791" t="s">
        <v>741</v>
      </c>
      <c r="F1791" t="s">
        <v>350</v>
      </c>
      <c r="G1791" t="s">
        <v>2781</v>
      </c>
      <c r="H1791" s="3">
        <v>1002810.1648</v>
      </c>
      <c r="I1791" s="3">
        <v>239480.61790000001</v>
      </c>
      <c r="J1791" t="s">
        <v>3758</v>
      </c>
      <c r="K1791" t="str">
        <f>_xlfn.XLOOKUP(A1791, Accounts!A:A, Accounts!E:E, "Not Found")</f>
        <v>Domiciliary</v>
      </c>
      <c r="L1791" s="3">
        <f>_xlfn.XLOOKUP(A1791, Accounts!A:A, Accounts!G:G, 0)</f>
        <v>2901411744</v>
      </c>
      <c r="M1791" s="3" t="str">
        <f>_xlfn.XLOOKUP(A1791, Loan!A:A, Loan!D:D, "0")</f>
        <v>0</v>
      </c>
      <c r="N1791" s="3" t="str">
        <f>_xlfn.XLOOKUP(Customer8[[#This Row],[Account Number]],Transaction!C:C,Transaction!D:D)</f>
        <v>Money Deposit</v>
      </c>
      <c r="O1791" s="3" t="str">
        <f>_xlfn.XLOOKUP(Customer8[[#This Row],[Account Number]], Transaction!C:C,Transaction!E:E)</f>
        <v>Bank</v>
      </c>
      <c r="P1791" s="2">
        <f>_xlfn.XLOOKUP(Customer8[[#This Row],[Account Number]], Transaction!C:C,Transaction!F:F)</f>
        <v>44335</v>
      </c>
      <c r="Q1791" s="3">
        <f>Customer8[[#This Row],[Bank Deposit]]-Customer8[[#This Row],[Saving Accounts]]</f>
        <v>763329.54689999996</v>
      </c>
      <c r="R1791" s="3">
        <f>IF(AND(K1791="Current", Customer8[[#This Row],[Balance]]&gt;500000), Customer8[[#This Row],[Balance]]*1.02, Customer8[[#This Row],[Balance]])</f>
        <v>763329.54689999996</v>
      </c>
      <c r="S1791" s="3" t="str">
        <f>TEXT(Customer8[[#This Row],[Transaction_Date]], "MMM")</f>
        <v>May</v>
      </c>
      <c r="T1791" s="3" t="str">
        <f t="shared" si="27"/>
        <v>50-59 Yrs</v>
      </c>
      <c r="U1791" s="3" t="str">
        <f>TEXT(Customer8[[#This Row],[Transaction_Date]],"YYYY")</f>
        <v>2021</v>
      </c>
    </row>
    <row r="1792" spans="1:21" x14ac:dyDescent="0.35">
      <c r="A1792" t="s">
        <v>3759</v>
      </c>
      <c r="B1792">
        <v>843915301</v>
      </c>
      <c r="C1792">
        <v>43</v>
      </c>
      <c r="D1792" s="1">
        <v>29000.25</v>
      </c>
      <c r="E1792" t="s">
        <v>741</v>
      </c>
      <c r="F1792" t="s">
        <v>147</v>
      </c>
      <c r="G1792" t="s">
        <v>2734</v>
      </c>
      <c r="H1792" s="3">
        <v>2057795.3085</v>
      </c>
      <c r="I1792" s="3">
        <v>530641.31480000005</v>
      </c>
      <c r="J1792" t="s">
        <v>3760</v>
      </c>
      <c r="K1792" t="str">
        <f>_xlfn.XLOOKUP(A1792, Accounts!A:A, Accounts!E:E, "Not Found")</f>
        <v>Domiciliary</v>
      </c>
      <c r="L1792" s="3">
        <f>_xlfn.XLOOKUP(A1792, Accounts!A:A, Accounts!G:G, 0)</f>
        <v>1571674689</v>
      </c>
      <c r="M1792" s="3" t="str">
        <f>_xlfn.XLOOKUP(A1792, Loan!A:A, Loan!D:D, "0")</f>
        <v>0</v>
      </c>
      <c r="N1792" s="3" t="str">
        <f>_xlfn.XLOOKUP(Customer8[[#This Row],[Account Number]],Transaction!C:C,Transaction!D:D)</f>
        <v>Cash Withdrawal</v>
      </c>
      <c r="O1792" s="3" t="str">
        <f>_xlfn.XLOOKUP(Customer8[[#This Row],[Account Number]], Transaction!C:C,Transaction!E:E)</f>
        <v>ATM</v>
      </c>
      <c r="P1792" s="2">
        <f>_xlfn.XLOOKUP(Customer8[[#This Row],[Account Number]], Transaction!C:C,Transaction!F:F)</f>
        <v>44219</v>
      </c>
      <c r="Q1792" s="3">
        <f>Customer8[[#This Row],[Bank Deposit]]-Customer8[[#This Row],[Saving Accounts]]</f>
        <v>1527153.9937</v>
      </c>
      <c r="R1792" s="3">
        <f>IF(AND(K1792="Current", Customer8[[#This Row],[Balance]]&gt;500000), Customer8[[#This Row],[Balance]]*1.02, Customer8[[#This Row],[Balance]])</f>
        <v>1527153.9937</v>
      </c>
      <c r="S1792" s="3" t="str">
        <f>TEXT(Customer8[[#This Row],[Transaction_Date]], "MMM")</f>
        <v>Jan</v>
      </c>
      <c r="T1792" s="3" t="str">
        <f t="shared" si="27"/>
        <v>40-49 Yrs</v>
      </c>
      <c r="U1792" s="3" t="str">
        <f>TEXT(Customer8[[#This Row],[Transaction_Date]],"YYYY")</f>
        <v>2021</v>
      </c>
    </row>
    <row r="1793" spans="1:21" x14ac:dyDescent="0.35">
      <c r="A1793" t="s">
        <v>3761</v>
      </c>
      <c r="B1793">
        <v>600449226</v>
      </c>
      <c r="C1793">
        <v>62</v>
      </c>
      <c r="D1793" s="1">
        <v>22060.5</v>
      </c>
      <c r="E1793" t="s">
        <v>741</v>
      </c>
      <c r="F1793" t="s">
        <v>118</v>
      </c>
      <c r="G1793" t="s">
        <v>2737</v>
      </c>
      <c r="H1793" s="3">
        <v>103201.6226</v>
      </c>
      <c r="I1793" s="3">
        <v>77183.950400000002</v>
      </c>
      <c r="J1793" t="s">
        <v>3762</v>
      </c>
      <c r="K1793" t="str">
        <f>_xlfn.XLOOKUP(A1793, Accounts!A:A, Accounts!E:E, "Not Found")</f>
        <v>Savings</v>
      </c>
      <c r="L1793" s="3">
        <f>_xlfn.XLOOKUP(A1793, Accounts!A:A, Accounts!G:G, 0)</f>
        <v>134185023</v>
      </c>
      <c r="M1793" s="3" t="str">
        <f>_xlfn.XLOOKUP(A1793, Loan!A:A, Loan!D:D, "0")</f>
        <v>0</v>
      </c>
      <c r="N1793" s="3" t="str">
        <f>_xlfn.XLOOKUP(Customer8[[#This Row],[Account Number]],Transaction!C:C,Transaction!D:D)</f>
        <v>Online Payment</v>
      </c>
      <c r="O1793" s="3" t="str">
        <f>_xlfn.XLOOKUP(Customer8[[#This Row],[Account Number]], Transaction!C:C,Transaction!E:E)</f>
        <v>Internet Banking</v>
      </c>
      <c r="P1793" s="2">
        <f>_xlfn.XLOOKUP(Customer8[[#This Row],[Account Number]], Transaction!C:C,Transaction!F:F)</f>
        <v>44606</v>
      </c>
      <c r="Q1793" s="3">
        <f>Customer8[[#This Row],[Bank Deposit]]-Customer8[[#This Row],[Saving Accounts]]</f>
        <v>26017.672200000001</v>
      </c>
      <c r="R1793" s="3">
        <f>IF(AND(K1793="Current", Customer8[[#This Row],[Balance]]&gt;500000), Customer8[[#This Row],[Balance]]*1.02, Customer8[[#This Row],[Balance]])</f>
        <v>26017.672200000001</v>
      </c>
      <c r="S1793" s="3" t="str">
        <f>TEXT(Customer8[[#This Row],[Transaction_Date]], "MMM")</f>
        <v>Feb</v>
      </c>
      <c r="T1793" s="3" t="str">
        <f t="shared" si="27"/>
        <v>60-69 Yrs</v>
      </c>
      <c r="U1793" s="3" t="str">
        <f>TEXT(Customer8[[#This Row],[Transaction_Date]],"YYYY")</f>
        <v>2022</v>
      </c>
    </row>
    <row r="1794" spans="1:21" x14ac:dyDescent="0.35">
      <c r="A1794" t="s">
        <v>3763</v>
      </c>
      <c r="B1794">
        <v>213205219</v>
      </c>
      <c r="C1794">
        <v>51</v>
      </c>
      <c r="D1794" s="1">
        <v>26078.25</v>
      </c>
      <c r="E1794" t="s">
        <v>741</v>
      </c>
      <c r="F1794" t="s">
        <v>883</v>
      </c>
      <c r="G1794" t="s">
        <v>2764</v>
      </c>
      <c r="H1794" s="3">
        <v>628660.19839999999</v>
      </c>
      <c r="I1794" s="3">
        <v>352364.04119999998</v>
      </c>
      <c r="J1794" t="s">
        <v>3764</v>
      </c>
      <c r="K1794" t="str">
        <f>_xlfn.XLOOKUP(A1794, Accounts!A:A, Accounts!E:E, "Not Found")</f>
        <v>Domiciliary</v>
      </c>
      <c r="L1794" s="3">
        <f>_xlfn.XLOOKUP(A1794, Accounts!A:A, Accounts!G:G, 0)</f>
        <v>36119475</v>
      </c>
      <c r="M1794" s="3" t="str">
        <f>_xlfn.XLOOKUP(A1794, Loan!A:A, Loan!D:D, "0")</f>
        <v>0</v>
      </c>
      <c r="N1794" s="3" t="str">
        <f>_xlfn.XLOOKUP(Customer8[[#This Row],[Account Number]],Transaction!C:C,Transaction!D:D)</f>
        <v>Checks</v>
      </c>
      <c r="O1794" s="3" t="str">
        <f>_xlfn.XLOOKUP(Customer8[[#This Row],[Account Number]], Transaction!C:C,Transaction!E:E)</f>
        <v>Informal Services</v>
      </c>
      <c r="P1794" s="2">
        <f>_xlfn.XLOOKUP(Customer8[[#This Row],[Account Number]], Transaction!C:C,Transaction!F:F)</f>
        <v>44443</v>
      </c>
      <c r="Q1794" s="3">
        <f>Customer8[[#This Row],[Bank Deposit]]-Customer8[[#This Row],[Saving Accounts]]</f>
        <v>276296.15720000002</v>
      </c>
      <c r="R1794" s="3">
        <f>IF(AND(K1794="Current", Customer8[[#This Row],[Balance]]&gt;500000), Customer8[[#This Row],[Balance]]*1.02, Customer8[[#This Row],[Balance]])</f>
        <v>276296.15720000002</v>
      </c>
      <c r="S1794" s="3" t="str">
        <f>TEXT(Customer8[[#This Row],[Transaction_Date]], "MMM")</f>
        <v>Sep</v>
      </c>
      <c r="T1794" s="3" t="str">
        <f t="shared" ref="T1794:T1857" si="28">IF(C1794&lt;20,"Below 20 Yrs",IF(C1794&lt;=29,"20-29 Yrs",IF(C1794&lt;=39,"30-39 Yrs",IF(C1794&lt;=49,"40-49 Yrs",IF(C1794&lt;=59,"50-59 Yrs",IF(C1794&lt;=69,"60-69 Yrs","70 Yrs &amp; Above"))))))</f>
        <v>50-59 Yrs</v>
      </c>
      <c r="U1794" s="3" t="str">
        <f>TEXT(Customer8[[#This Row],[Transaction_Date]],"YYYY")</f>
        <v>2021</v>
      </c>
    </row>
    <row r="1795" spans="1:21" x14ac:dyDescent="0.35">
      <c r="A1795" t="s">
        <v>3765</v>
      </c>
      <c r="B1795">
        <v>77627444</v>
      </c>
      <c r="C1795">
        <v>68</v>
      </c>
      <c r="D1795" s="1">
        <v>19869</v>
      </c>
      <c r="E1795" t="s">
        <v>741</v>
      </c>
      <c r="F1795" t="s">
        <v>905</v>
      </c>
      <c r="G1795" t="s">
        <v>2781</v>
      </c>
      <c r="H1795" s="3">
        <v>2278565.8838999998</v>
      </c>
      <c r="I1795" s="3">
        <v>1414641.8361</v>
      </c>
      <c r="J1795" t="s">
        <v>3766</v>
      </c>
      <c r="K1795" t="str">
        <f>_xlfn.XLOOKUP(A1795, Accounts!A:A, Accounts!E:E, "Not Found")</f>
        <v>Domiciliary</v>
      </c>
      <c r="L1795" s="3">
        <f>_xlfn.XLOOKUP(A1795, Accounts!A:A, Accounts!G:G, 0)</f>
        <v>1175016704</v>
      </c>
      <c r="M1795" s="3" t="str">
        <f>_xlfn.XLOOKUP(A1795, Loan!A:A, Loan!D:D, "0")</f>
        <v>0</v>
      </c>
      <c r="N1795" s="3" t="str">
        <f>_xlfn.XLOOKUP(Customer8[[#This Row],[Account Number]],Transaction!C:C,Transaction!D:D)</f>
        <v>Money Deposit</v>
      </c>
      <c r="O1795" s="3" t="str">
        <f>_xlfn.XLOOKUP(Customer8[[#This Row],[Account Number]], Transaction!C:C,Transaction!E:E)</f>
        <v>Bank</v>
      </c>
      <c r="P1795" s="2">
        <f>_xlfn.XLOOKUP(Customer8[[#This Row],[Account Number]], Transaction!C:C,Transaction!F:F)</f>
        <v>44200</v>
      </c>
      <c r="Q1795" s="3">
        <f>Customer8[[#This Row],[Bank Deposit]]-Customer8[[#This Row],[Saving Accounts]]</f>
        <v>863924.04779999983</v>
      </c>
      <c r="R1795" s="3">
        <f>IF(AND(K1795="Current", Customer8[[#This Row],[Balance]]&gt;500000), Customer8[[#This Row],[Balance]]*1.02, Customer8[[#This Row],[Balance]])</f>
        <v>863924.04779999983</v>
      </c>
      <c r="S1795" s="3" t="str">
        <f>TEXT(Customer8[[#This Row],[Transaction_Date]], "MMM")</f>
        <v>Jan</v>
      </c>
      <c r="T1795" s="3" t="str">
        <f t="shared" si="28"/>
        <v>60-69 Yrs</v>
      </c>
      <c r="U1795" s="3" t="str">
        <f>TEXT(Customer8[[#This Row],[Transaction_Date]],"YYYY")</f>
        <v>2021</v>
      </c>
    </row>
    <row r="1796" spans="1:21" x14ac:dyDescent="0.35">
      <c r="A1796" t="s">
        <v>3767</v>
      </c>
      <c r="B1796">
        <v>604469384</v>
      </c>
      <c r="C1796">
        <v>17</v>
      </c>
      <c r="D1796" s="1">
        <v>38496.75</v>
      </c>
      <c r="E1796" t="s">
        <v>741</v>
      </c>
      <c r="F1796" t="s">
        <v>217</v>
      </c>
      <c r="G1796" t="s">
        <v>2767</v>
      </c>
      <c r="H1796" s="3">
        <v>392769.71470000001</v>
      </c>
      <c r="I1796" s="3">
        <v>38521.645100000002</v>
      </c>
      <c r="J1796" t="s">
        <v>3768</v>
      </c>
      <c r="K1796" t="str">
        <f>_xlfn.XLOOKUP(A1796, Accounts!A:A, Accounts!E:E, "Not Found")</f>
        <v>Domiciliary</v>
      </c>
      <c r="L1796" s="3">
        <f>_xlfn.XLOOKUP(A1796, Accounts!A:A, Accounts!G:G, 0)</f>
        <v>31194065</v>
      </c>
      <c r="M1796" s="3" t="str">
        <f>_xlfn.XLOOKUP(A1796, Loan!A:A, Loan!D:D, "0")</f>
        <v>0</v>
      </c>
      <c r="N1796" s="3" t="str">
        <f>_xlfn.XLOOKUP(Customer8[[#This Row],[Account Number]],Transaction!C:C,Transaction!D:D)</f>
        <v>Money Deposit</v>
      </c>
      <c r="O1796" s="3" t="str">
        <f>_xlfn.XLOOKUP(Customer8[[#This Row],[Account Number]], Transaction!C:C,Transaction!E:E)</f>
        <v>Bank</v>
      </c>
      <c r="P1796" s="2">
        <f>_xlfn.XLOOKUP(Customer8[[#This Row],[Account Number]], Transaction!C:C,Transaction!F:F)</f>
        <v>44520</v>
      </c>
      <c r="Q1796" s="3">
        <f>Customer8[[#This Row],[Bank Deposit]]-Customer8[[#This Row],[Saving Accounts]]</f>
        <v>354248.06959999999</v>
      </c>
      <c r="R1796" s="3">
        <f>IF(AND(K1796="Current", Customer8[[#This Row],[Balance]]&gt;500000), Customer8[[#This Row],[Balance]]*1.02, Customer8[[#This Row],[Balance]])</f>
        <v>354248.06959999999</v>
      </c>
      <c r="S1796" s="3" t="str">
        <f>TEXT(Customer8[[#This Row],[Transaction_Date]], "MMM")</f>
        <v>Nov</v>
      </c>
      <c r="T1796" s="3" t="str">
        <f t="shared" si="28"/>
        <v>Below 20 Yrs</v>
      </c>
      <c r="U1796" s="3" t="str">
        <f>TEXT(Customer8[[#This Row],[Transaction_Date]],"YYYY")</f>
        <v>2021</v>
      </c>
    </row>
    <row r="1797" spans="1:21" x14ac:dyDescent="0.35">
      <c r="A1797" t="s">
        <v>3769</v>
      </c>
      <c r="B1797">
        <v>957975109</v>
      </c>
      <c r="C1797">
        <v>84</v>
      </c>
      <c r="D1797" s="1">
        <v>14025</v>
      </c>
      <c r="E1797" t="s">
        <v>741</v>
      </c>
      <c r="F1797" t="s">
        <v>883</v>
      </c>
      <c r="G1797" t="s">
        <v>2764</v>
      </c>
      <c r="H1797" s="3">
        <v>1638584.7075</v>
      </c>
      <c r="I1797" s="3">
        <v>730430.6446</v>
      </c>
      <c r="J1797" t="s">
        <v>3770</v>
      </c>
      <c r="K1797" t="str">
        <f>_xlfn.XLOOKUP(A1797, Accounts!A:A, Accounts!E:E, "Not Found")</f>
        <v>Savings</v>
      </c>
      <c r="L1797" s="3">
        <f>_xlfn.XLOOKUP(A1797, Accounts!A:A, Accounts!G:G, 0)</f>
        <v>658982268</v>
      </c>
      <c r="M1797" s="3" t="str">
        <f>_xlfn.XLOOKUP(A1797, Loan!A:A, Loan!D:D, "0")</f>
        <v>0</v>
      </c>
      <c r="N1797" s="3" t="str">
        <f>_xlfn.XLOOKUP(Customer8[[#This Row],[Account Number]],Transaction!C:C,Transaction!D:D)</f>
        <v>Online Payment</v>
      </c>
      <c r="O1797" s="3" t="str">
        <f>_xlfn.XLOOKUP(Customer8[[#This Row],[Account Number]], Transaction!C:C,Transaction!E:E)</f>
        <v>Mobile</v>
      </c>
      <c r="P1797" s="2">
        <f>_xlfn.XLOOKUP(Customer8[[#This Row],[Account Number]], Transaction!C:C,Transaction!F:F)</f>
        <v>44576</v>
      </c>
      <c r="Q1797" s="3">
        <f>Customer8[[#This Row],[Bank Deposit]]-Customer8[[#This Row],[Saving Accounts]]</f>
        <v>908154.06290000002</v>
      </c>
      <c r="R1797" s="3">
        <f>IF(AND(K1797="Current", Customer8[[#This Row],[Balance]]&gt;500000), Customer8[[#This Row],[Balance]]*1.02, Customer8[[#This Row],[Balance]])</f>
        <v>908154.06290000002</v>
      </c>
      <c r="S1797" s="3" t="str">
        <f>TEXT(Customer8[[#This Row],[Transaction_Date]], "MMM")</f>
        <v>Jan</v>
      </c>
      <c r="T1797" s="3" t="str">
        <f t="shared" si="28"/>
        <v>70 Yrs &amp; Above</v>
      </c>
      <c r="U1797" s="3" t="str">
        <f>TEXT(Customer8[[#This Row],[Transaction_Date]],"YYYY")</f>
        <v>2022</v>
      </c>
    </row>
    <row r="1798" spans="1:21" x14ac:dyDescent="0.35">
      <c r="A1798" t="s">
        <v>3771</v>
      </c>
      <c r="B1798">
        <v>904970081</v>
      </c>
      <c r="C1798">
        <v>78</v>
      </c>
      <c r="D1798" s="1">
        <v>16216.5</v>
      </c>
      <c r="E1798" t="s">
        <v>741</v>
      </c>
      <c r="F1798" t="s">
        <v>968</v>
      </c>
      <c r="G1798" t="s">
        <v>2740</v>
      </c>
      <c r="H1798" s="3">
        <v>319216.36099999998</v>
      </c>
      <c r="I1798" s="3">
        <v>63480.526299999998</v>
      </c>
      <c r="J1798" t="s">
        <v>3772</v>
      </c>
      <c r="K1798" t="str">
        <f>_xlfn.XLOOKUP(A1798, Accounts!A:A, Accounts!E:E, "Not Found")</f>
        <v>Domiciliary</v>
      </c>
      <c r="L1798" s="3">
        <f>_xlfn.XLOOKUP(A1798, Accounts!A:A, Accounts!G:G, 0)</f>
        <v>3487116948</v>
      </c>
      <c r="M1798" s="3" t="str">
        <f>_xlfn.XLOOKUP(A1798, Loan!A:A, Loan!D:D, "0")</f>
        <v>0</v>
      </c>
      <c r="N1798" s="3" t="str">
        <f>_xlfn.XLOOKUP(Customer8[[#This Row],[Account Number]],Transaction!C:C,Transaction!D:D)</f>
        <v>Checks</v>
      </c>
      <c r="O1798" s="3" t="str">
        <f>_xlfn.XLOOKUP(Customer8[[#This Row],[Account Number]], Transaction!C:C,Transaction!E:E)</f>
        <v>Bank</v>
      </c>
      <c r="P1798" s="2">
        <f>_xlfn.XLOOKUP(Customer8[[#This Row],[Account Number]], Transaction!C:C,Transaction!F:F)</f>
        <v>44539</v>
      </c>
      <c r="Q1798" s="3">
        <f>Customer8[[#This Row],[Bank Deposit]]-Customer8[[#This Row],[Saving Accounts]]</f>
        <v>255735.83469999998</v>
      </c>
      <c r="R1798" s="3">
        <f>IF(AND(K1798="Current", Customer8[[#This Row],[Balance]]&gt;500000), Customer8[[#This Row],[Balance]]*1.02, Customer8[[#This Row],[Balance]])</f>
        <v>255735.83469999998</v>
      </c>
      <c r="S1798" s="3" t="str">
        <f>TEXT(Customer8[[#This Row],[Transaction_Date]], "MMM")</f>
        <v>Dec</v>
      </c>
      <c r="T1798" s="3" t="str">
        <f t="shared" si="28"/>
        <v>70 Yrs &amp; Above</v>
      </c>
      <c r="U1798" s="3" t="str">
        <f>TEXT(Customer8[[#This Row],[Transaction_Date]],"YYYY")</f>
        <v>2021</v>
      </c>
    </row>
    <row r="1799" spans="1:21" x14ac:dyDescent="0.35">
      <c r="A1799" t="s">
        <v>3773</v>
      </c>
      <c r="B1799">
        <v>706031409</v>
      </c>
      <c r="C1799">
        <v>25</v>
      </c>
      <c r="D1799" s="1">
        <v>35574.75</v>
      </c>
      <c r="E1799" t="s">
        <v>741</v>
      </c>
      <c r="F1799" t="s">
        <v>118</v>
      </c>
      <c r="G1799" t="s">
        <v>2749</v>
      </c>
      <c r="H1799" s="3">
        <v>588292.83169999998</v>
      </c>
      <c r="I1799" s="3">
        <v>284934.38860000001</v>
      </c>
      <c r="J1799" t="s">
        <v>3774</v>
      </c>
      <c r="K1799" t="str">
        <f>_xlfn.XLOOKUP(A1799, Accounts!A:A, Accounts!E:E, "Not Found")</f>
        <v>Current</v>
      </c>
      <c r="L1799" s="3">
        <f>_xlfn.XLOOKUP(A1799, Accounts!A:A, Accounts!G:G, 0)</f>
        <v>763370256</v>
      </c>
      <c r="M1799" s="3" t="str">
        <f>_xlfn.XLOOKUP(A1799, Loan!A:A, Loan!D:D, "0")</f>
        <v>0</v>
      </c>
      <c r="N1799" s="3" t="str">
        <f>_xlfn.XLOOKUP(Customer8[[#This Row],[Account Number]],Transaction!C:C,Transaction!D:D)</f>
        <v>Money Transfer</v>
      </c>
      <c r="O1799" s="3" t="str">
        <f>_xlfn.XLOOKUP(Customer8[[#This Row],[Account Number]], Transaction!C:C,Transaction!E:E)</f>
        <v>Mobile</v>
      </c>
      <c r="P1799" s="2">
        <f>_xlfn.XLOOKUP(Customer8[[#This Row],[Account Number]], Transaction!C:C,Transaction!F:F)</f>
        <v>44337</v>
      </c>
      <c r="Q1799" s="3">
        <f>Customer8[[#This Row],[Bank Deposit]]-Customer8[[#This Row],[Saving Accounts]]</f>
        <v>303358.44309999997</v>
      </c>
      <c r="R1799" s="3">
        <f>IF(AND(K1799="Current", Customer8[[#This Row],[Balance]]&gt;500000), Customer8[[#This Row],[Balance]]*1.02, Customer8[[#This Row],[Balance]])</f>
        <v>303358.44309999997</v>
      </c>
      <c r="S1799" s="3" t="str">
        <f>TEXT(Customer8[[#This Row],[Transaction_Date]], "MMM")</f>
        <v>May</v>
      </c>
      <c r="T1799" s="3" t="str">
        <f t="shared" si="28"/>
        <v>20-29 Yrs</v>
      </c>
      <c r="U1799" s="3" t="str">
        <f>TEXT(Customer8[[#This Row],[Transaction_Date]],"YYYY")</f>
        <v>2021</v>
      </c>
    </row>
    <row r="1800" spans="1:21" x14ac:dyDescent="0.35">
      <c r="A1800" t="s">
        <v>3775</v>
      </c>
      <c r="B1800">
        <v>792776232</v>
      </c>
      <c r="C1800">
        <v>84</v>
      </c>
      <c r="D1800" s="1">
        <v>14025</v>
      </c>
      <c r="E1800" t="s">
        <v>741</v>
      </c>
      <c r="F1800" t="s">
        <v>984</v>
      </c>
      <c r="G1800" t="s">
        <v>2781</v>
      </c>
      <c r="H1800" s="3">
        <v>444874.25069999998</v>
      </c>
      <c r="I1800" s="3">
        <v>89541.053700000004</v>
      </c>
      <c r="J1800" t="s">
        <v>3776</v>
      </c>
      <c r="K1800" t="str">
        <f>_xlfn.XLOOKUP(A1800, Accounts!A:A, Accounts!E:E, "Not Found")</f>
        <v>Corporate</v>
      </c>
      <c r="L1800" s="3">
        <f>_xlfn.XLOOKUP(A1800, Accounts!A:A, Accounts!G:G, 0)</f>
        <v>1260161244</v>
      </c>
      <c r="M1800" s="3" t="str">
        <f>_xlfn.XLOOKUP(A1800, Loan!A:A, Loan!D:D, "0")</f>
        <v>0</v>
      </c>
      <c r="N1800" s="3" t="str">
        <f>_xlfn.XLOOKUP(Customer8[[#This Row],[Account Number]],Transaction!C:C,Transaction!D:D)</f>
        <v>Online Payment</v>
      </c>
      <c r="O1800" s="3" t="str">
        <f>_xlfn.XLOOKUP(Customer8[[#This Row],[Account Number]], Transaction!C:C,Transaction!E:E)</f>
        <v>Internet Banking</v>
      </c>
      <c r="P1800" s="2">
        <f>_xlfn.XLOOKUP(Customer8[[#This Row],[Account Number]], Transaction!C:C,Transaction!F:F)</f>
        <v>44200</v>
      </c>
      <c r="Q1800" s="3">
        <f>Customer8[[#This Row],[Bank Deposit]]-Customer8[[#This Row],[Saving Accounts]]</f>
        <v>355333.19699999999</v>
      </c>
      <c r="R1800" s="3">
        <f>IF(AND(K1800="Current", Customer8[[#This Row],[Balance]]&gt;500000), Customer8[[#This Row],[Balance]]*1.02, Customer8[[#This Row],[Balance]])</f>
        <v>355333.19699999999</v>
      </c>
      <c r="S1800" s="3" t="str">
        <f>TEXT(Customer8[[#This Row],[Transaction_Date]], "MMM")</f>
        <v>Jan</v>
      </c>
      <c r="T1800" s="3" t="str">
        <f t="shared" si="28"/>
        <v>70 Yrs &amp; Above</v>
      </c>
      <c r="U1800" s="3" t="str">
        <f>TEXT(Customer8[[#This Row],[Transaction_Date]],"YYYY")</f>
        <v>2021</v>
      </c>
    </row>
    <row r="1801" spans="1:21" x14ac:dyDescent="0.35">
      <c r="A1801" t="s">
        <v>3777</v>
      </c>
      <c r="B1801">
        <v>970852604</v>
      </c>
      <c r="C1801">
        <v>77</v>
      </c>
      <c r="D1801" s="1">
        <v>16581.75</v>
      </c>
      <c r="E1801" t="s">
        <v>741</v>
      </c>
      <c r="F1801" t="s">
        <v>1070</v>
      </c>
      <c r="G1801" t="s">
        <v>2749</v>
      </c>
      <c r="H1801" s="3">
        <v>1305930.6015000001</v>
      </c>
      <c r="I1801" s="3">
        <v>222474.606</v>
      </c>
      <c r="J1801" t="s">
        <v>3778</v>
      </c>
      <c r="K1801" t="str">
        <f>_xlfn.XLOOKUP(A1801, Accounts!A:A, Accounts!E:E, "Not Found")</f>
        <v>Current</v>
      </c>
      <c r="L1801" s="3">
        <f>_xlfn.XLOOKUP(A1801, Accounts!A:A, Accounts!G:G, 0)</f>
        <v>64108746</v>
      </c>
      <c r="M1801" s="3" t="str">
        <f>_xlfn.XLOOKUP(A1801, Loan!A:A, Loan!D:D, "0")</f>
        <v>0</v>
      </c>
      <c r="N1801" s="3" t="str">
        <f>_xlfn.XLOOKUP(Customer8[[#This Row],[Account Number]],Transaction!C:C,Transaction!D:D)</f>
        <v>Cash Withdrawal</v>
      </c>
      <c r="O1801" s="3" t="str">
        <f>_xlfn.XLOOKUP(Customer8[[#This Row],[Account Number]], Transaction!C:C,Transaction!E:E)</f>
        <v>ATM</v>
      </c>
      <c r="P1801" s="2">
        <f>_xlfn.XLOOKUP(Customer8[[#This Row],[Account Number]], Transaction!C:C,Transaction!F:F)</f>
        <v>44368</v>
      </c>
      <c r="Q1801" s="3">
        <f>Customer8[[#This Row],[Bank Deposit]]-Customer8[[#This Row],[Saving Accounts]]</f>
        <v>1083455.9955000002</v>
      </c>
      <c r="R1801" s="3">
        <f>IF(AND(K1801="Current", Customer8[[#This Row],[Balance]]&gt;500000), Customer8[[#This Row],[Balance]]*1.02, Customer8[[#This Row],[Balance]])</f>
        <v>1105125.1154100003</v>
      </c>
      <c r="S1801" s="3" t="str">
        <f>TEXT(Customer8[[#This Row],[Transaction_Date]], "MMM")</f>
        <v>Jun</v>
      </c>
      <c r="T1801" s="3" t="str">
        <f t="shared" si="28"/>
        <v>70 Yrs &amp; Above</v>
      </c>
      <c r="U1801" s="3" t="str">
        <f>TEXT(Customer8[[#This Row],[Transaction_Date]],"YYYY")</f>
        <v>2021</v>
      </c>
    </row>
    <row r="1802" spans="1:21" x14ac:dyDescent="0.35">
      <c r="A1802" t="s">
        <v>3779</v>
      </c>
      <c r="B1802">
        <v>772724674</v>
      </c>
      <c r="C1802">
        <v>30</v>
      </c>
      <c r="D1802" s="1">
        <v>33748.5</v>
      </c>
      <c r="E1802" t="s">
        <v>741</v>
      </c>
      <c r="F1802" t="s">
        <v>45</v>
      </c>
      <c r="G1802" t="s">
        <v>2767</v>
      </c>
      <c r="H1802" s="3">
        <v>389075.56929999997</v>
      </c>
      <c r="I1802" s="3">
        <v>112189.7515</v>
      </c>
      <c r="J1802" t="s">
        <v>3780</v>
      </c>
      <c r="K1802" t="str">
        <f>_xlfn.XLOOKUP(A1802, Accounts!A:A, Accounts!E:E, "Not Found")</f>
        <v>Joint</v>
      </c>
      <c r="L1802" s="3">
        <f>_xlfn.XLOOKUP(A1802, Accounts!A:A, Accounts!G:G, 0)</f>
        <v>37788093</v>
      </c>
      <c r="M1802" s="3" t="str">
        <f>_xlfn.XLOOKUP(A1802, Loan!A:A, Loan!D:D, "0")</f>
        <v>0</v>
      </c>
      <c r="N1802" s="3" t="str">
        <f>_xlfn.XLOOKUP(Customer8[[#This Row],[Account Number]],Transaction!C:C,Transaction!D:D)</f>
        <v>Online Payment</v>
      </c>
      <c r="O1802" s="3" t="str">
        <f>_xlfn.XLOOKUP(Customer8[[#This Row],[Account Number]], Transaction!C:C,Transaction!E:E)</f>
        <v>Mobile</v>
      </c>
      <c r="P1802" s="2">
        <f>_xlfn.XLOOKUP(Customer8[[#This Row],[Account Number]], Transaction!C:C,Transaction!F:F)</f>
        <v>44611</v>
      </c>
      <c r="Q1802" s="3">
        <f>Customer8[[#This Row],[Bank Deposit]]-Customer8[[#This Row],[Saving Accounts]]</f>
        <v>276885.81779999996</v>
      </c>
      <c r="R1802" s="3">
        <f>IF(AND(K1802="Current", Customer8[[#This Row],[Balance]]&gt;500000), Customer8[[#This Row],[Balance]]*1.02, Customer8[[#This Row],[Balance]])</f>
        <v>276885.81779999996</v>
      </c>
      <c r="S1802" s="3" t="str">
        <f>TEXT(Customer8[[#This Row],[Transaction_Date]], "MMM")</f>
        <v>Feb</v>
      </c>
      <c r="T1802" s="3" t="str">
        <f t="shared" si="28"/>
        <v>30-39 Yrs</v>
      </c>
      <c r="U1802" s="3" t="str">
        <f>TEXT(Customer8[[#This Row],[Transaction_Date]],"YYYY")</f>
        <v>2022</v>
      </c>
    </row>
    <row r="1803" spans="1:21" x14ac:dyDescent="0.35">
      <c r="A1803" t="s">
        <v>3781</v>
      </c>
      <c r="B1803">
        <v>230466938</v>
      </c>
      <c r="C1803">
        <v>57</v>
      </c>
      <c r="D1803" s="1">
        <v>23886.75</v>
      </c>
      <c r="E1803" t="s">
        <v>741</v>
      </c>
      <c r="F1803" t="s">
        <v>285</v>
      </c>
      <c r="G1803" t="s">
        <v>2743</v>
      </c>
      <c r="H1803" s="3">
        <v>12788.4411</v>
      </c>
      <c r="I1803" s="3">
        <v>7831.8176999999996</v>
      </c>
      <c r="J1803" t="s">
        <v>3782</v>
      </c>
      <c r="K1803" t="str">
        <f>_xlfn.XLOOKUP(A1803, Accounts!A:A, Accounts!E:E, "Not Found")</f>
        <v>Domiciliary</v>
      </c>
      <c r="L1803" s="3">
        <f>_xlfn.XLOOKUP(A1803, Accounts!A:A, Accounts!G:G, 0)</f>
        <v>292010268</v>
      </c>
      <c r="M1803" s="3" t="str">
        <f>_xlfn.XLOOKUP(A1803, Loan!A:A, Loan!D:D, "0")</f>
        <v>0</v>
      </c>
      <c r="N1803" s="3" t="str">
        <f>_xlfn.XLOOKUP(Customer8[[#This Row],[Account Number]],Transaction!C:C,Transaction!D:D)</f>
        <v>Money Transfer</v>
      </c>
      <c r="O1803" s="3" t="str">
        <f>_xlfn.XLOOKUP(Customer8[[#This Row],[Account Number]], Transaction!C:C,Transaction!E:E)</f>
        <v>Bank</v>
      </c>
      <c r="P1803" s="2">
        <f>_xlfn.XLOOKUP(Customer8[[#This Row],[Account Number]], Transaction!C:C,Transaction!F:F)</f>
        <v>44361</v>
      </c>
      <c r="Q1803" s="3">
        <f>Customer8[[#This Row],[Bank Deposit]]-Customer8[[#This Row],[Saving Accounts]]</f>
        <v>4956.6234000000004</v>
      </c>
      <c r="R1803" s="3">
        <f>IF(AND(K1803="Current", Customer8[[#This Row],[Balance]]&gt;500000), Customer8[[#This Row],[Balance]]*1.02, Customer8[[#This Row],[Balance]])</f>
        <v>4956.6234000000004</v>
      </c>
      <c r="S1803" s="3" t="str">
        <f>TEXT(Customer8[[#This Row],[Transaction_Date]], "MMM")</f>
        <v>Jun</v>
      </c>
      <c r="T1803" s="3" t="str">
        <f t="shared" si="28"/>
        <v>50-59 Yrs</v>
      </c>
      <c r="U1803" s="3" t="str">
        <f>TEXT(Customer8[[#This Row],[Transaction_Date]],"YYYY")</f>
        <v>2021</v>
      </c>
    </row>
    <row r="1804" spans="1:21" x14ac:dyDescent="0.35">
      <c r="A1804" t="s">
        <v>3783</v>
      </c>
      <c r="B1804">
        <v>46670843</v>
      </c>
      <c r="C1804">
        <v>49</v>
      </c>
      <c r="D1804" s="1">
        <v>26808.75</v>
      </c>
      <c r="E1804" t="s">
        <v>741</v>
      </c>
      <c r="F1804" t="s">
        <v>668</v>
      </c>
      <c r="G1804" t="s">
        <v>2767</v>
      </c>
      <c r="H1804" s="3">
        <v>1095366.6979</v>
      </c>
      <c r="I1804" s="3">
        <v>333372.47330000001</v>
      </c>
      <c r="J1804" t="s">
        <v>3784</v>
      </c>
      <c r="K1804" t="str">
        <f>_xlfn.XLOOKUP(A1804, Accounts!A:A, Accounts!E:E, "Not Found")</f>
        <v>Joint</v>
      </c>
      <c r="L1804" s="3">
        <f>_xlfn.XLOOKUP(A1804, Accounts!A:A, Accounts!G:G, 0)</f>
        <v>2799048384</v>
      </c>
      <c r="M1804" s="3" t="str">
        <f>_xlfn.XLOOKUP(A1804, Loan!A:A, Loan!D:D, "0")</f>
        <v>0</v>
      </c>
      <c r="N1804" s="3" t="str">
        <f>_xlfn.XLOOKUP(Customer8[[#This Row],[Account Number]],Transaction!C:C,Transaction!D:D)</f>
        <v>Online Payment</v>
      </c>
      <c r="O1804" s="3" t="str">
        <f>_xlfn.XLOOKUP(Customer8[[#This Row],[Account Number]], Transaction!C:C,Transaction!E:E)</f>
        <v>Mobile</v>
      </c>
      <c r="P1804" s="2">
        <f>_xlfn.XLOOKUP(Customer8[[#This Row],[Account Number]], Transaction!C:C,Transaction!F:F)</f>
        <v>44620</v>
      </c>
      <c r="Q1804" s="3">
        <f>Customer8[[#This Row],[Bank Deposit]]-Customer8[[#This Row],[Saving Accounts]]</f>
        <v>761994.22460000007</v>
      </c>
      <c r="R1804" s="3">
        <f>IF(AND(K1804="Current", Customer8[[#This Row],[Balance]]&gt;500000), Customer8[[#This Row],[Balance]]*1.02, Customer8[[#This Row],[Balance]])</f>
        <v>761994.22460000007</v>
      </c>
      <c r="S1804" s="3" t="str">
        <f>TEXT(Customer8[[#This Row],[Transaction_Date]], "MMM")</f>
        <v>Feb</v>
      </c>
      <c r="T1804" s="3" t="str">
        <f t="shared" si="28"/>
        <v>40-49 Yrs</v>
      </c>
      <c r="U1804" s="3" t="str">
        <f>TEXT(Customer8[[#This Row],[Transaction_Date]],"YYYY")</f>
        <v>2022</v>
      </c>
    </row>
    <row r="1805" spans="1:21" x14ac:dyDescent="0.35">
      <c r="A1805" t="s">
        <v>3785</v>
      </c>
      <c r="B1805">
        <v>346282943</v>
      </c>
      <c r="C1805">
        <v>55</v>
      </c>
      <c r="D1805" s="1">
        <v>24617.25</v>
      </c>
      <c r="E1805" t="s">
        <v>741</v>
      </c>
      <c r="F1805" t="s">
        <v>687</v>
      </c>
      <c r="G1805" t="s">
        <v>2771</v>
      </c>
      <c r="H1805" s="3">
        <v>2470522.7954000002</v>
      </c>
      <c r="I1805" s="3">
        <v>397936.5576</v>
      </c>
      <c r="J1805" t="s">
        <v>1223</v>
      </c>
      <c r="K1805" t="str">
        <f>_xlfn.XLOOKUP(A1805, Accounts!A:A, Accounts!E:E, "Not Found")</f>
        <v>Joint</v>
      </c>
      <c r="L1805" s="3">
        <f>_xlfn.XLOOKUP(A1805, Accounts!A:A, Accounts!G:G, 0)</f>
        <v>609866528</v>
      </c>
      <c r="M1805" s="3" t="str">
        <f>_xlfn.XLOOKUP(A1805, Loan!A:A, Loan!D:D, "0")</f>
        <v>0</v>
      </c>
      <c r="N1805" s="3" t="str">
        <f>_xlfn.XLOOKUP(Customer8[[#This Row],[Account Number]],Transaction!C:C,Transaction!D:D)</f>
        <v>Online Payment</v>
      </c>
      <c r="O1805" s="3" t="str">
        <f>_xlfn.XLOOKUP(Customer8[[#This Row],[Account Number]], Transaction!C:C,Transaction!E:E)</f>
        <v>Card</v>
      </c>
      <c r="P1805" s="2">
        <f>_xlfn.XLOOKUP(Customer8[[#This Row],[Account Number]], Transaction!C:C,Transaction!F:F)</f>
        <v>44435</v>
      </c>
      <c r="Q1805" s="3">
        <f>Customer8[[#This Row],[Bank Deposit]]-Customer8[[#This Row],[Saving Accounts]]</f>
        <v>2072586.2378000002</v>
      </c>
      <c r="R1805" s="3">
        <f>IF(AND(K1805="Current", Customer8[[#This Row],[Balance]]&gt;500000), Customer8[[#This Row],[Balance]]*1.02, Customer8[[#This Row],[Balance]])</f>
        <v>2072586.2378000002</v>
      </c>
      <c r="S1805" s="3" t="str">
        <f>TEXT(Customer8[[#This Row],[Transaction_Date]], "MMM")</f>
        <v>Aug</v>
      </c>
      <c r="T1805" s="3" t="str">
        <f t="shared" si="28"/>
        <v>50-59 Yrs</v>
      </c>
      <c r="U1805" s="3" t="str">
        <f>TEXT(Customer8[[#This Row],[Transaction_Date]],"YYYY")</f>
        <v>2021</v>
      </c>
    </row>
    <row r="1806" spans="1:21" x14ac:dyDescent="0.35">
      <c r="A1806" t="s">
        <v>3786</v>
      </c>
      <c r="B1806">
        <v>903996598</v>
      </c>
      <c r="C1806">
        <v>70</v>
      </c>
      <c r="D1806" s="1">
        <v>19138.5</v>
      </c>
      <c r="E1806" t="s">
        <v>741</v>
      </c>
      <c r="F1806" t="s">
        <v>905</v>
      </c>
      <c r="G1806" t="s">
        <v>2848</v>
      </c>
      <c r="H1806" s="3">
        <v>87108.718699999998</v>
      </c>
      <c r="I1806" s="3">
        <v>58671.936999999998</v>
      </c>
      <c r="J1806" t="s">
        <v>3787</v>
      </c>
      <c r="K1806" t="str">
        <f>_xlfn.XLOOKUP(A1806, Accounts!A:A, Accounts!E:E, "Not Found")</f>
        <v>Corporate</v>
      </c>
      <c r="L1806" s="3">
        <f>_xlfn.XLOOKUP(A1806, Accounts!A:A, Accounts!G:G, 0)</f>
        <v>1695480585</v>
      </c>
      <c r="M1806" s="3" t="str">
        <f>_xlfn.XLOOKUP(A1806, Loan!A:A, Loan!D:D, "0")</f>
        <v>0</v>
      </c>
      <c r="N1806" s="3" t="str">
        <f>_xlfn.XLOOKUP(Customer8[[#This Row],[Account Number]],Transaction!C:C,Transaction!D:D)</f>
        <v>Online Payment</v>
      </c>
      <c r="O1806" s="3" t="str">
        <f>_xlfn.XLOOKUP(Customer8[[#This Row],[Account Number]], Transaction!C:C,Transaction!E:E)</f>
        <v>Internet Banking</v>
      </c>
      <c r="P1806" s="2">
        <f>_xlfn.XLOOKUP(Customer8[[#This Row],[Account Number]], Transaction!C:C,Transaction!F:F)</f>
        <v>44603</v>
      </c>
      <c r="Q1806" s="3">
        <f>Customer8[[#This Row],[Bank Deposit]]-Customer8[[#This Row],[Saving Accounts]]</f>
        <v>28436.7817</v>
      </c>
      <c r="R1806" s="3">
        <f>IF(AND(K1806="Current", Customer8[[#This Row],[Balance]]&gt;500000), Customer8[[#This Row],[Balance]]*1.02, Customer8[[#This Row],[Balance]])</f>
        <v>28436.7817</v>
      </c>
      <c r="S1806" s="3" t="str">
        <f>TEXT(Customer8[[#This Row],[Transaction_Date]], "MMM")</f>
        <v>Feb</v>
      </c>
      <c r="T1806" s="3" t="str">
        <f t="shared" si="28"/>
        <v>70 Yrs &amp; Above</v>
      </c>
      <c r="U1806" s="3" t="str">
        <f>TEXT(Customer8[[#This Row],[Transaction_Date]],"YYYY")</f>
        <v>2022</v>
      </c>
    </row>
    <row r="1807" spans="1:21" x14ac:dyDescent="0.35">
      <c r="A1807" t="s">
        <v>3788</v>
      </c>
      <c r="B1807">
        <v>48964941</v>
      </c>
      <c r="C1807">
        <v>25</v>
      </c>
      <c r="D1807" s="1">
        <v>35574.75</v>
      </c>
      <c r="E1807" t="s">
        <v>741</v>
      </c>
      <c r="F1807" t="s">
        <v>533</v>
      </c>
      <c r="G1807" t="s">
        <v>2756</v>
      </c>
      <c r="H1807" s="3">
        <v>1529895.3218</v>
      </c>
      <c r="I1807" s="3">
        <v>220393.6159</v>
      </c>
      <c r="J1807" t="s">
        <v>3789</v>
      </c>
      <c r="K1807" t="str">
        <f>_xlfn.XLOOKUP(A1807, Accounts!A:A, Accounts!E:E, "Not Found")</f>
        <v>Corporate</v>
      </c>
      <c r="L1807" s="3">
        <f>_xlfn.XLOOKUP(A1807, Accounts!A:A, Accounts!G:G, 0)</f>
        <v>3414324225</v>
      </c>
      <c r="M1807" s="3" t="str">
        <f>_xlfn.XLOOKUP(A1807, Loan!A:A, Loan!D:D, "0")</f>
        <v>0</v>
      </c>
      <c r="N1807" s="3" t="str">
        <f>_xlfn.XLOOKUP(Customer8[[#This Row],[Account Number]],Transaction!C:C,Transaction!D:D)</f>
        <v>Cash Withdrawal</v>
      </c>
      <c r="O1807" s="3" t="str">
        <f>_xlfn.XLOOKUP(Customer8[[#This Row],[Account Number]], Transaction!C:C,Transaction!E:E)</f>
        <v>POS</v>
      </c>
      <c r="P1807" s="2">
        <f>_xlfn.XLOOKUP(Customer8[[#This Row],[Account Number]], Transaction!C:C,Transaction!F:F)</f>
        <v>44495</v>
      </c>
      <c r="Q1807" s="3">
        <f>Customer8[[#This Row],[Bank Deposit]]-Customer8[[#This Row],[Saving Accounts]]</f>
        <v>1309501.7058999999</v>
      </c>
      <c r="R1807" s="3">
        <f>IF(AND(K1807="Current", Customer8[[#This Row],[Balance]]&gt;500000), Customer8[[#This Row],[Balance]]*1.02, Customer8[[#This Row],[Balance]])</f>
        <v>1309501.7058999999</v>
      </c>
      <c r="S1807" s="3" t="str">
        <f>TEXT(Customer8[[#This Row],[Transaction_Date]], "MMM")</f>
        <v>Oct</v>
      </c>
      <c r="T1807" s="3" t="str">
        <f t="shared" si="28"/>
        <v>20-29 Yrs</v>
      </c>
      <c r="U1807" s="3" t="str">
        <f>TEXT(Customer8[[#This Row],[Transaction_Date]],"YYYY")</f>
        <v>2021</v>
      </c>
    </row>
    <row r="1808" spans="1:21" x14ac:dyDescent="0.35">
      <c r="A1808" t="s">
        <v>3790</v>
      </c>
      <c r="B1808">
        <v>5209569</v>
      </c>
      <c r="C1808">
        <v>37</v>
      </c>
      <c r="D1808" s="1">
        <v>31191.75</v>
      </c>
      <c r="E1808" t="s">
        <v>741</v>
      </c>
      <c r="F1808" t="s">
        <v>424</v>
      </c>
      <c r="G1808" t="s">
        <v>2737</v>
      </c>
      <c r="H1808" s="3">
        <v>1717828.0703</v>
      </c>
      <c r="I1808" s="3">
        <v>447638.40960000001</v>
      </c>
      <c r="J1808" t="s">
        <v>3791</v>
      </c>
      <c r="K1808" t="str">
        <f>_xlfn.XLOOKUP(A1808, Accounts!A:A, Accounts!E:E, "Not Found")</f>
        <v>Corporate</v>
      </c>
      <c r="L1808" s="3">
        <f>_xlfn.XLOOKUP(A1808, Accounts!A:A, Accounts!G:G, 0)</f>
        <v>196377777</v>
      </c>
      <c r="M1808" s="3">
        <f>_xlfn.XLOOKUP(A1808, Loan!A:A, Loan!D:D, "0")</f>
        <v>243312676</v>
      </c>
      <c r="N1808" s="3" t="str">
        <f>_xlfn.XLOOKUP(Customer8[[#This Row],[Account Number]],Transaction!C:C,Transaction!D:D)</f>
        <v>Loan Payment</v>
      </c>
      <c r="O1808" s="3" t="str">
        <f>_xlfn.XLOOKUP(Customer8[[#This Row],[Account Number]], Transaction!C:C,Transaction!E:E)</f>
        <v>ACH</v>
      </c>
      <c r="P1808" s="2">
        <f>_xlfn.XLOOKUP(Customer8[[#This Row],[Account Number]], Transaction!C:C,Transaction!F:F)</f>
        <v>44261</v>
      </c>
      <c r="Q1808" s="3">
        <f>Customer8[[#This Row],[Bank Deposit]]-Customer8[[#This Row],[Saving Accounts]]</f>
        <v>1270189.6606999999</v>
      </c>
      <c r="R1808" s="3">
        <f>IF(AND(K1808="Current", Customer8[[#This Row],[Balance]]&gt;500000), Customer8[[#This Row],[Balance]]*1.02, Customer8[[#This Row],[Balance]])</f>
        <v>1270189.6606999999</v>
      </c>
      <c r="S1808" s="3" t="str">
        <f>TEXT(Customer8[[#This Row],[Transaction_Date]], "MMM")</f>
        <v>Mar</v>
      </c>
      <c r="T1808" s="3" t="str">
        <f t="shared" si="28"/>
        <v>30-39 Yrs</v>
      </c>
      <c r="U1808" s="3" t="str">
        <f>TEXT(Customer8[[#This Row],[Transaction_Date]],"YYYY")</f>
        <v>2021</v>
      </c>
    </row>
    <row r="1809" spans="1:21" x14ac:dyDescent="0.35">
      <c r="A1809" t="s">
        <v>3792</v>
      </c>
      <c r="B1809">
        <v>756894845</v>
      </c>
      <c r="C1809">
        <v>26</v>
      </c>
      <c r="D1809" s="1">
        <v>35209.5</v>
      </c>
      <c r="E1809" t="s">
        <v>741</v>
      </c>
      <c r="F1809" t="s">
        <v>101</v>
      </c>
      <c r="G1809" t="s">
        <v>2743</v>
      </c>
      <c r="H1809" s="3">
        <v>96516.789600000004</v>
      </c>
      <c r="I1809" s="3">
        <v>66426.261100000003</v>
      </c>
      <c r="J1809" t="s">
        <v>3793</v>
      </c>
      <c r="K1809" t="str">
        <f>_xlfn.XLOOKUP(A1809, Accounts!A:A, Accounts!E:E, "Not Found")</f>
        <v>Domiciliary</v>
      </c>
      <c r="L1809" s="3">
        <f>_xlfn.XLOOKUP(A1809, Accounts!A:A, Accounts!G:G, 0)</f>
        <v>1441582296</v>
      </c>
      <c r="M1809" s="3" t="str">
        <f>_xlfn.XLOOKUP(A1809, Loan!A:A, Loan!D:D, "0")</f>
        <v>0</v>
      </c>
      <c r="N1809" s="3" t="str">
        <f>_xlfn.XLOOKUP(Customer8[[#This Row],[Account Number]],Transaction!C:C,Transaction!D:D)</f>
        <v>Money Transfer</v>
      </c>
      <c r="O1809" s="3" t="str">
        <f>_xlfn.XLOOKUP(Customer8[[#This Row],[Account Number]], Transaction!C:C,Transaction!E:E)</f>
        <v>Mobile</v>
      </c>
      <c r="P1809" s="2">
        <f>_xlfn.XLOOKUP(Customer8[[#This Row],[Account Number]], Transaction!C:C,Transaction!F:F)</f>
        <v>44453</v>
      </c>
      <c r="Q1809" s="3">
        <f>Customer8[[#This Row],[Bank Deposit]]-Customer8[[#This Row],[Saving Accounts]]</f>
        <v>30090.5285</v>
      </c>
      <c r="R1809" s="3">
        <f>IF(AND(K1809="Current", Customer8[[#This Row],[Balance]]&gt;500000), Customer8[[#This Row],[Balance]]*1.02, Customer8[[#This Row],[Balance]])</f>
        <v>30090.5285</v>
      </c>
      <c r="S1809" s="3" t="str">
        <f>TEXT(Customer8[[#This Row],[Transaction_Date]], "MMM")</f>
        <v>Sep</v>
      </c>
      <c r="T1809" s="3" t="str">
        <f t="shared" si="28"/>
        <v>20-29 Yrs</v>
      </c>
      <c r="U1809" s="3" t="str">
        <f>TEXT(Customer8[[#This Row],[Transaction_Date]],"YYYY")</f>
        <v>2021</v>
      </c>
    </row>
    <row r="1810" spans="1:21" x14ac:dyDescent="0.35">
      <c r="A1810" t="s">
        <v>3794</v>
      </c>
      <c r="B1810">
        <v>831453431</v>
      </c>
      <c r="C1810">
        <v>54</v>
      </c>
      <c r="D1810" s="1">
        <v>24982.5</v>
      </c>
      <c r="E1810" t="s">
        <v>741</v>
      </c>
      <c r="F1810" t="s">
        <v>1233</v>
      </c>
      <c r="G1810" t="s">
        <v>2759</v>
      </c>
      <c r="H1810" s="3">
        <v>487406.17379999999</v>
      </c>
      <c r="I1810" s="3">
        <v>278721.34580000001</v>
      </c>
      <c r="J1810" t="s">
        <v>3795</v>
      </c>
      <c r="K1810" t="str">
        <f>_xlfn.XLOOKUP(A1810, Accounts!A:A, Accounts!E:E, "Not Found")</f>
        <v>Corporate</v>
      </c>
      <c r="L1810" s="3">
        <f>_xlfn.XLOOKUP(A1810, Accounts!A:A, Accounts!G:G, 0)</f>
        <v>910468772</v>
      </c>
      <c r="M1810" s="3">
        <f>_xlfn.XLOOKUP(A1810, Loan!A:A, Loan!D:D, "0")</f>
        <v>2508489264</v>
      </c>
      <c r="N1810" s="3" t="str">
        <f>_xlfn.XLOOKUP(Customer8[[#This Row],[Account Number]],Transaction!C:C,Transaction!D:D)</f>
        <v>Loan Payment</v>
      </c>
      <c r="O1810" s="3" t="str">
        <f>_xlfn.XLOOKUP(Customer8[[#This Row],[Account Number]], Transaction!C:C,Transaction!E:E)</f>
        <v>AFT</v>
      </c>
      <c r="P1810" s="2">
        <f>_xlfn.XLOOKUP(Customer8[[#This Row],[Account Number]], Transaction!C:C,Transaction!F:F)</f>
        <v>44233</v>
      </c>
      <c r="Q1810" s="3">
        <f>Customer8[[#This Row],[Bank Deposit]]-Customer8[[#This Row],[Saving Accounts]]</f>
        <v>208684.82799999998</v>
      </c>
      <c r="R1810" s="3">
        <f>IF(AND(K1810="Current", Customer8[[#This Row],[Balance]]&gt;500000), Customer8[[#This Row],[Balance]]*1.02, Customer8[[#This Row],[Balance]])</f>
        <v>208684.82799999998</v>
      </c>
      <c r="S1810" s="3" t="str">
        <f>TEXT(Customer8[[#This Row],[Transaction_Date]], "MMM")</f>
        <v>Feb</v>
      </c>
      <c r="T1810" s="3" t="str">
        <f t="shared" si="28"/>
        <v>50-59 Yrs</v>
      </c>
      <c r="U1810" s="3" t="str">
        <f>TEXT(Customer8[[#This Row],[Transaction_Date]],"YYYY")</f>
        <v>2021</v>
      </c>
    </row>
    <row r="1811" spans="1:21" x14ac:dyDescent="0.35">
      <c r="A1811" t="s">
        <v>3796</v>
      </c>
      <c r="B1811">
        <v>743583179</v>
      </c>
      <c r="C1811">
        <v>57</v>
      </c>
      <c r="D1811" s="1">
        <v>23886.75</v>
      </c>
      <c r="E1811" t="s">
        <v>741</v>
      </c>
      <c r="F1811" t="s">
        <v>54</v>
      </c>
      <c r="G1811" t="s">
        <v>2800</v>
      </c>
      <c r="H1811" s="3">
        <v>495556.4068</v>
      </c>
      <c r="I1811" s="3">
        <v>349713.00380000001</v>
      </c>
      <c r="J1811" t="s">
        <v>3797</v>
      </c>
      <c r="K1811" t="str">
        <f>_xlfn.XLOOKUP(A1811, Accounts!A:A, Accounts!E:E, "Not Found")</f>
        <v>Current</v>
      </c>
      <c r="L1811" s="3">
        <f>_xlfn.XLOOKUP(A1811, Accounts!A:A, Accounts!G:G, 0)</f>
        <v>121124016</v>
      </c>
      <c r="M1811" s="3" t="str">
        <f>_xlfn.XLOOKUP(A1811, Loan!A:A, Loan!D:D, "0")</f>
        <v>0</v>
      </c>
      <c r="N1811" s="3" t="str">
        <f>_xlfn.XLOOKUP(Customer8[[#This Row],[Account Number]],Transaction!C:C,Transaction!D:D)</f>
        <v>Money Transfer</v>
      </c>
      <c r="O1811" s="3" t="str">
        <f>_xlfn.XLOOKUP(Customer8[[#This Row],[Account Number]], Transaction!C:C,Transaction!E:E)</f>
        <v>Mobile</v>
      </c>
      <c r="P1811" s="2">
        <f>_xlfn.XLOOKUP(Customer8[[#This Row],[Account Number]], Transaction!C:C,Transaction!F:F)</f>
        <v>44637</v>
      </c>
      <c r="Q1811" s="3">
        <f>Customer8[[#This Row],[Bank Deposit]]-Customer8[[#This Row],[Saving Accounts]]</f>
        <v>145843.40299999999</v>
      </c>
      <c r="R1811" s="3">
        <f>IF(AND(K1811="Current", Customer8[[#This Row],[Balance]]&gt;500000), Customer8[[#This Row],[Balance]]*1.02, Customer8[[#This Row],[Balance]])</f>
        <v>145843.40299999999</v>
      </c>
      <c r="S1811" s="3" t="str">
        <f>TEXT(Customer8[[#This Row],[Transaction_Date]], "MMM")</f>
        <v>Mar</v>
      </c>
      <c r="T1811" s="3" t="str">
        <f t="shared" si="28"/>
        <v>50-59 Yrs</v>
      </c>
      <c r="U1811" s="3" t="str">
        <f>TEXT(Customer8[[#This Row],[Transaction_Date]],"YYYY")</f>
        <v>2022</v>
      </c>
    </row>
    <row r="1812" spans="1:21" x14ac:dyDescent="0.35">
      <c r="A1812" t="s">
        <v>3798</v>
      </c>
      <c r="B1812">
        <v>719469045</v>
      </c>
      <c r="C1812">
        <v>70</v>
      </c>
      <c r="D1812" s="1">
        <v>19138.5</v>
      </c>
      <c r="E1812" t="s">
        <v>741</v>
      </c>
      <c r="F1812" t="s">
        <v>160</v>
      </c>
      <c r="G1812" t="s">
        <v>2737</v>
      </c>
      <c r="H1812" s="3">
        <v>563490.91639999999</v>
      </c>
      <c r="I1812" s="3">
        <v>323394.7868</v>
      </c>
      <c r="J1812" t="s">
        <v>3799</v>
      </c>
      <c r="K1812" t="str">
        <f>_xlfn.XLOOKUP(A1812, Accounts!A:A, Accounts!E:E, "Not Found")</f>
        <v>Joint</v>
      </c>
      <c r="L1812" s="3">
        <f>_xlfn.XLOOKUP(A1812, Accounts!A:A, Accounts!G:G, 0)</f>
        <v>1212064908</v>
      </c>
      <c r="M1812" s="3" t="str">
        <f>_xlfn.XLOOKUP(A1812, Loan!A:A, Loan!D:D, "0")</f>
        <v>0</v>
      </c>
      <c r="N1812" s="3" t="str">
        <f>_xlfn.XLOOKUP(Customer8[[#This Row],[Account Number]],Transaction!C:C,Transaction!D:D)</f>
        <v>Money Transfer</v>
      </c>
      <c r="O1812" s="3" t="str">
        <f>_xlfn.XLOOKUP(Customer8[[#This Row],[Account Number]], Transaction!C:C,Transaction!E:E)</f>
        <v>ATM</v>
      </c>
      <c r="P1812" s="2">
        <f>_xlfn.XLOOKUP(Customer8[[#This Row],[Account Number]], Transaction!C:C,Transaction!F:F)</f>
        <v>44277</v>
      </c>
      <c r="Q1812" s="3">
        <f>Customer8[[#This Row],[Bank Deposit]]-Customer8[[#This Row],[Saving Accounts]]</f>
        <v>240096.12959999999</v>
      </c>
      <c r="R1812" s="3">
        <f>IF(AND(K1812="Current", Customer8[[#This Row],[Balance]]&gt;500000), Customer8[[#This Row],[Balance]]*1.02, Customer8[[#This Row],[Balance]])</f>
        <v>240096.12959999999</v>
      </c>
      <c r="S1812" s="3" t="str">
        <f>TEXT(Customer8[[#This Row],[Transaction_Date]], "MMM")</f>
        <v>Mar</v>
      </c>
      <c r="T1812" s="3" t="str">
        <f t="shared" si="28"/>
        <v>70 Yrs &amp; Above</v>
      </c>
      <c r="U1812" s="3" t="str">
        <f>TEXT(Customer8[[#This Row],[Transaction_Date]],"YYYY")</f>
        <v>2021</v>
      </c>
    </row>
    <row r="1813" spans="1:21" x14ac:dyDescent="0.35">
      <c r="A1813" t="s">
        <v>3800</v>
      </c>
      <c r="B1813">
        <v>281718506</v>
      </c>
      <c r="C1813">
        <v>30</v>
      </c>
      <c r="D1813" s="1">
        <v>33748.5</v>
      </c>
      <c r="E1813" t="s">
        <v>741</v>
      </c>
      <c r="F1813" t="s">
        <v>886</v>
      </c>
      <c r="G1813" t="s">
        <v>2848</v>
      </c>
      <c r="H1813" s="3">
        <v>150163.54819999999</v>
      </c>
      <c r="I1813" s="3">
        <v>129793.5364</v>
      </c>
      <c r="J1813" t="s">
        <v>3801</v>
      </c>
      <c r="K1813" t="str">
        <f>_xlfn.XLOOKUP(A1813, Accounts!A:A, Accounts!E:E, "Not Found")</f>
        <v>Corporate</v>
      </c>
      <c r="L1813" s="3">
        <f>_xlfn.XLOOKUP(A1813, Accounts!A:A, Accounts!G:G, 0)</f>
        <v>9221616</v>
      </c>
      <c r="M1813" s="3" t="str">
        <f>_xlfn.XLOOKUP(A1813, Loan!A:A, Loan!D:D, "0")</f>
        <v>0</v>
      </c>
      <c r="N1813" s="3" t="str">
        <f>_xlfn.XLOOKUP(Customer8[[#This Row],[Account Number]],Transaction!C:C,Transaction!D:D)</f>
        <v>Money Transfer</v>
      </c>
      <c r="O1813" s="3" t="str">
        <f>_xlfn.XLOOKUP(Customer8[[#This Row],[Account Number]], Transaction!C:C,Transaction!E:E)</f>
        <v>ATM</v>
      </c>
      <c r="P1813" s="2">
        <f>_xlfn.XLOOKUP(Customer8[[#This Row],[Account Number]], Transaction!C:C,Transaction!F:F)</f>
        <v>44543</v>
      </c>
      <c r="Q1813" s="3">
        <f>Customer8[[#This Row],[Bank Deposit]]-Customer8[[#This Row],[Saving Accounts]]</f>
        <v>20370.011799999993</v>
      </c>
      <c r="R1813" s="3">
        <f>IF(AND(K1813="Current", Customer8[[#This Row],[Balance]]&gt;500000), Customer8[[#This Row],[Balance]]*1.02, Customer8[[#This Row],[Balance]])</f>
        <v>20370.011799999993</v>
      </c>
      <c r="S1813" s="3" t="str">
        <f>TEXT(Customer8[[#This Row],[Transaction_Date]], "MMM")</f>
        <v>Dec</v>
      </c>
      <c r="T1813" s="3" t="str">
        <f t="shared" si="28"/>
        <v>30-39 Yrs</v>
      </c>
      <c r="U1813" s="3" t="str">
        <f>TEXT(Customer8[[#This Row],[Transaction_Date]],"YYYY")</f>
        <v>2021</v>
      </c>
    </row>
    <row r="1814" spans="1:21" x14ac:dyDescent="0.35">
      <c r="A1814" t="s">
        <v>3802</v>
      </c>
      <c r="B1814">
        <v>400502948</v>
      </c>
      <c r="C1814">
        <v>27</v>
      </c>
      <c r="D1814" s="1">
        <v>34844.25</v>
      </c>
      <c r="E1814" t="s">
        <v>741</v>
      </c>
      <c r="F1814" t="s">
        <v>519</v>
      </c>
      <c r="G1814" t="s">
        <v>2746</v>
      </c>
      <c r="H1814" s="3">
        <v>201402.84599999999</v>
      </c>
      <c r="I1814" s="3">
        <v>15435.382</v>
      </c>
      <c r="J1814" t="s">
        <v>3803</v>
      </c>
      <c r="K1814" t="str">
        <f>_xlfn.XLOOKUP(A1814, Accounts!A:A, Accounts!E:E, "Not Found")</f>
        <v>Fixed Deposit</v>
      </c>
      <c r="L1814" s="3">
        <f>_xlfn.XLOOKUP(A1814, Accounts!A:A, Accounts!G:G, 0)</f>
        <v>213803968</v>
      </c>
      <c r="M1814" s="3" t="str">
        <f>_xlfn.XLOOKUP(A1814, Loan!A:A, Loan!D:D, "0")</f>
        <v>0</v>
      </c>
      <c r="N1814" s="3" t="str">
        <f>_xlfn.XLOOKUP(Customer8[[#This Row],[Account Number]],Transaction!C:C,Transaction!D:D)</f>
        <v>Checks</v>
      </c>
      <c r="O1814" s="3" t="str">
        <f>_xlfn.XLOOKUP(Customer8[[#This Row],[Account Number]], Transaction!C:C,Transaction!E:E)</f>
        <v>Informal Services</v>
      </c>
      <c r="P1814" s="2">
        <f>_xlfn.XLOOKUP(Customer8[[#This Row],[Account Number]], Transaction!C:C,Transaction!F:F)</f>
        <v>44460</v>
      </c>
      <c r="Q1814" s="3">
        <f>Customer8[[#This Row],[Bank Deposit]]-Customer8[[#This Row],[Saving Accounts]]</f>
        <v>185967.46399999998</v>
      </c>
      <c r="R1814" s="3">
        <f>IF(AND(K1814="Current", Customer8[[#This Row],[Balance]]&gt;500000), Customer8[[#This Row],[Balance]]*1.02, Customer8[[#This Row],[Balance]])</f>
        <v>185967.46399999998</v>
      </c>
      <c r="S1814" s="3" t="str">
        <f>TEXT(Customer8[[#This Row],[Transaction_Date]], "MMM")</f>
        <v>Sep</v>
      </c>
      <c r="T1814" s="3" t="str">
        <f t="shared" si="28"/>
        <v>20-29 Yrs</v>
      </c>
      <c r="U1814" s="3" t="str">
        <f>TEXT(Customer8[[#This Row],[Transaction_Date]],"YYYY")</f>
        <v>2021</v>
      </c>
    </row>
    <row r="1815" spans="1:21" x14ac:dyDescent="0.35">
      <c r="A1815" t="s">
        <v>3804</v>
      </c>
      <c r="B1815">
        <v>298136303</v>
      </c>
      <c r="C1815">
        <v>48</v>
      </c>
      <c r="D1815" s="1">
        <v>27174</v>
      </c>
      <c r="E1815" t="s">
        <v>741</v>
      </c>
      <c r="F1815" t="s">
        <v>84</v>
      </c>
      <c r="G1815" t="s">
        <v>2734</v>
      </c>
      <c r="H1815" s="3">
        <v>1572645.2675999999</v>
      </c>
      <c r="I1815" s="3">
        <v>344614.4412</v>
      </c>
      <c r="J1815" t="s">
        <v>3805</v>
      </c>
      <c r="K1815" t="str">
        <f>_xlfn.XLOOKUP(A1815, Accounts!A:A, Accounts!E:E, "Not Found")</f>
        <v>Savings</v>
      </c>
      <c r="L1815" s="3">
        <f>_xlfn.XLOOKUP(A1815, Accounts!A:A, Accounts!G:G, 0)</f>
        <v>12174414</v>
      </c>
      <c r="M1815" s="3" t="str">
        <f>_xlfn.XLOOKUP(A1815, Loan!A:A, Loan!D:D, "0")</f>
        <v>0</v>
      </c>
      <c r="N1815" s="3" t="str">
        <f>_xlfn.XLOOKUP(Customer8[[#This Row],[Account Number]],Transaction!C:C,Transaction!D:D)</f>
        <v>Cash Withdrawal</v>
      </c>
      <c r="O1815" s="3" t="str">
        <f>_xlfn.XLOOKUP(Customer8[[#This Row],[Account Number]], Transaction!C:C,Transaction!E:E)</f>
        <v>POS</v>
      </c>
      <c r="P1815" s="2">
        <f>_xlfn.XLOOKUP(Customer8[[#This Row],[Account Number]], Transaction!C:C,Transaction!F:F)</f>
        <v>44428</v>
      </c>
      <c r="Q1815" s="3">
        <f>Customer8[[#This Row],[Bank Deposit]]-Customer8[[#This Row],[Saving Accounts]]</f>
        <v>1228030.8263999999</v>
      </c>
      <c r="R1815" s="3">
        <f>IF(AND(K1815="Current", Customer8[[#This Row],[Balance]]&gt;500000), Customer8[[#This Row],[Balance]]*1.02, Customer8[[#This Row],[Balance]])</f>
        <v>1228030.8263999999</v>
      </c>
      <c r="S1815" s="3" t="str">
        <f>TEXT(Customer8[[#This Row],[Transaction_Date]], "MMM")</f>
        <v>Aug</v>
      </c>
      <c r="T1815" s="3" t="str">
        <f t="shared" si="28"/>
        <v>40-49 Yrs</v>
      </c>
      <c r="U1815" s="3" t="str">
        <f>TEXT(Customer8[[#This Row],[Transaction_Date]],"YYYY")</f>
        <v>2021</v>
      </c>
    </row>
    <row r="1816" spans="1:21" x14ac:dyDescent="0.35">
      <c r="A1816" t="s">
        <v>3806</v>
      </c>
      <c r="B1816">
        <v>970303695</v>
      </c>
      <c r="C1816">
        <v>35</v>
      </c>
      <c r="D1816" s="1">
        <v>31922.25</v>
      </c>
      <c r="E1816" t="s">
        <v>741</v>
      </c>
      <c r="F1816" t="s">
        <v>381</v>
      </c>
      <c r="G1816" t="s">
        <v>2800</v>
      </c>
      <c r="H1816" s="3">
        <v>209527.49979999999</v>
      </c>
      <c r="I1816" s="3">
        <v>45600.393499999998</v>
      </c>
      <c r="J1816" t="s">
        <v>3807</v>
      </c>
      <c r="K1816" t="str">
        <f>_xlfn.XLOOKUP(A1816, Accounts!A:A, Accounts!E:E, "Not Found")</f>
        <v>Savings</v>
      </c>
      <c r="L1816" s="3">
        <f>_xlfn.XLOOKUP(A1816, Accounts!A:A, Accounts!G:G, 0)</f>
        <v>51443616</v>
      </c>
      <c r="M1816" s="3" t="str">
        <f>_xlfn.XLOOKUP(A1816, Loan!A:A, Loan!D:D, "0")</f>
        <v>0</v>
      </c>
      <c r="N1816" s="3" t="str">
        <f>_xlfn.XLOOKUP(Customer8[[#This Row],[Account Number]],Transaction!C:C,Transaction!D:D)</f>
        <v>Money Deposit</v>
      </c>
      <c r="O1816" s="3" t="str">
        <f>_xlfn.XLOOKUP(Customer8[[#This Row],[Account Number]], Transaction!C:C,Transaction!E:E)</f>
        <v>Bank</v>
      </c>
      <c r="P1816" s="2">
        <f>_xlfn.XLOOKUP(Customer8[[#This Row],[Account Number]], Transaction!C:C,Transaction!F:F)</f>
        <v>44437</v>
      </c>
      <c r="Q1816" s="3">
        <f>Customer8[[#This Row],[Bank Deposit]]-Customer8[[#This Row],[Saving Accounts]]</f>
        <v>163927.10629999998</v>
      </c>
      <c r="R1816" s="3">
        <f>IF(AND(K1816="Current", Customer8[[#This Row],[Balance]]&gt;500000), Customer8[[#This Row],[Balance]]*1.02, Customer8[[#This Row],[Balance]])</f>
        <v>163927.10629999998</v>
      </c>
      <c r="S1816" s="3" t="str">
        <f>TEXT(Customer8[[#This Row],[Transaction_Date]], "MMM")</f>
        <v>Aug</v>
      </c>
      <c r="T1816" s="3" t="str">
        <f t="shared" si="28"/>
        <v>30-39 Yrs</v>
      </c>
      <c r="U1816" s="3" t="str">
        <f>TEXT(Customer8[[#This Row],[Transaction_Date]],"YYYY")</f>
        <v>2021</v>
      </c>
    </row>
    <row r="1817" spans="1:21" x14ac:dyDescent="0.35">
      <c r="A1817" t="s">
        <v>3808</v>
      </c>
      <c r="B1817">
        <v>431023279</v>
      </c>
      <c r="C1817">
        <v>84</v>
      </c>
      <c r="D1817" s="1">
        <v>14025</v>
      </c>
      <c r="E1817" t="s">
        <v>741</v>
      </c>
      <c r="F1817" t="s">
        <v>282</v>
      </c>
      <c r="G1817" t="s">
        <v>2848</v>
      </c>
      <c r="H1817" s="3">
        <v>345229.20539999998</v>
      </c>
      <c r="I1817" s="3">
        <v>75306.777499999997</v>
      </c>
      <c r="J1817" t="s">
        <v>3809</v>
      </c>
      <c r="K1817" t="str">
        <f>_xlfn.XLOOKUP(A1817, Accounts!A:A, Accounts!E:E, "Not Found")</f>
        <v>Current</v>
      </c>
      <c r="L1817" s="3">
        <f>_xlfn.XLOOKUP(A1817, Accounts!A:A, Accounts!G:G, 0)</f>
        <v>115985625</v>
      </c>
      <c r="M1817" s="3" t="str">
        <f>_xlfn.XLOOKUP(A1817, Loan!A:A, Loan!D:D, "0")</f>
        <v>0</v>
      </c>
      <c r="N1817" s="3" t="str">
        <f>_xlfn.XLOOKUP(Customer8[[#This Row],[Account Number]],Transaction!C:C,Transaction!D:D)</f>
        <v>Online Payment</v>
      </c>
      <c r="O1817" s="3" t="str">
        <f>_xlfn.XLOOKUP(Customer8[[#This Row],[Account Number]], Transaction!C:C,Transaction!E:E)</f>
        <v>Card</v>
      </c>
      <c r="P1817" s="2">
        <f>_xlfn.XLOOKUP(Customer8[[#This Row],[Account Number]], Transaction!C:C,Transaction!F:F)</f>
        <v>44400</v>
      </c>
      <c r="Q1817" s="3">
        <f>Customer8[[#This Row],[Bank Deposit]]-Customer8[[#This Row],[Saving Accounts]]</f>
        <v>269922.42790000001</v>
      </c>
      <c r="R1817" s="3">
        <f>IF(AND(K1817="Current", Customer8[[#This Row],[Balance]]&gt;500000), Customer8[[#This Row],[Balance]]*1.02, Customer8[[#This Row],[Balance]])</f>
        <v>269922.42790000001</v>
      </c>
      <c r="S1817" s="3" t="str">
        <f>TEXT(Customer8[[#This Row],[Transaction_Date]], "MMM")</f>
        <v>Jul</v>
      </c>
      <c r="T1817" s="3" t="str">
        <f t="shared" si="28"/>
        <v>70 Yrs &amp; Above</v>
      </c>
      <c r="U1817" s="3" t="str">
        <f>TEXT(Customer8[[#This Row],[Transaction_Date]],"YYYY")</f>
        <v>2021</v>
      </c>
    </row>
    <row r="1818" spans="1:21" x14ac:dyDescent="0.35">
      <c r="A1818" t="s">
        <v>3810</v>
      </c>
      <c r="B1818">
        <v>499411071</v>
      </c>
      <c r="C1818">
        <v>80</v>
      </c>
      <c r="D1818" s="1">
        <v>15486</v>
      </c>
      <c r="E1818" t="s">
        <v>741</v>
      </c>
      <c r="F1818" t="s">
        <v>266</v>
      </c>
      <c r="G1818" t="s">
        <v>2737</v>
      </c>
      <c r="H1818" s="3">
        <v>290695.75780000002</v>
      </c>
      <c r="I1818" s="3">
        <v>107602.85159999999</v>
      </c>
      <c r="J1818" t="s">
        <v>3811</v>
      </c>
      <c r="K1818" t="str">
        <f>_xlfn.XLOOKUP(A1818, Accounts!A:A, Accounts!E:E, "Not Found")</f>
        <v>Domiciliary</v>
      </c>
      <c r="L1818" s="3">
        <f>_xlfn.XLOOKUP(A1818, Accounts!A:A, Accounts!G:G, 0)</f>
        <v>179434368</v>
      </c>
      <c r="M1818" s="3" t="str">
        <f>_xlfn.XLOOKUP(A1818, Loan!A:A, Loan!D:D, "0")</f>
        <v>0</v>
      </c>
      <c r="N1818" s="3" t="str">
        <f>_xlfn.XLOOKUP(Customer8[[#This Row],[Account Number]],Transaction!C:C,Transaction!D:D)</f>
        <v>Checks</v>
      </c>
      <c r="O1818" s="3" t="str">
        <f>_xlfn.XLOOKUP(Customer8[[#This Row],[Account Number]], Transaction!C:C,Transaction!E:E)</f>
        <v>Bank</v>
      </c>
      <c r="P1818" s="2">
        <f>_xlfn.XLOOKUP(Customer8[[#This Row],[Account Number]], Transaction!C:C,Transaction!F:F)</f>
        <v>44585</v>
      </c>
      <c r="Q1818" s="3">
        <f>Customer8[[#This Row],[Bank Deposit]]-Customer8[[#This Row],[Saving Accounts]]</f>
        <v>183092.90620000003</v>
      </c>
      <c r="R1818" s="3">
        <f>IF(AND(K1818="Current", Customer8[[#This Row],[Balance]]&gt;500000), Customer8[[#This Row],[Balance]]*1.02, Customer8[[#This Row],[Balance]])</f>
        <v>183092.90620000003</v>
      </c>
      <c r="S1818" s="3" t="str">
        <f>TEXT(Customer8[[#This Row],[Transaction_Date]], "MMM")</f>
        <v>Jan</v>
      </c>
      <c r="T1818" s="3" t="str">
        <f t="shared" si="28"/>
        <v>70 Yrs &amp; Above</v>
      </c>
      <c r="U1818" s="3" t="str">
        <f>TEXT(Customer8[[#This Row],[Transaction_Date]],"YYYY")</f>
        <v>2022</v>
      </c>
    </row>
    <row r="1819" spans="1:21" x14ac:dyDescent="0.35">
      <c r="A1819" t="s">
        <v>3812</v>
      </c>
      <c r="B1819">
        <v>874582924</v>
      </c>
      <c r="C1819">
        <v>61</v>
      </c>
      <c r="D1819" s="1">
        <v>22425.75</v>
      </c>
      <c r="E1819" t="s">
        <v>741</v>
      </c>
      <c r="F1819" t="s">
        <v>687</v>
      </c>
      <c r="G1819" t="s">
        <v>2767</v>
      </c>
      <c r="H1819" s="3">
        <v>212193.81789999999</v>
      </c>
      <c r="I1819" s="3">
        <v>79800.032200000001</v>
      </c>
      <c r="J1819" t="s">
        <v>3813</v>
      </c>
      <c r="K1819" t="str">
        <f>_xlfn.XLOOKUP(A1819, Accounts!A:A, Accounts!E:E, "Not Found")</f>
        <v>Corporate</v>
      </c>
      <c r="L1819" s="3">
        <f>_xlfn.XLOOKUP(A1819, Accounts!A:A, Accounts!G:G, 0)</f>
        <v>461480832</v>
      </c>
      <c r="M1819" s="3" t="str">
        <f>_xlfn.XLOOKUP(A1819, Loan!A:A, Loan!D:D, "0")</f>
        <v>0</v>
      </c>
      <c r="N1819" s="3" t="str">
        <f>_xlfn.XLOOKUP(Customer8[[#This Row],[Account Number]],Transaction!C:C,Transaction!D:D)</f>
        <v>Money Deposit</v>
      </c>
      <c r="O1819" s="3" t="str">
        <f>_xlfn.XLOOKUP(Customer8[[#This Row],[Account Number]], Transaction!C:C,Transaction!E:E)</f>
        <v>ATM</v>
      </c>
      <c r="P1819" s="2">
        <f>_xlfn.XLOOKUP(Customer8[[#This Row],[Account Number]], Transaction!C:C,Transaction!F:F)</f>
        <v>44577</v>
      </c>
      <c r="Q1819" s="3">
        <f>Customer8[[#This Row],[Bank Deposit]]-Customer8[[#This Row],[Saving Accounts]]</f>
        <v>132393.78570000001</v>
      </c>
      <c r="R1819" s="3">
        <f>IF(AND(K1819="Current", Customer8[[#This Row],[Balance]]&gt;500000), Customer8[[#This Row],[Balance]]*1.02, Customer8[[#This Row],[Balance]])</f>
        <v>132393.78570000001</v>
      </c>
      <c r="S1819" s="3" t="str">
        <f>TEXT(Customer8[[#This Row],[Transaction_Date]], "MMM")</f>
        <v>Jan</v>
      </c>
      <c r="T1819" s="3" t="str">
        <f t="shared" si="28"/>
        <v>60-69 Yrs</v>
      </c>
      <c r="U1819" s="3" t="str">
        <f>TEXT(Customer8[[#This Row],[Transaction_Date]],"YYYY")</f>
        <v>2022</v>
      </c>
    </row>
    <row r="1820" spans="1:21" x14ac:dyDescent="0.35">
      <c r="A1820" t="s">
        <v>3814</v>
      </c>
      <c r="B1820">
        <v>744593760</v>
      </c>
      <c r="C1820">
        <v>73</v>
      </c>
      <c r="D1820" s="1">
        <v>18042.75</v>
      </c>
      <c r="E1820" t="s">
        <v>741</v>
      </c>
      <c r="F1820" t="s">
        <v>467</v>
      </c>
      <c r="G1820" t="s">
        <v>2740</v>
      </c>
      <c r="H1820" s="3">
        <v>153203.864</v>
      </c>
      <c r="I1820" s="3">
        <v>22129.447</v>
      </c>
      <c r="J1820" t="s">
        <v>3815</v>
      </c>
      <c r="K1820" t="str">
        <f>_xlfn.XLOOKUP(A1820, Accounts!A:A, Accounts!E:E, "Not Found")</f>
        <v>Current</v>
      </c>
      <c r="L1820" s="3">
        <f>_xlfn.XLOOKUP(A1820, Accounts!A:A, Accounts!G:G, 0)</f>
        <v>2418008768</v>
      </c>
      <c r="M1820" s="3" t="str">
        <f>_xlfn.XLOOKUP(A1820, Loan!A:A, Loan!D:D, "0")</f>
        <v>0</v>
      </c>
      <c r="N1820" s="3" t="str">
        <f>_xlfn.XLOOKUP(Customer8[[#This Row],[Account Number]],Transaction!C:C,Transaction!D:D)</f>
        <v>Money Transfer</v>
      </c>
      <c r="O1820" s="3" t="str">
        <f>_xlfn.XLOOKUP(Customer8[[#This Row],[Account Number]], Transaction!C:C,Transaction!E:E)</f>
        <v>Bank</v>
      </c>
      <c r="P1820" s="2">
        <f>_xlfn.XLOOKUP(Customer8[[#This Row],[Account Number]], Transaction!C:C,Transaction!F:F)</f>
        <v>44487</v>
      </c>
      <c r="Q1820" s="3">
        <f>Customer8[[#This Row],[Bank Deposit]]-Customer8[[#This Row],[Saving Accounts]]</f>
        <v>131074.41700000002</v>
      </c>
      <c r="R1820" s="3">
        <f>IF(AND(K1820="Current", Customer8[[#This Row],[Balance]]&gt;500000), Customer8[[#This Row],[Balance]]*1.02, Customer8[[#This Row],[Balance]])</f>
        <v>131074.41700000002</v>
      </c>
      <c r="S1820" s="3" t="str">
        <f>TEXT(Customer8[[#This Row],[Transaction_Date]], "MMM")</f>
        <v>Oct</v>
      </c>
      <c r="T1820" s="3" t="str">
        <f t="shared" si="28"/>
        <v>70 Yrs &amp; Above</v>
      </c>
      <c r="U1820" s="3" t="str">
        <f>TEXT(Customer8[[#This Row],[Transaction_Date]],"YYYY")</f>
        <v>2021</v>
      </c>
    </row>
    <row r="1821" spans="1:21" x14ac:dyDescent="0.35">
      <c r="A1821" t="s">
        <v>3816</v>
      </c>
      <c r="B1821">
        <v>272264222</v>
      </c>
      <c r="C1821">
        <v>83</v>
      </c>
      <c r="D1821" s="1">
        <v>14390.25</v>
      </c>
      <c r="E1821" t="s">
        <v>741</v>
      </c>
      <c r="F1821" t="s">
        <v>451</v>
      </c>
      <c r="G1821" t="s">
        <v>2743</v>
      </c>
      <c r="H1821" s="3">
        <v>501416.0184</v>
      </c>
      <c r="I1821" s="3">
        <v>164750.97750000001</v>
      </c>
      <c r="J1821" t="s">
        <v>3817</v>
      </c>
      <c r="K1821" t="str">
        <f>_xlfn.XLOOKUP(A1821, Accounts!A:A, Accounts!E:E, "Not Found")</f>
        <v>Savings</v>
      </c>
      <c r="L1821" s="3">
        <f>_xlfn.XLOOKUP(A1821, Accounts!A:A, Accounts!G:G, 0)</f>
        <v>672767796</v>
      </c>
      <c r="M1821" s="3" t="str">
        <f>_xlfn.XLOOKUP(A1821, Loan!A:A, Loan!D:D, "0")</f>
        <v>0</v>
      </c>
      <c r="N1821" s="3" t="str">
        <f>_xlfn.XLOOKUP(Customer8[[#This Row],[Account Number]],Transaction!C:C,Transaction!D:D)</f>
        <v>Online Payment</v>
      </c>
      <c r="O1821" s="3" t="str">
        <f>_xlfn.XLOOKUP(Customer8[[#This Row],[Account Number]], Transaction!C:C,Transaction!E:E)</f>
        <v>Card</v>
      </c>
      <c r="P1821" s="2">
        <f>_xlfn.XLOOKUP(Customer8[[#This Row],[Account Number]], Transaction!C:C,Transaction!F:F)</f>
        <v>44384</v>
      </c>
      <c r="Q1821" s="3">
        <f>Customer8[[#This Row],[Bank Deposit]]-Customer8[[#This Row],[Saving Accounts]]</f>
        <v>336665.04090000002</v>
      </c>
      <c r="R1821" s="3">
        <f>IF(AND(K1821="Current", Customer8[[#This Row],[Balance]]&gt;500000), Customer8[[#This Row],[Balance]]*1.02, Customer8[[#This Row],[Balance]])</f>
        <v>336665.04090000002</v>
      </c>
      <c r="S1821" s="3" t="str">
        <f>TEXT(Customer8[[#This Row],[Transaction_Date]], "MMM")</f>
        <v>Jul</v>
      </c>
      <c r="T1821" s="3" t="str">
        <f t="shared" si="28"/>
        <v>70 Yrs &amp; Above</v>
      </c>
      <c r="U1821" s="3" t="str">
        <f>TEXT(Customer8[[#This Row],[Transaction_Date]],"YYYY")</f>
        <v>2021</v>
      </c>
    </row>
    <row r="1822" spans="1:21" x14ac:dyDescent="0.35">
      <c r="A1822" t="s">
        <v>3818</v>
      </c>
      <c r="B1822">
        <v>388561379</v>
      </c>
      <c r="C1822">
        <v>50</v>
      </c>
      <c r="D1822" s="1">
        <v>26443.5</v>
      </c>
      <c r="E1822" t="s">
        <v>741</v>
      </c>
      <c r="F1822" t="s">
        <v>160</v>
      </c>
      <c r="G1822" t="s">
        <v>2737</v>
      </c>
      <c r="H1822" s="3">
        <v>146402.0246</v>
      </c>
      <c r="I1822" s="3">
        <v>117810.5704</v>
      </c>
      <c r="J1822" t="s">
        <v>3819</v>
      </c>
      <c r="K1822" t="str">
        <f>_xlfn.XLOOKUP(A1822, Accounts!A:A, Accounts!E:E, "Not Found")</f>
        <v>Corporate</v>
      </c>
      <c r="L1822" s="3">
        <f>_xlfn.XLOOKUP(A1822, Accounts!A:A, Accounts!G:G, 0)</f>
        <v>562278024</v>
      </c>
      <c r="M1822" s="3" t="str">
        <f>_xlfn.XLOOKUP(A1822, Loan!A:A, Loan!D:D, "0")</f>
        <v>0</v>
      </c>
      <c r="N1822" s="3" t="str">
        <f>_xlfn.XLOOKUP(Customer8[[#This Row],[Account Number]],Transaction!C:C,Transaction!D:D)</f>
        <v>Money Deposit</v>
      </c>
      <c r="O1822" s="3" t="str">
        <f>_xlfn.XLOOKUP(Customer8[[#This Row],[Account Number]], Transaction!C:C,Transaction!E:E)</f>
        <v>Bank</v>
      </c>
      <c r="P1822" s="2">
        <f>_xlfn.XLOOKUP(Customer8[[#This Row],[Account Number]], Transaction!C:C,Transaction!F:F)</f>
        <v>44511</v>
      </c>
      <c r="Q1822" s="3">
        <f>Customer8[[#This Row],[Bank Deposit]]-Customer8[[#This Row],[Saving Accounts]]</f>
        <v>28591.454200000007</v>
      </c>
      <c r="R1822" s="3">
        <f>IF(AND(K1822="Current", Customer8[[#This Row],[Balance]]&gt;500000), Customer8[[#This Row],[Balance]]*1.02, Customer8[[#This Row],[Balance]])</f>
        <v>28591.454200000007</v>
      </c>
      <c r="S1822" s="3" t="str">
        <f>TEXT(Customer8[[#This Row],[Transaction_Date]], "MMM")</f>
        <v>Nov</v>
      </c>
      <c r="T1822" s="3" t="str">
        <f t="shared" si="28"/>
        <v>50-59 Yrs</v>
      </c>
      <c r="U1822" s="3" t="str">
        <f>TEXT(Customer8[[#This Row],[Transaction_Date]],"YYYY")</f>
        <v>2021</v>
      </c>
    </row>
    <row r="1823" spans="1:21" x14ac:dyDescent="0.35">
      <c r="A1823" t="s">
        <v>3820</v>
      </c>
      <c r="B1823">
        <v>548730982</v>
      </c>
      <c r="C1823">
        <v>64</v>
      </c>
      <c r="D1823" s="1">
        <v>21330</v>
      </c>
      <c r="E1823" t="s">
        <v>741</v>
      </c>
      <c r="F1823" t="s">
        <v>211</v>
      </c>
      <c r="G1823" t="s">
        <v>2848</v>
      </c>
      <c r="H1823" s="3">
        <v>1938117.3588</v>
      </c>
      <c r="I1823" s="3">
        <v>537504.54749999999</v>
      </c>
      <c r="J1823" t="s">
        <v>3821</v>
      </c>
      <c r="K1823" t="str">
        <f>_xlfn.XLOOKUP(A1823, Accounts!A:A, Accounts!E:E, "Not Found")</f>
        <v>Domiciliary</v>
      </c>
      <c r="L1823" s="3">
        <f>_xlfn.XLOOKUP(A1823, Accounts!A:A, Accounts!G:G, 0)</f>
        <v>1764803619</v>
      </c>
      <c r="M1823" s="3" t="str">
        <f>_xlfn.XLOOKUP(A1823, Loan!A:A, Loan!D:D, "0")</f>
        <v>0</v>
      </c>
      <c r="N1823" s="3" t="str">
        <f>_xlfn.XLOOKUP(Customer8[[#This Row],[Account Number]],Transaction!C:C,Transaction!D:D)</f>
        <v>Money Deposit</v>
      </c>
      <c r="O1823" s="3" t="str">
        <f>_xlfn.XLOOKUP(Customer8[[#This Row],[Account Number]], Transaction!C:C,Transaction!E:E)</f>
        <v>ATM</v>
      </c>
      <c r="P1823" s="2">
        <f>_xlfn.XLOOKUP(Customer8[[#This Row],[Account Number]], Transaction!C:C,Transaction!F:F)</f>
        <v>44584</v>
      </c>
      <c r="Q1823" s="3">
        <f>Customer8[[#This Row],[Bank Deposit]]-Customer8[[#This Row],[Saving Accounts]]</f>
        <v>1400612.8113000002</v>
      </c>
      <c r="R1823" s="3">
        <f>IF(AND(K1823="Current", Customer8[[#This Row],[Balance]]&gt;500000), Customer8[[#This Row],[Balance]]*1.02, Customer8[[#This Row],[Balance]])</f>
        <v>1400612.8113000002</v>
      </c>
      <c r="S1823" s="3" t="str">
        <f>TEXT(Customer8[[#This Row],[Transaction_Date]], "MMM")</f>
        <v>Jan</v>
      </c>
      <c r="T1823" s="3" t="str">
        <f t="shared" si="28"/>
        <v>60-69 Yrs</v>
      </c>
      <c r="U1823" s="3" t="str">
        <f>TEXT(Customer8[[#This Row],[Transaction_Date]],"YYYY")</f>
        <v>2022</v>
      </c>
    </row>
    <row r="1824" spans="1:21" x14ac:dyDescent="0.35">
      <c r="A1824" t="s">
        <v>3822</v>
      </c>
      <c r="B1824">
        <v>68280294</v>
      </c>
      <c r="C1824">
        <v>55</v>
      </c>
      <c r="D1824" s="1">
        <v>24617.25</v>
      </c>
      <c r="E1824" t="s">
        <v>741</v>
      </c>
      <c r="F1824" t="s">
        <v>550</v>
      </c>
      <c r="G1824" t="s">
        <v>2781</v>
      </c>
      <c r="H1824" s="3">
        <v>386699.0932</v>
      </c>
      <c r="I1824" s="3">
        <v>170814.3236</v>
      </c>
      <c r="J1824" t="s">
        <v>3823</v>
      </c>
      <c r="K1824" t="str">
        <f>_xlfn.XLOOKUP(A1824, Accounts!A:A, Accounts!E:E, "Not Found")</f>
        <v>Domiciliary</v>
      </c>
      <c r="L1824" s="3">
        <f>_xlfn.XLOOKUP(A1824, Accounts!A:A, Accounts!G:G, 0)</f>
        <v>1283702784</v>
      </c>
      <c r="M1824" s="3" t="str">
        <f>_xlfn.XLOOKUP(A1824, Loan!A:A, Loan!D:D, "0")</f>
        <v>0</v>
      </c>
      <c r="N1824" s="3" t="str">
        <f>_xlfn.XLOOKUP(Customer8[[#This Row],[Account Number]],Transaction!C:C,Transaction!D:D)</f>
        <v>Money Deposit</v>
      </c>
      <c r="O1824" s="3" t="str">
        <f>_xlfn.XLOOKUP(Customer8[[#This Row],[Account Number]], Transaction!C:C,Transaction!E:E)</f>
        <v>Bank</v>
      </c>
      <c r="P1824" s="2">
        <f>_xlfn.XLOOKUP(Customer8[[#This Row],[Account Number]], Transaction!C:C,Transaction!F:F)</f>
        <v>44491</v>
      </c>
      <c r="Q1824" s="3">
        <f>Customer8[[#This Row],[Bank Deposit]]-Customer8[[#This Row],[Saving Accounts]]</f>
        <v>215884.7696</v>
      </c>
      <c r="R1824" s="3">
        <f>IF(AND(K1824="Current", Customer8[[#This Row],[Balance]]&gt;500000), Customer8[[#This Row],[Balance]]*1.02, Customer8[[#This Row],[Balance]])</f>
        <v>215884.7696</v>
      </c>
      <c r="S1824" s="3" t="str">
        <f>TEXT(Customer8[[#This Row],[Transaction_Date]], "MMM")</f>
        <v>Oct</v>
      </c>
      <c r="T1824" s="3" t="str">
        <f t="shared" si="28"/>
        <v>50-59 Yrs</v>
      </c>
      <c r="U1824" s="3" t="str">
        <f>TEXT(Customer8[[#This Row],[Transaction_Date]],"YYYY")</f>
        <v>2021</v>
      </c>
    </row>
    <row r="1825" spans="1:21" x14ac:dyDescent="0.35">
      <c r="A1825" t="s">
        <v>3824</v>
      </c>
      <c r="B1825">
        <v>843600058</v>
      </c>
      <c r="C1825">
        <v>31</v>
      </c>
      <c r="D1825" s="1">
        <v>33383.25</v>
      </c>
      <c r="E1825" t="s">
        <v>741</v>
      </c>
      <c r="F1825" t="s">
        <v>558</v>
      </c>
      <c r="G1825" t="s">
        <v>2756</v>
      </c>
      <c r="H1825" s="3">
        <v>616036.59479999996</v>
      </c>
      <c r="I1825" s="3">
        <v>366958.0148</v>
      </c>
      <c r="J1825" t="s">
        <v>3825</v>
      </c>
      <c r="K1825" t="str">
        <f>_xlfn.XLOOKUP(A1825, Accounts!A:A, Accounts!E:E, "Not Found")</f>
        <v>Current</v>
      </c>
      <c r="L1825" s="3">
        <f>_xlfn.XLOOKUP(A1825, Accounts!A:A, Accounts!G:G, 0)</f>
        <v>729930928</v>
      </c>
      <c r="M1825" s="3" t="str">
        <f>_xlfn.XLOOKUP(A1825, Loan!A:A, Loan!D:D, "0")</f>
        <v>0</v>
      </c>
      <c r="N1825" s="3" t="str">
        <f>_xlfn.XLOOKUP(Customer8[[#This Row],[Account Number]],Transaction!C:C,Transaction!D:D)</f>
        <v>Online Payment</v>
      </c>
      <c r="O1825" s="3" t="str">
        <f>_xlfn.XLOOKUP(Customer8[[#This Row],[Account Number]], Transaction!C:C,Transaction!E:E)</f>
        <v>Internet Banking</v>
      </c>
      <c r="P1825" s="2">
        <f>_xlfn.XLOOKUP(Customer8[[#This Row],[Account Number]], Transaction!C:C,Transaction!F:F)</f>
        <v>44616</v>
      </c>
      <c r="Q1825" s="3">
        <f>Customer8[[#This Row],[Bank Deposit]]-Customer8[[#This Row],[Saving Accounts]]</f>
        <v>249078.57999999996</v>
      </c>
      <c r="R1825" s="3">
        <f>IF(AND(K1825="Current", Customer8[[#This Row],[Balance]]&gt;500000), Customer8[[#This Row],[Balance]]*1.02, Customer8[[#This Row],[Balance]])</f>
        <v>249078.57999999996</v>
      </c>
      <c r="S1825" s="3" t="str">
        <f>TEXT(Customer8[[#This Row],[Transaction_Date]], "MMM")</f>
        <v>Feb</v>
      </c>
      <c r="T1825" s="3" t="str">
        <f t="shared" si="28"/>
        <v>30-39 Yrs</v>
      </c>
      <c r="U1825" s="3" t="str">
        <f>TEXT(Customer8[[#This Row],[Transaction_Date]],"YYYY")</f>
        <v>2022</v>
      </c>
    </row>
    <row r="1826" spans="1:21" x14ac:dyDescent="0.35">
      <c r="A1826" t="s">
        <v>3826</v>
      </c>
      <c r="B1826">
        <v>171777221</v>
      </c>
      <c r="C1826">
        <v>72</v>
      </c>
      <c r="D1826" s="1">
        <v>18408</v>
      </c>
      <c r="E1826" t="s">
        <v>741</v>
      </c>
      <c r="F1826" t="s">
        <v>87</v>
      </c>
      <c r="G1826" t="s">
        <v>2771</v>
      </c>
      <c r="H1826" s="3">
        <v>26183.5242</v>
      </c>
      <c r="I1826" s="3">
        <v>14025.261699999999</v>
      </c>
      <c r="J1826" t="s">
        <v>3827</v>
      </c>
      <c r="K1826" t="str">
        <f>_xlfn.XLOOKUP(A1826, Accounts!A:A, Accounts!E:E, "Not Found")</f>
        <v>Savings</v>
      </c>
      <c r="L1826" s="3">
        <f>_xlfn.XLOOKUP(A1826, Accounts!A:A, Accounts!G:G, 0)</f>
        <v>824198144</v>
      </c>
      <c r="M1826" s="3" t="str">
        <f>_xlfn.XLOOKUP(A1826, Loan!A:A, Loan!D:D, "0")</f>
        <v>0</v>
      </c>
      <c r="N1826" s="3" t="str">
        <f>_xlfn.XLOOKUP(Customer8[[#This Row],[Account Number]],Transaction!C:C,Transaction!D:D)</f>
        <v>Money Transfer</v>
      </c>
      <c r="O1826" s="3" t="str">
        <f>_xlfn.XLOOKUP(Customer8[[#This Row],[Account Number]], Transaction!C:C,Transaction!E:E)</f>
        <v>Internet Banking</v>
      </c>
      <c r="P1826" s="2">
        <f>_xlfn.XLOOKUP(Customer8[[#This Row],[Account Number]], Transaction!C:C,Transaction!F:F)</f>
        <v>44234</v>
      </c>
      <c r="Q1826" s="3">
        <f>Customer8[[#This Row],[Bank Deposit]]-Customer8[[#This Row],[Saving Accounts]]</f>
        <v>12158.262500000001</v>
      </c>
      <c r="R1826" s="3">
        <f>IF(AND(K1826="Current", Customer8[[#This Row],[Balance]]&gt;500000), Customer8[[#This Row],[Balance]]*1.02, Customer8[[#This Row],[Balance]])</f>
        <v>12158.262500000001</v>
      </c>
      <c r="S1826" s="3" t="str">
        <f>TEXT(Customer8[[#This Row],[Transaction_Date]], "MMM")</f>
        <v>Feb</v>
      </c>
      <c r="T1826" s="3" t="str">
        <f t="shared" si="28"/>
        <v>70 Yrs &amp; Above</v>
      </c>
      <c r="U1826" s="3" t="str">
        <f>TEXT(Customer8[[#This Row],[Transaction_Date]],"YYYY")</f>
        <v>2021</v>
      </c>
    </row>
    <row r="1827" spans="1:21" x14ac:dyDescent="0.35">
      <c r="A1827" t="s">
        <v>3828</v>
      </c>
      <c r="B1827">
        <v>479460368</v>
      </c>
      <c r="C1827">
        <v>62</v>
      </c>
      <c r="D1827" s="1">
        <v>22060.5</v>
      </c>
      <c r="E1827" t="s">
        <v>741</v>
      </c>
      <c r="F1827" t="s">
        <v>1544</v>
      </c>
      <c r="G1827" t="s">
        <v>2734</v>
      </c>
      <c r="H1827" s="3">
        <v>363305.25089999998</v>
      </c>
      <c r="I1827" s="3">
        <v>224185.92310000001</v>
      </c>
      <c r="J1827" t="s">
        <v>3829</v>
      </c>
      <c r="K1827" t="str">
        <f>_xlfn.XLOOKUP(A1827, Accounts!A:A, Accounts!E:E, "Not Found")</f>
        <v>Domiciliary</v>
      </c>
      <c r="L1827" s="3">
        <f>_xlfn.XLOOKUP(A1827, Accounts!A:A, Accounts!G:G, 0)</f>
        <v>255803625</v>
      </c>
      <c r="M1827" s="3" t="str">
        <f>_xlfn.XLOOKUP(A1827, Loan!A:A, Loan!D:D, "0")</f>
        <v>0</v>
      </c>
      <c r="N1827" s="3" t="str">
        <f>_xlfn.XLOOKUP(Customer8[[#This Row],[Account Number]],Transaction!C:C,Transaction!D:D)</f>
        <v>Cash Withdrawal</v>
      </c>
      <c r="O1827" s="3" t="str">
        <f>_xlfn.XLOOKUP(Customer8[[#This Row],[Account Number]], Transaction!C:C,Transaction!E:E)</f>
        <v>Bank</v>
      </c>
      <c r="P1827" s="2">
        <f>_xlfn.XLOOKUP(Customer8[[#This Row],[Account Number]], Transaction!C:C,Transaction!F:F)</f>
        <v>44227</v>
      </c>
      <c r="Q1827" s="3">
        <f>Customer8[[#This Row],[Bank Deposit]]-Customer8[[#This Row],[Saving Accounts]]</f>
        <v>139119.32779999997</v>
      </c>
      <c r="R1827" s="3">
        <f>IF(AND(K1827="Current", Customer8[[#This Row],[Balance]]&gt;500000), Customer8[[#This Row],[Balance]]*1.02, Customer8[[#This Row],[Balance]])</f>
        <v>139119.32779999997</v>
      </c>
      <c r="S1827" s="3" t="str">
        <f>TEXT(Customer8[[#This Row],[Transaction_Date]], "MMM")</f>
        <v>Jan</v>
      </c>
      <c r="T1827" s="3" t="str">
        <f t="shared" si="28"/>
        <v>60-69 Yrs</v>
      </c>
      <c r="U1827" s="3" t="str">
        <f>TEXT(Customer8[[#This Row],[Transaction_Date]],"YYYY")</f>
        <v>2021</v>
      </c>
    </row>
    <row r="1828" spans="1:21" x14ac:dyDescent="0.35">
      <c r="A1828" t="s">
        <v>3830</v>
      </c>
      <c r="B1828">
        <v>4417230</v>
      </c>
      <c r="C1828">
        <v>75</v>
      </c>
      <c r="D1828" s="1">
        <v>17312.25</v>
      </c>
      <c r="E1828" t="s">
        <v>741</v>
      </c>
      <c r="F1828" t="s">
        <v>588</v>
      </c>
      <c r="G1828" t="s">
        <v>2781</v>
      </c>
      <c r="H1828" s="3">
        <v>383172.49239999999</v>
      </c>
      <c r="I1828" s="3">
        <v>63598.7333</v>
      </c>
      <c r="J1828" t="s">
        <v>3831</v>
      </c>
      <c r="K1828" t="str">
        <f>_xlfn.XLOOKUP(A1828, Accounts!A:A, Accounts!E:E, "Not Found")</f>
        <v>Domiciliary</v>
      </c>
      <c r="L1828" s="3">
        <f>_xlfn.XLOOKUP(A1828, Accounts!A:A, Accounts!G:G, 0)</f>
        <v>20454048</v>
      </c>
      <c r="M1828" s="3" t="str">
        <f>_xlfn.XLOOKUP(A1828, Loan!A:A, Loan!D:D, "0")</f>
        <v>0</v>
      </c>
      <c r="N1828" s="3" t="str">
        <f>_xlfn.XLOOKUP(Customer8[[#This Row],[Account Number]],Transaction!C:C,Transaction!D:D)</f>
        <v>Money Transfer</v>
      </c>
      <c r="O1828" s="3" t="str">
        <f>_xlfn.XLOOKUP(Customer8[[#This Row],[Account Number]], Transaction!C:C,Transaction!E:E)</f>
        <v>ATM</v>
      </c>
      <c r="P1828" s="2">
        <f>_xlfn.XLOOKUP(Customer8[[#This Row],[Account Number]], Transaction!C:C,Transaction!F:F)</f>
        <v>44508</v>
      </c>
      <c r="Q1828" s="3">
        <f>Customer8[[#This Row],[Bank Deposit]]-Customer8[[#This Row],[Saving Accounts]]</f>
        <v>319573.75909999997</v>
      </c>
      <c r="R1828" s="3">
        <f>IF(AND(K1828="Current", Customer8[[#This Row],[Balance]]&gt;500000), Customer8[[#This Row],[Balance]]*1.02, Customer8[[#This Row],[Balance]])</f>
        <v>319573.75909999997</v>
      </c>
      <c r="S1828" s="3" t="str">
        <f>TEXT(Customer8[[#This Row],[Transaction_Date]], "MMM")</f>
        <v>Nov</v>
      </c>
      <c r="T1828" s="3" t="str">
        <f t="shared" si="28"/>
        <v>70 Yrs &amp; Above</v>
      </c>
      <c r="U1828" s="3" t="str">
        <f>TEXT(Customer8[[#This Row],[Transaction_Date]],"YYYY")</f>
        <v>2021</v>
      </c>
    </row>
    <row r="1829" spans="1:21" x14ac:dyDescent="0.35">
      <c r="A1829" t="s">
        <v>3832</v>
      </c>
      <c r="B1829">
        <v>459201382</v>
      </c>
      <c r="C1829">
        <v>78</v>
      </c>
      <c r="D1829" s="1">
        <v>16216.5</v>
      </c>
      <c r="E1829" t="s">
        <v>741</v>
      </c>
      <c r="F1829" t="s">
        <v>217</v>
      </c>
      <c r="G1829" t="s">
        <v>2734</v>
      </c>
      <c r="H1829" s="3">
        <v>110577.70080000001</v>
      </c>
      <c r="I1829" s="3">
        <v>33403.680399999997</v>
      </c>
      <c r="J1829" t="s">
        <v>3833</v>
      </c>
      <c r="K1829" t="str">
        <f>_xlfn.XLOOKUP(A1829, Accounts!A:A, Accounts!E:E, "Not Found")</f>
        <v>Joint</v>
      </c>
      <c r="L1829" s="3">
        <f>_xlfn.XLOOKUP(A1829, Accounts!A:A, Accounts!G:G, 0)</f>
        <v>409124448</v>
      </c>
      <c r="M1829" s="3" t="str">
        <f>_xlfn.XLOOKUP(A1829, Loan!A:A, Loan!D:D, "0")</f>
        <v>0</v>
      </c>
      <c r="N1829" s="3" t="str">
        <f>_xlfn.XLOOKUP(Customer8[[#This Row],[Account Number]],Transaction!C:C,Transaction!D:D)</f>
        <v>Online Payment</v>
      </c>
      <c r="O1829" s="3" t="str">
        <f>_xlfn.XLOOKUP(Customer8[[#This Row],[Account Number]], Transaction!C:C,Transaction!E:E)</f>
        <v>Internet Banking</v>
      </c>
      <c r="P1829" s="2">
        <f>_xlfn.XLOOKUP(Customer8[[#This Row],[Account Number]], Transaction!C:C,Transaction!F:F)</f>
        <v>44254</v>
      </c>
      <c r="Q1829" s="3">
        <f>Customer8[[#This Row],[Bank Deposit]]-Customer8[[#This Row],[Saving Accounts]]</f>
        <v>77174.020400000009</v>
      </c>
      <c r="R1829" s="3">
        <f>IF(AND(K1829="Current", Customer8[[#This Row],[Balance]]&gt;500000), Customer8[[#This Row],[Balance]]*1.02, Customer8[[#This Row],[Balance]])</f>
        <v>77174.020400000009</v>
      </c>
      <c r="S1829" s="3" t="str">
        <f>TEXT(Customer8[[#This Row],[Transaction_Date]], "MMM")</f>
        <v>Feb</v>
      </c>
      <c r="T1829" s="3" t="str">
        <f t="shared" si="28"/>
        <v>70 Yrs &amp; Above</v>
      </c>
      <c r="U1829" s="3" t="str">
        <f>TEXT(Customer8[[#This Row],[Transaction_Date]],"YYYY")</f>
        <v>2021</v>
      </c>
    </row>
    <row r="1830" spans="1:21" x14ac:dyDescent="0.35">
      <c r="A1830" t="s">
        <v>3834</v>
      </c>
      <c r="B1830">
        <v>126420664</v>
      </c>
      <c r="C1830">
        <v>56</v>
      </c>
      <c r="D1830" s="1">
        <v>24252</v>
      </c>
      <c r="E1830" t="s">
        <v>741</v>
      </c>
      <c r="F1830" t="s">
        <v>87</v>
      </c>
      <c r="G1830" t="s">
        <v>2781</v>
      </c>
      <c r="H1830" s="3">
        <v>685843.30989999999</v>
      </c>
      <c r="I1830" s="3">
        <v>408856.13679999998</v>
      </c>
      <c r="J1830" t="s">
        <v>3835</v>
      </c>
      <c r="K1830" t="str">
        <f>_xlfn.XLOOKUP(A1830, Accounts!A:A, Accounts!E:E, "Not Found")</f>
        <v>Domiciliary</v>
      </c>
      <c r="L1830" s="3">
        <f>_xlfn.XLOOKUP(A1830, Accounts!A:A, Accounts!G:G, 0)</f>
        <v>44088512</v>
      </c>
      <c r="M1830" s="3" t="str">
        <f>_xlfn.XLOOKUP(A1830, Loan!A:A, Loan!D:D, "0")</f>
        <v>0</v>
      </c>
      <c r="N1830" s="3" t="str">
        <f>_xlfn.XLOOKUP(Customer8[[#This Row],[Account Number]],Transaction!C:C,Transaction!D:D)</f>
        <v>Money Deposit</v>
      </c>
      <c r="O1830" s="3" t="str">
        <f>_xlfn.XLOOKUP(Customer8[[#This Row],[Account Number]], Transaction!C:C,Transaction!E:E)</f>
        <v>Bank</v>
      </c>
      <c r="P1830" s="2">
        <f>_xlfn.XLOOKUP(Customer8[[#This Row],[Account Number]], Transaction!C:C,Transaction!F:F)</f>
        <v>44379</v>
      </c>
      <c r="Q1830" s="3">
        <f>Customer8[[#This Row],[Bank Deposit]]-Customer8[[#This Row],[Saving Accounts]]</f>
        <v>276987.17310000001</v>
      </c>
      <c r="R1830" s="3">
        <f>IF(AND(K1830="Current", Customer8[[#This Row],[Balance]]&gt;500000), Customer8[[#This Row],[Balance]]*1.02, Customer8[[#This Row],[Balance]])</f>
        <v>276987.17310000001</v>
      </c>
      <c r="S1830" s="3" t="str">
        <f>TEXT(Customer8[[#This Row],[Transaction_Date]], "MMM")</f>
        <v>Jul</v>
      </c>
      <c r="T1830" s="3" t="str">
        <f t="shared" si="28"/>
        <v>50-59 Yrs</v>
      </c>
      <c r="U1830" s="3" t="str">
        <f>TEXT(Customer8[[#This Row],[Transaction_Date]],"YYYY")</f>
        <v>2021</v>
      </c>
    </row>
    <row r="1831" spans="1:21" x14ac:dyDescent="0.35">
      <c r="A1831" t="s">
        <v>3836</v>
      </c>
      <c r="B1831">
        <v>456145948</v>
      </c>
      <c r="C1831">
        <v>20</v>
      </c>
      <c r="D1831" s="1">
        <v>37401</v>
      </c>
      <c r="E1831" t="s">
        <v>741</v>
      </c>
      <c r="F1831" t="s">
        <v>733</v>
      </c>
      <c r="G1831" t="s">
        <v>2737</v>
      </c>
      <c r="H1831" s="3">
        <v>153113.14110000001</v>
      </c>
      <c r="I1831" s="3">
        <v>64928.847900000001</v>
      </c>
      <c r="J1831" t="s">
        <v>3837</v>
      </c>
      <c r="K1831" t="str">
        <f>_xlfn.XLOOKUP(A1831, Accounts!A:A, Accounts!E:E, "Not Found")</f>
        <v>Domiciliary</v>
      </c>
      <c r="L1831" s="3">
        <f>_xlfn.XLOOKUP(A1831, Accounts!A:A, Accounts!G:G, 0)</f>
        <v>106006794</v>
      </c>
      <c r="M1831" s="3" t="str">
        <f>_xlfn.XLOOKUP(A1831, Loan!A:A, Loan!D:D, "0")</f>
        <v>0</v>
      </c>
      <c r="N1831" s="3" t="str">
        <f>_xlfn.XLOOKUP(Customer8[[#This Row],[Account Number]],Transaction!C:C,Transaction!D:D)</f>
        <v>Money Deposit</v>
      </c>
      <c r="O1831" s="3" t="str">
        <f>_xlfn.XLOOKUP(Customer8[[#This Row],[Account Number]], Transaction!C:C,Transaction!E:E)</f>
        <v>ATM</v>
      </c>
      <c r="P1831" s="2">
        <f>_xlfn.XLOOKUP(Customer8[[#This Row],[Account Number]], Transaction!C:C,Transaction!F:F)</f>
        <v>44604</v>
      </c>
      <c r="Q1831" s="3">
        <f>Customer8[[#This Row],[Bank Deposit]]-Customer8[[#This Row],[Saving Accounts]]</f>
        <v>88184.293200000015</v>
      </c>
      <c r="R1831" s="3">
        <f>IF(AND(K1831="Current", Customer8[[#This Row],[Balance]]&gt;500000), Customer8[[#This Row],[Balance]]*1.02, Customer8[[#This Row],[Balance]])</f>
        <v>88184.293200000015</v>
      </c>
      <c r="S1831" s="3" t="str">
        <f>TEXT(Customer8[[#This Row],[Transaction_Date]], "MMM")</f>
        <v>Feb</v>
      </c>
      <c r="T1831" s="3" t="str">
        <f t="shared" si="28"/>
        <v>20-29 Yrs</v>
      </c>
      <c r="U1831" s="3" t="str">
        <f>TEXT(Customer8[[#This Row],[Transaction_Date]],"YYYY")</f>
        <v>2022</v>
      </c>
    </row>
    <row r="1832" spans="1:21" x14ac:dyDescent="0.35">
      <c r="A1832" t="s">
        <v>3838</v>
      </c>
      <c r="B1832">
        <v>511755861</v>
      </c>
      <c r="C1832">
        <v>24</v>
      </c>
      <c r="D1832" s="1">
        <v>35940</v>
      </c>
      <c r="E1832" t="s">
        <v>741</v>
      </c>
      <c r="F1832" t="s">
        <v>930</v>
      </c>
      <c r="G1832" t="s">
        <v>2764</v>
      </c>
      <c r="H1832" s="3">
        <v>544808.00639999995</v>
      </c>
      <c r="I1832" s="3">
        <v>176381.59210000001</v>
      </c>
      <c r="J1832" t="s">
        <v>3839</v>
      </c>
      <c r="K1832" t="str">
        <f>_xlfn.XLOOKUP(A1832, Accounts!A:A, Accounts!E:E, "Not Found")</f>
        <v>Savings</v>
      </c>
      <c r="L1832" s="3">
        <f>_xlfn.XLOOKUP(A1832, Accounts!A:A, Accounts!G:G, 0)</f>
        <v>1894186539</v>
      </c>
      <c r="M1832" s="3" t="str">
        <f>_xlfn.XLOOKUP(A1832, Loan!A:A, Loan!D:D, "0")</f>
        <v>0</v>
      </c>
      <c r="N1832" s="3" t="str">
        <f>_xlfn.XLOOKUP(Customer8[[#This Row],[Account Number]],Transaction!C:C,Transaction!D:D)</f>
        <v>Money Transfer</v>
      </c>
      <c r="O1832" s="3" t="str">
        <f>_xlfn.XLOOKUP(Customer8[[#This Row],[Account Number]], Transaction!C:C,Transaction!E:E)</f>
        <v>Mobile</v>
      </c>
      <c r="P1832" s="2">
        <f>_xlfn.XLOOKUP(Customer8[[#This Row],[Account Number]], Transaction!C:C,Transaction!F:F)</f>
        <v>44209</v>
      </c>
      <c r="Q1832" s="3">
        <f>Customer8[[#This Row],[Bank Deposit]]-Customer8[[#This Row],[Saving Accounts]]</f>
        <v>368426.41429999995</v>
      </c>
      <c r="R1832" s="3">
        <f>IF(AND(K1832="Current", Customer8[[#This Row],[Balance]]&gt;500000), Customer8[[#This Row],[Balance]]*1.02, Customer8[[#This Row],[Balance]])</f>
        <v>368426.41429999995</v>
      </c>
      <c r="S1832" s="3" t="str">
        <f>TEXT(Customer8[[#This Row],[Transaction_Date]], "MMM")</f>
        <v>Jan</v>
      </c>
      <c r="T1832" s="3" t="str">
        <f t="shared" si="28"/>
        <v>20-29 Yrs</v>
      </c>
      <c r="U1832" s="3" t="str">
        <f>TEXT(Customer8[[#This Row],[Transaction_Date]],"YYYY")</f>
        <v>2021</v>
      </c>
    </row>
    <row r="1833" spans="1:21" x14ac:dyDescent="0.35">
      <c r="A1833" t="s">
        <v>3840</v>
      </c>
      <c r="B1833">
        <v>183490219</v>
      </c>
      <c r="C1833">
        <v>21</v>
      </c>
      <c r="D1833" s="1">
        <v>37035.75</v>
      </c>
      <c r="E1833" t="s">
        <v>741</v>
      </c>
      <c r="F1833" t="s">
        <v>1215</v>
      </c>
      <c r="G1833" t="s">
        <v>2848</v>
      </c>
      <c r="H1833" s="3">
        <v>375603.20510000002</v>
      </c>
      <c r="I1833" s="3">
        <v>193167.36259999999</v>
      </c>
      <c r="J1833" t="s">
        <v>3841</v>
      </c>
      <c r="K1833" t="str">
        <f>_xlfn.XLOOKUP(A1833, Accounts!A:A, Accounts!E:E, "Not Found")</f>
        <v>Domiciliary</v>
      </c>
      <c r="L1833" s="3">
        <f>_xlfn.XLOOKUP(A1833, Accounts!A:A, Accounts!G:G, 0)</f>
        <v>17020896</v>
      </c>
      <c r="M1833" s="3" t="str">
        <f>_xlfn.XLOOKUP(A1833, Loan!A:A, Loan!D:D, "0")</f>
        <v>0</v>
      </c>
      <c r="N1833" s="3" t="str">
        <f>_xlfn.XLOOKUP(Customer8[[#This Row],[Account Number]],Transaction!C:C,Transaction!D:D)</f>
        <v>Online Payment</v>
      </c>
      <c r="O1833" s="3" t="str">
        <f>_xlfn.XLOOKUP(Customer8[[#This Row],[Account Number]], Transaction!C:C,Transaction!E:E)</f>
        <v>Internet Banking</v>
      </c>
      <c r="P1833" s="2">
        <f>_xlfn.XLOOKUP(Customer8[[#This Row],[Account Number]], Transaction!C:C,Transaction!F:F)</f>
        <v>44623</v>
      </c>
      <c r="Q1833" s="3">
        <f>Customer8[[#This Row],[Bank Deposit]]-Customer8[[#This Row],[Saving Accounts]]</f>
        <v>182435.84250000003</v>
      </c>
      <c r="R1833" s="3">
        <f>IF(AND(K1833="Current", Customer8[[#This Row],[Balance]]&gt;500000), Customer8[[#This Row],[Balance]]*1.02, Customer8[[#This Row],[Balance]])</f>
        <v>182435.84250000003</v>
      </c>
      <c r="S1833" s="3" t="str">
        <f>TEXT(Customer8[[#This Row],[Transaction_Date]], "MMM")</f>
        <v>Mar</v>
      </c>
      <c r="T1833" s="3" t="str">
        <f t="shared" si="28"/>
        <v>20-29 Yrs</v>
      </c>
      <c r="U1833" s="3" t="str">
        <f>TEXT(Customer8[[#This Row],[Transaction_Date]],"YYYY")</f>
        <v>2022</v>
      </c>
    </row>
    <row r="1834" spans="1:21" x14ac:dyDescent="0.35">
      <c r="A1834" t="s">
        <v>3842</v>
      </c>
      <c r="B1834">
        <v>987786330</v>
      </c>
      <c r="C1834">
        <v>33</v>
      </c>
      <c r="D1834" s="1">
        <v>32652.75</v>
      </c>
      <c r="E1834" t="s">
        <v>741</v>
      </c>
      <c r="F1834" t="s">
        <v>365</v>
      </c>
      <c r="G1834" t="s">
        <v>2743</v>
      </c>
      <c r="H1834" s="3">
        <v>1667020.5374</v>
      </c>
      <c r="I1834" s="3">
        <v>321236.07439999998</v>
      </c>
      <c r="J1834" t="s">
        <v>3843</v>
      </c>
      <c r="K1834" t="str">
        <f>_xlfn.XLOOKUP(A1834, Accounts!A:A, Accounts!E:E, "Not Found")</f>
        <v>Domiciliary</v>
      </c>
      <c r="L1834" s="3">
        <f>_xlfn.XLOOKUP(A1834, Accounts!A:A, Accounts!G:G, 0)</f>
        <v>422305353</v>
      </c>
      <c r="M1834" s="3" t="str">
        <f>_xlfn.XLOOKUP(A1834, Loan!A:A, Loan!D:D, "0")</f>
        <v>0</v>
      </c>
      <c r="N1834" s="3" t="str">
        <f>_xlfn.XLOOKUP(Customer8[[#This Row],[Account Number]],Transaction!C:C,Transaction!D:D)</f>
        <v>Cash Withdrawal</v>
      </c>
      <c r="O1834" s="3" t="str">
        <f>_xlfn.XLOOKUP(Customer8[[#This Row],[Account Number]], Transaction!C:C,Transaction!E:E)</f>
        <v>ATM</v>
      </c>
      <c r="P1834" s="2">
        <f>_xlfn.XLOOKUP(Customer8[[#This Row],[Account Number]], Transaction!C:C,Transaction!F:F)</f>
        <v>44247</v>
      </c>
      <c r="Q1834" s="3">
        <f>Customer8[[#This Row],[Bank Deposit]]-Customer8[[#This Row],[Saving Accounts]]</f>
        <v>1345784.463</v>
      </c>
      <c r="R1834" s="3">
        <f>IF(AND(K1834="Current", Customer8[[#This Row],[Balance]]&gt;500000), Customer8[[#This Row],[Balance]]*1.02, Customer8[[#This Row],[Balance]])</f>
        <v>1345784.463</v>
      </c>
      <c r="S1834" s="3" t="str">
        <f>TEXT(Customer8[[#This Row],[Transaction_Date]], "MMM")</f>
        <v>Feb</v>
      </c>
      <c r="T1834" s="3" t="str">
        <f t="shared" si="28"/>
        <v>30-39 Yrs</v>
      </c>
      <c r="U1834" s="3" t="str">
        <f>TEXT(Customer8[[#This Row],[Transaction_Date]],"YYYY")</f>
        <v>2021</v>
      </c>
    </row>
    <row r="1835" spans="1:21" x14ac:dyDescent="0.35">
      <c r="A1835" t="s">
        <v>3844</v>
      </c>
      <c r="B1835">
        <v>755744915</v>
      </c>
      <c r="C1835">
        <v>61</v>
      </c>
      <c r="D1835" s="1">
        <v>22425.75</v>
      </c>
      <c r="E1835" t="s">
        <v>741</v>
      </c>
      <c r="F1835" t="s">
        <v>338</v>
      </c>
      <c r="G1835" t="s">
        <v>2848</v>
      </c>
      <c r="H1835" s="3">
        <v>124295.5894</v>
      </c>
      <c r="I1835" s="3">
        <v>22983.780900000002</v>
      </c>
      <c r="J1835" t="s">
        <v>3845</v>
      </c>
      <c r="K1835" t="str">
        <f>_xlfn.XLOOKUP(A1835, Accounts!A:A, Accounts!E:E, "Not Found")</f>
        <v>Domiciliary</v>
      </c>
      <c r="L1835" s="3">
        <f>_xlfn.XLOOKUP(A1835, Accounts!A:A, Accounts!G:G, 0)</f>
        <v>3005128</v>
      </c>
      <c r="M1835" s="3" t="str">
        <f>_xlfn.XLOOKUP(A1835, Loan!A:A, Loan!D:D, "0")</f>
        <v>0</v>
      </c>
      <c r="N1835" s="3" t="str">
        <f>_xlfn.XLOOKUP(Customer8[[#This Row],[Account Number]],Transaction!C:C,Transaction!D:D)</f>
        <v>Online Payment</v>
      </c>
      <c r="O1835" s="3" t="str">
        <f>_xlfn.XLOOKUP(Customer8[[#This Row],[Account Number]], Transaction!C:C,Transaction!E:E)</f>
        <v>Mobile</v>
      </c>
      <c r="P1835" s="2">
        <f>_xlfn.XLOOKUP(Customer8[[#This Row],[Account Number]], Transaction!C:C,Transaction!F:F)</f>
        <v>44505</v>
      </c>
      <c r="Q1835" s="3">
        <f>Customer8[[#This Row],[Bank Deposit]]-Customer8[[#This Row],[Saving Accounts]]</f>
        <v>101311.8085</v>
      </c>
      <c r="R1835" s="3">
        <f>IF(AND(K1835="Current", Customer8[[#This Row],[Balance]]&gt;500000), Customer8[[#This Row],[Balance]]*1.02, Customer8[[#This Row],[Balance]])</f>
        <v>101311.8085</v>
      </c>
      <c r="S1835" s="3" t="str">
        <f>TEXT(Customer8[[#This Row],[Transaction_Date]], "MMM")</f>
        <v>Nov</v>
      </c>
      <c r="T1835" s="3" t="str">
        <f t="shared" si="28"/>
        <v>60-69 Yrs</v>
      </c>
      <c r="U1835" s="3" t="str">
        <f>TEXT(Customer8[[#This Row],[Transaction_Date]],"YYYY")</f>
        <v>2021</v>
      </c>
    </row>
    <row r="1836" spans="1:21" x14ac:dyDescent="0.35">
      <c r="A1836" t="s">
        <v>3846</v>
      </c>
      <c r="B1836">
        <v>342657219</v>
      </c>
      <c r="C1836">
        <v>50</v>
      </c>
      <c r="D1836" s="1">
        <v>26443.5</v>
      </c>
      <c r="E1836" t="s">
        <v>741</v>
      </c>
      <c r="F1836" t="s">
        <v>160</v>
      </c>
      <c r="G1836" t="s">
        <v>2746</v>
      </c>
      <c r="H1836" s="3">
        <v>1419528.4879000001</v>
      </c>
      <c r="I1836" s="3">
        <v>246051.60459999999</v>
      </c>
      <c r="J1836" t="s">
        <v>3847</v>
      </c>
      <c r="K1836" t="str">
        <f>_xlfn.XLOOKUP(A1836, Accounts!A:A, Accounts!E:E, "Not Found")</f>
        <v>Savings</v>
      </c>
      <c r="L1836" s="3">
        <f>_xlfn.XLOOKUP(A1836, Accounts!A:A, Accounts!G:G, 0)</f>
        <v>1763536068</v>
      </c>
      <c r="M1836" s="3" t="str">
        <f>_xlfn.XLOOKUP(A1836, Loan!A:A, Loan!D:D, "0")</f>
        <v>0</v>
      </c>
      <c r="N1836" s="3" t="str">
        <f>_xlfn.XLOOKUP(Customer8[[#This Row],[Account Number]],Transaction!C:C,Transaction!D:D)</f>
        <v>Cash Withdrawal</v>
      </c>
      <c r="O1836" s="3" t="str">
        <f>_xlfn.XLOOKUP(Customer8[[#This Row],[Account Number]], Transaction!C:C,Transaction!E:E)</f>
        <v>ATM</v>
      </c>
      <c r="P1836" s="2">
        <f>_xlfn.XLOOKUP(Customer8[[#This Row],[Account Number]], Transaction!C:C,Transaction!F:F)</f>
        <v>44573</v>
      </c>
      <c r="Q1836" s="3">
        <f>Customer8[[#This Row],[Bank Deposit]]-Customer8[[#This Row],[Saving Accounts]]</f>
        <v>1173476.8833000001</v>
      </c>
      <c r="R1836" s="3">
        <f>IF(AND(K1836="Current", Customer8[[#This Row],[Balance]]&gt;500000), Customer8[[#This Row],[Balance]]*1.02, Customer8[[#This Row],[Balance]])</f>
        <v>1173476.8833000001</v>
      </c>
      <c r="S1836" s="3" t="str">
        <f>TEXT(Customer8[[#This Row],[Transaction_Date]], "MMM")</f>
        <v>Jan</v>
      </c>
      <c r="T1836" s="3" t="str">
        <f t="shared" si="28"/>
        <v>50-59 Yrs</v>
      </c>
      <c r="U1836" s="3" t="str">
        <f>TEXT(Customer8[[#This Row],[Transaction_Date]],"YYYY")</f>
        <v>2022</v>
      </c>
    </row>
    <row r="1837" spans="1:21" x14ac:dyDescent="0.35">
      <c r="A1837" t="s">
        <v>3848</v>
      </c>
      <c r="B1837">
        <v>109186210</v>
      </c>
      <c r="C1837">
        <v>45</v>
      </c>
      <c r="D1837" s="1">
        <v>28269.75</v>
      </c>
      <c r="E1837" t="s">
        <v>741</v>
      </c>
      <c r="F1837" t="s">
        <v>547</v>
      </c>
      <c r="G1837" t="s">
        <v>2776</v>
      </c>
      <c r="H1837" s="3">
        <v>595996.58250000002</v>
      </c>
      <c r="I1837" s="3">
        <v>317308.58049999998</v>
      </c>
      <c r="J1837" t="s">
        <v>3849</v>
      </c>
      <c r="K1837" t="str">
        <f>_xlfn.XLOOKUP(A1837, Accounts!A:A, Accounts!E:E, "Not Found")</f>
        <v>Current</v>
      </c>
      <c r="L1837" s="3">
        <f>_xlfn.XLOOKUP(A1837, Accounts!A:A, Accounts!G:G, 0)</f>
        <v>200436795</v>
      </c>
      <c r="M1837" s="3" t="str">
        <f>_xlfn.XLOOKUP(A1837, Loan!A:A, Loan!D:D, "0")</f>
        <v>0</v>
      </c>
      <c r="N1837" s="3" t="str">
        <f>_xlfn.XLOOKUP(Customer8[[#This Row],[Account Number]],Transaction!C:C,Transaction!D:D)</f>
        <v>Online Payment</v>
      </c>
      <c r="O1837" s="3" t="str">
        <f>_xlfn.XLOOKUP(Customer8[[#This Row],[Account Number]], Transaction!C:C,Transaction!E:E)</f>
        <v>Mobile</v>
      </c>
      <c r="P1837" s="2">
        <f>_xlfn.XLOOKUP(Customer8[[#This Row],[Account Number]], Transaction!C:C,Transaction!F:F)</f>
        <v>44271</v>
      </c>
      <c r="Q1837" s="3">
        <f>Customer8[[#This Row],[Bank Deposit]]-Customer8[[#This Row],[Saving Accounts]]</f>
        <v>278688.00200000004</v>
      </c>
      <c r="R1837" s="3">
        <f>IF(AND(K1837="Current", Customer8[[#This Row],[Balance]]&gt;500000), Customer8[[#This Row],[Balance]]*1.02, Customer8[[#This Row],[Balance]])</f>
        <v>278688.00200000004</v>
      </c>
      <c r="S1837" s="3" t="str">
        <f>TEXT(Customer8[[#This Row],[Transaction_Date]], "MMM")</f>
        <v>Mar</v>
      </c>
      <c r="T1837" s="3" t="str">
        <f t="shared" si="28"/>
        <v>40-49 Yrs</v>
      </c>
      <c r="U1837" s="3" t="str">
        <f>TEXT(Customer8[[#This Row],[Transaction_Date]],"YYYY")</f>
        <v>2021</v>
      </c>
    </row>
    <row r="1838" spans="1:21" x14ac:dyDescent="0.35">
      <c r="A1838" t="s">
        <v>3850</v>
      </c>
      <c r="B1838">
        <v>892053495</v>
      </c>
      <c r="C1838">
        <v>62</v>
      </c>
      <c r="D1838" s="1">
        <v>22060.5</v>
      </c>
      <c r="E1838" t="s">
        <v>741</v>
      </c>
      <c r="F1838" t="s">
        <v>312</v>
      </c>
      <c r="G1838" t="s">
        <v>2743</v>
      </c>
      <c r="H1838" s="3">
        <v>1274097.8285999999</v>
      </c>
      <c r="I1838" s="3">
        <v>424938.54340000002</v>
      </c>
      <c r="J1838" t="s">
        <v>3851</v>
      </c>
      <c r="K1838" t="str">
        <f>_xlfn.XLOOKUP(A1838, Accounts!A:A, Accounts!E:E, "Not Found")</f>
        <v>Current</v>
      </c>
      <c r="L1838" s="3">
        <f>_xlfn.XLOOKUP(A1838, Accounts!A:A, Accounts!G:G, 0)</f>
        <v>347901312</v>
      </c>
      <c r="M1838" s="3" t="str">
        <f>_xlfn.XLOOKUP(A1838, Loan!A:A, Loan!D:D, "0")</f>
        <v>0</v>
      </c>
      <c r="N1838" s="3" t="str">
        <f>_xlfn.XLOOKUP(Customer8[[#This Row],[Account Number]],Transaction!C:C,Transaction!D:D)</f>
        <v>Money Transfer</v>
      </c>
      <c r="O1838" s="3" t="str">
        <f>_xlfn.XLOOKUP(Customer8[[#This Row],[Account Number]], Transaction!C:C,Transaction!E:E)</f>
        <v>ATM</v>
      </c>
      <c r="P1838" s="2">
        <f>_xlfn.XLOOKUP(Customer8[[#This Row],[Account Number]], Transaction!C:C,Transaction!F:F)</f>
        <v>44593</v>
      </c>
      <c r="Q1838" s="3">
        <f>Customer8[[#This Row],[Bank Deposit]]-Customer8[[#This Row],[Saving Accounts]]</f>
        <v>849159.28519999981</v>
      </c>
      <c r="R1838" s="3">
        <f>IF(AND(K1838="Current", Customer8[[#This Row],[Balance]]&gt;500000), Customer8[[#This Row],[Balance]]*1.02, Customer8[[#This Row],[Balance]])</f>
        <v>866142.47090399987</v>
      </c>
      <c r="S1838" s="3" t="str">
        <f>TEXT(Customer8[[#This Row],[Transaction_Date]], "MMM")</f>
        <v>Feb</v>
      </c>
      <c r="T1838" s="3" t="str">
        <f t="shared" si="28"/>
        <v>60-69 Yrs</v>
      </c>
      <c r="U1838" s="3" t="str">
        <f>TEXT(Customer8[[#This Row],[Transaction_Date]],"YYYY")</f>
        <v>2022</v>
      </c>
    </row>
    <row r="1839" spans="1:21" x14ac:dyDescent="0.35">
      <c r="A1839" t="s">
        <v>3852</v>
      </c>
      <c r="B1839">
        <v>565940869</v>
      </c>
      <c r="C1839">
        <v>24</v>
      </c>
      <c r="D1839" s="1">
        <v>35940</v>
      </c>
      <c r="E1839" t="s">
        <v>741</v>
      </c>
      <c r="F1839" t="s">
        <v>456</v>
      </c>
      <c r="G1839" t="s">
        <v>2740</v>
      </c>
      <c r="H1839" s="3">
        <v>1263252.4375</v>
      </c>
      <c r="I1839" s="3">
        <v>545047.21019999997</v>
      </c>
      <c r="J1839" t="s">
        <v>3853</v>
      </c>
      <c r="K1839" t="str">
        <f>_xlfn.XLOOKUP(A1839, Accounts!A:A, Accounts!E:E, "Not Found")</f>
        <v>Corporate</v>
      </c>
      <c r="L1839" s="3">
        <f>_xlfn.XLOOKUP(A1839, Accounts!A:A, Accounts!G:G, 0)</f>
        <v>40981626</v>
      </c>
      <c r="M1839" s="3" t="str">
        <f>_xlfn.XLOOKUP(A1839, Loan!A:A, Loan!D:D, "0")</f>
        <v>0</v>
      </c>
      <c r="N1839" s="3" t="str">
        <f>_xlfn.XLOOKUP(Customer8[[#This Row],[Account Number]],Transaction!C:C,Transaction!D:D)</f>
        <v>Online Payment</v>
      </c>
      <c r="O1839" s="3" t="str">
        <f>_xlfn.XLOOKUP(Customer8[[#This Row],[Account Number]], Transaction!C:C,Transaction!E:E)</f>
        <v>Card</v>
      </c>
      <c r="P1839" s="2">
        <f>_xlfn.XLOOKUP(Customer8[[#This Row],[Account Number]], Transaction!C:C,Transaction!F:F)</f>
        <v>44397</v>
      </c>
      <c r="Q1839" s="3">
        <f>Customer8[[#This Row],[Bank Deposit]]-Customer8[[#This Row],[Saving Accounts]]</f>
        <v>718205.22730000003</v>
      </c>
      <c r="R1839" s="3">
        <f>IF(AND(K1839="Current", Customer8[[#This Row],[Balance]]&gt;500000), Customer8[[#This Row],[Balance]]*1.02, Customer8[[#This Row],[Balance]])</f>
        <v>718205.22730000003</v>
      </c>
      <c r="S1839" s="3" t="str">
        <f>TEXT(Customer8[[#This Row],[Transaction_Date]], "MMM")</f>
        <v>Jul</v>
      </c>
      <c r="T1839" s="3" t="str">
        <f t="shared" si="28"/>
        <v>20-29 Yrs</v>
      </c>
      <c r="U1839" s="3" t="str">
        <f>TEXT(Customer8[[#This Row],[Transaction_Date]],"YYYY")</f>
        <v>2021</v>
      </c>
    </row>
    <row r="1840" spans="1:21" x14ac:dyDescent="0.35">
      <c r="A1840" t="s">
        <v>3854</v>
      </c>
      <c r="B1840">
        <v>171393825</v>
      </c>
      <c r="C1840">
        <v>70</v>
      </c>
      <c r="D1840" s="1">
        <v>19138.5</v>
      </c>
      <c r="E1840" t="s">
        <v>741</v>
      </c>
      <c r="F1840" t="s">
        <v>208</v>
      </c>
      <c r="G1840" t="s">
        <v>2767</v>
      </c>
      <c r="H1840" s="3">
        <v>52572.317799999997</v>
      </c>
      <c r="I1840" s="3">
        <v>27162.3642</v>
      </c>
      <c r="J1840" t="s">
        <v>3855</v>
      </c>
      <c r="K1840" t="str">
        <f>_xlfn.XLOOKUP(A1840, Accounts!A:A, Accounts!E:E, "Not Found")</f>
        <v>Savings</v>
      </c>
      <c r="L1840" s="3">
        <f>_xlfn.XLOOKUP(A1840, Accounts!A:A, Accounts!G:G, 0)</f>
        <v>43164732</v>
      </c>
      <c r="M1840" s="3" t="str">
        <f>_xlfn.XLOOKUP(A1840, Loan!A:A, Loan!D:D, "0")</f>
        <v>0</v>
      </c>
      <c r="N1840" s="3" t="str">
        <f>_xlfn.XLOOKUP(Customer8[[#This Row],[Account Number]],Transaction!C:C,Transaction!D:D)</f>
        <v>Checks</v>
      </c>
      <c r="O1840" s="3" t="str">
        <f>_xlfn.XLOOKUP(Customer8[[#This Row],[Account Number]], Transaction!C:C,Transaction!E:E)</f>
        <v>Bank</v>
      </c>
      <c r="P1840" s="2">
        <f>_xlfn.XLOOKUP(Customer8[[#This Row],[Account Number]], Transaction!C:C,Transaction!F:F)</f>
        <v>44402</v>
      </c>
      <c r="Q1840" s="3">
        <f>Customer8[[#This Row],[Bank Deposit]]-Customer8[[#This Row],[Saving Accounts]]</f>
        <v>25409.953599999997</v>
      </c>
      <c r="R1840" s="3">
        <f>IF(AND(K1840="Current", Customer8[[#This Row],[Balance]]&gt;500000), Customer8[[#This Row],[Balance]]*1.02, Customer8[[#This Row],[Balance]])</f>
        <v>25409.953599999997</v>
      </c>
      <c r="S1840" s="3" t="str">
        <f>TEXT(Customer8[[#This Row],[Transaction_Date]], "MMM")</f>
        <v>Jul</v>
      </c>
      <c r="T1840" s="3" t="str">
        <f t="shared" si="28"/>
        <v>70 Yrs &amp; Above</v>
      </c>
      <c r="U1840" s="3" t="str">
        <f>TEXT(Customer8[[#This Row],[Transaction_Date]],"YYYY")</f>
        <v>2021</v>
      </c>
    </row>
    <row r="1841" spans="1:21" x14ac:dyDescent="0.35">
      <c r="A1841" t="s">
        <v>3856</v>
      </c>
      <c r="B1841">
        <v>741028214</v>
      </c>
      <c r="C1841">
        <v>46</v>
      </c>
      <c r="D1841" s="1">
        <v>27904.5</v>
      </c>
      <c r="E1841" t="s">
        <v>741</v>
      </c>
      <c r="F1841" t="s">
        <v>550</v>
      </c>
      <c r="G1841" t="s">
        <v>2756</v>
      </c>
      <c r="H1841" s="3">
        <v>29873.716799999998</v>
      </c>
      <c r="I1841" s="3">
        <v>28301.4159</v>
      </c>
      <c r="J1841" t="s">
        <v>3857</v>
      </c>
      <c r="K1841" t="str">
        <f>_xlfn.XLOOKUP(A1841, Accounts!A:A, Accounts!E:E, "Not Found")</f>
        <v>Savings</v>
      </c>
      <c r="L1841" s="3">
        <f>_xlfn.XLOOKUP(A1841, Accounts!A:A, Accounts!G:G, 0)</f>
        <v>1369930068</v>
      </c>
      <c r="M1841" s="3" t="str">
        <f>_xlfn.XLOOKUP(A1841, Loan!A:A, Loan!D:D, "0")</f>
        <v>0</v>
      </c>
      <c r="N1841" s="3" t="str">
        <f>_xlfn.XLOOKUP(Customer8[[#This Row],[Account Number]],Transaction!C:C,Transaction!D:D)</f>
        <v>Money Transfer</v>
      </c>
      <c r="O1841" s="3" t="str">
        <f>_xlfn.XLOOKUP(Customer8[[#This Row],[Account Number]], Transaction!C:C,Transaction!E:E)</f>
        <v>Mobile</v>
      </c>
      <c r="P1841" s="2">
        <f>_xlfn.XLOOKUP(Customer8[[#This Row],[Account Number]], Transaction!C:C,Transaction!F:F)</f>
        <v>44590</v>
      </c>
      <c r="Q1841" s="3">
        <f>Customer8[[#This Row],[Bank Deposit]]-Customer8[[#This Row],[Saving Accounts]]</f>
        <v>1572.3008999999984</v>
      </c>
      <c r="R1841" s="3">
        <f>IF(AND(K1841="Current", Customer8[[#This Row],[Balance]]&gt;500000), Customer8[[#This Row],[Balance]]*1.02, Customer8[[#This Row],[Balance]])</f>
        <v>1572.3008999999984</v>
      </c>
      <c r="S1841" s="3" t="str">
        <f>TEXT(Customer8[[#This Row],[Transaction_Date]], "MMM")</f>
        <v>Jan</v>
      </c>
      <c r="T1841" s="3" t="str">
        <f t="shared" si="28"/>
        <v>40-49 Yrs</v>
      </c>
      <c r="U1841" s="3" t="str">
        <f>TEXT(Customer8[[#This Row],[Transaction_Date]],"YYYY")</f>
        <v>2022</v>
      </c>
    </row>
    <row r="1842" spans="1:21" x14ac:dyDescent="0.35">
      <c r="A1842" t="s">
        <v>3858</v>
      </c>
      <c r="B1842">
        <v>720788540</v>
      </c>
      <c r="C1842">
        <v>41</v>
      </c>
      <c r="D1842" s="1">
        <v>29730.75</v>
      </c>
      <c r="E1842" t="s">
        <v>741</v>
      </c>
      <c r="F1842" t="s">
        <v>526</v>
      </c>
      <c r="G1842" t="s">
        <v>2737</v>
      </c>
      <c r="H1842" s="3">
        <v>291092.43520000001</v>
      </c>
      <c r="I1842" s="3">
        <v>37529.272599999997</v>
      </c>
      <c r="J1842" t="s">
        <v>3859</v>
      </c>
      <c r="K1842" t="str">
        <f>_xlfn.XLOOKUP(A1842, Accounts!A:A, Accounts!E:E, "Not Found")</f>
        <v>Domiciliary</v>
      </c>
      <c r="L1842" s="3">
        <f>_xlfn.XLOOKUP(A1842, Accounts!A:A, Accounts!G:G, 0)</f>
        <v>143704176</v>
      </c>
      <c r="M1842" s="3" t="str">
        <f>_xlfn.XLOOKUP(A1842, Loan!A:A, Loan!D:D, "0")</f>
        <v>0</v>
      </c>
      <c r="N1842" s="3" t="str">
        <f>_xlfn.XLOOKUP(Customer8[[#This Row],[Account Number]],Transaction!C:C,Transaction!D:D)</f>
        <v>Money Deposit</v>
      </c>
      <c r="O1842" s="3" t="str">
        <f>_xlfn.XLOOKUP(Customer8[[#This Row],[Account Number]], Transaction!C:C,Transaction!E:E)</f>
        <v>ATM</v>
      </c>
      <c r="P1842" s="2">
        <f>_xlfn.XLOOKUP(Customer8[[#This Row],[Account Number]], Transaction!C:C,Transaction!F:F)</f>
        <v>44580</v>
      </c>
      <c r="Q1842" s="3">
        <f>Customer8[[#This Row],[Bank Deposit]]-Customer8[[#This Row],[Saving Accounts]]</f>
        <v>253563.16260000001</v>
      </c>
      <c r="R1842" s="3">
        <f>IF(AND(K1842="Current", Customer8[[#This Row],[Balance]]&gt;500000), Customer8[[#This Row],[Balance]]*1.02, Customer8[[#This Row],[Balance]])</f>
        <v>253563.16260000001</v>
      </c>
      <c r="S1842" s="3" t="str">
        <f>TEXT(Customer8[[#This Row],[Transaction_Date]], "MMM")</f>
        <v>Jan</v>
      </c>
      <c r="T1842" s="3" t="str">
        <f t="shared" si="28"/>
        <v>40-49 Yrs</v>
      </c>
      <c r="U1842" s="3" t="str">
        <f>TEXT(Customer8[[#This Row],[Transaction_Date]],"YYYY")</f>
        <v>2022</v>
      </c>
    </row>
    <row r="1843" spans="1:21" x14ac:dyDescent="0.35">
      <c r="A1843" t="s">
        <v>3860</v>
      </c>
      <c r="B1843">
        <v>726607069</v>
      </c>
      <c r="C1843">
        <v>76</v>
      </c>
      <c r="D1843" s="1">
        <v>16947</v>
      </c>
      <c r="E1843" t="s">
        <v>741</v>
      </c>
      <c r="F1843" t="s">
        <v>157</v>
      </c>
      <c r="G1843" t="s">
        <v>2771</v>
      </c>
      <c r="H1843" s="3">
        <v>407035.70199999999</v>
      </c>
      <c r="I1843" s="3">
        <v>199951.78599999999</v>
      </c>
      <c r="J1843" t="s">
        <v>3861</v>
      </c>
      <c r="K1843" t="str">
        <f>_xlfn.XLOOKUP(A1843, Accounts!A:A, Accounts!E:E, "Not Found")</f>
        <v>Joint</v>
      </c>
      <c r="L1843" s="3">
        <f>_xlfn.XLOOKUP(A1843, Accounts!A:A, Accounts!G:G, 0)</f>
        <v>770577444</v>
      </c>
      <c r="M1843" s="3" t="str">
        <f>_xlfn.XLOOKUP(A1843, Loan!A:A, Loan!D:D, "0")</f>
        <v>0</v>
      </c>
      <c r="N1843" s="3" t="str">
        <f>_xlfn.XLOOKUP(Customer8[[#This Row],[Account Number]],Transaction!C:C,Transaction!D:D)</f>
        <v>Cash Withdrawal</v>
      </c>
      <c r="O1843" s="3" t="str">
        <f>_xlfn.XLOOKUP(Customer8[[#This Row],[Account Number]], Transaction!C:C,Transaction!E:E)</f>
        <v>ATM</v>
      </c>
      <c r="P1843" s="2">
        <f>_xlfn.XLOOKUP(Customer8[[#This Row],[Account Number]], Transaction!C:C,Transaction!F:F)</f>
        <v>44427</v>
      </c>
      <c r="Q1843" s="3">
        <f>Customer8[[#This Row],[Bank Deposit]]-Customer8[[#This Row],[Saving Accounts]]</f>
        <v>207083.916</v>
      </c>
      <c r="R1843" s="3">
        <f>IF(AND(K1843="Current", Customer8[[#This Row],[Balance]]&gt;500000), Customer8[[#This Row],[Balance]]*1.02, Customer8[[#This Row],[Balance]])</f>
        <v>207083.916</v>
      </c>
      <c r="S1843" s="3" t="str">
        <f>TEXT(Customer8[[#This Row],[Transaction_Date]], "MMM")</f>
        <v>Aug</v>
      </c>
      <c r="T1843" s="3" t="str">
        <f t="shared" si="28"/>
        <v>70 Yrs &amp; Above</v>
      </c>
      <c r="U1843" s="3" t="str">
        <f>TEXT(Customer8[[#This Row],[Transaction_Date]],"YYYY")</f>
        <v>2021</v>
      </c>
    </row>
    <row r="1844" spans="1:21" x14ac:dyDescent="0.35">
      <c r="A1844" t="s">
        <v>3862</v>
      </c>
      <c r="B1844">
        <v>481645956</v>
      </c>
      <c r="C1844">
        <v>27</v>
      </c>
      <c r="D1844" s="1">
        <v>34844.25</v>
      </c>
      <c r="E1844" t="s">
        <v>741</v>
      </c>
      <c r="F1844" t="s">
        <v>243</v>
      </c>
      <c r="G1844" t="s">
        <v>2756</v>
      </c>
      <c r="H1844" s="3">
        <v>2822698.5865000002</v>
      </c>
      <c r="I1844" s="3">
        <v>1332313.7328000001</v>
      </c>
      <c r="J1844" t="s">
        <v>3863</v>
      </c>
      <c r="K1844" t="str">
        <f>_xlfn.XLOOKUP(A1844, Accounts!A:A, Accounts!E:E, "Not Found")</f>
        <v>Current</v>
      </c>
      <c r="L1844" s="3">
        <f>_xlfn.XLOOKUP(A1844, Accounts!A:A, Accounts!G:G, 0)</f>
        <v>743352336</v>
      </c>
      <c r="M1844" s="3" t="str">
        <f>_xlfn.XLOOKUP(A1844, Loan!A:A, Loan!D:D, "0")</f>
        <v>0</v>
      </c>
      <c r="N1844" s="3" t="str">
        <f>_xlfn.XLOOKUP(Customer8[[#This Row],[Account Number]],Transaction!C:C,Transaction!D:D)</f>
        <v>Money Transfer</v>
      </c>
      <c r="O1844" s="3" t="str">
        <f>_xlfn.XLOOKUP(Customer8[[#This Row],[Account Number]], Transaction!C:C,Transaction!E:E)</f>
        <v>Mobile</v>
      </c>
      <c r="P1844" s="2">
        <f>_xlfn.XLOOKUP(Customer8[[#This Row],[Account Number]], Transaction!C:C,Transaction!F:F)</f>
        <v>44660</v>
      </c>
      <c r="Q1844" s="3">
        <f>Customer8[[#This Row],[Bank Deposit]]-Customer8[[#This Row],[Saving Accounts]]</f>
        <v>1490384.8537000001</v>
      </c>
      <c r="R1844" s="3">
        <f>IF(AND(K1844="Current", Customer8[[#This Row],[Balance]]&gt;500000), Customer8[[#This Row],[Balance]]*1.02, Customer8[[#This Row],[Balance]])</f>
        <v>1520192.5507740001</v>
      </c>
      <c r="S1844" s="3" t="str">
        <f>TEXT(Customer8[[#This Row],[Transaction_Date]], "MMM")</f>
        <v>Apr</v>
      </c>
      <c r="T1844" s="3" t="str">
        <f t="shared" si="28"/>
        <v>20-29 Yrs</v>
      </c>
      <c r="U1844" s="3" t="str">
        <f>TEXT(Customer8[[#This Row],[Transaction_Date]],"YYYY")</f>
        <v>2022</v>
      </c>
    </row>
    <row r="1845" spans="1:21" x14ac:dyDescent="0.35">
      <c r="A1845" t="s">
        <v>3864</v>
      </c>
      <c r="B1845">
        <v>768412649</v>
      </c>
      <c r="C1845">
        <v>58</v>
      </c>
      <c r="D1845" s="1">
        <v>23521.5</v>
      </c>
      <c r="E1845" t="s">
        <v>741</v>
      </c>
      <c r="F1845" t="s">
        <v>1222</v>
      </c>
      <c r="G1845" t="s">
        <v>2746</v>
      </c>
      <c r="H1845" s="3">
        <v>1586142.6591</v>
      </c>
      <c r="I1845" s="3">
        <v>455092.57530000003</v>
      </c>
      <c r="J1845" t="s">
        <v>3865</v>
      </c>
      <c r="K1845" t="str">
        <f>_xlfn.XLOOKUP(A1845, Accounts!A:A, Accounts!E:E, "Not Found")</f>
        <v>Joint</v>
      </c>
      <c r="L1845" s="3">
        <f>_xlfn.XLOOKUP(A1845, Accounts!A:A, Accounts!G:G, 0)</f>
        <v>116319105</v>
      </c>
      <c r="M1845" s="3">
        <f>_xlfn.XLOOKUP(A1845, Loan!A:A, Loan!D:D, "0")</f>
        <v>197453585</v>
      </c>
      <c r="N1845" s="3" t="str">
        <f>_xlfn.XLOOKUP(Customer8[[#This Row],[Account Number]],Transaction!C:C,Transaction!D:D)</f>
        <v>Loan Payment</v>
      </c>
      <c r="O1845" s="3" t="str">
        <f>_xlfn.XLOOKUP(Customer8[[#This Row],[Account Number]], Transaction!C:C,Transaction!E:E)</f>
        <v>Mobile</v>
      </c>
      <c r="P1845" s="2">
        <f>_xlfn.XLOOKUP(Customer8[[#This Row],[Account Number]], Transaction!C:C,Transaction!F:F)</f>
        <v>44351</v>
      </c>
      <c r="Q1845" s="3">
        <f>Customer8[[#This Row],[Bank Deposit]]-Customer8[[#This Row],[Saving Accounts]]</f>
        <v>1131050.0838000001</v>
      </c>
      <c r="R1845" s="3">
        <f>IF(AND(K1845="Current", Customer8[[#This Row],[Balance]]&gt;500000), Customer8[[#This Row],[Balance]]*1.02, Customer8[[#This Row],[Balance]])</f>
        <v>1131050.0838000001</v>
      </c>
      <c r="S1845" s="3" t="str">
        <f>TEXT(Customer8[[#This Row],[Transaction_Date]], "MMM")</f>
        <v>Jun</v>
      </c>
      <c r="T1845" s="3" t="str">
        <f t="shared" si="28"/>
        <v>50-59 Yrs</v>
      </c>
      <c r="U1845" s="3" t="str">
        <f>TEXT(Customer8[[#This Row],[Transaction_Date]],"YYYY")</f>
        <v>2021</v>
      </c>
    </row>
    <row r="1846" spans="1:21" x14ac:dyDescent="0.35">
      <c r="A1846" t="s">
        <v>3866</v>
      </c>
      <c r="B1846">
        <v>21608770</v>
      </c>
      <c r="C1846">
        <v>71</v>
      </c>
      <c r="D1846" s="1">
        <v>18773.25</v>
      </c>
      <c r="E1846" t="s">
        <v>741</v>
      </c>
      <c r="F1846" t="s">
        <v>285</v>
      </c>
      <c r="G1846" t="s">
        <v>2740</v>
      </c>
      <c r="H1846" s="3">
        <v>341798.74890000001</v>
      </c>
      <c r="I1846" s="3">
        <v>98877.495200000005</v>
      </c>
      <c r="J1846" t="s">
        <v>3867</v>
      </c>
      <c r="K1846" t="str">
        <f>_xlfn.XLOOKUP(A1846, Accounts!A:A, Accounts!E:E, "Not Found")</f>
        <v>Corporate</v>
      </c>
      <c r="L1846" s="3">
        <f>_xlfn.XLOOKUP(A1846, Accounts!A:A, Accounts!G:G, 0)</f>
        <v>3297507674</v>
      </c>
      <c r="M1846" s="3" t="str">
        <f>_xlfn.XLOOKUP(A1846, Loan!A:A, Loan!D:D, "0")</f>
        <v>0</v>
      </c>
      <c r="N1846" s="3" t="str">
        <f>_xlfn.XLOOKUP(Customer8[[#This Row],[Account Number]],Transaction!C:C,Transaction!D:D)</f>
        <v>Checks</v>
      </c>
      <c r="O1846" s="3" t="str">
        <f>_xlfn.XLOOKUP(Customer8[[#This Row],[Account Number]], Transaction!C:C,Transaction!E:E)</f>
        <v>Informal Services</v>
      </c>
      <c r="P1846" s="2">
        <f>_xlfn.XLOOKUP(Customer8[[#This Row],[Account Number]], Transaction!C:C,Transaction!F:F)</f>
        <v>44312</v>
      </c>
      <c r="Q1846" s="3">
        <f>Customer8[[#This Row],[Bank Deposit]]-Customer8[[#This Row],[Saving Accounts]]</f>
        <v>242921.2537</v>
      </c>
      <c r="R1846" s="3">
        <f>IF(AND(K1846="Current", Customer8[[#This Row],[Balance]]&gt;500000), Customer8[[#This Row],[Balance]]*1.02, Customer8[[#This Row],[Balance]])</f>
        <v>242921.2537</v>
      </c>
      <c r="S1846" s="3" t="str">
        <f>TEXT(Customer8[[#This Row],[Transaction_Date]], "MMM")</f>
        <v>Apr</v>
      </c>
      <c r="T1846" s="3" t="str">
        <f t="shared" si="28"/>
        <v>70 Yrs &amp; Above</v>
      </c>
      <c r="U1846" s="3" t="str">
        <f>TEXT(Customer8[[#This Row],[Transaction_Date]],"YYYY")</f>
        <v>2021</v>
      </c>
    </row>
    <row r="1847" spans="1:21" x14ac:dyDescent="0.35">
      <c r="A1847" t="s">
        <v>3868</v>
      </c>
      <c r="B1847">
        <v>436466634</v>
      </c>
      <c r="C1847">
        <v>46</v>
      </c>
      <c r="D1847" s="1">
        <v>27904.5</v>
      </c>
      <c r="E1847" t="s">
        <v>741</v>
      </c>
      <c r="F1847" t="s">
        <v>511</v>
      </c>
      <c r="G1847" t="s">
        <v>2759</v>
      </c>
      <c r="H1847" s="3">
        <v>494708.98499999999</v>
      </c>
      <c r="I1847" s="3">
        <v>130316.7616</v>
      </c>
      <c r="J1847" t="s">
        <v>3869</v>
      </c>
      <c r="K1847" t="str">
        <f>_xlfn.XLOOKUP(A1847, Accounts!A:A, Accounts!E:E, "Not Found")</f>
        <v>Current</v>
      </c>
      <c r="L1847" s="3">
        <f>_xlfn.XLOOKUP(A1847, Accounts!A:A, Accounts!G:G, 0)</f>
        <v>296249292</v>
      </c>
      <c r="M1847" s="3" t="str">
        <f>_xlfn.XLOOKUP(A1847, Loan!A:A, Loan!D:D, "0")</f>
        <v>0</v>
      </c>
      <c r="N1847" s="3" t="str">
        <f>_xlfn.XLOOKUP(Customer8[[#This Row],[Account Number]],Transaction!C:C,Transaction!D:D)</f>
        <v>Online Payment</v>
      </c>
      <c r="O1847" s="3" t="str">
        <f>_xlfn.XLOOKUP(Customer8[[#This Row],[Account Number]], Transaction!C:C,Transaction!E:E)</f>
        <v>Internet Banking</v>
      </c>
      <c r="P1847" s="2">
        <f>_xlfn.XLOOKUP(Customer8[[#This Row],[Account Number]], Transaction!C:C,Transaction!F:F)</f>
        <v>44572</v>
      </c>
      <c r="Q1847" s="3">
        <f>Customer8[[#This Row],[Bank Deposit]]-Customer8[[#This Row],[Saving Accounts]]</f>
        <v>364392.22340000002</v>
      </c>
      <c r="R1847" s="3">
        <f>IF(AND(K1847="Current", Customer8[[#This Row],[Balance]]&gt;500000), Customer8[[#This Row],[Balance]]*1.02, Customer8[[#This Row],[Balance]])</f>
        <v>364392.22340000002</v>
      </c>
      <c r="S1847" s="3" t="str">
        <f>TEXT(Customer8[[#This Row],[Transaction_Date]], "MMM")</f>
        <v>Jan</v>
      </c>
      <c r="T1847" s="3" t="str">
        <f t="shared" si="28"/>
        <v>40-49 Yrs</v>
      </c>
      <c r="U1847" s="3" t="str">
        <f>TEXT(Customer8[[#This Row],[Transaction_Date]],"YYYY")</f>
        <v>2022</v>
      </c>
    </row>
    <row r="1848" spans="1:21" x14ac:dyDescent="0.35">
      <c r="A1848" t="s">
        <v>3870</v>
      </c>
      <c r="B1848">
        <v>261988651</v>
      </c>
      <c r="C1848">
        <v>28</v>
      </c>
      <c r="D1848" s="1">
        <v>34479</v>
      </c>
      <c r="E1848" t="s">
        <v>741</v>
      </c>
      <c r="F1848" t="s">
        <v>644</v>
      </c>
      <c r="G1848" t="s">
        <v>2756</v>
      </c>
      <c r="H1848" s="3">
        <v>448853.20189999999</v>
      </c>
      <c r="I1848" s="3">
        <v>70825.537700000001</v>
      </c>
      <c r="J1848" t="s">
        <v>3871</v>
      </c>
      <c r="K1848" t="str">
        <f>_xlfn.XLOOKUP(A1848, Accounts!A:A, Accounts!E:E, "Not Found")</f>
        <v>Domiciliary</v>
      </c>
      <c r="L1848" s="3">
        <f>_xlfn.XLOOKUP(A1848, Accounts!A:A, Accounts!G:G, 0)</f>
        <v>84509075</v>
      </c>
      <c r="M1848" s="3" t="str">
        <f>_xlfn.XLOOKUP(A1848, Loan!A:A, Loan!D:D, "0")</f>
        <v>0</v>
      </c>
      <c r="N1848" s="3" t="str">
        <f>_xlfn.XLOOKUP(Customer8[[#This Row],[Account Number]],Transaction!C:C,Transaction!D:D)</f>
        <v>Checks</v>
      </c>
      <c r="O1848" s="3" t="str">
        <f>_xlfn.XLOOKUP(Customer8[[#This Row],[Account Number]], Transaction!C:C,Transaction!E:E)</f>
        <v>Informal Services</v>
      </c>
      <c r="P1848" s="2">
        <f>_xlfn.XLOOKUP(Customer8[[#This Row],[Account Number]], Transaction!C:C,Transaction!F:F)</f>
        <v>44245</v>
      </c>
      <c r="Q1848" s="3">
        <f>Customer8[[#This Row],[Bank Deposit]]-Customer8[[#This Row],[Saving Accounts]]</f>
        <v>378027.6642</v>
      </c>
      <c r="R1848" s="3">
        <f>IF(AND(K1848="Current", Customer8[[#This Row],[Balance]]&gt;500000), Customer8[[#This Row],[Balance]]*1.02, Customer8[[#This Row],[Balance]])</f>
        <v>378027.6642</v>
      </c>
      <c r="S1848" s="3" t="str">
        <f>TEXT(Customer8[[#This Row],[Transaction_Date]], "MMM")</f>
        <v>Feb</v>
      </c>
      <c r="T1848" s="3" t="str">
        <f t="shared" si="28"/>
        <v>20-29 Yrs</v>
      </c>
      <c r="U1848" s="3" t="str">
        <f>TEXT(Customer8[[#This Row],[Transaction_Date]],"YYYY")</f>
        <v>2021</v>
      </c>
    </row>
    <row r="1849" spans="1:21" x14ac:dyDescent="0.35">
      <c r="A1849" t="s">
        <v>3872</v>
      </c>
      <c r="B1849">
        <v>630038435</v>
      </c>
      <c r="C1849">
        <v>37</v>
      </c>
      <c r="D1849" s="1">
        <v>31191.75</v>
      </c>
      <c r="E1849" t="s">
        <v>741</v>
      </c>
      <c r="F1849" t="s">
        <v>109</v>
      </c>
      <c r="G1849" t="s">
        <v>2756</v>
      </c>
      <c r="H1849" s="3">
        <v>1099013.67</v>
      </c>
      <c r="I1849" s="3">
        <v>120012.2928</v>
      </c>
      <c r="J1849" t="s">
        <v>3873</v>
      </c>
      <c r="K1849" t="str">
        <f>_xlfn.XLOOKUP(A1849, Accounts!A:A, Accounts!E:E, "Not Found")</f>
        <v>Domiciliary</v>
      </c>
      <c r="L1849" s="3">
        <f>_xlfn.XLOOKUP(A1849, Accounts!A:A, Accounts!G:G, 0)</f>
        <v>1980962016</v>
      </c>
      <c r="M1849" s="3" t="str">
        <f>_xlfn.XLOOKUP(A1849, Loan!A:A, Loan!D:D, "0")</f>
        <v>0</v>
      </c>
      <c r="N1849" s="3" t="str">
        <f>_xlfn.XLOOKUP(Customer8[[#This Row],[Account Number]],Transaction!C:C,Transaction!D:D)</f>
        <v>Checks</v>
      </c>
      <c r="O1849" s="3" t="str">
        <f>_xlfn.XLOOKUP(Customer8[[#This Row],[Account Number]], Transaction!C:C,Transaction!E:E)</f>
        <v>Informal Services</v>
      </c>
      <c r="P1849" s="2">
        <f>_xlfn.XLOOKUP(Customer8[[#This Row],[Account Number]], Transaction!C:C,Transaction!F:F)</f>
        <v>44542</v>
      </c>
      <c r="Q1849" s="3">
        <f>Customer8[[#This Row],[Bank Deposit]]-Customer8[[#This Row],[Saving Accounts]]</f>
        <v>979001.37719999999</v>
      </c>
      <c r="R1849" s="3">
        <f>IF(AND(K1849="Current", Customer8[[#This Row],[Balance]]&gt;500000), Customer8[[#This Row],[Balance]]*1.02, Customer8[[#This Row],[Balance]])</f>
        <v>979001.37719999999</v>
      </c>
      <c r="S1849" s="3" t="str">
        <f>TEXT(Customer8[[#This Row],[Transaction_Date]], "MMM")</f>
        <v>Dec</v>
      </c>
      <c r="T1849" s="3" t="str">
        <f t="shared" si="28"/>
        <v>30-39 Yrs</v>
      </c>
      <c r="U1849" s="3" t="str">
        <f>TEXT(Customer8[[#This Row],[Transaction_Date]],"YYYY")</f>
        <v>2021</v>
      </c>
    </row>
    <row r="1850" spans="1:21" x14ac:dyDescent="0.35">
      <c r="A1850" t="s">
        <v>3874</v>
      </c>
      <c r="B1850">
        <v>620956361</v>
      </c>
      <c r="C1850">
        <v>34</v>
      </c>
      <c r="D1850" s="1">
        <v>32287.5</v>
      </c>
      <c r="E1850" t="s">
        <v>741</v>
      </c>
      <c r="F1850" t="s">
        <v>373</v>
      </c>
      <c r="G1850" t="s">
        <v>2771</v>
      </c>
      <c r="H1850" s="3">
        <v>721069.2058</v>
      </c>
      <c r="I1850" s="3">
        <v>249117.78039999999</v>
      </c>
      <c r="J1850" t="s">
        <v>3875</v>
      </c>
      <c r="K1850" t="str">
        <f>_xlfn.XLOOKUP(A1850, Accounts!A:A, Accounts!E:E, "Not Found")</f>
        <v>Domiciliary</v>
      </c>
      <c r="L1850" s="3">
        <f>_xlfn.XLOOKUP(A1850, Accounts!A:A, Accounts!G:G, 0)</f>
        <v>42726801</v>
      </c>
      <c r="M1850" s="3" t="str">
        <f>_xlfn.XLOOKUP(A1850, Loan!A:A, Loan!D:D, "0")</f>
        <v>0</v>
      </c>
      <c r="N1850" s="3" t="str">
        <f>_xlfn.XLOOKUP(Customer8[[#This Row],[Account Number]],Transaction!C:C,Transaction!D:D)</f>
        <v>Money Transfer</v>
      </c>
      <c r="O1850" s="3" t="str">
        <f>_xlfn.XLOOKUP(Customer8[[#This Row],[Account Number]], Transaction!C:C,Transaction!E:E)</f>
        <v>Mobile</v>
      </c>
      <c r="P1850" s="2">
        <f>_xlfn.XLOOKUP(Customer8[[#This Row],[Account Number]], Transaction!C:C,Transaction!F:F)</f>
        <v>44256</v>
      </c>
      <c r="Q1850" s="3">
        <f>Customer8[[#This Row],[Bank Deposit]]-Customer8[[#This Row],[Saving Accounts]]</f>
        <v>471951.42540000001</v>
      </c>
      <c r="R1850" s="3">
        <f>IF(AND(K1850="Current", Customer8[[#This Row],[Balance]]&gt;500000), Customer8[[#This Row],[Balance]]*1.02, Customer8[[#This Row],[Balance]])</f>
        <v>471951.42540000001</v>
      </c>
      <c r="S1850" s="3" t="str">
        <f>TEXT(Customer8[[#This Row],[Transaction_Date]], "MMM")</f>
        <v>Mar</v>
      </c>
      <c r="T1850" s="3" t="str">
        <f t="shared" si="28"/>
        <v>30-39 Yrs</v>
      </c>
      <c r="U1850" s="3" t="str">
        <f>TEXT(Customer8[[#This Row],[Transaction_Date]],"YYYY")</f>
        <v>2021</v>
      </c>
    </row>
    <row r="1851" spans="1:21" x14ac:dyDescent="0.35">
      <c r="A1851" t="s">
        <v>3876</v>
      </c>
      <c r="B1851">
        <v>525673903</v>
      </c>
      <c r="C1851">
        <v>26</v>
      </c>
      <c r="D1851" s="1">
        <v>35209.5</v>
      </c>
      <c r="E1851" t="s">
        <v>741</v>
      </c>
      <c r="F1851" t="s">
        <v>39</v>
      </c>
      <c r="G1851" t="s">
        <v>2767</v>
      </c>
      <c r="H1851" s="3">
        <v>426296.95880000002</v>
      </c>
      <c r="I1851" s="3">
        <v>125729.183</v>
      </c>
      <c r="J1851" t="s">
        <v>3877</v>
      </c>
      <c r="K1851" t="str">
        <f>_xlfn.XLOOKUP(A1851, Accounts!A:A, Accounts!E:E, "Not Found")</f>
        <v>Joint</v>
      </c>
      <c r="L1851" s="3">
        <f>_xlfn.XLOOKUP(A1851, Accounts!A:A, Accounts!G:G, 0)</f>
        <v>3872526991</v>
      </c>
      <c r="M1851" s="3" t="str">
        <f>_xlfn.XLOOKUP(A1851, Loan!A:A, Loan!D:D, "0")</f>
        <v>0</v>
      </c>
      <c r="N1851" s="3" t="str">
        <f>_xlfn.XLOOKUP(Customer8[[#This Row],[Account Number]],Transaction!C:C,Transaction!D:D)</f>
        <v>Online Payment</v>
      </c>
      <c r="O1851" s="3" t="str">
        <f>_xlfn.XLOOKUP(Customer8[[#This Row],[Account Number]], Transaction!C:C,Transaction!E:E)</f>
        <v>Mobile</v>
      </c>
      <c r="P1851" s="2">
        <f>_xlfn.XLOOKUP(Customer8[[#This Row],[Account Number]], Transaction!C:C,Transaction!F:F)</f>
        <v>44456</v>
      </c>
      <c r="Q1851" s="3">
        <f>Customer8[[#This Row],[Bank Deposit]]-Customer8[[#This Row],[Saving Accounts]]</f>
        <v>300567.7758</v>
      </c>
      <c r="R1851" s="3">
        <f>IF(AND(K1851="Current", Customer8[[#This Row],[Balance]]&gt;500000), Customer8[[#This Row],[Balance]]*1.02, Customer8[[#This Row],[Balance]])</f>
        <v>300567.7758</v>
      </c>
      <c r="S1851" s="3" t="str">
        <f>TEXT(Customer8[[#This Row],[Transaction_Date]], "MMM")</f>
        <v>Sep</v>
      </c>
      <c r="T1851" s="3" t="str">
        <f t="shared" si="28"/>
        <v>20-29 Yrs</v>
      </c>
      <c r="U1851" s="3" t="str">
        <f>TEXT(Customer8[[#This Row],[Transaction_Date]],"YYYY")</f>
        <v>2021</v>
      </c>
    </row>
    <row r="1852" spans="1:21" x14ac:dyDescent="0.35">
      <c r="A1852" t="s">
        <v>3878</v>
      </c>
      <c r="B1852">
        <v>759678108</v>
      </c>
      <c r="C1852">
        <v>41</v>
      </c>
      <c r="D1852" s="1">
        <v>29730.75</v>
      </c>
      <c r="E1852" t="s">
        <v>741</v>
      </c>
      <c r="F1852" t="s">
        <v>223</v>
      </c>
      <c r="G1852" t="s">
        <v>2771</v>
      </c>
      <c r="H1852" s="3">
        <v>78211.372499999998</v>
      </c>
      <c r="I1852" s="3">
        <v>66917.650299999994</v>
      </c>
      <c r="J1852" t="s">
        <v>3879</v>
      </c>
      <c r="K1852" t="str">
        <f>_xlfn.XLOOKUP(A1852, Accounts!A:A, Accounts!E:E, "Not Found")</f>
        <v>Current</v>
      </c>
      <c r="L1852" s="3">
        <f>_xlfn.XLOOKUP(A1852, Accounts!A:A, Accounts!G:G, 0)</f>
        <v>10192959</v>
      </c>
      <c r="M1852" s="3" t="str">
        <f>_xlfn.XLOOKUP(A1852, Loan!A:A, Loan!D:D, "0")</f>
        <v>0</v>
      </c>
      <c r="N1852" s="3" t="str">
        <f>_xlfn.XLOOKUP(Customer8[[#This Row],[Account Number]],Transaction!C:C,Transaction!D:D)</f>
        <v>Checks</v>
      </c>
      <c r="O1852" s="3" t="str">
        <f>_xlfn.XLOOKUP(Customer8[[#This Row],[Account Number]], Transaction!C:C,Transaction!E:E)</f>
        <v>Bank</v>
      </c>
      <c r="P1852" s="2">
        <f>_xlfn.XLOOKUP(Customer8[[#This Row],[Account Number]], Transaction!C:C,Transaction!F:F)</f>
        <v>44268</v>
      </c>
      <c r="Q1852" s="3">
        <f>Customer8[[#This Row],[Bank Deposit]]-Customer8[[#This Row],[Saving Accounts]]</f>
        <v>11293.722200000004</v>
      </c>
      <c r="R1852" s="3">
        <f>IF(AND(K1852="Current", Customer8[[#This Row],[Balance]]&gt;500000), Customer8[[#This Row],[Balance]]*1.02, Customer8[[#This Row],[Balance]])</f>
        <v>11293.722200000004</v>
      </c>
      <c r="S1852" s="3" t="str">
        <f>TEXT(Customer8[[#This Row],[Transaction_Date]], "MMM")</f>
        <v>Mar</v>
      </c>
      <c r="T1852" s="3" t="str">
        <f t="shared" si="28"/>
        <v>40-49 Yrs</v>
      </c>
      <c r="U1852" s="3" t="str">
        <f>TEXT(Customer8[[#This Row],[Transaction_Date]],"YYYY")</f>
        <v>2021</v>
      </c>
    </row>
    <row r="1853" spans="1:21" x14ac:dyDescent="0.35">
      <c r="A1853" t="s">
        <v>3880</v>
      </c>
      <c r="B1853">
        <v>307147780</v>
      </c>
      <c r="C1853">
        <v>54</v>
      </c>
      <c r="D1853" s="1">
        <v>24982.5</v>
      </c>
      <c r="E1853" t="s">
        <v>741</v>
      </c>
      <c r="F1853" t="s">
        <v>63</v>
      </c>
      <c r="G1853" t="s">
        <v>2759</v>
      </c>
      <c r="H1853" s="3">
        <v>1325449.2082</v>
      </c>
      <c r="I1853" s="3">
        <v>463127.54690000002</v>
      </c>
      <c r="J1853" t="s">
        <v>3881</v>
      </c>
      <c r="K1853" t="str">
        <f>_xlfn.XLOOKUP(A1853, Accounts!A:A, Accounts!E:E, "Not Found")</f>
        <v>Joint</v>
      </c>
      <c r="L1853" s="3">
        <f>_xlfn.XLOOKUP(A1853, Accounts!A:A, Accounts!G:G, 0)</f>
        <v>1442049714</v>
      </c>
      <c r="M1853" s="3" t="str">
        <f>_xlfn.XLOOKUP(A1853, Loan!A:A, Loan!D:D, "0")</f>
        <v>0</v>
      </c>
      <c r="N1853" s="3" t="str">
        <f>_xlfn.XLOOKUP(Customer8[[#This Row],[Account Number]],Transaction!C:C,Transaction!D:D)</f>
        <v>Cash Withdrawal</v>
      </c>
      <c r="O1853" s="3" t="str">
        <f>_xlfn.XLOOKUP(Customer8[[#This Row],[Account Number]], Transaction!C:C,Transaction!E:E)</f>
        <v>ATM</v>
      </c>
      <c r="P1853" s="2">
        <f>_xlfn.XLOOKUP(Customer8[[#This Row],[Account Number]], Transaction!C:C,Transaction!F:F)</f>
        <v>44299</v>
      </c>
      <c r="Q1853" s="3">
        <f>Customer8[[#This Row],[Bank Deposit]]-Customer8[[#This Row],[Saving Accounts]]</f>
        <v>862321.66130000004</v>
      </c>
      <c r="R1853" s="3">
        <f>IF(AND(K1853="Current", Customer8[[#This Row],[Balance]]&gt;500000), Customer8[[#This Row],[Balance]]*1.02, Customer8[[#This Row],[Balance]])</f>
        <v>862321.66130000004</v>
      </c>
      <c r="S1853" s="3" t="str">
        <f>TEXT(Customer8[[#This Row],[Transaction_Date]], "MMM")</f>
        <v>Apr</v>
      </c>
      <c r="T1853" s="3" t="str">
        <f t="shared" si="28"/>
        <v>50-59 Yrs</v>
      </c>
      <c r="U1853" s="3" t="str">
        <f>TEXT(Customer8[[#This Row],[Transaction_Date]],"YYYY")</f>
        <v>2021</v>
      </c>
    </row>
    <row r="1854" spans="1:21" x14ac:dyDescent="0.35">
      <c r="A1854" t="s">
        <v>3882</v>
      </c>
      <c r="B1854">
        <v>290757462</v>
      </c>
      <c r="C1854">
        <v>53</v>
      </c>
      <c r="D1854" s="1">
        <v>25347.75</v>
      </c>
      <c r="E1854" t="s">
        <v>741</v>
      </c>
      <c r="F1854" t="s">
        <v>217</v>
      </c>
      <c r="G1854" t="s">
        <v>2800</v>
      </c>
      <c r="H1854" s="3">
        <v>1117595.6063999999</v>
      </c>
      <c r="I1854" s="3">
        <v>277802.33639999997</v>
      </c>
      <c r="J1854" t="s">
        <v>3883</v>
      </c>
      <c r="K1854" t="str">
        <f>_xlfn.XLOOKUP(A1854, Accounts!A:A, Accounts!E:E, "Not Found")</f>
        <v>Current</v>
      </c>
      <c r="L1854" s="3">
        <f>_xlfn.XLOOKUP(A1854, Accounts!A:A, Accounts!G:G, 0)</f>
        <v>5604192</v>
      </c>
      <c r="M1854" s="3" t="str">
        <f>_xlfn.XLOOKUP(A1854, Loan!A:A, Loan!D:D, "0")</f>
        <v>0</v>
      </c>
      <c r="N1854" s="3" t="str">
        <f>_xlfn.XLOOKUP(Customer8[[#This Row],[Account Number]],Transaction!C:C,Transaction!D:D)</f>
        <v>Cash Withdrawal</v>
      </c>
      <c r="O1854" s="3" t="str">
        <f>_xlfn.XLOOKUP(Customer8[[#This Row],[Account Number]], Transaction!C:C,Transaction!E:E)</f>
        <v>ATM</v>
      </c>
      <c r="P1854" s="2">
        <f>_xlfn.XLOOKUP(Customer8[[#This Row],[Account Number]], Transaction!C:C,Transaction!F:F)</f>
        <v>44499</v>
      </c>
      <c r="Q1854" s="3">
        <f>Customer8[[#This Row],[Bank Deposit]]-Customer8[[#This Row],[Saving Accounts]]</f>
        <v>839793.27</v>
      </c>
      <c r="R1854" s="3">
        <f>IF(AND(K1854="Current", Customer8[[#This Row],[Balance]]&gt;500000), Customer8[[#This Row],[Balance]]*1.02, Customer8[[#This Row],[Balance]])</f>
        <v>856589.13540000003</v>
      </c>
      <c r="S1854" s="3" t="str">
        <f>TEXT(Customer8[[#This Row],[Transaction_Date]], "MMM")</f>
        <v>Oct</v>
      </c>
      <c r="T1854" s="3" t="str">
        <f t="shared" si="28"/>
        <v>50-59 Yrs</v>
      </c>
      <c r="U1854" s="3" t="str">
        <f>TEXT(Customer8[[#This Row],[Transaction_Date]],"YYYY")</f>
        <v>2021</v>
      </c>
    </row>
    <row r="1855" spans="1:21" x14ac:dyDescent="0.35">
      <c r="A1855" t="s">
        <v>3884</v>
      </c>
      <c r="B1855">
        <v>132539151</v>
      </c>
      <c r="C1855">
        <v>80</v>
      </c>
      <c r="D1855" s="1">
        <v>15486</v>
      </c>
      <c r="E1855" t="s">
        <v>741</v>
      </c>
      <c r="F1855" t="s">
        <v>118</v>
      </c>
      <c r="G1855" t="s">
        <v>2749</v>
      </c>
      <c r="H1855" s="3">
        <v>49572.125200000002</v>
      </c>
      <c r="I1855" s="3">
        <v>30468.720799999999</v>
      </c>
      <c r="J1855" t="s">
        <v>3885</v>
      </c>
      <c r="K1855" t="str">
        <f>_xlfn.XLOOKUP(A1855, Accounts!A:A, Accounts!E:E, "Not Found")</f>
        <v>Domiciliary</v>
      </c>
      <c r="L1855" s="3">
        <f>_xlfn.XLOOKUP(A1855, Accounts!A:A, Accounts!G:G, 0)</f>
        <v>1372560924</v>
      </c>
      <c r="M1855" s="3" t="str">
        <f>_xlfn.XLOOKUP(A1855, Loan!A:A, Loan!D:D, "0")</f>
        <v>0</v>
      </c>
      <c r="N1855" s="3" t="str">
        <f>_xlfn.XLOOKUP(Customer8[[#This Row],[Account Number]],Transaction!C:C,Transaction!D:D)</f>
        <v>Money Transfer</v>
      </c>
      <c r="O1855" s="3" t="str">
        <f>_xlfn.XLOOKUP(Customer8[[#This Row],[Account Number]], Transaction!C:C,Transaction!E:E)</f>
        <v>Mobile</v>
      </c>
      <c r="P1855" s="2">
        <f>_xlfn.XLOOKUP(Customer8[[#This Row],[Account Number]], Transaction!C:C,Transaction!F:F)</f>
        <v>44273</v>
      </c>
      <c r="Q1855" s="3">
        <f>Customer8[[#This Row],[Bank Deposit]]-Customer8[[#This Row],[Saving Accounts]]</f>
        <v>19103.404400000003</v>
      </c>
      <c r="R1855" s="3">
        <f>IF(AND(K1855="Current", Customer8[[#This Row],[Balance]]&gt;500000), Customer8[[#This Row],[Balance]]*1.02, Customer8[[#This Row],[Balance]])</f>
        <v>19103.404400000003</v>
      </c>
      <c r="S1855" s="3" t="str">
        <f>TEXT(Customer8[[#This Row],[Transaction_Date]], "MMM")</f>
        <v>Mar</v>
      </c>
      <c r="T1855" s="3" t="str">
        <f t="shared" si="28"/>
        <v>70 Yrs &amp; Above</v>
      </c>
      <c r="U1855" s="3" t="str">
        <f>TEXT(Customer8[[#This Row],[Transaction_Date]],"YYYY")</f>
        <v>2021</v>
      </c>
    </row>
    <row r="1856" spans="1:21" x14ac:dyDescent="0.35">
      <c r="A1856" t="s">
        <v>3886</v>
      </c>
      <c r="B1856">
        <v>914611148</v>
      </c>
      <c r="C1856">
        <v>74</v>
      </c>
      <c r="D1856" s="1">
        <v>17677.5</v>
      </c>
      <c r="E1856" t="s">
        <v>741</v>
      </c>
      <c r="F1856" t="s">
        <v>1602</v>
      </c>
      <c r="G1856" t="s">
        <v>2756</v>
      </c>
      <c r="H1856" s="3">
        <v>745858.45389999996</v>
      </c>
      <c r="I1856" s="3">
        <v>126357.1969</v>
      </c>
      <c r="J1856" t="s">
        <v>3887</v>
      </c>
      <c r="K1856" t="str">
        <f>_xlfn.XLOOKUP(A1856, Accounts!A:A, Accounts!E:E, "Not Found")</f>
        <v>Domiciliary</v>
      </c>
      <c r="L1856" s="3">
        <f>_xlfn.XLOOKUP(A1856, Accounts!A:A, Accounts!G:G, 0)</f>
        <v>947666394</v>
      </c>
      <c r="M1856" s="3" t="str">
        <f>_xlfn.XLOOKUP(A1856, Loan!A:A, Loan!D:D, "0")</f>
        <v>0</v>
      </c>
      <c r="N1856" s="3" t="str">
        <f>_xlfn.XLOOKUP(Customer8[[#This Row],[Account Number]],Transaction!C:C,Transaction!D:D)</f>
        <v>Money Transfer</v>
      </c>
      <c r="O1856" s="3" t="str">
        <f>_xlfn.XLOOKUP(Customer8[[#This Row],[Account Number]], Transaction!C:C,Transaction!E:E)</f>
        <v>Bank</v>
      </c>
      <c r="P1856" s="2">
        <f>_xlfn.XLOOKUP(Customer8[[#This Row],[Account Number]], Transaction!C:C,Transaction!F:F)</f>
        <v>44393</v>
      </c>
      <c r="Q1856" s="3">
        <f>Customer8[[#This Row],[Bank Deposit]]-Customer8[[#This Row],[Saving Accounts]]</f>
        <v>619501.25699999998</v>
      </c>
      <c r="R1856" s="3">
        <f>IF(AND(K1856="Current", Customer8[[#This Row],[Balance]]&gt;500000), Customer8[[#This Row],[Balance]]*1.02, Customer8[[#This Row],[Balance]])</f>
        <v>619501.25699999998</v>
      </c>
      <c r="S1856" s="3" t="str">
        <f>TEXT(Customer8[[#This Row],[Transaction_Date]], "MMM")</f>
        <v>Jul</v>
      </c>
      <c r="T1856" s="3" t="str">
        <f t="shared" si="28"/>
        <v>70 Yrs &amp; Above</v>
      </c>
      <c r="U1856" s="3" t="str">
        <f>TEXT(Customer8[[#This Row],[Transaction_Date]],"YYYY")</f>
        <v>2021</v>
      </c>
    </row>
    <row r="1857" spans="1:21" x14ac:dyDescent="0.35">
      <c r="A1857" t="s">
        <v>3888</v>
      </c>
      <c r="B1857">
        <v>654101246</v>
      </c>
      <c r="C1857">
        <v>76</v>
      </c>
      <c r="D1857" s="1">
        <v>16947</v>
      </c>
      <c r="E1857" t="s">
        <v>741</v>
      </c>
      <c r="F1857" t="s">
        <v>33</v>
      </c>
      <c r="G1857" t="s">
        <v>2848</v>
      </c>
      <c r="H1857" s="3">
        <v>725322.05119999999</v>
      </c>
      <c r="I1857" s="3">
        <v>375811.72450000001</v>
      </c>
      <c r="J1857" t="s">
        <v>3889</v>
      </c>
      <c r="K1857" t="str">
        <f>_xlfn.XLOOKUP(A1857, Accounts!A:A, Accounts!E:E, "Not Found")</f>
        <v>Current</v>
      </c>
      <c r="L1857" s="3">
        <f>_xlfn.XLOOKUP(A1857, Accounts!A:A, Accounts!G:G, 0)</f>
        <v>73964205</v>
      </c>
      <c r="M1857" s="3" t="str">
        <f>_xlfn.XLOOKUP(A1857, Loan!A:A, Loan!D:D, "0")</f>
        <v>0</v>
      </c>
      <c r="N1857" s="3" t="str">
        <f>_xlfn.XLOOKUP(Customer8[[#This Row],[Account Number]],Transaction!C:C,Transaction!D:D)</f>
        <v>Money Transfer</v>
      </c>
      <c r="O1857" s="3" t="str">
        <f>_xlfn.XLOOKUP(Customer8[[#This Row],[Account Number]], Transaction!C:C,Transaction!E:E)</f>
        <v>Internet Banking</v>
      </c>
      <c r="P1857" s="2">
        <f>_xlfn.XLOOKUP(Customer8[[#This Row],[Account Number]], Transaction!C:C,Transaction!F:F)</f>
        <v>44553</v>
      </c>
      <c r="Q1857" s="3">
        <f>Customer8[[#This Row],[Bank Deposit]]-Customer8[[#This Row],[Saving Accounts]]</f>
        <v>349510.32669999998</v>
      </c>
      <c r="R1857" s="3">
        <f>IF(AND(K1857="Current", Customer8[[#This Row],[Balance]]&gt;500000), Customer8[[#This Row],[Balance]]*1.02, Customer8[[#This Row],[Balance]])</f>
        <v>349510.32669999998</v>
      </c>
      <c r="S1857" s="3" t="str">
        <f>TEXT(Customer8[[#This Row],[Transaction_Date]], "MMM")</f>
        <v>Dec</v>
      </c>
      <c r="T1857" s="3" t="str">
        <f t="shared" si="28"/>
        <v>70 Yrs &amp; Above</v>
      </c>
      <c r="U1857" s="3" t="str">
        <f>TEXT(Customer8[[#This Row],[Transaction_Date]],"YYYY")</f>
        <v>2021</v>
      </c>
    </row>
    <row r="1858" spans="1:21" x14ac:dyDescent="0.35">
      <c r="A1858" t="s">
        <v>3890</v>
      </c>
      <c r="B1858">
        <v>398267060</v>
      </c>
      <c r="C1858">
        <v>28</v>
      </c>
      <c r="D1858" s="1">
        <v>34479</v>
      </c>
      <c r="E1858" t="s">
        <v>741</v>
      </c>
      <c r="F1858" t="s">
        <v>160</v>
      </c>
      <c r="G1858" t="s">
        <v>2771</v>
      </c>
      <c r="H1858" s="3">
        <v>273886.11580000003</v>
      </c>
      <c r="I1858" s="3">
        <v>171113.61139999999</v>
      </c>
      <c r="J1858" t="s">
        <v>3891</v>
      </c>
      <c r="K1858" t="str">
        <f>_xlfn.XLOOKUP(A1858, Accounts!A:A, Accounts!E:E, "Not Found")</f>
        <v>Savings</v>
      </c>
      <c r="L1858" s="3">
        <f>_xlfn.XLOOKUP(A1858, Accounts!A:A, Accounts!G:G, 0)</f>
        <v>1959421728</v>
      </c>
      <c r="M1858" s="3">
        <f>_xlfn.XLOOKUP(A1858, Loan!A:A, Loan!D:D, "0")</f>
        <v>17472947184</v>
      </c>
      <c r="N1858" s="3" t="str">
        <f>_xlfn.XLOOKUP(Customer8[[#This Row],[Account Number]],Transaction!C:C,Transaction!D:D)</f>
        <v>Loan Payment</v>
      </c>
      <c r="O1858" s="3" t="str">
        <f>_xlfn.XLOOKUP(Customer8[[#This Row],[Account Number]], Transaction!C:C,Transaction!E:E)</f>
        <v>AFT</v>
      </c>
      <c r="P1858" s="2">
        <f>_xlfn.XLOOKUP(Customer8[[#This Row],[Account Number]], Transaction!C:C,Transaction!F:F)</f>
        <v>44218</v>
      </c>
      <c r="Q1858" s="3">
        <f>Customer8[[#This Row],[Bank Deposit]]-Customer8[[#This Row],[Saving Accounts]]</f>
        <v>102772.50440000003</v>
      </c>
      <c r="R1858" s="3">
        <f>IF(AND(K1858="Current", Customer8[[#This Row],[Balance]]&gt;500000), Customer8[[#This Row],[Balance]]*1.02, Customer8[[#This Row],[Balance]])</f>
        <v>102772.50440000003</v>
      </c>
      <c r="S1858" s="3" t="str">
        <f>TEXT(Customer8[[#This Row],[Transaction_Date]], "MMM")</f>
        <v>Jan</v>
      </c>
      <c r="T1858" s="3" t="str">
        <f t="shared" ref="T1858:T1921" si="29">IF(C1858&lt;20,"Below 20 Yrs",IF(C1858&lt;=29,"20-29 Yrs",IF(C1858&lt;=39,"30-39 Yrs",IF(C1858&lt;=49,"40-49 Yrs",IF(C1858&lt;=59,"50-59 Yrs",IF(C1858&lt;=69,"60-69 Yrs","70 Yrs &amp; Above"))))))</f>
        <v>20-29 Yrs</v>
      </c>
      <c r="U1858" s="3" t="str">
        <f>TEXT(Customer8[[#This Row],[Transaction_Date]],"YYYY")</f>
        <v>2021</v>
      </c>
    </row>
    <row r="1859" spans="1:21" x14ac:dyDescent="0.35">
      <c r="A1859" t="s">
        <v>3892</v>
      </c>
      <c r="B1859">
        <v>263065595</v>
      </c>
      <c r="C1859">
        <v>33</v>
      </c>
      <c r="D1859" s="1">
        <v>32652.75</v>
      </c>
      <c r="E1859" t="s">
        <v>741</v>
      </c>
      <c r="F1859" t="s">
        <v>250</v>
      </c>
      <c r="G1859" t="s">
        <v>2759</v>
      </c>
      <c r="H1859" s="3">
        <v>419869.96480000002</v>
      </c>
      <c r="I1859" s="3">
        <v>148373.35860000001</v>
      </c>
      <c r="J1859" t="s">
        <v>2741</v>
      </c>
      <c r="K1859" t="str">
        <f>_xlfn.XLOOKUP(A1859, Accounts!A:A, Accounts!E:E, "Not Found")</f>
        <v>Joint</v>
      </c>
      <c r="L1859" s="3">
        <f>_xlfn.XLOOKUP(A1859, Accounts!A:A, Accounts!G:G, 0)</f>
        <v>2317313952</v>
      </c>
      <c r="M1859" s="3" t="str">
        <f>_xlfn.XLOOKUP(A1859, Loan!A:A, Loan!D:D, "0")</f>
        <v>0</v>
      </c>
      <c r="N1859" s="3" t="str">
        <f>_xlfn.XLOOKUP(Customer8[[#This Row],[Account Number]],Transaction!C:C,Transaction!D:D)</f>
        <v>Money Transfer</v>
      </c>
      <c r="O1859" s="3" t="str">
        <f>_xlfn.XLOOKUP(Customer8[[#This Row],[Account Number]], Transaction!C:C,Transaction!E:E)</f>
        <v>Mobile</v>
      </c>
      <c r="P1859" s="2">
        <f>_xlfn.XLOOKUP(Customer8[[#This Row],[Account Number]], Transaction!C:C,Transaction!F:F)</f>
        <v>44611</v>
      </c>
      <c r="Q1859" s="3">
        <f>Customer8[[#This Row],[Bank Deposit]]-Customer8[[#This Row],[Saving Accounts]]</f>
        <v>271496.60620000004</v>
      </c>
      <c r="R1859" s="3">
        <f>IF(AND(K1859="Current", Customer8[[#This Row],[Balance]]&gt;500000), Customer8[[#This Row],[Balance]]*1.02, Customer8[[#This Row],[Balance]])</f>
        <v>271496.60620000004</v>
      </c>
      <c r="S1859" s="3" t="str">
        <f>TEXT(Customer8[[#This Row],[Transaction_Date]], "MMM")</f>
        <v>Feb</v>
      </c>
      <c r="T1859" s="3" t="str">
        <f t="shared" si="29"/>
        <v>30-39 Yrs</v>
      </c>
      <c r="U1859" s="3" t="str">
        <f>TEXT(Customer8[[#This Row],[Transaction_Date]],"YYYY")</f>
        <v>2022</v>
      </c>
    </row>
    <row r="1860" spans="1:21" x14ac:dyDescent="0.35">
      <c r="A1860" t="s">
        <v>3893</v>
      </c>
      <c r="B1860">
        <v>6752491</v>
      </c>
      <c r="C1860">
        <v>53</v>
      </c>
      <c r="D1860" s="1">
        <v>25347.75</v>
      </c>
      <c r="E1860" t="s">
        <v>741</v>
      </c>
      <c r="F1860" t="s">
        <v>612</v>
      </c>
      <c r="G1860" t="s">
        <v>2776</v>
      </c>
      <c r="H1860" s="3">
        <v>775590.38130000001</v>
      </c>
      <c r="I1860" s="3">
        <v>236836.0773</v>
      </c>
      <c r="J1860" t="s">
        <v>3894</v>
      </c>
      <c r="K1860" t="str">
        <f>_xlfn.XLOOKUP(A1860, Accounts!A:A, Accounts!E:E, "Not Found")</f>
        <v>Domiciliary</v>
      </c>
      <c r="L1860" s="3">
        <f>_xlfn.XLOOKUP(A1860, Accounts!A:A, Accounts!G:G, 0)</f>
        <v>2170400232</v>
      </c>
      <c r="M1860" s="3" t="str">
        <f>_xlfn.XLOOKUP(A1860, Loan!A:A, Loan!D:D, "0")</f>
        <v>0</v>
      </c>
      <c r="N1860" s="3" t="str">
        <f>_xlfn.XLOOKUP(Customer8[[#This Row],[Account Number]],Transaction!C:C,Transaction!D:D)</f>
        <v>Money Transfer</v>
      </c>
      <c r="O1860" s="3" t="str">
        <f>_xlfn.XLOOKUP(Customer8[[#This Row],[Account Number]], Transaction!C:C,Transaction!E:E)</f>
        <v>ATM</v>
      </c>
      <c r="P1860" s="2">
        <f>_xlfn.XLOOKUP(Customer8[[#This Row],[Account Number]], Transaction!C:C,Transaction!F:F)</f>
        <v>44479</v>
      </c>
      <c r="Q1860" s="3">
        <f>Customer8[[#This Row],[Bank Deposit]]-Customer8[[#This Row],[Saving Accounts]]</f>
        <v>538754.304</v>
      </c>
      <c r="R1860" s="3">
        <f>IF(AND(K1860="Current", Customer8[[#This Row],[Balance]]&gt;500000), Customer8[[#This Row],[Balance]]*1.02, Customer8[[#This Row],[Balance]])</f>
        <v>538754.304</v>
      </c>
      <c r="S1860" s="3" t="str">
        <f>TEXT(Customer8[[#This Row],[Transaction_Date]], "MMM")</f>
        <v>Oct</v>
      </c>
      <c r="T1860" s="3" t="str">
        <f t="shared" si="29"/>
        <v>50-59 Yrs</v>
      </c>
      <c r="U1860" s="3" t="str">
        <f>TEXT(Customer8[[#This Row],[Transaction_Date]],"YYYY")</f>
        <v>2021</v>
      </c>
    </row>
    <row r="1861" spans="1:21" x14ac:dyDescent="0.35">
      <c r="A1861" t="s">
        <v>3895</v>
      </c>
      <c r="B1861">
        <v>836838522</v>
      </c>
      <c r="C1861">
        <v>23</v>
      </c>
      <c r="D1861" s="1">
        <v>36305.25</v>
      </c>
      <c r="E1861" t="s">
        <v>741</v>
      </c>
      <c r="F1861" t="s">
        <v>39</v>
      </c>
      <c r="G1861" t="s">
        <v>2776</v>
      </c>
      <c r="H1861" s="3">
        <v>2077864.55</v>
      </c>
      <c r="I1861" s="3">
        <v>538488.84109999996</v>
      </c>
      <c r="J1861" t="s">
        <v>3896</v>
      </c>
      <c r="K1861" t="str">
        <f>_xlfn.XLOOKUP(A1861, Accounts!A:A, Accounts!E:E, "Not Found")</f>
        <v>Corporate</v>
      </c>
      <c r="L1861" s="3">
        <f>_xlfn.XLOOKUP(A1861, Accounts!A:A, Accounts!G:G, 0)</f>
        <v>16120573</v>
      </c>
      <c r="M1861" s="3">
        <f>_xlfn.XLOOKUP(A1861, Loan!A:A, Loan!D:D, "0")</f>
        <v>780104619</v>
      </c>
      <c r="N1861" s="3" t="str">
        <f>_xlfn.XLOOKUP(Customer8[[#This Row],[Account Number]],Transaction!C:C,Transaction!D:D)</f>
        <v>Loan Payment</v>
      </c>
      <c r="O1861" s="3" t="str">
        <f>_xlfn.XLOOKUP(Customer8[[#This Row],[Account Number]], Transaction!C:C,Transaction!E:E)</f>
        <v>ACH</v>
      </c>
      <c r="P1861" s="2">
        <f>_xlfn.XLOOKUP(Customer8[[#This Row],[Account Number]], Transaction!C:C,Transaction!F:F)</f>
        <v>44552</v>
      </c>
      <c r="Q1861" s="3">
        <f>Customer8[[#This Row],[Bank Deposit]]-Customer8[[#This Row],[Saving Accounts]]</f>
        <v>1539375.7089</v>
      </c>
      <c r="R1861" s="3">
        <f>IF(AND(K1861="Current", Customer8[[#This Row],[Balance]]&gt;500000), Customer8[[#This Row],[Balance]]*1.02, Customer8[[#This Row],[Balance]])</f>
        <v>1539375.7089</v>
      </c>
      <c r="S1861" s="3" t="str">
        <f>TEXT(Customer8[[#This Row],[Transaction_Date]], "MMM")</f>
        <v>Dec</v>
      </c>
      <c r="T1861" s="3" t="str">
        <f t="shared" si="29"/>
        <v>20-29 Yrs</v>
      </c>
      <c r="U1861" s="3" t="str">
        <f>TEXT(Customer8[[#This Row],[Transaction_Date]],"YYYY")</f>
        <v>2021</v>
      </c>
    </row>
    <row r="1862" spans="1:21" x14ac:dyDescent="0.35">
      <c r="A1862" t="s">
        <v>3897</v>
      </c>
      <c r="B1862">
        <v>81148935</v>
      </c>
      <c r="C1862">
        <v>72</v>
      </c>
      <c r="D1862" s="1">
        <v>18408</v>
      </c>
      <c r="E1862" t="s">
        <v>741</v>
      </c>
      <c r="F1862" t="s">
        <v>1186</v>
      </c>
      <c r="G1862" t="s">
        <v>2756</v>
      </c>
      <c r="H1862" s="3">
        <v>144824.698</v>
      </c>
      <c r="I1862" s="3">
        <v>79179.858200000002</v>
      </c>
      <c r="J1862" t="s">
        <v>3898</v>
      </c>
      <c r="K1862" t="str">
        <f>_xlfn.XLOOKUP(A1862, Accounts!A:A, Accounts!E:E, "Not Found")</f>
        <v>Domiciliary</v>
      </c>
      <c r="L1862" s="3">
        <f>_xlfn.XLOOKUP(A1862, Accounts!A:A, Accounts!G:G, 0)</f>
        <v>262422699</v>
      </c>
      <c r="M1862" s="3" t="str">
        <f>_xlfn.XLOOKUP(A1862, Loan!A:A, Loan!D:D, "0")</f>
        <v>0</v>
      </c>
      <c r="N1862" s="3" t="str">
        <f>_xlfn.XLOOKUP(Customer8[[#This Row],[Account Number]],Transaction!C:C,Transaction!D:D)</f>
        <v>Online Payment</v>
      </c>
      <c r="O1862" s="3" t="str">
        <f>_xlfn.XLOOKUP(Customer8[[#This Row],[Account Number]], Transaction!C:C,Transaction!E:E)</f>
        <v>Card</v>
      </c>
      <c r="P1862" s="2">
        <f>_xlfn.XLOOKUP(Customer8[[#This Row],[Account Number]], Transaction!C:C,Transaction!F:F)</f>
        <v>44562</v>
      </c>
      <c r="Q1862" s="3">
        <f>Customer8[[#This Row],[Bank Deposit]]-Customer8[[#This Row],[Saving Accounts]]</f>
        <v>65644.839800000002</v>
      </c>
      <c r="R1862" s="3">
        <f>IF(AND(K1862="Current", Customer8[[#This Row],[Balance]]&gt;500000), Customer8[[#This Row],[Balance]]*1.02, Customer8[[#This Row],[Balance]])</f>
        <v>65644.839800000002</v>
      </c>
      <c r="S1862" s="3" t="str">
        <f>TEXT(Customer8[[#This Row],[Transaction_Date]], "MMM")</f>
        <v>Jan</v>
      </c>
      <c r="T1862" s="3" t="str">
        <f t="shared" si="29"/>
        <v>70 Yrs &amp; Above</v>
      </c>
      <c r="U1862" s="3" t="str">
        <f>TEXT(Customer8[[#This Row],[Transaction_Date]],"YYYY")</f>
        <v>2022</v>
      </c>
    </row>
    <row r="1863" spans="1:21" x14ac:dyDescent="0.35">
      <c r="A1863" t="s">
        <v>3899</v>
      </c>
      <c r="B1863">
        <v>581950676</v>
      </c>
      <c r="C1863">
        <v>43</v>
      </c>
      <c r="D1863" s="1">
        <v>29000.25</v>
      </c>
      <c r="E1863" t="s">
        <v>741</v>
      </c>
      <c r="F1863" t="s">
        <v>660</v>
      </c>
      <c r="G1863" t="s">
        <v>2776</v>
      </c>
      <c r="H1863" s="3">
        <v>195432.8052</v>
      </c>
      <c r="I1863" s="3">
        <v>111594.32769999999</v>
      </c>
      <c r="J1863" t="s">
        <v>3900</v>
      </c>
      <c r="K1863" t="str">
        <f>_xlfn.XLOOKUP(A1863, Accounts!A:A, Accounts!E:E, "Not Found")</f>
        <v>Current</v>
      </c>
      <c r="L1863" s="3">
        <f>_xlfn.XLOOKUP(A1863, Accounts!A:A, Accounts!G:G, 0)</f>
        <v>542901744</v>
      </c>
      <c r="M1863" s="3" t="str">
        <f>_xlfn.XLOOKUP(A1863, Loan!A:A, Loan!D:D, "0")</f>
        <v>0</v>
      </c>
      <c r="N1863" s="3" t="str">
        <f>_xlfn.XLOOKUP(Customer8[[#This Row],[Account Number]],Transaction!C:C,Transaction!D:D)</f>
        <v>Money Transfer</v>
      </c>
      <c r="O1863" s="3" t="str">
        <f>_xlfn.XLOOKUP(Customer8[[#This Row],[Account Number]], Transaction!C:C,Transaction!E:E)</f>
        <v>ATM</v>
      </c>
      <c r="P1863" s="2">
        <f>_xlfn.XLOOKUP(Customer8[[#This Row],[Account Number]], Transaction!C:C,Transaction!F:F)</f>
        <v>44224</v>
      </c>
      <c r="Q1863" s="3">
        <f>Customer8[[#This Row],[Bank Deposit]]-Customer8[[#This Row],[Saving Accounts]]</f>
        <v>83838.477500000008</v>
      </c>
      <c r="R1863" s="3">
        <f>IF(AND(K1863="Current", Customer8[[#This Row],[Balance]]&gt;500000), Customer8[[#This Row],[Balance]]*1.02, Customer8[[#This Row],[Balance]])</f>
        <v>83838.477500000008</v>
      </c>
      <c r="S1863" s="3" t="str">
        <f>TEXT(Customer8[[#This Row],[Transaction_Date]], "MMM")</f>
        <v>Jan</v>
      </c>
      <c r="T1863" s="3" t="str">
        <f t="shared" si="29"/>
        <v>40-49 Yrs</v>
      </c>
      <c r="U1863" s="3" t="str">
        <f>TEXT(Customer8[[#This Row],[Transaction_Date]],"YYYY")</f>
        <v>2021</v>
      </c>
    </row>
    <row r="1864" spans="1:21" x14ac:dyDescent="0.35">
      <c r="A1864" t="s">
        <v>3901</v>
      </c>
      <c r="B1864">
        <v>597698472</v>
      </c>
      <c r="C1864">
        <v>44</v>
      </c>
      <c r="D1864" s="1">
        <v>28635</v>
      </c>
      <c r="E1864" t="s">
        <v>741</v>
      </c>
      <c r="F1864" t="s">
        <v>293</v>
      </c>
      <c r="G1864" t="s">
        <v>2737</v>
      </c>
      <c r="H1864" s="3">
        <v>430924.98499999999</v>
      </c>
      <c r="I1864" s="3">
        <v>281220.52590000001</v>
      </c>
      <c r="J1864" t="s">
        <v>3902</v>
      </c>
      <c r="K1864" t="str">
        <f>_xlfn.XLOOKUP(A1864, Accounts!A:A, Accounts!E:E, "Not Found")</f>
        <v>Current</v>
      </c>
      <c r="L1864" s="3">
        <f>_xlfn.XLOOKUP(A1864, Accounts!A:A, Accounts!G:G, 0)</f>
        <v>2259307089</v>
      </c>
      <c r="M1864" s="3" t="str">
        <f>_xlfn.XLOOKUP(A1864, Loan!A:A, Loan!D:D, "0")</f>
        <v>0</v>
      </c>
      <c r="N1864" s="3" t="str">
        <f>_xlfn.XLOOKUP(Customer8[[#This Row],[Account Number]],Transaction!C:C,Transaction!D:D)</f>
        <v>Online Payment</v>
      </c>
      <c r="O1864" s="3" t="str">
        <f>_xlfn.XLOOKUP(Customer8[[#This Row],[Account Number]], Transaction!C:C,Transaction!E:E)</f>
        <v>Internet Banking</v>
      </c>
      <c r="P1864" s="2">
        <f>_xlfn.XLOOKUP(Customer8[[#This Row],[Account Number]], Transaction!C:C,Transaction!F:F)</f>
        <v>44383</v>
      </c>
      <c r="Q1864" s="3">
        <f>Customer8[[#This Row],[Bank Deposit]]-Customer8[[#This Row],[Saving Accounts]]</f>
        <v>149704.45909999998</v>
      </c>
      <c r="R1864" s="3">
        <f>IF(AND(K1864="Current", Customer8[[#This Row],[Balance]]&gt;500000), Customer8[[#This Row],[Balance]]*1.02, Customer8[[#This Row],[Balance]])</f>
        <v>149704.45909999998</v>
      </c>
      <c r="S1864" s="3" t="str">
        <f>TEXT(Customer8[[#This Row],[Transaction_Date]], "MMM")</f>
        <v>Jul</v>
      </c>
      <c r="T1864" s="3" t="str">
        <f t="shared" si="29"/>
        <v>40-49 Yrs</v>
      </c>
      <c r="U1864" s="3" t="str">
        <f>TEXT(Customer8[[#This Row],[Transaction_Date]],"YYYY")</f>
        <v>2021</v>
      </c>
    </row>
    <row r="1865" spans="1:21" x14ac:dyDescent="0.35">
      <c r="A1865" t="s">
        <v>3903</v>
      </c>
      <c r="B1865">
        <v>785431464</v>
      </c>
      <c r="C1865">
        <v>42</v>
      </c>
      <c r="D1865" s="1">
        <v>29365.5</v>
      </c>
      <c r="E1865" t="s">
        <v>741</v>
      </c>
      <c r="F1865" t="s">
        <v>45</v>
      </c>
      <c r="G1865" t="s">
        <v>2734</v>
      </c>
      <c r="H1865" s="3">
        <v>449101.82760000002</v>
      </c>
      <c r="I1865" s="3">
        <v>146845.85339999999</v>
      </c>
      <c r="J1865" t="s">
        <v>3904</v>
      </c>
      <c r="K1865" t="str">
        <f>_xlfn.XLOOKUP(A1865, Accounts!A:A, Accounts!E:E, "Not Found")</f>
        <v>Fixed Deposit</v>
      </c>
      <c r="L1865" s="3">
        <f>_xlfn.XLOOKUP(A1865, Accounts!A:A, Accounts!G:G, 0)</f>
        <v>157380496</v>
      </c>
      <c r="M1865" s="3" t="str">
        <f>_xlfn.XLOOKUP(A1865, Loan!A:A, Loan!D:D, "0")</f>
        <v>0</v>
      </c>
      <c r="N1865" s="3" t="str">
        <f>_xlfn.XLOOKUP(Customer8[[#This Row],[Account Number]],Transaction!C:C,Transaction!D:D)</f>
        <v>Money Transfer</v>
      </c>
      <c r="O1865" s="3" t="str">
        <f>_xlfn.XLOOKUP(Customer8[[#This Row],[Account Number]], Transaction!C:C,Transaction!E:E)</f>
        <v>Mobile</v>
      </c>
      <c r="P1865" s="2">
        <f>_xlfn.XLOOKUP(Customer8[[#This Row],[Account Number]], Transaction!C:C,Transaction!F:F)</f>
        <v>44325</v>
      </c>
      <c r="Q1865" s="3">
        <f>Customer8[[#This Row],[Bank Deposit]]-Customer8[[#This Row],[Saving Accounts]]</f>
        <v>302255.97420000006</v>
      </c>
      <c r="R1865" s="3">
        <f>IF(AND(K1865="Current", Customer8[[#This Row],[Balance]]&gt;500000), Customer8[[#This Row],[Balance]]*1.02, Customer8[[#This Row],[Balance]])</f>
        <v>302255.97420000006</v>
      </c>
      <c r="S1865" s="3" t="str">
        <f>TEXT(Customer8[[#This Row],[Transaction_Date]], "MMM")</f>
        <v>May</v>
      </c>
      <c r="T1865" s="3" t="str">
        <f t="shared" si="29"/>
        <v>40-49 Yrs</v>
      </c>
      <c r="U1865" s="3" t="str">
        <f>TEXT(Customer8[[#This Row],[Transaction_Date]],"YYYY")</f>
        <v>2021</v>
      </c>
    </row>
    <row r="1866" spans="1:21" x14ac:dyDescent="0.35">
      <c r="A1866" t="s">
        <v>3905</v>
      </c>
      <c r="B1866">
        <v>991561578</v>
      </c>
      <c r="C1866">
        <v>46</v>
      </c>
      <c r="D1866" s="1">
        <v>27904.5</v>
      </c>
      <c r="E1866" t="s">
        <v>741</v>
      </c>
      <c r="F1866" t="s">
        <v>1070</v>
      </c>
      <c r="G1866" t="s">
        <v>2848</v>
      </c>
      <c r="H1866" s="3">
        <v>635576.56169999996</v>
      </c>
      <c r="I1866" s="3">
        <v>404551.87190000003</v>
      </c>
      <c r="J1866" t="s">
        <v>3906</v>
      </c>
      <c r="K1866" t="str">
        <f>_xlfn.XLOOKUP(A1866, Accounts!A:A, Accounts!E:E, "Not Found")</f>
        <v>Current</v>
      </c>
      <c r="L1866" s="3">
        <f>_xlfn.XLOOKUP(A1866, Accounts!A:A, Accounts!G:G, 0)</f>
        <v>746145792</v>
      </c>
      <c r="M1866" s="3" t="str">
        <f>_xlfn.XLOOKUP(A1866, Loan!A:A, Loan!D:D, "0")</f>
        <v>0</v>
      </c>
      <c r="N1866" s="3" t="str">
        <f>_xlfn.XLOOKUP(Customer8[[#This Row],[Account Number]],Transaction!C:C,Transaction!D:D)</f>
        <v>Money Transfer</v>
      </c>
      <c r="O1866" s="3" t="str">
        <f>_xlfn.XLOOKUP(Customer8[[#This Row],[Account Number]], Transaction!C:C,Transaction!E:E)</f>
        <v>ATM</v>
      </c>
      <c r="P1866" s="2">
        <f>_xlfn.XLOOKUP(Customer8[[#This Row],[Account Number]], Transaction!C:C,Transaction!F:F)</f>
        <v>44349</v>
      </c>
      <c r="Q1866" s="3">
        <f>Customer8[[#This Row],[Bank Deposit]]-Customer8[[#This Row],[Saving Accounts]]</f>
        <v>231024.68979999993</v>
      </c>
      <c r="R1866" s="3">
        <f>IF(AND(K1866="Current", Customer8[[#This Row],[Balance]]&gt;500000), Customer8[[#This Row],[Balance]]*1.02, Customer8[[#This Row],[Balance]])</f>
        <v>231024.68979999993</v>
      </c>
      <c r="S1866" s="3" t="str">
        <f>TEXT(Customer8[[#This Row],[Transaction_Date]], "MMM")</f>
        <v>Jun</v>
      </c>
      <c r="T1866" s="3" t="str">
        <f t="shared" si="29"/>
        <v>40-49 Yrs</v>
      </c>
      <c r="U1866" s="3" t="str">
        <f>TEXT(Customer8[[#This Row],[Transaction_Date]],"YYYY")</f>
        <v>2021</v>
      </c>
    </row>
    <row r="1867" spans="1:21" x14ac:dyDescent="0.35">
      <c r="A1867" t="s">
        <v>3907</v>
      </c>
      <c r="B1867">
        <v>242262862</v>
      </c>
      <c r="C1867">
        <v>59</v>
      </c>
      <c r="D1867" s="1">
        <v>23156.25</v>
      </c>
      <c r="E1867" t="s">
        <v>741</v>
      </c>
      <c r="F1867" t="s">
        <v>315</v>
      </c>
      <c r="G1867" t="s">
        <v>2759</v>
      </c>
      <c r="H1867" s="3">
        <v>653857.3125</v>
      </c>
      <c r="I1867" s="3">
        <v>231203.94570000001</v>
      </c>
      <c r="J1867" t="s">
        <v>3908</v>
      </c>
      <c r="K1867" t="str">
        <f>_xlfn.XLOOKUP(A1867, Accounts!A:A, Accounts!E:E, "Not Found")</f>
        <v>Domiciliary</v>
      </c>
      <c r="L1867" s="3">
        <f>_xlfn.XLOOKUP(A1867, Accounts!A:A, Accounts!G:G, 0)</f>
        <v>1530428648</v>
      </c>
      <c r="M1867" s="3" t="str">
        <f>_xlfn.XLOOKUP(A1867, Loan!A:A, Loan!D:D, "0")</f>
        <v>0</v>
      </c>
      <c r="N1867" s="3" t="str">
        <f>_xlfn.XLOOKUP(Customer8[[#This Row],[Account Number]],Transaction!C:C,Transaction!D:D)</f>
        <v>Checks</v>
      </c>
      <c r="O1867" s="3" t="str">
        <f>_xlfn.XLOOKUP(Customer8[[#This Row],[Account Number]], Transaction!C:C,Transaction!E:E)</f>
        <v>Informal Services</v>
      </c>
      <c r="P1867" s="2">
        <f>_xlfn.XLOOKUP(Customer8[[#This Row],[Account Number]], Transaction!C:C,Transaction!F:F)</f>
        <v>44634</v>
      </c>
      <c r="Q1867" s="3">
        <f>Customer8[[#This Row],[Bank Deposit]]-Customer8[[#This Row],[Saving Accounts]]</f>
        <v>422653.36679999996</v>
      </c>
      <c r="R1867" s="3">
        <f>IF(AND(K1867="Current", Customer8[[#This Row],[Balance]]&gt;500000), Customer8[[#This Row],[Balance]]*1.02, Customer8[[#This Row],[Balance]])</f>
        <v>422653.36679999996</v>
      </c>
      <c r="S1867" s="3" t="str">
        <f>TEXT(Customer8[[#This Row],[Transaction_Date]], "MMM")</f>
        <v>Mar</v>
      </c>
      <c r="T1867" s="3" t="str">
        <f t="shared" si="29"/>
        <v>50-59 Yrs</v>
      </c>
      <c r="U1867" s="3" t="str">
        <f>TEXT(Customer8[[#This Row],[Transaction_Date]],"YYYY")</f>
        <v>2022</v>
      </c>
    </row>
    <row r="1868" spans="1:21" x14ac:dyDescent="0.35">
      <c r="A1868" t="s">
        <v>3909</v>
      </c>
      <c r="B1868">
        <v>805441371</v>
      </c>
      <c r="C1868">
        <v>19</v>
      </c>
      <c r="D1868" s="1">
        <v>37766.25</v>
      </c>
      <c r="E1868" t="s">
        <v>741</v>
      </c>
      <c r="F1868" t="s">
        <v>519</v>
      </c>
      <c r="G1868" t="s">
        <v>2781</v>
      </c>
      <c r="H1868" s="3">
        <v>221946.10389999999</v>
      </c>
      <c r="I1868" s="3">
        <v>125341.1418</v>
      </c>
      <c r="J1868" t="s">
        <v>3910</v>
      </c>
      <c r="K1868" t="str">
        <f>_xlfn.XLOOKUP(A1868, Accounts!A:A, Accounts!E:E, "Not Found")</f>
        <v>Corporate</v>
      </c>
      <c r="L1868" s="3">
        <f>_xlfn.XLOOKUP(A1868, Accounts!A:A, Accounts!G:G, 0)</f>
        <v>875321856</v>
      </c>
      <c r="M1868" s="3" t="str">
        <f>_xlfn.XLOOKUP(A1868, Loan!A:A, Loan!D:D, "0")</f>
        <v>0</v>
      </c>
      <c r="N1868" s="3" t="str">
        <f>_xlfn.XLOOKUP(Customer8[[#This Row],[Account Number]],Transaction!C:C,Transaction!D:D)</f>
        <v>Cash Withdrawal</v>
      </c>
      <c r="O1868" s="3" t="str">
        <f>_xlfn.XLOOKUP(Customer8[[#This Row],[Account Number]], Transaction!C:C,Transaction!E:E)</f>
        <v>ATM</v>
      </c>
      <c r="P1868" s="2">
        <f>_xlfn.XLOOKUP(Customer8[[#This Row],[Account Number]], Transaction!C:C,Transaction!F:F)</f>
        <v>44619</v>
      </c>
      <c r="Q1868" s="3">
        <f>Customer8[[#This Row],[Bank Deposit]]-Customer8[[#This Row],[Saving Accounts]]</f>
        <v>96604.96209999999</v>
      </c>
      <c r="R1868" s="3">
        <f>IF(AND(K1868="Current", Customer8[[#This Row],[Balance]]&gt;500000), Customer8[[#This Row],[Balance]]*1.02, Customer8[[#This Row],[Balance]])</f>
        <v>96604.96209999999</v>
      </c>
      <c r="S1868" s="3" t="str">
        <f>TEXT(Customer8[[#This Row],[Transaction_Date]], "MMM")</f>
        <v>Feb</v>
      </c>
      <c r="T1868" s="3" t="str">
        <f t="shared" si="29"/>
        <v>Below 20 Yrs</v>
      </c>
      <c r="U1868" s="3" t="str">
        <f>TEXT(Customer8[[#This Row],[Transaction_Date]],"YYYY")</f>
        <v>2022</v>
      </c>
    </row>
    <row r="1869" spans="1:21" x14ac:dyDescent="0.35">
      <c r="A1869" t="s">
        <v>3911</v>
      </c>
      <c r="B1869">
        <v>484725064</v>
      </c>
      <c r="C1869">
        <v>69</v>
      </c>
      <c r="D1869" s="1">
        <v>19503.75</v>
      </c>
      <c r="E1869" t="s">
        <v>741</v>
      </c>
      <c r="F1869" t="s">
        <v>341</v>
      </c>
      <c r="G1869" t="s">
        <v>2764</v>
      </c>
      <c r="H1869" s="3">
        <v>498848.11629999999</v>
      </c>
      <c r="I1869" s="3">
        <v>166567.43609999999</v>
      </c>
      <c r="J1869" t="s">
        <v>3912</v>
      </c>
      <c r="K1869" t="str">
        <f>_xlfn.XLOOKUP(A1869, Accounts!A:A, Accounts!E:E, "Not Found")</f>
        <v>Savings</v>
      </c>
      <c r="L1869" s="3">
        <f>_xlfn.XLOOKUP(A1869, Accounts!A:A, Accounts!G:G, 0)</f>
        <v>757645824</v>
      </c>
      <c r="M1869" s="3" t="str">
        <f>_xlfn.XLOOKUP(A1869, Loan!A:A, Loan!D:D, "0")</f>
        <v>0</v>
      </c>
      <c r="N1869" s="3" t="str">
        <f>_xlfn.XLOOKUP(Customer8[[#This Row],[Account Number]],Transaction!C:C,Transaction!D:D)</f>
        <v>Online Payment</v>
      </c>
      <c r="O1869" s="3" t="str">
        <f>_xlfn.XLOOKUP(Customer8[[#This Row],[Account Number]], Transaction!C:C,Transaction!E:E)</f>
        <v>Internet Banking</v>
      </c>
      <c r="P1869" s="2">
        <f>_xlfn.XLOOKUP(Customer8[[#This Row],[Account Number]], Transaction!C:C,Transaction!F:F)</f>
        <v>44593</v>
      </c>
      <c r="Q1869" s="3">
        <f>Customer8[[#This Row],[Bank Deposit]]-Customer8[[#This Row],[Saving Accounts]]</f>
        <v>332280.6802</v>
      </c>
      <c r="R1869" s="3">
        <f>IF(AND(K1869="Current", Customer8[[#This Row],[Balance]]&gt;500000), Customer8[[#This Row],[Balance]]*1.02, Customer8[[#This Row],[Balance]])</f>
        <v>332280.6802</v>
      </c>
      <c r="S1869" s="3" t="str">
        <f>TEXT(Customer8[[#This Row],[Transaction_Date]], "MMM")</f>
        <v>Feb</v>
      </c>
      <c r="T1869" s="3" t="str">
        <f t="shared" si="29"/>
        <v>60-69 Yrs</v>
      </c>
      <c r="U1869" s="3" t="str">
        <f>TEXT(Customer8[[#This Row],[Transaction_Date]],"YYYY")</f>
        <v>2022</v>
      </c>
    </row>
    <row r="1870" spans="1:21" x14ac:dyDescent="0.35">
      <c r="A1870" t="s">
        <v>3913</v>
      </c>
      <c r="B1870">
        <v>435998583</v>
      </c>
      <c r="C1870">
        <v>17</v>
      </c>
      <c r="D1870" s="1">
        <v>38496.75</v>
      </c>
      <c r="E1870" t="s">
        <v>741</v>
      </c>
      <c r="F1870" t="s">
        <v>166</v>
      </c>
      <c r="G1870" t="s">
        <v>2756</v>
      </c>
      <c r="H1870" s="3">
        <v>402365.31910000002</v>
      </c>
      <c r="I1870" s="3">
        <v>110056.80899999999</v>
      </c>
      <c r="J1870" t="s">
        <v>3914</v>
      </c>
      <c r="K1870" t="str">
        <f>_xlfn.XLOOKUP(A1870, Accounts!A:A, Accounts!E:E, "Not Found")</f>
        <v>Joint</v>
      </c>
      <c r="L1870" s="3">
        <f>_xlfn.XLOOKUP(A1870, Accounts!A:A, Accounts!G:G, 0)</f>
        <v>2081806272</v>
      </c>
      <c r="M1870" s="3" t="str">
        <f>_xlfn.XLOOKUP(A1870, Loan!A:A, Loan!D:D, "0")</f>
        <v>0</v>
      </c>
      <c r="N1870" s="3" t="str">
        <f>_xlfn.XLOOKUP(Customer8[[#This Row],[Account Number]],Transaction!C:C,Transaction!D:D)</f>
        <v>Cash Withdrawal</v>
      </c>
      <c r="O1870" s="3" t="str">
        <f>_xlfn.XLOOKUP(Customer8[[#This Row],[Account Number]], Transaction!C:C,Transaction!E:E)</f>
        <v>ATM</v>
      </c>
      <c r="P1870" s="2">
        <f>_xlfn.XLOOKUP(Customer8[[#This Row],[Account Number]], Transaction!C:C,Transaction!F:F)</f>
        <v>44565</v>
      </c>
      <c r="Q1870" s="3">
        <f>Customer8[[#This Row],[Bank Deposit]]-Customer8[[#This Row],[Saving Accounts]]</f>
        <v>292308.51010000001</v>
      </c>
      <c r="R1870" s="3">
        <f>IF(AND(K1870="Current", Customer8[[#This Row],[Balance]]&gt;500000), Customer8[[#This Row],[Balance]]*1.02, Customer8[[#This Row],[Balance]])</f>
        <v>292308.51010000001</v>
      </c>
      <c r="S1870" s="3" t="str">
        <f>TEXT(Customer8[[#This Row],[Transaction_Date]], "MMM")</f>
        <v>Jan</v>
      </c>
      <c r="T1870" s="3" t="str">
        <f t="shared" si="29"/>
        <v>Below 20 Yrs</v>
      </c>
      <c r="U1870" s="3" t="str">
        <f>TEXT(Customer8[[#This Row],[Transaction_Date]],"YYYY")</f>
        <v>2022</v>
      </c>
    </row>
    <row r="1871" spans="1:21" x14ac:dyDescent="0.35">
      <c r="A1871" t="s">
        <v>3915</v>
      </c>
      <c r="B1871">
        <v>963367321</v>
      </c>
      <c r="C1871">
        <v>20</v>
      </c>
      <c r="D1871" s="1">
        <v>37401</v>
      </c>
      <c r="E1871" t="s">
        <v>741</v>
      </c>
      <c r="F1871" t="s">
        <v>511</v>
      </c>
      <c r="G1871" t="s">
        <v>2764</v>
      </c>
      <c r="H1871" s="3">
        <v>1304703.2479000001</v>
      </c>
      <c r="I1871" s="3">
        <v>284175.09100000001</v>
      </c>
      <c r="J1871" t="s">
        <v>3916</v>
      </c>
      <c r="K1871" t="str">
        <f>_xlfn.XLOOKUP(A1871, Accounts!A:A, Accounts!E:E, "Not Found")</f>
        <v>Domiciliary</v>
      </c>
      <c r="L1871" s="3">
        <f>_xlfn.XLOOKUP(A1871, Accounts!A:A, Accounts!G:G, 0)</f>
        <v>38502864</v>
      </c>
      <c r="M1871" s="3" t="str">
        <f>_xlfn.XLOOKUP(A1871, Loan!A:A, Loan!D:D, "0")</f>
        <v>0</v>
      </c>
      <c r="N1871" s="3" t="str">
        <f>_xlfn.XLOOKUP(Customer8[[#This Row],[Account Number]],Transaction!C:C,Transaction!D:D)</f>
        <v>Checks</v>
      </c>
      <c r="O1871" s="3" t="str">
        <f>_xlfn.XLOOKUP(Customer8[[#This Row],[Account Number]], Transaction!C:C,Transaction!E:E)</f>
        <v>Informal Services</v>
      </c>
      <c r="P1871" s="2">
        <f>_xlfn.XLOOKUP(Customer8[[#This Row],[Account Number]], Transaction!C:C,Transaction!F:F)</f>
        <v>44571</v>
      </c>
      <c r="Q1871" s="3">
        <f>Customer8[[#This Row],[Bank Deposit]]-Customer8[[#This Row],[Saving Accounts]]</f>
        <v>1020528.1569000001</v>
      </c>
      <c r="R1871" s="3">
        <f>IF(AND(K1871="Current", Customer8[[#This Row],[Balance]]&gt;500000), Customer8[[#This Row],[Balance]]*1.02, Customer8[[#This Row],[Balance]])</f>
        <v>1020528.1569000001</v>
      </c>
      <c r="S1871" s="3" t="str">
        <f>TEXT(Customer8[[#This Row],[Transaction_Date]], "MMM")</f>
        <v>Jan</v>
      </c>
      <c r="T1871" s="3" t="str">
        <f t="shared" si="29"/>
        <v>20-29 Yrs</v>
      </c>
      <c r="U1871" s="3" t="str">
        <f>TEXT(Customer8[[#This Row],[Transaction_Date]],"YYYY")</f>
        <v>2022</v>
      </c>
    </row>
    <row r="1872" spans="1:21" x14ac:dyDescent="0.35">
      <c r="A1872" t="s">
        <v>3917</v>
      </c>
      <c r="B1872">
        <v>173399961</v>
      </c>
      <c r="C1872">
        <v>33</v>
      </c>
      <c r="D1872" s="1">
        <v>32652.75</v>
      </c>
      <c r="E1872" t="s">
        <v>741</v>
      </c>
      <c r="F1872" t="s">
        <v>905</v>
      </c>
      <c r="G1872" t="s">
        <v>2771</v>
      </c>
      <c r="H1872" s="3">
        <v>532420.81629999995</v>
      </c>
      <c r="I1872" s="3">
        <v>98023.777700000006</v>
      </c>
      <c r="J1872" t="s">
        <v>3918</v>
      </c>
      <c r="K1872" t="str">
        <f>_xlfn.XLOOKUP(A1872, Accounts!A:A, Accounts!E:E, "Not Found")</f>
        <v>Joint</v>
      </c>
      <c r="L1872" s="3">
        <f>_xlfn.XLOOKUP(A1872, Accounts!A:A, Accounts!G:G, 0)</f>
        <v>1371034566</v>
      </c>
      <c r="M1872" s="3" t="str">
        <f>_xlfn.XLOOKUP(A1872, Loan!A:A, Loan!D:D, "0")</f>
        <v>0</v>
      </c>
      <c r="N1872" s="3" t="str">
        <f>_xlfn.XLOOKUP(Customer8[[#This Row],[Account Number]],Transaction!C:C,Transaction!D:D)</f>
        <v>Money Transfer</v>
      </c>
      <c r="O1872" s="3" t="str">
        <f>_xlfn.XLOOKUP(Customer8[[#This Row],[Account Number]], Transaction!C:C,Transaction!E:E)</f>
        <v>Bank</v>
      </c>
      <c r="P1872" s="2">
        <f>_xlfn.XLOOKUP(Customer8[[#This Row],[Account Number]], Transaction!C:C,Transaction!F:F)</f>
        <v>44533</v>
      </c>
      <c r="Q1872" s="3">
        <f>Customer8[[#This Row],[Bank Deposit]]-Customer8[[#This Row],[Saving Accounts]]</f>
        <v>434397.03859999997</v>
      </c>
      <c r="R1872" s="3">
        <f>IF(AND(K1872="Current", Customer8[[#This Row],[Balance]]&gt;500000), Customer8[[#This Row],[Balance]]*1.02, Customer8[[#This Row],[Balance]])</f>
        <v>434397.03859999997</v>
      </c>
      <c r="S1872" s="3" t="str">
        <f>TEXT(Customer8[[#This Row],[Transaction_Date]], "MMM")</f>
        <v>Dec</v>
      </c>
      <c r="T1872" s="3" t="str">
        <f t="shared" si="29"/>
        <v>30-39 Yrs</v>
      </c>
      <c r="U1872" s="3" t="str">
        <f>TEXT(Customer8[[#This Row],[Transaction_Date]],"YYYY")</f>
        <v>2021</v>
      </c>
    </row>
    <row r="1873" spans="1:21" x14ac:dyDescent="0.35">
      <c r="A1873" t="s">
        <v>3919</v>
      </c>
      <c r="B1873">
        <v>64892733</v>
      </c>
      <c r="C1873">
        <v>77</v>
      </c>
      <c r="D1873" s="1">
        <v>16581.75</v>
      </c>
      <c r="E1873" t="s">
        <v>741</v>
      </c>
      <c r="F1873" t="s">
        <v>243</v>
      </c>
      <c r="G1873" t="s">
        <v>2767</v>
      </c>
      <c r="H1873" s="3">
        <v>1868783.8455000001</v>
      </c>
      <c r="I1873" s="3">
        <v>546515.45349999995</v>
      </c>
      <c r="J1873" t="s">
        <v>3920</v>
      </c>
      <c r="K1873" t="str">
        <f>_xlfn.XLOOKUP(A1873, Accounts!A:A, Accounts!E:E, "Not Found")</f>
        <v>Joint</v>
      </c>
      <c r="L1873" s="3">
        <f>_xlfn.XLOOKUP(A1873, Accounts!A:A, Accounts!G:G, 0)</f>
        <v>1638695025</v>
      </c>
      <c r="M1873" s="3" t="str">
        <f>_xlfn.XLOOKUP(A1873, Loan!A:A, Loan!D:D, "0")</f>
        <v>0</v>
      </c>
      <c r="N1873" s="3" t="str">
        <f>_xlfn.XLOOKUP(Customer8[[#This Row],[Account Number]],Transaction!C:C,Transaction!D:D)</f>
        <v>Money Transfer</v>
      </c>
      <c r="O1873" s="3" t="str">
        <f>_xlfn.XLOOKUP(Customer8[[#This Row],[Account Number]], Transaction!C:C,Transaction!E:E)</f>
        <v>Mobile</v>
      </c>
      <c r="P1873" s="2">
        <f>_xlfn.XLOOKUP(Customer8[[#This Row],[Account Number]], Transaction!C:C,Transaction!F:F)</f>
        <v>44299</v>
      </c>
      <c r="Q1873" s="3">
        <f>Customer8[[#This Row],[Bank Deposit]]-Customer8[[#This Row],[Saving Accounts]]</f>
        <v>1322268.392</v>
      </c>
      <c r="R1873" s="3">
        <f>IF(AND(K1873="Current", Customer8[[#This Row],[Balance]]&gt;500000), Customer8[[#This Row],[Balance]]*1.02, Customer8[[#This Row],[Balance]])</f>
        <v>1322268.392</v>
      </c>
      <c r="S1873" s="3" t="str">
        <f>TEXT(Customer8[[#This Row],[Transaction_Date]], "MMM")</f>
        <v>Apr</v>
      </c>
      <c r="T1873" s="3" t="str">
        <f t="shared" si="29"/>
        <v>70 Yrs &amp; Above</v>
      </c>
      <c r="U1873" s="3" t="str">
        <f>TEXT(Customer8[[#This Row],[Transaction_Date]],"YYYY")</f>
        <v>2021</v>
      </c>
    </row>
    <row r="1874" spans="1:21" x14ac:dyDescent="0.35">
      <c r="A1874" t="s">
        <v>3921</v>
      </c>
      <c r="B1874">
        <v>578781331</v>
      </c>
      <c r="C1874">
        <v>52</v>
      </c>
      <c r="D1874" s="1">
        <v>25713</v>
      </c>
      <c r="E1874" t="s">
        <v>741</v>
      </c>
      <c r="F1874" t="s">
        <v>886</v>
      </c>
      <c r="G1874" t="s">
        <v>2743</v>
      </c>
      <c r="H1874" s="3">
        <v>88271.977499999994</v>
      </c>
      <c r="I1874" s="3">
        <v>46468.891000000003</v>
      </c>
      <c r="J1874" t="s">
        <v>3922</v>
      </c>
      <c r="K1874" t="str">
        <f>_xlfn.XLOOKUP(A1874, Accounts!A:A, Accounts!E:E, "Not Found")</f>
        <v>Current</v>
      </c>
      <c r="L1874" s="3">
        <f>_xlfn.XLOOKUP(A1874, Accounts!A:A, Accounts!G:G, 0)</f>
        <v>635317098</v>
      </c>
      <c r="M1874" s="3" t="str">
        <f>_xlfn.XLOOKUP(A1874, Loan!A:A, Loan!D:D, "0")</f>
        <v>0</v>
      </c>
      <c r="N1874" s="3" t="str">
        <f>_xlfn.XLOOKUP(Customer8[[#This Row],[Account Number]],Transaction!C:C,Transaction!D:D)</f>
        <v>Money Transfer</v>
      </c>
      <c r="O1874" s="3" t="str">
        <f>_xlfn.XLOOKUP(Customer8[[#This Row],[Account Number]], Transaction!C:C,Transaction!E:E)</f>
        <v>Mobile</v>
      </c>
      <c r="P1874" s="2">
        <f>_xlfn.XLOOKUP(Customer8[[#This Row],[Account Number]], Transaction!C:C,Transaction!F:F)</f>
        <v>44243</v>
      </c>
      <c r="Q1874" s="3">
        <f>Customer8[[#This Row],[Bank Deposit]]-Customer8[[#This Row],[Saving Accounts]]</f>
        <v>41803.08649999999</v>
      </c>
      <c r="R1874" s="3">
        <f>IF(AND(K1874="Current", Customer8[[#This Row],[Balance]]&gt;500000), Customer8[[#This Row],[Balance]]*1.02, Customer8[[#This Row],[Balance]])</f>
        <v>41803.08649999999</v>
      </c>
      <c r="S1874" s="3" t="str">
        <f>TEXT(Customer8[[#This Row],[Transaction_Date]], "MMM")</f>
        <v>Feb</v>
      </c>
      <c r="T1874" s="3" t="str">
        <f t="shared" si="29"/>
        <v>50-59 Yrs</v>
      </c>
      <c r="U1874" s="3" t="str">
        <f>TEXT(Customer8[[#This Row],[Transaction_Date]],"YYYY")</f>
        <v>2021</v>
      </c>
    </row>
    <row r="1875" spans="1:21" x14ac:dyDescent="0.35">
      <c r="A1875" t="s">
        <v>3923</v>
      </c>
      <c r="B1875">
        <v>253498368</v>
      </c>
      <c r="C1875">
        <v>55</v>
      </c>
      <c r="D1875" s="1">
        <v>24617.25</v>
      </c>
      <c r="E1875" t="s">
        <v>741</v>
      </c>
      <c r="F1875" t="s">
        <v>905</v>
      </c>
      <c r="G1875" t="s">
        <v>2764</v>
      </c>
      <c r="H1875" s="3">
        <v>317542.212</v>
      </c>
      <c r="I1875" s="3">
        <v>71284.155499999993</v>
      </c>
      <c r="J1875" t="s">
        <v>3924</v>
      </c>
      <c r="K1875" t="str">
        <f>_xlfn.XLOOKUP(A1875, Accounts!A:A, Accounts!E:E, "Not Found")</f>
        <v>Savings</v>
      </c>
      <c r="L1875" s="3">
        <f>_xlfn.XLOOKUP(A1875, Accounts!A:A, Accounts!G:G, 0)</f>
        <v>1658726424</v>
      </c>
      <c r="M1875" s="3" t="str">
        <f>_xlfn.XLOOKUP(A1875, Loan!A:A, Loan!D:D, "0")</f>
        <v>0</v>
      </c>
      <c r="N1875" s="3" t="str">
        <f>_xlfn.XLOOKUP(Customer8[[#This Row],[Account Number]],Transaction!C:C,Transaction!D:D)</f>
        <v>Money Deposit</v>
      </c>
      <c r="O1875" s="3" t="str">
        <f>_xlfn.XLOOKUP(Customer8[[#This Row],[Account Number]], Transaction!C:C,Transaction!E:E)</f>
        <v>Bank</v>
      </c>
      <c r="P1875" s="2">
        <f>_xlfn.XLOOKUP(Customer8[[#This Row],[Account Number]], Transaction!C:C,Transaction!F:F)</f>
        <v>44309</v>
      </c>
      <c r="Q1875" s="3">
        <f>Customer8[[#This Row],[Bank Deposit]]-Customer8[[#This Row],[Saving Accounts]]</f>
        <v>246258.05650000001</v>
      </c>
      <c r="R1875" s="3">
        <f>IF(AND(K1875="Current", Customer8[[#This Row],[Balance]]&gt;500000), Customer8[[#This Row],[Balance]]*1.02, Customer8[[#This Row],[Balance]])</f>
        <v>246258.05650000001</v>
      </c>
      <c r="S1875" s="3" t="str">
        <f>TEXT(Customer8[[#This Row],[Transaction_Date]], "MMM")</f>
        <v>Apr</v>
      </c>
      <c r="T1875" s="3" t="str">
        <f t="shared" si="29"/>
        <v>50-59 Yrs</v>
      </c>
      <c r="U1875" s="3" t="str">
        <f>TEXT(Customer8[[#This Row],[Transaction_Date]],"YYYY")</f>
        <v>2021</v>
      </c>
    </row>
    <row r="1876" spans="1:21" x14ac:dyDescent="0.35">
      <c r="A1876" t="s">
        <v>3925</v>
      </c>
      <c r="B1876">
        <v>841889132</v>
      </c>
      <c r="C1876">
        <v>66</v>
      </c>
      <c r="D1876" s="1">
        <v>20599.5</v>
      </c>
      <c r="E1876" t="s">
        <v>11</v>
      </c>
      <c r="F1876" t="s">
        <v>514</v>
      </c>
      <c r="G1876" t="s">
        <v>2776</v>
      </c>
      <c r="H1876" s="3">
        <v>778015.33440000005</v>
      </c>
      <c r="I1876" s="3">
        <v>87591.130399999995</v>
      </c>
      <c r="J1876" t="s">
        <v>3926</v>
      </c>
      <c r="K1876" t="str">
        <f>_xlfn.XLOOKUP(A1876, Accounts!A:A, Accounts!E:E, "Not Found")</f>
        <v>Domiciliary</v>
      </c>
      <c r="L1876" s="3">
        <f>_xlfn.XLOOKUP(A1876, Accounts!A:A, Accounts!G:G, 0)</f>
        <v>749791536</v>
      </c>
      <c r="M1876" s="3">
        <f>_xlfn.XLOOKUP(A1876, Loan!A:A, Loan!D:D, "0")</f>
        <v>7379551296</v>
      </c>
      <c r="N1876" s="3" t="str">
        <f>_xlfn.XLOOKUP(Customer8[[#This Row],[Account Number]],Transaction!C:C,Transaction!D:D)</f>
        <v>Loan Payment</v>
      </c>
      <c r="O1876" s="3" t="str">
        <f>_xlfn.XLOOKUP(Customer8[[#This Row],[Account Number]], Transaction!C:C,Transaction!E:E)</f>
        <v>AFT</v>
      </c>
      <c r="P1876" s="2">
        <f>_xlfn.XLOOKUP(Customer8[[#This Row],[Account Number]], Transaction!C:C,Transaction!F:F)</f>
        <v>44416</v>
      </c>
      <c r="Q1876" s="3">
        <f>Customer8[[#This Row],[Bank Deposit]]-Customer8[[#This Row],[Saving Accounts]]</f>
        <v>690424.20400000003</v>
      </c>
      <c r="R1876" s="3">
        <f>IF(AND(K1876="Current", Customer8[[#This Row],[Balance]]&gt;500000), Customer8[[#This Row],[Balance]]*1.02, Customer8[[#This Row],[Balance]])</f>
        <v>690424.20400000003</v>
      </c>
      <c r="S1876" s="3" t="str">
        <f>TEXT(Customer8[[#This Row],[Transaction_Date]], "MMM")</f>
        <v>Aug</v>
      </c>
      <c r="T1876" s="3" t="str">
        <f t="shared" si="29"/>
        <v>60-69 Yrs</v>
      </c>
      <c r="U1876" s="3" t="str">
        <f>TEXT(Customer8[[#This Row],[Transaction_Date]],"YYYY")</f>
        <v>2021</v>
      </c>
    </row>
    <row r="1877" spans="1:21" x14ac:dyDescent="0.35">
      <c r="A1877" t="s">
        <v>3927</v>
      </c>
      <c r="B1877">
        <v>215919306</v>
      </c>
      <c r="C1877">
        <v>52</v>
      </c>
      <c r="D1877" s="1">
        <v>25713</v>
      </c>
      <c r="E1877" t="s">
        <v>11</v>
      </c>
      <c r="F1877" t="s">
        <v>223</v>
      </c>
      <c r="G1877" t="s">
        <v>2781</v>
      </c>
      <c r="H1877" s="3">
        <v>619174.65839999996</v>
      </c>
      <c r="I1877" s="3">
        <v>78126.753599999996</v>
      </c>
      <c r="J1877" t="s">
        <v>3928</v>
      </c>
      <c r="K1877" t="str">
        <f>_xlfn.XLOOKUP(A1877, Accounts!A:A, Accounts!E:E, "Not Found")</f>
        <v>Savings</v>
      </c>
      <c r="L1877" s="3">
        <f>_xlfn.XLOOKUP(A1877, Accounts!A:A, Accounts!G:G, 0)</f>
        <v>796088832</v>
      </c>
      <c r="M1877" s="3" t="str">
        <f>_xlfn.XLOOKUP(A1877, Loan!A:A, Loan!D:D, "0")</f>
        <v>0</v>
      </c>
      <c r="N1877" s="3" t="str">
        <f>_xlfn.XLOOKUP(Customer8[[#This Row],[Account Number]],Transaction!C:C,Transaction!D:D)</f>
        <v>Checks</v>
      </c>
      <c r="O1877" s="3" t="str">
        <f>_xlfn.XLOOKUP(Customer8[[#This Row],[Account Number]], Transaction!C:C,Transaction!E:E)</f>
        <v>Informal Services</v>
      </c>
      <c r="P1877" s="2">
        <f>_xlfn.XLOOKUP(Customer8[[#This Row],[Account Number]], Transaction!C:C,Transaction!F:F)</f>
        <v>44240</v>
      </c>
      <c r="Q1877" s="3">
        <f>Customer8[[#This Row],[Bank Deposit]]-Customer8[[#This Row],[Saving Accounts]]</f>
        <v>541047.9047999999</v>
      </c>
      <c r="R1877" s="3">
        <f>IF(AND(K1877="Current", Customer8[[#This Row],[Balance]]&gt;500000), Customer8[[#This Row],[Balance]]*1.02, Customer8[[#This Row],[Balance]])</f>
        <v>541047.9047999999</v>
      </c>
      <c r="S1877" s="3" t="str">
        <f>TEXT(Customer8[[#This Row],[Transaction_Date]], "MMM")</f>
        <v>Feb</v>
      </c>
      <c r="T1877" s="3" t="str">
        <f t="shared" si="29"/>
        <v>50-59 Yrs</v>
      </c>
      <c r="U1877" s="3" t="str">
        <f>TEXT(Customer8[[#This Row],[Transaction_Date]],"YYYY")</f>
        <v>2021</v>
      </c>
    </row>
    <row r="1878" spans="1:21" x14ac:dyDescent="0.35">
      <c r="A1878" t="s">
        <v>3929</v>
      </c>
      <c r="B1878">
        <v>555082235</v>
      </c>
      <c r="C1878">
        <v>83</v>
      </c>
      <c r="D1878" s="1">
        <v>14390.25</v>
      </c>
      <c r="E1878" t="s">
        <v>11</v>
      </c>
      <c r="F1878" t="s">
        <v>886</v>
      </c>
      <c r="G1878" t="s">
        <v>2767</v>
      </c>
      <c r="H1878" s="3">
        <v>913709.35450000002</v>
      </c>
      <c r="I1878" s="3">
        <v>405830.68300000002</v>
      </c>
      <c r="J1878" t="s">
        <v>3930</v>
      </c>
      <c r="K1878" t="str">
        <f>_xlfn.XLOOKUP(A1878, Accounts!A:A, Accounts!E:E, "Not Found")</f>
        <v>Domiciliary</v>
      </c>
      <c r="L1878" s="3">
        <f>_xlfn.XLOOKUP(A1878, Accounts!A:A, Accounts!G:G, 0)</f>
        <v>3576994311</v>
      </c>
      <c r="M1878" s="3" t="str">
        <f>_xlfn.XLOOKUP(A1878, Loan!A:A, Loan!D:D, "0")</f>
        <v>0</v>
      </c>
      <c r="N1878" s="3" t="str">
        <f>_xlfn.XLOOKUP(Customer8[[#This Row],[Account Number]],Transaction!C:C,Transaction!D:D)</f>
        <v>Money Deposit</v>
      </c>
      <c r="O1878" s="3" t="str">
        <f>_xlfn.XLOOKUP(Customer8[[#This Row],[Account Number]], Transaction!C:C,Transaction!E:E)</f>
        <v>ATM</v>
      </c>
      <c r="P1878" s="2">
        <f>_xlfn.XLOOKUP(Customer8[[#This Row],[Account Number]], Transaction!C:C,Transaction!F:F)</f>
        <v>44619</v>
      </c>
      <c r="Q1878" s="3">
        <f>Customer8[[#This Row],[Bank Deposit]]-Customer8[[#This Row],[Saving Accounts]]</f>
        <v>507878.6715</v>
      </c>
      <c r="R1878" s="3">
        <f>IF(AND(K1878="Current", Customer8[[#This Row],[Balance]]&gt;500000), Customer8[[#This Row],[Balance]]*1.02, Customer8[[#This Row],[Balance]])</f>
        <v>507878.6715</v>
      </c>
      <c r="S1878" s="3" t="str">
        <f>TEXT(Customer8[[#This Row],[Transaction_Date]], "MMM")</f>
        <v>Feb</v>
      </c>
      <c r="T1878" s="3" t="str">
        <f t="shared" si="29"/>
        <v>70 Yrs &amp; Above</v>
      </c>
      <c r="U1878" s="3" t="str">
        <f>TEXT(Customer8[[#This Row],[Transaction_Date]],"YYYY")</f>
        <v>2022</v>
      </c>
    </row>
    <row r="1879" spans="1:21" x14ac:dyDescent="0.35">
      <c r="A1879" t="s">
        <v>3931</v>
      </c>
      <c r="B1879">
        <v>613372091</v>
      </c>
      <c r="C1879">
        <v>30</v>
      </c>
      <c r="D1879" s="1">
        <v>33748.5</v>
      </c>
      <c r="E1879" t="s">
        <v>11</v>
      </c>
      <c r="F1879" t="s">
        <v>57</v>
      </c>
      <c r="G1879" t="s">
        <v>2743</v>
      </c>
      <c r="H1879" s="3">
        <v>826697.10470000003</v>
      </c>
      <c r="I1879" s="3">
        <v>339792.03830000001</v>
      </c>
      <c r="J1879" t="s">
        <v>3932</v>
      </c>
      <c r="K1879" t="str">
        <f>_xlfn.XLOOKUP(A1879, Accounts!A:A, Accounts!E:E, "Not Found")</f>
        <v>Joint</v>
      </c>
      <c r="L1879" s="3">
        <f>_xlfn.XLOOKUP(A1879, Accounts!A:A, Accounts!G:G, 0)</f>
        <v>3967336422</v>
      </c>
      <c r="M1879" s="3" t="str">
        <f>_xlfn.XLOOKUP(A1879, Loan!A:A, Loan!D:D, "0")</f>
        <v>0</v>
      </c>
      <c r="N1879" s="3" t="str">
        <f>_xlfn.XLOOKUP(Customer8[[#This Row],[Account Number]],Transaction!C:C,Transaction!D:D)</f>
        <v>Money Transfer</v>
      </c>
      <c r="O1879" s="3" t="str">
        <f>_xlfn.XLOOKUP(Customer8[[#This Row],[Account Number]], Transaction!C:C,Transaction!E:E)</f>
        <v>Mobile</v>
      </c>
      <c r="P1879" s="2">
        <f>_xlfn.XLOOKUP(Customer8[[#This Row],[Account Number]], Transaction!C:C,Transaction!F:F)</f>
        <v>44494</v>
      </c>
      <c r="Q1879" s="3">
        <f>Customer8[[#This Row],[Bank Deposit]]-Customer8[[#This Row],[Saving Accounts]]</f>
        <v>486905.06640000001</v>
      </c>
      <c r="R1879" s="3">
        <f>IF(AND(K1879="Current", Customer8[[#This Row],[Balance]]&gt;500000), Customer8[[#This Row],[Balance]]*1.02, Customer8[[#This Row],[Balance]])</f>
        <v>486905.06640000001</v>
      </c>
      <c r="S1879" s="3" t="str">
        <f>TEXT(Customer8[[#This Row],[Transaction_Date]], "MMM")</f>
        <v>Oct</v>
      </c>
      <c r="T1879" s="3" t="str">
        <f t="shared" si="29"/>
        <v>30-39 Yrs</v>
      </c>
      <c r="U1879" s="3" t="str">
        <f>TEXT(Customer8[[#This Row],[Transaction_Date]],"YYYY")</f>
        <v>2021</v>
      </c>
    </row>
    <row r="1880" spans="1:21" x14ac:dyDescent="0.35">
      <c r="A1880" t="s">
        <v>3933</v>
      </c>
      <c r="B1880">
        <v>800027615</v>
      </c>
      <c r="C1880">
        <v>70</v>
      </c>
      <c r="D1880" s="1">
        <v>19138.5</v>
      </c>
      <c r="E1880" t="s">
        <v>11</v>
      </c>
      <c r="F1880" t="s">
        <v>133</v>
      </c>
      <c r="G1880" t="s">
        <v>2781</v>
      </c>
      <c r="H1880" s="3">
        <v>283729.31479999999</v>
      </c>
      <c r="I1880" s="3">
        <v>88118.735000000001</v>
      </c>
      <c r="J1880" t="s">
        <v>3934</v>
      </c>
      <c r="K1880" t="str">
        <f>_xlfn.XLOOKUP(A1880, Accounts!A:A, Accounts!E:E, "Not Found")</f>
        <v>Joint</v>
      </c>
      <c r="L1880" s="3">
        <f>_xlfn.XLOOKUP(A1880, Accounts!A:A, Accounts!G:G, 0)</f>
        <v>10079048</v>
      </c>
      <c r="M1880" s="3" t="str">
        <f>_xlfn.XLOOKUP(A1880, Loan!A:A, Loan!D:D, "0")</f>
        <v>0</v>
      </c>
      <c r="N1880" s="3" t="str">
        <f>_xlfn.XLOOKUP(Customer8[[#This Row],[Account Number]],Transaction!C:C,Transaction!D:D)</f>
        <v>Online Payment</v>
      </c>
      <c r="O1880" s="3" t="str">
        <f>_xlfn.XLOOKUP(Customer8[[#This Row],[Account Number]], Transaction!C:C,Transaction!E:E)</f>
        <v>Internet Banking</v>
      </c>
      <c r="P1880" s="2">
        <f>_xlfn.XLOOKUP(Customer8[[#This Row],[Account Number]], Transaction!C:C,Transaction!F:F)</f>
        <v>44674</v>
      </c>
      <c r="Q1880" s="3">
        <f>Customer8[[#This Row],[Bank Deposit]]-Customer8[[#This Row],[Saving Accounts]]</f>
        <v>195610.57980000001</v>
      </c>
      <c r="R1880" s="3">
        <f>IF(AND(K1880="Current", Customer8[[#This Row],[Balance]]&gt;500000), Customer8[[#This Row],[Balance]]*1.02, Customer8[[#This Row],[Balance]])</f>
        <v>195610.57980000001</v>
      </c>
      <c r="S1880" s="3" t="str">
        <f>TEXT(Customer8[[#This Row],[Transaction_Date]], "MMM")</f>
        <v>Apr</v>
      </c>
      <c r="T1880" s="3" t="str">
        <f t="shared" si="29"/>
        <v>70 Yrs &amp; Above</v>
      </c>
      <c r="U1880" s="3" t="str">
        <f>TEXT(Customer8[[#This Row],[Transaction_Date]],"YYYY")</f>
        <v>2022</v>
      </c>
    </row>
    <row r="1881" spans="1:21" x14ac:dyDescent="0.35">
      <c r="A1881" t="s">
        <v>3935</v>
      </c>
      <c r="B1881">
        <v>946289777</v>
      </c>
      <c r="C1881">
        <v>47</v>
      </c>
      <c r="D1881" s="1">
        <v>27539.25</v>
      </c>
      <c r="E1881" t="s">
        <v>11</v>
      </c>
      <c r="F1881" t="s">
        <v>847</v>
      </c>
      <c r="G1881" t="s">
        <v>2759</v>
      </c>
      <c r="H1881" s="3">
        <v>309048.59029999998</v>
      </c>
      <c r="I1881" s="3">
        <v>277660.84289999999</v>
      </c>
      <c r="J1881" t="s">
        <v>3936</v>
      </c>
      <c r="K1881" t="str">
        <f>_xlfn.XLOOKUP(A1881, Accounts!A:A, Accounts!E:E, "Not Found")</f>
        <v>Current</v>
      </c>
      <c r="L1881" s="3">
        <f>_xlfn.XLOOKUP(A1881, Accounts!A:A, Accounts!G:G, 0)</f>
        <v>2632489704</v>
      </c>
      <c r="M1881" s="3" t="str">
        <f>_xlfn.XLOOKUP(A1881, Loan!A:A, Loan!D:D, "0")</f>
        <v>0</v>
      </c>
      <c r="N1881" s="3" t="str">
        <f>_xlfn.XLOOKUP(Customer8[[#This Row],[Account Number]],Transaction!C:C,Transaction!D:D)</f>
        <v>Money Deposit</v>
      </c>
      <c r="O1881" s="3" t="str">
        <f>_xlfn.XLOOKUP(Customer8[[#This Row],[Account Number]], Transaction!C:C,Transaction!E:E)</f>
        <v>Bank</v>
      </c>
      <c r="P1881" s="2">
        <f>_xlfn.XLOOKUP(Customer8[[#This Row],[Account Number]], Transaction!C:C,Transaction!F:F)</f>
        <v>44618</v>
      </c>
      <c r="Q1881" s="3">
        <f>Customer8[[#This Row],[Bank Deposit]]-Customer8[[#This Row],[Saving Accounts]]</f>
        <v>31387.747399999993</v>
      </c>
      <c r="R1881" s="3">
        <f>IF(AND(K1881="Current", Customer8[[#This Row],[Balance]]&gt;500000), Customer8[[#This Row],[Balance]]*1.02, Customer8[[#This Row],[Balance]])</f>
        <v>31387.747399999993</v>
      </c>
      <c r="S1881" s="3" t="str">
        <f>TEXT(Customer8[[#This Row],[Transaction_Date]], "MMM")</f>
        <v>Feb</v>
      </c>
      <c r="T1881" s="3" t="str">
        <f t="shared" si="29"/>
        <v>40-49 Yrs</v>
      </c>
      <c r="U1881" s="3" t="str">
        <f>TEXT(Customer8[[#This Row],[Transaction_Date]],"YYYY")</f>
        <v>2022</v>
      </c>
    </row>
    <row r="1882" spans="1:21" x14ac:dyDescent="0.35">
      <c r="A1882" t="s">
        <v>3937</v>
      </c>
      <c r="B1882">
        <v>165383586</v>
      </c>
      <c r="C1882">
        <v>48</v>
      </c>
      <c r="D1882" s="1">
        <v>27174</v>
      </c>
      <c r="E1882" t="s">
        <v>11</v>
      </c>
      <c r="F1882" t="s">
        <v>1030</v>
      </c>
      <c r="G1882" t="s">
        <v>2800</v>
      </c>
      <c r="H1882" s="3">
        <v>391029.94959999999</v>
      </c>
      <c r="I1882" s="3">
        <v>194913.3903</v>
      </c>
      <c r="J1882" t="s">
        <v>3938</v>
      </c>
      <c r="K1882" t="str">
        <f>_xlfn.XLOOKUP(A1882, Accounts!A:A, Accounts!E:E, "Not Found")</f>
        <v>Current</v>
      </c>
      <c r="L1882" s="3">
        <f>_xlfn.XLOOKUP(A1882, Accounts!A:A, Accounts!G:G, 0)</f>
        <v>2099150625</v>
      </c>
      <c r="M1882" s="3">
        <f>_xlfn.XLOOKUP(A1882, Loan!A:A, Loan!D:D, "0")</f>
        <v>3530715825</v>
      </c>
      <c r="N1882" s="3" t="str">
        <f>_xlfn.XLOOKUP(Customer8[[#This Row],[Account Number]],Transaction!C:C,Transaction!D:D)</f>
        <v>Loan Payment</v>
      </c>
      <c r="O1882" s="3" t="str">
        <f>_xlfn.XLOOKUP(Customer8[[#This Row],[Account Number]], Transaction!C:C,Transaction!E:E)</f>
        <v>AFT</v>
      </c>
      <c r="P1882" s="2">
        <f>_xlfn.XLOOKUP(Customer8[[#This Row],[Account Number]], Transaction!C:C,Transaction!F:F)</f>
        <v>44520</v>
      </c>
      <c r="Q1882" s="3">
        <f>Customer8[[#This Row],[Bank Deposit]]-Customer8[[#This Row],[Saving Accounts]]</f>
        <v>196116.55929999999</v>
      </c>
      <c r="R1882" s="3">
        <f>IF(AND(K1882="Current", Customer8[[#This Row],[Balance]]&gt;500000), Customer8[[#This Row],[Balance]]*1.02, Customer8[[#This Row],[Balance]])</f>
        <v>196116.55929999999</v>
      </c>
      <c r="S1882" s="3" t="str">
        <f>TEXT(Customer8[[#This Row],[Transaction_Date]], "MMM")</f>
        <v>Nov</v>
      </c>
      <c r="T1882" s="3" t="str">
        <f t="shared" si="29"/>
        <v>40-49 Yrs</v>
      </c>
      <c r="U1882" s="3" t="str">
        <f>TEXT(Customer8[[#This Row],[Transaction_Date]],"YYYY")</f>
        <v>2021</v>
      </c>
    </row>
    <row r="1883" spans="1:21" x14ac:dyDescent="0.35">
      <c r="A1883" t="s">
        <v>3939</v>
      </c>
      <c r="B1883">
        <v>199109491</v>
      </c>
      <c r="C1883">
        <v>40</v>
      </c>
      <c r="D1883" s="1">
        <v>30096</v>
      </c>
      <c r="E1883" t="s">
        <v>11</v>
      </c>
      <c r="F1883" t="s">
        <v>192</v>
      </c>
      <c r="G1883" t="s">
        <v>2743</v>
      </c>
      <c r="H1883" s="3">
        <v>429040.49969999999</v>
      </c>
      <c r="I1883" s="3">
        <v>146761.4399</v>
      </c>
      <c r="J1883" t="s">
        <v>3940</v>
      </c>
      <c r="K1883" t="str">
        <f>_xlfn.XLOOKUP(A1883, Accounts!A:A, Accounts!E:E, "Not Found")</f>
        <v>Domiciliary</v>
      </c>
      <c r="L1883" s="3">
        <f>_xlfn.XLOOKUP(A1883, Accounts!A:A, Accounts!G:G, 0)</f>
        <v>800379216</v>
      </c>
      <c r="M1883" s="3" t="str">
        <f>_xlfn.XLOOKUP(A1883, Loan!A:A, Loan!D:D, "0")</f>
        <v>0</v>
      </c>
      <c r="N1883" s="3" t="str">
        <f>_xlfn.XLOOKUP(Customer8[[#This Row],[Account Number]],Transaction!C:C,Transaction!D:D)</f>
        <v>Money Deposit</v>
      </c>
      <c r="O1883" s="3" t="str">
        <f>_xlfn.XLOOKUP(Customer8[[#This Row],[Account Number]], Transaction!C:C,Transaction!E:E)</f>
        <v>Bank</v>
      </c>
      <c r="P1883" s="2">
        <f>_xlfn.XLOOKUP(Customer8[[#This Row],[Account Number]], Transaction!C:C,Transaction!F:F)</f>
        <v>44594</v>
      </c>
      <c r="Q1883" s="3">
        <f>Customer8[[#This Row],[Bank Deposit]]-Customer8[[#This Row],[Saving Accounts]]</f>
        <v>282279.05979999999</v>
      </c>
      <c r="R1883" s="3">
        <f>IF(AND(K1883="Current", Customer8[[#This Row],[Balance]]&gt;500000), Customer8[[#This Row],[Balance]]*1.02, Customer8[[#This Row],[Balance]])</f>
        <v>282279.05979999999</v>
      </c>
      <c r="S1883" s="3" t="str">
        <f>TEXT(Customer8[[#This Row],[Transaction_Date]], "MMM")</f>
        <v>Feb</v>
      </c>
      <c r="T1883" s="3" t="str">
        <f t="shared" si="29"/>
        <v>40-49 Yrs</v>
      </c>
      <c r="U1883" s="3" t="str">
        <f>TEXT(Customer8[[#This Row],[Transaction_Date]],"YYYY")</f>
        <v>2022</v>
      </c>
    </row>
    <row r="1884" spans="1:21" x14ac:dyDescent="0.35">
      <c r="A1884" t="s">
        <v>3941</v>
      </c>
      <c r="B1884">
        <v>830129063</v>
      </c>
      <c r="C1884">
        <v>42</v>
      </c>
      <c r="D1884" s="1">
        <v>29365.5</v>
      </c>
      <c r="E1884" t="s">
        <v>11</v>
      </c>
      <c r="F1884" t="s">
        <v>1602</v>
      </c>
      <c r="G1884" t="s">
        <v>2781</v>
      </c>
      <c r="H1884" s="3">
        <v>1204938.5981000001</v>
      </c>
      <c r="I1884" s="3">
        <v>195445.12520000001</v>
      </c>
      <c r="J1884" t="s">
        <v>3942</v>
      </c>
      <c r="K1884" t="str">
        <f>_xlfn.XLOOKUP(A1884, Accounts!A:A, Accounts!E:E, "Not Found")</f>
        <v>Domiciliary</v>
      </c>
      <c r="L1884" s="3">
        <f>_xlfn.XLOOKUP(A1884, Accounts!A:A, Accounts!G:G, 0)</f>
        <v>44822835</v>
      </c>
      <c r="M1884" s="3" t="str">
        <f>_xlfn.XLOOKUP(A1884, Loan!A:A, Loan!D:D, "0")</f>
        <v>0</v>
      </c>
      <c r="N1884" s="3" t="str">
        <f>_xlfn.XLOOKUP(Customer8[[#This Row],[Account Number]],Transaction!C:C,Transaction!D:D)</f>
        <v>Money Transfer</v>
      </c>
      <c r="O1884" s="3" t="str">
        <f>_xlfn.XLOOKUP(Customer8[[#This Row],[Account Number]], Transaction!C:C,Transaction!E:E)</f>
        <v>Mobile</v>
      </c>
      <c r="P1884" s="2">
        <f>_xlfn.XLOOKUP(Customer8[[#This Row],[Account Number]], Transaction!C:C,Transaction!F:F)</f>
        <v>44639</v>
      </c>
      <c r="Q1884" s="3">
        <f>Customer8[[#This Row],[Bank Deposit]]-Customer8[[#This Row],[Saving Accounts]]</f>
        <v>1009493.4729000001</v>
      </c>
      <c r="R1884" s="3">
        <f>IF(AND(K1884="Current", Customer8[[#This Row],[Balance]]&gt;500000), Customer8[[#This Row],[Balance]]*1.02, Customer8[[#This Row],[Balance]])</f>
        <v>1009493.4729000001</v>
      </c>
      <c r="S1884" s="3" t="str">
        <f>TEXT(Customer8[[#This Row],[Transaction_Date]], "MMM")</f>
        <v>Mar</v>
      </c>
      <c r="T1884" s="3" t="str">
        <f t="shared" si="29"/>
        <v>40-49 Yrs</v>
      </c>
      <c r="U1884" s="3" t="str">
        <f>TEXT(Customer8[[#This Row],[Transaction_Date]],"YYYY")</f>
        <v>2022</v>
      </c>
    </row>
    <row r="1885" spans="1:21" x14ac:dyDescent="0.35">
      <c r="A1885" t="s">
        <v>3943</v>
      </c>
      <c r="B1885">
        <v>699711181</v>
      </c>
      <c r="C1885">
        <v>78</v>
      </c>
      <c r="D1885" s="1">
        <v>16216.5</v>
      </c>
      <c r="E1885" t="s">
        <v>11</v>
      </c>
      <c r="F1885" t="s">
        <v>1017</v>
      </c>
      <c r="G1885" t="s">
        <v>2776</v>
      </c>
      <c r="H1885" s="3">
        <v>124273.65059999999</v>
      </c>
      <c r="I1885" s="3">
        <v>36600.891499999998</v>
      </c>
      <c r="J1885" t="s">
        <v>3944</v>
      </c>
      <c r="K1885" t="str">
        <f>_xlfn.XLOOKUP(A1885, Accounts!A:A, Accounts!E:E, "Not Found")</f>
        <v>Domiciliary</v>
      </c>
      <c r="L1885" s="3">
        <f>_xlfn.XLOOKUP(A1885, Accounts!A:A, Accounts!G:G, 0)</f>
        <v>3121430136</v>
      </c>
      <c r="M1885" s="3" t="str">
        <f>_xlfn.XLOOKUP(A1885, Loan!A:A, Loan!D:D, "0")</f>
        <v>0</v>
      </c>
      <c r="N1885" s="3" t="str">
        <f>_xlfn.XLOOKUP(Customer8[[#This Row],[Account Number]],Transaction!C:C,Transaction!D:D)</f>
        <v>Money Transfer</v>
      </c>
      <c r="O1885" s="3" t="str">
        <f>_xlfn.XLOOKUP(Customer8[[#This Row],[Account Number]], Transaction!C:C,Transaction!E:E)</f>
        <v>Mobile</v>
      </c>
      <c r="P1885" s="2">
        <f>_xlfn.XLOOKUP(Customer8[[#This Row],[Account Number]], Transaction!C:C,Transaction!F:F)</f>
        <v>44234</v>
      </c>
      <c r="Q1885" s="3">
        <f>Customer8[[#This Row],[Bank Deposit]]-Customer8[[#This Row],[Saving Accounts]]</f>
        <v>87672.759099999996</v>
      </c>
      <c r="R1885" s="3">
        <f>IF(AND(K1885="Current", Customer8[[#This Row],[Balance]]&gt;500000), Customer8[[#This Row],[Balance]]*1.02, Customer8[[#This Row],[Balance]])</f>
        <v>87672.759099999996</v>
      </c>
      <c r="S1885" s="3" t="str">
        <f>TEXT(Customer8[[#This Row],[Transaction_Date]], "MMM")</f>
        <v>Feb</v>
      </c>
      <c r="T1885" s="3" t="str">
        <f t="shared" si="29"/>
        <v>70 Yrs &amp; Above</v>
      </c>
      <c r="U1885" s="3" t="str">
        <f>TEXT(Customer8[[#This Row],[Transaction_Date]],"YYYY")</f>
        <v>2021</v>
      </c>
    </row>
    <row r="1886" spans="1:21" x14ac:dyDescent="0.35">
      <c r="A1886" t="s">
        <v>3945</v>
      </c>
      <c r="B1886">
        <v>901841302</v>
      </c>
      <c r="C1886">
        <v>21</v>
      </c>
      <c r="D1886" s="1">
        <v>37035.75</v>
      </c>
      <c r="E1886" t="s">
        <v>11</v>
      </c>
      <c r="F1886" t="s">
        <v>1043</v>
      </c>
      <c r="G1886" t="s">
        <v>2749</v>
      </c>
      <c r="H1886" s="3">
        <v>979092.97719999996</v>
      </c>
      <c r="I1886" s="3">
        <v>99674.875199999995</v>
      </c>
      <c r="J1886" t="s">
        <v>3946</v>
      </c>
      <c r="K1886" t="str">
        <f>_xlfn.XLOOKUP(A1886, Accounts!A:A, Accounts!E:E, "Not Found")</f>
        <v>Joint</v>
      </c>
      <c r="L1886" s="3">
        <f>_xlfn.XLOOKUP(A1886, Accounts!A:A, Accounts!G:G, 0)</f>
        <v>1226088909</v>
      </c>
      <c r="M1886" s="3" t="str">
        <f>_xlfn.XLOOKUP(A1886, Loan!A:A, Loan!D:D, "0")</f>
        <v>0</v>
      </c>
      <c r="N1886" s="3" t="str">
        <f>_xlfn.XLOOKUP(Customer8[[#This Row],[Account Number]],Transaction!C:C,Transaction!D:D)</f>
        <v>Money Transfer</v>
      </c>
      <c r="O1886" s="3" t="str">
        <f>_xlfn.XLOOKUP(Customer8[[#This Row],[Account Number]], Transaction!C:C,Transaction!E:E)</f>
        <v>Mobile</v>
      </c>
      <c r="P1886" s="2">
        <f>_xlfn.XLOOKUP(Customer8[[#This Row],[Account Number]], Transaction!C:C,Transaction!F:F)</f>
        <v>44202</v>
      </c>
      <c r="Q1886" s="3">
        <f>Customer8[[#This Row],[Bank Deposit]]-Customer8[[#This Row],[Saving Accounts]]</f>
        <v>879418.10199999996</v>
      </c>
      <c r="R1886" s="3">
        <f>IF(AND(K1886="Current", Customer8[[#This Row],[Balance]]&gt;500000), Customer8[[#This Row],[Balance]]*1.02, Customer8[[#This Row],[Balance]])</f>
        <v>879418.10199999996</v>
      </c>
      <c r="S1886" s="3" t="str">
        <f>TEXT(Customer8[[#This Row],[Transaction_Date]], "MMM")</f>
        <v>Jan</v>
      </c>
      <c r="T1886" s="3" t="str">
        <f t="shared" si="29"/>
        <v>20-29 Yrs</v>
      </c>
      <c r="U1886" s="3" t="str">
        <f>TEXT(Customer8[[#This Row],[Transaction_Date]],"YYYY")</f>
        <v>2021</v>
      </c>
    </row>
    <row r="1887" spans="1:21" x14ac:dyDescent="0.35">
      <c r="A1887" t="s">
        <v>3947</v>
      </c>
      <c r="B1887">
        <v>444190604</v>
      </c>
      <c r="C1887">
        <v>80</v>
      </c>
      <c r="D1887" s="1">
        <v>15486</v>
      </c>
      <c r="E1887" t="s">
        <v>11</v>
      </c>
      <c r="F1887" t="s">
        <v>78</v>
      </c>
      <c r="G1887" t="s">
        <v>2746</v>
      </c>
      <c r="H1887" s="3">
        <v>490114.98060000001</v>
      </c>
      <c r="I1887" s="3">
        <v>278523.92739999999</v>
      </c>
      <c r="J1887" t="s">
        <v>2133</v>
      </c>
      <c r="K1887" t="str">
        <f>_xlfn.XLOOKUP(A1887, Accounts!A:A, Accounts!E:E, "Not Found")</f>
        <v>Current</v>
      </c>
      <c r="L1887" s="3">
        <f>_xlfn.XLOOKUP(A1887, Accounts!A:A, Accounts!G:G, 0)</f>
        <v>13958175</v>
      </c>
      <c r="M1887" s="3">
        <f>_xlfn.XLOOKUP(A1887, Loan!A:A, Loan!D:D, "0")</f>
        <v>8605368</v>
      </c>
      <c r="N1887" s="3" t="str">
        <f>_xlfn.XLOOKUP(Customer8[[#This Row],[Account Number]],Transaction!C:C,Transaction!D:D)</f>
        <v>Loan Payment</v>
      </c>
      <c r="O1887" s="3" t="str">
        <f>_xlfn.XLOOKUP(Customer8[[#This Row],[Account Number]], Transaction!C:C,Transaction!E:E)</f>
        <v>ACH</v>
      </c>
      <c r="P1887" s="2">
        <f>_xlfn.XLOOKUP(Customer8[[#This Row],[Account Number]], Transaction!C:C,Transaction!F:F)</f>
        <v>44202</v>
      </c>
      <c r="Q1887" s="3">
        <f>Customer8[[#This Row],[Bank Deposit]]-Customer8[[#This Row],[Saving Accounts]]</f>
        <v>211591.05320000002</v>
      </c>
      <c r="R1887" s="3">
        <f>IF(AND(K1887="Current", Customer8[[#This Row],[Balance]]&gt;500000), Customer8[[#This Row],[Balance]]*1.02, Customer8[[#This Row],[Balance]])</f>
        <v>211591.05320000002</v>
      </c>
      <c r="S1887" s="3" t="str">
        <f>TEXT(Customer8[[#This Row],[Transaction_Date]], "MMM")</f>
        <v>Jan</v>
      </c>
      <c r="T1887" s="3" t="str">
        <f t="shared" si="29"/>
        <v>70 Yrs &amp; Above</v>
      </c>
      <c r="U1887" s="3" t="str">
        <f>TEXT(Customer8[[#This Row],[Transaction_Date]],"YYYY")</f>
        <v>2021</v>
      </c>
    </row>
    <row r="1888" spans="1:21" x14ac:dyDescent="0.35">
      <c r="A1888" t="s">
        <v>3948</v>
      </c>
      <c r="B1888">
        <v>704250488</v>
      </c>
      <c r="C1888">
        <v>73</v>
      </c>
      <c r="D1888" s="1">
        <v>18042.75</v>
      </c>
      <c r="E1888" t="s">
        <v>11</v>
      </c>
      <c r="F1888" t="s">
        <v>451</v>
      </c>
      <c r="G1888" t="s">
        <v>2746</v>
      </c>
      <c r="H1888" s="3"/>
      <c r="J1888" t="s">
        <v>3949</v>
      </c>
      <c r="K1888" t="str">
        <f>_xlfn.XLOOKUP(A1888, Accounts!A:A, Accounts!E:E, "Not Found")</f>
        <v>Domiciliary</v>
      </c>
      <c r="L1888" s="3">
        <f>_xlfn.XLOOKUP(A1888, Accounts!A:A, Accounts!G:G, 0)</f>
        <v>812439072</v>
      </c>
      <c r="M1888" s="3" t="str">
        <f>_xlfn.XLOOKUP(A1888, Loan!A:A, Loan!D:D, "0")</f>
        <v>0</v>
      </c>
      <c r="N1888" s="3" t="str">
        <f>_xlfn.XLOOKUP(Customer8[[#This Row],[Account Number]],Transaction!C:C,Transaction!D:D)</f>
        <v>Money Deposit</v>
      </c>
      <c r="O1888" s="3" t="str">
        <f>_xlfn.XLOOKUP(Customer8[[#This Row],[Account Number]], Transaction!C:C,Transaction!E:E)</f>
        <v>Bank</v>
      </c>
      <c r="P1888" s="2">
        <f>_xlfn.XLOOKUP(Customer8[[#This Row],[Account Number]], Transaction!C:C,Transaction!F:F)</f>
        <v>44389</v>
      </c>
      <c r="Q1888" s="3">
        <f>Customer8[[#This Row],[Bank Deposit]]-Customer8[[#This Row],[Saving Accounts]]</f>
        <v>0</v>
      </c>
      <c r="R1888" s="3">
        <f>IF(AND(K1888="Current", Customer8[[#This Row],[Balance]]&gt;500000), Customer8[[#This Row],[Balance]]*1.02, Customer8[[#This Row],[Balance]])</f>
        <v>0</v>
      </c>
      <c r="S1888" s="3" t="str">
        <f>TEXT(Customer8[[#This Row],[Transaction_Date]], "MMM")</f>
        <v>Jul</v>
      </c>
      <c r="T1888" s="3" t="str">
        <f t="shared" si="29"/>
        <v>70 Yrs &amp; Above</v>
      </c>
      <c r="U1888" s="3" t="str">
        <f>TEXT(Customer8[[#This Row],[Transaction_Date]],"YYYY")</f>
        <v>2021</v>
      </c>
    </row>
    <row r="1889" spans="1:21" x14ac:dyDescent="0.35">
      <c r="A1889" t="s">
        <v>3950</v>
      </c>
      <c r="B1889">
        <v>741467211</v>
      </c>
      <c r="C1889">
        <v>35</v>
      </c>
      <c r="D1889" s="1">
        <v>31922.25</v>
      </c>
      <c r="E1889" t="s">
        <v>11</v>
      </c>
      <c r="F1889" t="s">
        <v>847</v>
      </c>
      <c r="G1889" t="s">
        <v>2743</v>
      </c>
      <c r="H1889" s="3">
        <v>3245233.1253</v>
      </c>
      <c r="I1889" s="3">
        <v>232278.67230000001</v>
      </c>
      <c r="J1889" t="s">
        <v>3951</v>
      </c>
      <c r="K1889" t="str">
        <f>_xlfn.XLOOKUP(A1889, Accounts!A:A, Accounts!E:E, "Not Found")</f>
        <v>Fixed Deposit</v>
      </c>
      <c r="L1889" s="3">
        <f>_xlfn.XLOOKUP(A1889, Accounts!A:A, Accounts!G:G, 0)</f>
        <v>1048646144</v>
      </c>
      <c r="M1889" s="3">
        <f>_xlfn.XLOOKUP(A1889, Loan!A:A, Loan!D:D, "0")</f>
        <v>57479058</v>
      </c>
      <c r="N1889" s="3" t="str">
        <f>_xlfn.XLOOKUP(Customer8[[#This Row],[Account Number]],Transaction!C:C,Transaction!D:D)</f>
        <v>Loan Payment</v>
      </c>
      <c r="O1889" s="3" t="str">
        <f>_xlfn.XLOOKUP(Customer8[[#This Row],[Account Number]], Transaction!C:C,Transaction!E:E)</f>
        <v>Mobile</v>
      </c>
      <c r="P1889" s="2">
        <f>_xlfn.XLOOKUP(Customer8[[#This Row],[Account Number]], Transaction!C:C,Transaction!F:F)</f>
        <v>44385</v>
      </c>
      <c r="Q1889" s="3">
        <f>Customer8[[#This Row],[Bank Deposit]]-Customer8[[#This Row],[Saving Accounts]]</f>
        <v>3012954.4529999997</v>
      </c>
      <c r="R1889" s="3">
        <f>IF(AND(K1889="Current", Customer8[[#This Row],[Balance]]&gt;500000), Customer8[[#This Row],[Balance]]*1.02, Customer8[[#This Row],[Balance]])</f>
        <v>3012954.4529999997</v>
      </c>
      <c r="S1889" s="3" t="str">
        <f>TEXT(Customer8[[#This Row],[Transaction_Date]], "MMM")</f>
        <v>Jul</v>
      </c>
      <c r="T1889" s="3" t="str">
        <f t="shared" si="29"/>
        <v>30-39 Yrs</v>
      </c>
      <c r="U1889" s="3" t="str">
        <f>TEXT(Customer8[[#This Row],[Transaction_Date]],"YYYY")</f>
        <v>2021</v>
      </c>
    </row>
    <row r="1890" spans="1:21" x14ac:dyDescent="0.35">
      <c r="A1890" t="s">
        <v>3952</v>
      </c>
      <c r="B1890">
        <v>845976453</v>
      </c>
      <c r="C1890">
        <v>81</v>
      </c>
      <c r="D1890" s="1">
        <v>15120.75</v>
      </c>
      <c r="E1890" t="s">
        <v>11</v>
      </c>
      <c r="F1890" t="s">
        <v>243</v>
      </c>
      <c r="G1890" t="s">
        <v>2776</v>
      </c>
      <c r="H1890" s="3">
        <v>309035.87310000003</v>
      </c>
      <c r="I1890" s="3">
        <v>61807.174599999998</v>
      </c>
      <c r="J1890" t="s">
        <v>3953</v>
      </c>
      <c r="K1890" t="str">
        <f>_xlfn.XLOOKUP(A1890, Accounts!A:A, Accounts!E:E, "Not Found")</f>
        <v>Corporate</v>
      </c>
      <c r="L1890" s="3">
        <f>_xlfn.XLOOKUP(A1890, Accounts!A:A, Accounts!G:G, 0)</f>
        <v>826512444</v>
      </c>
      <c r="M1890" s="3" t="str">
        <f>_xlfn.XLOOKUP(A1890, Loan!A:A, Loan!D:D, "0")</f>
        <v>0</v>
      </c>
      <c r="N1890" s="3" t="str">
        <f>_xlfn.XLOOKUP(Customer8[[#This Row],[Account Number]],Transaction!C:C,Transaction!D:D)</f>
        <v>Online Payment</v>
      </c>
      <c r="O1890" s="3" t="str">
        <f>_xlfn.XLOOKUP(Customer8[[#This Row],[Account Number]], Transaction!C:C,Transaction!E:E)</f>
        <v>Internet Banking</v>
      </c>
      <c r="P1890" s="2">
        <f>_xlfn.XLOOKUP(Customer8[[#This Row],[Account Number]], Transaction!C:C,Transaction!F:F)</f>
        <v>44254</v>
      </c>
      <c r="Q1890" s="3">
        <f>Customer8[[#This Row],[Bank Deposit]]-Customer8[[#This Row],[Saving Accounts]]</f>
        <v>247228.69850000003</v>
      </c>
      <c r="R1890" s="3">
        <f>IF(AND(K1890="Current", Customer8[[#This Row],[Balance]]&gt;500000), Customer8[[#This Row],[Balance]]*1.02, Customer8[[#This Row],[Balance]])</f>
        <v>247228.69850000003</v>
      </c>
      <c r="S1890" s="3" t="str">
        <f>TEXT(Customer8[[#This Row],[Transaction_Date]], "MMM")</f>
        <v>Feb</v>
      </c>
      <c r="T1890" s="3" t="str">
        <f t="shared" si="29"/>
        <v>70 Yrs &amp; Above</v>
      </c>
      <c r="U1890" s="3" t="str">
        <f>TEXT(Customer8[[#This Row],[Transaction_Date]],"YYYY")</f>
        <v>2021</v>
      </c>
    </row>
    <row r="1891" spans="1:21" x14ac:dyDescent="0.35">
      <c r="A1891" t="s">
        <v>3954</v>
      </c>
      <c r="B1891">
        <v>333127572</v>
      </c>
      <c r="C1891">
        <v>49</v>
      </c>
      <c r="D1891" s="1">
        <v>26808.75</v>
      </c>
      <c r="E1891" t="s">
        <v>11</v>
      </c>
      <c r="F1891" t="s">
        <v>968</v>
      </c>
      <c r="G1891" t="s">
        <v>2776</v>
      </c>
      <c r="H1891" s="3">
        <v>262181.49800000002</v>
      </c>
      <c r="I1891" s="3">
        <v>172880.89079999999</v>
      </c>
      <c r="J1891" t="s">
        <v>3955</v>
      </c>
      <c r="K1891" t="str">
        <f>_xlfn.XLOOKUP(A1891, Accounts!A:A, Accounts!E:E, "Not Found")</f>
        <v>Corporate</v>
      </c>
      <c r="L1891" s="3">
        <f>_xlfn.XLOOKUP(A1891, Accounts!A:A, Accounts!G:G, 0)</f>
        <v>21748704</v>
      </c>
      <c r="M1891" s="3" t="str">
        <f>_xlfn.XLOOKUP(A1891, Loan!A:A, Loan!D:D, "0")</f>
        <v>0</v>
      </c>
      <c r="N1891" s="3" t="str">
        <f>_xlfn.XLOOKUP(Customer8[[#This Row],[Account Number]],Transaction!C:C,Transaction!D:D)</f>
        <v>Money Transfer</v>
      </c>
      <c r="O1891" s="3" t="str">
        <f>_xlfn.XLOOKUP(Customer8[[#This Row],[Account Number]], Transaction!C:C,Transaction!E:E)</f>
        <v>Bank</v>
      </c>
      <c r="P1891" s="2">
        <f>_xlfn.XLOOKUP(Customer8[[#This Row],[Account Number]], Transaction!C:C,Transaction!F:F)</f>
        <v>44513</v>
      </c>
      <c r="Q1891" s="3">
        <f>Customer8[[#This Row],[Bank Deposit]]-Customer8[[#This Row],[Saving Accounts]]</f>
        <v>89300.607200000028</v>
      </c>
      <c r="R1891" s="3">
        <f>IF(AND(K1891="Current", Customer8[[#This Row],[Balance]]&gt;500000), Customer8[[#This Row],[Balance]]*1.02, Customer8[[#This Row],[Balance]])</f>
        <v>89300.607200000028</v>
      </c>
      <c r="S1891" s="3" t="str">
        <f>TEXT(Customer8[[#This Row],[Transaction_Date]], "MMM")</f>
        <v>Nov</v>
      </c>
      <c r="T1891" s="3" t="str">
        <f t="shared" si="29"/>
        <v>40-49 Yrs</v>
      </c>
      <c r="U1891" s="3" t="str">
        <f>TEXT(Customer8[[#This Row],[Transaction_Date]],"YYYY")</f>
        <v>2021</v>
      </c>
    </row>
    <row r="1892" spans="1:21" x14ac:dyDescent="0.35">
      <c r="A1892" t="s">
        <v>3956</v>
      </c>
      <c r="B1892">
        <v>492918400</v>
      </c>
      <c r="C1892">
        <v>41</v>
      </c>
      <c r="D1892" s="1">
        <v>29730.75</v>
      </c>
      <c r="E1892" t="s">
        <v>11</v>
      </c>
      <c r="F1892" t="s">
        <v>220</v>
      </c>
      <c r="G1892" t="s">
        <v>2734</v>
      </c>
      <c r="H1892" s="3">
        <v>153125.32130000001</v>
      </c>
      <c r="I1892" s="3">
        <v>84595.024000000005</v>
      </c>
      <c r="J1892" t="s">
        <v>3957</v>
      </c>
      <c r="K1892" t="str">
        <f>_xlfn.XLOOKUP(A1892, Accounts!A:A, Accounts!E:E, "Not Found")</f>
        <v>Domiciliary</v>
      </c>
      <c r="L1892" s="3">
        <f>_xlfn.XLOOKUP(A1892, Accounts!A:A, Accounts!G:G, 0)</f>
        <v>585543168</v>
      </c>
      <c r="M1892" s="3">
        <f>_xlfn.XLOOKUP(A1892, Loan!A:A, Loan!D:D, "0")</f>
        <v>5152019544</v>
      </c>
      <c r="N1892" s="3" t="str">
        <f>_xlfn.XLOOKUP(Customer8[[#This Row],[Account Number]],Transaction!C:C,Transaction!D:D)</f>
        <v>Loan Payment</v>
      </c>
      <c r="O1892" s="3" t="str">
        <f>_xlfn.XLOOKUP(Customer8[[#This Row],[Account Number]], Transaction!C:C,Transaction!E:E)</f>
        <v>Mobile</v>
      </c>
      <c r="P1892" s="2">
        <f>_xlfn.XLOOKUP(Customer8[[#This Row],[Account Number]], Transaction!C:C,Transaction!F:F)</f>
        <v>44450</v>
      </c>
      <c r="Q1892" s="3">
        <f>Customer8[[#This Row],[Bank Deposit]]-Customer8[[#This Row],[Saving Accounts]]</f>
        <v>68530.297300000006</v>
      </c>
      <c r="R1892" s="3">
        <f>IF(AND(K1892="Current", Customer8[[#This Row],[Balance]]&gt;500000), Customer8[[#This Row],[Balance]]*1.02, Customer8[[#This Row],[Balance]])</f>
        <v>68530.297300000006</v>
      </c>
      <c r="S1892" s="3" t="str">
        <f>TEXT(Customer8[[#This Row],[Transaction_Date]], "MMM")</f>
        <v>Sep</v>
      </c>
      <c r="T1892" s="3" t="str">
        <f t="shared" si="29"/>
        <v>40-49 Yrs</v>
      </c>
      <c r="U1892" s="3" t="str">
        <f>TEXT(Customer8[[#This Row],[Transaction_Date]],"YYYY")</f>
        <v>2021</v>
      </c>
    </row>
    <row r="1893" spans="1:21" x14ac:dyDescent="0.35">
      <c r="A1893" t="s">
        <v>3958</v>
      </c>
      <c r="B1893">
        <v>233272612</v>
      </c>
      <c r="C1893">
        <v>40</v>
      </c>
      <c r="D1893" s="1">
        <v>30096</v>
      </c>
      <c r="E1893" t="s">
        <v>11</v>
      </c>
      <c r="F1893" t="s">
        <v>315</v>
      </c>
      <c r="G1893" t="s">
        <v>2759</v>
      </c>
      <c r="H1893" s="3">
        <v>123042.74980000001</v>
      </c>
      <c r="I1893" s="3">
        <v>127706.4669</v>
      </c>
      <c r="J1893" t="s">
        <v>3959</v>
      </c>
      <c r="K1893" t="str">
        <f>_xlfn.XLOOKUP(A1893, Accounts!A:A, Accounts!E:E, "Not Found")</f>
        <v>Domiciliary</v>
      </c>
      <c r="L1893" s="3">
        <f>_xlfn.XLOOKUP(A1893, Accounts!A:A, Accounts!G:G, 0)</f>
        <v>204369825</v>
      </c>
      <c r="M1893" s="3" t="str">
        <f>_xlfn.XLOOKUP(A1893, Loan!A:A, Loan!D:D, "0")</f>
        <v>0</v>
      </c>
      <c r="N1893" s="3" t="str">
        <f>_xlfn.XLOOKUP(Customer8[[#This Row],[Account Number]],Transaction!C:C,Transaction!D:D)</f>
        <v>Money Deposit</v>
      </c>
      <c r="O1893" s="3" t="str">
        <f>_xlfn.XLOOKUP(Customer8[[#This Row],[Account Number]], Transaction!C:C,Transaction!E:E)</f>
        <v>Bank</v>
      </c>
      <c r="P1893" s="2">
        <f>_xlfn.XLOOKUP(Customer8[[#This Row],[Account Number]], Transaction!C:C,Transaction!F:F)</f>
        <v>44560</v>
      </c>
      <c r="Q1893" s="3">
        <f>Customer8[[#This Row],[Bank Deposit]]-Customer8[[#This Row],[Saving Accounts]]</f>
        <v>-4663.7170999999944</v>
      </c>
      <c r="R1893" s="3">
        <f>IF(AND(K1893="Current", Customer8[[#This Row],[Balance]]&gt;500000), Customer8[[#This Row],[Balance]]*1.02, Customer8[[#This Row],[Balance]])</f>
        <v>-4663.7170999999944</v>
      </c>
      <c r="S1893" s="3" t="str">
        <f>TEXT(Customer8[[#This Row],[Transaction_Date]], "MMM")</f>
        <v>Dec</v>
      </c>
      <c r="T1893" s="3" t="str">
        <f t="shared" si="29"/>
        <v>40-49 Yrs</v>
      </c>
      <c r="U1893" s="3" t="str">
        <f>TEXT(Customer8[[#This Row],[Transaction_Date]],"YYYY")</f>
        <v>2021</v>
      </c>
    </row>
    <row r="1894" spans="1:21" x14ac:dyDescent="0.35">
      <c r="A1894" t="s">
        <v>3960</v>
      </c>
      <c r="B1894">
        <v>788106278</v>
      </c>
      <c r="C1894">
        <v>35</v>
      </c>
      <c r="D1894" s="1">
        <v>31922.25</v>
      </c>
      <c r="E1894" t="s">
        <v>11</v>
      </c>
      <c r="F1894" t="s">
        <v>2945</v>
      </c>
      <c r="G1894" t="s">
        <v>2800</v>
      </c>
      <c r="H1894" s="3">
        <v>450525.3702</v>
      </c>
      <c r="I1894" s="3">
        <v>169226.53690000001</v>
      </c>
      <c r="J1894" t="s">
        <v>3961</v>
      </c>
      <c r="K1894" t="str">
        <f>_xlfn.XLOOKUP(A1894, Accounts!A:A, Accounts!E:E, "Not Found")</f>
        <v>Savings</v>
      </c>
      <c r="L1894" s="3">
        <f>_xlfn.XLOOKUP(A1894, Accounts!A:A, Accounts!G:G, 0)</f>
        <v>573364736</v>
      </c>
      <c r="M1894" s="3" t="str">
        <f>_xlfn.XLOOKUP(A1894, Loan!A:A, Loan!D:D, "0")</f>
        <v>0</v>
      </c>
      <c r="N1894" s="3" t="str">
        <f>_xlfn.XLOOKUP(Customer8[[#This Row],[Account Number]],Transaction!C:C,Transaction!D:D)</f>
        <v>Checks</v>
      </c>
      <c r="O1894" s="3" t="str">
        <f>_xlfn.XLOOKUP(Customer8[[#This Row],[Account Number]], Transaction!C:C,Transaction!E:E)</f>
        <v>Bank</v>
      </c>
      <c r="P1894" s="2">
        <f>_xlfn.XLOOKUP(Customer8[[#This Row],[Account Number]], Transaction!C:C,Transaction!F:F)</f>
        <v>44273</v>
      </c>
      <c r="Q1894" s="3">
        <f>Customer8[[#This Row],[Bank Deposit]]-Customer8[[#This Row],[Saving Accounts]]</f>
        <v>281298.8333</v>
      </c>
      <c r="R1894" s="3">
        <f>IF(AND(K1894="Current", Customer8[[#This Row],[Balance]]&gt;500000), Customer8[[#This Row],[Balance]]*1.02, Customer8[[#This Row],[Balance]])</f>
        <v>281298.8333</v>
      </c>
      <c r="S1894" s="3" t="str">
        <f>TEXT(Customer8[[#This Row],[Transaction_Date]], "MMM")</f>
        <v>Mar</v>
      </c>
      <c r="T1894" s="3" t="str">
        <f t="shared" si="29"/>
        <v>30-39 Yrs</v>
      </c>
      <c r="U1894" s="3" t="str">
        <f>TEXT(Customer8[[#This Row],[Transaction_Date]],"YYYY")</f>
        <v>2021</v>
      </c>
    </row>
    <row r="1895" spans="1:21" x14ac:dyDescent="0.35">
      <c r="A1895" t="s">
        <v>3962</v>
      </c>
      <c r="B1895">
        <v>741375983</v>
      </c>
      <c r="C1895">
        <v>52</v>
      </c>
      <c r="D1895" s="1">
        <v>25713</v>
      </c>
      <c r="E1895" t="s">
        <v>11</v>
      </c>
      <c r="F1895" t="s">
        <v>81</v>
      </c>
      <c r="G1895" t="s">
        <v>2740</v>
      </c>
      <c r="H1895" s="3">
        <v>3047678.1063999999</v>
      </c>
      <c r="I1895" s="3">
        <v>438710.35159999999</v>
      </c>
      <c r="J1895" t="s">
        <v>3963</v>
      </c>
      <c r="K1895" t="str">
        <f>_xlfn.XLOOKUP(A1895, Accounts!A:A, Accounts!E:E, "Not Found")</f>
        <v>Savings</v>
      </c>
      <c r="L1895" s="3">
        <f>_xlfn.XLOOKUP(A1895, Accounts!A:A, Accounts!G:G, 0)</f>
        <v>302672565</v>
      </c>
      <c r="M1895" s="3" t="str">
        <f>_xlfn.XLOOKUP(A1895, Loan!A:A, Loan!D:D, "0")</f>
        <v>0</v>
      </c>
      <c r="N1895" s="3" t="str">
        <f>_xlfn.XLOOKUP(Customer8[[#This Row],[Account Number]],Transaction!C:C,Transaction!D:D)</f>
        <v>Cash Withdrawal</v>
      </c>
      <c r="O1895" s="3" t="str">
        <f>_xlfn.XLOOKUP(Customer8[[#This Row],[Account Number]], Transaction!C:C,Transaction!E:E)</f>
        <v>ATM</v>
      </c>
      <c r="P1895" s="2">
        <f>_xlfn.XLOOKUP(Customer8[[#This Row],[Account Number]], Transaction!C:C,Transaction!F:F)</f>
        <v>44380</v>
      </c>
      <c r="Q1895" s="3">
        <f>Customer8[[#This Row],[Bank Deposit]]-Customer8[[#This Row],[Saving Accounts]]</f>
        <v>2608967.7547999998</v>
      </c>
      <c r="R1895" s="3">
        <f>IF(AND(K1895="Current", Customer8[[#This Row],[Balance]]&gt;500000), Customer8[[#This Row],[Balance]]*1.02, Customer8[[#This Row],[Balance]])</f>
        <v>2608967.7547999998</v>
      </c>
      <c r="S1895" s="3" t="str">
        <f>TEXT(Customer8[[#This Row],[Transaction_Date]], "MMM")</f>
        <v>Jul</v>
      </c>
      <c r="T1895" s="3" t="str">
        <f t="shared" si="29"/>
        <v>50-59 Yrs</v>
      </c>
      <c r="U1895" s="3" t="str">
        <f>TEXT(Customer8[[#This Row],[Transaction_Date]],"YYYY")</f>
        <v>2021</v>
      </c>
    </row>
    <row r="1896" spans="1:21" x14ac:dyDescent="0.35">
      <c r="A1896" t="s">
        <v>3964</v>
      </c>
      <c r="B1896">
        <v>158700396</v>
      </c>
      <c r="C1896">
        <v>76</v>
      </c>
      <c r="D1896" s="1">
        <v>16947</v>
      </c>
      <c r="E1896" t="s">
        <v>11</v>
      </c>
      <c r="F1896" t="s">
        <v>172</v>
      </c>
      <c r="G1896" t="s">
        <v>2771</v>
      </c>
      <c r="H1896" s="3">
        <v>413197.8199</v>
      </c>
      <c r="I1896" s="3">
        <v>35900.794199999997</v>
      </c>
      <c r="J1896" t="s">
        <v>3965</v>
      </c>
      <c r="K1896" t="str">
        <f>_xlfn.XLOOKUP(A1896, Accounts!A:A, Accounts!E:E, "Not Found")</f>
        <v>Corporate</v>
      </c>
      <c r="L1896" s="3">
        <f>_xlfn.XLOOKUP(A1896, Accounts!A:A, Accounts!G:G, 0)</f>
        <v>266915625</v>
      </c>
      <c r="M1896" s="3" t="str">
        <f>_xlfn.XLOOKUP(A1896, Loan!A:A, Loan!D:D, "0")</f>
        <v>0</v>
      </c>
      <c r="N1896" s="3" t="str">
        <f>_xlfn.XLOOKUP(Customer8[[#This Row],[Account Number]],Transaction!C:C,Transaction!D:D)</f>
        <v>Money Transfer</v>
      </c>
      <c r="O1896" s="3" t="str">
        <f>_xlfn.XLOOKUP(Customer8[[#This Row],[Account Number]], Transaction!C:C,Transaction!E:E)</f>
        <v>Mobile</v>
      </c>
      <c r="P1896" s="2">
        <f>_xlfn.XLOOKUP(Customer8[[#This Row],[Account Number]], Transaction!C:C,Transaction!F:F)</f>
        <v>44533</v>
      </c>
      <c r="Q1896" s="3">
        <f>Customer8[[#This Row],[Bank Deposit]]-Customer8[[#This Row],[Saving Accounts]]</f>
        <v>377297.0257</v>
      </c>
      <c r="R1896" s="3">
        <f>IF(AND(K1896="Current", Customer8[[#This Row],[Balance]]&gt;500000), Customer8[[#This Row],[Balance]]*1.02, Customer8[[#This Row],[Balance]])</f>
        <v>377297.0257</v>
      </c>
      <c r="S1896" s="3" t="str">
        <f>TEXT(Customer8[[#This Row],[Transaction_Date]], "MMM")</f>
        <v>Dec</v>
      </c>
      <c r="T1896" s="3" t="str">
        <f t="shared" si="29"/>
        <v>70 Yrs &amp; Above</v>
      </c>
      <c r="U1896" s="3" t="str">
        <f>TEXT(Customer8[[#This Row],[Transaction_Date]],"YYYY")</f>
        <v>2021</v>
      </c>
    </row>
    <row r="1897" spans="1:21" x14ac:dyDescent="0.35">
      <c r="A1897" t="s">
        <v>3966</v>
      </c>
      <c r="B1897">
        <v>642473211</v>
      </c>
      <c r="C1897">
        <v>53</v>
      </c>
      <c r="D1897" s="1">
        <v>25347.75</v>
      </c>
      <c r="E1897" t="s">
        <v>11</v>
      </c>
      <c r="F1897" t="s">
        <v>668</v>
      </c>
      <c r="G1897" t="s">
        <v>2781</v>
      </c>
      <c r="H1897" s="3">
        <v>773797.13100000005</v>
      </c>
      <c r="I1897" s="3">
        <v>368212.18800000002</v>
      </c>
      <c r="J1897" t="s">
        <v>3967</v>
      </c>
      <c r="K1897" t="str">
        <f>_xlfn.XLOOKUP(A1897, Accounts!A:A, Accounts!E:E, "Not Found")</f>
        <v>Domiciliary</v>
      </c>
      <c r="L1897" s="3">
        <f>_xlfn.XLOOKUP(A1897, Accounts!A:A, Accounts!G:G, 0)</f>
        <v>913254537</v>
      </c>
      <c r="M1897" s="3" t="str">
        <f>_xlfn.XLOOKUP(A1897, Loan!A:A, Loan!D:D, "0")</f>
        <v>0</v>
      </c>
      <c r="N1897" s="3" t="str">
        <f>_xlfn.XLOOKUP(Customer8[[#This Row],[Account Number]],Transaction!C:C,Transaction!D:D)</f>
        <v>Online Payment</v>
      </c>
      <c r="O1897" s="3" t="str">
        <f>_xlfn.XLOOKUP(Customer8[[#This Row],[Account Number]], Transaction!C:C,Transaction!E:E)</f>
        <v>Internet Banking</v>
      </c>
      <c r="P1897" s="2">
        <f>_xlfn.XLOOKUP(Customer8[[#This Row],[Account Number]], Transaction!C:C,Transaction!F:F)</f>
        <v>44622</v>
      </c>
      <c r="Q1897" s="3">
        <f>Customer8[[#This Row],[Bank Deposit]]-Customer8[[#This Row],[Saving Accounts]]</f>
        <v>405584.94300000003</v>
      </c>
      <c r="R1897" s="3">
        <f>IF(AND(K1897="Current", Customer8[[#This Row],[Balance]]&gt;500000), Customer8[[#This Row],[Balance]]*1.02, Customer8[[#This Row],[Balance]])</f>
        <v>405584.94300000003</v>
      </c>
      <c r="S1897" s="3" t="str">
        <f>TEXT(Customer8[[#This Row],[Transaction_Date]], "MMM")</f>
        <v>Mar</v>
      </c>
      <c r="T1897" s="3" t="str">
        <f t="shared" si="29"/>
        <v>50-59 Yrs</v>
      </c>
      <c r="U1897" s="3" t="str">
        <f>TEXT(Customer8[[#This Row],[Transaction_Date]],"YYYY")</f>
        <v>2022</v>
      </c>
    </row>
    <row r="1898" spans="1:21" x14ac:dyDescent="0.35">
      <c r="A1898" t="s">
        <v>3968</v>
      </c>
      <c r="B1898">
        <v>394919381</v>
      </c>
      <c r="C1898">
        <v>45</v>
      </c>
      <c r="D1898" s="1">
        <v>28269.75</v>
      </c>
      <c r="E1898" t="s">
        <v>11</v>
      </c>
      <c r="F1898" t="s">
        <v>713</v>
      </c>
      <c r="G1898" t="s">
        <v>2756</v>
      </c>
      <c r="H1898" s="3">
        <v>448114.79759999999</v>
      </c>
      <c r="I1898" s="3">
        <v>85364.279899999994</v>
      </c>
      <c r="J1898" t="s">
        <v>3969</v>
      </c>
      <c r="K1898" t="str">
        <f>_xlfn.XLOOKUP(A1898, Accounts!A:A, Accounts!E:E, "Not Found")</f>
        <v>Domiciliary</v>
      </c>
      <c r="L1898" s="3">
        <f>_xlfn.XLOOKUP(A1898, Accounts!A:A, Accounts!G:G, 0)</f>
        <v>4399281796</v>
      </c>
      <c r="M1898" s="3">
        <f>_xlfn.XLOOKUP(A1898, Loan!A:A, Loan!D:D, "0")</f>
        <v>1589129496</v>
      </c>
      <c r="N1898" s="3" t="str">
        <f>_xlfn.XLOOKUP(Customer8[[#This Row],[Account Number]],Transaction!C:C,Transaction!D:D)</f>
        <v>Loan Payment</v>
      </c>
      <c r="O1898" s="3" t="str">
        <f>_xlfn.XLOOKUP(Customer8[[#This Row],[Account Number]], Transaction!C:C,Transaction!E:E)</f>
        <v>ACH</v>
      </c>
      <c r="P1898" s="2">
        <f>_xlfn.XLOOKUP(Customer8[[#This Row],[Account Number]], Transaction!C:C,Transaction!F:F)</f>
        <v>44207</v>
      </c>
      <c r="Q1898" s="3">
        <f>Customer8[[#This Row],[Bank Deposit]]-Customer8[[#This Row],[Saving Accounts]]</f>
        <v>362750.51769999997</v>
      </c>
      <c r="R1898" s="3">
        <f>IF(AND(K1898="Current", Customer8[[#This Row],[Balance]]&gt;500000), Customer8[[#This Row],[Balance]]*1.02, Customer8[[#This Row],[Balance]])</f>
        <v>362750.51769999997</v>
      </c>
      <c r="S1898" s="3" t="str">
        <f>TEXT(Customer8[[#This Row],[Transaction_Date]], "MMM")</f>
        <v>Jan</v>
      </c>
      <c r="T1898" s="3" t="str">
        <f t="shared" si="29"/>
        <v>40-49 Yrs</v>
      </c>
      <c r="U1898" s="3" t="str">
        <f>TEXT(Customer8[[#This Row],[Transaction_Date]],"YYYY")</f>
        <v>2021</v>
      </c>
    </row>
    <row r="1899" spans="1:21" x14ac:dyDescent="0.35">
      <c r="A1899" t="s">
        <v>3970</v>
      </c>
      <c r="B1899">
        <v>592106617</v>
      </c>
      <c r="C1899">
        <v>63</v>
      </c>
      <c r="D1899" s="1">
        <v>21695.25</v>
      </c>
      <c r="E1899" t="s">
        <v>11</v>
      </c>
      <c r="F1899" t="s">
        <v>237</v>
      </c>
      <c r="G1899" t="s">
        <v>2749</v>
      </c>
      <c r="H1899" s="3">
        <v>45857.721700000002</v>
      </c>
      <c r="I1899" s="3">
        <v>41206.438499999997</v>
      </c>
      <c r="J1899" t="s">
        <v>3971</v>
      </c>
      <c r="K1899" t="str">
        <f>_xlfn.XLOOKUP(A1899, Accounts!A:A, Accounts!E:E, "Not Found")</f>
        <v>Corporate</v>
      </c>
      <c r="L1899" s="3">
        <f>_xlfn.XLOOKUP(A1899, Accounts!A:A, Accounts!G:G, 0)</f>
        <v>1089175584</v>
      </c>
      <c r="M1899" s="3">
        <f>_xlfn.XLOOKUP(A1899, Loan!A:A, Loan!D:D, "0")</f>
        <v>1178373768</v>
      </c>
      <c r="N1899" s="3" t="str">
        <f>_xlfn.XLOOKUP(Customer8[[#This Row],[Account Number]],Transaction!C:C,Transaction!D:D)</f>
        <v>Loan Payment</v>
      </c>
      <c r="O1899" s="3" t="str">
        <f>_xlfn.XLOOKUP(Customer8[[#This Row],[Account Number]], Transaction!C:C,Transaction!E:E)</f>
        <v>Mobile</v>
      </c>
      <c r="P1899" s="2">
        <f>_xlfn.XLOOKUP(Customer8[[#This Row],[Account Number]], Transaction!C:C,Transaction!F:F)</f>
        <v>44338</v>
      </c>
      <c r="Q1899" s="3">
        <f>Customer8[[#This Row],[Bank Deposit]]-Customer8[[#This Row],[Saving Accounts]]</f>
        <v>4651.2832000000053</v>
      </c>
      <c r="R1899" s="3">
        <f>IF(AND(K1899="Current", Customer8[[#This Row],[Balance]]&gt;500000), Customer8[[#This Row],[Balance]]*1.02, Customer8[[#This Row],[Balance]])</f>
        <v>4651.2832000000053</v>
      </c>
      <c r="S1899" s="3" t="str">
        <f>TEXT(Customer8[[#This Row],[Transaction_Date]], "MMM")</f>
        <v>May</v>
      </c>
      <c r="T1899" s="3" t="str">
        <f t="shared" si="29"/>
        <v>60-69 Yrs</v>
      </c>
      <c r="U1899" s="3" t="str">
        <f>TEXT(Customer8[[#This Row],[Transaction_Date]],"YYYY")</f>
        <v>2021</v>
      </c>
    </row>
    <row r="1900" spans="1:21" x14ac:dyDescent="0.35">
      <c r="A1900" t="s">
        <v>3972</v>
      </c>
      <c r="B1900">
        <v>777386810</v>
      </c>
      <c r="C1900">
        <v>23</v>
      </c>
      <c r="D1900" s="1">
        <v>36305.25</v>
      </c>
      <c r="E1900" t="s">
        <v>11</v>
      </c>
      <c r="F1900" t="s">
        <v>240</v>
      </c>
      <c r="G1900" t="s">
        <v>2771</v>
      </c>
      <c r="H1900" s="3">
        <v>1233460.6203000001</v>
      </c>
      <c r="I1900" s="3">
        <v>196049.07740000001</v>
      </c>
      <c r="J1900" t="s">
        <v>3973</v>
      </c>
      <c r="K1900" t="str">
        <f>_xlfn.XLOOKUP(A1900, Accounts!A:A, Accounts!E:E, "Not Found")</f>
        <v>Domiciliary</v>
      </c>
      <c r="L1900" s="3">
        <f>_xlfn.XLOOKUP(A1900, Accounts!A:A, Accounts!G:G, 0)</f>
        <v>217413757</v>
      </c>
      <c r="M1900" s="3" t="str">
        <f>_xlfn.XLOOKUP(A1900, Loan!A:A, Loan!D:D, "0")</f>
        <v>0</v>
      </c>
      <c r="N1900" s="3" t="str">
        <f>_xlfn.XLOOKUP(Customer8[[#This Row],[Account Number]],Transaction!C:C,Transaction!D:D)</f>
        <v>Online Payment</v>
      </c>
      <c r="O1900" s="3" t="str">
        <f>_xlfn.XLOOKUP(Customer8[[#This Row],[Account Number]], Transaction!C:C,Transaction!E:E)</f>
        <v>Mobile</v>
      </c>
      <c r="P1900" s="2">
        <f>_xlfn.XLOOKUP(Customer8[[#This Row],[Account Number]], Transaction!C:C,Transaction!F:F)</f>
        <v>44672</v>
      </c>
      <c r="Q1900" s="3">
        <f>Customer8[[#This Row],[Bank Deposit]]-Customer8[[#This Row],[Saving Accounts]]</f>
        <v>1037411.5429</v>
      </c>
      <c r="R1900" s="3">
        <f>IF(AND(K1900="Current", Customer8[[#This Row],[Balance]]&gt;500000), Customer8[[#This Row],[Balance]]*1.02, Customer8[[#This Row],[Balance]])</f>
        <v>1037411.5429</v>
      </c>
      <c r="S1900" s="3" t="str">
        <f>TEXT(Customer8[[#This Row],[Transaction_Date]], "MMM")</f>
        <v>Apr</v>
      </c>
      <c r="T1900" s="3" t="str">
        <f t="shared" si="29"/>
        <v>20-29 Yrs</v>
      </c>
      <c r="U1900" s="3" t="str">
        <f>TEXT(Customer8[[#This Row],[Transaction_Date]],"YYYY")</f>
        <v>2022</v>
      </c>
    </row>
    <row r="1901" spans="1:21" x14ac:dyDescent="0.35">
      <c r="A1901" t="s">
        <v>3974</v>
      </c>
      <c r="B1901">
        <v>335464094</v>
      </c>
      <c r="C1901">
        <v>64</v>
      </c>
      <c r="D1901" s="1">
        <v>21330</v>
      </c>
      <c r="E1901" t="s">
        <v>11</v>
      </c>
      <c r="F1901" t="s">
        <v>178</v>
      </c>
      <c r="G1901" t="s">
        <v>2781</v>
      </c>
      <c r="H1901" s="3">
        <v>2568583.2732000002</v>
      </c>
      <c r="I1901" s="3">
        <v>299423.4216</v>
      </c>
      <c r="J1901" t="s">
        <v>3975</v>
      </c>
      <c r="K1901" t="str">
        <f>_xlfn.XLOOKUP(A1901, Accounts!A:A, Accounts!E:E, "Not Found")</f>
        <v>Joint</v>
      </c>
      <c r="L1901" s="3">
        <f>_xlfn.XLOOKUP(A1901, Accounts!A:A, Accounts!G:G, 0)</f>
        <v>4029941279</v>
      </c>
      <c r="M1901" s="3" t="str">
        <f>_xlfn.XLOOKUP(A1901, Loan!A:A, Loan!D:D, "0")</f>
        <v>0</v>
      </c>
      <c r="N1901" s="3" t="str">
        <f>_xlfn.XLOOKUP(Customer8[[#This Row],[Account Number]],Transaction!C:C,Transaction!D:D)</f>
        <v>Money Deposit</v>
      </c>
      <c r="O1901" s="3" t="str">
        <f>_xlfn.XLOOKUP(Customer8[[#This Row],[Account Number]], Transaction!C:C,Transaction!E:E)</f>
        <v>Bank</v>
      </c>
      <c r="P1901" s="2">
        <f>_xlfn.XLOOKUP(Customer8[[#This Row],[Account Number]], Transaction!C:C,Transaction!F:F)</f>
        <v>44401</v>
      </c>
      <c r="Q1901" s="3">
        <f>Customer8[[#This Row],[Bank Deposit]]-Customer8[[#This Row],[Saving Accounts]]</f>
        <v>2269159.8516000002</v>
      </c>
      <c r="R1901" s="3">
        <f>IF(AND(K1901="Current", Customer8[[#This Row],[Balance]]&gt;500000), Customer8[[#This Row],[Balance]]*1.02, Customer8[[#This Row],[Balance]])</f>
        <v>2269159.8516000002</v>
      </c>
      <c r="S1901" s="3" t="str">
        <f>TEXT(Customer8[[#This Row],[Transaction_Date]], "MMM")</f>
        <v>Jul</v>
      </c>
      <c r="T1901" s="3" t="str">
        <f t="shared" si="29"/>
        <v>60-69 Yrs</v>
      </c>
      <c r="U1901" s="3" t="str">
        <f>TEXT(Customer8[[#This Row],[Transaction_Date]],"YYYY")</f>
        <v>2021</v>
      </c>
    </row>
    <row r="1902" spans="1:21" x14ac:dyDescent="0.35">
      <c r="A1902" t="s">
        <v>3976</v>
      </c>
      <c r="B1902">
        <v>352435955</v>
      </c>
      <c r="C1902">
        <v>70</v>
      </c>
      <c r="D1902" s="1">
        <v>19138.5</v>
      </c>
      <c r="E1902" t="s">
        <v>11</v>
      </c>
      <c r="F1902" t="s">
        <v>75</v>
      </c>
      <c r="G1902" t="s">
        <v>2746</v>
      </c>
      <c r="H1902" s="3">
        <v>316284.63699999999</v>
      </c>
      <c r="I1902" s="3">
        <v>240862.91589999999</v>
      </c>
      <c r="J1902" t="s">
        <v>3977</v>
      </c>
      <c r="K1902" t="str">
        <f>_xlfn.XLOOKUP(A1902, Accounts!A:A, Accounts!E:E, "Not Found")</f>
        <v>Savings</v>
      </c>
      <c r="L1902" s="3">
        <f>_xlfn.XLOOKUP(A1902, Accounts!A:A, Accounts!G:G, 0)</f>
        <v>574172421</v>
      </c>
      <c r="M1902" s="3" t="str">
        <f>_xlfn.XLOOKUP(A1902, Loan!A:A, Loan!D:D, "0")</f>
        <v>0</v>
      </c>
      <c r="N1902" s="3" t="str">
        <f>_xlfn.XLOOKUP(Customer8[[#This Row],[Account Number]],Transaction!C:C,Transaction!D:D)</f>
        <v>Online Payment</v>
      </c>
      <c r="O1902" s="3" t="str">
        <f>_xlfn.XLOOKUP(Customer8[[#This Row],[Account Number]], Transaction!C:C,Transaction!E:E)</f>
        <v>Mobile</v>
      </c>
      <c r="P1902" s="2">
        <f>_xlfn.XLOOKUP(Customer8[[#This Row],[Account Number]], Transaction!C:C,Transaction!F:F)</f>
        <v>44292</v>
      </c>
      <c r="Q1902" s="3">
        <f>Customer8[[#This Row],[Bank Deposit]]-Customer8[[#This Row],[Saving Accounts]]</f>
        <v>75421.721099999995</v>
      </c>
      <c r="R1902" s="3">
        <f>IF(AND(K1902="Current", Customer8[[#This Row],[Balance]]&gt;500000), Customer8[[#This Row],[Balance]]*1.02, Customer8[[#This Row],[Balance]])</f>
        <v>75421.721099999995</v>
      </c>
      <c r="S1902" s="3" t="str">
        <f>TEXT(Customer8[[#This Row],[Transaction_Date]], "MMM")</f>
        <v>Apr</v>
      </c>
      <c r="T1902" s="3" t="str">
        <f t="shared" si="29"/>
        <v>70 Yrs &amp; Above</v>
      </c>
      <c r="U1902" s="3" t="str">
        <f>TEXT(Customer8[[#This Row],[Transaction_Date]],"YYYY")</f>
        <v>2021</v>
      </c>
    </row>
    <row r="1903" spans="1:21" x14ac:dyDescent="0.35">
      <c r="A1903" t="s">
        <v>3978</v>
      </c>
      <c r="B1903">
        <v>386315612</v>
      </c>
      <c r="C1903">
        <v>76</v>
      </c>
      <c r="D1903" s="1">
        <v>16947</v>
      </c>
      <c r="E1903" t="s">
        <v>11</v>
      </c>
      <c r="F1903" t="s">
        <v>279</v>
      </c>
      <c r="G1903" t="s">
        <v>2734</v>
      </c>
      <c r="H1903" s="3">
        <v>24846.151699999999</v>
      </c>
      <c r="I1903" s="3">
        <v>5310.8648999999996</v>
      </c>
      <c r="J1903" t="s">
        <v>3979</v>
      </c>
      <c r="K1903" t="str">
        <f>_xlfn.XLOOKUP(A1903, Accounts!A:A, Accounts!E:E, "Not Found")</f>
        <v>Joint</v>
      </c>
      <c r="L1903" s="3">
        <f>_xlfn.XLOOKUP(A1903, Accounts!A:A, Accounts!G:G, 0)</f>
        <v>2116056096</v>
      </c>
      <c r="M1903" s="3" t="str">
        <f>_xlfn.XLOOKUP(A1903, Loan!A:A, Loan!D:D, "0")</f>
        <v>0</v>
      </c>
      <c r="N1903" s="3" t="str">
        <f>_xlfn.XLOOKUP(Customer8[[#This Row],[Account Number]],Transaction!C:C,Transaction!D:D)</f>
        <v>Cash Withdrawal</v>
      </c>
      <c r="O1903" s="3" t="str">
        <f>_xlfn.XLOOKUP(Customer8[[#This Row],[Account Number]], Transaction!C:C,Transaction!E:E)</f>
        <v>ATM</v>
      </c>
      <c r="P1903" s="2">
        <f>_xlfn.XLOOKUP(Customer8[[#This Row],[Account Number]], Transaction!C:C,Transaction!F:F)</f>
        <v>44397</v>
      </c>
      <c r="Q1903" s="3">
        <f>Customer8[[#This Row],[Bank Deposit]]-Customer8[[#This Row],[Saving Accounts]]</f>
        <v>19535.286799999998</v>
      </c>
      <c r="R1903" s="3">
        <f>IF(AND(K1903="Current", Customer8[[#This Row],[Balance]]&gt;500000), Customer8[[#This Row],[Balance]]*1.02, Customer8[[#This Row],[Balance]])</f>
        <v>19535.286799999998</v>
      </c>
      <c r="S1903" s="3" t="str">
        <f>TEXT(Customer8[[#This Row],[Transaction_Date]], "MMM")</f>
        <v>Jul</v>
      </c>
      <c r="T1903" s="3" t="str">
        <f t="shared" si="29"/>
        <v>70 Yrs &amp; Above</v>
      </c>
      <c r="U1903" s="3" t="str">
        <f>TEXT(Customer8[[#This Row],[Transaction_Date]],"YYYY")</f>
        <v>2021</v>
      </c>
    </row>
    <row r="1904" spans="1:21" x14ac:dyDescent="0.35">
      <c r="A1904" t="s">
        <v>3980</v>
      </c>
      <c r="B1904">
        <v>763609555</v>
      </c>
      <c r="C1904">
        <v>62</v>
      </c>
      <c r="D1904" s="1">
        <v>22060.5</v>
      </c>
      <c r="E1904" t="s">
        <v>11</v>
      </c>
      <c r="F1904" t="s">
        <v>533</v>
      </c>
      <c r="G1904" t="s">
        <v>2800</v>
      </c>
      <c r="H1904" s="3">
        <v>1843725.8851000001</v>
      </c>
      <c r="I1904" s="3">
        <v>394217.70569999999</v>
      </c>
      <c r="J1904" t="s">
        <v>3981</v>
      </c>
      <c r="K1904" t="str">
        <f>_xlfn.XLOOKUP(A1904, Accounts!A:A, Accounts!E:E, "Not Found")</f>
        <v>Corporate</v>
      </c>
      <c r="L1904" s="3">
        <f>_xlfn.XLOOKUP(A1904, Accounts!A:A, Accounts!G:G, 0)</f>
        <v>2627236832</v>
      </c>
      <c r="M1904" s="3" t="str">
        <f>_xlfn.XLOOKUP(A1904, Loan!A:A, Loan!D:D, "0")</f>
        <v>0</v>
      </c>
      <c r="N1904" s="3" t="str">
        <f>_xlfn.XLOOKUP(Customer8[[#This Row],[Account Number]],Transaction!C:C,Transaction!D:D)</f>
        <v>Money Transfer</v>
      </c>
      <c r="O1904" s="3" t="str">
        <f>_xlfn.XLOOKUP(Customer8[[#This Row],[Account Number]], Transaction!C:C,Transaction!E:E)</f>
        <v>Internet Banking</v>
      </c>
      <c r="P1904" s="2">
        <f>_xlfn.XLOOKUP(Customer8[[#This Row],[Account Number]], Transaction!C:C,Transaction!F:F)</f>
        <v>44236</v>
      </c>
      <c r="Q1904" s="3">
        <f>Customer8[[#This Row],[Bank Deposit]]-Customer8[[#This Row],[Saving Accounts]]</f>
        <v>1449508.1794</v>
      </c>
      <c r="R1904" s="3">
        <f>IF(AND(K1904="Current", Customer8[[#This Row],[Balance]]&gt;500000), Customer8[[#This Row],[Balance]]*1.02, Customer8[[#This Row],[Balance]])</f>
        <v>1449508.1794</v>
      </c>
      <c r="S1904" s="3" t="str">
        <f>TEXT(Customer8[[#This Row],[Transaction_Date]], "MMM")</f>
        <v>Feb</v>
      </c>
      <c r="T1904" s="3" t="str">
        <f t="shared" si="29"/>
        <v>60-69 Yrs</v>
      </c>
      <c r="U1904" s="3" t="str">
        <f>TEXT(Customer8[[#This Row],[Transaction_Date]],"YYYY")</f>
        <v>2021</v>
      </c>
    </row>
    <row r="1905" spans="1:21" x14ac:dyDescent="0.35">
      <c r="A1905" t="s">
        <v>3982</v>
      </c>
      <c r="B1905">
        <v>766407394</v>
      </c>
      <c r="C1905">
        <v>29</v>
      </c>
      <c r="D1905" s="1">
        <v>34113.75</v>
      </c>
      <c r="E1905" t="s">
        <v>11</v>
      </c>
      <c r="F1905" t="s">
        <v>3035</v>
      </c>
      <c r="G1905" t="s">
        <v>2800</v>
      </c>
      <c r="H1905" s="3">
        <v>1207274.4169999999</v>
      </c>
      <c r="I1905" s="3">
        <v>575839.46140000003</v>
      </c>
      <c r="J1905" t="s">
        <v>3983</v>
      </c>
      <c r="K1905" t="str">
        <f>_xlfn.XLOOKUP(A1905, Accounts!A:A, Accounts!E:E, "Not Found")</f>
        <v>Domiciliary</v>
      </c>
      <c r="L1905" s="3">
        <f>_xlfn.XLOOKUP(A1905, Accounts!A:A, Accounts!G:G, 0)</f>
        <v>2024729784</v>
      </c>
      <c r="M1905" s="3" t="str">
        <f>_xlfn.XLOOKUP(A1905, Loan!A:A, Loan!D:D, "0")</f>
        <v>0</v>
      </c>
      <c r="N1905" s="3" t="str">
        <f>_xlfn.XLOOKUP(Customer8[[#This Row],[Account Number]],Transaction!C:C,Transaction!D:D)</f>
        <v>Checks</v>
      </c>
      <c r="O1905" s="3" t="str">
        <f>_xlfn.XLOOKUP(Customer8[[#This Row],[Account Number]], Transaction!C:C,Transaction!E:E)</f>
        <v>Informal Services</v>
      </c>
      <c r="P1905" s="2">
        <f>_xlfn.XLOOKUP(Customer8[[#This Row],[Account Number]], Transaction!C:C,Transaction!F:F)</f>
        <v>44290</v>
      </c>
      <c r="Q1905" s="3">
        <f>Customer8[[#This Row],[Bank Deposit]]-Customer8[[#This Row],[Saving Accounts]]</f>
        <v>631434.95559999987</v>
      </c>
      <c r="R1905" s="3">
        <f>IF(AND(K1905="Current", Customer8[[#This Row],[Balance]]&gt;500000), Customer8[[#This Row],[Balance]]*1.02, Customer8[[#This Row],[Balance]])</f>
        <v>631434.95559999987</v>
      </c>
      <c r="S1905" s="3" t="str">
        <f>TEXT(Customer8[[#This Row],[Transaction_Date]], "MMM")</f>
        <v>Apr</v>
      </c>
      <c r="T1905" s="3" t="str">
        <f t="shared" si="29"/>
        <v>20-29 Yrs</v>
      </c>
      <c r="U1905" s="3" t="str">
        <f>TEXT(Customer8[[#This Row],[Transaction_Date]],"YYYY")</f>
        <v>2021</v>
      </c>
    </row>
    <row r="1906" spans="1:21" x14ac:dyDescent="0.35">
      <c r="A1906" t="s">
        <v>3984</v>
      </c>
      <c r="B1906">
        <v>363285002</v>
      </c>
      <c r="C1906">
        <v>25</v>
      </c>
      <c r="D1906" s="1">
        <v>35574.75</v>
      </c>
      <c r="E1906" t="s">
        <v>11</v>
      </c>
      <c r="F1906" t="s">
        <v>502</v>
      </c>
      <c r="G1906" t="s">
        <v>2743</v>
      </c>
      <c r="H1906" s="3">
        <v>1136705.6333000001</v>
      </c>
      <c r="I1906" s="3">
        <v>137194.05489999999</v>
      </c>
      <c r="J1906" t="s">
        <v>3985</v>
      </c>
      <c r="K1906" t="str">
        <f>_xlfn.XLOOKUP(A1906, Accounts!A:A, Accounts!E:E, "Not Found")</f>
        <v>Savings</v>
      </c>
      <c r="L1906" s="3">
        <f>_xlfn.XLOOKUP(A1906, Accounts!A:A, Accounts!G:G, 0)</f>
        <v>2607953376</v>
      </c>
      <c r="M1906" s="3">
        <f>_xlfn.XLOOKUP(A1906, Loan!A:A, Loan!D:D, "0")</f>
        <v>3108766206</v>
      </c>
      <c r="N1906" s="3" t="str">
        <f>_xlfn.XLOOKUP(Customer8[[#This Row],[Account Number]],Transaction!C:C,Transaction!D:D)</f>
        <v>Loan Payment</v>
      </c>
      <c r="O1906" s="3" t="str">
        <f>_xlfn.XLOOKUP(Customer8[[#This Row],[Account Number]], Transaction!C:C,Transaction!E:E)</f>
        <v>ACH</v>
      </c>
      <c r="P1906" s="2">
        <f>_xlfn.XLOOKUP(Customer8[[#This Row],[Account Number]], Transaction!C:C,Transaction!F:F)</f>
        <v>44247</v>
      </c>
      <c r="Q1906" s="3">
        <f>Customer8[[#This Row],[Bank Deposit]]-Customer8[[#This Row],[Saving Accounts]]</f>
        <v>999511.57840000011</v>
      </c>
      <c r="R1906" s="3">
        <f>IF(AND(K1906="Current", Customer8[[#This Row],[Balance]]&gt;500000), Customer8[[#This Row],[Balance]]*1.02, Customer8[[#This Row],[Balance]])</f>
        <v>999511.57840000011</v>
      </c>
      <c r="S1906" s="3" t="str">
        <f>TEXT(Customer8[[#This Row],[Transaction_Date]], "MMM")</f>
        <v>Feb</v>
      </c>
      <c r="T1906" s="3" t="str">
        <f t="shared" si="29"/>
        <v>20-29 Yrs</v>
      </c>
      <c r="U1906" s="3" t="str">
        <f>TEXT(Customer8[[#This Row],[Transaction_Date]],"YYYY")</f>
        <v>2021</v>
      </c>
    </row>
    <row r="1907" spans="1:21" x14ac:dyDescent="0.35">
      <c r="A1907" t="s">
        <v>3986</v>
      </c>
      <c r="B1907">
        <v>9114300</v>
      </c>
      <c r="C1907">
        <v>22</v>
      </c>
      <c r="D1907" s="1">
        <v>36670.5</v>
      </c>
      <c r="E1907" t="s">
        <v>11</v>
      </c>
      <c r="F1907" t="s">
        <v>378</v>
      </c>
      <c r="G1907" t="s">
        <v>2767</v>
      </c>
      <c r="H1907" s="3">
        <v>108744.40760000001</v>
      </c>
      <c r="I1907" s="3">
        <v>13247.046</v>
      </c>
      <c r="J1907" t="s">
        <v>3987</v>
      </c>
      <c r="K1907" t="str">
        <f>_xlfn.XLOOKUP(A1907, Accounts!A:A, Accounts!E:E, "Not Found")</f>
        <v>Fixed Deposit</v>
      </c>
      <c r="L1907" s="3">
        <f>_xlfn.XLOOKUP(A1907, Accounts!A:A, Accounts!G:G, 0)</f>
        <v>2167221225</v>
      </c>
      <c r="M1907" s="3">
        <f>_xlfn.XLOOKUP(A1907, Loan!A:A, Loan!D:D, "0")</f>
        <v>0</v>
      </c>
      <c r="N1907" s="3" t="str">
        <f>_xlfn.XLOOKUP(Customer8[[#This Row],[Account Number]],Transaction!C:C,Transaction!D:D)</f>
        <v>Loan Payment</v>
      </c>
      <c r="O1907" s="3" t="str">
        <f>_xlfn.XLOOKUP(Customer8[[#This Row],[Account Number]], Transaction!C:C,Transaction!E:E)</f>
        <v>ACH</v>
      </c>
      <c r="P1907" s="2">
        <f>_xlfn.XLOOKUP(Customer8[[#This Row],[Account Number]], Transaction!C:C,Transaction!F:F)</f>
        <v>44607</v>
      </c>
      <c r="Q1907" s="3">
        <f>Customer8[[#This Row],[Bank Deposit]]-Customer8[[#This Row],[Saving Accounts]]</f>
        <v>95497.361600000004</v>
      </c>
      <c r="R1907" s="3">
        <f>IF(AND(K1907="Current", Customer8[[#This Row],[Balance]]&gt;500000), Customer8[[#This Row],[Balance]]*1.02, Customer8[[#This Row],[Balance]])</f>
        <v>95497.361600000004</v>
      </c>
      <c r="S1907" s="3" t="str">
        <f>TEXT(Customer8[[#This Row],[Transaction_Date]], "MMM")</f>
        <v>Feb</v>
      </c>
      <c r="T1907" s="3" t="str">
        <f t="shared" si="29"/>
        <v>20-29 Yrs</v>
      </c>
      <c r="U1907" s="3" t="str">
        <f>TEXT(Customer8[[#This Row],[Transaction_Date]],"YYYY")</f>
        <v>2022</v>
      </c>
    </row>
    <row r="1908" spans="1:21" x14ac:dyDescent="0.35">
      <c r="A1908" t="s">
        <v>3988</v>
      </c>
      <c r="B1908">
        <v>217919187</v>
      </c>
      <c r="C1908">
        <v>63</v>
      </c>
      <c r="D1908" s="1">
        <v>21695.25</v>
      </c>
      <c r="E1908" t="s">
        <v>11</v>
      </c>
      <c r="F1908" t="s">
        <v>192</v>
      </c>
      <c r="G1908" t="s">
        <v>2771</v>
      </c>
      <c r="H1908" s="3">
        <v>1131215.0279000001</v>
      </c>
      <c r="I1908" s="3">
        <v>397617.6287</v>
      </c>
      <c r="J1908" t="s">
        <v>3989</v>
      </c>
      <c r="K1908" t="str">
        <f>_xlfn.XLOOKUP(A1908, Accounts!A:A, Accounts!E:E, "Not Found")</f>
        <v>Current</v>
      </c>
      <c r="L1908" s="3">
        <f>_xlfn.XLOOKUP(A1908, Accounts!A:A, Accounts!G:G, 0)</f>
        <v>2095410048</v>
      </c>
      <c r="M1908" s="3">
        <f>_xlfn.XLOOKUP(A1908, Loan!A:A, Loan!D:D, "0")</f>
        <v>69727056</v>
      </c>
      <c r="N1908" s="3" t="str">
        <f>_xlfn.XLOOKUP(Customer8[[#This Row],[Account Number]],Transaction!C:C,Transaction!D:D)</f>
        <v>Loan Payment</v>
      </c>
      <c r="O1908" s="3" t="str">
        <f>_xlfn.XLOOKUP(Customer8[[#This Row],[Account Number]], Transaction!C:C,Transaction!E:E)</f>
        <v>Mobile</v>
      </c>
      <c r="P1908" s="2">
        <f>_xlfn.XLOOKUP(Customer8[[#This Row],[Account Number]], Transaction!C:C,Transaction!F:F)</f>
        <v>44216</v>
      </c>
      <c r="Q1908" s="3">
        <f>Customer8[[#This Row],[Bank Deposit]]-Customer8[[#This Row],[Saving Accounts]]</f>
        <v>733597.3992000001</v>
      </c>
      <c r="R1908" s="3">
        <f>IF(AND(K1908="Current", Customer8[[#This Row],[Balance]]&gt;500000), Customer8[[#This Row],[Balance]]*1.02, Customer8[[#This Row],[Balance]])</f>
        <v>748269.34718400007</v>
      </c>
      <c r="S1908" s="3" t="str">
        <f>TEXT(Customer8[[#This Row],[Transaction_Date]], "MMM")</f>
        <v>Jan</v>
      </c>
      <c r="T1908" s="3" t="str">
        <f t="shared" si="29"/>
        <v>60-69 Yrs</v>
      </c>
      <c r="U1908" s="3" t="str">
        <f>TEXT(Customer8[[#This Row],[Transaction_Date]],"YYYY")</f>
        <v>2021</v>
      </c>
    </row>
    <row r="1909" spans="1:21" x14ac:dyDescent="0.35">
      <c r="A1909" t="s">
        <v>3990</v>
      </c>
      <c r="B1909">
        <v>802691207</v>
      </c>
      <c r="C1909">
        <v>79</v>
      </c>
      <c r="D1909" s="1">
        <v>15851.25</v>
      </c>
      <c r="E1909" t="s">
        <v>11</v>
      </c>
      <c r="F1909" t="s">
        <v>323</v>
      </c>
      <c r="G1909" t="s">
        <v>2756</v>
      </c>
      <c r="H1909" s="3">
        <v>1641146.9920999999</v>
      </c>
      <c r="I1909" s="3">
        <v>360590.04330000002</v>
      </c>
      <c r="J1909" t="s">
        <v>3991</v>
      </c>
      <c r="K1909" t="str">
        <f>_xlfn.XLOOKUP(A1909, Accounts!A:A, Accounts!E:E, "Not Found")</f>
        <v>Current</v>
      </c>
      <c r="L1909" s="3">
        <f>_xlfn.XLOOKUP(A1909, Accounts!A:A, Accounts!G:G, 0)</f>
        <v>212559375</v>
      </c>
      <c r="M1909" s="3" t="str">
        <f>_xlfn.XLOOKUP(A1909, Loan!A:A, Loan!D:D, "0")</f>
        <v>0</v>
      </c>
      <c r="N1909" s="3" t="str">
        <f>_xlfn.XLOOKUP(Customer8[[#This Row],[Account Number]],Transaction!C:C,Transaction!D:D)</f>
        <v>Checks</v>
      </c>
      <c r="O1909" s="3" t="str">
        <f>_xlfn.XLOOKUP(Customer8[[#This Row],[Account Number]], Transaction!C:C,Transaction!E:E)</f>
        <v>Informal Services</v>
      </c>
      <c r="P1909" s="2">
        <f>_xlfn.XLOOKUP(Customer8[[#This Row],[Account Number]], Transaction!C:C,Transaction!F:F)</f>
        <v>44389</v>
      </c>
      <c r="Q1909" s="3">
        <f>Customer8[[#This Row],[Bank Deposit]]-Customer8[[#This Row],[Saving Accounts]]</f>
        <v>1280556.9487999999</v>
      </c>
      <c r="R1909" s="3">
        <f>IF(AND(K1909="Current", Customer8[[#This Row],[Balance]]&gt;500000), Customer8[[#This Row],[Balance]]*1.02, Customer8[[#This Row],[Balance]])</f>
        <v>1306168.0877759999</v>
      </c>
      <c r="S1909" s="3" t="str">
        <f>TEXT(Customer8[[#This Row],[Transaction_Date]], "MMM")</f>
        <v>Jul</v>
      </c>
      <c r="T1909" s="3" t="str">
        <f t="shared" si="29"/>
        <v>70 Yrs &amp; Above</v>
      </c>
      <c r="U1909" s="3" t="str">
        <f>TEXT(Customer8[[#This Row],[Transaction_Date]],"YYYY")</f>
        <v>2021</v>
      </c>
    </row>
    <row r="1910" spans="1:21" x14ac:dyDescent="0.35">
      <c r="A1910" t="s">
        <v>3992</v>
      </c>
      <c r="B1910">
        <v>300722977</v>
      </c>
      <c r="C1910">
        <v>77</v>
      </c>
      <c r="D1910" s="1">
        <v>16581.75</v>
      </c>
      <c r="E1910" t="s">
        <v>11</v>
      </c>
      <c r="F1910" t="s">
        <v>243</v>
      </c>
      <c r="G1910" t="s">
        <v>2776</v>
      </c>
      <c r="H1910" s="3">
        <v>287081.20299999998</v>
      </c>
      <c r="I1910" s="3">
        <v>123838.9503</v>
      </c>
      <c r="J1910" t="s">
        <v>3993</v>
      </c>
      <c r="K1910" t="str">
        <f>_xlfn.XLOOKUP(A1910, Accounts!A:A, Accounts!E:E, "Not Found")</f>
        <v>Fixed Deposit</v>
      </c>
      <c r="L1910" s="3">
        <f>_xlfn.XLOOKUP(A1910, Accounts!A:A, Accounts!G:G, 0)</f>
        <v>1365173264</v>
      </c>
      <c r="M1910" s="3" t="str">
        <f>_xlfn.XLOOKUP(A1910, Loan!A:A, Loan!D:D, "0")</f>
        <v>0</v>
      </c>
      <c r="N1910" s="3" t="str">
        <f>_xlfn.XLOOKUP(Customer8[[#This Row],[Account Number]],Transaction!C:C,Transaction!D:D)</f>
        <v>Online Payment</v>
      </c>
      <c r="O1910" s="3" t="str">
        <f>_xlfn.XLOOKUP(Customer8[[#This Row],[Account Number]], Transaction!C:C,Transaction!E:E)</f>
        <v>Internet Banking</v>
      </c>
      <c r="P1910" s="2">
        <f>_xlfn.XLOOKUP(Customer8[[#This Row],[Account Number]], Transaction!C:C,Transaction!F:F)</f>
        <v>44436</v>
      </c>
      <c r="Q1910" s="3">
        <f>Customer8[[#This Row],[Bank Deposit]]-Customer8[[#This Row],[Saving Accounts]]</f>
        <v>163242.25269999998</v>
      </c>
      <c r="R1910" s="3">
        <f>IF(AND(K1910="Current", Customer8[[#This Row],[Balance]]&gt;500000), Customer8[[#This Row],[Balance]]*1.02, Customer8[[#This Row],[Balance]])</f>
        <v>163242.25269999998</v>
      </c>
      <c r="S1910" s="3" t="str">
        <f>TEXT(Customer8[[#This Row],[Transaction_Date]], "MMM")</f>
        <v>Aug</v>
      </c>
      <c r="T1910" s="3" t="str">
        <f t="shared" si="29"/>
        <v>70 Yrs &amp; Above</v>
      </c>
      <c r="U1910" s="3" t="str">
        <f>TEXT(Customer8[[#This Row],[Transaction_Date]],"YYYY")</f>
        <v>2021</v>
      </c>
    </row>
    <row r="1911" spans="1:21" x14ac:dyDescent="0.35">
      <c r="A1911" t="s">
        <v>3994</v>
      </c>
      <c r="B1911">
        <v>432021484</v>
      </c>
      <c r="C1911">
        <v>78</v>
      </c>
      <c r="D1911" s="1">
        <v>16216.5</v>
      </c>
      <c r="E1911" t="s">
        <v>11</v>
      </c>
      <c r="F1911" t="s">
        <v>12</v>
      </c>
      <c r="G1911" t="s">
        <v>2767</v>
      </c>
      <c r="H1911" s="3">
        <v>53513.7736</v>
      </c>
      <c r="I1911" s="3">
        <v>30324.471699999998</v>
      </c>
      <c r="J1911" t="s">
        <v>3995</v>
      </c>
      <c r="K1911" t="str">
        <f>_xlfn.XLOOKUP(A1911, Accounts!A:A, Accounts!E:E, "Not Found")</f>
        <v>Corporate</v>
      </c>
      <c r="L1911" s="3">
        <f>_xlfn.XLOOKUP(A1911, Accounts!A:A, Accounts!G:G, 0)</f>
        <v>317499064</v>
      </c>
      <c r="M1911" s="3" t="str">
        <f>_xlfn.XLOOKUP(A1911, Loan!A:A, Loan!D:D, "0")</f>
        <v>0</v>
      </c>
      <c r="N1911" s="3" t="str">
        <f>_xlfn.XLOOKUP(Customer8[[#This Row],[Account Number]],Transaction!C:C,Transaction!D:D)</f>
        <v>Money Transfer</v>
      </c>
      <c r="O1911" s="3" t="str">
        <f>_xlfn.XLOOKUP(Customer8[[#This Row],[Account Number]], Transaction!C:C,Transaction!E:E)</f>
        <v>ATM</v>
      </c>
      <c r="P1911" s="2">
        <f>_xlfn.XLOOKUP(Customer8[[#This Row],[Account Number]], Transaction!C:C,Transaction!F:F)</f>
        <v>44306</v>
      </c>
      <c r="Q1911" s="3">
        <f>Customer8[[#This Row],[Bank Deposit]]-Customer8[[#This Row],[Saving Accounts]]</f>
        <v>23189.301900000002</v>
      </c>
      <c r="R1911" s="3">
        <f>IF(AND(K1911="Current", Customer8[[#This Row],[Balance]]&gt;500000), Customer8[[#This Row],[Balance]]*1.02, Customer8[[#This Row],[Balance]])</f>
        <v>23189.301900000002</v>
      </c>
      <c r="S1911" s="3" t="str">
        <f>TEXT(Customer8[[#This Row],[Transaction_Date]], "MMM")</f>
        <v>Apr</v>
      </c>
      <c r="T1911" s="3" t="str">
        <f t="shared" si="29"/>
        <v>70 Yrs &amp; Above</v>
      </c>
      <c r="U1911" s="3" t="str">
        <f>TEXT(Customer8[[#This Row],[Transaction_Date]],"YYYY")</f>
        <v>2021</v>
      </c>
    </row>
    <row r="1912" spans="1:21" x14ac:dyDescent="0.35">
      <c r="A1912" t="s">
        <v>3996</v>
      </c>
      <c r="B1912">
        <v>242853921</v>
      </c>
      <c r="C1912">
        <v>41</v>
      </c>
      <c r="D1912" s="1">
        <v>29730.75</v>
      </c>
      <c r="E1912" t="s">
        <v>11</v>
      </c>
      <c r="F1912" t="s">
        <v>671</v>
      </c>
      <c r="G1912" t="s">
        <v>2740</v>
      </c>
      <c r="H1912" s="3">
        <v>174297.34589999999</v>
      </c>
      <c r="I1912" s="3">
        <v>61447.1999</v>
      </c>
      <c r="J1912" t="s">
        <v>3997</v>
      </c>
      <c r="K1912" t="str">
        <f>_xlfn.XLOOKUP(A1912, Accounts!A:A, Accounts!E:E, "Not Found")</f>
        <v>Domiciliary</v>
      </c>
      <c r="L1912" s="3">
        <f>_xlfn.XLOOKUP(A1912, Accounts!A:A, Accounts!G:G, 0)</f>
        <v>3475068324</v>
      </c>
      <c r="M1912" s="3" t="str">
        <f>_xlfn.XLOOKUP(A1912, Loan!A:A, Loan!D:D, "0")</f>
        <v>0</v>
      </c>
      <c r="N1912" s="3" t="str">
        <f>_xlfn.XLOOKUP(Customer8[[#This Row],[Account Number]],Transaction!C:C,Transaction!D:D)</f>
        <v>Money Transfer</v>
      </c>
      <c r="O1912" s="3" t="str">
        <f>_xlfn.XLOOKUP(Customer8[[#This Row],[Account Number]], Transaction!C:C,Transaction!E:E)</f>
        <v>Mobile</v>
      </c>
      <c r="P1912" s="2">
        <f>_xlfn.XLOOKUP(Customer8[[#This Row],[Account Number]], Transaction!C:C,Transaction!F:F)</f>
        <v>44467</v>
      </c>
      <c r="Q1912" s="3">
        <f>Customer8[[#This Row],[Bank Deposit]]-Customer8[[#This Row],[Saving Accounts]]</f>
        <v>112850.14599999998</v>
      </c>
      <c r="R1912" s="3">
        <f>IF(AND(K1912="Current", Customer8[[#This Row],[Balance]]&gt;500000), Customer8[[#This Row],[Balance]]*1.02, Customer8[[#This Row],[Balance]])</f>
        <v>112850.14599999998</v>
      </c>
      <c r="S1912" s="3" t="str">
        <f>TEXT(Customer8[[#This Row],[Transaction_Date]], "MMM")</f>
        <v>Sep</v>
      </c>
      <c r="T1912" s="3" t="str">
        <f t="shared" si="29"/>
        <v>40-49 Yrs</v>
      </c>
      <c r="U1912" s="3" t="str">
        <f>TEXT(Customer8[[#This Row],[Transaction_Date]],"YYYY")</f>
        <v>2021</v>
      </c>
    </row>
    <row r="1913" spans="1:21" x14ac:dyDescent="0.35">
      <c r="A1913" t="s">
        <v>3998</v>
      </c>
      <c r="B1913">
        <v>790393092</v>
      </c>
      <c r="C1913">
        <v>59</v>
      </c>
      <c r="D1913" s="1">
        <v>23156.25</v>
      </c>
      <c r="E1913" t="s">
        <v>11</v>
      </c>
      <c r="F1913" t="s">
        <v>1544</v>
      </c>
      <c r="G1913" t="s">
        <v>2759</v>
      </c>
      <c r="H1913" s="3">
        <v>1023932.0126</v>
      </c>
      <c r="I1913" s="3">
        <v>353931.22820000001</v>
      </c>
      <c r="J1913" t="s">
        <v>3999</v>
      </c>
      <c r="K1913" t="str">
        <f>_xlfn.XLOOKUP(A1913, Accounts!A:A, Accounts!E:E, "Not Found")</f>
        <v>Domiciliary</v>
      </c>
      <c r="L1913" s="3">
        <f>_xlfn.XLOOKUP(A1913, Accounts!A:A, Accounts!G:G, 0)</f>
        <v>2627999136</v>
      </c>
      <c r="M1913" s="3" t="str">
        <f>_xlfn.XLOOKUP(A1913, Loan!A:A, Loan!D:D, "0")</f>
        <v>0</v>
      </c>
      <c r="N1913" s="3" t="str">
        <f>_xlfn.XLOOKUP(Customer8[[#This Row],[Account Number]],Transaction!C:C,Transaction!D:D)</f>
        <v>Money Deposit</v>
      </c>
      <c r="O1913" s="3" t="str">
        <f>_xlfn.XLOOKUP(Customer8[[#This Row],[Account Number]], Transaction!C:C,Transaction!E:E)</f>
        <v>Bank</v>
      </c>
      <c r="P1913" s="2">
        <f>_xlfn.XLOOKUP(Customer8[[#This Row],[Account Number]], Transaction!C:C,Transaction!F:F)</f>
        <v>44673</v>
      </c>
      <c r="Q1913" s="3">
        <f>Customer8[[#This Row],[Bank Deposit]]-Customer8[[#This Row],[Saving Accounts]]</f>
        <v>670000.7844</v>
      </c>
      <c r="R1913" s="3">
        <f>IF(AND(K1913="Current", Customer8[[#This Row],[Balance]]&gt;500000), Customer8[[#This Row],[Balance]]*1.02, Customer8[[#This Row],[Balance]])</f>
        <v>670000.7844</v>
      </c>
      <c r="S1913" s="3" t="str">
        <f>TEXT(Customer8[[#This Row],[Transaction_Date]], "MMM")</f>
        <v>Apr</v>
      </c>
      <c r="T1913" s="3" t="str">
        <f t="shared" si="29"/>
        <v>50-59 Yrs</v>
      </c>
      <c r="U1913" s="3" t="str">
        <f>TEXT(Customer8[[#This Row],[Transaction_Date]],"YYYY")</f>
        <v>2022</v>
      </c>
    </row>
    <row r="1914" spans="1:21" x14ac:dyDescent="0.35">
      <c r="A1914" t="s">
        <v>4000</v>
      </c>
      <c r="B1914">
        <v>348318011</v>
      </c>
      <c r="C1914">
        <v>76</v>
      </c>
      <c r="D1914" s="1">
        <v>16947</v>
      </c>
      <c r="E1914" t="s">
        <v>11</v>
      </c>
      <c r="F1914" t="s">
        <v>115</v>
      </c>
      <c r="G1914" t="s">
        <v>2759</v>
      </c>
      <c r="H1914" s="3">
        <v>149252.54180000001</v>
      </c>
      <c r="I1914" s="3">
        <v>43021.036699999997</v>
      </c>
      <c r="J1914" t="s">
        <v>4001</v>
      </c>
      <c r="K1914" t="str">
        <f>_xlfn.XLOOKUP(A1914, Accounts!A:A, Accounts!E:E, "Not Found")</f>
        <v>Savings</v>
      </c>
      <c r="L1914" s="3">
        <f>_xlfn.XLOOKUP(A1914, Accounts!A:A, Accounts!G:G, 0)</f>
        <v>1813926504</v>
      </c>
      <c r="M1914" s="3" t="str">
        <f>_xlfn.XLOOKUP(A1914, Loan!A:A, Loan!D:D, "0")</f>
        <v>0</v>
      </c>
      <c r="N1914" s="3" t="str">
        <f>_xlfn.XLOOKUP(Customer8[[#This Row],[Account Number]],Transaction!C:C,Transaction!D:D)</f>
        <v>Cash Withdrawal</v>
      </c>
      <c r="O1914" s="3" t="str">
        <f>_xlfn.XLOOKUP(Customer8[[#This Row],[Account Number]], Transaction!C:C,Transaction!E:E)</f>
        <v>POS</v>
      </c>
      <c r="P1914" s="2">
        <f>_xlfn.XLOOKUP(Customer8[[#This Row],[Account Number]], Transaction!C:C,Transaction!F:F)</f>
        <v>44308</v>
      </c>
      <c r="Q1914" s="3">
        <f>Customer8[[#This Row],[Bank Deposit]]-Customer8[[#This Row],[Saving Accounts]]</f>
        <v>106231.50510000001</v>
      </c>
      <c r="R1914" s="3">
        <f>IF(AND(K1914="Current", Customer8[[#This Row],[Balance]]&gt;500000), Customer8[[#This Row],[Balance]]*1.02, Customer8[[#This Row],[Balance]])</f>
        <v>106231.50510000001</v>
      </c>
      <c r="S1914" s="3" t="str">
        <f>TEXT(Customer8[[#This Row],[Transaction_Date]], "MMM")</f>
        <v>Apr</v>
      </c>
      <c r="T1914" s="3" t="str">
        <f t="shared" si="29"/>
        <v>70 Yrs &amp; Above</v>
      </c>
      <c r="U1914" s="3" t="str">
        <f>TEXT(Customer8[[#This Row],[Transaction_Date]],"YYYY")</f>
        <v>2021</v>
      </c>
    </row>
    <row r="1915" spans="1:21" x14ac:dyDescent="0.35">
      <c r="A1915" t="s">
        <v>4002</v>
      </c>
      <c r="B1915">
        <v>687926099</v>
      </c>
      <c r="C1915">
        <v>71</v>
      </c>
      <c r="D1915" s="1">
        <v>18773.25</v>
      </c>
      <c r="E1915" t="s">
        <v>11</v>
      </c>
      <c r="F1915" t="s">
        <v>183</v>
      </c>
      <c r="G1915" t="s">
        <v>2734</v>
      </c>
      <c r="H1915" s="3">
        <v>542037.00179999997</v>
      </c>
      <c r="I1915" s="3">
        <v>156643.72070000001</v>
      </c>
      <c r="J1915" t="s">
        <v>4003</v>
      </c>
      <c r="K1915" t="str">
        <f>_xlfn.XLOOKUP(A1915, Accounts!A:A, Accounts!E:E, "Not Found")</f>
        <v>Joint</v>
      </c>
      <c r="L1915" s="3">
        <f>_xlfn.XLOOKUP(A1915, Accounts!A:A, Accounts!G:G, 0)</f>
        <v>3556651875</v>
      </c>
      <c r="M1915" s="3">
        <f>_xlfn.XLOOKUP(A1915, Loan!A:A, Loan!D:D, "0")</f>
        <v>985822425</v>
      </c>
      <c r="N1915" s="3" t="str">
        <f>_xlfn.XLOOKUP(Customer8[[#This Row],[Account Number]],Transaction!C:C,Transaction!D:D)</f>
        <v>Loan Payment</v>
      </c>
      <c r="O1915" s="3" t="str">
        <f>_xlfn.XLOOKUP(Customer8[[#This Row],[Account Number]], Transaction!C:C,Transaction!E:E)</f>
        <v>ACH</v>
      </c>
      <c r="P1915" s="2">
        <f>_xlfn.XLOOKUP(Customer8[[#This Row],[Account Number]], Transaction!C:C,Transaction!F:F)</f>
        <v>44608</v>
      </c>
      <c r="Q1915" s="3">
        <f>Customer8[[#This Row],[Bank Deposit]]-Customer8[[#This Row],[Saving Accounts]]</f>
        <v>385393.28109999996</v>
      </c>
      <c r="R1915" s="3">
        <f>IF(AND(K1915="Current", Customer8[[#This Row],[Balance]]&gt;500000), Customer8[[#This Row],[Balance]]*1.02, Customer8[[#This Row],[Balance]])</f>
        <v>385393.28109999996</v>
      </c>
      <c r="S1915" s="3" t="str">
        <f>TEXT(Customer8[[#This Row],[Transaction_Date]], "MMM")</f>
        <v>Feb</v>
      </c>
      <c r="T1915" s="3" t="str">
        <f t="shared" si="29"/>
        <v>70 Yrs &amp; Above</v>
      </c>
      <c r="U1915" s="3" t="str">
        <f>TEXT(Customer8[[#This Row],[Transaction_Date]],"YYYY")</f>
        <v>2022</v>
      </c>
    </row>
    <row r="1916" spans="1:21" x14ac:dyDescent="0.35">
      <c r="A1916" t="s">
        <v>4004</v>
      </c>
      <c r="B1916">
        <v>67209777</v>
      </c>
      <c r="C1916">
        <v>81</v>
      </c>
      <c r="D1916" s="1">
        <v>15120.75</v>
      </c>
      <c r="E1916" t="s">
        <v>11</v>
      </c>
      <c r="F1916" t="s">
        <v>169</v>
      </c>
      <c r="G1916" t="s">
        <v>2767</v>
      </c>
      <c r="H1916" s="3">
        <v>1279046.5445999999</v>
      </c>
      <c r="I1916" s="3">
        <v>562886.18590000004</v>
      </c>
      <c r="J1916" t="s">
        <v>2500</v>
      </c>
      <c r="K1916" t="str">
        <f>_xlfn.XLOOKUP(A1916, Accounts!A:A, Accounts!E:E, "Not Found")</f>
        <v>Current</v>
      </c>
      <c r="L1916" s="3">
        <f>_xlfn.XLOOKUP(A1916, Accounts!A:A, Accounts!G:G, 0)</f>
        <v>3828104</v>
      </c>
      <c r="M1916" s="3" t="str">
        <f>_xlfn.XLOOKUP(A1916, Loan!A:A, Loan!D:D, "0")</f>
        <v>0</v>
      </c>
      <c r="N1916" s="3" t="str">
        <f>_xlfn.XLOOKUP(Customer8[[#This Row],[Account Number]],Transaction!C:C,Transaction!D:D)</f>
        <v>Online Payment</v>
      </c>
      <c r="O1916" s="3" t="str">
        <f>_xlfn.XLOOKUP(Customer8[[#This Row],[Account Number]], Transaction!C:C,Transaction!E:E)</f>
        <v>Internet Banking</v>
      </c>
      <c r="P1916" s="2">
        <f>_xlfn.XLOOKUP(Customer8[[#This Row],[Account Number]], Transaction!C:C,Transaction!F:F)</f>
        <v>44357</v>
      </c>
      <c r="Q1916" s="3">
        <f>Customer8[[#This Row],[Bank Deposit]]-Customer8[[#This Row],[Saving Accounts]]</f>
        <v>716160.35869999987</v>
      </c>
      <c r="R1916" s="3">
        <f>IF(AND(K1916="Current", Customer8[[#This Row],[Balance]]&gt;500000), Customer8[[#This Row],[Balance]]*1.02, Customer8[[#This Row],[Balance]])</f>
        <v>730483.56587399985</v>
      </c>
      <c r="S1916" s="3" t="str">
        <f>TEXT(Customer8[[#This Row],[Transaction_Date]], "MMM")</f>
        <v>Jun</v>
      </c>
      <c r="T1916" s="3" t="str">
        <f t="shared" si="29"/>
        <v>70 Yrs &amp; Above</v>
      </c>
      <c r="U1916" s="3" t="str">
        <f>TEXT(Customer8[[#This Row],[Transaction_Date]],"YYYY")</f>
        <v>2021</v>
      </c>
    </row>
    <row r="1917" spans="1:21" x14ac:dyDescent="0.35">
      <c r="A1917" t="s">
        <v>4005</v>
      </c>
      <c r="B1917">
        <v>255927900</v>
      </c>
      <c r="C1917">
        <v>24</v>
      </c>
      <c r="D1917" s="1">
        <v>35940</v>
      </c>
      <c r="E1917" t="s">
        <v>11</v>
      </c>
      <c r="F1917" t="s">
        <v>941</v>
      </c>
      <c r="G1917" t="s">
        <v>2746</v>
      </c>
      <c r="H1917" s="3">
        <v>764580.53949999996</v>
      </c>
      <c r="I1917" s="3">
        <v>232286.84959999999</v>
      </c>
      <c r="J1917" t="s">
        <v>4006</v>
      </c>
      <c r="K1917" t="str">
        <f>_xlfn.XLOOKUP(A1917, Accounts!A:A, Accounts!E:E, "Not Found")</f>
        <v>Current</v>
      </c>
      <c r="L1917" s="3">
        <f>_xlfn.XLOOKUP(A1917, Accounts!A:A, Accounts!G:G, 0)</f>
        <v>1242334912</v>
      </c>
      <c r="M1917" s="3" t="str">
        <f>_xlfn.XLOOKUP(A1917, Loan!A:A, Loan!D:D, "0")</f>
        <v>0</v>
      </c>
      <c r="N1917" s="3" t="str">
        <f>_xlfn.XLOOKUP(Customer8[[#This Row],[Account Number]],Transaction!C:C,Transaction!D:D)</f>
        <v>Online Payment</v>
      </c>
      <c r="O1917" s="3" t="str">
        <f>_xlfn.XLOOKUP(Customer8[[#This Row],[Account Number]], Transaction!C:C,Transaction!E:E)</f>
        <v>Internet Banking</v>
      </c>
      <c r="P1917" s="2">
        <f>_xlfn.XLOOKUP(Customer8[[#This Row],[Account Number]], Transaction!C:C,Transaction!F:F)</f>
        <v>44269</v>
      </c>
      <c r="Q1917" s="3">
        <f>Customer8[[#This Row],[Bank Deposit]]-Customer8[[#This Row],[Saving Accounts]]</f>
        <v>532293.6899</v>
      </c>
      <c r="R1917" s="3">
        <f>IF(AND(K1917="Current", Customer8[[#This Row],[Balance]]&gt;500000), Customer8[[#This Row],[Balance]]*1.02, Customer8[[#This Row],[Balance]])</f>
        <v>542939.56369800004</v>
      </c>
      <c r="S1917" s="3" t="str">
        <f>TEXT(Customer8[[#This Row],[Transaction_Date]], "MMM")</f>
        <v>Mar</v>
      </c>
      <c r="T1917" s="3" t="str">
        <f t="shared" si="29"/>
        <v>20-29 Yrs</v>
      </c>
      <c r="U1917" s="3" t="str">
        <f>TEXT(Customer8[[#This Row],[Transaction_Date]],"YYYY")</f>
        <v>2021</v>
      </c>
    </row>
    <row r="1918" spans="1:21" x14ac:dyDescent="0.35">
      <c r="A1918" t="s">
        <v>4007</v>
      </c>
      <c r="B1918">
        <v>237562153</v>
      </c>
      <c r="C1918">
        <v>56</v>
      </c>
      <c r="D1918" s="1">
        <v>24252</v>
      </c>
      <c r="E1918" t="s">
        <v>11</v>
      </c>
      <c r="F1918" t="s">
        <v>87</v>
      </c>
      <c r="G1918" t="s">
        <v>2740</v>
      </c>
      <c r="H1918" s="3">
        <v>3363785.3250000002</v>
      </c>
      <c r="I1918" s="3">
        <v>1574475.7845000001</v>
      </c>
      <c r="J1918" t="s">
        <v>3290</v>
      </c>
      <c r="K1918" t="str">
        <f>_xlfn.XLOOKUP(A1918, Accounts!A:A, Accounts!E:E, "Not Found")</f>
        <v>Fixed Deposit</v>
      </c>
      <c r="L1918" s="3">
        <f>_xlfn.XLOOKUP(A1918, Accounts!A:A, Accounts!G:G, 0)</f>
        <v>4511322</v>
      </c>
      <c r="M1918" s="3" t="str">
        <f>_xlfn.XLOOKUP(A1918, Loan!A:A, Loan!D:D, "0")</f>
        <v>0</v>
      </c>
      <c r="N1918" s="3" t="str">
        <f>_xlfn.XLOOKUP(Customer8[[#This Row],[Account Number]],Transaction!C:C,Transaction!D:D)</f>
        <v>Cash Withdrawal</v>
      </c>
      <c r="O1918" s="3" t="str">
        <f>_xlfn.XLOOKUP(Customer8[[#This Row],[Account Number]], Transaction!C:C,Transaction!E:E)</f>
        <v>Bank</v>
      </c>
      <c r="P1918" s="2">
        <f>_xlfn.XLOOKUP(Customer8[[#This Row],[Account Number]], Transaction!C:C,Transaction!F:F)</f>
        <v>44377</v>
      </c>
      <c r="Q1918" s="3">
        <f>Customer8[[#This Row],[Bank Deposit]]-Customer8[[#This Row],[Saving Accounts]]</f>
        <v>1789309.5405000001</v>
      </c>
      <c r="R1918" s="3">
        <f>IF(AND(K1918="Current", Customer8[[#This Row],[Balance]]&gt;500000), Customer8[[#This Row],[Balance]]*1.02, Customer8[[#This Row],[Balance]])</f>
        <v>1789309.5405000001</v>
      </c>
      <c r="S1918" s="3" t="str">
        <f>TEXT(Customer8[[#This Row],[Transaction_Date]], "MMM")</f>
        <v>Jun</v>
      </c>
      <c r="T1918" s="3" t="str">
        <f t="shared" si="29"/>
        <v>50-59 Yrs</v>
      </c>
      <c r="U1918" s="3" t="str">
        <f>TEXT(Customer8[[#This Row],[Transaction_Date]],"YYYY")</f>
        <v>2021</v>
      </c>
    </row>
    <row r="1919" spans="1:21" x14ac:dyDescent="0.35">
      <c r="A1919" t="s">
        <v>2823</v>
      </c>
      <c r="B1919">
        <v>635748642</v>
      </c>
      <c r="C1919">
        <v>64</v>
      </c>
      <c r="D1919" s="1">
        <v>21330</v>
      </c>
      <c r="E1919" t="s">
        <v>11</v>
      </c>
      <c r="F1919" t="s">
        <v>263</v>
      </c>
      <c r="G1919" t="s">
        <v>2776</v>
      </c>
      <c r="H1919" s="3">
        <v>533403.6237</v>
      </c>
      <c r="I1919" s="3">
        <v>284601.2623</v>
      </c>
      <c r="J1919" t="s">
        <v>4008</v>
      </c>
      <c r="K1919" t="str">
        <f>_xlfn.XLOOKUP(A1919, Accounts!A:A, Accounts!E:E, "Not Found")</f>
        <v>Savings</v>
      </c>
      <c r="L1919" s="3">
        <f>_xlfn.XLOOKUP(A1919, Accounts!A:A, Accounts!G:G, 0)</f>
        <v>245119056</v>
      </c>
      <c r="M1919" s="3" t="str">
        <f>_xlfn.XLOOKUP(A1919, Loan!A:A, Loan!D:D, "0")</f>
        <v>0</v>
      </c>
      <c r="N1919" s="3" t="str">
        <f>_xlfn.XLOOKUP(Customer8[[#This Row],[Account Number]],Transaction!C:C,Transaction!D:D)</f>
        <v>Money Deposit</v>
      </c>
      <c r="O1919" s="3" t="str">
        <f>_xlfn.XLOOKUP(Customer8[[#This Row],[Account Number]], Transaction!C:C,Transaction!E:E)</f>
        <v>Bank</v>
      </c>
      <c r="P1919" s="2">
        <f>_xlfn.XLOOKUP(Customer8[[#This Row],[Account Number]], Transaction!C:C,Transaction!F:F)</f>
        <v>44375</v>
      </c>
      <c r="Q1919" s="3">
        <f>Customer8[[#This Row],[Bank Deposit]]-Customer8[[#This Row],[Saving Accounts]]</f>
        <v>248802.36139999999</v>
      </c>
      <c r="R1919" s="3">
        <f>IF(AND(K1919="Current", Customer8[[#This Row],[Balance]]&gt;500000), Customer8[[#This Row],[Balance]]*1.02, Customer8[[#This Row],[Balance]])</f>
        <v>248802.36139999999</v>
      </c>
      <c r="S1919" s="3" t="str">
        <f>TEXT(Customer8[[#This Row],[Transaction_Date]], "MMM")</f>
        <v>Jun</v>
      </c>
      <c r="T1919" s="3" t="str">
        <f t="shared" si="29"/>
        <v>60-69 Yrs</v>
      </c>
      <c r="U1919" s="3" t="str">
        <f>TEXT(Customer8[[#This Row],[Transaction_Date]],"YYYY")</f>
        <v>2021</v>
      </c>
    </row>
    <row r="1920" spans="1:21" x14ac:dyDescent="0.35">
      <c r="A1920" t="s">
        <v>4009</v>
      </c>
      <c r="B1920">
        <v>590984003</v>
      </c>
      <c r="C1920">
        <v>85</v>
      </c>
      <c r="D1920" s="1">
        <v>13659.75</v>
      </c>
      <c r="E1920" t="s">
        <v>11</v>
      </c>
      <c r="F1920" t="s">
        <v>240</v>
      </c>
      <c r="G1920" t="s">
        <v>2743</v>
      </c>
      <c r="H1920" s="3">
        <v>124809.29059999999</v>
      </c>
      <c r="I1920" s="3">
        <v>32508.1976</v>
      </c>
      <c r="J1920" t="s">
        <v>4010</v>
      </c>
      <c r="K1920" t="str">
        <f>_xlfn.XLOOKUP(A1920, Accounts!A:A, Accounts!E:E, "Not Found")</f>
        <v>Domiciliary</v>
      </c>
      <c r="L1920" s="3">
        <f>_xlfn.XLOOKUP(A1920, Accounts!A:A, Accounts!G:G, 0)</f>
        <v>204822528</v>
      </c>
      <c r="M1920" s="3" t="str">
        <f>_xlfn.XLOOKUP(A1920, Loan!A:A, Loan!D:D, "0")</f>
        <v>0</v>
      </c>
      <c r="N1920" s="3" t="str">
        <f>_xlfn.XLOOKUP(Customer8[[#This Row],[Account Number]],Transaction!C:C,Transaction!D:D)</f>
        <v>Money Transfer</v>
      </c>
      <c r="O1920" s="3" t="str">
        <f>_xlfn.XLOOKUP(Customer8[[#This Row],[Account Number]], Transaction!C:C,Transaction!E:E)</f>
        <v>Internet Banking</v>
      </c>
      <c r="P1920" s="2">
        <f>_xlfn.XLOOKUP(Customer8[[#This Row],[Account Number]], Transaction!C:C,Transaction!F:F)</f>
        <v>44574</v>
      </c>
      <c r="Q1920" s="3">
        <f>Customer8[[#This Row],[Bank Deposit]]-Customer8[[#This Row],[Saving Accounts]]</f>
        <v>92301.092999999993</v>
      </c>
      <c r="R1920" s="3">
        <f>IF(AND(K1920="Current", Customer8[[#This Row],[Balance]]&gt;500000), Customer8[[#This Row],[Balance]]*1.02, Customer8[[#This Row],[Balance]])</f>
        <v>92301.092999999993</v>
      </c>
      <c r="S1920" s="3" t="str">
        <f>TEXT(Customer8[[#This Row],[Transaction_Date]], "MMM")</f>
        <v>Jan</v>
      </c>
      <c r="T1920" s="3" t="str">
        <f t="shared" si="29"/>
        <v>70 Yrs &amp; Above</v>
      </c>
      <c r="U1920" s="3" t="str">
        <f>TEXT(Customer8[[#This Row],[Transaction_Date]],"YYYY")</f>
        <v>2022</v>
      </c>
    </row>
    <row r="1921" spans="1:21" x14ac:dyDescent="0.35">
      <c r="A1921" t="s">
        <v>4011</v>
      </c>
      <c r="B1921">
        <v>446120059</v>
      </c>
      <c r="C1921">
        <v>47</v>
      </c>
      <c r="D1921" s="1">
        <v>27539.25</v>
      </c>
      <c r="E1921" t="s">
        <v>11</v>
      </c>
      <c r="F1921" t="s">
        <v>1762</v>
      </c>
      <c r="G1921" t="s">
        <v>2746</v>
      </c>
      <c r="H1921" s="3">
        <v>745757.7916</v>
      </c>
      <c r="I1921" s="3">
        <v>190667.97150000001</v>
      </c>
      <c r="J1921" t="s">
        <v>4012</v>
      </c>
      <c r="K1921" t="str">
        <f>_xlfn.XLOOKUP(A1921, Accounts!A:A, Accounts!E:E, "Not Found")</f>
        <v>Domiciliary</v>
      </c>
      <c r="L1921" s="3">
        <f>_xlfn.XLOOKUP(A1921, Accounts!A:A, Accounts!G:G, 0)</f>
        <v>395808894</v>
      </c>
      <c r="M1921" s="3" t="str">
        <f>_xlfn.XLOOKUP(A1921, Loan!A:A, Loan!D:D, "0")</f>
        <v>0</v>
      </c>
      <c r="N1921" s="3" t="str">
        <f>_xlfn.XLOOKUP(Customer8[[#This Row],[Account Number]],Transaction!C:C,Transaction!D:D)</f>
        <v>Money Deposit</v>
      </c>
      <c r="O1921" s="3" t="str">
        <f>_xlfn.XLOOKUP(Customer8[[#This Row],[Account Number]], Transaction!C:C,Transaction!E:E)</f>
        <v>ATM</v>
      </c>
      <c r="P1921" s="2">
        <f>_xlfn.XLOOKUP(Customer8[[#This Row],[Account Number]], Transaction!C:C,Transaction!F:F)</f>
        <v>44291</v>
      </c>
      <c r="Q1921" s="3">
        <f>Customer8[[#This Row],[Bank Deposit]]-Customer8[[#This Row],[Saving Accounts]]</f>
        <v>555089.82010000001</v>
      </c>
      <c r="R1921" s="3">
        <f>IF(AND(K1921="Current", Customer8[[#This Row],[Balance]]&gt;500000), Customer8[[#This Row],[Balance]]*1.02, Customer8[[#This Row],[Balance]])</f>
        <v>555089.82010000001</v>
      </c>
      <c r="S1921" s="3" t="str">
        <f>TEXT(Customer8[[#This Row],[Transaction_Date]], "MMM")</f>
        <v>Apr</v>
      </c>
      <c r="T1921" s="3" t="str">
        <f t="shared" si="29"/>
        <v>40-49 Yrs</v>
      </c>
      <c r="U1921" s="3" t="str">
        <f>TEXT(Customer8[[#This Row],[Transaction_Date]],"YYYY")</f>
        <v>2021</v>
      </c>
    </row>
    <row r="1922" spans="1:21" x14ac:dyDescent="0.35">
      <c r="A1922" t="s">
        <v>4013</v>
      </c>
      <c r="B1922">
        <v>242838470</v>
      </c>
      <c r="C1922">
        <v>62</v>
      </c>
      <c r="D1922" s="1">
        <v>22060.5</v>
      </c>
      <c r="E1922" t="s">
        <v>11</v>
      </c>
      <c r="F1922" t="s">
        <v>307</v>
      </c>
      <c r="G1922" t="s">
        <v>2734</v>
      </c>
      <c r="H1922" s="3">
        <v>2570376.8799000001</v>
      </c>
      <c r="I1922" s="3">
        <v>1173483.3393999999</v>
      </c>
      <c r="J1922" t="s">
        <v>4014</v>
      </c>
      <c r="K1922" t="str">
        <f>_xlfn.XLOOKUP(A1922, Accounts!A:A, Accounts!E:E, "Not Found")</f>
        <v>Savings</v>
      </c>
      <c r="L1922" s="3">
        <f>_xlfn.XLOOKUP(A1922, Accounts!A:A, Accounts!G:G, 0)</f>
        <v>13686118</v>
      </c>
      <c r="M1922" s="3" t="str">
        <f>_xlfn.XLOOKUP(A1922, Loan!A:A, Loan!D:D, "0")</f>
        <v>0</v>
      </c>
      <c r="N1922" s="3" t="str">
        <f>_xlfn.XLOOKUP(Customer8[[#This Row],[Account Number]],Transaction!C:C,Transaction!D:D)</f>
        <v>Money Transfer</v>
      </c>
      <c r="O1922" s="3" t="str">
        <f>_xlfn.XLOOKUP(Customer8[[#This Row],[Account Number]], Transaction!C:C,Transaction!E:E)</f>
        <v>Bank</v>
      </c>
      <c r="P1922" s="2">
        <f>_xlfn.XLOOKUP(Customer8[[#This Row],[Account Number]], Transaction!C:C,Transaction!F:F)</f>
        <v>44324</v>
      </c>
      <c r="Q1922" s="3">
        <f>Customer8[[#This Row],[Bank Deposit]]-Customer8[[#This Row],[Saving Accounts]]</f>
        <v>1396893.5405000001</v>
      </c>
      <c r="R1922" s="3">
        <f>IF(AND(K1922="Current", Customer8[[#This Row],[Balance]]&gt;500000), Customer8[[#This Row],[Balance]]*1.02, Customer8[[#This Row],[Balance]])</f>
        <v>1396893.5405000001</v>
      </c>
      <c r="S1922" s="3" t="str">
        <f>TEXT(Customer8[[#This Row],[Transaction_Date]], "MMM")</f>
        <v>May</v>
      </c>
      <c r="T1922" s="3" t="str">
        <f t="shared" ref="T1922:T1985" si="30">IF(C1922&lt;20,"Below 20 Yrs",IF(C1922&lt;=29,"20-29 Yrs",IF(C1922&lt;=39,"30-39 Yrs",IF(C1922&lt;=49,"40-49 Yrs",IF(C1922&lt;=59,"50-59 Yrs",IF(C1922&lt;=69,"60-69 Yrs","70 Yrs &amp; Above"))))))</f>
        <v>60-69 Yrs</v>
      </c>
      <c r="U1922" s="3" t="str">
        <f>TEXT(Customer8[[#This Row],[Transaction_Date]],"YYYY")</f>
        <v>2021</v>
      </c>
    </row>
    <row r="1923" spans="1:21" x14ac:dyDescent="0.35">
      <c r="A1923" t="s">
        <v>4015</v>
      </c>
      <c r="B1923">
        <v>141573647</v>
      </c>
      <c r="C1923">
        <v>17</v>
      </c>
      <c r="D1923" s="1">
        <v>38496.75</v>
      </c>
      <c r="E1923" t="s">
        <v>11</v>
      </c>
      <c r="F1923" t="s">
        <v>456</v>
      </c>
      <c r="G1923" t="s">
        <v>2756</v>
      </c>
      <c r="H1923" s="3">
        <v>203074.46359999999</v>
      </c>
      <c r="I1923" s="3">
        <v>18395.381600000001</v>
      </c>
      <c r="J1923" t="s">
        <v>4016</v>
      </c>
      <c r="K1923" t="str">
        <f>_xlfn.XLOOKUP(A1923, Accounts!A:A, Accounts!E:E, "Not Found")</f>
        <v>Current</v>
      </c>
      <c r="L1923" s="3">
        <f>_xlfn.XLOOKUP(A1923, Accounts!A:A, Accounts!G:G, 0)</f>
        <v>546475776</v>
      </c>
      <c r="M1923" s="3" t="str">
        <f>_xlfn.XLOOKUP(A1923, Loan!A:A, Loan!D:D, "0")</f>
        <v>0</v>
      </c>
      <c r="N1923" s="3" t="str">
        <f>_xlfn.XLOOKUP(Customer8[[#This Row],[Account Number]],Transaction!C:C,Transaction!D:D)</f>
        <v>Cash Withdrawal</v>
      </c>
      <c r="O1923" s="3" t="str">
        <f>_xlfn.XLOOKUP(Customer8[[#This Row],[Account Number]], Transaction!C:C,Transaction!E:E)</f>
        <v>ATM</v>
      </c>
      <c r="P1923" s="2">
        <f>_xlfn.XLOOKUP(Customer8[[#This Row],[Account Number]], Transaction!C:C,Transaction!F:F)</f>
        <v>44402</v>
      </c>
      <c r="Q1923" s="3">
        <f>Customer8[[#This Row],[Bank Deposit]]-Customer8[[#This Row],[Saving Accounts]]</f>
        <v>184679.08199999999</v>
      </c>
      <c r="R1923" s="3">
        <f>IF(AND(K1923="Current", Customer8[[#This Row],[Balance]]&gt;500000), Customer8[[#This Row],[Balance]]*1.02, Customer8[[#This Row],[Balance]])</f>
        <v>184679.08199999999</v>
      </c>
      <c r="S1923" s="3" t="str">
        <f>TEXT(Customer8[[#This Row],[Transaction_Date]], "MMM")</f>
        <v>Jul</v>
      </c>
      <c r="T1923" s="3" t="str">
        <f t="shared" si="30"/>
        <v>Below 20 Yrs</v>
      </c>
      <c r="U1923" s="3" t="str">
        <f>TEXT(Customer8[[#This Row],[Transaction_Date]],"YYYY")</f>
        <v>2021</v>
      </c>
    </row>
    <row r="1924" spans="1:21" x14ac:dyDescent="0.35">
      <c r="A1924" t="s">
        <v>4017</v>
      </c>
      <c r="B1924">
        <v>710491494</v>
      </c>
      <c r="C1924">
        <v>72</v>
      </c>
      <c r="D1924" s="1">
        <v>18408</v>
      </c>
      <c r="E1924" t="s">
        <v>11</v>
      </c>
      <c r="F1924" t="s">
        <v>350</v>
      </c>
      <c r="G1924" t="s">
        <v>2749</v>
      </c>
      <c r="H1924" s="3">
        <v>570748.36340000003</v>
      </c>
      <c r="I1924" s="3">
        <v>94543.812900000004</v>
      </c>
      <c r="J1924" t="s">
        <v>4018</v>
      </c>
      <c r="K1924" t="str">
        <f>_xlfn.XLOOKUP(A1924, Accounts!A:A, Accounts!E:E, "Not Found")</f>
        <v>Savings</v>
      </c>
      <c r="L1924" s="3">
        <f>_xlfn.XLOOKUP(A1924, Accounts!A:A, Accounts!G:G, 0)</f>
        <v>1280793657</v>
      </c>
      <c r="M1924" s="3" t="str">
        <f>_xlfn.XLOOKUP(A1924, Loan!A:A, Loan!D:D, "0")</f>
        <v>0</v>
      </c>
      <c r="N1924" s="3" t="str">
        <f>_xlfn.XLOOKUP(Customer8[[#This Row],[Account Number]],Transaction!C:C,Transaction!D:D)</f>
        <v>Online Payment</v>
      </c>
      <c r="O1924" s="3" t="str">
        <f>_xlfn.XLOOKUP(Customer8[[#This Row],[Account Number]], Transaction!C:C,Transaction!E:E)</f>
        <v>Mobile</v>
      </c>
      <c r="P1924" s="2">
        <f>_xlfn.XLOOKUP(Customer8[[#This Row],[Account Number]], Transaction!C:C,Transaction!F:F)</f>
        <v>44409</v>
      </c>
      <c r="Q1924" s="3">
        <f>Customer8[[#This Row],[Bank Deposit]]-Customer8[[#This Row],[Saving Accounts]]</f>
        <v>476204.55050000001</v>
      </c>
      <c r="R1924" s="3">
        <f>IF(AND(K1924="Current", Customer8[[#This Row],[Balance]]&gt;500000), Customer8[[#This Row],[Balance]]*1.02, Customer8[[#This Row],[Balance]])</f>
        <v>476204.55050000001</v>
      </c>
      <c r="S1924" s="3" t="str">
        <f>TEXT(Customer8[[#This Row],[Transaction_Date]], "MMM")</f>
        <v>Aug</v>
      </c>
      <c r="T1924" s="3" t="str">
        <f t="shared" si="30"/>
        <v>70 Yrs &amp; Above</v>
      </c>
      <c r="U1924" s="3" t="str">
        <f>TEXT(Customer8[[#This Row],[Transaction_Date]],"YYYY")</f>
        <v>2021</v>
      </c>
    </row>
    <row r="1925" spans="1:21" x14ac:dyDescent="0.35">
      <c r="A1925" t="s">
        <v>4019</v>
      </c>
      <c r="B1925">
        <v>811956007</v>
      </c>
      <c r="C1925">
        <v>40</v>
      </c>
      <c r="D1925" s="1">
        <v>30096</v>
      </c>
      <c r="E1925" t="s">
        <v>11</v>
      </c>
      <c r="F1925" t="s">
        <v>482</v>
      </c>
      <c r="G1925" t="s">
        <v>2740</v>
      </c>
      <c r="H1925" s="3">
        <v>382095.46289999998</v>
      </c>
      <c r="I1925" s="3">
        <v>56949.2601</v>
      </c>
      <c r="J1925" t="s">
        <v>4020</v>
      </c>
      <c r="K1925" t="str">
        <f>_xlfn.XLOOKUP(A1925, Accounts!A:A, Accounts!E:E, "Not Found")</f>
        <v>Current</v>
      </c>
      <c r="L1925" s="3">
        <f>_xlfn.XLOOKUP(A1925, Accounts!A:A, Accounts!G:G, 0)</f>
        <v>668895744</v>
      </c>
      <c r="M1925" s="3" t="str">
        <f>_xlfn.XLOOKUP(A1925, Loan!A:A, Loan!D:D, "0")</f>
        <v>0</v>
      </c>
      <c r="N1925" s="3" t="str">
        <f>_xlfn.XLOOKUP(Customer8[[#This Row],[Account Number]],Transaction!C:C,Transaction!D:D)</f>
        <v>Cash Withdrawal</v>
      </c>
      <c r="O1925" s="3" t="str">
        <f>_xlfn.XLOOKUP(Customer8[[#This Row],[Account Number]], Transaction!C:C,Transaction!E:E)</f>
        <v>ATM</v>
      </c>
      <c r="P1925" s="2">
        <f>_xlfn.XLOOKUP(Customer8[[#This Row],[Account Number]], Transaction!C:C,Transaction!F:F)</f>
        <v>44585</v>
      </c>
      <c r="Q1925" s="3">
        <f>Customer8[[#This Row],[Bank Deposit]]-Customer8[[#This Row],[Saving Accounts]]</f>
        <v>325146.20279999997</v>
      </c>
      <c r="R1925" s="3">
        <f>IF(AND(K1925="Current", Customer8[[#This Row],[Balance]]&gt;500000), Customer8[[#This Row],[Balance]]*1.02, Customer8[[#This Row],[Balance]])</f>
        <v>325146.20279999997</v>
      </c>
      <c r="S1925" s="3" t="str">
        <f>TEXT(Customer8[[#This Row],[Transaction_Date]], "MMM")</f>
        <v>Jan</v>
      </c>
      <c r="T1925" s="3" t="str">
        <f t="shared" si="30"/>
        <v>40-49 Yrs</v>
      </c>
      <c r="U1925" s="3" t="str">
        <f>TEXT(Customer8[[#This Row],[Transaction_Date]],"YYYY")</f>
        <v>2022</v>
      </c>
    </row>
    <row r="1926" spans="1:21" x14ac:dyDescent="0.35">
      <c r="A1926" t="s">
        <v>2916</v>
      </c>
      <c r="B1926">
        <v>892038287</v>
      </c>
      <c r="C1926">
        <v>75</v>
      </c>
      <c r="D1926" s="1">
        <v>17312.25</v>
      </c>
      <c r="E1926" t="s">
        <v>11</v>
      </c>
      <c r="F1926" t="s">
        <v>87</v>
      </c>
      <c r="G1926" t="s">
        <v>2759</v>
      </c>
      <c r="H1926" s="3">
        <v>314626.92239999998</v>
      </c>
      <c r="I1926" s="3">
        <v>51939.231299999999</v>
      </c>
      <c r="J1926" t="s">
        <v>4021</v>
      </c>
      <c r="K1926" t="str">
        <f>_xlfn.XLOOKUP(A1926, Accounts!A:A, Accounts!E:E, "Not Found")</f>
        <v>Joint</v>
      </c>
      <c r="L1926" s="3">
        <f>_xlfn.XLOOKUP(A1926, Accounts!A:A, Accounts!G:G, 0)</f>
        <v>2412511164</v>
      </c>
      <c r="M1926" s="3" t="str">
        <f>_xlfn.XLOOKUP(A1926, Loan!A:A, Loan!D:D, "0")</f>
        <v>0</v>
      </c>
      <c r="N1926" s="3" t="str">
        <f>_xlfn.XLOOKUP(Customer8[[#This Row],[Account Number]],Transaction!C:C,Transaction!D:D)</f>
        <v>Money Transfer</v>
      </c>
      <c r="O1926" s="3" t="str">
        <f>_xlfn.XLOOKUP(Customer8[[#This Row],[Account Number]], Transaction!C:C,Transaction!E:E)</f>
        <v>Bank</v>
      </c>
      <c r="P1926" s="2">
        <f>_xlfn.XLOOKUP(Customer8[[#This Row],[Account Number]], Transaction!C:C,Transaction!F:F)</f>
        <v>44397</v>
      </c>
      <c r="Q1926" s="3">
        <f>Customer8[[#This Row],[Bank Deposit]]-Customer8[[#This Row],[Saving Accounts]]</f>
        <v>262687.6911</v>
      </c>
      <c r="R1926" s="3">
        <f>IF(AND(K1926="Current", Customer8[[#This Row],[Balance]]&gt;500000), Customer8[[#This Row],[Balance]]*1.02, Customer8[[#This Row],[Balance]])</f>
        <v>262687.6911</v>
      </c>
      <c r="S1926" s="3" t="str">
        <f>TEXT(Customer8[[#This Row],[Transaction_Date]], "MMM")</f>
        <v>Jul</v>
      </c>
      <c r="T1926" s="3" t="str">
        <f t="shared" si="30"/>
        <v>70 Yrs &amp; Above</v>
      </c>
      <c r="U1926" s="3" t="str">
        <f>TEXT(Customer8[[#This Row],[Transaction_Date]],"YYYY")</f>
        <v>2021</v>
      </c>
    </row>
    <row r="1927" spans="1:21" x14ac:dyDescent="0.35">
      <c r="A1927" t="s">
        <v>4022</v>
      </c>
      <c r="B1927">
        <v>460865549</v>
      </c>
      <c r="C1927">
        <v>67</v>
      </c>
      <c r="D1927" s="1">
        <v>20234.25</v>
      </c>
      <c r="E1927" t="s">
        <v>11</v>
      </c>
      <c r="F1927" t="s">
        <v>260</v>
      </c>
      <c r="G1927" t="s">
        <v>2781</v>
      </c>
      <c r="H1927" s="3">
        <v>256902.3</v>
      </c>
      <c r="I1927" s="3">
        <v>56621.266900000002</v>
      </c>
      <c r="J1927" t="s">
        <v>4023</v>
      </c>
      <c r="K1927" t="str">
        <f>_xlfn.XLOOKUP(A1927, Accounts!A:A, Accounts!E:E, "Not Found")</f>
        <v>Savings</v>
      </c>
      <c r="L1927" s="3">
        <f>_xlfn.XLOOKUP(A1927, Accounts!A:A, Accounts!G:G, 0)</f>
        <v>3617314536</v>
      </c>
      <c r="M1927" s="3" t="str">
        <f>_xlfn.XLOOKUP(A1927, Loan!A:A, Loan!D:D, "0")</f>
        <v>0</v>
      </c>
      <c r="N1927" s="3" t="str">
        <f>_xlfn.XLOOKUP(Customer8[[#This Row],[Account Number]],Transaction!C:C,Transaction!D:D)</f>
        <v>Cash Withdrawal</v>
      </c>
      <c r="O1927" s="3" t="str">
        <f>_xlfn.XLOOKUP(Customer8[[#This Row],[Account Number]], Transaction!C:C,Transaction!E:E)</f>
        <v>POS</v>
      </c>
      <c r="P1927" s="2">
        <f>_xlfn.XLOOKUP(Customer8[[#This Row],[Account Number]], Transaction!C:C,Transaction!F:F)</f>
        <v>44483</v>
      </c>
      <c r="Q1927" s="3">
        <f>Customer8[[#This Row],[Bank Deposit]]-Customer8[[#This Row],[Saving Accounts]]</f>
        <v>200281.0331</v>
      </c>
      <c r="R1927" s="3">
        <f>IF(AND(K1927="Current", Customer8[[#This Row],[Balance]]&gt;500000), Customer8[[#This Row],[Balance]]*1.02, Customer8[[#This Row],[Balance]])</f>
        <v>200281.0331</v>
      </c>
      <c r="S1927" s="3" t="str">
        <f>TEXT(Customer8[[#This Row],[Transaction_Date]], "MMM")</f>
        <v>Oct</v>
      </c>
      <c r="T1927" s="3" t="str">
        <f t="shared" si="30"/>
        <v>60-69 Yrs</v>
      </c>
      <c r="U1927" s="3" t="str">
        <f>TEXT(Customer8[[#This Row],[Transaction_Date]],"YYYY")</f>
        <v>2021</v>
      </c>
    </row>
    <row r="1928" spans="1:21" x14ac:dyDescent="0.35">
      <c r="A1928" t="s">
        <v>4024</v>
      </c>
      <c r="B1928">
        <v>980286712</v>
      </c>
      <c r="C1928">
        <v>73</v>
      </c>
      <c r="D1928" s="1">
        <v>18042.75</v>
      </c>
      <c r="E1928" t="s">
        <v>11</v>
      </c>
      <c r="F1928" t="s">
        <v>641</v>
      </c>
      <c r="G1928" t="s">
        <v>2759</v>
      </c>
      <c r="H1928" s="3">
        <v>156466.45430000001</v>
      </c>
      <c r="I1928" s="3">
        <v>55322.067799999997</v>
      </c>
      <c r="J1928" t="s">
        <v>4025</v>
      </c>
      <c r="K1928" t="str">
        <f>_xlfn.XLOOKUP(A1928, Accounts!A:A, Accounts!E:E, "Not Found")</f>
        <v>Domiciliary</v>
      </c>
      <c r="L1928" s="3">
        <f>_xlfn.XLOOKUP(A1928, Accounts!A:A, Accounts!G:G, 0)</f>
        <v>632510424</v>
      </c>
      <c r="M1928" s="3" t="str">
        <f>_xlfn.XLOOKUP(A1928, Loan!A:A, Loan!D:D, "0")</f>
        <v>0</v>
      </c>
      <c r="N1928" s="3" t="str">
        <f>_xlfn.XLOOKUP(Customer8[[#This Row],[Account Number]],Transaction!C:C,Transaction!D:D)</f>
        <v>Checks</v>
      </c>
      <c r="O1928" s="3" t="str">
        <f>_xlfn.XLOOKUP(Customer8[[#This Row],[Account Number]], Transaction!C:C,Transaction!E:E)</f>
        <v>Bank</v>
      </c>
      <c r="P1928" s="2">
        <f>_xlfn.XLOOKUP(Customer8[[#This Row],[Account Number]], Transaction!C:C,Transaction!F:F)</f>
        <v>44248</v>
      </c>
      <c r="Q1928" s="3">
        <f>Customer8[[#This Row],[Bank Deposit]]-Customer8[[#This Row],[Saving Accounts]]</f>
        <v>101144.38650000002</v>
      </c>
      <c r="R1928" s="3">
        <f>IF(AND(K1928="Current", Customer8[[#This Row],[Balance]]&gt;500000), Customer8[[#This Row],[Balance]]*1.02, Customer8[[#This Row],[Balance]])</f>
        <v>101144.38650000002</v>
      </c>
      <c r="S1928" s="3" t="str">
        <f>TEXT(Customer8[[#This Row],[Transaction_Date]], "MMM")</f>
        <v>Feb</v>
      </c>
      <c r="T1928" s="3" t="str">
        <f t="shared" si="30"/>
        <v>70 Yrs &amp; Above</v>
      </c>
      <c r="U1928" s="3" t="str">
        <f>TEXT(Customer8[[#This Row],[Transaction_Date]],"YYYY")</f>
        <v>2021</v>
      </c>
    </row>
    <row r="1929" spans="1:21" x14ac:dyDescent="0.35">
      <c r="A1929" t="s">
        <v>4026</v>
      </c>
      <c r="B1929">
        <v>687564363</v>
      </c>
      <c r="C1929">
        <v>36</v>
      </c>
      <c r="D1929" s="1">
        <v>31557</v>
      </c>
      <c r="E1929" t="s">
        <v>11</v>
      </c>
      <c r="F1929" t="s">
        <v>1017</v>
      </c>
      <c r="G1929" t="s">
        <v>2759</v>
      </c>
      <c r="H1929" s="3">
        <v>302394.06849999999</v>
      </c>
      <c r="I1929" s="3">
        <v>69685.633100000006</v>
      </c>
      <c r="J1929" t="s">
        <v>4027</v>
      </c>
      <c r="K1929" t="str">
        <f>_xlfn.XLOOKUP(A1929, Accounts!A:A, Accounts!E:E, "Not Found")</f>
        <v>Current</v>
      </c>
      <c r="L1929" s="3">
        <f>_xlfn.XLOOKUP(A1929, Accounts!A:A, Accounts!G:G, 0)</f>
        <v>1521248256</v>
      </c>
      <c r="M1929" s="3" t="str">
        <f>_xlfn.XLOOKUP(A1929, Loan!A:A, Loan!D:D, "0")</f>
        <v>0</v>
      </c>
      <c r="N1929" s="3" t="str">
        <f>_xlfn.XLOOKUP(Customer8[[#This Row],[Account Number]],Transaction!C:C,Transaction!D:D)</f>
        <v>Cash Withdrawal</v>
      </c>
      <c r="O1929" s="3" t="str">
        <f>_xlfn.XLOOKUP(Customer8[[#This Row],[Account Number]], Transaction!C:C,Transaction!E:E)</f>
        <v>ATM</v>
      </c>
      <c r="P1929" s="2">
        <f>_xlfn.XLOOKUP(Customer8[[#This Row],[Account Number]], Transaction!C:C,Transaction!F:F)</f>
        <v>44235</v>
      </c>
      <c r="Q1929" s="3">
        <f>Customer8[[#This Row],[Bank Deposit]]-Customer8[[#This Row],[Saving Accounts]]</f>
        <v>232708.43539999999</v>
      </c>
      <c r="R1929" s="3">
        <f>IF(AND(K1929="Current", Customer8[[#This Row],[Balance]]&gt;500000), Customer8[[#This Row],[Balance]]*1.02, Customer8[[#This Row],[Balance]])</f>
        <v>232708.43539999999</v>
      </c>
      <c r="S1929" s="3" t="str">
        <f>TEXT(Customer8[[#This Row],[Transaction_Date]], "MMM")</f>
        <v>Feb</v>
      </c>
      <c r="T1929" s="3" t="str">
        <f t="shared" si="30"/>
        <v>30-39 Yrs</v>
      </c>
      <c r="U1929" s="3" t="str">
        <f>TEXT(Customer8[[#This Row],[Transaction_Date]],"YYYY")</f>
        <v>2021</v>
      </c>
    </row>
    <row r="1930" spans="1:21" x14ac:dyDescent="0.35">
      <c r="A1930" t="s">
        <v>4028</v>
      </c>
      <c r="B1930">
        <v>940266572</v>
      </c>
      <c r="C1930">
        <v>17</v>
      </c>
      <c r="D1930" s="1">
        <v>38496.75</v>
      </c>
      <c r="E1930" t="s">
        <v>11</v>
      </c>
      <c r="F1930" t="s">
        <v>240</v>
      </c>
      <c r="G1930" t="s">
        <v>2771</v>
      </c>
      <c r="H1930" s="3">
        <v>910625.49690000003</v>
      </c>
      <c r="I1930" s="3">
        <v>504298.12</v>
      </c>
      <c r="J1930" t="s">
        <v>4029</v>
      </c>
      <c r="K1930" t="str">
        <f>_xlfn.XLOOKUP(A1930, Accounts!A:A, Accounts!E:E, "Not Found")</f>
        <v>Savings</v>
      </c>
      <c r="L1930" s="3">
        <f>_xlfn.XLOOKUP(A1930, Accounts!A:A, Accounts!G:G, 0)</f>
        <v>1913780763</v>
      </c>
      <c r="M1930" s="3" t="str">
        <f>_xlfn.XLOOKUP(A1930, Loan!A:A, Loan!D:D, "0")</f>
        <v>0</v>
      </c>
      <c r="N1930" s="3" t="str">
        <f>_xlfn.XLOOKUP(Customer8[[#This Row],[Account Number]],Transaction!C:C,Transaction!D:D)</f>
        <v>Online Payment</v>
      </c>
      <c r="O1930" s="3" t="str">
        <f>_xlfn.XLOOKUP(Customer8[[#This Row],[Account Number]], Transaction!C:C,Transaction!E:E)</f>
        <v>Card</v>
      </c>
      <c r="P1930" s="2">
        <f>_xlfn.XLOOKUP(Customer8[[#This Row],[Account Number]], Transaction!C:C,Transaction!F:F)</f>
        <v>44418</v>
      </c>
      <c r="Q1930" s="3">
        <f>Customer8[[#This Row],[Bank Deposit]]-Customer8[[#This Row],[Saving Accounts]]</f>
        <v>406327.37690000003</v>
      </c>
      <c r="R1930" s="3">
        <f>IF(AND(K1930="Current", Customer8[[#This Row],[Balance]]&gt;500000), Customer8[[#This Row],[Balance]]*1.02, Customer8[[#This Row],[Balance]])</f>
        <v>406327.37690000003</v>
      </c>
      <c r="S1930" s="3" t="str">
        <f>TEXT(Customer8[[#This Row],[Transaction_Date]], "MMM")</f>
        <v>Aug</v>
      </c>
      <c r="T1930" s="3" t="str">
        <f t="shared" si="30"/>
        <v>Below 20 Yrs</v>
      </c>
      <c r="U1930" s="3" t="str">
        <f>TEXT(Customer8[[#This Row],[Transaction_Date]],"YYYY")</f>
        <v>2021</v>
      </c>
    </row>
    <row r="1931" spans="1:21" x14ac:dyDescent="0.35">
      <c r="A1931" t="s">
        <v>4030</v>
      </c>
      <c r="B1931">
        <v>192781810</v>
      </c>
      <c r="C1931">
        <v>79</v>
      </c>
      <c r="D1931" s="1">
        <v>15851.25</v>
      </c>
      <c r="E1931" t="s">
        <v>11</v>
      </c>
      <c r="F1931" t="s">
        <v>550</v>
      </c>
      <c r="G1931" t="s">
        <v>2740</v>
      </c>
      <c r="H1931" s="3">
        <v>914426.93149999995</v>
      </c>
      <c r="I1931" s="3">
        <v>245879.24160000001</v>
      </c>
      <c r="J1931" t="s">
        <v>4031</v>
      </c>
      <c r="K1931" t="str">
        <f>_xlfn.XLOOKUP(A1931, Accounts!A:A, Accounts!E:E, "Not Found")</f>
        <v>Current</v>
      </c>
      <c r="L1931" s="3">
        <f>_xlfn.XLOOKUP(A1931, Accounts!A:A, Accounts!G:G, 0)</f>
        <v>2109398829</v>
      </c>
      <c r="M1931" s="3">
        <f>_xlfn.XLOOKUP(A1931, Loan!A:A, Loan!D:D, "0")</f>
        <v>806505549</v>
      </c>
      <c r="N1931" s="3" t="str">
        <f>_xlfn.XLOOKUP(Customer8[[#This Row],[Account Number]],Transaction!C:C,Transaction!D:D)</f>
        <v>Loan Payment</v>
      </c>
      <c r="O1931" s="3" t="str">
        <f>_xlfn.XLOOKUP(Customer8[[#This Row],[Account Number]], Transaction!C:C,Transaction!E:E)</f>
        <v>AFT</v>
      </c>
      <c r="P1931" s="2">
        <f>_xlfn.XLOOKUP(Customer8[[#This Row],[Account Number]], Transaction!C:C,Transaction!F:F)</f>
        <v>44440</v>
      </c>
      <c r="Q1931" s="3">
        <f>Customer8[[#This Row],[Bank Deposit]]-Customer8[[#This Row],[Saving Accounts]]</f>
        <v>668547.68989999988</v>
      </c>
      <c r="R1931" s="3">
        <f>IF(AND(K1931="Current", Customer8[[#This Row],[Balance]]&gt;500000), Customer8[[#This Row],[Balance]]*1.02, Customer8[[#This Row],[Balance]])</f>
        <v>681918.64369799988</v>
      </c>
      <c r="S1931" s="3" t="str">
        <f>TEXT(Customer8[[#This Row],[Transaction_Date]], "MMM")</f>
        <v>Sep</v>
      </c>
      <c r="T1931" s="3" t="str">
        <f t="shared" si="30"/>
        <v>70 Yrs &amp; Above</v>
      </c>
      <c r="U1931" s="3" t="str">
        <f>TEXT(Customer8[[#This Row],[Transaction_Date]],"YYYY")</f>
        <v>2021</v>
      </c>
    </row>
    <row r="1932" spans="1:21" x14ac:dyDescent="0.35">
      <c r="A1932" t="s">
        <v>4032</v>
      </c>
      <c r="B1932">
        <v>151570772</v>
      </c>
      <c r="C1932">
        <v>38</v>
      </c>
      <c r="D1932" s="1">
        <v>30826.5</v>
      </c>
      <c r="E1932" t="s">
        <v>11</v>
      </c>
      <c r="F1932" t="s">
        <v>574</v>
      </c>
      <c r="G1932" t="s">
        <v>2771</v>
      </c>
      <c r="H1932" s="3">
        <v>873130.82129999995</v>
      </c>
      <c r="I1932" s="3">
        <v>576086.31510000001</v>
      </c>
      <c r="J1932" t="s">
        <v>4033</v>
      </c>
      <c r="K1932" t="str">
        <f>_xlfn.XLOOKUP(A1932, Accounts!A:A, Accounts!E:E, "Not Found")</f>
        <v>Domiciliary</v>
      </c>
      <c r="L1932" s="3">
        <f>_xlfn.XLOOKUP(A1932, Accounts!A:A, Accounts!G:G, 0)</f>
        <v>552357</v>
      </c>
      <c r="M1932" s="3" t="str">
        <f>_xlfn.XLOOKUP(A1932, Loan!A:A, Loan!D:D, "0")</f>
        <v>0</v>
      </c>
      <c r="N1932" s="3" t="str">
        <f>_xlfn.XLOOKUP(Customer8[[#This Row],[Account Number]],Transaction!C:C,Transaction!D:D)</f>
        <v>Money Deposit</v>
      </c>
      <c r="O1932" s="3" t="str">
        <f>_xlfn.XLOOKUP(Customer8[[#This Row],[Account Number]], Transaction!C:C,Transaction!E:E)</f>
        <v>Bank</v>
      </c>
      <c r="P1932" s="2">
        <f>_xlfn.XLOOKUP(Customer8[[#This Row],[Account Number]], Transaction!C:C,Transaction!F:F)</f>
        <v>44281</v>
      </c>
      <c r="Q1932" s="3">
        <f>Customer8[[#This Row],[Bank Deposit]]-Customer8[[#This Row],[Saving Accounts]]</f>
        <v>297044.50619999995</v>
      </c>
      <c r="R1932" s="3">
        <f>IF(AND(K1932="Current", Customer8[[#This Row],[Balance]]&gt;500000), Customer8[[#This Row],[Balance]]*1.02, Customer8[[#This Row],[Balance]])</f>
        <v>297044.50619999995</v>
      </c>
      <c r="S1932" s="3" t="str">
        <f>TEXT(Customer8[[#This Row],[Transaction_Date]], "MMM")</f>
        <v>Mar</v>
      </c>
      <c r="T1932" s="3" t="str">
        <f t="shared" si="30"/>
        <v>30-39 Yrs</v>
      </c>
      <c r="U1932" s="3" t="str">
        <f>TEXT(Customer8[[#This Row],[Transaction_Date]],"YYYY")</f>
        <v>2021</v>
      </c>
    </row>
    <row r="1933" spans="1:21" x14ac:dyDescent="0.35">
      <c r="A1933" t="s">
        <v>4034</v>
      </c>
      <c r="B1933">
        <v>335718706</v>
      </c>
      <c r="C1933">
        <v>72</v>
      </c>
      <c r="D1933" s="1">
        <v>18408</v>
      </c>
      <c r="E1933" t="s">
        <v>11</v>
      </c>
      <c r="F1933" t="s">
        <v>293</v>
      </c>
      <c r="G1933" t="s">
        <v>2776</v>
      </c>
      <c r="H1933" s="3">
        <v>361620.06800000003</v>
      </c>
      <c r="I1933" s="3">
        <v>139046.4614</v>
      </c>
      <c r="J1933" t="s">
        <v>4035</v>
      </c>
      <c r="K1933" t="str">
        <f>_xlfn.XLOOKUP(A1933, Accounts!A:A, Accounts!E:E, "Not Found")</f>
        <v>Joint</v>
      </c>
      <c r="L1933" s="3">
        <f>_xlfn.XLOOKUP(A1933, Accounts!A:A, Accounts!G:G, 0)</f>
        <v>4558598875</v>
      </c>
      <c r="M1933" s="3" t="str">
        <f>_xlfn.XLOOKUP(A1933, Loan!A:A, Loan!D:D, "0")</f>
        <v>0</v>
      </c>
      <c r="N1933" s="3" t="str">
        <f>_xlfn.XLOOKUP(Customer8[[#This Row],[Account Number]],Transaction!C:C,Transaction!D:D)</f>
        <v>Money Deposit</v>
      </c>
      <c r="O1933" s="3" t="str">
        <f>_xlfn.XLOOKUP(Customer8[[#This Row],[Account Number]], Transaction!C:C,Transaction!E:E)</f>
        <v>Bank</v>
      </c>
      <c r="P1933" s="2">
        <f>_xlfn.XLOOKUP(Customer8[[#This Row],[Account Number]], Transaction!C:C,Transaction!F:F)</f>
        <v>44629</v>
      </c>
      <c r="Q1933" s="3">
        <f>Customer8[[#This Row],[Bank Deposit]]-Customer8[[#This Row],[Saving Accounts]]</f>
        <v>222573.60660000003</v>
      </c>
      <c r="R1933" s="3">
        <f>IF(AND(K1933="Current", Customer8[[#This Row],[Balance]]&gt;500000), Customer8[[#This Row],[Balance]]*1.02, Customer8[[#This Row],[Balance]])</f>
        <v>222573.60660000003</v>
      </c>
      <c r="S1933" s="3" t="str">
        <f>TEXT(Customer8[[#This Row],[Transaction_Date]], "MMM")</f>
        <v>Mar</v>
      </c>
      <c r="T1933" s="3" t="str">
        <f t="shared" si="30"/>
        <v>70 Yrs &amp; Above</v>
      </c>
      <c r="U1933" s="3" t="str">
        <f>TEXT(Customer8[[#This Row],[Transaction_Date]],"YYYY")</f>
        <v>2022</v>
      </c>
    </row>
    <row r="1934" spans="1:21" x14ac:dyDescent="0.35">
      <c r="A1934" t="s">
        <v>4036</v>
      </c>
      <c r="B1934">
        <v>967386430</v>
      </c>
      <c r="C1934">
        <v>35</v>
      </c>
      <c r="D1934" s="1">
        <v>31922.25</v>
      </c>
      <c r="E1934" t="s">
        <v>11</v>
      </c>
      <c r="F1934" t="s">
        <v>253</v>
      </c>
      <c r="G1934" t="s">
        <v>2743</v>
      </c>
      <c r="H1934" s="3">
        <v>49923.510300000002</v>
      </c>
      <c r="I1934" s="3">
        <v>13814.7714</v>
      </c>
      <c r="J1934" t="s">
        <v>4037</v>
      </c>
      <c r="K1934" t="str">
        <f>_xlfn.XLOOKUP(A1934, Accounts!A:A, Accounts!E:E, "Not Found")</f>
        <v>Domiciliary</v>
      </c>
      <c r="L1934" s="3">
        <f>_xlfn.XLOOKUP(A1934, Accounts!A:A, Accounts!G:G, 0)</f>
        <v>59368365</v>
      </c>
      <c r="M1934" s="3" t="str">
        <f>_xlfn.XLOOKUP(A1934, Loan!A:A, Loan!D:D, "0")</f>
        <v>0</v>
      </c>
      <c r="N1934" s="3" t="str">
        <f>_xlfn.XLOOKUP(Customer8[[#This Row],[Account Number]],Transaction!C:C,Transaction!D:D)</f>
        <v>Money Transfer</v>
      </c>
      <c r="O1934" s="3" t="str">
        <f>_xlfn.XLOOKUP(Customer8[[#This Row],[Account Number]], Transaction!C:C,Transaction!E:E)</f>
        <v>Internet Banking</v>
      </c>
      <c r="P1934" s="2">
        <f>_xlfn.XLOOKUP(Customer8[[#This Row],[Account Number]], Transaction!C:C,Transaction!F:F)</f>
        <v>44369</v>
      </c>
      <c r="Q1934" s="3">
        <f>Customer8[[#This Row],[Bank Deposit]]-Customer8[[#This Row],[Saving Accounts]]</f>
        <v>36108.738900000004</v>
      </c>
      <c r="R1934" s="3">
        <f>IF(AND(K1934="Current", Customer8[[#This Row],[Balance]]&gt;500000), Customer8[[#This Row],[Balance]]*1.02, Customer8[[#This Row],[Balance]])</f>
        <v>36108.738900000004</v>
      </c>
      <c r="S1934" s="3" t="str">
        <f>TEXT(Customer8[[#This Row],[Transaction_Date]], "MMM")</f>
        <v>Jun</v>
      </c>
      <c r="T1934" s="3" t="str">
        <f t="shared" si="30"/>
        <v>30-39 Yrs</v>
      </c>
      <c r="U1934" s="3" t="str">
        <f>TEXT(Customer8[[#This Row],[Transaction_Date]],"YYYY")</f>
        <v>2021</v>
      </c>
    </row>
    <row r="1935" spans="1:21" x14ac:dyDescent="0.35">
      <c r="A1935" t="s">
        <v>4038</v>
      </c>
      <c r="B1935">
        <v>11295299</v>
      </c>
      <c r="C1935">
        <v>78</v>
      </c>
      <c r="D1935" s="1">
        <v>16216.5</v>
      </c>
      <c r="E1935" t="s">
        <v>11</v>
      </c>
      <c r="F1935" t="s">
        <v>290</v>
      </c>
      <c r="G1935" t="s">
        <v>2767</v>
      </c>
      <c r="H1935" s="3">
        <v>765153.58990000002</v>
      </c>
      <c r="I1935" s="3">
        <v>308192.24339999998</v>
      </c>
      <c r="J1935" t="s">
        <v>4039</v>
      </c>
      <c r="K1935" t="str">
        <f>_xlfn.XLOOKUP(A1935, Accounts!A:A, Accounts!E:E, "Not Found")</f>
        <v>Domiciliary</v>
      </c>
      <c r="L1935" s="3">
        <f>_xlfn.XLOOKUP(A1935, Accounts!A:A, Accounts!G:G, 0)</f>
        <v>632463</v>
      </c>
      <c r="M1935" s="3" t="str">
        <f>_xlfn.XLOOKUP(A1935, Loan!A:A, Loan!D:D, "0")</f>
        <v>0</v>
      </c>
      <c r="N1935" s="3" t="str">
        <f>_xlfn.XLOOKUP(Customer8[[#This Row],[Account Number]],Transaction!C:C,Transaction!D:D)</f>
        <v>Money Transfer</v>
      </c>
      <c r="O1935" s="3" t="str">
        <f>_xlfn.XLOOKUP(Customer8[[#This Row],[Account Number]], Transaction!C:C,Transaction!E:E)</f>
        <v>Bank</v>
      </c>
      <c r="P1935" s="2">
        <f>_xlfn.XLOOKUP(Customer8[[#This Row],[Account Number]], Transaction!C:C,Transaction!F:F)</f>
        <v>44316</v>
      </c>
      <c r="Q1935" s="3">
        <f>Customer8[[#This Row],[Bank Deposit]]-Customer8[[#This Row],[Saving Accounts]]</f>
        <v>456961.34650000004</v>
      </c>
      <c r="R1935" s="3">
        <f>IF(AND(K1935="Current", Customer8[[#This Row],[Balance]]&gt;500000), Customer8[[#This Row],[Balance]]*1.02, Customer8[[#This Row],[Balance]])</f>
        <v>456961.34650000004</v>
      </c>
      <c r="S1935" s="3" t="str">
        <f>TEXT(Customer8[[#This Row],[Transaction_Date]], "MMM")</f>
        <v>Apr</v>
      </c>
      <c r="T1935" s="3" t="str">
        <f t="shared" si="30"/>
        <v>70 Yrs &amp; Above</v>
      </c>
      <c r="U1935" s="3" t="str">
        <f>TEXT(Customer8[[#This Row],[Transaction_Date]],"YYYY")</f>
        <v>2021</v>
      </c>
    </row>
    <row r="1936" spans="1:21" x14ac:dyDescent="0.35">
      <c r="A1936" t="s">
        <v>4040</v>
      </c>
      <c r="B1936">
        <v>700058501</v>
      </c>
      <c r="C1936">
        <v>44</v>
      </c>
      <c r="D1936" s="1">
        <v>28635</v>
      </c>
      <c r="E1936" t="s">
        <v>11</v>
      </c>
      <c r="F1936" t="s">
        <v>401</v>
      </c>
      <c r="G1936" t="s">
        <v>2734</v>
      </c>
      <c r="H1936" s="3">
        <v>126048.4863</v>
      </c>
      <c r="I1936" s="3">
        <v>17286.649600000001</v>
      </c>
      <c r="J1936" t="s">
        <v>4041</v>
      </c>
      <c r="K1936" t="str">
        <f>_xlfn.XLOOKUP(A1936, Accounts!A:A, Accounts!E:E, "Not Found")</f>
        <v>Fixed Deposit</v>
      </c>
      <c r="L1936" s="3">
        <f>_xlfn.XLOOKUP(A1936, Accounts!A:A, Accounts!G:G, 0)</f>
        <v>275146875</v>
      </c>
      <c r="M1936" s="3" t="str">
        <f>_xlfn.XLOOKUP(A1936, Loan!A:A, Loan!D:D, "0")</f>
        <v>0</v>
      </c>
      <c r="N1936" s="3" t="str">
        <f>_xlfn.XLOOKUP(Customer8[[#This Row],[Account Number]],Transaction!C:C,Transaction!D:D)</f>
        <v>Cash Withdrawal</v>
      </c>
      <c r="O1936" s="3" t="str">
        <f>_xlfn.XLOOKUP(Customer8[[#This Row],[Account Number]], Transaction!C:C,Transaction!E:E)</f>
        <v>Bank</v>
      </c>
      <c r="P1936" s="2">
        <f>_xlfn.XLOOKUP(Customer8[[#This Row],[Account Number]], Transaction!C:C,Transaction!F:F)</f>
        <v>44379</v>
      </c>
      <c r="Q1936" s="3">
        <f>Customer8[[#This Row],[Bank Deposit]]-Customer8[[#This Row],[Saving Accounts]]</f>
        <v>108761.8367</v>
      </c>
      <c r="R1936" s="3">
        <f>IF(AND(K1936="Current", Customer8[[#This Row],[Balance]]&gt;500000), Customer8[[#This Row],[Balance]]*1.02, Customer8[[#This Row],[Balance]])</f>
        <v>108761.8367</v>
      </c>
      <c r="S1936" s="3" t="str">
        <f>TEXT(Customer8[[#This Row],[Transaction_Date]], "MMM")</f>
        <v>Jul</v>
      </c>
      <c r="T1936" s="3" t="str">
        <f t="shared" si="30"/>
        <v>40-49 Yrs</v>
      </c>
      <c r="U1936" s="3" t="str">
        <f>TEXT(Customer8[[#This Row],[Transaction_Date]],"YYYY")</f>
        <v>2021</v>
      </c>
    </row>
    <row r="1937" spans="1:21" x14ac:dyDescent="0.35">
      <c r="A1937" t="s">
        <v>4042</v>
      </c>
      <c r="B1937">
        <v>629836594</v>
      </c>
      <c r="C1937">
        <v>63</v>
      </c>
      <c r="D1937" s="1">
        <v>21695.25</v>
      </c>
      <c r="E1937" t="s">
        <v>11</v>
      </c>
      <c r="F1937" t="s">
        <v>285</v>
      </c>
      <c r="G1937" t="s">
        <v>2756</v>
      </c>
      <c r="H1937" s="3">
        <v>636679.18720000004</v>
      </c>
      <c r="I1937" s="3">
        <v>216815.07459999999</v>
      </c>
      <c r="J1937" t="s">
        <v>4043</v>
      </c>
      <c r="K1937" t="str">
        <f>_xlfn.XLOOKUP(A1937, Accounts!A:A, Accounts!E:E, "Not Found")</f>
        <v>Joint</v>
      </c>
      <c r="L1937" s="3">
        <f>_xlfn.XLOOKUP(A1937, Accounts!A:A, Accounts!G:G, 0)</f>
        <v>956993466</v>
      </c>
      <c r="M1937" s="3">
        <f>_xlfn.XLOOKUP(A1937, Loan!A:A, Loan!D:D, "0")</f>
        <v>113185116</v>
      </c>
      <c r="N1937" s="3" t="str">
        <f>_xlfn.XLOOKUP(Customer8[[#This Row],[Account Number]],Transaction!C:C,Transaction!D:D)</f>
        <v>Loan Payment</v>
      </c>
      <c r="O1937" s="3" t="str">
        <f>_xlfn.XLOOKUP(Customer8[[#This Row],[Account Number]], Transaction!C:C,Transaction!E:E)</f>
        <v>ACH</v>
      </c>
      <c r="P1937" s="2">
        <f>_xlfn.XLOOKUP(Customer8[[#This Row],[Account Number]], Transaction!C:C,Transaction!F:F)</f>
        <v>44218</v>
      </c>
      <c r="Q1937" s="3">
        <f>Customer8[[#This Row],[Bank Deposit]]-Customer8[[#This Row],[Saving Accounts]]</f>
        <v>419864.11260000005</v>
      </c>
      <c r="R1937" s="3">
        <f>IF(AND(K1937="Current", Customer8[[#This Row],[Balance]]&gt;500000), Customer8[[#This Row],[Balance]]*1.02, Customer8[[#This Row],[Balance]])</f>
        <v>419864.11260000005</v>
      </c>
      <c r="S1937" s="3" t="str">
        <f>TEXT(Customer8[[#This Row],[Transaction_Date]], "MMM")</f>
        <v>Jan</v>
      </c>
      <c r="T1937" s="3" t="str">
        <f t="shared" si="30"/>
        <v>60-69 Yrs</v>
      </c>
      <c r="U1937" s="3" t="str">
        <f>TEXT(Customer8[[#This Row],[Transaction_Date]],"YYYY")</f>
        <v>2021</v>
      </c>
    </row>
    <row r="1938" spans="1:21" x14ac:dyDescent="0.35">
      <c r="A1938" t="s">
        <v>4044</v>
      </c>
      <c r="B1938">
        <v>933059110</v>
      </c>
      <c r="C1938">
        <v>25</v>
      </c>
      <c r="D1938" s="1">
        <v>35574.75</v>
      </c>
      <c r="E1938" t="s">
        <v>11</v>
      </c>
      <c r="F1938" t="s">
        <v>847</v>
      </c>
      <c r="G1938" t="s">
        <v>2767</v>
      </c>
      <c r="H1938" s="3">
        <v>556226.55689999997</v>
      </c>
      <c r="I1938" s="3">
        <v>316391.23499999999</v>
      </c>
      <c r="J1938" t="s">
        <v>4045</v>
      </c>
      <c r="K1938" t="str">
        <f>_xlfn.XLOOKUP(A1938, Accounts!A:A, Accounts!E:E, "Not Found")</f>
        <v>Corporate</v>
      </c>
      <c r="L1938" s="3">
        <f>_xlfn.XLOOKUP(A1938, Accounts!A:A, Accounts!G:G, 0)</f>
        <v>100901295</v>
      </c>
      <c r="M1938" s="3" t="str">
        <f>_xlfn.XLOOKUP(A1938, Loan!A:A, Loan!D:D, "0")</f>
        <v>0</v>
      </c>
      <c r="N1938" s="3" t="str">
        <f>_xlfn.XLOOKUP(Customer8[[#This Row],[Account Number]],Transaction!C:C,Transaction!D:D)</f>
        <v>Money Transfer</v>
      </c>
      <c r="O1938" s="3" t="str">
        <f>_xlfn.XLOOKUP(Customer8[[#This Row],[Account Number]], Transaction!C:C,Transaction!E:E)</f>
        <v>Mobile</v>
      </c>
      <c r="P1938" s="2">
        <f>_xlfn.XLOOKUP(Customer8[[#This Row],[Account Number]], Transaction!C:C,Transaction!F:F)</f>
        <v>44458</v>
      </c>
      <c r="Q1938" s="3">
        <f>Customer8[[#This Row],[Bank Deposit]]-Customer8[[#This Row],[Saving Accounts]]</f>
        <v>239835.32189999998</v>
      </c>
      <c r="R1938" s="3">
        <f>IF(AND(K1938="Current", Customer8[[#This Row],[Balance]]&gt;500000), Customer8[[#This Row],[Balance]]*1.02, Customer8[[#This Row],[Balance]])</f>
        <v>239835.32189999998</v>
      </c>
      <c r="S1938" s="3" t="str">
        <f>TEXT(Customer8[[#This Row],[Transaction_Date]], "MMM")</f>
        <v>Sep</v>
      </c>
      <c r="T1938" s="3" t="str">
        <f t="shared" si="30"/>
        <v>20-29 Yrs</v>
      </c>
      <c r="U1938" s="3" t="str">
        <f>TEXT(Customer8[[#This Row],[Transaction_Date]],"YYYY")</f>
        <v>2021</v>
      </c>
    </row>
    <row r="1939" spans="1:21" x14ac:dyDescent="0.35">
      <c r="A1939" t="s">
        <v>4046</v>
      </c>
      <c r="B1939">
        <v>120457380</v>
      </c>
      <c r="C1939">
        <v>64</v>
      </c>
      <c r="D1939" s="1">
        <v>21330</v>
      </c>
      <c r="E1939" t="s">
        <v>11</v>
      </c>
      <c r="F1939" t="s">
        <v>290</v>
      </c>
      <c r="G1939" t="s">
        <v>2740</v>
      </c>
      <c r="H1939" s="3">
        <v>61904.566500000001</v>
      </c>
      <c r="I1939" s="3">
        <v>14615.5172</v>
      </c>
      <c r="J1939" t="s">
        <v>4047</v>
      </c>
      <c r="K1939" t="str">
        <f>_xlfn.XLOOKUP(A1939, Accounts!A:A, Accounts!E:E, "Not Found")</f>
        <v>Domiciliary</v>
      </c>
      <c r="L1939" s="3">
        <f>_xlfn.XLOOKUP(A1939, Accounts!A:A, Accounts!G:G, 0)</f>
        <v>1283085041</v>
      </c>
      <c r="M1939" s="3" t="str">
        <f>_xlfn.XLOOKUP(A1939, Loan!A:A, Loan!D:D, "0")</f>
        <v>0</v>
      </c>
      <c r="N1939" s="3" t="str">
        <f>_xlfn.XLOOKUP(Customer8[[#This Row],[Account Number]],Transaction!C:C,Transaction!D:D)</f>
        <v>Online Payment</v>
      </c>
      <c r="O1939" s="3" t="str">
        <f>_xlfn.XLOOKUP(Customer8[[#This Row],[Account Number]], Transaction!C:C,Transaction!E:E)</f>
        <v>Mobile</v>
      </c>
      <c r="P1939" s="2">
        <f>_xlfn.XLOOKUP(Customer8[[#This Row],[Account Number]], Transaction!C:C,Transaction!F:F)</f>
        <v>44502</v>
      </c>
      <c r="Q1939" s="3">
        <f>Customer8[[#This Row],[Bank Deposit]]-Customer8[[#This Row],[Saving Accounts]]</f>
        <v>47289.049299999999</v>
      </c>
      <c r="R1939" s="3">
        <f>IF(AND(K1939="Current", Customer8[[#This Row],[Balance]]&gt;500000), Customer8[[#This Row],[Balance]]*1.02, Customer8[[#This Row],[Balance]])</f>
        <v>47289.049299999999</v>
      </c>
      <c r="S1939" s="3" t="str">
        <f>TEXT(Customer8[[#This Row],[Transaction_Date]], "MMM")</f>
        <v>Nov</v>
      </c>
      <c r="T1939" s="3" t="str">
        <f t="shared" si="30"/>
        <v>60-69 Yrs</v>
      </c>
      <c r="U1939" s="3" t="str">
        <f>TEXT(Customer8[[#This Row],[Transaction_Date]],"YYYY")</f>
        <v>2021</v>
      </c>
    </row>
    <row r="1940" spans="1:21" x14ac:dyDescent="0.35">
      <c r="A1940" t="s">
        <v>4048</v>
      </c>
      <c r="B1940">
        <v>826973742</v>
      </c>
      <c r="C1940">
        <v>71</v>
      </c>
      <c r="D1940" s="1">
        <v>18773.25</v>
      </c>
      <c r="E1940" t="s">
        <v>11</v>
      </c>
      <c r="F1940" t="s">
        <v>644</v>
      </c>
      <c r="G1940" t="s">
        <v>2740</v>
      </c>
      <c r="H1940" s="3">
        <v>175234.70600000001</v>
      </c>
      <c r="I1940" s="3">
        <v>86609.153300000005</v>
      </c>
      <c r="J1940" t="s">
        <v>4049</v>
      </c>
      <c r="K1940" t="str">
        <f>_xlfn.XLOOKUP(A1940, Accounts!A:A, Accounts!E:E, "Not Found")</f>
        <v>Savings</v>
      </c>
      <c r="L1940" s="3">
        <f>_xlfn.XLOOKUP(A1940, Accounts!A:A, Accounts!G:G, 0)</f>
        <v>958289381</v>
      </c>
      <c r="M1940" s="3" t="str">
        <f>_xlfn.XLOOKUP(A1940, Loan!A:A, Loan!D:D, "0")</f>
        <v>0</v>
      </c>
      <c r="N1940" s="3" t="str">
        <f>_xlfn.XLOOKUP(Customer8[[#This Row],[Account Number]],Transaction!C:C,Transaction!D:D)</f>
        <v>Cash Withdrawal</v>
      </c>
      <c r="O1940" s="3" t="str">
        <f>_xlfn.XLOOKUP(Customer8[[#This Row],[Account Number]], Transaction!C:C,Transaction!E:E)</f>
        <v>ATM</v>
      </c>
      <c r="P1940" s="2">
        <f>_xlfn.XLOOKUP(Customer8[[#This Row],[Account Number]], Transaction!C:C,Transaction!F:F)</f>
        <v>44316</v>
      </c>
      <c r="Q1940" s="3">
        <f>Customer8[[#This Row],[Bank Deposit]]-Customer8[[#This Row],[Saving Accounts]]</f>
        <v>88625.5527</v>
      </c>
      <c r="R1940" s="3">
        <f>IF(AND(K1940="Current", Customer8[[#This Row],[Balance]]&gt;500000), Customer8[[#This Row],[Balance]]*1.02, Customer8[[#This Row],[Balance]])</f>
        <v>88625.5527</v>
      </c>
      <c r="S1940" s="3" t="str">
        <f>TEXT(Customer8[[#This Row],[Transaction_Date]], "MMM")</f>
        <v>Apr</v>
      </c>
      <c r="T1940" s="3" t="str">
        <f t="shared" si="30"/>
        <v>70 Yrs &amp; Above</v>
      </c>
      <c r="U1940" s="3" t="str">
        <f>TEXT(Customer8[[#This Row],[Transaction_Date]],"YYYY")</f>
        <v>2021</v>
      </c>
    </row>
    <row r="1941" spans="1:21" x14ac:dyDescent="0.35">
      <c r="A1941" t="s">
        <v>4050</v>
      </c>
      <c r="B1941">
        <v>482543741</v>
      </c>
      <c r="C1941">
        <v>25</v>
      </c>
      <c r="D1941" s="1">
        <v>35574.75</v>
      </c>
      <c r="E1941" t="s">
        <v>11</v>
      </c>
      <c r="F1941" t="s">
        <v>307</v>
      </c>
      <c r="G1941" t="s">
        <v>2734</v>
      </c>
      <c r="H1941" s="3">
        <v>888080.40919999999</v>
      </c>
      <c r="I1941" s="3">
        <v>160488.8168</v>
      </c>
      <c r="J1941" t="s">
        <v>4051</v>
      </c>
      <c r="K1941" t="str">
        <f>_xlfn.XLOOKUP(A1941, Accounts!A:A, Accounts!E:E, "Not Found")</f>
        <v>Domiciliary</v>
      </c>
      <c r="L1941" s="3">
        <f>_xlfn.XLOOKUP(A1941, Accounts!A:A, Accounts!G:G, 0)</f>
        <v>54632704</v>
      </c>
      <c r="M1941" s="3" t="str">
        <f>_xlfn.XLOOKUP(A1941, Loan!A:A, Loan!D:D, "0")</f>
        <v>0</v>
      </c>
      <c r="N1941" s="3" t="str">
        <f>_xlfn.XLOOKUP(Customer8[[#This Row],[Account Number]],Transaction!C:C,Transaction!D:D)</f>
        <v>Money Deposit</v>
      </c>
      <c r="O1941" s="3" t="str">
        <f>_xlfn.XLOOKUP(Customer8[[#This Row],[Account Number]], Transaction!C:C,Transaction!E:E)</f>
        <v>ATM</v>
      </c>
      <c r="P1941" s="2">
        <f>_xlfn.XLOOKUP(Customer8[[#This Row],[Account Number]], Transaction!C:C,Transaction!F:F)</f>
        <v>44401</v>
      </c>
      <c r="Q1941" s="3">
        <f>Customer8[[#This Row],[Bank Deposit]]-Customer8[[#This Row],[Saving Accounts]]</f>
        <v>727591.59239999996</v>
      </c>
      <c r="R1941" s="3">
        <f>IF(AND(K1941="Current", Customer8[[#This Row],[Balance]]&gt;500000), Customer8[[#This Row],[Balance]]*1.02, Customer8[[#This Row],[Balance]])</f>
        <v>727591.59239999996</v>
      </c>
      <c r="S1941" s="3" t="str">
        <f>TEXT(Customer8[[#This Row],[Transaction_Date]], "MMM")</f>
        <v>Jul</v>
      </c>
      <c r="T1941" s="3" t="str">
        <f t="shared" si="30"/>
        <v>20-29 Yrs</v>
      </c>
      <c r="U1941" s="3" t="str">
        <f>TEXT(Customer8[[#This Row],[Transaction_Date]],"YYYY")</f>
        <v>2021</v>
      </c>
    </row>
    <row r="1942" spans="1:21" x14ac:dyDescent="0.35">
      <c r="A1942" t="s">
        <v>479</v>
      </c>
      <c r="B1942">
        <v>176222762</v>
      </c>
      <c r="C1942">
        <v>31</v>
      </c>
      <c r="D1942" s="1">
        <v>33383.25</v>
      </c>
      <c r="E1942" t="s">
        <v>11</v>
      </c>
      <c r="F1942" t="s">
        <v>1250</v>
      </c>
      <c r="G1942" t="s">
        <v>2776</v>
      </c>
      <c r="H1942" s="3">
        <v>787720.56519999995</v>
      </c>
      <c r="I1942" s="3">
        <v>269920.76250000001</v>
      </c>
      <c r="J1942" t="s">
        <v>4052</v>
      </c>
      <c r="K1942" t="str">
        <f>_xlfn.XLOOKUP(A1942, Accounts!A:A, Accounts!E:E, "Not Found")</f>
        <v>Joint</v>
      </c>
      <c r="L1942" s="3">
        <f>_xlfn.XLOOKUP(A1942, Accounts!A:A, Accounts!G:G, 0)</f>
        <v>1355071446</v>
      </c>
      <c r="M1942" s="3">
        <f>_xlfn.XLOOKUP(A1942, Loan!A:A, Loan!D:D, "0")</f>
        <v>1444612728</v>
      </c>
      <c r="N1942" s="3" t="str">
        <f>_xlfn.XLOOKUP(Customer8[[#This Row],[Account Number]],Transaction!C:C,Transaction!D:D)</f>
        <v>Money Deposit</v>
      </c>
      <c r="O1942" s="3" t="str">
        <f>_xlfn.XLOOKUP(Customer8[[#This Row],[Account Number]], Transaction!C:C,Transaction!E:E)</f>
        <v>Bank</v>
      </c>
      <c r="P1942" s="2">
        <f>_xlfn.XLOOKUP(Customer8[[#This Row],[Account Number]], Transaction!C:C,Transaction!F:F)</f>
        <v>44321</v>
      </c>
      <c r="Q1942" s="3">
        <f>Customer8[[#This Row],[Bank Deposit]]-Customer8[[#This Row],[Saving Accounts]]</f>
        <v>517799.80269999994</v>
      </c>
      <c r="R1942" s="3">
        <f>IF(AND(K1942="Current", Customer8[[#This Row],[Balance]]&gt;500000), Customer8[[#This Row],[Balance]]*1.02, Customer8[[#This Row],[Balance]])</f>
        <v>517799.80269999994</v>
      </c>
      <c r="S1942" s="3" t="str">
        <f>TEXT(Customer8[[#This Row],[Transaction_Date]], "MMM")</f>
        <v>May</v>
      </c>
      <c r="T1942" s="3" t="str">
        <f t="shared" si="30"/>
        <v>30-39 Yrs</v>
      </c>
      <c r="U1942" s="3" t="str">
        <f>TEXT(Customer8[[#This Row],[Transaction_Date]],"YYYY")</f>
        <v>2021</v>
      </c>
    </row>
    <row r="1943" spans="1:21" x14ac:dyDescent="0.35">
      <c r="A1943" t="s">
        <v>4053</v>
      </c>
      <c r="B1943">
        <v>718232501</v>
      </c>
      <c r="C1943">
        <v>82</v>
      </c>
      <c r="D1943" s="1">
        <v>14755.5</v>
      </c>
      <c r="E1943" t="s">
        <v>11</v>
      </c>
      <c r="F1943" t="s">
        <v>166</v>
      </c>
      <c r="G1943" t="s">
        <v>2764</v>
      </c>
      <c r="H1943" s="3">
        <v>150388.35</v>
      </c>
      <c r="I1943" s="3">
        <v>96334.480200000005</v>
      </c>
      <c r="J1943" t="s">
        <v>4054</v>
      </c>
      <c r="K1943" t="str">
        <f>_xlfn.XLOOKUP(A1943, Accounts!A:A, Accounts!E:E, "Not Found")</f>
        <v>Joint</v>
      </c>
      <c r="L1943" s="3">
        <f>_xlfn.XLOOKUP(A1943, Accounts!A:A, Accounts!G:G, 0)</f>
        <v>84773475</v>
      </c>
      <c r="M1943" s="3" t="str">
        <f>_xlfn.XLOOKUP(A1943, Loan!A:A, Loan!D:D, "0")</f>
        <v>0</v>
      </c>
      <c r="N1943" s="3" t="str">
        <f>_xlfn.XLOOKUP(Customer8[[#This Row],[Account Number]],Transaction!C:C,Transaction!D:D)</f>
        <v>Money Transfer</v>
      </c>
      <c r="O1943" s="3" t="str">
        <f>_xlfn.XLOOKUP(Customer8[[#This Row],[Account Number]], Transaction!C:C,Transaction!E:E)</f>
        <v>Mobile</v>
      </c>
      <c r="P1943" s="2">
        <f>_xlfn.XLOOKUP(Customer8[[#This Row],[Account Number]], Transaction!C:C,Transaction!F:F)</f>
        <v>44644</v>
      </c>
      <c r="Q1943" s="3">
        <f>Customer8[[#This Row],[Bank Deposit]]-Customer8[[#This Row],[Saving Accounts]]</f>
        <v>54053.8698</v>
      </c>
      <c r="R1943" s="3">
        <f>IF(AND(K1943="Current", Customer8[[#This Row],[Balance]]&gt;500000), Customer8[[#This Row],[Balance]]*1.02, Customer8[[#This Row],[Balance]])</f>
        <v>54053.8698</v>
      </c>
      <c r="S1943" s="3" t="str">
        <f>TEXT(Customer8[[#This Row],[Transaction_Date]], "MMM")</f>
        <v>Mar</v>
      </c>
      <c r="T1943" s="3" t="str">
        <f t="shared" si="30"/>
        <v>70 Yrs &amp; Above</v>
      </c>
      <c r="U1943" s="3" t="str">
        <f>TEXT(Customer8[[#This Row],[Transaction_Date]],"YYYY")</f>
        <v>2022</v>
      </c>
    </row>
    <row r="1944" spans="1:21" x14ac:dyDescent="0.35">
      <c r="A1944" t="s">
        <v>4055</v>
      </c>
      <c r="B1944">
        <v>598377998</v>
      </c>
      <c r="C1944">
        <v>28</v>
      </c>
      <c r="D1944" s="1">
        <v>34479</v>
      </c>
      <c r="E1944" t="s">
        <v>11</v>
      </c>
      <c r="F1944" t="s">
        <v>886</v>
      </c>
      <c r="G1944" t="s">
        <v>2756</v>
      </c>
      <c r="H1944" s="3">
        <v>630755.22380000004</v>
      </c>
      <c r="I1944" s="3">
        <v>632353.13699999999</v>
      </c>
      <c r="J1944" t="s">
        <v>4056</v>
      </c>
      <c r="K1944" t="str">
        <f>_xlfn.XLOOKUP(A1944, Accounts!A:A, Accounts!E:E, "Not Found")</f>
        <v>Domiciliary</v>
      </c>
      <c r="L1944" s="3">
        <f>_xlfn.XLOOKUP(A1944, Accounts!A:A, Accounts!G:G, 0)</f>
        <v>1042511248</v>
      </c>
      <c r="M1944" s="3" t="str">
        <f>_xlfn.XLOOKUP(A1944, Loan!A:A, Loan!D:D, "0")</f>
        <v>0</v>
      </c>
      <c r="N1944" s="3" t="str">
        <f>_xlfn.XLOOKUP(Customer8[[#This Row],[Account Number]],Transaction!C:C,Transaction!D:D)</f>
        <v>Money Deposit</v>
      </c>
      <c r="O1944" s="3" t="str">
        <f>_xlfn.XLOOKUP(Customer8[[#This Row],[Account Number]], Transaction!C:C,Transaction!E:E)</f>
        <v>Bank</v>
      </c>
      <c r="P1944" s="2">
        <f>_xlfn.XLOOKUP(Customer8[[#This Row],[Account Number]], Transaction!C:C,Transaction!F:F)</f>
        <v>44300</v>
      </c>
      <c r="Q1944" s="3">
        <f>Customer8[[#This Row],[Bank Deposit]]-Customer8[[#This Row],[Saving Accounts]]</f>
        <v>-1597.9131999999518</v>
      </c>
      <c r="R1944" s="3">
        <f>IF(AND(K1944="Current", Customer8[[#This Row],[Balance]]&gt;500000), Customer8[[#This Row],[Balance]]*1.02, Customer8[[#This Row],[Balance]])</f>
        <v>-1597.9131999999518</v>
      </c>
      <c r="S1944" s="3" t="str">
        <f>TEXT(Customer8[[#This Row],[Transaction_Date]], "MMM")</f>
        <v>Apr</v>
      </c>
      <c r="T1944" s="3" t="str">
        <f t="shared" si="30"/>
        <v>20-29 Yrs</v>
      </c>
      <c r="U1944" s="3" t="str">
        <f>TEXT(Customer8[[#This Row],[Transaction_Date]],"YYYY")</f>
        <v>2021</v>
      </c>
    </row>
    <row r="1945" spans="1:21" x14ac:dyDescent="0.35">
      <c r="A1945" t="s">
        <v>4057</v>
      </c>
      <c r="B1945">
        <v>718767902</v>
      </c>
      <c r="C1945">
        <v>32</v>
      </c>
      <c r="D1945" s="1">
        <v>33018</v>
      </c>
      <c r="E1945" t="s">
        <v>11</v>
      </c>
      <c r="F1945" t="s">
        <v>19</v>
      </c>
      <c r="G1945" t="s">
        <v>2771</v>
      </c>
      <c r="H1945" s="3">
        <v>368369.8125</v>
      </c>
      <c r="I1945" s="3">
        <v>76738.799299999999</v>
      </c>
      <c r="J1945" t="s">
        <v>4058</v>
      </c>
      <c r="K1945" t="str">
        <f>_xlfn.XLOOKUP(A1945, Accounts!A:A, Accounts!E:E, "Not Found")</f>
        <v>Current</v>
      </c>
      <c r="L1945" s="3">
        <f>_xlfn.XLOOKUP(A1945, Accounts!A:A, Accounts!G:G, 0)</f>
        <v>939552768</v>
      </c>
      <c r="M1945" s="3" t="str">
        <f>_xlfn.XLOOKUP(A1945, Loan!A:A, Loan!D:D, "0")</f>
        <v>0</v>
      </c>
      <c r="N1945" s="3" t="str">
        <f>_xlfn.XLOOKUP(Customer8[[#This Row],[Account Number]],Transaction!C:C,Transaction!D:D)</f>
        <v>Online Payment</v>
      </c>
      <c r="O1945" s="3" t="str">
        <f>_xlfn.XLOOKUP(Customer8[[#This Row],[Account Number]], Transaction!C:C,Transaction!E:E)</f>
        <v>Mobile</v>
      </c>
      <c r="P1945" s="2">
        <f>_xlfn.XLOOKUP(Customer8[[#This Row],[Account Number]], Transaction!C:C,Transaction!F:F)</f>
        <v>44382</v>
      </c>
      <c r="Q1945" s="3">
        <f>Customer8[[#This Row],[Bank Deposit]]-Customer8[[#This Row],[Saving Accounts]]</f>
        <v>291631.01319999999</v>
      </c>
      <c r="R1945" s="3">
        <f>IF(AND(K1945="Current", Customer8[[#This Row],[Balance]]&gt;500000), Customer8[[#This Row],[Balance]]*1.02, Customer8[[#This Row],[Balance]])</f>
        <v>291631.01319999999</v>
      </c>
      <c r="S1945" s="3" t="str">
        <f>TEXT(Customer8[[#This Row],[Transaction_Date]], "MMM")</f>
        <v>Jul</v>
      </c>
      <c r="T1945" s="3" t="str">
        <f t="shared" si="30"/>
        <v>30-39 Yrs</v>
      </c>
      <c r="U1945" s="3" t="str">
        <f>TEXT(Customer8[[#This Row],[Transaction_Date]],"YYYY")</f>
        <v>2021</v>
      </c>
    </row>
    <row r="1946" spans="1:21" x14ac:dyDescent="0.35">
      <c r="A1946" t="s">
        <v>4059</v>
      </c>
      <c r="B1946">
        <v>104490023</v>
      </c>
      <c r="C1946">
        <v>24</v>
      </c>
      <c r="D1946" s="1">
        <v>35940</v>
      </c>
      <c r="E1946" t="s">
        <v>11</v>
      </c>
      <c r="F1946" t="s">
        <v>489</v>
      </c>
      <c r="G1946" t="s">
        <v>2746</v>
      </c>
      <c r="H1946" s="3">
        <v>357947.95990000002</v>
      </c>
      <c r="I1946" s="3">
        <v>91734.570200000002</v>
      </c>
      <c r="J1946" t="s">
        <v>4060</v>
      </c>
      <c r="K1946" t="str">
        <f>_xlfn.XLOOKUP(A1946, Accounts!A:A, Accounts!E:E, "Not Found")</f>
        <v>Current</v>
      </c>
      <c r="L1946" s="3">
        <f>_xlfn.XLOOKUP(A1946, Accounts!A:A, Accounts!G:G, 0)</f>
        <v>3739976772</v>
      </c>
      <c r="M1946" s="3" t="str">
        <f>_xlfn.XLOOKUP(A1946, Loan!A:A, Loan!D:D, "0")</f>
        <v>0</v>
      </c>
      <c r="N1946" s="3" t="str">
        <f>_xlfn.XLOOKUP(Customer8[[#This Row],[Account Number]],Transaction!C:C,Transaction!D:D)</f>
        <v>Cash Withdrawal</v>
      </c>
      <c r="O1946" s="3" t="str">
        <f>_xlfn.XLOOKUP(Customer8[[#This Row],[Account Number]], Transaction!C:C,Transaction!E:E)</f>
        <v>ATM</v>
      </c>
      <c r="P1946" s="2">
        <f>_xlfn.XLOOKUP(Customer8[[#This Row],[Account Number]], Transaction!C:C,Transaction!F:F)</f>
        <v>44653</v>
      </c>
      <c r="Q1946" s="3">
        <f>Customer8[[#This Row],[Bank Deposit]]-Customer8[[#This Row],[Saving Accounts]]</f>
        <v>266213.3897</v>
      </c>
      <c r="R1946" s="3">
        <f>IF(AND(K1946="Current", Customer8[[#This Row],[Balance]]&gt;500000), Customer8[[#This Row],[Balance]]*1.02, Customer8[[#This Row],[Balance]])</f>
        <v>266213.3897</v>
      </c>
      <c r="S1946" s="3" t="str">
        <f>TEXT(Customer8[[#This Row],[Transaction_Date]], "MMM")</f>
        <v>Apr</v>
      </c>
      <c r="T1946" s="3" t="str">
        <f t="shared" si="30"/>
        <v>20-29 Yrs</v>
      </c>
      <c r="U1946" s="3" t="str">
        <f>TEXT(Customer8[[#This Row],[Transaction_Date]],"YYYY")</f>
        <v>2022</v>
      </c>
    </row>
    <row r="1947" spans="1:21" x14ac:dyDescent="0.35">
      <c r="A1947" t="s">
        <v>4061</v>
      </c>
      <c r="B1947">
        <v>931903128</v>
      </c>
      <c r="C1947">
        <v>42</v>
      </c>
      <c r="D1947" s="1">
        <v>29365.5</v>
      </c>
      <c r="E1947" t="s">
        <v>11</v>
      </c>
      <c r="F1947" t="s">
        <v>28</v>
      </c>
      <c r="G1947" t="s">
        <v>2767</v>
      </c>
      <c r="H1947" s="3">
        <v>681478.10959999997</v>
      </c>
      <c r="I1947" s="3">
        <v>382298.0477</v>
      </c>
      <c r="J1947" t="s">
        <v>4062</v>
      </c>
      <c r="K1947" t="str">
        <f>_xlfn.XLOOKUP(A1947, Accounts!A:A, Accounts!E:E, "Not Found")</f>
        <v>Domiciliary</v>
      </c>
      <c r="L1947" s="3">
        <f>_xlfn.XLOOKUP(A1947, Accounts!A:A, Accounts!G:G, 0)</f>
        <v>4724446986</v>
      </c>
      <c r="M1947" s="3" t="str">
        <f>_xlfn.XLOOKUP(A1947, Loan!A:A, Loan!D:D, "0")</f>
        <v>0</v>
      </c>
      <c r="N1947" s="3" t="str">
        <f>_xlfn.XLOOKUP(Customer8[[#This Row],[Account Number]],Transaction!C:C,Transaction!D:D)</f>
        <v>Checks</v>
      </c>
      <c r="O1947" s="3" t="str">
        <f>_xlfn.XLOOKUP(Customer8[[#This Row],[Account Number]], Transaction!C:C,Transaction!E:E)</f>
        <v>Informal Services</v>
      </c>
      <c r="P1947" s="2">
        <f>_xlfn.XLOOKUP(Customer8[[#This Row],[Account Number]], Transaction!C:C,Transaction!F:F)</f>
        <v>44652</v>
      </c>
      <c r="Q1947" s="3">
        <f>Customer8[[#This Row],[Bank Deposit]]-Customer8[[#This Row],[Saving Accounts]]</f>
        <v>299180.06189999997</v>
      </c>
      <c r="R1947" s="3">
        <f>IF(AND(K1947="Current", Customer8[[#This Row],[Balance]]&gt;500000), Customer8[[#This Row],[Balance]]*1.02, Customer8[[#This Row],[Balance]])</f>
        <v>299180.06189999997</v>
      </c>
      <c r="S1947" s="3" t="str">
        <f>TEXT(Customer8[[#This Row],[Transaction_Date]], "MMM")</f>
        <v>Apr</v>
      </c>
      <c r="T1947" s="3" t="str">
        <f t="shared" si="30"/>
        <v>40-49 Yrs</v>
      </c>
      <c r="U1947" s="3" t="str">
        <f>TEXT(Customer8[[#This Row],[Transaction_Date]],"YYYY")</f>
        <v>2022</v>
      </c>
    </row>
    <row r="1948" spans="1:21" x14ac:dyDescent="0.35">
      <c r="A1948" t="s">
        <v>4063</v>
      </c>
      <c r="B1948">
        <v>569079122</v>
      </c>
      <c r="C1948">
        <v>76</v>
      </c>
      <c r="D1948" s="1">
        <v>16947</v>
      </c>
      <c r="E1948" t="s">
        <v>11</v>
      </c>
      <c r="F1948" t="s">
        <v>115</v>
      </c>
      <c r="G1948" t="s">
        <v>2800</v>
      </c>
      <c r="H1948" s="3">
        <v>255292.90919999999</v>
      </c>
      <c r="I1948" s="3">
        <v>97011.305500000002</v>
      </c>
      <c r="J1948" t="s">
        <v>4064</v>
      </c>
      <c r="K1948" t="str">
        <f>_xlfn.XLOOKUP(A1948, Accounts!A:A, Accounts!E:E, "Not Found")</f>
        <v>Current</v>
      </c>
      <c r="L1948" s="3">
        <f>_xlfn.XLOOKUP(A1948, Accounts!A:A, Accounts!G:G, 0)</f>
        <v>2361873012</v>
      </c>
      <c r="M1948" s="3" t="str">
        <f>_xlfn.XLOOKUP(A1948, Loan!A:A, Loan!D:D, "0")</f>
        <v>0</v>
      </c>
      <c r="N1948" s="3" t="str">
        <f>_xlfn.XLOOKUP(Customer8[[#This Row],[Account Number]],Transaction!C:C,Transaction!D:D)</f>
        <v>Money Transfer</v>
      </c>
      <c r="O1948" s="3" t="str">
        <f>_xlfn.XLOOKUP(Customer8[[#This Row],[Account Number]], Transaction!C:C,Transaction!E:E)</f>
        <v>Bank</v>
      </c>
      <c r="P1948" s="2">
        <f>_xlfn.XLOOKUP(Customer8[[#This Row],[Account Number]], Transaction!C:C,Transaction!F:F)</f>
        <v>44658</v>
      </c>
      <c r="Q1948" s="3">
        <f>Customer8[[#This Row],[Bank Deposit]]-Customer8[[#This Row],[Saving Accounts]]</f>
        <v>158281.60369999998</v>
      </c>
      <c r="R1948" s="3">
        <f>IF(AND(K1948="Current", Customer8[[#This Row],[Balance]]&gt;500000), Customer8[[#This Row],[Balance]]*1.02, Customer8[[#This Row],[Balance]])</f>
        <v>158281.60369999998</v>
      </c>
      <c r="S1948" s="3" t="str">
        <f>TEXT(Customer8[[#This Row],[Transaction_Date]], "MMM")</f>
        <v>Apr</v>
      </c>
      <c r="T1948" s="3" t="str">
        <f t="shared" si="30"/>
        <v>70 Yrs &amp; Above</v>
      </c>
      <c r="U1948" s="3" t="str">
        <f>TEXT(Customer8[[#This Row],[Transaction_Date]],"YYYY")</f>
        <v>2022</v>
      </c>
    </row>
    <row r="1949" spans="1:21" x14ac:dyDescent="0.35">
      <c r="A1949" t="s">
        <v>4065</v>
      </c>
      <c r="B1949">
        <v>743682227</v>
      </c>
      <c r="C1949">
        <v>78</v>
      </c>
      <c r="D1949" s="1">
        <v>16216.5</v>
      </c>
      <c r="E1949" t="s">
        <v>11</v>
      </c>
      <c r="F1949" t="s">
        <v>533</v>
      </c>
      <c r="G1949" t="s">
        <v>2771</v>
      </c>
      <c r="H1949" s="3">
        <v>349744.28159999999</v>
      </c>
      <c r="I1949" s="3">
        <v>72397.066300000006</v>
      </c>
      <c r="J1949" t="s">
        <v>4066</v>
      </c>
      <c r="K1949" t="str">
        <f>_xlfn.XLOOKUP(A1949, Accounts!A:A, Accounts!E:E, "Not Found")</f>
        <v>Joint</v>
      </c>
      <c r="L1949" s="3">
        <f>_xlfn.XLOOKUP(A1949, Accounts!A:A, Accounts!G:G, 0)</f>
        <v>4326774036</v>
      </c>
      <c r="M1949" s="3" t="str">
        <f>_xlfn.XLOOKUP(A1949, Loan!A:A, Loan!D:D, "0")</f>
        <v>0</v>
      </c>
      <c r="N1949" s="3" t="str">
        <f>_xlfn.XLOOKUP(Customer8[[#This Row],[Account Number]],Transaction!C:C,Transaction!D:D)</f>
        <v>Online Payment</v>
      </c>
      <c r="O1949" s="3" t="str">
        <f>_xlfn.XLOOKUP(Customer8[[#This Row],[Account Number]], Transaction!C:C,Transaction!E:E)</f>
        <v>Mobile</v>
      </c>
      <c r="P1949" s="2">
        <f>_xlfn.XLOOKUP(Customer8[[#This Row],[Account Number]], Transaction!C:C,Transaction!F:F)</f>
        <v>44232</v>
      </c>
      <c r="Q1949" s="3">
        <f>Customer8[[#This Row],[Bank Deposit]]-Customer8[[#This Row],[Saving Accounts]]</f>
        <v>277347.21529999998</v>
      </c>
      <c r="R1949" s="3">
        <f>IF(AND(K1949="Current", Customer8[[#This Row],[Balance]]&gt;500000), Customer8[[#This Row],[Balance]]*1.02, Customer8[[#This Row],[Balance]])</f>
        <v>277347.21529999998</v>
      </c>
      <c r="S1949" s="3" t="str">
        <f>TEXT(Customer8[[#This Row],[Transaction_Date]], "MMM")</f>
        <v>Feb</v>
      </c>
      <c r="T1949" s="3" t="str">
        <f t="shared" si="30"/>
        <v>70 Yrs &amp; Above</v>
      </c>
      <c r="U1949" s="3" t="str">
        <f>TEXT(Customer8[[#This Row],[Transaction_Date]],"YYYY")</f>
        <v>2021</v>
      </c>
    </row>
    <row r="1950" spans="1:21" x14ac:dyDescent="0.35">
      <c r="A1950" t="s">
        <v>4067</v>
      </c>
      <c r="B1950">
        <v>744373219</v>
      </c>
      <c r="C1950">
        <v>42</v>
      </c>
      <c r="D1950" s="1">
        <v>29365.5</v>
      </c>
      <c r="E1950" t="s">
        <v>11</v>
      </c>
      <c r="F1950" t="s">
        <v>28</v>
      </c>
      <c r="G1950" t="s">
        <v>2781</v>
      </c>
      <c r="H1950" s="3">
        <v>48977.7039</v>
      </c>
      <c r="I1950" s="3">
        <v>10674.258400000001</v>
      </c>
      <c r="J1950" t="s">
        <v>4068</v>
      </c>
      <c r="K1950" t="str">
        <f>_xlfn.XLOOKUP(A1950, Accounts!A:A, Accounts!E:E, "Not Found")</f>
        <v>Current</v>
      </c>
      <c r="L1950" s="3">
        <f>_xlfn.XLOOKUP(A1950, Accounts!A:A, Accounts!G:G, 0)</f>
        <v>25387285</v>
      </c>
      <c r="M1950" s="3" t="str">
        <f>_xlfn.XLOOKUP(A1950, Loan!A:A, Loan!D:D, "0")</f>
        <v>0</v>
      </c>
      <c r="N1950" s="3" t="str">
        <f>_xlfn.XLOOKUP(Customer8[[#This Row],[Account Number]],Transaction!C:C,Transaction!D:D)</f>
        <v>Cash Withdrawal</v>
      </c>
      <c r="O1950" s="3" t="str">
        <f>_xlfn.XLOOKUP(Customer8[[#This Row],[Account Number]], Transaction!C:C,Transaction!E:E)</f>
        <v>ATM</v>
      </c>
      <c r="P1950" s="2">
        <f>_xlfn.XLOOKUP(Customer8[[#This Row],[Account Number]], Transaction!C:C,Transaction!F:F)</f>
        <v>44493</v>
      </c>
      <c r="Q1950" s="3">
        <f>Customer8[[#This Row],[Bank Deposit]]-Customer8[[#This Row],[Saving Accounts]]</f>
        <v>38303.445500000002</v>
      </c>
      <c r="R1950" s="3">
        <f>IF(AND(K1950="Current", Customer8[[#This Row],[Balance]]&gt;500000), Customer8[[#This Row],[Balance]]*1.02, Customer8[[#This Row],[Balance]])</f>
        <v>38303.445500000002</v>
      </c>
      <c r="S1950" s="3" t="str">
        <f>TEXT(Customer8[[#This Row],[Transaction_Date]], "MMM")</f>
        <v>Oct</v>
      </c>
      <c r="T1950" s="3" t="str">
        <f t="shared" si="30"/>
        <v>40-49 Yrs</v>
      </c>
      <c r="U1950" s="3" t="str">
        <f>TEXT(Customer8[[#This Row],[Transaction_Date]],"YYYY")</f>
        <v>2021</v>
      </c>
    </row>
    <row r="1951" spans="1:21" x14ac:dyDescent="0.35">
      <c r="A1951" t="s">
        <v>4069</v>
      </c>
      <c r="B1951">
        <v>294503809</v>
      </c>
      <c r="C1951">
        <v>21</v>
      </c>
      <c r="D1951" s="1">
        <v>37035.75</v>
      </c>
      <c r="E1951" t="s">
        <v>11</v>
      </c>
      <c r="F1951" t="s">
        <v>139</v>
      </c>
      <c r="G1951" t="s">
        <v>2749</v>
      </c>
      <c r="H1951" s="3">
        <v>953947.78520000004</v>
      </c>
      <c r="I1951" s="3">
        <v>550957.84299999999</v>
      </c>
      <c r="J1951" t="s">
        <v>4070</v>
      </c>
      <c r="K1951" t="str">
        <f>_xlfn.XLOOKUP(A1951, Accounts!A:A, Accounts!E:E, "Not Found")</f>
        <v>Corporate</v>
      </c>
      <c r="L1951" s="3">
        <f>_xlfn.XLOOKUP(A1951, Accounts!A:A, Accounts!G:G, 0)</f>
        <v>2751226374</v>
      </c>
      <c r="M1951" s="3" t="str">
        <f>_xlfn.XLOOKUP(A1951, Loan!A:A, Loan!D:D, "0")</f>
        <v>0</v>
      </c>
      <c r="N1951" s="3" t="str">
        <f>_xlfn.XLOOKUP(Customer8[[#This Row],[Account Number]],Transaction!C:C,Transaction!D:D)</f>
        <v>Cash Withdrawal</v>
      </c>
      <c r="O1951" s="3" t="str">
        <f>_xlfn.XLOOKUP(Customer8[[#This Row],[Account Number]], Transaction!C:C,Transaction!E:E)</f>
        <v>Bank</v>
      </c>
      <c r="P1951" s="2">
        <f>_xlfn.XLOOKUP(Customer8[[#This Row],[Account Number]], Transaction!C:C,Transaction!F:F)</f>
        <v>44306</v>
      </c>
      <c r="Q1951" s="3">
        <f>Customer8[[#This Row],[Bank Deposit]]-Customer8[[#This Row],[Saving Accounts]]</f>
        <v>402989.94220000005</v>
      </c>
      <c r="R1951" s="3">
        <f>IF(AND(K1951="Current", Customer8[[#This Row],[Balance]]&gt;500000), Customer8[[#This Row],[Balance]]*1.02, Customer8[[#This Row],[Balance]])</f>
        <v>402989.94220000005</v>
      </c>
      <c r="S1951" s="3" t="str">
        <f>TEXT(Customer8[[#This Row],[Transaction_Date]], "MMM")</f>
        <v>Apr</v>
      </c>
      <c r="T1951" s="3" t="str">
        <f t="shared" si="30"/>
        <v>20-29 Yrs</v>
      </c>
      <c r="U1951" s="3" t="str">
        <f>TEXT(Customer8[[#This Row],[Transaction_Date]],"YYYY")</f>
        <v>2021</v>
      </c>
    </row>
    <row r="1952" spans="1:21" x14ac:dyDescent="0.35">
      <c r="A1952" t="s">
        <v>4071</v>
      </c>
      <c r="B1952">
        <v>109266025</v>
      </c>
      <c r="C1952">
        <v>25</v>
      </c>
      <c r="D1952" s="1">
        <v>35574.75</v>
      </c>
      <c r="E1952" t="s">
        <v>11</v>
      </c>
      <c r="F1952" t="s">
        <v>57</v>
      </c>
      <c r="G1952" t="s">
        <v>2759</v>
      </c>
      <c r="H1952" s="3">
        <v>982426.13600000006</v>
      </c>
      <c r="I1952" s="3">
        <v>311937.71710000001</v>
      </c>
      <c r="J1952" t="s">
        <v>4072</v>
      </c>
      <c r="K1952" t="str">
        <f>_xlfn.XLOOKUP(A1952, Accounts!A:A, Accounts!E:E, "Not Found")</f>
        <v>Current</v>
      </c>
      <c r="L1952" s="3">
        <f>_xlfn.XLOOKUP(A1952, Accounts!A:A, Accounts!G:G, 0)</f>
        <v>2740991211</v>
      </c>
      <c r="M1952" s="3" t="str">
        <f>_xlfn.XLOOKUP(A1952, Loan!A:A, Loan!D:D, "0")</f>
        <v>0</v>
      </c>
      <c r="N1952" s="3" t="str">
        <f>_xlfn.XLOOKUP(Customer8[[#This Row],[Account Number]],Transaction!C:C,Transaction!D:D)</f>
        <v>Money Deposit</v>
      </c>
      <c r="O1952" s="3" t="str">
        <f>_xlfn.XLOOKUP(Customer8[[#This Row],[Account Number]], Transaction!C:C,Transaction!E:E)</f>
        <v>Bank</v>
      </c>
      <c r="P1952" s="2">
        <f>_xlfn.XLOOKUP(Customer8[[#This Row],[Account Number]], Transaction!C:C,Transaction!F:F)</f>
        <v>44301</v>
      </c>
      <c r="Q1952" s="3">
        <f>Customer8[[#This Row],[Bank Deposit]]-Customer8[[#This Row],[Saving Accounts]]</f>
        <v>670488.41890000005</v>
      </c>
      <c r="R1952" s="3">
        <f>IF(AND(K1952="Current", Customer8[[#This Row],[Balance]]&gt;500000), Customer8[[#This Row],[Balance]]*1.02, Customer8[[#This Row],[Balance]])</f>
        <v>683898.18727800006</v>
      </c>
      <c r="S1952" s="3" t="str">
        <f>TEXT(Customer8[[#This Row],[Transaction_Date]], "MMM")</f>
        <v>Apr</v>
      </c>
      <c r="T1952" s="3" t="str">
        <f t="shared" si="30"/>
        <v>20-29 Yrs</v>
      </c>
      <c r="U1952" s="3" t="str">
        <f>TEXT(Customer8[[#This Row],[Transaction_Date]],"YYYY")</f>
        <v>2021</v>
      </c>
    </row>
    <row r="1953" spans="1:21" x14ac:dyDescent="0.35">
      <c r="A1953" t="s">
        <v>4073</v>
      </c>
      <c r="B1953">
        <v>662989220</v>
      </c>
      <c r="C1953">
        <v>32</v>
      </c>
      <c r="D1953" s="1">
        <v>33018</v>
      </c>
      <c r="E1953" t="s">
        <v>11</v>
      </c>
      <c r="F1953" t="s">
        <v>1544</v>
      </c>
      <c r="G1953" t="s">
        <v>2776</v>
      </c>
      <c r="H1953" s="3">
        <v>161232.6243</v>
      </c>
      <c r="I1953" s="3">
        <v>49307.568899999998</v>
      </c>
      <c r="J1953" t="s">
        <v>4074</v>
      </c>
      <c r="K1953" t="str">
        <f>_xlfn.XLOOKUP(A1953, Accounts!A:A, Accounts!E:E, "Not Found")</f>
        <v>Current</v>
      </c>
      <c r="L1953" s="3">
        <f>_xlfn.XLOOKUP(A1953, Accounts!A:A, Accounts!G:G, 0)</f>
        <v>3619042014</v>
      </c>
      <c r="M1953" s="3">
        <f>_xlfn.XLOOKUP(A1953, Loan!A:A, Loan!D:D, "0")</f>
        <v>1375931229</v>
      </c>
      <c r="N1953" s="3" t="str">
        <f>_xlfn.XLOOKUP(Customer8[[#This Row],[Account Number]],Transaction!C:C,Transaction!D:D)</f>
        <v>Loan Payment</v>
      </c>
      <c r="O1953" s="3" t="str">
        <f>_xlfn.XLOOKUP(Customer8[[#This Row],[Account Number]], Transaction!C:C,Transaction!E:E)</f>
        <v>ACH</v>
      </c>
      <c r="P1953" s="2">
        <f>_xlfn.XLOOKUP(Customer8[[#This Row],[Account Number]], Transaction!C:C,Transaction!F:F)</f>
        <v>44407</v>
      </c>
      <c r="Q1953" s="3">
        <f>Customer8[[#This Row],[Bank Deposit]]-Customer8[[#This Row],[Saving Accounts]]</f>
        <v>111925.0554</v>
      </c>
      <c r="R1953" s="3">
        <f>IF(AND(K1953="Current", Customer8[[#This Row],[Balance]]&gt;500000), Customer8[[#This Row],[Balance]]*1.02, Customer8[[#This Row],[Balance]])</f>
        <v>111925.0554</v>
      </c>
      <c r="S1953" s="3" t="str">
        <f>TEXT(Customer8[[#This Row],[Transaction_Date]], "MMM")</f>
        <v>Jul</v>
      </c>
      <c r="T1953" s="3" t="str">
        <f t="shared" si="30"/>
        <v>30-39 Yrs</v>
      </c>
      <c r="U1953" s="3" t="str">
        <f>TEXT(Customer8[[#This Row],[Transaction_Date]],"YYYY")</f>
        <v>2021</v>
      </c>
    </row>
    <row r="1954" spans="1:21" x14ac:dyDescent="0.35">
      <c r="A1954" t="s">
        <v>4075</v>
      </c>
      <c r="B1954">
        <v>664315003</v>
      </c>
      <c r="C1954">
        <v>23</v>
      </c>
      <c r="D1954" s="1">
        <v>36305.25</v>
      </c>
      <c r="E1954" t="s">
        <v>11</v>
      </c>
      <c r="F1954" t="s">
        <v>178</v>
      </c>
      <c r="G1954" t="s">
        <v>2743</v>
      </c>
      <c r="H1954" s="3">
        <v>329098.50219999999</v>
      </c>
      <c r="I1954" s="3">
        <v>252054.8107</v>
      </c>
      <c r="J1954" t="s">
        <v>4076</v>
      </c>
      <c r="K1954" t="str">
        <f>_xlfn.XLOOKUP(A1954, Accounts!A:A, Accounts!E:E, "Not Found")</f>
        <v>Fixed Deposit</v>
      </c>
      <c r="L1954" s="3">
        <f>_xlfn.XLOOKUP(A1954, Accounts!A:A, Accounts!G:G, 0)</f>
        <v>1080752832</v>
      </c>
      <c r="M1954" s="3" t="str">
        <f>_xlfn.XLOOKUP(A1954, Loan!A:A, Loan!D:D, "0")</f>
        <v>0</v>
      </c>
      <c r="N1954" s="3" t="str">
        <f>_xlfn.XLOOKUP(Customer8[[#This Row],[Account Number]],Transaction!C:C,Transaction!D:D)</f>
        <v>Money Transfer</v>
      </c>
      <c r="O1954" s="3" t="str">
        <f>_xlfn.XLOOKUP(Customer8[[#This Row],[Account Number]], Transaction!C:C,Transaction!E:E)</f>
        <v>Mobile</v>
      </c>
      <c r="P1954" s="2">
        <f>_xlfn.XLOOKUP(Customer8[[#This Row],[Account Number]], Transaction!C:C,Transaction!F:F)</f>
        <v>44237</v>
      </c>
      <c r="Q1954" s="3">
        <f>Customer8[[#This Row],[Bank Deposit]]-Customer8[[#This Row],[Saving Accounts]]</f>
        <v>77043.691499999986</v>
      </c>
      <c r="R1954" s="3">
        <f>IF(AND(K1954="Current", Customer8[[#This Row],[Balance]]&gt;500000), Customer8[[#This Row],[Balance]]*1.02, Customer8[[#This Row],[Balance]])</f>
        <v>77043.691499999986</v>
      </c>
      <c r="S1954" s="3" t="str">
        <f>TEXT(Customer8[[#This Row],[Transaction_Date]], "MMM")</f>
        <v>Feb</v>
      </c>
      <c r="T1954" s="3" t="str">
        <f t="shared" si="30"/>
        <v>20-29 Yrs</v>
      </c>
      <c r="U1954" s="3" t="str">
        <f>TEXT(Customer8[[#This Row],[Transaction_Date]],"YYYY")</f>
        <v>2021</v>
      </c>
    </row>
    <row r="1955" spans="1:21" x14ac:dyDescent="0.35">
      <c r="A1955" t="s">
        <v>4077</v>
      </c>
      <c r="B1955">
        <v>129506302</v>
      </c>
      <c r="C1955">
        <v>47</v>
      </c>
      <c r="D1955" s="1">
        <v>27539.25</v>
      </c>
      <c r="E1955" t="s">
        <v>11</v>
      </c>
      <c r="F1955" t="s">
        <v>293</v>
      </c>
      <c r="G1955" t="s">
        <v>2740</v>
      </c>
      <c r="H1955" s="3">
        <v>463032.45870000002</v>
      </c>
      <c r="I1955" s="3">
        <v>105835.9906</v>
      </c>
      <c r="J1955" t="s">
        <v>4078</v>
      </c>
      <c r="K1955" t="str">
        <f>_xlfn.XLOOKUP(A1955, Accounts!A:A, Accounts!E:E, "Not Found")</f>
        <v>Corporate</v>
      </c>
      <c r="L1955" s="3">
        <f>_xlfn.XLOOKUP(A1955, Accounts!A:A, Accounts!G:G, 0)</f>
        <v>2424692436</v>
      </c>
      <c r="M1955" s="3" t="str">
        <f>_xlfn.XLOOKUP(A1955, Loan!A:A, Loan!D:D, "0")</f>
        <v>0</v>
      </c>
      <c r="N1955" s="3" t="str">
        <f>_xlfn.XLOOKUP(Customer8[[#This Row],[Account Number]],Transaction!C:C,Transaction!D:D)</f>
        <v>Online Payment</v>
      </c>
      <c r="O1955" s="3" t="str">
        <f>_xlfn.XLOOKUP(Customer8[[#This Row],[Account Number]], Transaction!C:C,Transaction!E:E)</f>
        <v>Card</v>
      </c>
      <c r="P1955" s="2">
        <f>_xlfn.XLOOKUP(Customer8[[#This Row],[Account Number]], Transaction!C:C,Transaction!F:F)</f>
        <v>44666</v>
      </c>
      <c r="Q1955" s="3">
        <f>Customer8[[#This Row],[Bank Deposit]]-Customer8[[#This Row],[Saving Accounts]]</f>
        <v>357196.4681</v>
      </c>
      <c r="R1955" s="3">
        <f>IF(AND(K1955="Current", Customer8[[#This Row],[Balance]]&gt;500000), Customer8[[#This Row],[Balance]]*1.02, Customer8[[#This Row],[Balance]])</f>
        <v>357196.4681</v>
      </c>
      <c r="S1955" s="3" t="str">
        <f>TEXT(Customer8[[#This Row],[Transaction_Date]], "MMM")</f>
        <v>Apr</v>
      </c>
      <c r="T1955" s="3" t="str">
        <f t="shared" si="30"/>
        <v>40-49 Yrs</v>
      </c>
      <c r="U1955" s="3" t="str">
        <f>TEXT(Customer8[[#This Row],[Transaction_Date]],"YYYY")</f>
        <v>2022</v>
      </c>
    </row>
    <row r="1956" spans="1:21" x14ac:dyDescent="0.35">
      <c r="A1956" t="s">
        <v>4079</v>
      </c>
      <c r="B1956">
        <v>924040912</v>
      </c>
      <c r="C1956">
        <v>45</v>
      </c>
      <c r="D1956" s="1">
        <v>28269.75</v>
      </c>
      <c r="E1956" t="s">
        <v>11</v>
      </c>
      <c r="F1956" t="s">
        <v>95</v>
      </c>
      <c r="G1956" t="s">
        <v>2771</v>
      </c>
      <c r="H1956" s="3">
        <v>506131.9999</v>
      </c>
      <c r="I1956" s="3">
        <v>182808.86489999999</v>
      </c>
      <c r="J1956" t="s">
        <v>4080</v>
      </c>
      <c r="K1956" t="str">
        <f>_xlfn.XLOOKUP(A1956, Accounts!A:A, Accounts!E:E, "Not Found")</f>
        <v>Corporate</v>
      </c>
      <c r="L1956" s="3">
        <f>_xlfn.XLOOKUP(A1956, Accounts!A:A, Accounts!G:G, 0)</f>
        <v>1531183134</v>
      </c>
      <c r="M1956" s="3" t="str">
        <f>_xlfn.XLOOKUP(A1956, Loan!A:A, Loan!D:D, "0")</f>
        <v>0</v>
      </c>
      <c r="N1956" s="3" t="str">
        <f>_xlfn.XLOOKUP(Customer8[[#This Row],[Account Number]],Transaction!C:C,Transaction!D:D)</f>
        <v>Money Deposit</v>
      </c>
      <c r="O1956" s="3" t="str">
        <f>_xlfn.XLOOKUP(Customer8[[#This Row],[Account Number]], Transaction!C:C,Transaction!E:E)</f>
        <v>Bank</v>
      </c>
      <c r="P1956" s="2">
        <f>_xlfn.XLOOKUP(Customer8[[#This Row],[Account Number]], Transaction!C:C,Transaction!F:F)</f>
        <v>44386</v>
      </c>
      <c r="Q1956" s="3">
        <f>Customer8[[#This Row],[Bank Deposit]]-Customer8[[#This Row],[Saving Accounts]]</f>
        <v>323323.13500000001</v>
      </c>
      <c r="R1956" s="3">
        <f>IF(AND(K1956="Current", Customer8[[#This Row],[Balance]]&gt;500000), Customer8[[#This Row],[Balance]]*1.02, Customer8[[#This Row],[Balance]])</f>
        <v>323323.13500000001</v>
      </c>
      <c r="S1956" s="3" t="str">
        <f>TEXT(Customer8[[#This Row],[Transaction_Date]], "MMM")</f>
        <v>Jul</v>
      </c>
      <c r="T1956" s="3" t="str">
        <f t="shared" si="30"/>
        <v>40-49 Yrs</v>
      </c>
      <c r="U1956" s="3" t="str">
        <f>TEXT(Customer8[[#This Row],[Transaction_Date]],"YYYY")</f>
        <v>2021</v>
      </c>
    </row>
    <row r="1957" spans="1:21" x14ac:dyDescent="0.35">
      <c r="A1957" t="s">
        <v>4081</v>
      </c>
      <c r="B1957">
        <v>46797863</v>
      </c>
      <c r="C1957">
        <v>63</v>
      </c>
      <c r="D1957" s="1">
        <v>21695.25</v>
      </c>
      <c r="E1957" t="s">
        <v>11</v>
      </c>
      <c r="F1957" t="s">
        <v>250</v>
      </c>
      <c r="G1957" t="s">
        <v>2746</v>
      </c>
      <c r="H1957" s="3">
        <v>516071.88620000001</v>
      </c>
      <c r="I1957" s="3">
        <v>167366.08249999999</v>
      </c>
      <c r="J1957" t="s">
        <v>4082</v>
      </c>
      <c r="K1957" t="str">
        <f>_xlfn.XLOOKUP(A1957, Accounts!A:A, Accounts!E:E, "Not Found")</f>
        <v>Joint</v>
      </c>
      <c r="L1957" s="3">
        <f>_xlfn.XLOOKUP(A1957, Accounts!A:A, Accounts!G:G, 0)</f>
        <v>136105536</v>
      </c>
      <c r="M1957" s="3" t="str">
        <f>_xlfn.XLOOKUP(A1957, Loan!A:A, Loan!D:D, "0")</f>
        <v>0</v>
      </c>
      <c r="N1957" s="3" t="str">
        <f>_xlfn.XLOOKUP(Customer8[[#This Row],[Account Number]],Transaction!C:C,Transaction!D:D)</f>
        <v>Money Deposit</v>
      </c>
      <c r="O1957" s="3" t="str">
        <f>_xlfn.XLOOKUP(Customer8[[#This Row],[Account Number]], Transaction!C:C,Transaction!E:E)</f>
        <v>Bank</v>
      </c>
      <c r="P1957" s="2">
        <f>_xlfn.XLOOKUP(Customer8[[#This Row],[Account Number]], Transaction!C:C,Transaction!F:F)</f>
        <v>44682</v>
      </c>
      <c r="Q1957" s="3">
        <f>Customer8[[#This Row],[Bank Deposit]]-Customer8[[#This Row],[Saving Accounts]]</f>
        <v>348705.80370000005</v>
      </c>
      <c r="R1957" s="3">
        <f>IF(AND(K1957="Current", Customer8[[#This Row],[Balance]]&gt;500000), Customer8[[#This Row],[Balance]]*1.02, Customer8[[#This Row],[Balance]])</f>
        <v>348705.80370000005</v>
      </c>
      <c r="S1957" s="3" t="str">
        <f>TEXT(Customer8[[#This Row],[Transaction_Date]], "MMM")</f>
        <v>May</v>
      </c>
      <c r="T1957" s="3" t="str">
        <f t="shared" si="30"/>
        <v>60-69 Yrs</v>
      </c>
      <c r="U1957" s="3" t="str">
        <f>TEXT(Customer8[[#This Row],[Transaction_Date]],"YYYY")</f>
        <v>2022</v>
      </c>
    </row>
    <row r="1958" spans="1:21" x14ac:dyDescent="0.35">
      <c r="A1958" t="s">
        <v>4083</v>
      </c>
      <c r="B1958">
        <v>170123523</v>
      </c>
      <c r="C1958">
        <v>37</v>
      </c>
      <c r="D1958" s="1">
        <v>31191.75</v>
      </c>
      <c r="E1958" t="s">
        <v>11</v>
      </c>
      <c r="F1958" t="s">
        <v>668</v>
      </c>
      <c r="G1958" t="s">
        <v>2767</v>
      </c>
      <c r="H1958" s="3">
        <v>1626699.6481000001</v>
      </c>
      <c r="I1958" s="3">
        <v>667856.89749999996</v>
      </c>
      <c r="J1958" t="s">
        <v>4084</v>
      </c>
      <c r="K1958" t="str">
        <f>_xlfn.XLOOKUP(A1958, Accounts!A:A, Accounts!E:E, "Not Found")</f>
        <v>Fixed Deposit</v>
      </c>
      <c r="L1958" s="3">
        <f>_xlfn.XLOOKUP(A1958, Accounts!A:A, Accounts!G:G, 0)</f>
        <v>48321546</v>
      </c>
      <c r="M1958" s="3" t="str">
        <f>_xlfn.XLOOKUP(A1958, Loan!A:A, Loan!D:D, "0")</f>
        <v>0</v>
      </c>
      <c r="N1958" s="3" t="str">
        <f>_xlfn.XLOOKUP(Customer8[[#This Row],[Account Number]],Transaction!C:C,Transaction!D:D)</f>
        <v>Money Transfer</v>
      </c>
      <c r="O1958" s="3" t="str">
        <f>_xlfn.XLOOKUP(Customer8[[#This Row],[Account Number]], Transaction!C:C,Transaction!E:E)</f>
        <v>Bank</v>
      </c>
      <c r="P1958" s="2">
        <f>_xlfn.XLOOKUP(Customer8[[#This Row],[Account Number]], Transaction!C:C,Transaction!F:F)</f>
        <v>44280</v>
      </c>
      <c r="Q1958" s="3">
        <f>Customer8[[#This Row],[Bank Deposit]]-Customer8[[#This Row],[Saving Accounts]]</f>
        <v>958842.75060000014</v>
      </c>
      <c r="R1958" s="3">
        <f>IF(AND(K1958="Current", Customer8[[#This Row],[Balance]]&gt;500000), Customer8[[#This Row],[Balance]]*1.02, Customer8[[#This Row],[Balance]])</f>
        <v>958842.75060000014</v>
      </c>
      <c r="S1958" s="3" t="str">
        <f>TEXT(Customer8[[#This Row],[Transaction_Date]], "MMM")</f>
        <v>Mar</v>
      </c>
      <c r="T1958" s="3" t="str">
        <f t="shared" si="30"/>
        <v>30-39 Yrs</v>
      </c>
      <c r="U1958" s="3" t="str">
        <f>TEXT(Customer8[[#This Row],[Transaction_Date]],"YYYY")</f>
        <v>2021</v>
      </c>
    </row>
    <row r="1959" spans="1:21" x14ac:dyDescent="0.35">
      <c r="A1959" t="s">
        <v>4085</v>
      </c>
      <c r="B1959">
        <v>948438365</v>
      </c>
      <c r="C1959">
        <v>36</v>
      </c>
      <c r="D1959" s="1">
        <v>31557</v>
      </c>
      <c r="E1959" t="s">
        <v>11</v>
      </c>
      <c r="F1959" t="s">
        <v>398</v>
      </c>
      <c r="G1959" t="s">
        <v>2756</v>
      </c>
      <c r="H1959" s="3">
        <v>1374639.7334</v>
      </c>
      <c r="I1959" s="3">
        <v>291940.81469999999</v>
      </c>
      <c r="J1959" t="s">
        <v>4086</v>
      </c>
      <c r="K1959" t="str">
        <f>_xlfn.XLOOKUP(A1959, Accounts!A:A, Accounts!E:E, "Not Found")</f>
        <v>Domiciliary</v>
      </c>
      <c r="L1959" s="3">
        <f>_xlfn.XLOOKUP(A1959, Accounts!A:A, Accounts!G:G, 0)</f>
        <v>815578624</v>
      </c>
      <c r="M1959" s="3" t="str">
        <f>_xlfn.XLOOKUP(A1959, Loan!A:A, Loan!D:D, "0")</f>
        <v>0</v>
      </c>
      <c r="N1959" s="3" t="str">
        <f>_xlfn.XLOOKUP(Customer8[[#This Row],[Account Number]],Transaction!C:C,Transaction!D:D)</f>
        <v>Cash Withdrawal</v>
      </c>
      <c r="O1959" s="3" t="str">
        <f>_xlfn.XLOOKUP(Customer8[[#This Row],[Account Number]], Transaction!C:C,Transaction!E:E)</f>
        <v>POS</v>
      </c>
      <c r="P1959" s="2">
        <f>_xlfn.XLOOKUP(Customer8[[#This Row],[Account Number]], Transaction!C:C,Transaction!F:F)</f>
        <v>44416</v>
      </c>
      <c r="Q1959" s="3">
        <f>Customer8[[#This Row],[Bank Deposit]]-Customer8[[#This Row],[Saving Accounts]]</f>
        <v>1082698.9187</v>
      </c>
      <c r="R1959" s="3">
        <f>IF(AND(K1959="Current", Customer8[[#This Row],[Balance]]&gt;500000), Customer8[[#This Row],[Balance]]*1.02, Customer8[[#This Row],[Balance]])</f>
        <v>1082698.9187</v>
      </c>
      <c r="S1959" s="3" t="str">
        <f>TEXT(Customer8[[#This Row],[Transaction_Date]], "MMM")</f>
        <v>Aug</v>
      </c>
      <c r="T1959" s="3" t="str">
        <f t="shared" si="30"/>
        <v>30-39 Yrs</v>
      </c>
      <c r="U1959" s="3" t="str">
        <f>TEXT(Customer8[[#This Row],[Transaction_Date]],"YYYY")</f>
        <v>2021</v>
      </c>
    </row>
    <row r="1960" spans="1:21" x14ac:dyDescent="0.35">
      <c r="A1960" t="s">
        <v>4087</v>
      </c>
      <c r="B1960">
        <v>404150613</v>
      </c>
      <c r="C1960">
        <v>77</v>
      </c>
      <c r="D1960" s="1">
        <v>16581.75</v>
      </c>
      <c r="E1960" t="s">
        <v>11</v>
      </c>
      <c r="F1960" t="s">
        <v>189</v>
      </c>
      <c r="G1960" t="s">
        <v>2800</v>
      </c>
      <c r="H1960" s="3">
        <v>1052953.5126</v>
      </c>
      <c r="I1960" s="3">
        <v>85225.633300000001</v>
      </c>
      <c r="J1960" t="s">
        <v>4088</v>
      </c>
      <c r="K1960" t="str">
        <f>_xlfn.XLOOKUP(A1960, Accounts!A:A, Accounts!E:E, "Not Found")</f>
        <v>Current</v>
      </c>
      <c r="L1960" s="3">
        <f>_xlfn.XLOOKUP(A1960, Accounts!A:A, Accounts!G:G, 0)</f>
        <v>267774039</v>
      </c>
      <c r="M1960" s="3" t="str">
        <f>_xlfn.XLOOKUP(A1960, Loan!A:A, Loan!D:D, "0")</f>
        <v>0</v>
      </c>
      <c r="N1960" s="3" t="str">
        <f>_xlfn.XLOOKUP(Customer8[[#This Row],[Account Number]],Transaction!C:C,Transaction!D:D)</f>
        <v>Money Transfer</v>
      </c>
      <c r="O1960" s="3" t="str">
        <f>_xlfn.XLOOKUP(Customer8[[#This Row],[Account Number]], Transaction!C:C,Transaction!E:E)</f>
        <v>Bank</v>
      </c>
      <c r="P1960" s="2">
        <f>_xlfn.XLOOKUP(Customer8[[#This Row],[Account Number]], Transaction!C:C,Transaction!F:F)</f>
        <v>44600</v>
      </c>
      <c r="Q1960" s="3">
        <f>Customer8[[#This Row],[Bank Deposit]]-Customer8[[#This Row],[Saving Accounts]]</f>
        <v>967727.87930000003</v>
      </c>
      <c r="R1960" s="3">
        <f>IF(AND(K1960="Current", Customer8[[#This Row],[Balance]]&gt;500000), Customer8[[#This Row],[Balance]]*1.02, Customer8[[#This Row],[Balance]])</f>
        <v>987082.4368860001</v>
      </c>
      <c r="S1960" s="3" t="str">
        <f>TEXT(Customer8[[#This Row],[Transaction_Date]], "MMM")</f>
        <v>Feb</v>
      </c>
      <c r="T1960" s="3" t="str">
        <f t="shared" si="30"/>
        <v>70 Yrs &amp; Above</v>
      </c>
      <c r="U1960" s="3" t="str">
        <f>TEXT(Customer8[[#This Row],[Transaction_Date]],"YYYY")</f>
        <v>2022</v>
      </c>
    </row>
    <row r="1961" spans="1:21" x14ac:dyDescent="0.35">
      <c r="A1961" t="s">
        <v>4089</v>
      </c>
      <c r="B1961">
        <v>34130226</v>
      </c>
      <c r="C1961">
        <v>72</v>
      </c>
      <c r="D1961" s="1">
        <v>18408</v>
      </c>
      <c r="E1961" t="s">
        <v>11</v>
      </c>
      <c r="F1961" t="s">
        <v>2945</v>
      </c>
      <c r="G1961" t="s">
        <v>2800</v>
      </c>
      <c r="H1961" s="3">
        <v>1700635.8473</v>
      </c>
      <c r="I1961" s="3">
        <v>639806.78359999997</v>
      </c>
      <c r="J1961" t="s">
        <v>4090</v>
      </c>
      <c r="K1961" t="str">
        <f>_xlfn.XLOOKUP(A1961, Accounts!A:A, Accounts!E:E, "Not Found")</f>
        <v>Domiciliary</v>
      </c>
      <c r="L1961" s="3">
        <f>_xlfn.XLOOKUP(A1961, Accounts!A:A, Accounts!G:G, 0)</f>
        <v>1457334375</v>
      </c>
      <c r="M1961" s="3" t="str">
        <f>_xlfn.XLOOKUP(A1961, Loan!A:A, Loan!D:D, "0")</f>
        <v>0</v>
      </c>
      <c r="N1961" s="3" t="str">
        <f>_xlfn.XLOOKUP(Customer8[[#This Row],[Account Number]],Transaction!C:C,Transaction!D:D)</f>
        <v>Online Payment</v>
      </c>
      <c r="O1961" s="3" t="str">
        <f>_xlfn.XLOOKUP(Customer8[[#This Row],[Account Number]], Transaction!C:C,Transaction!E:E)</f>
        <v>Internet Banking</v>
      </c>
      <c r="P1961" s="2">
        <f>_xlfn.XLOOKUP(Customer8[[#This Row],[Account Number]], Transaction!C:C,Transaction!F:F)</f>
        <v>44319</v>
      </c>
      <c r="Q1961" s="3">
        <f>Customer8[[#This Row],[Bank Deposit]]-Customer8[[#This Row],[Saving Accounts]]</f>
        <v>1060829.0637000001</v>
      </c>
      <c r="R1961" s="3">
        <f>IF(AND(K1961="Current", Customer8[[#This Row],[Balance]]&gt;500000), Customer8[[#This Row],[Balance]]*1.02, Customer8[[#This Row],[Balance]])</f>
        <v>1060829.0637000001</v>
      </c>
      <c r="S1961" s="3" t="str">
        <f>TEXT(Customer8[[#This Row],[Transaction_Date]], "MMM")</f>
        <v>May</v>
      </c>
      <c r="T1961" s="3" t="str">
        <f t="shared" si="30"/>
        <v>70 Yrs &amp; Above</v>
      </c>
      <c r="U1961" s="3" t="str">
        <f>TEXT(Customer8[[#This Row],[Transaction_Date]],"YYYY")</f>
        <v>2021</v>
      </c>
    </row>
    <row r="1962" spans="1:21" x14ac:dyDescent="0.35">
      <c r="A1962" t="s">
        <v>4091</v>
      </c>
      <c r="B1962">
        <v>778341652</v>
      </c>
      <c r="C1962">
        <v>83</v>
      </c>
      <c r="D1962" s="1">
        <v>14390.25</v>
      </c>
      <c r="E1962" t="s">
        <v>11</v>
      </c>
      <c r="F1962" t="s">
        <v>175</v>
      </c>
      <c r="G1962" t="s">
        <v>2740</v>
      </c>
      <c r="H1962" s="3">
        <v>331476.75550000003</v>
      </c>
      <c r="I1962" s="3">
        <v>186396.48269999999</v>
      </c>
      <c r="J1962" t="s">
        <v>363</v>
      </c>
      <c r="K1962" t="str">
        <f>_xlfn.XLOOKUP(A1962, Accounts!A:A, Accounts!E:E, "Not Found")</f>
        <v>Current</v>
      </c>
      <c r="L1962" s="3">
        <f>_xlfn.XLOOKUP(A1962, Accounts!A:A, Accounts!G:G, 0)</f>
        <v>629992704</v>
      </c>
      <c r="M1962" s="3" t="str">
        <f>_xlfn.XLOOKUP(A1962, Loan!A:A, Loan!D:D, "0")</f>
        <v>0</v>
      </c>
      <c r="N1962" s="3" t="str">
        <f>_xlfn.XLOOKUP(Customer8[[#This Row],[Account Number]],Transaction!C:C,Transaction!D:D)</f>
        <v>Cash Withdrawal</v>
      </c>
      <c r="O1962" s="3" t="str">
        <f>_xlfn.XLOOKUP(Customer8[[#This Row],[Account Number]], Transaction!C:C,Transaction!E:E)</f>
        <v>Bank</v>
      </c>
      <c r="P1962" s="2">
        <f>_xlfn.XLOOKUP(Customer8[[#This Row],[Account Number]], Transaction!C:C,Transaction!F:F)</f>
        <v>44354</v>
      </c>
      <c r="Q1962" s="3">
        <f>Customer8[[#This Row],[Bank Deposit]]-Customer8[[#This Row],[Saving Accounts]]</f>
        <v>145080.27280000004</v>
      </c>
      <c r="R1962" s="3">
        <f>IF(AND(K1962="Current", Customer8[[#This Row],[Balance]]&gt;500000), Customer8[[#This Row],[Balance]]*1.02, Customer8[[#This Row],[Balance]])</f>
        <v>145080.27280000004</v>
      </c>
      <c r="S1962" s="3" t="str">
        <f>TEXT(Customer8[[#This Row],[Transaction_Date]], "MMM")</f>
        <v>Jun</v>
      </c>
      <c r="T1962" s="3" t="str">
        <f t="shared" si="30"/>
        <v>70 Yrs &amp; Above</v>
      </c>
      <c r="U1962" s="3" t="str">
        <f>TEXT(Customer8[[#This Row],[Transaction_Date]],"YYYY")</f>
        <v>2021</v>
      </c>
    </row>
    <row r="1963" spans="1:21" x14ac:dyDescent="0.35">
      <c r="A1963" t="s">
        <v>4092</v>
      </c>
      <c r="B1963">
        <v>986967108</v>
      </c>
      <c r="C1963">
        <v>42</v>
      </c>
      <c r="D1963" s="1">
        <v>29365.5</v>
      </c>
      <c r="E1963" t="s">
        <v>11</v>
      </c>
      <c r="F1963" t="s">
        <v>205</v>
      </c>
      <c r="G1963" t="s">
        <v>2740</v>
      </c>
      <c r="H1963" s="3">
        <v>375760.72289999999</v>
      </c>
      <c r="I1963" s="3">
        <v>276331.90240000002</v>
      </c>
      <c r="J1963" t="s">
        <v>4093</v>
      </c>
      <c r="K1963" t="str">
        <f>_xlfn.XLOOKUP(A1963, Accounts!A:A, Accounts!E:E, "Not Found")</f>
        <v>Joint</v>
      </c>
      <c r="L1963" s="3">
        <f>_xlfn.XLOOKUP(A1963, Accounts!A:A, Accounts!G:G, 0)</f>
        <v>423851616</v>
      </c>
      <c r="M1963" s="3" t="str">
        <f>_xlfn.XLOOKUP(A1963, Loan!A:A, Loan!D:D, "0")</f>
        <v>0</v>
      </c>
      <c r="N1963" s="3" t="str">
        <f>_xlfn.XLOOKUP(Customer8[[#This Row],[Account Number]],Transaction!C:C,Transaction!D:D)</f>
        <v>Money Transfer</v>
      </c>
      <c r="O1963" s="3" t="str">
        <f>_xlfn.XLOOKUP(Customer8[[#This Row],[Account Number]], Transaction!C:C,Transaction!E:E)</f>
        <v>Mobile</v>
      </c>
      <c r="P1963" s="2">
        <f>_xlfn.XLOOKUP(Customer8[[#This Row],[Account Number]], Transaction!C:C,Transaction!F:F)</f>
        <v>44249</v>
      </c>
      <c r="Q1963" s="3">
        <f>Customer8[[#This Row],[Bank Deposit]]-Customer8[[#This Row],[Saving Accounts]]</f>
        <v>99428.820499999973</v>
      </c>
      <c r="R1963" s="3">
        <f>IF(AND(K1963="Current", Customer8[[#This Row],[Balance]]&gt;500000), Customer8[[#This Row],[Balance]]*1.02, Customer8[[#This Row],[Balance]])</f>
        <v>99428.820499999973</v>
      </c>
      <c r="S1963" s="3" t="str">
        <f>TEXT(Customer8[[#This Row],[Transaction_Date]], "MMM")</f>
        <v>Feb</v>
      </c>
      <c r="T1963" s="3" t="str">
        <f t="shared" si="30"/>
        <v>40-49 Yrs</v>
      </c>
      <c r="U1963" s="3" t="str">
        <f>TEXT(Customer8[[#This Row],[Transaction_Date]],"YYYY")</f>
        <v>2021</v>
      </c>
    </row>
    <row r="1964" spans="1:21" x14ac:dyDescent="0.35">
      <c r="A1964" t="s">
        <v>4094</v>
      </c>
      <c r="B1964">
        <v>366358420</v>
      </c>
      <c r="C1964">
        <v>24</v>
      </c>
      <c r="D1964" s="1">
        <v>35940</v>
      </c>
      <c r="E1964" t="s">
        <v>11</v>
      </c>
      <c r="F1964" t="s">
        <v>1030</v>
      </c>
      <c r="G1964" t="s">
        <v>2759</v>
      </c>
      <c r="H1964" s="3">
        <v>2261814.3300999999</v>
      </c>
      <c r="I1964" s="3">
        <v>431974.68050000002</v>
      </c>
      <c r="J1964" t="s">
        <v>2488</v>
      </c>
      <c r="K1964" t="str">
        <f>_xlfn.XLOOKUP(A1964, Accounts!A:A, Accounts!E:E, "Not Found")</f>
        <v>Joint</v>
      </c>
      <c r="L1964" s="3">
        <f>_xlfn.XLOOKUP(A1964, Accounts!A:A, Accounts!G:G, 0)</f>
        <v>11832696</v>
      </c>
      <c r="M1964" s="3" t="str">
        <f>_xlfn.XLOOKUP(A1964, Loan!A:A, Loan!D:D, "0")</f>
        <v>0</v>
      </c>
      <c r="N1964" s="3" t="str">
        <f>_xlfn.XLOOKUP(Customer8[[#This Row],[Account Number]],Transaction!C:C,Transaction!D:D)</f>
        <v>Money Deposit</v>
      </c>
      <c r="O1964" s="3" t="str">
        <f>_xlfn.XLOOKUP(Customer8[[#This Row],[Account Number]], Transaction!C:C,Transaction!E:E)</f>
        <v>Bank</v>
      </c>
      <c r="P1964" s="2">
        <f>_xlfn.XLOOKUP(Customer8[[#This Row],[Account Number]], Transaction!C:C,Transaction!F:F)</f>
        <v>44227</v>
      </c>
      <c r="Q1964" s="3">
        <f>Customer8[[#This Row],[Bank Deposit]]-Customer8[[#This Row],[Saving Accounts]]</f>
        <v>1829839.6495999999</v>
      </c>
      <c r="R1964" s="3">
        <f>IF(AND(K1964="Current", Customer8[[#This Row],[Balance]]&gt;500000), Customer8[[#This Row],[Balance]]*1.02, Customer8[[#This Row],[Balance]])</f>
        <v>1829839.6495999999</v>
      </c>
      <c r="S1964" s="3" t="str">
        <f>TEXT(Customer8[[#This Row],[Transaction_Date]], "MMM")</f>
        <v>Jan</v>
      </c>
      <c r="T1964" s="3" t="str">
        <f t="shared" si="30"/>
        <v>20-29 Yrs</v>
      </c>
      <c r="U1964" s="3" t="str">
        <f>TEXT(Customer8[[#This Row],[Transaction_Date]],"YYYY")</f>
        <v>2021</v>
      </c>
    </row>
    <row r="1965" spans="1:21" x14ac:dyDescent="0.35">
      <c r="A1965" t="s">
        <v>4095</v>
      </c>
      <c r="B1965">
        <v>420739976</v>
      </c>
      <c r="C1965">
        <v>47</v>
      </c>
      <c r="D1965" s="1">
        <v>27539.25</v>
      </c>
      <c r="E1965" t="s">
        <v>11</v>
      </c>
      <c r="F1965" t="s">
        <v>341</v>
      </c>
      <c r="G1965" t="s">
        <v>2767</v>
      </c>
      <c r="H1965" s="3">
        <v>106873.10159999999</v>
      </c>
      <c r="I1965" s="3">
        <v>17150.108100000001</v>
      </c>
      <c r="J1965" t="s">
        <v>4096</v>
      </c>
      <c r="K1965" t="str">
        <f>_xlfn.XLOOKUP(A1965, Accounts!A:A, Accounts!E:E, "Not Found")</f>
        <v>Domiciliary</v>
      </c>
      <c r="L1965" s="3">
        <f>_xlfn.XLOOKUP(A1965, Accounts!A:A, Accounts!G:G, 0)</f>
        <v>3848578125</v>
      </c>
      <c r="M1965" s="3" t="str">
        <f>_xlfn.XLOOKUP(A1965, Loan!A:A, Loan!D:D, "0")</f>
        <v>0</v>
      </c>
      <c r="N1965" s="3" t="str">
        <f>_xlfn.XLOOKUP(Customer8[[#This Row],[Account Number]],Transaction!C:C,Transaction!D:D)</f>
        <v>Online Payment</v>
      </c>
      <c r="O1965" s="3" t="str">
        <f>_xlfn.XLOOKUP(Customer8[[#This Row],[Account Number]], Transaction!C:C,Transaction!E:E)</f>
        <v>Mobile</v>
      </c>
      <c r="P1965" s="2">
        <f>_xlfn.XLOOKUP(Customer8[[#This Row],[Account Number]], Transaction!C:C,Transaction!F:F)</f>
        <v>44251</v>
      </c>
      <c r="Q1965" s="3">
        <f>Customer8[[#This Row],[Bank Deposit]]-Customer8[[#This Row],[Saving Accounts]]</f>
        <v>89722.993499999997</v>
      </c>
      <c r="R1965" s="3">
        <f>IF(AND(K1965="Current", Customer8[[#This Row],[Balance]]&gt;500000), Customer8[[#This Row],[Balance]]*1.02, Customer8[[#This Row],[Balance]])</f>
        <v>89722.993499999997</v>
      </c>
      <c r="S1965" s="3" t="str">
        <f>TEXT(Customer8[[#This Row],[Transaction_Date]], "MMM")</f>
        <v>Feb</v>
      </c>
      <c r="T1965" s="3" t="str">
        <f t="shared" si="30"/>
        <v>40-49 Yrs</v>
      </c>
      <c r="U1965" s="3" t="str">
        <f>TEXT(Customer8[[#This Row],[Transaction_Date]],"YYYY")</f>
        <v>2021</v>
      </c>
    </row>
    <row r="1966" spans="1:21" x14ac:dyDescent="0.35">
      <c r="A1966" t="s">
        <v>4097</v>
      </c>
      <c r="B1966">
        <v>889085010</v>
      </c>
      <c r="C1966">
        <v>59</v>
      </c>
      <c r="D1966" s="1">
        <v>23156.25</v>
      </c>
      <c r="E1966" t="s">
        <v>11</v>
      </c>
      <c r="F1966" t="s">
        <v>51</v>
      </c>
      <c r="G1966" t="s">
        <v>2746</v>
      </c>
      <c r="H1966" s="3">
        <v>1016581.356</v>
      </c>
      <c r="I1966" s="3">
        <v>306506.24170000001</v>
      </c>
      <c r="J1966" t="s">
        <v>4098</v>
      </c>
      <c r="K1966" t="str">
        <f>_xlfn.XLOOKUP(A1966, Accounts!A:A, Accounts!E:E, "Not Found")</f>
        <v>Fixed Deposit</v>
      </c>
      <c r="L1966" s="3">
        <f>_xlfn.XLOOKUP(A1966, Accounts!A:A, Accounts!G:G, 0)</f>
        <v>646911096</v>
      </c>
      <c r="M1966" s="3" t="str">
        <f>_xlfn.XLOOKUP(A1966, Loan!A:A, Loan!D:D, "0")</f>
        <v>0</v>
      </c>
      <c r="N1966" s="3" t="str">
        <f>_xlfn.XLOOKUP(Customer8[[#This Row],[Account Number]],Transaction!C:C,Transaction!D:D)</f>
        <v>Money Deposit</v>
      </c>
      <c r="O1966" s="3" t="str">
        <f>_xlfn.XLOOKUP(Customer8[[#This Row],[Account Number]], Transaction!C:C,Transaction!E:E)</f>
        <v>Bank</v>
      </c>
      <c r="P1966" s="2">
        <f>_xlfn.XLOOKUP(Customer8[[#This Row],[Account Number]], Transaction!C:C,Transaction!F:F)</f>
        <v>44244</v>
      </c>
      <c r="Q1966" s="3">
        <f>Customer8[[#This Row],[Bank Deposit]]-Customer8[[#This Row],[Saving Accounts]]</f>
        <v>710075.11430000002</v>
      </c>
      <c r="R1966" s="3">
        <f>IF(AND(K1966="Current", Customer8[[#This Row],[Balance]]&gt;500000), Customer8[[#This Row],[Balance]]*1.02, Customer8[[#This Row],[Balance]])</f>
        <v>710075.11430000002</v>
      </c>
      <c r="S1966" s="3" t="str">
        <f>TEXT(Customer8[[#This Row],[Transaction_Date]], "MMM")</f>
        <v>Feb</v>
      </c>
      <c r="T1966" s="3" t="str">
        <f t="shared" si="30"/>
        <v>50-59 Yrs</v>
      </c>
      <c r="U1966" s="3" t="str">
        <f>TEXT(Customer8[[#This Row],[Transaction_Date]],"YYYY")</f>
        <v>2021</v>
      </c>
    </row>
    <row r="1967" spans="1:21" x14ac:dyDescent="0.35">
      <c r="A1967" t="s">
        <v>4099</v>
      </c>
      <c r="B1967">
        <v>451138029</v>
      </c>
      <c r="C1967">
        <v>30</v>
      </c>
      <c r="D1967" s="1">
        <v>33748.5</v>
      </c>
      <c r="E1967" t="s">
        <v>11</v>
      </c>
      <c r="F1967" t="s">
        <v>1762</v>
      </c>
      <c r="G1967" t="s">
        <v>2781</v>
      </c>
      <c r="H1967" s="3">
        <v>357419.79</v>
      </c>
      <c r="I1967" s="3">
        <v>240571.01250000001</v>
      </c>
      <c r="J1967" t="s">
        <v>4100</v>
      </c>
      <c r="K1967" t="str">
        <f>_xlfn.XLOOKUP(A1967, Accounts!A:A, Accounts!E:E, "Not Found")</f>
        <v>Corporate</v>
      </c>
      <c r="L1967" s="3">
        <f>_xlfn.XLOOKUP(A1967, Accounts!A:A, Accounts!G:G, 0)</f>
        <v>138843117</v>
      </c>
      <c r="M1967" s="3" t="str">
        <f>_xlfn.XLOOKUP(A1967, Loan!A:A, Loan!D:D, "0")</f>
        <v>0</v>
      </c>
      <c r="N1967" s="3" t="str">
        <f>_xlfn.XLOOKUP(Customer8[[#This Row],[Account Number]],Transaction!C:C,Transaction!D:D)</f>
        <v>Online Payment</v>
      </c>
      <c r="O1967" s="3" t="str">
        <f>_xlfn.XLOOKUP(Customer8[[#This Row],[Account Number]], Transaction!C:C,Transaction!E:E)</f>
        <v>Mobile</v>
      </c>
      <c r="P1967" s="2">
        <f>_xlfn.XLOOKUP(Customer8[[#This Row],[Account Number]], Transaction!C:C,Transaction!F:F)</f>
        <v>44530</v>
      </c>
      <c r="Q1967" s="3">
        <f>Customer8[[#This Row],[Bank Deposit]]-Customer8[[#This Row],[Saving Accounts]]</f>
        <v>116848.77749999997</v>
      </c>
      <c r="R1967" s="3">
        <f>IF(AND(K1967="Current", Customer8[[#This Row],[Balance]]&gt;500000), Customer8[[#This Row],[Balance]]*1.02, Customer8[[#This Row],[Balance]])</f>
        <v>116848.77749999997</v>
      </c>
      <c r="S1967" s="3" t="str">
        <f>TEXT(Customer8[[#This Row],[Transaction_Date]], "MMM")</f>
        <v>Nov</v>
      </c>
      <c r="T1967" s="3" t="str">
        <f t="shared" si="30"/>
        <v>30-39 Yrs</v>
      </c>
      <c r="U1967" s="3" t="str">
        <f>TEXT(Customer8[[#This Row],[Transaction_Date]],"YYYY")</f>
        <v>2021</v>
      </c>
    </row>
    <row r="1968" spans="1:21" x14ac:dyDescent="0.35">
      <c r="A1968" t="s">
        <v>4101</v>
      </c>
      <c r="B1968">
        <v>392368542</v>
      </c>
      <c r="C1968">
        <v>31</v>
      </c>
      <c r="D1968" s="1">
        <v>33383.25</v>
      </c>
      <c r="E1968" t="s">
        <v>11</v>
      </c>
      <c r="F1968" t="s">
        <v>519</v>
      </c>
      <c r="G1968" t="s">
        <v>2749</v>
      </c>
      <c r="H1968" s="3">
        <v>816992.11399999994</v>
      </c>
      <c r="I1968" s="3">
        <v>348296.63809999998</v>
      </c>
      <c r="J1968" t="s">
        <v>4102</v>
      </c>
      <c r="K1968" t="str">
        <f>_xlfn.XLOOKUP(A1968, Accounts!A:A, Accounts!E:E, "Not Found")</f>
        <v>Domiciliary</v>
      </c>
      <c r="L1968" s="3">
        <f>_xlfn.XLOOKUP(A1968, Accounts!A:A, Accounts!G:G, 0)</f>
        <v>272202645</v>
      </c>
      <c r="M1968" s="3" t="str">
        <f>_xlfn.XLOOKUP(A1968, Loan!A:A, Loan!D:D, "0")</f>
        <v>0</v>
      </c>
      <c r="N1968" s="3" t="str">
        <f>_xlfn.XLOOKUP(Customer8[[#This Row],[Account Number]],Transaction!C:C,Transaction!D:D)</f>
        <v>Online Payment</v>
      </c>
      <c r="O1968" s="3" t="str">
        <f>_xlfn.XLOOKUP(Customer8[[#This Row],[Account Number]], Transaction!C:C,Transaction!E:E)</f>
        <v>Card</v>
      </c>
      <c r="P1968" s="2">
        <f>_xlfn.XLOOKUP(Customer8[[#This Row],[Account Number]], Transaction!C:C,Transaction!F:F)</f>
        <v>44399</v>
      </c>
      <c r="Q1968" s="3">
        <f>Customer8[[#This Row],[Bank Deposit]]-Customer8[[#This Row],[Saving Accounts]]</f>
        <v>468695.47589999996</v>
      </c>
      <c r="R1968" s="3">
        <f>IF(AND(K1968="Current", Customer8[[#This Row],[Balance]]&gt;500000), Customer8[[#This Row],[Balance]]*1.02, Customer8[[#This Row],[Balance]])</f>
        <v>468695.47589999996</v>
      </c>
      <c r="S1968" s="3" t="str">
        <f>TEXT(Customer8[[#This Row],[Transaction_Date]], "MMM")</f>
        <v>Jul</v>
      </c>
      <c r="T1968" s="3" t="str">
        <f t="shared" si="30"/>
        <v>30-39 Yrs</v>
      </c>
      <c r="U1968" s="3" t="str">
        <f>TEXT(Customer8[[#This Row],[Transaction_Date]],"YYYY")</f>
        <v>2021</v>
      </c>
    </row>
    <row r="1969" spans="1:21" x14ac:dyDescent="0.35">
      <c r="A1969" t="s">
        <v>4103</v>
      </c>
      <c r="B1969">
        <v>621510549</v>
      </c>
      <c r="C1969">
        <v>20</v>
      </c>
      <c r="D1969" s="1">
        <v>37401</v>
      </c>
      <c r="E1969" t="s">
        <v>11</v>
      </c>
      <c r="F1969" t="s">
        <v>738</v>
      </c>
      <c r="G1969" t="s">
        <v>2759</v>
      </c>
      <c r="H1969" s="3">
        <v>1927415.8574999999</v>
      </c>
      <c r="I1969" s="3">
        <v>317638.13329999999</v>
      </c>
      <c r="J1969" t="s">
        <v>4104</v>
      </c>
      <c r="K1969" t="str">
        <f>_xlfn.XLOOKUP(A1969, Accounts!A:A, Accounts!E:E, "Not Found")</f>
        <v>Domiciliary</v>
      </c>
      <c r="L1969" s="3">
        <f>_xlfn.XLOOKUP(A1969, Accounts!A:A, Accounts!G:G, 0)</f>
        <v>2201801616</v>
      </c>
      <c r="M1969" s="3" t="str">
        <f>_xlfn.XLOOKUP(A1969, Loan!A:A, Loan!D:D, "0")</f>
        <v>0</v>
      </c>
      <c r="N1969" s="3" t="str">
        <f>_xlfn.XLOOKUP(Customer8[[#This Row],[Account Number]],Transaction!C:C,Transaction!D:D)</f>
        <v>Money Transfer</v>
      </c>
      <c r="O1969" s="3" t="str">
        <f>_xlfn.XLOOKUP(Customer8[[#This Row],[Account Number]], Transaction!C:C,Transaction!E:E)</f>
        <v>Internet Banking</v>
      </c>
      <c r="P1969" s="2">
        <f>_xlfn.XLOOKUP(Customer8[[#This Row],[Account Number]], Transaction!C:C,Transaction!F:F)</f>
        <v>44648</v>
      </c>
      <c r="Q1969" s="3">
        <f>Customer8[[#This Row],[Bank Deposit]]-Customer8[[#This Row],[Saving Accounts]]</f>
        <v>1609777.7242000001</v>
      </c>
      <c r="R1969" s="3">
        <f>IF(AND(K1969="Current", Customer8[[#This Row],[Balance]]&gt;500000), Customer8[[#This Row],[Balance]]*1.02, Customer8[[#This Row],[Balance]])</f>
        <v>1609777.7242000001</v>
      </c>
      <c r="S1969" s="3" t="str">
        <f>TEXT(Customer8[[#This Row],[Transaction_Date]], "MMM")</f>
        <v>Mar</v>
      </c>
      <c r="T1969" s="3" t="str">
        <f t="shared" si="30"/>
        <v>20-29 Yrs</v>
      </c>
      <c r="U1969" s="3" t="str">
        <f>TEXT(Customer8[[#This Row],[Transaction_Date]],"YYYY")</f>
        <v>2022</v>
      </c>
    </row>
    <row r="1970" spans="1:21" x14ac:dyDescent="0.35">
      <c r="A1970" t="s">
        <v>4105</v>
      </c>
      <c r="B1970">
        <v>268405505</v>
      </c>
      <c r="C1970">
        <v>52</v>
      </c>
      <c r="D1970" s="1">
        <v>25713</v>
      </c>
      <c r="E1970" t="s">
        <v>11</v>
      </c>
      <c r="F1970" t="s">
        <v>533</v>
      </c>
      <c r="G1970" t="s">
        <v>2756</v>
      </c>
      <c r="H1970" s="3">
        <v>743620.88329999999</v>
      </c>
      <c r="I1970" s="3">
        <v>221825.89060000001</v>
      </c>
      <c r="J1970" t="s">
        <v>4106</v>
      </c>
      <c r="K1970" t="str">
        <f>_xlfn.XLOOKUP(A1970, Accounts!A:A, Accounts!E:E, "Not Found")</f>
        <v>Corporate</v>
      </c>
      <c r="L1970" s="3">
        <f>_xlfn.XLOOKUP(A1970, Accounts!A:A, Accounts!G:G, 0)</f>
        <v>2912407188</v>
      </c>
      <c r="M1970" s="3">
        <f>_xlfn.XLOOKUP(A1970, Loan!A:A, Loan!D:D, "0")</f>
        <v>101637258</v>
      </c>
      <c r="N1970" s="3" t="str">
        <f>_xlfn.XLOOKUP(Customer8[[#This Row],[Account Number]],Transaction!C:C,Transaction!D:D)</f>
        <v>Loan Payment</v>
      </c>
      <c r="O1970" s="3" t="str">
        <f>_xlfn.XLOOKUP(Customer8[[#This Row],[Account Number]], Transaction!C:C,Transaction!E:E)</f>
        <v>ACH</v>
      </c>
      <c r="P1970" s="2">
        <f>_xlfn.XLOOKUP(Customer8[[#This Row],[Account Number]], Transaction!C:C,Transaction!F:F)</f>
        <v>44617</v>
      </c>
      <c r="Q1970" s="3">
        <f>Customer8[[#This Row],[Bank Deposit]]-Customer8[[#This Row],[Saving Accounts]]</f>
        <v>521794.99269999994</v>
      </c>
      <c r="R1970" s="3">
        <f>IF(AND(K1970="Current", Customer8[[#This Row],[Balance]]&gt;500000), Customer8[[#This Row],[Balance]]*1.02, Customer8[[#This Row],[Balance]])</f>
        <v>521794.99269999994</v>
      </c>
      <c r="S1970" s="3" t="str">
        <f>TEXT(Customer8[[#This Row],[Transaction_Date]], "MMM")</f>
        <v>Feb</v>
      </c>
      <c r="T1970" s="3" t="str">
        <f t="shared" si="30"/>
        <v>50-59 Yrs</v>
      </c>
      <c r="U1970" s="3" t="str">
        <f>TEXT(Customer8[[#This Row],[Transaction_Date]],"YYYY")</f>
        <v>2022</v>
      </c>
    </row>
    <row r="1971" spans="1:21" x14ac:dyDescent="0.35">
      <c r="A1971" t="s">
        <v>4107</v>
      </c>
      <c r="B1971">
        <v>17072561</v>
      </c>
      <c r="C1971">
        <v>49</v>
      </c>
      <c r="D1971" s="1">
        <v>26808.75</v>
      </c>
      <c r="E1971" t="s">
        <v>11</v>
      </c>
      <c r="F1971" t="s">
        <v>550</v>
      </c>
      <c r="G1971" t="s">
        <v>2759</v>
      </c>
      <c r="H1971" s="3">
        <v>605732.44519999996</v>
      </c>
      <c r="I1971" s="3">
        <v>209987.24770000001</v>
      </c>
      <c r="J1971" t="s">
        <v>4108</v>
      </c>
      <c r="K1971" t="str">
        <f>_xlfn.XLOOKUP(A1971, Accounts!A:A, Accounts!E:E, "Not Found")</f>
        <v>Domiciliary</v>
      </c>
      <c r="L1971" s="3">
        <f>_xlfn.XLOOKUP(A1971, Accounts!A:A, Accounts!G:G, 0)</f>
        <v>1310763924</v>
      </c>
      <c r="M1971" s="3" t="str">
        <f>_xlfn.XLOOKUP(A1971, Loan!A:A, Loan!D:D, "0")</f>
        <v>0</v>
      </c>
      <c r="N1971" s="3" t="str">
        <f>_xlfn.XLOOKUP(Customer8[[#This Row],[Account Number]],Transaction!C:C,Transaction!D:D)</f>
        <v>Money Transfer</v>
      </c>
      <c r="O1971" s="3" t="str">
        <f>_xlfn.XLOOKUP(Customer8[[#This Row],[Account Number]], Transaction!C:C,Transaction!E:E)</f>
        <v>Mobile</v>
      </c>
      <c r="P1971" s="2">
        <f>_xlfn.XLOOKUP(Customer8[[#This Row],[Account Number]], Transaction!C:C,Transaction!F:F)</f>
        <v>44324</v>
      </c>
      <c r="Q1971" s="3">
        <f>Customer8[[#This Row],[Bank Deposit]]-Customer8[[#This Row],[Saving Accounts]]</f>
        <v>395745.19749999995</v>
      </c>
      <c r="R1971" s="3">
        <f>IF(AND(K1971="Current", Customer8[[#This Row],[Balance]]&gt;500000), Customer8[[#This Row],[Balance]]*1.02, Customer8[[#This Row],[Balance]])</f>
        <v>395745.19749999995</v>
      </c>
      <c r="S1971" s="3" t="str">
        <f>TEXT(Customer8[[#This Row],[Transaction_Date]], "MMM")</f>
        <v>May</v>
      </c>
      <c r="T1971" s="3" t="str">
        <f t="shared" si="30"/>
        <v>40-49 Yrs</v>
      </c>
      <c r="U1971" s="3" t="str">
        <f>TEXT(Customer8[[#This Row],[Transaction_Date]],"YYYY")</f>
        <v>2021</v>
      </c>
    </row>
    <row r="1972" spans="1:21" x14ac:dyDescent="0.35">
      <c r="A1972" t="s">
        <v>4109</v>
      </c>
      <c r="B1972">
        <v>809614065</v>
      </c>
      <c r="C1972">
        <v>81</v>
      </c>
      <c r="D1972" s="1">
        <v>15120.75</v>
      </c>
      <c r="E1972" t="s">
        <v>11</v>
      </c>
      <c r="F1972" t="s">
        <v>390</v>
      </c>
      <c r="G1972" t="s">
        <v>2776</v>
      </c>
      <c r="H1972" s="3">
        <v>606812.22589999996</v>
      </c>
      <c r="I1972" s="3">
        <v>118885.6606</v>
      </c>
      <c r="J1972" t="s">
        <v>4110</v>
      </c>
      <c r="K1972" t="str">
        <f>_xlfn.XLOOKUP(A1972, Accounts!A:A, Accounts!E:E, "Not Found")</f>
        <v>Corporate</v>
      </c>
      <c r="L1972" s="3">
        <f>_xlfn.XLOOKUP(A1972, Accounts!A:A, Accounts!G:G, 0)</f>
        <v>1719443752</v>
      </c>
      <c r="M1972" s="3">
        <f>_xlfn.XLOOKUP(A1972, Loan!A:A, Loan!D:D, "0")</f>
        <v>1449724224</v>
      </c>
      <c r="N1972" s="3" t="str">
        <f>_xlfn.XLOOKUP(Customer8[[#This Row],[Account Number]],Transaction!C:C,Transaction!D:D)</f>
        <v>Loan Payment</v>
      </c>
      <c r="O1972" s="3" t="str">
        <f>_xlfn.XLOOKUP(Customer8[[#This Row],[Account Number]], Transaction!C:C,Transaction!E:E)</f>
        <v>AFT</v>
      </c>
      <c r="P1972" s="2">
        <f>_xlfn.XLOOKUP(Customer8[[#This Row],[Account Number]], Transaction!C:C,Transaction!F:F)</f>
        <v>44381</v>
      </c>
      <c r="Q1972" s="3">
        <f>Customer8[[#This Row],[Bank Deposit]]-Customer8[[#This Row],[Saving Accounts]]</f>
        <v>487926.56529999996</v>
      </c>
      <c r="R1972" s="3">
        <f>IF(AND(K1972="Current", Customer8[[#This Row],[Balance]]&gt;500000), Customer8[[#This Row],[Balance]]*1.02, Customer8[[#This Row],[Balance]])</f>
        <v>487926.56529999996</v>
      </c>
      <c r="S1972" s="3" t="str">
        <f>TEXT(Customer8[[#This Row],[Transaction_Date]], "MMM")</f>
        <v>Jul</v>
      </c>
      <c r="T1972" s="3" t="str">
        <f t="shared" si="30"/>
        <v>70 Yrs &amp; Above</v>
      </c>
      <c r="U1972" s="3" t="str">
        <f>TEXT(Customer8[[#This Row],[Transaction_Date]],"YYYY")</f>
        <v>2021</v>
      </c>
    </row>
    <row r="1973" spans="1:21" x14ac:dyDescent="0.35">
      <c r="A1973" t="s">
        <v>4111</v>
      </c>
      <c r="B1973">
        <v>355247230</v>
      </c>
      <c r="C1973">
        <v>43</v>
      </c>
      <c r="D1973" s="1">
        <v>29000.25</v>
      </c>
      <c r="E1973" t="s">
        <v>11</v>
      </c>
      <c r="F1973" t="s">
        <v>1017</v>
      </c>
      <c r="G1973" t="s">
        <v>2749</v>
      </c>
      <c r="H1973" s="3">
        <v>74733.111999999994</v>
      </c>
      <c r="I1973" s="3">
        <v>29965.276699999999</v>
      </c>
      <c r="J1973" t="s">
        <v>4112</v>
      </c>
      <c r="K1973" t="str">
        <f>_xlfn.XLOOKUP(A1973, Accounts!A:A, Accounts!E:E, "Not Found")</f>
        <v>Domiciliary</v>
      </c>
      <c r="L1973" s="3">
        <f>_xlfn.XLOOKUP(A1973, Accounts!A:A, Accounts!G:G, 0)</f>
        <v>912430464</v>
      </c>
      <c r="M1973" s="3" t="str">
        <f>_xlfn.XLOOKUP(A1973, Loan!A:A, Loan!D:D, "0")</f>
        <v>0</v>
      </c>
      <c r="N1973" s="3" t="str">
        <f>_xlfn.XLOOKUP(Customer8[[#This Row],[Account Number]],Transaction!C:C,Transaction!D:D)</f>
        <v>Checks</v>
      </c>
      <c r="O1973" s="3" t="str">
        <f>_xlfn.XLOOKUP(Customer8[[#This Row],[Account Number]], Transaction!C:C,Transaction!E:E)</f>
        <v>Informal Services</v>
      </c>
      <c r="P1973" s="2">
        <f>_xlfn.XLOOKUP(Customer8[[#This Row],[Account Number]], Transaction!C:C,Transaction!F:F)</f>
        <v>44351</v>
      </c>
      <c r="Q1973" s="3">
        <f>Customer8[[#This Row],[Bank Deposit]]-Customer8[[#This Row],[Saving Accounts]]</f>
        <v>44767.835299999992</v>
      </c>
      <c r="R1973" s="3">
        <f>IF(AND(K1973="Current", Customer8[[#This Row],[Balance]]&gt;500000), Customer8[[#This Row],[Balance]]*1.02, Customer8[[#This Row],[Balance]])</f>
        <v>44767.835299999992</v>
      </c>
      <c r="S1973" s="3" t="str">
        <f>TEXT(Customer8[[#This Row],[Transaction_Date]], "MMM")</f>
        <v>Jun</v>
      </c>
      <c r="T1973" s="3" t="str">
        <f t="shared" si="30"/>
        <v>40-49 Yrs</v>
      </c>
      <c r="U1973" s="3" t="str">
        <f>TEXT(Customer8[[#This Row],[Transaction_Date]],"YYYY")</f>
        <v>2021</v>
      </c>
    </row>
    <row r="1974" spans="1:21" x14ac:dyDescent="0.35">
      <c r="A1974" t="s">
        <v>4113</v>
      </c>
      <c r="B1974">
        <v>970179932</v>
      </c>
      <c r="C1974">
        <v>70</v>
      </c>
      <c r="D1974" s="1">
        <v>19138.5</v>
      </c>
      <c r="E1974" t="s">
        <v>11</v>
      </c>
      <c r="F1974" t="s">
        <v>25</v>
      </c>
      <c r="G1974" t="s">
        <v>2749</v>
      </c>
      <c r="H1974" s="3">
        <v>228896.07699999999</v>
      </c>
      <c r="I1974" s="3">
        <v>134164.82930000001</v>
      </c>
      <c r="J1974" t="s">
        <v>4114</v>
      </c>
      <c r="K1974" t="str">
        <f>_xlfn.XLOOKUP(A1974, Accounts!A:A, Accounts!E:E, "Not Found")</f>
        <v>Current</v>
      </c>
      <c r="L1974" s="3">
        <f>_xlfn.XLOOKUP(A1974, Accounts!A:A, Accounts!G:G, 0)</f>
        <v>397535351</v>
      </c>
      <c r="M1974" s="3" t="str">
        <f>_xlfn.XLOOKUP(A1974, Loan!A:A, Loan!D:D, "0")</f>
        <v>0</v>
      </c>
      <c r="N1974" s="3" t="str">
        <f>_xlfn.XLOOKUP(Customer8[[#This Row],[Account Number]],Transaction!C:C,Transaction!D:D)</f>
        <v>Cash Withdrawal</v>
      </c>
      <c r="O1974" s="3" t="str">
        <f>_xlfn.XLOOKUP(Customer8[[#This Row],[Account Number]], Transaction!C:C,Transaction!E:E)</f>
        <v>POS</v>
      </c>
      <c r="P1974" s="2">
        <f>_xlfn.XLOOKUP(Customer8[[#This Row],[Account Number]], Transaction!C:C,Transaction!F:F)</f>
        <v>44358</v>
      </c>
      <c r="Q1974" s="3">
        <f>Customer8[[#This Row],[Bank Deposit]]-Customer8[[#This Row],[Saving Accounts]]</f>
        <v>94731.247699999978</v>
      </c>
      <c r="R1974" s="3">
        <f>IF(AND(K1974="Current", Customer8[[#This Row],[Balance]]&gt;500000), Customer8[[#This Row],[Balance]]*1.02, Customer8[[#This Row],[Balance]])</f>
        <v>94731.247699999978</v>
      </c>
      <c r="S1974" s="3" t="str">
        <f>TEXT(Customer8[[#This Row],[Transaction_Date]], "MMM")</f>
        <v>Jun</v>
      </c>
      <c r="T1974" s="3" t="str">
        <f t="shared" si="30"/>
        <v>70 Yrs &amp; Above</v>
      </c>
      <c r="U1974" s="3" t="str">
        <f>TEXT(Customer8[[#This Row],[Transaction_Date]],"YYYY")</f>
        <v>2021</v>
      </c>
    </row>
    <row r="1975" spans="1:21" x14ac:dyDescent="0.35">
      <c r="A1975" t="s">
        <v>4115</v>
      </c>
      <c r="B1975">
        <v>143782117</v>
      </c>
      <c r="C1975">
        <v>59</v>
      </c>
      <c r="D1975" s="1">
        <v>23156.25</v>
      </c>
      <c r="E1975" t="s">
        <v>11</v>
      </c>
      <c r="F1975" t="s">
        <v>547</v>
      </c>
      <c r="G1975" t="s">
        <v>2767</v>
      </c>
      <c r="H1975" s="3">
        <v>384271.0477</v>
      </c>
      <c r="I1975" s="3">
        <v>124336.4143</v>
      </c>
      <c r="J1975" t="s">
        <v>4116</v>
      </c>
      <c r="K1975" t="str">
        <f>_xlfn.XLOOKUP(A1975, Accounts!A:A, Accounts!E:E, "Not Found")</f>
        <v>Fixed Deposit</v>
      </c>
      <c r="L1975" s="3">
        <f>_xlfn.XLOOKUP(A1975, Accounts!A:A, Accounts!G:G, 0)</f>
        <v>1055099904</v>
      </c>
      <c r="M1975" s="3" t="str">
        <f>_xlfn.XLOOKUP(A1975, Loan!A:A, Loan!D:D, "0")</f>
        <v>0</v>
      </c>
      <c r="N1975" s="3" t="str">
        <f>_xlfn.XLOOKUP(Customer8[[#This Row],[Account Number]],Transaction!C:C,Transaction!D:D)</f>
        <v>Money Transfer</v>
      </c>
      <c r="O1975" s="3" t="str">
        <f>_xlfn.XLOOKUP(Customer8[[#This Row],[Account Number]], Transaction!C:C,Transaction!E:E)</f>
        <v>Internet Banking</v>
      </c>
      <c r="P1975" s="2">
        <f>_xlfn.XLOOKUP(Customer8[[#This Row],[Account Number]], Transaction!C:C,Transaction!F:F)</f>
        <v>44339</v>
      </c>
      <c r="Q1975" s="3">
        <f>Customer8[[#This Row],[Bank Deposit]]-Customer8[[#This Row],[Saving Accounts]]</f>
        <v>259934.63339999999</v>
      </c>
      <c r="R1975" s="3">
        <f>IF(AND(K1975="Current", Customer8[[#This Row],[Balance]]&gt;500000), Customer8[[#This Row],[Balance]]*1.02, Customer8[[#This Row],[Balance]])</f>
        <v>259934.63339999999</v>
      </c>
      <c r="S1975" s="3" t="str">
        <f>TEXT(Customer8[[#This Row],[Transaction_Date]], "MMM")</f>
        <v>May</v>
      </c>
      <c r="T1975" s="3" t="str">
        <f t="shared" si="30"/>
        <v>50-59 Yrs</v>
      </c>
      <c r="U1975" s="3" t="str">
        <f>TEXT(Customer8[[#This Row],[Transaction_Date]],"YYYY")</f>
        <v>2021</v>
      </c>
    </row>
    <row r="1976" spans="1:21" x14ac:dyDescent="0.35">
      <c r="A1976" t="s">
        <v>4117</v>
      </c>
      <c r="B1976">
        <v>399531461</v>
      </c>
      <c r="C1976">
        <v>66</v>
      </c>
      <c r="D1976" s="1">
        <v>20599.5</v>
      </c>
      <c r="E1976" t="s">
        <v>11</v>
      </c>
      <c r="F1976" t="s">
        <v>1169</v>
      </c>
      <c r="G1976" t="s">
        <v>2771</v>
      </c>
      <c r="H1976" s="3">
        <v>757522.01470000006</v>
      </c>
      <c r="I1976" s="3">
        <v>231388.54269999999</v>
      </c>
      <c r="J1976" t="s">
        <v>4118</v>
      </c>
      <c r="K1976" t="str">
        <f>_xlfn.XLOOKUP(A1976, Accounts!A:A, Accounts!E:E, "Not Found")</f>
        <v>Domiciliary</v>
      </c>
      <c r="L1976" s="3">
        <f>_xlfn.XLOOKUP(A1976, Accounts!A:A, Accounts!G:G, 0)</f>
        <v>2366801184</v>
      </c>
      <c r="M1976" s="3" t="str">
        <f>_xlfn.XLOOKUP(A1976, Loan!A:A, Loan!D:D, "0")</f>
        <v>0</v>
      </c>
      <c r="N1976" s="3" t="str">
        <f>_xlfn.XLOOKUP(Customer8[[#This Row],[Account Number]],Transaction!C:C,Transaction!D:D)</f>
        <v>Money Deposit</v>
      </c>
      <c r="O1976" s="3" t="str">
        <f>_xlfn.XLOOKUP(Customer8[[#This Row],[Account Number]], Transaction!C:C,Transaction!E:E)</f>
        <v>Bank</v>
      </c>
      <c r="P1976" s="2">
        <f>_xlfn.XLOOKUP(Customer8[[#This Row],[Account Number]], Transaction!C:C,Transaction!F:F)</f>
        <v>44636</v>
      </c>
      <c r="Q1976" s="3">
        <f>Customer8[[#This Row],[Bank Deposit]]-Customer8[[#This Row],[Saving Accounts]]</f>
        <v>526133.47200000007</v>
      </c>
      <c r="R1976" s="3">
        <f>IF(AND(K1976="Current", Customer8[[#This Row],[Balance]]&gt;500000), Customer8[[#This Row],[Balance]]*1.02, Customer8[[#This Row],[Balance]])</f>
        <v>526133.47200000007</v>
      </c>
      <c r="S1976" s="3" t="str">
        <f>TEXT(Customer8[[#This Row],[Transaction_Date]], "MMM")</f>
        <v>Mar</v>
      </c>
      <c r="T1976" s="3" t="str">
        <f t="shared" si="30"/>
        <v>60-69 Yrs</v>
      </c>
      <c r="U1976" s="3" t="str">
        <f>TEXT(Customer8[[#This Row],[Transaction_Date]],"YYYY")</f>
        <v>2022</v>
      </c>
    </row>
    <row r="1977" spans="1:21" x14ac:dyDescent="0.35">
      <c r="A1977" t="s">
        <v>4119</v>
      </c>
      <c r="B1977">
        <v>552405583</v>
      </c>
      <c r="C1977">
        <v>48</v>
      </c>
      <c r="D1977" s="1">
        <v>27174</v>
      </c>
      <c r="E1977" t="s">
        <v>11</v>
      </c>
      <c r="F1977" t="s">
        <v>163</v>
      </c>
      <c r="G1977" t="s">
        <v>2746</v>
      </c>
      <c r="H1977" s="3">
        <v>959454.45310000004</v>
      </c>
      <c r="I1977" s="3">
        <v>73686.101999999999</v>
      </c>
      <c r="J1977" t="s">
        <v>4120</v>
      </c>
      <c r="K1977" t="str">
        <f>_xlfn.XLOOKUP(A1977, Accounts!A:A, Accounts!E:E, "Not Found")</f>
        <v>Joint</v>
      </c>
      <c r="L1977" s="3">
        <f>_xlfn.XLOOKUP(A1977, Accounts!A:A, Accounts!G:G, 0)</f>
        <v>642122208</v>
      </c>
      <c r="M1977" s="3">
        <f>_xlfn.XLOOKUP(A1977, Loan!A:A, Loan!D:D, "0")</f>
        <v>6653772216</v>
      </c>
      <c r="N1977" s="3" t="str">
        <f>_xlfn.XLOOKUP(Customer8[[#This Row],[Account Number]],Transaction!C:C,Transaction!D:D)</f>
        <v>Loan Payment</v>
      </c>
      <c r="O1977" s="3" t="str">
        <f>_xlfn.XLOOKUP(Customer8[[#This Row],[Account Number]], Transaction!C:C,Transaction!E:E)</f>
        <v>ACH</v>
      </c>
      <c r="P1977" s="2">
        <f>_xlfn.XLOOKUP(Customer8[[#This Row],[Account Number]], Transaction!C:C,Transaction!F:F)</f>
        <v>44657</v>
      </c>
      <c r="Q1977" s="3">
        <f>Customer8[[#This Row],[Bank Deposit]]-Customer8[[#This Row],[Saving Accounts]]</f>
        <v>885768.35110000009</v>
      </c>
      <c r="R1977" s="3">
        <f>IF(AND(K1977="Current", Customer8[[#This Row],[Balance]]&gt;500000), Customer8[[#This Row],[Balance]]*1.02, Customer8[[#This Row],[Balance]])</f>
        <v>885768.35110000009</v>
      </c>
      <c r="S1977" s="3" t="str">
        <f>TEXT(Customer8[[#This Row],[Transaction_Date]], "MMM")</f>
        <v>Apr</v>
      </c>
      <c r="T1977" s="3" t="str">
        <f t="shared" si="30"/>
        <v>40-49 Yrs</v>
      </c>
      <c r="U1977" s="3" t="str">
        <f>TEXT(Customer8[[#This Row],[Transaction_Date]],"YYYY")</f>
        <v>2022</v>
      </c>
    </row>
    <row r="1978" spans="1:21" x14ac:dyDescent="0.35">
      <c r="A1978" t="s">
        <v>4121</v>
      </c>
      <c r="B1978">
        <v>908046732</v>
      </c>
      <c r="C1978">
        <v>60</v>
      </c>
      <c r="D1978" s="1">
        <v>22791</v>
      </c>
      <c r="E1978" t="s">
        <v>11</v>
      </c>
      <c r="F1978" t="s">
        <v>338</v>
      </c>
      <c r="G1978" t="s">
        <v>2756</v>
      </c>
      <c r="H1978" s="3">
        <v>590538.46950000001</v>
      </c>
      <c r="I1978" s="3">
        <v>267598.2893</v>
      </c>
      <c r="J1978" t="s">
        <v>4122</v>
      </c>
      <c r="K1978" t="str">
        <f>_xlfn.XLOOKUP(A1978, Accounts!A:A, Accounts!E:E, "Not Found")</f>
        <v>Domiciliary</v>
      </c>
      <c r="L1978" s="3">
        <f>_xlfn.XLOOKUP(A1978, Accounts!A:A, Accounts!G:G, 0)</f>
        <v>2963772</v>
      </c>
      <c r="M1978" s="3" t="str">
        <f>_xlfn.XLOOKUP(A1978, Loan!A:A, Loan!D:D, "0")</f>
        <v>0</v>
      </c>
      <c r="N1978" s="3" t="str">
        <f>_xlfn.XLOOKUP(Customer8[[#This Row],[Account Number]],Transaction!C:C,Transaction!D:D)</f>
        <v>Money Deposit</v>
      </c>
      <c r="O1978" s="3" t="str">
        <f>_xlfn.XLOOKUP(Customer8[[#This Row],[Account Number]], Transaction!C:C,Transaction!E:E)</f>
        <v>Bank</v>
      </c>
      <c r="P1978" s="2">
        <f>_xlfn.XLOOKUP(Customer8[[#This Row],[Account Number]], Transaction!C:C,Transaction!F:F)</f>
        <v>44526</v>
      </c>
      <c r="Q1978" s="3">
        <f>Customer8[[#This Row],[Bank Deposit]]-Customer8[[#This Row],[Saving Accounts]]</f>
        <v>322940.1802</v>
      </c>
      <c r="R1978" s="3">
        <f>IF(AND(K1978="Current", Customer8[[#This Row],[Balance]]&gt;500000), Customer8[[#This Row],[Balance]]*1.02, Customer8[[#This Row],[Balance]])</f>
        <v>322940.1802</v>
      </c>
      <c r="S1978" s="3" t="str">
        <f>TEXT(Customer8[[#This Row],[Transaction_Date]], "MMM")</f>
        <v>Nov</v>
      </c>
      <c r="T1978" s="3" t="str">
        <f t="shared" si="30"/>
        <v>60-69 Yrs</v>
      </c>
      <c r="U1978" s="3" t="str">
        <f>TEXT(Customer8[[#This Row],[Transaction_Date]],"YYYY")</f>
        <v>2021</v>
      </c>
    </row>
    <row r="1979" spans="1:21" x14ac:dyDescent="0.35">
      <c r="A1979" t="s">
        <v>4123</v>
      </c>
      <c r="B1979">
        <v>66714376</v>
      </c>
      <c r="C1979">
        <v>37</v>
      </c>
      <c r="D1979" s="1">
        <v>31191.75</v>
      </c>
      <c r="E1979" t="s">
        <v>11</v>
      </c>
      <c r="F1979" t="s">
        <v>112</v>
      </c>
      <c r="G1979" t="s">
        <v>2759</v>
      </c>
      <c r="H1979" s="3">
        <v>817932.09510000004</v>
      </c>
      <c r="I1979" s="3">
        <v>268068.84080000001</v>
      </c>
      <c r="J1979" t="s">
        <v>4124</v>
      </c>
      <c r="K1979" t="str">
        <f>_xlfn.XLOOKUP(A1979, Accounts!A:A, Accounts!E:E, "Not Found")</f>
        <v>Current</v>
      </c>
      <c r="L1979" s="3">
        <f>_xlfn.XLOOKUP(A1979, Accounts!A:A, Accounts!G:G, 0)</f>
        <v>1500983736</v>
      </c>
      <c r="M1979" s="3">
        <f>_xlfn.XLOOKUP(A1979, Loan!A:A, Loan!D:D, "0")</f>
        <v>95652144</v>
      </c>
      <c r="N1979" s="3" t="str">
        <f>_xlfn.XLOOKUP(Customer8[[#This Row],[Account Number]],Transaction!C:C,Transaction!D:D)</f>
        <v>Loan Payment</v>
      </c>
      <c r="O1979" s="3" t="str">
        <f>_xlfn.XLOOKUP(Customer8[[#This Row],[Account Number]], Transaction!C:C,Transaction!E:E)</f>
        <v>AFT</v>
      </c>
      <c r="P1979" s="2">
        <f>_xlfn.XLOOKUP(Customer8[[#This Row],[Account Number]], Transaction!C:C,Transaction!F:F)</f>
        <v>44489</v>
      </c>
      <c r="Q1979" s="3">
        <f>Customer8[[#This Row],[Bank Deposit]]-Customer8[[#This Row],[Saving Accounts]]</f>
        <v>549863.25430000003</v>
      </c>
      <c r="R1979" s="3">
        <f>IF(AND(K1979="Current", Customer8[[#This Row],[Balance]]&gt;500000), Customer8[[#This Row],[Balance]]*1.02, Customer8[[#This Row],[Balance]])</f>
        <v>560860.519386</v>
      </c>
      <c r="S1979" s="3" t="str">
        <f>TEXT(Customer8[[#This Row],[Transaction_Date]], "MMM")</f>
        <v>Oct</v>
      </c>
      <c r="T1979" s="3" t="str">
        <f t="shared" si="30"/>
        <v>30-39 Yrs</v>
      </c>
      <c r="U1979" s="3" t="str">
        <f>TEXT(Customer8[[#This Row],[Transaction_Date]],"YYYY")</f>
        <v>2021</v>
      </c>
    </row>
    <row r="1980" spans="1:21" x14ac:dyDescent="0.35">
      <c r="A1980" t="s">
        <v>4125</v>
      </c>
      <c r="B1980">
        <v>596923341</v>
      </c>
      <c r="C1980">
        <v>85</v>
      </c>
      <c r="D1980" s="1">
        <v>13659.75</v>
      </c>
      <c r="E1980" t="s">
        <v>11</v>
      </c>
      <c r="F1980" t="s">
        <v>172</v>
      </c>
      <c r="G1980" t="s">
        <v>2749</v>
      </c>
      <c r="H1980" s="3">
        <v>578676.44039999996</v>
      </c>
      <c r="I1980" s="3">
        <v>248593.05710000001</v>
      </c>
      <c r="J1980" t="s">
        <v>4126</v>
      </c>
      <c r="K1980" t="str">
        <f>_xlfn.XLOOKUP(A1980, Accounts!A:A, Accounts!E:E, "Not Found")</f>
        <v>Domiciliary</v>
      </c>
      <c r="L1980" s="3">
        <f>_xlfn.XLOOKUP(A1980, Accounts!A:A, Accounts!G:G, 0)</f>
        <v>9431448</v>
      </c>
      <c r="M1980" s="3" t="str">
        <f>_xlfn.XLOOKUP(A1980, Loan!A:A, Loan!D:D, "0")</f>
        <v>0</v>
      </c>
      <c r="N1980" s="3" t="str">
        <f>_xlfn.XLOOKUP(Customer8[[#This Row],[Account Number]],Transaction!C:C,Transaction!D:D)</f>
        <v>Money Transfer</v>
      </c>
      <c r="O1980" s="3" t="str">
        <f>_xlfn.XLOOKUP(Customer8[[#This Row],[Account Number]], Transaction!C:C,Transaction!E:E)</f>
        <v>Internet Banking</v>
      </c>
      <c r="P1980" s="2">
        <f>_xlfn.XLOOKUP(Customer8[[#This Row],[Account Number]], Transaction!C:C,Transaction!F:F)</f>
        <v>44368</v>
      </c>
      <c r="Q1980" s="3">
        <f>Customer8[[#This Row],[Bank Deposit]]-Customer8[[#This Row],[Saving Accounts]]</f>
        <v>330083.38329999999</v>
      </c>
      <c r="R1980" s="3">
        <f>IF(AND(K1980="Current", Customer8[[#This Row],[Balance]]&gt;500000), Customer8[[#This Row],[Balance]]*1.02, Customer8[[#This Row],[Balance]])</f>
        <v>330083.38329999999</v>
      </c>
      <c r="S1980" s="3" t="str">
        <f>TEXT(Customer8[[#This Row],[Transaction_Date]], "MMM")</f>
        <v>Jun</v>
      </c>
      <c r="T1980" s="3" t="str">
        <f t="shared" si="30"/>
        <v>70 Yrs &amp; Above</v>
      </c>
      <c r="U1980" s="3" t="str">
        <f>TEXT(Customer8[[#This Row],[Transaction_Date]],"YYYY")</f>
        <v>2021</v>
      </c>
    </row>
    <row r="1981" spans="1:21" x14ac:dyDescent="0.35">
      <c r="A1981" t="s">
        <v>4127</v>
      </c>
      <c r="B1981">
        <v>960449597</v>
      </c>
      <c r="C1981">
        <v>85</v>
      </c>
      <c r="D1981" s="1">
        <v>13659.75</v>
      </c>
      <c r="E1981" t="s">
        <v>11</v>
      </c>
      <c r="F1981" t="s">
        <v>708</v>
      </c>
      <c r="G1981" t="s">
        <v>2759</v>
      </c>
      <c r="H1981" s="3">
        <v>390039.91580000002</v>
      </c>
      <c r="I1981" s="3">
        <v>70959.893400000001</v>
      </c>
      <c r="J1981" t="s">
        <v>4128</v>
      </c>
      <c r="K1981" t="str">
        <f>_xlfn.XLOOKUP(A1981, Accounts!A:A, Accounts!E:E, "Not Found")</f>
        <v>Fixed Deposit</v>
      </c>
      <c r="L1981" s="3">
        <f>_xlfn.XLOOKUP(A1981, Accounts!A:A, Accounts!G:G, 0)</f>
        <v>2572686336</v>
      </c>
      <c r="M1981" s="3" t="str">
        <f>_xlfn.XLOOKUP(A1981, Loan!A:A, Loan!D:D, "0")</f>
        <v>0</v>
      </c>
      <c r="N1981" s="3" t="str">
        <f>_xlfn.XLOOKUP(Customer8[[#This Row],[Account Number]],Transaction!C:C,Transaction!D:D)</f>
        <v>Online Payment</v>
      </c>
      <c r="O1981" s="3" t="str">
        <f>_xlfn.XLOOKUP(Customer8[[#This Row],[Account Number]], Transaction!C:C,Transaction!E:E)</f>
        <v>Mobile</v>
      </c>
      <c r="P1981" s="2">
        <f>_xlfn.XLOOKUP(Customer8[[#This Row],[Account Number]], Transaction!C:C,Transaction!F:F)</f>
        <v>44474</v>
      </c>
      <c r="Q1981" s="3">
        <f>Customer8[[#This Row],[Bank Deposit]]-Customer8[[#This Row],[Saving Accounts]]</f>
        <v>319080.02240000002</v>
      </c>
      <c r="R1981" s="3">
        <f>IF(AND(K1981="Current", Customer8[[#This Row],[Balance]]&gt;500000), Customer8[[#This Row],[Balance]]*1.02, Customer8[[#This Row],[Balance]])</f>
        <v>319080.02240000002</v>
      </c>
      <c r="S1981" s="3" t="str">
        <f>TEXT(Customer8[[#This Row],[Transaction_Date]], "MMM")</f>
        <v>Oct</v>
      </c>
      <c r="T1981" s="3" t="str">
        <f t="shared" si="30"/>
        <v>70 Yrs &amp; Above</v>
      </c>
      <c r="U1981" s="3" t="str">
        <f>TEXT(Customer8[[#This Row],[Transaction_Date]],"YYYY")</f>
        <v>2021</v>
      </c>
    </row>
    <row r="1982" spans="1:21" x14ac:dyDescent="0.35">
      <c r="A1982" t="s">
        <v>4129</v>
      </c>
      <c r="B1982">
        <v>189081306</v>
      </c>
      <c r="C1982">
        <v>31</v>
      </c>
      <c r="D1982" s="1">
        <v>33383.25</v>
      </c>
      <c r="E1982" t="s">
        <v>11</v>
      </c>
      <c r="F1982" t="s">
        <v>1093</v>
      </c>
      <c r="G1982" t="s">
        <v>2746</v>
      </c>
      <c r="H1982" s="3">
        <v>1251565.5793000001</v>
      </c>
      <c r="I1982" s="3">
        <v>428967.96720000001</v>
      </c>
      <c r="J1982" t="s">
        <v>4130</v>
      </c>
      <c r="K1982" t="str">
        <f>_xlfn.XLOOKUP(A1982, Accounts!A:A, Accounts!E:E, "Not Found")</f>
        <v>Savings</v>
      </c>
      <c r="L1982" s="3">
        <f>_xlfn.XLOOKUP(A1982, Accounts!A:A, Accounts!G:G, 0)</f>
        <v>587155044</v>
      </c>
      <c r="M1982" s="3" t="str">
        <f>_xlfn.XLOOKUP(A1982, Loan!A:A, Loan!D:D, "0")</f>
        <v>0</v>
      </c>
      <c r="N1982" s="3" t="str">
        <f>_xlfn.XLOOKUP(Customer8[[#This Row],[Account Number]],Transaction!C:C,Transaction!D:D)</f>
        <v>Checks</v>
      </c>
      <c r="O1982" s="3" t="str">
        <f>_xlfn.XLOOKUP(Customer8[[#This Row],[Account Number]], Transaction!C:C,Transaction!E:E)</f>
        <v>Informal Services</v>
      </c>
      <c r="P1982" s="2">
        <f>_xlfn.XLOOKUP(Customer8[[#This Row],[Account Number]], Transaction!C:C,Transaction!F:F)</f>
        <v>44213</v>
      </c>
      <c r="Q1982" s="3">
        <f>Customer8[[#This Row],[Bank Deposit]]-Customer8[[#This Row],[Saving Accounts]]</f>
        <v>822597.61210000003</v>
      </c>
      <c r="R1982" s="3">
        <f>IF(AND(K1982="Current", Customer8[[#This Row],[Balance]]&gt;500000), Customer8[[#This Row],[Balance]]*1.02, Customer8[[#This Row],[Balance]])</f>
        <v>822597.61210000003</v>
      </c>
      <c r="S1982" s="3" t="str">
        <f>TEXT(Customer8[[#This Row],[Transaction_Date]], "MMM")</f>
        <v>Jan</v>
      </c>
      <c r="T1982" s="3" t="str">
        <f t="shared" si="30"/>
        <v>30-39 Yrs</v>
      </c>
      <c r="U1982" s="3" t="str">
        <f>TEXT(Customer8[[#This Row],[Transaction_Date]],"YYYY")</f>
        <v>2021</v>
      </c>
    </row>
    <row r="1983" spans="1:21" x14ac:dyDescent="0.35">
      <c r="A1983" t="s">
        <v>4131</v>
      </c>
      <c r="B1983">
        <v>903481280</v>
      </c>
      <c r="C1983">
        <v>83</v>
      </c>
      <c r="D1983" s="1">
        <v>14390.25</v>
      </c>
      <c r="E1983" t="s">
        <v>11</v>
      </c>
      <c r="F1983" t="s">
        <v>467</v>
      </c>
      <c r="G1983" t="s">
        <v>2771</v>
      </c>
      <c r="H1983" s="3">
        <v>99553.881699999998</v>
      </c>
      <c r="I1983" s="3">
        <v>14100.990100000001</v>
      </c>
      <c r="J1983" t="s">
        <v>4132</v>
      </c>
      <c r="K1983" t="str">
        <f>_xlfn.XLOOKUP(A1983, Accounts!A:A, Accounts!E:E, "Not Found")</f>
        <v>Corporate</v>
      </c>
      <c r="L1983" s="3">
        <f>_xlfn.XLOOKUP(A1983, Accounts!A:A, Accounts!G:G, 0)</f>
        <v>8505625</v>
      </c>
      <c r="M1983" s="3" t="str">
        <f>_xlfn.XLOOKUP(A1983, Loan!A:A, Loan!D:D, "0")</f>
        <v>0</v>
      </c>
      <c r="N1983" s="3" t="str">
        <f>_xlfn.XLOOKUP(Customer8[[#This Row],[Account Number]],Transaction!C:C,Transaction!D:D)</f>
        <v>Cash Withdrawal</v>
      </c>
      <c r="O1983" s="3" t="str">
        <f>_xlfn.XLOOKUP(Customer8[[#This Row],[Account Number]], Transaction!C:C,Transaction!E:E)</f>
        <v>ATM</v>
      </c>
      <c r="P1983" s="2">
        <f>_xlfn.XLOOKUP(Customer8[[#This Row],[Account Number]], Transaction!C:C,Transaction!F:F)</f>
        <v>44510</v>
      </c>
      <c r="Q1983" s="3">
        <f>Customer8[[#This Row],[Bank Deposit]]-Customer8[[#This Row],[Saving Accounts]]</f>
        <v>85452.891600000003</v>
      </c>
      <c r="R1983" s="3">
        <f>IF(AND(K1983="Current", Customer8[[#This Row],[Balance]]&gt;500000), Customer8[[#This Row],[Balance]]*1.02, Customer8[[#This Row],[Balance]])</f>
        <v>85452.891600000003</v>
      </c>
      <c r="S1983" s="3" t="str">
        <f>TEXT(Customer8[[#This Row],[Transaction_Date]], "MMM")</f>
        <v>Nov</v>
      </c>
      <c r="T1983" s="3" t="str">
        <f t="shared" si="30"/>
        <v>70 Yrs &amp; Above</v>
      </c>
      <c r="U1983" s="3" t="str">
        <f>TEXT(Customer8[[#This Row],[Transaction_Date]],"YYYY")</f>
        <v>2021</v>
      </c>
    </row>
    <row r="1984" spans="1:21" x14ac:dyDescent="0.35">
      <c r="A1984" t="s">
        <v>4133</v>
      </c>
      <c r="B1984">
        <v>890318492</v>
      </c>
      <c r="C1984">
        <v>77</v>
      </c>
      <c r="D1984" s="1">
        <v>16581.75</v>
      </c>
      <c r="E1984" t="s">
        <v>11</v>
      </c>
      <c r="F1984" t="s">
        <v>63</v>
      </c>
      <c r="G1984" t="s">
        <v>2743</v>
      </c>
      <c r="H1984" s="3">
        <v>1646094.2061000001</v>
      </c>
      <c r="I1984" s="3">
        <v>206699.42439999999</v>
      </c>
      <c r="J1984" t="s">
        <v>4134</v>
      </c>
      <c r="K1984" t="str">
        <f>_xlfn.XLOOKUP(A1984, Accounts!A:A, Accounts!E:E, "Not Found")</f>
        <v>Domiciliary</v>
      </c>
      <c r="L1984" s="3">
        <f>_xlfn.XLOOKUP(A1984, Accounts!A:A, Accounts!G:G, 0)</f>
        <v>2621099457</v>
      </c>
      <c r="M1984" s="3" t="str">
        <f>_xlfn.XLOOKUP(A1984, Loan!A:A, Loan!D:D, "0")</f>
        <v>0</v>
      </c>
      <c r="N1984" s="3" t="str">
        <f>_xlfn.XLOOKUP(Customer8[[#This Row],[Account Number]],Transaction!C:C,Transaction!D:D)</f>
        <v>Cash Withdrawal</v>
      </c>
      <c r="O1984" s="3" t="str">
        <f>_xlfn.XLOOKUP(Customer8[[#This Row],[Account Number]], Transaction!C:C,Transaction!E:E)</f>
        <v>ATM</v>
      </c>
      <c r="P1984" s="2">
        <f>_xlfn.XLOOKUP(Customer8[[#This Row],[Account Number]], Transaction!C:C,Transaction!F:F)</f>
        <v>44212</v>
      </c>
      <c r="Q1984" s="3">
        <f>Customer8[[#This Row],[Bank Deposit]]-Customer8[[#This Row],[Saving Accounts]]</f>
        <v>1439394.7817000002</v>
      </c>
      <c r="R1984" s="3">
        <f>IF(AND(K1984="Current", Customer8[[#This Row],[Balance]]&gt;500000), Customer8[[#This Row],[Balance]]*1.02, Customer8[[#This Row],[Balance]])</f>
        <v>1439394.7817000002</v>
      </c>
      <c r="S1984" s="3" t="str">
        <f>TEXT(Customer8[[#This Row],[Transaction_Date]], "MMM")</f>
        <v>Jan</v>
      </c>
      <c r="T1984" s="3" t="str">
        <f t="shared" si="30"/>
        <v>70 Yrs &amp; Above</v>
      </c>
      <c r="U1984" s="3" t="str">
        <f>TEXT(Customer8[[#This Row],[Transaction_Date]],"YYYY")</f>
        <v>2021</v>
      </c>
    </row>
    <row r="1985" spans="1:21" x14ac:dyDescent="0.35">
      <c r="A1985" t="s">
        <v>4135</v>
      </c>
      <c r="B1985">
        <v>41784538</v>
      </c>
      <c r="C1985">
        <v>62</v>
      </c>
      <c r="D1985" s="1">
        <v>22060.5</v>
      </c>
      <c r="E1985" t="s">
        <v>11</v>
      </c>
      <c r="F1985" t="s">
        <v>533</v>
      </c>
      <c r="G1985" t="s">
        <v>2749</v>
      </c>
      <c r="H1985" s="3">
        <v>1238231.25</v>
      </c>
      <c r="I1985" s="3">
        <v>255967.16399999999</v>
      </c>
      <c r="J1985" t="s">
        <v>4136</v>
      </c>
      <c r="K1985" t="str">
        <f>_xlfn.XLOOKUP(A1985, Accounts!A:A, Accounts!E:E, "Not Found")</f>
        <v>Joint</v>
      </c>
      <c r="L1985" s="3">
        <f>_xlfn.XLOOKUP(A1985, Accounts!A:A, Accounts!G:G, 0)</f>
        <v>1423929408</v>
      </c>
      <c r="M1985" s="3" t="str">
        <f>_xlfn.XLOOKUP(A1985, Loan!A:A, Loan!D:D, "0")</f>
        <v>0</v>
      </c>
      <c r="N1985" s="3" t="str">
        <f>_xlfn.XLOOKUP(Customer8[[#This Row],[Account Number]],Transaction!C:C,Transaction!D:D)</f>
        <v>Checks</v>
      </c>
      <c r="O1985" s="3" t="str">
        <f>_xlfn.XLOOKUP(Customer8[[#This Row],[Account Number]], Transaction!C:C,Transaction!E:E)</f>
        <v>Informal Services</v>
      </c>
      <c r="P1985" s="2">
        <f>_xlfn.XLOOKUP(Customer8[[#This Row],[Account Number]], Transaction!C:C,Transaction!F:F)</f>
        <v>44439</v>
      </c>
      <c r="Q1985" s="3">
        <f>Customer8[[#This Row],[Bank Deposit]]-Customer8[[#This Row],[Saving Accounts]]</f>
        <v>982264.08600000001</v>
      </c>
      <c r="R1985" s="3">
        <f>IF(AND(K1985="Current", Customer8[[#This Row],[Balance]]&gt;500000), Customer8[[#This Row],[Balance]]*1.02, Customer8[[#This Row],[Balance]])</f>
        <v>982264.08600000001</v>
      </c>
      <c r="S1985" s="3" t="str">
        <f>TEXT(Customer8[[#This Row],[Transaction_Date]], "MMM")</f>
        <v>Aug</v>
      </c>
      <c r="T1985" s="3" t="str">
        <f t="shared" si="30"/>
        <v>60-69 Yrs</v>
      </c>
      <c r="U1985" s="3" t="str">
        <f>TEXT(Customer8[[#This Row],[Transaction_Date]],"YYYY")</f>
        <v>2021</v>
      </c>
    </row>
    <row r="1986" spans="1:21" x14ac:dyDescent="0.35">
      <c r="A1986" t="s">
        <v>4137</v>
      </c>
      <c r="B1986">
        <v>736928880</v>
      </c>
      <c r="C1986">
        <v>32</v>
      </c>
      <c r="D1986" s="1">
        <v>33018</v>
      </c>
      <c r="E1986" t="s">
        <v>11</v>
      </c>
      <c r="F1986" t="s">
        <v>588</v>
      </c>
      <c r="G1986" t="s">
        <v>2746</v>
      </c>
      <c r="H1986" s="3">
        <v>473972.24249999999</v>
      </c>
      <c r="I1986" s="3">
        <v>149675.44500000001</v>
      </c>
      <c r="J1986" t="s">
        <v>4138</v>
      </c>
      <c r="K1986" t="str">
        <f>_xlfn.XLOOKUP(A1986, Accounts!A:A, Accounts!E:E, "Not Found")</f>
        <v>Joint</v>
      </c>
      <c r="L1986" s="3">
        <f>_xlfn.XLOOKUP(A1986, Accounts!A:A, Accounts!G:G, 0)</f>
        <v>941004336</v>
      </c>
      <c r="M1986" s="3" t="str">
        <f>_xlfn.XLOOKUP(A1986, Loan!A:A, Loan!D:D, "0")</f>
        <v>0</v>
      </c>
      <c r="N1986" s="3" t="str">
        <f>_xlfn.XLOOKUP(Customer8[[#This Row],[Account Number]],Transaction!C:C,Transaction!D:D)</f>
        <v>Online Payment</v>
      </c>
      <c r="O1986" s="3" t="str">
        <f>_xlfn.XLOOKUP(Customer8[[#This Row],[Account Number]], Transaction!C:C,Transaction!E:E)</f>
        <v>Card</v>
      </c>
      <c r="P1986" s="2">
        <f>_xlfn.XLOOKUP(Customer8[[#This Row],[Account Number]], Transaction!C:C,Transaction!F:F)</f>
        <v>44616</v>
      </c>
      <c r="Q1986" s="3">
        <f>Customer8[[#This Row],[Bank Deposit]]-Customer8[[#This Row],[Saving Accounts]]</f>
        <v>324296.79749999999</v>
      </c>
      <c r="R1986" s="3">
        <f>IF(AND(K1986="Current", Customer8[[#This Row],[Balance]]&gt;500000), Customer8[[#This Row],[Balance]]*1.02, Customer8[[#This Row],[Balance]])</f>
        <v>324296.79749999999</v>
      </c>
      <c r="S1986" s="3" t="str">
        <f>TEXT(Customer8[[#This Row],[Transaction_Date]], "MMM")</f>
        <v>Feb</v>
      </c>
      <c r="T1986" s="3" t="str">
        <f t="shared" ref="T1986:T2049" si="31">IF(C1986&lt;20,"Below 20 Yrs",IF(C1986&lt;=29,"20-29 Yrs",IF(C1986&lt;=39,"30-39 Yrs",IF(C1986&lt;=49,"40-49 Yrs",IF(C1986&lt;=59,"50-59 Yrs",IF(C1986&lt;=69,"60-69 Yrs","70 Yrs &amp; Above"))))))</f>
        <v>30-39 Yrs</v>
      </c>
      <c r="U1986" s="3" t="str">
        <f>TEXT(Customer8[[#This Row],[Transaction_Date]],"YYYY")</f>
        <v>2022</v>
      </c>
    </row>
    <row r="1987" spans="1:21" x14ac:dyDescent="0.35">
      <c r="A1987" t="s">
        <v>4139</v>
      </c>
      <c r="B1987">
        <v>883329390</v>
      </c>
      <c r="C1987">
        <v>60</v>
      </c>
      <c r="D1987" s="1">
        <v>22791</v>
      </c>
      <c r="E1987" t="s">
        <v>11</v>
      </c>
      <c r="F1987" t="s">
        <v>250</v>
      </c>
      <c r="G1987" t="s">
        <v>2743</v>
      </c>
      <c r="H1987" s="3">
        <v>679740.5588</v>
      </c>
      <c r="I1987" s="3">
        <v>239268.67670000001</v>
      </c>
      <c r="J1987" t="s">
        <v>4140</v>
      </c>
      <c r="K1987" t="str">
        <f>_xlfn.XLOOKUP(A1987, Accounts!A:A, Accounts!E:E, "Not Found")</f>
        <v>Corporate</v>
      </c>
      <c r="L1987" s="3">
        <f>_xlfn.XLOOKUP(A1987, Accounts!A:A, Accounts!G:G, 0)</f>
        <v>3196112256</v>
      </c>
      <c r="M1987" s="3" t="str">
        <f>_xlfn.XLOOKUP(A1987, Loan!A:A, Loan!D:D, "0")</f>
        <v>0</v>
      </c>
      <c r="N1987" s="3" t="str">
        <f>_xlfn.XLOOKUP(Customer8[[#This Row],[Account Number]],Transaction!C:C,Transaction!D:D)</f>
        <v>Online Payment</v>
      </c>
      <c r="O1987" s="3" t="str">
        <f>_xlfn.XLOOKUP(Customer8[[#This Row],[Account Number]], Transaction!C:C,Transaction!E:E)</f>
        <v>Mobile</v>
      </c>
      <c r="P1987" s="2">
        <f>_xlfn.XLOOKUP(Customer8[[#This Row],[Account Number]], Transaction!C:C,Transaction!F:F)</f>
        <v>44269</v>
      </c>
      <c r="Q1987" s="3">
        <f>Customer8[[#This Row],[Bank Deposit]]-Customer8[[#This Row],[Saving Accounts]]</f>
        <v>440471.88209999999</v>
      </c>
      <c r="R1987" s="3">
        <f>IF(AND(K1987="Current", Customer8[[#This Row],[Balance]]&gt;500000), Customer8[[#This Row],[Balance]]*1.02, Customer8[[#This Row],[Balance]])</f>
        <v>440471.88209999999</v>
      </c>
      <c r="S1987" s="3" t="str">
        <f>TEXT(Customer8[[#This Row],[Transaction_Date]], "MMM")</f>
        <v>Mar</v>
      </c>
      <c r="T1987" s="3" t="str">
        <f t="shared" si="31"/>
        <v>60-69 Yrs</v>
      </c>
      <c r="U1987" s="3" t="str">
        <f>TEXT(Customer8[[#This Row],[Transaction_Date]],"YYYY")</f>
        <v>2021</v>
      </c>
    </row>
    <row r="1988" spans="1:21" x14ac:dyDescent="0.35">
      <c r="A1988" t="s">
        <v>4141</v>
      </c>
      <c r="B1988">
        <v>68950602</v>
      </c>
      <c r="C1988">
        <v>44</v>
      </c>
      <c r="D1988" s="1">
        <v>28635</v>
      </c>
      <c r="E1988" t="s">
        <v>11</v>
      </c>
      <c r="F1988" t="s">
        <v>54</v>
      </c>
      <c r="G1988" t="s">
        <v>2749</v>
      </c>
      <c r="H1988" s="3">
        <v>67339.034599999999</v>
      </c>
      <c r="I1988" s="3">
        <v>20280.932799999999</v>
      </c>
      <c r="J1988" t="s">
        <v>4142</v>
      </c>
      <c r="K1988" t="str">
        <f>_xlfn.XLOOKUP(A1988, Accounts!A:A, Accounts!E:E, "Not Found")</f>
        <v>Domiciliary</v>
      </c>
      <c r="L1988" s="3">
        <f>_xlfn.XLOOKUP(A1988, Accounts!A:A, Accounts!G:G, 0)</f>
        <v>1208612097</v>
      </c>
      <c r="M1988" s="3" t="str">
        <f>_xlfn.XLOOKUP(A1988, Loan!A:A, Loan!D:D, "0")</f>
        <v>0</v>
      </c>
      <c r="N1988" s="3" t="str">
        <f>_xlfn.XLOOKUP(Customer8[[#This Row],[Account Number]],Transaction!C:C,Transaction!D:D)</f>
        <v>Checks</v>
      </c>
      <c r="O1988" s="3" t="str">
        <f>_xlfn.XLOOKUP(Customer8[[#This Row],[Account Number]], Transaction!C:C,Transaction!E:E)</f>
        <v>Informal Services</v>
      </c>
      <c r="P1988" s="2">
        <f>_xlfn.XLOOKUP(Customer8[[#This Row],[Account Number]], Transaction!C:C,Transaction!F:F)</f>
        <v>44353</v>
      </c>
      <c r="Q1988" s="3">
        <f>Customer8[[#This Row],[Bank Deposit]]-Customer8[[#This Row],[Saving Accounts]]</f>
        <v>47058.101800000004</v>
      </c>
      <c r="R1988" s="3">
        <f>IF(AND(K1988="Current", Customer8[[#This Row],[Balance]]&gt;500000), Customer8[[#This Row],[Balance]]*1.02, Customer8[[#This Row],[Balance]])</f>
        <v>47058.101800000004</v>
      </c>
      <c r="S1988" s="3" t="str">
        <f>TEXT(Customer8[[#This Row],[Transaction_Date]], "MMM")</f>
        <v>Jun</v>
      </c>
      <c r="T1988" s="3" t="str">
        <f t="shared" si="31"/>
        <v>40-49 Yrs</v>
      </c>
      <c r="U1988" s="3" t="str">
        <f>TEXT(Customer8[[#This Row],[Transaction_Date]],"YYYY")</f>
        <v>2021</v>
      </c>
    </row>
    <row r="1989" spans="1:21" x14ac:dyDescent="0.35">
      <c r="A1989" t="s">
        <v>4143</v>
      </c>
      <c r="B1989">
        <v>198363891</v>
      </c>
      <c r="C1989">
        <v>39</v>
      </c>
      <c r="D1989" s="1">
        <v>30461.25</v>
      </c>
      <c r="E1989" t="s">
        <v>11</v>
      </c>
      <c r="F1989" t="s">
        <v>25</v>
      </c>
      <c r="G1989" t="s">
        <v>2781</v>
      </c>
      <c r="H1989" s="3">
        <v>390933.73330000002</v>
      </c>
      <c r="I1989" s="3">
        <v>203705.5528</v>
      </c>
      <c r="J1989" t="s">
        <v>4144</v>
      </c>
      <c r="K1989" t="str">
        <f>_xlfn.XLOOKUP(A1989, Accounts!A:A, Accounts!E:E, "Not Found")</f>
        <v>Savings</v>
      </c>
      <c r="L1989" s="3">
        <f>_xlfn.XLOOKUP(A1989, Accounts!A:A, Accounts!G:G, 0)</f>
        <v>1495172393</v>
      </c>
      <c r="M1989" s="3" t="str">
        <f>_xlfn.XLOOKUP(A1989, Loan!A:A, Loan!D:D, "0")</f>
        <v>0</v>
      </c>
      <c r="N1989" s="3" t="str">
        <f>_xlfn.XLOOKUP(Customer8[[#This Row],[Account Number]],Transaction!C:C,Transaction!D:D)</f>
        <v>Checks</v>
      </c>
      <c r="O1989" s="3" t="str">
        <f>_xlfn.XLOOKUP(Customer8[[#This Row],[Account Number]], Transaction!C:C,Transaction!E:E)</f>
        <v>Informal Services</v>
      </c>
      <c r="P1989" s="2">
        <f>_xlfn.XLOOKUP(Customer8[[#This Row],[Account Number]], Transaction!C:C,Transaction!F:F)</f>
        <v>44658</v>
      </c>
      <c r="Q1989" s="3">
        <f>Customer8[[#This Row],[Bank Deposit]]-Customer8[[#This Row],[Saving Accounts]]</f>
        <v>187228.18050000002</v>
      </c>
      <c r="R1989" s="3">
        <f>IF(AND(K1989="Current", Customer8[[#This Row],[Balance]]&gt;500000), Customer8[[#This Row],[Balance]]*1.02, Customer8[[#This Row],[Balance]])</f>
        <v>187228.18050000002</v>
      </c>
      <c r="S1989" s="3" t="str">
        <f>TEXT(Customer8[[#This Row],[Transaction_Date]], "MMM")</f>
        <v>Apr</v>
      </c>
      <c r="T1989" s="3" t="str">
        <f t="shared" si="31"/>
        <v>30-39 Yrs</v>
      </c>
      <c r="U1989" s="3" t="str">
        <f>TEXT(Customer8[[#This Row],[Transaction_Date]],"YYYY")</f>
        <v>2022</v>
      </c>
    </row>
    <row r="1990" spans="1:21" x14ac:dyDescent="0.35">
      <c r="A1990" t="s">
        <v>4145</v>
      </c>
      <c r="B1990">
        <v>969541331</v>
      </c>
      <c r="C1990">
        <v>78</v>
      </c>
      <c r="D1990" s="1">
        <v>16216.5</v>
      </c>
      <c r="E1990" t="s">
        <v>11</v>
      </c>
      <c r="F1990" t="s">
        <v>157</v>
      </c>
      <c r="G1990" t="s">
        <v>2767</v>
      </c>
      <c r="H1990" s="3">
        <v>711169.73670000001</v>
      </c>
      <c r="I1990" s="3">
        <v>115946.06600000001</v>
      </c>
      <c r="J1990" t="s">
        <v>4146</v>
      </c>
      <c r="K1990" t="str">
        <f>_xlfn.XLOOKUP(A1990, Accounts!A:A, Accounts!E:E, "Not Found")</f>
        <v>Corporate</v>
      </c>
      <c r="L1990" s="3">
        <f>_xlfn.XLOOKUP(A1990, Accounts!A:A, Accounts!G:G, 0)</f>
        <v>466629632</v>
      </c>
      <c r="M1990" s="3" t="str">
        <f>_xlfn.XLOOKUP(A1990, Loan!A:A, Loan!D:D, "0")</f>
        <v>0</v>
      </c>
      <c r="N1990" s="3" t="str">
        <f>_xlfn.XLOOKUP(Customer8[[#This Row],[Account Number]],Transaction!C:C,Transaction!D:D)</f>
        <v>Money Transfer</v>
      </c>
      <c r="O1990" s="3" t="str">
        <f>_xlfn.XLOOKUP(Customer8[[#This Row],[Account Number]], Transaction!C:C,Transaction!E:E)</f>
        <v>Internet Banking</v>
      </c>
      <c r="P1990" s="2">
        <f>_xlfn.XLOOKUP(Customer8[[#This Row],[Account Number]], Transaction!C:C,Transaction!F:F)</f>
        <v>44298</v>
      </c>
      <c r="Q1990" s="3">
        <f>Customer8[[#This Row],[Bank Deposit]]-Customer8[[#This Row],[Saving Accounts]]</f>
        <v>595223.67070000002</v>
      </c>
      <c r="R1990" s="3">
        <f>IF(AND(K1990="Current", Customer8[[#This Row],[Balance]]&gt;500000), Customer8[[#This Row],[Balance]]*1.02, Customer8[[#This Row],[Balance]])</f>
        <v>595223.67070000002</v>
      </c>
      <c r="S1990" s="3" t="str">
        <f>TEXT(Customer8[[#This Row],[Transaction_Date]], "MMM")</f>
        <v>Apr</v>
      </c>
      <c r="T1990" s="3" t="str">
        <f t="shared" si="31"/>
        <v>70 Yrs &amp; Above</v>
      </c>
      <c r="U1990" s="3" t="str">
        <f>TEXT(Customer8[[#This Row],[Transaction_Date]],"YYYY")</f>
        <v>2021</v>
      </c>
    </row>
    <row r="1991" spans="1:21" x14ac:dyDescent="0.35">
      <c r="A1991" t="s">
        <v>4147</v>
      </c>
      <c r="B1991">
        <v>919654415</v>
      </c>
      <c r="C1991">
        <v>25</v>
      </c>
      <c r="D1991" s="1">
        <v>35574.75</v>
      </c>
      <c r="E1991" t="s">
        <v>11</v>
      </c>
      <c r="F1991" t="s">
        <v>157</v>
      </c>
      <c r="G1991" t="s">
        <v>2771</v>
      </c>
      <c r="H1991" s="3">
        <v>224955.85339999999</v>
      </c>
      <c r="I1991" s="3">
        <v>41152.250099999997</v>
      </c>
      <c r="J1991" t="s">
        <v>4148</v>
      </c>
      <c r="K1991" t="str">
        <f>_xlfn.XLOOKUP(A1991, Accounts!A:A, Accounts!E:E, "Not Found")</f>
        <v>Corporate</v>
      </c>
      <c r="L1991" s="3">
        <f>_xlfn.XLOOKUP(A1991, Accounts!A:A, Accounts!G:G, 0)</f>
        <v>44664006</v>
      </c>
      <c r="M1991" s="3" t="str">
        <f>_xlfn.XLOOKUP(A1991, Loan!A:A, Loan!D:D, "0")</f>
        <v>0</v>
      </c>
      <c r="N1991" s="3" t="str">
        <f>_xlfn.XLOOKUP(Customer8[[#This Row],[Account Number]],Transaction!C:C,Transaction!D:D)</f>
        <v>Cash Withdrawal</v>
      </c>
      <c r="O1991" s="3" t="str">
        <f>_xlfn.XLOOKUP(Customer8[[#This Row],[Account Number]], Transaction!C:C,Transaction!E:E)</f>
        <v>ATM</v>
      </c>
      <c r="P1991" s="2">
        <f>_xlfn.XLOOKUP(Customer8[[#This Row],[Account Number]], Transaction!C:C,Transaction!F:F)</f>
        <v>44576</v>
      </c>
      <c r="Q1991" s="3">
        <f>Customer8[[#This Row],[Bank Deposit]]-Customer8[[#This Row],[Saving Accounts]]</f>
        <v>183803.60329999999</v>
      </c>
      <c r="R1991" s="3">
        <f>IF(AND(K1991="Current", Customer8[[#This Row],[Balance]]&gt;500000), Customer8[[#This Row],[Balance]]*1.02, Customer8[[#This Row],[Balance]])</f>
        <v>183803.60329999999</v>
      </c>
      <c r="S1991" s="3" t="str">
        <f>TEXT(Customer8[[#This Row],[Transaction_Date]], "MMM")</f>
        <v>Jan</v>
      </c>
      <c r="T1991" s="3" t="str">
        <f t="shared" si="31"/>
        <v>20-29 Yrs</v>
      </c>
      <c r="U1991" s="3" t="str">
        <f>TEXT(Customer8[[#This Row],[Transaction_Date]],"YYYY")</f>
        <v>2022</v>
      </c>
    </row>
    <row r="1992" spans="1:21" x14ac:dyDescent="0.35">
      <c r="A1992" t="s">
        <v>4149</v>
      </c>
      <c r="B1992">
        <v>580242247</v>
      </c>
      <c r="C1992">
        <v>85</v>
      </c>
      <c r="D1992" s="1">
        <v>13659.75</v>
      </c>
      <c r="E1992" t="s">
        <v>11</v>
      </c>
      <c r="F1992" t="s">
        <v>1093</v>
      </c>
      <c r="G1992" t="s">
        <v>2734</v>
      </c>
      <c r="H1992" s="3">
        <v>550490.74750000006</v>
      </c>
      <c r="I1992" s="3">
        <v>185976.60389999999</v>
      </c>
      <c r="J1992" t="s">
        <v>4150</v>
      </c>
      <c r="K1992" t="str">
        <f>_xlfn.XLOOKUP(A1992, Accounts!A:A, Accounts!E:E, "Not Found")</f>
        <v>Savings</v>
      </c>
      <c r="L1992" s="3">
        <f>_xlfn.XLOOKUP(A1992, Accounts!A:A, Accounts!G:G, 0)</f>
        <v>222977355</v>
      </c>
      <c r="M1992" s="3" t="str">
        <f>_xlfn.XLOOKUP(A1992, Loan!A:A, Loan!D:D, "0")</f>
        <v>0</v>
      </c>
      <c r="N1992" s="3" t="str">
        <f>_xlfn.XLOOKUP(Customer8[[#This Row],[Account Number]],Transaction!C:C,Transaction!D:D)</f>
        <v>Money Deposit</v>
      </c>
      <c r="O1992" s="3" t="str">
        <f>_xlfn.XLOOKUP(Customer8[[#This Row],[Account Number]], Transaction!C:C,Transaction!E:E)</f>
        <v>Bank</v>
      </c>
      <c r="P1992" s="2">
        <f>_xlfn.XLOOKUP(Customer8[[#This Row],[Account Number]], Transaction!C:C,Transaction!F:F)</f>
        <v>44352</v>
      </c>
      <c r="Q1992" s="3">
        <f>Customer8[[#This Row],[Bank Deposit]]-Customer8[[#This Row],[Saving Accounts]]</f>
        <v>364514.14360000007</v>
      </c>
      <c r="R1992" s="3">
        <f>IF(AND(K1992="Current", Customer8[[#This Row],[Balance]]&gt;500000), Customer8[[#This Row],[Balance]]*1.02, Customer8[[#This Row],[Balance]])</f>
        <v>364514.14360000007</v>
      </c>
      <c r="S1992" s="3" t="str">
        <f>TEXT(Customer8[[#This Row],[Transaction_Date]], "MMM")</f>
        <v>Jun</v>
      </c>
      <c r="T1992" s="3" t="str">
        <f t="shared" si="31"/>
        <v>70 Yrs &amp; Above</v>
      </c>
      <c r="U1992" s="3" t="str">
        <f>TEXT(Customer8[[#This Row],[Transaction_Date]],"YYYY")</f>
        <v>2021</v>
      </c>
    </row>
    <row r="1993" spans="1:21" x14ac:dyDescent="0.35">
      <c r="A1993" t="s">
        <v>4151</v>
      </c>
      <c r="B1993">
        <v>354728422</v>
      </c>
      <c r="C1993">
        <v>84</v>
      </c>
      <c r="D1993" s="1">
        <v>14025</v>
      </c>
      <c r="E1993" t="s">
        <v>11</v>
      </c>
      <c r="F1993" t="s">
        <v>90</v>
      </c>
      <c r="G1993" t="s">
        <v>2771</v>
      </c>
      <c r="H1993" s="3">
        <v>1079135.784</v>
      </c>
      <c r="I1993" s="3">
        <v>299280.32410000003</v>
      </c>
      <c r="J1993" t="s">
        <v>4152</v>
      </c>
      <c r="K1993" t="str">
        <f>_xlfn.XLOOKUP(A1993, Accounts!A:A, Accounts!E:E, "Not Found")</f>
        <v>Domiciliary</v>
      </c>
      <c r="L1993" s="3">
        <f>_xlfn.XLOOKUP(A1993, Accounts!A:A, Accounts!G:G, 0)</f>
        <v>3746604436</v>
      </c>
      <c r="M1993" s="3">
        <f>_xlfn.XLOOKUP(A1993, Loan!A:A, Loan!D:D, "0")</f>
        <v>5921858812</v>
      </c>
      <c r="N1993" s="3" t="str">
        <f>_xlfn.XLOOKUP(Customer8[[#This Row],[Account Number]],Transaction!C:C,Transaction!D:D)</f>
        <v>Loan Payment</v>
      </c>
      <c r="O1993" s="3" t="str">
        <f>_xlfn.XLOOKUP(Customer8[[#This Row],[Account Number]], Transaction!C:C,Transaction!E:E)</f>
        <v>AFT</v>
      </c>
      <c r="P1993" s="2">
        <f>_xlfn.XLOOKUP(Customer8[[#This Row],[Account Number]], Transaction!C:C,Transaction!F:F)</f>
        <v>44415</v>
      </c>
      <c r="Q1993" s="3">
        <f>Customer8[[#This Row],[Bank Deposit]]-Customer8[[#This Row],[Saving Accounts]]</f>
        <v>779855.4598999999</v>
      </c>
      <c r="R1993" s="3">
        <f>IF(AND(K1993="Current", Customer8[[#This Row],[Balance]]&gt;500000), Customer8[[#This Row],[Balance]]*1.02, Customer8[[#This Row],[Balance]])</f>
        <v>779855.4598999999</v>
      </c>
      <c r="S1993" s="3" t="str">
        <f>TEXT(Customer8[[#This Row],[Transaction_Date]], "MMM")</f>
        <v>Aug</v>
      </c>
      <c r="T1993" s="3" t="str">
        <f t="shared" si="31"/>
        <v>70 Yrs &amp; Above</v>
      </c>
      <c r="U1993" s="3" t="str">
        <f>TEXT(Customer8[[#This Row],[Transaction_Date]],"YYYY")</f>
        <v>2021</v>
      </c>
    </row>
    <row r="1994" spans="1:21" x14ac:dyDescent="0.35">
      <c r="A1994" t="s">
        <v>4153</v>
      </c>
      <c r="B1994">
        <v>676319363</v>
      </c>
      <c r="C1994">
        <v>26</v>
      </c>
      <c r="D1994" s="1">
        <v>35209.5</v>
      </c>
      <c r="E1994" t="s">
        <v>11</v>
      </c>
      <c r="F1994" t="s">
        <v>451</v>
      </c>
      <c r="G1994" t="s">
        <v>2740</v>
      </c>
      <c r="H1994" s="3">
        <v>267004.58519999997</v>
      </c>
      <c r="I1994" s="3">
        <v>224363.15979999999</v>
      </c>
      <c r="J1994" t="s">
        <v>4154</v>
      </c>
      <c r="K1994" t="str">
        <f>_xlfn.XLOOKUP(A1994, Accounts!A:A, Accounts!E:E, "Not Found")</f>
        <v>Fixed Deposit</v>
      </c>
      <c r="L1994" s="3">
        <f>_xlfn.XLOOKUP(A1994, Accounts!A:A, Accounts!G:G, 0)</f>
        <v>984580608</v>
      </c>
      <c r="M1994" s="3" t="str">
        <f>_xlfn.XLOOKUP(A1994, Loan!A:A, Loan!D:D, "0")</f>
        <v>0</v>
      </c>
      <c r="N1994" s="3" t="str">
        <f>_xlfn.XLOOKUP(Customer8[[#This Row],[Account Number]],Transaction!C:C,Transaction!D:D)</f>
        <v>Online Payment</v>
      </c>
      <c r="O1994" s="3" t="str">
        <f>_xlfn.XLOOKUP(Customer8[[#This Row],[Account Number]], Transaction!C:C,Transaction!E:E)</f>
        <v>Mobile</v>
      </c>
      <c r="P1994" s="2">
        <f>_xlfn.XLOOKUP(Customer8[[#This Row],[Account Number]], Transaction!C:C,Transaction!F:F)</f>
        <v>44644</v>
      </c>
      <c r="Q1994" s="3">
        <f>Customer8[[#This Row],[Bank Deposit]]-Customer8[[#This Row],[Saving Accounts]]</f>
        <v>42641.425399999978</v>
      </c>
      <c r="R1994" s="3">
        <f>IF(AND(K1994="Current", Customer8[[#This Row],[Balance]]&gt;500000), Customer8[[#This Row],[Balance]]*1.02, Customer8[[#This Row],[Balance]])</f>
        <v>42641.425399999978</v>
      </c>
      <c r="S1994" s="3" t="str">
        <f>TEXT(Customer8[[#This Row],[Transaction_Date]], "MMM")</f>
        <v>Mar</v>
      </c>
      <c r="T1994" s="3" t="str">
        <f t="shared" si="31"/>
        <v>20-29 Yrs</v>
      </c>
      <c r="U1994" s="3" t="str">
        <f>TEXT(Customer8[[#This Row],[Transaction_Date]],"YYYY")</f>
        <v>2022</v>
      </c>
    </row>
    <row r="1995" spans="1:21" x14ac:dyDescent="0.35">
      <c r="A1995" t="s">
        <v>4155</v>
      </c>
      <c r="B1995">
        <v>961831981</v>
      </c>
      <c r="C1995">
        <v>67</v>
      </c>
      <c r="D1995" s="1">
        <v>20234.25</v>
      </c>
      <c r="E1995" t="s">
        <v>11</v>
      </c>
      <c r="F1995" t="s">
        <v>1308</v>
      </c>
      <c r="G1995" t="s">
        <v>2781</v>
      </c>
      <c r="H1995" s="3">
        <v>563604.78819999995</v>
      </c>
      <c r="I1995" s="3">
        <v>433715.56160000002</v>
      </c>
      <c r="J1995" t="s">
        <v>4156</v>
      </c>
      <c r="K1995" t="str">
        <f>_xlfn.XLOOKUP(A1995, Accounts!A:A, Accounts!E:E, "Not Found")</f>
        <v>Joint</v>
      </c>
      <c r="L1995" s="3">
        <f>_xlfn.XLOOKUP(A1995, Accounts!A:A, Accounts!G:G, 0)</f>
        <v>616362075</v>
      </c>
      <c r="M1995" s="3">
        <f>_xlfn.XLOOKUP(A1995, Loan!A:A, Loan!D:D, "0")</f>
        <v>2874487</v>
      </c>
      <c r="N1995" s="3" t="str">
        <f>_xlfn.XLOOKUP(Customer8[[#This Row],[Account Number]],Transaction!C:C,Transaction!D:D)</f>
        <v>Loan Payment</v>
      </c>
      <c r="O1995" s="3" t="str">
        <f>_xlfn.XLOOKUP(Customer8[[#This Row],[Account Number]], Transaction!C:C,Transaction!E:E)</f>
        <v>ACH</v>
      </c>
      <c r="P1995" s="2">
        <f>_xlfn.XLOOKUP(Customer8[[#This Row],[Account Number]], Transaction!C:C,Transaction!F:F)</f>
        <v>44530</v>
      </c>
      <c r="Q1995" s="3">
        <f>Customer8[[#This Row],[Bank Deposit]]-Customer8[[#This Row],[Saving Accounts]]</f>
        <v>129889.22659999994</v>
      </c>
      <c r="R1995" s="3">
        <f>IF(AND(K1995="Current", Customer8[[#This Row],[Balance]]&gt;500000), Customer8[[#This Row],[Balance]]*1.02, Customer8[[#This Row],[Balance]])</f>
        <v>129889.22659999994</v>
      </c>
      <c r="S1995" s="3" t="str">
        <f>TEXT(Customer8[[#This Row],[Transaction_Date]], "MMM")</f>
        <v>Nov</v>
      </c>
      <c r="T1995" s="3" t="str">
        <f t="shared" si="31"/>
        <v>60-69 Yrs</v>
      </c>
      <c r="U1995" s="3" t="str">
        <f>TEXT(Customer8[[#This Row],[Transaction_Date]],"YYYY")</f>
        <v>2021</v>
      </c>
    </row>
    <row r="1996" spans="1:21" x14ac:dyDescent="0.35">
      <c r="A1996" t="s">
        <v>4157</v>
      </c>
      <c r="B1996">
        <v>100264433</v>
      </c>
      <c r="C1996">
        <v>74</v>
      </c>
      <c r="D1996" s="1">
        <v>17677.5</v>
      </c>
      <c r="E1996" t="s">
        <v>11</v>
      </c>
      <c r="F1996" t="s">
        <v>1233</v>
      </c>
      <c r="G1996" t="s">
        <v>2746</v>
      </c>
      <c r="H1996" s="3">
        <v>1446402.9513999999</v>
      </c>
      <c r="I1996" s="3">
        <v>341511.80800000002</v>
      </c>
      <c r="J1996" t="s">
        <v>4158</v>
      </c>
      <c r="K1996" t="str">
        <f>_xlfn.XLOOKUP(A1996, Accounts!A:A, Accounts!E:E, "Not Found")</f>
        <v>Current</v>
      </c>
      <c r="L1996" s="3">
        <f>_xlfn.XLOOKUP(A1996, Accounts!A:A, Accounts!G:G, 0)</f>
        <v>2330858838</v>
      </c>
      <c r="M1996" s="3" t="str">
        <f>_xlfn.XLOOKUP(A1996, Loan!A:A, Loan!D:D, "0")</f>
        <v>0</v>
      </c>
      <c r="N1996" s="3" t="str">
        <f>_xlfn.XLOOKUP(Customer8[[#This Row],[Account Number]],Transaction!C:C,Transaction!D:D)</f>
        <v>Online Payment</v>
      </c>
      <c r="O1996" s="3" t="str">
        <f>_xlfn.XLOOKUP(Customer8[[#This Row],[Account Number]], Transaction!C:C,Transaction!E:E)</f>
        <v>Internet Banking</v>
      </c>
      <c r="P1996" s="2">
        <f>_xlfn.XLOOKUP(Customer8[[#This Row],[Account Number]], Transaction!C:C,Transaction!F:F)</f>
        <v>44483</v>
      </c>
      <c r="Q1996" s="3">
        <f>Customer8[[#This Row],[Bank Deposit]]-Customer8[[#This Row],[Saving Accounts]]</f>
        <v>1104891.1433999999</v>
      </c>
      <c r="R1996" s="3">
        <f>IF(AND(K1996="Current", Customer8[[#This Row],[Balance]]&gt;500000), Customer8[[#This Row],[Balance]]*1.02, Customer8[[#This Row],[Balance]])</f>
        <v>1126988.966268</v>
      </c>
      <c r="S1996" s="3" t="str">
        <f>TEXT(Customer8[[#This Row],[Transaction_Date]], "MMM")</f>
        <v>Oct</v>
      </c>
      <c r="T1996" s="3" t="str">
        <f t="shared" si="31"/>
        <v>70 Yrs &amp; Above</v>
      </c>
      <c r="U1996" s="3" t="str">
        <f>TEXT(Customer8[[#This Row],[Transaction_Date]],"YYYY")</f>
        <v>2021</v>
      </c>
    </row>
    <row r="1997" spans="1:21" x14ac:dyDescent="0.35">
      <c r="A1997" t="s">
        <v>4159</v>
      </c>
      <c r="B1997">
        <v>555522499</v>
      </c>
      <c r="C1997">
        <v>45</v>
      </c>
      <c r="D1997" s="1">
        <v>28269.75</v>
      </c>
      <c r="E1997" t="s">
        <v>11</v>
      </c>
      <c r="F1997" t="s">
        <v>250</v>
      </c>
      <c r="G1997" t="s">
        <v>2749</v>
      </c>
      <c r="H1997" s="3">
        <v>470005.07809999998</v>
      </c>
      <c r="I1997" s="3">
        <v>177661.91949999999</v>
      </c>
      <c r="J1997" t="s">
        <v>4160</v>
      </c>
      <c r="K1997" t="str">
        <f>_xlfn.XLOOKUP(A1997, Accounts!A:A, Accounts!E:E, "Not Found")</f>
        <v>Corporate</v>
      </c>
      <c r="L1997" s="3">
        <f>_xlfn.XLOOKUP(A1997, Accounts!A:A, Accounts!G:G, 0)</f>
        <v>140323205</v>
      </c>
      <c r="M1997" s="3" t="str">
        <f>_xlfn.XLOOKUP(A1997, Loan!A:A, Loan!D:D, "0")</f>
        <v>0</v>
      </c>
      <c r="N1997" s="3" t="str">
        <f>_xlfn.XLOOKUP(Customer8[[#This Row],[Account Number]],Transaction!C:C,Transaction!D:D)</f>
        <v>Money Transfer</v>
      </c>
      <c r="O1997" s="3" t="str">
        <f>_xlfn.XLOOKUP(Customer8[[#This Row],[Account Number]], Transaction!C:C,Transaction!E:E)</f>
        <v>Mobile</v>
      </c>
      <c r="P1997" s="2">
        <f>_xlfn.XLOOKUP(Customer8[[#This Row],[Account Number]], Transaction!C:C,Transaction!F:F)</f>
        <v>44513</v>
      </c>
      <c r="Q1997" s="3">
        <f>Customer8[[#This Row],[Bank Deposit]]-Customer8[[#This Row],[Saving Accounts]]</f>
        <v>292343.15859999997</v>
      </c>
      <c r="R1997" s="3">
        <f>IF(AND(K1997="Current", Customer8[[#This Row],[Balance]]&gt;500000), Customer8[[#This Row],[Balance]]*1.02, Customer8[[#This Row],[Balance]])</f>
        <v>292343.15859999997</v>
      </c>
      <c r="S1997" s="3" t="str">
        <f>TEXT(Customer8[[#This Row],[Transaction_Date]], "MMM")</f>
        <v>Nov</v>
      </c>
      <c r="T1997" s="3" t="str">
        <f t="shared" si="31"/>
        <v>40-49 Yrs</v>
      </c>
      <c r="U1997" s="3" t="str">
        <f>TEXT(Customer8[[#This Row],[Transaction_Date]],"YYYY")</f>
        <v>2021</v>
      </c>
    </row>
    <row r="1998" spans="1:21" x14ac:dyDescent="0.35">
      <c r="A1998" t="s">
        <v>4161</v>
      </c>
      <c r="B1998">
        <v>443973508</v>
      </c>
      <c r="C1998">
        <v>28</v>
      </c>
      <c r="D1998" s="1">
        <v>34479</v>
      </c>
      <c r="E1998" t="s">
        <v>11</v>
      </c>
      <c r="F1998" t="s">
        <v>16</v>
      </c>
      <c r="G1998" t="s">
        <v>2740</v>
      </c>
      <c r="H1998" s="3">
        <v>1227071.6461</v>
      </c>
      <c r="I1998" s="3">
        <v>396252.32</v>
      </c>
      <c r="J1998" t="s">
        <v>4162</v>
      </c>
      <c r="K1998" t="str">
        <f>_xlfn.XLOOKUP(A1998, Accounts!A:A, Accounts!E:E, "Not Found")</f>
        <v>Domiciliary</v>
      </c>
      <c r="L1998" s="3">
        <f>_xlfn.XLOOKUP(A1998, Accounts!A:A, Accounts!G:G, 0)</f>
        <v>2884408065</v>
      </c>
      <c r="M1998" s="3" t="str">
        <f>_xlfn.XLOOKUP(A1998, Loan!A:A, Loan!D:D, "0")</f>
        <v>0</v>
      </c>
      <c r="N1998" s="3" t="str">
        <f>_xlfn.XLOOKUP(Customer8[[#This Row],[Account Number]],Transaction!C:C,Transaction!D:D)</f>
        <v>Money Deposit</v>
      </c>
      <c r="O1998" s="3" t="str">
        <f>_xlfn.XLOOKUP(Customer8[[#This Row],[Account Number]], Transaction!C:C,Transaction!E:E)</f>
        <v>Bank</v>
      </c>
      <c r="P1998" s="2">
        <f>_xlfn.XLOOKUP(Customer8[[#This Row],[Account Number]], Transaction!C:C,Transaction!F:F)</f>
        <v>44245</v>
      </c>
      <c r="Q1998" s="3">
        <f>Customer8[[#This Row],[Bank Deposit]]-Customer8[[#This Row],[Saving Accounts]]</f>
        <v>830819.32609999995</v>
      </c>
      <c r="R1998" s="3">
        <f>IF(AND(K1998="Current", Customer8[[#This Row],[Balance]]&gt;500000), Customer8[[#This Row],[Balance]]*1.02, Customer8[[#This Row],[Balance]])</f>
        <v>830819.32609999995</v>
      </c>
      <c r="S1998" s="3" t="str">
        <f>TEXT(Customer8[[#This Row],[Transaction_Date]], "MMM")</f>
        <v>Feb</v>
      </c>
      <c r="T1998" s="3" t="str">
        <f t="shared" si="31"/>
        <v>20-29 Yrs</v>
      </c>
      <c r="U1998" s="3" t="str">
        <f>TEXT(Customer8[[#This Row],[Transaction_Date]],"YYYY")</f>
        <v>2021</v>
      </c>
    </row>
    <row r="1999" spans="1:21" x14ac:dyDescent="0.35">
      <c r="A1999" t="s">
        <v>4163</v>
      </c>
      <c r="B1999">
        <v>562586427</v>
      </c>
      <c r="C1999">
        <v>49</v>
      </c>
      <c r="D1999" s="1">
        <v>26808.75</v>
      </c>
      <c r="E1999" t="s">
        <v>11</v>
      </c>
      <c r="F1999" t="s">
        <v>1492</v>
      </c>
      <c r="G1999" t="s">
        <v>2759</v>
      </c>
      <c r="H1999" s="3">
        <v>272517.77279999998</v>
      </c>
      <c r="I1999" s="3">
        <v>53287.705999999998</v>
      </c>
      <c r="J1999" t="s">
        <v>4164</v>
      </c>
      <c r="K1999" t="str">
        <f>_xlfn.XLOOKUP(A1999, Accounts!A:A, Accounts!E:E, "Not Found")</f>
        <v>Domiciliary</v>
      </c>
      <c r="L1999" s="3">
        <f>_xlfn.XLOOKUP(A1999, Accounts!A:A, Accounts!G:G, 0)</f>
        <v>412557607</v>
      </c>
      <c r="M1999" s="3" t="str">
        <f>_xlfn.XLOOKUP(A1999, Loan!A:A, Loan!D:D, "0")</f>
        <v>0</v>
      </c>
      <c r="N1999" s="3" t="str">
        <f>_xlfn.XLOOKUP(Customer8[[#This Row],[Account Number]],Transaction!C:C,Transaction!D:D)</f>
        <v>Money Deposit</v>
      </c>
      <c r="O1999" s="3" t="str">
        <f>_xlfn.XLOOKUP(Customer8[[#This Row],[Account Number]], Transaction!C:C,Transaction!E:E)</f>
        <v>Bank</v>
      </c>
      <c r="P1999" s="2">
        <f>_xlfn.XLOOKUP(Customer8[[#This Row],[Account Number]], Transaction!C:C,Transaction!F:F)</f>
        <v>44682</v>
      </c>
      <c r="Q1999" s="3">
        <f>Customer8[[#This Row],[Bank Deposit]]-Customer8[[#This Row],[Saving Accounts]]</f>
        <v>219230.06679999997</v>
      </c>
      <c r="R1999" s="3">
        <f>IF(AND(K1999="Current", Customer8[[#This Row],[Balance]]&gt;500000), Customer8[[#This Row],[Balance]]*1.02, Customer8[[#This Row],[Balance]])</f>
        <v>219230.06679999997</v>
      </c>
      <c r="S1999" s="3" t="str">
        <f>TEXT(Customer8[[#This Row],[Transaction_Date]], "MMM")</f>
        <v>May</v>
      </c>
      <c r="T1999" s="3" t="str">
        <f t="shared" si="31"/>
        <v>40-49 Yrs</v>
      </c>
      <c r="U1999" s="3" t="str">
        <f>TEXT(Customer8[[#This Row],[Transaction_Date]],"YYYY")</f>
        <v>2022</v>
      </c>
    </row>
    <row r="2000" spans="1:21" x14ac:dyDescent="0.35">
      <c r="A2000" t="s">
        <v>4165</v>
      </c>
      <c r="B2000">
        <v>845277611</v>
      </c>
      <c r="C2000">
        <v>46</v>
      </c>
      <c r="D2000" s="1">
        <v>27904.5</v>
      </c>
      <c r="E2000" t="s">
        <v>11</v>
      </c>
      <c r="F2000" t="s">
        <v>293</v>
      </c>
      <c r="G2000" t="s">
        <v>2740</v>
      </c>
      <c r="H2000" s="3">
        <v>487782.53399999999</v>
      </c>
      <c r="I2000" s="3">
        <v>128351.4523</v>
      </c>
      <c r="J2000" t="s">
        <v>4166</v>
      </c>
      <c r="K2000" t="str">
        <f>_xlfn.XLOOKUP(A2000, Accounts!A:A, Accounts!E:E, "Not Found")</f>
        <v>Domiciliary</v>
      </c>
      <c r="L2000" s="3">
        <f>_xlfn.XLOOKUP(A2000, Accounts!A:A, Accounts!G:G, 0)</f>
        <v>478098159</v>
      </c>
      <c r="M2000" s="3" t="str">
        <f>_xlfn.XLOOKUP(A2000, Loan!A:A, Loan!D:D, "0")</f>
        <v>0</v>
      </c>
      <c r="N2000" s="3" t="str">
        <f>_xlfn.XLOOKUP(Customer8[[#This Row],[Account Number]],Transaction!C:C,Transaction!D:D)</f>
        <v>Online Payment</v>
      </c>
      <c r="O2000" s="3" t="str">
        <f>_xlfn.XLOOKUP(Customer8[[#This Row],[Account Number]], Transaction!C:C,Transaction!E:E)</f>
        <v>Mobile</v>
      </c>
      <c r="P2000" s="2">
        <f>_xlfn.XLOOKUP(Customer8[[#This Row],[Account Number]], Transaction!C:C,Transaction!F:F)</f>
        <v>44407</v>
      </c>
      <c r="Q2000" s="3">
        <f>Customer8[[#This Row],[Bank Deposit]]-Customer8[[#This Row],[Saving Accounts]]</f>
        <v>359431.08169999998</v>
      </c>
      <c r="R2000" s="3">
        <f>IF(AND(K2000="Current", Customer8[[#This Row],[Balance]]&gt;500000), Customer8[[#This Row],[Balance]]*1.02, Customer8[[#This Row],[Balance]])</f>
        <v>359431.08169999998</v>
      </c>
      <c r="S2000" s="3" t="str">
        <f>TEXT(Customer8[[#This Row],[Transaction_Date]], "MMM")</f>
        <v>Jul</v>
      </c>
      <c r="T2000" s="3" t="str">
        <f t="shared" si="31"/>
        <v>40-49 Yrs</v>
      </c>
      <c r="U2000" s="3" t="str">
        <f>TEXT(Customer8[[#This Row],[Transaction_Date]],"YYYY")</f>
        <v>2021</v>
      </c>
    </row>
    <row r="2001" spans="1:21" x14ac:dyDescent="0.35">
      <c r="A2001" t="s">
        <v>4167</v>
      </c>
      <c r="B2001">
        <v>539641487</v>
      </c>
      <c r="C2001">
        <v>21</v>
      </c>
      <c r="D2001" s="1">
        <v>37035.75</v>
      </c>
      <c r="E2001" t="s">
        <v>11</v>
      </c>
      <c r="F2001" t="s">
        <v>106</v>
      </c>
      <c r="G2001" t="s">
        <v>2756</v>
      </c>
      <c r="H2001" s="3">
        <v>280450.10920000001</v>
      </c>
      <c r="I2001" s="3">
        <v>55180.4539</v>
      </c>
      <c r="J2001" t="s">
        <v>4168</v>
      </c>
      <c r="K2001" t="str">
        <f>_xlfn.XLOOKUP(A2001, Accounts!A:A, Accounts!E:E, "Not Found")</f>
        <v>Savings</v>
      </c>
      <c r="L2001" s="3">
        <f>_xlfn.XLOOKUP(A2001, Accounts!A:A, Accounts!G:G, 0)</f>
        <v>660919617</v>
      </c>
      <c r="M2001" s="3" t="str">
        <f>_xlfn.XLOOKUP(A2001, Loan!A:A, Loan!D:D, "0")</f>
        <v>0</v>
      </c>
      <c r="N2001" s="3" t="str">
        <f>_xlfn.XLOOKUP(Customer8[[#This Row],[Account Number]],Transaction!C:C,Transaction!D:D)</f>
        <v>Checks</v>
      </c>
      <c r="O2001" s="3" t="str">
        <f>_xlfn.XLOOKUP(Customer8[[#This Row],[Account Number]], Transaction!C:C,Transaction!E:E)</f>
        <v>Bank</v>
      </c>
      <c r="P2001" s="2">
        <f>_xlfn.XLOOKUP(Customer8[[#This Row],[Account Number]], Transaction!C:C,Transaction!F:F)</f>
        <v>44391</v>
      </c>
      <c r="Q2001" s="3">
        <f>Customer8[[#This Row],[Bank Deposit]]-Customer8[[#This Row],[Saving Accounts]]</f>
        <v>225269.65530000001</v>
      </c>
      <c r="R2001" s="3">
        <f>IF(AND(K2001="Current", Customer8[[#This Row],[Balance]]&gt;500000), Customer8[[#This Row],[Balance]]*1.02, Customer8[[#This Row],[Balance]])</f>
        <v>225269.65530000001</v>
      </c>
      <c r="S2001" s="3" t="str">
        <f>TEXT(Customer8[[#This Row],[Transaction_Date]], "MMM")</f>
        <v>Jul</v>
      </c>
      <c r="T2001" s="3" t="str">
        <f t="shared" si="31"/>
        <v>20-29 Yrs</v>
      </c>
      <c r="U2001" s="3" t="str">
        <f>TEXT(Customer8[[#This Row],[Transaction_Date]],"YYYY")</f>
        <v>2021</v>
      </c>
    </row>
    <row r="2002" spans="1:21" x14ac:dyDescent="0.35">
      <c r="A2002" t="s">
        <v>4169</v>
      </c>
      <c r="B2002">
        <v>513815732</v>
      </c>
      <c r="C2002">
        <v>79</v>
      </c>
      <c r="D2002" s="1">
        <v>15851.25</v>
      </c>
      <c r="E2002" t="s">
        <v>11</v>
      </c>
      <c r="F2002" t="s">
        <v>596</v>
      </c>
      <c r="G2002" t="s">
        <v>2771</v>
      </c>
      <c r="H2002" s="3">
        <v>65617.663199999995</v>
      </c>
      <c r="I2002" s="3">
        <v>32371.380499999999</v>
      </c>
      <c r="J2002" t="s">
        <v>4170</v>
      </c>
      <c r="K2002" t="str">
        <f>_xlfn.XLOOKUP(A2002, Accounts!A:A, Accounts!E:E, "Not Found")</f>
        <v>Current</v>
      </c>
      <c r="L2002" s="3">
        <f>_xlfn.XLOOKUP(A2002, Accounts!A:A, Accounts!G:G, 0)</f>
        <v>7312368</v>
      </c>
      <c r="M2002" s="3" t="str">
        <f>_xlfn.XLOOKUP(A2002, Loan!A:A, Loan!D:D, "0")</f>
        <v>0</v>
      </c>
      <c r="N2002" s="3" t="str">
        <f>_xlfn.XLOOKUP(Customer8[[#This Row],[Account Number]],Transaction!C:C,Transaction!D:D)</f>
        <v>Money Transfer</v>
      </c>
      <c r="O2002" s="3" t="str">
        <f>_xlfn.XLOOKUP(Customer8[[#This Row],[Account Number]], Transaction!C:C,Transaction!E:E)</f>
        <v>Mobile</v>
      </c>
      <c r="P2002" s="2">
        <f>_xlfn.XLOOKUP(Customer8[[#This Row],[Account Number]], Transaction!C:C,Transaction!F:F)</f>
        <v>44364</v>
      </c>
      <c r="Q2002" s="3">
        <f>Customer8[[#This Row],[Bank Deposit]]-Customer8[[#This Row],[Saving Accounts]]</f>
        <v>33246.282699999996</v>
      </c>
      <c r="R2002" s="3">
        <f>IF(AND(K2002="Current", Customer8[[#This Row],[Balance]]&gt;500000), Customer8[[#This Row],[Balance]]*1.02, Customer8[[#This Row],[Balance]])</f>
        <v>33246.282699999996</v>
      </c>
      <c r="S2002" s="3" t="str">
        <f>TEXT(Customer8[[#This Row],[Transaction_Date]], "MMM")</f>
        <v>Jun</v>
      </c>
      <c r="T2002" s="3" t="str">
        <f t="shared" si="31"/>
        <v>70 Yrs &amp; Above</v>
      </c>
      <c r="U2002" s="3" t="str">
        <f>TEXT(Customer8[[#This Row],[Transaction_Date]],"YYYY")</f>
        <v>2021</v>
      </c>
    </row>
    <row r="2003" spans="1:21" x14ac:dyDescent="0.35">
      <c r="A2003" t="s">
        <v>4171</v>
      </c>
      <c r="B2003">
        <v>478604151</v>
      </c>
      <c r="C2003">
        <v>60</v>
      </c>
      <c r="D2003" s="1">
        <v>22791</v>
      </c>
      <c r="E2003" t="s">
        <v>11</v>
      </c>
      <c r="F2003" t="s">
        <v>33</v>
      </c>
      <c r="G2003" t="s">
        <v>2756</v>
      </c>
      <c r="H2003" s="3">
        <v>892214.74600000004</v>
      </c>
      <c r="I2003" s="3">
        <v>108443.4541</v>
      </c>
      <c r="J2003" t="s">
        <v>4172</v>
      </c>
      <c r="K2003" t="str">
        <f>_xlfn.XLOOKUP(A2003, Accounts!A:A, Accounts!E:E, "Not Found")</f>
        <v>Corporate</v>
      </c>
      <c r="L2003" s="3">
        <f>_xlfn.XLOOKUP(A2003, Accounts!A:A, Accounts!G:G, 0)</f>
        <v>3914525124</v>
      </c>
      <c r="M2003" s="3" t="str">
        <f>_xlfn.XLOOKUP(A2003, Loan!A:A, Loan!D:D, "0")</f>
        <v>0</v>
      </c>
      <c r="N2003" s="3" t="str">
        <f>_xlfn.XLOOKUP(Customer8[[#This Row],[Account Number]],Transaction!C:C,Transaction!D:D)</f>
        <v>Money Transfer</v>
      </c>
      <c r="O2003" s="3" t="str">
        <f>_xlfn.XLOOKUP(Customer8[[#This Row],[Account Number]], Transaction!C:C,Transaction!E:E)</f>
        <v>Mobile</v>
      </c>
      <c r="P2003" s="2">
        <f>_xlfn.XLOOKUP(Customer8[[#This Row],[Account Number]], Transaction!C:C,Transaction!F:F)</f>
        <v>44594</v>
      </c>
      <c r="Q2003" s="3">
        <f>Customer8[[#This Row],[Bank Deposit]]-Customer8[[#This Row],[Saving Accounts]]</f>
        <v>783771.29190000007</v>
      </c>
      <c r="R2003" s="3">
        <f>IF(AND(K2003="Current", Customer8[[#This Row],[Balance]]&gt;500000), Customer8[[#This Row],[Balance]]*1.02, Customer8[[#This Row],[Balance]])</f>
        <v>783771.29190000007</v>
      </c>
      <c r="S2003" s="3" t="str">
        <f>TEXT(Customer8[[#This Row],[Transaction_Date]], "MMM")</f>
        <v>Feb</v>
      </c>
      <c r="T2003" s="3" t="str">
        <f t="shared" si="31"/>
        <v>60-69 Yrs</v>
      </c>
      <c r="U2003" s="3" t="str">
        <f>TEXT(Customer8[[#This Row],[Transaction_Date]],"YYYY")</f>
        <v>2022</v>
      </c>
    </row>
    <row r="2004" spans="1:21" x14ac:dyDescent="0.35">
      <c r="A2004" t="s">
        <v>4173</v>
      </c>
      <c r="B2004">
        <v>33594751</v>
      </c>
      <c r="C2004">
        <v>65</v>
      </c>
      <c r="D2004" s="1">
        <v>20964.75</v>
      </c>
      <c r="E2004" t="s">
        <v>11</v>
      </c>
      <c r="F2004" t="s">
        <v>444</v>
      </c>
      <c r="G2004" t="s">
        <v>2740</v>
      </c>
      <c r="H2004" s="3">
        <v>791771.11040000001</v>
      </c>
      <c r="I2004" s="3">
        <v>164193.53400000001</v>
      </c>
      <c r="J2004" t="s">
        <v>4174</v>
      </c>
      <c r="K2004" t="str">
        <f>_xlfn.XLOOKUP(A2004, Accounts!A:A, Accounts!E:E, "Not Found")</f>
        <v>Domiciliary</v>
      </c>
      <c r="L2004" s="3">
        <f>_xlfn.XLOOKUP(A2004, Accounts!A:A, Accounts!G:G, 0)</f>
        <v>3558081891</v>
      </c>
      <c r="M2004" s="3">
        <f>_xlfn.XLOOKUP(A2004, Loan!A:A, Loan!D:D, "0")</f>
        <v>5162925768</v>
      </c>
      <c r="N2004" s="3" t="str">
        <f>_xlfn.XLOOKUP(Customer8[[#This Row],[Account Number]],Transaction!C:C,Transaction!D:D)</f>
        <v>Loan Payment</v>
      </c>
      <c r="O2004" s="3" t="str">
        <f>_xlfn.XLOOKUP(Customer8[[#This Row],[Account Number]], Transaction!C:C,Transaction!E:E)</f>
        <v>AFT</v>
      </c>
      <c r="P2004" s="2">
        <f>_xlfn.XLOOKUP(Customer8[[#This Row],[Account Number]], Transaction!C:C,Transaction!F:F)</f>
        <v>44395</v>
      </c>
      <c r="Q2004" s="3">
        <f>Customer8[[#This Row],[Bank Deposit]]-Customer8[[#This Row],[Saving Accounts]]</f>
        <v>627577.57640000002</v>
      </c>
      <c r="R2004" s="3">
        <f>IF(AND(K2004="Current", Customer8[[#This Row],[Balance]]&gt;500000), Customer8[[#This Row],[Balance]]*1.02, Customer8[[#This Row],[Balance]])</f>
        <v>627577.57640000002</v>
      </c>
      <c r="S2004" s="3" t="str">
        <f>TEXT(Customer8[[#This Row],[Transaction_Date]], "MMM")</f>
        <v>Jul</v>
      </c>
      <c r="T2004" s="3" t="str">
        <f t="shared" si="31"/>
        <v>60-69 Yrs</v>
      </c>
      <c r="U2004" s="3" t="str">
        <f>TEXT(Customer8[[#This Row],[Transaction_Date]],"YYYY")</f>
        <v>2021</v>
      </c>
    </row>
    <row r="2005" spans="1:21" x14ac:dyDescent="0.35">
      <c r="A2005" t="s">
        <v>4175</v>
      </c>
      <c r="B2005">
        <v>738174825</v>
      </c>
      <c r="C2005">
        <v>42</v>
      </c>
      <c r="D2005" s="1">
        <v>29365.5</v>
      </c>
      <c r="E2005" t="s">
        <v>11</v>
      </c>
      <c r="F2005" t="s">
        <v>293</v>
      </c>
      <c r="G2005" t="s">
        <v>2734</v>
      </c>
      <c r="H2005" s="3">
        <v>599402.15379999997</v>
      </c>
      <c r="I2005" s="3">
        <v>401919.73420000001</v>
      </c>
      <c r="J2005" t="s">
        <v>4176</v>
      </c>
      <c r="K2005" t="str">
        <f>_xlfn.XLOOKUP(A2005, Accounts!A:A, Accounts!E:E, "Not Found")</f>
        <v>Current</v>
      </c>
      <c r="L2005" s="3">
        <f>_xlfn.XLOOKUP(A2005, Accounts!A:A, Accounts!G:G, 0)</f>
        <v>87964254</v>
      </c>
      <c r="M2005" s="3" t="str">
        <f>_xlfn.XLOOKUP(A2005, Loan!A:A, Loan!D:D, "0")</f>
        <v>0</v>
      </c>
      <c r="N2005" s="3" t="str">
        <f>_xlfn.XLOOKUP(Customer8[[#This Row],[Account Number]],Transaction!C:C,Transaction!D:D)</f>
        <v>Money Transfer</v>
      </c>
      <c r="O2005" s="3" t="str">
        <f>_xlfn.XLOOKUP(Customer8[[#This Row],[Account Number]], Transaction!C:C,Transaction!E:E)</f>
        <v>Mobile</v>
      </c>
      <c r="P2005" s="2">
        <f>_xlfn.XLOOKUP(Customer8[[#This Row],[Account Number]], Transaction!C:C,Transaction!F:F)</f>
        <v>44319</v>
      </c>
      <c r="Q2005" s="3">
        <f>Customer8[[#This Row],[Bank Deposit]]-Customer8[[#This Row],[Saving Accounts]]</f>
        <v>197482.41959999996</v>
      </c>
      <c r="R2005" s="3">
        <f>IF(AND(K2005="Current", Customer8[[#This Row],[Balance]]&gt;500000), Customer8[[#This Row],[Balance]]*1.02, Customer8[[#This Row],[Balance]])</f>
        <v>197482.41959999996</v>
      </c>
      <c r="S2005" s="3" t="str">
        <f>TEXT(Customer8[[#This Row],[Transaction_Date]], "MMM")</f>
        <v>May</v>
      </c>
      <c r="T2005" s="3" t="str">
        <f t="shared" si="31"/>
        <v>40-49 Yrs</v>
      </c>
      <c r="U2005" s="3" t="str">
        <f>TEXT(Customer8[[#This Row],[Transaction_Date]],"YYYY")</f>
        <v>2021</v>
      </c>
    </row>
    <row r="2006" spans="1:21" x14ac:dyDescent="0.35">
      <c r="A2006" t="s">
        <v>4177</v>
      </c>
      <c r="B2006">
        <v>795311765</v>
      </c>
      <c r="C2006">
        <v>66</v>
      </c>
      <c r="D2006" s="1">
        <v>20599.5</v>
      </c>
      <c r="E2006" t="s">
        <v>11</v>
      </c>
      <c r="F2006" t="s">
        <v>1156</v>
      </c>
      <c r="G2006" t="s">
        <v>2800</v>
      </c>
      <c r="H2006" s="3">
        <v>548877.96640000003</v>
      </c>
      <c r="I2006" s="3">
        <v>183277.5123</v>
      </c>
      <c r="J2006" t="s">
        <v>4178</v>
      </c>
      <c r="K2006" t="str">
        <f>_xlfn.XLOOKUP(A2006, Accounts!A:A, Accounts!E:E, "Not Found")</f>
        <v>Current</v>
      </c>
      <c r="L2006" s="3">
        <f>_xlfn.XLOOKUP(A2006, Accounts!A:A, Accounts!G:G, 0)</f>
        <v>506515625</v>
      </c>
      <c r="M2006" s="3" t="str">
        <f>_xlfn.XLOOKUP(A2006, Loan!A:A, Loan!D:D, "0")</f>
        <v>0</v>
      </c>
      <c r="N2006" s="3" t="str">
        <f>_xlfn.XLOOKUP(Customer8[[#This Row],[Account Number]],Transaction!C:C,Transaction!D:D)</f>
        <v>Money Transfer</v>
      </c>
      <c r="O2006" s="3" t="str">
        <f>_xlfn.XLOOKUP(Customer8[[#This Row],[Account Number]], Transaction!C:C,Transaction!E:E)</f>
        <v>Mobile</v>
      </c>
      <c r="P2006" s="2">
        <f>_xlfn.XLOOKUP(Customer8[[#This Row],[Account Number]], Transaction!C:C,Transaction!F:F)</f>
        <v>44651</v>
      </c>
      <c r="Q2006" s="3">
        <f>Customer8[[#This Row],[Bank Deposit]]-Customer8[[#This Row],[Saving Accounts]]</f>
        <v>365600.45410000003</v>
      </c>
      <c r="R2006" s="3">
        <f>IF(AND(K2006="Current", Customer8[[#This Row],[Balance]]&gt;500000), Customer8[[#This Row],[Balance]]*1.02, Customer8[[#This Row],[Balance]])</f>
        <v>365600.45410000003</v>
      </c>
      <c r="S2006" s="3" t="str">
        <f>TEXT(Customer8[[#This Row],[Transaction_Date]], "MMM")</f>
        <v>Mar</v>
      </c>
      <c r="T2006" s="3" t="str">
        <f t="shared" si="31"/>
        <v>60-69 Yrs</v>
      </c>
      <c r="U2006" s="3" t="str">
        <f>TEXT(Customer8[[#This Row],[Transaction_Date]],"YYYY")</f>
        <v>2022</v>
      </c>
    </row>
    <row r="2007" spans="1:21" x14ac:dyDescent="0.35">
      <c r="A2007" t="s">
        <v>4179</v>
      </c>
      <c r="B2007">
        <v>276008559</v>
      </c>
      <c r="C2007">
        <v>25</v>
      </c>
      <c r="D2007" s="1">
        <v>35574.75</v>
      </c>
      <c r="E2007" t="s">
        <v>11</v>
      </c>
      <c r="F2007" t="s">
        <v>84</v>
      </c>
      <c r="G2007" t="s">
        <v>2734</v>
      </c>
      <c r="H2007" s="3">
        <v>2918088.5487000002</v>
      </c>
      <c r="I2007" s="3">
        <v>534799.37300000002</v>
      </c>
      <c r="J2007" t="s">
        <v>4180</v>
      </c>
      <c r="K2007" t="str">
        <f>_xlfn.XLOOKUP(A2007, Accounts!A:A, Accounts!E:E, "Not Found")</f>
        <v>Current</v>
      </c>
      <c r="L2007" s="3">
        <f>_xlfn.XLOOKUP(A2007, Accounts!A:A, Accounts!G:G, 0)</f>
        <v>172704565</v>
      </c>
      <c r="M2007" s="3" t="str">
        <f>_xlfn.XLOOKUP(A2007, Loan!A:A, Loan!D:D, "0")</f>
        <v>0</v>
      </c>
      <c r="N2007" s="3" t="str">
        <f>_xlfn.XLOOKUP(Customer8[[#This Row],[Account Number]],Transaction!C:C,Transaction!D:D)</f>
        <v>Money Deposit</v>
      </c>
      <c r="O2007" s="3" t="str">
        <f>_xlfn.XLOOKUP(Customer8[[#This Row],[Account Number]], Transaction!C:C,Transaction!E:E)</f>
        <v>Bank</v>
      </c>
      <c r="P2007" s="2">
        <f>_xlfn.XLOOKUP(Customer8[[#This Row],[Account Number]], Transaction!C:C,Transaction!F:F)</f>
        <v>44638</v>
      </c>
      <c r="Q2007" s="3">
        <f>Customer8[[#This Row],[Bank Deposit]]-Customer8[[#This Row],[Saving Accounts]]</f>
        <v>2383289.1757</v>
      </c>
      <c r="R2007" s="3">
        <f>IF(AND(K2007="Current", Customer8[[#This Row],[Balance]]&gt;500000), Customer8[[#This Row],[Balance]]*1.02, Customer8[[#This Row],[Balance]])</f>
        <v>2430954.959214</v>
      </c>
      <c r="S2007" s="3" t="str">
        <f>TEXT(Customer8[[#This Row],[Transaction_Date]], "MMM")</f>
        <v>Mar</v>
      </c>
      <c r="T2007" s="3" t="str">
        <f t="shared" si="31"/>
        <v>20-29 Yrs</v>
      </c>
      <c r="U2007" s="3" t="str">
        <f>TEXT(Customer8[[#This Row],[Transaction_Date]],"YYYY")</f>
        <v>2022</v>
      </c>
    </row>
    <row r="2008" spans="1:21" x14ac:dyDescent="0.35">
      <c r="A2008" t="s">
        <v>4181</v>
      </c>
      <c r="B2008">
        <v>825010322</v>
      </c>
      <c r="C2008">
        <v>36</v>
      </c>
      <c r="D2008" s="1">
        <v>31557</v>
      </c>
      <c r="E2008" t="s">
        <v>11</v>
      </c>
      <c r="F2008" t="s">
        <v>1186</v>
      </c>
      <c r="G2008" t="s">
        <v>2743</v>
      </c>
      <c r="H2008" s="3">
        <v>60731.764600000002</v>
      </c>
      <c r="I2008" s="3">
        <v>42338.715900000003</v>
      </c>
      <c r="J2008" t="s">
        <v>4182</v>
      </c>
      <c r="K2008" t="str">
        <f>_xlfn.XLOOKUP(A2008, Accounts!A:A, Accounts!E:E, "Not Found")</f>
        <v>Domiciliary</v>
      </c>
      <c r="L2008" s="3">
        <f>_xlfn.XLOOKUP(A2008, Accounts!A:A, Accounts!G:G, 0)</f>
        <v>192479868</v>
      </c>
      <c r="M2008" s="3" t="str">
        <f>_xlfn.XLOOKUP(A2008, Loan!A:A, Loan!D:D, "0")</f>
        <v>0</v>
      </c>
      <c r="N2008" s="3" t="str">
        <f>_xlfn.XLOOKUP(Customer8[[#This Row],[Account Number]],Transaction!C:C,Transaction!D:D)</f>
        <v>Cash Withdrawal</v>
      </c>
      <c r="O2008" s="3" t="str">
        <f>_xlfn.XLOOKUP(Customer8[[#This Row],[Account Number]], Transaction!C:C,Transaction!E:E)</f>
        <v>ATM</v>
      </c>
      <c r="P2008" s="2">
        <f>_xlfn.XLOOKUP(Customer8[[#This Row],[Account Number]], Transaction!C:C,Transaction!F:F)</f>
        <v>44319</v>
      </c>
      <c r="Q2008" s="3">
        <f>Customer8[[#This Row],[Bank Deposit]]-Customer8[[#This Row],[Saving Accounts]]</f>
        <v>18393.048699999999</v>
      </c>
      <c r="R2008" s="3">
        <f>IF(AND(K2008="Current", Customer8[[#This Row],[Balance]]&gt;500000), Customer8[[#This Row],[Balance]]*1.02, Customer8[[#This Row],[Balance]])</f>
        <v>18393.048699999999</v>
      </c>
      <c r="S2008" s="3" t="str">
        <f>TEXT(Customer8[[#This Row],[Transaction_Date]], "MMM")</f>
        <v>May</v>
      </c>
      <c r="T2008" s="3" t="str">
        <f t="shared" si="31"/>
        <v>30-39 Yrs</v>
      </c>
      <c r="U2008" s="3" t="str">
        <f>TEXT(Customer8[[#This Row],[Transaction_Date]],"YYYY")</f>
        <v>2021</v>
      </c>
    </row>
    <row r="2009" spans="1:21" x14ac:dyDescent="0.35">
      <c r="A2009" t="s">
        <v>4183</v>
      </c>
      <c r="B2009">
        <v>467841414</v>
      </c>
      <c r="C2009">
        <v>39</v>
      </c>
      <c r="D2009" s="1">
        <v>30461.25</v>
      </c>
      <c r="E2009" t="s">
        <v>11</v>
      </c>
      <c r="F2009" t="s">
        <v>519</v>
      </c>
      <c r="G2009" t="s">
        <v>2759</v>
      </c>
      <c r="H2009" s="3">
        <v>342515.24939999997</v>
      </c>
      <c r="I2009" s="3">
        <v>317213.31640000001</v>
      </c>
      <c r="J2009" t="s">
        <v>4184</v>
      </c>
      <c r="K2009" t="str">
        <f>_xlfn.XLOOKUP(A2009, Accounts!A:A, Accounts!E:E, "Not Found")</f>
        <v>Domiciliary</v>
      </c>
      <c r="L2009" s="3">
        <f>_xlfn.XLOOKUP(A2009, Accounts!A:A, Accounts!G:G, 0)</f>
        <v>210595728</v>
      </c>
      <c r="M2009" s="3" t="str">
        <f>_xlfn.XLOOKUP(A2009, Loan!A:A, Loan!D:D, "0")</f>
        <v>0</v>
      </c>
      <c r="N2009" s="3" t="str">
        <f>_xlfn.XLOOKUP(Customer8[[#This Row],[Account Number]],Transaction!C:C,Transaction!D:D)</f>
        <v>Cash Withdrawal</v>
      </c>
      <c r="O2009" s="3" t="str">
        <f>_xlfn.XLOOKUP(Customer8[[#This Row],[Account Number]], Transaction!C:C,Transaction!E:E)</f>
        <v>POS</v>
      </c>
      <c r="P2009" s="2">
        <f>_xlfn.XLOOKUP(Customer8[[#This Row],[Account Number]], Transaction!C:C,Transaction!F:F)</f>
        <v>44406</v>
      </c>
      <c r="Q2009" s="3">
        <f>Customer8[[#This Row],[Bank Deposit]]-Customer8[[#This Row],[Saving Accounts]]</f>
        <v>25301.932999999961</v>
      </c>
      <c r="R2009" s="3">
        <f>IF(AND(K2009="Current", Customer8[[#This Row],[Balance]]&gt;500000), Customer8[[#This Row],[Balance]]*1.02, Customer8[[#This Row],[Balance]])</f>
        <v>25301.932999999961</v>
      </c>
      <c r="S2009" s="3" t="str">
        <f>TEXT(Customer8[[#This Row],[Transaction_Date]], "MMM")</f>
        <v>Jul</v>
      </c>
      <c r="T2009" s="3" t="str">
        <f t="shared" si="31"/>
        <v>30-39 Yrs</v>
      </c>
      <c r="U2009" s="3" t="str">
        <f>TEXT(Customer8[[#This Row],[Transaction_Date]],"YYYY")</f>
        <v>2021</v>
      </c>
    </row>
    <row r="2010" spans="1:21" x14ac:dyDescent="0.35">
      <c r="A2010" t="s">
        <v>4185</v>
      </c>
      <c r="B2010">
        <v>819479045</v>
      </c>
      <c r="C2010">
        <v>43</v>
      </c>
      <c r="D2010" s="1">
        <v>29000.25</v>
      </c>
      <c r="E2010" t="s">
        <v>11</v>
      </c>
      <c r="F2010" t="s">
        <v>3035</v>
      </c>
      <c r="G2010" t="s">
        <v>2746</v>
      </c>
      <c r="H2010" s="3">
        <v>47812.3776</v>
      </c>
      <c r="I2010" s="3">
        <v>34317.334000000003</v>
      </c>
      <c r="J2010" t="s">
        <v>4186</v>
      </c>
      <c r="K2010" t="str">
        <f>_xlfn.XLOOKUP(A2010, Accounts!A:A, Accounts!E:E, "Not Found")</f>
        <v>Domiciliary</v>
      </c>
      <c r="L2010" s="3">
        <f>_xlfn.XLOOKUP(A2010, Accounts!A:A, Accounts!G:G, 0)</f>
        <v>729899199</v>
      </c>
      <c r="M2010" s="3" t="str">
        <f>_xlfn.XLOOKUP(A2010, Loan!A:A, Loan!D:D, "0")</f>
        <v>0</v>
      </c>
      <c r="N2010" s="3" t="str">
        <f>_xlfn.XLOOKUP(Customer8[[#This Row],[Account Number]],Transaction!C:C,Transaction!D:D)</f>
        <v>Money Transfer</v>
      </c>
      <c r="O2010" s="3" t="str">
        <f>_xlfn.XLOOKUP(Customer8[[#This Row],[Account Number]], Transaction!C:C,Transaction!E:E)</f>
        <v>Mobile</v>
      </c>
      <c r="P2010" s="2">
        <f>_xlfn.XLOOKUP(Customer8[[#This Row],[Account Number]], Transaction!C:C,Transaction!F:F)</f>
        <v>44570</v>
      </c>
      <c r="Q2010" s="3">
        <f>Customer8[[#This Row],[Bank Deposit]]-Customer8[[#This Row],[Saving Accounts]]</f>
        <v>13495.043599999997</v>
      </c>
      <c r="R2010" s="3">
        <f>IF(AND(K2010="Current", Customer8[[#This Row],[Balance]]&gt;500000), Customer8[[#This Row],[Balance]]*1.02, Customer8[[#This Row],[Balance]])</f>
        <v>13495.043599999997</v>
      </c>
      <c r="S2010" s="3" t="str">
        <f>TEXT(Customer8[[#This Row],[Transaction_Date]], "MMM")</f>
        <v>Jan</v>
      </c>
      <c r="T2010" s="3" t="str">
        <f t="shared" si="31"/>
        <v>40-49 Yrs</v>
      </c>
      <c r="U2010" s="3" t="str">
        <f>TEXT(Customer8[[#This Row],[Transaction_Date]],"YYYY")</f>
        <v>2022</v>
      </c>
    </row>
    <row r="2011" spans="1:21" x14ac:dyDescent="0.35">
      <c r="A2011" t="s">
        <v>4187</v>
      </c>
      <c r="B2011">
        <v>965644948</v>
      </c>
      <c r="C2011">
        <v>36</v>
      </c>
      <c r="D2011" s="1">
        <v>31557</v>
      </c>
      <c r="E2011" t="s">
        <v>11</v>
      </c>
      <c r="F2011" t="s">
        <v>1169</v>
      </c>
      <c r="G2011" t="s">
        <v>2776</v>
      </c>
      <c r="H2011" s="3">
        <v>127377.0576</v>
      </c>
      <c r="I2011" s="3">
        <v>29860.121800000001</v>
      </c>
      <c r="J2011" t="s">
        <v>4188</v>
      </c>
      <c r="K2011" t="str">
        <f>_xlfn.XLOOKUP(A2011, Accounts!A:A, Accounts!E:E, "Not Found")</f>
        <v>Savings</v>
      </c>
      <c r="L2011" s="3">
        <f>_xlfn.XLOOKUP(A2011, Accounts!A:A, Accounts!G:G, 0)</f>
        <v>1730520596</v>
      </c>
      <c r="M2011" s="3" t="str">
        <f>_xlfn.XLOOKUP(A2011, Loan!A:A, Loan!D:D, "0")</f>
        <v>0</v>
      </c>
      <c r="N2011" s="3" t="str">
        <f>_xlfn.XLOOKUP(Customer8[[#This Row],[Account Number]],Transaction!C:C,Transaction!D:D)</f>
        <v>Money Deposit</v>
      </c>
      <c r="O2011" s="3" t="str">
        <f>_xlfn.XLOOKUP(Customer8[[#This Row],[Account Number]], Transaction!C:C,Transaction!E:E)</f>
        <v>Bank</v>
      </c>
      <c r="P2011" s="2">
        <f>_xlfn.XLOOKUP(Customer8[[#This Row],[Account Number]], Transaction!C:C,Transaction!F:F)</f>
        <v>44295</v>
      </c>
      <c r="Q2011" s="3">
        <f>Customer8[[#This Row],[Bank Deposit]]-Customer8[[#This Row],[Saving Accounts]]</f>
        <v>97516.935800000007</v>
      </c>
      <c r="R2011" s="3">
        <f>IF(AND(K2011="Current", Customer8[[#This Row],[Balance]]&gt;500000), Customer8[[#This Row],[Balance]]*1.02, Customer8[[#This Row],[Balance]])</f>
        <v>97516.935800000007</v>
      </c>
      <c r="S2011" s="3" t="str">
        <f>TEXT(Customer8[[#This Row],[Transaction_Date]], "MMM")</f>
        <v>Apr</v>
      </c>
      <c r="T2011" s="3" t="str">
        <f t="shared" si="31"/>
        <v>30-39 Yrs</v>
      </c>
      <c r="U2011" s="3" t="str">
        <f>TEXT(Customer8[[#This Row],[Transaction_Date]],"YYYY")</f>
        <v>2021</v>
      </c>
    </row>
    <row r="2012" spans="1:21" x14ac:dyDescent="0.35">
      <c r="A2012" t="s">
        <v>4189</v>
      </c>
      <c r="B2012">
        <v>144352360</v>
      </c>
      <c r="C2012">
        <v>83</v>
      </c>
      <c r="D2012" s="1">
        <v>14390.25</v>
      </c>
      <c r="E2012" t="s">
        <v>11</v>
      </c>
      <c r="F2012" t="s">
        <v>186</v>
      </c>
      <c r="G2012" t="s">
        <v>2743</v>
      </c>
      <c r="H2012" s="3">
        <v>211848.57079999999</v>
      </c>
      <c r="I2012" s="3">
        <v>65815.876199999999</v>
      </c>
      <c r="J2012" t="s">
        <v>4190</v>
      </c>
      <c r="K2012" t="str">
        <f>_xlfn.XLOOKUP(A2012, Accounts!A:A, Accounts!E:E, "Not Found")</f>
        <v>Joint</v>
      </c>
      <c r="L2012" s="3">
        <f>_xlfn.XLOOKUP(A2012, Accounts!A:A, Accounts!G:G, 0)</f>
        <v>8518104</v>
      </c>
      <c r="M2012" s="3">
        <f>_xlfn.XLOOKUP(A2012, Loan!A:A, Loan!D:D, "0")</f>
        <v>57099328</v>
      </c>
      <c r="N2012" s="3" t="str">
        <f>_xlfn.XLOOKUP(Customer8[[#This Row],[Account Number]],Transaction!C:C,Transaction!D:D)</f>
        <v>Loan Payment</v>
      </c>
      <c r="O2012" s="3" t="str">
        <f>_xlfn.XLOOKUP(Customer8[[#This Row],[Account Number]], Transaction!C:C,Transaction!E:E)</f>
        <v>AFT</v>
      </c>
      <c r="P2012" s="2">
        <f>_xlfn.XLOOKUP(Customer8[[#This Row],[Account Number]], Transaction!C:C,Transaction!F:F)</f>
        <v>44481</v>
      </c>
      <c r="Q2012" s="3">
        <f>Customer8[[#This Row],[Bank Deposit]]-Customer8[[#This Row],[Saving Accounts]]</f>
        <v>146032.69459999999</v>
      </c>
      <c r="R2012" s="3">
        <f>IF(AND(K2012="Current", Customer8[[#This Row],[Balance]]&gt;500000), Customer8[[#This Row],[Balance]]*1.02, Customer8[[#This Row],[Balance]])</f>
        <v>146032.69459999999</v>
      </c>
      <c r="S2012" s="3" t="str">
        <f>TEXT(Customer8[[#This Row],[Transaction_Date]], "MMM")</f>
        <v>Oct</v>
      </c>
      <c r="T2012" s="3" t="str">
        <f t="shared" si="31"/>
        <v>70 Yrs &amp; Above</v>
      </c>
      <c r="U2012" s="3" t="str">
        <f>TEXT(Customer8[[#This Row],[Transaction_Date]],"YYYY")</f>
        <v>2021</v>
      </c>
    </row>
    <row r="2013" spans="1:21" x14ac:dyDescent="0.35">
      <c r="A2013" t="s">
        <v>4191</v>
      </c>
      <c r="B2013">
        <v>27988702</v>
      </c>
      <c r="C2013">
        <v>24</v>
      </c>
      <c r="D2013" s="1">
        <v>35940</v>
      </c>
      <c r="E2013" t="s">
        <v>11</v>
      </c>
      <c r="F2013" t="s">
        <v>282</v>
      </c>
      <c r="G2013" t="s">
        <v>2743</v>
      </c>
      <c r="H2013" s="3">
        <v>1654622.9069999999</v>
      </c>
      <c r="I2013" s="3">
        <v>279191.43479999999</v>
      </c>
      <c r="J2013" t="s">
        <v>4192</v>
      </c>
      <c r="K2013" t="str">
        <f>_xlfn.XLOOKUP(A2013, Accounts!A:A, Accounts!E:E, "Not Found")</f>
        <v>Current</v>
      </c>
      <c r="L2013" s="3">
        <f>_xlfn.XLOOKUP(A2013, Accounts!A:A, Accounts!G:G, 0)</f>
        <v>329832747</v>
      </c>
      <c r="M2013" s="3" t="str">
        <f>_xlfn.XLOOKUP(A2013, Loan!A:A, Loan!D:D, "0")</f>
        <v>0</v>
      </c>
      <c r="N2013" s="3" t="str">
        <f>_xlfn.XLOOKUP(Customer8[[#This Row],[Account Number]],Transaction!C:C,Transaction!D:D)</f>
        <v>Cash Withdrawal</v>
      </c>
      <c r="O2013" s="3" t="str">
        <f>_xlfn.XLOOKUP(Customer8[[#This Row],[Account Number]], Transaction!C:C,Transaction!E:E)</f>
        <v>POS</v>
      </c>
      <c r="P2013" s="2">
        <f>_xlfn.XLOOKUP(Customer8[[#This Row],[Account Number]], Transaction!C:C,Transaction!F:F)</f>
        <v>44599</v>
      </c>
      <c r="Q2013" s="3">
        <f>Customer8[[#This Row],[Bank Deposit]]-Customer8[[#This Row],[Saving Accounts]]</f>
        <v>1375431.4722</v>
      </c>
      <c r="R2013" s="3">
        <f>IF(AND(K2013="Current", Customer8[[#This Row],[Balance]]&gt;500000), Customer8[[#This Row],[Balance]]*1.02, Customer8[[#This Row],[Balance]])</f>
        <v>1402940.101644</v>
      </c>
      <c r="S2013" s="3" t="str">
        <f>TEXT(Customer8[[#This Row],[Transaction_Date]], "MMM")</f>
        <v>Feb</v>
      </c>
      <c r="T2013" s="3" t="str">
        <f t="shared" si="31"/>
        <v>20-29 Yrs</v>
      </c>
      <c r="U2013" s="3" t="str">
        <f>TEXT(Customer8[[#This Row],[Transaction_Date]],"YYYY")</f>
        <v>2022</v>
      </c>
    </row>
    <row r="2014" spans="1:21" x14ac:dyDescent="0.35">
      <c r="A2014" t="s">
        <v>4193</v>
      </c>
      <c r="B2014">
        <v>262911549</v>
      </c>
      <c r="C2014">
        <v>84</v>
      </c>
      <c r="D2014" s="1">
        <v>14025</v>
      </c>
      <c r="E2014" t="s">
        <v>11</v>
      </c>
      <c r="F2014" t="s">
        <v>19</v>
      </c>
      <c r="G2014" t="s">
        <v>2764</v>
      </c>
      <c r="H2014" s="3">
        <v>385805.4253</v>
      </c>
      <c r="I2014" s="3">
        <v>64701.467199999999</v>
      </c>
      <c r="J2014" t="s">
        <v>4194</v>
      </c>
      <c r="K2014" t="str">
        <f>_xlfn.XLOOKUP(A2014, Accounts!A:A, Accounts!E:E, "Not Found")</f>
        <v>Savings</v>
      </c>
      <c r="L2014" s="3">
        <f>_xlfn.XLOOKUP(A2014, Accounts!A:A, Accounts!G:G, 0)</f>
        <v>246327375</v>
      </c>
      <c r="M2014" s="3" t="str">
        <f>_xlfn.XLOOKUP(A2014, Loan!A:A, Loan!D:D, "0")</f>
        <v>0</v>
      </c>
      <c r="N2014" s="3" t="str">
        <f>_xlfn.XLOOKUP(Customer8[[#This Row],[Account Number]],Transaction!C:C,Transaction!D:D)</f>
        <v>Cash Withdrawal</v>
      </c>
      <c r="O2014" s="3" t="str">
        <f>_xlfn.XLOOKUP(Customer8[[#This Row],[Account Number]], Transaction!C:C,Transaction!E:E)</f>
        <v>ATM</v>
      </c>
      <c r="P2014" s="2">
        <f>_xlfn.XLOOKUP(Customer8[[#This Row],[Account Number]], Transaction!C:C,Transaction!F:F)</f>
        <v>44616</v>
      </c>
      <c r="Q2014" s="3">
        <f>Customer8[[#This Row],[Bank Deposit]]-Customer8[[#This Row],[Saving Accounts]]</f>
        <v>321103.95809999999</v>
      </c>
      <c r="R2014" s="3">
        <f>IF(AND(K2014="Current", Customer8[[#This Row],[Balance]]&gt;500000), Customer8[[#This Row],[Balance]]*1.02, Customer8[[#This Row],[Balance]])</f>
        <v>321103.95809999999</v>
      </c>
      <c r="S2014" s="3" t="str">
        <f>TEXT(Customer8[[#This Row],[Transaction_Date]], "MMM")</f>
        <v>Feb</v>
      </c>
      <c r="T2014" s="3" t="str">
        <f t="shared" si="31"/>
        <v>70 Yrs &amp; Above</v>
      </c>
      <c r="U2014" s="3" t="str">
        <f>TEXT(Customer8[[#This Row],[Transaction_Date]],"YYYY")</f>
        <v>2022</v>
      </c>
    </row>
    <row r="2015" spans="1:21" x14ac:dyDescent="0.35">
      <c r="A2015" t="s">
        <v>4195</v>
      </c>
      <c r="B2015">
        <v>545673047</v>
      </c>
      <c r="C2015">
        <v>70</v>
      </c>
      <c r="D2015" s="1">
        <v>19138.5</v>
      </c>
      <c r="E2015" t="s">
        <v>11</v>
      </c>
      <c r="F2015" t="s">
        <v>984</v>
      </c>
      <c r="G2015" t="s">
        <v>2771</v>
      </c>
      <c r="H2015" s="3">
        <v>153422.33439999999</v>
      </c>
      <c r="I2015" s="3">
        <v>46202.040099999998</v>
      </c>
      <c r="J2015" t="s">
        <v>4196</v>
      </c>
      <c r="K2015" t="str">
        <f>_xlfn.XLOOKUP(A2015, Accounts!A:A, Accounts!E:E, "Not Found")</f>
        <v>Current</v>
      </c>
      <c r="L2015" s="3">
        <f>_xlfn.XLOOKUP(A2015, Accounts!A:A, Accounts!G:G, 0)</f>
        <v>894643017</v>
      </c>
      <c r="M2015" s="3" t="str">
        <f>_xlfn.XLOOKUP(A2015, Loan!A:A, Loan!D:D, "0")</f>
        <v>0</v>
      </c>
      <c r="N2015" s="3" t="str">
        <f>_xlfn.XLOOKUP(Customer8[[#This Row],[Account Number]],Transaction!C:C,Transaction!D:D)</f>
        <v>Online Payment</v>
      </c>
      <c r="O2015" s="3" t="str">
        <f>_xlfn.XLOOKUP(Customer8[[#This Row],[Account Number]], Transaction!C:C,Transaction!E:E)</f>
        <v>Mobile</v>
      </c>
      <c r="P2015" s="2">
        <f>_xlfn.XLOOKUP(Customer8[[#This Row],[Account Number]], Transaction!C:C,Transaction!F:F)</f>
        <v>44274</v>
      </c>
      <c r="Q2015" s="3">
        <f>Customer8[[#This Row],[Bank Deposit]]-Customer8[[#This Row],[Saving Accounts]]</f>
        <v>107220.29429999999</v>
      </c>
      <c r="R2015" s="3">
        <f>IF(AND(K2015="Current", Customer8[[#This Row],[Balance]]&gt;500000), Customer8[[#This Row],[Balance]]*1.02, Customer8[[#This Row],[Balance]])</f>
        <v>107220.29429999999</v>
      </c>
      <c r="S2015" s="3" t="str">
        <f>TEXT(Customer8[[#This Row],[Transaction_Date]], "MMM")</f>
        <v>Mar</v>
      </c>
      <c r="T2015" s="3" t="str">
        <f t="shared" si="31"/>
        <v>70 Yrs &amp; Above</v>
      </c>
      <c r="U2015" s="3" t="str">
        <f>TEXT(Customer8[[#This Row],[Transaction_Date]],"YYYY")</f>
        <v>2021</v>
      </c>
    </row>
    <row r="2016" spans="1:21" x14ac:dyDescent="0.35">
      <c r="A2016" t="s">
        <v>4197</v>
      </c>
      <c r="B2016">
        <v>217568986</v>
      </c>
      <c r="C2016">
        <v>81</v>
      </c>
      <c r="D2016" s="1">
        <v>15120.75</v>
      </c>
      <c r="E2016" t="s">
        <v>11</v>
      </c>
      <c r="F2016" t="s">
        <v>175</v>
      </c>
      <c r="G2016" t="s">
        <v>2764</v>
      </c>
      <c r="H2016" s="3">
        <v>82393.982799999998</v>
      </c>
      <c r="I2016" s="3">
        <v>51358.9159</v>
      </c>
      <c r="J2016" t="s">
        <v>4198</v>
      </c>
      <c r="K2016" t="str">
        <f>_xlfn.XLOOKUP(A2016, Accounts!A:A, Accounts!E:E, "Not Found")</f>
        <v>Savings</v>
      </c>
      <c r="L2016" s="3">
        <f>_xlfn.XLOOKUP(A2016, Accounts!A:A, Accounts!G:G, 0)</f>
        <v>1423198532</v>
      </c>
      <c r="M2016" s="3" t="str">
        <f>_xlfn.XLOOKUP(A2016, Loan!A:A, Loan!D:D, "0")</f>
        <v>0</v>
      </c>
      <c r="N2016" s="3" t="str">
        <f>_xlfn.XLOOKUP(Customer8[[#This Row],[Account Number]],Transaction!C:C,Transaction!D:D)</f>
        <v>Cash Withdrawal</v>
      </c>
      <c r="O2016" s="3" t="str">
        <f>_xlfn.XLOOKUP(Customer8[[#This Row],[Account Number]], Transaction!C:C,Transaction!E:E)</f>
        <v>POS</v>
      </c>
      <c r="P2016" s="2">
        <f>_xlfn.XLOOKUP(Customer8[[#This Row],[Account Number]], Transaction!C:C,Transaction!F:F)</f>
        <v>44349</v>
      </c>
      <c r="Q2016" s="3">
        <f>Customer8[[#This Row],[Bank Deposit]]-Customer8[[#This Row],[Saving Accounts]]</f>
        <v>31035.066899999998</v>
      </c>
      <c r="R2016" s="3">
        <f>IF(AND(K2016="Current", Customer8[[#This Row],[Balance]]&gt;500000), Customer8[[#This Row],[Balance]]*1.02, Customer8[[#This Row],[Balance]])</f>
        <v>31035.066899999998</v>
      </c>
      <c r="S2016" s="3" t="str">
        <f>TEXT(Customer8[[#This Row],[Transaction_Date]], "MMM")</f>
        <v>Jun</v>
      </c>
      <c r="T2016" s="3" t="str">
        <f t="shared" si="31"/>
        <v>70 Yrs &amp; Above</v>
      </c>
      <c r="U2016" s="3" t="str">
        <f>TEXT(Customer8[[#This Row],[Transaction_Date]],"YYYY")</f>
        <v>2021</v>
      </c>
    </row>
    <row r="2017" spans="1:21" x14ac:dyDescent="0.35">
      <c r="A2017" t="s">
        <v>4199</v>
      </c>
      <c r="B2017">
        <v>67107368</v>
      </c>
      <c r="C2017">
        <v>47</v>
      </c>
      <c r="D2017" s="1">
        <v>27539.25</v>
      </c>
      <c r="E2017" t="s">
        <v>11</v>
      </c>
      <c r="F2017" t="s">
        <v>75</v>
      </c>
      <c r="G2017" t="s">
        <v>2749</v>
      </c>
      <c r="H2017" s="3">
        <v>447985.60519999999</v>
      </c>
      <c r="I2017" s="3">
        <v>172133.59940000001</v>
      </c>
      <c r="J2017" t="s">
        <v>4200</v>
      </c>
      <c r="K2017" t="str">
        <f>_xlfn.XLOOKUP(A2017, Accounts!A:A, Accounts!E:E, "Not Found")</f>
        <v>Savings</v>
      </c>
      <c r="L2017" s="3">
        <f>_xlfn.XLOOKUP(A2017, Accounts!A:A, Accounts!G:G, 0)</f>
        <v>146037504</v>
      </c>
      <c r="M2017" s="3" t="str">
        <f>_xlfn.XLOOKUP(A2017, Loan!A:A, Loan!D:D, "0")</f>
        <v>0</v>
      </c>
      <c r="N2017" s="3" t="str">
        <f>_xlfn.XLOOKUP(Customer8[[#This Row],[Account Number]],Transaction!C:C,Transaction!D:D)</f>
        <v>Money Deposit</v>
      </c>
      <c r="O2017" s="3" t="str">
        <f>_xlfn.XLOOKUP(Customer8[[#This Row],[Account Number]], Transaction!C:C,Transaction!E:E)</f>
        <v>Bank</v>
      </c>
      <c r="P2017" s="2">
        <f>_xlfn.XLOOKUP(Customer8[[#This Row],[Account Number]], Transaction!C:C,Transaction!F:F)</f>
        <v>44640</v>
      </c>
      <c r="Q2017" s="3">
        <f>Customer8[[#This Row],[Bank Deposit]]-Customer8[[#This Row],[Saving Accounts]]</f>
        <v>275852.00579999998</v>
      </c>
      <c r="R2017" s="3">
        <f>IF(AND(K2017="Current", Customer8[[#This Row],[Balance]]&gt;500000), Customer8[[#This Row],[Balance]]*1.02, Customer8[[#This Row],[Balance]])</f>
        <v>275852.00579999998</v>
      </c>
      <c r="S2017" s="3" t="str">
        <f>TEXT(Customer8[[#This Row],[Transaction_Date]], "MMM")</f>
        <v>Mar</v>
      </c>
      <c r="T2017" s="3" t="str">
        <f t="shared" si="31"/>
        <v>40-49 Yrs</v>
      </c>
      <c r="U2017" s="3" t="str">
        <f>TEXT(Customer8[[#This Row],[Transaction_Date]],"YYYY")</f>
        <v>2022</v>
      </c>
    </row>
    <row r="2018" spans="1:21" x14ac:dyDescent="0.35">
      <c r="A2018" t="s">
        <v>2317</v>
      </c>
      <c r="B2018">
        <v>393858976</v>
      </c>
      <c r="C2018">
        <v>38</v>
      </c>
      <c r="D2018" s="1">
        <v>30826.5</v>
      </c>
      <c r="E2018" t="s">
        <v>11</v>
      </c>
      <c r="F2018" t="s">
        <v>406</v>
      </c>
      <c r="G2018" t="s">
        <v>2781</v>
      </c>
      <c r="H2018" s="3">
        <v>32052.294999999998</v>
      </c>
      <c r="I2018" s="3">
        <v>40997.799099999997</v>
      </c>
      <c r="J2018" t="s">
        <v>4201</v>
      </c>
      <c r="K2018" t="str">
        <f>_xlfn.XLOOKUP(A2018, Accounts!A:A, Accounts!E:E, "Not Found")</f>
        <v>Joint</v>
      </c>
      <c r="L2018" s="3">
        <f>_xlfn.XLOOKUP(A2018, Accounts!A:A, Accounts!G:G, 0)</f>
        <v>450195681</v>
      </c>
      <c r="M2018" s="3">
        <f>_xlfn.XLOOKUP(A2018, Loan!A:A, Loan!D:D, "0")</f>
        <v>610026255</v>
      </c>
      <c r="N2018" s="3" t="str">
        <f>_xlfn.XLOOKUP(Customer8[[#This Row],[Account Number]],Transaction!C:C,Transaction!D:D)</f>
        <v>Online Payment</v>
      </c>
      <c r="O2018" s="3" t="str">
        <f>_xlfn.XLOOKUP(Customer8[[#This Row],[Account Number]], Transaction!C:C,Transaction!E:E)</f>
        <v>Internet Banking</v>
      </c>
      <c r="P2018" s="2">
        <f>_xlfn.XLOOKUP(Customer8[[#This Row],[Account Number]], Transaction!C:C,Transaction!F:F)</f>
        <v>44657</v>
      </c>
      <c r="Q2018" s="3">
        <f>Customer8[[#This Row],[Bank Deposit]]-Customer8[[#This Row],[Saving Accounts]]</f>
        <v>-8945.5040999999983</v>
      </c>
      <c r="R2018" s="3">
        <f>IF(AND(K2018="Current", Customer8[[#This Row],[Balance]]&gt;500000), Customer8[[#This Row],[Balance]]*1.02, Customer8[[#This Row],[Balance]])</f>
        <v>-8945.5040999999983</v>
      </c>
      <c r="S2018" s="3" t="str">
        <f>TEXT(Customer8[[#This Row],[Transaction_Date]], "MMM")</f>
        <v>Apr</v>
      </c>
      <c r="T2018" s="3" t="str">
        <f t="shared" si="31"/>
        <v>30-39 Yrs</v>
      </c>
      <c r="U2018" s="3" t="str">
        <f>TEXT(Customer8[[#This Row],[Transaction_Date]],"YYYY")</f>
        <v>2022</v>
      </c>
    </row>
    <row r="2019" spans="1:21" x14ac:dyDescent="0.35">
      <c r="A2019" t="s">
        <v>4202</v>
      </c>
      <c r="B2019">
        <v>198335679</v>
      </c>
      <c r="C2019">
        <v>75</v>
      </c>
      <c r="D2019" s="1">
        <v>17312.25</v>
      </c>
      <c r="E2019" t="s">
        <v>11</v>
      </c>
      <c r="F2019" t="s">
        <v>220</v>
      </c>
      <c r="G2019" t="s">
        <v>2771</v>
      </c>
      <c r="H2019" s="3">
        <v>541414.86089999997</v>
      </c>
      <c r="I2019" s="3">
        <v>215114.72930000001</v>
      </c>
      <c r="J2019" t="s">
        <v>4203</v>
      </c>
      <c r="K2019" t="str">
        <f>_xlfn.XLOOKUP(A2019, Accounts!A:A, Accounts!E:E, "Not Found")</f>
        <v>Corporate</v>
      </c>
      <c r="L2019" s="3">
        <f>_xlfn.XLOOKUP(A2019, Accounts!A:A, Accounts!G:G, 0)</f>
        <v>3420683712</v>
      </c>
      <c r="M2019" s="3">
        <f>_xlfn.XLOOKUP(A2019, Loan!A:A, Loan!D:D, "0")</f>
        <v>834035832</v>
      </c>
      <c r="N2019" s="3" t="str">
        <f>_xlfn.XLOOKUP(Customer8[[#This Row],[Account Number]],Transaction!C:C,Transaction!D:D)</f>
        <v>Loan Payment</v>
      </c>
      <c r="O2019" s="3" t="str">
        <f>_xlfn.XLOOKUP(Customer8[[#This Row],[Account Number]], Transaction!C:C,Transaction!E:E)</f>
        <v>ACH</v>
      </c>
      <c r="P2019" s="2">
        <f>_xlfn.XLOOKUP(Customer8[[#This Row],[Account Number]], Transaction!C:C,Transaction!F:F)</f>
        <v>44643</v>
      </c>
      <c r="Q2019" s="3">
        <f>Customer8[[#This Row],[Bank Deposit]]-Customer8[[#This Row],[Saving Accounts]]</f>
        <v>326300.13159999996</v>
      </c>
      <c r="R2019" s="3">
        <f>IF(AND(K2019="Current", Customer8[[#This Row],[Balance]]&gt;500000), Customer8[[#This Row],[Balance]]*1.02, Customer8[[#This Row],[Balance]])</f>
        <v>326300.13159999996</v>
      </c>
      <c r="S2019" s="3" t="str">
        <f>TEXT(Customer8[[#This Row],[Transaction_Date]], "MMM")</f>
        <v>Mar</v>
      </c>
      <c r="T2019" s="3" t="str">
        <f t="shared" si="31"/>
        <v>70 Yrs &amp; Above</v>
      </c>
      <c r="U2019" s="3" t="str">
        <f>TEXT(Customer8[[#This Row],[Transaction_Date]],"YYYY")</f>
        <v>2022</v>
      </c>
    </row>
    <row r="2020" spans="1:21" x14ac:dyDescent="0.35">
      <c r="A2020" t="s">
        <v>4204</v>
      </c>
      <c r="B2020">
        <v>90601850</v>
      </c>
      <c r="C2020">
        <v>44</v>
      </c>
      <c r="D2020" s="1">
        <v>28635</v>
      </c>
      <c r="E2020" t="s">
        <v>11</v>
      </c>
      <c r="F2020" t="s">
        <v>1602</v>
      </c>
      <c r="G2020" t="s">
        <v>2759</v>
      </c>
      <c r="H2020" s="3">
        <v>39388.071499999998</v>
      </c>
      <c r="I2020" s="3">
        <v>9392.5401000000002</v>
      </c>
      <c r="J2020" t="s">
        <v>4205</v>
      </c>
      <c r="K2020" t="str">
        <f>_xlfn.XLOOKUP(A2020, Accounts!A:A, Accounts!E:E, "Not Found")</f>
        <v>Corporate</v>
      </c>
      <c r="L2020" s="3">
        <f>_xlfn.XLOOKUP(A2020, Accounts!A:A, Accounts!G:G, 0)</f>
        <v>692719104</v>
      </c>
      <c r="M2020" s="3" t="str">
        <f>_xlfn.XLOOKUP(A2020, Loan!A:A, Loan!D:D, "0")</f>
        <v>0</v>
      </c>
      <c r="N2020" s="3" t="str">
        <f>_xlfn.XLOOKUP(Customer8[[#This Row],[Account Number]],Transaction!C:C,Transaction!D:D)</f>
        <v>Money Deposit</v>
      </c>
      <c r="O2020" s="3" t="str">
        <f>_xlfn.XLOOKUP(Customer8[[#This Row],[Account Number]], Transaction!C:C,Transaction!E:E)</f>
        <v>Bank</v>
      </c>
      <c r="P2020" s="2">
        <f>_xlfn.XLOOKUP(Customer8[[#This Row],[Account Number]], Transaction!C:C,Transaction!F:F)</f>
        <v>44312</v>
      </c>
      <c r="Q2020" s="3">
        <f>Customer8[[#This Row],[Bank Deposit]]-Customer8[[#This Row],[Saving Accounts]]</f>
        <v>29995.5314</v>
      </c>
      <c r="R2020" s="3">
        <f>IF(AND(K2020="Current", Customer8[[#This Row],[Balance]]&gt;500000), Customer8[[#This Row],[Balance]]*1.02, Customer8[[#This Row],[Balance]])</f>
        <v>29995.5314</v>
      </c>
      <c r="S2020" s="3" t="str">
        <f>TEXT(Customer8[[#This Row],[Transaction_Date]], "MMM")</f>
        <v>Apr</v>
      </c>
      <c r="T2020" s="3" t="str">
        <f t="shared" si="31"/>
        <v>40-49 Yrs</v>
      </c>
      <c r="U2020" s="3" t="str">
        <f>TEXT(Customer8[[#This Row],[Transaction_Date]],"YYYY")</f>
        <v>2021</v>
      </c>
    </row>
    <row r="2021" spans="1:21" x14ac:dyDescent="0.35">
      <c r="A2021" t="s">
        <v>4206</v>
      </c>
      <c r="B2021">
        <v>658326980</v>
      </c>
      <c r="C2021">
        <v>33</v>
      </c>
      <c r="D2021" s="1">
        <v>32652.75</v>
      </c>
      <c r="E2021" t="s">
        <v>11</v>
      </c>
      <c r="F2021" t="s">
        <v>344</v>
      </c>
      <c r="G2021" t="s">
        <v>2756</v>
      </c>
      <c r="H2021" s="3">
        <v>617153.90399999998</v>
      </c>
      <c r="I2021" s="3">
        <v>248861.5974</v>
      </c>
      <c r="J2021" t="s">
        <v>4207</v>
      </c>
      <c r="K2021" t="str">
        <f>_xlfn.XLOOKUP(A2021, Accounts!A:A, Accounts!E:E, "Not Found")</f>
        <v>Corporate</v>
      </c>
      <c r="L2021" s="3">
        <f>_xlfn.XLOOKUP(A2021, Accounts!A:A, Accounts!G:G, 0)</f>
        <v>675439308</v>
      </c>
      <c r="M2021" s="3" t="str">
        <f>_xlfn.XLOOKUP(A2021, Loan!A:A, Loan!D:D, "0")</f>
        <v>0</v>
      </c>
      <c r="N2021" s="3" t="str">
        <f>_xlfn.XLOOKUP(Customer8[[#This Row],[Account Number]],Transaction!C:C,Transaction!D:D)</f>
        <v>Cash Withdrawal</v>
      </c>
      <c r="O2021" s="3" t="str">
        <f>_xlfn.XLOOKUP(Customer8[[#This Row],[Account Number]], Transaction!C:C,Transaction!E:E)</f>
        <v>Bank</v>
      </c>
      <c r="P2021" s="2">
        <f>_xlfn.XLOOKUP(Customer8[[#This Row],[Account Number]], Transaction!C:C,Transaction!F:F)</f>
        <v>44337</v>
      </c>
      <c r="Q2021" s="3">
        <f>Customer8[[#This Row],[Bank Deposit]]-Customer8[[#This Row],[Saving Accounts]]</f>
        <v>368292.30660000001</v>
      </c>
      <c r="R2021" s="3">
        <f>IF(AND(K2021="Current", Customer8[[#This Row],[Balance]]&gt;500000), Customer8[[#This Row],[Balance]]*1.02, Customer8[[#This Row],[Balance]])</f>
        <v>368292.30660000001</v>
      </c>
      <c r="S2021" s="3" t="str">
        <f>TEXT(Customer8[[#This Row],[Transaction_Date]], "MMM")</f>
        <v>May</v>
      </c>
      <c r="T2021" s="3" t="str">
        <f t="shared" si="31"/>
        <v>30-39 Yrs</v>
      </c>
      <c r="U2021" s="3" t="str">
        <f>TEXT(Customer8[[#This Row],[Transaction_Date]],"YYYY")</f>
        <v>2021</v>
      </c>
    </row>
    <row r="2022" spans="1:21" x14ac:dyDescent="0.35">
      <c r="A2022" t="s">
        <v>4208</v>
      </c>
      <c r="B2022">
        <v>537521887</v>
      </c>
      <c r="C2022">
        <v>28</v>
      </c>
      <c r="D2022" s="1">
        <v>34479</v>
      </c>
      <c r="E2022" t="s">
        <v>11</v>
      </c>
      <c r="F2022" t="s">
        <v>115</v>
      </c>
      <c r="G2022" t="s">
        <v>2756</v>
      </c>
      <c r="H2022" s="3">
        <v>644225.20279999997</v>
      </c>
      <c r="I2022" s="3">
        <v>258560.6557</v>
      </c>
      <c r="J2022" t="s">
        <v>4209</v>
      </c>
      <c r="K2022" t="str">
        <f>_xlfn.XLOOKUP(A2022, Accounts!A:A, Accounts!E:E, "Not Found")</f>
        <v>Joint</v>
      </c>
      <c r="L2022" s="3">
        <f>_xlfn.XLOOKUP(A2022, Accounts!A:A, Accounts!G:G, 0)</f>
        <v>1238951808</v>
      </c>
      <c r="M2022" s="3" t="str">
        <f>_xlfn.XLOOKUP(A2022, Loan!A:A, Loan!D:D, "0")</f>
        <v>0</v>
      </c>
      <c r="N2022" s="3" t="str">
        <f>_xlfn.XLOOKUP(Customer8[[#This Row],[Account Number]],Transaction!C:C,Transaction!D:D)</f>
        <v>Money Transfer</v>
      </c>
      <c r="O2022" s="3" t="str">
        <f>_xlfn.XLOOKUP(Customer8[[#This Row],[Account Number]], Transaction!C:C,Transaction!E:E)</f>
        <v>Mobile</v>
      </c>
      <c r="P2022" s="2">
        <f>_xlfn.XLOOKUP(Customer8[[#This Row],[Account Number]], Transaction!C:C,Transaction!F:F)</f>
        <v>44356</v>
      </c>
      <c r="Q2022" s="3">
        <f>Customer8[[#This Row],[Bank Deposit]]-Customer8[[#This Row],[Saving Accounts]]</f>
        <v>385664.54709999997</v>
      </c>
      <c r="R2022" s="3">
        <f>IF(AND(K2022="Current", Customer8[[#This Row],[Balance]]&gt;500000), Customer8[[#This Row],[Balance]]*1.02, Customer8[[#This Row],[Balance]])</f>
        <v>385664.54709999997</v>
      </c>
      <c r="S2022" s="3" t="str">
        <f>TEXT(Customer8[[#This Row],[Transaction_Date]], "MMM")</f>
        <v>Jun</v>
      </c>
      <c r="T2022" s="3" t="str">
        <f t="shared" si="31"/>
        <v>20-29 Yrs</v>
      </c>
      <c r="U2022" s="3" t="str">
        <f>TEXT(Customer8[[#This Row],[Transaction_Date]],"YYYY")</f>
        <v>2021</v>
      </c>
    </row>
    <row r="2023" spans="1:21" x14ac:dyDescent="0.35">
      <c r="A2023" t="s">
        <v>4210</v>
      </c>
      <c r="B2023">
        <v>927583432</v>
      </c>
      <c r="C2023">
        <v>53</v>
      </c>
      <c r="D2023" s="1">
        <v>25347.75</v>
      </c>
      <c r="E2023" t="s">
        <v>11</v>
      </c>
      <c r="F2023" t="s">
        <v>390</v>
      </c>
      <c r="G2023" t="s">
        <v>2756</v>
      </c>
      <c r="H2023" s="3">
        <v>875102.81869999995</v>
      </c>
      <c r="I2023" s="3">
        <v>536633.29870000004</v>
      </c>
      <c r="J2023" t="s">
        <v>4211</v>
      </c>
      <c r="K2023" t="str">
        <f>_xlfn.XLOOKUP(A2023, Accounts!A:A, Accounts!E:E, "Not Found")</f>
        <v>Domiciliary</v>
      </c>
      <c r="L2023" s="3">
        <f>_xlfn.XLOOKUP(A2023, Accounts!A:A, Accounts!G:G, 0)</f>
        <v>843767694</v>
      </c>
      <c r="M2023" s="3" t="str">
        <f>_xlfn.XLOOKUP(A2023, Loan!A:A, Loan!D:D, "0")</f>
        <v>0</v>
      </c>
      <c r="N2023" s="3" t="str">
        <f>_xlfn.XLOOKUP(Customer8[[#This Row],[Account Number]],Transaction!C:C,Transaction!D:D)</f>
        <v>Money Deposit</v>
      </c>
      <c r="O2023" s="3" t="str">
        <f>_xlfn.XLOOKUP(Customer8[[#This Row],[Account Number]], Transaction!C:C,Transaction!E:E)</f>
        <v>Bank</v>
      </c>
      <c r="P2023" s="2">
        <f>_xlfn.XLOOKUP(Customer8[[#This Row],[Account Number]], Transaction!C:C,Transaction!F:F)</f>
        <v>44519</v>
      </c>
      <c r="Q2023" s="3">
        <f>Customer8[[#This Row],[Bank Deposit]]-Customer8[[#This Row],[Saving Accounts]]</f>
        <v>338469.5199999999</v>
      </c>
      <c r="R2023" s="3">
        <f>IF(AND(K2023="Current", Customer8[[#This Row],[Balance]]&gt;500000), Customer8[[#This Row],[Balance]]*1.02, Customer8[[#This Row],[Balance]])</f>
        <v>338469.5199999999</v>
      </c>
      <c r="S2023" s="3" t="str">
        <f>TEXT(Customer8[[#This Row],[Transaction_Date]], "MMM")</f>
        <v>Nov</v>
      </c>
      <c r="T2023" s="3" t="str">
        <f t="shared" si="31"/>
        <v>50-59 Yrs</v>
      </c>
      <c r="U2023" s="3" t="str">
        <f>TEXT(Customer8[[#This Row],[Transaction_Date]],"YYYY")</f>
        <v>2021</v>
      </c>
    </row>
    <row r="2024" spans="1:21" x14ac:dyDescent="0.35">
      <c r="A2024" t="s">
        <v>4212</v>
      </c>
      <c r="B2024">
        <v>374895648</v>
      </c>
      <c r="C2024">
        <v>68</v>
      </c>
      <c r="D2024" s="1">
        <v>19869</v>
      </c>
      <c r="E2024" t="s">
        <v>11</v>
      </c>
      <c r="F2024" t="s">
        <v>585</v>
      </c>
      <c r="G2024" t="s">
        <v>2771</v>
      </c>
      <c r="H2024" s="3">
        <v>924637.87329999998</v>
      </c>
      <c r="I2024" s="3">
        <v>787734.85759999999</v>
      </c>
      <c r="J2024" t="s">
        <v>4213</v>
      </c>
      <c r="K2024" t="str">
        <f>_xlfn.XLOOKUP(A2024, Accounts!A:A, Accounts!E:E, "Not Found")</f>
        <v>Domiciliary</v>
      </c>
      <c r="L2024" s="3">
        <f>_xlfn.XLOOKUP(A2024, Accounts!A:A, Accounts!G:G, 0)</f>
        <v>4087246436</v>
      </c>
      <c r="M2024" s="3" t="str">
        <f>_xlfn.XLOOKUP(A2024, Loan!A:A, Loan!D:D, "0")</f>
        <v>0</v>
      </c>
      <c r="N2024" s="3" t="str">
        <f>_xlfn.XLOOKUP(Customer8[[#This Row],[Account Number]],Transaction!C:C,Transaction!D:D)</f>
        <v>Online Payment</v>
      </c>
      <c r="O2024" s="3" t="str">
        <f>_xlfn.XLOOKUP(Customer8[[#This Row],[Account Number]], Transaction!C:C,Transaction!E:E)</f>
        <v>Card</v>
      </c>
      <c r="P2024" s="2">
        <f>_xlfn.XLOOKUP(Customer8[[#This Row],[Account Number]], Transaction!C:C,Transaction!F:F)</f>
        <v>44358</v>
      </c>
      <c r="Q2024" s="3">
        <f>Customer8[[#This Row],[Bank Deposit]]-Customer8[[#This Row],[Saving Accounts]]</f>
        <v>136903.01569999999</v>
      </c>
      <c r="R2024" s="3">
        <f>IF(AND(K2024="Current", Customer8[[#This Row],[Balance]]&gt;500000), Customer8[[#This Row],[Balance]]*1.02, Customer8[[#This Row],[Balance]])</f>
        <v>136903.01569999999</v>
      </c>
      <c r="S2024" s="3" t="str">
        <f>TEXT(Customer8[[#This Row],[Transaction_Date]], "MMM")</f>
        <v>Jun</v>
      </c>
      <c r="T2024" s="3" t="str">
        <f t="shared" si="31"/>
        <v>60-69 Yrs</v>
      </c>
      <c r="U2024" s="3" t="str">
        <f>TEXT(Customer8[[#This Row],[Transaction_Date]],"YYYY")</f>
        <v>2021</v>
      </c>
    </row>
    <row r="2025" spans="1:21" x14ac:dyDescent="0.35">
      <c r="A2025" t="s">
        <v>4214</v>
      </c>
      <c r="B2025">
        <v>925159799</v>
      </c>
      <c r="C2025">
        <v>49</v>
      </c>
      <c r="D2025" s="1">
        <v>26808.75</v>
      </c>
      <c r="E2025" t="s">
        <v>11</v>
      </c>
      <c r="F2025" t="s">
        <v>95</v>
      </c>
      <c r="G2025" t="s">
        <v>2743</v>
      </c>
      <c r="H2025" s="3">
        <v>77375.926699999996</v>
      </c>
      <c r="I2025" s="3">
        <v>23627.2919</v>
      </c>
      <c r="J2025" t="s">
        <v>4215</v>
      </c>
      <c r="K2025" t="str">
        <f>_xlfn.XLOOKUP(A2025, Accounts!A:A, Accounts!E:E, "Not Found")</f>
        <v>Current</v>
      </c>
      <c r="L2025" s="3">
        <f>_xlfn.XLOOKUP(A2025, Accounts!A:A, Accounts!G:G, 0)</f>
        <v>1695413655</v>
      </c>
      <c r="M2025" s="3" t="str">
        <f>_xlfn.XLOOKUP(A2025, Loan!A:A, Loan!D:D, "0")</f>
        <v>0</v>
      </c>
      <c r="N2025" s="3" t="str">
        <f>_xlfn.XLOOKUP(Customer8[[#This Row],[Account Number]],Transaction!C:C,Transaction!D:D)</f>
        <v>Online Payment</v>
      </c>
      <c r="O2025" s="3" t="str">
        <f>_xlfn.XLOOKUP(Customer8[[#This Row],[Account Number]], Transaction!C:C,Transaction!E:E)</f>
        <v>Internet Banking</v>
      </c>
      <c r="P2025" s="2">
        <f>_xlfn.XLOOKUP(Customer8[[#This Row],[Account Number]], Transaction!C:C,Transaction!F:F)</f>
        <v>44276</v>
      </c>
      <c r="Q2025" s="3">
        <f>Customer8[[#This Row],[Bank Deposit]]-Customer8[[#This Row],[Saving Accounts]]</f>
        <v>53748.6348</v>
      </c>
      <c r="R2025" s="3">
        <f>IF(AND(K2025="Current", Customer8[[#This Row],[Balance]]&gt;500000), Customer8[[#This Row],[Balance]]*1.02, Customer8[[#This Row],[Balance]])</f>
        <v>53748.6348</v>
      </c>
      <c r="S2025" s="3" t="str">
        <f>TEXT(Customer8[[#This Row],[Transaction_Date]], "MMM")</f>
        <v>Mar</v>
      </c>
      <c r="T2025" s="3" t="str">
        <f t="shared" si="31"/>
        <v>40-49 Yrs</v>
      </c>
      <c r="U2025" s="3" t="str">
        <f>TEXT(Customer8[[#This Row],[Transaction_Date]],"YYYY")</f>
        <v>2021</v>
      </c>
    </row>
    <row r="2026" spans="1:21" x14ac:dyDescent="0.35">
      <c r="A2026" t="s">
        <v>4216</v>
      </c>
      <c r="B2026">
        <v>271461401</v>
      </c>
      <c r="C2026">
        <v>49</v>
      </c>
      <c r="D2026" s="1">
        <v>26808.75</v>
      </c>
      <c r="E2026" t="s">
        <v>11</v>
      </c>
      <c r="F2026" t="s">
        <v>87</v>
      </c>
      <c r="G2026" t="s">
        <v>2767</v>
      </c>
      <c r="H2026" s="3">
        <v>188879.37640000001</v>
      </c>
      <c r="I2026" s="3">
        <v>51039.0962</v>
      </c>
      <c r="J2026" t="s">
        <v>4217</v>
      </c>
      <c r="K2026" t="str">
        <f>_xlfn.XLOOKUP(A2026, Accounts!A:A, Accounts!E:E, "Not Found")</f>
        <v>Corporate</v>
      </c>
      <c r="L2026" s="3">
        <f>_xlfn.XLOOKUP(A2026, Accounts!A:A, Accounts!G:G, 0)</f>
        <v>972263454</v>
      </c>
      <c r="M2026" s="3" t="str">
        <f>_xlfn.XLOOKUP(A2026, Loan!A:A, Loan!D:D, "0")</f>
        <v>0</v>
      </c>
      <c r="N2026" s="3" t="str">
        <f>_xlfn.XLOOKUP(Customer8[[#This Row],[Account Number]],Transaction!C:C,Transaction!D:D)</f>
        <v>Checks</v>
      </c>
      <c r="O2026" s="3" t="str">
        <f>_xlfn.XLOOKUP(Customer8[[#This Row],[Account Number]], Transaction!C:C,Transaction!E:E)</f>
        <v>Informal Services</v>
      </c>
      <c r="P2026" s="2">
        <f>_xlfn.XLOOKUP(Customer8[[#This Row],[Account Number]], Transaction!C:C,Transaction!F:F)</f>
        <v>44555</v>
      </c>
      <c r="Q2026" s="3">
        <f>Customer8[[#This Row],[Bank Deposit]]-Customer8[[#This Row],[Saving Accounts]]</f>
        <v>137840.28020000001</v>
      </c>
      <c r="R2026" s="3">
        <f>IF(AND(K2026="Current", Customer8[[#This Row],[Balance]]&gt;500000), Customer8[[#This Row],[Balance]]*1.02, Customer8[[#This Row],[Balance]])</f>
        <v>137840.28020000001</v>
      </c>
      <c r="S2026" s="3" t="str">
        <f>TEXT(Customer8[[#This Row],[Transaction_Date]], "MMM")</f>
        <v>Dec</v>
      </c>
      <c r="T2026" s="3" t="str">
        <f t="shared" si="31"/>
        <v>40-49 Yrs</v>
      </c>
      <c r="U2026" s="3" t="str">
        <f>TEXT(Customer8[[#This Row],[Transaction_Date]],"YYYY")</f>
        <v>2021</v>
      </c>
    </row>
    <row r="2027" spans="1:21" x14ac:dyDescent="0.35">
      <c r="A2027" t="s">
        <v>4218</v>
      </c>
      <c r="B2027">
        <v>799719608</v>
      </c>
      <c r="C2027">
        <v>62</v>
      </c>
      <c r="D2027" s="1">
        <v>22060.5</v>
      </c>
      <c r="E2027" t="s">
        <v>11</v>
      </c>
      <c r="F2027" t="s">
        <v>109</v>
      </c>
      <c r="G2027" t="s">
        <v>2776</v>
      </c>
      <c r="H2027" s="3">
        <v>17503.971799999999</v>
      </c>
      <c r="I2027" s="3">
        <v>15276.193600000001</v>
      </c>
      <c r="J2027" t="s">
        <v>4219</v>
      </c>
      <c r="K2027" t="str">
        <f>_xlfn.XLOOKUP(A2027, Accounts!A:A, Accounts!E:E, "Not Found")</f>
        <v>Joint</v>
      </c>
      <c r="L2027" s="3">
        <f>_xlfn.XLOOKUP(A2027, Accounts!A:A, Accounts!G:G, 0)</f>
        <v>934213644</v>
      </c>
      <c r="M2027" s="3" t="str">
        <f>_xlfn.XLOOKUP(A2027, Loan!A:A, Loan!D:D, "0")</f>
        <v>0</v>
      </c>
      <c r="N2027" s="3" t="str">
        <f>_xlfn.XLOOKUP(Customer8[[#This Row],[Account Number]],Transaction!C:C,Transaction!D:D)</f>
        <v>Money Deposit</v>
      </c>
      <c r="O2027" s="3" t="str">
        <f>_xlfn.XLOOKUP(Customer8[[#This Row],[Account Number]], Transaction!C:C,Transaction!E:E)</f>
        <v>ATM</v>
      </c>
      <c r="P2027" s="2">
        <f>_xlfn.XLOOKUP(Customer8[[#This Row],[Account Number]], Transaction!C:C,Transaction!F:F)</f>
        <v>44450</v>
      </c>
      <c r="Q2027" s="3">
        <f>Customer8[[#This Row],[Bank Deposit]]-Customer8[[#This Row],[Saving Accounts]]</f>
        <v>2227.7781999999988</v>
      </c>
      <c r="R2027" s="3">
        <f>IF(AND(K2027="Current", Customer8[[#This Row],[Balance]]&gt;500000), Customer8[[#This Row],[Balance]]*1.02, Customer8[[#This Row],[Balance]])</f>
        <v>2227.7781999999988</v>
      </c>
      <c r="S2027" s="3" t="str">
        <f>TEXT(Customer8[[#This Row],[Transaction_Date]], "MMM")</f>
        <v>Sep</v>
      </c>
      <c r="T2027" s="3" t="str">
        <f t="shared" si="31"/>
        <v>60-69 Yrs</v>
      </c>
      <c r="U2027" s="3" t="str">
        <f>TEXT(Customer8[[#This Row],[Transaction_Date]],"YYYY")</f>
        <v>2021</v>
      </c>
    </row>
    <row r="2028" spans="1:21" x14ac:dyDescent="0.35">
      <c r="A2028" t="s">
        <v>4220</v>
      </c>
      <c r="B2028">
        <v>41035589</v>
      </c>
      <c r="C2028">
        <v>85</v>
      </c>
      <c r="D2028" s="1">
        <v>13659.75</v>
      </c>
      <c r="E2028" t="s">
        <v>11</v>
      </c>
      <c r="F2028" t="s">
        <v>172</v>
      </c>
      <c r="G2028" t="s">
        <v>2771</v>
      </c>
      <c r="H2028" s="3">
        <v>532664.37840000005</v>
      </c>
      <c r="I2028" s="3">
        <v>155537.99849999999</v>
      </c>
      <c r="J2028" t="s">
        <v>4221</v>
      </c>
      <c r="K2028" t="str">
        <f>_xlfn.XLOOKUP(A2028, Accounts!A:A, Accounts!E:E, "Not Found")</f>
        <v>Domiciliary</v>
      </c>
      <c r="L2028" s="3">
        <f>_xlfn.XLOOKUP(A2028, Accounts!A:A, Accounts!G:G, 0)</f>
        <v>47139</v>
      </c>
      <c r="M2028" s="3" t="str">
        <f>_xlfn.XLOOKUP(A2028, Loan!A:A, Loan!D:D, "0")</f>
        <v>0</v>
      </c>
      <c r="N2028" s="3" t="str">
        <f>_xlfn.XLOOKUP(Customer8[[#This Row],[Account Number]],Transaction!C:C,Transaction!D:D)</f>
        <v>Online Payment</v>
      </c>
      <c r="O2028" s="3" t="str">
        <f>_xlfn.XLOOKUP(Customer8[[#This Row],[Account Number]], Transaction!C:C,Transaction!E:E)</f>
        <v>Internet Banking</v>
      </c>
      <c r="P2028" s="2">
        <f>_xlfn.XLOOKUP(Customer8[[#This Row],[Account Number]], Transaction!C:C,Transaction!F:F)</f>
        <v>44479</v>
      </c>
      <c r="Q2028" s="3">
        <f>Customer8[[#This Row],[Bank Deposit]]-Customer8[[#This Row],[Saving Accounts]]</f>
        <v>377126.37990000006</v>
      </c>
      <c r="R2028" s="3">
        <f>IF(AND(K2028="Current", Customer8[[#This Row],[Balance]]&gt;500000), Customer8[[#This Row],[Balance]]*1.02, Customer8[[#This Row],[Balance]])</f>
        <v>377126.37990000006</v>
      </c>
      <c r="S2028" s="3" t="str">
        <f>TEXT(Customer8[[#This Row],[Transaction_Date]], "MMM")</f>
        <v>Oct</v>
      </c>
      <c r="T2028" s="3" t="str">
        <f t="shared" si="31"/>
        <v>70 Yrs &amp; Above</v>
      </c>
      <c r="U2028" s="3" t="str">
        <f>TEXT(Customer8[[#This Row],[Transaction_Date]],"YYYY")</f>
        <v>2021</v>
      </c>
    </row>
    <row r="2029" spans="1:21" x14ac:dyDescent="0.35">
      <c r="A2029" t="s">
        <v>4222</v>
      </c>
      <c r="B2029">
        <v>838153424</v>
      </c>
      <c r="C2029">
        <v>36</v>
      </c>
      <c r="D2029" s="1">
        <v>31557</v>
      </c>
      <c r="E2029" t="s">
        <v>11</v>
      </c>
      <c r="F2029" t="s">
        <v>45</v>
      </c>
      <c r="G2029" t="s">
        <v>2800</v>
      </c>
      <c r="H2029" s="3">
        <v>45080.56</v>
      </c>
      <c r="I2029" s="3">
        <v>15511.5905</v>
      </c>
      <c r="J2029" t="s">
        <v>4223</v>
      </c>
      <c r="K2029" t="str">
        <f>_xlfn.XLOOKUP(A2029, Accounts!A:A, Accounts!E:E, "Not Found")</f>
        <v>Joint</v>
      </c>
      <c r="L2029" s="3">
        <f>_xlfn.XLOOKUP(A2029, Accounts!A:A, Accounts!G:G, 0)</f>
        <v>1353108825</v>
      </c>
      <c r="M2029" s="3" t="str">
        <f>_xlfn.XLOOKUP(A2029, Loan!A:A, Loan!D:D, "0")</f>
        <v>0</v>
      </c>
      <c r="N2029" s="3" t="str">
        <f>_xlfn.XLOOKUP(Customer8[[#This Row],[Account Number]],Transaction!C:C,Transaction!D:D)</f>
        <v>Money Transfer</v>
      </c>
      <c r="O2029" s="3" t="str">
        <f>_xlfn.XLOOKUP(Customer8[[#This Row],[Account Number]], Transaction!C:C,Transaction!E:E)</f>
        <v>Internet Banking</v>
      </c>
      <c r="P2029" s="2">
        <f>_xlfn.XLOOKUP(Customer8[[#This Row],[Account Number]], Transaction!C:C,Transaction!F:F)</f>
        <v>44463</v>
      </c>
      <c r="Q2029" s="3">
        <f>Customer8[[#This Row],[Bank Deposit]]-Customer8[[#This Row],[Saving Accounts]]</f>
        <v>29568.969499999999</v>
      </c>
      <c r="R2029" s="3">
        <f>IF(AND(K2029="Current", Customer8[[#This Row],[Balance]]&gt;500000), Customer8[[#This Row],[Balance]]*1.02, Customer8[[#This Row],[Balance]])</f>
        <v>29568.969499999999</v>
      </c>
      <c r="S2029" s="3" t="str">
        <f>TEXT(Customer8[[#This Row],[Transaction_Date]], "MMM")</f>
        <v>Sep</v>
      </c>
      <c r="T2029" s="3" t="str">
        <f t="shared" si="31"/>
        <v>30-39 Yrs</v>
      </c>
      <c r="U2029" s="3" t="str">
        <f>TEXT(Customer8[[#This Row],[Transaction_Date]],"YYYY")</f>
        <v>2021</v>
      </c>
    </row>
    <row r="2030" spans="1:21" x14ac:dyDescent="0.35">
      <c r="A2030" t="s">
        <v>4224</v>
      </c>
      <c r="B2030">
        <v>953439153</v>
      </c>
      <c r="C2030">
        <v>39</v>
      </c>
      <c r="D2030" s="1">
        <v>30461.25</v>
      </c>
      <c r="E2030" t="s">
        <v>11</v>
      </c>
      <c r="F2030" t="s">
        <v>373</v>
      </c>
      <c r="G2030" t="s">
        <v>2749</v>
      </c>
      <c r="H2030" s="3">
        <v>782751.8737</v>
      </c>
      <c r="I2030" s="3">
        <v>136712.6937</v>
      </c>
      <c r="J2030" t="s">
        <v>4225</v>
      </c>
      <c r="K2030" t="str">
        <f>_xlfn.XLOOKUP(A2030, Accounts!A:A, Accounts!E:E, "Not Found")</f>
        <v>Savings</v>
      </c>
      <c r="L2030" s="3">
        <f>_xlfn.XLOOKUP(A2030, Accounts!A:A, Accounts!G:G, 0)</f>
        <v>1808740608</v>
      </c>
      <c r="M2030" s="3" t="str">
        <f>_xlfn.XLOOKUP(A2030, Loan!A:A, Loan!D:D, "0")</f>
        <v>0</v>
      </c>
      <c r="N2030" s="3" t="str">
        <f>_xlfn.XLOOKUP(Customer8[[#This Row],[Account Number]],Transaction!C:C,Transaction!D:D)</f>
        <v>Cash Withdrawal</v>
      </c>
      <c r="O2030" s="3" t="str">
        <f>_xlfn.XLOOKUP(Customer8[[#This Row],[Account Number]], Transaction!C:C,Transaction!E:E)</f>
        <v>Bank</v>
      </c>
      <c r="P2030" s="2">
        <f>_xlfn.XLOOKUP(Customer8[[#This Row],[Account Number]], Transaction!C:C,Transaction!F:F)</f>
        <v>44522</v>
      </c>
      <c r="Q2030" s="3">
        <f>Customer8[[#This Row],[Bank Deposit]]-Customer8[[#This Row],[Saving Accounts]]</f>
        <v>646039.17999999993</v>
      </c>
      <c r="R2030" s="3">
        <f>IF(AND(K2030="Current", Customer8[[#This Row],[Balance]]&gt;500000), Customer8[[#This Row],[Balance]]*1.02, Customer8[[#This Row],[Balance]])</f>
        <v>646039.17999999993</v>
      </c>
      <c r="S2030" s="3" t="str">
        <f>TEXT(Customer8[[#This Row],[Transaction_Date]], "MMM")</f>
        <v>Nov</v>
      </c>
      <c r="T2030" s="3" t="str">
        <f t="shared" si="31"/>
        <v>30-39 Yrs</v>
      </c>
      <c r="U2030" s="3" t="str">
        <f>TEXT(Customer8[[#This Row],[Transaction_Date]],"YYYY")</f>
        <v>2021</v>
      </c>
    </row>
    <row r="2031" spans="1:21" x14ac:dyDescent="0.35">
      <c r="A2031" t="s">
        <v>4226</v>
      </c>
      <c r="B2031">
        <v>721822203</v>
      </c>
      <c r="C2031">
        <v>85</v>
      </c>
      <c r="D2031" s="1">
        <v>13659.75</v>
      </c>
      <c r="E2031" t="s">
        <v>11</v>
      </c>
      <c r="F2031" t="s">
        <v>199</v>
      </c>
      <c r="G2031" t="s">
        <v>2771</v>
      </c>
      <c r="H2031" s="3">
        <v>348671.71860000002</v>
      </c>
      <c r="I2031" s="3">
        <v>76028.948199999999</v>
      </c>
      <c r="J2031" t="s">
        <v>4227</v>
      </c>
      <c r="K2031" t="str">
        <f>_xlfn.XLOOKUP(A2031, Accounts!A:A, Accounts!E:E, "Not Found")</f>
        <v>Domiciliary</v>
      </c>
      <c r="L2031" s="3">
        <f>_xlfn.XLOOKUP(A2031, Accounts!A:A, Accounts!G:G, 0)</f>
        <v>5031385344</v>
      </c>
      <c r="M2031" s="3" t="str">
        <f>_xlfn.XLOOKUP(A2031, Loan!A:A, Loan!D:D, "0")</f>
        <v>0</v>
      </c>
      <c r="N2031" s="3" t="str">
        <f>_xlfn.XLOOKUP(Customer8[[#This Row],[Account Number]],Transaction!C:C,Transaction!D:D)</f>
        <v>Money Transfer</v>
      </c>
      <c r="O2031" s="3" t="str">
        <f>_xlfn.XLOOKUP(Customer8[[#This Row],[Account Number]], Transaction!C:C,Transaction!E:E)</f>
        <v>Bank</v>
      </c>
      <c r="P2031" s="2">
        <f>_xlfn.XLOOKUP(Customer8[[#This Row],[Account Number]], Transaction!C:C,Transaction!F:F)</f>
        <v>44226</v>
      </c>
      <c r="Q2031" s="3">
        <f>Customer8[[#This Row],[Bank Deposit]]-Customer8[[#This Row],[Saving Accounts]]</f>
        <v>272642.77040000004</v>
      </c>
      <c r="R2031" s="3">
        <f>IF(AND(K2031="Current", Customer8[[#This Row],[Balance]]&gt;500000), Customer8[[#This Row],[Balance]]*1.02, Customer8[[#This Row],[Balance]])</f>
        <v>272642.77040000004</v>
      </c>
      <c r="S2031" s="3" t="str">
        <f>TEXT(Customer8[[#This Row],[Transaction_Date]], "MMM")</f>
        <v>Jan</v>
      </c>
      <c r="T2031" s="3" t="str">
        <f t="shared" si="31"/>
        <v>70 Yrs &amp; Above</v>
      </c>
      <c r="U2031" s="3" t="str">
        <f>TEXT(Customer8[[#This Row],[Transaction_Date]],"YYYY")</f>
        <v>2021</v>
      </c>
    </row>
    <row r="2032" spans="1:21" x14ac:dyDescent="0.35">
      <c r="A2032" t="s">
        <v>4228</v>
      </c>
      <c r="B2032">
        <v>748608391</v>
      </c>
      <c r="C2032">
        <v>81</v>
      </c>
      <c r="D2032" s="1">
        <v>15120.75</v>
      </c>
      <c r="E2032" t="s">
        <v>11</v>
      </c>
      <c r="F2032" t="s">
        <v>840</v>
      </c>
      <c r="G2032" t="s">
        <v>2759</v>
      </c>
      <c r="H2032" s="3">
        <v>725666.60120000003</v>
      </c>
      <c r="I2032" s="3">
        <v>506302.24790000002</v>
      </c>
      <c r="J2032" t="s">
        <v>4229</v>
      </c>
      <c r="K2032" t="str">
        <f>_xlfn.XLOOKUP(A2032, Accounts!A:A, Accounts!E:E, "Not Found")</f>
        <v>Current</v>
      </c>
      <c r="L2032" s="3">
        <f>_xlfn.XLOOKUP(A2032, Accounts!A:A, Accounts!G:G, 0)</f>
        <v>22531392</v>
      </c>
      <c r="M2032" s="3" t="str">
        <f>_xlfn.XLOOKUP(A2032, Loan!A:A, Loan!D:D, "0")</f>
        <v>0</v>
      </c>
      <c r="N2032" s="3" t="str">
        <f>_xlfn.XLOOKUP(Customer8[[#This Row],[Account Number]],Transaction!C:C,Transaction!D:D)</f>
        <v>Checks</v>
      </c>
      <c r="O2032" s="3" t="str">
        <f>_xlfn.XLOOKUP(Customer8[[#This Row],[Account Number]], Transaction!C:C,Transaction!E:E)</f>
        <v>Informal Services</v>
      </c>
      <c r="P2032" s="2">
        <f>_xlfn.XLOOKUP(Customer8[[#This Row],[Account Number]], Transaction!C:C,Transaction!F:F)</f>
        <v>44461</v>
      </c>
      <c r="Q2032" s="3">
        <f>Customer8[[#This Row],[Bank Deposit]]-Customer8[[#This Row],[Saving Accounts]]</f>
        <v>219364.35330000002</v>
      </c>
      <c r="R2032" s="3">
        <f>IF(AND(K2032="Current", Customer8[[#This Row],[Balance]]&gt;500000), Customer8[[#This Row],[Balance]]*1.02, Customer8[[#This Row],[Balance]])</f>
        <v>219364.35330000002</v>
      </c>
      <c r="S2032" s="3" t="str">
        <f>TEXT(Customer8[[#This Row],[Transaction_Date]], "MMM")</f>
        <v>Sep</v>
      </c>
      <c r="T2032" s="3" t="str">
        <f t="shared" si="31"/>
        <v>70 Yrs &amp; Above</v>
      </c>
      <c r="U2032" s="3" t="str">
        <f>TEXT(Customer8[[#This Row],[Transaction_Date]],"YYYY")</f>
        <v>2021</v>
      </c>
    </row>
    <row r="2033" spans="1:21" x14ac:dyDescent="0.35">
      <c r="A2033" t="s">
        <v>4230</v>
      </c>
      <c r="B2033">
        <v>494672186</v>
      </c>
      <c r="C2033">
        <v>42</v>
      </c>
      <c r="D2033" s="1">
        <v>29365.5</v>
      </c>
      <c r="E2033" t="s">
        <v>11</v>
      </c>
      <c r="F2033" t="s">
        <v>282</v>
      </c>
      <c r="G2033" t="s">
        <v>2743</v>
      </c>
      <c r="H2033" s="3">
        <v>2182842.9807000002</v>
      </c>
      <c r="I2033" s="3">
        <v>719634.04070000001</v>
      </c>
      <c r="J2033" t="s">
        <v>4231</v>
      </c>
      <c r="K2033" t="str">
        <f>_xlfn.XLOOKUP(A2033, Accounts!A:A, Accounts!E:E, "Not Found")</f>
        <v>Savings</v>
      </c>
      <c r="L2033" s="3">
        <f>_xlfn.XLOOKUP(A2033, Accounts!A:A, Accounts!G:G, 0)</f>
        <v>14436123</v>
      </c>
      <c r="M2033" s="3" t="str">
        <f>_xlfn.XLOOKUP(A2033, Loan!A:A, Loan!D:D, "0")</f>
        <v>0</v>
      </c>
      <c r="N2033" s="3" t="str">
        <f>_xlfn.XLOOKUP(Customer8[[#This Row],[Account Number]],Transaction!C:C,Transaction!D:D)</f>
        <v>Online Payment</v>
      </c>
      <c r="O2033" s="3" t="str">
        <f>_xlfn.XLOOKUP(Customer8[[#This Row],[Account Number]], Transaction!C:C,Transaction!E:E)</f>
        <v>Mobile</v>
      </c>
      <c r="P2033" s="2">
        <f>_xlfn.XLOOKUP(Customer8[[#This Row],[Account Number]], Transaction!C:C,Transaction!F:F)</f>
        <v>44347</v>
      </c>
      <c r="Q2033" s="3">
        <f>Customer8[[#This Row],[Bank Deposit]]-Customer8[[#This Row],[Saving Accounts]]</f>
        <v>1463208.9400000002</v>
      </c>
      <c r="R2033" s="3">
        <f>IF(AND(K2033="Current", Customer8[[#This Row],[Balance]]&gt;500000), Customer8[[#This Row],[Balance]]*1.02, Customer8[[#This Row],[Balance]])</f>
        <v>1463208.9400000002</v>
      </c>
      <c r="S2033" s="3" t="str">
        <f>TEXT(Customer8[[#This Row],[Transaction_Date]], "MMM")</f>
        <v>May</v>
      </c>
      <c r="T2033" s="3" t="str">
        <f t="shared" si="31"/>
        <v>40-49 Yrs</v>
      </c>
      <c r="U2033" s="3" t="str">
        <f>TEXT(Customer8[[#This Row],[Transaction_Date]],"YYYY")</f>
        <v>2021</v>
      </c>
    </row>
    <row r="2034" spans="1:21" x14ac:dyDescent="0.35">
      <c r="A2034" t="s">
        <v>4232</v>
      </c>
      <c r="B2034">
        <v>547380411</v>
      </c>
      <c r="C2034">
        <v>58</v>
      </c>
      <c r="D2034" s="1">
        <v>23521.5</v>
      </c>
      <c r="E2034" t="s">
        <v>11</v>
      </c>
      <c r="F2034" t="s">
        <v>665</v>
      </c>
      <c r="G2034" t="s">
        <v>2800</v>
      </c>
      <c r="H2034" s="3">
        <v>185133.66709999999</v>
      </c>
      <c r="I2034" s="3">
        <v>56465.768499999998</v>
      </c>
      <c r="J2034" t="s">
        <v>4233</v>
      </c>
      <c r="K2034" t="str">
        <f>_xlfn.XLOOKUP(A2034, Accounts!A:A, Accounts!E:E, "Not Found")</f>
        <v>Fixed Deposit</v>
      </c>
      <c r="L2034" s="3">
        <f>_xlfn.XLOOKUP(A2034, Accounts!A:A, Accounts!G:G, 0)</f>
        <v>59875578</v>
      </c>
      <c r="M2034" s="3" t="str">
        <f>_xlfn.XLOOKUP(A2034, Loan!A:A, Loan!D:D, "0")</f>
        <v>0</v>
      </c>
      <c r="N2034" s="3" t="str">
        <f>_xlfn.XLOOKUP(Customer8[[#This Row],[Account Number]],Transaction!C:C,Transaction!D:D)</f>
        <v>Cash Withdrawal</v>
      </c>
      <c r="O2034" s="3" t="str">
        <f>_xlfn.XLOOKUP(Customer8[[#This Row],[Account Number]], Transaction!C:C,Transaction!E:E)</f>
        <v>POS</v>
      </c>
      <c r="P2034" s="2">
        <f>_xlfn.XLOOKUP(Customer8[[#This Row],[Account Number]], Transaction!C:C,Transaction!F:F)</f>
        <v>44612</v>
      </c>
      <c r="Q2034" s="3">
        <f>Customer8[[#This Row],[Bank Deposit]]-Customer8[[#This Row],[Saving Accounts]]</f>
        <v>128667.89859999999</v>
      </c>
      <c r="R2034" s="3">
        <f>IF(AND(K2034="Current", Customer8[[#This Row],[Balance]]&gt;500000), Customer8[[#This Row],[Balance]]*1.02, Customer8[[#This Row],[Balance]])</f>
        <v>128667.89859999999</v>
      </c>
      <c r="S2034" s="3" t="str">
        <f>TEXT(Customer8[[#This Row],[Transaction_Date]], "MMM")</f>
        <v>Feb</v>
      </c>
      <c r="T2034" s="3" t="str">
        <f t="shared" si="31"/>
        <v>50-59 Yrs</v>
      </c>
      <c r="U2034" s="3" t="str">
        <f>TEXT(Customer8[[#This Row],[Transaction_Date]],"YYYY")</f>
        <v>2022</v>
      </c>
    </row>
    <row r="2035" spans="1:21" x14ac:dyDescent="0.35">
      <c r="A2035" t="s">
        <v>4234</v>
      </c>
      <c r="B2035">
        <v>142605776</v>
      </c>
      <c r="C2035">
        <v>32</v>
      </c>
      <c r="D2035" s="1">
        <v>33018</v>
      </c>
      <c r="E2035" t="s">
        <v>11</v>
      </c>
      <c r="F2035" t="s">
        <v>130</v>
      </c>
      <c r="G2035" t="s">
        <v>2749</v>
      </c>
      <c r="H2035" s="3">
        <v>378083.17099999997</v>
      </c>
      <c r="I2035" s="3">
        <v>69349.776199999993</v>
      </c>
      <c r="J2035" t="s">
        <v>4235</v>
      </c>
      <c r="K2035" t="str">
        <f>_xlfn.XLOOKUP(A2035, Accounts!A:A, Accounts!E:E, "Not Found")</f>
        <v>Current</v>
      </c>
      <c r="L2035" s="3">
        <f>_xlfn.XLOOKUP(A2035, Accounts!A:A, Accounts!G:G, 0)</f>
        <v>2919258496</v>
      </c>
      <c r="M2035" s="3" t="str">
        <f>_xlfn.XLOOKUP(A2035, Loan!A:A, Loan!D:D, "0")</f>
        <v>0</v>
      </c>
      <c r="N2035" s="3" t="str">
        <f>_xlfn.XLOOKUP(Customer8[[#This Row],[Account Number]],Transaction!C:C,Transaction!D:D)</f>
        <v>Money Transfer</v>
      </c>
      <c r="O2035" s="3" t="str">
        <f>_xlfn.XLOOKUP(Customer8[[#This Row],[Account Number]], Transaction!C:C,Transaction!E:E)</f>
        <v>Mobile</v>
      </c>
      <c r="P2035" s="2">
        <f>_xlfn.XLOOKUP(Customer8[[#This Row],[Account Number]], Transaction!C:C,Transaction!F:F)</f>
        <v>44672</v>
      </c>
      <c r="Q2035" s="3">
        <f>Customer8[[#This Row],[Bank Deposit]]-Customer8[[#This Row],[Saving Accounts]]</f>
        <v>308733.39480000001</v>
      </c>
      <c r="R2035" s="3">
        <f>IF(AND(K2035="Current", Customer8[[#This Row],[Balance]]&gt;500000), Customer8[[#This Row],[Balance]]*1.02, Customer8[[#This Row],[Balance]])</f>
        <v>308733.39480000001</v>
      </c>
      <c r="S2035" s="3" t="str">
        <f>TEXT(Customer8[[#This Row],[Transaction_Date]], "MMM")</f>
        <v>Apr</v>
      </c>
      <c r="T2035" s="3" t="str">
        <f t="shared" si="31"/>
        <v>30-39 Yrs</v>
      </c>
      <c r="U2035" s="3" t="str">
        <f>TEXT(Customer8[[#This Row],[Transaction_Date]],"YYYY")</f>
        <v>2022</v>
      </c>
    </row>
    <row r="2036" spans="1:21" x14ac:dyDescent="0.35">
      <c r="A2036" t="s">
        <v>328</v>
      </c>
      <c r="B2036">
        <v>25972264</v>
      </c>
      <c r="C2036">
        <v>38</v>
      </c>
      <c r="D2036" s="1">
        <v>30826.5</v>
      </c>
      <c r="E2036" t="s">
        <v>11</v>
      </c>
      <c r="F2036" t="s">
        <v>211</v>
      </c>
      <c r="G2036" t="s">
        <v>2756</v>
      </c>
      <c r="H2036" s="3">
        <v>712489.37329999998</v>
      </c>
      <c r="I2036" s="3">
        <v>74735.587499999994</v>
      </c>
      <c r="J2036" t="s">
        <v>4236</v>
      </c>
      <c r="K2036" t="str">
        <f>_xlfn.XLOOKUP(A2036, Accounts!A:A, Accounts!E:E, "Not Found")</f>
        <v>Domiciliary</v>
      </c>
      <c r="L2036" s="3">
        <f>_xlfn.XLOOKUP(A2036, Accounts!A:A, Accounts!G:G, 0)</f>
        <v>1080607644</v>
      </c>
      <c r="M2036" s="3">
        <f>_xlfn.XLOOKUP(A2036, Loan!A:A, Loan!D:D, "0")</f>
        <v>4093709004</v>
      </c>
      <c r="N2036" s="3" t="str">
        <f>_xlfn.XLOOKUP(Customer8[[#This Row],[Account Number]],Transaction!C:C,Transaction!D:D)</f>
        <v>Loan Payment</v>
      </c>
      <c r="O2036" s="3" t="str">
        <f>_xlfn.XLOOKUP(Customer8[[#This Row],[Account Number]], Transaction!C:C,Transaction!E:E)</f>
        <v>AFT</v>
      </c>
      <c r="P2036" s="2">
        <f>_xlfn.XLOOKUP(Customer8[[#This Row],[Account Number]], Transaction!C:C,Transaction!F:F)</f>
        <v>44536</v>
      </c>
      <c r="Q2036" s="3">
        <f>Customer8[[#This Row],[Bank Deposit]]-Customer8[[#This Row],[Saving Accounts]]</f>
        <v>637753.78579999995</v>
      </c>
      <c r="R2036" s="3">
        <f>IF(AND(K2036="Current", Customer8[[#This Row],[Balance]]&gt;500000), Customer8[[#This Row],[Balance]]*1.02, Customer8[[#This Row],[Balance]])</f>
        <v>637753.78579999995</v>
      </c>
      <c r="S2036" s="3" t="str">
        <f>TEXT(Customer8[[#This Row],[Transaction_Date]], "MMM")</f>
        <v>Dec</v>
      </c>
      <c r="T2036" s="3" t="str">
        <f t="shared" si="31"/>
        <v>30-39 Yrs</v>
      </c>
      <c r="U2036" s="3" t="str">
        <f>TEXT(Customer8[[#This Row],[Transaction_Date]],"YYYY")</f>
        <v>2021</v>
      </c>
    </row>
    <row r="2037" spans="1:21" x14ac:dyDescent="0.35">
      <c r="A2037" t="s">
        <v>4237</v>
      </c>
      <c r="B2037">
        <v>399588315</v>
      </c>
      <c r="C2037">
        <v>35</v>
      </c>
      <c r="D2037" s="1">
        <v>31922.25</v>
      </c>
      <c r="E2037" t="s">
        <v>11</v>
      </c>
      <c r="F2037" t="s">
        <v>482</v>
      </c>
      <c r="G2037" t="s">
        <v>2743</v>
      </c>
      <c r="H2037" s="3">
        <v>203555.76500000001</v>
      </c>
      <c r="I2037" s="3">
        <v>103732.0178</v>
      </c>
      <c r="J2037" t="s">
        <v>4238</v>
      </c>
      <c r="K2037" t="str">
        <f>_xlfn.XLOOKUP(A2037, Accounts!A:A, Accounts!E:E, "Not Found")</f>
        <v>Current</v>
      </c>
      <c r="L2037" s="3">
        <f>_xlfn.XLOOKUP(A2037, Accounts!A:A, Accounts!G:G, 0)</f>
        <v>13722852</v>
      </c>
      <c r="M2037" s="3" t="str">
        <f>_xlfn.XLOOKUP(A2037, Loan!A:A, Loan!D:D, "0")</f>
        <v>0</v>
      </c>
      <c r="N2037" s="3" t="str">
        <f>_xlfn.XLOOKUP(Customer8[[#This Row],[Account Number]],Transaction!C:C,Transaction!D:D)</f>
        <v>Money Transfer</v>
      </c>
      <c r="O2037" s="3" t="str">
        <f>_xlfn.XLOOKUP(Customer8[[#This Row],[Account Number]], Transaction!C:C,Transaction!E:E)</f>
        <v>Mobile</v>
      </c>
      <c r="P2037" s="2">
        <f>_xlfn.XLOOKUP(Customer8[[#This Row],[Account Number]], Transaction!C:C,Transaction!F:F)</f>
        <v>44402</v>
      </c>
      <c r="Q2037" s="3">
        <f>Customer8[[#This Row],[Bank Deposit]]-Customer8[[#This Row],[Saving Accounts]]</f>
        <v>99823.747200000013</v>
      </c>
      <c r="R2037" s="3">
        <f>IF(AND(K2037="Current", Customer8[[#This Row],[Balance]]&gt;500000), Customer8[[#This Row],[Balance]]*1.02, Customer8[[#This Row],[Balance]])</f>
        <v>99823.747200000013</v>
      </c>
      <c r="S2037" s="3" t="str">
        <f>TEXT(Customer8[[#This Row],[Transaction_Date]], "MMM")</f>
        <v>Jul</v>
      </c>
      <c r="T2037" s="3" t="str">
        <f t="shared" si="31"/>
        <v>30-39 Yrs</v>
      </c>
      <c r="U2037" s="3" t="str">
        <f>TEXT(Customer8[[#This Row],[Transaction_Date]],"YYYY")</f>
        <v>2021</v>
      </c>
    </row>
    <row r="2038" spans="1:21" x14ac:dyDescent="0.35">
      <c r="A2038" t="s">
        <v>4239</v>
      </c>
      <c r="B2038">
        <v>383229683</v>
      </c>
      <c r="C2038">
        <v>21</v>
      </c>
      <c r="D2038" s="1">
        <v>37035.75</v>
      </c>
      <c r="E2038" t="s">
        <v>11</v>
      </c>
      <c r="F2038" t="s">
        <v>373</v>
      </c>
      <c r="G2038" t="s">
        <v>2771</v>
      </c>
      <c r="H2038" s="3">
        <v>39450.1348</v>
      </c>
      <c r="I2038" s="3">
        <v>13352.353300000001</v>
      </c>
      <c r="J2038" t="s">
        <v>4240</v>
      </c>
      <c r="K2038" t="str">
        <f>_xlfn.XLOOKUP(A2038, Accounts!A:A, Accounts!E:E, "Not Found")</f>
        <v>Savings</v>
      </c>
      <c r="L2038" s="3">
        <f>_xlfn.XLOOKUP(A2038, Accounts!A:A, Accounts!G:G, 0)</f>
        <v>52826778</v>
      </c>
      <c r="M2038" s="3" t="str">
        <f>_xlfn.XLOOKUP(A2038, Loan!A:A, Loan!D:D, "0")</f>
        <v>0</v>
      </c>
      <c r="N2038" s="3" t="str">
        <f>_xlfn.XLOOKUP(Customer8[[#This Row],[Account Number]],Transaction!C:C,Transaction!D:D)</f>
        <v>Money Transfer</v>
      </c>
      <c r="O2038" s="3" t="str">
        <f>_xlfn.XLOOKUP(Customer8[[#This Row],[Account Number]], Transaction!C:C,Transaction!E:E)</f>
        <v>Mobile</v>
      </c>
      <c r="P2038" s="2">
        <f>_xlfn.XLOOKUP(Customer8[[#This Row],[Account Number]], Transaction!C:C,Transaction!F:F)</f>
        <v>44457</v>
      </c>
      <c r="Q2038" s="3">
        <f>Customer8[[#This Row],[Bank Deposit]]-Customer8[[#This Row],[Saving Accounts]]</f>
        <v>26097.781499999997</v>
      </c>
      <c r="R2038" s="3">
        <f>IF(AND(K2038="Current", Customer8[[#This Row],[Balance]]&gt;500000), Customer8[[#This Row],[Balance]]*1.02, Customer8[[#This Row],[Balance]])</f>
        <v>26097.781499999997</v>
      </c>
      <c r="S2038" s="3" t="str">
        <f>TEXT(Customer8[[#This Row],[Transaction_Date]], "MMM")</f>
        <v>Sep</v>
      </c>
      <c r="T2038" s="3" t="str">
        <f t="shared" si="31"/>
        <v>20-29 Yrs</v>
      </c>
      <c r="U2038" s="3" t="str">
        <f>TEXT(Customer8[[#This Row],[Transaction_Date]],"YYYY")</f>
        <v>2021</v>
      </c>
    </row>
    <row r="2039" spans="1:21" x14ac:dyDescent="0.35">
      <c r="A2039" t="s">
        <v>4241</v>
      </c>
      <c r="B2039">
        <v>74614025</v>
      </c>
      <c r="C2039">
        <v>28</v>
      </c>
      <c r="D2039" s="1">
        <v>34479</v>
      </c>
      <c r="E2039" t="s">
        <v>11</v>
      </c>
      <c r="F2039" t="s">
        <v>106</v>
      </c>
      <c r="G2039" t="s">
        <v>2743</v>
      </c>
      <c r="H2039" s="3">
        <v>540406.21759999997</v>
      </c>
      <c r="I2039" s="3">
        <v>78123.942299999995</v>
      </c>
      <c r="J2039" t="s">
        <v>4242</v>
      </c>
      <c r="K2039" t="str">
        <f>_xlfn.XLOOKUP(A2039, Accounts!A:A, Accounts!E:E, "Not Found")</f>
        <v>Domiciliary</v>
      </c>
      <c r="L2039" s="3">
        <f>_xlfn.XLOOKUP(A2039, Accounts!A:A, Accounts!G:G, 0)</f>
        <v>33764283</v>
      </c>
      <c r="M2039" s="3" t="str">
        <f>_xlfn.XLOOKUP(A2039, Loan!A:A, Loan!D:D, "0")</f>
        <v>0</v>
      </c>
      <c r="N2039" s="3" t="str">
        <f>_xlfn.XLOOKUP(Customer8[[#This Row],[Account Number]],Transaction!C:C,Transaction!D:D)</f>
        <v>Money Deposit</v>
      </c>
      <c r="O2039" s="3" t="str">
        <f>_xlfn.XLOOKUP(Customer8[[#This Row],[Account Number]], Transaction!C:C,Transaction!E:E)</f>
        <v>Bank</v>
      </c>
      <c r="P2039" s="2">
        <f>_xlfn.XLOOKUP(Customer8[[#This Row],[Account Number]], Transaction!C:C,Transaction!F:F)</f>
        <v>44410</v>
      </c>
      <c r="Q2039" s="3">
        <f>Customer8[[#This Row],[Bank Deposit]]-Customer8[[#This Row],[Saving Accounts]]</f>
        <v>462282.27529999998</v>
      </c>
      <c r="R2039" s="3">
        <f>IF(AND(K2039="Current", Customer8[[#This Row],[Balance]]&gt;500000), Customer8[[#This Row],[Balance]]*1.02, Customer8[[#This Row],[Balance]])</f>
        <v>462282.27529999998</v>
      </c>
      <c r="S2039" s="3" t="str">
        <f>TEXT(Customer8[[#This Row],[Transaction_Date]], "MMM")</f>
        <v>Aug</v>
      </c>
      <c r="T2039" s="3" t="str">
        <f t="shared" si="31"/>
        <v>20-29 Yrs</v>
      </c>
      <c r="U2039" s="3" t="str">
        <f>TEXT(Customer8[[#This Row],[Transaction_Date]],"YYYY")</f>
        <v>2021</v>
      </c>
    </row>
    <row r="2040" spans="1:21" x14ac:dyDescent="0.35">
      <c r="A2040" t="s">
        <v>4243</v>
      </c>
      <c r="B2040">
        <v>327328790</v>
      </c>
      <c r="C2040">
        <v>63</v>
      </c>
      <c r="D2040" s="1">
        <v>21695.25</v>
      </c>
      <c r="E2040" t="s">
        <v>11</v>
      </c>
      <c r="F2040" t="s">
        <v>596</v>
      </c>
      <c r="G2040" t="s">
        <v>2743</v>
      </c>
      <c r="H2040" s="3">
        <v>2905686.9289000002</v>
      </c>
      <c r="I2040" s="3">
        <v>820908.81799999997</v>
      </c>
      <c r="J2040" t="s">
        <v>4244</v>
      </c>
      <c r="K2040" t="str">
        <f>_xlfn.XLOOKUP(A2040, Accounts!A:A, Accounts!E:E, "Not Found")</f>
        <v>Current</v>
      </c>
      <c r="L2040" s="3">
        <f>_xlfn.XLOOKUP(A2040, Accounts!A:A, Accounts!G:G, 0)</f>
        <v>1652485824</v>
      </c>
      <c r="M2040" s="3" t="str">
        <f>_xlfn.XLOOKUP(A2040, Loan!A:A, Loan!D:D, "0")</f>
        <v>0</v>
      </c>
      <c r="N2040" s="3" t="str">
        <f>_xlfn.XLOOKUP(Customer8[[#This Row],[Account Number]],Transaction!C:C,Transaction!D:D)</f>
        <v>Money Transfer</v>
      </c>
      <c r="O2040" s="3" t="str">
        <f>_xlfn.XLOOKUP(Customer8[[#This Row],[Account Number]], Transaction!C:C,Transaction!E:E)</f>
        <v>ATM</v>
      </c>
      <c r="P2040" s="2">
        <f>_xlfn.XLOOKUP(Customer8[[#This Row],[Account Number]], Transaction!C:C,Transaction!F:F)</f>
        <v>44442</v>
      </c>
      <c r="Q2040" s="3">
        <f>Customer8[[#This Row],[Bank Deposit]]-Customer8[[#This Row],[Saving Accounts]]</f>
        <v>2084778.1109000002</v>
      </c>
      <c r="R2040" s="3">
        <f>IF(AND(K2040="Current", Customer8[[#This Row],[Balance]]&gt;500000), Customer8[[#This Row],[Balance]]*1.02, Customer8[[#This Row],[Balance]])</f>
        <v>2126473.6731180004</v>
      </c>
      <c r="S2040" s="3" t="str">
        <f>TEXT(Customer8[[#This Row],[Transaction_Date]], "MMM")</f>
        <v>Sep</v>
      </c>
      <c r="T2040" s="3" t="str">
        <f t="shared" si="31"/>
        <v>60-69 Yrs</v>
      </c>
      <c r="U2040" s="3" t="str">
        <f>TEXT(Customer8[[#This Row],[Transaction_Date]],"YYYY")</f>
        <v>2021</v>
      </c>
    </row>
    <row r="2041" spans="1:21" x14ac:dyDescent="0.35">
      <c r="A2041" t="s">
        <v>4245</v>
      </c>
      <c r="B2041">
        <v>746872224</v>
      </c>
      <c r="C2041">
        <v>48</v>
      </c>
      <c r="D2041" s="1">
        <v>27174</v>
      </c>
      <c r="E2041" t="s">
        <v>11</v>
      </c>
      <c r="F2041" t="s">
        <v>320</v>
      </c>
      <c r="G2041" t="s">
        <v>2756</v>
      </c>
      <c r="H2041" s="3">
        <v>30069.1456</v>
      </c>
      <c r="I2041" s="3">
        <v>14274.931200000001</v>
      </c>
      <c r="J2041" t="s">
        <v>4246</v>
      </c>
      <c r="K2041" t="str">
        <f>_xlfn.XLOOKUP(A2041, Accounts!A:A, Accounts!E:E, "Not Found")</f>
        <v>Corporate</v>
      </c>
      <c r="L2041" s="3">
        <f>_xlfn.XLOOKUP(A2041, Accounts!A:A, Accounts!G:G, 0)</f>
        <v>23531046</v>
      </c>
      <c r="M2041" s="3" t="str">
        <f>_xlfn.XLOOKUP(A2041, Loan!A:A, Loan!D:D, "0")</f>
        <v>0</v>
      </c>
      <c r="N2041" s="3" t="str">
        <f>_xlfn.XLOOKUP(Customer8[[#This Row],[Account Number]],Transaction!C:C,Transaction!D:D)</f>
        <v>Money Deposit</v>
      </c>
      <c r="O2041" s="3" t="str">
        <f>_xlfn.XLOOKUP(Customer8[[#This Row],[Account Number]], Transaction!C:C,Transaction!E:E)</f>
        <v>ATM</v>
      </c>
      <c r="P2041" s="2">
        <f>_xlfn.XLOOKUP(Customer8[[#This Row],[Account Number]], Transaction!C:C,Transaction!F:F)</f>
        <v>44557</v>
      </c>
      <c r="Q2041" s="3">
        <f>Customer8[[#This Row],[Bank Deposit]]-Customer8[[#This Row],[Saving Accounts]]</f>
        <v>15794.214399999999</v>
      </c>
      <c r="R2041" s="3">
        <f>IF(AND(K2041="Current", Customer8[[#This Row],[Balance]]&gt;500000), Customer8[[#This Row],[Balance]]*1.02, Customer8[[#This Row],[Balance]])</f>
        <v>15794.214399999999</v>
      </c>
      <c r="S2041" s="3" t="str">
        <f>TEXT(Customer8[[#This Row],[Transaction_Date]], "MMM")</f>
        <v>Dec</v>
      </c>
      <c r="T2041" s="3" t="str">
        <f t="shared" si="31"/>
        <v>40-49 Yrs</v>
      </c>
      <c r="U2041" s="3" t="str">
        <f>TEXT(Customer8[[#This Row],[Transaction_Date]],"YYYY")</f>
        <v>2021</v>
      </c>
    </row>
    <row r="2042" spans="1:21" x14ac:dyDescent="0.35">
      <c r="A2042" t="s">
        <v>4247</v>
      </c>
      <c r="B2042">
        <v>64456357</v>
      </c>
      <c r="C2042">
        <v>60</v>
      </c>
      <c r="D2042" s="1">
        <v>22791</v>
      </c>
      <c r="E2042" t="s">
        <v>11</v>
      </c>
      <c r="F2042" t="s">
        <v>163</v>
      </c>
      <c r="G2042" t="s">
        <v>2743</v>
      </c>
      <c r="H2042" s="3">
        <v>2340901.8368000002</v>
      </c>
      <c r="I2042" s="3">
        <v>578202.7537</v>
      </c>
      <c r="J2042" t="s">
        <v>4248</v>
      </c>
      <c r="K2042" t="str">
        <f>_xlfn.XLOOKUP(A2042, Accounts!A:A, Accounts!E:E, "Not Found")</f>
        <v>Current</v>
      </c>
      <c r="L2042" s="3">
        <f>_xlfn.XLOOKUP(A2042, Accounts!A:A, Accounts!G:G, 0)</f>
        <v>1388444094</v>
      </c>
      <c r="M2042" s="3" t="str">
        <f>_xlfn.XLOOKUP(A2042, Loan!A:A, Loan!D:D, "0")</f>
        <v>0</v>
      </c>
      <c r="N2042" s="3" t="str">
        <f>_xlfn.XLOOKUP(Customer8[[#This Row],[Account Number]],Transaction!C:C,Transaction!D:D)</f>
        <v>Checks</v>
      </c>
      <c r="O2042" s="3" t="str">
        <f>_xlfn.XLOOKUP(Customer8[[#This Row],[Account Number]], Transaction!C:C,Transaction!E:E)</f>
        <v>Informal Services</v>
      </c>
      <c r="P2042" s="2">
        <f>_xlfn.XLOOKUP(Customer8[[#This Row],[Account Number]], Transaction!C:C,Transaction!F:F)</f>
        <v>44215</v>
      </c>
      <c r="Q2042" s="3">
        <f>Customer8[[#This Row],[Bank Deposit]]-Customer8[[#This Row],[Saving Accounts]]</f>
        <v>1762699.0831000002</v>
      </c>
      <c r="R2042" s="3">
        <f>IF(AND(K2042="Current", Customer8[[#This Row],[Balance]]&gt;500000), Customer8[[#This Row],[Balance]]*1.02, Customer8[[#This Row],[Balance]])</f>
        <v>1797953.0647620002</v>
      </c>
      <c r="S2042" s="3" t="str">
        <f>TEXT(Customer8[[#This Row],[Transaction_Date]], "MMM")</f>
        <v>Jan</v>
      </c>
      <c r="T2042" s="3" t="str">
        <f t="shared" si="31"/>
        <v>60-69 Yrs</v>
      </c>
      <c r="U2042" s="3" t="str">
        <f>TEXT(Customer8[[#This Row],[Transaction_Date]],"YYYY")</f>
        <v>2021</v>
      </c>
    </row>
    <row r="2043" spans="1:21" x14ac:dyDescent="0.35">
      <c r="A2043" t="s">
        <v>4249</v>
      </c>
      <c r="B2043">
        <v>81498368</v>
      </c>
      <c r="C2043">
        <v>84</v>
      </c>
      <c r="D2043" s="1">
        <v>14025</v>
      </c>
      <c r="E2043" t="s">
        <v>11</v>
      </c>
      <c r="F2043" t="s">
        <v>1169</v>
      </c>
      <c r="G2043" t="s">
        <v>2756</v>
      </c>
      <c r="H2043" s="3">
        <v>499893.16249999998</v>
      </c>
      <c r="I2043" s="3">
        <v>124924.7573</v>
      </c>
      <c r="J2043" t="s">
        <v>4250</v>
      </c>
      <c r="K2043" t="str">
        <f>_xlfn.XLOOKUP(A2043, Accounts!A:A, Accounts!E:E, "Not Found")</f>
        <v>Domiciliary</v>
      </c>
      <c r="L2043" s="3">
        <f>_xlfn.XLOOKUP(A2043, Accounts!A:A, Accounts!G:G, 0)</f>
        <v>3334802688</v>
      </c>
      <c r="M2043" s="3">
        <f>_xlfn.XLOOKUP(A2043, Loan!A:A, Loan!D:D, "0")</f>
        <v>900474156</v>
      </c>
      <c r="N2043" s="3" t="str">
        <f>_xlfn.XLOOKUP(Customer8[[#This Row],[Account Number]],Transaction!C:C,Transaction!D:D)</f>
        <v>Loan Payment</v>
      </c>
      <c r="O2043" s="3" t="str">
        <f>_xlfn.XLOOKUP(Customer8[[#This Row],[Account Number]], Transaction!C:C,Transaction!E:E)</f>
        <v>ACH</v>
      </c>
      <c r="P2043" s="2">
        <f>_xlfn.XLOOKUP(Customer8[[#This Row],[Account Number]], Transaction!C:C,Transaction!F:F)</f>
        <v>44533</v>
      </c>
      <c r="Q2043" s="3">
        <f>Customer8[[#This Row],[Bank Deposit]]-Customer8[[#This Row],[Saving Accounts]]</f>
        <v>374968.40519999998</v>
      </c>
      <c r="R2043" s="3">
        <f>IF(AND(K2043="Current", Customer8[[#This Row],[Balance]]&gt;500000), Customer8[[#This Row],[Balance]]*1.02, Customer8[[#This Row],[Balance]])</f>
        <v>374968.40519999998</v>
      </c>
      <c r="S2043" s="3" t="str">
        <f>TEXT(Customer8[[#This Row],[Transaction_Date]], "MMM")</f>
        <v>Dec</v>
      </c>
      <c r="T2043" s="3" t="str">
        <f t="shared" si="31"/>
        <v>70 Yrs &amp; Above</v>
      </c>
      <c r="U2043" s="3" t="str">
        <f>TEXT(Customer8[[#This Row],[Transaction_Date]],"YYYY")</f>
        <v>2021</v>
      </c>
    </row>
    <row r="2044" spans="1:21" x14ac:dyDescent="0.35">
      <c r="A2044" t="s">
        <v>4251</v>
      </c>
      <c r="B2044">
        <v>392190501</v>
      </c>
      <c r="C2044">
        <v>35</v>
      </c>
      <c r="D2044" s="1">
        <v>31922.25</v>
      </c>
      <c r="E2044" t="s">
        <v>11</v>
      </c>
      <c r="F2044" t="s">
        <v>163</v>
      </c>
      <c r="G2044" t="s">
        <v>2781</v>
      </c>
      <c r="H2044" s="3">
        <v>165852.29209999999</v>
      </c>
      <c r="I2044" s="3">
        <v>62269.996899999998</v>
      </c>
      <c r="J2044" t="s">
        <v>4252</v>
      </c>
      <c r="K2044" t="str">
        <f>_xlfn.XLOOKUP(A2044, Accounts!A:A, Accounts!E:E, "Not Found")</f>
        <v>Current</v>
      </c>
      <c r="L2044" s="3">
        <f>_xlfn.XLOOKUP(A2044, Accounts!A:A, Accounts!G:G, 0)</f>
        <v>1617782706</v>
      </c>
      <c r="M2044" s="3" t="str">
        <f>_xlfn.XLOOKUP(A2044, Loan!A:A, Loan!D:D, "0")</f>
        <v>0</v>
      </c>
      <c r="N2044" s="3" t="str">
        <f>_xlfn.XLOOKUP(Customer8[[#This Row],[Account Number]],Transaction!C:C,Transaction!D:D)</f>
        <v>Cash Withdrawal</v>
      </c>
      <c r="O2044" s="3" t="str">
        <f>_xlfn.XLOOKUP(Customer8[[#This Row],[Account Number]], Transaction!C:C,Transaction!E:E)</f>
        <v>ATM</v>
      </c>
      <c r="P2044" s="2">
        <f>_xlfn.XLOOKUP(Customer8[[#This Row],[Account Number]], Transaction!C:C,Transaction!F:F)</f>
        <v>44480</v>
      </c>
      <c r="Q2044" s="3">
        <f>Customer8[[#This Row],[Bank Deposit]]-Customer8[[#This Row],[Saving Accounts]]</f>
        <v>103582.29519999999</v>
      </c>
      <c r="R2044" s="3">
        <f>IF(AND(K2044="Current", Customer8[[#This Row],[Balance]]&gt;500000), Customer8[[#This Row],[Balance]]*1.02, Customer8[[#This Row],[Balance]])</f>
        <v>103582.29519999999</v>
      </c>
      <c r="S2044" s="3" t="str">
        <f>TEXT(Customer8[[#This Row],[Transaction_Date]], "MMM")</f>
        <v>Oct</v>
      </c>
      <c r="T2044" s="3" t="str">
        <f t="shared" si="31"/>
        <v>30-39 Yrs</v>
      </c>
      <c r="U2044" s="3" t="str">
        <f>TEXT(Customer8[[#This Row],[Transaction_Date]],"YYYY")</f>
        <v>2021</v>
      </c>
    </row>
    <row r="2045" spans="1:21" x14ac:dyDescent="0.35">
      <c r="A2045" t="s">
        <v>4253</v>
      </c>
      <c r="B2045">
        <v>457123899</v>
      </c>
      <c r="C2045">
        <v>64</v>
      </c>
      <c r="D2045" s="1">
        <v>21330</v>
      </c>
      <c r="E2045" t="s">
        <v>11</v>
      </c>
      <c r="F2045" t="s">
        <v>183</v>
      </c>
      <c r="G2045" t="s">
        <v>2746</v>
      </c>
      <c r="H2045" s="3">
        <v>651093.05160000001</v>
      </c>
      <c r="I2045" s="3">
        <v>388083.6115</v>
      </c>
      <c r="J2045" t="s">
        <v>4254</v>
      </c>
      <c r="K2045" t="str">
        <f>_xlfn.XLOOKUP(A2045, Accounts!A:A, Accounts!E:E, "Not Found")</f>
        <v>Current</v>
      </c>
      <c r="L2045" s="3">
        <f>_xlfn.XLOOKUP(A2045, Accounts!A:A, Accounts!G:G, 0)</f>
        <v>812911632</v>
      </c>
      <c r="M2045" s="3" t="str">
        <f>_xlfn.XLOOKUP(A2045, Loan!A:A, Loan!D:D, "0")</f>
        <v>0</v>
      </c>
      <c r="N2045" s="3" t="str">
        <f>_xlfn.XLOOKUP(Customer8[[#This Row],[Account Number]],Transaction!C:C,Transaction!D:D)</f>
        <v>Cash Withdrawal</v>
      </c>
      <c r="O2045" s="3" t="str">
        <f>_xlfn.XLOOKUP(Customer8[[#This Row],[Account Number]], Transaction!C:C,Transaction!E:E)</f>
        <v>ATM</v>
      </c>
      <c r="P2045" s="2">
        <f>_xlfn.XLOOKUP(Customer8[[#This Row],[Account Number]], Transaction!C:C,Transaction!F:F)</f>
        <v>44494</v>
      </c>
      <c r="Q2045" s="3">
        <f>Customer8[[#This Row],[Bank Deposit]]-Customer8[[#This Row],[Saving Accounts]]</f>
        <v>263009.44010000001</v>
      </c>
      <c r="R2045" s="3">
        <f>IF(AND(K2045="Current", Customer8[[#This Row],[Balance]]&gt;500000), Customer8[[#This Row],[Balance]]*1.02, Customer8[[#This Row],[Balance]])</f>
        <v>263009.44010000001</v>
      </c>
      <c r="S2045" s="3" t="str">
        <f>TEXT(Customer8[[#This Row],[Transaction_Date]], "MMM")</f>
        <v>Oct</v>
      </c>
      <c r="T2045" s="3" t="str">
        <f t="shared" si="31"/>
        <v>60-69 Yrs</v>
      </c>
      <c r="U2045" s="3" t="str">
        <f>TEXT(Customer8[[#This Row],[Transaction_Date]],"YYYY")</f>
        <v>2021</v>
      </c>
    </row>
    <row r="2046" spans="1:21" x14ac:dyDescent="0.35">
      <c r="A2046" t="s">
        <v>4255</v>
      </c>
      <c r="B2046">
        <v>550594586</v>
      </c>
      <c r="C2046">
        <v>27</v>
      </c>
      <c r="D2046" s="1">
        <v>34844.25</v>
      </c>
      <c r="E2046" t="s">
        <v>11</v>
      </c>
      <c r="F2046" t="s">
        <v>997</v>
      </c>
      <c r="G2046" t="s">
        <v>2781</v>
      </c>
      <c r="H2046" s="3">
        <v>209303.4216</v>
      </c>
      <c r="I2046" s="3">
        <v>102887.58199999999</v>
      </c>
      <c r="J2046" t="s">
        <v>4256</v>
      </c>
      <c r="K2046" t="str">
        <f>_xlfn.XLOOKUP(A2046, Accounts!A:A, Accounts!E:E, "Not Found")</f>
        <v>Domiciliary</v>
      </c>
      <c r="L2046" s="3">
        <f>_xlfn.XLOOKUP(A2046, Accounts!A:A, Accounts!G:G, 0)</f>
        <v>588470523</v>
      </c>
      <c r="M2046" s="3" t="str">
        <f>_xlfn.XLOOKUP(A2046, Loan!A:A, Loan!D:D, "0")</f>
        <v>0</v>
      </c>
      <c r="N2046" s="3" t="str">
        <f>_xlfn.XLOOKUP(Customer8[[#This Row],[Account Number]],Transaction!C:C,Transaction!D:D)</f>
        <v>Cash Withdrawal</v>
      </c>
      <c r="O2046" s="3" t="str">
        <f>_xlfn.XLOOKUP(Customer8[[#This Row],[Account Number]], Transaction!C:C,Transaction!E:E)</f>
        <v>POS</v>
      </c>
      <c r="P2046" s="2">
        <f>_xlfn.XLOOKUP(Customer8[[#This Row],[Account Number]], Transaction!C:C,Transaction!F:F)</f>
        <v>44478</v>
      </c>
      <c r="Q2046" s="3">
        <f>Customer8[[#This Row],[Bank Deposit]]-Customer8[[#This Row],[Saving Accounts]]</f>
        <v>106415.83960000001</v>
      </c>
      <c r="R2046" s="3">
        <f>IF(AND(K2046="Current", Customer8[[#This Row],[Balance]]&gt;500000), Customer8[[#This Row],[Balance]]*1.02, Customer8[[#This Row],[Balance]])</f>
        <v>106415.83960000001</v>
      </c>
      <c r="S2046" s="3" t="str">
        <f>TEXT(Customer8[[#This Row],[Transaction_Date]], "MMM")</f>
        <v>Oct</v>
      </c>
      <c r="T2046" s="3" t="str">
        <f t="shared" si="31"/>
        <v>20-29 Yrs</v>
      </c>
      <c r="U2046" s="3" t="str">
        <f>TEXT(Customer8[[#This Row],[Transaction_Date]],"YYYY")</f>
        <v>2021</v>
      </c>
    </row>
    <row r="2047" spans="1:21" x14ac:dyDescent="0.35">
      <c r="A2047" t="s">
        <v>4257</v>
      </c>
      <c r="B2047">
        <v>348591655</v>
      </c>
      <c r="C2047">
        <v>79</v>
      </c>
      <c r="D2047" s="1">
        <v>15851.25</v>
      </c>
      <c r="E2047" t="s">
        <v>11</v>
      </c>
      <c r="F2047" t="s">
        <v>124</v>
      </c>
      <c r="G2047" t="s">
        <v>2746</v>
      </c>
      <c r="H2047" s="3">
        <v>114149.55379999999</v>
      </c>
      <c r="I2047" s="3">
        <v>27335.814200000001</v>
      </c>
      <c r="J2047" t="s">
        <v>61</v>
      </c>
      <c r="K2047" t="str">
        <f>_xlfn.XLOOKUP(A2047, Accounts!A:A, Accounts!E:E, "Not Found")</f>
        <v>Joint</v>
      </c>
      <c r="L2047" s="3">
        <f>_xlfn.XLOOKUP(A2047, Accounts!A:A, Accounts!G:G, 0)</f>
        <v>1069925625</v>
      </c>
      <c r="M2047" s="3" t="str">
        <f>_xlfn.XLOOKUP(A2047, Loan!A:A, Loan!D:D, "0")</f>
        <v>0</v>
      </c>
      <c r="N2047" s="3" t="str">
        <f>_xlfn.XLOOKUP(Customer8[[#This Row],[Account Number]],Transaction!C:C,Transaction!D:D)</f>
        <v>Money Transfer</v>
      </c>
      <c r="O2047" s="3" t="str">
        <f>_xlfn.XLOOKUP(Customer8[[#This Row],[Account Number]], Transaction!C:C,Transaction!E:E)</f>
        <v>Mobile</v>
      </c>
      <c r="P2047" s="2">
        <f>_xlfn.XLOOKUP(Customer8[[#This Row],[Account Number]], Transaction!C:C,Transaction!F:F)</f>
        <v>44559</v>
      </c>
      <c r="Q2047" s="3">
        <f>Customer8[[#This Row],[Bank Deposit]]-Customer8[[#This Row],[Saving Accounts]]</f>
        <v>86813.739600000001</v>
      </c>
      <c r="R2047" s="3">
        <f>IF(AND(K2047="Current", Customer8[[#This Row],[Balance]]&gt;500000), Customer8[[#This Row],[Balance]]*1.02, Customer8[[#This Row],[Balance]])</f>
        <v>86813.739600000001</v>
      </c>
      <c r="S2047" s="3" t="str">
        <f>TEXT(Customer8[[#This Row],[Transaction_Date]], "MMM")</f>
        <v>Dec</v>
      </c>
      <c r="T2047" s="3" t="str">
        <f t="shared" si="31"/>
        <v>70 Yrs &amp; Above</v>
      </c>
      <c r="U2047" s="3" t="str">
        <f>TEXT(Customer8[[#This Row],[Transaction_Date]],"YYYY")</f>
        <v>2021</v>
      </c>
    </row>
    <row r="2048" spans="1:21" x14ac:dyDescent="0.35">
      <c r="A2048" t="s">
        <v>4258</v>
      </c>
      <c r="B2048">
        <v>23985999</v>
      </c>
      <c r="C2048">
        <v>51</v>
      </c>
      <c r="D2048" s="1">
        <v>26078.25</v>
      </c>
      <c r="E2048" t="s">
        <v>11</v>
      </c>
      <c r="F2048" t="s">
        <v>1475</v>
      </c>
      <c r="G2048" t="s">
        <v>2776</v>
      </c>
      <c r="H2048" s="3">
        <v>432786.09710000001</v>
      </c>
      <c r="I2048" s="3">
        <v>160195.4509</v>
      </c>
      <c r="J2048" t="s">
        <v>4259</v>
      </c>
      <c r="K2048" t="str">
        <f>_xlfn.XLOOKUP(A2048, Accounts!A:A, Accounts!E:E, "Not Found")</f>
        <v>Current</v>
      </c>
      <c r="L2048" s="3">
        <f>_xlfn.XLOOKUP(A2048, Accounts!A:A, Accounts!G:G, 0)</f>
        <v>6880896</v>
      </c>
      <c r="M2048" s="3" t="str">
        <f>_xlfn.XLOOKUP(A2048, Loan!A:A, Loan!D:D, "0")</f>
        <v>0</v>
      </c>
      <c r="N2048" s="3" t="str">
        <f>_xlfn.XLOOKUP(Customer8[[#This Row],[Account Number]],Transaction!C:C,Transaction!D:D)</f>
        <v>Cash Withdrawal</v>
      </c>
      <c r="O2048" s="3" t="str">
        <f>_xlfn.XLOOKUP(Customer8[[#This Row],[Account Number]], Transaction!C:C,Transaction!E:E)</f>
        <v>ATM</v>
      </c>
      <c r="P2048" s="2">
        <f>_xlfn.XLOOKUP(Customer8[[#This Row],[Account Number]], Transaction!C:C,Transaction!F:F)</f>
        <v>44282</v>
      </c>
      <c r="Q2048" s="3">
        <f>Customer8[[#This Row],[Bank Deposit]]-Customer8[[#This Row],[Saving Accounts]]</f>
        <v>272590.64620000002</v>
      </c>
      <c r="R2048" s="3">
        <f>IF(AND(K2048="Current", Customer8[[#This Row],[Balance]]&gt;500000), Customer8[[#This Row],[Balance]]*1.02, Customer8[[#This Row],[Balance]])</f>
        <v>272590.64620000002</v>
      </c>
      <c r="S2048" s="3" t="str">
        <f>TEXT(Customer8[[#This Row],[Transaction_Date]], "MMM")</f>
        <v>Mar</v>
      </c>
      <c r="T2048" s="3" t="str">
        <f t="shared" si="31"/>
        <v>50-59 Yrs</v>
      </c>
      <c r="U2048" s="3" t="str">
        <f>TEXT(Customer8[[#This Row],[Transaction_Date]],"YYYY")</f>
        <v>2021</v>
      </c>
    </row>
    <row r="2049" spans="1:21" x14ac:dyDescent="0.35">
      <c r="A2049" t="s">
        <v>4260</v>
      </c>
      <c r="B2049">
        <v>892875281</v>
      </c>
      <c r="C2049">
        <v>27</v>
      </c>
      <c r="D2049" s="1">
        <v>34844.25</v>
      </c>
      <c r="E2049" t="s">
        <v>11</v>
      </c>
      <c r="F2049" t="s">
        <v>51</v>
      </c>
      <c r="G2049" t="s">
        <v>2776</v>
      </c>
      <c r="H2049" s="3">
        <v>2140826.2514999998</v>
      </c>
      <c r="I2049" s="3">
        <v>396254.82130000001</v>
      </c>
      <c r="J2049" t="s">
        <v>4261</v>
      </c>
      <c r="K2049" t="str">
        <f>_xlfn.XLOOKUP(A2049, Accounts!A:A, Accounts!E:E, "Not Found")</f>
        <v>Savings</v>
      </c>
      <c r="L2049" s="3">
        <f>_xlfn.XLOOKUP(A2049, Accounts!A:A, Accounts!G:G, 0)</f>
        <v>3862445496</v>
      </c>
      <c r="M2049" s="3">
        <f>_xlfn.XLOOKUP(A2049, Loan!A:A, Loan!D:D, "0")</f>
        <v>3736592496</v>
      </c>
      <c r="N2049" s="3" t="str">
        <f>_xlfn.XLOOKUP(Customer8[[#This Row],[Account Number]],Transaction!C:C,Transaction!D:D)</f>
        <v>Loan Payment</v>
      </c>
      <c r="O2049" s="3" t="str">
        <f>_xlfn.XLOOKUP(Customer8[[#This Row],[Account Number]], Transaction!C:C,Transaction!E:E)</f>
        <v>ACH</v>
      </c>
      <c r="P2049" s="2">
        <f>_xlfn.XLOOKUP(Customer8[[#This Row],[Account Number]], Transaction!C:C,Transaction!F:F)</f>
        <v>44428</v>
      </c>
      <c r="Q2049" s="3">
        <f>Customer8[[#This Row],[Bank Deposit]]-Customer8[[#This Row],[Saving Accounts]]</f>
        <v>1744571.4301999998</v>
      </c>
      <c r="R2049" s="3">
        <f>IF(AND(K2049="Current", Customer8[[#This Row],[Balance]]&gt;500000), Customer8[[#This Row],[Balance]]*1.02, Customer8[[#This Row],[Balance]])</f>
        <v>1744571.4301999998</v>
      </c>
      <c r="S2049" s="3" t="str">
        <f>TEXT(Customer8[[#This Row],[Transaction_Date]], "MMM")</f>
        <v>Aug</v>
      </c>
      <c r="T2049" s="3" t="str">
        <f t="shared" si="31"/>
        <v>20-29 Yrs</v>
      </c>
      <c r="U2049" s="3" t="str">
        <f>TEXT(Customer8[[#This Row],[Transaction_Date]],"YYYY")</f>
        <v>2021</v>
      </c>
    </row>
    <row r="2050" spans="1:21" x14ac:dyDescent="0.35">
      <c r="A2050" t="s">
        <v>4262</v>
      </c>
      <c r="B2050">
        <v>935714648</v>
      </c>
      <c r="C2050">
        <v>19</v>
      </c>
      <c r="D2050" s="1">
        <v>37766.25</v>
      </c>
      <c r="E2050" t="s">
        <v>11</v>
      </c>
      <c r="F2050" t="s">
        <v>1186</v>
      </c>
      <c r="G2050" t="s">
        <v>2771</v>
      </c>
      <c r="H2050" s="3">
        <v>31912.553400000001</v>
      </c>
      <c r="I2050" s="3">
        <v>12012.796899999999</v>
      </c>
      <c r="J2050" t="s">
        <v>4263</v>
      </c>
      <c r="K2050" t="str">
        <f>_xlfn.XLOOKUP(A2050, Accounts!A:A, Accounts!E:E, "Not Found")</f>
        <v>Domiciliary</v>
      </c>
      <c r="L2050" s="3">
        <f>_xlfn.XLOOKUP(A2050, Accounts!A:A, Accounts!G:G, 0)</f>
        <v>1936909314</v>
      </c>
      <c r="M2050" s="3" t="str">
        <f>_xlfn.XLOOKUP(A2050, Loan!A:A, Loan!D:D, "0")</f>
        <v>0</v>
      </c>
      <c r="N2050" s="3" t="str">
        <f>_xlfn.XLOOKUP(Customer8[[#This Row],[Account Number]],Transaction!C:C,Transaction!D:D)</f>
        <v>Money Transfer</v>
      </c>
      <c r="O2050" s="3" t="str">
        <f>_xlfn.XLOOKUP(Customer8[[#This Row],[Account Number]], Transaction!C:C,Transaction!E:E)</f>
        <v>Bank</v>
      </c>
      <c r="P2050" s="2">
        <f>_xlfn.XLOOKUP(Customer8[[#This Row],[Account Number]], Transaction!C:C,Transaction!F:F)</f>
        <v>44217</v>
      </c>
      <c r="Q2050" s="3">
        <f>Customer8[[#This Row],[Bank Deposit]]-Customer8[[#This Row],[Saving Accounts]]</f>
        <v>19899.756500000003</v>
      </c>
      <c r="R2050" s="3">
        <f>IF(AND(K2050="Current", Customer8[[#This Row],[Balance]]&gt;500000), Customer8[[#This Row],[Balance]]*1.02, Customer8[[#This Row],[Balance]])</f>
        <v>19899.756500000003</v>
      </c>
      <c r="S2050" s="3" t="str">
        <f>TEXT(Customer8[[#This Row],[Transaction_Date]], "MMM")</f>
        <v>Jan</v>
      </c>
      <c r="T2050" s="3" t="str">
        <f t="shared" ref="T2050:T2113" si="32">IF(C2050&lt;20,"Below 20 Yrs",IF(C2050&lt;=29,"20-29 Yrs",IF(C2050&lt;=39,"30-39 Yrs",IF(C2050&lt;=49,"40-49 Yrs",IF(C2050&lt;=59,"50-59 Yrs",IF(C2050&lt;=69,"60-69 Yrs","70 Yrs &amp; Above"))))))</f>
        <v>Below 20 Yrs</v>
      </c>
      <c r="U2050" s="3" t="str">
        <f>TEXT(Customer8[[#This Row],[Transaction_Date]],"YYYY")</f>
        <v>2021</v>
      </c>
    </row>
    <row r="2051" spans="1:21" x14ac:dyDescent="0.35">
      <c r="A2051" t="s">
        <v>4264</v>
      </c>
      <c r="B2051">
        <v>305303485</v>
      </c>
      <c r="C2051">
        <v>61</v>
      </c>
      <c r="D2051" s="1">
        <v>22425.75</v>
      </c>
      <c r="E2051" t="s">
        <v>11</v>
      </c>
      <c r="F2051" t="s">
        <v>558</v>
      </c>
      <c r="G2051" t="s">
        <v>2740</v>
      </c>
      <c r="H2051" s="3">
        <v>257730.5436</v>
      </c>
      <c r="I2051" s="3">
        <v>82634.855500000005</v>
      </c>
      <c r="J2051" t="s">
        <v>4265</v>
      </c>
      <c r="K2051" t="str">
        <f>_xlfn.XLOOKUP(A2051, Accounts!A:A, Accounts!E:E, "Not Found")</f>
        <v>Joint</v>
      </c>
      <c r="L2051" s="3">
        <f>_xlfn.XLOOKUP(A2051, Accounts!A:A, Accounts!G:G, 0)</f>
        <v>3510008128</v>
      </c>
      <c r="M2051" s="3" t="str">
        <f>_xlfn.XLOOKUP(A2051, Loan!A:A, Loan!D:D, "0")</f>
        <v>0</v>
      </c>
      <c r="N2051" s="3" t="str">
        <f>_xlfn.XLOOKUP(Customer8[[#This Row],[Account Number]],Transaction!C:C,Transaction!D:D)</f>
        <v>Cash Withdrawal</v>
      </c>
      <c r="O2051" s="3" t="str">
        <f>_xlfn.XLOOKUP(Customer8[[#This Row],[Account Number]], Transaction!C:C,Transaction!E:E)</f>
        <v>Bank</v>
      </c>
      <c r="P2051" s="2">
        <f>_xlfn.XLOOKUP(Customer8[[#This Row],[Account Number]], Transaction!C:C,Transaction!F:F)</f>
        <v>44553</v>
      </c>
      <c r="Q2051" s="3">
        <f>Customer8[[#This Row],[Bank Deposit]]-Customer8[[#This Row],[Saving Accounts]]</f>
        <v>175095.6881</v>
      </c>
      <c r="R2051" s="3">
        <f>IF(AND(K2051="Current", Customer8[[#This Row],[Balance]]&gt;500000), Customer8[[#This Row],[Balance]]*1.02, Customer8[[#This Row],[Balance]])</f>
        <v>175095.6881</v>
      </c>
      <c r="S2051" s="3" t="str">
        <f>TEXT(Customer8[[#This Row],[Transaction_Date]], "MMM")</f>
        <v>Dec</v>
      </c>
      <c r="T2051" s="3" t="str">
        <f t="shared" si="32"/>
        <v>60-69 Yrs</v>
      </c>
      <c r="U2051" s="3" t="str">
        <f>TEXT(Customer8[[#This Row],[Transaction_Date]],"YYYY")</f>
        <v>2021</v>
      </c>
    </row>
    <row r="2052" spans="1:21" x14ac:dyDescent="0.35">
      <c r="A2052" t="s">
        <v>4266</v>
      </c>
      <c r="B2052">
        <v>833296386</v>
      </c>
      <c r="C2052">
        <v>27</v>
      </c>
      <c r="D2052" s="1">
        <v>34844.25</v>
      </c>
      <c r="E2052" t="s">
        <v>11</v>
      </c>
      <c r="F2052" t="s">
        <v>69</v>
      </c>
      <c r="G2052" t="s">
        <v>2746</v>
      </c>
      <c r="H2052" s="3">
        <v>496839.1213</v>
      </c>
      <c r="I2052" s="3">
        <v>174113.53279999999</v>
      </c>
      <c r="J2052" t="s">
        <v>4267</v>
      </c>
      <c r="K2052" t="str">
        <f>_xlfn.XLOOKUP(A2052, Accounts!A:A, Accounts!E:E, "Not Found")</f>
        <v>Domiciliary</v>
      </c>
      <c r="L2052" s="3">
        <f>_xlfn.XLOOKUP(A2052, Accounts!A:A, Accounts!G:G, 0)</f>
        <v>917334728</v>
      </c>
      <c r="M2052" s="3" t="str">
        <f>_xlfn.XLOOKUP(A2052, Loan!A:A, Loan!D:D, "0")</f>
        <v>0</v>
      </c>
      <c r="N2052" s="3" t="str">
        <f>_xlfn.XLOOKUP(Customer8[[#This Row],[Account Number]],Transaction!C:C,Transaction!D:D)</f>
        <v>Cash Withdrawal</v>
      </c>
      <c r="O2052" s="3" t="str">
        <f>_xlfn.XLOOKUP(Customer8[[#This Row],[Account Number]], Transaction!C:C,Transaction!E:E)</f>
        <v>ATM</v>
      </c>
      <c r="P2052" s="2">
        <f>_xlfn.XLOOKUP(Customer8[[#This Row],[Account Number]], Transaction!C:C,Transaction!F:F)</f>
        <v>44679</v>
      </c>
      <c r="Q2052" s="3">
        <f>Customer8[[#This Row],[Bank Deposit]]-Customer8[[#This Row],[Saving Accounts]]</f>
        <v>322725.58850000001</v>
      </c>
      <c r="R2052" s="3">
        <f>IF(AND(K2052="Current", Customer8[[#This Row],[Balance]]&gt;500000), Customer8[[#This Row],[Balance]]*1.02, Customer8[[#This Row],[Balance]])</f>
        <v>322725.58850000001</v>
      </c>
      <c r="S2052" s="3" t="str">
        <f>TEXT(Customer8[[#This Row],[Transaction_Date]], "MMM")</f>
        <v>Apr</v>
      </c>
      <c r="T2052" s="3" t="str">
        <f t="shared" si="32"/>
        <v>20-29 Yrs</v>
      </c>
      <c r="U2052" s="3" t="str">
        <f>TEXT(Customer8[[#This Row],[Transaction_Date]],"YYYY")</f>
        <v>2022</v>
      </c>
    </row>
    <row r="2053" spans="1:21" x14ac:dyDescent="0.35">
      <c r="A2053" t="s">
        <v>4268</v>
      </c>
      <c r="B2053">
        <v>158304189</v>
      </c>
      <c r="C2053">
        <v>71</v>
      </c>
      <c r="D2053" s="1">
        <v>18773.25</v>
      </c>
      <c r="E2053" t="s">
        <v>11</v>
      </c>
      <c r="F2053" t="s">
        <v>668</v>
      </c>
      <c r="G2053" t="s">
        <v>2764</v>
      </c>
      <c r="H2053" s="3">
        <v>834989.68519999995</v>
      </c>
      <c r="I2053" s="3">
        <v>256364.40059999999</v>
      </c>
      <c r="J2053" t="s">
        <v>4269</v>
      </c>
      <c r="K2053" t="str">
        <f>_xlfn.XLOOKUP(A2053, Accounts!A:A, Accounts!E:E, "Not Found")</f>
        <v>Current</v>
      </c>
      <c r="L2053" s="3">
        <f>_xlfn.XLOOKUP(A2053, Accounts!A:A, Accounts!G:G, 0)</f>
        <v>4011448584</v>
      </c>
      <c r="M2053" s="3" t="str">
        <f>_xlfn.XLOOKUP(A2053, Loan!A:A, Loan!D:D, "0")</f>
        <v>0</v>
      </c>
      <c r="N2053" s="3" t="str">
        <f>_xlfn.XLOOKUP(Customer8[[#This Row],[Account Number]],Transaction!C:C,Transaction!D:D)</f>
        <v>Cash Withdrawal</v>
      </c>
      <c r="O2053" s="3" t="str">
        <f>_xlfn.XLOOKUP(Customer8[[#This Row],[Account Number]], Transaction!C:C,Transaction!E:E)</f>
        <v>Bank</v>
      </c>
      <c r="P2053" s="2">
        <f>_xlfn.XLOOKUP(Customer8[[#This Row],[Account Number]], Transaction!C:C,Transaction!F:F)</f>
        <v>44512</v>
      </c>
      <c r="Q2053" s="3">
        <f>Customer8[[#This Row],[Bank Deposit]]-Customer8[[#This Row],[Saving Accounts]]</f>
        <v>578625.2845999999</v>
      </c>
      <c r="R2053" s="3">
        <f>IF(AND(K2053="Current", Customer8[[#This Row],[Balance]]&gt;500000), Customer8[[#This Row],[Balance]]*1.02, Customer8[[#This Row],[Balance]])</f>
        <v>590197.79029199993</v>
      </c>
      <c r="S2053" s="3" t="str">
        <f>TEXT(Customer8[[#This Row],[Transaction_Date]], "MMM")</f>
        <v>Nov</v>
      </c>
      <c r="T2053" s="3" t="str">
        <f t="shared" si="32"/>
        <v>70 Yrs &amp; Above</v>
      </c>
      <c r="U2053" s="3" t="str">
        <f>TEXT(Customer8[[#This Row],[Transaction_Date]],"YYYY")</f>
        <v>2021</v>
      </c>
    </row>
    <row r="2054" spans="1:21" x14ac:dyDescent="0.35">
      <c r="A2054" t="s">
        <v>4270</v>
      </c>
      <c r="B2054">
        <v>802088876</v>
      </c>
      <c r="C2054">
        <v>59</v>
      </c>
      <c r="D2054" s="1">
        <v>23156.25</v>
      </c>
      <c r="E2054" t="s">
        <v>11</v>
      </c>
      <c r="F2054" t="s">
        <v>840</v>
      </c>
      <c r="G2054" t="s">
        <v>2776</v>
      </c>
      <c r="H2054" s="3">
        <v>1260515.5758</v>
      </c>
      <c r="I2054" s="3">
        <v>384457.25060000003</v>
      </c>
      <c r="J2054" t="s">
        <v>4271</v>
      </c>
      <c r="K2054" t="str">
        <f>_xlfn.XLOOKUP(A2054, Accounts!A:A, Accounts!E:E, "Not Found")</f>
        <v>Current</v>
      </c>
      <c r="L2054" s="3">
        <f>_xlfn.XLOOKUP(A2054, Accounts!A:A, Accounts!G:G, 0)</f>
        <v>944832456</v>
      </c>
      <c r="M2054" s="3" t="str">
        <f>_xlfn.XLOOKUP(A2054, Loan!A:A, Loan!D:D, "0")</f>
        <v>0</v>
      </c>
      <c r="N2054" s="3" t="str">
        <f>_xlfn.XLOOKUP(Customer8[[#This Row],[Account Number]],Transaction!C:C,Transaction!D:D)</f>
        <v>Money Deposit</v>
      </c>
      <c r="O2054" s="3" t="str">
        <f>_xlfn.XLOOKUP(Customer8[[#This Row],[Account Number]], Transaction!C:C,Transaction!E:E)</f>
        <v>ATM</v>
      </c>
      <c r="P2054" s="2">
        <f>_xlfn.XLOOKUP(Customer8[[#This Row],[Account Number]], Transaction!C:C,Transaction!F:F)</f>
        <v>44286</v>
      </c>
      <c r="Q2054" s="3">
        <f>Customer8[[#This Row],[Bank Deposit]]-Customer8[[#This Row],[Saving Accounts]]</f>
        <v>876058.32519999996</v>
      </c>
      <c r="R2054" s="3">
        <f>IF(AND(K2054="Current", Customer8[[#This Row],[Balance]]&gt;500000), Customer8[[#This Row],[Balance]]*1.02, Customer8[[#This Row],[Balance]])</f>
        <v>893579.49170399993</v>
      </c>
      <c r="S2054" s="3" t="str">
        <f>TEXT(Customer8[[#This Row],[Transaction_Date]], "MMM")</f>
        <v>Mar</v>
      </c>
      <c r="T2054" s="3" t="str">
        <f t="shared" si="32"/>
        <v>50-59 Yrs</v>
      </c>
      <c r="U2054" s="3" t="str">
        <f>TEXT(Customer8[[#This Row],[Transaction_Date]],"YYYY")</f>
        <v>2021</v>
      </c>
    </row>
    <row r="2055" spans="1:21" x14ac:dyDescent="0.35">
      <c r="A2055" t="s">
        <v>4272</v>
      </c>
      <c r="B2055">
        <v>903001679</v>
      </c>
      <c r="C2055">
        <v>37</v>
      </c>
      <c r="D2055" s="1">
        <v>31191.75</v>
      </c>
      <c r="E2055" t="s">
        <v>11</v>
      </c>
      <c r="F2055" t="s">
        <v>48</v>
      </c>
      <c r="G2055" t="s">
        <v>2749</v>
      </c>
      <c r="H2055" s="3">
        <v>972403.54</v>
      </c>
      <c r="I2055" s="3">
        <v>328186.19469999999</v>
      </c>
      <c r="J2055" t="s">
        <v>4273</v>
      </c>
      <c r="K2055" t="str">
        <f>_xlfn.XLOOKUP(A2055, Accounts!A:A, Accounts!E:E, "Not Found")</f>
        <v>Corporate</v>
      </c>
      <c r="L2055" s="3">
        <f>_xlfn.XLOOKUP(A2055, Accounts!A:A, Accounts!G:G, 0)</f>
        <v>1537445769</v>
      </c>
      <c r="M2055" s="3" t="str">
        <f>_xlfn.XLOOKUP(A2055, Loan!A:A, Loan!D:D, "0")</f>
        <v>0</v>
      </c>
      <c r="N2055" s="3" t="str">
        <f>_xlfn.XLOOKUP(Customer8[[#This Row],[Account Number]],Transaction!C:C,Transaction!D:D)</f>
        <v>Money Transfer</v>
      </c>
      <c r="O2055" s="3" t="str">
        <f>_xlfn.XLOOKUP(Customer8[[#This Row],[Account Number]], Transaction!C:C,Transaction!E:E)</f>
        <v>Mobile</v>
      </c>
      <c r="P2055" s="2">
        <f>_xlfn.XLOOKUP(Customer8[[#This Row],[Account Number]], Transaction!C:C,Transaction!F:F)</f>
        <v>44493</v>
      </c>
      <c r="Q2055" s="3">
        <f>Customer8[[#This Row],[Bank Deposit]]-Customer8[[#This Row],[Saving Accounts]]</f>
        <v>644217.34530000004</v>
      </c>
      <c r="R2055" s="3">
        <f>IF(AND(K2055="Current", Customer8[[#This Row],[Balance]]&gt;500000), Customer8[[#This Row],[Balance]]*1.02, Customer8[[#This Row],[Balance]])</f>
        <v>644217.34530000004</v>
      </c>
      <c r="S2055" s="3" t="str">
        <f>TEXT(Customer8[[#This Row],[Transaction_Date]], "MMM")</f>
        <v>Oct</v>
      </c>
      <c r="T2055" s="3" t="str">
        <f t="shared" si="32"/>
        <v>30-39 Yrs</v>
      </c>
      <c r="U2055" s="3" t="str">
        <f>TEXT(Customer8[[#This Row],[Transaction_Date]],"YYYY")</f>
        <v>2021</v>
      </c>
    </row>
    <row r="2056" spans="1:21" x14ac:dyDescent="0.35">
      <c r="A2056" t="s">
        <v>4274</v>
      </c>
      <c r="B2056">
        <v>382278715</v>
      </c>
      <c r="C2056">
        <v>28</v>
      </c>
      <c r="D2056" s="1">
        <v>34479</v>
      </c>
      <c r="E2056" t="s">
        <v>11</v>
      </c>
      <c r="F2056" t="s">
        <v>106</v>
      </c>
      <c r="G2056" t="s">
        <v>2767</v>
      </c>
      <c r="H2056" s="3">
        <v>357572.12650000001</v>
      </c>
      <c r="I2056" s="3">
        <v>99832.860700000005</v>
      </c>
      <c r="J2056" t="s">
        <v>4275</v>
      </c>
      <c r="K2056" t="str">
        <f>_xlfn.XLOOKUP(A2056, Accounts!A:A, Accounts!E:E, "Not Found")</f>
        <v>Current</v>
      </c>
      <c r="L2056" s="3">
        <f>_xlfn.XLOOKUP(A2056, Accounts!A:A, Accounts!G:G, 0)</f>
        <v>1596583438</v>
      </c>
      <c r="M2056" s="3" t="str">
        <f>_xlfn.XLOOKUP(A2056, Loan!A:A, Loan!D:D, "0")</f>
        <v>0</v>
      </c>
      <c r="N2056" s="3" t="str">
        <f>_xlfn.XLOOKUP(Customer8[[#This Row],[Account Number]],Transaction!C:C,Transaction!D:D)</f>
        <v>Money Transfer</v>
      </c>
      <c r="O2056" s="3" t="str">
        <f>_xlfn.XLOOKUP(Customer8[[#This Row],[Account Number]], Transaction!C:C,Transaction!E:E)</f>
        <v>Mobile</v>
      </c>
      <c r="P2056" s="2">
        <f>_xlfn.XLOOKUP(Customer8[[#This Row],[Account Number]], Transaction!C:C,Transaction!F:F)</f>
        <v>44242</v>
      </c>
      <c r="Q2056" s="3">
        <f>Customer8[[#This Row],[Bank Deposit]]-Customer8[[#This Row],[Saving Accounts]]</f>
        <v>257739.26579999999</v>
      </c>
      <c r="R2056" s="3">
        <f>IF(AND(K2056="Current", Customer8[[#This Row],[Balance]]&gt;500000), Customer8[[#This Row],[Balance]]*1.02, Customer8[[#This Row],[Balance]])</f>
        <v>257739.26579999999</v>
      </c>
      <c r="S2056" s="3" t="str">
        <f>TEXT(Customer8[[#This Row],[Transaction_Date]], "MMM")</f>
        <v>Feb</v>
      </c>
      <c r="T2056" s="3" t="str">
        <f t="shared" si="32"/>
        <v>20-29 Yrs</v>
      </c>
      <c r="U2056" s="3" t="str">
        <f>TEXT(Customer8[[#This Row],[Transaction_Date]],"YYYY")</f>
        <v>2021</v>
      </c>
    </row>
    <row r="2057" spans="1:21" x14ac:dyDescent="0.35">
      <c r="A2057" t="s">
        <v>4276</v>
      </c>
      <c r="B2057">
        <v>111392645</v>
      </c>
      <c r="C2057">
        <v>32</v>
      </c>
      <c r="D2057" s="1">
        <v>33018</v>
      </c>
      <c r="E2057" t="s">
        <v>11</v>
      </c>
      <c r="F2057" t="s">
        <v>169</v>
      </c>
      <c r="G2057" t="s">
        <v>2771</v>
      </c>
      <c r="H2057" s="3">
        <v>202534.1894</v>
      </c>
      <c r="I2057" s="3">
        <v>89353.318899999998</v>
      </c>
      <c r="J2057" t="s">
        <v>4277</v>
      </c>
      <c r="K2057" t="str">
        <f>_xlfn.XLOOKUP(A2057, Accounts!A:A, Accounts!E:E, "Not Found")</f>
        <v>Domiciliary</v>
      </c>
      <c r="L2057" s="3">
        <f>_xlfn.XLOOKUP(A2057, Accounts!A:A, Accounts!G:G, 0)</f>
        <v>69441372</v>
      </c>
      <c r="M2057" s="3" t="str">
        <f>_xlfn.XLOOKUP(A2057, Loan!A:A, Loan!D:D, "0")</f>
        <v>0</v>
      </c>
      <c r="N2057" s="3" t="str">
        <f>_xlfn.XLOOKUP(Customer8[[#This Row],[Account Number]],Transaction!C:C,Transaction!D:D)</f>
        <v>Online Payment</v>
      </c>
      <c r="O2057" s="3" t="str">
        <f>_xlfn.XLOOKUP(Customer8[[#This Row],[Account Number]], Transaction!C:C,Transaction!E:E)</f>
        <v>Internet Banking</v>
      </c>
      <c r="P2057" s="2">
        <f>_xlfn.XLOOKUP(Customer8[[#This Row],[Account Number]], Transaction!C:C,Transaction!F:F)</f>
        <v>44519</v>
      </c>
      <c r="Q2057" s="3">
        <f>Customer8[[#This Row],[Bank Deposit]]-Customer8[[#This Row],[Saving Accounts]]</f>
        <v>113180.8705</v>
      </c>
      <c r="R2057" s="3">
        <f>IF(AND(K2057="Current", Customer8[[#This Row],[Balance]]&gt;500000), Customer8[[#This Row],[Balance]]*1.02, Customer8[[#This Row],[Balance]])</f>
        <v>113180.8705</v>
      </c>
      <c r="S2057" s="3" t="str">
        <f>TEXT(Customer8[[#This Row],[Transaction_Date]], "MMM")</f>
        <v>Nov</v>
      </c>
      <c r="T2057" s="3" t="str">
        <f t="shared" si="32"/>
        <v>30-39 Yrs</v>
      </c>
      <c r="U2057" s="3" t="str">
        <f>TEXT(Customer8[[#This Row],[Transaction_Date]],"YYYY")</f>
        <v>2021</v>
      </c>
    </row>
    <row r="2058" spans="1:21" x14ac:dyDescent="0.35">
      <c r="A2058" t="s">
        <v>4278</v>
      </c>
      <c r="B2058">
        <v>932589685</v>
      </c>
      <c r="C2058">
        <v>76</v>
      </c>
      <c r="D2058" s="1">
        <v>16947</v>
      </c>
      <c r="E2058" t="s">
        <v>11</v>
      </c>
      <c r="F2058" t="s">
        <v>708</v>
      </c>
      <c r="G2058" t="s">
        <v>2740</v>
      </c>
      <c r="H2058" s="3">
        <v>446980.03899999999</v>
      </c>
      <c r="I2058" s="3">
        <v>112541.9509</v>
      </c>
      <c r="J2058" t="s">
        <v>4279</v>
      </c>
      <c r="K2058" t="str">
        <f>_xlfn.XLOOKUP(A2058, Accounts!A:A, Accounts!E:E, "Not Found")</f>
        <v>Domiciliary</v>
      </c>
      <c r="L2058" s="3">
        <f>_xlfn.XLOOKUP(A2058, Accounts!A:A, Accounts!G:G, 0)</f>
        <v>299904747</v>
      </c>
      <c r="M2058" s="3" t="str">
        <f>_xlfn.XLOOKUP(A2058, Loan!A:A, Loan!D:D, "0")</f>
        <v>0</v>
      </c>
      <c r="N2058" s="3" t="str">
        <f>_xlfn.XLOOKUP(Customer8[[#This Row],[Account Number]],Transaction!C:C,Transaction!D:D)</f>
        <v>Money Transfer</v>
      </c>
      <c r="O2058" s="3" t="str">
        <f>_xlfn.XLOOKUP(Customer8[[#This Row],[Account Number]], Transaction!C:C,Transaction!E:E)</f>
        <v>Mobile</v>
      </c>
      <c r="P2058" s="2">
        <f>_xlfn.XLOOKUP(Customer8[[#This Row],[Account Number]], Transaction!C:C,Transaction!F:F)</f>
        <v>44215</v>
      </c>
      <c r="Q2058" s="3">
        <f>Customer8[[#This Row],[Bank Deposit]]-Customer8[[#This Row],[Saving Accounts]]</f>
        <v>334438.08809999999</v>
      </c>
      <c r="R2058" s="3">
        <f>IF(AND(K2058="Current", Customer8[[#This Row],[Balance]]&gt;500000), Customer8[[#This Row],[Balance]]*1.02, Customer8[[#This Row],[Balance]])</f>
        <v>334438.08809999999</v>
      </c>
      <c r="S2058" s="3" t="str">
        <f>TEXT(Customer8[[#This Row],[Transaction_Date]], "MMM")</f>
        <v>Jan</v>
      </c>
      <c r="T2058" s="3" t="str">
        <f t="shared" si="32"/>
        <v>70 Yrs &amp; Above</v>
      </c>
      <c r="U2058" s="3" t="str">
        <f>TEXT(Customer8[[#This Row],[Transaction_Date]],"YYYY")</f>
        <v>2021</v>
      </c>
    </row>
    <row r="2059" spans="1:21" x14ac:dyDescent="0.35">
      <c r="A2059" t="s">
        <v>4280</v>
      </c>
      <c r="B2059">
        <v>972428622</v>
      </c>
      <c r="C2059">
        <v>33</v>
      </c>
      <c r="D2059" s="1">
        <v>32652.75</v>
      </c>
      <c r="E2059" t="s">
        <v>11</v>
      </c>
      <c r="F2059" t="s">
        <v>671</v>
      </c>
      <c r="G2059" t="s">
        <v>2749</v>
      </c>
      <c r="H2059" s="3">
        <v>39702.855000000003</v>
      </c>
      <c r="I2059" s="3">
        <v>9541.6317999999992</v>
      </c>
      <c r="J2059" t="s">
        <v>4281</v>
      </c>
      <c r="K2059" t="str">
        <f>_xlfn.XLOOKUP(A2059, Accounts!A:A, Accounts!E:E, "Not Found")</f>
        <v>Savings</v>
      </c>
      <c r="L2059" s="3">
        <f>_xlfn.XLOOKUP(A2059, Accounts!A:A, Accounts!G:G, 0)</f>
        <v>451405458</v>
      </c>
      <c r="M2059" s="3" t="str">
        <f>_xlfn.XLOOKUP(A2059, Loan!A:A, Loan!D:D, "0")</f>
        <v>0</v>
      </c>
      <c r="N2059" s="3" t="str">
        <f>_xlfn.XLOOKUP(Customer8[[#This Row],[Account Number]],Transaction!C:C,Transaction!D:D)</f>
        <v>Money Transfer</v>
      </c>
      <c r="O2059" s="3" t="str">
        <f>_xlfn.XLOOKUP(Customer8[[#This Row],[Account Number]], Transaction!C:C,Transaction!E:E)</f>
        <v>Mobile</v>
      </c>
      <c r="P2059" s="2">
        <f>_xlfn.XLOOKUP(Customer8[[#This Row],[Account Number]], Transaction!C:C,Transaction!F:F)</f>
        <v>44266</v>
      </c>
      <c r="Q2059" s="3">
        <f>Customer8[[#This Row],[Bank Deposit]]-Customer8[[#This Row],[Saving Accounts]]</f>
        <v>30161.223200000004</v>
      </c>
      <c r="R2059" s="3">
        <f>IF(AND(K2059="Current", Customer8[[#This Row],[Balance]]&gt;500000), Customer8[[#This Row],[Balance]]*1.02, Customer8[[#This Row],[Balance]])</f>
        <v>30161.223200000004</v>
      </c>
      <c r="S2059" s="3" t="str">
        <f>TEXT(Customer8[[#This Row],[Transaction_Date]], "MMM")</f>
        <v>Mar</v>
      </c>
      <c r="T2059" s="3" t="str">
        <f t="shared" si="32"/>
        <v>30-39 Yrs</v>
      </c>
      <c r="U2059" s="3" t="str">
        <f>TEXT(Customer8[[#This Row],[Transaction_Date]],"YYYY")</f>
        <v>2021</v>
      </c>
    </row>
    <row r="2060" spans="1:21" x14ac:dyDescent="0.35">
      <c r="A2060" t="s">
        <v>3342</v>
      </c>
      <c r="B2060">
        <v>784328008</v>
      </c>
      <c r="C2060">
        <v>34</v>
      </c>
      <c r="D2060" s="1">
        <v>32287.5</v>
      </c>
      <c r="E2060" t="s">
        <v>11</v>
      </c>
      <c r="F2060" t="s">
        <v>260</v>
      </c>
      <c r="G2060" t="s">
        <v>2743</v>
      </c>
      <c r="H2060" s="3">
        <v>98856.3364</v>
      </c>
      <c r="I2060" s="3">
        <v>13573.7354</v>
      </c>
      <c r="J2060" t="s">
        <v>3084</v>
      </c>
      <c r="K2060" t="str">
        <f>_xlfn.XLOOKUP(A2060, Accounts!A:A, Accounts!E:E, "Not Found")</f>
        <v>Corporate</v>
      </c>
      <c r="L2060" s="3">
        <f>_xlfn.XLOOKUP(A2060, Accounts!A:A, Accounts!G:G, 0)</f>
        <v>656598272</v>
      </c>
      <c r="M2060" s="3" t="str">
        <f>_xlfn.XLOOKUP(A2060, Loan!A:A, Loan!D:D, "0")</f>
        <v>0</v>
      </c>
      <c r="N2060" s="3" t="str">
        <f>_xlfn.XLOOKUP(Customer8[[#This Row],[Account Number]],Transaction!C:C,Transaction!D:D)</f>
        <v>Online Payment</v>
      </c>
      <c r="O2060" s="3" t="str">
        <f>_xlfn.XLOOKUP(Customer8[[#This Row],[Account Number]], Transaction!C:C,Transaction!E:E)</f>
        <v>Internet Banking</v>
      </c>
      <c r="P2060" s="2">
        <f>_xlfn.XLOOKUP(Customer8[[#This Row],[Account Number]], Transaction!C:C,Transaction!F:F)</f>
        <v>44395</v>
      </c>
      <c r="Q2060" s="3">
        <f>Customer8[[#This Row],[Bank Deposit]]-Customer8[[#This Row],[Saving Accounts]]</f>
        <v>85282.600999999995</v>
      </c>
      <c r="R2060" s="3">
        <f>IF(AND(K2060="Current", Customer8[[#This Row],[Balance]]&gt;500000), Customer8[[#This Row],[Balance]]*1.02, Customer8[[#This Row],[Balance]])</f>
        <v>85282.600999999995</v>
      </c>
      <c r="S2060" s="3" t="str">
        <f>TEXT(Customer8[[#This Row],[Transaction_Date]], "MMM")</f>
        <v>Jul</v>
      </c>
      <c r="T2060" s="3" t="str">
        <f t="shared" si="32"/>
        <v>30-39 Yrs</v>
      </c>
      <c r="U2060" s="3" t="str">
        <f>TEXT(Customer8[[#This Row],[Transaction_Date]],"YYYY")</f>
        <v>2021</v>
      </c>
    </row>
    <row r="2061" spans="1:21" x14ac:dyDescent="0.35">
      <c r="A2061" t="s">
        <v>4282</v>
      </c>
      <c r="B2061">
        <v>257586339</v>
      </c>
      <c r="C2061">
        <v>77</v>
      </c>
      <c r="D2061" s="1">
        <v>16581.75</v>
      </c>
      <c r="E2061" t="s">
        <v>11</v>
      </c>
      <c r="F2061" t="s">
        <v>390</v>
      </c>
      <c r="G2061" t="s">
        <v>2771</v>
      </c>
      <c r="H2061" s="3">
        <v>2894745.6971999998</v>
      </c>
      <c r="I2061" s="3">
        <v>463159.31160000002</v>
      </c>
      <c r="J2061" t="s">
        <v>4283</v>
      </c>
      <c r="K2061" t="str">
        <f>_xlfn.XLOOKUP(A2061, Accounts!A:A, Accounts!E:E, "Not Found")</f>
        <v>Joint</v>
      </c>
      <c r="L2061" s="3">
        <f>_xlfn.XLOOKUP(A2061, Accounts!A:A, Accounts!G:G, 0)</f>
        <v>9829131</v>
      </c>
      <c r="M2061" s="3" t="str">
        <f>_xlfn.XLOOKUP(A2061, Loan!A:A, Loan!D:D, "0")</f>
        <v>0</v>
      </c>
      <c r="N2061" s="3" t="str">
        <f>_xlfn.XLOOKUP(Customer8[[#This Row],[Account Number]],Transaction!C:C,Transaction!D:D)</f>
        <v>Money Transfer</v>
      </c>
      <c r="O2061" s="3" t="str">
        <f>_xlfn.XLOOKUP(Customer8[[#This Row],[Account Number]], Transaction!C:C,Transaction!E:E)</f>
        <v>Mobile</v>
      </c>
      <c r="P2061" s="2">
        <f>_xlfn.XLOOKUP(Customer8[[#This Row],[Account Number]], Transaction!C:C,Transaction!F:F)</f>
        <v>44588</v>
      </c>
      <c r="Q2061" s="3">
        <f>Customer8[[#This Row],[Bank Deposit]]-Customer8[[#This Row],[Saving Accounts]]</f>
        <v>2431586.3855999997</v>
      </c>
      <c r="R2061" s="3">
        <f>IF(AND(K2061="Current", Customer8[[#This Row],[Balance]]&gt;500000), Customer8[[#This Row],[Balance]]*1.02, Customer8[[#This Row],[Balance]])</f>
        <v>2431586.3855999997</v>
      </c>
      <c r="S2061" s="3" t="str">
        <f>TEXT(Customer8[[#This Row],[Transaction_Date]], "MMM")</f>
        <v>Jan</v>
      </c>
      <c r="T2061" s="3" t="str">
        <f t="shared" si="32"/>
        <v>70 Yrs &amp; Above</v>
      </c>
      <c r="U2061" s="3" t="str">
        <f>TEXT(Customer8[[#This Row],[Transaction_Date]],"YYYY")</f>
        <v>2022</v>
      </c>
    </row>
    <row r="2062" spans="1:21" x14ac:dyDescent="0.35">
      <c r="A2062" t="s">
        <v>4284</v>
      </c>
      <c r="B2062">
        <v>96104372</v>
      </c>
      <c r="C2062">
        <v>27</v>
      </c>
      <c r="D2062" s="1">
        <v>34844.25</v>
      </c>
      <c r="E2062" t="s">
        <v>11</v>
      </c>
      <c r="F2062" t="s">
        <v>160</v>
      </c>
      <c r="G2062" t="s">
        <v>2759</v>
      </c>
      <c r="H2062" s="3">
        <v>188774.56280000001</v>
      </c>
      <c r="I2062" s="3">
        <v>47567.256999999998</v>
      </c>
      <c r="J2062" t="s">
        <v>4285</v>
      </c>
      <c r="K2062" t="str">
        <f>_xlfn.XLOOKUP(A2062, Accounts!A:A, Accounts!E:E, "Not Found")</f>
        <v>Joint</v>
      </c>
      <c r="L2062" s="3">
        <f>_xlfn.XLOOKUP(A2062, Accounts!A:A, Accounts!G:G, 0)</f>
        <v>32397945</v>
      </c>
      <c r="M2062" s="3" t="str">
        <f>_xlfn.XLOOKUP(A2062, Loan!A:A, Loan!D:D, "0")</f>
        <v>0</v>
      </c>
      <c r="N2062" s="3" t="str">
        <f>_xlfn.XLOOKUP(Customer8[[#This Row],[Account Number]],Transaction!C:C,Transaction!D:D)</f>
        <v>Checks</v>
      </c>
      <c r="O2062" s="3" t="str">
        <f>_xlfn.XLOOKUP(Customer8[[#This Row],[Account Number]], Transaction!C:C,Transaction!E:E)</f>
        <v>Bank</v>
      </c>
      <c r="P2062" s="2">
        <f>_xlfn.XLOOKUP(Customer8[[#This Row],[Account Number]], Transaction!C:C,Transaction!F:F)</f>
        <v>44624</v>
      </c>
      <c r="Q2062" s="3">
        <f>Customer8[[#This Row],[Bank Deposit]]-Customer8[[#This Row],[Saving Accounts]]</f>
        <v>141207.30580000003</v>
      </c>
      <c r="R2062" s="3">
        <f>IF(AND(K2062="Current", Customer8[[#This Row],[Balance]]&gt;500000), Customer8[[#This Row],[Balance]]*1.02, Customer8[[#This Row],[Balance]])</f>
        <v>141207.30580000003</v>
      </c>
      <c r="S2062" s="3" t="str">
        <f>TEXT(Customer8[[#This Row],[Transaction_Date]], "MMM")</f>
        <v>Mar</v>
      </c>
      <c r="T2062" s="3" t="str">
        <f t="shared" si="32"/>
        <v>20-29 Yrs</v>
      </c>
      <c r="U2062" s="3" t="str">
        <f>TEXT(Customer8[[#This Row],[Transaction_Date]],"YYYY")</f>
        <v>2022</v>
      </c>
    </row>
    <row r="2063" spans="1:21" x14ac:dyDescent="0.35">
      <c r="A2063" t="s">
        <v>4286</v>
      </c>
      <c r="B2063">
        <v>795714810</v>
      </c>
      <c r="C2063">
        <v>83</v>
      </c>
      <c r="D2063" s="1">
        <v>14390.25</v>
      </c>
      <c r="E2063" t="s">
        <v>11</v>
      </c>
      <c r="F2063" t="s">
        <v>75</v>
      </c>
      <c r="G2063" t="s">
        <v>2746</v>
      </c>
      <c r="H2063" s="3">
        <v>1415618.5279999999</v>
      </c>
      <c r="I2063" s="3">
        <v>167777.01070000001</v>
      </c>
      <c r="J2063" t="s">
        <v>4287</v>
      </c>
      <c r="K2063" t="str">
        <f>_xlfn.XLOOKUP(A2063, Accounts!A:A, Accounts!E:E, "Not Found")</f>
        <v>Current</v>
      </c>
      <c r="L2063" s="3">
        <f>_xlfn.XLOOKUP(A2063, Accounts!A:A, Accounts!G:G, 0)</f>
        <v>1244719872</v>
      </c>
      <c r="M2063" s="3" t="str">
        <f>_xlfn.XLOOKUP(A2063, Loan!A:A, Loan!D:D, "0")</f>
        <v>0</v>
      </c>
      <c r="N2063" s="3" t="str">
        <f>_xlfn.XLOOKUP(Customer8[[#This Row],[Account Number]],Transaction!C:C,Transaction!D:D)</f>
        <v>Online Payment</v>
      </c>
      <c r="O2063" s="3" t="str">
        <f>_xlfn.XLOOKUP(Customer8[[#This Row],[Account Number]], Transaction!C:C,Transaction!E:E)</f>
        <v>Card</v>
      </c>
      <c r="P2063" s="2">
        <f>_xlfn.XLOOKUP(Customer8[[#This Row],[Account Number]], Transaction!C:C,Transaction!F:F)</f>
        <v>44639</v>
      </c>
      <c r="Q2063" s="3">
        <f>Customer8[[#This Row],[Bank Deposit]]-Customer8[[#This Row],[Saving Accounts]]</f>
        <v>1247841.5172999999</v>
      </c>
      <c r="R2063" s="3">
        <f>IF(AND(K2063="Current", Customer8[[#This Row],[Balance]]&gt;500000), Customer8[[#This Row],[Balance]]*1.02, Customer8[[#This Row],[Balance]])</f>
        <v>1272798.3476459999</v>
      </c>
      <c r="S2063" s="3" t="str">
        <f>TEXT(Customer8[[#This Row],[Transaction_Date]], "MMM")</f>
        <v>Mar</v>
      </c>
      <c r="T2063" s="3" t="str">
        <f t="shared" si="32"/>
        <v>70 Yrs &amp; Above</v>
      </c>
      <c r="U2063" s="3" t="str">
        <f>TEXT(Customer8[[#This Row],[Transaction_Date]],"YYYY")</f>
        <v>2022</v>
      </c>
    </row>
    <row r="2064" spans="1:21" x14ac:dyDescent="0.35">
      <c r="A2064" t="s">
        <v>4288</v>
      </c>
      <c r="B2064">
        <v>290011943</v>
      </c>
      <c r="C2064">
        <v>18</v>
      </c>
      <c r="D2064" s="1">
        <v>38131.5</v>
      </c>
      <c r="E2064" t="s">
        <v>11</v>
      </c>
      <c r="F2064" t="s">
        <v>211</v>
      </c>
      <c r="G2064" t="s">
        <v>2740</v>
      </c>
      <c r="H2064" s="3">
        <v>761183.70319999999</v>
      </c>
      <c r="I2064" s="3">
        <v>446450.78940000001</v>
      </c>
      <c r="J2064" t="s">
        <v>4289</v>
      </c>
      <c r="K2064" t="str">
        <f>_xlfn.XLOOKUP(A2064, Accounts!A:A, Accounts!E:E, "Not Found")</f>
        <v>Corporate</v>
      </c>
      <c r="L2064" s="3">
        <f>_xlfn.XLOOKUP(A2064, Accounts!A:A, Accounts!G:G, 0)</f>
        <v>3081829292</v>
      </c>
      <c r="M2064" s="3" t="str">
        <f>_xlfn.XLOOKUP(A2064, Loan!A:A, Loan!D:D, "0")</f>
        <v>0</v>
      </c>
      <c r="N2064" s="3" t="str">
        <f>_xlfn.XLOOKUP(Customer8[[#This Row],[Account Number]],Transaction!C:C,Transaction!D:D)</f>
        <v>Money Transfer</v>
      </c>
      <c r="O2064" s="3" t="str">
        <f>_xlfn.XLOOKUP(Customer8[[#This Row],[Account Number]], Transaction!C:C,Transaction!E:E)</f>
        <v>Internet Banking</v>
      </c>
      <c r="P2064" s="2">
        <f>_xlfn.XLOOKUP(Customer8[[#This Row],[Account Number]], Transaction!C:C,Transaction!F:F)</f>
        <v>44561</v>
      </c>
      <c r="Q2064" s="3">
        <f>Customer8[[#This Row],[Bank Deposit]]-Customer8[[#This Row],[Saving Accounts]]</f>
        <v>314732.91379999998</v>
      </c>
      <c r="R2064" s="3">
        <f>IF(AND(K2064="Current", Customer8[[#This Row],[Balance]]&gt;500000), Customer8[[#This Row],[Balance]]*1.02, Customer8[[#This Row],[Balance]])</f>
        <v>314732.91379999998</v>
      </c>
      <c r="S2064" s="3" t="str">
        <f>TEXT(Customer8[[#This Row],[Transaction_Date]], "MMM")</f>
        <v>Dec</v>
      </c>
      <c r="T2064" s="3" t="str">
        <f t="shared" si="32"/>
        <v>Below 20 Yrs</v>
      </c>
      <c r="U2064" s="3" t="str">
        <f>TEXT(Customer8[[#This Row],[Transaction_Date]],"YYYY")</f>
        <v>2021</v>
      </c>
    </row>
    <row r="2065" spans="1:21" x14ac:dyDescent="0.35">
      <c r="A2065" t="s">
        <v>4290</v>
      </c>
      <c r="B2065">
        <v>386788742</v>
      </c>
      <c r="C2065">
        <v>44</v>
      </c>
      <c r="D2065" s="1">
        <v>28635</v>
      </c>
      <c r="E2065" t="s">
        <v>11</v>
      </c>
      <c r="F2065" t="s">
        <v>205</v>
      </c>
      <c r="G2065" t="s">
        <v>2749</v>
      </c>
      <c r="H2065" s="3">
        <v>482275.02350000001</v>
      </c>
      <c r="I2065" s="3">
        <v>513622.9</v>
      </c>
      <c r="J2065" t="s">
        <v>4291</v>
      </c>
      <c r="K2065" t="str">
        <f>_xlfn.XLOOKUP(A2065, Accounts!A:A, Accounts!E:E, "Not Found")</f>
        <v>Corporate</v>
      </c>
      <c r="L2065" s="3">
        <f>_xlfn.XLOOKUP(A2065, Accounts!A:A, Accounts!G:G, 0)</f>
        <v>75930855</v>
      </c>
      <c r="M2065" s="3" t="str">
        <f>_xlfn.XLOOKUP(A2065, Loan!A:A, Loan!D:D, "0")</f>
        <v>0</v>
      </c>
      <c r="N2065" s="3" t="str">
        <f>_xlfn.XLOOKUP(Customer8[[#This Row],[Account Number]],Transaction!C:C,Transaction!D:D)</f>
        <v>Cash Withdrawal</v>
      </c>
      <c r="O2065" s="3" t="str">
        <f>_xlfn.XLOOKUP(Customer8[[#This Row],[Account Number]], Transaction!C:C,Transaction!E:E)</f>
        <v>ATM</v>
      </c>
      <c r="P2065" s="2">
        <f>_xlfn.XLOOKUP(Customer8[[#This Row],[Account Number]], Transaction!C:C,Transaction!F:F)</f>
        <v>44542</v>
      </c>
      <c r="Q2065" s="3">
        <f>Customer8[[#This Row],[Bank Deposit]]-Customer8[[#This Row],[Saving Accounts]]</f>
        <v>-31347.876500000013</v>
      </c>
      <c r="R2065" s="3">
        <f>IF(AND(K2065="Current", Customer8[[#This Row],[Balance]]&gt;500000), Customer8[[#This Row],[Balance]]*1.02, Customer8[[#This Row],[Balance]])</f>
        <v>-31347.876500000013</v>
      </c>
      <c r="S2065" s="3" t="str">
        <f>TEXT(Customer8[[#This Row],[Transaction_Date]], "MMM")</f>
        <v>Dec</v>
      </c>
      <c r="T2065" s="3" t="str">
        <f t="shared" si="32"/>
        <v>40-49 Yrs</v>
      </c>
      <c r="U2065" s="3" t="str">
        <f>TEXT(Customer8[[#This Row],[Transaction_Date]],"YYYY")</f>
        <v>2021</v>
      </c>
    </row>
    <row r="2066" spans="1:21" x14ac:dyDescent="0.35">
      <c r="A2066" t="s">
        <v>4292</v>
      </c>
      <c r="B2066">
        <v>80149207</v>
      </c>
      <c r="C2066">
        <v>77</v>
      </c>
      <c r="D2066" s="1">
        <v>16581.75</v>
      </c>
      <c r="E2066" t="s">
        <v>11</v>
      </c>
      <c r="F2066" t="s">
        <v>300</v>
      </c>
      <c r="G2066" t="s">
        <v>2771</v>
      </c>
      <c r="H2066" s="3">
        <v>533783.80550000002</v>
      </c>
      <c r="I2066" s="3">
        <v>88599.361199999999</v>
      </c>
      <c r="J2066" t="s">
        <v>4293</v>
      </c>
      <c r="K2066" t="str">
        <f>_xlfn.XLOOKUP(A2066, Accounts!A:A, Accounts!E:E, "Not Found")</f>
        <v>Domiciliary</v>
      </c>
      <c r="L2066" s="3">
        <f>_xlfn.XLOOKUP(A2066, Accounts!A:A, Accounts!G:G, 0)</f>
        <v>422290479</v>
      </c>
      <c r="M2066" s="3" t="str">
        <f>_xlfn.XLOOKUP(A2066, Loan!A:A, Loan!D:D, "0")</f>
        <v>0</v>
      </c>
      <c r="N2066" s="3" t="str">
        <f>_xlfn.XLOOKUP(Customer8[[#This Row],[Account Number]],Transaction!C:C,Transaction!D:D)</f>
        <v>Cash Withdrawal</v>
      </c>
      <c r="O2066" s="3" t="str">
        <f>_xlfn.XLOOKUP(Customer8[[#This Row],[Account Number]], Transaction!C:C,Transaction!E:E)</f>
        <v>ATM</v>
      </c>
      <c r="P2066" s="2">
        <f>_xlfn.XLOOKUP(Customer8[[#This Row],[Account Number]], Transaction!C:C,Transaction!F:F)</f>
        <v>44395</v>
      </c>
      <c r="Q2066" s="3">
        <f>Customer8[[#This Row],[Bank Deposit]]-Customer8[[#This Row],[Saving Accounts]]</f>
        <v>445184.44430000003</v>
      </c>
      <c r="R2066" s="3">
        <f>IF(AND(K2066="Current", Customer8[[#This Row],[Balance]]&gt;500000), Customer8[[#This Row],[Balance]]*1.02, Customer8[[#This Row],[Balance]])</f>
        <v>445184.44430000003</v>
      </c>
      <c r="S2066" s="3" t="str">
        <f>TEXT(Customer8[[#This Row],[Transaction_Date]], "MMM")</f>
        <v>Jul</v>
      </c>
      <c r="T2066" s="3" t="str">
        <f t="shared" si="32"/>
        <v>70 Yrs &amp; Above</v>
      </c>
      <c r="U2066" s="3" t="str">
        <f>TEXT(Customer8[[#This Row],[Transaction_Date]],"YYYY")</f>
        <v>2021</v>
      </c>
    </row>
    <row r="2067" spans="1:21" x14ac:dyDescent="0.35">
      <c r="A2067" t="s">
        <v>4294</v>
      </c>
      <c r="B2067">
        <v>731411413</v>
      </c>
      <c r="C2067">
        <v>47</v>
      </c>
      <c r="D2067" s="1">
        <v>27539.25</v>
      </c>
      <c r="E2067" t="s">
        <v>11</v>
      </c>
      <c r="F2067" t="s">
        <v>1602</v>
      </c>
      <c r="G2067" t="s">
        <v>2756</v>
      </c>
      <c r="H2067" s="3">
        <v>336806.30479999998</v>
      </c>
      <c r="I2067" s="3">
        <v>100059.53969999999</v>
      </c>
      <c r="J2067" t="s">
        <v>4295</v>
      </c>
      <c r="K2067" t="str">
        <f>_xlfn.XLOOKUP(A2067, Accounts!A:A, Accounts!E:E, "Not Found")</f>
        <v>Joint</v>
      </c>
      <c r="L2067" s="3">
        <f>_xlfn.XLOOKUP(A2067, Accounts!A:A, Accounts!G:G, 0)</f>
        <v>2045855616</v>
      </c>
      <c r="M2067" s="3" t="str">
        <f>_xlfn.XLOOKUP(A2067, Loan!A:A, Loan!D:D, "0")</f>
        <v>0</v>
      </c>
      <c r="N2067" s="3" t="str">
        <f>_xlfn.XLOOKUP(Customer8[[#This Row],[Account Number]],Transaction!C:C,Transaction!D:D)</f>
        <v>Online Payment</v>
      </c>
      <c r="O2067" s="3" t="str">
        <f>_xlfn.XLOOKUP(Customer8[[#This Row],[Account Number]], Transaction!C:C,Transaction!E:E)</f>
        <v>Mobile</v>
      </c>
      <c r="P2067" s="2">
        <f>_xlfn.XLOOKUP(Customer8[[#This Row],[Account Number]], Transaction!C:C,Transaction!F:F)</f>
        <v>44440</v>
      </c>
      <c r="Q2067" s="3">
        <f>Customer8[[#This Row],[Bank Deposit]]-Customer8[[#This Row],[Saving Accounts]]</f>
        <v>236746.76509999999</v>
      </c>
      <c r="R2067" s="3">
        <f>IF(AND(K2067="Current", Customer8[[#This Row],[Balance]]&gt;500000), Customer8[[#This Row],[Balance]]*1.02, Customer8[[#This Row],[Balance]])</f>
        <v>236746.76509999999</v>
      </c>
      <c r="S2067" s="3" t="str">
        <f>TEXT(Customer8[[#This Row],[Transaction_Date]], "MMM")</f>
        <v>Sep</v>
      </c>
      <c r="T2067" s="3" t="str">
        <f t="shared" si="32"/>
        <v>40-49 Yrs</v>
      </c>
      <c r="U2067" s="3" t="str">
        <f>TEXT(Customer8[[#This Row],[Transaction_Date]],"YYYY")</f>
        <v>2021</v>
      </c>
    </row>
    <row r="2068" spans="1:21" x14ac:dyDescent="0.35">
      <c r="A2068" t="s">
        <v>4296</v>
      </c>
      <c r="B2068">
        <v>80429347</v>
      </c>
      <c r="C2068">
        <v>25</v>
      </c>
      <c r="D2068" s="1">
        <v>35574.75</v>
      </c>
      <c r="E2068" t="s">
        <v>11</v>
      </c>
      <c r="F2068" t="s">
        <v>90</v>
      </c>
      <c r="G2068" t="s">
        <v>2746</v>
      </c>
      <c r="H2068" s="3">
        <v>673120.45629999996</v>
      </c>
      <c r="I2068" s="3">
        <v>272419.61540000001</v>
      </c>
      <c r="J2068" t="s">
        <v>4297</v>
      </c>
      <c r="K2068" t="str">
        <f>_xlfn.XLOOKUP(A2068, Accounts!A:A, Accounts!E:E, "Not Found")</f>
        <v>Current</v>
      </c>
      <c r="L2068" s="3">
        <f>_xlfn.XLOOKUP(A2068, Accounts!A:A, Accounts!G:G, 0)</f>
        <v>687853125</v>
      </c>
      <c r="M2068" s="3" t="str">
        <f>_xlfn.XLOOKUP(A2068, Loan!A:A, Loan!D:D, "0")</f>
        <v>0</v>
      </c>
      <c r="N2068" s="3" t="str">
        <f>_xlfn.XLOOKUP(Customer8[[#This Row],[Account Number]],Transaction!C:C,Transaction!D:D)</f>
        <v>Cash Withdrawal</v>
      </c>
      <c r="O2068" s="3" t="str">
        <f>_xlfn.XLOOKUP(Customer8[[#This Row],[Account Number]], Transaction!C:C,Transaction!E:E)</f>
        <v>POS</v>
      </c>
      <c r="P2068" s="2">
        <f>_xlfn.XLOOKUP(Customer8[[#This Row],[Account Number]], Transaction!C:C,Transaction!F:F)</f>
        <v>44628</v>
      </c>
      <c r="Q2068" s="3">
        <f>Customer8[[#This Row],[Bank Deposit]]-Customer8[[#This Row],[Saving Accounts]]</f>
        <v>400700.84089999995</v>
      </c>
      <c r="R2068" s="3">
        <f>IF(AND(K2068="Current", Customer8[[#This Row],[Balance]]&gt;500000), Customer8[[#This Row],[Balance]]*1.02, Customer8[[#This Row],[Balance]])</f>
        <v>400700.84089999995</v>
      </c>
      <c r="S2068" s="3" t="str">
        <f>TEXT(Customer8[[#This Row],[Transaction_Date]], "MMM")</f>
        <v>Mar</v>
      </c>
      <c r="T2068" s="3" t="str">
        <f t="shared" si="32"/>
        <v>20-29 Yrs</v>
      </c>
      <c r="U2068" s="3" t="str">
        <f>TEXT(Customer8[[#This Row],[Transaction_Date]],"YYYY")</f>
        <v>2022</v>
      </c>
    </row>
    <row r="2069" spans="1:21" x14ac:dyDescent="0.35">
      <c r="A2069" t="s">
        <v>4298</v>
      </c>
      <c r="B2069">
        <v>760130291</v>
      </c>
      <c r="C2069">
        <v>67</v>
      </c>
      <c r="D2069" s="1">
        <v>20234.25</v>
      </c>
      <c r="E2069" t="s">
        <v>11</v>
      </c>
      <c r="F2069" t="s">
        <v>183</v>
      </c>
      <c r="G2069" t="s">
        <v>2756</v>
      </c>
      <c r="H2069" s="3">
        <v>1748132.8252999999</v>
      </c>
      <c r="I2069" s="3">
        <v>753084.52190000005</v>
      </c>
      <c r="J2069" t="s">
        <v>4299</v>
      </c>
      <c r="K2069" t="str">
        <f>_xlfn.XLOOKUP(A2069, Accounts!A:A, Accounts!E:E, "Not Found")</f>
        <v>Domiciliary</v>
      </c>
      <c r="L2069" s="3">
        <f>_xlfn.XLOOKUP(A2069, Accounts!A:A, Accounts!G:G, 0)</f>
        <v>3126788852</v>
      </c>
      <c r="M2069" s="3" t="str">
        <f>_xlfn.XLOOKUP(A2069, Loan!A:A, Loan!D:D, "0")</f>
        <v>0</v>
      </c>
      <c r="N2069" s="3" t="str">
        <f>_xlfn.XLOOKUP(Customer8[[#This Row],[Account Number]],Transaction!C:C,Transaction!D:D)</f>
        <v>Money Transfer</v>
      </c>
      <c r="O2069" s="3" t="str">
        <f>_xlfn.XLOOKUP(Customer8[[#This Row],[Account Number]], Transaction!C:C,Transaction!E:E)</f>
        <v>Mobile</v>
      </c>
      <c r="P2069" s="2">
        <f>_xlfn.XLOOKUP(Customer8[[#This Row],[Account Number]], Transaction!C:C,Transaction!F:F)</f>
        <v>44296</v>
      </c>
      <c r="Q2069" s="3">
        <f>Customer8[[#This Row],[Bank Deposit]]-Customer8[[#This Row],[Saving Accounts]]</f>
        <v>995048.30339999986</v>
      </c>
      <c r="R2069" s="3">
        <f>IF(AND(K2069="Current", Customer8[[#This Row],[Balance]]&gt;500000), Customer8[[#This Row],[Balance]]*1.02, Customer8[[#This Row],[Balance]])</f>
        <v>995048.30339999986</v>
      </c>
      <c r="S2069" s="3" t="str">
        <f>TEXT(Customer8[[#This Row],[Transaction_Date]], "MMM")</f>
        <v>Apr</v>
      </c>
      <c r="T2069" s="3" t="str">
        <f t="shared" si="32"/>
        <v>60-69 Yrs</v>
      </c>
      <c r="U2069" s="3" t="str">
        <f>TEXT(Customer8[[#This Row],[Transaction_Date]],"YYYY")</f>
        <v>2021</v>
      </c>
    </row>
    <row r="2070" spans="1:21" x14ac:dyDescent="0.35">
      <c r="A2070" t="s">
        <v>4300</v>
      </c>
      <c r="B2070">
        <v>510835677</v>
      </c>
      <c r="C2070">
        <v>26</v>
      </c>
      <c r="D2070" s="1">
        <v>35209.5</v>
      </c>
      <c r="E2070" t="s">
        <v>11</v>
      </c>
      <c r="F2070" t="s">
        <v>293</v>
      </c>
      <c r="G2070" t="s">
        <v>2800</v>
      </c>
      <c r="H2070" s="3">
        <v>430087.04129999998</v>
      </c>
      <c r="I2070" s="3">
        <v>64096.842900000003</v>
      </c>
      <c r="J2070" t="s">
        <v>4301</v>
      </c>
      <c r="K2070" t="str">
        <f>_xlfn.XLOOKUP(A2070, Accounts!A:A, Accounts!E:E, "Not Found")</f>
        <v>Domiciliary</v>
      </c>
      <c r="L2070" s="3">
        <f>_xlfn.XLOOKUP(A2070, Accounts!A:A, Accounts!G:G, 0)</f>
        <v>99158688</v>
      </c>
      <c r="M2070" s="3" t="str">
        <f>_xlfn.XLOOKUP(A2070, Loan!A:A, Loan!D:D, "0")</f>
        <v>0</v>
      </c>
      <c r="N2070" s="3" t="str">
        <f>_xlfn.XLOOKUP(Customer8[[#This Row],[Account Number]],Transaction!C:C,Transaction!D:D)</f>
        <v>Money Deposit</v>
      </c>
      <c r="O2070" s="3" t="str">
        <f>_xlfn.XLOOKUP(Customer8[[#This Row],[Account Number]], Transaction!C:C,Transaction!E:E)</f>
        <v>Bank</v>
      </c>
      <c r="P2070" s="2">
        <f>_xlfn.XLOOKUP(Customer8[[#This Row],[Account Number]], Transaction!C:C,Transaction!F:F)</f>
        <v>44403</v>
      </c>
      <c r="Q2070" s="3">
        <f>Customer8[[#This Row],[Bank Deposit]]-Customer8[[#This Row],[Saving Accounts]]</f>
        <v>365990.19839999999</v>
      </c>
      <c r="R2070" s="3">
        <f>IF(AND(K2070="Current", Customer8[[#This Row],[Balance]]&gt;500000), Customer8[[#This Row],[Balance]]*1.02, Customer8[[#This Row],[Balance]])</f>
        <v>365990.19839999999</v>
      </c>
      <c r="S2070" s="3" t="str">
        <f>TEXT(Customer8[[#This Row],[Transaction_Date]], "MMM")</f>
        <v>Jul</v>
      </c>
      <c r="T2070" s="3" t="str">
        <f t="shared" si="32"/>
        <v>20-29 Yrs</v>
      </c>
      <c r="U2070" s="3" t="str">
        <f>TEXT(Customer8[[#This Row],[Transaction_Date]],"YYYY")</f>
        <v>2021</v>
      </c>
    </row>
    <row r="2071" spans="1:21" x14ac:dyDescent="0.35">
      <c r="A2071" t="s">
        <v>4302</v>
      </c>
      <c r="B2071">
        <v>461675878</v>
      </c>
      <c r="C2071">
        <v>29</v>
      </c>
      <c r="D2071" s="1">
        <v>34113.75</v>
      </c>
      <c r="E2071" t="s">
        <v>11</v>
      </c>
      <c r="F2071" t="s">
        <v>585</v>
      </c>
      <c r="G2071" t="s">
        <v>2756</v>
      </c>
      <c r="H2071" s="3">
        <v>976566.95030000003</v>
      </c>
      <c r="I2071" s="3">
        <v>176792.29269999999</v>
      </c>
      <c r="J2071" t="s">
        <v>4303</v>
      </c>
      <c r="K2071" t="str">
        <f>_xlfn.XLOOKUP(A2071, Accounts!A:A, Accounts!E:E, "Not Found")</f>
        <v>Corporate</v>
      </c>
      <c r="L2071" s="3">
        <f>_xlfn.XLOOKUP(A2071, Accounts!A:A, Accounts!G:G, 0)</f>
        <v>119065265</v>
      </c>
      <c r="M2071" s="3" t="str">
        <f>_xlfn.XLOOKUP(A2071, Loan!A:A, Loan!D:D, "0")</f>
        <v>0</v>
      </c>
      <c r="N2071" s="3" t="str">
        <f>_xlfn.XLOOKUP(Customer8[[#This Row],[Account Number]],Transaction!C:C,Transaction!D:D)</f>
        <v>Money Deposit</v>
      </c>
      <c r="O2071" s="3" t="str">
        <f>_xlfn.XLOOKUP(Customer8[[#This Row],[Account Number]], Transaction!C:C,Transaction!E:E)</f>
        <v>Bank</v>
      </c>
      <c r="P2071" s="2">
        <f>_xlfn.XLOOKUP(Customer8[[#This Row],[Account Number]], Transaction!C:C,Transaction!F:F)</f>
        <v>44370</v>
      </c>
      <c r="Q2071" s="3">
        <f>Customer8[[#This Row],[Bank Deposit]]-Customer8[[#This Row],[Saving Accounts]]</f>
        <v>799774.65760000004</v>
      </c>
      <c r="R2071" s="3">
        <f>IF(AND(K2071="Current", Customer8[[#This Row],[Balance]]&gt;500000), Customer8[[#This Row],[Balance]]*1.02, Customer8[[#This Row],[Balance]])</f>
        <v>799774.65760000004</v>
      </c>
      <c r="S2071" s="3" t="str">
        <f>TEXT(Customer8[[#This Row],[Transaction_Date]], "MMM")</f>
        <v>Jun</v>
      </c>
      <c r="T2071" s="3" t="str">
        <f t="shared" si="32"/>
        <v>20-29 Yrs</v>
      </c>
      <c r="U2071" s="3" t="str">
        <f>TEXT(Customer8[[#This Row],[Transaction_Date]],"YYYY")</f>
        <v>2021</v>
      </c>
    </row>
    <row r="2072" spans="1:21" x14ac:dyDescent="0.35">
      <c r="A2072" t="s">
        <v>4304</v>
      </c>
      <c r="B2072">
        <v>174625296</v>
      </c>
      <c r="C2072">
        <v>25</v>
      </c>
      <c r="D2072" s="1">
        <v>35574.75</v>
      </c>
      <c r="E2072" t="s">
        <v>11</v>
      </c>
      <c r="F2072" t="s">
        <v>596</v>
      </c>
      <c r="G2072" t="s">
        <v>2771</v>
      </c>
      <c r="H2072" s="3">
        <v>1972356.3862999999</v>
      </c>
      <c r="I2072" s="3">
        <v>326126.83500000002</v>
      </c>
      <c r="J2072" t="s">
        <v>4305</v>
      </c>
      <c r="K2072" t="str">
        <f>_xlfn.XLOOKUP(A2072, Accounts!A:A, Accounts!E:E, "Not Found")</f>
        <v>Joint</v>
      </c>
      <c r="L2072" s="3">
        <f>_xlfn.XLOOKUP(A2072, Accounts!A:A, Accounts!G:G, 0)</f>
        <v>69438852</v>
      </c>
      <c r="M2072" s="3" t="str">
        <f>_xlfn.XLOOKUP(A2072, Loan!A:A, Loan!D:D, "0")</f>
        <v>0</v>
      </c>
      <c r="N2072" s="3" t="str">
        <f>_xlfn.XLOOKUP(Customer8[[#This Row],[Account Number]],Transaction!C:C,Transaction!D:D)</f>
        <v>Money Deposit</v>
      </c>
      <c r="O2072" s="3" t="str">
        <f>_xlfn.XLOOKUP(Customer8[[#This Row],[Account Number]], Transaction!C:C,Transaction!E:E)</f>
        <v>Bank</v>
      </c>
      <c r="P2072" s="2">
        <f>_xlfn.XLOOKUP(Customer8[[#This Row],[Account Number]], Transaction!C:C,Transaction!F:F)</f>
        <v>44598</v>
      </c>
      <c r="Q2072" s="3">
        <f>Customer8[[#This Row],[Bank Deposit]]-Customer8[[#This Row],[Saving Accounts]]</f>
        <v>1646229.5512999999</v>
      </c>
      <c r="R2072" s="3">
        <f>IF(AND(K2072="Current", Customer8[[#This Row],[Balance]]&gt;500000), Customer8[[#This Row],[Balance]]*1.02, Customer8[[#This Row],[Balance]])</f>
        <v>1646229.5512999999</v>
      </c>
      <c r="S2072" s="3" t="str">
        <f>TEXT(Customer8[[#This Row],[Transaction_Date]], "MMM")</f>
        <v>Feb</v>
      </c>
      <c r="T2072" s="3" t="str">
        <f t="shared" si="32"/>
        <v>20-29 Yrs</v>
      </c>
      <c r="U2072" s="3" t="str">
        <f>TEXT(Customer8[[#This Row],[Transaction_Date]],"YYYY")</f>
        <v>2022</v>
      </c>
    </row>
    <row r="2073" spans="1:21" x14ac:dyDescent="0.35">
      <c r="A2073" t="s">
        <v>4306</v>
      </c>
      <c r="B2073">
        <v>262785749</v>
      </c>
      <c r="C2073">
        <v>44</v>
      </c>
      <c r="D2073" s="1">
        <v>28635</v>
      </c>
      <c r="E2073" t="s">
        <v>11</v>
      </c>
      <c r="F2073" t="s">
        <v>48</v>
      </c>
      <c r="G2073" t="s">
        <v>2740</v>
      </c>
      <c r="H2073" s="3">
        <v>129506.13310000001</v>
      </c>
      <c r="I2073" s="3">
        <v>155033.7844</v>
      </c>
      <c r="J2073" t="s">
        <v>4307</v>
      </c>
      <c r="K2073" t="str">
        <f>_xlfn.XLOOKUP(A2073, Accounts!A:A, Accounts!E:E, "Not Found")</f>
        <v>Joint</v>
      </c>
      <c r="L2073" s="3">
        <f>_xlfn.XLOOKUP(A2073, Accounts!A:A, Accounts!G:G, 0)</f>
        <v>1085617592</v>
      </c>
      <c r="M2073" s="3" t="str">
        <f>_xlfn.XLOOKUP(A2073, Loan!A:A, Loan!D:D, "0")</f>
        <v>0</v>
      </c>
      <c r="N2073" s="3" t="str">
        <f>_xlfn.XLOOKUP(Customer8[[#This Row],[Account Number]],Transaction!C:C,Transaction!D:D)</f>
        <v>Online Payment</v>
      </c>
      <c r="O2073" s="3" t="str">
        <f>_xlfn.XLOOKUP(Customer8[[#This Row],[Account Number]], Transaction!C:C,Transaction!E:E)</f>
        <v>Internet Banking</v>
      </c>
      <c r="P2073" s="2">
        <f>_xlfn.XLOOKUP(Customer8[[#This Row],[Account Number]], Transaction!C:C,Transaction!F:F)</f>
        <v>44365</v>
      </c>
      <c r="Q2073" s="3">
        <f>Customer8[[#This Row],[Bank Deposit]]-Customer8[[#This Row],[Saving Accounts]]</f>
        <v>-25527.651299999998</v>
      </c>
      <c r="R2073" s="3">
        <f>IF(AND(K2073="Current", Customer8[[#This Row],[Balance]]&gt;500000), Customer8[[#This Row],[Balance]]*1.02, Customer8[[#This Row],[Balance]])</f>
        <v>-25527.651299999998</v>
      </c>
      <c r="S2073" s="3" t="str">
        <f>TEXT(Customer8[[#This Row],[Transaction_Date]], "MMM")</f>
        <v>Jun</v>
      </c>
      <c r="T2073" s="3" t="str">
        <f t="shared" si="32"/>
        <v>40-49 Yrs</v>
      </c>
      <c r="U2073" s="3" t="str">
        <f>TEXT(Customer8[[#This Row],[Transaction_Date]],"YYYY")</f>
        <v>2021</v>
      </c>
    </row>
    <row r="2074" spans="1:21" x14ac:dyDescent="0.35">
      <c r="A2074" t="s">
        <v>4308</v>
      </c>
      <c r="B2074">
        <v>62724933</v>
      </c>
      <c r="C2074">
        <v>47</v>
      </c>
      <c r="D2074" s="1">
        <v>27539.25</v>
      </c>
      <c r="E2074" t="s">
        <v>11</v>
      </c>
      <c r="F2074" t="s">
        <v>588</v>
      </c>
      <c r="G2074" t="s">
        <v>2746</v>
      </c>
      <c r="H2074" s="3">
        <v>976553.20900000003</v>
      </c>
      <c r="I2074" s="3">
        <v>471515.90409999999</v>
      </c>
      <c r="J2074" t="s">
        <v>4309</v>
      </c>
      <c r="K2074" t="str">
        <f>_xlfn.XLOOKUP(A2074, Accounts!A:A, Accounts!E:E, "Not Found")</f>
        <v>Domiciliary</v>
      </c>
      <c r="L2074" s="3">
        <f>_xlfn.XLOOKUP(A2074, Accounts!A:A, Accounts!G:G, 0)</f>
        <v>646087728</v>
      </c>
      <c r="M2074" s="3" t="str">
        <f>_xlfn.XLOOKUP(A2074, Loan!A:A, Loan!D:D, "0")</f>
        <v>0</v>
      </c>
      <c r="N2074" s="3" t="str">
        <f>_xlfn.XLOOKUP(Customer8[[#This Row],[Account Number]],Transaction!C:C,Transaction!D:D)</f>
        <v>Checks</v>
      </c>
      <c r="O2074" s="3" t="str">
        <f>_xlfn.XLOOKUP(Customer8[[#This Row],[Account Number]], Transaction!C:C,Transaction!E:E)</f>
        <v>Bank</v>
      </c>
      <c r="P2074" s="2">
        <f>_xlfn.XLOOKUP(Customer8[[#This Row],[Account Number]], Transaction!C:C,Transaction!F:F)</f>
        <v>44667</v>
      </c>
      <c r="Q2074" s="3">
        <f>Customer8[[#This Row],[Bank Deposit]]-Customer8[[#This Row],[Saving Accounts]]</f>
        <v>505037.30490000005</v>
      </c>
      <c r="R2074" s="3">
        <f>IF(AND(K2074="Current", Customer8[[#This Row],[Balance]]&gt;500000), Customer8[[#This Row],[Balance]]*1.02, Customer8[[#This Row],[Balance]])</f>
        <v>505037.30490000005</v>
      </c>
      <c r="S2074" s="3" t="str">
        <f>TEXT(Customer8[[#This Row],[Transaction_Date]], "MMM")</f>
        <v>Apr</v>
      </c>
      <c r="T2074" s="3" t="str">
        <f t="shared" si="32"/>
        <v>40-49 Yrs</v>
      </c>
      <c r="U2074" s="3" t="str">
        <f>TEXT(Customer8[[#This Row],[Transaction_Date]],"YYYY")</f>
        <v>2022</v>
      </c>
    </row>
    <row r="2075" spans="1:21" x14ac:dyDescent="0.35">
      <c r="A2075" t="s">
        <v>4310</v>
      </c>
      <c r="B2075">
        <v>823998849</v>
      </c>
      <c r="C2075">
        <v>17</v>
      </c>
      <c r="D2075" s="1">
        <v>38496.75</v>
      </c>
      <c r="E2075" t="s">
        <v>11</v>
      </c>
      <c r="F2075" t="s">
        <v>127</v>
      </c>
      <c r="G2075" t="s">
        <v>2767</v>
      </c>
      <c r="H2075" s="3">
        <v>543892.25</v>
      </c>
      <c r="I2075" s="3">
        <v>162036.37909999999</v>
      </c>
      <c r="J2075" t="s">
        <v>4311</v>
      </c>
      <c r="K2075" t="str">
        <f>_xlfn.XLOOKUP(A2075, Accounts!A:A, Accounts!E:E, "Not Found")</f>
        <v>Domiciliary</v>
      </c>
      <c r="L2075" s="3">
        <f>_xlfn.XLOOKUP(A2075, Accounts!A:A, Accounts!G:G, 0)</f>
        <v>409052</v>
      </c>
      <c r="M2075" s="3" t="str">
        <f>_xlfn.XLOOKUP(A2075, Loan!A:A, Loan!D:D, "0")</f>
        <v>0</v>
      </c>
      <c r="N2075" s="3" t="str">
        <f>_xlfn.XLOOKUP(Customer8[[#This Row],[Account Number]],Transaction!C:C,Transaction!D:D)</f>
        <v>Cash Withdrawal</v>
      </c>
      <c r="O2075" s="3" t="str">
        <f>_xlfn.XLOOKUP(Customer8[[#This Row],[Account Number]], Transaction!C:C,Transaction!E:E)</f>
        <v>POS</v>
      </c>
      <c r="P2075" s="2">
        <f>_xlfn.XLOOKUP(Customer8[[#This Row],[Account Number]], Transaction!C:C,Transaction!F:F)</f>
        <v>44353</v>
      </c>
      <c r="Q2075" s="3">
        <f>Customer8[[#This Row],[Bank Deposit]]-Customer8[[#This Row],[Saving Accounts]]</f>
        <v>381855.87089999998</v>
      </c>
      <c r="R2075" s="3">
        <f>IF(AND(K2075="Current", Customer8[[#This Row],[Balance]]&gt;500000), Customer8[[#This Row],[Balance]]*1.02, Customer8[[#This Row],[Balance]])</f>
        <v>381855.87089999998</v>
      </c>
      <c r="S2075" s="3" t="str">
        <f>TEXT(Customer8[[#This Row],[Transaction_Date]], "MMM")</f>
        <v>Jun</v>
      </c>
      <c r="T2075" s="3" t="str">
        <f t="shared" si="32"/>
        <v>Below 20 Yrs</v>
      </c>
      <c r="U2075" s="3" t="str">
        <f>TEXT(Customer8[[#This Row],[Transaction_Date]],"YYYY")</f>
        <v>2021</v>
      </c>
    </row>
    <row r="2076" spans="1:21" x14ac:dyDescent="0.35">
      <c r="A2076" t="s">
        <v>4312</v>
      </c>
      <c r="B2076">
        <v>682734380</v>
      </c>
      <c r="C2076">
        <v>40</v>
      </c>
      <c r="D2076" s="1">
        <v>30096</v>
      </c>
      <c r="E2076" t="s">
        <v>11</v>
      </c>
      <c r="F2076" t="s">
        <v>886</v>
      </c>
      <c r="G2076" t="s">
        <v>2756</v>
      </c>
      <c r="H2076" s="3">
        <v>448672.114</v>
      </c>
      <c r="I2076" s="3">
        <v>101359.1094</v>
      </c>
      <c r="J2076" t="s">
        <v>4313</v>
      </c>
      <c r="K2076" t="str">
        <f>_xlfn.XLOOKUP(A2076, Accounts!A:A, Accounts!E:E, "Not Found")</f>
        <v>Domiciliary</v>
      </c>
      <c r="L2076" s="3">
        <f>_xlfn.XLOOKUP(A2076, Accounts!A:A, Accounts!G:G, 0)</f>
        <v>854352495</v>
      </c>
      <c r="M2076" s="3" t="str">
        <f>_xlfn.XLOOKUP(A2076, Loan!A:A, Loan!D:D, "0")</f>
        <v>0</v>
      </c>
      <c r="N2076" s="3" t="str">
        <f>_xlfn.XLOOKUP(Customer8[[#This Row],[Account Number]],Transaction!C:C,Transaction!D:D)</f>
        <v>Cash Withdrawal</v>
      </c>
      <c r="O2076" s="3" t="str">
        <f>_xlfn.XLOOKUP(Customer8[[#This Row],[Account Number]], Transaction!C:C,Transaction!E:E)</f>
        <v>ATM</v>
      </c>
      <c r="P2076" s="2">
        <f>_xlfn.XLOOKUP(Customer8[[#This Row],[Account Number]], Transaction!C:C,Transaction!F:F)</f>
        <v>44374</v>
      </c>
      <c r="Q2076" s="3">
        <f>Customer8[[#This Row],[Bank Deposit]]-Customer8[[#This Row],[Saving Accounts]]</f>
        <v>347313.00459999999</v>
      </c>
      <c r="R2076" s="3">
        <f>IF(AND(K2076="Current", Customer8[[#This Row],[Balance]]&gt;500000), Customer8[[#This Row],[Balance]]*1.02, Customer8[[#This Row],[Balance]])</f>
        <v>347313.00459999999</v>
      </c>
      <c r="S2076" s="3" t="str">
        <f>TEXT(Customer8[[#This Row],[Transaction_Date]], "MMM")</f>
        <v>Jun</v>
      </c>
      <c r="T2076" s="3" t="str">
        <f t="shared" si="32"/>
        <v>40-49 Yrs</v>
      </c>
      <c r="U2076" s="3" t="str">
        <f>TEXT(Customer8[[#This Row],[Transaction_Date]],"YYYY")</f>
        <v>2021</v>
      </c>
    </row>
    <row r="2077" spans="1:21" x14ac:dyDescent="0.35">
      <c r="A2077" t="s">
        <v>4314</v>
      </c>
      <c r="B2077">
        <v>752352306</v>
      </c>
      <c r="C2077">
        <v>46</v>
      </c>
      <c r="D2077" s="1">
        <v>27904.5</v>
      </c>
      <c r="E2077" t="s">
        <v>11</v>
      </c>
      <c r="F2077" t="s">
        <v>172</v>
      </c>
      <c r="G2077" t="s">
        <v>2743</v>
      </c>
      <c r="H2077" s="3">
        <v>524154.78470000002</v>
      </c>
      <c r="I2077" s="3">
        <v>130297.4672</v>
      </c>
      <c r="J2077" t="s">
        <v>4315</v>
      </c>
      <c r="K2077" t="str">
        <f>_xlfn.XLOOKUP(A2077, Accounts!A:A, Accounts!E:E, "Not Found")</f>
        <v>Corporate</v>
      </c>
      <c r="L2077" s="3">
        <f>_xlfn.XLOOKUP(A2077, Accounts!A:A, Accounts!G:G, 0)</f>
        <v>1771025256</v>
      </c>
      <c r="M2077" s="3" t="str">
        <f>_xlfn.XLOOKUP(A2077, Loan!A:A, Loan!D:D, "0")</f>
        <v>0</v>
      </c>
      <c r="N2077" s="3" t="str">
        <f>_xlfn.XLOOKUP(Customer8[[#This Row],[Account Number]],Transaction!C:C,Transaction!D:D)</f>
        <v>Online Payment</v>
      </c>
      <c r="O2077" s="3" t="str">
        <f>_xlfn.XLOOKUP(Customer8[[#This Row],[Account Number]], Transaction!C:C,Transaction!E:E)</f>
        <v>Internet Banking</v>
      </c>
      <c r="P2077" s="2">
        <f>_xlfn.XLOOKUP(Customer8[[#This Row],[Account Number]], Transaction!C:C,Transaction!F:F)</f>
        <v>44232</v>
      </c>
      <c r="Q2077" s="3">
        <f>Customer8[[#This Row],[Bank Deposit]]-Customer8[[#This Row],[Saving Accounts]]</f>
        <v>393857.3175</v>
      </c>
      <c r="R2077" s="3">
        <f>IF(AND(K2077="Current", Customer8[[#This Row],[Balance]]&gt;500000), Customer8[[#This Row],[Balance]]*1.02, Customer8[[#This Row],[Balance]])</f>
        <v>393857.3175</v>
      </c>
      <c r="S2077" s="3" t="str">
        <f>TEXT(Customer8[[#This Row],[Transaction_Date]], "MMM")</f>
        <v>Feb</v>
      </c>
      <c r="T2077" s="3" t="str">
        <f t="shared" si="32"/>
        <v>40-49 Yrs</v>
      </c>
      <c r="U2077" s="3" t="str">
        <f>TEXT(Customer8[[#This Row],[Transaction_Date]],"YYYY")</f>
        <v>2021</v>
      </c>
    </row>
    <row r="2078" spans="1:21" x14ac:dyDescent="0.35">
      <c r="A2078" t="s">
        <v>4316</v>
      </c>
      <c r="B2078">
        <v>528747128</v>
      </c>
      <c r="C2078">
        <v>24</v>
      </c>
      <c r="D2078" s="1">
        <v>35940</v>
      </c>
      <c r="E2078" t="s">
        <v>11</v>
      </c>
      <c r="F2078" t="s">
        <v>112</v>
      </c>
      <c r="G2078" t="s">
        <v>2764</v>
      </c>
      <c r="H2078" s="3">
        <v>1433363.9357</v>
      </c>
      <c r="I2078" s="3">
        <v>375018.48879999999</v>
      </c>
      <c r="J2078" t="s">
        <v>4317</v>
      </c>
      <c r="K2078" t="str">
        <f>_xlfn.XLOOKUP(A2078, Accounts!A:A, Accounts!E:E, "Not Found")</f>
        <v>Domiciliary</v>
      </c>
      <c r="L2078" s="3">
        <f>_xlfn.XLOOKUP(A2078, Accounts!A:A, Accounts!G:G, 0)</f>
        <v>71863743</v>
      </c>
      <c r="M2078" s="3" t="str">
        <f>_xlfn.XLOOKUP(A2078, Loan!A:A, Loan!D:D, "0")</f>
        <v>0</v>
      </c>
      <c r="N2078" s="3" t="str">
        <f>_xlfn.XLOOKUP(Customer8[[#This Row],[Account Number]],Transaction!C:C,Transaction!D:D)</f>
        <v>Cash Withdrawal</v>
      </c>
      <c r="O2078" s="3" t="str">
        <f>_xlfn.XLOOKUP(Customer8[[#This Row],[Account Number]], Transaction!C:C,Transaction!E:E)</f>
        <v>POS</v>
      </c>
      <c r="P2078" s="2">
        <f>_xlfn.XLOOKUP(Customer8[[#This Row],[Account Number]], Transaction!C:C,Transaction!F:F)</f>
        <v>44465</v>
      </c>
      <c r="Q2078" s="3">
        <f>Customer8[[#This Row],[Bank Deposit]]-Customer8[[#This Row],[Saving Accounts]]</f>
        <v>1058345.4469000001</v>
      </c>
      <c r="R2078" s="3">
        <f>IF(AND(K2078="Current", Customer8[[#This Row],[Balance]]&gt;500000), Customer8[[#This Row],[Balance]]*1.02, Customer8[[#This Row],[Balance]])</f>
        <v>1058345.4469000001</v>
      </c>
      <c r="S2078" s="3" t="str">
        <f>TEXT(Customer8[[#This Row],[Transaction_Date]], "MMM")</f>
        <v>Sep</v>
      </c>
      <c r="T2078" s="3" t="str">
        <f t="shared" si="32"/>
        <v>20-29 Yrs</v>
      </c>
      <c r="U2078" s="3" t="str">
        <f>TEXT(Customer8[[#This Row],[Transaction_Date]],"YYYY")</f>
        <v>2021</v>
      </c>
    </row>
    <row r="2079" spans="1:21" x14ac:dyDescent="0.35">
      <c r="A2079" t="s">
        <v>4318</v>
      </c>
      <c r="B2079">
        <v>721154580</v>
      </c>
      <c r="C2079">
        <v>21</v>
      </c>
      <c r="D2079" s="1">
        <v>37035.75</v>
      </c>
      <c r="E2079" t="s">
        <v>11</v>
      </c>
      <c r="F2079" t="s">
        <v>183</v>
      </c>
      <c r="G2079" t="s">
        <v>2767</v>
      </c>
      <c r="H2079" s="3">
        <v>268103.61040000001</v>
      </c>
      <c r="I2079" s="3">
        <v>140838.1778</v>
      </c>
      <c r="J2079" t="s">
        <v>4319</v>
      </c>
      <c r="K2079" t="str">
        <f>_xlfn.XLOOKUP(A2079, Accounts!A:A, Accounts!E:E, "Not Found")</f>
        <v>Domiciliary</v>
      </c>
      <c r="L2079" s="3">
        <f>_xlfn.XLOOKUP(A2079, Accounts!A:A, Accounts!G:G, 0)</f>
        <v>1306871566</v>
      </c>
      <c r="M2079" s="3" t="str">
        <f>_xlfn.XLOOKUP(A2079, Loan!A:A, Loan!D:D, "0")</f>
        <v>0</v>
      </c>
      <c r="N2079" s="3" t="str">
        <f>_xlfn.XLOOKUP(Customer8[[#This Row],[Account Number]],Transaction!C:C,Transaction!D:D)</f>
        <v>Cash Withdrawal</v>
      </c>
      <c r="O2079" s="3" t="str">
        <f>_xlfn.XLOOKUP(Customer8[[#This Row],[Account Number]], Transaction!C:C,Transaction!E:E)</f>
        <v>POS</v>
      </c>
      <c r="P2079" s="2">
        <f>_xlfn.XLOOKUP(Customer8[[#This Row],[Account Number]], Transaction!C:C,Transaction!F:F)</f>
        <v>44397</v>
      </c>
      <c r="Q2079" s="3">
        <f>Customer8[[#This Row],[Bank Deposit]]-Customer8[[#This Row],[Saving Accounts]]</f>
        <v>127265.4326</v>
      </c>
      <c r="R2079" s="3">
        <f>IF(AND(K2079="Current", Customer8[[#This Row],[Balance]]&gt;500000), Customer8[[#This Row],[Balance]]*1.02, Customer8[[#This Row],[Balance]])</f>
        <v>127265.4326</v>
      </c>
      <c r="S2079" s="3" t="str">
        <f>TEXT(Customer8[[#This Row],[Transaction_Date]], "MMM")</f>
        <v>Jul</v>
      </c>
      <c r="T2079" s="3" t="str">
        <f t="shared" si="32"/>
        <v>20-29 Yrs</v>
      </c>
      <c r="U2079" s="3" t="str">
        <f>TEXT(Customer8[[#This Row],[Transaction_Date]],"YYYY")</f>
        <v>2021</v>
      </c>
    </row>
    <row r="2080" spans="1:21" x14ac:dyDescent="0.35">
      <c r="A2080" t="s">
        <v>4320</v>
      </c>
      <c r="B2080">
        <v>828471777</v>
      </c>
      <c r="C2080">
        <v>66</v>
      </c>
      <c r="D2080" s="1">
        <v>20599.5</v>
      </c>
      <c r="E2080" t="s">
        <v>11</v>
      </c>
      <c r="F2080" t="s">
        <v>424</v>
      </c>
      <c r="G2080" t="s">
        <v>2771</v>
      </c>
      <c r="H2080" s="3">
        <v>696871.50490000006</v>
      </c>
      <c r="I2080" s="3">
        <v>300767.39909999998</v>
      </c>
      <c r="J2080" t="s">
        <v>4321</v>
      </c>
      <c r="K2080" t="str">
        <f>_xlfn.XLOOKUP(A2080, Accounts!A:A, Accounts!E:E, "Not Found")</f>
        <v>Domiciliary</v>
      </c>
      <c r="L2080" s="3">
        <f>_xlfn.XLOOKUP(A2080, Accounts!A:A, Accounts!G:G, 0)</f>
        <v>92159489</v>
      </c>
      <c r="M2080" s="3" t="str">
        <f>_xlfn.XLOOKUP(A2080, Loan!A:A, Loan!D:D, "0")</f>
        <v>0</v>
      </c>
      <c r="N2080" s="3" t="str">
        <f>_xlfn.XLOOKUP(Customer8[[#This Row],[Account Number]],Transaction!C:C,Transaction!D:D)</f>
        <v>Online Payment</v>
      </c>
      <c r="O2080" s="3" t="str">
        <f>_xlfn.XLOOKUP(Customer8[[#This Row],[Account Number]], Transaction!C:C,Transaction!E:E)</f>
        <v>Card</v>
      </c>
      <c r="P2080" s="2">
        <f>_xlfn.XLOOKUP(Customer8[[#This Row],[Account Number]], Transaction!C:C,Transaction!F:F)</f>
        <v>44614</v>
      </c>
      <c r="Q2080" s="3">
        <f>Customer8[[#This Row],[Bank Deposit]]-Customer8[[#This Row],[Saving Accounts]]</f>
        <v>396104.10580000008</v>
      </c>
      <c r="R2080" s="3">
        <f>IF(AND(K2080="Current", Customer8[[#This Row],[Balance]]&gt;500000), Customer8[[#This Row],[Balance]]*1.02, Customer8[[#This Row],[Balance]])</f>
        <v>396104.10580000008</v>
      </c>
      <c r="S2080" s="3" t="str">
        <f>TEXT(Customer8[[#This Row],[Transaction_Date]], "MMM")</f>
        <v>Feb</v>
      </c>
      <c r="T2080" s="3" t="str">
        <f t="shared" si="32"/>
        <v>60-69 Yrs</v>
      </c>
      <c r="U2080" s="3" t="str">
        <f>TEXT(Customer8[[#This Row],[Transaction_Date]],"YYYY")</f>
        <v>2022</v>
      </c>
    </row>
    <row r="2081" spans="1:21" x14ac:dyDescent="0.35">
      <c r="A2081" t="s">
        <v>4322</v>
      </c>
      <c r="B2081">
        <v>818088800</v>
      </c>
      <c r="C2081">
        <v>71</v>
      </c>
      <c r="D2081" s="1">
        <v>18773.25</v>
      </c>
      <c r="E2081" t="s">
        <v>11</v>
      </c>
      <c r="F2081" t="s">
        <v>738</v>
      </c>
      <c r="G2081" t="s">
        <v>2781</v>
      </c>
      <c r="H2081" s="3">
        <v>480600.22730000003</v>
      </c>
      <c r="I2081" s="3">
        <v>365148.1727</v>
      </c>
      <c r="J2081" t="s">
        <v>4323</v>
      </c>
      <c r="K2081" t="str">
        <f>_xlfn.XLOOKUP(A2081, Accounts!A:A, Accounts!E:E, "Not Found")</f>
        <v>Savings</v>
      </c>
      <c r="L2081" s="3">
        <f>_xlfn.XLOOKUP(A2081, Accounts!A:A, Accounts!G:G, 0)</f>
        <v>2171529152</v>
      </c>
      <c r="M2081" s="3" t="str">
        <f>_xlfn.XLOOKUP(A2081, Loan!A:A, Loan!D:D, "0")</f>
        <v>0</v>
      </c>
      <c r="N2081" s="3" t="str">
        <f>_xlfn.XLOOKUP(Customer8[[#This Row],[Account Number]],Transaction!C:C,Transaction!D:D)</f>
        <v>Cash Withdrawal</v>
      </c>
      <c r="O2081" s="3" t="str">
        <f>_xlfn.XLOOKUP(Customer8[[#This Row],[Account Number]], Transaction!C:C,Transaction!E:E)</f>
        <v>ATM</v>
      </c>
      <c r="P2081" s="2">
        <f>_xlfn.XLOOKUP(Customer8[[#This Row],[Account Number]], Transaction!C:C,Transaction!F:F)</f>
        <v>44308</v>
      </c>
      <c r="Q2081" s="3">
        <f>Customer8[[#This Row],[Bank Deposit]]-Customer8[[#This Row],[Saving Accounts]]</f>
        <v>115452.05460000003</v>
      </c>
      <c r="R2081" s="3">
        <f>IF(AND(K2081="Current", Customer8[[#This Row],[Balance]]&gt;500000), Customer8[[#This Row],[Balance]]*1.02, Customer8[[#This Row],[Balance]])</f>
        <v>115452.05460000003</v>
      </c>
      <c r="S2081" s="3" t="str">
        <f>TEXT(Customer8[[#This Row],[Transaction_Date]], "MMM")</f>
        <v>Apr</v>
      </c>
      <c r="T2081" s="3" t="str">
        <f t="shared" si="32"/>
        <v>70 Yrs &amp; Above</v>
      </c>
      <c r="U2081" s="3" t="str">
        <f>TEXT(Customer8[[#This Row],[Transaction_Date]],"YYYY")</f>
        <v>2021</v>
      </c>
    </row>
    <row r="2082" spans="1:21" x14ac:dyDescent="0.35">
      <c r="A2082" t="s">
        <v>4324</v>
      </c>
      <c r="B2082">
        <v>411380326</v>
      </c>
      <c r="C2082">
        <v>22</v>
      </c>
      <c r="D2082" s="1">
        <v>36670.5</v>
      </c>
      <c r="E2082" t="s">
        <v>11</v>
      </c>
      <c r="F2082" t="s">
        <v>2538</v>
      </c>
      <c r="G2082" t="s">
        <v>2781</v>
      </c>
      <c r="H2082" s="3">
        <v>64848.760699999999</v>
      </c>
      <c r="I2082" s="3">
        <v>39140.859100000001</v>
      </c>
      <c r="J2082" t="s">
        <v>4325</v>
      </c>
      <c r="K2082" t="str">
        <f>_xlfn.XLOOKUP(A2082, Accounts!A:A, Accounts!E:E, "Not Found")</f>
        <v>Domiciliary</v>
      </c>
      <c r="L2082" s="3">
        <f>_xlfn.XLOOKUP(A2082, Accounts!A:A, Accounts!G:G, 0)</f>
        <v>1117932354</v>
      </c>
      <c r="M2082" s="3" t="str">
        <f>_xlfn.XLOOKUP(A2082, Loan!A:A, Loan!D:D, "0")</f>
        <v>0</v>
      </c>
      <c r="N2082" s="3" t="str">
        <f>_xlfn.XLOOKUP(Customer8[[#This Row],[Account Number]],Transaction!C:C,Transaction!D:D)</f>
        <v>Money Deposit</v>
      </c>
      <c r="O2082" s="3" t="str">
        <f>_xlfn.XLOOKUP(Customer8[[#This Row],[Account Number]], Transaction!C:C,Transaction!E:E)</f>
        <v>Bank</v>
      </c>
      <c r="P2082" s="2">
        <f>_xlfn.XLOOKUP(Customer8[[#This Row],[Account Number]], Transaction!C:C,Transaction!F:F)</f>
        <v>44355</v>
      </c>
      <c r="Q2082" s="3">
        <f>Customer8[[#This Row],[Bank Deposit]]-Customer8[[#This Row],[Saving Accounts]]</f>
        <v>25707.901599999997</v>
      </c>
      <c r="R2082" s="3">
        <f>IF(AND(K2082="Current", Customer8[[#This Row],[Balance]]&gt;500000), Customer8[[#This Row],[Balance]]*1.02, Customer8[[#This Row],[Balance]])</f>
        <v>25707.901599999997</v>
      </c>
      <c r="S2082" s="3" t="str">
        <f>TEXT(Customer8[[#This Row],[Transaction_Date]], "MMM")</f>
        <v>Jun</v>
      </c>
      <c r="T2082" s="3" t="str">
        <f t="shared" si="32"/>
        <v>20-29 Yrs</v>
      </c>
      <c r="U2082" s="3" t="str">
        <f>TEXT(Customer8[[#This Row],[Transaction_Date]],"YYYY")</f>
        <v>2021</v>
      </c>
    </row>
    <row r="2083" spans="1:21" x14ac:dyDescent="0.35">
      <c r="A2083" t="s">
        <v>4326</v>
      </c>
      <c r="B2083">
        <v>795560326</v>
      </c>
      <c r="C2083">
        <v>63</v>
      </c>
      <c r="D2083" s="1">
        <v>21695.25</v>
      </c>
      <c r="E2083" t="s">
        <v>11</v>
      </c>
      <c r="F2083" t="s">
        <v>1004</v>
      </c>
      <c r="G2083" t="s">
        <v>2759</v>
      </c>
      <c r="H2083" s="3">
        <v>2217834.3679999998</v>
      </c>
      <c r="I2083" s="3">
        <v>838895.84970000002</v>
      </c>
      <c r="J2083" t="s">
        <v>4327</v>
      </c>
      <c r="K2083" t="str">
        <f>_xlfn.XLOOKUP(A2083, Accounts!A:A, Accounts!E:E, "Not Found")</f>
        <v>Fixed Deposit</v>
      </c>
      <c r="L2083" s="3">
        <f>_xlfn.XLOOKUP(A2083, Accounts!A:A, Accounts!G:G, 0)</f>
        <v>237555666</v>
      </c>
      <c r="M2083" s="3" t="str">
        <f>_xlfn.XLOOKUP(A2083, Loan!A:A, Loan!D:D, "0")</f>
        <v>0</v>
      </c>
      <c r="N2083" s="3" t="str">
        <f>_xlfn.XLOOKUP(Customer8[[#This Row],[Account Number]],Transaction!C:C,Transaction!D:D)</f>
        <v>Money Deposit</v>
      </c>
      <c r="O2083" s="3" t="str">
        <f>_xlfn.XLOOKUP(Customer8[[#This Row],[Account Number]], Transaction!C:C,Transaction!E:E)</f>
        <v>Bank</v>
      </c>
      <c r="P2083" s="2">
        <f>_xlfn.XLOOKUP(Customer8[[#This Row],[Account Number]], Transaction!C:C,Transaction!F:F)</f>
        <v>44432</v>
      </c>
      <c r="Q2083" s="3">
        <f>Customer8[[#This Row],[Bank Deposit]]-Customer8[[#This Row],[Saving Accounts]]</f>
        <v>1378938.5182999996</v>
      </c>
      <c r="R2083" s="3">
        <f>IF(AND(K2083="Current", Customer8[[#This Row],[Balance]]&gt;500000), Customer8[[#This Row],[Balance]]*1.02, Customer8[[#This Row],[Balance]])</f>
        <v>1378938.5182999996</v>
      </c>
      <c r="S2083" s="3" t="str">
        <f>TEXT(Customer8[[#This Row],[Transaction_Date]], "MMM")</f>
        <v>Aug</v>
      </c>
      <c r="T2083" s="3" t="str">
        <f t="shared" si="32"/>
        <v>60-69 Yrs</v>
      </c>
      <c r="U2083" s="3" t="str">
        <f>TEXT(Customer8[[#This Row],[Transaction_Date]],"YYYY")</f>
        <v>2021</v>
      </c>
    </row>
    <row r="2084" spans="1:21" x14ac:dyDescent="0.35">
      <c r="A2084" t="s">
        <v>4328</v>
      </c>
      <c r="B2084">
        <v>986854271</v>
      </c>
      <c r="C2084">
        <v>23</v>
      </c>
      <c r="D2084" s="1">
        <v>36305.25</v>
      </c>
      <c r="E2084" t="s">
        <v>11</v>
      </c>
      <c r="F2084" t="s">
        <v>229</v>
      </c>
      <c r="G2084" t="s">
        <v>2759</v>
      </c>
      <c r="H2084" s="3">
        <v>296190.68</v>
      </c>
      <c r="I2084" s="3">
        <v>42785.352299999999</v>
      </c>
      <c r="J2084" t="s">
        <v>1109</v>
      </c>
      <c r="K2084" t="str">
        <f>_xlfn.XLOOKUP(A2084, Accounts!A:A, Accounts!E:E, "Not Found")</f>
        <v>Domiciliary</v>
      </c>
      <c r="L2084" s="3">
        <f>_xlfn.XLOOKUP(A2084, Accounts!A:A, Accounts!G:G, 0)</f>
        <v>3478737626</v>
      </c>
      <c r="M2084" s="3">
        <f>_xlfn.XLOOKUP(A2084, Loan!A:A, Loan!D:D, "0")</f>
        <v>5833559368</v>
      </c>
      <c r="N2084" s="3" t="str">
        <f>_xlfn.XLOOKUP(Customer8[[#This Row],[Account Number]],Transaction!C:C,Transaction!D:D)</f>
        <v>Loan Payment</v>
      </c>
      <c r="O2084" s="3" t="str">
        <f>_xlfn.XLOOKUP(Customer8[[#This Row],[Account Number]], Transaction!C:C,Transaction!E:E)</f>
        <v>AFT</v>
      </c>
      <c r="P2084" s="2">
        <f>_xlfn.XLOOKUP(Customer8[[#This Row],[Account Number]], Transaction!C:C,Transaction!F:F)</f>
        <v>44216</v>
      </c>
      <c r="Q2084" s="3">
        <f>Customer8[[#This Row],[Bank Deposit]]-Customer8[[#This Row],[Saving Accounts]]</f>
        <v>253405.32769999999</v>
      </c>
      <c r="R2084" s="3">
        <f>IF(AND(K2084="Current", Customer8[[#This Row],[Balance]]&gt;500000), Customer8[[#This Row],[Balance]]*1.02, Customer8[[#This Row],[Balance]])</f>
        <v>253405.32769999999</v>
      </c>
      <c r="S2084" s="3" t="str">
        <f>TEXT(Customer8[[#This Row],[Transaction_Date]], "MMM")</f>
        <v>Jan</v>
      </c>
      <c r="T2084" s="3" t="str">
        <f t="shared" si="32"/>
        <v>20-29 Yrs</v>
      </c>
      <c r="U2084" s="3" t="str">
        <f>TEXT(Customer8[[#This Row],[Transaction_Date]],"YYYY")</f>
        <v>2021</v>
      </c>
    </row>
    <row r="2085" spans="1:21" x14ac:dyDescent="0.35">
      <c r="A2085" t="s">
        <v>4329</v>
      </c>
      <c r="B2085">
        <v>499816917</v>
      </c>
      <c r="C2085">
        <v>82</v>
      </c>
      <c r="D2085" s="1">
        <v>14755.5</v>
      </c>
      <c r="E2085" t="s">
        <v>11</v>
      </c>
      <c r="F2085" t="s">
        <v>1093</v>
      </c>
      <c r="G2085" t="s">
        <v>2740</v>
      </c>
      <c r="H2085" s="3">
        <v>123840.32520000001</v>
      </c>
      <c r="I2085" s="3">
        <v>62824.393600000003</v>
      </c>
      <c r="J2085" t="s">
        <v>4330</v>
      </c>
      <c r="K2085" t="str">
        <f>_xlfn.XLOOKUP(A2085, Accounts!A:A, Accounts!E:E, "Not Found")</f>
        <v>Domiciliary</v>
      </c>
      <c r="L2085" s="3">
        <f>_xlfn.XLOOKUP(A2085, Accounts!A:A, Accounts!G:G, 0)</f>
        <v>2029806891</v>
      </c>
      <c r="M2085" s="3" t="str">
        <f>_xlfn.XLOOKUP(A2085, Loan!A:A, Loan!D:D, "0")</f>
        <v>0</v>
      </c>
      <c r="N2085" s="3" t="str">
        <f>_xlfn.XLOOKUP(Customer8[[#This Row],[Account Number]],Transaction!C:C,Transaction!D:D)</f>
        <v>Money Transfer</v>
      </c>
      <c r="O2085" s="3" t="str">
        <f>_xlfn.XLOOKUP(Customer8[[#This Row],[Account Number]], Transaction!C:C,Transaction!E:E)</f>
        <v>Mobile</v>
      </c>
      <c r="P2085" s="2">
        <f>_xlfn.XLOOKUP(Customer8[[#This Row],[Account Number]], Transaction!C:C,Transaction!F:F)</f>
        <v>44508</v>
      </c>
      <c r="Q2085" s="3">
        <f>Customer8[[#This Row],[Bank Deposit]]-Customer8[[#This Row],[Saving Accounts]]</f>
        <v>61015.931600000004</v>
      </c>
      <c r="R2085" s="3">
        <f>IF(AND(K2085="Current", Customer8[[#This Row],[Balance]]&gt;500000), Customer8[[#This Row],[Balance]]*1.02, Customer8[[#This Row],[Balance]])</f>
        <v>61015.931600000004</v>
      </c>
      <c r="S2085" s="3" t="str">
        <f>TEXT(Customer8[[#This Row],[Transaction_Date]], "MMM")</f>
        <v>Nov</v>
      </c>
      <c r="T2085" s="3" t="str">
        <f t="shared" si="32"/>
        <v>70 Yrs &amp; Above</v>
      </c>
      <c r="U2085" s="3" t="str">
        <f>TEXT(Customer8[[#This Row],[Transaction_Date]],"YYYY")</f>
        <v>2021</v>
      </c>
    </row>
    <row r="2086" spans="1:21" x14ac:dyDescent="0.35">
      <c r="A2086" t="s">
        <v>4331</v>
      </c>
      <c r="B2086">
        <v>625651230</v>
      </c>
      <c r="C2086">
        <v>55</v>
      </c>
      <c r="D2086" s="1">
        <v>24617.25</v>
      </c>
      <c r="E2086" t="s">
        <v>11</v>
      </c>
      <c r="F2086" t="s">
        <v>1169</v>
      </c>
      <c r="G2086" t="s">
        <v>2781</v>
      </c>
      <c r="H2086" s="3">
        <v>185375.785</v>
      </c>
      <c r="I2086" s="3">
        <v>103607.6848</v>
      </c>
      <c r="J2086" t="s">
        <v>4332</v>
      </c>
      <c r="K2086" t="str">
        <f>_xlfn.XLOOKUP(A2086, Accounts!A:A, Accounts!E:E, "Not Found")</f>
        <v>Corporate</v>
      </c>
      <c r="L2086" s="3">
        <f>_xlfn.XLOOKUP(A2086, Accounts!A:A, Accounts!G:G, 0)</f>
        <v>1805106699</v>
      </c>
      <c r="M2086" s="3">
        <f>_xlfn.XLOOKUP(A2086, Loan!A:A, Loan!D:D, "0")</f>
        <v>73509156</v>
      </c>
      <c r="N2086" s="3" t="str">
        <f>_xlfn.XLOOKUP(Customer8[[#This Row],[Account Number]],Transaction!C:C,Transaction!D:D)</f>
        <v>Loan Payment</v>
      </c>
      <c r="O2086" s="3" t="str">
        <f>_xlfn.XLOOKUP(Customer8[[#This Row],[Account Number]], Transaction!C:C,Transaction!E:E)</f>
        <v>AFT</v>
      </c>
      <c r="P2086" s="2">
        <f>_xlfn.XLOOKUP(Customer8[[#This Row],[Account Number]], Transaction!C:C,Transaction!F:F)</f>
        <v>44631</v>
      </c>
      <c r="Q2086" s="3">
        <f>Customer8[[#This Row],[Bank Deposit]]-Customer8[[#This Row],[Saving Accounts]]</f>
        <v>81768.100200000001</v>
      </c>
      <c r="R2086" s="3">
        <f>IF(AND(K2086="Current", Customer8[[#This Row],[Balance]]&gt;500000), Customer8[[#This Row],[Balance]]*1.02, Customer8[[#This Row],[Balance]])</f>
        <v>81768.100200000001</v>
      </c>
      <c r="S2086" s="3" t="str">
        <f>TEXT(Customer8[[#This Row],[Transaction_Date]], "MMM")</f>
        <v>Mar</v>
      </c>
      <c r="T2086" s="3" t="str">
        <f t="shared" si="32"/>
        <v>50-59 Yrs</v>
      </c>
      <c r="U2086" s="3" t="str">
        <f>TEXT(Customer8[[#This Row],[Transaction_Date]],"YYYY")</f>
        <v>2022</v>
      </c>
    </row>
    <row r="2087" spans="1:21" x14ac:dyDescent="0.35">
      <c r="A2087" t="s">
        <v>4333</v>
      </c>
      <c r="B2087">
        <v>54043829</v>
      </c>
      <c r="C2087">
        <v>63</v>
      </c>
      <c r="D2087" s="1">
        <v>21695.25</v>
      </c>
      <c r="E2087" t="s">
        <v>11</v>
      </c>
      <c r="F2087" t="s">
        <v>593</v>
      </c>
      <c r="G2087" t="s">
        <v>2746</v>
      </c>
      <c r="H2087" s="3">
        <v>963526.30480000004</v>
      </c>
      <c r="I2087" s="3">
        <v>854483.32779999997</v>
      </c>
      <c r="J2087" t="s">
        <v>4334</v>
      </c>
      <c r="K2087" t="str">
        <f>_xlfn.XLOOKUP(A2087, Accounts!A:A, Accounts!E:E, "Not Found")</f>
        <v>Domiciliary</v>
      </c>
      <c r="L2087" s="3">
        <f>_xlfn.XLOOKUP(A2087, Accounts!A:A, Accounts!G:G, 0)</f>
        <v>3317598438</v>
      </c>
      <c r="M2087" s="3">
        <f>_xlfn.XLOOKUP(A2087, Loan!A:A, Loan!D:D, "0")</f>
        <v>10009549935</v>
      </c>
      <c r="N2087" s="3" t="str">
        <f>_xlfn.XLOOKUP(Customer8[[#This Row],[Account Number]],Transaction!C:C,Transaction!D:D)</f>
        <v>Loan Payment</v>
      </c>
      <c r="O2087" s="3" t="str">
        <f>_xlfn.XLOOKUP(Customer8[[#This Row],[Account Number]], Transaction!C:C,Transaction!E:E)</f>
        <v>Mobile</v>
      </c>
      <c r="P2087" s="2">
        <f>_xlfn.XLOOKUP(Customer8[[#This Row],[Account Number]], Transaction!C:C,Transaction!F:F)</f>
        <v>44359</v>
      </c>
      <c r="Q2087" s="3">
        <f>Customer8[[#This Row],[Bank Deposit]]-Customer8[[#This Row],[Saving Accounts]]</f>
        <v>109042.97700000007</v>
      </c>
      <c r="R2087" s="3">
        <f>IF(AND(K2087="Current", Customer8[[#This Row],[Balance]]&gt;500000), Customer8[[#This Row],[Balance]]*1.02, Customer8[[#This Row],[Balance]])</f>
        <v>109042.97700000007</v>
      </c>
      <c r="S2087" s="3" t="str">
        <f>TEXT(Customer8[[#This Row],[Transaction_Date]], "MMM")</f>
        <v>Jun</v>
      </c>
      <c r="T2087" s="3" t="str">
        <f t="shared" si="32"/>
        <v>60-69 Yrs</v>
      </c>
      <c r="U2087" s="3" t="str">
        <f>TEXT(Customer8[[#This Row],[Transaction_Date]],"YYYY")</f>
        <v>2021</v>
      </c>
    </row>
    <row r="2088" spans="1:21" x14ac:dyDescent="0.35">
      <c r="A2088" t="s">
        <v>4335</v>
      </c>
      <c r="B2088">
        <v>394386302</v>
      </c>
      <c r="C2088">
        <v>41</v>
      </c>
      <c r="D2088" s="1">
        <v>29730.75</v>
      </c>
      <c r="E2088" t="s">
        <v>11</v>
      </c>
      <c r="F2088" t="s">
        <v>1544</v>
      </c>
      <c r="G2088" t="s">
        <v>2771</v>
      </c>
      <c r="H2088" s="3">
        <v>117015.7806</v>
      </c>
      <c r="I2088" s="3">
        <v>23554.144199999999</v>
      </c>
      <c r="J2088" t="s">
        <v>4336</v>
      </c>
      <c r="K2088" t="str">
        <f>_xlfn.XLOOKUP(A2088, Accounts!A:A, Accounts!E:E, "Not Found")</f>
        <v>Fixed Deposit</v>
      </c>
      <c r="L2088" s="3">
        <f>_xlfn.XLOOKUP(A2088, Accounts!A:A, Accounts!G:G, 0)</f>
        <v>1787423104</v>
      </c>
      <c r="M2088" s="3" t="str">
        <f>_xlfn.XLOOKUP(A2088, Loan!A:A, Loan!D:D, "0")</f>
        <v>0</v>
      </c>
      <c r="N2088" s="3" t="str">
        <f>_xlfn.XLOOKUP(Customer8[[#This Row],[Account Number]],Transaction!C:C,Transaction!D:D)</f>
        <v>Money Transfer</v>
      </c>
      <c r="O2088" s="3" t="str">
        <f>_xlfn.XLOOKUP(Customer8[[#This Row],[Account Number]], Transaction!C:C,Transaction!E:E)</f>
        <v>ATM</v>
      </c>
      <c r="P2088" s="2">
        <f>_xlfn.XLOOKUP(Customer8[[#This Row],[Account Number]], Transaction!C:C,Transaction!F:F)</f>
        <v>44579</v>
      </c>
      <c r="Q2088" s="3">
        <f>Customer8[[#This Row],[Bank Deposit]]-Customer8[[#This Row],[Saving Accounts]]</f>
        <v>93461.636400000003</v>
      </c>
      <c r="R2088" s="3">
        <f>IF(AND(K2088="Current", Customer8[[#This Row],[Balance]]&gt;500000), Customer8[[#This Row],[Balance]]*1.02, Customer8[[#This Row],[Balance]])</f>
        <v>93461.636400000003</v>
      </c>
      <c r="S2088" s="3" t="str">
        <f>TEXT(Customer8[[#This Row],[Transaction_Date]], "MMM")</f>
        <v>Jan</v>
      </c>
      <c r="T2088" s="3" t="str">
        <f t="shared" si="32"/>
        <v>40-49 Yrs</v>
      </c>
      <c r="U2088" s="3" t="str">
        <f>TEXT(Customer8[[#This Row],[Transaction_Date]],"YYYY")</f>
        <v>2022</v>
      </c>
    </row>
    <row r="2089" spans="1:21" x14ac:dyDescent="0.35">
      <c r="A2089" t="s">
        <v>4337</v>
      </c>
      <c r="B2089">
        <v>189397842</v>
      </c>
      <c r="C2089">
        <v>76</v>
      </c>
      <c r="D2089" s="1">
        <v>16947</v>
      </c>
      <c r="E2089" t="s">
        <v>11</v>
      </c>
      <c r="F2089" t="s">
        <v>307</v>
      </c>
      <c r="G2089" t="s">
        <v>2756</v>
      </c>
      <c r="H2089" s="3">
        <v>329499.38319999998</v>
      </c>
      <c r="I2089" s="3">
        <v>97608.223100000003</v>
      </c>
      <c r="J2089" t="s">
        <v>4338</v>
      </c>
      <c r="K2089" t="str">
        <f>_xlfn.XLOOKUP(A2089, Accounts!A:A, Accounts!E:E, "Not Found")</f>
        <v>Current</v>
      </c>
      <c r="L2089" s="3">
        <f>_xlfn.XLOOKUP(A2089, Accounts!A:A, Accounts!G:G, 0)</f>
        <v>16280739</v>
      </c>
      <c r="M2089" s="3" t="str">
        <f>_xlfn.XLOOKUP(A2089, Loan!A:A, Loan!D:D, "0")</f>
        <v>0</v>
      </c>
      <c r="N2089" s="3" t="str">
        <f>_xlfn.XLOOKUP(Customer8[[#This Row],[Account Number]],Transaction!C:C,Transaction!D:D)</f>
        <v>Money Transfer</v>
      </c>
      <c r="O2089" s="3" t="str">
        <f>_xlfn.XLOOKUP(Customer8[[#This Row],[Account Number]], Transaction!C:C,Transaction!E:E)</f>
        <v>ATM</v>
      </c>
      <c r="P2089" s="2">
        <f>_xlfn.XLOOKUP(Customer8[[#This Row],[Account Number]], Transaction!C:C,Transaction!F:F)</f>
        <v>44274</v>
      </c>
      <c r="Q2089" s="3">
        <f>Customer8[[#This Row],[Bank Deposit]]-Customer8[[#This Row],[Saving Accounts]]</f>
        <v>231891.16009999998</v>
      </c>
      <c r="R2089" s="3">
        <f>IF(AND(K2089="Current", Customer8[[#This Row],[Balance]]&gt;500000), Customer8[[#This Row],[Balance]]*1.02, Customer8[[#This Row],[Balance]])</f>
        <v>231891.16009999998</v>
      </c>
      <c r="S2089" s="3" t="str">
        <f>TEXT(Customer8[[#This Row],[Transaction_Date]], "MMM")</f>
        <v>Mar</v>
      </c>
      <c r="T2089" s="3" t="str">
        <f t="shared" si="32"/>
        <v>70 Yrs &amp; Above</v>
      </c>
      <c r="U2089" s="3" t="str">
        <f>TEXT(Customer8[[#This Row],[Transaction_Date]],"YYYY")</f>
        <v>2021</v>
      </c>
    </row>
    <row r="2090" spans="1:21" x14ac:dyDescent="0.35">
      <c r="A2090" t="s">
        <v>4339</v>
      </c>
      <c r="B2090">
        <v>652428018</v>
      </c>
      <c r="C2090">
        <v>41</v>
      </c>
      <c r="D2090" s="1">
        <v>29730.75</v>
      </c>
      <c r="E2090" t="s">
        <v>11</v>
      </c>
      <c r="F2090" t="s">
        <v>864</v>
      </c>
      <c r="G2090" t="s">
        <v>2776</v>
      </c>
      <c r="H2090" s="3">
        <v>38234.015399999997</v>
      </c>
      <c r="I2090" s="3">
        <v>7799.7390999999998</v>
      </c>
      <c r="J2090" t="s">
        <v>4340</v>
      </c>
      <c r="K2090" t="str">
        <f>_xlfn.XLOOKUP(A2090, Accounts!A:A, Accounts!E:E, "Not Found")</f>
        <v>Savings</v>
      </c>
      <c r="L2090" s="3">
        <f>_xlfn.XLOOKUP(A2090, Accounts!A:A, Accounts!G:G, 0)</f>
        <v>1897427686</v>
      </c>
      <c r="M2090" s="3">
        <f>_xlfn.XLOOKUP(A2090, Loan!A:A, Loan!D:D, "0")</f>
        <v>1936000094</v>
      </c>
      <c r="N2090" s="3" t="str">
        <f>_xlfn.XLOOKUP(Customer8[[#This Row],[Account Number]],Transaction!C:C,Transaction!D:D)</f>
        <v>Loan Payment</v>
      </c>
      <c r="O2090" s="3" t="str">
        <f>_xlfn.XLOOKUP(Customer8[[#This Row],[Account Number]], Transaction!C:C,Transaction!E:E)</f>
        <v>AFT</v>
      </c>
      <c r="P2090" s="2">
        <f>_xlfn.XLOOKUP(Customer8[[#This Row],[Account Number]], Transaction!C:C,Transaction!F:F)</f>
        <v>44500</v>
      </c>
      <c r="Q2090" s="3">
        <f>Customer8[[#This Row],[Bank Deposit]]-Customer8[[#This Row],[Saving Accounts]]</f>
        <v>30434.276299999998</v>
      </c>
      <c r="R2090" s="3">
        <f>IF(AND(K2090="Current", Customer8[[#This Row],[Balance]]&gt;500000), Customer8[[#This Row],[Balance]]*1.02, Customer8[[#This Row],[Balance]])</f>
        <v>30434.276299999998</v>
      </c>
      <c r="S2090" s="3" t="str">
        <f>TEXT(Customer8[[#This Row],[Transaction_Date]], "MMM")</f>
        <v>Oct</v>
      </c>
      <c r="T2090" s="3" t="str">
        <f t="shared" si="32"/>
        <v>40-49 Yrs</v>
      </c>
      <c r="U2090" s="3" t="str">
        <f>TEXT(Customer8[[#This Row],[Transaction_Date]],"YYYY")</f>
        <v>2021</v>
      </c>
    </row>
    <row r="2091" spans="1:21" x14ac:dyDescent="0.35">
      <c r="A2091" t="s">
        <v>4341</v>
      </c>
      <c r="B2091">
        <v>800047910</v>
      </c>
      <c r="C2091">
        <v>43</v>
      </c>
      <c r="D2091" s="1">
        <v>29000.25</v>
      </c>
      <c r="E2091" t="s">
        <v>11</v>
      </c>
      <c r="F2091" t="s">
        <v>300</v>
      </c>
      <c r="G2091" t="s">
        <v>2767</v>
      </c>
      <c r="H2091" s="3">
        <v>46348.6394</v>
      </c>
      <c r="I2091" s="3">
        <v>32536.744900000002</v>
      </c>
      <c r="J2091" t="s">
        <v>4342</v>
      </c>
      <c r="K2091" t="str">
        <f>_xlfn.XLOOKUP(A2091, Accounts!A:A, Accounts!E:E, "Not Found")</f>
        <v>Corporate</v>
      </c>
      <c r="L2091" s="3">
        <f>_xlfn.XLOOKUP(A2091, Accounts!A:A, Accounts!G:G, 0)</f>
        <v>1012803968</v>
      </c>
      <c r="M2091" s="3" t="str">
        <f>_xlfn.XLOOKUP(A2091, Loan!A:A, Loan!D:D, "0")</f>
        <v>0</v>
      </c>
      <c r="N2091" s="3" t="str">
        <f>_xlfn.XLOOKUP(Customer8[[#This Row],[Account Number]],Transaction!C:C,Transaction!D:D)</f>
        <v>Money Transfer</v>
      </c>
      <c r="O2091" s="3" t="str">
        <f>_xlfn.XLOOKUP(Customer8[[#This Row],[Account Number]], Transaction!C:C,Transaction!E:E)</f>
        <v>Mobile</v>
      </c>
      <c r="P2091" s="2">
        <f>_xlfn.XLOOKUP(Customer8[[#This Row],[Account Number]], Transaction!C:C,Transaction!F:F)</f>
        <v>44508</v>
      </c>
      <c r="Q2091" s="3">
        <f>Customer8[[#This Row],[Bank Deposit]]-Customer8[[#This Row],[Saving Accounts]]</f>
        <v>13811.894499999999</v>
      </c>
      <c r="R2091" s="3">
        <f>IF(AND(K2091="Current", Customer8[[#This Row],[Balance]]&gt;500000), Customer8[[#This Row],[Balance]]*1.02, Customer8[[#This Row],[Balance]])</f>
        <v>13811.894499999999</v>
      </c>
      <c r="S2091" s="3" t="str">
        <f>TEXT(Customer8[[#This Row],[Transaction_Date]], "MMM")</f>
        <v>Nov</v>
      </c>
      <c r="T2091" s="3" t="str">
        <f t="shared" si="32"/>
        <v>40-49 Yrs</v>
      </c>
      <c r="U2091" s="3" t="str">
        <f>TEXT(Customer8[[#This Row],[Transaction_Date]],"YYYY")</f>
        <v>2021</v>
      </c>
    </row>
    <row r="2092" spans="1:21" x14ac:dyDescent="0.35">
      <c r="A2092" t="s">
        <v>4343</v>
      </c>
      <c r="B2092">
        <v>483024768</v>
      </c>
      <c r="C2092">
        <v>48</v>
      </c>
      <c r="D2092" s="1">
        <v>27174</v>
      </c>
      <c r="E2092" t="s">
        <v>11</v>
      </c>
      <c r="F2092" t="s">
        <v>169</v>
      </c>
      <c r="G2092" t="s">
        <v>2771</v>
      </c>
      <c r="H2092" s="3">
        <v>176184.2371</v>
      </c>
      <c r="I2092" s="3">
        <v>66149.172600000005</v>
      </c>
      <c r="J2092" t="s">
        <v>4344</v>
      </c>
      <c r="K2092" t="str">
        <f>_xlfn.XLOOKUP(A2092, Accounts!A:A, Accounts!E:E, "Not Found")</f>
        <v>Domiciliary</v>
      </c>
      <c r="L2092" s="3">
        <f>_xlfn.XLOOKUP(A2092, Accounts!A:A, Accounts!G:G, 0)</f>
        <v>13750926</v>
      </c>
      <c r="M2092" s="3" t="str">
        <f>_xlfn.XLOOKUP(A2092, Loan!A:A, Loan!D:D, "0")</f>
        <v>0</v>
      </c>
      <c r="N2092" s="3" t="str">
        <f>_xlfn.XLOOKUP(Customer8[[#This Row],[Account Number]],Transaction!C:C,Transaction!D:D)</f>
        <v>Cash Withdrawal</v>
      </c>
      <c r="O2092" s="3" t="str">
        <f>_xlfn.XLOOKUP(Customer8[[#This Row],[Account Number]], Transaction!C:C,Transaction!E:E)</f>
        <v>POS</v>
      </c>
      <c r="P2092" s="2">
        <f>_xlfn.XLOOKUP(Customer8[[#This Row],[Account Number]], Transaction!C:C,Transaction!F:F)</f>
        <v>44220</v>
      </c>
      <c r="Q2092" s="3">
        <f>Customer8[[#This Row],[Bank Deposit]]-Customer8[[#This Row],[Saving Accounts]]</f>
        <v>110035.06449999999</v>
      </c>
      <c r="R2092" s="3">
        <f>IF(AND(K2092="Current", Customer8[[#This Row],[Balance]]&gt;500000), Customer8[[#This Row],[Balance]]*1.02, Customer8[[#This Row],[Balance]])</f>
        <v>110035.06449999999</v>
      </c>
      <c r="S2092" s="3" t="str">
        <f>TEXT(Customer8[[#This Row],[Transaction_Date]], "MMM")</f>
        <v>Jan</v>
      </c>
      <c r="T2092" s="3" t="str">
        <f t="shared" si="32"/>
        <v>40-49 Yrs</v>
      </c>
      <c r="U2092" s="3" t="str">
        <f>TEXT(Customer8[[#This Row],[Transaction_Date]],"YYYY")</f>
        <v>2021</v>
      </c>
    </row>
    <row r="2093" spans="1:21" x14ac:dyDescent="0.35">
      <c r="A2093" t="s">
        <v>4345</v>
      </c>
      <c r="B2093">
        <v>903375773</v>
      </c>
      <c r="C2093">
        <v>58</v>
      </c>
      <c r="D2093" s="1">
        <v>23521.5</v>
      </c>
      <c r="E2093" t="s">
        <v>11</v>
      </c>
      <c r="F2093" t="s">
        <v>166</v>
      </c>
      <c r="G2093" t="s">
        <v>2756</v>
      </c>
      <c r="H2093" s="3">
        <v>592417.13670000003</v>
      </c>
      <c r="I2093" s="3">
        <v>305050.6152</v>
      </c>
      <c r="J2093" t="s">
        <v>4346</v>
      </c>
      <c r="K2093" t="str">
        <f>_xlfn.XLOOKUP(A2093, Accounts!A:A, Accounts!E:E, "Not Found")</f>
        <v>Domiciliary</v>
      </c>
      <c r="L2093" s="3">
        <f>_xlfn.XLOOKUP(A2093, Accounts!A:A, Accounts!G:G, 0)</f>
        <v>2114397824</v>
      </c>
      <c r="M2093" s="3" t="str">
        <f>_xlfn.XLOOKUP(A2093, Loan!A:A, Loan!D:D, "0")</f>
        <v>0</v>
      </c>
      <c r="N2093" s="3" t="str">
        <f>_xlfn.XLOOKUP(Customer8[[#This Row],[Account Number]],Transaction!C:C,Transaction!D:D)</f>
        <v>Cash Withdrawal</v>
      </c>
      <c r="O2093" s="3" t="str">
        <f>_xlfn.XLOOKUP(Customer8[[#This Row],[Account Number]], Transaction!C:C,Transaction!E:E)</f>
        <v>Bank</v>
      </c>
      <c r="P2093" s="2">
        <f>_xlfn.XLOOKUP(Customer8[[#This Row],[Account Number]], Transaction!C:C,Transaction!F:F)</f>
        <v>44235</v>
      </c>
      <c r="Q2093" s="3">
        <f>Customer8[[#This Row],[Bank Deposit]]-Customer8[[#This Row],[Saving Accounts]]</f>
        <v>287366.52150000003</v>
      </c>
      <c r="R2093" s="3">
        <f>IF(AND(K2093="Current", Customer8[[#This Row],[Balance]]&gt;500000), Customer8[[#This Row],[Balance]]*1.02, Customer8[[#This Row],[Balance]])</f>
        <v>287366.52150000003</v>
      </c>
      <c r="S2093" s="3" t="str">
        <f>TEXT(Customer8[[#This Row],[Transaction_Date]], "MMM")</f>
        <v>Feb</v>
      </c>
      <c r="T2093" s="3" t="str">
        <f t="shared" si="32"/>
        <v>50-59 Yrs</v>
      </c>
      <c r="U2093" s="3" t="str">
        <f>TEXT(Customer8[[#This Row],[Transaction_Date]],"YYYY")</f>
        <v>2021</v>
      </c>
    </row>
    <row r="2094" spans="1:21" x14ac:dyDescent="0.35">
      <c r="A2094" t="s">
        <v>4347</v>
      </c>
      <c r="B2094">
        <v>556345845</v>
      </c>
      <c r="C2094">
        <v>69</v>
      </c>
      <c r="D2094" s="1">
        <v>19503.75</v>
      </c>
      <c r="E2094" t="s">
        <v>11</v>
      </c>
      <c r="F2094" t="s">
        <v>66</v>
      </c>
      <c r="G2094" t="s">
        <v>2800</v>
      </c>
      <c r="H2094" s="3">
        <v>105668.6603</v>
      </c>
      <c r="I2094" s="3">
        <v>34195.071400000001</v>
      </c>
      <c r="J2094" t="s">
        <v>4348</v>
      </c>
      <c r="K2094" t="str">
        <f>_xlfn.XLOOKUP(A2094, Accounts!A:A, Accounts!E:E, "Not Found")</f>
        <v>Fixed Deposit</v>
      </c>
      <c r="L2094" s="3">
        <f>_xlfn.XLOOKUP(A2094, Accounts!A:A, Accounts!G:G, 0)</f>
        <v>2731974375</v>
      </c>
      <c r="M2094" s="3">
        <f>_xlfn.XLOOKUP(A2094, Loan!A:A, Loan!D:D, "0")</f>
        <v>2895792375</v>
      </c>
      <c r="N2094" s="3" t="str">
        <f>_xlfn.XLOOKUP(Customer8[[#This Row],[Account Number]],Transaction!C:C,Transaction!D:D)</f>
        <v>Loan Payment</v>
      </c>
      <c r="O2094" s="3" t="str">
        <f>_xlfn.XLOOKUP(Customer8[[#This Row],[Account Number]], Transaction!C:C,Transaction!E:E)</f>
        <v>AFT</v>
      </c>
      <c r="P2094" s="2">
        <f>_xlfn.XLOOKUP(Customer8[[#This Row],[Account Number]], Transaction!C:C,Transaction!F:F)</f>
        <v>44386</v>
      </c>
      <c r="Q2094" s="3">
        <f>Customer8[[#This Row],[Bank Deposit]]-Customer8[[#This Row],[Saving Accounts]]</f>
        <v>71473.588900000002</v>
      </c>
      <c r="R2094" s="3">
        <f>IF(AND(K2094="Current", Customer8[[#This Row],[Balance]]&gt;500000), Customer8[[#This Row],[Balance]]*1.02, Customer8[[#This Row],[Balance]])</f>
        <v>71473.588900000002</v>
      </c>
      <c r="S2094" s="3" t="str">
        <f>TEXT(Customer8[[#This Row],[Transaction_Date]], "MMM")</f>
        <v>Jul</v>
      </c>
      <c r="T2094" s="3" t="str">
        <f t="shared" si="32"/>
        <v>60-69 Yrs</v>
      </c>
      <c r="U2094" s="3" t="str">
        <f>TEXT(Customer8[[#This Row],[Transaction_Date]],"YYYY")</f>
        <v>2021</v>
      </c>
    </row>
    <row r="2095" spans="1:21" x14ac:dyDescent="0.35">
      <c r="A2095" t="s">
        <v>4349</v>
      </c>
      <c r="B2095">
        <v>413993051</v>
      </c>
      <c r="C2095">
        <v>41</v>
      </c>
      <c r="D2095" s="1">
        <v>29730.75</v>
      </c>
      <c r="E2095" t="s">
        <v>11</v>
      </c>
      <c r="F2095" t="s">
        <v>555</v>
      </c>
      <c r="G2095" t="s">
        <v>2743</v>
      </c>
      <c r="H2095" s="3">
        <v>437621.19050000003</v>
      </c>
      <c r="I2095" s="3">
        <v>125699.7037</v>
      </c>
      <c r="J2095" t="s">
        <v>4350</v>
      </c>
      <c r="K2095" t="str">
        <f>_xlfn.XLOOKUP(A2095, Accounts!A:A, Accounts!E:E, "Not Found")</f>
        <v>Domiciliary</v>
      </c>
      <c r="L2095" s="3">
        <f>_xlfn.XLOOKUP(A2095, Accounts!A:A, Accounts!G:G, 0)</f>
        <v>3258666642</v>
      </c>
      <c r="M2095" s="3">
        <f>_xlfn.XLOOKUP(A2095, Loan!A:A, Loan!D:D, "0")</f>
        <v>1364888448</v>
      </c>
      <c r="N2095" s="3" t="str">
        <f>_xlfn.XLOOKUP(Customer8[[#This Row],[Account Number]],Transaction!C:C,Transaction!D:D)</f>
        <v>Loan Payment</v>
      </c>
      <c r="O2095" s="3" t="str">
        <f>_xlfn.XLOOKUP(Customer8[[#This Row],[Account Number]], Transaction!C:C,Transaction!E:E)</f>
        <v>ACH</v>
      </c>
      <c r="P2095" s="2">
        <f>_xlfn.XLOOKUP(Customer8[[#This Row],[Account Number]], Transaction!C:C,Transaction!F:F)</f>
        <v>44417</v>
      </c>
      <c r="Q2095" s="3">
        <f>Customer8[[#This Row],[Bank Deposit]]-Customer8[[#This Row],[Saving Accounts]]</f>
        <v>311921.48680000001</v>
      </c>
      <c r="R2095" s="3">
        <f>IF(AND(K2095="Current", Customer8[[#This Row],[Balance]]&gt;500000), Customer8[[#This Row],[Balance]]*1.02, Customer8[[#This Row],[Balance]])</f>
        <v>311921.48680000001</v>
      </c>
      <c r="S2095" s="3" t="str">
        <f>TEXT(Customer8[[#This Row],[Transaction_Date]], "MMM")</f>
        <v>Aug</v>
      </c>
      <c r="T2095" s="3" t="str">
        <f t="shared" si="32"/>
        <v>40-49 Yrs</v>
      </c>
      <c r="U2095" s="3" t="str">
        <f>TEXT(Customer8[[#This Row],[Transaction_Date]],"YYYY")</f>
        <v>2021</v>
      </c>
    </row>
    <row r="2096" spans="1:21" x14ac:dyDescent="0.35">
      <c r="A2096" t="s">
        <v>4351</v>
      </c>
      <c r="B2096">
        <v>81563994</v>
      </c>
      <c r="C2096">
        <v>73</v>
      </c>
      <c r="D2096" s="1">
        <v>18042.75</v>
      </c>
      <c r="E2096" t="s">
        <v>11</v>
      </c>
      <c r="F2096" t="s">
        <v>90</v>
      </c>
      <c r="G2096" t="s">
        <v>2756</v>
      </c>
      <c r="H2096" s="3">
        <v>2737514.2274000002</v>
      </c>
      <c r="I2096" s="3">
        <v>809926.62309999997</v>
      </c>
      <c r="J2096" t="s">
        <v>4352</v>
      </c>
      <c r="K2096" t="str">
        <f>_xlfn.XLOOKUP(A2096, Accounts!A:A, Accounts!E:E, "Not Found")</f>
        <v>Domiciliary</v>
      </c>
      <c r="L2096" s="3">
        <f>_xlfn.XLOOKUP(A2096, Accounts!A:A, Accounts!G:G, 0)</f>
        <v>3636740625</v>
      </c>
      <c r="M2096" s="3" t="str">
        <f>_xlfn.XLOOKUP(A2096, Loan!A:A, Loan!D:D, "0")</f>
        <v>0</v>
      </c>
      <c r="N2096" s="3" t="str">
        <f>_xlfn.XLOOKUP(Customer8[[#This Row],[Account Number]],Transaction!C:C,Transaction!D:D)</f>
        <v>Cash Withdrawal</v>
      </c>
      <c r="O2096" s="3" t="str">
        <f>_xlfn.XLOOKUP(Customer8[[#This Row],[Account Number]], Transaction!C:C,Transaction!E:E)</f>
        <v>ATM</v>
      </c>
      <c r="P2096" s="2">
        <f>_xlfn.XLOOKUP(Customer8[[#This Row],[Account Number]], Transaction!C:C,Transaction!F:F)</f>
        <v>44268</v>
      </c>
      <c r="Q2096" s="3">
        <f>Customer8[[#This Row],[Bank Deposit]]-Customer8[[#This Row],[Saving Accounts]]</f>
        <v>1927587.6043000002</v>
      </c>
      <c r="R2096" s="3">
        <f>IF(AND(K2096="Current", Customer8[[#This Row],[Balance]]&gt;500000), Customer8[[#This Row],[Balance]]*1.02, Customer8[[#This Row],[Balance]])</f>
        <v>1927587.6043000002</v>
      </c>
      <c r="S2096" s="3" t="str">
        <f>TEXT(Customer8[[#This Row],[Transaction_Date]], "MMM")</f>
        <v>Mar</v>
      </c>
      <c r="T2096" s="3" t="str">
        <f t="shared" si="32"/>
        <v>70 Yrs &amp; Above</v>
      </c>
      <c r="U2096" s="3" t="str">
        <f>TEXT(Customer8[[#This Row],[Transaction_Date]],"YYYY")</f>
        <v>2021</v>
      </c>
    </row>
    <row r="2097" spans="1:21" x14ac:dyDescent="0.35">
      <c r="A2097" t="s">
        <v>4353</v>
      </c>
      <c r="B2097">
        <v>656387474</v>
      </c>
      <c r="C2097">
        <v>20</v>
      </c>
      <c r="D2097" s="1">
        <v>37401</v>
      </c>
      <c r="E2097" t="s">
        <v>11</v>
      </c>
      <c r="F2097" t="s">
        <v>160</v>
      </c>
      <c r="G2097" t="s">
        <v>2749</v>
      </c>
      <c r="H2097" s="3">
        <v>255753.3677</v>
      </c>
      <c r="I2097" s="3">
        <v>169395.0877</v>
      </c>
      <c r="J2097" t="s">
        <v>4354</v>
      </c>
      <c r="K2097" t="str">
        <f>_xlfn.XLOOKUP(A2097, Accounts!A:A, Accounts!E:E, "Not Found")</f>
        <v>Domiciliary</v>
      </c>
      <c r="L2097" s="3">
        <f>_xlfn.XLOOKUP(A2097, Accounts!A:A, Accounts!G:G, 0)</f>
        <v>1401116556</v>
      </c>
      <c r="M2097" s="3" t="str">
        <f>_xlfn.XLOOKUP(A2097, Loan!A:A, Loan!D:D, "0")</f>
        <v>0</v>
      </c>
      <c r="N2097" s="3" t="str">
        <f>_xlfn.XLOOKUP(Customer8[[#This Row],[Account Number]],Transaction!C:C,Transaction!D:D)</f>
        <v>Money Transfer</v>
      </c>
      <c r="O2097" s="3" t="str">
        <f>_xlfn.XLOOKUP(Customer8[[#This Row],[Account Number]], Transaction!C:C,Transaction!E:E)</f>
        <v>Mobile</v>
      </c>
      <c r="P2097" s="2">
        <f>_xlfn.XLOOKUP(Customer8[[#This Row],[Account Number]], Transaction!C:C,Transaction!F:F)</f>
        <v>44394</v>
      </c>
      <c r="Q2097" s="3">
        <f>Customer8[[#This Row],[Bank Deposit]]-Customer8[[#This Row],[Saving Accounts]]</f>
        <v>86358.28</v>
      </c>
      <c r="R2097" s="3">
        <f>IF(AND(K2097="Current", Customer8[[#This Row],[Balance]]&gt;500000), Customer8[[#This Row],[Balance]]*1.02, Customer8[[#This Row],[Balance]])</f>
        <v>86358.28</v>
      </c>
      <c r="S2097" s="3" t="str">
        <f>TEXT(Customer8[[#This Row],[Transaction_Date]], "MMM")</f>
        <v>Jul</v>
      </c>
      <c r="T2097" s="3" t="str">
        <f t="shared" si="32"/>
        <v>20-29 Yrs</v>
      </c>
      <c r="U2097" s="3" t="str">
        <f>TEXT(Customer8[[#This Row],[Transaction_Date]],"YYYY")</f>
        <v>2021</v>
      </c>
    </row>
    <row r="2098" spans="1:21" x14ac:dyDescent="0.35">
      <c r="A2098" t="s">
        <v>4355</v>
      </c>
      <c r="B2098">
        <v>131682984</v>
      </c>
      <c r="C2098">
        <v>24</v>
      </c>
      <c r="D2098" s="1">
        <v>35940</v>
      </c>
      <c r="E2098" t="s">
        <v>11</v>
      </c>
      <c r="F2098" t="s">
        <v>1694</v>
      </c>
      <c r="G2098" t="s">
        <v>2800</v>
      </c>
      <c r="H2098" s="3">
        <v>2326151.8251</v>
      </c>
      <c r="I2098" s="3">
        <v>785451.42669999995</v>
      </c>
      <c r="J2098" t="s">
        <v>4356</v>
      </c>
      <c r="K2098" t="str">
        <f>_xlfn.XLOOKUP(A2098, Accounts!A:A, Accounts!E:E, "Not Found")</f>
        <v>Savings</v>
      </c>
      <c r="L2098" s="3">
        <f>_xlfn.XLOOKUP(A2098, Accounts!A:A, Accounts!G:G, 0)</f>
        <v>1786658786</v>
      </c>
      <c r="M2098" s="3" t="str">
        <f>_xlfn.XLOOKUP(A2098, Loan!A:A, Loan!D:D, "0")</f>
        <v>0</v>
      </c>
      <c r="N2098" s="3" t="str">
        <f>_xlfn.XLOOKUP(Customer8[[#This Row],[Account Number]],Transaction!C:C,Transaction!D:D)</f>
        <v>Money Transfer</v>
      </c>
      <c r="O2098" s="3" t="str">
        <f>_xlfn.XLOOKUP(Customer8[[#This Row],[Account Number]], Transaction!C:C,Transaction!E:E)</f>
        <v>Mobile</v>
      </c>
      <c r="P2098" s="2">
        <f>_xlfn.XLOOKUP(Customer8[[#This Row],[Account Number]], Transaction!C:C,Transaction!F:F)</f>
        <v>44618</v>
      </c>
      <c r="Q2098" s="3">
        <f>Customer8[[#This Row],[Bank Deposit]]-Customer8[[#This Row],[Saving Accounts]]</f>
        <v>1540700.3984000001</v>
      </c>
      <c r="R2098" s="3">
        <f>IF(AND(K2098="Current", Customer8[[#This Row],[Balance]]&gt;500000), Customer8[[#This Row],[Balance]]*1.02, Customer8[[#This Row],[Balance]])</f>
        <v>1540700.3984000001</v>
      </c>
      <c r="S2098" s="3" t="str">
        <f>TEXT(Customer8[[#This Row],[Transaction_Date]], "MMM")</f>
        <v>Feb</v>
      </c>
      <c r="T2098" s="3" t="str">
        <f t="shared" si="32"/>
        <v>20-29 Yrs</v>
      </c>
      <c r="U2098" s="3" t="str">
        <f>TEXT(Customer8[[#This Row],[Transaction_Date]],"YYYY")</f>
        <v>2022</v>
      </c>
    </row>
    <row r="2099" spans="1:21" x14ac:dyDescent="0.35">
      <c r="A2099" t="s">
        <v>4357</v>
      </c>
      <c r="B2099">
        <v>363651535</v>
      </c>
      <c r="C2099">
        <v>79</v>
      </c>
      <c r="D2099" s="1">
        <v>15851.25</v>
      </c>
      <c r="E2099" t="s">
        <v>11</v>
      </c>
      <c r="F2099" t="s">
        <v>378</v>
      </c>
      <c r="G2099" t="s">
        <v>2800</v>
      </c>
      <c r="H2099" s="3">
        <v>904884.79460000002</v>
      </c>
      <c r="I2099" s="3">
        <v>210404.1067</v>
      </c>
      <c r="J2099" t="s">
        <v>4358</v>
      </c>
      <c r="K2099" t="str">
        <f>_xlfn.XLOOKUP(A2099, Accounts!A:A, Accounts!E:E, "Not Found")</f>
        <v>Savings</v>
      </c>
      <c r="L2099" s="3">
        <f>_xlfn.XLOOKUP(A2099, Accounts!A:A, Accounts!G:G, 0)</f>
        <v>1145089575</v>
      </c>
      <c r="M2099" s="3" t="str">
        <f>_xlfn.XLOOKUP(A2099, Loan!A:A, Loan!D:D, "0")</f>
        <v>0</v>
      </c>
      <c r="N2099" s="3" t="str">
        <f>_xlfn.XLOOKUP(Customer8[[#This Row],[Account Number]],Transaction!C:C,Transaction!D:D)</f>
        <v>Online Payment</v>
      </c>
      <c r="O2099" s="3" t="str">
        <f>_xlfn.XLOOKUP(Customer8[[#This Row],[Account Number]], Transaction!C:C,Transaction!E:E)</f>
        <v>Card</v>
      </c>
      <c r="P2099" s="2">
        <f>_xlfn.XLOOKUP(Customer8[[#This Row],[Account Number]], Transaction!C:C,Transaction!F:F)</f>
        <v>44209</v>
      </c>
      <c r="Q2099" s="3">
        <f>Customer8[[#This Row],[Bank Deposit]]-Customer8[[#This Row],[Saving Accounts]]</f>
        <v>694480.68790000002</v>
      </c>
      <c r="R2099" s="3">
        <f>IF(AND(K2099="Current", Customer8[[#This Row],[Balance]]&gt;500000), Customer8[[#This Row],[Balance]]*1.02, Customer8[[#This Row],[Balance]])</f>
        <v>694480.68790000002</v>
      </c>
      <c r="S2099" s="3" t="str">
        <f>TEXT(Customer8[[#This Row],[Transaction_Date]], "MMM")</f>
        <v>Jan</v>
      </c>
      <c r="T2099" s="3" t="str">
        <f t="shared" si="32"/>
        <v>70 Yrs &amp; Above</v>
      </c>
      <c r="U2099" s="3" t="str">
        <f>TEXT(Customer8[[#This Row],[Transaction_Date]],"YYYY")</f>
        <v>2021</v>
      </c>
    </row>
    <row r="2100" spans="1:21" x14ac:dyDescent="0.35">
      <c r="A2100" t="s">
        <v>4359</v>
      </c>
      <c r="B2100">
        <v>174453542</v>
      </c>
      <c r="C2100">
        <v>41</v>
      </c>
      <c r="D2100" s="1">
        <v>29730.75</v>
      </c>
      <c r="E2100" t="s">
        <v>11</v>
      </c>
      <c r="F2100" t="s">
        <v>250</v>
      </c>
      <c r="G2100" t="s">
        <v>2756</v>
      </c>
      <c r="H2100" s="3">
        <v>333106.93930000003</v>
      </c>
      <c r="I2100" s="3">
        <v>302426.03700000001</v>
      </c>
      <c r="J2100" t="s">
        <v>4360</v>
      </c>
      <c r="K2100" t="str">
        <f>_xlfn.XLOOKUP(A2100, Accounts!A:A, Accounts!E:E, "Not Found")</f>
        <v>Current</v>
      </c>
      <c r="L2100" s="3">
        <f>_xlfn.XLOOKUP(A2100, Accounts!A:A, Accounts!G:G, 0)</f>
        <v>34363719</v>
      </c>
      <c r="M2100" s="3">
        <f>_xlfn.XLOOKUP(A2100, Loan!A:A, Loan!D:D, "0")</f>
        <v>6084897</v>
      </c>
      <c r="N2100" s="3" t="str">
        <f>_xlfn.XLOOKUP(Customer8[[#This Row],[Account Number]],Transaction!C:C,Transaction!D:D)</f>
        <v>Loan Payment</v>
      </c>
      <c r="O2100" s="3" t="str">
        <f>_xlfn.XLOOKUP(Customer8[[#This Row],[Account Number]], Transaction!C:C,Transaction!E:E)</f>
        <v>AFT</v>
      </c>
      <c r="P2100" s="2">
        <f>_xlfn.XLOOKUP(Customer8[[#This Row],[Account Number]], Transaction!C:C,Transaction!F:F)</f>
        <v>44412</v>
      </c>
      <c r="Q2100" s="3">
        <f>Customer8[[#This Row],[Bank Deposit]]-Customer8[[#This Row],[Saving Accounts]]</f>
        <v>30680.902300000016</v>
      </c>
      <c r="R2100" s="3">
        <f>IF(AND(K2100="Current", Customer8[[#This Row],[Balance]]&gt;500000), Customer8[[#This Row],[Balance]]*1.02, Customer8[[#This Row],[Balance]])</f>
        <v>30680.902300000016</v>
      </c>
      <c r="S2100" s="3" t="str">
        <f>TEXT(Customer8[[#This Row],[Transaction_Date]], "MMM")</f>
        <v>Aug</v>
      </c>
      <c r="T2100" s="3" t="str">
        <f t="shared" si="32"/>
        <v>40-49 Yrs</v>
      </c>
      <c r="U2100" s="3" t="str">
        <f>TEXT(Customer8[[#This Row],[Transaction_Date]],"YYYY")</f>
        <v>2021</v>
      </c>
    </row>
    <row r="2101" spans="1:21" x14ac:dyDescent="0.35">
      <c r="A2101" t="s">
        <v>4361</v>
      </c>
      <c r="B2101">
        <v>660681947</v>
      </c>
      <c r="C2101">
        <v>32</v>
      </c>
      <c r="D2101" s="1">
        <v>33018</v>
      </c>
      <c r="E2101" t="s">
        <v>11</v>
      </c>
      <c r="F2101" t="s">
        <v>1694</v>
      </c>
      <c r="G2101" t="s">
        <v>2749</v>
      </c>
      <c r="H2101" s="3">
        <v>504571.63829999999</v>
      </c>
      <c r="I2101" s="3">
        <v>173423.1409</v>
      </c>
      <c r="J2101" t="s">
        <v>4362</v>
      </c>
      <c r="K2101" t="str">
        <f>_xlfn.XLOOKUP(A2101, Accounts!A:A, Accounts!E:E, "Not Found")</f>
        <v>Current</v>
      </c>
      <c r="L2101" s="3">
        <f>_xlfn.XLOOKUP(A2101, Accounts!A:A, Accounts!G:G, 0)</f>
        <v>282673044</v>
      </c>
      <c r="M2101" s="3" t="str">
        <f>_xlfn.XLOOKUP(A2101, Loan!A:A, Loan!D:D, "0")</f>
        <v>0</v>
      </c>
      <c r="N2101" s="3" t="str">
        <f>_xlfn.XLOOKUP(Customer8[[#This Row],[Account Number]],Transaction!C:C,Transaction!D:D)</f>
        <v>Money Deposit</v>
      </c>
      <c r="O2101" s="3" t="str">
        <f>_xlfn.XLOOKUP(Customer8[[#This Row],[Account Number]], Transaction!C:C,Transaction!E:E)</f>
        <v>ATM</v>
      </c>
      <c r="P2101" s="2">
        <f>_xlfn.XLOOKUP(Customer8[[#This Row],[Account Number]], Transaction!C:C,Transaction!F:F)</f>
        <v>44451</v>
      </c>
      <c r="Q2101" s="3">
        <f>Customer8[[#This Row],[Bank Deposit]]-Customer8[[#This Row],[Saving Accounts]]</f>
        <v>331148.49739999999</v>
      </c>
      <c r="R2101" s="3">
        <f>IF(AND(K2101="Current", Customer8[[#This Row],[Balance]]&gt;500000), Customer8[[#This Row],[Balance]]*1.02, Customer8[[#This Row],[Balance]])</f>
        <v>331148.49739999999</v>
      </c>
      <c r="S2101" s="3" t="str">
        <f>TEXT(Customer8[[#This Row],[Transaction_Date]], "MMM")</f>
        <v>Sep</v>
      </c>
      <c r="T2101" s="3" t="str">
        <f t="shared" si="32"/>
        <v>30-39 Yrs</v>
      </c>
      <c r="U2101" s="3" t="str">
        <f>TEXT(Customer8[[#This Row],[Transaction_Date]],"YYYY")</f>
        <v>2021</v>
      </c>
    </row>
    <row r="2102" spans="1:21" x14ac:dyDescent="0.35">
      <c r="A2102" t="s">
        <v>4363</v>
      </c>
      <c r="B2102">
        <v>400996340</v>
      </c>
      <c r="C2102">
        <v>54</v>
      </c>
      <c r="D2102" s="1">
        <v>24982.5</v>
      </c>
      <c r="E2102" t="s">
        <v>11</v>
      </c>
      <c r="F2102" t="s">
        <v>90</v>
      </c>
      <c r="G2102" t="s">
        <v>2771</v>
      </c>
      <c r="H2102" s="3">
        <v>450061.72519999999</v>
      </c>
      <c r="I2102" s="3">
        <v>223579.05059999999</v>
      </c>
      <c r="J2102" t="s">
        <v>4364</v>
      </c>
      <c r="K2102" t="str">
        <f>_xlfn.XLOOKUP(A2102, Accounts!A:A, Accounts!E:E, "Not Found")</f>
        <v>Domiciliary</v>
      </c>
      <c r="L2102" s="3">
        <f>_xlfn.XLOOKUP(A2102, Accounts!A:A, Accounts!G:G, 0)</f>
        <v>149870898</v>
      </c>
      <c r="M2102" s="3" t="str">
        <f>_xlfn.XLOOKUP(A2102, Loan!A:A, Loan!D:D, "0")</f>
        <v>0</v>
      </c>
      <c r="N2102" s="3" t="str">
        <f>_xlfn.XLOOKUP(Customer8[[#This Row],[Account Number]],Transaction!C:C,Transaction!D:D)</f>
        <v>Money Deposit</v>
      </c>
      <c r="O2102" s="3" t="str">
        <f>_xlfn.XLOOKUP(Customer8[[#This Row],[Account Number]], Transaction!C:C,Transaction!E:E)</f>
        <v>Bank</v>
      </c>
      <c r="P2102" s="2">
        <f>_xlfn.XLOOKUP(Customer8[[#This Row],[Account Number]], Transaction!C:C,Transaction!F:F)</f>
        <v>44424</v>
      </c>
      <c r="Q2102" s="3">
        <f>Customer8[[#This Row],[Bank Deposit]]-Customer8[[#This Row],[Saving Accounts]]</f>
        <v>226482.6746</v>
      </c>
      <c r="R2102" s="3">
        <f>IF(AND(K2102="Current", Customer8[[#This Row],[Balance]]&gt;500000), Customer8[[#This Row],[Balance]]*1.02, Customer8[[#This Row],[Balance]])</f>
        <v>226482.6746</v>
      </c>
      <c r="S2102" s="3" t="str">
        <f>TEXT(Customer8[[#This Row],[Transaction_Date]], "MMM")</f>
        <v>Aug</v>
      </c>
      <c r="T2102" s="3" t="str">
        <f t="shared" si="32"/>
        <v>50-59 Yrs</v>
      </c>
      <c r="U2102" s="3" t="str">
        <f>TEXT(Customer8[[#This Row],[Transaction_Date]],"YYYY")</f>
        <v>2021</v>
      </c>
    </row>
    <row r="2103" spans="1:21" x14ac:dyDescent="0.35">
      <c r="A2103" t="s">
        <v>4365</v>
      </c>
      <c r="B2103">
        <v>880548397</v>
      </c>
      <c r="C2103">
        <v>66</v>
      </c>
      <c r="D2103" s="1">
        <v>20599.5</v>
      </c>
      <c r="E2103" t="s">
        <v>11</v>
      </c>
      <c r="F2103" t="s">
        <v>381</v>
      </c>
      <c r="G2103" t="s">
        <v>2759</v>
      </c>
      <c r="H2103" s="3">
        <v>411362.39669999998</v>
      </c>
      <c r="I2103" s="3">
        <v>223841.3432</v>
      </c>
      <c r="J2103" t="s">
        <v>2829</v>
      </c>
      <c r="K2103" t="str">
        <f>_xlfn.XLOOKUP(A2103, Accounts!A:A, Accounts!E:E, "Not Found")</f>
        <v>Current</v>
      </c>
      <c r="L2103" s="3">
        <f>_xlfn.XLOOKUP(A2103, Accounts!A:A, Accounts!G:G, 0)</f>
        <v>928978688</v>
      </c>
      <c r="M2103" s="3" t="str">
        <f>_xlfn.XLOOKUP(A2103, Loan!A:A, Loan!D:D, "0")</f>
        <v>0</v>
      </c>
      <c r="N2103" s="3" t="str">
        <f>_xlfn.XLOOKUP(Customer8[[#This Row],[Account Number]],Transaction!C:C,Transaction!D:D)</f>
        <v>Money Transfer</v>
      </c>
      <c r="O2103" s="3" t="str">
        <f>_xlfn.XLOOKUP(Customer8[[#This Row],[Account Number]], Transaction!C:C,Transaction!E:E)</f>
        <v>Bank</v>
      </c>
      <c r="P2103" s="2">
        <f>_xlfn.XLOOKUP(Customer8[[#This Row],[Account Number]], Transaction!C:C,Transaction!F:F)</f>
        <v>44576</v>
      </c>
      <c r="Q2103" s="3">
        <f>Customer8[[#This Row],[Bank Deposit]]-Customer8[[#This Row],[Saving Accounts]]</f>
        <v>187521.05349999998</v>
      </c>
      <c r="R2103" s="3">
        <f>IF(AND(K2103="Current", Customer8[[#This Row],[Balance]]&gt;500000), Customer8[[#This Row],[Balance]]*1.02, Customer8[[#This Row],[Balance]])</f>
        <v>187521.05349999998</v>
      </c>
      <c r="S2103" s="3" t="str">
        <f>TEXT(Customer8[[#This Row],[Transaction_Date]], "MMM")</f>
        <v>Jan</v>
      </c>
      <c r="T2103" s="3" t="str">
        <f t="shared" si="32"/>
        <v>60-69 Yrs</v>
      </c>
      <c r="U2103" s="3" t="str">
        <f>TEXT(Customer8[[#This Row],[Transaction_Date]],"YYYY")</f>
        <v>2022</v>
      </c>
    </row>
    <row r="2104" spans="1:21" x14ac:dyDescent="0.35">
      <c r="A2104" t="s">
        <v>4366</v>
      </c>
      <c r="B2104">
        <v>692934406</v>
      </c>
      <c r="C2104">
        <v>49</v>
      </c>
      <c r="D2104" s="1">
        <v>26808.75</v>
      </c>
      <c r="E2104" t="s">
        <v>11</v>
      </c>
      <c r="F2104" t="s">
        <v>1169</v>
      </c>
      <c r="G2104" t="s">
        <v>2740</v>
      </c>
      <c r="H2104" s="3">
        <v>1184493.5155</v>
      </c>
      <c r="I2104" s="3">
        <v>134911.80379999999</v>
      </c>
      <c r="J2104" t="s">
        <v>4367</v>
      </c>
      <c r="K2104" t="str">
        <f>_xlfn.XLOOKUP(A2104, Accounts!A:A, Accounts!E:E, "Not Found")</f>
        <v>Fixed Deposit</v>
      </c>
      <c r="L2104" s="3">
        <f>_xlfn.XLOOKUP(A2104, Accounts!A:A, Accounts!G:G, 0)</f>
        <v>2081333232</v>
      </c>
      <c r="M2104" s="3" t="str">
        <f>_xlfn.XLOOKUP(A2104, Loan!A:A, Loan!D:D, "0")</f>
        <v>0</v>
      </c>
      <c r="N2104" s="3" t="str">
        <f>_xlfn.XLOOKUP(Customer8[[#This Row],[Account Number]],Transaction!C:C,Transaction!D:D)</f>
        <v>Money Deposit</v>
      </c>
      <c r="O2104" s="3" t="str">
        <f>_xlfn.XLOOKUP(Customer8[[#This Row],[Account Number]], Transaction!C:C,Transaction!E:E)</f>
        <v>Bank</v>
      </c>
      <c r="P2104" s="2">
        <f>_xlfn.XLOOKUP(Customer8[[#This Row],[Account Number]], Transaction!C:C,Transaction!F:F)</f>
        <v>44253</v>
      </c>
      <c r="Q2104" s="3">
        <f>Customer8[[#This Row],[Bank Deposit]]-Customer8[[#This Row],[Saving Accounts]]</f>
        <v>1049581.7116999999</v>
      </c>
      <c r="R2104" s="3">
        <f>IF(AND(K2104="Current", Customer8[[#This Row],[Balance]]&gt;500000), Customer8[[#This Row],[Balance]]*1.02, Customer8[[#This Row],[Balance]])</f>
        <v>1049581.7116999999</v>
      </c>
      <c r="S2104" s="3" t="str">
        <f>TEXT(Customer8[[#This Row],[Transaction_Date]], "MMM")</f>
        <v>Feb</v>
      </c>
      <c r="T2104" s="3" t="str">
        <f t="shared" si="32"/>
        <v>40-49 Yrs</v>
      </c>
      <c r="U2104" s="3" t="str">
        <f>TEXT(Customer8[[#This Row],[Transaction_Date]],"YYYY")</f>
        <v>2021</v>
      </c>
    </row>
    <row r="2105" spans="1:21" x14ac:dyDescent="0.35">
      <c r="A2105" t="s">
        <v>4368</v>
      </c>
      <c r="B2105">
        <v>172161705</v>
      </c>
      <c r="C2105">
        <v>51</v>
      </c>
      <c r="D2105" s="1">
        <v>26078.25</v>
      </c>
      <c r="E2105" t="s">
        <v>11</v>
      </c>
      <c r="F2105" t="s">
        <v>147</v>
      </c>
      <c r="G2105" t="s">
        <v>2734</v>
      </c>
      <c r="H2105" s="3">
        <v>1980580.4461999999</v>
      </c>
      <c r="I2105" s="3">
        <v>1199179.567</v>
      </c>
      <c r="J2105" t="s">
        <v>4369</v>
      </c>
      <c r="K2105" t="str">
        <f>_xlfn.XLOOKUP(A2105, Accounts!A:A, Accounts!E:E, "Not Found")</f>
        <v>Current</v>
      </c>
      <c r="L2105" s="3">
        <f>_xlfn.XLOOKUP(A2105, Accounts!A:A, Accounts!G:G, 0)</f>
        <v>860878408</v>
      </c>
      <c r="M2105" s="3" t="str">
        <f>_xlfn.XLOOKUP(A2105, Loan!A:A, Loan!D:D, "0")</f>
        <v>0</v>
      </c>
      <c r="N2105" s="3" t="str">
        <f>_xlfn.XLOOKUP(Customer8[[#This Row],[Account Number]],Transaction!C:C,Transaction!D:D)</f>
        <v>Cash Withdrawal</v>
      </c>
      <c r="O2105" s="3" t="str">
        <f>_xlfn.XLOOKUP(Customer8[[#This Row],[Account Number]], Transaction!C:C,Transaction!E:E)</f>
        <v>POS</v>
      </c>
      <c r="P2105" s="2">
        <f>_xlfn.XLOOKUP(Customer8[[#This Row],[Account Number]], Transaction!C:C,Transaction!F:F)</f>
        <v>44460</v>
      </c>
      <c r="Q2105" s="3">
        <f>Customer8[[#This Row],[Bank Deposit]]-Customer8[[#This Row],[Saving Accounts]]</f>
        <v>781400.87919999985</v>
      </c>
      <c r="R2105" s="3">
        <f>IF(AND(K2105="Current", Customer8[[#This Row],[Balance]]&gt;500000), Customer8[[#This Row],[Balance]]*1.02, Customer8[[#This Row],[Balance]])</f>
        <v>797028.89678399987</v>
      </c>
      <c r="S2105" s="3" t="str">
        <f>TEXT(Customer8[[#This Row],[Transaction_Date]], "MMM")</f>
        <v>Sep</v>
      </c>
      <c r="T2105" s="3" t="str">
        <f t="shared" si="32"/>
        <v>50-59 Yrs</v>
      </c>
      <c r="U2105" s="3" t="str">
        <f>TEXT(Customer8[[#This Row],[Transaction_Date]],"YYYY")</f>
        <v>2021</v>
      </c>
    </row>
    <row r="2106" spans="1:21" x14ac:dyDescent="0.35">
      <c r="A2106" t="s">
        <v>4370</v>
      </c>
      <c r="B2106">
        <v>666033769</v>
      </c>
      <c r="C2106">
        <v>72</v>
      </c>
      <c r="D2106" s="1">
        <v>18408</v>
      </c>
      <c r="E2106" t="s">
        <v>11</v>
      </c>
      <c r="F2106" t="s">
        <v>45</v>
      </c>
      <c r="G2106" t="s">
        <v>2740</v>
      </c>
      <c r="H2106" s="3">
        <v>1217834.1943999999</v>
      </c>
      <c r="I2106" s="3">
        <v>839167.43130000005</v>
      </c>
      <c r="J2106" t="s">
        <v>4371</v>
      </c>
      <c r="K2106" t="str">
        <f>_xlfn.XLOOKUP(A2106, Accounts!A:A, Accounts!E:E, "Not Found")</f>
        <v>Current</v>
      </c>
      <c r="L2106" s="3">
        <f>_xlfn.XLOOKUP(A2106, Accounts!A:A, Accounts!G:G, 0)</f>
        <v>16202628</v>
      </c>
      <c r="M2106" s="3" t="str">
        <f>_xlfn.XLOOKUP(A2106, Loan!A:A, Loan!D:D, "0")</f>
        <v>0</v>
      </c>
      <c r="N2106" s="3" t="str">
        <f>_xlfn.XLOOKUP(Customer8[[#This Row],[Account Number]],Transaction!C:C,Transaction!D:D)</f>
        <v>Money Deposit</v>
      </c>
      <c r="O2106" s="3" t="str">
        <f>_xlfn.XLOOKUP(Customer8[[#This Row],[Account Number]], Transaction!C:C,Transaction!E:E)</f>
        <v>Bank</v>
      </c>
      <c r="P2106" s="2">
        <f>_xlfn.XLOOKUP(Customer8[[#This Row],[Account Number]], Transaction!C:C,Transaction!F:F)</f>
        <v>44594</v>
      </c>
      <c r="Q2106" s="3">
        <f>Customer8[[#This Row],[Bank Deposit]]-Customer8[[#This Row],[Saving Accounts]]</f>
        <v>378666.76309999987</v>
      </c>
      <c r="R2106" s="3">
        <f>IF(AND(K2106="Current", Customer8[[#This Row],[Balance]]&gt;500000), Customer8[[#This Row],[Balance]]*1.02, Customer8[[#This Row],[Balance]])</f>
        <v>378666.76309999987</v>
      </c>
      <c r="S2106" s="3" t="str">
        <f>TEXT(Customer8[[#This Row],[Transaction_Date]], "MMM")</f>
        <v>Feb</v>
      </c>
      <c r="T2106" s="3" t="str">
        <f t="shared" si="32"/>
        <v>70 Yrs &amp; Above</v>
      </c>
      <c r="U2106" s="3" t="str">
        <f>TEXT(Customer8[[#This Row],[Transaction_Date]],"YYYY")</f>
        <v>2022</v>
      </c>
    </row>
    <row r="2107" spans="1:21" x14ac:dyDescent="0.35">
      <c r="A2107" t="s">
        <v>4372</v>
      </c>
      <c r="B2107">
        <v>360093656</v>
      </c>
      <c r="C2107">
        <v>65</v>
      </c>
      <c r="D2107" s="1">
        <v>20964.75</v>
      </c>
      <c r="E2107" t="s">
        <v>11</v>
      </c>
      <c r="F2107" t="s">
        <v>676</v>
      </c>
      <c r="G2107" t="s">
        <v>2756</v>
      </c>
      <c r="H2107" s="3">
        <v>537259.31909999996</v>
      </c>
      <c r="I2107" s="3">
        <v>233017.04180000001</v>
      </c>
      <c r="J2107" t="s">
        <v>4373</v>
      </c>
      <c r="K2107" t="str">
        <f>_xlfn.XLOOKUP(A2107, Accounts!A:A, Accounts!E:E, "Not Found")</f>
        <v>Domiciliary</v>
      </c>
      <c r="L2107" s="3">
        <f>_xlfn.XLOOKUP(A2107, Accounts!A:A, Accounts!G:G, 0)</f>
        <v>3463057017</v>
      </c>
      <c r="M2107" s="3" t="str">
        <f>_xlfn.XLOOKUP(A2107, Loan!A:A, Loan!D:D, "0")</f>
        <v>0</v>
      </c>
      <c r="N2107" s="3" t="str">
        <f>_xlfn.XLOOKUP(Customer8[[#This Row],[Account Number]],Transaction!C:C,Transaction!D:D)</f>
        <v>Money Transfer</v>
      </c>
      <c r="O2107" s="3" t="str">
        <f>_xlfn.XLOOKUP(Customer8[[#This Row],[Account Number]], Transaction!C:C,Transaction!E:E)</f>
        <v>Mobile</v>
      </c>
      <c r="P2107" s="2">
        <f>_xlfn.XLOOKUP(Customer8[[#This Row],[Account Number]], Transaction!C:C,Transaction!F:F)</f>
        <v>44271</v>
      </c>
      <c r="Q2107" s="3">
        <f>Customer8[[#This Row],[Bank Deposit]]-Customer8[[#This Row],[Saving Accounts]]</f>
        <v>304242.27729999996</v>
      </c>
      <c r="R2107" s="3">
        <f>IF(AND(K2107="Current", Customer8[[#This Row],[Balance]]&gt;500000), Customer8[[#This Row],[Balance]]*1.02, Customer8[[#This Row],[Balance]])</f>
        <v>304242.27729999996</v>
      </c>
      <c r="S2107" s="3" t="str">
        <f>TEXT(Customer8[[#This Row],[Transaction_Date]], "MMM")</f>
        <v>Mar</v>
      </c>
      <c r="T2107" s="3" t="str">
        <f t="shared" si="32"/>
        <v>60-69 Yrs</v>
      </c>
      <c r="U2107" s="3" t="str">
        <f>TEXT(Customer8[[#This Row],[Transaction_Date]],"YYYY")</f>
        <v>2021</v>
      </c>
    </row>
    <row r="2108" spans="1:21" x14ac:dyDescent="0.35">
      <c r="A2108" t="s">
        <v>4374</v>
      </c>
      <c r="B2108">
        <v>411531900</v>
      </c>
      <c r="C2108">
        <v>57</v>
      </c>
      <c r="D2108" s="1">
        <v>23886.75</v>
      </c>
      <c r="E2108" t="s">
        <v>11</v>
      </c>
      <c r="F2108" t="s">
        <v>1475</v>
      </c>
      <c r="G2108" t="s">
        <v>2771</v>
      </c>
      <c r="H2108" s="3">
        <v>75741.152600000001</v>
      </c>
      <c r="I2108" s="3">
        <v>87806.585300000006</v>
      </c>
      <c r="J2108" t="s">
        <v>4375</v>
      </c>
      <c r="K2108" t="str">
        <f>_xlfn.XLOOKUP(A2108, Accounts!A:A, Accounts!E:E, "Not Found")</f>
        <v>Joint</v>
      </c>
      <c r="L2108" s="3">
        <f>_xlfn.XLOOKUP(A2108, Accounts!A:A, Accounts!G:G, 0)</f>
        <v>1834424768</v>
      </c>
      <c r="M2108" s="3" t="str">
        <f>_xlfn.XLOOKUP(A2108, Loan!A:A, Loan!D:D, "0")</f>
        <v>0</v>
      </c>
      <c r="N2108" s="3" t="str">
        <f>_xlfn.XLOOKUP(Customer8[[#This Row],[Account Number]],Transaction!C:C,Transaction!D:D)</f>
        <v>Money Deposit</v>
      </c>
      <c r="O2108" s="3" t="str">
        <f>_xlfn.XLOOKUP(Customer8[[#This Row],[Account Number]], Transaction!C:C,Transaction!E:E)</f>
        <v>Bank</v>
      </c>
      <c r="P2108" s="2">
        <f>_xlfn.XLOOKUP(Customer8[[#This Row],[Account Number]], Transaction!C:C,Transaction!F:F)</f>
        <v>44332</v>
      </c>
      <c r="Q2108" s="3">
        <f>Customer8[[#This Row],[Bank Deposit]]-Customer8[[#This Row],[Saving Accounts]]</f>
        <v>-12065.432700000005</v>
      </c>
      <c r="R2108" s="3">
        <f>IF(AND(K2108="Current", Customer8[[#This Row],[Balance]]&gt;500000), Customer8[[#This Row],[Balance]]*1.02, Customer8[[#This Row],[Balance]])</f>
        <v>-12065.432700000005</v>
      </c>
      <c r="S2108" s="3" t="str">
        <f>TEXT(Customer8[[#This Row],[Transaction_Date]], "MMM")</f>
        <v>May</v>
      </c>
      <c r="T2108" s="3" t="str">
        <f t="shared" si="32"/>
        <v>50-59 Yrs</v>
      </c>
      <c r="U2108" s="3" t="str">
        <f>TEXT(Customer8[[#This Row],[Transaction_Date]],"YYYY")</f>
        <v>2021</v>
      </c>
    </row>
    <row r="2109" spans="1:21" x14ac:dyDescent="0.35">
      <c r="A2109" t="s">
        <v>4376</v>
      </c>
      <c r="B2109">
        <v>48323194</v>
      </c>
      <c r="C2109">
        <v>43</v>
      </c>
      <c r="D2109" s="1">
        <v>29000.25</v>
      </c>
      <c r="E2109" t="s">
        <v>11</v>
      </c>
      <c r="F2109" t="s">
        <v>558</v>
      </c>
      <c r="G2109" t="s">
        <v>2776</v>
      </c>
      <c r="H2109" s="3">
        <v>1059510.1573000001</v>
      </c>
      <c r="I2109" s="3">
        <v>266864.12089999998</v>
      </c>
      <c r="J2109" t="s">
        <v>4377</v>
      </c>
      <c r="K2109" t="str">
        <f>_xlfn.XLOOKUP(A2109, Accounts!A:A, Accounts!E:E, "Not Found")</f>
        <v>Corporate</v>
      </c>
      <c r="L2109" s="3">
        <f>_xlfn.XLOOKUP(A2109, Accounts!A:A, Accounts!G:G, 0)</f>
        <v>1025835</v>
      </c>
      <c r="M2109" s="3" t="str">
        <f>_xlfn.XLOOKUP(A2109, Loan!A:A, Loan!D:D, "0")</f>
        <v>0</v>
      </c>
      <c r="N2109" s="3" t="str">
        <f>_xlfn.XLOOKUP(Customer8[[#This Row],[Account Number]],Transaction!C:C,Transaction!D:D)</f>
        <v>Money Transfer</v>
      </c>
      <c r="O2109" s="3" t="str">
        <f>_xlfn.XLOOKUP(Customer8[[#This Row],[Account Number]], Transaction!C:C,Transaction!E:E)</f>
        <v>Mobile</v>
      </c>
      <c r="P2109" s="2">
        <f>_xlfn.XLOOKUP(Customer8[[#This Row],[Account Number]], Transaction!C:C,Transaction!F:F)</f>
        <v>44221</v>
      </c>
      <c r="Q2109" s="3">
        <f>Customer8[[#This Row],[Bank Deposit]]-Customer8[[#This Row],[Saving Accounts]]</f>
        <v>792646.0364000001</v>
      </c>
      <c r="R2109" s="3">
        <f>IF(AND(K2109="Current", Customer8[[#This Row],[Balance]]&gt;500000), Customer8[[#This Row],[Balance]]*1.02, Customer8[[#This Row],[Balance]])</f>
        <v>792646.0364000001</v>
      </c>
      <c r="S2109" s="3" t="str">
        <f>TEXT(Customer8[[#This Row],[Transaction_Date]], "MMM")</f>
        <v>Jan</v>
      </c>
      <c r="T2109" s="3" t="str">
        <f t="shared" si="32"/>
        <v>40-49 Yrs</v>
      </c>
      <c r="U2109" s="3" t="str">
        <f>TEXT(Customer8[[#This Row],[Transaction_Date]],"YYYY")</f>
        <v>2021</v>
      </c>
    </row>
    <row r="2110" spans="1:21" x14ac:dyDescent="0.35">
      <c r="A2110" t="s">
        <v>4378</v>
      </c>
      <c r="B2110">
        <v>840316438</v>
      </c>
      <c r="C2110">
        <v>65</v>
      </c>
      <c r="D2110" s="1">
        <v>20964.75</v>
      </c>
      <c r="E2110" t="s">
        <v>11</v>
      </c>
      <c r="F2110" t="s">
        <v>1475</v>
      </c>
      <c r="G2110" t="s">
        <v>2740</v>
      </c>
      <c r="H2110" s="3">
        <v>3368735.5392</v>
      </c>
      <c r="I2110" s="3">
        <v>188649.19020000001</v>
      </c>
      <c r="J2110" t="s">
        <v>4379</v>
      </c>
      <c r="K2110" t="str">
        <f>_xlfn.XLOOKUP(A2110, Accounts!A:A, Accounts!E:E, "Not Found")</f>
        <v>Domiciliary</v>
      </c>
      <c r="L2110" s="3">
        <f>_xlfn.XLOOKUP(A2110, Accounts!A:A, Accounts!G:G, 0)</f>
        <v>3798075</v>
      </c>
      <c r="M2110" s="3" t="str">
        <f>_xlfn.XLOOKUP(A2110, Loan!A:A, Loan!D:D, "0")</f>
        <v>0</v>
      </c>
      <c r="N2110" s="3" t="str">
        <f>_xlfn.XLOOKUP(Customer8[[#This Row],[Account Number]],Transaction!C:C,Transaction!D:D)</f>
        <v>Money Transfer</v>
      </c>
      <c r="O2110" s="3" t="str">
        <f>_xlfn.XLOOKUP(Customer8[[#This Row],[Account Number]], Transaction!C:C,Transaction!E:E)</f>
        <v>Mobile</v>
      </c>
      <c r="P2110" s="2">
        <f>_xlfn.XLOOKUP(Customer8[[#This Row],[Account Number]], Transaction!C:C,Transaction!F:F)</f>
        <v>44590</v>
      </c>
      <c r="Q2110" s="3">
        <f>Customer8[[#This Row],[Bank Deposit]]-Customer8[[#This Row],[Saving Accounts]]</f>
        <v>3180086.3489999999</v>
      </c>
      <c r="R2110" s="3">
        <f>IF(AND(K2110="Current", Customer8[[#This Row],[Balance]]&gt;500000), Customer8[[#This Row],[Balance]]*1.02, Customer8[[#This Row],[Balance]])</f>
        <v>3180086.3489999999</v>
      </c>
      <c r="S2110" s="3" t="str">
        <f>TEXT(Customer8[[#This Row],[Transaction_Date]], "MMM")</f>
        <v>Jan</v>
      </c>
      <c r="T2110" s="3" t="str">
        <f t="shared" si="32"/>
        <v>60-69 Yrs</v>
      </c>
      <c r="U2110" s="3" t="str">
        <f>TEXT(Customer8[[#This Row],[Transaction_Date]],"YYYY")</f>
        <v>2022</v>
      </c>
    </row>
    <row r="2111" spans="1:21" x14ac:dyDescent="0.35">
      <c r="A2111" t="s">
        <v>4380</v>
      </c>
      <c r="B2111">
        <v>457250107</v>
      </c>
      <c r="C2111">
        <v>76</v>
      </c>
      <c r="D2111" s="1">
        <v>16947</v>
      </c>
      <c r="E2111" t="s">
        <v>11</v>
      </c>
      <c r="F2111" t="s">
        <v>28</v>
      </c>
      <c r="G2111" t="s">
        <v>2734</v>
      </c>
      <c r="H2111" s="3">
        <v>2109610.0907000001</v>
      </c>
      <c r="I2111" s="3">
        <v>1112372.3714999999</v>
      </c>
      <c r="J2111" t="s">
        <v>4381</v>
      </c>
      <c r="K2111" t="str">
        <f>_xlfn.XLOOKUP(A2111, Accounts!A:A, Accounts!E:E, "Not Found")</f>
        <v>Domiciliary</v>
      </c>
      <c r="L2111" s="3">
        <f>_xlfn.XLOOKUP(A2111, Accounts!A:A, Accounts!G:G, 0)</f>
        <v>180555765</v>
      </c>
      <c r="M2111" s="3">
        <f>_xlfn.XLOOKUP(A2111, Loan!A:A, Loan!D:D, "0")</f>
        <v>4969026015</v>
      </c>
      <c r="N2111" s="3" t="str">
        <f>_xlfn.XLOOKUP(Customer8[[#This Row],[Account Number]],Transaction!C:C,Transaction!D:D)</f>
        <v>Loan Payment</v>
      </c>
      <c r="O2111" s="3" t="str">
        <f>_xlfn.XLOOKUP(Customer8[[#This Row],[Account Number]], Transaction!C:C,Transaction!E:E)</f>
        <v>AFT</v>
      </c>
      <c r="P2111" s="2">
        <f>_xlfn.XLOOKUP(Customer8[[#This Row],[Account Number]], Transaction!C:C,Transaction!F:F)</f>
        <v>44535</v>
      </c>
      <c r="Q2111" s="3">
        <f>Customer8[[#This Row],[Bank Deposit]]-Customer8[[#This Row],[Saving Accounts]]</f>
        <v>997237.71920000017</v>
      </c>
      <c r="R2111" s="3">
        <f>IF(AND(K2111="Current", Customer8[[#This Row],[Balance]]&gt;500000), Customer8[[#This Row],[Balance]]*1.02, Customer8[[#This Row],[Balance]])</f>
        <v>997237.71920000017</v>
      </c>
      <c r="S2111" s="3" t="str">
        <f>TEXT(Customer8[[#This Row],[Transaction_Date]], "MMM")</f>
        <v>Dec</v>
      </c>
      <c r="T2111" s="3" t="str">
        <f t="shared" si="32"/>
        <v>70 Yrs &amp; Above</v>
      </c>
      <c r="U2111" s="3" t="str">
        <f>TEXT(Customer8[[#This Row],[Transaction_Date]],"YYYY")</f>
        <v>2021</v>
      </c>
    </row>
    <row r="2112" spans="1:21" x14ac:dyDescent="0.35">
      <c r="A2112" t="s">
        <v>4382</v>
      </c>
      <c r="B2112">
        <v>787970771</v>
      </c>
      <c r="C2112">
        <v>84</v>
      </c>
      <c r="D2112" s="1">
        <v>14025</v>
      </c>
      <c r="E2112" t="s">
        <v>11</v>
      </c>
      <c r="F2112" t="s">
        <v>665</v>
      </c>
      <c r="G2112" t="s">
        <v>2781</v>
      </c>
      <c r="H2112" s="3">
        <v>1589656.9421999999</v>
      </c>
      <c r="I2112" s="3">
        <v>976377.38699999999</v>
      </c>
      <c r="J2112" t="s">
        <v>4383</v>
      </c>
      <c r="K2112" t="str">
        <f>_xlfn.XLOOKUP(A2112, Accounts!A:A, Accounts!E:E, "Not Found")</f>
        <v>Domiciliary</v>
      </c>
      <c r="L2112" s="3">
        <f>_xlfn.XLOOKUP(A2112, Accounts!A:A, Accounts!G:G, 0)</f>
        <v>572411392</v>
      </c>
      <c r="M2112" s="3" t="str">
        <f>_xlfn.XLOOKUP(A2112, Loan!A:A, Loan!D:D, "0")</f>
        <v>0</v>
      </c>
      <c r="N2112" s="3" t="str">
        <f>_xlfn.XLOOKUP(Customer8[[#This Row],[Account Number]],Transaction!C:C,Transaction!D:D)</f>
        <v>Money Transfer</v>
      </c>
      <c r="O2112" s="3" t="str">
        <f>_xlfn.XLOOKUP(Customer8[[#This Row],[Account Number]], Transaction!C:C,Transaction!E:E)</f>
        <v>Internet Banking</v>
      </c>
      <c r="P2112" s="2">
        <f>_xlfn.XLOOKUP(Customer8[[#This Row],[Account Number]], Transaction!C:C,Transaction!F:F)</f>
        <v>44314</v>
      </c>
      <c r="Q2112" s="3">
        <f>Customer8[[#This Row],[Bank Deposit]]-Customer8[[#This Row],[Saving Accounts]]</f>
        <v>613279.55519999994</v>
      </c>
      <c r="R2112" s="3">
        <f>IF(AND(K2112="Current", Customer8[[#This Row],[Balance]]&gt;500000), Customer8[[#This Row],[Balance]]*1.02, Customer8[[#This Row],[Balance]])</f>
        <v>613279.55519999994</v>
      </c>
      <c r="S2112" s="3" t="str">
        <f>TEXT(Customer8[[#This Row],[Transaction_Date]], "MMM")</f>
        <v>Apr</v>
      </c>
      <c r="T2112" s="3" t="str">
        <f t="shared" si="32"/>
        <v>70 Yrs &amp; Above</v>
      </c>
      <c r="U2112" s="3" t="str">
        <f>TEXT(Customer8[[#This Row],[Transaction_Date]],"YYYY")</f>
        <v>2021</v>
      </c>
    </row>
    <row r="2113" spans="1:21" x14ac:dyDescent="0.35">
      <c r="A2113" t="s">
        <v>4384</v>
      </c>
      <c r="B2113">
        <v>704149278</v>
      </c>
      <c r="C2113">
        <v>47</v>
      </c>
      <c r="D2113" s="1">
        <v>27539.25</v>
      </c>
      <c r="E2113" t="s">
        <v>11</v>
      </c>
      <c r="F2113" t="s">
        <v>220</v>
      </c>
      <c r="G2113" t="s">
        <v>2746</v>
      </c>
      <c r="H2113" s="3">
        <v>189929.59330000001</v>
      </c>
      <c r="I2113" s="3">
        <v>107263.208</v>
      </c>
      <c r="J2113" t="s">
        <v>4385</v>
      </c>
      <c r="K2113" t="str">
        <f>_xlfn.XLOOKUP(A2113, Accounts!A:A, Accounts!E:E, "Not Found")</f>
        <v>Domiciliary</v>
      </c>
      <c r="L2113" s="3">
        <f>_xlfn.XLOOKUP(A2113, Accounts!A:A, Accounts!G:G, 0)</f>
        <v>21540105</v>
      </c>
      <c r="M2113" s="3">
        <f>_xlfn.XLOOKUP(A2113, Loan!A:A, Loan!D:D, "0")</f>
        <v>363645436</v>
      </c>
      <c r="N2113" s="3" t="str">
        <f>_xlfn.XLOOKUP(Customer8[[#This Row],[Account Number]],Transaction!C:C,Transaction!D:D)</f>
        <v>Loan Payment</v>
      </c>
      <c r="O2113" s="3" t="str">
        <f>_xlfn.XLOOKUP(Customer8[[#This Row],[Account Number]], Transaction!C:C,Transaction!E:E)</f>
        <v>ACH</v>
      </c>
      <c r="P2113" s="2">
        <f>_xlfn.XLOOKUP(Customer8[[#This Row],[Account Number]], Transaction!C:C,Transaction!F:F)</f>
        <v>44246</v>
      </c>
      <c r="Q2113" s="3">
        <f>Customer8[[#This Row],[Bank Deposit]]-Customer8[[#This Row],[Saving Accounts]]</f>
        <v>82666.385300000009</v>
      </c>
      <c r="R2113" s="3">
        <f>IF(AND(K2113="Current", Customer8[[#This Row],[Balance]]&gt;500000), Customer8[[#This Row],[Balance]]*1.02, Customer8[[#This Row],[Balance]])</f>
        <v>82666.385300000009</v>
      </c>
      <c r="S2113" s="3" t="str">
        <f>TEXT(Customer8[[#This Row],[Transaction_Date]], "MMM")</f>
        <v>Feb</v>
      </c>
      <c r="T2113" s="3" t="str">
        <f t="shared" si="32"/>
        <v>40-49 Yrs</v>
      </c>
      <c r="U2113" s="3" t="str">
        <f>TEXT(Customer8[[#This Row],[Transaction_Date]],"YYYY")</f>
        <v>2021</v>
      </c>
    </row>
    <row r="2114" spans="1:21" x14ac:dyDescent="0.35">
      <c r="A2114" t="s">
        <v>4386</v>
      </c>
      <c r="B2114">
        <v>146068290</v>
      </c>
      <c r="C2114">
        <v>30</v>
      </c>
      <c r="D2114" s="1">
        <v>33748.5</v>
      </c>
      <c r="E2114" t="s">
        <v>11</v>
      </c>
      <c r="F2114" t="s">
        <v>150</v>
      </c>
      <c r="G2114" t="s">
        <v>2771</v>
      </c>
      <c r="H2114" s="3">
        <v>631578.06610000005</v>
      </c>
      <c r="I2114" s="3">
        <v>482477.67450000002</v>
      </c>
      <c r="J2114" t="s">
        <v>4387</v>
      </c>
      <c r="K2114" t="str">
        <f>_xlfn.XLOOKUP(A2114, Accounts!A:A, Accounts!E:E, "Not Found")</f>
        <v>Current</v>
      </c>
      <c r="L2114" s="3">
        <f>_xlfn.XLOOKUP(A2114, Accounts!A:A, Accounts!G:G, 0)</f>
        <v>3775807812</v>
      </c>
      <c r="M2114" s="3" t="str">
        <f>_xlfn.XLOOKUP(A2114, Loan!A:A, Loan!D:D, "0")</f>
        <v>0</v>
      </c>
      <c r="N2114" s="3" t="str">
        <f>_xlfn.XLOOKUP(Customer8[[#This Row],[Account Number]],Transaction!C:C,Transaction!D:D)</f>
        <v>Cash Withdrawal</v>
      </c>
      <c r="O2114" s="3" t="str">
        <f>_xlfn.XLOOKUP(Customer8[[#This Row],[Account Number]], Transaction!C:C,Transaction!E:E)</f>
        <v>Bank</v>
      </c>
      <c r="P2114" s="2">
        <f>_xlfn.XLOOKUP(Customer8[[#This Row],[Account Number]], Transaction!C:C,Transaction!F:F)</f>
        <v>44313</v>
      </c>
      <c r="Q2114" s="3">
        <f>Customer8[[#This Row],[Bank Deposit]]-Customer8[[#This Row],[Saving Accounts]]</f>
        <v>149100.39160000003</v>
      </c>
      <c r="R2114" s="3">
        <f>IF(AND(K2114="Current", Customer8[[#This Row],[Balance]]&gt;500000), Customer8[[#This Row],[Balance]]*1.02, Customer8[[#This Row],[Balance]])</f>
        <v>149100.39160000003</v>
      </c>
      <c r="S2114" s="3" t="str">
        <f>TEXT(Customer8[[#This Row],[Transaction_Date]], "MMM")</f>
        <v>Apr</v>
      </c>
      <c r="T2114" s="3" t="str">
        <f t="shared" ref="T2114:T2177" si="33">IF(C2114&lt;20,"Below 20 Yrs",IF(C2114&lt;=29,"20-29 Yrs",IF(C2114&lt;=39,"30-39 Yrs",IF(C2114&lt;=49,"40-49 Yrs",IF(C2114&lt;=59,"50-59 Yrs",IF(C2114&lt;=69,"60-69 Yrs","70 Yrs &amp; Above"))))))</f>
        <v>30-39 Yrs</v>
      </c>
      <c r="U2114" s="3" t="str">
        <f>TEXT(Customer8[[#This Row],[Transaction_Date]],"YYYY")</f>
        <v>2021</v>
      </c>
    </row>
    <row r="2115" spans="1:21" x14ac:dyDescent="0.35">
      <c r="A2115" t="s">
        <v>4388</v>
      </c>
      <c r="B2115">
        <v>245309141</v>
      </c>
      <c r="C2115">
        <v>58</v>
      </c>
      <c r="D2115" s="1">
        <v>23521.5</v>
      </c>
      <c r="E2115" t="s">
        <v>11</v>
      </c>
      <c r="F2115" t="s">
        <v>16</v>
      </c>
      <c r="G2115" t="s">
        <v>2746</v>
      </c>
      <c r="H2115" s="3">
        <v>817895.51500000001</v>
      </c>
      <c r="I2115" s="3">
        <v>280915.6519</v>
      </c>
      <c r="J2115" t="s">
        <v>4389</v>
      </c>
      <c r="K2115" t="str">
        <f>_xlfn.XLOOKUP(A2115, Accounts!A:A, Accounts!E:E, "Not Found")</f>
        <v>Domiciliary</v>
      </c>
      <c r="L2115" s="3">
        <f>_xlfn.XLOOKUP(A2115, Accounts!A:A, Accounts!G:G, 0)</f>
        <v>821281125</v>
      </c>
      <c r="M2115" s="3" t="str">
        <f>_xlfn.XLOOKUP(A2115, Loan!A:A, Loan!D:D, "0")</f>
        <v>0</v>
      </c>
      <c r="N2115" s="3" t="str">
        <f>_xlfn.XLOOKUP(Customer8[[#This Row],[Account Number]],Transaction!C:C,Transaction!D:D)</f>
        <v>Online Payment</v>
      </c>
      <c r="O2115" s="3" t="str">
        <f>_xlfn.XLOOKUP(Customer8[[#This Row],[Account Number]], Transaction!C:C,Transaction!E:E)</f>
        <v>Card</v>
      </c>
      <c r="P2115" s="2">
        <f>_xlfn.XLOOKUP(Customer8[[#This Row],[Account Number]], Transaction!C:C,Transaction!F:F)</f>
        <v>44602</v>
      </c>
      <c r="Q2115" s="3">
        <f>Customer8[[#This Row],[Bank Deposit]]-Customer8[[#This Row],[Saving Accounts]]</f>
        <v>536979.86309999996</v>
      </c>
      <c r="R2115" s="3">
        <f>IF(AND(K2115="Current", Customer8[[#This Row],[Balance]]&gt;500000), Customer8[[#This Row],[Balance]]*1.02, Customer8[[#This Row],[Balance]])</f>
        <v>536979.86309999996</v>
      </c>
      <c r="S2115" s="3" t="str">
        <f>TEXT(Customer8[[#This Row],[Transaction_Date]], "MMM")</f>
        <v>Feb</v>
      </c>
      <c r="T2115" s="3" t="str">
        <f t="shared" si="33"/>
        <v>50-59 Yrs</v>
      </c>
      <c r="U2115" s="3" t="str">
        <f>TEXT(Customer8[[#This Row],[Transaction_Date]],"YYYY")</f>
        <v>2022</v>
      </c>
    </row>
    <row r="2116" spans="1:21" x14ac:dyDescent="0.35">
      <c r="A2116" t="s">
        <v>4390</v>
      </c>
      <c r="B2116">
        <v>112752941</v>
      </c>
      <c r="C2116">
        <v>33</v>
      </c>
      <c r="D2116" s="1">
        <v>32652.75</v>
      </c>
      <c r="E2116" t="s">
        <v>11</v>
      </c>
      <c r="F2116" t="s">
        <v>1364</v>
      </c>
      <c r="G2116" t="s">
        <v>2749</v>
      </c>
      <c r="H2116" s="3">
        <v>67947.491200000004</v>
      </c>
      <c r="I2116" s="3">
        <v>28701.0203</v>
      </c>
      <c r="J2116" t="s">
        <v>4391</v>
      </c>
      <c r="K2116" t="str">
        <f>_xlfn.XLOOKUP(A2116, Accounts!A:A, Accounts!E:E, "Not Found")</f>
        <v>Savings</v>
      </c>
      <c r="L2116" s="3">
        <f>_xlfn.XLOOKUP(A2116, Accounts!A:A, Accounts!G:G, 0)</f>
        <v>8655808</v>
      </c>
      <c r="M2116" s="3" t="str">
        <f>_xlfn.XLOOKUP(A2116, Loan!A:A, Loan!D:D, "0")</f>
        <v>0</v>
      </c>
      <c r="N2116" s="3" t="str">
        <f>_xlfn.XLOOKUP(Customer8[[#This Row],[Account Number]],Transaction!C:C,Transaction!D:D)</f>
        <v>Cash Withdrawal</v>
      </c>
      <c r="O2116" s="3" t="str">
        <f>_xlfn.XLOOKUP(Customer8[[#This Row],[Account Number]], Transaction!C:C,Transaction!E:E)</f>
        <v>ATM</v>
      </c>
      <c r="P2116" s="2">
        <f>_xlfn.XLOOKUP(Customer8[[#This Row],[Account Number]], Transaction!C:C,Transaction!F:F)</f>
        <v>44206</v>
      </c>
      <c r="Q2116" s="3">
        <f>Customer8[[#This Row],[Bank Deposit]]-Customer8[[#This Row],[Saving Accounts]]</f>
        <v>39246.4709</v>
      </c>
      <c r="R2116" s="3">
        <f>IF(AND(K2116="Current", Customer8[[#This Row],[Balance]]&gt;500000), Customer8[[#This Row],[Balance]]*1.02, Customer8[[#This Row],[Balance]])</f>
        <v>39246.4709</v>
      </c>
      <c r="S2116" s="3" t="str">
        <f>TEXT(Customer8[[#This Row],[Transaction_Date]], "MMM")</f>
        <v>Jan</v>
      </c>
      <c r="T2116" s="3" t="str">
        <f t="shared" si="33"/>
        <v>30-39 Yrs</v>
      </c>
      <c r="U2116" s="3" t="str">
        <f>TEXT(Customer8[[#This Row],[Transaction_Date]],"YYYY")</f>
        <v>2021</v>
      </c>
    </row>
    <row r="2117" spans="1:21" x14ac:dyDescent="0.35">
      <c r="A2117" t="s">
        <v>4392</v>
      </c>
      <c r="B2117">
        <v>691955540</v>
      </c>
      <c r="C2117">
        <v>47</v>
      </c>
      <c r="D2117" s="1">
        <v>27539.25</v>
      </c>
      <c r="E2117" t="s">
        <v>11</v>
      </c>
      <c r="F2117" t="s">
        <v>1432</v>
      </c>
      <c r="G2117" t="s">
        <v>2734</v>
      </c>
      <c r="H2117" s="3">
        <v>324926.87</v>
      </c>
      <c r="I2117" s="3">
        <v>40940.785600000003</v>
      </c>
      <c r="J2117" t="s">
        <v>4393</v>
      </c>
      <c r="K2117" t="str">
        <f>_xlfn.XLOOKUP(A2117, Accounts!A:A, Accounts!E:E, "Not Found")</f>
        <v>Savings</v>
      </c>
      <c r="L2117" s="3">
        <f>_xlfn.XLOOKUP(A2117, Accounts!A:A, Accounts!G:G, 0)</f>
        <v>1532359728</v>
      </c>
      <c r="M2117" s="3">
        <f>_xlfn.XLOOKUP(A2117, Loan!A:A, Loan!D:D, "0")</f>
        <v>645026554</v>
      </c>
      <c r="N2117" s="3" t="str">
        <f>_xlfn.XLOOKUP(Customer8[[#This Row],[Account Number]],Transaction!C:C,Transaction!D:D)</f>
        <v>Loan Payment</v>
      </c>
      <c r="O2117" s="3" t="str">
        <f>_xlfn.XLOOKUP(Customer8[[#This Row],[Account Number]], Transaction!C:C,Transaction!E:E)</f>
        <v>AFT</v>
      </c>
      <c r="P2117" s="2">
        <f>_xlfn.XLOOKUP(Customer8[[#This Row],[Account Number]], Transaction!C:C,Transaction!F:F)</f>
        <v>44447</v>
      </c>
      <c r="Q2117" s="3">
        <f>Customer8[[#This Row],[Bank Deposit]]-Customer8[[#This Row],[Saving Accounts]]</f>
        <v>283986.08439999999</v>
      </c>
      <c r="R2117" s="3">
        <f>IF(AND(K2117="Current", Customer8[[#This Row],[Balance]]&gt;500000), Customer8[[#This Row],[Balance]]*1.02, Customer8[[#This Row],[Balance]])</f>
        <v>283986.08439999999</v>
      </c>
      <c r="S2117" s="3" t="str">
        <f>TEXT(Customer8[[#This Row],[Transaction_Date]], "MMM")</f>
        <v>Sep</v>
      </c>
      <c r="T2117" s="3" t="str">
        <f t="shared" si="33"/>
        <v>40-49 Yrs</v>
      </c>
      <c r="U2117" s="3" t="str">
        <f>TEXT(Customer8[[#This Row],[Transaction_Date]],"YYYY")</f>
        <v>2021</v>
      </c>
    </row>
    <row r="2118" spans="1:21" x14ac:dyDescent="0.35">
      <c r="A2118" t="s">
        <v>4394</v>
      </c>
      <c r="B2118">
        <v>29289013</v>
      </c>
      <c r="C2118">
        <v>35</v>
      </c>
      <c r="D2118" s="1">
        <v>31922.25</v>
      </c>
      <c r="E2118" t="s">
        <v>11</v>
      </c>
      <c r="F2118" t="s">
        <v>290</v>
      </c>
      <c r="G2118" t="s">
        <v>2746</v>
      </c>
      <c r="H2118" s="3">
        <v>22559.040000000001</v>
      </c>
      <c r="I2118" s="3">
        <v>18114.909100000001</v>
      </c>
      <c r="J2118" t="s">
        <v>4395</v>
      </c>
      <c r="K2118" t="str">
        <f>_xlfn.XLOOKUP(A2118, Accounts!A:A, Accounts!E:E, "Not Found")</f>
        <v>Savings</v>
      </c>
      <c r="L2118" s="3">
        <f>_xlfn.XLOOKUP(A2118, Accounts!A:A, Accounts!G:G, 0)</f>
        <v>173672184</v>
      </c>
      <c r="M2118" s="3" t="str">
        <f>_xlfn.XLOOKUP(A2118, Loan!A:A, Loan!D:D, "0")</f>
        <v>0</v>
      </c>
      <c r="N2118" s="3" t="str">
        <f>_xlfn.XLOOKUP(Customer8[[#This Row],[Account Number]],Transaction!C:C,Transaction!D:D)</f>
        <v>Money Deposit</v>
      </c>
      <c r="O2118" s="3" t="str">
        <f>_xlfn.XLOOKUP(Customer8[[#This Row],[Account Number]], Transaction!C:C,Transaction!E:E)</f>
        <v>Bank</v>
      </c>
      <c r="P2118" s="2">
        <f>_xlfn.XLOOKUP(Customer8[[#This Row],[Account Number]], Transaction!C:C,Transaction!F:F)</f>
        <v>44393</v>
      </c>
      <c r="Q2118" s="3">
        <f>Customer8[[#This Row],[Bank Deposit]]-Customer8[[#This Row],[Saving Accounts]]</f>
        <v>4444.1309000000001</v>
      </c>
      <c r="R2118" s="3">
        <f>IF(AND(K2118="Current", Customer8[[#This Row],[Balance]]&gt;500000), Customer8[[#This Row],[Balance]]*1.02, Customer8[[#This Row],[Balance]])</f>
        <v>4444.1309000000001</v>
      </c>
      <c r="S2118" s="3" t="str">
        <f>TEXT(Customer8[[#This Row],[Transaction_Date]], "MMM")</f>
        <v>Jul</v>
      </c>
      <c r="T2118" s="3" t="str">
        <f t="shared" si="33"/>
        <v>30-39 Yrs</v>
      </c>
      <c r="U2118" s="3" t="str">
        <f>TEXT(Customer8[[#This Row],[Transaction_Date]],"YYYY")</f>
        <v>2021</v>
      </c>
    </row>
    <row r="2119" spans="1:21" x14ac:dyDescent="0.35">
      <c r="A2119" t="s">
        <v>4396</v>
      </c>
      <c r="B2119">
        <v>919570593</v>
      </c>
      <c r="C2119">
        <v>46</v>
      </c>
      <c r="D2119" s="1">
        <v>27904.5</v>
      </c>
      <c r="E2119" t="s">
        <v>11</v>
      </c>
      <c r="F2119" t="s">
        <v>550</v>
      </c>
      <c r="G2119" t="s">
        <v>2746</v>
      </c>
      <c r="H2119" s="3">
        <v>744622.59400000004</v>
      </c>
      <c r="I2119" s="3">
        <v>202606.6128</v>
      </c>
      <c r="J2119" t="s">
        <v>3906</v>
      </c>
      <c r="K2119" t="str">
        <f>_xlfn.XLOOKUP(A2119, Accounts!A:A, Accounts!E:E, "Not Found")</f>
        <v>Current</v>
      </c>
      <c r="L2119" s="3">
        <f>_xlfn.XLOOKUP(A2119, Accounts!A:A, Accounts!G:G, 0)</f>
        <v>1092858624</v>
      </c>
      <c r="M2119" s="3" t="str">
        <f>_xlfn.XLOOKUP(A2119, Loan!A:A, Loan!D:D, "0")</f>
        <v>0</v>
      </c>
      <c r="N2119" s="3" t="str">
        <f>_xlfn.XLOOKUP(Customer8[[#This Row],[Account Number]],Transaction!C:C,Transaction!D:D)</f>
        <v>Cash Withdrawal</v>
      </c>
      <c r="O2119" s="3" t="str">
        <f>_xlfn.XLOOKUP(Customer8[[#This Row],[Account Number]], Transaction!C:C,Transaction!E:E)</f>
        <v>Bank</v>
      </c>
      <c r="P2119" s="2">
        <f>_xlfn.XLOOKUP(Customer8[[#This Row],[Account Number]], Transaction!C:C,Transaction!F:F)</f>
        <v>44608</v>
      </c>
      <c r="Q2119" s="3">
        <f>Customer8[[#This Row],[Bank Deposit]]-Customer8[[#This Row],[Saving Accounts]]</f>
        <v>542015.98120000004</v>
      </c>
      <c r="R2119" s="3">
        <f>IF(AND(K2119="Current", Customer8[[#This Row],[Balance]]&gt;500000), Customer8[[#This Row],[Balance]]*1.02, Customer8[[#This Row],[Balance]])</f>
        <v>552856.30082400003</v>
      </c>
      <c r="S2119" s="3" t="str">
        <f>TEXT(Customer8[[#This Row],[Transaction_Date]], "MMM")</f>
        <v>Feb</v>
      </c>
      <c r="T2119" s="3" t="str">
        <f t="shared" si="33"/>
        <v>40-49 Yrs</v>
      </c>
      <c r="U2119" s="3" t="str">
        <f>TEXT(Customer8[[#This Row],[Transaction_Date]],"YYYY")</f>
        <v>2022</v>
      </c>
    </row>
    <row r="2120" spans="1:21" x14ac:dyDescent="0.35">
      <c r="A2120" t="s">
        <v>4397</v>
      </c>
      <c r="B2120">
        <v>508139626</v>
      </c>
      <c r="C2120">
        <v>56</v>
      </c>
      <c r="D2120" s="1">
        <v>24252</v>
      </c>
      <c r="E2120" t="s">
        <v>11</v>
      </c>
      <c r="F2120" t="s">
        <v>1093</v>
      </c>
      <c r="G2120" t="s">
        <v>2734</v>
      </c>
      <c r="H2120" s="3">
        <v>699992.06400000001</v>
      </c>
      <c r="I2120" s="3">
        <v>208160.14</v>
      </c>
      <c r="J2120" t="s">
        <v>4398</v>
      </c>
      <c r="K2120" t="str">
        <f>_xlfn.XLOOKUP(A2120, Accounts!A:A, Accounts!E:E, "Not Found")</f>
        <v>Current</v>
      </c>
      <c r="L2120" s="3">
        <f>_xlfn.XLOOKUP(A2120, Accounts!A:A, Accounts!G:G, 0)</f>
        <v>1016423499</v>
      </c>
      <c r="M2120" s="3" t="str">
        <f>_xlfn.XLOOKUP(A2120, Loan!A:A, Loan!D:D, "0")</f>
        <v>0</v>
      </c>
      <c r="N2120" s="3" t="str">
        <f>_xlfn.XLOOKUP(Customer8[[#This Row],[Account Number]],Transaction!C:C,Transaction!D:D)</f>
        <v>Money Transfer</v>
      </c>
      <c r="O2120" s="3" t="str">
        <f>_xlfn.XLOOKUP(Customer8[[#This Row],[Account Number]], Transaction!C:C,Transaction!E:E)</f>
        <v>Mobile</v>
      </c>
      <c r="P2120" s="2">
        <f>_xlfn.XLOOKUP(Customer8[[#This Row],[Account Number]], Transaction!C:C,Transaction!F:F)</f>
        <v>44619</v>
      </c>
      <c r="Q2120" s="3">
        <f>Customer8[[#This Row],[Bank Deposit]]-Customer8[[#This Row],[Saving Accounts]]</f>
        <v>491831.924</v>
      </c>
      <c r="R2120" s="3">
        <f>IF(AND(K2120="Current", Customer8[[#This Row],[Balance]]&gt;500000), Customer8[[#This Row],[Balance]]*1.02, Customer8[[#This Row],[Balance]])</f>
        <v>491831.924</v>
      </c>
      <c r="S2120" s="3" t="str">
        <f>TEXT(Customer8[[#This Row],[Transaction_Date]], "MMM")</f>
        <v>Feb</v>
      </c>
      <c r="T2120" s="3" t="str">
        <f t="shared" si="33"/>
        <v>50-59 Yrs</v>
      </c>
      <c r="U2120" s="3" t="str">
        <f>TEXT(Customer8[[#This Row],[Transaction_Date]],"YYYY")</f>
        <v>2022</v>
      </c>
    </row>
    <row r="2121" spans="1:21" x14ac:dyDescent="0.35">
      <c r="A2121" t="s">
        <v>4399</v>
      </c>
      <c r="B2121">
        <v>22939715</v>
      </c>
      <c r="C2121">
        <v>32</v>
      </c>
      <c r="D2121" s="1">
        <v>33018</v>
      </c>
      <c r="E2121" t="s">
        <v>11</v>
      </c>
      <c r="F2121" t="s">
        <v>45</v>
      </c>
      <c r="G2121" t="s">
        <v>2756</v>
      </c>
      <c r="H2121" s="3">
        <v>1066417.1032</v>
      </c>
      <c r="I2121" s="3">
        <v>182791.79089999999</v>
      </c>
      <c r="J2121" t="s">
        <v>4400</v>
      </c>
      <c r="K2121" t="str">
        <f>_xlfn.XLOOKUP(A2121, Accounts!A:A, Accounts!E:E, "Not Found")</f>
        <v>Domiciliary</v>
      </c>
      <c r="L2121" s="3">
        <f>_xlfn.XLOOKUP(A2121, Accounts!A:A, Accounts!G:G, 0)</f>
        <v>3432637974</v>
      </c>
      <c r="M2121" s="3" t="str">
        <f>_xlfn.XLOOKUP(A2121, Loan!A:A, Loan!D:D, "0")</f>
        <v>0</v>
      </c>
      <c r="N2121" s="3" t="str">
        <f>_xlfn.XLOOKUP(Customer8[[#This Row],[Account Number]],Transaction!C:C,Transaction!D:D)</f>
        <v>Cash Withdrawal</v>
      </c>
      <c r="O2121" s="3" t="str">
        <f>_xlfn.XLOOKUP(Customer8[[#This Row],[Account Number]], Transaction!C:C,Transaction!E:E)</f>
        <v>ATM</v>
      </c>
      <c r="P2121" s="2">
        <f>_xlfn.XLOOKUP(Customer8[[#This Row],[Account Number]], Transaction!C:C,Transaction!F:F)</f>
        <v>44549</v>
      </c>
      <c r="Q2121" s="3">
        <f>Customer8[[#This Row],[Bank Deposit]]-Customer8[[#This Row],[Saving Accounts]]</f>
        <v>883625.31229999999</v>
      </c>
      <c r="R2121" s="3">
        <f>IF(AND(K2121="Current", Customer8[[#This Row],[Balance]]&gt;500000), Customer8[[#This Row],[Balance]]*1.02, Customer8[[#This Row],[Balance]])</f>
        <v>883625.31229999999</v>
      </c>
      <c r="S2121" s="3" t="str">
        <f>TEXT(Customer8[[#This Row],[Transaction_Date]], "MMM")</f>
        <v>Dec</v>
      </c>
      <c r="T2121" s="3" t="str">
        <f t="shared" si="33"/>
        <v>30-39 Yrs</v>
      </c>
      <c r="U2121" s="3" t="str">
        <f>TEXT(Customer8[[#This Row],[Transaction_Date]],"YYYY")</f>
        <v>2021</v>
      </c>
    </row>
    <row r="2122" spans="1:21" x14ac:dyDescent="0.35">
      <c r="A2122" t="s">
        <v>4401</v>
      </c>
      <c r="B2122">
        <v>258831671</v>
      </c>
      <c r="C2122">
        <v>30</v>
      </c>
      <c r="D2122" s="1">
        <v>33748.5</v>
      </c>
      <c r="E2122" t="s">
        <v>11</v>
      </c>
      <c r="F2122" t="s">
        <v>883</v>
      </c>
      <c r="G2122" t="s">
        <v>2771</v>
      </c>
      <c r="H2122" s="3">
        <v>36372.038399999998</v>
      </c>
      <c r="I2122" s="3">
        <v>24082.1181</v>
      </c>
      <c r="J2122" t="s">
        <v>4402</v>
      </c>
      <c r="K2122" t="str">
        <f>_xlfn.XLOOKUP(A2122, Accounts!A:A, Accounts!E:E, "Not Found")</f>
        <v>Current</v>
      </c>
      <c r="L2122" s="3">
        <f>_xlfn.XLOOKUP(A2122, Accounts!A:A, Accounts!G:G, 0)</f>
        <v>145503585</v>
      </c>
      <c r="M2122" s="3" t="str">
        <f>_xlfn.XLOOKUP(A2122, Loan!A:A, Loan!D:D, "0")</f>
        <v>0</v>
      </c>
      <c r="N2122" s="3" t="str">
        <f>_xlfn.XLOOKUP(Customer8[[#This Row],[Account Number]],Transaction!C:C,Transaction!D:D)</f>
        <v>Money Deposit</v>
      </c>
      <c r="O2122" s="3" t="str">
        <f>_xlfn.XLOOKUP(Customer8[[#This Row],[Account Number]], Transaction!C:C,Transaction!E:E)</f>
        <v>Bank</v>
      </c>
      <c r="P2122" s="2">
        <f>_xlfn.XLOOKUP(Customer8[[#This Row],[Account Number]], Transaction!C:C,Transaction!F:F)</f>
        <v>44595</v>
      </c>
      <c r="Q2122" s="3">
        <f>Customer8[[#This Row],[Bank Deposit]]-Customer8[[#This Row],[Saving Accounts]]</f>
        <v>12289.920299999998</v>
      </c>
      <c r="R2122" s="3">
        <f>IF(AND(K2122="Current", Customer8[[#This Row],[Balance]]&gt;500000), Customer8[[#This Row],[Balance]]*1.02, Customer8[[#This Row],[Balance]])</f>
        <v>12289.920299999998</v>
      </c>
      <c r="S2122" s="3" t="str">
        <f>TEXT(Customer8[[#This Row],[Transaction_Date]], "MMM")</f>
        <v>Feb</v>
      </c>
      <c r="T2122" s="3" t="str">
        <f t="shared" si="33"/>
        <v>30-39 Yrs</v>
      </c>
      <c r="U2122" s="3" t="str">
        <f>TEXT(Customer8[[#This Row],[Transaction_Date]],"YYYY")</f>
        <v>2022</v>
      </c>
    </row>
    <row r="2123" spans="1:21" x14ac:dyDescent="0.35">
      <c r="A2123" t="s">
        <v>4403</v>
      </c>
      <c r="B2123">
        <v>486687485</v>
      </c>
      <c r="C2123">
        <v>81</v>
      </c>
      <c r="D2123" s="1">
        <v>15120.75</v>
      </c>
      <c r="E2123" t="s">
        <v>11</v>
      </c>
      <c r="F2123" t="s">
        <v>738</v>
      </c>
      <c r="G2123" t="s">
        <v>2734</v>
      </c>
      <c r="H2123" s="3">
        <v>544795.89119999995</v>
      </c>
      <c r="I2123" s="3">
        <v>189588.97010000001</v>
      </c>
      <c r="J2123" t="s">
        <v>4404</v>
      </c>
      <c r="K2123" t="str">
        <f>_xlfn.XLOOKUP(A2123, Accounts!A:A, Accounts!E:E, "Not Found")</f>
        <v>Corporate</v>
      </c>
      <c r="L2123" s="3">
        <f>_xlfn.XLOOKUP(A2123, Accounts!A:A, Accounts!G:G, 0)</f>
        <v>959268618</v>
      </c>
      <c r="M2123" s="3" t="str">
        <f>_xlfn.XLOOKUP(A2123, Loan!A:A, Loan!D:D, "0")</f>
        <v>0</v>
      </c>
      <c r="N2123" s="3" t="str">
        <f>_xlfn.XLOOKUP(Customer8[[#This Row],[Account Number]],Transaction!C:C,Transaction!D:D)</f>
        <v>Money Deposit</v>
      </c>
      <c r="O2123" s="3" t="str">
        <f>_xlfn.XLOOKUP(Customer8[[#This Row],[Account Number]], Transaction!C:C,Transaction!E:E)</f>
        <v>ATM</v>
      </c>
      <c r="P2123" s="2">
        <f>_xlfn.XLOOKUP(Customer8[[#This Row],[Account Number]], Transaction!C:C,Transaction!F:F)</f>
        <v>44404</v>
      </c>
      <c r="Q2123" s="3">
        <f>Customer8[[#This Row],[Bank Deposit]]-Customer8[[#This Row],[Saving Accounts]]</f>
        <v>355206.92109999992</v>
      </c>
      <c r="R2123" s="3">
        <f>IF(AND(K2123="Current", Customer8[[#This Row],[Balance]]&gt;500000), Customer8[[#This Row],[Balance]]*1.02, Customer8[[#This Row],[Balance]])</f>
        <v>355206.92109999992</v>
      </c>
      <c r="S2123" s="3" t="str">
        <f>TEXT(Customer8[[#This Row],[Transaction_Date]], "MMM")</f>
        <v>Jul</v>
      </c>
      <c r="T2123" s="3" t="str">
        <f t="shared" si="33"/>
        <v>70 Yrs &amp; Above</v>
      </c>
      <c r="U2123" s="3" t="str">
        <f>TEXT(Customer8[[#This Row],[Transaction_Date]],"YYYY")</f>
        <v>2021</v>
      </c>
    </row>
    <row r="2124" spans="1:21" x14ac:dyDescent="0.35">
      <c r="A2124" t="s">
        <v>4405</v>
      </c>
      <c r="B2124">
        <v>359412416</v>
      </c>
      <c r="C2124">
        <v>65</v>
      </c>
      <c r="D2124" s="1">
        <v>20964.75</v>
      </c>
      <c r="E2124" t="s">
        <v>11</v>
      </c>
      <c r="F2124" t="s">
        <v>708</v>
      </c>
      <c r="G2124" t="s">
        <v>2743</v>
      </c>
      <c r="H2124" s="3">
        <v>950183.95979999995</v>
      </c>
      <c r="I2124" s="3">
        <v>270691.94199999998</v>
      </c>
      <c r="J2124" t="s">
        <v>4406</v>
      </c>
      <c r="K2124" t="str">
        <f>_xlfn.XLOOKUP(A2124, Accounts!A:A, Accounts!E:E, "Not Found")</f>
        <v>Corporate</v>
      </c>
      <c r="L2124" s="3">
        <f>_xlfn.XLOOKUP(A2124, Accounts!A:A, Accounts!G:G, 0)</f>
        <v>1565455125</v>
      </c>
      <c r="M2124" s="3" t="str">
        <f>_xlfn.XLOOKUP(A2124, Loan!A:A, Loan!D:D, "0")</f>
        <v>0</v>
      </c>
      <c r="N2124" s="3" t="str">
        <f>_xlfn.XLOOKUP(Customer8[[#This Row],[Account Number]],Transaction!C:C,Transaction!D:D)</f>
        <v>Online Payment</v>
      </c>
      <c r="O2124" s="3" t="str">
        <f>_xlfn.XLOOKUP(Customer8[[#This Row],[Account Number]], Transaction!C:C,Transaction!E:E)</f>
        <v>Mobile</v>
      </c>
      <c r="P2124" s="2">
        <f>_xlfn.XLOOKUP(Customer8[[#This Row],[Account Number]], Transaction!C:C,Transaction!F:F)</f>
        <v>44263</v>
      </c>
      <c r="Q2124" s="3">
        <f>Customer8[[#This Row],[Bank Deposit]]-Customer8[[#This Row],[Saving Accounts]]</f>
        <v>679492.01780000003</v>
      </c>
      <c r="R2124" s="3">
        <f>IF(AND(K2124="Current", Customer8[[#This Row],[Balance]]&gt;500000), Customer8[[#This Row],[Balance]]*1.02, Customer8[[#This Row],[Balance]])</f>
        <v>679492.01780000003</v>
      </c>
      <c r="S2124" s="3" t="str">
        <f>TEXT(Customer8[[#This Row],[Transaction_Date]], "MMM")</f>
        <v>Mar</v>
      </c>
      <c r="T2124" s="3" t="str">
        <f t="shared" si="33"/>
        <v>60-69 Yrs</v>
      </c>
      <c r="U2124" s="3" t="str">
        <f>TEXT(Customer8[[#This Row],[Transaction_Date]],"YYYY")</f>
        <v>2021</v>
      </c>
    </row>
    <row r="2125" spans="1:21" x14ac:dyDescent="0.35">
      <c r="A2125" t="s">
        <v>4407</v>
      </c>
      <c r="B2125">
        <v>527005460</v>
      </c>
      <c r="C2125">
        <v>48</v>
      </c>
      <c r="D2125" s="1">
        <v>27174</v>
      </c>
      <c r="E2125" t="s">
        <v>11</v>
      </c>
      <c r="F2125" t="s">
        <v>130</v>
      </c>
      <c r="G2125" t="s">
        <v>2756</v>
      </c>
      <c r="H2125" s="3">
        <v>612080.09770000004</v>
      </c>
      <c r="I2125" s="3">
        <v>509153.99709999998</v>
      </c>
      <c r="J2125" t="s">
        <v>556</v>
      </c>
      <c r="K2125" t="str">
        <f>_xlfn.XLOOKUP(A2125, Accounts!A:A, Accounts!E:E, "Not Found")</f>
        <v>Corporate</v>
      </c>
      <c r="L2125" s="3">
        <f>_xlfn.XLOOKUP(A2125, Accounts!A:A, Accounts!G:G, 0)</f>
        <v>18306432</v>
      </c>
      <c r="M2125" s="3">
        <f>_xlfn.XLOOKUP(A2125, Loan!A:A, Loan!D:D, "0")</f>
        <v>444775056</v>
      </c>
      <c r="N2125" s="3" t="str">
        <f>_xlfn.XLOOKUP(Customer8[[#This Row],[Account Number]],Transaction!C:C,Transaction!D:D)</f>
        <v>Loan Payment</v>
      </c>
      <c r="O2125" s="3" t="str">
        <f>_xlfn.XLOOKUP(Customer8[[#This Row],[Account Number]], Transaction!C:C,Transaction!E:E)</f>
        <v>AFT</v>
      </c>
      <c r="P2125" s="2">
        <f>_xlfn.XLOOKUP(Customer8[[#This Row],[Account Number]], Transaction!C:C,Transaction!F:F)</f>
        <v>44203</v>
      </c>
      <c r="Q2125" s="3">
        <f>Customer8[[#This Row],[Bank Deposit]]-Customer8[[#This Row],[Saving Accounts]]</f>
        <v>102926.10060000006</v>
      </c>
      <c r="R2125" s="3">
        <f>IF(AND(K2125="Current", Customer8[[#This Row],[Balance]]&gt;500000), Customer8[[#This Row],[Balance]]*1.02, Customer8[[#This Row],[Balance]])</f>
        <v>102926.10060000006</v>
      </c>
      <c r="S2125" s="3" t="str">
        <f>TEXT(Customer8[[#This Row],[Transaction_Date]], "MMM")</f>
        <v>Jan</v>
      </c>
      <c r="T2125" s="3" t="str">
        <f t="shared" si="33"/>
        <v>40-49 Yrs</v>
      </c>
      <c r="U2125" s="3" t="str">
        <f>TEXT(Customer8[[#This Row],[Transaction_Date]],"YYYY")</f>
        <v>2021</v>
      </c>
    </row>
    <row r="2126" spans="1:21" x14ac:dyDescent="0.35">
      <c r="A2126" t="s">
        <v>4408</v>
      </c>
      <c r="B2126">
        <v>802815139</v>
      </c>
      <c r="C2126">
        <v>40</v>
      </c>
      <c r="D2126" s="1">
        <v>30096</v>
      </c>
      <c r="E2126" t="s">
        <v>11</v>
      </c>
      <c r="F2126" t="s">
        <v>1567</v>
      </c>
      <c r="G2126" t="s">
        <v>2800</v>
      </c>
      <c r="H2126" s="3">
        <v>46784.322</v>
      </c>
      <c r="I2126" s="3">
        <v>26755.792399999998</v>
      </c>
      <c r="J2126" t="s">
        <v>4409</v>
      </c>
      <c r="K2126" t="str">
        <f>_xlfn.XLOOKUP(A2126, Accounts!A:A, Accounts!E:E, "Not Found")</f>
        <v>Joint</v>
      </c>
      <c r="L2126" s="3">
        <f>_xlfn.XLOOKUP(A2126, Accounts!A:A, Accounts!G:G, 0)</f>
        <v>775677952</v>
      </c>
      <c r="M2126" s="3" t="str">
        <f>_xlfn.XLOOKUP(A2126, Loan!A:A, Loan!D:D, "0")</f>
        <v>0</v>
      </c>
      <c r="N2126" s="3" t="str">
        <f>_xlfn.XLOOKUP(Customer8[[#This Row],[Account Number]],Transaction!C:C,Transaction!D:D)</f>
        <v>Cash Withdrawal</v>
      </c>
      <c r="O2126" s="3" t="str">
        <f>_xlfn.XLOOKUP(Customer8[[#This Row],[Account Number]], Transaction!C:C,Transaction!E:E)</f>
        <v>POS</v>
      </c>
      <c r="P2126" s="2">
        <f>_xlfn.XLOOKUP(Customer8[[#This Row],[Account Number]], Transaction!C:C,Transaction!F:F)</f>
        <v>44433</v>
      </c>
      <c r="Q2126" s="3">
        <f>Customer8[[#This Row],[Bank Deposit]]-Customer8[[#This Row],[Saving Accounts]]</f>
        <v>20028.529600000002</v>
      </c>
      <c r="R2126" s="3">
        <f>IF(AND(K2126="Current", Customer8[[#This Row],[Balance]]&gt;500000), Customer8[[#This Row],[Balance]]*1.02, Customer8[[#This Row],[Balance]])</f>
        <v>20028.529600000002</v>
      </c>
      <c r="S2126" s="3" t="str">
        <f>TEXT(Customer8[[#This Row],[Transaction_Date]], "MMM")</f>
        <v>Aug</v>
      </c>
      <c r="T2126" s="3" t="str">
        <f t="shared" si="33"/>
        <v>40-49 Yrs</v>
      </c>
      <c r="U2126" s="3" t="str">
        <f>TEXT(Customer8[[#This Row],[Transaction_Date]],"YYYY")</f>
        <v>2021</v>
      </c>
    </row>
    <row r="2127" spans="1:21" x14ac:dyDescent="0.35">
      <c r="A2127" t="s">
        <v>4410</v>
      </c>
      <c r="B2127">
        <v>779440324</v>
      </c>
      <c r="C2127">
        <v>62</v>
      </c>
      <c r="D2127" s="1">
        <v>22060.5</v>
      </c>
      <c r="E2127" t="s">
        <v>11</v>
      </c>
      <c r="F2127" t="s">
        <v>558</v>
      </c>
      <c r="G2127" t="s">
        <v>2767</v>
      </c>
      <c r="H2127" s="3">
        <v>505043.45280000003</v>
      </c>
      <c r="I2127" s="3">
        <v>81215.443499999994</v>
      </c>
      <c r="J2127" t="s">
        <v>4411</v>
      </c>
      <c r="K2127" t="str">
        <f>_xlfn.XLOOKUP(A2127, Accounts!A:A, Accounts!E:E, "Not Found")</f>
        <v>Current</v>
      </c>
      <c r="L2127" s="3">
        <f>_xlfn.XLOOKUP(A2127, Accounts!A:A, Accounts!G:G, 0)</f>
        <v>8977199</v>
      </c>
      <c r="M2127" s="3" t="str">
        <f>_xlfn.XLOOKUP(A2127, Loan!A:A, Loan!D:D, "0")</f>
        <v>0</v>
      </c>
      <c r="N2127" s="3" t="str">
        <f>_xlfn.XLOOKUP(Customer8[[#This Row],[Account Number]],Transaction!C:C,Transaction!D:D)</f>
        <v>Online Payment</v>
      </c>
      <c r="O2127" s="3" t="str">
        <f>_xlfn.XLOOKUP(Customer8[[#This Row],[Account Number]], Transaction!C:C,Transaction!E:E)</f>
        <v>Internet Banking</v>
      </c>
      <c r="P2127" s="2">
        <f>_xlfn.XLOOKUP(Customer8[[#This Row],[Account Number]], Transaction!C:C,Transaction!F:F)</f>
        <v>44503</v>
      </c>
      <c r="Q2127" s="3">
        <f>Customer8[[#This Row],[Bank Deposit]]-Customer8[[#This Row],[Saving Accounts]]</f>
        <v>423828.00930000003</v>
      </c>
      <c r="R2127" s="3">
        <f>IF(AND(K2127="Current", Customer8[[#This Row],[Balance]]&gt;500000), Customer8[[#This Row],[Balance]]*1.02, Customer8[[#This Row],[Balance]])</f>
        <v>423828.00930000003</v>
      </c>
      <c r="S2127" s="3" t="str">
        <f>TEXT(Customer8[[#This Row],[Transaction_Date]], "MMM")</f>
        <v>Nov</v>
      </c>
      <c r="T2127" s="3" t="str">
        <f t="shared" si="33"/>
        <v>60-69 Yrs</v>
      </c>
      <c r="U2127" s="3" t="str">
        <f>TEXT(Customer8[[#This Row],[Transaction_Date]],"YYYY")</f>
        <v>2021</v>
      </c>
    </row>
    <row r="2128" spans="1:21" x14ac:dyDescent="0.35">
      <c r="A2128" t="s">
        <v>4412</v>
      </c>
      <c r="B2128">
        <v>258758482</v>
      </c>
      <c r="C2128">
        <v>63</v>
      </c>
      <c r="D2128" s="1">
        <v>21695.25</v>
      </c>
      <c r="E2128" t="s">
        <v>11</v>
      </c>
      <c r="F2128" t="s">
        <v>250</v>
      </c>
      <c r="G2128" t="s">
        <v>2749</v>
      </c>
      <c r="H2128" s="3">
        <v>160252.62909999999</v>
      </c>
      <c r="I2128" s="3">
        <v>139241.72889999999</v>
      </c>
      <c r="J2128" t="s">
        <v>4413</v>
      </c>
      <c r="K2128" t="str">
        <f>_xlfn.XLOOKUP(A2128, Accounts!A:A, Accounts!E:E, "Not Found")</f>
        <v>Corporate</v>
      </c>
      <c r="L2128" s="3">
        <f>_xlfn.XLOOKUP(A2128, Accounts!A:A, Accounts!G:G, 0)</f>
        <v>1013485935</v>
      </c>
      <c r="M2128" s="3" t="str">
        <f>_xlfn.XLOOKUP(A2128, Loan!A:A, Loan!D:D, "0")</f>
        <v>0</v>
      </c>
      <c r="N2128" s="3" t="str">
        <f>_xlfn.XLOOKUP(Customer8[[#This Row],[Account Number]],Transaction!C:C,Transaction!D:D)</f>
        <v>Online Payment</v>
      </c>
      <c r="O2128" s="3" t="str">
        <f>_xlfn.XLOOKUP(Customer8[[#This Row],[Account Number]], Transaction!C:C,Transaction!E:E)</f>
        <v>Mobile</v>
      </c>
      <c r="P2128" s="2">
        <f>_xlfn.XLOOKUP(Customer8[[#This Row],[Account Number]], Transaction!C:C,Transaction!F:F)</f>
        <v>44408</v>
      </c>
      <c r="Q2128" s="3">
        <f>Customer8[[#This Row],[Bank Deposit]]-Customer8[[#This Row],[Saving Accounts]]</f>
        <v>21010.900200000004</v>
      </c>
      <c r="R2128" s="3">
        <f>IF(AND(K2128="Current", Customer8[[#This Row],[Balance]]&gt;500000), Customer8[[#This Row],[Balance]]*1.02, Customer8[[#This Row],[Balance]])</f>
        <v>21010.900200000004</v>
      </c>
      <c r="S2128" s="3" t="str">
        <f>TEXT(Customer8[[#This Row],[Transaction_Date]], "MMM")</f>
        <v>Jul</v>
      </c>
      <c r="T2128" s="3" t="str">
        <f t="shared" si="33"/>
        <v>60-69 Yrs</v>
      </c>
      <c r="U2128" s="3" t="str">
        <f>TEXT(Customer8[[#This Row],[Transaction_Date]],"YYYY")</f>
        <v>2021</v>
      </c>
    </row>
    <row r="2129" spans="1:21" x14ac:dyDescent="0.35">
      <c r="A2129" t="s">
        <v>4414</v>
      </c>
      <c r="B2129">
        <v>180113498</v>
      </c>
      <c r="C2129">
        <v>76</v>
      </c>
      <c r="D2129" s="1">
        <v>16947</v>
      </c>
      <c r="E2129" t="s">
        <v>11</v>
      </c>
      <c r="F2129" t="s">
        <v>217</v>
      </c>
      <c r="G2129" t="s">
        <v>2764</v>
      </c>
      <c r="H2129" s="3">
        <v>3760505.4471999998</v>
      </c>
      <c r="I2129" s="3">
        <v>471906.56589999999</v>
      </c>
      <c r="J2129" t="s">
        <v>4415</v>
      </c>
      <c r="K2129" t="str">
        <f>_xlfn.XLOOKUP(A2129, Accounts!A:A, Accounts!E:E, "Not Found")</f>
        <v>Domiciliary</v>
      </c>
      <c r="L2129" s="3">
        <f>_xlfn.XLOOKUP(A2129, Accounts!A:A, Accounts!G:G, 0)</f>
        <v>1395965526</v>
      </c>
      <c r="M2129" s="3" t="str">
        <f>_xlfn.XLOOKUP(A2129, Loan!A:A, Loan!D:D, "0")</f>
        <v>0</v>
      </c>
      <c r="N2129" s="3" t="str">
        <f>_xlfn.XLOOKUP(Customer8[[#This Row],[Account Number]],Transaction!C:C,Transaction!D:D)</f>
        <v>Checks</v>
      </c>
      <c r="O2129" s="3" t="str">
        <f>_xlfn.XLOOKUP(Customer8[[#This Row],[Account Number]], Transaction!C:C,Transaction!E:E)</f>
        <v>Informal Services</v>
      </c>
      <c r="P2129" s="2">
        <f>_xlfn.XLOOKUP(Customer8[[#This Row],[Account Number]], Transaction!C:C,Transaction!F:F)</f>
        <v>44258</v>
      </c>
      <c r="Q2129" s="3">
        <f>Customer8[[#This Row],[Bank Deposit]]-Customer8[[#This Row],[Saving Accounts]]</f>
        <v>3288598.8813</v>
      </c>
      <c r="R2129" s="3">
        <f>IF(AND(K2129="Current", Customer8[[#This Row],[Balance]]&gt;500000), Customer8[[#This Row],[Balance]]*1.02, Customer8[[#This Row],[Balance]])</f>
        <v>3288598.8813</v>
      </c>
      <c r="S2129" s="3" t="str">
        <f>TEXT(Customer8[[#This Row],[Transaction_Date]], "MMM")</f>
        <v>Mar</v>
      </c>
      <c r="T2129" s="3" t="str">
        <f t="shared" si="33"/>
        <v>70 Yrs &amp; Above</v>
      </c>
      <c r="U2129" s="3" t="str">
        <f>TEXT(Customer8[[#This Row],[Transaction_Date]],"YYYY")</f>
        <v>2021</v>
      </c>
    </row>
    <row r="2130" spans="1:21" x14ac:dyDescent="0.35">
      <c r="A2130" t="s">
        <v>4416</v>
      </c>
      <c r="B2130">
        <v>293263284</v>
      </c>
      <c r="C2130">
        <v>38</v>
      </c>
      <c r="D2130" s="1">
        <v>30826.5</v>
      </c>
      <c r="E2130" t="s">
        <v>11</v>
      </c>
      <c r="F2130" t="s">
        <v>75</v>
      </c>
      <c r="G2130" t="s">
        <v>2771</v>
      </c>
      <c r="H2130" s="3">
        <v>461512.76370000001</v>
      </c>
      <c r="I2130" s="3">
        <v>265160.06060000003</v>
      </c>
      <c r="J2130" t="s">
        <v>4417</v>
      </c>
      <c r="K2130" t="str">
        <f>_xlfn.XLOOKUP(A2130, Accounts!A:A, Accounts!E:E, "Not Found")</f>
        <v>Current</v>
      </c>
      <c r="L2130" s="3">
        <f>_xlfn.XLOOKUP(A2130, Accounts!A:A, Accounts!G:G, 0)</f>
        <v>924658788</v>
      </c>
      <c r="M2130" s="3" t="str">
        <f>_xlfn.XLOOKUP(A2130, Loan!A:A, Loan!D:D, "0")</f>
        <v>0</v>
      </c>
      <c r="N2130" s="3" t="str">
        <f>_xlfn.XLOOKUP(Customer8[[#This Row],[Account Number]],Transaction!C:C,Transaction!D:D)</f>
        <v>Money Deposit</v>
      </c>
      <c r="O2130" s="3" t="str">
        <f>_xlfn.XLOOKUP(Customer8[[#This Row],[Account Number]], Transaction!C:C,Transaction!E:E)</f>
        <v>Bank</v>
      </c>
      <c r="P2130" s="2">
        <f>_xlfn.XLOOKUP(Customer8[[#This Row],[Account Number]], Transaction!C:C,Transaction!F:F)</f>
        <v>44261</v>
      </c>
      <c r="Q2130" s="3">
        <f>Customer8[[#This Row],[Bank Deposit]]-Customer8[[#This Row],[Saving Accounts]]</f>
        <v>196352.70309999998</v>
      </c>
      <c r="R2130" s="3">
        <f>IF(AND(K2130="Current", Customer8[[#This Row],[Balance]]&gt;500000), Customer8[[#This Row],[Balance]]*1.02, Customer8[[#This Row],[Balance]])</f>
        <v>196352.70309999998</v>
      </c>
      <c r="S2130" s="3" t="str">
        <f>TEXT(Customer8[[#This Row],[Transaction_Date]], "MMM")</f>
        <v>Mar</v>
      </c>
      <c r="T2130" s="3" t="str">
        <f t="shared" si="33"/>
        <v>30-39 Yrs</v>
      </c>
      <c r="U2130" s="3" t="str">
        <f>TEXT(Customer8[[#This Row],[Transaction_Date]],"YYYY")</f>
        <v>2021</v>
      </c>
    </row>
    <row r="2131" spans="1:21" x14ac:dyDescent="0.35">
      <c r="A2131" t="s">
        <v>4418</v>
      </c>
      <c r="B2131">
        <v>77112347</v>
      </c>
      <c r="C2131">
        <v>25</v>
      </c>
      <c r="D2131" s="1">
        <v>35574.75</v>
      </c>
      <c r="E2131" t="s">
        <v>11</v>
      </c>
      <c r="F2131" t="s">
        <v>1215</v>
      </c>
      <c r="G2131" t="s">
        <v>2764</v>
      </c>
      <c r="H2131" s="3">
        <v>37664.3128</v>
      </c>
      <c r="I2131" s="3">
        <v>22403.772300000001</v>
      </c>
      <c r="J2131" t="s">
        <v>4419</v>
      </c>
      <c r="K2131" t="str">
        <f>_xlfn.XLOOKUP(A2131, Accounts!A:A, Accounts!E:E, "Not Found")</f>
        <v>Domiciliary</v>
      </c>
      <c r="L2131" s="3">
        <f>_xlfn.XLOOKUP(A2131, Accounts!A:A, Accounts!G:G, 0)</f>
        <v>1088474742</v>
      </c>
      <c r="M2131" s="3" t="str">
        <f>_xlfn.XLOOKUP(A2131, Loan!A:A, Loan!D:D, "0")</f>
        <v>0</v>
      </c>
      <c r="N2131" s="3" t="str">
        <f>_xlfn.XLOOKUP(Customer8[[#This Row],[Account Number]],Transaction!C:C,Transaction!D:D)</f>
        <v>Money Transfer</v>
      </c>
      <c r="O2131" s="3" t="str">
        <f>_xlfn.XLOOKUP(Customer8[[#This Row],[Account Number]], Transaction!C:C,Transaction!E:E)</f>
        <v>ATM</v>
      </c>
      <c r="P2131" s="2">
        <f>_xlfn.XLOOKUP(Customer8[[#This Row],[Account Number]], Transaction!C:C,Transaction!F:F)</f>
        <v>44423</v>
      </c>
      <c r="Q2131" s="3">
        <f>Customer8[[#This Row],[Bank Deposit]]-Customer8[[#This Row],[Saving Accounts]]</f>
        <v>15260.540499999999</v>
      </c>
      <c r="R2131" s="3">
        <f>IF(AND(K2131="Current", Customer8[[#This Row],[Balance]]&gt;500000), Customer8[[#This Row],[Balance]]*1.02, Customer8[[#This Row],[Balance]])</f>
        <v>15260.540499999999</v>
      </c>
      <c r="S2131" s="3" t="str">
        <f>TEXT(Customer8[[#This Row],[Transaction_Date]], "MMM")</f>
        <v>Aug</v>
      </c>
      <c r="T2131" s="3" t="str">
        <f t="shared" si="33"/>
        <v>20-29 Yrs</v>
      </c>
      <c r="U2131" s="3" t="str">
        <f>TEXT(Customer8[[#This Row],[Transaction_Date]],"YYYY")</f>
        <v>2021</v>
      </c>
    </row>
    <row r="2132" spans="1:21" x14ac:dyDescent="0.35">
      <c r="A2132" t="s">
        <v>4420</v>
      </c>
      <c r="B2132">
        <v>853402528</v>
      </c>
      <c r="C2132">
        <v>64</v>
      </c>
      <c r="D2132" s="1">
        <v>21330</v>
      </c>
      <c r="E2132" t="s">
        <v>11</v>
      </c>
      <c r="F2132" t="s">
        <v>157</v>
      </c>
      <c r="G2132" t="s">
        <v>2781</v>
      </c>
      <c r="H2132" s="3">
        <v>578948.64489999996</v>
      </c>
      <c r="I2132" s="3">
        <v>110458.40330000001</v>
      </c>
      <c r="J2132" t="s">
        <v>4421</v>
      </c>
      <c r="K2132" t="str">
        <f>_xlfn.XLOOKUP(A2132, Accounts!A:A, Accounts!E:E, "Not Found")</f>
        <v>Savings</v>
      </c>
      <c r="L2132" s="3">
        <f>_xlfn.XLOOKUP(A2132, Accounts!A:A, Accounts!G:G, 0)</f>
        <v>1820336145</v>
      </c>
      <c r="M2132" s="3" t="str">
        <f>_xlfn.XLOOKUP(A2132, Loan!A:A, Loan!D:D, "0")</f>
        <v>0</v>
      </c>
      <c r="N2132" s="3" t="str">
        <f>_xlfn.XLOOKUP(Customer8[[#This Row],[Account Number]],Transaction!C:C,Transaction!D:D)</f>
        <v>Online Payment</v>
      </c>
      <c r="O2132" s="3" t="str">
        <f>_xlfn.XLOOKUP(Customer8[[#This Row],[Account Number]], Transaction!C:C,Transaction!E:E)</f>
        <v>Internet Banking</v>
      </c>
      <c r="P2132" s="2">
        <f>_xlfn.XLOOKUP(Customer8[[#This Row],[Account Number]], Transaction!C:C,Transaction!F:F)</f>
        <v>44207</v>
      </c>
      <c r="Q2132" s="3">
        <f>Customer8[[#This Row],[Bank Deposit]]-Customer8[[#This Row],[Saving Accounts]]</f>
        <v>468490.24159999995</v>
      </c>
      <c r="R2132" s="3">
        <f>IF(AND(K2132="Current", Customer8[[#This Row],[Balance]]&gt;500000), Customer8[[#This Row],[Balance]]*1.02, Customer8[[#This Row],[Balance]])</f>
        <v>468490.24159999995</v>
      </c>
      <c r="S2132" s="3" t="str">
        <f>TEXT(Customer8[[#This Row],[Transaction_Date]], "MMM")</f>
        <v>Jan</v>
      </c>
      <c r="T2132" s="3" t="str">
        <f t="shared" si="33"/>
        <v>60-69 Yrs</v>
      </c>
      <c r="U2132" s="3" t="str">
        <f>TEXT(Customer8[[#This Row],[Transaction_Date]],"YYYY")</f>
        <v>2021</v>
      </c>
    </row>
    <row r="2133" spans="1:21" x14ac:dyDescent="0.35">
      <c r="A2133" t="s">
        <v>4422</v>
      </c>
      <c r="B2133">
        <v>418330740</v>
      </c>
      <c r="C2133">
        <v>83</v>
      </c>
      <c r="D2133" s="1">
        <v>14390.25</v>
      </c>
      <c r="E2133" t="s">
        <v>11</v>
      </c>
      <c r="F2133" t="s">
        <v>223</v>
      </c>
      <c r="G2133" t="s">
        <v>2749</v>
      </c>
      <c r="H2133" s="3">
        <v>880756.76159999997</v>
      </c>
      <c r="I2133" s="3">
        <v>550252.7868</v>
      </c>
      <c r="J2133" t="s">
        <v>4423</v>
      </c>
      <c r="K2133" t="str">
        <f>_xlfn.XLOOKUP(A2133, Accounts!A:A, Accounts!E:E, "Not Found")</f>
        <v>Current</v>
      </c>
      <c r="L2133" s="3">
        <f>_xlfn.XLOOKUP(A2133, Accounts!A:A, Accounts!G:G, 0)</f>
        <v>848322644</v>
      </c>
      <c r="M2133" s="3" t="str">
        <f>_xlfn.XLOOKUP(A2133, Loan!A:A, Loan!D:D, "0")</f>
        <v>0</v>
      </c>
      <c r="N2133" s="3" t="str">
        <f>_xlfn.XLOOKUP(Customer8[[#This Row],[Account Number]],Transaction!C:C,Transaction!D:D)</f>
        <v>Money Transfer</v>
      </c>
      <c r="O2133" s="3" t="str">
        <f>_xlfn.XLOOKUP(Customer8[[#This Row],[Account Number]], Transaction!C:C,Transaction!E:E)</f>
        <v>Mobile</v>
      </c>
      <c r="P2133" s="2">
        <f>_xlfn.XLOOKUP(Customer8[[#This Row],[Account Number]], Transaction!C:C,Transaction!F:F)</f>
        <v>44525</v>
      </c>
      <c r="Q2133" s="3">
        <f>Customer8[[#This Row],[Bank Deposit]]-Customer8[[#This Row],[Saving Accounts]]</f>
        <v>330503.97479999997</v>
      </c>
      <c r="R2133" s="3">
        <f>IF(AND(K2133="Current", Customer8[[#This Row],[Balance]]&gt;500000), Customer8[[#This Row],[Balance]]*1.02, Customer8[[#This Row],[Balance]])</f>
        <v>330503.97479999997</v>
      </c>
      <c r="S2133" s="3" t="str">
        <f>TEXT(Customer8[[#This Row],[Transaction_Date]], "MMM")</f>
        <v>Nov</v>
      </c>
      <c r="T2133" s="3" t="str">
        <f t="shared" si="33"/>
        <v>70 Yrs &amp; Above</v>
      </c>
      <c r="U2133" s="3" t="str">
        <f>TEXT(Customer8[[#This Row],[Transaction_Date]],"YYYY")</f>
        <v>2021</v>
      </c>
    </row>
    <row r="2134" spans="1:21" x14ac:dyDescent="0.35">
      <c r="A2134" t="s">
        <v>4424</v>
      </c>
      <c r="B2134">
        <v>273442631</v>
      </c>
      <c r="C2134">
        <v>19</v>
      </c>
      <c r="D2134" s="1">
        <v>37766.25</v>
      </c>
      <c r="E2134" t="s">
        <v>11</v>
      </c>
      <c r="F2134" t="s">
        <v>208</v>
      </c>
      <c r="G2134" t="s">
        <v>2743</v>
      </c>
      <c r="H2134" s="3">
        <v>1838008.1189999999</v>
      </c>
      <c r="I2134" s="3">
        <v>362031.90220000001</v>
      </c>
      <c r="J2134" t="s">
        <v>4425</v>
      </c>
      <c r="K2134" t="str">
        <f>_xlfn.XLOOKUP(A2134, Accounts!A:A, Accounts!E:E, "Not Found")</f>
        <v>Fixed Deposit</v>
      </c>
      <c r="L2134" s="3">
        <f>_xlfn.XLOOKUP(A2134, Accounts!A:A, Accounts!G:G, 0)</f>
        <v>567725301</v>
      </c>
      <c r="M2134" s="3" t="str">
        <f>_xlfn.XLOOKUP(A2134, Loan!A:A, Loan!D:D, "0")</f>
        <v>0</v>
      </c>
      <c r="N2134" s="3" t="str">
        <f>_xlfn.XLOOKUP(Customer8[[#This Row],[Account Number]],Transaction!C:C,Transaction!D:D)</f>
        <v>Checks</v>
      </c>
      <c r="O2134" s="3" t="str">
        <f>_xlfn.XLOOKUP(Customer8[[#This Row],[Account Number]], Transaction!C:C,Transaction!E:E)</f>
        <v>Informal Services</v>
      </c>
      <c r="P2134" s="2">
        <f>_xlfn.XLOOKUP(Customer8[[#This Row],[Account Number]], Transaction!C:C,Transaction!F:F)</f>
        <v>44588</v>
      </c>
      <c r="Q2134" s="3">
        <f>Customer8[[#This Row],[Bank Deposit]]-Customer8[[#This Row],[Saving Accounts]]</f>
        <v>1475976.2168000001</v>
      </c>
      <c r="R2134" s="3">
        <f>IF(AND(K2134="Current", Customer8[[#This Row],[Balance]]&gt;500000), Customer8[[#This Row],[Balance]]*1.02, Customer8[[#This Row],[Balance]])</f>
        <v>1475976.2168000001</v>
      </c>
      <c r="S2134" s="3" t="str">
        <f>TEXT(Customer8[[#This Row],[Transaction_Date]], "MMM")</f>
        <v>Jan</v>
      </c>
      <c r="T2134" s="3" t="str">
        <f t="shared" si="33"/>
        <v>Below 20 Yrs</v>
      </c>
      <c r="U2134" s="3" t="str">
        <f>TEXT(Customer8[[#This Row],[Transaction_Date]],"YYYY")</f>
        <v>2022</v>
      </c>
    </row>
    <row r="2135" spans="1:21" x14ac:dyDescent="0.35">
      <c r="A2135" t="s">
        <v>4426</v>
      </c>
      <c r="B2135">
        <v>325802789</v>
      </c>
      <c r="C2135">
        <v>69</v>
      </c>
      <c r="D2135" s="1">
        <v>19503.75</v>
      </c>
      <c r="E2135" t="s">
        <v>11</v>
      </c>
      <c r="F2135" t="s">
        <v>144</v>
      </c>
      <c r="G2135" t="s">
        <v>2781</v>
      </c>
      <c r="H2135" s="3">
        <v>1156977.9648</v>
      </c>
      <c r="I2135" s="3">
        <v>115945.7203</v>
      </c>
      <c r="J2135" t="s">
        <v>4427</v>
      </c>
      <c r="K2135" t="str">
        <f>_xlfn.XLOOKUP(A2135, Accounts!A:A, Accounts!E:E, "Not Found")</f>
        <v>Corporate</v>
      </c>
      <c r="L2135" s="3">
        <f>_xlfn.XLOOKUP(A2135, Accounts!A:A, Accounts!G:G, 0)</f>
        <v>761675</v>
      </c>
      <c r="M2135" s="3">
        <f>_xlfn.XLOOKUP(A2135, Loan!A:A, Loan!D:D, "0")</f>
        <v>319085725</v>
      </c>
      <c r="N2135" s="3" t="str">
        <f>_xlfn.XLOOKUP(Customer8[[#This Row],[Account Number]],Transaction!C:C,Transaction!D:D)</f>
        <v>Loan Payment</v>
      </c>
      <c r="O2135" s="3" t="str">
        <f>_xlfn.XLOOKUP(Customer8[[#This Row],[Account Number]], Transaction!C:C,Transaction!E:E)</f>
        <v>AFT</v>
      </c>
      <c r="P2135" s="2">
        <f>_xlfn.XLOOKUP(Customer8[[#This Row],[Account Number]], Transaction!C:C,Transaction!F:F)</f>
        <v>44277</v>
      </c>
      <c r="Q2135" s="3">
        <f>Customer8[[#This Row],[Bank Deposit]]-Customer8[[#This Row],[Saving Accounts]]</f>
        <v>1041032.2444999999</v>
      </c>
      <c r="R2135" s="3">
        <f>IF(AND(K2135="Current", Customer8[[#This Row],[Balance]]&gt;500000), Customer8[[#This Row],[Balance]]*1.02, Customer8[[#This Row],[Balance]])</f>
        <v>1041032.2444999999</v>
      </c>
      <c r="S2135" s="3" t="str">
        <f>TEXT(Customer8[[#This Row],[Transaction_Date]], "MMM")</f>
        <v>Mar</v>
      </c>
      <c r="T2135" s="3" t="str">
        <f t="shared" si="33"/>
        <v>60-69 Yrs</v>
      </c>
      <c r="U2135" s="3" t="str">
        <f>TEXT(Customer8[[#This Row],[Transaction_Date]],"YYYY")</f>
        <v>2021</v>
      </c>
    </row>
    <row r="2136" spans="1:21" x14ac:dyDescent="0.35">
      <c r="A2136" t="s">
        <v>4428</v>
      </c>
      <c r="B2136">
        <v>844252745</v>
      </c>
      <c r="C2136">
        <v>26</v>
      </c>
      <c r="D2136" s="1">
        <v>35209.5</v>
      </c>
      <c r="E2136" t="s">
        <v>11</v>
      </c>
      <c r="F2136" t="s">
        <v>169</v>
      </c>
      <c r="G2136" t="s">
        <v>2767</v>
      </c>
      <c r="H2136" s="3">
        <v>81313.251099999994</v>
      </c>
      <c r="I2136" s="3">
        <v>36534.232799999998</v>
      </c>
      <c r="J2136" t="s">
        <v>4429</v>
      </c>
      <c r="K2136" t="str">
        <f>_xlfn.XLOOKUP(A2136, Accounts!A:A, Accounts!E:E, "Not Found")</f>
        <v>Corporate</v>
      </c>
      <c r="L2136" s="3">
        <f>_xlfn.XLOOKUP(A2136, Accounts!A:A, Accounts!G:G, 0)</f>
        <v>2182278304</v>
      </c>
      <c r="M2136" s="3" t="str">
        <f>_xlfn.XLOOKUP(A2136, Loan!A:A, Loan!D:D, "0")</f>
        <v>0</v>
      </c>
      <c r="N2136" s="3" t="str">
        <f>_xlfn.XLOOKUP(Customer8[[#This Row],[Account Number]],Transaction!C:C,Transaction!D:D)</f>
        <v>Online Payment</v>
      </c>
      <c r="O2136" s="3" t="str">
        <f>_xlfn.XLOOKUP(Customer8[[#This Row],[Account Number]], Transaction!C:C,Transaction!E:E)</f>
        <v>Card</v>
      </c>
      <c r="P2136" s="2">
        <f>_xlfn.XLOOKUP(Customer8[[#This Row],[Account Number]], Transaction!C:C,Transaction!F:F)</f>
        <v>44582</v>
      </c>
      <c r="Q2136" s="3">
        <f>Customer8[[#This Row],[Bank Deposit]]-Customer8[[#This Row],[Saving Accounts]]</f>
        <v>44779.018299999996</v>
      </c>
      <c r="R2136" s="3">
        <f>IF(AND(K2136="Current", Customer8[[#This Row],[Balance]]&gt;500000), Customer8[[#This Row],[Balance]]*1.02, Customer8[[#This Row],[Balance]])</f>
        <v>44779.018299999996</v>
      </c>
      <c r="S2136" s="3" t="str">
        <f>TEXT(Customer8[[#This Row],[Transaction_Date]], "MMM")</f>
        <v>Jan</v>
      </c>
      <c r="T2136" s="3" t="str">
        <f t="shared" si="33"/>
        <v>20-29 Yrs</v>
      </c>
      <c r="U2136" s="3" t="str">
        <f>TEXT(Customer8[[#This Row],[Transaction_Date]],"YYYY")</f>
        <v>2022</v>
      </c>
    </row>
    <row r="2137" spans="1:21" x14ac:dyDescent="0.35">
      <c r="A2137" t="s">
        <v>4430</v>
      </c>
      <c r="B2137">
        <v>303021938</v>
      </c>
      <c r="C2137">
        <v>47</v>
      </c>
      <c r="D2137" s="1">
        <v>27539.25</v>
      </c>
      <c r="E2137" t="s">
        <v>11</v>
      </c>
      <c r="F2137" t="s">
        <v>118</v>
      </c>
      <c r="G2137" t="s">
        <v>2746</v>
      </c>
      <c r="H2137" s="3">
        <v>113852.1566</v>
      </c>
      <c r="I2137" s="3">
        <v>110734.3591</v>
      </c>
      <c r="J2137" t="s">
        <v>4431</v>
      </c>
      <c r="K2137" t="str">
        <f>_xlfn.XLOOKUP(A2137, Accounts!A:A, Accounts!E:E, "Not Found")</f>
        <v>Domiciliary</v>
      </c>
      <c r="L2137" s="3">
        <f>_xlfn.XLOOKUP(A2137, Accounts!A:A, Accounts!G:G, 0)</f>
        <v>5388264</v>
      </c>
      <c r="M2137" s="3" t="str">
        <f>_xlfn.XLOOKUP(A2137, Loan!A:A, Loan!D:D, "0")</f>
        <v>0</v>
      </c>
      <c r="N2137" s="3" t="str">
        <f>_xlfn.XLOOKUP(Customer8[[#This Row],[Account Number]],Transaction!C:C,Transaction!D:D)</f>
        <v>Cash Withdrawal</v>
      </c>
      <c r="O2137" s="3" t="str">
        <f>_xlfn.XLOOKUP(Customer8[[#This Row],[Account Number]], Transaction!C:C,Transaction!E:E)</f>
        <v>ATM</v>
      </c>
      <c r="P2137" s="2">
        <f>_xlfn.XLOOKUP(Customer8[[#This Row],[Account Number]], Transaction!C:C,Transaction!F:F)</f>
        <v>44342</v>
      </c>
      <c r="Q2137" s="3">
        <f>Customer8[[#This Row],[Bank Deposit]]-Customer8[[#This Row],[Saving Accounts]]</f>
        <v>3117.7975000000006</v>
      </c>
      <c r="R2137" s="3">
        <f>IF(AND(K2137="Current", Customer8[[#This Row],[Balance]]&gt;500000), Customer8[[#This Row],[Balance]]*1.02, Customer8[[#This Row],[Balance]])</f>
        <v>3117.7975000000006</v>
      </c>
      <c r="S2137" s="3" t="str">
        <f>TEXT(Customer8[[#This Row],[Transaction_Date]], "MMM")</f>
        <v>May</v>
      </c>
      <c r="T2137" s="3" t="str">
        <f t="shared" si="33"/>
        <v>40-49 Yrs</v>
      </c>
      <c r="U2137" s="3" t="str">
        <f>TEXT(Customer8[[#This Row],[Transaction_Date]],"YYYY")</f>
        <v>2021</v>
      </c>
    </row>
    <row r="2138" spans="1:21" x14ac:dyDescent="0.35">
      <c r="A2138" t="s">
        <v>4432</v>
      </c>
      <c r="B2138">
        <v>72496093</v>
      </c>
      <c r="C2138">
        <v>36</v>
      </c>
      <c r="D2138" s="1">
        <v>31557</v>
      </c>
      <c r="E2138" t="s">
        <v>11</v>
      </c>
      <c r="F2138" t="s">
        <v>16</v>
      </c>
      <c r="G2138" t="s">
        <v>2800</v>
      </c>
      <c r="H2138" s="3">
        <v>811860.8702</v>
      </c>
      <c r="I2138" s="3">
        <v>332664.94199999998</v>
      </c>
      <c r="J2138" t="s">
        <v>4433</v>
      </c>
      <c r="K2138" t="str">
        <f>_xlfn.XLOOKUP(A2138, Accounts!A:A, Accounts!E:E, "Not Found")</f>
        <v>Savings</v>
      </c>
      <c r="L2138" s="3">
        <f>_xlfn.XLOOKUP(A2138, Accounts!A:A, Accounts!G:G, 0)</f>
        <v>779599808</v>
      </c>
      <c r="M2138" s="3" t="str">
        <f>_xlfn.XLOOKUP(A2138, Loan!A:A, Loan!D:D, "0")</f>
        <v>0</v>
      </c>
      <c r="N2138" s="3" t="str">
        <f>_xlfn.XLOOKUP(Customer8[[#This Row],[Account Number]],Transaction!C:C,Transaction!D:D)</f>
        <v>Money Deposit</v>
      </c>
      <c r="O2138" s="3" t="str">
        <f>_xlfn.XLOOKUP(Customer8[[#This Row],[Account Number]], Transaction!C:C,Transaction!E:E)</f>
        <v>ATM</v>
      </c>
      <c r="P2138" s="2">
        <f>_xlfn.XLOOKUP(Customer8[[#This Row],[Account Number]], Transaction!C:C,Transaction!F:F)</f>
        <v>44611</v>
      </c>
      <c r="Q2138" s="3">
        <f>Customer8[[#This Row],[Bank Deposit]]-Customer8[[#This Row],[Saving Accounts]]</f>
        <v>479195.92820000002</v>
      </c>
      <c r="R2138" s="3">
        <f>IF(AND(K2138="Current", Customer8[[#This Row],[Balance]]&gt;500000), Customer8[[#This Row],[Balance]]*1.02, Customer8[[#This Row],[Balance]])</f>
        <v>479195.92820000002</v>
      </c>
      <c r="S2138" s="3" t="str">
        <f>TEXT(Customer8[[#This Row],[Transaction_Date]], "MMM")</f>
        <v>Feb</v>
      </c>
      <c r="T2138" s="3" t="str">
        <f t="shared" si="33"/>
        <v>30-39 Yrs</v>
      </c>
      <c r="U2138" s="3" t="str">
        <f>TEXT(Customer8[[#This Row],[Transaction_Date]],"YYYY")</f>
        <v>2022</v>
      </c>
    </row>
    <row r="2139" spans="1:21" x14ac:dyDescent="0.35">
      <c r="A2139" t="s">
        <v>4434</v>
      </c>
      <c r="B2139">
        <v>302995517</v>
      </c>
      <c r="C2139">
        <v>75</v>
      </c>
      <c r="D2139" s="1">
        <v>17312.25</v>
      </c>
      <c r="E2139" t="s">
        <v>11</v>
      </c>
      <c r="F2139" t="s">
        <v>997</v>
      </c>
      <c r="G2139" t="s">
        <v>2740</v>
      </c>
      <c r="H2139" s="3">
        <v>1015453.7567</v>
      </c>
      <c r="I2139" s="3">
        <v>469209.66690000001</v>
      </c>
      <c r="J2139" t="s">
        <v>4435</v>
      </c>
      <c r="K2139" t="str">
        <f>_xlfn.XLOOKUP(A2139, Accounts!A:A, Accounts!E:E, "Not Found")</f>
        <v>Savings</v>
      </c>
      <c r="L2139" s="3">
        <f>_xlfn.XLOOKUP(A2139, Accounts!A:A, Accounts!G:G, 0)</f>
        <v>2428086928</v>
      </c>
      <c r="M2139" s="3" t="str">
        <f>_xlfn.XLOOKUP(A2139, Loan!A:A, Loan!D:D, "0")</f>
        <v>0</v>
      </c>
      <c r="N2139" s="3" t="str">
        <f>_xlfn.XLOOKUP(Customer8[[#This Row],[Account Number]],Transaction!C:C,Transaction!D:D)</f>
        <v>Money Deposit</v>
      </c>
      <c r="O2139" s="3" t="str">
        <f>_xlfn.XLOOKUP(Customer8[[#This Row],[Account Number]], Transaction!C:C,Transaction!E:E)</f>
        <v>ATM</v>
      </c>
      <c r="P2139" s="2">
        <f>_xlfn.XLOOKUP(Customer8[[#This Row],[Account Number]], Transaction!C:C,Transaction!F:F)</f>
        <v>44451</v>
      </c>
      <c r="Q2139" s="3">
        <f>Customer8[[#This Row],[Bank Deposit]]-Customer8[[#This Row],[Saving Accounts]]</f>
        <v>546244.08979999996</v>
      </c>
      <c r="R2139" s="3">
        <f>IF(AND(K2139="Current", Customer8[[#This Row],[Balance]]&gt;500000), Customer8[[#This Row],[Balance]]*1.02, Customer8[[#This Row],[Balance]])</f>
        <v>546244.08979999996</v>
      </c>
      <c r="S2139" s="3" t="str">
        <f>TEXT(Customer8[[#This Row],[Transaction_Date]], "MMM")</f>
        <v>Sep</v>
      </c>
      <c r="T2139" s="3" t="str">
        <f t="shared" si="33"/>
        <v>70 Yrs &amp; Above</v>
      </c>
      <c r="U2139" s="3" t="str">
        <f>TEXT(Customer8[[#This Row],[Transaction_Date]],"YYYY")</f>
        <v>2021</v>
      </c>
    </row>
    <row r="2140" spans="1:21" x14ac:dyDescent="0.35">
      <c r="A2140" t="s">
        <v>4436</v>
      </c>
      <c r="B2140">
        <v>79104040</v>
      </c>
      <c r="C2140">
        <v>54</v>
      </c>
      <c r="D2140" s="1">
        <v>24982.5</v>
      </c>
      <c r="E2140" t="s">
        <v>11</v>
      </c>
      <c r="F2140" t="s">
        <v>60</v>
      </c>
      <c r="G2140" t="s">
        <v>2746</v>
      </c>
      <c r="H2140" s="3">
        <v>1559826.7252</v>
      </c>
      <c r="I2140" s="3">
        <v>428352.41609999997</v>
      </c>
      <c r="J2140" t="s">
        <v>4437</v>
      </c>
      <c r="K2140" t="str">
        <f>_xlfn.XLOOKUP(A2140, Accounts!A:A, Accounts!E:E, "Not Found")</f>
        <v>Corporate</v>
      </c>
      <c r="L2140" s="3">
        <f>_xlfn.XLOOKUP(A2140, Accounts!A:A, Accounts!G:G, 0)</f>
        <v>740592348</v>
      </c>
      <c r="M2140" s="3" t="str">
        <f>_xlfn.XLOOKUP(A2140, Loan!A:A, Loan!D:D, "0")</f>
        <v>0</v>
      </c>
      <c r="N2140" s="3" t="str">
        <f>_xlfn.XLOOKUP(Customer8[[#This Row],[Account Number]],Transaction!C:C,Transaction!D:D)</f>
        <v>Money Transfer</v>
      </c>
      <c r="O2140" s="3" t="str">
        <f>_xlfn.XLOOKUP(Customer8[[#This Row],[Account Number]], Transaction!C:C,Transaction!E:E)</f>
        <v>Mobile</v>
      </c>
      <c r="P2140" s="2">
        <f>_xlfn.XLOOKUP(Customer8[[#This Row],[Account Number]], Transaction!C:C,Transaction!F:F)</f>
        <v>44530</v>
      </c>
      <c r="Q2140" s="3">
        <f>Customer8[[#This Row],[Bank Deposit]]-Customer8[[#This Row],[Saving Accounts]]</f>
        <v>1131474.3091</v>
      </c>
      <c r="R2140" s="3">
        <f>IF(AND(K2140="Current", Customer8[[#This Row],[Balance]]&gt;500000), Customer8[[#This Row],[Balance]]*1.02, Customer8[[#This Row],[Balance]])</f>
        <v>1131474.3091</v>
      </c>
      <c r="S2140" s="3" t="str">
        <f>TEXT(Customer8[[#This Row],[Transaction_Date]], "MMM")</f>
        <v>Nov</v>
      </c>
      <c r="T2140" s="3" t="str">
        <f t="shared" si="33"/>
        <v>50-59 Yrs</v>
      </c>
      <c r="U2140" s="3" t="str">
        <f>TEXT(Customer8[[#This Row],[Transaction_Date]],"YYYY")</f>
        <v>2021</v>
      </c>
    </row>
    <row r="2141" spans="1:21" x14ac:dyDescent="0.35">
      <c r="A2141" t="s">
        <v>4438</v>
      </c>
      <c r="B2141">
        <v>885948947</v>
      </c>
      <c r="C2141">
        <v>39</v>
      </c>
      <c r="D2141" s="1">
        <v>30461.25</v>
      </c>
      <c r="E2141" t="s">
        <v>11</v>
      </c>
      <c r="F2141" t="s">
        <v>344</v>
      </c>
      <c r="G2141" t="s">
        <v>2756</v>
      </c>
      <c r="H2141" s="3">
        <v>1418385.1359000001</v>
      </c>
      <c r="I2141" s="3">
        <v>563747.99049999996</v>
      </c>
      <c r="J2141" t="s">
        <v>4439</v>
      </c>
      <c r="K2141" t="str">
        <f>_xlfn.XLOOKUP(A2141, Accounts!A:A, Accounts!E:E, "Not Found")</f>
        <v>Savings</v>
      </c>
      <c r="L2141" s="3">
        <f>_xlfn.XLOOKUP(A2141, Accounts!A:A, Accounts!G:G, 0)</f>
        <v>1022088724</v>
      </c>
      <c r="M2141" s="3" t="str">
        <f>_xlfn.XLOOKUP(A2141, Loan!A:A, Loan!D:D, "0")</f>
        <v>0</v>
      </c>
      <c r="N2141" s="3" t="str">
        <f>_xlfn.XLOOKUP(Customer8[[#This Row],[Account Number]],Transaction!C:C,Transaction!D:D)</f>
        <v>Money Transfer</v>
      </c>
      <c r="O2141" s="3" t="str">
        <f>_xlfn.XLOOKUP(Customer8[[#This Row],[Account Number]], Transaction!C:C,Transaction!E:E)</f>
        <v>Internet Banking</v>
      </c>
      <c r="P2141" s="2">
        <f>_xlfn.XLOOKUP(Customer8[[#This Row],[Account Number]], Transaction!C:C,Transaction!F:F)</f>
        <v>44582</v>
      </c>
      <c r="Q2141" s="3">
        <f>Customer8[[#This Row],[Bank Deposit]]-Customer8[[#This Row],[Saving Accounts]]</f>
        <v>854637.14540000015</v>
      </c>
      <c r="R2141" s="3">
        <f>IF(AND(K2141="Current", Customer8[[#This Row],[Balance]]&gt;500000), Customer8[[#This Row],[Balance]]*1.02, Customer8[[#This Row],[Balance]])</f>
        <v>854637.14540000015</v>
      </c>
      <c r="S2141" s="3" t="str">
        <f>TEXT(Customer8[[#This Row],[Transaction_Date]], "MMM")</f>
        <v>Jan</v>
      </c>
      <c r="T2141" s="3" t="str">
        <f t="shared" si="33"/>
        <v>30-39 Yrs</v>
      </c>
      <c r="U2141" s="3" t="str">
        <f>TEXT(Customer8[[#This Row],[Transaction_Date]],"YYYY")</f>
        <v>2022</v>
      </c>
    </row>
    <row r="2142" spans="1:21" x14ac:dyDescent="0.35">
      <c r="A2142" t="s">
        <v>4440</v>
      </c>
      <c r="B2142">
        <v>321800259</v>
      </c>
      <c r="C2142">
        <v>29</v>
      </c>
      <c r="D2142" s="1">
        <v>34113.75</v>
      </c>
      <c r="E2142" t="s">
        <v>11</v>
      </c>
      <c r="F2142" t="s">
        <v>341</v>
      </c>
      <c r="G2142" t="s">
        <v>2767</v>
      </c>
      <c r="H2142" s="3">
        <v>2683281.65</v>
      </c>
      <c r="I2142" s="3">
        <v>453282.93589999998</v>
      </c>
      <c r="J2142" t="s">
        <v>4441</v>
      </c>
      <c r="K2142" t="str">
        <f>_xlfn.XLOOKUP(A2142, Accounts!A:A, Accounts!E:E, "Not Found")</f>
        <v>Joint</v>
      </c>
      <c r="L2142" s="3">
        <f>_xlfn.XLOOKUP(A2142, Accounts!A:A, Accounts!G:G, 0)</f>
        <v>1073656155</v>
      </c>
      <c r="M2142" s="3" t="str">
        <f>_xlfn.XLOOKUP(A2142, Loan!A:A, Loan!D:D, "0")</f>
        <v>0</v>
      </c>
      <c r="N2142" s="3" t="str">
        <f>_xlfn.XLOOKUP(Customer8[[#This Row],[Account Number]],Transaction!C:C,Transaction!D:D)</f>
        <v>Checks</v>
      </c>
      <c r="O2142" s="3" t="str">
        <f>_xlfn.XLOOKUP(Customer8[[#This Row],[Account Number]], Transaction!C:C,Transaction!E:E)</f>
        <v>Informal Services</v>
      </c>
      <c r="P2142" s="2">
        <f>_xlfn.XLOOKUP(Customer8[[#This Row],[Account Number]], Transaction!C:C,Transaction!F:F)</f>
        <v>44561</v>
      </c>
      <c r="Q2142" s="3">
        <f>Customer8[[#This Row],[Bank Deposit]]-Customer8[[#This Row],[Saving Accounts]]</f>
        <v>2229998.7141</v>
      </c>
      <c r="R2142" s="3">
        <f>IF(AND(K2142="Current", Customer8[[#This Row],[Balance]]&gt;500000), Customer8[[#This Row],[Balance]]*1.02, Customer8[[#This Row],[Balance]])</f>
        <v>2229998.7141</v>
      </c>
      <c r="S2142" s="3" t="str">
        <f>TEXT(Customer8[[#This Row],[Transaction_Date]], "MMM")</f>
        <v>Dec</v>
      </c>
      <c r="T2142" s="3" t="str">
        <f t="shared" si="33"/>
        <v>20-29 Yrs</v>
      </c>
      <c r="U2142" s="3" t="str">
        <f>TEXT(Customer8[[#This Row],[Transaction_Date]],"YYYY")</f>
        <v>2021</v>
      </c>
    </row>
    <row r="2143" spans="1:21" x14ac:dyDescent="0.35">
      <c r="A2143" t="s">
        <v>4442</v>
      </c>
      <c r="B2143">
        <v>229770404</v>
      </c>
      <c r="C2143">
        <v>44</v>
      </c>
      <c r="D2143" s="1">
        <v>28635</v>
      </c>
      <c r="E2143" t="s">
        <v>11</v>
      </c>
      <c r="F2143" t="s">
        <v>941</v>
      </c>
      <c r="G2143" t="s">
        <v>2764</v>
      </c>
      <c r="H2143" s="3">
        <v>493046.84820000001</v>
      </c>
      <c r="I2143" s="3">
        <v>250145.80910000001</v>
      </c>
      <c r="J2143" t="s">
        <v>4443</v>
      </c>
      <c r="K2143" t="str">
        <f>_xlfn.XLOOKUP(A2143, Accounts!A:A, Accounts!E:E, "Not Found")</f>
        <v>Fixed Deposit</v>
      </c>
      <c r="L2143" s="3">
        <f>_xlfn.XLOOKUP(A2143, Accounts!A:A, Accounts!G:G, 0)</f>
        <v>1302962688</v>
      </c>
      <c r="M2143" s="3" t="str">
        <f>_xlfn.XLOOKUP(A2143, Loan!A:A, Loan!D:D, "0")</f>
        <v>0</v>
      </c>
      <c r="N2143" s="3" t="str">
        <f>_xlfn.XLOOKUP(Customer8[[#This Row],[Account Number]],Transaction!C:C,Transaction!D:D)</f>
        <v>Cash Withdrawal</v>
      </c>
      <c r="O2143" s="3" t="str">
        <f>_xlfn.XLOOKUP(Customer8[[#This Row],[Account Number]], Transaction!C:C,Transaction!E:E)</f>
        <v>POS</v>
      </c>
      <c r="P2143" s="2">
        <f>_xlfn.XLOOKUP(Customer8[[#This Row],[Account Number]], Transaction!C:C,Transaction!F:F)</f>
        <v>44652</v>
      </c>
      <c r="Q2143" s="3">
        <f>Customer8[[#This Row],[Bank Deposit]]-Customer8[[#This Row],[Saving Accounts]]</f>
        <v>242901.03909999999</v>
      </c>
      <c r="R2143" s="3">
        <f>IF(AND(K2143="Current", Customer8[[#This Row],[Balance]]&gt;500000), Customer8[[#This Row],[Balance]]*1.02, Customer8[[#This Row],[Balance]])</f>
        <v>242901.03909999999</v>
      </c>
      <c r="S2143" s="3" t="str">
        <f>TEXT(Customer8[[#This Row],[Transaction_Date]], "MMM")</f>
        <v>Apr</v>
      </c>
      <c r="T2143" s="3" t="str">
        <f t="shared" si="33"/>
        <v>40-49 Yrs</v>
      </c>
      <c r="U2143" s="3" t="str">
        <f>TEXT(Customer8[[#This Row],[Transaction_Date]],"YYYY")</f>
        <v>2022</v>
      </c>
    </row>
    <row r="2144" spans="1:21" x14ac:dyDescent="0.35">
      <c r="A2144" t="s">
        <v>4444</v>
      </c>
      <c r="B2144">
        <v>672710860</v>
      </c>
      <c r="C2144">
        <v>53</v>
      </c>
      <c r="D2144" s="1">
        <v>25347.75</v>
      </c>
      <c r="E2144" t="s">
        <v>11</v>
      </c>
      <c r="F2144" t="s">
        <v>87</v>
      </c>
      <c r="G2144" t="s">
        <v>2764</v>
      </c>
      <c r="H2144" s="3">
        <v>103189.393</v>
      </c>
      <c r="I2144" s="3">
        <v>14446.514999999999</v>
      </c>
      <c r="J2144" t="s">
        <v>4445</v>
      </c>
      <c r="K2144" t="str">
        <f>_xlfn.XLOOKUP(A2144, Accounts!A:A, Accounts!E:E, "Not Found")</f>
        <v>Current</v>
      </c>
      <c r="L2144" s="3">
        <f>_xlfn.XLOOKUP(A2144, Accounts!A:A, Accounts!G:G, 0)</f>
        <v>2168338491</v>
      </c>
      <c r="M2144" s="3">
        <f>_xlfn.XLOOKUP(A2144, Loan!A:A, Loan!D:D, "0")</f>
        <v>530725888</v>
      </c>
      <c r="N2144" s="3" t="str">
        <f>_xlfn.XLOOKUP(Customer8[[#This Row],[Account Number]],Transaction!C:C,Transaction!D:D)</f>
        <v>Loan Payment</v>
      </c>
      <c r="O2144" s="3" t="str">
        <f>_xlfn.XLOOKUP(Customer8[[#This Row],[Account Number]], Transaction!C:C,Transaction!E:E)</f>
        <v>AFT</v>
      </c>
      <c r="P2144" s="2">
        <f>_xlfn.XLOOKUP(Customer8[[#This Row],[Account Number]], Transaction!C:C,Transaction!F:F)</f>
        <v>44515</v>
      </c>
      <c r="Q2144" s="3">
        <f>Customer8[[#This Row],[Bank Deposit]]-Customer8[[#This Row],[Saving Accounts]]</f>
        <v>88742.877999999997</v>
      </c>
      <c r="R2144" s="3">
        <f>IF(AND(K2144="Current", Customer8[[#This Row],[Balance]]&gt;500000), Customer8[[#This Row],[Balance]]*1.02, Customer8[[#This Row],[Balance]])</f>
        <v>88742.877999999997</v>
      </c>
      <c r="S2144" s="3" t="str">
        <f>TEXT(Customer8[[#This Row],[Transaction_Date]], "MMM")</f>
        <v>Nov</v>
      </c>
      <c r="T2144" s="3" t="str">
        <f t="shared" si="33"/>
        <v>50-59 Yrs</v>
      </c>
      <c r="U2144" s="3" t="str">
        <f>TEXT(Customer8[[#This Row],[Transaction_Date]],"YYYY")</f>
        <v>2021</v>
      </c>
    </row>
    <row r="2145" spans="1:21" x14ac:dyDescent="0.35">
      <c r="A2145" t="s">
        <v>4446</v>
      </c>
      <c r="B2145">
        <v>746114879</v>
      </c>
      <c r="C2145">
        <v>81</v>
      </c>
      <c r="D2145" s="1">
        <v>15120.75</v>
      </c>
      <c r="E2145" t="s">
        <v>11</v>
      </c>
      <c r="F2145" t="s">
        <v>687</v>
      </c>
      <c r="G2145" t="s">
        <v>2764</v>
      </c>
      <c r="H2145" s="3">
        <v>1506304.1902000001</v>
      </c>
      <c r="I2145" s="3">
        <v>129405.2236</v>
      </c>
      <c r="J2145" t="s">
        <v>4447</v>
      </c>
      <c r="K2145" t="str">
        <f>_xlfn.XLOOKUP(A2145, Accounts!A:A, Accounts!E:E, "Not Found")</f>
        <v>Current</v>
      </c>
      <c r="L2145" s="3">
        <f>_xlfn.XLOOKUP(A2145, Accounts!A:A, Accounts!G:G, 0)</f>
        <v>6231625</v>
      </c>
      <c r="M2145" s="3">
        <f>_xlfn.XLOOKUP(A2145, Loan!A:A, Loan!D:D, "0")</f>
        <v>273325675</v>
      </c>
      <c r="N2145" s="3" t="str">
        <f>_xlfn.XLOOKUP(Customer8[[#This Row],[Account Number]],Transaction!C:C,Transaction!D:D)</f>
        <v>Loan Payment</v>
      </c>
      <c r="O2145" s="3" t="str">
        <f>_xlfn.XLOOKUP(Customer8[[#This Row],[Account Number]], Transaction!C:C,Transaction!E:E)</f>
        <v>AFT</v>
      </c>
      <c r="P2145" s="2">
        <f>_xlfn.XLOOKUP(Customer8[[#This Row],[Account Number]], Transaction!C:C,Transaction!F:F)</f>
        <v>44227</v>
      </c>
      <c r="Q2145" s="3">
        <f>Customer8[[#This Row],[Bank Deposit]]-Customer8[[#This Row],[Saving Accounts]]</f>
        <v>1376898.9666000002</v>
      </c>
      <c r="R2145" s="3">
        <f>IF(AND(K2145="Current", Customer8[[#This Row],[Balance]]&gt;500000), Customer8[[#This Row],[Balance]]*1.02, Customer8[[#This Row],[Balance]])</f>
        <v>1404436.9459320002</v>
      </c>
      <c r="S2145" s="3" t="str">
        <f>TEXT(Customer8[[#This Row],[Transaction_Date]], "MMM")</f>
        <v>Jan</v>
      </c>
      <c r="T2145" s="3" t="str">
        <f t="shared" si="33"/>
        <v>70 Yrs &amp; Above</v>
      </c>
      <c r="U2145" s="3" t="str">
        <f>TEXT(Customer8[[#This Row],[Transaction_Date]],"YYYY")</f>
        <v>2021</v>
      </c>
    </row>
    <row r="2146" spans="1:21" x14ac:dyDescent="0.35">
      <c r="A2146" t="s">
        <v>4448</v>
      </c>
      <c r="B2146">
        <v>627584820</v>
      </c>
      <c r="C2146">
        <v>61</v>
      </c>
      <c r="D2146" s="1">
        <v>22425.75</v>
      </c>
      <c r="E2146" t="s">
        <v>11</v>
      </c>
      <c r="F2146" t="s">
        <v>482</v>
      </c>
      <c r="G2146" t="s">
        <v>2781</v>
      </c>
      <c r="H2146" s="3">
        <v>270551.97560000001</v>
      </c>
      <c r="I2146" s="3">
        <v>197156.08069999999</v>
      </c>
      <c r="J2146" t="s">
        <v>4449</v>
      </c>
      <c r="K2146" t="str">
        <f>_xlfn.XLOOKUP(A2146, Accounts!A:A, Accounts!E:E, "Not Found")</f>
        <v>Savings</v>
      </c>
      <c r="L2146" s="3">
        <f>_xlfn.XLOOKUP(A2146, Accounts!A:A, Accounts!G:G, 0)</f>
        <v>2294930313</v>
      </c>
      <c r="M2146" s="3" t="str">
        <f>_xlfn.XLOOKUP(A2146, Loan!A:A, Loan!D:D, "0")</f>
        <v>0</v>
      </c>
      <c r="N2146" s="3" t="str">
        <f>_xlfn.XLOOKUP(Customer8[[#This Row],[Account Number]],Transaction!C:C,Transaction!D:D)</f>
        <v>Money Deposit</v>
      </c>
      <c r="O2146" s="3" t="str">
        <f>_xlfn.XLOOKUP(Customer8[[#This Row],[Account Number]], Transaction!C:C,Transaction!E:E)</f>
        <v>Bank</v>
      </c>
      <c r="P2146" s="2">
        <f>_xlfn.XLOOKUP(Customer8[[#This Row],[Account Number]], Transaction!C:C,Transaction!F:F)</f>
        <v>44301</v>
      </c>
      <c r="Q2146" s="3">
        <f>Customer8[[#This Row],[Bank Deposit]]-Customer8[[#This Row],[Saving Accounts]]</f>
        <v>73395.894900000014</v>
      </c>
      <c r="R2146" s="3">
        <f>IF(AND(K2146="Current", Customer8[[#This Row],[Balance]]&gt;500000), Customer8[[#This Row],[Balance]]*1.02, Customer8[[#This Row],[Balance]])</f>
        <v>73395.894900000014</v>
      </c>
      <c r="S2146" s="3" t="str">
        <f>TEXT(Customer8[[#This Row],[Transaction_Date]], "MMM")</f>
        <v>Apr</v>
      </c>
      <c r="T2146" s="3" t="str">
        <f t="shared" si="33"/>
        <v>60-69 Yrs</v>
      </c>
      <c r="U2146" s="3" t="str">
        <f>TEXT(Customer8[[#This Row],[Transaction_Date]],"YYYY")</f>
        <v>2021</v>
      </c>
    </row>
    <row r="2147" spans="1:21" x14ac:dyDescent="0.35">
      <c r="A2147" t="s">
        <v>4450</v>
      </c>
      <c r="B2147">
        <v>705446342</v>
      </c>
      <c r="C2147">
        <v>56</v>
      </c>
      <c r="D2147" s="1">
        <v>24252</v>
      </c>
      <c r="E2147" t="s">
        <v>11</v>
      </c>
      <c r="F2147" t="s">
        <v>1602</v>
      </c>
      <c r="G2147" t="s">
        <v>2771</v>
      </c>
      <c r="H2147" s="3">
        <v>122739.52</v>
      </c>
      <c r="I2147" s="3">
        <v>45953.676299999999</v>
      </c>
      <c r="J2147" t="s">
        <v>4451</v>
      </c>
      <c r="K2147" t="str">
        <f>_xlfn.XLOOKUP(A2147, Accounts!A:A, Accounts!E:E, "Not Found")</f>
        <v>Domiciliary</v>
      </c>
      <c r="L2147" s="3">
        <f>_xlfn.XLOOKUP(A2147, Accounts!A:A, Accounts!G:G, 0)</f>
        <v>663911376</v>
      </c>
      <c r="M2147" s="3" t="str">
        <f>_xlfn.XLOOKUP(A2147, Loan!A:A, Loan!D:D, "0")</f>
        <v>0</v>
      </c>
      <c r="N2147" s="3" t="str">
        <f>_xlfn.XLOOKUP(Customer8[[#This Row],[Account Number]],Transaction!C:C,Transaction!D:D)</f>
        <v>Money Transfer</v>
      </c>
      <c r="O2147" s="3" t="str">
        <f>_xlfn.XLOOKUP(Customer8[[#This Row],[Account Number]], Transaction!C:C,Transaction!E:E)</f>
        <v>Mobile</v>
      </c>
      <c r="P2147" s="2">
        <f>_xlfn.XLOOKUP(Customer8[[#This Row],[Account Number]], Transaction!C:C,Transaction!F:F)</f>
        <v>44379</v>
      </c>
      <c r="Q2147" s="3">
        <f>Customer8[[#This Row],[Bank Deposit]]-Customer8[[#This Row],[Saving Accounts]]</f>
        <v>76785.843699999998</v>
      </c>
      <c r="R2147" s="3">
        <f>IF(AND(K2147="Current", Customer8[[#This Row],[Balance]]&gt;500000), Customer8[[#This Row],[Balance]]*1.02, Customer8[[#This Row],[Balance]])</f>
        <v>76785.843699999998</v>
      </c>
      <c r="S2147" s="3" t="str">
        <f>TEXT(Customer8[[#This Row],[Transaction_Date]], "MMM")</f>
        <v>Jul</v>
      </c>
      <c r="T2147" s="3" t="str">
        <f t="shared" si="33"/>
        <v>50-59 Yrs</v>
      </c>
      <c r="U2147" s="3" t="str">
        <f>TEXT(Customer8[[#This Row],[Transaction_Date]],"YYYY")</f>
        <v>2021</v>
      </c>
    </row>
    <row r="2148" spans="1:21" x14ac:dyDescent="0.35">
      <c r="A2148" t="s">
        <v>4452</v>
      </c>
      <c r="B2148">
        <v>130741238</v>
      </c>
      <c r="C2148">
        <v>37</v>
      </c>
      <c r="D2148" s="1">
        <v>31191.75</v>
      </c>
      <c r="E2148" t="s">
        <v>11</v>
      </c>
      <c r="F2148" t="s">
        <v>121</v>
      </c>
      <c r="G2148" t="s">
        <v>2781</v>
      </c>
      <c r="H2148" s="3">
        <v>49633.476199999997</v>
      </c>
      <c r="I2148" s="3">
        <v>15755.743</v>
      </c>
      <c r="J2148" t="s">
        <v>2028</v>
      </c>
      <c r="K2148" t="str">
        <f>_xlfn.XLOOKUP(A2148, Accounts!A:A, Accounts!E:E, "Not Found")</f>
        <v>Joint</v>
      </c>
      <c r="L2148" s="3">
        <f>_xlfn.XLOOKUP(A2148, Accounts!A:A, Accounts!G:G, 0)</f>
        <v>2871193488</v>
      </c>
      <c r="M2148" s="3" t="str">
        <f>_xlfn.XLOOKUP(A2148, Loan!A:A, Loan!D:D, "0")</f>
        <v>0</v>
      </c>
      <c r="N2148" s="3" t="str">
        <f>_xlfn.XLOOKUP(Customer8[[#This Row],[Account Number]],Transaction!C:C,Transaction!D:D)</f>
        <v>Money Transfer</v>
      </c>
      <c r="O2148" s="3" t="str">
        <f>_xlfn.XLOOKUP(Customer8[[#This Row],[Account Number]], Transaction!C:C,Transaction!E:E)</f>
        <v>Mobile</v>
      </c>
      <c r="P2148" s="2">
        <f>_xlfn.XLOOKUP(Customer8[[#This Row],[Account Number]], Transaction!C:C,Transaction!F:F)</f>
        <v>44526</v>
      </c>
      <c r="Q2148" s="3">
        <f>Customer8[[#This Row],[Bank Deposit]]-Customer8[[#This Row],[Saving Accounts]]</f>
        <v>33877.733199999995</v>
      </c>
      <c r="R2148" s="3">
        <f>IF(AND(K2148="Current", Customer8[[#This Row],[Balance]]&gt;500000), Customer8[[#This Row],[Balance]]*1.02, Customer8[[#This Row],[Balance]])</f>
        <v>33877.733199999995</v>
      </c>
      <c r="S2148" s="3" t="str">
        <f>TEXT(Customer8[[#This Row],[Transaction_Date]], "MMM")</f>
        <v>Nov</v>
      </c>
      <c r="T2148" s="3" t="str">
        <f t="shared" si="33"/>
        <v>30-39 Yrs</v>
      </c>
      <c r="U2148" s="3" t="str">
        <f>TEXT(Customer8[[#This Row],[Transaction_Date]],"YYYY")</f>
        <v>2021</v>
      </c>
    </row>
    <row r="2149" spans="1:21" x14ac:dyDescent="0.35">
      <c r="A2149" t="s">
        <v>4453</v>
      </c>
      <c r="B2149">
        <v>894921</v>
      </c>
      <c r="C2149">
        <v>69</v>
      </c>
      <c r="D2149" s="1">
        <v>19503.75</v>
      </c>
      <c r="E2149" t="s">
        <v>11</v>
      </c>
      <c r="F2149" t="s">
        <v>883</v>
      </c>
      <c r="G2149" t="s">
        <v>2771</v>
      </c>
      <c r="H2149" s="3">
        <v>106324.3409</v>
      </c>
      <c r="I2149" s="3">
        <v>78330.084099999993</v>
      </c>
      <c r="J2149" t="s">
        <v>4454</v>
      </c>
      <c r="K2149" t="str">
        <f>_xlfn.XLOOKUP(A2149, Accounts!A:A, Accounts!E:E, "Not Found")</f>
        <v>Savings</v>
      </c>
      <c r="L2149" s="3">
        <f>_xlfn.XLOOKUP(A2149, Accounts!A:A, Accounts!G:G, 0)</f>
        <v>441239833</v>
      </c>
      <c r="M2149" s="3" t="str">
        <f>_xlfn.XLOOKUP(A2149, Loan!A:A, Loan!D:D, "0")</f>
        <v>0</v>
      </c>
      <c r="N2149" s="3" t="str">
        <f>_xlfn.XLOOKUP(Customer8[[#This Row],[Account Number]],Transaction!C:C,Transaction!D:D)</f>
        <v>Money Transfer</v>
      </c>
      <c r="O2149" s="3" t="str">
        <f>_xlfn.XLOOKUP(Customer8[[#This Row],[Account Number]], Transaction!C:C,Transaction!E:E)</f>
        <v>Mobile</v>
      </c>
      <c r="P2149" s="2">
        <f>_xlfn.XLOOKUP(Customer8[[#This Row],[Account Number]], Transaction!C:C,Transaction!F:F)</f>
        <v>44245</v>
      </c>
      <c r="Q2149" s="3">
        <f>Customer8[[#This Row],[Bank Deposit]]-Customer8[[#This Row],[Saving Accounts]]</f>
        <v>27994.256800000003</v>
      </c>
      <c r="R2149" s="3">
        <f>IF(AND(K2149="Current", Customer8[[#This Row],[Balance]]&gt;500000), Customer8[[#This Row],[Balance]]*1.02, Customer8[[#This Row],[Balance]])</f>
        <v>27994.256800000003</v>
      </c>
      <c r="S2149" s="3" t="str">
        <f>TEXT(Customer8[[#This Row],[Transaction_Date]], "MMM")</f>
        <v>Feb</v>
      </c>
      <c r="T2149" s="3" t="str">
        <f t="shared" si="33"/>
        <v>60-69 Yrs</v>
      </c>
      <c r="U2149" s="3" t="str">
        <f>TEXT(Customer8[[#This Row],[Transaction_Date]],"YYYY")</f>
        <v>2021</v>
      </c>
    </row>
    <row r="2150" spans="1:21" x14ac:dyDescent="0.35">
      <c r="A2150" t="s">
        <v>4455</v>
      </c>
      <c r="B2150">
        <v>139612789</v>
      </c>
      <c r="C2150">
        <v>37</v>
      </c>
      <c r="D2150" s="1">
        <v>31191.75</v>
      </c>
      <c r="E2150" t="s">
        <v>11</v>
      </c>
      <c r="F2150" t="s">
        <v>864</v>
      </c>
      <c r="G2150" t="s">
        <v>2749</v>
      </c>
      <c r="H2150" s="3">
        <v>352507.06079999998</v>
      </c>
      <c r="I2150" s="3">
        <v>44944.650199999996</v>
      </c>
      <c r="J2150" t="s">
        <v>4456</v>
      </c>
      <c r="K2150" t="str">
        <f>_xlfn.XLOOKUP(A2150, Accounts!A:A, Accounts!E:E, "Not Found")</f>
        <v>Current</v>
      </c>
      <c r="L2150" s="3">
        <f>_xlfn.XLOOKUP(A2150, Accounts!A:A, Accounts!G:G, 0)</f>
        <v>1114965</v>
      </c>
      <c r="M2150" s="3" t="str">
        <f>_xlfn.XLOOKUP(A2150, Loan!A:A, Loan!D:D, "0")</f>
        <v>0</v>
      </c>
      <c r="N2150" s="3" t="str">
        <f>_xlfn.XLOOKUP(Customer8[[#This Row],[Account Number]],Transaction!C:C,Transaction!D:D)</f>
        <v>Money Deposit</v>
      </c>
      <c r="O2150" s="3" t="str">
        <f>_xlfn.XLOOKUP(Customer8[[#This Row],[Account Number]], Transaction!C:C,Transaction!E:E)</f>
        <v>ATM</v>
      </c>
      <c r="P2150" s="2">
        <f>_xlfn.XLOOKUP(Customer8[[#This Row],[Account Number]], Transaction!C:C,Transaction!F:F)</f>
        <v>44380</v>
      </c>
      <c r="Q2150" s="3">
        <f>Customer8[[#This Row],[Bank Deposit]]-Customer8[[#This Row],[Saving Accounts]]</f>
        <v>307562.4106</v>
      </c>
      <c r="R2150" s="3">
        <f>IF(AND(K2150="Current", Customer8[[#This Row],[Balance]]&gt;500000), Customer8[[#This Row],[Balance]]*1.02, Customer8[[#This Row],[Balance]])</f>
        <v>307562.4106</v>
      </c>
      <c r="S2150" s="3" t="str">
        <f>TEXT(Customer8[[#This Row],[Transaction_Date]], "MMM")</f>
        <v>Jul</v>
      </c>
      <c r="T2150" s="3" t="str">
        <f t="shared" si="33"/>
        <v>30-39 Yrs</v>
      </c>
      <c r="U2150" s="3" t="str">
        <f>TEXT(Customer8[[#This Row],[Transaction_Date]],"YYYY")</f>
        <v>2021</v>
      </c>
    </row>
    <row r="2151" spans="1:21" x14ac:dyDescent="0.35">
      <c r="A2151" t="s">
        <v>4457</v>
      </c>
      <c r="B2151">
        <v>728217456</v>
      </c>
      <c r="C2151">
        <v>36</v>
      </c>
      <c r="D2151" s="1">
        <v>31557</v>
      </c>
      <c r="E2151" t="s">
        <v>11</v>
      </c>
      <c r="F2151" t="s">
        <v>840</v>
      </c>
      <c r="G2151" t="s">
        <v>2743</v>
      </c>
      <c r="H2151" s="3">
        <v>472148.79509999999</v>
      </c>
      <c r="I2151" s="3">
        <v>109569.7369</v>
      </c>
      <c r="J2151" t="s">
        <v>4458</v>
      </c>
      <c r="K2151" t="str">
        <f>_xlfn.XLOOKUP(A2151, Accounts!A:A, Accounts!E:E, "Not Found")</f>
        <v>Domiciliary</v>
      </c>
      <c r="L2151" s="3">
        <f>_xlfn.XLOOKUP(A2151, Accounts!A:A, Accounts!G:G, 0)</f>
        <v>336482496</v>
      </c>
      <c r="M2151" s="3" t="str">
        <f>_xlfn.XLOOKUP(A2151, Loan!A:A, Loan!D:D, "0")</f>
        <v>0</v>
      </c>
      <c r="N2151" s="3" t="str">
        <f>_xlfn.XLOOKUP(Customer8[[#This Row],[Account Number]],Transaction!C:C,Transaction!D:D)</f>
        <v>Online Payment</v>
      </c>
      <c r="O2151" s="3" t="str">
        <f>_xlfn.XLOOKUP(Customer8[[#This Row],[Account Number]], Transaction!C:C,Transaction!E:E)</f>
        <v>Mobile</v>
      </c>
      <c r="P2151" s="2">
        <f>_xlfn.XLOOKUP(Customer8[[#This Row],[Account Number]], Transaction!C:C,Transaction!F:F)</f>
        <v>44489</v>
      </c>
      <c r="Q2151" s="3">
        <f>Customer8[[#This Row],[Bank Deposit]]-Customer8[[#This Row],[Saving Accounts]]</f>
        <v>362579.05819999997</v>
      </c>
      <c r="R2151" s="3">
        <f>IF(AND(K2151="Current", Customer8[[#This Row],[Balance]]&gt;500000), Customer8[[#This Row],[Balance]]*1.02, Customer8[[#This Row],[Balance]])</f>
        <v>362579.05819999997</v>
      </c>
      <c r="S2151" s="3" t="str">
        <f>TEXT(Customer8[[#This Row],[Transaction_Date]], "MMM")</f>
        <v>Oct</v>
      </c>
      <c r="T2151" s="3" t="str">
        <f t="shared" si="33"/>
        <v>30-39 Yrs</v>
      </c>
      <c r="U2151" s="3" t="str">
        <f>TEXT(Customer8[[#This Row],[Transaction_Date]],"YYYY")</f>
        <v>2021</v>
      </c>
    </row>
    <row r="2152" spans="1:21" x14ac:dyDescent="0.35">
      <c r="A2152" t="s">
        <v>4459</v>
      </c>
      <c r="B2152">
        <v>857034108</v>
      </c>
      <c r="C2152">
        <v>17</v>
      </c>
      <c r="D2152" s="1">
        <v>38496.75</v>
      </c>
      <c r="E2152" t="s">
        <v>11</v>
      </c>
      <c r="F2152" t="s">
        <v>183</v>
      </c>
      <c r="G2152" t="s">
        <v>2756</v>
      </c>
      <c r="H2152" s="3">
        <v>507901.82400000002</v>
      </c>
      <c r="I2152" s="3">
        <v>134086.0815</v>
      </c>
      <c r="J2152" t="s">
        <v>4460</v>
      </c>
      <c r="K2152" t="str">
        <f>_xlfn.XLOOKUP(A2152, Accounts!A:A, Accounts!E:E, "Not Found")</f>
        <v>Savings</v>
      </c>
      <c r="L2152" s="3">
        <f>_xlfn.XLOOKUP(A2152, Accounts!A:A, Accounts!G:G, 0)</f>
        <v>3087720192</v>
      </c>
      <c r="M2152" s="3" t="str">
        <f>_xlfn.XLOOKUP(A2152, Loan!A:A, Loan!D:D, "0")</f>
        <v>0</v>
      </c>
      <c r="N2152" s="3" t="str">
        <f>_xlfn.XLOOKUP(Customer8[[#This Row],[Account Number]],Transaction!C:C,Transaction!D:D)</f>
        <v>Cash Withdrawal</v>
      </c>
      <c r="O2152" s="3" t="str">
        <f>_xlfn.XLOOKUP(Customer8[[#This Row],[Account Number]], Transaction!C:C,Transaction!E:E)</f>
        <v>POS</v>
      </c>
      <c r="P2152" s="2">
        <f>_xlfn.XLOOKUP(Customer8[[#This Row],[Account Number]], Transaction!C:C,Transaction!F:F)</f>
        <v>44476</v>
      </c>
      <c r="Q2152" s="3">
        <f>Customer8[[#This Row],[Bank Deposit]]-Customer8[[#This Row],[Saving Accounts]]</f>
        <v>373815.74250000005</v>
      </c>
      <c r="R2152" s="3">
        <f>IF(AND(K2152="Current", Customer8[[#This Row],[Balance]]&gt;500000), Customer8[[#This Row],[Balance]]*1.02, Customer8[[#This Row],[Balance]])</f>
        <v>373815.74250000005</v>
      </c>
      <c r="S2152" s="3" t="str">
        <f>TEXT(Customer8[[#This Row],[Transaction_Date]], "MMM")</f>
        <v>Oct</v>
      </c>
      <c r="T2152" s="3" t="str">
        <f t="shared" si="33"/>
        <v>Below 20 Yrs</v>
      </c>
      <c r="U2152" s="3" t="str">
        <f>TEXT(Customer8[[#This Row],[Transaction_Date]],"YYYY")</f>
        <v>2021</v>
      </c>
    </row>
    <row r="2153" spans="1:21" x14ac:dyDescent="0.35">
      <c r="A2153" t="s">
        <v>4461</v>
      </c>
      <c r="B2153">
        <v>590212625</v>
      </c>
      <c r="C2153">
        <v>53</v>
      </c>
      <c r="D2153" s="1">
        <v>25347.75</v>
      </c>
      <c r="E2153" t="s">
        <v>11</v>
      </c>
      <c r="F2153" t="s">
        <v>1070</v>
      </c>
      <c r="G2153" t="s">
        <v>2781</v>
      </c>
      <c r="H2153" s="3">
        <v>248082.59820000001</v>
      </c>
      <c r="I2153" s="3">
        <v>59827.455600000001</v>
      </c>
      <c r="J2153" t="s">
        <v>4462</v>
      </c>
      <c r="K2153" t="str">
        <f>_xlfn.XLOOKUP(A2153, Accounts!A:A, Accounts!E:E, "Not Found")</f>
        <v>Savings</v>
      </c>
      <c r="L2153" s="3">
        <f>_xlfn.XLOOKUP(A2153, Accounts!A:A, Accounts!G:G, 0)</f>
        <v>1255181625</v>
      </c>
      <c r="M2153" s="3" t="str">
        <f>_xlfn.XLOOKUP(A2153, Loan!A:A, Loan!D:D, "0")</f>
        <v>0</v>
      </c>
      <c r="N2153" s="3" t="str">
        <f>_xlfn.XLOOKUP(Customer8[[#This Row],[Account Number]],Transaction!C:C,Transaction!D:D)</f>
        <v>Online Payment</v>
      </c>
      <c r="O2153" s="3" t="str">
        <f>_xlfn.XLOOKUP(Customer8[[#This Row],[Account Number]], Transaction!C:C,Transaction!E:E)</f>
        <v>Internet Banking</v>
      </c>
      <c r="P2153" s="2">
        <f>_xlfn.XLOOKUP(Customer8[[#This Row],[Account Number]], Transaction!C:C,Transaction!F:F)</f>
        <v>44445</v>
      </c>
      <c r="Q2153" s="3">
        <f>Customer8[[#This Row],[Bank Deposit]]-Customer8[[#This Row],[Saving Accounts]]</f>
        <v>188255.14260000002</v>
      </c>
      <c r="R2153" s="3">
        <f>IF(AND(K2153="Current", Customer8[[#This Row],[Balance]]&gt;500000), Customer8[[#This Row],[Balance]]*1.02, Customer8[[#This Row],[Balance]])</f>
        <v>188255.14260000002</v>
      </c>
      <c r="S2153" s="3" t="str">
        <f>TEXT(Customer8[[#This Row],[Transaction_Date]], "MMM")</f>
        <v>Sep</v>
      </c>
      <c r="T2153" s="3" t="str">
        <f t="shared" si="33"/>
        <v>50-59 Yrs</v>
      </c>
      <c r="U2153" s="3" t="str">
        <f>TEXT(Customer8[[#This Row],[Transaction_Date]],"YYYY")</f>
        <v>2021</v>
      </c>
    </row>
    <row r="2154" spans="1:21" x14ac:dyDescent="0.35">
      <c r="A2154" t="s">
        <v>4463</v>
      </c>
      <c r="B2154">
        <v>742082111</v>
      </c>
      <c r="C2154">
        <v>76</v>
      </c>
      <c r="D2154" s="1">
        <v>16947</v>
      </c>
      <c r="E2154" t="s">
        <v>11</v>
      </c>
      <c r="F2154" t="s">
        <v>51</v>
      </c>
      <c r="G2154" t="s">
        <v>2743</v>
      </c>
      <c r="H2154" s="3">
        <v>855843.87719999999</v>
      </c>
      <c r="I2154" s="3">
        <v>185162.13519999999</v>
      </c>
      <c r="J2154" t="s">
        <v>4464</v>
      </c>
      <c r="K2154" t="str">
        <f>_xlfn.XLOOKUP(A2154, Accounts!A:A, Accounts!E:E, "Not Found")</f>
        <v>Joint</v>
      </c>
      <c r="L2154" s="3">
        <f>_xlfn.XLOOKUP(A2154, Accounts!A:A, Accounts!G:G, 0)</f>
        <v>1297524484</v>
      </c>
      <c r="M2154" s="3" t="str">
        <f>_xlfn.XLOOKUP(A2154, Loan!A:A, Loan!D:D, "0")</f>
        <v>0</v>
      </c>
      <c r="N2154" s="3" t="str">
        <f>_xlfn.XLOOKUP(Customer8[[#This Row],[Account Number]],Transaction!C:C,Transaction!D:D)</f>
        <v>Money Deposit</v>
      </c>
      <c r="O2154" s="3" t="str">
        <f>_xlfn.XLOOKUP(Customer8[[#This Row],[Account Number]], Transaction!C:C,Transaction!E:E)</f>
        <v>Bank</v>
      </c>
      <c r="P2154" s="2">
        <f>_xlfn.XLOOKUP(Customer8[[#This Row],[Account Number]], Transaction!C:C,Transaction!F:F)</f>
        <v>44510</v>
      </c>
      <c r="Q2154" s="3">
        <f>Customer8[[#This Row],[Bank Deposit]]-Customer8[[#This Row],[Saving Accounts]]</f>
        <v>670681.74199999997</v>
      </c>
      <c r="R2154" s="3">
        <f>IF(AND(K2154="Current", Customer8[[#This Row],[Balance]]&gt;500000), Customer8[[#This Row],[Balance]]*1.02, Customer8[[#This Row],[Balance]])</f>
        <v>670681.74199999997</v>
      </c>
      <c r="S2154" s="3" t="str">
        <f>TEXT(Customer8[[#This Row],[Transaction_Date]], "MMM")</f>
        <v>Nov</v>
      </c>
      <c r="T2154" s="3" t="str">
        <f t="shared" si="33"/>
        <v>70 Yrs &amp; Above</v>
      </c>
      <c r="U2154" s="3" t="str">
        <f>TEXT(Customer8[[#This Row],[Transaction_Date]],"YYYY")</f>
        <v>2021</v>
      </c>
    </row>
    <row r="2155" spans="1:21" x14ac:dyDescent="0.35">
      <c r="A2155" t="s">
        <v>4465</v>
      </c>
      <c r="B2155">
        <v>984535903</v>
      </c>
      <c r="C2155">
        <v>43</v>
      </c>
      <c r="D2155" s="1">
        <v>29000.25</v>
      </c>
      <c r="E2155" t="s">
        <v>11</v>
      </c>
      <c r="F2155" t="s">
        <v>54</v>
      </c>
      <c r="G2155" t="s">
        <v>2776</v>
      </c>
      <c r="H2155" s="3">
        <v>1675743.2943</v>
      </c>
      <c r="I2155" s="3">
        <v>237955.5478</v>
      </c>
      <c r="J2155" t="s">
        <v>4466</v>
      </c>
      <c r="K2155" t="str">
        <f>_xlfn.XLOOKUP(A2155, Accounts!A:A, Accounts!E:E, "Not Found")</f>
        <v>Corporate</v>
      </c>
      <c r="L2155" s="3">
        <f>_xlfn.XLOOKUP(A2155, Accounts!A:A, Accounts!G:G, 0)</f>
        <v>9049326</v>
      </c>
      <c r="M2155" s="3" t="str">
        <f>_xlfn.XLOOKUP(A2155, Loan!A:A, Loan!D:D, "0")</f>
        <v>0</v>
      </c>
      <c r="N2155" s="3" t="str">
        <f>_xlfn.XLOOKUP(Customer8[[#This Row],[Account Number]],Transaction!C:C,Transaction!D:D)</f>
        <v>Money Transfer</v>
      </c>
      <c r="O2155" s="3" t="str">
        <f>_xlfn.XLOOKUP(Customer8[[#This Row],[Account Number]], Transaction!C:C,Transaction!E:E)</f>
        <v>ATM</v>
      </c>
      <c r="P2155" s="2">
        <f>_xlfn.XLOOKUP(Customer8[[#This Row],[Account Number]], Transaction!C:C,Transaction!F:F)</f>
        <v>44468</v>
      </c>
      <c r="Q2155" s="3">
        <f>Customer8[[#This Row],[Bank Deposit]]-Customer8[[#This Row],[Saving Accounts]]</f>
        <v>1437787.7464999999</v>
      </c>
      <c r="R2155" s="3">
        <f>IF(AND(K2155="Current", Customer8[[#This Row],[Balance]]&gt;500000), Customer8[[#This Row],[Balance]]*1.02, Customer8[[#This Row],[Balance]])</f>
        <v>1437787.7464999999</v>
      </c>
      <c r="S2155" s="3" t="str">
        <f>TEXT(Customer8[[#This Row],[Transaction_Date]], "MMM")</f>
        <v>Sep</v>
      </c>
      <c r="T2155" s="3" t="str">
        <f t="shared" si="33"/>
        <v>40-49 Yrs</v>
      </c>
      <c r="U2155" s="3" t="str">
        <f>TEXT(Customer8[[#This Row],[Transaction_Date]],"YYYY")</f>
        <v>2021</v>
      </c>
    </row>
    <row r="2156" spans="1:21" x14ac:dyDescent="0.35">
      <c r="A2156" t="s">
        <v>1029</v>
      </c>
      <c r="B2156">
        <v>22150365</v>
      </c>
      <c r="C2156">
        <v>78</v>
      </c>
      <c r="D2156" s="1">
        <v>16216.5</v>
      </c>
      <c r="E2156" t="s">
        <v>11</v>
      </c>
      <c r="F2156" t="s">
        <v>266</v>
      </c>
      <c r="G2156" t="s">
        <v>2771</v>
      </c>
      <c r="H2156" s="3">
        <v>226275.7978</v>
      </c>
      <c r="I2156" s="3">
        <v>152815.0969</v>
      </c>
      <c r="J2156" t="s">
        <v>4467</v>
      </c>
      <c r="K2156" t="str">
        <f>_xlfn.XLOOKUP(A2156, Accounts!A:A, Accounts!E:E, "Not Found")</f>
        <v>Domiciliary</v>
      </c>
      <c r="L2156" s="3">
        <f>_xlfn.XLOOKUP(A2156, Accounts!A:A, Accounts!G:G, 0)</f>
        <v>2453018034</v>
      </c>
      <c r="M2156" s="3" t="str">
        <f>_xlfn.XLOOKUP(A2156, Loan!A:A, Loan!D:D, "0")</f>
        <v>0</v>
      </c>
      <c r="N2156" s="3" t="str">
        <f>_xlfn.XLOOKUP(Customer8[[#This Row],[Account Number]],Transaction!C:C,Transaction!D:D)</f>
        <v>Checks</v>
      </c>
      <c r="O2156" s="3" t="str">
        <f>_xlfn.XLOOKUP(Customer8[[#This Row],[Account Number]], Transaction!C:C,Transaction!E:E)</f>
        <v>Informal Services</v>
      </c>
      <c r="P2156" s="2">
        <f>_xlfn.XLOOKUP(Customer8[[#This Row],[Account Number]], Transaction!C:C,Transaction!F:F)</f>
        <v>44355</v>
      </c>
      <c r="Q2156" s="3">
        <f>Customer8[[#This Row],[Bank Deposit]]-Customer8[[#This Row],[Saving Accounts]]</f>
        <v>73460.700899999996</v>
      </c>
      <c r="R2156" s="3">
        <f>IF(AND(K2156="Current", Customer8[[#This Row],[Balance]]&gt;500000), Customer8[[#This Row],[Balance]]*1.02, Customer8[[#This Row],[Balance]])</f>
        <v>73460.700899999996</v>
      </c>
      <c r="S2156" s="3" t="str">
        <f>TEXT(Customer8[[#This Row],[Transaction_Date]], "MMM")</f>
        <v>Jun</v>
      </c>
      <c r="T2156" s="3" t="str">
        <f t="shared" si="33"/>
        <v>70 Yrs &amp; Above</v>
      </c>
      <c r="U2156" s="3" t="str">
        <f>TEXT(Customer8[[#This Row],[Transaction_Date]],"YYYY")</f>
        <v>2021</v>
      </c>
    </row>
    <row r="2157" spans="1:21" x14ac:dyDescent="0.35">
      <c r="A2157" t="s">
        <v>4468</v>
      </c>
      <c r="B2157">
        <v>862357043</v>
      </c>
      <c r="C2157">
        <v>30</v>
      </c>
      <c r="D2157" s="1">
        <v>33748.5</v>
      </c>
      <c r="E2157" t="s">
        <v>11</v>
      </c>
      <c r="F2157" t="s">
        <v>150</v>
      </c>
      <c r="G2157" t="s">
        <v>2740</v>
      </c>
      <c r="H2157" s="3">
        <v>219305.24040000001</v>
      </c>
      <c r="I2157" s="3">
        <v>92108.201000000001</v>
      </c>
      <c r="J2157" t="s">
        <v>3999</v>
      </c>
      <c r="K2157" t="str">
        <f>_xlfn.XLOOKUP(A2157, Accounts!A:A, Accounts!E:E, "Not Found")</f>
        <v>Current</v>
      </c>
      <c r="L2157" s="3">
        <f>_xlfn.XLOOKUP(A2157, Accounts!A:A, Accounts!G:G, 0)</f>
        <v>16519104</v>
      </c>
      <c r="M2157" s="3" t="str">
        <f>_xlfn.XLOOKUP(A2157, Loan!A:A, Loan!D:D, "0")</f>
        <v>0</v>
      </c>
      <c r="N2157" s="3" t="str">
        <f>_xlfn.XLOOKUP(Customer8[[#This Row],[Account Number]],Transaction!C:C,Transaction!D:D)</f>
        <v>Cash Withdrawal</v>
      </c>
      <c r="O2157" s="3" t="str">
        <f>_xlfn.XLOOKUP(Customer8[[#This Row],[Account Number]], Transaction!C:C,Transaction!E:E)</f>
        <v>ATM</v>
      </c>
      <c r="P2157" s="2">
        <f>_xlfn.XLOOKUP(Customer8[[#This Row],[Account Number]], Transaction!C:C,Transaction!F:F)</f>
        <v>44601</v>
      </c>
      <c r="Q2157" s="3">
        <f>Customer8[[#This Row],[Bank Deposit]]-Customer8[[#This Row],[Saving Accounts]]</f>
        <v>127197.03940000001</v>
      </c>
      <c r="R2157" s="3">
        <f>IF(AND(K2157="Current", Customer8[[#This Row],[Balance]]&gt;500000), Customer8[[#This Row],[Balance]]*1.02, Customer8[[#This Row],[Balance]])</f>
        <v>127197.03940000001</v>
      </c>
      <c r="S2157" s="3" t="str">
        <f>TEXT(Customer8[[#This Row],[Transaction_Date]], "MMM")</f>
        <v>Feb</v>
      </c>
      <c r="T2157" s="3" t="str">
        <f t="shared" si="33"/>
        <v>30-39 Yrs</v>
      </c>
      <c r="U2157" s="3" t="str">
        <f>TEXT(Customer8[[#This Row],[Transaction_Date]],"YYYY")</f>
        <v>2022</v>
      </c>
    </row>
    <row r="2158" spans="1:21" x14ac:dyDescent="0.35">
      <c r="A2158" t="s">
        <v>4469</v>
      </c>
      <c r="B2158">
        <v>544798090</v>
      </c>
      <c r="C2158">
        <v>25</v>
      </c>
      <c r="D2158" s="1">
        <v>35574.75</v>
      </c>
      <c r="E2158" t="s">
        <v>11</v>
      </c>
      <c r="F2158" t="s">
        <v>1308</v>
      </c>
      <c r="G2158" t="s">
        <v>2771</v>
      </c>
      <c r="H2158" s="3">
        <v>871947.69779999997</v>
      </c>
      <c r="I2158" s="3">
        <v>275820.19010000001</v>
      </c>
      <c r="J2158" t="s">
        <v>4470</v>
      </c>
      <c r="K2158" t="str">
        <f>_xlfn.XLOOKUP(A2158, Accounts!A:A, Accounts!E:E, "Not Found")</f>
        <v>Domiciliary</v>
      </c>
      <c r="L2158" s="3">
        <f>_xlfn.XLOOKUP(A2158, Accounts!A:A, Accounts!G:G, 0)</f>
        <v>2207708064</v>
      </c>
      <c r="M2158" s="3" t="str">
        <f>_xlfn.XLOOKUP(A2158, Loan!A:A, Loan!D:D, "0")</f>
        <v>0</v>
      </c>
      <c r="N2158" s="3" t="str">
        <f>_xlfn.XLOOKUP(Customer8[[#This Row],[Account Number]],Transaction!C:C,Transaction!D:D)</f>
        <v>Money Transfer</v>
      </c>
      <c r="O2158" s="3" t="str">
        <f>_xlfn.XLOOKUP(Customer8[[#This Row],[Account Number]], Transaction!C:C,Transaction!E:E)</f>
        <v>Mobile</v>
      </c>
      <c r="P2158" s="2">
        <f>_xlfn.XLOOKUP(Customer8[[#This Row],[Account Number]], Transaction!C:C,Transaction!F:F)</f>
        <v>44379</v>
      </c>
      <c r="Q2158" s="3">
        <f>Customer8[[#This Row],[Bank Deposit]]-Customer8[[#This Row],[Saving Accounts]]</f>
        <v>596127.50769999996</v>
      </c>
      <c r="R2158" s="3">
        <f>IF(AND(K2158="Current", Customer8[[#This Row],[Balance]]&gt;500000), Customer8[[#This Row],[Balance]]*1.02, Customer8[[#This Row],[Balance]])</f>
        <v>596127.50769999996</v>
      </c>
      <c r="S2158" s="3" t="str">
        <f>TEXT(Customer8[[#This Row],[Transaction_Date]], "MMM")</f>
        <v>Jul</v>
      </c>
      <c r="T2158" s="3" t="str">
        <f t="shared" si="33"/>
        <v>20-29 Yrs</v>
      </c>
      <c r="U2158" s="3" t="str">
        <f>TEXT(Customer8[[#This Row],[Transaction_Date]],"YYYY")</f>
        <v>2021</v>
      </c>
    </row>
    <row r="2159" spans="1:21" x14ac:dyDescent="0.35">
      <c r="A2159" t="s">
        <v>4471</v>
      </c>
      <c r="B2159">
        <v>536399691</v>
      </c>
      <c r="C2159">
        <v>26</v>
      </c>
      <c r="D2159" s="1">
        <v>35209.5</v>
      </c>
      <c r="E2159" t="s">
        <v>11</v>
      </c>
      <c r="F2159" t="s">
        <v>33</v>
      </c>
      <c r="G2159" t="s">
        <v>2756</v>
      </c>
      <c r="H2159" s="3">
        <v>89287.596799999999</v>
      </c>
      <c r="I2159" s="3">
        <v>19377.622200000002</v>
      </c>
      <c r="J2159" t="s">
        <v>4472</v>
      </c>
      <c r="K2159" t="str">
        <f>_xlfn.XLOOKUP(A2159, Accounts!A:A, Accounts!E:E, "Not Found")</f>
        <v>Savings</v>
      </c>
      <c r="L2159" s="3">
        <f>_xlfn.XLOOKUP(A2159, Accounts!A:A, Accounts!G:G, 0)</f>
        <v>1198340352</v>
      </c>
      <c r="M2159" s="3" t="str">
        <f>_xlfn.XLOOKUP(A2159, Loan!A:A, Loan!D:D, "0")</f>
        <v>0</v>
      </c>
      <c r="N2159" s="3" t="str">
        <f>_xlfn.XLOOKUP(Customer8[[#This Row],[Account Number]],Transaction!C:C,Transaction!D:D)</f>
        <v>Cash Withdrawal</v>
      </c>
      <c r="O2159" s="3" t="str">
        <f>_xlfn.XLOOKUP(Customer8[[#This Row],[Account Number]], Transaction!C:C,Transaction!E:E)</f>
        <v>ATM</v>
      </c>
      <c r="P2159" s="2">
        <f>_xlfn.XLOOKUP(Customer8[[#This Row],[Account Number]], Transaction!C:C,Transaction!F:F)</f>
        <v>44294</v>
      </c>
      <c r="Q2159" s="3">
        <f>Customer8[[#This Row],[Bank Deposit]]-Customer8[[#This Row],[Saving Accounts]]</f>
        <v>69909.974600000001</v>
      </c>
      <c r="R2159" s="3">
        <f>IF(AND(K2159="Current", Customer8[[#This Row],[Balance]]&gt;500000), Customer8[[#This Row],[Balance]]*1.02, Customer8[[#This Row],[Balance]])</f>
        <v>69909.974600000001</v>
      </c>
      <c r="S2159" s="3" t="str">
        <f>TEXT(Customer8[[#This Row],[Transaction_Date]], "MMM")</f>
        <v>Apr</v>
      </c>
      <c r="T2159" s="3" t="str">
        <f t="shared" si="33"/>
        <v>20-29 Yrs</v>
      </c>
      <c r="U2159" s="3" t="str">
        <f>TEXT(Customer8[[#This Row],[Transaction_Date]],"YYYY")</f>
        <v>2021</v>
      </c>
    </row>
    <row r="2160" spans="1:21" x14ac:dyDescent="0.35">
      <c r="A2160" t="s">
        <v>4473</v>
      </c>
      <c r="B2160">
        <v>20851629</v>
      </c>
      <c r="C2160">
        <v>80</v>
      </c>
      <c r="D2160" s="1">
        <v>15486</v>
      </c>
      <c r="E2160" t="s">
        <v>11</v>
      </c>
      <c r="F2160" t="s">
        <v>941</v>
      </c>
      <c r="G2160" t="s">
        <v>2756</v>
      </c>
      <c r="H2160" s="3">
        <v>322644.27100000001</v>
      </c>
      <c r="I2160" s="3">
        <v>368275.38939999999</v>
      </c>
      <c r="J2160" t="s">
        <v>4474</v>
      </c>
      <c r="K2160" t="str">
        <f>_xlfn.XLOOKUP(A2160, Accounts!A:A, Accounts!E:E, "Not Found")</f>
        <v>Corporate</v>
      </c>
      <c r="L2160" s="3">
        <f>_xlfn.XLOOKUP(A2160, Accounts!A:A, Accounts!G:G, 0)</f>
        <v>947116104</v>
      </c>
      <c r="M2160" s="3" t="str">
        <f>_xlfn.XLOOKUP(A2160, Loan!A:A, Loan!D:D, "0")</f>
        <v>0</v>
      </c>
      <c r="N2160" s="3" t="str">
        <f>_xlfn.XLOOKUP(Customer8[[#This Row],[Account Number]],Transaction!C:C,Transaction!D:D)</f>
        <v>Checks</v>
      </c>
      <c r="O2160" s="3" t="str">
        <f>_xlfn.XLOOKUP(Customer8[[#This Row],[Account Number]], Transaction!C:C,Transaction!E:E)</f>
        <v>Informal Services</v>
      </c>
      <c r="P2160" s="2">
        <f>_xlfn.XLOOKUP(Customer8[[#This Row],[Account Number]], Transaction!C:C,Transaction!F:F)</f>
        <v>44602</v>
      </c>
      <c r="Q2160" s="3">
        <f>Customer8[[#This Row],[Bank Deposit]]-Customer8[[#This Row],[Saving Accounts]]</f>
        <v>-45631.118399999978</v>
      </c>
      <c r="R2160" s="3">
        <f>IF(AND(K2160="Current", Customer8[[#This Row],[Balance]]&gt;500000), Customer8[[#This Row],[Balance]]*1.02, Customer8[[#This Row],[Balance]])</f>
        <v>-45631.118399999978</v>
      </c>
      <c r="S2160" s="3" t="str">
        <f>TEXT(Customer8[[#This Row],[Transaction_Date]], "MMM")</f>
        <v>Feb</v>
      </c>
      <c r="T2160" s="3" t="str">
        <f t="shared" si="33"/>
        <v>70 Yrs &amp; Above</v>
      </c>
      <c r="U2160" s="3" t="str">
        <f>TEXT(Customer8[[#This Row],[Transaction_Date]],"YYYY")</f>
        <v>2022</v>
      </c>
    </row>
    <row r="2161" spans="1:21" x14ac:dyDescent="0.35">
      <c r="A2161" t="s">
        <v>4475</v>
      </c>
      <c r="B2161">
        <v>437316053</v>
      </c>
      <c r="C2161">
        <v>38</v>
      </c>
      <c r="D2161" s="1">
        <v>30826.5</v>
      </c>
      <c r="E2161" t="s">
        <v>11</v>
      </c>
      <c r="F2161" t="s">
        <v>612</v>
      </c>
      <c r="G2161" t="s">
        <v>2756</v>
      </c>
      <c r="H2161" s="3">
        <v>156565.3426</v>
      </c>
      <c r="I2161" s="3">
        <v>104514.7513</v>
      </c>
      <c r="J2161" t="s">
        <v>4476</v>
      </c>
      <c r="K2161" t="str">
        <f>_xlfn.XLOOKUP(A2161, Accounts!A:A, Accounts!E:E, "Not Found")</f>
        <v>Savings</v>
      </c>
      <c r="L2161" s="3">
        <f>_xlfn.XLOOKUP(A2161, Accounts!A:A, Accounts!G:G, 0)</f>
        <v>3020219442</v>
      </c>
      <c r="M2161" s="3" t="str">
        <f>_xlfn.XLOOKUP(A2161, Loan!A:A, Loan!D:D, "0")</f>
        <v>0</v>
      </c>
      <c r="N2161" s="3" t="str">
        <f>_xlfn.XLOOKUP(Customer8[[#This Row],[Account Number]],Transaction!C:C,Transaction!D:D)</f>
        <v>Money Transfer</v>
      </c>
      <c r="O2161" s="3" t="str">
        <f>_xlfn.XLOOKUP(Customer8[[#This Row],[Account Number]], Transaction!C:C,Transaction!E:E)</f>
        <v>Mobile</v>
      </c>
      <c r="P2161" s="2">
        <f>_xlfn.XLOOKUP(Customer8[[#This Row],[Account Number]], Transaction!C:C,Transaction!F:F)</f>
        <v>44671</v>
      </c>
      <c r="Q2161" s="3">
        <f>Customer8[[#This Row],[Bank Deposit]]-Customer8[[#This Row],[Saving Accounts]]</f>
        <v>52050.5913</v>
      </c>
      <c r="R2161" s="3">
        <f>IF(AND(K2161="Current", Customer8[[#This Row],[Balance]]&gt;500000), Customer8[[#This Row],[Balance]]*1.02, Customer8[[#This Row],[Balance]])</f>
        <v>52050.5913</v>
      </c>
      <c r="S2161" s="3" t="str">
        <f>TEXT(Customer8[[#This Row],[Transaction_Date]], "MMM")</f>
        <v>Apr</v>
      </c>
      <c r="T2161" s="3" t="str">
        <f t="shared" si="33"/>
        <v>30-39 Yrs</v>
      </c>
      <c r="U2161" s="3" t="str">
        <f>TEXT(Customer8[[#This Row],[Transaction_Date]],"YYYY")</f>
        <v>2022</v>
      </c>
    </row>
    <row r="2162" spans="1:21" x14ac:dyDescent="0.35">
      <c r="A2162" t="s">
        <v>4477</v>
      </c>
      <c r="B2162">
        <v>147858758</v>
      </c>
      <c r="C2162">
        <v>27</v>
      </c>
      <c r="D2162" s="1">
        <v>34844.25</v>
      </c>
      <c r="E2162" t="s">
        <v>11</v>
      </c>
      <c r="F2162" t="s">
        <v>214</v>
      </c>
      <c r="G2162" t="s">
        <v>2767</v>
      </c>
      <c r="H2162" s="3">
        <v>478960.24329999997</v>
      </c>
      <c r="I2162" s="3">
        <v>236227.92249999999</v>
      </c>
      <c r="J2162" t="s">
        <v>4478</v>
      </c>
      <c r="K2162" t="str">
        <f>_xlfn.XLOOKUP(A2162, Accounts!A:A, Accounts!E:E, "Not Found")</f>
        <v>Savings</v>
      </c>
      <c r="L2162" s="3">
        <f>_xlfn.XLOOKUP(A2162, Accounts!A:A, Accounts!G:G, 0)</f>
        <v>964882461</v>
      </c>
      <c r="M2162" s="3" t="str">
        <f>_xlfn.XLOOKUP(A2162, Loan!A:A, Loan!D:D, "0")</f>
        <v>0</v>
      </c>
      <c r="N2162" s="3" t="str">
        <f>_xlfn.XLOOKUP(Customer8[[#This Row],[Account Number]],Transaction!C:C,Transaction!D:D)</f>
        <v>Money Transfer</v>
      </c>
      <c r="O2162" s="3" t="str">
        <f>_xlfn.XLOOKUP(Customer8[[#This Row],[Account Number]], Transaction!C:C,Transaction!E:E)</f>
        <v>Bank</v>
      </c>
      <c r="P2162" s="2">
        <f>_xlfn.XLOOKUP(Customer8[[#This Row],[Account Number]], Transaction!C:C,Transaction!F:F)</f>
        <v>44352</v>
      </c>
      <c r="Q2162" s="3">
        <f>Customer8[[#This Row],[Bank Deposit]]-Customer8[[#This Row],[Saving Accounts]]</f>
        <v>242732.32079999999</v>
      </c>
      <c r="R2162" s="3">
        <f>IF(AND(K2162="Current", Customer8[[#This Row],[Balance]]&gt;500000), Customer8[[#This Row],[Balance]]*1.02, Customer8[[#This Row],[Balance]])</f>
        <v>242732.32079999999</v>
      </c>
      <c r="S2162" s="3" t="str">
        <f>TEXT(Customer8[[#This Row],[Transaction_Date]], "MMM")</f>
        <v>Jun</v>
      </c>
      <c r="T2162" s="3" t="str">
        <f t="shared" si="33"/>
        <v>20-29 Yrs</v>
      </c>
      <c r="U2162" s="3" t="str">
        <f>TEXT(Customer8[[#This Row],[Transaction_Date]],"YYYY")</f>
        <v>2021</v>
      </c>
    </row>
    <row r="2163" spans="1:21" x14ac:dyDescent="0.35">
      <c r="A2163" t="s">
        <v>4479</v>
      </c>
      <c r="B2163">
        <v>281654787</v>
      </c>
      <c r="C2163">
        <v>65</v>
      </c>
      <c r="D2163" s="1">
        <v>20964.75</v>
      </c>
      <c r="E2163" t="s">
        <v>11</v>
      </c>
      <c r="F2163" t="s">
        <v>175</v>
      </c>
      <c r="G2163" t="s">
        <v>2749</v>
      </c>
      <c r="H2163" s="3">
        <v>216390.40470000001</v>
      </c>
      <c r="I2163" s="3">
        <v>18547.749</v>
      </c>
      <c r="J2163" t="s">
        <v>4480</v>
      </c>
      <c r="K2163" t="str">
        <f>_xlfn.XLOOKUP(A2163, Accounts!A:A, Accounts!E:E, "Not Found")</f>
        <v>Savings</v>
      </c>
      <c r="L2163" s="3">
        <f>_xlfn.XLOOKUP(A2163, Accounts!A:A, Accounts!G:G, 0)</f>
        <v>470106304</v>
      </c>
      <c r="M2163" s="3" t="str">
        <f>_xlfn.XLOOKUP(A2163, Loan!A:A, Loan!D:D, "0")</f>
        <v>0</v>
      </c>
      <c r="N2163" s="3" t="str">
        <f>_xlfn.XLOOKUP(Customer8[[#This Row],[Account Number]],Transaction!C:C,Transaction!D:D)</f>
        <v>Money Transfer</v>
      </c>
      <c r="O2163" s="3" t="str">
        <f>_xlfn.XLOOKUP(Customer8[[#This Row],[Account Number]], Transaction!C:C,Transaction!E:E)</f>
        <v>Bank</v>
      </c>
      <c r="P2163" s="2">
        <f>_xlfn.XLOOKUP(Customer8[[#This Row],[Account Number]], Transaction!C:C,Transaction!F:F)</f>
        <v>44528</v>
      </c>
      <c r="Q2163" s="3">
        <f>Customer8[[#This Row],[Bank Deposit]]-Customer8[[#This Row],[Saving Accounts]]</f>
        <v>197842.6557</v>
      </c>
      <c r="R2163" s="3">
        <f>IF(AND(K2163="Current", Customer8[[#This Row],[Balance]]&gt;500000), Customer8[[#This Row],[Balance]]*1.02, Customer8[[#This Row],[Balance]])</f>
        <v>197842.6557</v>
      </c>
      <c r="S2163" s="3" t="str">
        <f>TEXT(Customer8[[#This Row],[Transaction_Date]], "MMM")</f>
        <v>Nov</v>
      </c>
      <c r="T2163" s="3" t="str">
        <f t="shared" si="33"/>
        <v>60-69 Yrs</v>
      </c>
      <c r="U2163" s="3" t="str">
        <f>TEXT(Customer8[[#This Row],[Transaction_Date]],"YYYY")</f>
        <v>2021</v>
      </c>
    </row>
    <row r="2164" spans="1:21" x14ac:dyDescent="0.35">
      <c r="A2164" t="s">
        <v>4481</v>
      </c>
      <c r="B2164">
        <v>900493888</v>
      </c>
      <c r="C2164">
        <v>27</v>
      </c>
      <c r="D2164" s="1">
        <v>34844.25</v>
      </c>
      <c r="E2164" t="s">
        <v>11</v>
      </c>
      <c r="F2164" t="s">
        <v>136</v>
      </c>
      <c r="G2164" t="s">
        <v>2740</v>
      </c>
      <c r="H2164" s="3">
        <v>2674642.6856999998</v>
      </c>
      <c r="I2164" s="3">
        <v>1166950.2677</v>
      </c>
      <c r="J2164" t="s">
        <v>4482</v>
      </c>
      <c r="K2164" t="str">
        <f>_xlfn.XLOOKUP(A2164, Accounts!A:A, Accounts!E:E, "Not Found")</f>
        <v>Domiciliary</v>
      </c>
      <c r="L2164" s="3">
        <f>_xlfn.XLOOKUP(A2164, Accounts!A:A, Accounts!G:G, 0)</f>
        <v>4529243904</v>
      </c>
      <c r="M2164" s="3" t="str">
        <f>_xlfn.XLOOKUP(A2164, Loan!A:A, Loan!D:D, "0")</f>
        <v>0</v>
      </c>
      <c r="N2164" s="3" t="str">
        <f>_xlfn.XLOOKUP(Customer8[[#This Row],[Account Number]],Transaction!C:C,Transaction!D:D)</f>
        <v>Cash Withdrawal</v>
      </c>
      <c r="O2164" s="3" t="str">
        <f>_xlfn.XLOOKUP(Customer8[[#This Row],[Account Number]], Transaction!C:C,Transaction!E:E)</f>
        <v>POS</v>
      </c>
      <c r="P2164" s="2">
        <f>_xlfn.XLOOKUP(Customer8[[#This Row],[Account Number]], Transaction!C:C,Transaction!F:F)</f>
        <v>44382</v>
      </c>
      <c r="Q2164" s="3">
        <f>Customer8[[#This Row],[Bank Deposit]]-Customer8[[#This Row],[Saving Accounts]]</f>
        <v>1507692.4179999998</v>
      </c>
      <c r="R2164" s="3">
        <f>IF(AND(K2164="Current", Customer8[[#This Row],[Balance]]&gt;500000), Customer8[[#This Row],[Balance]]*1.02, Customer8[[#This Row],[Balance]])</f>
        <v>1507692.4179999998</v>
      </c>
      <c r="S2164" s="3" t="str">
        <f>TEXT(Customer8[[#This Row],[Transaction_Date]], "MMM")</f>
        <v>Jul</v>
      </c>
      <c r="T2164" s="3" t="str">
        <f t="shared" si="33"/>
        <v>20-29 Yrs</v>
      </c>
      <c r="U2164" s="3" t="str">
        <f>TEXT(Customer8[[#This Row],[Transaction_Date]],"YYYY")</f>
        <v>2021</v>
      </c>
    </row>
    <row r="2165" spans="1:21" x14ac:dyDescent="0.35">
      <c r="A2165" t="s">
        <v>4483</v>
      </c>
      <c r="B2165">
        <v>545977137</v>
      </c>
      <c r="C2165">
        <v>53</v>
      </c>
      <c r="D2165" s="1">
        <v>25347.75</v>
      </c>
      <c r="E2165" t="s">
        <v>11</v>
      </c>
      <c r="F2165" t="s">
        <v>1499</v>
      </c>
      <c r="G2165" t="s">
        <v>2746</v>
      </c>
      <c r="H2165" s="3">
        <v>2262231.9007000001</v>
      </c>
      <c r="I2165" s="3">
        <v>385691.99619999999</v>
      </c>
      <c r="J2165" t="s">
        <v>4484</v>
      </c>
      <c r="K2165" t="str">
        <f>_xlfn.XLOOKUP(A2165, Accounts!A:A, Accounts!E:E, "Not Found")</f>
        <v>Current</v>
      </c>
      <c r="L2165" s="3">
        <f>_xlfn.XLOOKUP(A2165, Accounts!A:A, Accounts!G:G, 0)</f>
        <v>5197125</v>
      </c>
      <c r="M2165" s="3" t="str">
        <f>_xlfn.XLOOKUP(A2165, Loan!A:A, Loan!D:D, "0")</f>
        <v>0</v>
      </c>
      <c r="N2165" s="3" t="str">
        <f>_xlfn.XLOOKUP(Customer8[[#This Row],[Account Number]],Transaction!C:C,Transaction!D:D)</f>
        <v>Online Payment</v>
      </c>
      <c r="O2165" s="3" t="str">
        <f>_xlfn.XLOOKUP(Customer8[[#This Row],[Account Number]], Transaction!C:C,Transaction!E:E)</f>
        <v>Mobile</v>
      </c>
      <c r="P2165" s="2">
        <f>_xlfn.XLOOKUP(Customer8[[#This Row],[Account Number]], Transaction!C:C,Transaction!F:F)</f>
        <v>44217</v>
      </c>
      <c r="Q2165" s="3">
        <f>Customer8[[#This Row],[Bank Deposit]]-Customer8[[#This Row],[Saving Accounts]]</f>
        <v>1876539.9045000002</v>
      </c>
      <c r="R2165" s="3">
        <f>IF(AND(K2165="Current", Customer8[[#This Row],[Balance]]&gt;500000), Customer8[[#This Row],[Balance]]*1.02, Customer8[[#This Row],[Balance]])</f>
        <v>1914070.7025900001</v>
      </c>
      <c r="S2165" s="3" t="str">
        <f>TEXT(Customer8[[#This Row],[Transaction_Date]], "MMM")</f>
        <v>Jan</v>
      </c>
      <c r="T2165" s="3" t="str">
        <f t="shared" si="33"/>
        <v>50-59 Yrs</v>
      </c>
      <c r="U2165" s="3" t="str">
        <f>TEXT(Customer8[[#This Row],[Transaction_Date]],"YYYY")</f>
        <v>2021</v>
      </c>
    </row>
    <row r="2166" spans="1:21" x14ac:dyDescent="0.35">
      <c r="A2166" t="s">
        <v>4485</v>
      </c>
      <c r="B2166">
        <v>759196811</v>
      </c>
      <c r="C2166">
        <v>20</v>
      </c>
      <c r="D2166" s="1">
        <v>37401</v>
      </c>
      <c r="E2166" t="s">
        <v>11</v>
      </c>
      <c r="F2166" t="s">
        <v>950</v>
      </c>
      <c r="G2166" t="s">
        <v>2756</v>
      </c>
      <c r="H2166" s="3">
        <v>54859.2402</v>
      </c>
      <c r="I2166" s="3">
        <v>57497.708400000003</v>
      </c>
      <c r="J2166" t="s">
        <v>4486</v>
      </c>
      <c r="K2166" t="str">
        <f>_xlfn.XLOOKUP(A2166, Accounts!A:A, Accounts!E:E, "Not Found")</f>
        <v>Current</v>
      </c>
      <c r="L2166" s="3">
        <f>_xlfn.XLOOKUP(A2166, Accounts!A:A, Accounts!G:G, 0)</f>
        <v>3416269068</v>
      </c>
      <c r="M2166" s="3">
        <f>_xlfn.XLOOKUP(A2166, Loan!A:A, Loan!D:D, "0")</f>
        <v>23485920633</v>
      </c>
      <c r="N2166" s="3" t="str">
        <f>_xlfn.XLOOKUP(Customer8[[#This Row],[Account Number]],Transaction!C:C,Transaction!D:D)</f>
        <v>Loan Payment</v>
      </c>
      <c r="O2166" s="3" t="str">
        <f>_xlfn.XLOOKUP(Customer8[[#This Row],[Account Number]], Transaction!C:C,Transaction!E:E)</f>
        <v>Mobile</v>
      </c>
      <c r="P2166" s="2">
        <f>_xlfn.XLOOKUP(Customer8[[#This Row],[Account Number]], Transaction!C:C,Transaction!F:F)</f>
        <v>44492</v>
      </c>
      <c r="Q2166" s="3">
        <f>Customer8[[#This Row],[Bank Deposit]]-Customer8[[#This Row],[Saving Accounts]]</f>
        <v>-2638.468200000003</v>
      </c>
      <c r="R2166" s="3">
        <f>IF(AND(K2166="Current", Customer8[[#This Row],[Balance]]&gt;500000), Customer8[[#This Row],[Balance]]*1.02, Customer8[[#This Row],[Balance]])</f>
        <v>-2638.468200000003</v>
      </c>
      <c r="S2166" s="3" t="str">
        <f>TEXT(Customer8[[#This Row],[Transaction_Date]], "MMM")</f>
        <v>Oct</v>
      </c>
      <c r="T2166" s="3" t="str">
        <f t="shared" si="33"/>
        <v>20-29 Yrs</v>
      </c>
      <c r="U2166" s="3" t="str">
        <f>TEXT(Customer8[[#This Row],[Transaction_Date]],"YYYY")</f>
        <v>2021</v>
      </c>
    </row>
    <row r="2167" spans="1:21" x14ac:dyDescent="0.35">
      <c r="A2167" t="s">
        <v>4487</v>
      </c>
      <c r="B2167">
        <v>202717733</v>
      </c>
      <c r="C2167">
        <v>49</v>
      </c>
      <c r="D2167" s="1">
        <v>26808.75</v>
      </c>
      <c r="E2167" t="s">
        <v>11</v>
      </c>
      <c r="F2167" t="s">
        <v>1475</v>
      </c>
      <c r="G2167" t="s">
        <v>2781</v>
      </c>
      <c r="H2167" s="3">
        <v>859290.27520000003</v>
      </c>
      <c r="I2167" s="3">
        <v>266305.26439999999</v>
      </c>
      <c r="J2167" t="s">
        <v>4488</v>
      </c>
      <c r="K2167" t="str">
        <f>_xlfn.XLOOKUP(A2167, Accounts!A:A, Accounts!E:E, "Not Found")</f>
        <v>Current</v>
      </c>
      <c r="L2167" s="3">
        <f>_xlfn.XLOOKUP(A2167, Accounts!A:A, Accounts!G:G, 0)</f>
        <v>69280848</v>
      </c>
      <c r="M2167" s="3" t="str">
        <f>_xlfn.XLOOKUP(A2167, Loan!A:A, Loan!D:D, "0")</f>
        <v>0</v>
      </c>
      <c r="N2167" s="3" t="str">
        <f>_xlfn.XLOOKUP(Customer8[[#This Row],[Account Number]],Transaction!C:C,Transaction!D:D)</f>
        <v>Cash Withdrawal</v>
      </c>
      <c r="O2167" s="3" t="str">
        <f>_xlfn.XLOOKUP(Customer8[[#This Row],[Account Number]], Transaction!C:C,Transaction!E:E)</f>
        <v>POS</v>
      </c>
      <c r="P2167" s="2">
        <f>_xlfn.XLOOKUP(Customer8[[#This Row],[Account Number]], Transaction!C:C,Transaction!F:F)</f>
        <v>44513</v>
      </c>
      <c r="Q2167" s="3">
        <f>Customer8[[#This Row],[Bank Deposit]]-Customer8[[#This Row],[Saving Accounts]]</f>
        <v>592985.01080000005</v>
      </c>
      <c r="R2167" s="3">
        <f>IF(AND(K2167="Current", Customer8[[#This Row],[Balance]]&gt;500000), Customer8[[#This Row],[Balance]]*1.02, Customer8[[#This Row],[Balance]])</f>
        <v>604844.71101600002</v>
      </c>
      <c r="S2167" s="3" t="str">
        <f>TEXT(Customer8[[#This Row],[Transaction_Date]], "MMM")</f>
        <v>Nov</v>
      </c>
      <c r="T2167" s="3" t="str">
        <f t="shared" si="33"/>
        <v>40-49 Yrs</v>
      </c>
      <c r="U2167" s="3" t="str">
        <f>TEXT(Customer8[[#This Row],[Transaction_Date]],"YYYY")</f>
        <v>2021</v>
      </c>
    </row>
    <row r="2168" spans="1:21" x14ac:dyDescent="0.35">
      <c r="A2168" t="s">
        <v>4489</v>
      </c>
      <c r="B2168">
        <v>931693559</v>
      </c>
      <c r="C2168">
        <v>17</v>
      </c>
      <c r="D2168" s="1">
        <v>38496.75</v>
      </c>
      <c r="E2168" t="s">
        <v>11</v>
      </c>
      <c r="F2168" t="s">
        <v>393</v>
      </c>
      <c r="G2168" t="s">
        <v>2756</v>
      </c>
      <c r="H2168" s="3">
        <v>796059.42760000005</v>
      </c>
      <c r="I2168" s="3">
        <v>299355.37079999998</v>
      </c>
      <c r="J2168" t="s">
        <v>4490</v>
      </c>
      <c r="K2168" t="str">
        <f>_xlfn.XLOOKUP(A2168, Accounts!A:A, Accounts!E:E, "Not Found")</f>
        <v>Current</v>
      </c>
      <c r="L2168" s="3">
        <f>_xlfn.XLOOKUP(A2168, Accounts!A:A, Accounts!G:G, 0)</f>
        <v>59266748</v>
      </c>
      <c r="M2168" s="3" t="str">
        <f>_xlfn.XLOOKUP(A2168, Loan!A:A, Loan!D:D, "0")</f>
        <v>0</v>
      </c>
      <c r="N2168" s="3" t="str">
        <f>_xlfn.XLOOKUP(Customer8[[#This Row],[Account Number]],Transaction!C:C,Transaction!D:D)</f>
        <v>Money Transfer</v>
      </c>
      <c r="O2168" s="3" t="str">
        <f>_xlfn.XLOOKUP(Customer8[[#This Row],[Account Number]], Transaction!C:C,Transaction!E:E)</f>
        <v>Mobile</v>
      </c>
      <c r="P2168" s="2">
        <f>_xlfn.XLOOKUP(Customer8[[#This Row],[Account Number]], Transaction!C:C,Transaction!F:F)</f>
        <v>44350</v>
      </c>
      <c r="Q2168" s="3">
        <f>Customer8[[#This Row],[Bank Deposit]]-Customer8[[#This Row],[Saving Accounts]]</f>
        <v>496704.05680000008</v>
      </c>
      <c r="R2168" s="3">
        <f>IF(AND(K2168="Current", Customer8[[#This Row],[Balance]]&gt;500000), Customer8[[#This Row],[Balance]]*1.02, Customer8[[#This Row],[Balance]])</f>
        <v>496704.05680000008</v>
      </c>
      <c r="S2168" s="3" t="str">
        <f>TEXT(Customer8[[#This Row],[Transaction_Date]], "MMM")</f>
        <v>Jun</v>
      </c>
      <c r="T2168" s="3" t="str">
        <f t="shared" si="33"/>
        <v>Below 20 Yrs</v>
      </c>
      <c r="U2168" s="3" t="str">
        <f>TEXT(Customer8[[#This Row],[Transaction_Date]],"YYYY")</f>
        <v>2021</v>
      </c>
    </row>
    <row r="2169" spans="1:21" x14ac:dyDescent="0.35">
      <c r="A2169" t="s">
        <v>4491</v>
      </c>
      <c r="B2169">
        <v>563666327</v>
      </c>
      <c r="C2169">
        <v>20</v>
      </c>
      <c r="D2169" s="1">
        <v>37401</v>
      </c>
      <c r="E2169" t="s">
        <v>11</v>
      </c>
      <c r="F2169" t="s">
        <v>323</v>
      </c>
      <c r="G2169" t="s">
        <v>2800</v>
      </c>
      <c r="H2169" s="3">
        <v>781027.69389999995</v>
      </c>
      <c r="I2169" s="3">
        <v>567065.48529999994</v>
      </c>
      <c r="J2169" t="s">
        <v>4492</v>
      </c>
      <c r="K2169" t="str">
        <f>_xlfn.XLOOKUP(A2169, Accounts!A:A, Accounts!E:E, "Not Found")</f>
        <v>Current</v>
      </c>
      <c r="L2169" s="3">
        <f>_xlfn.XLOOKUP(A2169, Accounts!A:A, Accounts!G:G, 0)</f>
        <v>79425624</v>
      </c>
      <c r="M2169" s="3" t="str">
        <f>_xlfn.XLOOKUP(A2169, Loan!A:A, Loan!D:D, "0")</f>
        <v>0</v>
      </c>
      <c r="N2169" s="3" t="str">
        <f>_xlfn.XLOOKUP(Customer8[[#This Row],[Account Number]],Transaction!C:C,Transaction!D:D)</f>
        <v>Checks</v>
      </c>
      <c r="O2169" s="3" t="str">
        <f>_xlfn.XLOOKUP(Customer8[[#This Row],[Account Number]], Transaction!C:C,Transaction!E:E)</f>
        <v>Bank</v>
      </c>
      <c r="P2169" s="2">
        <f>_xlfn.XLOOKUP(Customer8[[#This Row],[Account Number]], Transaction!C:C,Transaction!F:F)</f>
        <v>44378</v>
      </c>
      <c r="Q2169" s="3">
        <f>Customer8[[#This Row],[Bank Deposit]]-Customer8[[#This Row],[Saving Accounts]]</f>
        <v>213962.20860000001</v>
      </c>
      <c r="R2169" s="3">
        <f>IF(AND(K2169="Current", Customer8[[#This Row],[Balance]]&gt;500000), Customer8[[#This Row],[Balance]]*1.02, Customer8[[#This Row],[Balance]])</f>
        <v>213962.20860000001</v>
      </c>
      <c r="S2169" s="3" t="str">
        <f>TEXT(Customer8[[#This Row],[Transaction_Date]], "MMM")</f>
        <v>Jul</v>
      </c>
      <c r="T2169" s="3" t="str">
        <f t="shared" si="33"/>
        <v>20-29 Yrs</v>
      </c>
      <c r="U2169" s="3" t="str">
        <f>TEXT(Customer8[[#This Row],[Transaction_Date]],"YYYY")</f>
        <v>2021</v>
      </c>
    </row>
    <row r="2170" spans="1:21" x14ac:dyDescent="0.35">
      <c r="A2170" t="s">
        <v>1130</v>
      </c>
      <c r="B2170">
        <v>394162382</v>
      </c>
      <c r="C2170">
        <v>70</v>
      </c>
      <c r="D2170" s="1">
        <v>19138.5</v>
      </c>
      <c r="E2170" t="s">
        <v>11</v>
      </c>
      <c r="F2170" t="s">
        <v>406</v>
      </c>
      <c r="G2170" t="s">
        <v>2756</v>
      </c>
      <c r="H2170" s="3">
        <v>599215.26029999997</v>
      </c>
      <c r="I2170" s="3">
        <v>97707.861499999999</v>
      </c>
      <c r="J2170" t="s">
        <v>4493</v>
      </c>
      <c r="K2170" t="str">
        <f>_xlfn.XLOOKUP(A2170, Accounts!A:A, Accounts!E:E, "Not Found")</f>
        <v>Domiciliary</v>
      </c>
      <c r="L2170" s="3">
        <f>_xlfn.XLOOKUP(A2170, Accounts!A:A, Accounts!G:G, 0)</f>
        <v>1155670464</v>
      </c>
      <c r="M2170" s="3" t="str">
        <f>_xlfn.XLOOKUP(A2170, Loan!A:A, Loan!D:D, "0")</f>
        <v>0</v>
      </c>
      <c r="N2170" s="3" t="str">
        <f>_xlfn.XLOOKUP(Customer8[[#This Row],[Account Number]],Transaction!C:C,Transaction!D:D)</f>
        <v>Online Payment</v>
      </c>
      <c r="O2170" s="3" t="str">
        <f>_xlfn.XLOOKUP(Customer8[[#This Row],[Account Number]], Transaction!C:C,Transaction!E:E)</f>
        <v>Mobile</v>
      </c>
      <c r="P2170" s="2">
        <f>_xlfn.XLOOKUP(Customer8[[#This Row],[Account Number]], Transaction!C:C,Transaction!F:F)</f>
        <v>44541</v>
      </c>
      <c r="Q2170" s="3">
        <f>Customer8[[#This Row],[Bank Deposit]]-Customer8[[#This Row],[Saving Accounts]]</f>
        <v>501507.39879999997</v>
      </c>
      <c r="R2170" s="3">
        <f>IF(AND(K2170="Current", Customer8[[#This Row],[Balance]]&gt;500000), Customer8[[#This Row],[Balance]]*1.02, Customer8[[#This Row],[Balance]])</f>
        <v>501507.39879999997</v>
      </c>
      <c r="S2170" s="3" t="str">
        <f>TEXT(Customer8[[#This Row],[Transaction_Date]], "MMM")</f>
        <v>Dec</v>
      </c>
      <c r="T2170" s="3" t="str">
        <f t="shared" si="33"/>
        <v>70 Yrs &amp; Above</v>
      </c>
      <c r="U2170" s="3" t="str">
        <f>TEXT(Customer8[[#This Row],[Transaction_Date]],"YYYY")</f>
        <v>2021</v>
      </c>
    </row>
    <row r="2171" spans="1:21" x14ac:dyDescent="0.35">
      <c r="A2171" t="s">
        <v>4494</v>
      </c>
      <c r="B2171">
        <v>942656359</v>
      </c>
      <c r="C2171">
        <v>27</v>
      </c>
      <c r="D2171" s="1">
        <v>34844.25</v>
      </c>
      <c r="E2171" t="s">
        <v>11</v>
      </c>
      <c r="F2171" t="s">
        <v>300</v>
      </c>
      <c r="G2171" t="s">
        <v>2743</v>
      </c>
      <c r="H2171" s="3">
        <v>502316.837</v>
      </c>
      <c r="I2171" s="3">
        <v>121007.5616</v>
      </c>
      <c r="J2171" t="s">
        <v>4495</v>
      </c>
      <c r="K2171" t="str">
        <f>_xlfn.XLOOKUP(A2171, Accounts!A:A, Accounts!E:E, "Not Found")</f>
        <v>Domiciliary</v>
      </c>
      <c r="L2171" s="3">
        <f>_xlfn.XLOOKUP(A2171, Accounts!A:A, Accounts!G:G, 0)</f>
        <v>242779896</v>
      </c>
      <c r="M2171" s="3" t="str">
        <f>_xlfn.XLOOKUP(A2171, Loan!A:A, Loan!D:D, "0")</f>
        <v>0</v>
      </c>
      <c r="N2171" s="3" t="str">
        <f>_xlfn.XLOOKUP(Customer8[[#This Row],[Account Number]],Transaction!C:C,Transaction!D:D)</f>
        <v>Money Deposit</v>
      </c>
      <c r="O2171" s="3" t="str">
        <f>_xlfn.XLOOKUP(Customer8[[#This Row],[Account Number]], Transaction!C:C,Transaction!E:E)</f>
        <v>ATM</v>
      </c>
      <c r="P2171" s="2">
        <f>_xlfn.XLOOKUP(Customer8[[#This Row],[Account Number]], Transaction!C:C,Transaction!F:F)</f>
        <v>44261</v>
      </c>
      <c r="Q2171" s="3">
        <f>Customer8[[#This Row],[Bank Deposit]]-Customer8[[#This Row],[Saving Accounts]]</f>
        <v>381309.27539999998</v>
      </c>
      <c r="R2171" s="3">
        <f>IF(AND(K2171="Current", Customer8[[#This Row],[Balance]]&gt;500000), Customer8[[#This Row],[Balance]]*1.02, Customer8[[#This Row],[Balance]])</f>
        <v>381309.27539999998</v>
      </c>
      <c r="S2171" s="3" t="str">
        <f>TEXT(Customer8[[#This Row],[Transaction_Date]], "MMM")</f>
        <v>Mar</v>
      </c>
      <c r="T2171" s="3" t="str">
        <f t="shared" si="33"/>
        <v>20-29 Yrs</v>
      </c>
      <c r="U2171" s="3" t="str">
        <f>TEXT(Customer8[[#This Row],[Transaction_Date]],"YYYY")</f>
        <v>2021</v>
      </c>
    </row>
    <row r="2172" spans="1:21" x14ac:dyDescent="0.35">
      <c r="A2172" t="s">
        <v>4496</v>
      </c>
      <c r="B2172">
        <v>935754456</v>
      </c>
      <c r="C2172">
        <v>38</v>
      </c>
      <c r="D2172" s="1">
        <v>30826.5</v>
      </c>
      <c r="E2172" t="s">
        <v>11</v>
      </c>
      <c r="F2172" t="s">
        <v>237</v>
      </c>
      <c r="G2172" t="s">
        <v>2740</v>
      </c>
      <c r="H2172" s="3">
        <v>309391.56689999998</v>
      </c>
      <c r="I2172" s="3">
        <v>182541.0245</v>
      </c>
      <c r="J2172" t="s">
        <v>4497</v>
      </c>
      <c r="K2172" t="str">
        <f>_xlfn.XLOOKUP(A2172, Accounts!A:A, Accounts!E:E, "Not Found")</f>
        <v>Domiciliary</v>
      </c>
      <c r="L2172" s="3">
        <f>_xlfn.XLOOKUP(A2172, Accounts!A:A, Accounts!G:G, 0)</f>
        <v>3888755416</v>
      </c>
      <c r="M2172" s="3" t="str">
        <f>_xlfn.XLOOKUP(A2172, Loan!A:A, Loan!D:D, "0")</f>
        <v>0</v>
      </c>
      <c r="N2172" s="3" t="str">
        <f>_xlfn.XLOOKUP(Customer8[[#This Row],[Account Number]],Transaction!C:C,Transaction!D:D)</f>
        <v>Money Transfer</v>
      </c>
      <c r="O2172" s="3" t="str">
        <f>_xlfn.XLOOKUP(Customer8[[#This Row],[Account Number]], Transaction!C:C,Transaction!E:E)</f>
        <v>Bank</v>
      </c>
      <c r="P2172" s="2">
        <f>_xlfn.XLOOKUP(Customer8[[#This Row],[Account Number]], Transaction!C:C,Transaction!F:F)</f>
        <v>44483</v>
      </c>
      <c r="Q2172" s="3">
        <f>Customer8[[#This Row],[Bank Deposit]]-Customer8[[#This Row],[Saving Accounts]]</f>
        <v>126850.54239999998</v>
      </c>
      <c r="R2172" s="3">
        <f>IF(AND(K2172="Current", Customer8[[#This Row],[Balance]]&gt;500000), Customer8[[#This Row],[Balance]]*1.02, Customer8[[#This Row],[Balance]])</f>
        <v>126850.54239999998</v>
      </c>
      <c r="S2172" s="3" t="str">
        <f>TEXT(Customer8[[#This Row],[Transaction_Date]], "MMM")</f>
        <v>Oct</v>
      </c>
      <c r="T2172" s="3" t="str">
        <f t="shared" si="33"/>
        <v>30-39 Yrs</v>
      </c>
      <c r="U2172" s="3" t="str">
        <f>TEXT(Customer8[[#This Row],[Transaction_Date]],"YYYY")</f>
        <v>2021</v>
      </c>
    </row>
    <row r="2173" spans="1:21" x14ac:dyDescent="0.35">
      <c r="A2173" t="s">
        <v>4498</v>
      </c>
      <c r="B2173">
        <v>475711203</v>
      </c>
      <c r="C2173">
        <v>62</v>
      </c>
      <c r="D2173" s="1">
        <v>22060.5</v>
      </c>
      <c r="E2173" t="s">
        <v>11</v>
      </c>
      <c r="F2173" t="s">
        <v>175</v>
      </c>
      <c r="G2173" t="s">
        <v>2800</v>
      </c>
      <c r="H2173" s="3">
        <v>837308.1496</v>
      </c>
      <c r="I2173" s="3">
        <v>319541.59899999999</v>
      </c>
      <c r="J2173" t="s">
        <v>4499</v>
      </c>
      <c r="K2173" t="str">
        <f>_xlfn.XLOOKUP(A2173, Accounts!A:A, Accounts!E:E, "Not Found")</f>
        <v>Joint</v>
      </c>
      <c r="L2173" s="3">
        <f>_xlfn.XLOOKUP(A2173, Accounts!A:A, Accounts!G:G, 0)</f>
        <v>1608976551</v>
      </c>
      <c r="M2173" s="3">
        <f>_xlfn.XLOOKUP(A2173, Loan!A:A, Loan!D:D, "0")</f>
        <v>7255922401</v>
      </c>
      <c r="N2173" s="3" t="str">
        <f>_xlfn.XLOOKUP(Customer8[[#This Row],[Account Number]],Transaction!C:C,Transaction!D:D)</f>
        <v>Loan Payment</v>
      </c>
      <c r="O2173" s="3" t="str">
        <f>_xlfn.XLOOKUP(Customer8[[#This Row],[Account Number]], Transaction!C:C,Transaction!E:E)</f>
        <v>Mobile</v>
      </c>
      <c r="P2173" s="2">
        <f>_xlfn.XLOOKUP(Customer8[[#This Row],[Account Number]], Transaction!C:C,Transaction!F:F)</f>
        <v>44586</v>
      </c>
      <c r="Q2173" s="3">
        <f>Customer8[[#This Row],[Bank Deposit]]-Customer8[[#This Row],[Saving Accounts]]</f>
        <v>517766.55060000002</v>
      </c>
      <c r="R2173" s="3">
        <f>IF(AND(K2173="Current", Customer8[[#This Row],[Balance]]&gt;500000), Customer8[[#This Row],[Balance]]*1.02, Customer8[[#This Row],[Balance]])</f>
        <v>517766.55060000002</v>
      </c>
      <c r="S2173" s="3" t="str">
        <f>TEXT(Customer8[[#This Row],[Transaction_Date]], "MMM")</f>
        <v>Jan</v>
      </c>
      <c r="T2173" s="3" t="str">
        <f t="shared" si="33"/>
        <v>60-69 Yrs</v>
      </c>
      <c r="U2173" s="3" t="str">
        <f>TEXT(Customer8[[#This Row],[Transaction_Date]],"YYYY")</f>
        <v>2022</v>
      </c>
    </row>
    <row r="2174" spans="1:21" x14ac:dyDescent="0.35">
      <c r="A2174" t="s">
        <v>4500</v>
      </c>
      <c r="B2174">
        <v>952383149</v>
      </c>
      <c r="C2174">
        <v>39</v>
      </c>
      <c r="D2174" s="1">
        <v>30461.25</v>
      </c>
      <c r="E2174" t="s">
        <v>11</v>
      </c>
      <c r="F2174" t="s">
        <v>186</v>
      </c>
      <c r="G2174" t="s">
        <v>2800</v>
      </c>
      <c r="H2174" s="3">
        <v>827644.32180000003</v>
      </c>
      <c r="I2174" s="3">
        <v>253758.87220000001</v>
      </c>
      <c r="J2174" t="s">
        <v>4501</v>
      </c>
      <c r="K2174" t="str">
        <f>_xlfn.XLOOKUP(A2174, Accounts!A:A, Accounts!E:E, "Not Found")</f>
        <v>Domiciliary</v>
      </c>
      <c r="L2174" s="3">
        <f>_xlfn.XLOOKUP(A2174, Accounts!A:A, Accounts!G:G, 0)</f>
        <v>258076568</v>
      </c>
      <c r="M2174" s="3" t="str">
        <f>_xlfn.XLOOKUP(A2174, Loan!A:A, Loan!D:D, "0")</f>
        <v>0</v>
      </c>
      <c r="N2174" s="3" t="str">
        <f>_xlfn.XLOOKUP(Customer8[[#This Row],[Account Number]],Transaction!C:C,Transaction!D:D)</f>
        <v>Money Deposit</v>
      </c>
      <c r="O2174" s="3" t="str">
        <f>_xlfn.XLOOKUP(Customer8[[#This Row],[Account Number]], Transaction!C:C,Transaction!E:E)</f>
        <v>Bank</v>
      </c>
      <c r="P2174" s="2">
        <f>_xlfn.XLOOKUP(Customer8[[#This Row],[Account Number]], Transaction!C:C,Transaction!F:F)</f>
        <v>44302</v>
      </c>
      <c r="Q2174" s="3">
        <f>Customer8[[#This Row],[Bank Deposit]]-Customer8[[#This Row],[Saving Accounts]]</f>
        <v>573885.44960000005</v>
      </c>
      <c r="R2174" s="3">
        <f>IF(AND(K2174="Current", Customer8[[#This Row],[Balance]]&gt;500000), Customer8[[#This Row],[Balance]]*1.02, Customer8[[#This Row],[Balance]])</f>
        <v>573885.44960000005</v>
      </c>
      <c r="S2174" s="3" t="str">
        <f>TEXT(Customer8[[#This Row],[Transaction_Date]], "MMM")</f>
        <v>Apr</v>
      </c>
      <c r="T2174" s="3" t="str">
        <f t="shared" si="33"/>
        <v>30-39 Yrs</v>
      </c>
      <c r="U2174" s="3" t="str">
        <f>TEXT(Customer8[[#This Row],[Transaction_Date]],"YYYY")</f>
        <v>2021</v>
      </c>
    </row>
    <row r="2175" spans="1:21" x14ac:dyDescent="0.35">
      <c r="A2175" t="s">
        <v>4502</v>
      </c>
      <c r="B2175">
        <v>133928758</v>
      </c>
      <c r="C2175">
        <v>49</v>
      </c>
      <c r="D2175" s="1">
        <v>26808.75</v>
      </c>
      <c r="E2175" t="s">
        <v>11</v>
      </c>
      <c r="F2175" t="s">
        <v>293</v>
      </c>
      <c r="G2175" t="s">
        <v>2756</v>
      </c>
      <c r="H2175" s="3">
        <v>193940.5692</v>
      </c>
      <c r="I2175" s="3">
        <v>131879.5871</v>
      </c>
      <c r="J2175" t="s">
        <v>4503</v>
      </c>
      <c r="K2175" t="str">
        <f>_xlfn.XLOOKUP(A2175, Accounts!A:A, Accounts!E:E, "Not Found")</f>
        <v>Current</v>
      </c>
      <c r="L2175" s="3">
        <f>_xlfn.XLOOKUP(A2175, Accounts!A:A, Accounts!G:G, 0)</f>
        <v>9729496</v>
      </c>
      <c r="M2175" s="3" t="str">
        <f>_xlfn.XLOOKUP(A2175, Loan!A:A, Loan!D:D, "0")</f>
        <v>0</v>
      </c>
      <c r="N2175" s="3" t="str">
        <f>_xlfn.XLOOKUP(Customer8[[#This Row],[Account Number]],Transaction!C:C,Transaction!D:D)</f>
        <v>Online Payment</v>
      </c>
      <c r="O2175" s="3" t="str">
        <f>_xlfn.XLOOKUP(Customer8[[#This Row],[Account Number]], Transaction!C:C,Transaction!E:E)</f>
        <v>Internet Banking</v>
      </c>
      <c r="P2175" s="2">
        <f>_xlfn.XLOOKUP(Customer8[[#This Row],[Account Number]], Transaction!C:C,Transaction!F:F)</f>
        <v>44380</v>
      </c>
      <c r="Q2175" s="3">
        <f>Customer8[[#This Row],[Bank Deposit]]-Customer8[[#This Row],[Saving Accounts]]</f>
        <v>62060.982099999994</v>
      </c>
      <c r="R2175" s="3">
        <f>IF(AND(K2175="Current", Customer8[[#This Row],[Balance]]&gt;500000), Customer8[[#This Row],[Balance]]*1.02, Customer8[[#This Row],[Balance]])</f>
        <v>62060.982099999994</v>
      </c>
      <c r="S2175" s="3" t="str">
        <f>TEXT(Customer8[[#This Row],[Transaction_Date]], "MMM")</f>
        <v>Jul</v>
      </c>
      <c r="T2175" s="3" t="str">
        <f t="shared" si="33"/>
        <v>40-49 Yrs</v>
      </c>
      <c r="U2175" s="3" t="str">
        <f>TEXT(Customer8[[#This Row],[Transaction_Date]],"YYYY")</f>
        <v>2021</v>
      </c>
    </row>
    <row r="2176" spans="1:21" x14ac:dyDescent="0.35">
      <c r="A2176" t="s">
        <v>4504</v>
      </c>
      <c r="B2176">
        <v>536584783</v>
      </c>
      <c r="C2176">
        <v>18</v>
      </c>
      <c r="D2176" s="1">
        <v>38131.5</v>
      </c>
      <c r="E2176" t="s">
        <v>11</v>
      </c>
      <c r="F2176" t="s">
        <v>883</v>
      </c>
      <c r="G2176" t="s">
        <v>2771</v>
      </c>
      <c r="H2176" s="3">
        <v>1531869.0895</v>
      </c>
      <c r="I2176" s="3">
        <v>283495.2536</v>
      </c>
      <c r="J2176" t="s">
        <v>4505</v>
      </c>
      <c r="K2176" t="str">
        <f>_xlfn.XLOOKUP(A2176, Accounts!A:A, Accounts!E:E, "Not Found")</f>
        <v>Domiciliary</v>
      </c>
      <c r="L2176" s="3">
        <f>_xlfn.XLOOKUP(A2176, Accounts!A:A, Accounts!G:G, 0)</f>
        <v>280608596</v>
      </c>
      <c r="M2176" s="3" t="str">
        <f>_xlfn.XLOOKUP(A2176, Loan!A:A, Loan!D:D, "0")</f>
        <v>0</v>
      </c>
      <c r="N2176" s="3" t="str">
        <f>_xlfn.XLOOKUP(Customer8[[#This Row],[Account Number]],Transaction!C:C,Transaction!D:D)</f>
        <v>Cash Withdrawal</v>
      </c>
      <c r="O2176" s="3" t="str">
        <f>_xlfn.XLOOKUP(Customer8[[#This Row],[Account Number]], Transaction!C:C,Transaction!E:E)</f>
        <v>POS</v>
      </c>
      <c r="P2176" s="2">
        <f>_xlfn.XLOOKUP(Customer8[[#This Row],[Account Number]], Transaction!C:C,Transaction!F:F)</f>
        <v>44270</v>
      </c>
      <c r="Q2176" s="3">
        <f>Customer8[[#This Row],[Bank Deposit]]-Customer8[[#This Row],[Saving Accounts]]</f>
        <v>1248373.8359000001</v>
      </c>
      <c r="R2176" s="3">
        <f>IF(AND(K2176="Current", Customer8[[#This Row],[Balance]]&gt;500000), Customer8[[#This Row],[Balance]]*1.02, Customer8[[#This Row],[Balance]])</f>
        <v>1248373.8359000001</v>
      </c>
      <c r="S2176" s="3" t="str">
        <f>TEXT(Customer8[[#This Row],[Transaction_Date]], "MMM")</f>
        <v>Mar</v>
      </c>
      <c r="T2176" s="3" t="str">
        <f t="shared" si="33"/>
        <v>Below 20 Yrs</v>
      </c>
      <c r="U2176" s="3" t="str">
        <f>TEXT(Customer8[[#This Row],[Transaction_Date]],"YYYY")</f>
        <v>2021</v>
      </c>
    </row>
    <row r="2177" spans="1:21" x14ac:dyDescent="0.35">
      <c r="A2177" t="s">
        <v>4506</v>
      </c>
      <c r="B2177">
        <v>336150608</v>
      </c>
      <c r="C2177">
        <v>63</v>
      </c>
      <c r="D2177" s="1">
        <v>21695.25</v>
      </c>
      <c r="E2177" t="s">
        <v>11</v>
      </c>
      <c r="F2177" t="s">
        <v>2538</v>
      </c>
      <c r="G2177" t="s">
        <v>2749</v>
      </c>
      <c r="H2177" s="3">
        <v>807585.35129999998</v>
      </c>
      <c r="I2177" s="3">
        <v>306661.17719999998</v>
      </c>
      <c r="J2177" t="s">
        <v>4507</v>
      </c>
      <c r="K2177" t="str">
        <f>_xlfn.XLOOKUP(A2177, Accounts!A:A, Accounts!E:E, "Not Found")</f>
        <v>Domiciliary</v>
      </c>
      <c r="L2177" s="3">
        <f>_xlfn.XLOOKUP(A2177, Accounts!A:A, Accounts!G:G, 0)</f>
        <v>312704964</v>
      </c>
      <c r="M2177" s="3" t="str">
        <f>_xlfn.XLOOKUP(A2177, Loan!A:A, Loan!D:D, "0")</f>
        <v>0</v>
      </c>
      <c r="N2177" s="3" t="str">
        <f>_xlfn.XLOOKUP(Customer8[[#This Row],[Account Number]],Transaction!C:C,Transaction!D:D)</f>
        <v>Checks</v>
      </c>
      <c r="O2177" s="3" t="str">
        <f>_xlfn.XLOOKUP(Customer8[[#This Row],[Account Number]], Transaction!C:C,Transaction!E:E)</f>
        <v>Informal Services</v>
      </c>
      <c r="P2177" s="2">
        <f>_xlfn.XLOOKUP(Customer8[[#This Row],[Account Number]], Transaction!C:C,Transaction!F:F)</f>
        <v>44460</v>
      </c>
      <c r="Q2177" s="3">
        <f>Customer8[[#This Row],[Bank Deposit]]-Customer8[[#This Row],[Saving Accounts]]</f>
        <v>500924.1741</v>
      </c>
      <c r="R2177" s="3">
        <f>IF(AND(K2177="Current", Customer8[[#This Row],[Balance]]&gt;500000), Customer8[[#This Row],[Balance]]*1.02, Customer8[[#This Row],[Balance]])</f>
        <v>500924.1741</v>
      </c>
      <c r="S2177" s="3" t="str">
        <f>TEXT(Customer8[[#This Row],[Transaction_Date]], "MMM")</f>
        <v>Sep</v>
      </c>
      <c r="T2177" s="3" t="str">
        <f t="shared" si="33"/>
        <v>60-69 Yrs</v>
      </c>
      <c r="U2177" s="3" t="str">
        <f>TEXT(Customer8[[#This Row],[Transaction_Date]],"YYYY")</f>
        <v>2021</v>
      </c>
    </row>
    <row r="2178" spans="1:21" x14ac:dyDescent="0.35">
      <c r="A2178" t="s">
        <v>4508</v>
      </c>
      <c r="B2178">
        <v>652999055</v>
      </c>
      <c r="C2178">
        <v>27</v>
      </c>
      <c r="D2178" s="1">
        <v>34844.25</v>
      </c>
      <c r="E2178" t="s">
        <v>11</v>
      </c>
      <c r="F2178" t="s">
        <v>121</v>
      </c>
      <c r="G2178" t="s">
        <v>2771</v>
      </c>
      <c r="H2178" s="3">
        <v>1616824.9007000001</v>
      </c>
      <c r="I2178" s="3">
        <v>404752.4498</v>
      </c>
      <c r="J2178" t="s">
        <v>4509</v>
      </c>
      <c r="K2178" t="str">
        <f>_xlfn.XLOOKUP(A2178, Accounts!A:A, Accounts!E:E, "Not Found")</f>
        <v>Domiciliary</v>
      </c>
      <c r="L2178" s="3">
        <f>_xlfn.XLOOKUP(A2178, Accounts!A:A, Accounts!G:G, 0)</f>
        <v>1129756224</v>
      </c>
      <c r="M2178" s="3" t="str">
        <f>_xlfn.XLOOKUP(A2178, Loan!A:A, Loan!D:D, "0")</f>
        <v>0</v>
      </c>
      <c r="N2178" s="3" t="str">
        <f>_xlfn.XLOOKUP(Customer8[[#This Row],[Account Number]],Transaction!C:C,Transaction!D:D)</f>
        <v>Checks</v>
      </c>
      <c r="O2178" s="3" t="str">
        <f>_xlfn.XLOOKUP(Customer8[[#This Row],[Account Number]], Transaction!C:C,Transaction!E:E)</f>
        <v>Informal Services</v>
      </c>
      <c r="P2178" s="2">
        <f>_xlfn.XLOOKUP(Customer8[[#This Row],[Account Number]], Transaction!C:C,Transaction!F:F)</f>
        <v>44404</v>
      </c>
      <c r="Q2178" s="3">
        <f>Customer8[[#This Row],[Bank Deposit]]-Customer8[[#This Row],[Saving Accounts]]</f>
        <v>1212072.4509000001</v>
      </c>
      <c r="R2178" s="3">
        <f>IF(AND(K2178="Current", Customer8[[#This Row],[Balance]]&gt;500000), Customer8[[#This Row],[Balance]]*1.02, Customer8[[#This Row],[Balance]])</f>
        <v>1212072.4509000001</v>
      </c>
      <c r="S2178" s="3" t="str">
        <f>TEXT(Customer8[[#This Row],[Transaction_Date]], "MMM")</f>
        <v>Jul</v>
      </c>
      <c r="T2178" s="3" t="str">
        <f t="shared" ref="T2178:T2241" si="34">IF(C2178&lt;20,"Below 20 Yrs",IF(C2178&lt;=29,"20-29 Yrs",IF(C2178&lt;=39,"30-39 Yrs",IF(C2178&lt;=49,"40-49 Yrs",IF(C2178&lt;=59,"50-59 Yrs",IF(C2178&lt;=69,"60-69 Yrs","70 Yrs &amp; Above"))))))</f>
        <v>20-29 Yrs</v>
      </c>
      <c r="U2178" s="3" t="str">
        <f>TEXT(Customer8[[#This Row],[Transaction_Date]],"YYYY")</f>
        <v>2021</v>
      </c>
    </row>
    <row r="2179" spans="1:21" x14ac:dyDescent="0.35">
      <c r="A2179" t="s">
        <v>4510</v>
      </c>
      <c r="B2179">
        <v>716576434</v>
      </c>
      <c r="C2179">
        <v>81</v>
      </c>
      <c r="D2179" s="1">
        <v>15120.75</v>
      </c>
      <c r="E2179" t="s">
        <v>11</v>
      </c>
      <c r="F2179" t="s">
        <v>157</v>
      </c>
      <c r="G2179" t="s">
        <v>2746</v>
      </c>
      <c r="H2179" s="3">
        <v>186137.93590000001</v>
      </c>
      <c r="I2179" s="3">
        <v>122414.7769</v>
      </c>
      <c r="J2179" t="s">
        <v>4511</v>
      </c>
      <c r="K2179" t="str">
        <f>_xlfn.XLOOKUP(A2179, Accounts!A:A, Accounts!E:E, "Not Found")</f>
        <v>Domiciliary</v>
      </c>
      <c r="L2179" s="3">
        <f>_xlfn.XLOOKUP(A2179, Accounts!A:A, Accounts!G:G, 0)</f>
        <v>3612576704</v>
      </c>
      <c r="M2179" s="3">
        <f>_xlfn.XLOOKUP(A2179, Loan!A:A, Loan!D:D, "0")</f>
        <v>7048275568</v>
      </c>
      <c r="N2179" s="3" t="str">
        <f>_xlfn.XLOOKUP(Customer8[[#This Row],[Account Number]],Transaction!C:C,Transaction!D:D)</f>
        <v>Loan Payment</v>
      </c>
      <c r="O2179" s="3" t="str">
        <f>_xlfn.XLOOKUP(Customer8[[#This Row],[Account Number]], Transaction!C:C,Transaction!E:E)</f>
        <v>AFT</v>
      </c>
      <c r="P2179" s="2">
        <f>_xlfn.XLOOKUP(Customer8[[#This Row],[Account Number]], Transaction!C:C,Transaction!F:F)</f>
        <v>44451</v>
      </c>
      <c r="Q2179" s="3">
        <f>Customer8[[#This Row],[Bank Deposit]]-Customer8[[#This Row],[Saving Accounts]]</f>
        <v>63723.159000000014</v>
      </c>
      <c r="R2179" s="3">
        <f>IF(AND(K2179="Current", Customer8[[#This Row],[Balance]]&gt;500000), Customer8[[#This Row],[Balance]]*1.02, Customer8[[#This Row],[Balance]])</f>
        <v>63723.159000000014</v>
      </c>
      <c r="S2179" s="3" t="str">
        <f>TEXT(Customer8[[#This Row],[Transaction_Date]], "MMM")</f>
        <v>Sep</v>
      </c>
      <c r="T2179" s="3" t="str">
        <f t="shared" si="34"/>
        <v>70 Yrs &amp; Above</v>
      </c>
      <c r="U2179" s="3" t="str">
        <f>TEXT(Customer8[[#This Row],[Transaction_Date]],"YYYY")</f>
        <v>2021</v>
      </c>
    </row>
    <row r="2180" spans="1:21" x14ac:dyDescent="0.35">
      <c r="A2180" t="s">
        <v>4512</v>
      </c>
      <c r="B2180">
        <v>15447086</v>
      </c>
      <c r="C2180">
        <v>55</v>
      </c>
      <c r="D2180" s="1">
        <v>24617.25</v>
      </c>
      <c r="E2180" t="s">
        <v>11</v>
      </c>
      <c r="F2180" t="s">
        <v>199</v>
      </c>
      <c r="G2180" t="s">
        <v>2749</v>
      </c>
      <c r="H2180" s="3">
        <v>729409.64399999997</v>
      </c>
      <c r="I2180" s="3">
        <v>178782.9596</v>
      </c>
      <c r="J2180" t="s">
        <v>4513</v>
      </c>
      <c r="K2180" t="str">
        <f>_xlfn.XLOOKUP(A2180, Accounts!A:A, Accounts!E:E, "Not Found")</f>
        <v>Corporate</v>
      </c>
      <c r="L2180" s="3">
        <f>_xlfn.XLOOKUP(A2180, Accounts!A:A, Accounts!G:G, 0)</f>
        <v>3019737897</v>
      </c>
      <c r="M2180" s="3" t="str">
        <f>_xlfn.XLOOKUP(A2180, Loan!A:A, Loan!D:D, "0")</f>
        <v>0</v>
      </c>
      <c r="N2180" s="3" t="str">
        <f>_xlfn.XLOOKUP(Customer8[[#This Row],[Account Number]],Transaction!C:C,Transaction!D:D)</f>
        <v>Online Payment</v>
      </c>
      <c r="O2180" s="3" t="str">
        <f>_xlfn.XLOOKUP(Customer8[[#This Row],[Account Number]], Transaction!C:C,Transaction!E:E)</f>
        <v>Card</v>
      </c>
      <c r="P2180" s="2">
        <f>_xlfn.XLOOKUP(Customer8[[#This Row],[Account Number]], Transaction!C:C,Transaction!F:F)</f>
        <v>44472</v>
      </c>
      <c r="Q2180" s="3">
        <f>Customer8[[#This Row],[Bank Deposit]]-Customer8[[#This Row],[Saving Accounts]]</f>
        <v>550626.68439999991</v>
      </c>
      <c r="R2180" s="3">
        <f>IF(AND(K2180="Current", Customer8[[#This Row],[Balance]]&gt;500000), Customer8[[#This Row],[Balance]]*1.02, Customer8[[#This Row],[Balance]])</f>
        <v>550626.68439999991</v>
      </c>
      <c r="S2180" s="3" t="str">
        <f>TEXT(Customer8[[#This Row],[Transaction_Date]], "MMM")</f>
        <v>Oct</v>
      </c>
      <c r="T2180" s="3" t="str">
        <f t="shared" si="34"/>
        <v>50-59 Yrs</v>
      </c>
      <c r="U2180" s="3" t="str">
        <f>TEXT(Customer8[[#This Row],[Transaction_Date]],"YYYY")</f>
        <v>2021</v>
      </c>
    </row>
    <row r="2181" spans="1:21" x14ac:dyDescent="0.35">
      <c r="A2181" t="s">
        <v>4514</v>
      </c>
      <c r="B2181">
        <v>113298775</v>
      </c>
      <c r="C2181">
        <v>85</v>
      </c>
      <c r="D2181" s="1">
        <v>13659.75</v>
      </c>
      <c r="E2181" t="s">
        <v>11</v>
      </c>
      <c r="F2181" t="s">
        <v>1475</v>
      </c>
      <c r="G2181" t="s">
        <v>2734</v>
      </c>
      <c r="H2181" s="3">
        <v>599816.80160000001</v>
      </c>
      <c r="I2181" s="3">
        <v>206879.48920000001</v>
      </c>
      <c r="J2181" t="s">
        <v>4515</v>
      </c>
      <c r="K2181" t="str">
        <f>_xlfn.XLOOKUP(A2181, Accounts!A:A, Accounts!E:E, "Not Found")</f>
        <v>Corporate</v>
      </c>
      <c r="L2181" s="3">
        <f>_xlfn.XLOOKUP(A2181, Accounts!A:A, Accounts!G:G, 0)</f>
        <v>161123826</v>
      </c>
      <c r="M2181" s="3" t="str">
        <f>_xlfn.XLOOKUP(A2181, Loan!A:A, Loan!D:D, "0")</f>
        <v>0</v>
      </c>
      <c r="N2181" s="3" t="str">
        <f>_xlfn.XLOOKUP(Customer8[[#This Row],[Account Number]],Transaction!C:C,Transaction!D:D)</f>
        <v>Money Deposit</v>
      </c>
      <c r="O2181" s="3" t="str">
        <f>_xlfn.XLOOKUP(Customer8[[#This Row],[Account Number]], Transaction!C:C,Transaction!E:E)</f>
        <v>Bank</v>
      </c>
      <c r="P2181" s="2">
        <f>_xlfn.XLOOKUP(Customer8[[#This Row],[Account Number]], Transaction!C:C,Transaction!F:F)</f>
        <v>44310</v>
      </c>
      <c r="Q2181" s="3">
        <f>Customer8[[#This Row],[Bank Deposit]]-Customer8[[#This Row],[Saving Accounts]]</f>
        <v>392937.3124</v>
      </c>
      <c r="R2181" s="3">
        <f>IF(AND(K2181="Current", Customer8[[#This Row],[Balance]]&gt;500000), Customer8[[#This Row],[Balance]]*1.02, Customer8[[#This Row],[Balance]])</f>
        <v>392937.3124</v>
      </c>
      <c r="S2181" s="3" t="str">
        <f>TEXT(Customer8[[#This Row],[Transaction_Date]], "MMM")</f>
        <v>Apr</v>
      </c>
      <c r="T2181" s="3" t="str">
        <f t="shared" si="34"/>
        <v>70 Yrs &amp; Above</v>
      </c>
      <c r="U2181" s="3" t="str">
        <f>TEXT(Customer8[[#This Row],[Transaction_Date]],"YYYY")</f>
        <v>2021</v>
      </c>
    </row>
    <row r="2182" spans="1:21" x14ac:dyDescent="0.35">
      <c r="A2182" t="s">
        <v>4516</v>
      </c>
      <c r="B2182">
        <v>43919263</v>
      </c>
      <c r="C2182">
        <v>51</v>
      </c>
      <c r="D2182" s="1">
        <v>26078.25</v>
      </c>
      <c r="E2182" t="s">
        <v>11</v>
      </c>
      <c r="F2182" t="s">
        <v>150</v>
      </c>
      <c r="G2182" t="s">
        <v>2743</v>
      </c>
      <c r="H2182" s="3">
        <v>489611.49119999999</v>
      </c>
      <c r="I2182" s="3">
        <v>172063.4669</v>
      </c>
      <c r="J2182" t="s">
        <v>4517</v>
      </c>
      <c r="K2182" t="str">
        <f>_xlfn.XLOOKUP(A2182, Accounts!A:A, Accounts!E:E, "Not Found")</f>
        <v>Domiciliary</v>
      </c>
      <c r="L2182" s="3">
        <f>_xlfn.XLOOKUP(A2182, Accounts!A:A, Accounts!G:G, 0)</f>
        <v>2821214592</v>
      </c>
      <c r="M2182" s="3" t="str">
        <f>_xlfn.XLOOKUP(A2182, Loan!A:A, Loan!D:D, "0")</f>
        <v>0</v>
      </c>
      <c r="N2182" s="3" t="str">
        <f>_xlfn.XLOOKUP(Customer8[[#This Row],[Account Number]],Transaction!C:C,Transaction!D:D)</f>
        <v>Cash Withdrawal</v>
      </c>
      <c r="O2182" s="3" t="str">
        <f>_xlfn.XLOOKUP(Customer8[[#This Row],[Account Number]], Transaction!C:C,Transaction!E:E)</f>
        <v>ATM</v>
      </c>
      <c r="P2182" s="2">
        <f>_xlfn.XLOOKUP(Customer8[[#This Row],[Account Number]], Transaction!C:C,Transaction!F:F)</f>
        <v>44358</v>
      </c>
      <c r="Q2182" s="3">
        <f>Customer8[[#This Row],[Bank Deposit]]-Customer8[[#This Row],[Saving Accounts]]</f>
        <v>317548.02429999999</v>
      </c>
      <c r="R2182" s="3">
        <f>IF(AND(K2182="Current", Customer8[[#This Row],[Balance]]&gt;500000), Customer8[[#This Row],[Balance]]*1.02, Customer8[[#This Row],[Balance]])</f>
        <v>317548.02429999999</v>
      </c>
      <c r="S2182" s="3" t="str">
        <f>TEXT(Customer8[[#This Row],[Transaction_Date]], "MMM")</f>
        <v>Jun</v>
      </c>
      <c r="T2182" s="3" t="str">
        <f t="shared" si="34"/>
        <v>50-59 Yrs</v>
      </c>
      <c r="U2182" s="3" t="str">
        <f>TEXT(Customer8[[#This Row],[Transaction_Date]],"YYYY")</f>
        <v>2021</v>
      </c>
    </row>
    <row r="2183" spans="1:21" x14ac:dyDescent="0.35">
      <c r="A2183" t="s">
        <v>4518</v>
      </c>
      <c r="B2183">
        <v>488680309</v>
      </c>
      <c r="C2183">
        <v>44</v>
      </c>
      <c r="D2183" s="1">
        <v>28635</v>
      </c>
      <c r="E2183" t="s">
        <v>11</v>
      </c>
      <c r="F2183" t="s">
        <v>514</v>
      </c>
      <c r="G2183" t="s">
        <v>2764</v>
      </c>
      <c r="H2183" s="3">
        <v>1763179.743</v>
      </c>
      <c r="I2183" s="3">
        <v>195798.2666</v>
      </c>
      <c r="J2183" t="s">
        <v>4519</v>
      </c>
      <c r="K2183" t="str">
        <f>_xlfn.XLOOKUP(A2183, Accounts!A:A, Accounts!E:E, "Not Found")</f>
        <v>Current</v>
      </c>
      <c r="L2183" s="3">
        <f>_xlfn.XLOOKUP(A2183, Accounts!A:A, Accounts!G:G, 0)</f>
        <v>3164205312</v>
      </c>
      <c r="M2183" s="3">
        <f>_xlfn.XLOOKUP(A2183, Loan!A:A, Loan!D:D, "0")</f>
        <v>7954946704</v>
      </c>
      <c r="N2183" s="3" t="str">
        <f>_xlfn.XLOOKUP(Customer8[[#This Row],[Account Number]],Transaction!C:C,Transaction!D:D)</f>
        <v>Loan Payment</v>
      </c>
      <c r="O2183" s="3" t="str">
        <f>_xlfn.XLOOKUP(Customer8[[#This Row],[Account Number]], Transaction!C:C,Transaction!E:E)</f>
        <v>ACH</v>
      </c>
      <c r="P2183" s="2">
        <f>_xlfn.XLOOKUP(Customer8[[#This Row],[Account Number]], Transaction!C:C,Transaction!F:F)</f>
        <v>44324</v>
      </c>
      <c r="Q2183" s="3">
        <f>Customer8[[#This Row],[Bank Deposit]]-Customer8[[#This Row],[Saving Accounts]]</f>
        <v>1567381.4764</v>
      </c>
      <c r="R2183" s="3">
        <f>IF(AND(K2183="Current", Customer8[[#This Row],[Balance]]&gt;500000), Customer8[[#This Row],[Balance]]*1.02, Customer8[[#This Row],[Balance]])</f>
        <v>1598729.1059280001</v>
      </c>
      <c r="S2183" s="3" t="str">
        <f>TEXT(Customer8[[#This Row],[Transaction_Date]], "MMM")</f>
        <v>May</v>
      </c>
      <c r="T2183" s="3" t="str">
        <f t="shared" si="34"/>
        <v>40-49 Yrs</v>
      </c>
      <c r="U2183" s="3" t="str">
        <f>TEXT(Customer8[[#This Row],[Transaction_Date]],"YYYY")</f>
        <v>2021</v>
      </c>
    </row>
    <row r="2184" spans="1:21" x14ac:dyDescent="0.35">
      <c r="A2184" t="s">
        <v>4520</v>
      </c>
      <c r="B2184">
        <v>674880736</v>
      </c>
      <c r="C2184">
        <v>59</v>
      </c>
      <c r="D2184" s="1">
        <v>23156.25</v>
      </c>
      <c r="E2184" t="s">
        <v>11</v>
      </c>
      <c r="F2184" t="s">
        <v>393</v>
      </c>
      <c r="G2184" t="s">
        <v>2756</v>
      </c>
      <c r="H2184" s="3">
        <v>97270.637799999997</v>
      </c>
      <c r="I2184" s="3">
        <v>16587.2035</v>
      </c>
      <c r="J2184" t="s">
        <v>4521</v>
      </c>
      <c r="K2184" t="str">
        <f>_xlfn.XLOOKUP(A2184, Accounts!A:A, Accounts!E:E, "Not Found")</f>
        <v>Current</v>
      </c>
      <c r="L2184" s="3">
        <f>_xlfn.XLOOKUP(A2184, Accounts!A:A, Accounts!G:G, 0)</f>
        <v>1631811456</v>
      </c>
      <c r="M2184" s="3" t="str">
        <f>_xlfn.XLOOKUP(A2184, Loan!A:A, Loan!D:D, "0")</f>
        <v>0</v>
      </c>
      <c r="N2184" s="3" t="str">
        <f>_xlfn.XLOOKUP(Customer8[[#This Row],[Account Number]],Transaction!C:C,Transaction!D:D)</f>
        <v>Money Deposit</v>
      </c>
      <c r="O2184" s="3" t="str">
        <f>_xlfn.XLOOKUP(Customer8[[#This Row],[Account Number]], Transaction!C:C,Transaction!E:E)</f>
        <v>Bank</v>
      </c>
      <c r="P2184" s="2">
        <f>_xlfn.XLOOKUP(Customer8[[#This Row],[Account Number]], Transaction!C:C,Transaction!F:F)</f>
        <v>44406</v>
      </c>
      <c r="Q2184" s="3">
        <f>Customer8[[#This Row],[Bank Deposit]]-Customer8[[#This Row],[Saving Accounts]]</f>
        <v>80683.434299999994</v>
      </c>
      <c r="R2184" s="3">
        <f>IF(AND(K2184="Current", Customer8[[#This Row],[Balance]]&gt;500000), Customer8[[#This Row],[Balance]]*1.02, Customer8[[#This Row],[Balance]])</f>
        <v>80683.434299999994</v>
      </c>
      <c r="S2184" s="3" t="str">
        <f>TEXT(Customer8[[#This Row],[Transaction_Date]], "MMM")</f>
        <v>Jul</v>
      </c>
      <c r="T2184" s="3" t="str">
        <f t="shared" si="34"/>
        <v>50-59 Yrs</v>
      </c>
      <c r="U2184" s="3" t="str">
        <f>TEXT(Customer8[[#This Row],[Transaction_Date]],"YYYY")</f>
        <v>2021</v>
      </c>
    </row>
    <row r="2185" spans="1:21" x14ac:dyDescent="0.35">
      <c r="A2185" t="s">
        <v>4522</v>
      </c>
      <c r="B2185">
        <v>801227547</v>
      </c>
      <c r="C2185">
        <v>66</v>
      </c>
      <c r="D2185" s="1">
        <v>20599.5</v>
      </c>
      <c r="E2185" t="s">
        <v>11</v>
      </c>
      <c r="F2185" t="s">
        <v>424</v>
      </c>
      <c r="G2185" t="s">
        <v>2749</v>
      </c>
      <c r="H2185" s="3">
        <v>752092.2</v>
      </c>
      <c r="I2185" s="3">
        <v>526163.70310000004</v>
      </c>
      <c r="J2185" t="s">
        <v>4523</v>
      </c>
      <c r="K2185" t="str">
        <f>_xlfn.XLOOKUP(A2185, Accounts!A:A, Accounts!E:E, "Not Found")</f>
        <v>Corporate</v>
      </c>
      <c r="L2185" s="3">
        <f>_xlfn.XLOOKUP(A2185, Accounts!A:A, Accounts!G:G, 0)</f>
        <v>91216944</v>
      </c>
      <c r="M2185" s="3" t="str">
        <f>_xlfn.XLOOKUP(A2185, Loan!A:A, Loan!D:D, "0")</f>
        <v>0</v>
      </c>
      <c r="N2185" s="3" t="str">
        <f>_xlfn.XLOOKUP(Customer8[[#This Row],[Account Number]],Transaction!C:C,Transaction!D:D)</f>
        <v>Money Deposit</v>
      </c>
      <c r="O2185" s="3" t="str">
        <f>_xlfn.XLOOKUP(Customer8[[#This Row],[Account Number]], Transaction!C:C,Transaction!E:E)</f>
        <v>ATM</v>
      </c>
      <c r="P2185" s="2">
        <f>_xlfn.XLOOKUP(Customer8[[#This Row],[Account Number]], Transaction!C:C,Transaction!F:F)</f>
        <v>44359</v>
      </c>
      <c r="Q2185" s="3">
        <f>Customer8[[#This Row],[Bank Deposit]]-Customer8[[#This Row],[Saving Accounts]]</f>
        <v>225928.49689999991</v>
      </c>
      <c r="R2185" s="3">
        <f>IF(AND(K2185="Current", Customer8[[#This Row],[Balance]]&gt;500000), Customer8[[#This Row],[Balance]]*1.02, Customer8[[#This Row],[Balance]])</f>
        <v>225928.49689999991</v>
      </c>
      <c r="S2185" s="3" t="str">
        <f>TEXT(Customer8[[#This Row],[Transaction_Date]], "MMM")</f>
        <v>Jun</v>
      </c>
      <c r="T2185" s="3" t="str">
        <f t="shared" si="34"/>
        <v>60-69 Yrs</v>
      </c>
      <c r="U2185" s="3" t="str">
        <f>TEXT(Customer8[[#This Row],[Transaction_Date]],"YYYY")</f>
        <v>2021</v>
      </c>
    </row>
    <row r="2186" spans="1:21" x14ac:dyDescent="0.35">
      <c r="A2186" t="s">
        <v>4524</v>
      </c>
      <c r="B2186">
        <v>376180406</v>
      </c>
      <c r="C2186">
        <v>47</v>
      </c>
      <c r="D2186" s="1">
        <v>27539.25</v>
      </c>
      <c r="E2186" t="s">
        <v>11</v>
      </c>
      <c r="F2186" t="s">
        <v>571</v>
      </c>
      <c r="G2186" t="s">
        <v>2771</v>
      </c>
      <c r="H2186" s="3">
        <v>227354.43410000001</v>
      </c>
      <c r="I2186" s="3">
        <v>48114.542999999998</v>
      </c>
      <c r="J2186" t="s">
        <v>4525</v>
      </c>
      <c r="K2186" t="str">
        <f>_xlfn.XLOOKUP(A2186, Accounts!A:A, Accounts!E:E, "Not Found")</f>
        <v>Domiciliary</v>
      </c>
      <c r="L2186" s="3">
        <f>_xlfn.XLOOKUP(A2186, Accounts!A:A, Accounts!G:G, 0)</f>
        <v>336627375</v>
      </c>
      <c r="M2186" s="3" t="str">
        <f>_xlfn.XLOOKUP(A2186, Loan!A:A, Loan!D:D, "0")</f>
        <v>0</v>
      </c>
      <c r="N2186" s="3" t="str">
        <f>_xlfn.XLOOKUP(Customer8[[#This Row],[Account Number]],Transaction!C:C,Transaction!D:D)</f>
        <v>Money Deposit</v>
      </c>
      <c r="O2186" s="3" t="str">
        <f>_xlfn.XLOOKUP(Customer8[[#This Row],[Account Number]], Transaction!C:C,Transaction!E:E)</f>
        <v>Bank</v>
      </c>
      <c r="P2186" s="2">
        <f>_xlfn.XLOOKUP(Customer8[[#This Row],[Account Number]], Transaction!C:C,Transaction!F:F)</f>
        <v>44506</v>
      </c>
      <c r="Q2186" s="3">
        <f>Customer8[[#This Row],[Bank Deposit]]-Customer8[[#This Row],[Saving Accounts]]</f>
        <v>179239.89110000001</v>
      </c>
      <c r="R2186" s="3">
        <f>IF(AND(K2186="Current", Customer8[[#This Row],[Balance]]&gt;500000), Customer8[[#This Row],[Balance]]*1.02, Customer8[[#This Row],[Balance]])</f>
        <v>179239.89110000001</v>
      </c>
      <c r="S2186" s="3" t="str">
        <f>TEXT(Customer8[[#This Row],[Transaction_Date]], "MMM")</f>
        <v>Nov</v>
      </c>
      <c r="T2186" s="3" t="str">
        <f t="shared" si="34"/>
        <v>40-49 Yrs</v>
      </c>
      <c r="U2186" s="3" t="str">
        <f>TEXT(Customer8[[#This Row],[Transaction_Date]],"YYYY")</f>
        <v>2021</v>
      </c>
    </row>
    <row r="2187" spans="1:21" x14ac:dyDescent="0.35">
      <c r="A2187" t="s">
        <v>4526</v>
      </c>
      <c r="B2187">
        <v>309528570</v>
      </c>
      <c r="C2187">
        <v>80</v>
      </c>
      <c r="D2187" s="1">
        <v>15486</v>
      </c>
      <c r="E2187" t="s">
        <v>11</v>
      </c>
      <c r="F2187" t="s">
        <v>285</v>
      </c>
      <c r="G2187" t="s">
        <v>2756</v>
      </c>
      <c r="H2187" s="3">
        <v>1755886.4545</v>
      </c>
      <c r="I2187" s="3">
        <v>531125.37860000005</v>
      </c>
      <c r="J2187" t="s">
        <v>1530</v>
      </c>
      <c r="K2187" t="str">
        <f>_xlfn.XLOOKUP(A2187, Accounts!A:A, Accounts!E:E, "Not Found")</f>
        <v>Current</v>
      </c>
      <c r="L2187" s="3">
        <f>_xlfn.XLOOKUP(A2187, Accounts!A:A, Accounts!G:G, 0)</f>
        <v>3255534204</v>
      </c>
      <c r="M2187" s="3" t="str">
        <f>_xlfn.XLOOKUP(A2187, Loan!A:A, Loan!D:D, "0")</f>
        <v>0</v>
      </c>
      <c r="N2187" s="3" t="str">
        <f>_xlfn.XLOOKUP(Customer8[[#This Row],[Account Number]],Transaction!C:C,Transaction!D:D)</f>
        <v>Cash Withdrawal</v>
      </c>
      <c r="O2187" s="3" t="str">
        <f>_xlfn.XLOOKUP(Customer8[[#This Row],[Account Number]], Transaction!C:C,Transaction!E:E)</f>
        <v>ATM</v>
      </c>
      <c r="P2187" s="2">
        <f>_xlfn.XLOOKUP(Customer8[[#This Row],[Account Number]], Transaction!C:C,Transaction!F:F)</f>
        <v>44515</v>
      </c>
      <c r="Q2187" s="3">
        <f>Customer8[[#This Row],[Bank Deposit]]-Customer8[[#This Row],[Saving Accounts]]</f>
        <v>1224761.0759000001</v>
      </c>
      <c r="R2187" s="3">
        <f>IF(AND(K2187="Current", Customer8[[#This Row],[Balance]]&gt;500000), Customer8[[#This Row],[Balance]]*1.02, Customer8[[#This Row],[Balance]])</f>
        <v>1249256.2974180002</v>
      </c>
      <c r="S2187" s="3" t="str">
        <f>TEXT(Customer8[[#This Row],[Transaction_Date]], "MMM")</f>
        <v>Nov</v>
      </c>
      <c r="T2187" s="3" t="str">
        <f t="shared" si="34"/>
        <v>70 Yrs &amp; Above</v>
      </c>
      <c r="U2187" s="3" t="str">
        <f>TEXT(Customer8[[#This Row],[Transaction_Date]],"YYYY")</f>
        <v>2021</v>
      </c>
    </row>
    <row r="2188" spans="1:21" x14ac:dyDescent="0.35">
      <c r="A2188" t="s">
        <v>4527</v>
      </c>
      <c r="B2188">
        <v>57782975</v>
      </c>
      <c r="C2188">
        <v>51</v>
      </c>
      <c r="D2188" s="1">
        <v>26078.25</v>
      </c>
      <c r="E2188" t="s">
        <v>11</v>
      </c>
      <c r="F2188" t="s">
        <v>547</v>
      </c>
      <c r="G2188" t="s">
        <v>2756</v>
      </c>
      <c r="H2188" s="3">
        <v>476989.0404</v>
      </c>
      <c r="I2188" s="3">
        <v>149745.65030000001</v>
      </c>
      <c r="J2188" t="s">
        <v>4528</v>
      </c>
      <c r="K2188" t="str">
        <f>_xlfn.XLOOKUP(A2188, Accounts!A:A, Accounts!E:E, "Not Found")</f>
        <v>Corporate</v>
      </c>
      <c r="L2188" s="3">
        <f>_xlfn.XLOOKUP(A2188, Accounts!A:A, Accounts!G:G, 0)</f>
        <v>270186794</v>
      </c>
      <c r="M2188" s="3" t="str">
        <f>_xlfn.XLOOKUP(A2188, Loan!A:A, Loan!D:D, "0")</f>
        <v>0</v>
      </c>
      <c r="N2188" s="3" t="str">
        <f>_xlfn.XLOOKUP(Customer8[[#This Row],[Account Number]],Transaction!C:C,Transaction!D:D)</f>
        <v>Money Transfer</v>
      </c>
      <c r="O2188" s="3" t="str">
        <f>_xlfn.XLOOKUP(Customer8[[#This Row],[Account Number]], Transaction!C:C,Transaction!E:E)</f>
        <v>Mobile</v>
      </c>
      <c r="P2188" s="2">
        <f>_xlfn.XLOOKUP(Customer8[[#This Row],[Account Number]], Transaction!C:C,Transaction!F:F)</f>
        <v>44574</v>
      </c>
      <c r="Q2188" s="3">
        <f>Customer8[[#This Row],[Bank Deposit]]-Customer8[[#This Row],[Saving Accounts]]</f>
        <v>327243.39009999996</v>
      </c>
      <c r="R2188" s="3">
        <f>IF(AND(K2188="Current", Customer8[[#This Row],[Balance]]&gt;500000), Customer8[[#This Row],[Balance]]*1.02, Customer8[[#This Row],[Balance]])</f>
        <v>327243.39009999996</v>
      </c>
      <c r="S2188" s="3" t="str">
        <f>TEXT(Customer8[[#This Row],[Transaction_Date]], "MMM")</f>
        <v>Jan</v>
      </c>
      <c r="T2188" s="3" t="str">
        <f t="shared" si="34"/>
        <v>50-59 Yrs</v>
      </c>
      <c r="U2188" s="3" t="str">
        <f>TEXT(Customer8[[#This Row],[Transaction_Date]],"YYYY")</f>
        <v>2022</v>
      </c>
    </row>
    <row r="2189" spans="1:21" x14ac:dyDescent="0.35">
      <c r="A2189" t="s">
        <v>4529</v>
      </c>
      <c r="B2189">
        <v>672546494</v>
      </c>
      <c r="C2189">
        <v>63</v>
      </c>
      <c r="D2189" s="1">
        <v>21695.25</v>
      </c>
      <c r="E2189" t="s">
        <v>11</v>
      </c>
      <c r="F2189" t="s">
        <v>660</v>
      </c>
      <c r="G2189" t="s">
        <v>2746</v>
      </c>
      <c r="H2189" s="3">
        <v>2263283.5414</v>
      </c>
      <c r="I2189" s="3">
        <v>283939.20789999998</v>
      </c>
      <c r="J2189" t="s">
        <v>1582</v>
      </c>
      <c r="K2189" t="str">
        <f>_xlfn.XLOOKUP(A2189, Accounts!A:A, Accounts!E:E, "Not Found")</f>
        <v>Savings</v>
      </c>
      <c r="L2189" s="3">
        <f>_xlfn.XLOOKUP(A2189, Accounts!A:A, Accounts!G:G, 0)</f>
        <v>200034648</v>
      </c>
      <c r="M2189" s="3" t="str">
        <f>_xlfn.XLOOKUP(A2189, Loan!A:A, Loan!D:D, "0")</f>
        <v>0</v>
      </c>
      <c r="N2189" s="3" t="str">
        <f>_xlfn.XLOOKUP(Customer8[[#This Row],[Account Number]],Transaction!C:C,Transaction!D:D)</f>
        <v>Money Deposit</v>
      </c>
      <c r="O2189" s="3" t="str">
        <f>_xlfn.XLOOKUP(Customer8[[#This Row],[Account Number]], Transaction!C:C,Transaction!E:E)</f>
        <v>Bank</v>
      </c>
      <c r="P2189" s="2">
        <f>_xlfn.XLOOKUP(Customer8[[#This Row],[Account Number]], Transaction!C:C,Transaction!F:F)</f>
        <v>44339</v>
      </c>
      <c r="Q2189" s="3">
        <f>Customer8[[#This Row],[Bank Deposit]]-Customer8[[#This Row],[Saving Accounts]]</f>
        <v>1979344.3334999999</v>
      </c>
      <c r="R2189" s="3">
        <f>IF(AND(K2189="Current", Customer8[[#This Row],[Balance]]&gt;500000), Customer8[[#This Row],[Balance]]*1.02, Customer8[[#This Row],[Balance]])</f>
        <v>1979344.3334999999</v>
      </c>
      <c r="S2189" s="3" t="str">
        <f>TEXT(Customer8[[#This Row],[Transaction_Date]], "MMM")</f>
        <v>May</v>
      </c>
      <c r="T2189" s="3" t="str">
        <f t="shared" si="34"/>
        <v>60-69 Yrs</v>
      </c>
      <c r="U2189" s="3" t="str">
        <f>TEXT(Customer8[[#This Row],[Transaction_Date]],"YYYY")</f>
        <v>2021</v>
      </c>
    </row>
    <row r="2190" spans="1:21" x14ac:dyDescent="0.35">
      <c r="A2190" t="s">
        <v>3028</v>
      </c>
      <c r="B2190">
        <v>805761085</v>
      </c>
      <c r="C2190">
        <v>54</v>
      </c>
      <c r="D2190" s="1">
        <v>24982.5</v>
      </c>
      <c r="E2190" t="s">
        <v>11</v>
      </c>
      <c r="F2190" t="s">
        <v>1070</v>
      </c>
      <c r="G2190" t="s">
        <v>2759</v>
      </c>
      <c r="H2190" s="3">
        <v>194535.84940000001</v>
      </c>
      <c r="I2190" s="3">
        <v>67931.918600000005</v>
      </c>
      <c r="J2190" t="s">
        <v>4530</v>
      </c>
      <c r="K2190" t="str">
        <f>_xlfn.XLOOKUP(A2190, Accounts!A:A, Accounts!E:E, "Not Found")</f>
        <v>Corporate</v>
      </c>
      <c r="L2190" s="3">
        <f>_xlfn.XLOOKUP(A2190, Accounts!A:A, Accounts!G:G, 0)</f>
        <v>855008506</v>
      </c>
      <c r="M2190" s="3" t="str">
        <f>_xlfn.XLOOKUP(A2190, Loan!A:A, Loan!D:D, "0")</f>
        <v>0</v>
      </c>
      <c r="N2190" s="3" t="str">
        <f>_xlfn.XLOOKUP(Customer8[[#This Row],[Account Number]],Transaction!C:C,Transaction!D:D)</f>
        <v>Money Deposit</v>
      </c>
      <c r="O2190" s="3" t="str">
        <f>_xlfn.XLOOKUP(Customer8[[#This Row],[Account Number]], Transaction!C:C,Transaction!E:E)</f>
        <v>Bank</v>
      </c>
      <c r="P2190" s="2">
        <f>_xlfn.XLOOKUP(Customer8[[#This Row],[Account Number]], Transaction!C:C,Transaction!F:F)</f>
        <v>44418</v>
      </c>
      <c r="Q2190" s="3">
        <f>Customer8[[#This Row],[Bank Deposit]]-Customer8[[#This Row],[Saving Accounts]]</f>
        <v>126603.9308</v>
      </c>
      <c r="R2190" s="3">
        <f>IF(AND(K2190="Current", Customer8[[#This Row],[Balance]]&gt;500000), Customer8[[#This Row],[Balance]]*1.02, Customer8[[#This Row],[Balance]])</f>
        <v>126603.9308</v>
      </c>
      <c r="S2190" s="3" t="str">
        <f>TEXT(Customer8[[#This Row],[Transaction_Date]], "MMM")</f>
        <v>Aug</v>
      </c>
      <c r="T2190" s="3" t="str">
        <f t="shared" si="34"/>
        <v>50-59 Yrs</v>
      </c>
      <c r="U2190" s="3" t="str">
        <f>TEXT(Customer8[[#This Row],[Transaction_Date]],"YYYY")</f>
        <v>2021</v>
      </c>
    </row>
    <row r="2191" spans="1:21" x14ac:dyDescent="0.35">
      <c r="A2191" t="s">
        <v>4531</v>
      </c>
      <c r="B2191">
        <v>380427813</v>
      </c>
      <c r="C2191">
        <v>74</v>
      </c>
      <c r="D2191" s="1">
        <v>17677.5</v>
      </c>
      <c r="E2191" t="s">
        <v>11</v>
      </c>
      <c r="F2191" t="s">
        <v>250</v>
      </c>
      <c r="G2191" t="s">
        <v>2764</v>
      </c>
      <c r="H2191" s="3">
        <v>3144472.5855</v>
      </c>
      <c r="I2191" s="3">
        <v>1277139.6347000001</v>
      </c>
      <c r="J2191" t="s">
        <v>4532</v>
      </c>
      <c r="K2191" t="str">
        <f>_xlfn.XLOOKUP(A2191, Accounts!A:A, Accounts!E:E, "Not Found")</f>
        <v>Savings</v>
      </c>
      <c r="L2191" s="3">
        <f>_xlfn.XLOOKUP(A2191, Accounts!A:A, Accounts!G:G, 0)</f>
        <v>675973792</v>
      </c>
      <c r="M2191" s="3" t="str">
        <f>_xlfn.XLOOKUP(A2191, Loan!A:A, Loan!D:D, "0")</f>
        <v>0</v>
      </c>
      <c r="N2191" s="3" t="str">
        <f>_xlfn.XLOOKUP(Customer8[[#This Row],[Account Number]],Transaction!C:C,Transaction!D:D)</f>
        <v>Money Deposit</v>
      </c>
      <c r="O2191" s="3" t="str">
        <f>_xlfn.XLOOKUP(Customer8[[#This Row],[Account Number]], Transaction!C:C,Transaction!E:E)</f>
        <v>Bank</v>
      </c>
      <c r="P2191" s="2">
        <f>_xlfn.XLOOKUP(Customer8[[#This Row],[Account Number]], Transaction!C:C,Transaction!F:F)</f>
        <v>44288</v>
      </c>
      <c r="Q2191" s="3">
        <f>Customer8[[#This Row],[Bank Deposit]]-Customer8[[#This Row],[Saving Accounts]]</f>
        <v>1867332.9508</v>
      </c>
      <c r="R2191" s="3">
        <f>IF(AND(K2191="Current", Customer8[[#This Row],[Balance]]&gt;500000), Customer8[[#This Row],[Balance]]*1.02, Customer8[[#This Row],[Balance]])</f>
        <v>1867332.9508</v>
      </c>
      <c r="S2191" s="3" t="str">
        <f>TEXT(Customer8[[#This Row],[Transaction_Date]], "MMM")</f>
        <v>Apr</v>
      </c>
      <c r="T2191" s="3" t="str">
        <f t="shared" si="34"/>
        <v>70 Yrs &amp; Above</v>
      </c>
      <c r="U2191" s="3" t="str">
        <f>TEXT(Customer8[[#This Row],[Transaction_Date]],"YYYY")</f>
        <v>2021</v>
      </c>
    </row>
    <row r="2192" spans="1:21" x14ac:dyDescent="0.35">
      <c r="A2192" t="s">
        <v>4533</v>
      </c>
      <c r="B2192">
        <v>329720299</v>
      </c>
      <c r="C2192">
        <v>65</v>
      </c>
      <c r="D2192" s="1">
        <v>20964.75</v>
      </c>
      <c r="E2192" t="s">
        <v>11</v>
      </c>
      <c r="F2192" t="s">
        <v>81</v>
      </c>
      <c r="G2192" t="s">
        <v>2781</v>
      </c>
      <c r="H2192" s="3">
        <v>1827640.0682000001</v>
      </c>
      <c r="I2192" s="3">
        <v>649827.57979999995</v>
      </c>
      <c r="J2192" t="s">
        <v>4534</v>
      </c>
      <c r="K2192" t="str">
        <f>_xlfn.XLOOKUP(A2192, Accounts!A:A, Accounts!E:E, "Not Found")</f>
        <v>Domiciliary</v>
      </c>
      <c r="L2192" s="3">
        <f>_xlfn.XLOOKUP(A2192, Accounts!A:A, Accounts!G:G, 0)</f>
        <v>3999765504</v>
      </c>
      <c r="M2192" s="3" t="str">
        <f>_xlfn.XLOOKUP(A2192, Loan!A:A, Loan!D:D, "0")</f>
        <v>0</v>
      </c>
      <c r="N2192" s="3" t="str">
        <f>_xlfn.XLOOKUP(Customer8[[#This Row],[Account Number]],Transaction!C:C,Transaction!D:D)</f>
        <v>Money Transfer</v>
      </c>
      <c r="O2192" s="3" t="str">
        <f>_xlfn.XLOOKUP(Customer8[[#This Row],[Account Number]], Transaction!C:C,Transaction!E:E)</f>
        <v>Internet Banking</v>
      </c>
      <c r="P2192" s="2">
        <f>_xlfn.XLOOKUP(Customer8[[#This Row],[Account Number]], Transaction!C:C,Transaction!F:F)</f>
        <v>44591</v>
      </c>
      <c r="Q2192" s="3">
        <f>Customer8[[#This Row],[Bank Deposit]]-Customer8[[#This Row],[Saving Accounts]]</f>
        <v>1177812.4884000001</v>
      </c>
      <c r="R2192" s="3">
        <f>IF(AND(K2192="Current", Customer8[[#This Row],[Balance]]&gt;500000), Customer8[[#This Row],[Balance]]*1.02, Customer8[[#This Row],[Balance]])</f>
        <v>1177812.4884000001</v>
      </c>
      <c r="S2192" s="3" t="str">
        <f>TEXT(Customer8[[#This Row],[Transaction_Date]], "MMM")</f>
        <v>Jan</v>
      </c>
      <c r="T2192" s="3" t="str">
        <f t="shared" si="34"/>
        <v>60-69 Yrs</v>
      </c>
      <c r="U2192" s="3" t="str">
        <f>TEXT(Customer8[[#This Row],[Transaction_Date]],"YYYY")</f>
        <v>2022</v>
      </c>
    </row>
    <row r="2193" spans="1:21" x14ac:dyDescent="0.35">
      <c r="A2193" t="s">
        <v>4535</v>
      </c>
      <c r="B2193">
        <v>243587919</v>
      </c>
      <c r="C2193">
        <v>73</v>
      </c>
      <c r="D2193" s="1">
        <v>18042.75</v>
      </c>
      <c r="E2193" t="s">
        <v>11</v>
      </c>
      <c r="F2193" t="s">
        <v>263</v>
      </c>
      <c r="G2193" t="s">
        <v>2767</v>
      </c>
      <c r="H2193" s="3">
        <v>93146.241699999999</v>
      </c>
      <c r="I2193" s="3">
        <v>12284.504300000001</v>
      </c>
      <c r="J2193" t="s">
        <v>4536</v>
      </c>
      <c r="K2193" t="str">
        <f>_xlfn.XLOOKUP(A2193, Accounts!A:A, Accounts!E:E, "Not Found")</f>
        <v>Domiciliary</v>
      </c>
      <c r="L2193" s="3">
        <f>_xlfn.XLOOKUP(A2193, Accounts!A:A, Accounts!G:G, 0)</f>
        <v>814046875</v>
      </c>
      <c r="M2193" s="3" t="str">
        <f>_xlfn.XLOOKUP(A2193, Loan!A:A, Loan!D:D, "0")</f>
        <v>0</v>
      </c>
      <c r="N2193" s="3" t="str">
        <f>_xlfn.XLOOKUP(Customer8[[#This Row],[Account Number]],Transaction!C:C,Transaction!D:D)</f>
        <v>Money Deposit</v>
      </c>
      <c r="O2193" s="3" t="str">
        <f>_xlfn.XLOOKUP(Customer8[[#This Row],[Account Number]], Transaction!C:C,Transaction!E:E)</f>
        <v>Bank</v>
      </c>
      <c r="P2193" s="2">
        <f>_xlfn.XLOOKUP(Customer8[[#This Row],[Account Number]], Transaction!C:C,Transaction!F:F)</f>
        <v>44629</v>
      </c>
      <c r="Q2193" s="3">
        <f>Customer8[[#This Row],[Bank Deposit]]-Customer8[[#This Row],[Saving Accounts]]</f>
        <v>80861.737399999998</v>
      </c>
      <c r="R2193" s="3">
        <f>IF(AND(K2193="Current", Customer8[[#This Row],[Balance]]&gt;500000), Customer8[[#This Row],[Balance]]*1.02, Customer8[[#This Row],[Balance]])</f>
        <v>80861.737399999998</v>
      </c>
      <c r="S2193" s="3" t="str">
        <f>TEXT(Customer8[[#This Row],[Transaction_Date]], "MMM")</f>
        <v>Mar</v>
      </c>
      <c r="T2193" s="3" t="str">
        <f t="shared" si="34"/>
        <v>70 Yrs &amp; Above</v>
      </c>
      <c r="U2193" s="3" t="str">
        <f>TEXT(Customer8[[#This Row],[Transaction_Date]],"YYYY")</f>
        <v>2022</v>
      </c>
    </row>
    <row r="2194" spans="1:21" x14ac:dyDescent="0.35">
      <c r="A2194" t="s">
        <v>4537</v>
      </c>
      <c r="B2194">
        <v>514246525</v>
      </c>
      <c r="C2194">
        <v>42</v>
      </c>
      <c r="D2194" s="1">
        <v>29365.5</v>
      </c>
      <c r="E2194" t="s">
        <v>11</v>
      </c>
      <c r="F2194" t="s">
        <v>326</v>
      </c>
      <c r="G2194" t="s">
        <v>2743</v>
      </c>
      <c r="H2194" s="3">
        <v>565013.46100000001</v>
      </c>
      <c r="I2194" s="3">
        <v>275176.82610000001</v>
      </c>
      <c r="J2194" t="s">
        <v>4538</v>
      </c>
      <c r="K2194" t="str">
        <f>_xlfn.XLOOKUP(A2194, Accounts!A:A, Accounts!E:E, "Not Found")</f>
        <v>Domiciliary</v>
      </c>
      <c r="L2194" s="3">
        <f>_xlfn.XLOOKUP(A2194, Accounts!A:A, Accounts!G:G, 0)</f>
        <v>2562845376</v>
      </c>
      <c r="M2194" s="3" t="str">
        <f>_xlfn.XLOOKUP(A2194, Loan!A:A, Loan!D:D, "0")</f>
        <v>0</v>
      </c>
      <c r="N2194" s="3" t="str">
        <f>_xlfn.XLOOKUP(Customer8[[#This Row],[Account Number]],Transaction!C:C,Transaction!D:D)</f>
        <v>Cash Withdrawal</v>
      </c>
      <c r="O2194" s="3" t="str">
        <f>_xlfn.XLOOKUP(Customer8[[#This Row],[Account Number]], Transaction!C:C,Transaction!E:E)</f>
        <v>ATM</v>
      </c>
      <c r="P2194" s="2">
        <f>_xlfn.XLOOKUP(Customer8[[#This Row],[Account Number]], Transaction!C:C,Transaction!F:F)</f>
        <v>44294</v>
      </c>
      <c r="Q2194" s="3">
        <f>Customer8[[#This Row],[Bank Deposit]]-Customer8[[#This Row],[Saving Accounts]]</f>
        <v>289836.6349</v>
      </c>
      <c r="R2194" s="3">
        <f>IF(AND(K2194="Current", Customer8[[#This Row],[Balance]]&gt;500000), Customer8[[#This Row],[Balance]]*1.02, Customer8[[#This Row],[Balance]])</f>
        <v>289836.6349</v>
      </c>
      <c r="S2194" s="3" t="str">
        <f>TEXT(Customer8[[#This Row],[Transaction_Date]], "MMM")</f>
        <v>Apr</v>
      </c>
      <c r="T2194" s="3" t="str">
        <f t="shared" si="34"/>
        <v>40-49 Yrs</v>
      </c>
      <c r="U2194" s="3" t="str">
        <f>TEXT(Customer8[[#This Row],[Transaction_Date]],"YYYY")</f>
        <v>2021</v>
      </c>
    </row>
    <row r="2195" spans="1:21" x14ac:dyDescent="0.35">
      <c r="A2195" t="s">
        <v>4539</v>
      </c>
      <c r="B2195">
        <v>421773020</v>
      </c>
      <c r="C2195">
        <v>18</v>
      </c>
      <c r="D2195" s="1">
        <v>38131.5</v>
      </c>
      <c r="E2195" t="s">
        <v>11</v>
      </c>
      <c r="F2195" t="s">
        <v>398</v>
      </c>
      <c r="G2195" t="s">
        <v>2759</v>
      </c>
      <c r="H2195" s="3">
        <v>230628.4026</v>
      </c>
      <c r="I2195" s="3">
        <v>102766.726</v>
      </c>
      <c r="J2195" t="s">
        <v>4540</v>
      </c>
      <c r="K2195" t="str">
        <f>_xlfn.XLOOKUP(A2195, Accounts!A:A, Accounts!E:E, "Not Found")</f>
        <v>Savings</v>
      </c>
      <c r="L2195" s="3">
        <f>_xlfn.XLOOKUP(A2195, Accounts!A:A, Accounts!G:G, 0)</f>
        <v>1881255537</v>
      </c>
      <c r="M2195" s="3" t="str">
        <f>_xlfn.XLOOKUP(A2195, Loan!A:A, Loan!D:D, "0")</f>
        <v>0</v>
      </c>
      <c r="N2195" s="3" t="str">
        <f>_xlfn.XLOOKUP(Customer8[[#This Row],[Account Number]],Transaction!C:C,Transaction!D:D)</f>
        <v>Money Transfer</v>
      </c>
      <c r="O2195" s="3" t="str">
        <f>_xlfn.XLOOKUP(Customer8[[#This Row],[Account Number]], Transaction!C:C,Transaction!E:E)</f>
        <v>Bank</v>
      </c>
      <c r="P2195" s="2">
        <f>_xlfn.XLOOKUP(Customer8[[#This Row],[Account Number]], Transaction!C:C,Transaction!F:F)</f>
        <v>44669</v>
      </c>
      <c r="Q2195" s="3">
        <f>Customer8[[#This Row],[Bank Deposit]]-Customer8[[#This Row],[Saving Accounts]]</f>
        <v>127861.67660000001</v>
      </c>
      <c r="R2195" s="3">
        <f>IF(AND(K2195="Current", Customer8[[#This Row],[Balance]]&gt;500000), Customer8[[#This Row],[Balance]]*1.02, Customer8[[#This Row],[Balance]])</f>
        <v>127861.67660000001</v>
      </c>
      <c r="S2195" s="3" t="str">
        <f>TEXT(Customer8[[#This Row],[Transaction_Date]], "MMM")</f>
        <v>Apr</v>
      </c>
      <c r="T2195" s="3" t="str">
        <f t="shared" si="34"/>
        <v>Below 20 Yrs</v>
      </c>
      <c r="U2195" s="3" t="str">
        <f>TEXT(Customer8[[#This Row],[Transaction_Date]],"YYYY")</f>
        <v>2022</v>
      </c>
    </row>
    <row r="2196" spans="1:21" x14ac:dyDescent="0.35">
      <c r="A2196" t="s">
        <v>4541</v>
      </c>
      <c r="B2196">
        <v>409206828</v>
      </c>
      <c r="C2196">
        <v>42</v>
      </c>
      <c r="D2196" s="1">
        <v>29365.5</v>
      </c>
      <c r="E2196" t="s">
        <v>11</v>
      </c>
      <c r="F2196" t="s">
        <v>42</v>
      </c>
      <c r="G2196" t="s">
        <v>2743</v>
      </c>
      <c r="H2196" s="3">
        <v>217684.77619999999</v>
      </c>
      <c r="I2196" s="3">
        <v>253034.18470000001</v>
      </c>
      <c r="J2196" t="s">
        <v>711</v>
      </c>
      <c r="K2196" t="str">
        <f>_xlfn.XLOOKUP(A2196, Accounts!A:A, Accounts!E:E, "Not Found")</f>
        <v>Joint</v>
      </c>
      <c r="L2196" s="3">
        <f>_xlfn.XLOOKUP(A2196, Accounts!A:A, Accounts!G:G, 0)</f>
        <v>1553308875</v>
      </c>
      <c r="M2196" s="3" t="str">
        <f>_xlfn.XLOOKUP(A2196, Loan!A:A, Loan!D:D, "0")</f>
        <v>0</v>
      </c>
      <c r="N2196" s="3" t="str">
        <f>_xlfn.XLOOKUP(Customer8[[#This Row],[Account Number]],Transaction!C:C,Transaction!D:D)</f>
        <v>Cash Withdrawal</v>
      </c>
      <c r="O2196" s="3" t="str">
        <f>_xlfn.XLOOKUP(Customer8[[#This Row],[Account Number]], Transaction!C:C,Transaction!E:E)</f>
        <v>ATM</v>
      </c>
      <c r="P2196" s="2">
        <f>_xlfn.XLOOKUP(Customer8[[#This Row],[Account Number]], Transaction!C:C,Transaction!F:F)</f>
        <v>44654</v>
      </c>
      <c r="Q2196" s="3">
        <f>Customer8[[#This Row],[Bank Deposit]]-Customer8[[#This Row],[Saving Accounts]]</f>
        <v>-35349.40850000002</v>
      </c>
      <c r="R2196" s="3">
        <f>IF(AND(K2196="Current", Customer8[[#This Row],[Balance]]&gt;500000), Customer8[[#This Row],[Balance]]*1.02, Customer8[[#This Row],[Balance]])</f>
        <v>-35349.40850000002</v>
      </c>
      <c r="S2196" s="3" t="str">
        <f>TEXT(Customer8[[#This Row],[Transaction_Date]], "MMM")</f>
        <v>Apr</v>
      </c>
      <c r="T2196" s="3" t="str">
        <f t="shared" si="34"/>
        <v>40-49 Yrs</v>
      </c>
      <c r="U2196" s="3" t="str">
        <f>TEXT(Customer8[[#This Row],[Transaction_Date]],"YYYY")</f>
        <v>2022</v>
      </c>
    </row>
    <row r="2197" spans="1:21" x14ac:dyDescent="0.35">
      <c r="A2197" t="s">
        <v>4542</v>
      </c>
      <c r="B2197">
        <v>787613810</v>
      </c>
      <c r="C2197">
        <v>40</v>
      </c>
      <c r="D2197" s="1">
        <v>30096</v>
      </c>
      <c r="E2197" t="s">
        <v>11</v>
      </c>
      <c r="F2197" t="s">
        <v>728</v>
      </c>
      <c r="G2197" t="s">
        <v>2743</v>
      </c>
      <c r="H2197" s="3">
        <v>2426964.8895999999</v>
      </c>
      <c r="I2197" s="3">
        <v>807724.25230000005</v>
      </c>
      <c r="J2197" t="s">
        <v>4543</v>
      </c>
      <c r="K2197" t="str">
        <f>_xlfn.XLOOKUP(A2197, Accounts!A:A, Accounts!E:E, "Not Found")</f>
        <v>Current</v>
      </c>
      <c r="L2197" s="3">
        <f>_xlfn.XLOOKUP(A2197, Accounts!A:A, Accounts!G:G, 0)</f>
        <v>1615867572</v>
      </c>
      <c r="M2197" s="3" t="str">
        <f>_xlfn.XLOOKUP(A2197, Loan!A:A, Loan!D:D, "0")</f>
        <v>0</v>
      </c>
      <c r="N2197" s="3" t="str">
        <f>_xlfn.XLOOKUP(Customer8[[#This Row],[Account Number]],Transaction!C:C,Transaction!D:D)</f>
        <v>Checks</v>
      </c>
      <c r="O2197" s="3" t="str">
        <f>_xlfn.XLOOKUP(Customer8[[#This Row],[Account Number]], Transaction!C:C,Transaction!E:E)</f>
        <v>Informal Services</v>
      </c>
      <c r="P2197" s="2">
        <f>_xlfn.XLOOKUP(Customer8[[#This Row],[Account Number]], Transaction!C:C,Transaction!F:F)</f>
        <v>44336</v>
      </c>
      <c r="Q2197" s="3">
        <f>Customer8[[#This Row],[Bank Deposit]]-Customer8[[#This Row],[Saving Accounts]]</f>
        <v>1619240.6372999998</v>
      </c>
      <c r="R2197" s="3">
        <f>IF(AND(K2197="Current", Customer8[[#This Row],[Balance]]&gt;500000), Customer8[[#This Row],[Balance]]*1.02, Customer8[[#This Row],[Balance]])</f>
        <v>1651625.4500459998</v>
      </c>
      <c r="S2197" s="3" t="str">
        <f>TEXT(Customer8[[#This Row],[Transaction_Date]], "MMM")</f>
        <v>May</v>
      </c>
      <c r="T2197" s="3" t="str">
        <f t="shared" si="34"/>
        <v>40-49 Yrs</v>
      </c>
      <c r="U2197" s="3" t="str">
        <f>TEXT(Customer8[[#This Row],[Transaction_Date]],"YYYY")</f>
        <v>2021</v>
      </c>
    </row>
    <row r="2198" spans="1:21" x14ac:dyDescent="0.35">
      <c r="A2198" t="s">
        <v>4544</v>
      </c>
      <c r="B2198">
        <v>215038643</v>
      </c>
      <c r="C2198">
        <v>36</v>
      </c>
      <c r="D2198" s="1">
        <v>31557</v>
      </c>
      <c r="E2198" t="s">
        <v>11</v>
      </c>
      <c r="F2198" t="s">
        <v>905</v>
      </c>
      <c r="G2198" t="s">
        <v>2781</v>
      </c>
      <c r="H2198" s="3">
        <v>436763.03360000002</v>
      </c>
      <c r="I2198" s="3">
        <v>352549.66119999997</v>
      </c>
      <c r="J2198" t="s">
        <v>4545</v>
      </c>
      <c r="K2198" t="str">
        <f>_xlfn.XLOOKUP(A2198, Accounts!A:A, Accounts!E:E, "Not Found")</f>
        <v>Domiciliary</v>
      </c>
      <c r="L2198" s="3">
        <f>_xlfn.XLOOKUP(A2198, Accounts!A:A, Accounts!G:G, 0)</f>
        <v>3372851016</v>
      </c>
      <c r="M2198" s="3" t="str">
        <f>_xlfn.XLOOKUP(A2198, Loan!A:A, Loan!D:D, "0")</f>
        <v>0</v>
      </c>
      <c r="N2198" s="3" t="str">
        <f>_xlfn.XLOOKUP(Customer8[[#This Row],[Account Number]],Transaction!C:C,Transaction!D:D)</f>
        <v>Online Payment</v>
      </c>
      <c r="O2198" s="3" t="str">
        <f>_xlfn.XLOOKUP(Customer8[[#This Row],[Account Number]], Transaction!C:C,Transaction!E:E)</f>
        <v>Mobile</v>
      </c>
      <c r="P2198" s="2">
        <f>_xlfn.XLOOKUP(Customer8[[#This Row],[Account Number]], Transaction!C:C,Transaction!F:F)</f>
        <v>44476</v>
      </c>
      <c r="Q2198" s="3">
        <f>Customer8[[#This Row],[Bank Deposit]]-Customer8[[#This Row],[Saving Accounts]]</f>
        <v>84213.372400000051</v>
      </c>
      <c r="R2198" s="3">
        <f>IF(AND(K2198="Current", Customer8[[#This Row],[Balance]]&gt;500000), Customer8[[#This Row],[Balance]]*1.02, Customer8[[#This Row],[Balance]])</f>
        <v>84213.372400000051</v>
      </c>
      <c r="S2198" s="3" t="str">
        <f>TEXT(Customer8[[#This Row],[Transaction_Date]], "MMM")</f>
        <v>Oct</v>
      </c>
      <c r="T2198" s="3" t="str">
        <f t="shared" si="34"/>
        <v>30-39 Yrs</v>
      </c>
      <c r="U2198" s="3" t="str">
        <f>TEXT(Customer8[[#This Row],[Transaction_Date]],"YYYY")</f>
        <v>2021</v>
      </c>
    </row>
    <row r="2199" spans="1:21" x14ac:dyDescent="0.35">
      <c r="A2199" t="s">
        <v>4546</v>
      </c>
      <c r="B2199">
        <v>194747626</v>
      </c>
      <c r="C2199">
        <v>60</v>
      </c>
      <c r="D2199" s="1">
        <v>22791</v>
      </c>
      <c r="E2199" t="s">
        <v>11</v>
      </c>
      <c r="F2199" t="s">
        <v>728</v>
      </c>
      <c r="G2199" t="s">
        <v>2767</v>
      </c>
      <c r="H2199" s="3">
        <v>816157.07010000001</v>
      </c>
      <c r="I2199" s="3">
        <v>343339.29629999999</v>
      </c>
      <c r="J2199" t="s">
        <v>4547</v>
      </c>
      <c r="K2199" t="str">
        <f>_xlfn.XLOOKUP(A2199, Accounts!A:A, Accounts!E:E, "Not Found")</f>
        <v>Current</v>
      </c>
      <c r="L2199" s="3">
        <f>_xlfn.XLOOKUP(A2199, Accounts!A:A, Accounts!G:G, 0)</f>
        <v>1582714716</v>
      </c>
      <c r="M2199" s="3" t="str">
        <f>_xlfn.XLOOKUP(A2199, Loan!A:A, Loan!D:D, "0")</f>
        <v>0</v>
      </c>
      <c r="N2199" s="3" t="str">
        <f>_xlfn.XLOOKUP(Customer8[[#This Row],[Account Number]],Transaction!C:C,Transaction!D:D)</f>
        <v>Cash Withdrawal</v>
      </c>
      <c r="O2199" s="3" t="str">
        <f>_xlfn.XLOOKUP(Customer8[[#This Row],[Account Number]], Transaction!C:C,Transaction!E:E)</f>
        <v>Bank</v>
      </c>
      <c r="P2199" s="2">
        <f>_xlfn.XLOOKUP(Customer8[[#This Row],[Account Number]], Transaction!C:C,Transaction!F:F)</f>
        <v>44218</v>
      </c>
      <c r="Q2199" s="3">
        <f>Customer8[[#This Row],[Bank Deposit]]-Customer8[[#This Row],[Saving Accounts]]</f>
        <v>472817.77380000002</v>
      </c>
      <c r="R2199" s="3">
        <f>IF(AND(K2199="Current", Customer8[[#This Row],[Balance]]&gt;500000), Customer8[[#This Row],[Balance]]*1.02, Customer8[[#This Row],[Balance]])</f>
        <v>472817.77380000002</v>
      </c>
      <c r="S2199" s="3" t="str">
        <f>TEXT(Customer8[[#This Row],[Transaction_Date]], "MMM")</f>
        <v>Jan</v>
      </c>
      <c r="T2199" s="3" t="str">
        <f t="shared" si="34"/>
        <v>60-69 Yrs</v>
      </c>
      <c r="U2199" s="3" t="str">
        <f>TEXT(Customer8[[#This Row],[Transaction_Date]],"YYYY")</f>
        <v>2021</v>
      </c>
    </row>
    <row r="2200" spans="1:21" x14ac:dyDescent="0.35">
      <c r="A2200" t="s">
        <v>4548</v>
      </c>
      <c r="B2200">
        <v>790370097</v>
      </c>
      <c r="C2200">
        <v>48</v>
      </c>
      <c r="D2200" s="1">
        <v>27174</v>
      </c>
      <c r="E2200" t="s">
        <v>11</v>
      </c>
      <c r="F2200" t="s">
        <v>2945</v>
      </c>
      <c r="G2200" t="s">
        <v>2746</v>
      </c>
      <c r="H2200" s="3">
        <v>243942.31690000001</v>
      </c>
      <c r="I2200" s="3">
        <v>180559.37349999999</v>
      </c>
      <c r="J2200" t="s">
        <v>4549</v>
      </c>
      <c r="K2200" t="str">
        <f>_xlfn.XLOOKUP(A2200, Accounts!A:A, Accounts!E:E, "Not Found")</f>
        <v>Current</v>
      </c>
      <c r="L2200" s="3">
        <f>_xlfn.XLOOKUP(A2200, Accounts!A:A, Accounts!G:G, 0)</f>
        <v>734751488</v>
      </c>
      <c r="M2200" s="3" t="str">
        <f>_xlfn.XLOOKUP(A2200, Loan!A:A, Loan!D:D, "0")</f>
        <v>0</v>
      </c>
      <c r="N2200" s="3" t="str">
        <f>_xlfn.XLOOKUP(Customer8[[#This Row],[Account Number]],Transaction!C:C,Transaction!D:D)</f>
        <v>Online Payment</v>
      </c>
      <c r="O2200" s="3" t="str">
        <f>_xlfn.XLOOKUP(Customer8[[#This Row],[Account Number]], Transaction!C:C,Transaction!E:E)</f>
        <v>Mobile</v>
      </c>
      <c r="P2200" s="2">
        <f>_xlfn.XLOOKUP(Customer8[[#This Row],[Account Number]], Transaction!C:C,Transaction!F:F)</f>
        <v>44501</v>
      </c>
      <c r="Q2200" s="3">
        <f>Customer8[[#This Row],[Bank Deposit]]-Customer8[[#This Row],[Saving Accounts]]</f>
        <v>63382.943400000018</v>
      </c>
      <c r="R2200" s="3">
        <f>IF(AND(K2200="Current", Customer8[[#This Row],[Balance]]&gt;500000), Customer8[[#This Row],[Balance]]*1.02, Customer8[[#This Row],[Balance]])</f>
        <v>63382.943400000018</v>
      </c>
      <c r="S2200" s="3" t="str">
        <f>TEXT(Customer8[[#This Row],[Transaction_Date]], "MMM")</f>
        <v>Nov</v>
      </c>
      <c r="T2200" s="3" t="str">
        <f t="shared" si="34"/>
        <v>40-49 Yrs</v>
      </c>
      <c r="U2200" s="3" t="str">
        <f>TEXT(Customer8[[#This Row],[Transaction_Date]],"YYYY")</f>
        <v>2021</v>
      </c>
    </row>
    <row r="2201" spans="1:21" x14ac:dyDescent="0.35">
      <c r="A2201" t="s">
        <v>4550</v>
      </c>
      <c r="B2201">
        <v>866951616</v>
      </c>
      <c r="C2201">
        <v>48</v>
      </c>
      <c r="D2201" s="1">
        <v>27174</v>
      </c>
      <c r="E2201" t="s">
        <v>11</v>
      </c>
      <c r="F2201" t="s">
        <v>326</v>
      </c>
      <c r="G2201" t="s">
        <v>2756</v>
      </c>
      <c r="H2201" s="3">
        <v>633403.8996</v>
      </c>
      <c r="I2201" s="3">
        <v>342304.24190000002</v>
      </c>
      <c r="J2201" t="s">
        <v>4551</v>
      </c>
      <c r="K2201" t="str">
        <f>_xlfn.XLOOKUP(A2201, Accounts!A:A, Accounts!E:E, "Not Found")</f>
        <v>Current</v>
      </c>
      <c r="L2201" s="3">
        <f>_xlfn.XLOOKUP(A2201, Accounts!A:A, Accounts!G:G, 0)</f>
        <v>382167072</v>
      </c>
      <c r="M2201" s="3" t="str">
        <f>_xlfn.XLOOKUP(A2201, Loan!A:A, Loan!D:D, "0")</f>
        <v>0</v>
      </c>
      <c r="N2201" s="3" t="str">
        <f>_xlfn.XLOOKUP(Customer8[[#This Row],[Account Number]],Transaction!C:C,Transaction!D:D)</f>
        <v>Money Deposit</v>
      </c>
      <c r="O2201" s="3" t="str">
        <f>_xlfn.XLOOKUP(Customer8[[#This Row],[Account Number]], Transaction!C:C,Transaction!E:E)</f>
        <v>Bank</v>
      </c>
      <c r="P2201" s="2">
        <f>_xlfn.XLOOKUP(Customer8[[#This Row],[Account Number]], Transaction!C:C,Transaction!F:F)</f>
        <v>44605</v>
      </c>
      <c r="Q2201" s="3">
        <f>Customer8[[#This Row],[Bank Deposit]]-Customer8[[#This Row],[Saving Accounts]]</f>
        <v>291099.65769999998</v>
      </c>
      <c r="R2201" s="3">
        <f>IF(AND(K2201="Current", Customer8[[#This Row],[Balance]]&gt;500000), Customer8[[#This Row],[Balance]]*1.02, Customer8[[#This Row],[Balance]])</f>
        <v>291099.65769999998</v>
      </c>
      <c r="S2201" s="3" t="str">
        <f>TEXT(Customer8[[#This Row],[Transaction_Date]], "MMM")</f>
        <v>Feb</v>
      </c>
      <c r="T2201" s="3" t="str">
        <f t="shared" si="34"/>
        <v>40-49 Yrs</v>
      </c>
      <c r="U2201" s="3" t="str">
        <f>TEXT(Customer8[[#This Row],[Transaction_Date]],"YYYY")</f>
        <v>2022</v>
      </c>
    </row>
    <row r="2202" spans="1:21" x14ac:dyDescent="0.35">
      <c r="A2202" t="s">
        <v>4552</v>
      </c>
      <c r="B2202">
        <v>916577954</v>
      </c>
      <c r="C2202">
        <v>28</v>
      </c>
      <c r="D2202" s="1">
        <v>34479</v>
      </c>
      <c r="E2202" t="s">
        <v>11</v>
      </c>
      <c r="F2202" t="s">
        <v>260</v>
      </c>
      <c r="G2202" t="s">
        <v>2743</v>
      </c>
      <c r="H2202" s="3">
        <v>413381.56790000002</v>
      </c>
      <c r="I2202" s="3">
        <v>41854.883699999998</v>
      </c>
      <c r="J2202" t="s">
        <v>4553</v>
      </c>
      <c r="K2202" t="str">
        <f>_xlfn.XLOOKUP(A2202, Accounts!A:A, Accounts!E:E, "Not Found")</f>
        <v>Domiciliary</v>
      </c>
      <c r="L2202" s="3">
        <f>_xlfn.XLOOKUP(A2202, Accounts!A:A, Accounts!G:G, 0)</f>
        <v>1217520576</v>
      </c>
      <c r="M2202" s="3" t="str">
        <f>_xlfn.XLOOKUP(A2202, Loan!A:A, Loan!D:D, "0")</f>
        <v>0</v>
      </c>
      <c r="N2202" s="3" t="str">
        <f>_xlfn.XLOOKUP(Customer8[[#This Row],[Account Number]],Transaction!C:C,Transaction!D:D)</f>
        <v>Online Payment</v>
      </c>
      <c r="O2202" s="3" t="str">
        <f>_xlfn.XLOOKUP(Customer8[[#This Row],[Account Number]], Transaction!C:C,Transaction!E:E)</f>
        <v>Mobile</v>
      </c>
      <c r="P2202" s="2">
        <f>_xlfn.XLOOKUP(Customer8[[#This Row],[Account Number]], Transaction!C:C,Transaction!F:F)</f>
        <v>44390</v>
      </c>
      <c r="Q2202" s="3">
        <f>Customer8[[#This Row],[Bank Deposit]]-Customer8[[#This Row],[Saving Accounts]]</f>
        <v>371526.68420000002</v>
      </c>
      <c r="R2202" s="3">
        <f>IF(AND(K2202="Current", Customer8[[#This Row],[Balance]]&gt;500000), Customer8[[#This Row],[Balance]]*1.02, Customer8[[#This Row],[Balance]])</f>
        <v>371526.68420000002</v>
      </c>
      <c r="S2202" s="3" t="str">
        <f>TEXT(Customer8[[#This Row],[Transaction_Date]], "MMM")</f>
        <v>Jul</v>
      </c>
      <c r="T2202" s="3" t="str">
        <f t="shared" si="34"/>
        <v>20-29 Yrs</v>
      </c>
      <c r="U2202" s="3" t="str">
        <f>TEXT(Customer8[[#This Row],[Transaction_Date]],"YYYY")</f>
        <v>2021</v>
      </c>
    </row>
    <row r="2203" spans="1:21" x14ac:dyDescent="0.35">
      <c r="A2203" t="s">
        <v>4554</v>
      </c>
      <c r="B2203">
        <v>406538868</v>
      </c>
      <c r="C2203">
        <v>42</v>
      </c>
      <c r="D2203" s="1">
        <v>29365.5</v>
      </c>
      <c r="E2203" t="s">
        <v>11</v>
      </c>
      <c r="F2203" t="s">
        <v>574</v>
      </c>
      <c r="G2203" t="s">
        <v>2749</v>
      </c>
      <c r="H2203" s="3">
        <v>42186.425300000003</v>
      </c>
      <c r="I2203" s="3">
        <v>8193.0478999999996</v>
      </c>
      <c r="J2203" t="s">
        <v>4555</v>
      </c>
      <c r="K2203" t="str">
        <f>_xlfn.XLOOKUP(A2203, Accounts!A:A, Accounts!E:E, "Not Found")</f>
        <v>Savings</v>
      </c>
      <c r="L2203" s="3">
        <f>_xlfn.XLOOKUP(A2203, Accounts!A:A, Accounts!G:G, 0)</f>
        <v>146613192</v>
      </c>
      <c r="M2203" s="3" t="str">
        <f>_xlfn.XLOOKUP(A2203, Loan!A:A, Loan!D:D, "0")</f>
        <v>0</v>
      </c>
      <c r="N2203" s="3" t="str">
        <f>_xlfn.XLOOKUP(Customer8[[#This Row],[Account Number]],Transaction!C:C,Transaction!D:D)</f>
        <v>Online Payment</v>
      </c>
      <c r="O2203" s="3" t="str">
        <f>_xlfn.XLOOKUP(Customer8[[#This Row],[Account Number]], Transaction!C:C,Transaction!E:E)</f>
        <v>Mobile</v>
      </c>
      <c r="P2203" s="2">
        <f>_xlfn.XLOOKUP(Customer8[[#This Row],[Account Number]], Transaction!C:C,Transaction!F:F)</f>
        <v>44405</v>
      </c>
      <c r="Q2203" s="3">
        <f>Customer8[[#This Row],[Bank Deposit]]-Customer8[[#This Row],[Saving Accounts]]</f>
        <v>33993.377400000005</v>
      </c>
      <c r="R2203" s="3">
        <f>IF(AND(K2203="Current", Customer8[[#This Row],[Balance]]&gt;500000), Customer8[[#This Row],[Balance]]*1.02, Customer8[[#This Row],[Balance]])</f>
        <v>33993.377400000005</v>
      </c>
      <c r="S2203" s="3" t="str">
        <f>TEXT(Customer8[[#This Row],[Transaction_Date]], "MMM")</f>
        <v>Jul</v>
      </c>
      <c r="T2203" s="3" t="str">
        <f t="shared" si="34"/>
        <v>40-49 Yrs</v>
      </c>
      <c r="U2203" s="3" t="str">
        <f>TEXT(Customer8[[#This Row],[Transaction_Date]],"YYYY")</f>
        <v>2021</v>
      </c>
    </row>
    <row r="2204" spans="1:21" x14ac:dyDescent="0.35">
      <c r="A2204" t="s">
        <v>4556</v>
      </c>
      <c r="B2204">
        <v>209733115</v>
      </c>
      <c r="C2204">
        <v>19</v>
      </c>
      <c r="D2204" s="1">
        <v>37766.25</v>
      </c>
      <c r="E2204" t="s">
        <v>11</v>
      </c>
      <c r="F2204" t="s">
        <v>968</v>
      </c>
      <c r="G2204" t="s">
        <v>2756</v>
      </c>
      <c r="H2204" s="3">
        <v>213097.67290000001</v>
      </c>
      <c r="I2204" s="3">
        <v>180641.25810000001</v>
      </c>
      <c r="J2204" t="s">
        <v>4557</v>
      </c>
      <c r="K2204" t="str">
        <f>_xlfn.XLOOKUP(A2204, Accounts!A:A, Accounts!E:E, "Not Found")</f>
        <v>Domiciliary</v>
      </c>
      <c r="L2204" s="3">
        <f>_xlfn.XLOOKUP(A2204, Accounts!A:A, Accounts!G:G, 0)</f>
        <v>2742908025</v>
      </c>
      <c r="M2204" s="3" t="str">
        <f>_xlfn.XLOOKUP(A2204, Loan!A:A, Loan!D:D, "0")</f>
        <v>0</v>
      </c>
      <c r="N2204" s="3" t="str">
        <f>_xlfn.XLOOKUP(Customer8[[#This Row],[Account Number]],Transaction!C:C,Transaction!D:D)</f>
        <v>Money Transfer</v>
      </c>
      <c r="O2204" s="3" t="str">
        <f>_xlfn.XLOOKUP(Customer8[[#This Row],[Account Number]], Transaction!C:C,Transaction!E:E)</f>
        <v>ATM</v>
      </c>
      <c r="P2204" s="2">
        <f>_xlfn.XLOOKUP(Customer8[[#This Row],[Account Number]], Transaction!C:C,Transaction!F:F)</f>
        <v>44549</v>
      </c>
      <c r="Q2204" s="3">
        <f>Customer8[[#This Row],[Bank Deposit]]-Customer8[[#This Row],[Saving Accounts]]</f>
        <v>32456.414799999999</v>
      </c>
      <c r="R2204" s="3">
        <f>IF(AND(K2204="Current", Customer8[[#This Row],[Balance]]&gt;500000), Customer8[[#This Row],[Balance]]*1.02, Customer8[[#This Row],[Balance]])</f>
        <v>32456.414799999999</v>
      </c>
      <c r="S2204" s="3" t="str">
        <f>TEXT(Customer8[[#This Row],[Transaction_Date]], "MMM")</f>
        <v>Dec</v>
      </c>
      <c r="T2204" s="3" t="str">
        <f t="shared" si="34"/>
        <v>Below 20 Yrs</v>
      </c>
      <c r="U2204" s="3" t="str">
        <f>TEXT(Customer8[[#This Row],[Transaction_Date]],"YYYY")</f>
        <v>2021</v>
      </c>
    </row>
    <row r="2205" spans="1:21" x14ac:dyDescent="0.35">
      <c r="A2205" t="s">
        <v>4558</v>
      </c>
      <c r="B2205">
        <v>212433491</v>
      </c>
      <c r="C2205">
        <v>40</v>
      </c>
      <c r="D2205" s="1">
        <v>30096</v>
      </c>
      <c r="E2205" t="s">
        <v>11</v>
      </c>
      <c r="F2205" t="s">
        <v>220</v>
      </c>
      <c r="G2205" t="s">
        <v>2759</v>
      </c>
      <c r="H2205" s="3">
        <v>2796610.6575000002</v>
      </c>
      <c r="I2205" s="3">
        <v>1042762.8938</v>
      </c>
      <c r="J2205" t="s">
        <v>4559</v>
      </c>
      <c r="K2205" t="str">
        <f>_xlfn.XLOOKUP(A2205, Accounts!A:A, Accounts!E:E, "Not Found")</f>
        <v>Corporate</v>
      </c>
      <c r="L2205" s="3">
        <f>_xlfn.XLOOKUP(A2205, Accounts!A:A, Accounts!G:G, 0)</f>
        <v>13172985</v>
      </c>
      <c r="M2205" s="3" t="str">
        <f>_xlfn.XLOOKUP(A2205, Loan!A:A, Loan!D:D, "0")</f>
        <v>0</v>
      </c>
      <c r="N2205" s="3" t="str">
        <f>_xlfn.XLOOKUP(Customer8[[#This Row],[Account Number]],Transaction!C:C,Transaction!D:D)</f>
        <v>Cash Withdrawal</v>
      </c>
      <c r="O2205" s="3" t="str">
        <f>_xlfn.XLOOKUP(Customer8[[#This Row],[Account Number]], Transaction!C:C,Transaction!E:E)</f>
        <v>POS</v>
      </c>
      <c r="P2205" s="2">
        <f>_xlfn.XLOOKUP(Customer8[[#This Row],[Account Number]], Transaction!C:C,Transaction!F:F)</f>
        <v>44576</v>
      </c>
      <c r="Q2205" s="3">
        <f>Customer8[[#This Row],[Bank Deposit]]-Customer8[[#This Row],[Saving Accounts]]</f>
        <v>1753847.7637000002</v>
      </c>
      <c r="R2205" s="3">
        <f>IF(AND(K2205="Current", Customer8[[#This Row],[Balance]]&gt;500000), Customer8[[#This Row],[Balance]]*1.02, Customer8[[#This Row],[Balance]])</f>
        <v>1753847.7637000002</v>
      </c>
      <c r="S2205" s="3" t="str">
        <f>TEXT(Customer8[[#This Row],[Transaction_Date]], "MMM")</f>
        <v>Jan</v>
      </c>
      <c r="T2205" s="3" t="str">
        <f t="shared" si="34"/>
        <v>40-49 Yrs</v>
      </c>
      <c r="U2205" s="3" t="str">
        <f>TEXT(Customer8[[#This Row],[Transaction_Date]],"YYYY")</f>
        <v>2022</v>
      </c>
    </row>
    <row r="2206" spans="1:21" x14ac:dyDescent="0.35">
      <c r="A2206" t="s">
        <v>4560</v>
      </c>
      <c r="B2206">
        <v>687320422</v>
      </c>
      <c r="C2206">
        <v>37</v>
      </c>
      <c r="D2206" s="1">
        <v>31191.75</v>
      </c>
      <c r="E2206" t="s">
        <v>11</v>
      </c>
      <c r="F2206" t="s">
        <v>127</v>
      </c>
      <c r="G2206" t="s">
        <v>2756</v>
      </c>
      <c r="H2206" s="3">
        <v>296880.201</v>
      </c>
      <c r="I2206" s="3">
        <v>80097.4758</v>
      </c>
      <c r="J2206" t="s">
        <v>4561</v>
      </c>
      <c r="K2206" t="str">
        <f>_xlfn.XLOOKUP(A2206, Accounts!A:A, Accounts!E:E, "Not Found")</f>
        <v>Domiciliary</v>
      </c>
      <c r="L2206" s="3">
        <f>_xlfn.XLOOKUP(A2206, Accounts!A:A, Accounts!G:G, 0)</f>
        <v>3174796812</v>
      </c>
      <c r="M2206" s="3" t="str">
        <f>_xlfn.XLOOKUP(A2206, Loan!A:A, Loan!D:D, "0")</f>
        <v>0</v>
      </c>
      <c r="N2206" s="3" t="str">
        <f>_xlfn.XLOOKUP(Customer8[[#This Row],[Account Number]],Transaction!C:C,Transaction!D:D)</f>
        <v>Money Deposit</v>
      </c>
      <c r="O2206" s="3" t="str">
        <f>_xlfn.XLOOKUP(Customer8[[#This Row],[Account Number]], Transaction!C:C,Transaction!E:E)</f>
        <v>Bank</v>
      </c>
      <c r="P2206" s="2">
        <f>_xlfn.XLOOKUP(Customer8[[#This Row],[Account Number]], Transaction!C:C,Transaction!F:F)</f>
        <v>44218</v>
      </c>
      <c r="Q2206" s="3">
        <f>Customer8[[#This Row],[Bank Deposit]]-Customer8[[#This Row],[Saving Accounts]]</f>
        <v>216782.72519999999</v>
      </c>
      <c r="R2206" s="3">
        <f>IF(AND(K2206="Current", Customer8[[#This Row],[Balance]]&gt;500000), Customer8[[#This Row],[Balance]]*1.02, Customer8[[#This Row],[Balance]])</f>
        <v>216782.72519999999</v>
      </c>
      <c r="S2206" s="3" t="str">
        <f>TEXT(Customer8[[#This Row],[Transaction_Date]], "MMM")</f>
        <v>Jan</v>
      </c>
      <c r="T2206" s="3" t="str">
        <f t="shared" si="34"/>
        <v>30-39 Yrs</v>
      </c>
      <c r="U2206" s="3" t="str">
        <f>TEXT(Customer8[[#This Row],[Transaction_Date]],"YYYY")</f>
        <v>2021</v>
      </c>
    </row>
    <row r="2207" spans="1:21" x14ac:dyDescent="0.35">
      <c r="A2207" t="s">
        <v>4562</v>
      </c>
      <c r="B2207">
        <v>946043399</v>
      </c>
      <c r="C2207">
        <v>30</v>
      </c>
      <c r="D2207" s="1">
        <v>33748.5</v>
      </c>
      <c r="E2207" t="s">
        <v>11</v>
      </c>
      <c r="F2207" t="s">
        <v>279</v>
      </c>
      <c r="G2207" t="s">
        <v>2800</v>
      </c>
      <c r="H2207" s="3">
        <v>1502607.2527000001</v>
      </c>
      <c r="I2207" s="3">
        <v>551212.84860000003</v>
      </c>
      <c r="J2207" t="s">
        <v>4563</v>
      </c>
      <c r="K2207" t="str">
        <f>_xlfn.XLOOKUP(A2207, Accounts!A:A, Accounts!E:E, "Not Found")</f>
        <v>Current</v>
      </c>
      <c r="L2207" s="3">
        <f>_xlfn.XLOOKUP(A2207, Accounts!A:A, Accounts!G:G, 0)</f>
        <v>4386200832</v>
      </c>
      <c r="M2207" s="3" t="str">
        <f>_xlfn.XLOOKUP(A2207, Loan!A:A, Loan!D:D, "0")</f>
        <v>0</v>
      </c>
      <c r="N2207" s="3" t="str">
        <f>_xlfn.XLOOKUP(Customer8[[#This Row],[Account Number]],Transaction!C:C,Transaction!D:D)</f>
        <v>Money Transfer</v>
      </c>
      <c r="O2207" s="3" t="str">
        <f>_xlfn.XLOOKUP(Customer8[[#This Row],[Account Number]], Transaction!C:C,Transaction!E:E)</f>
        <v>ATM</v>
      </c>
      <c r="P2207" s="2">
        <f>_xlfn.XLOOKUP(Customer8[[#This Row],[Account Number]], Transaction!C:C,Transaction!F:F)</f>
        <v>44425</v>
      </c>
      <c r="Q2207" s="3">
        <f>Customer8[[#This Row],[Bank Deposit]]-Customer8[[#This Row],[Saving Accounts]]</f>
        <v>951394.40410000004</v>
      </c>
      <c r="R2207" s="3">
        <f>IF(AND(K2207="Current", Customer8[[#This Row],[Balance]]&gt;500000), Customer8[[#This Row],[Balance]]*1.02, Customer8[[#This Row],[Balance]])</f>
        <v>970422.292182</v>
      </c>
      <c r="S2207" s="3" t="str">
        <f>TEXT(Customer8[[#This Row],[Transaction_Date]], "MMM")</f>
        <v>Aug</v>
      </c>
      <c r="T2207" s="3" t="str">
        <f t="shared" si="34"/>
        <v>30-39 Yrs</v>
      </c>
      <c r="U2207" s="3" t="str">
        <f>TEXT(Customer8[[#This Row],[Transaction_Date]],"YYYY")</f>
        <v>2021</v>
      </c>
    </row>
    <row r="2208" spans="1:21" x14ac:dyDescent="0.35">
      <c r="A2208" t="s">
        <v>4564</v>
      </c>
      <c r="B2208">
        <v>561127028</v>
      </c>
      <c r="C2208">
        <v>34</v>
      </c>
      <c r="D2208" s="1">
        <v>32287.5</v>
      </c>
      <c r="E2208" t="s">
        <v>11</v>
      </c>
      <c r="F2208" t="s">
        <v>312</v>
      </c>
      <c r="G2208" t="s">
        <v>2767</v>
      </c>
      <c r="H2208" s="3">
        <v>66858.130900000004</v>
      </c>
      <c r="I2208" s="3">
        <v>62765.9522</v>
      </c>
      <c r="J2208" t="s">
        <v>4565</v>
      </c>
      <c r="K2208" t="str">
        <f>_xlfn.XLOOKUP(A2208, Accounts!A:A, Accounts!E:E, "Not Found")</f>
        <v>Domiciliary</v>
      </c>
      <c r="L2208" s="3">
        <f>_xlfn.XLOOKUP(A2208, Accounts!A:A, Accounts!G:G, 0)</f>
        <v>1120505568</v>
      </c>
      <c r="M2208" s="3" t="str">
        <f>_xlfn.XLOOKUP(A2208, Loan!A:A, Loan!D:D, "0")</f>
        <v>0</v>
      </c>
      <c r="N2208" s="3" t="str">
        <f>_xlfn.XLOOKUP(Customer8[[#This Row],[Account Number]],Transaction!C:C,Transaction!D:D)</f>
        <v>Money Transfer</v>
      </c>
      <c r="O2208" s="3" t="str">
        <f>_xlfn.XLOOKUP(Customer8[[#This Row],[Account Number]], Transaction!C:C,Transaction!E:E)</f>
        <v>Mobile</v>
      </c>
      <c r="P2208" s="2">
        <f>_xlfn.XLOOKUP(Customer8[[#This Row],[Account Number]], Transaction!C:C,Transaction!F:F)</f>
        <v>44559</v>
      </c>
      <c r="Q2208" s="3">
        <f>Customer8[[#This Row],[Bank Deposit]]-Customer8[[#This Row],[Saving Accounts]]</f>
        <v>4092.178700000004</v>
      </c>
      <c r="R2208" s="3">
        <f>IF(AND(K2208="Current", Customer8[[#This Row],[Balance]]&gt;500000), Customer8[[#This Row],[Balance]]*1.02, Customer8[[#This Row],[Balance]])</f>
        <v>4092.178700000004</v>
      </c>
      <c r="S2208" s="3" t="str">
        <f>TEXT(Customer8[[#This Row],[Transaction_Date]], "MMM")</f>
        <v>Dec</v>
      </c>
      <c r="T2208" s="3" t="str">
        <f t="shared" si="34"/>
        <v>30-39 Yrs</v>
      </c>
      <c r="U2208" s="3" t="str">
        <f>TEXT(Customer8[[#This Row],[Transaction_Date]],"YYYY")</f>
        <v>2021</v>
      </c>
    </row>
    <row r="2209" spans="1:21" x14ac:dyDescent="0.35">
      <c r="A2209" t="s">
        <v>4566</v>
      </c>
      <c r="B2209">
        <v>509871127</v>
      </c>
      <c r="C2209">
        <v>22</v>
      </c>
      <c r="D2209" s="1">
        <v>36670.5</v>
      </c>
      <c r="E2209" t="s">
        <v>11</v>
      </c>
      <c r="F2209" t="s">
        <v>840</v>
      </c>
      <c r="G2209" t="s">
        <v>2767</v>
      </c>
      <c r="H2209" s="3">
        <v>1045776.75</v>
      </c>
      <c r="I2209" s="3">
        <v>679754.88749999995</v>
      </c>
      <c r="J2209" t="s">
        <v>4567</v>
      </c>
      <c r="K2209" t="str">
        <f>_xlfn.XLOOKUP(A2209, Accounts!A:A, Accounts!E:E, "Not Found")</f>
        <v>Joint</v>
      </c>
      <c r="L2209" s="3">
        <f>_xlfn.XLOOKUP(A2209, Accounts!A:A, Accounts!G:G, 0)</f>
        <v>863319868</v>
      </c>
      <c r="M2209" s="3" t="str">
        <f>_xlfn.XLOOKUP(A2209, Loan!A:A, Loan!D:D, "0")</f>
        <v>0</v>
      </c>
      <c r="N2209" s="3" t="str">
        <f>_xlfn.XLOOKUP(Customer8[[#This Row],[Account Number]],Transaction!C:C,Transaction!D:D)</f>
        <v>Money Transfer</v>
      </c>
      <c r="O2209" s="3" t="str">
        <f>_xlfn.XLOOKUP(Customer8[[#This Row],[Account Number]], Transaction!C:C,Transaction!E:E)</f>
        <v>Mobile</v>
      </c>
      <c r="P2209" s="2">
        <f>_xlfn.XLOOKUP(Customer8[[#This Row],[Account Number]], Transaction!C:C,Transaction!F:F)</f>
        <v>44577</v>
      </c>
      <c r="Q2209" s="3">
        <f>Customer8[[#This Row],[Bank Deposit]]-Customer8[[#This Row],[Saving Accounts]]</f>
        <v>366021.86250000005</v>
      </c>
      <c r="R2209" s="3">
        <f>IF(AND(K2209="Current", Customer8[[#This Row],[Balance]]&gt;500000), Customer8[[#This Row],[Balance]]*1.02, Customer8[[#This Row],[Balance]])</f>
        <v>366021.86250000005</v>
      </c>
      <c r="S2209" s="3" t="str">
        <f>TEXT(Customer8[[#This Row],[Transaction_Date]], "MMM")</f>
        <v>Jan</v>
      </c>
      <c r="T2209" s="3" t="str">
        <f t="shared" si="34"/>
        <v>20-29 Yrs</v>
      </c>
      <c r="U2209" s="3" t="str">
        <f>TEXT(Customer8[[#This Row],[Transaction_Date]],"YYYY")</f>
        <v>2022</v>
      </c>
    </row>
    <row r="2210" spans="1:21" x14ac:dyDescent="0.35">
      <c r="A2210" t="s">
        <v>4568</v>
      </c>
      <c r="B2210">
        <v>8006740</v>
      </c>
      <c r="C2210">
        <v>33</v>
      </c>
      <c r="D2210" s="1">
        <v>32652.75</v>
      </c>
      <c r="E2210" t="s">
        <v>11</v>
      </c>
      <c r="F2210" t="s">
        <v>22</v>
      </c>
      <c r="G2210" t="s">
        <v>2749</v>
      </c>
      <c r="H2210" s="3">
        <v>1246002.3314</v>
      </c>
      <c r="I2210" s="3">
        <v>582506.08990000002</v>
      </c>
      <c r="J2210" t="s">
        <v>4569</v>
      </c>
      <c r="K2210" t="str">
        <f>_xlfn.XLOOKUP(A2210, Accounts!A:A, Accounts!E:E, "Not Found")</f>
        <v>Domiciliary</v>
      </c>
      <c r="L2210" s="3">
        <f>_xlfn.XLOOKUP(A2210, Accounts!A:A, Accounts!G:G, 0)</f>
        <v>576049152</v>
      </c>
      <c r="M2210" s="3" t="str">
        <f>_xlfn.XLOOKUP(A2210, Loan!A:A, Loan!D:D, "0")</f>
        <v>0</v>
      </c>
      <c r="N2210" s="3" t="str">
        <f>_xlfn.XLOOKUP(Customer8[[#This Row],[Account Number]],Transaction!C:C,Transaction!D:D)</f>
        <v>Checks</v>
      </c>
      <c r="O2210" s="3" t="str">
        <f>_xlfn.XLOOKUP(Customer8[[#This Row],[Account Number]], Transaction!C:C,Transaction!E:E)</f>
        <v>Informal Services</v>
      </c>
      <c r="P2210" s="2">
        <f>_xlfn.XLOOKUP(Customer8[[#This Row],[Account Number]], Transaction!C:C,Transaction!F:F)</f>
        <v>44630</v>
      </c>
      <c r="Q2210" s="3">
        <f>Customer8[[#This Row],[Bank Deposit]]-Customer8[[#This Row],[Saving Accounts]]</f>
        <v>663496.2415</v>
      </c>
      <c r="R2210" s="3">
        <f>IF(AND(K2210="Current", Customer8[[#This Row],[Balance]]&gt;500000), Customer8[[#This Row],[Balance]]*1.02, Customer8[[#This Row],[Balance]])</f>
        <v>663496.2415</v>
      </c>
      <c r="S2210" s="3" t="str">
        <f>TEXT(Customer8[[#This Row],[Transaction_Date]], "MMM")</f>
        <v>Mar</v>
      </c>
      <c r="T2210" s="3" t="str">
        <f t="shared" si="34"/>
        <v>30-39 Yrs</v>
      </c>
      <c r="U2210" s="3" t="str">
        <f>TEXT(Customer8[[#This Row],[Transaction_Date]],"YYYY")</f>
        <v>2022</v>
      </c>
    </row>
    <row r="2211" spans="1:21" x14ac:dyDescent="0.35">
      <c r="A2211" t="s">
        <v>4274</v>
      </c>
      <c r="B2211">
        <v>737780045</v>
      </c>
      <c r="C2211">
        <v>63</v>
      </c>
      <c r="D2211" s="1">
        <v>21695.25</v>
      </c>
      <c r="E2211" t="s">
        <v>11</v>
      </c>
      <c r="F2211" t="s">
        <v>136</v>
      </c>
      <c r="G2211" t="s">
        <v>2800</v>
      </c>
      <c r="H2211" s="3">
        <v>1032771.0723</v>
      </c>
      <c r="I2211" s="3">
        <v>232169.65489999999</v>
      </c>
      <c r="J2211" t="s">
        <v>4570</v>
      </c>
      <c r="K2211" t="str">
        <f>_xlfn.XLOOKUP(A2211, Accounts!A:A, Accounts!E:E, "Not Found")</f>
        <v>Current</v>
      </c>
      <c r="L2211" s="3">
        <f>_xlfn.XLOOKUP(A2211, Accounts!A:A, Accounts!G:G, 0)</f>
        <v>1596583438</v>
      </c>
      <c r="M2211" s="3" t="str">
        <f>_xlfn.XLOOKUP(A2211, Loan!A:A, Loan!D:D, "0")</f>
        <v>0</v>
      </c>
      <c r="N2211" s="3" t="str">
        <f>_xlfn.XLOOKUP(Customer8[[#This Row],[Account Number]],Transaction!C:C,Transaction!D:D)</f>
        <v>Money Deposit</v>
      </c>
      <c r="O2211" s="3" t="str">
        <f>_xlfn.XLOOKUP(Customer8[[#This Row],[Account Number]], Transaction!C:C,Transaction!E:E)</f>
        <v>Bank</v>
      </c>
      <c r="P2211" s="2">
        <f>_xlfn.XLOOKUP(Customer8[[#This Row],[Account Number]], Transaction!C:C,Transaction!F:F)</f>
        <v>44499</v>
      </c>
      <c r="Q2211" s="3">
        <f>Customer8[[#This Row],[Bank Deposit]]-Customer8[[#This Row],[Saving Accounts]]</f>
        <v>800601.41740000003</v>
      </c>
      <c r="R2211" s="3">
        <f>IF(AND(K2211="Current", Customer8[[#This Row],[Balance]]&gt;500000), Customer8[[#This Row],[Balance]]*1.02, Customer8[[#This Row],[Balance]])</f>
        <v>816613.44574800006</v>
      </c>
      <c r="S2211" s="3" t="str">
        <f>TEXT(Customer8[[#This Row],[Transaction_Date]], "MMM")</f>
        <v>Oct</v>
      </c>
      <c r="T2211" s="3" t="str">
        <f t="shared" si="34"/>
        <v>60-69 Yrs</v>
      </c>
      <c r="U2211" s="3" t="str">
        <f>TEXT(Customer8[[#This Row],[Transaction_Date]],"YYYY")</f>
        <v>2021</v>
      </c>
    </row>
    <row r="2212" spans="1:21" x14ac:dyDescent="0.35">
      <c r="A2212" t="s">
        <v>335</v>
      </c>
      <c r="B2212">
        <v>655541829</v>
      </c>
      <c r="C2212">
        <v>30</v>
      </c>
      <c r="D2212" s="1">
        <v>33748.5</v>
      </c>
      <c r="E2212" t="s">
        <v>11</v>
      </c>
      <c r="F2212" t="s">
        <v>25</v>
      </c>
      <c r="G2212" t="s">
        <v>2771</v>
      </c>
      <c r="H2212" s="3">
        <v>1114463.8093999999</v>
      </c>
      <c r="I2212" s="3">
        <v>478033.8382</v>
      </c>
      <c r="J2212" t="s">
        <v>4571</v>
      </c>
      <c r="K2212" t="str">
        <f>_xlfn.XLOOKUP(A2212, Accounts!A:A, Accounts!E:E, "Not Found")</f>
        <v>Domiciliary</v>
      </c>
      <c r="L2212" s="3">
        <f>_xlfn.XLOOKUP(A2212, Accounts!A:A, Accounts!G:G, 0)</f>
        <v>3191953812</v>
      </c>
      <c r="M2212" s="3" t="str">
        <f>_xlfn.XLOOKUP(A2212, Loan!A:A, Loan!D:D, "0")</f>
        <v>0</v>
      </c>
      <c r="N2212" s="3" t="str">
        <f>_xlfn.XLOOKUP(Customer8[[#This Row],[Account Number]],Transaction!C:C,Transaction!D:D)</f>
        <v>Money Transfer</v>
      </c>
      <c r="O2212" s="3" t="str">
        <f>_xlfn.XLOOKUP(Customer8[[#This Row],[Account Number]], Transaction!C:C,Transaction!E:E)</f>
        <v>Mobile</v>
      </c>
      <c r="P2212" s="2">
        <f>_xlfn.XLOOKUP(Customer8[[#This Row],[Account Number]], Transaction!C:C,Transaction!F:F)</f>
        <v>44506</v>
      </c>
      <c r="Q2212" s="3">
        <f>Customer8[[#This Row],[Bank Deposit]]-Customer8[[#This Row],[Saving Accounts]]</f>
        <v>636429.97119999991</v>
      </c>
      <c r="R2212" s="3">
        <f>IF(AND(K2212="Current", Customer8[[#This Row],[Balance]]&gt;500000), Customer8[[#This Row],[Balance]]*1.02, Customer8[[#This Row],[Balance]])</f>
        <v>636429.97119999991</v>
      </c>
      <c r="S2212" s="3" t="str">
        <f>TEXT(Customer8[[#This Row],[Transaction_Date]], "MMM")</f>
        <v>Nov</v>
      </c>
      <c r="T2212" s="3" t="str">
        <f t="shared" si="34"/>
        <v>30-39 Yrs</v>
      </c>
      <c r="U2212" s="3" t="str">
        <f>TEXT(Customer8[[#This Row],[Transaction_Date]],"YYYY")</f>
        <v>2021</v>
      </c>
    </row>
    <row r="2213" spans="1:21" x14ac:dyDescent="0.35">
      <c r="A2213" t="s">
        <v>4572</v>
      </c>
      <c r="B2213">
        <v>225303584</v>
      </c>
      <c r="C2213">
        <v>78</v>
      </c>
      <c r="D2213" s="1">
        <v>16216.5</v>
      </c>
      <c r="E2213" t="s">
        <v>11</v>
      </c>
      <c r="F2213" t="s">
        <v>424</v>
      </c>
      <c r="G2213" t="s">
        <v>2776</v>
      </c>
      <c r="H2213" s="3">
        <v>311496.33600000001</v>
      </c>
      <c r="I2213" s="3">
        <v>306512.3946</v>
      </c>
      <c r="J2213" t="s">
        <v>4573</v>
      </c>
      <c r="K2213" t="str">
        <f>_xlfn.XLOOKUP(A2213, Accounts!A:A, Accounts!E:E, "Not Found")</f>
        <v>Domiciliary</v>
      </c>
      <c r="L2213" s="3">
        <f>_xlfn.XLOOKUP(A2213, Accounts!A:A, Accounts!G:G, 0)</f>
        <v>1412968543</v>
      </c>
      <c r="M2213" s="3">
        <f>_xlfn.XLOOKUP(A2213, Loan!A:A, Loan!D:D, "0")</f>
        <v>3237896011</v>
      </c>
      <c r="N2213" s="3" t="str">
        <f>_xlfn.XLOOKUP(Customer8[[#This Row],[Account Number]],Transaction!C:C,Transaction!D:D)</f>
        <v>Loan Payment</v>
      </c>
      <c r="O2213" s="3" t="str">
        <f>_xlfn.XLOOKUP(Customer8[[#This Row],[Account Number]], Transaction!C:C,Transaction!E:E)</f>
        <v>Mobile</v>
      </c>
      <c r="P2213" s="2">
        <f>_xlfn.XLOOKUP(Customer8[[#This Row],[Account Number]], Transaction!C:C,Transaction!F:F)</f>
        <v>44460</v>
      </c>
      <c r="Q2213" s="3">
        <f>Customer8[[#This Row],[Bank Deposit]]-Customer8[[#This Row],[Saving Accounts]]</f>
        <v>4983.9414000000106</v>
      </c>
      <c r="R2213" s="3">
        <f>IF(AND(K2213="Current", Customer8[[#This Row],[Balance]]&gt;500000), Customer8[[#This Row],[Balance]]*1.02, Customer8[[#This Row],[Balance]])</f>
        <v>4983.9414000000106</v>
      </c>
      <c r="S2213" s="3" t="str">
        <f>TEXT(Customer8[[#This Row],[Transaction_Date]], "MMM")</f>
        <v>Sep</v>
      </c>
      <c r="T2213" s="3" t="str">
        <f t="shared" si="34"/>
        <v>70 Yrs &amp; Above</v>
      </c>
      <c r="U2213" s="3" t="str">
        <f>TEXT(Customer8[[#This Row],[Transaction_Date]],"YYYY")</f>
        <v>2021</v>
      </c>
    </row>
    <row r="2214" spans="1:21" x14ac:dyDescent="0.35">
      <c r="A2214" t="s">
        <v>4574</v>
      </c>
      <c r="B2214">
        <v>139849807</v>
      </c>
      <c r="C2214">
        <v>79</v>
      </c>
      <c r="D2214" s="1">
        <v>15851.25</v>
      </c>
      <c r="E2214" t="s">
        <v>11</v>
      </c>
      <c r="F2214" t="s">
        <v>300</v>
      </c>
      <c r="G2214" t="s">
        <v>2734</v>
      </c>
      <c r="H2214" s="3">
        <v>667288.86780000001</v>
      </c>
      <c r="I2214" s="3">
        <v>499155.90490000002</v>
      </c>
      <c r="J2214" t="s">
        <v>4575</v>
      </c>
      <c r="K2214" t="str">
        <f>_xlfn.XLOOKUP(A2214, Accounts!A:A, Accounts!E:E, "Not Found")</f>
        <v>Current</v>
      </c>
      <c r="L2214" s="3">
        <f>_xlfn.XLOOKUP(A2214, Accounts!A:A, Accounts!G:G, 0)</f>
        <v>3298407138</v>
      </c>
      <c r="M2214" s="3" t="str">
        <f>_xlfn.XLOOKUP(A2214, Loan!A:A, Loan!D:D, "0")</f>
        <v>0</v>
      </c>
      <c r="N2214" s="3" t="str">
        <f>_xlfn.XLOOKUP(Customer8[[#This Row],[Account Number]],Transaction!C:C,Transaction!D:D)</f>
        <v>Cash Withdrawal</v>
      </c>
      <c r="O2214" s="3" t="str">
        <f>_xlfn.XLOOKUP(Customer8[[#This Row],[Account Number]], Transaction!C:C,Transaction!E:E)</f>
        <v>ATM</v>
      </c>
      <c r="P2214" s="2">
        <f>_xlfn.XLOOKUP(Customer8[[#This Row],[Account Number]], Transaction!C:C,Transaction!F:F)</f>
        <v>44528</v>
      </c>
      <c r="Q2214" s="3">
        <f>Customer8[[#This Row],[Bank Deposit]]-Customer8[[#This Row],[Saving Accounts]]</f>
        <v>168132.96289999998</v>
      </c>
      <c r="R2214" s="3">
        <f>IF(AND(K2214="Current", Customer8[[#This Row],[Balance]]&gt;500000), Customer8[[#This Row],[Balance]]*1.02, Customer8[[#This Row],[Balance]])</f>
        <v>168132.96289999998</v>
      </c>
      <c r="S2214" s="3" t="str">
        <f>TEXT(Customer8[[#This Row],[Transaction_Date]], "MMM")</f>
        <v>Nov</v>
      </c>
      <c r="T2214" s="3" t="str">
        <f t="shared" si="34"/>
        <v>70 Yrs &amp; Above</v>
      </c>
      <c r="U2214" s="3" t="str">
        <f>TEXT(Customer8[[#This Row],[Transaction_Date]],"YYYY")</f>
        <v>2021</v>
      </c>
    </row>
    <row r="2215" spans="1:21" x14ac:dyDescent="0.35">
      <c r="A2215" t="s">
        <v>4576</v>
      </c>
      <c r="B2215">
        <v>638882000</v>
      </c>
      <c r="C2215">
        <v>27</v>
      </c>
      <c r="D2215" s="1">
        <v>34844.25</v>
      </c>
      <c r="E2215" t="s">
        <v>11</v>
      </c>
      <c r="F2215" t="s">
        <v>1156</v>
      </c>
      <c r="G2215" t="s">
        <v>2759</v>
      </c>
      <c r="H2215" s="3">
        <v>173259.1507</v>
      </c>
      <c r="I2215" s="3">
        <v>102197.7889</v>
      </c>
      <c r="J2215" t="s">
        <v>4577</v>
      </c>
      <c r="K2215" t="str">
        <f>_xlfn.XLOOKUP(A2215, Accounts!A:A, Accounts!E:E, "Not Found")</f>
        <v>Joint</v>
      </c>
      <c r="L2215" s="3">
        <f>_xlfn.XLOOKUP(A2215, Accounts!A:A, Accounts!G:G, 0)</f>
        <v>35515728</v>
      </c>
      <c r="M2215" s="3" t="str">
        <f>_xlfn.XLOOKUP(A2215, Loan!A:A, Loan!D:D, "0")</f>
        <v>0</v>
      </c>
      <c r="N2215" s="3" t="str">
        <f>_xlfn.XLOOKUP(Customer8[[#This Row],[Account Number]],Transaction!C:C,Transaction!D:D)</f>
        <v>Online Payment</v>
      </c>
      <c r="O2215" s="3" t="str">
        <f>_xlfn.XLOOKUP(Customer8[[#This Row],[Account Number]], Transaction!C:C,Transaction!E:E)</f>
        <v>Mobile</v>
      </c>
      <c r="P2215" s="2">
        <f>_xlfn.XLOOKUP(Customer8[[#This Row],[Account Number]], Transaction!C:C,Transaction!F:F)</f>
        <v>44267</v>
      </c>
      <c r="Q2215" s="3">
        <f>Customer8[[#This Row],[Bank Deposit]]-Customer8[[#This Row],[Saving Accounts]]</f>
        <v>71061.361799999999</v>
      </c>
      <c r="R2215" s="3">
        <f>IF(AND(K2215="Current", Customer8[[#This Row],[Balance]]&gt;500000), Customer8[[#This Row],[Balance]]*1.02, Customer8[[#This Row],[Balance]])</f>
        <v>71061.361799999999</v>
      </c>
      <c r="S2215" s="3" t="str">
        <f>TEXT(Customer8[[#This Row],[Transaction_Date]], "MMM")</f>
        <v>Mar</v>
      </c>
      <c r="T2215" s="3" t="str">
        <f t="shared" si="34"/>
        <v>20-29 Yrs</v>
      </c>
      <c r="U2215" s="3" t="str">
        <f>TEXT(Customer8[[#This Row],[Transaction_Date]],"YYYY")</f>
        <v>2021</v>
      </c>
    </row>
    <row r="2216" spans="1:21" x14ac:dyDescent="0.35">
      <c r="A2216" t="s">
        <v>4578</v>
      </c>
      <c r="B2216">
        <v>255312649</v>
      </c>
      <c r="C2216">
        <v>28</v>
      </c>
      <c r="D2216" s="1">
        <v>34479</v>
      </c>
      <c r="E2216" t="s">
        <v>11</v>
      </c>
      <c r="F2216" t="s">
        <v>390</v>
      </c>
      <c r="G2216" t="s">
        <v>2776</v>
      </c>
      <c r="H2216" s="3">
        <v>368643.57500000001</v>
      </c>
      <c r="I2216" s="3">
        <v>213538.75169999999</v>
      </c>
      <c r="J2216" t="s">
        <v>4579</v>
      </c>
      <c r="K2216" t="str">
        <f>_xlfn.XLOOKUP(A2216, Accounts!A:A, Accounts!E:E, "Not Found")</f>
        <v>Current</v>
      </c>
      <c r="L2216" s="3">
        <f>_xlfn.XLOOKUP(A2216, Accounts!A:A, Accounts!G:G, 0)</f>
        <v>1220896512</v>
      </c>
      <c r="M2216" s="3" t="str">
        <f>_xlfn.XLOOKUP(A2216, Loan!A:A, Loan!D:D, "0")</f>
        <v>0</v>
      </c>
      <c r="N2216" s="3" t="str">
        <f>_xlfn.XLOOKUP(Customer8[[#This Row],[Account Number]],Transaction!C:C,Transaction!D:D)</f>
        <v>Money Deposit</v>
      </c>
      <c r="O2216" s="3" t="str">
        <f>_xlfn.XLOOKUP(Customer8[[#This Row],[Account Number]], Transaction!C:C,Transaction!E:E)</f>
        <v>Bank</v>
      </c>
      <c r="P2216" s="2">
        <f>_xlfn.XLOOKUP(Customer8[[#This Row],[Account Number]], Transaction!C:C,Transaction!F:F)</f>
        <v>44640</v>
      </c>
      <c r="Q2216" s="3">
        <f>Customer8[[#This Row],[Bank Deposit]]-Customer8[[#This Row],[Saving Accounts]]</f>
        <v>155104.82330000002</v>
      </c>
      <c r="R2216" s="3">
        <f>IF(AND(K2216="Current", Customer8[[#This Row],[Balance]]&gt;500000), Customer8[[#This Row],[Balance]]*1.02, Customer8[[#This Row],[Balance]])</f>
        <v>155104.82330000002</v>
      </c>
      <c r="S2216" s="3" t="str">
        <f>TEXT(Customer8[[#This Row],[Transaction_Date]], "MMM")</f>
        <v>Mar</v>
      </c>
      <c r="T2216" s="3" t="str">
        <f t="shared" si="34"/>
        <v>20-29 Yrs</v>
      </c>
      <c r="U2216" s="3" t="str">
        <f>TEXT(Customer8[[#This Row],[Transaction_Date]],"YYYY")</f>
        <v>2022</v>
      </c>
    </row>
    <row r="2217" spans="1:21" x14ac:dyDescent="0.35">
      <c r="A2217" t="s">
        <v>4580</v>
      </c>
      <c r="B2217">
        <v>575849950</v>
      </c>
      <c r="C2217">
        <v>28</v>
      </c>
      <c r="D2217" s="1">
        <v>34479</v>
      </c>
      <c r="E2217" t="s">
        <v>11</v>
      </c>
      <c r="F2217" t="s">
        <v>160</v>
      </c>
      <c r="G2217" t="s">
        <v>2800</v>
      </c>
      <c r="H2217" s="3">
        <v>242511.71299999999</v>
      </c>
      <c r="I2217" s="3">
        <v>79712.545700000002</v>
      </c>
      <c r="J2217" t="s">
        <v>4581</v>
      </c>
      <c r="K2217" t="str">
        <f>_xlfn.XLOOKUP(A2217, Accounts!A:A, Accounts!E:E, "Not Found")</f>
        <v>Corporate</v>
      </c>
      <c r="L2217" s="3">
        <f>_xlfn.XLOOKUP(A2217, Accounts!A:A, Accounts!G:G, 0)</f>
        <v>155541456</v>
      </c>
      <c r="M2217" s="3" t="str">
        <f>_xlfn.XLOOKUP(A2217, Loan!A:A, Loan!D:D, "0")</f>
        <v>0</v>
      </c>
      <c r="N2217" s="3" t="str">
        <f>_xlfn.XLOOKUP(Customer8[[#This Row],[Account Number]],Transaction!C:C,Transaction!D:D)</f>
        <v>Cash Withdrawal</v>
      </c>
      <c r="O2217" s="3" t="str">
        <f>_xlfn.XLOOKUP(Customer8[[#This Row],[Account Number]], Transaction!C:C,Transaction!E:E)</f>
        <v>POS</v>
      </c>
      <c r="P2217" s="2">
        <f>_xlfn.XLOOKUP(Customer8[[#This Row],[Account Number]], Transaction!C:C,Transaction!F:F)</f>
        <v>44271</v>
      </c>
      <c r="Q2217" s="3">
        <f>Customer8[[#This Row],[Bank Deposit]]-Customer8[[#This Row],[Saving Accounts]]</f>
        <v>162799.16729999997</v>
      </c>
      <c r="R2217" s="3">
        <f>IF(AND(K2217="Current", Customer8[[#This Row],[Balance]]&gt;500000), Customer8[[#This Row],[Balance]]*1.02, Customer8[[#This Row],[Balance]])</f>
        <v>162799.16729999997</v>
      </c>
      <c r="S2217" s="3" t="str">
        <f>TEXT(Customer8[[#This Row],[Transaction_Date]], "MMM")</f>
        <v>Mar</v>
      </c>
      <c r="T2217" s="3" t="str">
        <f t="shared" si="34"/>
        <v>20-29 Yrs</v>
      </c>
      <c r="U2217" s="3" t="str">
        <f>TEXT(Customer8[[#This Row],[Transaction_Date]],"YYYY")</f>
        <v>2021</v>
      </c>
    </row>
    <row r="2218" spans="1:21" x14ac:dyDescent="0.35">
      <c r="A2218" t="s">
        <v>4372</v>
      </c>
      <c r="B2218">
        <v>540418090</v>
      </c>
      <c r="C2218">
        <v>43</v>
      </c>
      <c r="D2218" s="1">
        <v>29000.25</v>
      </c>
      <c r="E2218" t="s">
        <v>11</v>
      </c>
      <c r="F2218" t="s">
        <v>671</v>
      </c>
      <c r="G2218" t="s">
        <v>2767</v>
      </c>
      <c r="H2218" s="3">
        <v>335672.99570000003</v>
      </c>
      <c r="I2218" s="3">
        <v>293349.00929999998</v>
      </c>
      <c r="J2218" t="s">
        <v>4582</v>
      </c>
      <c r="K2218" t="str">
        <f>_xlfn.XLOOKUP(A2218, Accounts!A:A, Accounts!E:E, "Not Found")</f>
        <v>Domiciliary</v>
      </c>
      <c r="L2218" s="3">
        <f>_xlfn.XLOOKUP(A2218, Accounts!A:A, Accounts!G:G, 0)</f>
        <v>3463057017</v>
      </c>
      <c r="M2218" s="3" t="str">
        <f>_xlfn.XLOOKUP(A2218, Loan!A:A, Loan!D:D, "0")</f>
        <v>0</v>
      </c>
      <c r="N2218" s="3" t="str">
        <f>_xlfn.XLOOKUP(Customer8[[#This Row],[Account Number]],Transaction!C:C,Transaction!D:D)</f>
        <v>Money Transfer</v>
      </c>
      <c r="O2218" s="3" t="str">
        <f>_xlfn.XLOOKUP(Customer8[[#This Row],[Account Number]], Transaction!C:C,Transaction!E:E)</f>
        <v>Mobile</v>
      </c>
      <c r="P2218" s="2">
        <f>_xlfn.XLOOKUP(Customer8[[#This Row],[Account Number]], Transaction!C:C,Transaction!F:F)</f>
        <v>44207</v>
      </c>
      <c r="Q2218" s="3">
        <f>Customer8[[#This Row],[Bank Deposit]]-Customer8[[#This Row],[Saving Accounts]]</f>
        <v>42323.986400000053</v>
      </c>
      <c r="R2218" s="3">
        <f>IF(AND(K2218="Current", Customer8[[#This Row],[Balance]]&gt;500000), Customer8[[#This Row],[Balance]]*1.02, Customer8[[#This Row],[Balance]])</f>
        <v>42323.986400000053</v>
      </c>
      <c r="S2218" s="3" t="str">
        <f>TEXT(Customer8[[#This Row],[Transaction_Date]], "MMM")</f>
        <v>Jan</v>
      </c>
      <c r="T2218" s="3" t="str">
        <f t="shared" si="34"/>
        <v>40-49 Yrs</v>
      </c>
      <c r="U2218" s="3" t="str">
        <f>TEXT(Customer8[[#This Row],[Transaction_Date]],"YYYY")</f>
        <v>2021</v>
      </c>
    </row>
    <row r="2219" spans="1:21" x14ac:dyDescent="0.35">
      <c r="A2219" t="s">
        <v>4583</v>
      </c>
      <c r="B2219">
        <v>410094830</v>
      </c>
      <c r="C2219">
        <v>56</v>
      </c>
      <c r="D2219" s="1">
        <v>24252</v>
      </c>
      <c r="E2219" t="s">
        <v>11</v>
      </c>
      <c r="F2219" t="s">
        <v>968</v>
      </c>
      <c r="G2219" t="s">
        <v>2771</v>
      </c>
      <c r="H2219" s="3">
        <v>1152844.4717999999</v>
      </c>
      <c r="I2219" s="3">
        <v>366557.48719999997</v>
      </c>
      <c r="J2219" t="s">
        <v>4584</v>
      </c>
      <c r="K2219" t="str">
        <f>_xlfn.XLOOKUP(A2219, Accounts!A:A, Accounts!E:E, "Not Found")</f>
        <v>Joint</v>
      </c>
      <c r="L2219" s="3">
        <f>_xlfn.XLOOKUP(A2219, Accounts!A:A, Accounts!G:G, 0)</f>
        <v>2313443268</v>
      </c>
      <c r="M2219" s="3" t="str">
        <f>_xlfn.XLOOKUP(A2219, Loan!A:A, Loan!D:D, "0")</f>
        <v>0</v>
      </c>
      <c r="N2219" s="3" t="str">
        <f>_xlfn.XLOOKUP(Customer8[[#This Row],[Account Number]],Transaction!C:C,Transaction!D:D)</f>
        <v>Money Transfer</v>
      </c>
      <c r="O2219" s="3" t="str">
        <f>_xlfn.XLOOKUP(Customer8[[#This Row],[Account Number]], Transaction!C:C,Transaction!E:E)</f>
        <v>Mobile</v>
      </c>
      <c r="P2219" s="2">
        <f>_xlfn.XLOOKUP(Customer8[[#This Row],[Account Number]], Transaction!C:C,Transaction!F:F)</f>
        <v>44533</v>
      </c>
      <c r="Q2219" s="3">
        <f>Customer8[[#This Row],[Bank Deposit]]-Customer8[[#This Row],[Saving Accounts]]</f>
        <v>786286.98459999997</v>
      </c>
      <c r="R2219" s="3">
        <f>IF(AND(K2219="Current", Customer8[[#This Row],[Balance]]&gt;500000), Customer8[[#This Row],[Balance]]*1.02, Customer8[[#This Row],[Balance]])</f>
        <v>786286.98459999997</v>
      </c>
      <c r="S2219" s="3" t="str">
        <f>TEXT(Customer8[[#This Row],[Transaction_Date]], "MMM")</f>
        <v>Dec</v>
      </c>
      <c r="T2219" s="3" t="str">
        <f t="shared" si="34"/>
        <v>50-59 Yrs</v>
      </c>
      <c r="U2219" s="3" t="str">
        <f>TEXT(Customer8[[#This Row],[Transaction_Date]],"YYYY")</f>
        <v>2021</v>
      </c>
    </row>
    <row r="2220" spans="1:21" x14ac:dyDescent="0.35">
      <c r="A2220" t="s">
        <v>4585</v>
      </c>
      <c r="B2220">
        <v>553390567</v>
      </c>
      <c r="C2220">
        <v>30</v>
      </c>
      <c r="D2220" s="1">
        <v>33748.5</v>
      </c>
      <c r="E2220" t="s">
        <v>11</v>
      </c>
      <c r="F2220" t="s">
        <v>588</v>
      </c>
      <c r="G2220" t="s">
        <v>2740</v>
      </c>
      <c r="H2220" s="3">
        <v>1247148.9284000001</v>
      </c>
      <c r="I2220" s="3">
        <v>285394.08029999997</v>
      </c>
      <c r="J2220" t="s">
        <v>4586</v>
      </c>
      <c r="K2220" t="str">
        <f>_xlfn.XLOOKUP(A2220, Accounts!A:A, Accounts!E:E, "Not Found")</f>
        <v>Current</v>
      </c>
      <c r="L2220" s="3">
        <f>_xlfn.XLOOKUP(A2220, Accounts!A:A, Accounts!G:G, 0)</f>
        <v>2623636863</v>
      </c>
      <c r="M2220" s="3" t="str">
        <f>_xlfn.XLOOKUP(A2220, Loan!A:A, Loan!D:D, "0")</f>
        <v>0</v>
      </c>
      <c r="N2220" s="3" t="str">
        <f>_xlfn.XLOOKUP(Customer8[[#This Row],[Account Number]],Transaction!C:C,Transaction!D:D)</f>
        <v>Cash Withdrawal</v>
      </c>
      <c r="O2220" s="3" t="str">
        <f>_xlfn.XLOOKUP(Customer8[[#This Row],[Account Number]], Transaction!C:C,Transaction!E:E)</f>
        <v>ATM</v>
      </c>
      <c r="P2220" s="2">
        <f>_xlfn.XLOOKUP(Customer8[[#This Row],[Account Number]], Transaction!C:C,Transaction!F:F)</f>
        <v>44575</v>
      </c>
      <c r="Q2220" s="3">
        <f>Customer8[[#This Row],[Bank Deposit]]-Customer8[[#This Row],[Saving Accounts]]</f>
        <v>961754.84810000006</v>
      </c>
      <c r="R2220" s="3">
        <f>IF(AND(K2220="Current", Customer8[[#This Row],[Balance]]&gt;500000), Customer8[[#This Row],[Balance]]*1.02, Customer8[[#This Row],[Balance]])</f>
        <v>980989.94506200007</v>
      </c>
      <c r="S2220" s="3" t="str">
        <f>TEXT(Customer8[[#This Row],[Transaction_Date]], "MMM")</f>
        <v>Jan</v>
      </c>
      <c r="T2220" s="3" t="str">
        <f t="shared" si="34"/>
        <v>30-39 Yrs</v>
      </c>
      <c r="U2220" s="3" t="str">
        <f>TEXT(Customer8[[#This Row],[Transaction_Date]],"YYYY")</f>
        <v>2022</v>
      </c>
    </row>
    <row r="2221" spans="1:21" x14ac:dyDescent="0.35">
      <c r="A2221" t="s">
        <v>4587</v>
      </c>
      <c r="B2221">
        <v>602536003</v>
      </c>
      <c r="C2221">
        <v>20</v>
      </c>
      <c r="D2221" s="1">
        <v>37401</v>
      </c>
      <c r="E2221" t="s">
        <v>11</v>
      </c>
      <c r="F2221" t="s">
        <v>307</v>
      </c>
      <c r="G2221" t="s">
        <v>2759</v>
      </c>
      <c r="H2221" s="3">
        <v>286708.1727</v>
      </c>
      <c r="I2221" s="3">
        <v>106821.916</v>
      </c>
      <c r="J2221" t="s">
        <v>4588</v>
      </c>
      <c r="K2221" t="str">
        <f>_xlfn.XLOOKUP(A2221, Accounts!A:A, Accounts!E:E, "Not Found")</f>
        <v>Domiciliary</v>
      </c>
      <c r="L2221" s="3">
        <f>_xlfn.XLOOKUP(A2221, Accounts!A:A, Accounts!G:G, 0)</f>
        <v>91074645</v>
      </c>
      <c r="M2221" s="3" t="str">
        <f>_xlfn.XLOOKUP(A2221, Loan!A:A, Loan!D:D, "0")</f>
        <v>0</v>
      </c>
      <c r="N2221" s="3" t="str">
        <f>_xlfn.XLOOKUP(Customer8[[#This Row],[Account Number]],Transaction!C:C,Transaction!D:D)</f>
        <v>Online Payment</v>
      </c>
      <c r="O2221" s="3" t="str">
        <f>_xlfn.XLOOKUP(Customer8[[#This Row],[Account Number]], Transaction!C:C,Transaction!E:E)</f>
        <v>Card</v>
      </c>
      <c r="P2221" s="2">
        <f>_xlfn.XLOOKUP(Customer8[[#This Row],[Account Number]], Transaction!C:C,Transaction!F:F)</f>
        <v>44450</v>
      </c>
      <c r="Q2221" s="3">
        <f>Customer8[[#This Row],[Bank Deposit]]-Customer8[[#This Row],[Saving Accounts]]</f>
        <v>179886.2567</v>
      </c>
      <c r="R2221" s="3">
        <f>IF(AND(K2221="Current", Customer8[[#This Row],[Balance]]&gt;500000), Customer8[[#This Row],[Balance]]*1.02, Customer8[[#This Row],[Balance]])</f>
        <v>179886.2567</v>
      </c>
      <c r="S2221" s="3" t="str">
        <f>TEXT(Customer8[[#This Row],[Transaction_Date]], "MMM")</f>
        <v>Sep</v>
      </c>
      <c r="T2221" s="3" t="str">
        <f t="shared" si="34"/>
        <v>20-29 Yrs</v>
      </c>
      <c r="U2221" s="3" t="str">
        <f>TEXT(Customer8[[#This Row],[Transaction_Date]],"YYYY")</f>
        <v>2021</v>
      </c>
    </row>
    <row r="2222" spans="1:21" x14ac:dyDescent="0.35">
      <c r="A2222" t="s">
        <v>4589</v>
      </c>
      <c r="B2222">
        <v>346081022</v>
      </c>
      <c r="C2222">
        <v>66</v>
      </c>
      <c r="D2222" s="1">
        <v>20599.5</v>
      </c>
      <c r="E2222" t="s">
        <v>11</v>
      </c>
      <c r="F2222" t="s">
        <v>1567</v>
      </c>
      <c r="G2222" t="s">
        <v>2756</v>
      </c>
      <c r="H2222" s="3">
        <v>448356.3737</v>
      </c>
      <c r="I2222" s="3">
        <v>378131.88140000001</v>
      </c>
      <c r="J2222" t="s">
        <v>4590</v>
      </c>
      <c r="K2222" t="str">
        <f>_xlfn.XLOOKUP(A2222, Accounts!A:A, Accounts!E:E, "Not Found")</f>
        <v>Joint</v>
      </c>
      <c r="L2222" s="3">
        <f>_xlfn.XLOOKUP(A2222, Accounts!A:A, Accounts!G:G, 0)</f>
        <v>3735283188</v>
      </c>
      <c r="M2222" s="3" t="str">
        <f>_xlfn.XLOOKUP(A2222, Loan!A:A, Loan!D:D, "0")</f>
        <v>0</v>
      </c>
      <c r="N2222" s="3" t="str">
        <f>_xlfn.XLOOKUP(Customer8[[#This Row],[Account Number]],Transaction!C:C,Transaction!D:D)</f>
        <v>Cash Withdrawal</v>
      </c>
      <c r="O2222" s="3" t="str">
        <f>_xlfn.XLOOKUP(Customer8[[#This Row],[Account Number]], Transaction!C:C,Transaction!E:E)</f>
        <v>POS</v>
      </c>
      <c r="P2222" s="2">
        <f>_xlfn.XLOOKUP(Customer8[[#This Row],[Account Number]], Transaction!C:C,Transaction!F:F)</f>
        <v>44593</v>
      </c>
      <c r="Q2222" s="3">
        <f>Customer8[[#This Row],[Bank Deposit]]-Customer8[[#This Row],[Saving Accounts]]</f>
        <v>70224.492299999984</v>
      </c>
      <c r="R2222" s="3">
        <f>IF(AND(K2222="Current", Customer8[[#This Row],[Balance]]&gt;500000), Customer8[[#This Row],[Balance]]*1.02, Customer8[[#This Row],[Balance]])</f>
        <v>70224.492299999984</v>
      </c>
      <c r="S2222" s="3" t="str">
        <f>TEXT(Customer8[[#This Row],[Transaction_Date]], "MMM")</f>
        <v>Feb</v>
      </c>
      <c r="T2222" s="3" t="str">
        <f t="shared" si="34"/>
        <v>60-69 Yrs</v>
      </c>
      <c r="U2222" s="3" t="str">
        <f>TEXT(Customer8[[#This Row],[Transaction_Date]],"YYYY")</f>
        <v>2022</v>
      </c>
    </row>
    <row r="2223" spans="1:21" x14ac:dyDescent="0.35">
      <c r="A2223" t="s">
        <v>835</v>
      </c>
      <c r="B2223">
        <v>207787763</v>
      </c>
      <c r="C2223">
        <v>77</v>
      </c>
      <c r="D2223" s="1">
        <v>16581.75</v>
      </c>
      <c r="E2223" t="s">
        <v>11</v>
      </c>
      <c r="F2223" t="s">
        <v>323</v>
      </c>
      <c r="G2223" t="s">
        <v>2749</v>
      </c>
      <c r="H2223" s="3">
        <v>73199.447100000005</v>
      </c>
      <c r="I2223" s="3">
        <v>19210.599099999999</v>
      </c>
      <c r="J2223" t="s">
        <v>2276</v>
      </c>
      <c r="K2223" t="str">
        <f>_xlfn.XLOOKUP(A2223, Accounts!A:A, Accounts!E:E, "Not Found")</f>
        <v>Domiciliary</v>
      </c>
      <c r="L2223" s="3">
        <f>_xlfn.XLOOKUP(A2223, Accounts!A:A, Accounts!G:G, 0)</f>
        <v>1461740544</v>
      </c>
      <c r="M2223" s="3" t="str">
        <f>_xlfn.XLOOKUP(A2223, Loan!A:A, Loan!D:D, "0")</f>
        <v>0</v>
      </c>
      <c r="N2223" s="3" t="str">
        <f>_xlfn.XLOOKUP(Customer8[[#This Row],[Account Number]],Transaction!C:C,Transaction!D:D)</f>
        <v>Money Deposit</v>
      </c>
      <c r="O2223" s="3" t="str">
        <f>_xlfn.XLOOKUP(Customer8[[#This Row],[Account Number]], Transaction!C:C,Transaction!E:E)</f>
        <v>Bank</v>
      </c>
      <c r="P2223" s="2">
        <f>_xlfn.XLOOKUP(Customer8[[#This Row],[Account Number]], Transaction!C:C,Transaction!F:F)</f>
        <v>44682</v>
      </c>
      <c r="Q2223" s="3">
        <f>Customer8[[#This Row],[Bank Deposit]]-Customer8[[#This Row],[Saving Accounts]]</f>
        <v>53988.848000000005</v>
      </c>
      <c r="R2223" s="3">
        <f>IF(AND(K2223="Current", Customer8[[#This Row],[Balance]]&gt;500000), Customer8[[#This Row],[Balance]]*1.02, Customer8[[#This Row],[Balance]])</f>
        <v>53988.848000000005</v>
      </c>
      <c r="S2223" s="3" t="str">
        <f>TEXT(Customer8[[#This Row],[Transaction_Date]], "MMM")</f>
        <v>May</v>
      </c>
      <c r="T2223" s="3" t="str">
        <f t="shared" si="34"/>
        <v>70 Yrs &amp; Above</v>
      </c>
      <c r="U2223" s="3" t="str">
        <f>TEXT(Customer8[[#This Row],[Transaction_Date]],"YYYY")</f>
        <v>2022</v>
      </c>
    </row>
    <row r="2224" spans="1:21" x14ac:dyDescent="0.35">
      <c r="A2224" t="s">
        <v>4591</v>
      </c>
      <c r="B2224">
        <v>511686088</v>
      </c>
      <c r="C2224">
        <v>72</v>
      </c>
      <c r="D2224" s="1">
        <v>18408</v>
      </c>
      <c r="E2224" t="s">
        <v>11</v>
      </c>
      <c r="F2224" t="s">
        <v>502</v>
      </c>
      <c r="G2224" t="s">
        <v>2756</v>
      </c>
      <c r="H2224" s="3">
        <v>272225.31599999999</v>
      </c>
      <c r="I2224" s="3">
        <v>239459.28709999999</v>
      </c>
      <c r="J2224" t="s">
        <v>4592</v>
      </c>
      <c r="K2224" t="str">
        <f>_xlfn.XLOOKUP(A2224, Accounts!A:A, Accounts!E:E, "Not Found")</f>
        <v>Current</v>
      </c>
      <c r="L2224" s="3">
        <f>_xlfn.XLOOKUP(A2224, Accounts!A:A, Accounts!G:G, 0)</f>
        <v>3900582735</v>
      </c>
      <c r="M2224" s="3" t="str">
        <f>_xlfn.XLOOKUP(A2224, Loan!A:A, Loan!D:D, "0")</f>
        <v>0</v>
      </c>
      <c r="N2224" s="3" t="str">
        <f>_xlfn.XLOOKUP(Customer8[[#This Row],[Account Number]],Transaction!C:C,Transaction!D:D)</f>
        <v>Money Deposit</v>
      </c>
      <c r="O2224" s="3" t="str">
        <f>_xlfn.XLOOKUP(Customer8[[#This Row],[Account Number]], Transaction!C:C,Transaction!E:E)</f>
        <v>Bank</v>
      </c>
      <c r="P2224" s="2">
        <f>_xlfn.XLOOKUP(Customer8[[#This Row],[Account Number]], Transaction!C:C,Transaction!F:F)</f>
        <v>44498</v>
      </c>
      <c r="Q2224" s="3">
        <f>Customer8[[#This Row],[Bank Deposit]]-Customer8[[#This Row],[Saving Accounts]]</f>
        <v>32766.028900000005</v>
      </c>
      <c r="R2224" s="3">
        <f>IF(AND(K2224="Current", Customer8[[#This Row],[Balance]]&gt;500000), Customer8[[#This Row],[Balance]]*1.02, Customer8[[#This Row],[Balance]])</f>
        <v>32766.028900000005</v>
      </c>
      <c r="S2224" s="3" t="str">
        <f>TEXT(Customer8[[#This Row],[Transaction_Date]], "MMM")</f>
        <v>Oct</v>
      </c>
      <c r="T2224" s="3" t="str">
        <f t="shared" si="34"/>
        <v>70 Yrs &amp; Above</v>
      </c>
      <c r="U2224" s="3" t="str">
        <f>TEXT(Customer8[[#This Row],[Transaction_Date]],"YYYY")</f>
        <v>2021</v>
      </c>
    </row>
    <row r="2225" spans="1:21" x14ac:dyDescent="0.35">
      <c r="A2225" t="s">
        <v>4593</v>
      </c>
      <c r="B2225">
        <v>643745187</v>
      </c>
      <c r="C2225">
        <v>60</v>
      </c>
      <c r="D2225" s="1">
        <v>22791</v>
      </c>
      <c r="E2225" t="s">
        <v>11</v>
      </c>
      <c r="F2225" t="s">
        <v>676</v>
      </c>
      <c r="G2225" t="s">
        <v>2800</v>
      </c>
      <c r="H2225" s="3">
        <v>295042.59769999998</v>
      </c>
      <c r="I2225" s="3">
        <v>139843.48579999999</v>
      </c>
      <c r="J2225" t="s">
        <v>2070</v>
      </c>
      <c r="K2225" t="str">
        <f>_xlfn.XLOOKUP(A2225, Accounts!A:A, Accounts!E:E, "Not Found")</f>
        <v>Current</v>
      </c>
      <c r="L2225" s="3">
        <f>_xlfn.XLOOKUP(A2225, Accounts!A:A, Accounts!G:G, 0)</f>
        <v>963974616</v>
      </c>
      <c r="M2225" s="3" t="str">
        <f>_xlfn.XLOOKUP(A2225, Loan!A:A, Loan!D:D, "0")</f>
        <v>0</v>
      </c>
      <c r="N2225" s="3" t="str">
        <f>_xlfn.XLOOKUP(Customer8[[#This Row],[Account Number]],Transaction!C:C,Transaction!D:D)</f>
        <v>Online Payment</v>
      </c>
      <c r="O2225" s="3" t="str">
        <f>_xlfn.XLOOKUP(Customer8[[#This Row],[Account Number]], Transaction!C:C,Transaction!E:E)</f>
        <v>Mobile</v>
      </c>
      <c r="P2225" s="2">
        <f>_xlfn.XLOOKUP(Customer8[[#This Row],[Account Number]], Transaction!C:C,Transaction!F:F)</f>
        <v>44510</v>
      </c>
      <c r="Q2225" s="3">
        <f>Customer8[[#This Row],[Bank Deposit]]-Customer8[[#This Row],[Saving Accounts]]</f>
        <v>155199.11189999999</v>
      </c>
      <c r="R2225" s="3">
        <f>IF(AND(K2225="Current", Customer8[[#This Row],[Balance]]&gt;500000), Customer8[[#This Row],[Balance]]*1.02, Customer8[[#This Row],[Balance]])</f>
        <v>155199.11189999999</v>
      </c>
      <c r="S2225" s="3" t="str">
        <f>TEXT(Customer8[[#This Row],[Transaction_Date]], "MMM")</f>
        <v>Nov</v>
      </c>
      <c r="T2225" s="3" t="str">
        <f t="shared" si="34"/>
        <v>60-69 Yrs</v>
      </c>
      <c r="U2225" s="3" t="str">
        <f>TEXT(Customer8[[#This Row],[Transaction_Date]],"YYYY")</f>
        <v>2021</v>
      </c>
    </row>
    <row r="2226" spans="1:21" x14ac:dyDescent="0.35">
      <c r="A2226" t="s">
        <v>4594</v>
      </c>
      <c r="B2226">
        <v>900114788</v>
      </c>
      <c r="C2226">
        <v>81</v>
      </c>
      <c r="D2226" s="1">
        <v>15120.75</v>
      </c>
      <c r="E2226" t="s">
        <v>11</v>
      </c>
      <c r="F2226" t="s">
        <v>1499</v>
      </c>
      <c r="G2226" t="s">
        <v>2756</v>
      </c>
      <c r="H2226" s="3">
        <v>128237.95419999999</v>
      </c>
      <c r="I2226" s="3">
        <v>97061.415500000003</v>
      </c>
      <c r="J2226" t="s">
        <v>4595</v>
      </c>
      <c r="K2226" t="str">
        <f>_xlfn.XLOOKUP(A2226, Accounts!A:A, Accounts!E:E, "Not Found")</f>
        <v>Joint</v>
      </c>
      <c r="L2226" s="3">
        <f>_xlfn.XLOOKUP(A2226, Accounts!A:A, Accounts!G:G, 0)</f>
        <v>804082464</v>
      </c>
      <c r="M2226" s="3" t="str">
        <f>_xlfn.XLOOKUP(A2226, Loan!A:A, Loan!D:D, "0")</f>
        <v>0</v>
      </c>
      <c r="N2226" s="3" t="str">
        <f>_xlfn.XLOOKUP(Customer8[[#This Row],[Account Number]],Transaction!C:C,Transaction!D:D)</f>
        <v>Online Payment</v>
      </c>
      <c r="O2226" s="3" t="str">
        <f>_xlfn.XLOOKUP(Customer8[[#This Row],[Account Number]], Transaction!C:C,Transaction!E:E)</f>
        <v>Card</v>
      </c>
      <c r="P2226" s="2">
        <f>_xlfn.XLOOKUP(Customer8[[#This Row],[Account Number]], Transaction!C:C,Transaction!F:F)</f>
        <v>44257</v>
      </c>
      <c r="Q2226" s="3">
        <f>Customer8[[#This Row],[Bank Deposit]]-Customer8[[#This Row],[Saving Accounts]]</f>
        <v>31176.53869999999</v>
      </c>
      <c r="R2226" s="3">
        <f>IF(AND(K2226="Current", Customer8[[#This Row],[Balance]]&gt;500000), Customer8[[#This Row],[Balance]]*1.02, Customer8[[#This Row],[Balance]])</f>
        <v>31176.53869999999</v>
      </c>
      <c r="S2226" s="3" t="str">
        <f>TEXT(Customer8[[#This Row],[Transaction_Date]], "MMM")</f>
        <v>Mar</v>
      </c>
      <c r="T2226" s="3" t="str">
        <f t="shared" si="34"/>
        <v>70 Yrs &amp; Above</v>
      </c>
      <c r="U2226" s="3" t="str">
        <f>TEXT(Customer8[[#This Row],[Transaction_Date]],"YYYY")</f>
        <v>2021</v>
      </c>
    </row>
    <row r="2227" spans="1:21" x14ac:dyDescent="0.35">
      <c r="A2227" t="s">
        <v>4596</v>
      </c>
      <c r="B2227">
        <v>516035467</v>
      </c>
      <c r="C2227">
        <v>76</v>
      </c>
      <c r="D2227" s="1">
        <v>16947</v>
      </c>
      <c r="E2227" t="s">
        <v>11</v>
      </c>
      <c r="F2227" t="s">
        <v>467</v>
      </c>
      <c r="G2227" t="s">
        <v>2776</v>
      </c>
      <c r="H2227" s="3">
        <v>594754.6679</v>
      </c>
      <c r="I2227" s="3">
        <v>301806.35810000001</v>
      </c>
      <c r="J2227" t="s">
        <v>4597</v>
      </c>
      <c r="K2227" t="str">
        <f>_xlfn.XLOOKUP(A2227, Accounts!A:A, Accounts!E:E, "Not Found")</f>
        <v>Current</v>
      </c>
      <c r="L2227" s="3">
        <f>_xlfn.XLOOKUP(A2227, Accounts!A:A, Accounts!G:G, 0)</f>
        <v>1849159287</v>
      </c>
      <c r="M2227" s="3" t="str">
        <f>_xlfn.XLOOKUP(A2227, Loan!A:A, Loan!D:D, "0")</f>
        <v>0</v>
      </c>
      <c r="N2227" s="3" t="str">
        <f>_xlfn.XLOOKUP(Customer8[[#This Row],[Account Number]],Transaction!C:C,Transaction!D:D)</f>
        <v>Online Payment</v>
      </c>
      <c r="O2227" s="3" t="str">
        <f>_xlfn.XLOOKUP(Customer8[[#This Row],[Account Number]], Transaction!C:C,Transaction!E:E)</f>
        <v>Internet Banking</v>
      </c>
      <c r="P2227" s="2">
        <f>_xlfn.XLOOKUP(Customer8[[#This Row],[Account Number]], Transaction!C:C,Transaction!F:F)</f>
        <v>44255</v>
      </c>
      <c r="Q2227" s="3">
        <f>Customer8[[#This Row],[Bank Deposit]]-Customer8[[#This Row],[Saving Accounts]]</f>
        <v>292948.30979999999</v>
      </c>
      <c r="R2227" s="3">
        <f>IF(AND(K2227="Current", Customer8[[#This Row],[Balance]]&gt;500000), Customer8[[#This Row],[Balance]]*1.02, Customer8[[#This Row],[Balance]])</f>
        <v>292948.30979999999</v>
      </c>
      <c r="S2227" s="3" t="str">
        <f>TEXT(Customer8[[#This Row],[Transaction_Date]], "MMM")</f>
        <v>Feb</v>
      </c>
      <c r="T2227" s="3" t="str">
        <f t="shared" si="34"/>
        <v>70 Yrs &amp; Above</v>
      </c>
      <c r="U2227" s="3" t="str">
        <f>TEXT(Customer8[[#This Row],[Transaction_Date]],"YYYY")</f>
        <v>2021</v>
      </c>
    </row>
    <row r="2228" spans="1:21" x14ac:dyDescent="0.35">
      <c r="A2228" t="s">
        <v>4598</v>
      </c>
      <c r="B2228">
        <v>195572040</v>
      </c>
      <c r="C2228">
        <v>34</v>
      </c>
      <c r="D2228" s="1">
        <v>32287.5</v>
      </c>
      <c r="E2228" t="s">
        <v>11</v>
      </c>
      <c r="F2228" t="s">
        <v>679</v>
      </c>
      <c r="G2228" t="s">
        <v>2749</v>
      </c>
      <c r="H2228" s="3">
        <v>117544.1299</v>
      </c>
      <c r="I2228" s="3">
        <v>91143.099700000006</v>
      </c>
      <c r="J2228" t="s">
        <v>4599</v>
      </c>
      <c r="K2228" t="str">
        <f>_xlfn.XLOOKUP(A2228, Accounts!A:A, Accounts!E:E, "Not Found")</f>
        <v>Domiciliary</v>
      </c>
      <c r="L2228" s="3">
        <f>_xlfn.XLOOKUP(A2228, Accounts!A:A, Accounts!G:G, 0)</f>
        <v>2345569407</v>
      </c>
      <c r="M2228" s="3" t="str">
        <f>_xlfn.XLOOKUP(A2228, Loan!A:A, Loan!D:D, "0")</f>
        <v>0</v>
      </c>
      <c r="N2228" s="3" t="str">
        <f>_xlfn.XLOOKUP(Customer8[[#This Row],[Account Number]],Transaction!C:C,Transaction!D:D)</f>
        <v>Online Payment</v>
      </c>
      <c r="O2228" s="3" t="str">
        <f>_xlfn.XLOOKUP(Customer8[[#This Row],[Account Number]], Transaction!C:C,Transaction!E:E)</f>
        <v>Mobile</v>
      </c>
      <c r="P2228" s="2">
        <f>_xlfn.XLOOKUP(Customer8[[#This Row],[Account Number]], Transaction!C:C,Transaction!F:F)</f>
        <v>44312</v>
      </c>
      <c r="Q2228" s="3">
        <f>Customer8[[#This Row],[Bank Deposit]]-Customer8[[#This Row],[Saving Accounts]]</f>
        <v>26401.030199999994</v>
      </c>
      <c r="R2228" s="3">
        <f>IF(AND(K2228="Current", Customer8[[#This Row],[Balance]]&gt;500000), Customer8[[#This Row],[Balance]]*1.02, Customer8[[#This Row],[Balance]])</f>
        <v>26401.030199999994</v>
      </c>
      <c r="S2228" s="3" t="str">
        <f>TEXT(Customer8[[#This Row],[Transaction_Date]], "MMM")</f>
        <v>Apr</v>
      </c>
      <c r="T2228" s="3" t="str">
        <f t="shared" si="34"/>
        <v>30-39 Yrs</v>
      </c>
      <c r="U2228" s="3" t="str">
        <f>TEXT(Customer8[[#This Row],[Transaction_Date]],"YYYY")</f>
        <v>2021</v>
      </c>
    </row>
    <row r="2229" spans="1:21" x14ac:dyDescent="0.35">
      <c r="A2229" t="s">
        <v>4600</v>
      </c>
      <c r="B2229">
        <v>118038711</v>
      </c>
      <c r="C2229">
        <v>75</v>
      </c>
      <c r="D2229" s="1">
        <v>17312.25</v>
      </c>
      <c r="E2229" t="s">
        <v>11</v>
      </c>
      <c r="F2229" t="s">
        <v>1762</v>
      </c>
      <c r="G2229" t="s">
        <v>2771</v>
      </c>
      <c r="H2229" s="3">
        <v>1146228.6828000001</v>
      </c>
      <c r="I2229" s="3">
        <v>253284.6992</v>
      </c>
      <c r="J2229" t="s">
        <v>4601</v>
      </c>
      <c r="K2229" t="str">
        <f>_xlfn.XLOOKUP(A2229, Accounts!A:A, Accounts!E:E, "Not Found")</f>
        <v>Corporate</v>
      </c>
      <c r="L2229" s="3">
        <f>_xlfn.XLOOKUP(A2229, Accounts!A:A, Accounts!G:G, 0)</f>
        <v>975025795</v>
      </c>
      <c r="M2229" s="3" t="str">
        <f>_xlfn.XLOOKUP(A2229, Loan!A:A, Loan!D:D, "0")</f>
        <v>0</v>
      </c>
      <c r="N2229" s="3" t="str">
        <f>_xlfn.XLOOKUP(Customer8[[#This Row],[Account Number]],Transaction!C:C,Transaction!D:D)</f>
        <v>Checks</v>
      </c>
      <c r="O2229" s="3" t="str">
        <f>_xlfn.XLOOKUP(Customer8[[#This Row],[Account Number]], Transaction!C:C,Transaction!E:E)</f>
        <v>Informal Services</v>
      </c>
      <c r="P2229" s="2">
        <f>_xlfn.XLOOKUP(Customer8[[#This Row],[Account Number]], Transaction!C:C,Transaction!F:F)</f>
        <v>44197</v>
      </c>
      <c r="Q2229" s="3">
        <f>Customer8[[#This Row],[Bank Deposit]]-Customer8[[#This Row],[Saving Accounts]]</f>
        <v>892943.98360000004</v>
      </c>
      <c r="R2229" s="3">
        <f>IF(AND(K2229="Current", Customer8[[#This Row],[Balance]]&gt;500000), Customer8[[#This Row],[Balance]]*1.02, Customer8[[#This Row],[Balance]])</f>
        <v>892943.98360000004</v>
      </c>
      <c r="S2229" s="3" t="str">
        <f>TEXT(Customer8[[#This Row],[Transaction_Date]], "MMM")</f>
        <v>Jan</v>
      </c>
      <c r="T2229" s="3" t="str">
        <f t="shared" si="34"/>
        <v>70 Yrs &amp; Above</v>
      </c>
      <c r="U2229" s="3" t="str">
        <f>TEXT(Customer8[[#This Row],[Transaction_Date]],"YYYY")</f>
        <v>2021</v>
      </c>
    </row>
    <row r="2230" spans="1:21" x14ac:dyDescent="0.35">
      <c r="A2230" t="s">
        <v>4602</v>
      </c>
      <c r="B2230">
        <v>359480447</v>
      </c>
      <c r="C2230">
        <v>38</v>
      </c>
      <c r="D2230" s="1">
        <v>30826.5</v>
      </c>
      <c r="E2230" t="s">
        <v>11</v>
      </c>
      <c r="F2230" t="s">
        <v>130</v>
      </c>
      <c r="G2230" t="s">
        <v>2776</v>
      </c>
      <c r="H2230" s="3">
        <v>2603230.6253</v>
      </c>
      <c r="I2230" s="3">
        <v>547232.31019999995</v>
      </c>
      <c r="J2230" t="s">
        <v>4603</v>
      </c>
      <c r="K2230" t="str">
        <f>_xlfn.XLOOKUP(A2230, Accounts!A:A, Accounts!E:E, "Not Found")</f>
        <v>Domiciliary</v>
      </c>
      <c r="L2230" s="3">
        <f>_xlfn.XLOOKUP(A2230, Accounts!A:A, Accounts!G:G, 0)</f>
        <v>11287008</v>
      </c>
      <c r="M2230" s="3" t="str">
        <f>_xlfn.XLOOKUP(A2230, Loan!A:A, Loan!D:D, "0")</f>
        <v>0</v>
      </c>
      <c r="N2230" s="3" t="str">
        <f>_xlfn.XLOOKUP(Customer8[[#This Row],[Account Number]],Transaction!C:C,Transaction!D:D)</f>
        <v>Online Payment</v>
      </c>
      <c r="O2230" s="3" t="str">
        <f>_xlfn.XLOOKUP(Customer8[[#This Row],[Account Number]], Transaction!C:C,Transaction!E:E)</f>
        <v>Mobile</v>
      </c>
      <c r="P2230" s="2">
        <f>_xlfn.XLOOKUP(Customer8[[#This Row],[Account Number]], Transaction!C:C,Transaction!F:F)</f>
        <v>44626</v>
      </c>
      <c r="Q2230" s="3">
        <f>Customer8[[#This Row],[Bank Deposit]]-Customer8[[#This Row],[Saving Accounts]]</f>
        <v>2055998.3151</v>
      </c>
      <c r="R2230" s="3">
        <f>IF(AND(K2230="Current", Customer8[[#This Row],[Balance]]&gt;500000), Customer8[[#This Row],[Balance]]*1.02, Customer8[[#This Row],[Balance]])</f>
        <v>2055998.3151</v>
      </c>
      <c r="S2230" s="3" t="str">
        <f>TEXT(Customer8[[#This Row],[Transaction_Date]], "MMM")</f>
        <v>Mar</v>
      </c>
      <c r="T2230" s="3" t="str">
        <f t="shared" si="34"/>
        <v>30-39 Yrs</v>
      </c>
      <c r="U2230" s="3" t="str">
        <f>TEXT(Customer8[[#This Row],[Transaction_Date]],"YYYY")</f>
        <v>2022</v>
      </c>
    </row>
    <row r="2231" spans="1:21" x14ac:dyDescent="0.35">
      <c r="A2231" t="s">
        <v>4604</v>
      </c>
      <c r="B2231">
        <v>332550519</v>
      </c>
      <c r="C2231">
        <v>72</v>
      </c>
      <c r="D2231" s="1">
        <v>18408</v>
      </c>
      <c r="E2231" t="s">
        <v>11</v>
      </c>
      <c r="F2231" t="s">
        <v>208</v>
      </c>
      <c r="G2231" t="s">
        <v>2743</v>
      </c>
      <c r="H2231" s="3">
        <v>483072.14970000001</v>
      </c>
      <c r="I2231" s="3">
        <v>130429.4804</v>
      </c>
      <c r="J2231" t="s">
        <v>4605</v>
      </c>
      <c r="K2231" t="str">
        <f>_xlfn.XLOOKUP(A2231, Accounts!A:A, Accounts!E:E, "Not Found")</f>
        <v>Corporate</v>
      </c>
      <c r="L2231" s="3">
        <f>_xlfn.XLOOKUP(A2231, Accounts!A:A, Accounts!G:G, 0)</f>
        <v>2481909045</v>
      </c>
      <c r="M2231" s="3" t="str">
        <f>_xlfn.XLOOKUP(A2231, Loan!A:A, Loan!D:D, "0")</f>
        <v>0</v>
      </c>
      <c r="N2231" s="3" t="str">
        <f>_xlfn.XLOOKUP(Customer8[[#This Row],[Account Number]],Transaction!C:C,Transaction!D:D)</f>
        <v>Online Payment</v>
      </c>
      <c r="O2231" s="3" t="str">
        <f>_xlfn.XLOOKUP(Customer8[[#This Row],[Account Number]], Transaction!C:C,Transaction!E:E)</f>
        <v>Internet Banking</v>
      </c>
      <c r="P2231" s="2">
        <f>_xlfn.XLOOKUP(Customer8[[#This Row],[Account Number]], Transaction!C:C,Transaction!F:F)</f>
        <v>44476</v>
      </c>
      <c r="Q2231" s="3">
        <f>Customer8[[#This Row],[Bank Deposit]]-Customer8[[#This Row],[Saving Accounts]]</f>
        <v>352642.66930000001</v>
      </c>
      <c r="R2231" s="3">
        <f>IF(AND(K2231="Current", Customer8[[#This Row],[Balance]]&gt;500000), Customer8[[#This Row],[Balance]]*1.02, Customer8[[#This Row],[Balance]])</f>
        <v>352642.66930000001</v>
      </c>
      <c r="S2231" s="3" t="str">
        <f>TEXT(Customer8[[#This Row],[Transaction_Date]], "MMM")</f>
        <v>Oct</v>
      </c>
      <c r="T2231" s="3" t="str">
        <f t="shared" si="34"/>
        <v>70 Yrs &amp; Above</v>
      </c>
      <c r="U2231" s="3" t="str">
        <f>TEXT(Customer8[[#This Row],[Transaction_Date]],"YYYY")</f>
        <v>2021</v>
      </c>
    </row>
    <row r="2232" spans="1:21" x14ac:dyDescent="0.35">
      <c r="A2232" t="s">
        <v>4606</v>
      </c>
      <c r="B2232">
        <v>75345218</v>
      </c>
      <c r="C2232">
        <v>49</v>
      </c>
      <c r="D2232" s="1">
        <v>26808.75</v>
      </c>
      <c r="E2232" t="s">
        <v>11</v>
      </c>
      <c r="F2232" t="s">
        <v>489</v>
      </c>
      <c r="G2232" t="s">
        <v>2740</v>
      </c>
      <c r="H2232" s="3">
        <v>180778.1722</v>
      </c>
      <c r="I2232" s="3">
        <v>123690.32829999999</v>
      </c>
      <c r="J2232" t="s">
        <v>4607</v>
      </c>
      <c r="K2232" t="str">
        <f>_xlfn.XLOOKUP(A2232, Accounts!A:A, Accounts!E:E, "Not Found")</f>
        <v>Domiciliary</v>
      </c>
      <c r="L2232" s="3">
        <f>_xlfn.XLOOKUP(A2232, Accounts!A:A, Accounts!G:G, 0)</f>
        <v>44804418</v>
      </c>
      <c r="M2232" s="3" t="str">
        <f>_xlfn.XLOOKUP(A2232, Loan!A:A, Loan!D:D, "0")</f>
        <v>0</v>
      </c>
      <c r="N2232" s="3" t="str">
        <f>_xlfn.XLOOKUP(Customer8[[#This Row],[Account Number]],Transaction!C:C,Transaction!D:D)</f>
        <v>Checks</v>
      </c>
      <c r="O2232" s="3" t="str">
        <f>_xlfn.XLOOKUP(Customer8[[#This Row],[Account Number]], Transaction!C:C,Transaction!E:E)</f>
        <v>Informal Services</v>
      </c>
      <c r="P2232" s="2">
        <f>_xlfn.XLOOKUP(Customer8[[#This Row],[Account Number]], Transaction!C:C,Transaction!F:F)</f>
        <v>44458</v>
      </c>
      <c r="Q2232" s="3">
        <f>Customer8[[#This Row],[Bank Deposit]]-Customer8[[#This Row],[Saving Accounts]]</f>
        <v>57087.843900000007</v>
      </c>
      <c r="R2232" s="3">
        <f>IF(AND(K2232="Current", Customer8[[#This Row],[Balance]]&gt;500000), Customer8[[#This Row],[Balance]]*1.02, Customer8[[#This Row],[Balance]])</f>
        <v>57087.843900000007</v>
      </c>
      <c r="S2232" s="3" t="str">
        <f>TEXT(Customer8[[#This Row],[Transaction_Date]], "MMM")</f>
        <v>Sep</v>
      </c>
      <c r="T2232" s="3" t="str">
        <f t="shared" si="34"/>
        <v>40-49 Yrs</v>
      </c>
      <c r="U2232" s="3" t="str">
        <f>TEXT(Customer8[[#This Row],[Transaction_Date]],"YYYY")</f>
        <v>2021</v>
      </c>
    </row>
    <row r="2233" spans="1:21" x14ac:dyDescent="0.35">
      <c r="A2233" t="s">
        <v>4608</v>
      </c>
      <c r="B2233">
        <v>92871480</v>
      </c>
      <c r="C2233">
        <v>78</v>
      </c>
      <c r="D2233" s="1">
        <v>16216.5</v>
      </c>
      <c r="E2233" t="s">
        <v>11</v>
      </c>
      <c r="F2233" t="s">
        <v>588</v>
      </c>
      <c r="G2233" t="s">
        <v>2771</v>
      </c>
      <c r="H2233" s="3">
        <v>752220.14709999994</v>
      </c>
      <c r="I2233" s="3">
        <v>398767.30690000003</v>
      </c>
      <c r="J2233" t="s">
        <v>4609</v>
      </c>
      <c r="K2233" t="str">
        <f>_xlfn.XLOOKUP(A2233, Accounts!A:A, Accounts!E:E, "Not Found")</f>
        <v>Current</v>
      </c>
      <c r="L2233" s="3">
        <f>_xlfn.XLOOKUP(A2233, Accounts!A:A, Accounts!G:G, 0)</f>
        <v>1617665418</v>
      </c>
      <c r="M2233" s="3" t="str">
        <f>_xlfn.XLOOKUP(A2233, Loan!A:A, Loan!D:D, "0")</f>
        <v>0</v>
      </c>
      <c r="N2233" s="3" t="str">
        <f>_xlfn.XLOOKUP(Customer8[[#This Row],[Account Number]],Transaction!C:C,Transaction!D:D)</f>
        <v>Money Deposit</v>
      </c>
      <c r="O2233" s="3" t="str">
        <f>_xlfn.XLOOKUP(Customer8[[#This Row],[Account Number]], Transaction!C:C,Transaction!E:E)</f>
        <v>Bank</v>
      </c>
      <c r="P2233" s="2">
        <f>_xlfn.XLOOKUP(Customer8[[#This Row],[Account Number]], Transaction!C:C,Transaction!F:F)</f>
        <v>44649</v>
      </c>
      <c r="Q2233" s="3">
        <f>Customer8[[#This Row],[Bank Deposit]]-Customer8[[#This Row],[Saving Accounts]]</f>
        <v>353452.84019999992</v>
      </c>
      <c r="R2233" s="3">
        <f>IF(AND(K2233="Current", Customer8[[#This Row],[Balance]]&gt;500000), Customer8[[#This Row],[Balance]]*1.02, Customer8[[#This Row],[Balance]])</f>
        <v>353452.84019999992</v>
      </c>
      <c r="S2233" s="3" t="str">
        <f>TEXT(Customer8[[#This Row],[Transaction_Date]], "MMM")</f>
        <v>Mar</v>
      </c>
      <c r="T2233" s="3" t="str">
        <f t="shared" si="34"/>
        <v>70 Yrs &amp; Above</v>
      </c>
      <c r="U2233" s="3" t="str">
        <f>TEXT(Customer8[[#This Row],[Transaction_Date]],"YYYY")</f>
        <v>2022</v>
      </c>
    </row>
    <row r="2234" spans="1:21" x14ac:dyDescent="0.35">
      <c r="A2234" t="s">
        <v>4610</v>
      </c>
      <c r="B2234">
        <v>887422629</v>
      </c>
      <c r="C2234">
        <v>72</v>
      </c>
      <c r="D2234" s="1">
        <v>18408</v>
      </c>
      <c r="E2234" t="s">
        <v>11</v>
      </c>
      <c r="F2234" t="s">
        <v>175</v>
      </c>
      <c r="G2234" t="s">
        <v>2743</v>
      </c>
      <c r="H2234" s="3">
        <v>2640689.2311999998</v>
      </c>
      <c r="I2234" s="3">
        <v>762865.77789999999</v>
      </c>
      <c r="J2234" t="s">
        <v>4611</v>
      </c>
      <c r="K2234" t="str">
        <f>_xlfn.XLOOKUP(A2234, Accounts!A:A, Accounts!E:E, "Not Found")</f>
        <v>Current</v>
      </c>
      <c r="L2234" s="3">
        <f>_xlfn.XLOOKUP(A2234, Accounts!A:A, Accounts!G:G, 0)</f>
        <v>1684189188</v>
      </c>
      <c r="M2234" s="3" t="str">
        <f>_xlfn.XLOOKUP(A2234, Loan!A:A, Loan!D:D, "0")</f>
        <v>0</v>
      </c>
      <c r="N2234" s="3" t="str">
        <f>_xlfn.XLOOKUP(Customer8[[#This Row],[Account Number]],Transaction!C:C,Transaction!D:D)</f>
        <v>Money Deposit</v>
      </c>
      <c r="O2234" s="3" t="str">
        <f>_xlfn.XLOOKUP(Customer8[[#This Row],[Account Number]], Transaction!C:C,Transaction!E:E)</f>
        <v>Bank</v>
      </c>
      <c r="P2234" s="2">
        <f>_xlfn.XLOOKUP(Customer8[[#This Row],[Account Number]], Transaction!C:C,Transaction!F:F)</f>
        <v>44240</v>
      </c>
      <c r="Q2234" s="3">
        <f>Customer8[[#This Row],[Bank Deposit]]-Customer8[[#This Row],[Saving Accounts]]</f>
        <v>1877823.4532999997</v>
      </c>
      <c r="R2234" s="3">
        <f>IF(AND(K2234="Current", Customer8[[#This Row],[Balance]]&gt;500000), Customer8[[#This Row],[Balance]]*1.02, Customer8[[#This Row],[Balance]])</f>
        <v>1915379.9223659998</v>
      </c>
      <c r="S2234" s="3" t="str">
        <f>TEXT(Customer8[[#This Row],[Transaction_Date]], "MMM")</f>
        <v>Feb</v>
      </c>
      <c r="T2234" s="3" t="str">
        <f t="shared" si="34"/>
        <v>70 Yrs &amp; Above</v>
      </c>
      <c r="U2234" s="3" t="str">
        <f>TEXT(Customer8[[#This Row],[Transaction_Date]],"YYYY")</f>
        <v>2021</v>
      </c>
    </row>
    <row r="2235" spans="1:21" x14ac:dyDescent="0.35">
      <c r="A2235" t="s">
        <v>4612</v>
      </c>
      <c r="B2235">
        <v>178262536</v>
      </c>
      <c r="C2235">
        <v>60</v>
      </c>
      <c r="D2235" s="1">
        <v>22791</v>
      </c>
      <c r="E2235" t="s">
        <v>11</v>
      </c>
      <c r="F2235" t="s">
        <v>641</v>
      </c>
      <c r="G2235" t="s">
        <v>2756</v>
      </c>
      <c r="H2235" s="3">
        <v>530295.82530000003</v>
      </c>
      <c r="I2235" s="3">
        <v>196918.7683</v>
      </c>
      <c r="J2235" t="s">
        <v>4613</v>
      </c>
      <c r="K2235" t="str">
        <f>_xlfn.XLOOKUP(A2235, Accounts!A:A, Accounts!E:E, "Not Found")</f>
        <v>Domiciliary</v>
      </c>
      <c r="L2235" s="3">
        <f>_xlfn.XLOOKUP(A2235, Accounts!A:A, Accounts!G:G, 0)</f>
        <v>4487291904</v>
      </c>
      <c r="M2235" s="3" t="str">
        <f>_xlfn.XLOOKUP(A2235, Loan!A:A, Loan!D:D, "0")</f>
        <v>0</v>
      </c>
      <c r="N2235" s="3" t="str">
        <f>_xlfn.XLOOKUP(Customer8[[#This Row],[Account Number]],Transaction!C:C,Transaction!D:D)</f>
        <v>Cash Withdrawal</v>
      </c>
      <c r="O2235" s="3" t="str">
        <f>_xlfn.XLOOKUP(Customer8[[#This Row],[Account Number]], Transaction!C:C,Transaction!E:E)</f>
        <v>POS</v>
      </c>
      <c r="P2235" s="2">
        <f>_xlfn.XLOOKUP(Customer8[[#This Row],[Account Number]], Transaction!C:C,Transaction!F:F)</f>
        <v>44319</v>
      </c>
      <c r="Q2235" s="3">
        <f>Customer8[[#This Row],[Bank Deposit]]-Customer8[[#This Row],[Saving Accounts]]</f>
        <v>333377.05700000003</v>
      </c>
      <c r="R2235" s="3">
        <f>IF(AND(K2235="Current", Customer8[[#This Row],[Balance]]&gt;500000), Customer8[[#This Row],[Balance]]*1.02, Customer8[[#This Row],[Balance]])</f>
        <v>333377.05700000003</v>
      </c>
      <c r="S2235" s="3" t="str">
        <f>TEXT(Customer8[[#This Row],[Transaction_Date]], "MMM")</f>
        <v>May</v>
      </c>
      <c r="T2235" s="3" t="str">
        <f t="shared" si="34"/>
        <v>60-69 Yrs</v>
      </c>
      <c r="U2235" s="3" t="str">
        <f>TEXT(Customer8[[#This Row],[Transaction_Date]],"YYYY")</f>
        <v>2021</v>
      </c>
    </row>
    <row r="2236" spans="1:21" x14ac:dyDescent="0.35">
      <c r="A2236" t="s">
        <v>4614</v>
      </c>
      <c r="B2236">
        <v>234392725</v>
      </c>
      <c r="C2236">
        <v>80</v>
      </c>
      <c r="D2236" s="1">
        <v>15486</v>
      </c>
      <c r="E2236" t="s">
        <v>11</v>
      </c>
      <c r="F2236" t="s">
        <v>810</v>
      </c>
      <c r="G2236" t="s">
        <v>2764</v>
      </c>
      <c r="H2236" s="3">
        <v>561513.28639999998</v>
      </c>
      <c r="I2236" s="3">
        <v>427984.19280000002</v>
      </c>
      <c r="J2236" t="s">
        <v>4615</v>
      </c>
      <c r="K2236" t="str">
        <f>_xlfn.XLOOKUP(A2236, Accounts!A:A, Accounts!E:E, "Not Found")</f>
        <v>Current</v>
      </c>
      <c r="L2236" s="3">
        <f>_xlfn.XLOOKUP(A2236, Accounts!A:A, Accounts!G:G, 0)</f>
        <v>711531216</v>
      </c>
      <c r="M2236" s="3" t="str">
        <f>_xlfn.XLOOKUP(A2236, Loan!A:A, Loan!D:D, "0")</f>
        <v>0</v>
      </c>
      <c r="N2236" s="3" t="str">
        <f>_xlfn.XLOOKUP(Customer8[[#This Row],[Account Number]],Transaction!C:C,Transaction!D:D)</f>
        <v>Money Transfer</v>
      </c>
      <c r="O2236" s="3" t="str">
        <f>_xlfn.XLOOKUP(Customer8[[#This Row],[Account Number]], Transaction!C:C,Transaction!E:E)</f>
        <v>Mobile</v>
      </c>
      <c r="P2236" s="2">
        <f>_xlfn.XLOOKUP(Customer8[[#This Row],[Account Number]], Transaction!C:C,Transaction!F:F)</f>
        <v>44391</v>
      </c>
      <c r="Q2236" s="3">
        <f>Customer8[[#This Row],[Bank Deposit]]-Customer8[[#This Row],[Saving Accounts]]</f>
        <v>133529.09359999996</v>
      </c>
      <c r="R2236" s="3">
        <f>IF(AND(K2236="Current", Customer8[[#This Row],[Balance]]&gt;500000), Customer8[[#This Row],[Balance]]*1.02, Customer8[[#This Row],[Balance]])</f>
        <v>133529.09359999996</v>
      </c>
      <c r="S2236" s="3" t="str">
        <f>TEXT(Customer8[[#This Row],[Transaction_Date]], "MMM")</f>
        <v>Jul</v>
      </c>
      <c r="T2236" s="3" t="str">
        <f t="shared" si="34"/>
        <v>70 Yrs &amp; Above</v>
      </c>
      <c r="U2236" s="3" t="str">
        <f>TEXT(Customer8[[#This Row],[Transaction_Date]],"YYYY")</f>
        <v>2021</v>
      </c>
    </row>
    <row r="2237" spans="1:21" x14ac:dyDescent="0.35">
      <c r="A2237" t="s">
        <v>4616</v>
      </c>
      <c r="B2237">
        <v>319128070</v>
      </c>
      <c r="C2237">
        <v>67</v>
      </c>
      <c r="D2237" s="1">
        <v>20234.25</v>
      </c>
      <c r="E2237" t="s">
        <v>11</v>
      </c>
      <c r="F2237" t="s">
        <v>950</v>
      </c>
      <c r="G2237" t="s">
        <v>2759</v>
      </c>
      <c r="H2237" s="3">
        <v>727295.43839999998</v>
      </c>
      <c r="I2237" s="3">
        <v>234789.94039999999</v>
      </c>
      <c r="J2237" t="s">
        <v>4617</v>
      </c>
      <c r="K2237" t="str">
        <f>_xlfn.XLOOKUP(A2237, Accounts!A:A, Accounts!E:E, "Not Found")</f>
        <v>Savings</v>
      </c>
      <c r="L2237" s="3">
        <f>_xlfn.XLOOKUP(A2237, Accounts!A:A, Accounts!G:G, 0)</f>
        <v>1406144817</v>
      </c>
      <c r="M2237" s="3">
        <f>_xlfn.XLOOKUP(A2237, Loan!A:A, Loan!D:D, "0")</f>
        <v>6295182894</v>
      </c>
      <c r="N2237" s="3" t="str">
        <f>_xlfn.XLOOKUP(Customer8[[#This Row],[Account Number]],Transaction!C:C,Transaction!D:D)</f>
        <v>Loan Payment</v>
      </c>
      <c r="O2237" s="3" t="str">
        <f>_xlfn.XLOOKUP(Customer8[[#This Row],[Account Number]], Transaction!C:C,Transaction!E:E)</f>
        <v>AFT</v>
      </c>
      <c r="P2237" s="2">
        <f>_xlfn.XLOOKUP(Customer8[[#This Row],[Account Number]], Transaction!C:C,Transaction!F:F)</f>
        <v>44289</v>
      </c>
      <c r="Q2237" s="3">
        <f>Customer8[[#This Row],[Bank Deposit]]-Customer8[[#This Row],[Saving Accounts]]</f>
        <v>492505.49800000002</v>
      </c>
      <c r="R2237" s="3">
        <f>IF(AND(K2237="Current", Customer8[[#This Row],[Balance]]&gt;500000), Customer8[[#This Row],[Balance]]*1.02, Customer8[[#This Row],[Balance]])</f>
        <v>492505.49800000002</v>
      </c>
      <c r="S2237" s="3" t="str">
        <f>TEXT(Customer8[[#This Row],[Transaction_Date]], "MMM")</f>
        <v>Apr</v>
      </c>
      <c r="T2237" s="3" t="str">
        <f t="shared" si="34"/>
        <v>60-69 Yrs</v>
      </c>
      <c r="U2237" s="3" t="str">
        <f>TEXT(Customer8[[#This Row],[Transaction_Date]],"YYYY")</f>
        <v>2021</v>
      </c>
    </row>
    <row r="2238" spans="1:21" x14ac:dyDescent="0.35">
      <c r="A2238" t="s">
        <v>4618</v>
      </c>
      <c r="B2238">
        <v>725128885</v>
      </c>
      <c r="C2238">
        <v>79</v>
      </c>
      <c r="D2238" s="1">
        <v>15851.25</v>
      </c>
      <c r="E2238" t="s">
        <v>11</v>
      </c>
      <c r="F2238" t="s">
        <v>338</v>
      </c>
      <c r="G2238" t="s">
        <v>2740</v>
      </c>
      <c r="H2238" s="3">
        <v>770258.34100000001</v>
      </c>
      <c r="I2238" s="3">
        <v>279828.03019999998</v>
      </c>
      <c r="J2238" t="s">
        <v>4619</v>
      </c>
      <c r="K2238" t="str">
        <f>_xlfn.XLOOKUP(A2238, Accounts!A:A, Accounts!E:E, "Not Found")</f>
        <v>Joint</v>
      </c>
      <c r="L2238" s="3">
        <f>_xlfn.XLOOKUP(A2238, Accounts!A:A, Accounts!G:G, 0)</f>
        <v>22472241</v>
      </c>
      <c r="M2238" s="3" t="str">
        <f>_xlfn.XLOOKUP(A2238, Loan!A:A, Loan!D:D, "0")</f>
        <v>0</v>
      </c>
      <c r="N2238" s="3" t="str">
        <f>_xlfn.XLOOKUP(Customer8[[#This Row],[Account Number]],Transaction!C:C,Transaction!D:D)</f>
        <v>Money Transfer</v>
      </c>
      <c r="O2238" s="3" t="str">
        <f>_xlfn.XLOOKUP(Customer8[[#This Row],[Account Number]], Transaction!C:C,Transaction!E:E)</f>
        <v>Mobile</v>
      </c>
      <c r="P2238" s="2">
        <f>_xlfn.XLOOKUP(Customer8[[#This Row],[Account Number]], Transaction!C:C,Transaction!F:F)</f>
        <v>44521</v>
      </c>
      <c r="Q2238" s="3">
        <f>Customer8[[#This Row],[Bank Deposit]]-Customer8[[#This Row],[Saving Accounts]]</f>
        <v>490430.31080000004</v>
      </c>
      <c r="R2238" s="3">
        <f>IF(AND(K2238="Current", Customer8[[#This Row],[Balance]]&gt;500000), Customer8[[#This Row],[Balance]]*1.02, Customer8[[#This Row],[Balance]])</f>
        <v>490430.31080000004</v>
      </c>
      <c r="S2238" s="3" t="str">
        <f>TEXT(Customer8[[#This Row],[Transaction_Date]], "MMM")</f>
        <v>Nov</v>
      </c>
      <c r="T2238" s="3" t="str">
        <f t="shared" si="34"/>
        <v>70 Yrs &amp; Above</v>
      </c>
      <c r="U2238" s="3" t="str">
        <f>TEXT(Customer8[[#This Row],[Transaction_Date]],"YYYY")</f>
        <v>2021</v>
      </c>
    </row>
    <row r="2239" spans="1:21" x14ac:dyDescent="0.35">
      <c r="A2239" t="s">
        <v>4620</v>
      </c>
      <c r="B2239">
        <v>635529670</v>
      </c>
      <c r="C2239">
        <v>31</v>
      </c>
      <c r="D2239" s="1">
        <v>33383.25</v>
      </c>
      <c r="E2239" t="s">
        <v>11</v>
      </c>
      <c r="F2239" t="s">
        <v>738</v>
      </c>
      <c r="G2239" t="s">
        <v>2734</v>
      </c>
      <c r="H2239" s="3">
        <v>206388.47690000001</v>
      </c>
      <c r="I2239" s="3">
        <v>60325.6319</v>
      </c>
      <c r="J2239" t="s">
        <v>4621</v>
      </c>
      <c r="K2239" t="str">
        <f>_xlfn.XLOOKUP(A2239, Accounts!A:A, Accounts!E:E, "Not Found")</f>
        <v>Domiciliary</v>
      </c>
      <c r="L2239" s="3">
        <f>_xlfn.XLOOKUP(A2239, Accounts!A:A, Accounts!G:G, 0)</f>
        <v>930278087</v>
      </c>
      <c r="M2239" s="3" t="str">
        <f>_xlfn.XLOOKUP(A2239, Loan!A:A, Loan!D:D, "0")</f>
        <v>0</v>
      </c>
      <c r="N2239" s="3" t="str">
        <f>_xlfn.XLOOKUP(Customer8[[#This Row],[Account Number]],Transaction!C:C,Transaction!D:D)</f>
        <v>Online Payment</v>
      </c>
      <c r="O2239" s="3" t="str">
        <f>_xlfn.XLOOKUP(Customer8[[#This Row],[Account Number]], Transaction!C:C,Transaction!E:E)</f>
        <v>Internet Banking</v>
      </c>
      <c r="P2239" s="2">
        <f>_xlfn.XLOOKUP(Customer8[[#This Row],[Account Number]], Transaction!C:C,Transaction!F:F)</f>
        <v>44307</v>
      </c>
      <c r="Q2239" s="3">
        <f>Customer8[[#This Row],[Bank Deposit]]-Customer8[[#This Row],[Saving Accounts]]</f>
        <v>146062.845</v>
      </c>
      <c r="R2239" s="3">
        <f>IF(AND(K2239="Current", Customer8[[#This Row],[Balance]]&gt;500000), Customer8[[#This Row],[Balance]]*1.02, Customer8[[#This Row],[Balance]])</f>
        <v>146062.845</v>
      </c>
      <c r="S2239" s="3" t="str">
        <f>TEXT(Customer8[[#This Row],[Transaction_Date]], "MMM")</f>
        <v>Apr</v>
      </c>
      <c r="T2239" s="3" t="str">
        <f t="shared" si="34"/>
        <v>30-39 Yrs</v>
      </c>
      <c r="U2239" s="3" t="str">
        <f>TEXT(Customer8[[#This Row],[Transaction_Date]],"YYYY")</f>
        <v>2021</v>
      </c>
    </row>
    <row r="2240" spans="1:21" x14ac:dyDescent="0.35">
      <c r="A2240" t="s">
        <v>4622</v>
      </c>
      <c r="B2240">
        <v>143114804</v>
      </c>
      <c r="C2240">
        <v>73</v>
      </c>
      <c r="D2240" s="1">
        <v>18042.75</v>
      </c>
      <c r="E2240" t="s">
        <v>11</v>
      </c>
      <c r="F2240" t="s">
        <v>315</v>
      </c>
      <c r="G2240" t="s">
        <v>2771</v>
      </c>
      <c r="H2240" s="3">
        <v>211125.7733</v>
      </c>
      <c r="I2240" s="3">
        <v>56231.547400000003</v>
      </c>
      <c r="J2240" t="s">
        <v>4623</v>
      </c>
      <c r="K2240" t="str">
        <f>_xlfn.XLOOKUP(A2240, Accounts!A:A, Accounts!E:E, "Not Found")</f>
        <v>Domiciliary</v>
      </c>
      <c r="L2240" s="3">
        <f>_xlfn.XLOOKUP(A2240, Accounts!A:A, Accounts!G:G, 0)</f>
        <v>1279368948</v>
      </c>
      <c r="M2240" s="3" t="str">
        <f>_xlfn.XLOOKUP(A2240, Loan!A:A, Loan!D:D, "0")</f>
        <v>0</v>
      </c>
      <c r="N2240" s="3" t="str">
        <f>_xlfn.XLOOKUP(Customer8[[#This Row],[Account Number]],Transaction!C:C,Transaction!D:D)</f>
        <v>Online Payment</v>
      </c>
      <c r="O2240" s="3" t="str">
        <f>_xlfn.XLOOKUP(Customer8[[#This Row],[Account Number]], Transaction!C:C,Transaction!E:E)</f>
        <v>Internet Banking</v>
      </c>
      <c r="P2240" s="2">
        <f>_xlfn.XLOOKUP(Customer8[[#This Row],[Account Number]], Transaction!C:C,Transaction!F:F)</f>
        <v>44586</v>
      </c>
      <c r="Q2240" s="3">
        <f>Customer8[[#This Row],[Bank Deposit]]-Customer8[[#This Row],[Saving Accounts]]</f>
        <v>154894.22589999999</v>
      </c>
      <c r="R2240" s="3">
        <f>IF(AND(K2240="Current", Customer8[[#This Row],[Balance]]&gt;500000), Customer8[[#This Row],[Balance]]*1.02, Customer8[[#This Row],[Balance]])</f>
        <v>154894.22589999999</v>
      </c>
      <c r="S2240" s="3" t="str">
        <f>TEXT(Customer8[[#This Row],[Transaction_Date]], "MMM")</f>
        <v>Jan</v>
      </c>
      <c r="T2240" s="3" t="str">
        <f t="shared" si="34"/>
        <v>70 Yrs &amp; Above</v>
      </c>
      <c r="U2240" s="3" t="str">
        <f>TEXT(Customer8[[#This Row],[Transaction_Date]],"YYYY")</f>
        <v>2022</v>
      </c>
    </row>
    <row r="2241" spans="1:21" x14ac:dyDescent="0.35">
      <c r="A2241" t="s">
        <v>4624</v>
      </c>
      <c r="B2241">
        <v>600726742</v>
      </c>
      <c r="C2241">
        <v>54</v>
      </c>
      <c r="D2241" s="1">
        <v>24982.5</v>
      </c>
      <c r="E2241" t="s">
        <v>11</v>
      </c>
      <c r="F2241" t="s">
        <v>130</v>
      </c>
      <c r="G2241" t="s">
        <v>2759</v>
      </c>
      <c r="H2241" s="3">
        <v>188233.40040000001</v>
      </c>
      <c r="I2241" s="3">
        <v>83504.230899999995</v>
      </c>
      <c r="J2241" t="s">
        <v>4625</v>
      </c>
      <c r="K2241" t="str">
        <f>_xlfn.XLOOKUP(A2241, Accounts!A:A, Accounts!E:E, "Not Found")</f>
        <v>Joint</v>
      </c>
      <c r="L2241" s="3">
        <f>_xlfn.XLOOKUP(A2241, Accounts!A:A, Accounts!G:G, 0)</f>
        <v>873890937</v>
      </c>
      <c r="M2241" s="3" t="str">
        <f>_xlfn.XLOOKUP(A2241, Loan!A:A, Loan!D:D, "0")</f>
        <v>0</v>
      </c>
      <c r="N2241" s="3" t="str">
        <f>_xlfn.XLOOKUP(Customer8[[#This Row],[Account Number]],Transaction!C:C,Transaction!D:D)</f>
        <v>Money Deposit</v>
      </c>
      <c r="O2241" s="3" t="str">
        <f>_xlfn.XLOOKUP(Customer8[[#This Row],[Account Number]], Transaction!C:C,Transaction!E:E)</f>
        <v>Bank</v>
      </c>
      <c r="P2241" s="2">
        <f>_xlfn.XLOOKUP(Customer8[[#This Row],[Account Number]], Transaction!C:C,Transaction!F:F)</f>
        <v>44350</v>
      </c>
      <c r="Q2241" s="3">
        <f>Customer8[[#This Row],[Bank Deposit]]-Customer8[[#This Row],[Saving Accounts]]</f>
        <v>104729.16950000002</v>
      </c>
      <c r="R2241" s="3">
        <f>IF(AND(K2241="Current", Customer8[[#This Row],[Balance]]&gt;500000), Customer8[[#This Row],[Balance]]*1.02, Customer8[[#This Row],[Balance]])</f>
        <v>104729.16950000002</v>
      </c>
      <c r="S2241" s="3" t="str">
        <f>TEXT(Customer8[[#This Row],[Transaction_Date]], "MMM")</f>
        <v>Jun</v>
      </c>
      <c r="T2241" s="3" t="str">
        <f t="shared" si="34"/>
        <v>50-59 Yrs</v>
      </c>
      <c r="U2241" s="3" t="str">
        <f>TEXT(Customer8[[#This Row],[Transaction_Date]],"YYYY")</f>
        <v>2021</v>
      </c>
    </row>
    <row r="2242" spans="1:21" x14ac:dyDescent="0.35">
      <c r="A2242" t="s">
        <v>4626</v>
      </c>
      <c r="B2242">
        <v>499740854</v>
      </c>
      <c r="C2242">
        <v>36</v>
      </c>
      <c r="D2242" s="1">
        <v>31557</v>
      </c>
      <c r="E2242" t="s">
        <v>11</v>
      </c>
      <c r="F2242" t="s">
        <v>312</v>
      </c>
      <c r="G2242" t="s">
        <v>2749</v>
      </c>
      <c r="H2242" s="3">
        <v>131688.69620000001</v>
      </c>
      <c r="I2242" s="3">
        <v>38355.815699999999</v>
      </c>
      <c r="J2242" t="s">
        <v>4627</v>
      </c>
      <c r="K2242" t="str">
        <f>_xlfn.XLOOKUP(A2242, Accounts!A:A, Accounts!E:E, "Not Found")</f>
        <v>Joint</v>
      </c>
      <c r="L2242" s="3">
        <f>_xlfn.XLOOKUP(A2242, Accounts!A:A, Accounts!G:G, 0)</f>
        <v>811628928</v>
      </c>
      <c r="M2242" s="3">
        <f>_xlfn.XLOOKUP(A2242, Loan!A:A, Loan!D:D, "0")</f>
        <v>4157745312</v>
      </c>
      <c r="N2242" s="3" t="str">
        <f>_xlfn.XLOOKUP(Customer8[[#This Row],[Account Number]],Transaction!C:C,Transaction!D:D)</f>
        <v>Loan Payment</v>
      </c>
      <c r="O2242" s="3" t="str">
        <f>_xlfn.XLOOKUP(Customer8[[#This Row],[Account Number]], Transaction!C:C,Transaction!E:E)</f>
        <v>AFT</v>
      </c>
      <c r="P2242" s="2">
        <f>_xlfn.XLOOKUP(Customer8[[#This Row],[Account Number]], Transaction!C:C,Transaction!F:F)</f>
        <v>44600</v>
      </c>
      <c r="Q2242" s="3">
        <f>Customer8[[#This Row],[Bank Deposit]]-Customer8[[#This Row],[Saving Accounts]]</f>
        <v>93332.880499999999</v>
      </c>
      <c r="R2242" s="3">
        <f>IF(AND(K2242="Current", Customer8[[#This Row],[Balance]]&gt;500000), Customer8[[#This Row],[Balance]]*1.02, Customer8[[#This Row],[Balance]])</f>
        <v>93332.880499999999</v>
      </c>
      <c r="S2242" s="3" t="str">
        <f>TEXT(Customer8[[#This Row],[Transaction_Date]], "MMM")</f>
        <v>Feb</v>
      </c>
      <c r="T2242" s="3" t="str">
        <f t="shared" ref="T2242:T2305" si="35">IF(C2242&lt;20,"Below 20 Yrs",IF(C2242&lt;=29,"20-29 Yrs",IF(C2242&lt;=39,"30-39 Yrs",IF(C2242&lt;=49,"40-49 Yrs",IF(C2242&lt;=59,"50-59 Yrs",IF(C2242&lt;=69,"60-69 Yrs","70 Yrs &amp; Above"))))))</f>
        <v>30-39 Yrs</v>
      </c>
      <c r="U2242" s="3" t="str">
        <f>TEXT(Customer8[[#This Row],[Transaction_Date]],"YYYY")</f>
        <v>2022</v>
      </c>
    </row>
    <row r="2243" spans="1:21" x14ac:dyDescent="0.35">
      <c r="A2243" t="s">
        <v>4628</v>
      </c>
      <c r="B2243">
        <v>342831656</v>
      </c>
      <c r="C2243">
        <v>82</v>
      </c>
      <c r="D2243" s="1">
        <v>14755.5</v>
      </c>
      <c r="E2243" t="s">
        <v>11</v>
      </c>
      <c r="F2243" t="s">
        <v>555</v>
      </c>
      <c r="G2243" t="s">
        <v>2771</v>
      </c>
      <c r="H2243" s="3">
        <v>163700.5796</v>
      </c>
      <c r="I2243" s="3">
        <v>128132.90820000001</v>
      </c>
      <c r="J2243" t="s">
        <v>4629</v>
      </c>
      <c r="K2243" t="str">
        <f>_xlfn.XLOOKUP(A2243, Accounts!A:A, Accounts!E:E, "Not Found")</f>
        <v>Savings</v>
      </c>
      <c r="L2243" s="3">
        <f>_xlfn.XLOOKUP(A2243, Accounts!A:A, Accounts!G:G, 0)</f>
        <v>815645376</v>
      </c>
      <c r="M2243" s="3" t="str">
        <f>_xlfn.XLOOKUP(A2243, Loan!A:A, Loan!D:D, "0")</f>
        <v>0</v>
      </c>
      <c r="N2243" s="3" t="str">
        <f>_xlfn.XLOOKUP(Customer8[[#This Row],[Account Number]],Transaction!C:C,Transaction!D:D)</f>
        <v>Checks</v>
      </c>
      <c r="O2243" s="3" t="str">
        <f>_xlfn.XLOOKUP(Customer8[[#This Row],[Account Number]], Transaction!C:C,Transaction!E:E)</f>
        <v>Informal Services</v>
      </c>
      <c r="P2243" s="2">
        <f>_xlfn.XLOOKUP(Customer8[[#This Row],[Account Number]], Transaction!C:C,Transaction!F:F)</f>
        <v>44447</v>
      </c>
      <c r="Q2243" s="3">
        <f>Customer8[[#This Row],[Bank Deposit]]-Customer8[[#This Row],[Saving Accounts]]</f>
        <v>35567.671399999992</v>
      </c>
      <c r="R2243" s="3">
        <f>IF(AND(K2243="Current", Customer8[[#This Row],[Balance]]&gt;500000), Customer8[[#This Row],[Balance]]*1.02, Customer8[[#This Row],[Balance]])</f>
        <v>35567.671399999992</v>
      </c>
      <c r="S2243" s="3" t="str">
        <f>TEXT(Customer8[[#This Row],[Transaction_Date]], "MMM")</f>
        <v>Sep</v>
      </c>
      <c r="T2243" s="3" t="str">
        <f t="shared" si="35"/>
        <v>70 Yrs &amp; Above</v>
      </c>
      <c r="U2243" s="3" t="str">
        <f>TEXT(Customer8[[#This Row],[Transaction_Date]],"YYYY")</f>
        <v>2021</v>
      </c>
    </row>
    <row r="2244" spans="1:21" x14ac:dyDescent="0.35">
      <c r="A2244" t="s">
        <v>4630</v>
      </c>
      <c r="B2244">
        <v>922881556</v>
      </c>
      <c r="C2244">
        <v>30</v>
      </c>
      <c r="D2244" s="1">
        <v>33748.5</v>
      </c>
      <c r="E2244" t="s">
        <v>11</v>
      </c>
      <c r="F2244" t="s">
        <v>633</v>
      </c>
      <c r="G2244" t="s">
        <v>2740</v>
      </c>
      <c r="H2244" s="3">
        <v>81825.794999999998</v>
      </c>
      <c r="I2244" s="3">
        <v>45424.178099999997</v>
      </c>
      <c r="J2244" t="s">
        <v>4631</v>
      </c>
      <c r="K2244" t="str">
        <f>_xlfn.XLOOKUP(A2244, Accounts!A:A, Accounts!E:E, "Not Found")</f>
        <v>Corporate</v>
      </c>
      <c r="L2244" s="3">
        <f>_xlfn.XLOOKUP(A2244, Accounts!A:A, Accounts!G:G, 0)</f>
        <v>1848879183</v>
      </c>
      <c r="M2244" s="3" t="str">
        <f>_xlfn.XLOOKUP(A2244, Loan!A:A, Loan!D:D, "0")</f>
        <v>0</v>
      </c>
      <c r="N2244" s="3" t="str">
        <f>_xlfn.XLOOKUP(Customer8[[#This Row],[Account Number]],Transaction!C:C,Transaction!D:D)</f>
        <v>Money Transfer</v>
      </c>
      <c r="O2244" s="3" t="str">
        <f>_xlfn.XLOOKUP(Customer8[[#This Row],[Account Number]], Transaction!C:C,Transaction!E:E)</f>
        <v>Mobile</v>
      </c>
      <c r="P2244" s="2">
        <f>_xlfn.XLOOKUP(Customer8[[#This Row],[Account Number]], Transaction!C:C,Transaction!F:F)</f>
        <v>44308</v>
      </c>
      <c r="Q2244" s="3">
        <f>Customer8[[#This Row],[Bank Deposit]]-Customer8[[#This Row],[Saving Accounts]]</f>
        <v>36401.616900000001</v>
      </c>
      <c r="R2244" s="3">
        <f>IF(AND(K2244="Current", Customer8[[#This Row],[Balance]]&gt;500000), Customer8[[#This Row],[Balance]]*1.02, Customer8[[#This Row],[Balance]])</f>
        <v>36401.616900000001</v>
      </c>
      <c r="S2244" s="3" t="str">
        <f>TEXT(Customer8[[#This Row],[Transaction_Date]], "MMM")</f>
        <v>Apr</v>
      </c>
      <c r="T2244" s="3" t="str">
        <f t="shared" si="35"/>
        <v>30-39 Yrs</v>
      </c>
      <c r="U2244" s="3" t="str">
        <f>TEXT(Customer8[[#This Row],[Transaction_Date]],"YYYY")</f>
        <v>2021</v>
      </c>
    </row>
    <row r="2245" spans="1:21" x14ac:dyDescent="0.35">
      <c r="A2245" t="s">
        <v>4632</v>
      </c>
      <c r="B2245">
        <v>768030363</v>
      </c>
      <c r="C2245">
        <v>25</v>
      </c>
      <c r="D2245" s="1">
        <v>35574.75</v>
      </c>
      <c r="E2245" t="s">
        <v>11</v>
      </c>
      <c r="F2245" t="s">
        <v>444</v>
      </c>
      <c r="G2245" t="s">
        <v>2759</v>
      </c>
      <c r="H2245" s="3">
        <v>637259.94839999999</v>
      </c>
      <c r="I2245" s="3">
        <v>227480.90779999999</v>
      </c>
      <c r="J2245" t="s">
        <v>4633</v>
      </c>
      <c r="K2245" t="str">
        <f>_xlfn.XLOOKUP(A2245, Accounts!A:A, Accounts!E:E, "Not Found")</f>
        <v>Savings</v>
      </c>
      <c r="L2245" s="3">
        <f>_xlfn.XLOOKUP(A2245, Accounts!A:A, Accounts!G:G, 0)</f>
        <v>62305625</v>
      </c>
      <c r="M2245" s="3" t="str">
        <f>_xlfn.XLOOKUP(A2245, Loan!A:A, Loan!D:D, "0")</f>
        <v>0</v>
      </c>
      <c r="N2245" s="3" t="str">
        <f>_xlfn.XLOOKUP(Customer8[[#This Row],[Account Number]],Transaction!C:C,Transaction!D:D)</f>
        <v>Money Transfer</v>
      </c>
      <c r="O2245" s="3" t="str">
        <f>_xlfn.XLOOKUP(Customer8[[#This Row],[Account Number]], Transaction!C:C,Transaction!E:E)</f>
        <v>Internet Banking</v>
      </c>
      <c r="P2245" s="2">
        <f>_xlfn.XLOOKUP(Customer8[[#This Row],[Account Number]], Transaction!C:C,Transaction!F:F)</f>
        <v>44369</v>
      </c>
      <c r="Q2245" s="3">
        <f>Customer8[[#This Row],[Bank Deposit]]-Customer8[[#This Row],[Saving Accounts]]</f>
        <v>409779.04060000001</v>
      </c>
      <c r="R2245" s="3">
        <f>IF(AND(K2245="Current", Customer8[[#This Row],[Balance]]&gt;500000), Customer8[[#This Row],[Balance]]*1.02, Customer8[[#This Row],[Balance]])</f>
        <v>409779.04060000001</v>
      </c>
      <c r="S2245" s="3" t="str">
        <f>TEXT(Customer8[[#This Row],[Transaction_Date]], "MMM")</f>
        <v>Jun</v>
      </c>
      <c r="T2245" s="3" t="str">
        <f t="shared" si="35"/>
        <v>20-29 Yrs</v>
      </c>
      <c r="U2245" s="3" t="str">
        <f>TEXT(Customer8[[#This Row],[Transaction_Date]],"YYYY")</f>
        <v>2021</v>
      </c>
    </row>
    <row r="2246" spans="1:21" x14ac:dyDescent="0.35">
      <c r="A2246" t="s">
        <v>4634</v>
      </c>
      <c r="B2246">
        <v>405009779</v>
      </c>
      <c r="C2246">
        <v>74</v>
      </c>
      <c r="D2246" s="1">
        <v>17677.5</v>
      </c>
      <c r="E2246" t="s">
        <v>11</v>
      </c>
      <c r="F2246" t="s">
        <v>208</v>
      </c>
      <c r="G2246" t="s">
        <v>2776</v>
      </c>
      <c r="H2246" s="3">
        <v>91304.236799999999</v>
      </c>
      <c r="I2246" s="3">
        <v>55999.931900000003</v>
      </c>
      <c r="J2246" t="s">
        <v>4635</v>
      </c>
      <c r="K2246" t="str">
        <f>_xlfn.XLOOKUP(A2246, Accounts!A:A, Accounts!E:E, "Not Found")</f>
        <v>Corporate</v>
      </c>
      <c r="L2246" s="3">
        <f>_xlfn.XLOOKUP(A2246, Accounts!A:A, Accounts!G:G, 0)</f>
        <v>401375631</v>
      </c>
      <c r="M2246" s="3" t="str">
        <f>_xlfn.XLOOKUP(A2246, Loan!A:A, Loan!D:D, "0")</f>
        <v>0</v>
      </c>
      <c r="N2246" s="3" t="str">
        <f>_xlfn.XLOOKUP(Customer8[[#This Row],[Account Number]],Transaction!C:C,Transaction!D:D)</f>
        <v>Cash Withdrawal</v>
      </c>
      <c r="O2246" s="3" t="str">
        <f>_xlfn.XLOOKUP(Customer8[[#This Row],[Account Number]], Transaction!C:C,Transaction!E:E)</f>
        <v>POS</v>
      </c>
      <c r="P2246" s="2">
        <f>_xlfn.XLOOKUP(Customer8[[#This Row],[Account Number]], Transaction!C:C,Transaction!F:F)</f>
        <v>44379</v>
      </c>
      <c r="Q2246" s="3">
        <f>Customer8[[#This Row],[Bank Deposit]]-Customer8[[#This Row],[Saving Accounts]]</f>
        <v>35304.304899999996</v>
      </c>
      <c r="R2246" s="3">
        <f>IF(AND(K2246="Current", Customer8[[#This Row],[Balance]]&gt;500000), Customer8[[#This Row],[Balance]]*1.02, Customer8[[#This Row],[Balance]])</f>
        <v>35304.304899999996</v>
      </c>
      <c r="S2246" s="3" t="str">
        <f>TEXT(Customer8[[#This Row],[Transaction_Date]], "MMM")</f>
        <v>Jul</v>
      </c>
      <c r="T2246" s="3" t="str">
        <f t="shared" si="35"/>
        <v>70 Yrs &amp; Above</v>
      </c>
      <c r="U2246" s="3" t="str">
        <f>TEXT(Customer8[[#This Row],[Transaction_Date]],"YYYY")</f>
        <v>2021</v>
      </c>
    </row>
    <row r="2247" spans="1:21" x14ac:dyDescent="0.35">
      <c r="A2247" t="s">
        <v>4636</v>
      </c>
      <c r="B2247">
        <v>504422027</v>
      </c>
      <c r="C2247">
        <v>73</v>
      </c>
      <c r="D2247" s="1">
        <v>18042.75</v>
      </c>
      <c r="E2247" t="s">
        <v>11</v>
      </c>
      <c r="F2247" t="s">
        <v>127</v>
      </c>
      <c r="G2247" t="s">
        <v>2776</v>
      </c>
      <c r="H2247" s="3">
        <v>1012079.5347</v>
      </c>
      <c r="I2247" s="3">
        <v>551194.08510000003</v>
      </c>
      <c r="J2247" t="s">
        <v>4637</v>
      </c>
      <c r="K2247" t="str">
        <f>_xlfn.XLOOKUP(A2247, Accounts!A:A, Accounts!E:E, "Not Found")</f>
        <v>Current</v>
      </c>
      <c r="L2247" s="3">
        <f>_xlfn.XLOOKUP(A2247, Accounts!A:A, Accounts!G:G, 0)</f>
        <v>2136245696</v>
      </c>
      <c r="M2247" s="3" t="str">
        <f>_xlfn.XLOOKUP(A2247, Loan!A:A, Loan!D:D, "0")</f>
        <v>0</v>
      </c>
      <c r="N2247" s="3" t="str">
        <f>_xlfn.XLOOKUP(Customer8[[#This Row],[Account Number]],Transaction!C:C,Transaction!D:D)</f>
        <v>Cash Withdrawal</v>
      </c>
      <c r="O2247" s="3" t="str">
        <f>_xlfn.XLOOKUP(Customer8[[#This Row],[Account Number]], Transaction!C:C,Transaction!E:E)</f>
        <v>POS</v>
      </c>
      <c r="P2247" s="2">
        <f>_xlfn.XLOOKUP(Customer8[[#This Row],[Account Number]], Transaction!C:C,Transaction!F:F)</f>
        <v>44348</v>
      </c>
      <c r="Q2247" s="3">
        <f>Customer8[[#This Row],[Bank Deposit]]-Customer8[[#This Row],[Saving Accounts]]</f>
        <v>460885.44959999993</v>
      </c>
      <c r="R2247" s="3">
        <f>IF(AND(K2247="Current", Customer8[[#This Row],[Balance]]&gt;500000), Customer8[[#This Row],[Balance]]*1.02, Customer8[[#This Row],[Balance]])</f>
        <v>460885.44959999993</v>
      </c>
      <c r="S2247" s="3" t="str">
        <f>TEXT(Customer8[[#This Row],[Transaction_Date]], "MMM")</f>
        <v>Jun</v>
      </c>
      <c r="T2247" s="3" t="str">
        <f t="shared" si="35"/>
        <v>70 Yrs &amp; Above</v>
      </c>
      <c r="U2247" s="3" t="str">
        <f>TEXT(Customer8[[#This Row],[Transaction_Date]],"YYYY")</f>
        <v>2021</v>
      </c>
    </row>
    <row r="2248" spans="1:21" x14ac:dyDescent="0.35">
      <c r="A2248" t="s">
        <v>4638</v>
      </c>
      <c r="B2248">
        <v>128086960</v>
      </c>
      <c r="C2248">
        <v>71</v>
      </c>
      <c r="D2248" s="1">
        <v>18773.25</v>
      </c>
      <c r="E2248" t="s">
        <v>11</v>
      </c>
      <c r="F2248" t="s">
        <v>78</v>
      </c>
      <c r="G2248" t="s">
        <v>2749</v>
      </c>
      <c r="H2248" s="3">
        <v>1863378.0588</v>
      </c>
      <c r="I2248" s="3">
        <v>543041.60569999996</v>
      </c>
      <c r="J2248" t="s">
        <v>4639</v>
      </c>
      <c r="K2248" t="str">
        <f>_xlfn.XLOOKUP(A2248, Accounts!A:A, Accounts!E:E, "Not Found")</f>
        <v>Domiciliary</v>
      </c>
      <c r="L2248" s="3">
        <f>_xlfn.XLOOKUP(A2248, Accounts!A:A, Accounts!G:G, 0)</f>
        <v>5653144</v>
      </c>
      <c r="M2248" s="3" t="str">
        <f>_xlfn.XLOOKUP(A2248, Loan!A:A, Loan!D:D, "0")</f>
        <v>0</v>
      </c>
      <c r="N2248" s="3" t="str">
        <f>_xlfn.XLOOKUP(Customer8[[#This Row],[Account Number]],Transaction!C:C,Transaction!D:D)</f>
        <v>Money Transfer</v>
      </c>
      <c r="O2248" s="3" t="str">
        <f>_xlfn.XLOOKUP(Customer8[[#This Row],[Account Number]], Transaction!C:C,Transaction!E:E)</f>
        <v>Mobile</v>
      </c>
      <c r="P2248" s="2">
        <f>_xlfn.XLOOKUP(Customer8[[#This Row],[Account Number]], Transaction!C:C,Transaction!F:F)</f>
        <v>44255</v>
      </c>
      <c r="Q2248" s="3">
        <f>Customer8[[#This Row],[Bank Deposit]]-Customer8[[#This Row],[Saving Accounts]]</f>
        <v>1320336.4531</v>
      </c>
      <c r="R2248" s="3">
        <f>IF(AND(K2248="Current", Customer8[[#This Row],[Balance]]&gt;500000), Customer8[[#This Row],[Balance]]*1.02, Customer8[[#This Row],[Balance]])</f>
        <v>1320336.4531</v>
      </c>
      <c r="S2248" s="3" t="str">
        <f>TEXT(Customer8[[#This Row],[Transaction_Date]], "MMM")</f>
        <v>Feb</v>
      </c>
      <c r="T2248" s="3" t="str">
        <f t="shared" si="35"/>
        <v>70 Yrs &amp; Above</v>
      </c>
      <c r="U2248" s="3" t="str">
        <f>TEXT(Customer8[[#This Row],[Transaction_Date]],"YYYY")</f>
        <v>2021</v>
      </c>
    </row>
    <row r="2249" spans="1:21" x14ac:dyDescent="0.35">
      <c r="A2249" t="s">
        <v>4640</v>
      </c>
      <c r="B2249">
        <v>722161480</v>
      </c>
      <c r="C2249">
        <v>20</v>
      </c>
      <c r="D2249" s="1">
        <v>37401</v>
      </c>
      <c r="E2249" t="s">
        <v>11</v>
      </c>
      <c r="F2249" t="s">
        <v>886</v>
      </c>
      <c r="G2249" t="s">
        <v>2776</v>
      </c>
      <c r="H2249" s="3">
        <v>1104737.108</v>
      </c>
      <c r="I2249" s="3">
        <v>234756.6354</v>
      </c>
      <c r="J2249" t="s">
        <v>4641</v>
      </c>
      <c r="K2249" t="str">
        <f>_xlfn.XLOOKUP(A2249, Accounts!A:A, Accounts!E:E, "Not Found")</f>
        <v>Domiciliary</v>
      </c>
      <c r="L2249" s="3">
        <f>_xlfn.XLOOKUP(A2249, Accounts!A:A, Accounts!G:G, 0)</f>
        <v>2032985355</v>
      </c>
      <c r="M2249" s="3" t="str">
        <f>_xlfn.XLOOKUP(A2249, Loan!A:A, Loan!D:D, "0")</f>
        <v>0</v>
      </c>
      <c r="N2249" s="3" t="str">
        <f>_xlfn.XLOOKUP(Customer8[[#This Row],[Account Number]],Transaction!C:C,Transaction!D:D)</f>
        <v>Cash Withdrawal</v>
      </c>
      <c r="O2249" s="3" t="str">
        <f>_xlfn.XLOOKUP(Customer8[[#This Row],[Account Number]], Transaction!C:C,Transaction!E:E)</f>
        <v>ATM</v>
      </c>
      <c r="P2249" s="2">
        <f>_xlfn.XLOOKUP(Customer8[[#This Row],[Account Number]], Transaction!C:C,Transaction!F:F)</f>
        <v>44661</v>
      </c>
      <c r="Q2249" s="3">
        <f>Customer8[[#This Row],[Bank Deposit]]-Customer8[[#This Row],[Saving Accounts]]</f>
        <v>869980.47259999998</v>
      </c>
      <c r="R2249" s="3">
        <f>IF(AND(K2249="Current", Customer8[[#This Row],[Balance]]&gt;500000), Customer8[[#This Row],[Balance]]*1.02, Customer8[[#This Row],[Balance]])</f>
        <v>869980.47259999998</v>
      </c>
      <c r="S2249" s="3" t="str">
        <f>TEXT(Customer8[[#This Row],[Transaction_Date]], "MMM")</f>
        <v>Apr</v>
      </c>
      <c r="T2249" s="3" t="str">
        <f t="shared" si="35"/>
        <v>20-29 Yrs</v>
      </c>
      <c r="U2249" s="3" t="str">
        <f>TEXT(Customer8[[#This Row],[Transaction_Date]],"YYYY")</f>
        <v>2022</v>
      </c>
    </row>
    <row r="2250" spans="1:21" x14ac:dyDescent="0.35">
      <c r="A2250" t="s">
        <v>4642</v>
      </c>
      <c r="B2250">
        <v>840052836</v>
      </c>
      <c r="C2250">
        <v>27</v>
      </c>
      <c r="D2250" s="1">
        <v>34844.25</v>
      </c>
      <c r="E2250" t="s">
        <v>11</v>
      </c>
      <c r="F2250" t="s">
        <v>847</v>
      </c>
      <c r="G2250" t="s">
        <v>2764</v>
      </c>
      <c r="H2250" s="3">
        <v>0</v>
      </c>
      <c r="I2250" s="3">
        <v>0</v>
      </c>
      <c r="J2250" t="s">
        <v>4643</v>
      </c>
      <c r="K2250" t="str">
        <f>_xlfn.XLOOKUP(A2250, Accounts!A:A, Accounts!E:E, "Not Found")</f>
        <v>Corporate</v>
      </c>
      <c r="L2250" s="3">
        <f>_xlfn.XLOOKUP(A2250, Accounts!A:A, Accounts!G:G, 0)</f>
        <v>765959616</v>
      </c>
      <c r="M2250" s="3" t="str">
        <f>_xlfn.XLOOKUP(A2250, Loan!A:A, Loan!D:D, "0")</f>
        <v>0</v>
      </c>
      <c r="N2250" s="3" t="str">
        <f>_xlfn.XLOOKUP(Customer8[[#This Row],[Account Number]],Transaction!C:C,Transaction!D:D)</f>
        <v>Cash Withdrawal</v>
      </c>
      <c r="O2250" s="3" t="str">
        <f>_xlfn.XLOOKUP(Customer8[[#This Row],[Account Number]], Transaction!C:C,Transaction!E:E)</f>
        <v>POS</v>
      </c>
      <c r="P2250" s="2">
        <f>_xlfn.XLOOKUP(Customer8[[#This Row],[Account Number]], Transaction!C:C,Transaction!F:F)</f>
        <v>44653</v>
      </c>
      <c r="Q2250" s="3">
        <f>Customer8[[#This Row],[Bank Deposit]]-Customer8[[#This Row],[Saving Accounts]]</f>
        <v>0</v>
      </c>
      <c r="R2250" s="3">
        <f>IF(AND(K2250="Current", Customer8[[#This Row],[Balance]]&gt;500000), Customer8[[#This Row],[Balance]]*1.02, Customer8[[#This Row],[Balance]])</f>
        <v>0</v>
      </c>
      <c r="S2250" s="3" t="str">
        <f>TEXT(Customer8[[#This Row],[Transaction_Date]], "MMM")</f>
        <v>Apr</v>
      </c>
      <c r="T2250" s="3" t="str">
        <f t="shared" si="35"/>
        <v>20-29 Yrs</v>
      </c>
      <c r="U2250" s="3" t="str">
        <f>TEXT(Customer8[[#This Row],[Transaction_Date]],"YYYY")</f>
        <v>2022</v>
      </c>
    </row>
    <row r="2251" spans="1:21" x14ac:dyDescent="0.35">
      <c r="A2251" t="s">
        <v>4644</v>
      </c>
      <c r="B2251">
        <v>926617488</v>
      </c>
      <c r="C2251">
        <v>78</v>
      </c>
      <c r="D2251" s="1">
        <v>16216.5</v>
      </c>
      <c r="E2251" t="s">
        <v>11</v>
      </c>
      <c r="F2251" t="s">
        <v>733</v>
      </c>
      <c r="G2251" t="s">
        <v>2743</v>
      </c>
      <c r="H2251" s="3">
        <v>140517.63879999999</v>
      </c>
      <c r="I2251" s="3">
        <v>134896.9332</v>
      </c>
      <c r="J2251" t="s">
        <v>4645</v>
      </c>
      <c r="K2251" t="str">
        <f>_xlfn.XLOOKUP(A2251, Accounts!A:A, Accounts!E:E, "Not Found")</f>
        <v>Domiciliary</v>
      </c>
      <c r="L2251" s="3">
        <f>_xlfn.XLOOKUP(A2251, Accounts!A:A, Accounts!G:G, 0)</f>
        <v>2290599675</v>
      </c>
      <c r="M2251" s="3" t="str">
        <f>_xlfn.XLOOKUP(A2251, Loan!A:A, Loan!D:D, "0")</f>
        <v>0</v>
      </c>
      <c r="N2251" s="3" t="str">
        <f>_xlfn.XLOOKUP(Customer8[[#This Row],[Account Number]],Transaction!C:C,Transaction!D:D)</f>
        <v>Money Transfer</v>
      </c>
      <c r="O2251" s="3" t="str">
        <f>_xlfn.XLOOKUP(Customer8[[#This Row],[Account Number]], Transaction!C:C,Transaction!E:E)</f>
        <v>ATM</v>
      </c>
      <c r="P2251" s="2">
        <f>_xlfn.XLOOKUP(Customer8[[#This Row],[Account Number]], Transaction!C:C,Transaction!F:F)</f>
        <v>44533</v>
      </c>
      <c r="Q2251" s="3">
        <f>Customer8[[#This Row],[Bank Deposit]]-Customer8[[#This Row],[Saving Accounts]]</f>
        <v>5620.7055999999866</v>
      </c>
      <c r="R2251" s="3">
        <f>IF(AND(K2251="Current", Customer8[[#This Row],[Balance]]&gt;500000), Customer8[[#This Row],[Balance]]*1.02, Customer8[[#This Row],[Balance]])</f>
        <v>5620.7055999999866</v>
      </c>
      <c r="S2251" s="3" t="str">
        <f>TEXT(Customer8[[#This Row],[Transaction_Date]], "MMM")</f>
        <v>Dec</v>
      </c>
      <c r="T2251" s="3" t="str">
        <f t="shared" si="35"/>
        <v>70 Yrs &amp; Above</v>
      </c>
      <c r="U2251" s="3" t="str">
        <f>TEXT(Customer8[[#This Row],[Transaction_Date]],"YYYY")</f>
        <v>2021</v>
      </c>
    </row>
    <row r="2252" spans="1:21" x14ac:dyDescent="0.35">
      <c r="A2252" t="s">
        <v>4646</v>
      </c>
      <c r="B2252">
        <v>213343518</v>
      </c>
      <c r="C2252">
        <v>55</v>
      </c>
      <c r="D2252" s="1">
        <v>24617.25</v>
      </c>
      <c r="E2252" t="s">
        <v>11</v>
      </c>
      <c r="F2252" t="s">
        <v>398</v>
      </c>
      <c r="G2252" t="s">
        <v>2749</v>
      </c>
      <c r="H2252" s="3">
        <v>1084086.6952</v>
      </c>
      <c r="I2252" s="3">
        <v>140931.27040000001</v>
      </c>
      <c r="J2252" t="s">
        <v>4647</v>
      </c>
      <c r="K2252" t="str">
        <f>_xlfn.XLOOKUP(A2252, Accounts!A:A, Accounts!E:E, "Not Found")</f>
        <v>Current</v>
      </c>
      <c r="L2252" s="3">
        <f>_xlfn.XLOOKUP(A2252, Accounts!A:A, Accounts!G:G, 0)</f>
        <v>4390254</v>
      </c>
      <c r="M2252" s="3" t="str">
        <f>_xlfn.XLOOKUP(A2252, Loan!A:A, Loan!D:D, "0")</f>
        <v>0</v>
      </c>
      <c r="N2252" s="3" t="str">
        <f>_xlfn.XLOOKUP(Customer8[[#This Row],[Account Number]],Transaction!C:C,Transaction!D:D)</f>
        <v>Money Transfer</v>
      </c>
      <c r="O2252" s="3" t="str">
        <f>_xlfn.XLOOKUP(Customer8[[#This Row],[Account Number]], Transaction!C:C,Transaction!E:E)</f>
        <v>Mobile</v>
      </c>
      <c r="P2252" s="2">
        <f>_xlfn.XLOOKUP(Customer8[[#This Row],[Account Number]], Transaction!C:C,Transaction!F:F)</f>
        <v>44609</v>
      </c>
      <c r="Q2252" s="3">
        <f>Customer8[[#This Row],[Bank Deposit]]-Customer8[[#This Row],[Saving Accounts]]</f>
        <v>943155.42479999992</v>
      </c>
      <c r="R2252" s="3">
        <f>IF(AND(K2252="Current", Customer8[[#This Row],[Balance]]&gt;500000), Customer8[[#This Row],[Balance]]*1.02, Customer8[[#This Row],[Balance]])</f>
        <v>962018.53329599998</v>
      </c>
      <c r="S2252" s="3" t="str">
        <f>TEXT(Customer8[[#This Row],[Transaction_Date]], "MMM")</f>
        <v>Feb</v>
      </c>
      <c r="T2252" s="3" t="str">
        <f t="shared" si="35"/>
        <v>50-59 Yrs</v>
      </c>
      <c r="U2252" s="3" t="str">
        <f>TEXT(Customer8[[#This Row],[Transaction_Date]],"YYYY")</f>
        <v>2022</v>
      </c>
    </row>
    <row r="2253" spans="1:21" x14ac:dyDescent="0.35">
      <c r="A2253" t="s">
        <v>4648</v>
      </c>
      <c r="B2253">
        <v>9052794</v>
      </c>
      <c r="C2253">
        <v>26</v>
      </c>
      <c r="D2253" s="1">
        <v>35209.5</v>
      </c>
      <c r="E2253" t="s">
        <v>11</v>
      </c>
      <c r="F2253" t="s">
        <v>968</v>
      </c>
      <c r="G2253" t="s">
        <v>2759</v>
      </c>
      <c r="H2253" s="3">
        <v>581228.13600000006</v>
      </c>
      <c r="I2253" s="3">
        <v>224547.80319999999</v>
      </c>
      <c r="J2253" t="s">
        <v>4649</v>
      </c>
      <c r="K2253" t="str">
        <f>_xlfn.XLOOKUP(A2253, Accounts!A:A, Accounts!E:E, "Not Found")</f>
        <v>Joint</v>
      </c>
      <c r="L2253" s="3">
        <f>_xlfn.XLOOKUP(A2253, Accounts!A:A, Accounts!G:G, 0)</f>
        <v>2613705644</v>
      </c>
      <c r="M2253" s="3" t="str">
        <f>_xlfn.XLOOKUP(A2253, Loan!A:A, Loan!D:D, "0")</f>
        <v>0</v>
      </c>
      <c r="N2253" s="3" t="str">
        <f>_xlfn.XLOOKUP(Customer8[[#This Row],[Account Number]],Transaction!C:C,Transaction!D:D)</f>
        <v>Money Deposit</v>
      </c>
      <c r="O2253" s="3" t="str">
        <f>_xlfn.XLOOKUP(Customer8[[#This Row],[Account Number]], Transaction!C:C,Transaction!E:E)</f>
        <v>Bank</v>
      </c>
      <c r="P2253" s="2">
        <f>_xlfn.XLOOKUP(Customer8[[#This Row],[Account Number]], Transaction!C:C,Transaction!F:F)</f>
        <v>44295</v>
      </c>
      <c r="Q2253" s="3">
        <f>Customer8[[#This Row],[Bank Deposit]]-Customer8[[#This Row],[Saving Accounts]]</f>
        <v>356680.33280000009</v>
      </c>
      <c r="R2253" s="3">
        <f>IF(AND(K2253="Current", Customer8[[#This Row],[Balance]]&gt;500000), Customer8[[#This Row],[Balance]]*1.02, Customer8[[#This Row],[Balance]])</f>
        <v>356680.33280000009</v>
      </c>
      <c r="S2253" s="3" t="str">
        <f>TEXT(Customer8[[#This Row],[Transaction_Date]], "MMM")</f>
        <v>Apr</v>
      </c>
      <c r="T2253" s="3" t="str">
        <f t="shared" si="35"/>
        <v>20-29 Yrs</v>
      </c>
      <c r="U2253" s="3" t="str">
        <f>TEXT(Customer8[[#This Row],[Transaction_Date]],"YYYY")</f>
        <v>2021</v>
      </c>
    </row>
    <row r="2254" spans="1:21" x14ac:dyDescent="0.35">
      <c r="A2254" t="s">
        <v>4650</v>
      </c>
      <c r="B2254">
        <v>3708695</v>
      </c>
      <c r="C2254">
        <v>68</v>
      </c>
      <c r="D2254" s="1">
        <v>19869</v>
      </c>
      <c r="E2254" t="s">
        <v>11</v>
      </c>
      <c r="F2254" t="s">
        <v>601</v>
      </c>
      <c r="G2254" t="s">
        <v>2740</v>
      </c>
      <c r="H2254" s="3">
        <v>569570.55900000001</v>
      </c>
      <c r="I2254" s="3">
        <v>251867.4516</v>
      </c>
      <c r="J2254" t="s">
        <v>4651</v>
      </c>
      <c r="K2254" t="str">
        <f>_xlfn.XLOOKUP(A2254, Accounts!A:A, Accounts!E:E, "Not Found")</f>
        <v>Current</v>
      </c>
      <c r="L2254" s="3">
        <f>_xlfn.XLOOKUP(A2254, Accounts!A:A, Accounts!G:G, 0)</f>
        <v>220825605</v>
      </c>
      <c r="M2254" s="3" t="str">
        <f>_xlfn.XLOOKUP(A2254, Loan!A:A, Loan!D:D, "0")</f>
        <v>0</v>
      </c>
      <c r="N2254" s="3" t="str">
        <f>_xlfn.XLOOKUP(Customer8[[#This Row],[Account Number]],Transaction!C:C,Transaction!D:D)</f>
        <v>Money Deposit</v>
      </c>
      <c r="O2254" s="3" t="str">
        <f>_xlfn.XLOOKUP(Customer8[[#This Row],[Account Number]], Transaction!C:C,Transaction!E:E)</f>
        <v>Bank</v>
      </c>
      <c r="P2254" s="2">
        <f>_xlfn.XLOOKUP(Customer8[[#This Row],[Account Number]], Transaction!C:C,Transaction!F:F)</f>
        <v>44616</v>
      </c>
      <c r="Q2254" s="3">
        <f>Customer8[[#This Row],[Bank Deposit]]-Customer8[[#This Row],[Saving Accounts]]</f>
        <v>317703.10739999998</v>
      </c>
      <c r="R2254" s="3">
        <f>IF(AND(K2254="Current", Customer8[[#This Row],[Balance]]&gt;500000), Customer8[[#This Row],[Balance]]*1.02, Customer8[[#This Row],[Balance]])</f>
        <v>317703.10739999998</v>
      </c>
      <c r="S2254" s="3" t="str">
        <f>TEXT(Customer8[[#This Row],[Transaction_Date]], "MMM")</f>
        <v>Feb</v>
      </c>
      <c r="T2254" s="3" t="str">
        <f t="shared" si="35"/>
        <v>60-69 Yrs</v>
      </c>
      <c r="U2254" s="3" t="str">
        <f>TEXT(Customer8[[#This Row],[Transaction_Date]],"YYYY")</f>
        <v>2022</v>
      </c>
    </row>
    <row r="2255" spans="1:21" x14ac:dyDescent="0.35">
      <c r="A2255" t="s">
        <v>4652</v>
      </c>
      <c r="B2255">
        <v>956960667</v>
      </c>
      <c r="C2255">
        <v>43</v>
      </c>
      <c r="D2255" s="1">
        <v>29000.25</v>
      </c>
      <c r="E2255" t="s">
        <v>11</v>
      </c>
      <c r="F2255" t="s">
        <v>75</v>
      </c>
      <c r="G2255" t="s">
        <v>2734</v>
      </c>
      <c r="H2255" s="3">
        <v>1146381.8051</v>
      </c>
      <c r="I2255" s="3">
        <v>668070.30720000004</v>
      </c>
      <c r="J2255" t="s">
        <v>4653</v>
      </c>
      <c r="K2255" t="str">
        <f>_xlfn.XLOOKUP(A2255, Accounts!A:A, Accounts!E:E, "Not Found")</f>
        <v>Joint</v>
      </c>
      <c r="L2255" s="3">
        <f>_xlfn.XLOOKUP(A2255, Accounts!A:A, Accounts!G:G, 0)</f>
        <v>1388249472</v>
      </c>
      <c r="M2255" s="3">
        <f>_xlfn.XLOOKUP(A2255, Loan!A:A, Loan!D:D, "0")</f>
        <v>230104896</v>
      </c>
      <c r="N2255" s="3" t="str">
        <f>_xlfn.XLOOKUP(Customer8[[#This Row],[Account Number]],Transaction!C:C,Transaction!D:D)</f>
        <v>Loan Payment</v>
      </c>
      <c r="O2255" s="3" t="str">
        <f>_xlfn.XLOOKUP(Customer8[[#This Row],[Account Number]], Transaction!C:C,Transaction!E:E)</f>
        <v>AFT</v>
      </c>
      <c r="P2255" s="2">
        <f>_xlfn.XLOOKUP(Customer8[[#This Row],[Account Number]], Transaction!C:C,Transaction!F:F)</f>
        <v>44552</v>
      </c>
      <c r="Q2255" s="3">
        <f>Customer8[[#This Row],[Bank Deposit]]-Customer8[[#This Row],[Saving Accounts]]</f>
        <v>478311.49789999996</v>
      </c>
      <c r="R2255" s="3">
        <f>IF(AND(K2255="Current", Customer8[[#This Row],[Balance]]&gt;500000), Customer8[[#This Row],[Balance]]*1.02, Customer8[[#This Row],[Balance]])</f>
        <v>478311.49789999996</v>
      </c>
      <c r="S2255" s="3" t="str">
        <f>TEXT(Customer8[[#This Row],[Transaction_Date]], "MMM")</f>
        <v>Dec</v>
      </c>
      <c r="T2255" s="3" t="str">
        <f t="shared" si="35"/>
        <v>40-49 Yrs</v>
      </c>
      <c r="U2255" s="3" t="str">
        <f>TEXT(Customer8[[#This Row],[Transaction_Date]],"YYYY")</f>
        <v>2021</v>
      </c>
    </row>
    <row r="2256" spans="1:21" x14ac:dyDescent="0.35">
      <c r="A2256" t="s">
        <v>4654</v>
      </c>
      <c r="B2256">
        <v>311674771</v>
      </c>
      <c r="C2256">
        <v>59</v>
      </c>
      <c r="D2256" s="1">
        <v>23156.25</v>
      </c>
      <c r="E2256" t="s">
        <v>11</v>
      </c>
      <c r="F2256" t="s">
        <v>1093</v>
      </c>
      <c r="G2256" t="s">
        <v>2746</v>
      </c>
      <c r="H2256" s="3">
        <v>2323735.3777999999</v>
      </c>
      <c r="I2256" s="3">
        <v>784850.04319999996</v>
      </c>
      <c r="J2256" t="s">
        <v>4655</v>
      </c>
      <c r="K2256" t="str">
        <f>_xlfn.XLOOKUP(A2256, Accounts!A:A, Accounts!E:E, "Not Found")</f>
        <v>Savings</v>
      </c>
      <c r="L2256" s="3">
        <f>_xlfn.XLOOKUP(A2256, Accounts!A:A, Accounts!G:G, 0)</f>
        <v>1241271045</v>
      </c>
      <c r="M2256" s="3" t="str">
        <f>_xlfn.XLOOKUP(A2256, Loan!A:A, Loan!D:D, "0")</f>
        <v>0</v>
      </c>
      <c r="N2256" s="3" t="str">
        <f>_xlfn.XLOOKUP(Customer8[[#This Row],[Account Number]],Transaction!C:C,Transaction!D:D)</f>
        <v>Money Deposit</v>
      </c>
      <c r="O2256" s="3" t="str">
        <f>_xlfn.XLOOKUP(Customer8[[#This Row],[Account Number]], Transaction!C:C,Transaction!E:E)</f>
        <v>Bank</v>
      </c>
      <c r="P2256" s="2">
        <f>_xlfn.XLOOKUP(Customer8[[#This Row],[Account Number]], Transaction!C:C,Transaction!F:F)</f>
        <v>44547</v>
      </c>
      <c r="Q2256" s="3">
        <f>Customer8[[#This Row],[Bank Deposit]]-Customer8[[#This Row],[Saving Accounts]]</f>
        <v>1538885.3345999999</v>
      </c>
      <c r="R2256" s="3">
        <f>IF(AND(K2256="Current", Customer8[[#This Row],[Balance]]&gt;500000), Customer8[[#This Row],[Balance]]*1.02, Customer8[[#This Row],[Balance]])</f>
        <v>1538885.3345999999</v>
      </c>
      <c r="S2256" s="3" t="str">
        <f>TEXT(Customer8[[#This Row],[Transaction_Date]], "MMM")</f>
        <v>Dec</v>
      </c>
      <c r="T2256" s="3" t="str">
        <f t="shared" si="35"/>
        <v>50-59 Yrs</v>
      </c>
      <c r="U2256" s="3" t="str">
        <f>TEXT(Customer8[[#This Row],[Transaction_Date]],"YYYY")</f>
        <v>2021</v>
      </c>
    </row>
    <row r="2257" spans="1:21" x14ac:dyDescent="0.35">
      <c r="A2257" t="s">
        <v>4656</v>
      </c>
      <c r="B2257">
        <v>462697928</v>
      </c>
      <c r="C2257">
        <v>43</v>
      </c>
      <c r="D2257" s="1">
        <v>29000.25</v>
      </c>
      <c r="E2257" t="s">
        <v>11</v>
      </c>
      <c r="F2257" t="s">
        <v>373</v>
      </c>
      <c r="G2257" t="s">
        <v>2749</v>
      </c>
      <c r="H2257" s="3">
        <v>153846.13260000001</v>
      </c>
      <c r="I2257" s="3">
        <v>56208.7834</v>
      </c>
      <c r="J2257" t="s">
        <v>4657</v>
      </c>
      <c r="K2257" t="str">
        <f>_xlfn.XLOOKUP(A2257, Accounts!A:A, Accounts!E:E, "Not Found")</f>
        <v>Joint</v>
      </c>
      <c r="L2257" s="3">
        <f>_xlfn.XLOOKUP(A2257, Accounts!A:A, Accounts!G:G, 0)</f>
        <v>33534696</v>
      </c>
      <c r="M2257" s="3" t="str">
        <f>_xlfn.XLOOKUP(A2257, Loan!A:A, Loan!D:D, "0")</f>
        <v>0</v>
      </c>
      <c r="N2257" s="3" t="str">
        <f>_xlfn.XLOOKUP(Customer8[[#This Row],[Account Number]],Transaction!C:C,Transaction!D:D)</f>
        <v>Money Transfer</v>
      </c>
      <c r="O2257" s="3" t="str">
        <f>_xlfn.XLOOKUP(Customer8[[#This Row],[Account Number]], Transaction!C:C,Transaction!E:E)</f>
        <v>ATM</v>
      </c>
      <c r="P2257" s="2">
        <f>_xlfn.XLOOKUP(Customer8[[#This Row],[Account Number]], Transaction!C:C,Transaction!F:F)</f>
        <v>44450</v>
      </c>
      <c r="Q2257" s="3">
        <f>Customer8[[#This Row],[Bank Deposit]]-Customer8[[#This Row],[Saving Accounts]]</f>
        <v>97637.349200000011</v>
      </c>
      <c r="R2257" s="3">
        <f>IF(AND(K2257="Current", Customer8[[#This Row],[Balance]]&gt;500000), Customer8[[#This Row],[Balance]]*1.02, Customer8[[#This Row],[Balance]])</f>
        <v>97637.349200000011</v>
      </c>
      <c r="S2257" s="3" t="str">
        <f>TEXT(Customer8[[#This Row],[Transaction_Date]], "MMM")</f>
        <v>Sep</v>
      </c>
      <c r="T2257" s="3" t="str">
        <f t="shared" si="35"/>
        <v>40-49 Yrs</v>
      </c>
      <c r="U2257" s="3" t="str">
        <f>TEXT(Customer8[[#This Row],[Transaction_Date]],"YYYY")</f>
        <v>2021</v>
      </c>
    </row>
    <row r="2258" spans="1:21" x14ac:dyDescent="0.35">
      <c r="A2258" t="s">
        <v>4658</v>
      </c>
      <c r="B2258">
        <v>212687695</v>
      </c>
      <c r="C2258">
        <v>82</v>
      </c>
      <c r="D2258" s="1">
        <v>14755.5</v>
      </c>
      <c r="E2258" t="s">
        <v>11</v>
      </c>
      <c r="F2258" t="s">
        <v>263</v>
      </c>
      <c r="G2258" t="s">
        <v>2776</v>
      </c>
      <c r="H2258" s="3">
        <v>219285.1415</v>
      </c>
      <c r="I2258" s="3">
        <v>99416.292499999996</v>
      </c>
      <c r="J2258" t="s">
        <v>4659</v>
      </c>
      <c r="K2258" t="str">
        <f>_xlfn.XLOOKUP(A2258, Accounts!A:A, Accounts!E:E, "Not Found")</f>
        <v>Domiciliary</v>
      </c>
      <c r="L2258" s="3">
        <f>_xlfn.XLOOKUP(A2258, Accounts!A:A, Accounts!G:G, 0)</f>
        <v>142413</v>
      </c>
      <c r="M2258" s="3">
        <f>_xlfn.XLOOKUP(A2258, Loan!A:A, Loan!D:D, "0")</f>
        <v>57183065</v>
      </c>
      <c r="N2258" s="3" t="str">
        <f>_xlfn.XLOOKUP(Customer8[[#This Row],[Account Number]],Transaction!C:C,Transaction!D:D)</f>
        <v>Loan Payment</v>
      </c>
      <c r="O2258" s="3" t="str">
        <f>_xlfn.XLOOKUP(Customer8[[#This Row],[Account Number]], Transaction!C:C,Transaction!E:E)</f>
        <v>ACH</v>
      </c>
      <c r="P2258" s="2">
        <f>_xlfn.XLOOKUP(Customer8[[#This Row],[Account Number]], Transaction!C:C,Transaction!F:F)</f>
        <v>44488</v>
      </c>
      <c r="Q2258" s="3">
        <f>Customer8[[#This Row],[Bank Deposit]]-Customer8[[#This Row],[Saving Accounts]]</f>
        <v>119868.849</v>
      </c>
      <c r="R2258" s="3">
        <f>IF(AND(K2258="Current", Customer8[[#This Row],[Balance]]&gt;500000), Customer8[[#This Row],[Balance]]*1.02, Customer8[[#This Row],[Balance]])</f>
        <v>119868.849</v>
      </c>
      <c r="S2258" s="3" t="str">
        <f>TEXT(Customer8[[#This Row],[Transaction_Date]], "MMM")</f>
        <v>Oct</v>
      </c>
      <c r="T2258" s="3" t="str">
        <f t="shared" si="35"/>
        <v>70 Yrs &amp; Above</v>
      </c>
      <c r="U2258" s="3" t="str">
        <f>TEXT(Customer8[[#This Row],[Transaction_Date]],"YYYY")</f>
        <v>2021</v>
      </c>
    </row>
    <row r="2259" spans="1:21" x14ac:dyDescent="0.35">
      <c r="A2259" t="s">
        <v>4660</v>
      </c>
      <c r="B2259">
        <v>543908956</v>
      </c>
      <c r="C2259">
        <v>73</v>
      </c>
      <c r="D2259" s="1">
        <v>18042.75</v>
      </c>
      <c r="E2259" t="s">
        <v>11</v>
      </c>
      <c r="F2259" t="s">
        <v>451</v>
      </c>
      <c r="G2259" t="s">
        <v>2767</v>
      </c>
      <c r="H2259" s="3">
        <v>137641.65950000001</v>
      </c>
      <c r="I2259" s="3">
        <v>75465.599499999997</v>
      </c>
      <c r="J2259" t="s">
        <v>4661</v>
      </c>
      <c r="K2259" t="str">
        <f>_xlfn.XLOOKUP(A2259, Accounts!A:A, Accounts!E:E, "Not Found")</f>
        <v>Joint</v>
      </c>
      <c r="L2259" s="3">
        <f>_xlfn.XLOOKUP(A2259, Accounts!A:A, Accounts!G:G, 0)</f>
        <v>1484771808</v>
      </c>
      <c r="M2259" s="3" t="str">
        <f>_xlfn.XLOOKUP(A2259, Loan!A:A, Loan!D:D, "0")</f>
        <v>0</v>
      </c>
      <c r="N2259" s="3" t="str">
        <f>_xlfn.XLOOKUP(Customer8[[#This Row],[Account Number]],Transaction!C:C,Transaction!D:D)</f>
        <v>Money Transfer</v>
      </c>
      <c r="O2259" s="3" t="str">
        <f>_xlfn.XLOOKUP(Customer8[[#This Row],[Account Number]], Transaction!C:C,Transaction!E:E)</f>
        <v>Bank</v>
      </c>
      <c r="P2259" s="2">
        <f>_xlfn.XLOOKUP(Customer8[[#This Row],[Account Number]], Transaction!C:C,Transaction!F:F)</f>
        <v>44626</v>
      </c>
      <c r="Q2259" s="3">
        <f>Customer8[[#This Row],[Bank Deposit]]-Customer8[[#This Row],[Saving Accounts]]</f>
        <v>62176.060000000012</v>
      </c>
      <c r="R2259" s="3">
        <f>IF(AND(K2259="Current", Customer8[[#This Row],[Balance]]&gt;500000), Customer8[[#This Row],[Balance]]*1.02, Customer8[[#This Row],[Balance]])</f>
        <v>62176.060000000012</v>
      </c>
      <c r="S2259" s="3" t="str">
        <f>TEXT(Customer8[[#This Row],[Transaction_Date]], "MMM")</f>
        <v>Mar</v>
      </c>
      <c r="T2259" s="3" t="str">
        <f t="shared" si="35"/>
        <v>70 Yrs &amp; Above</v>
      </c>
      <c r="U2259" s="3" t="str">
        <f>TEXT(Customer8[[#This Row],[Transaction_Date]],"YYYY")</f>
        <v>2022</v>
      </c>
    </row>
    <row r="2260" spans="1:21" x14ac:dyDescent="0.35">
      <c r="A2260" t="s">
        <v>4662</v>
      </c>
      <c r="B2260">
        <v>637700595</v>
      </c>
      <c r="C2260">
        <v>27</v>
      </c>
      <c r="D2260" s="1">
        <v>34844.25</v>
      </c>
      <c r="E2260" t="s">
        <v>11</v>
      </c>
      <c r="F2260" t="s">
        <v>112</v>
      </c>
      <c r="G2260" t="s">
        <v>2771</v>
      </c>
      <c r="H2260" s="3">
        <v>153984.33549999999</v>
      </c>
      <c r="I2260" s="3">
        <v>32359.693200000002</v>
      </c>
      <c r="J2260" t="s">
        <v>4663</v>
      </c>
      <c r="K2260" t="str">
        <f>_xlfn.XLOOKUP(A2260, Accounts!A:A, Accounts!E:E, "Not Found")</f>
        <v>Domiciliary</v>
      </c>
      <c r="L2260" s="3">
        <f>_xlfn.XLOOKUP(A2260, Accounts!A:A, Accounts!G:G, 0)</f>
        <v>132381821</v>
      </c>
      <c r="M2260" s="3" t="str">
        <f>_xlfn.XLOOKUP(A2260, Loan!A:A, Loan!D:D, "0")</f>
        <v>0</v>
      </c>
      <c r="N2260" s="3" t="str">
        <f>_xlfn.XLOOKUP(Customer8[[#This Row],[Account Number]],Transaction!C:C,Transaction!D:D)</f>
        <v>Cash Withdrawal</v>
      </c>
      <c r="O2260" s="3" t="str">
        <f>_xlfn.XLOOKUP(Customer8[[#This Row],[Account Number]], Transaction!C:C,Transaction!E:E)</f>
        <v>ATM</v>
      </c>
      <c r="P2260" s="2">
        <f>_xlfn.XLOOKUP(Customer8[[#This Row],[Account Number]], Transaction!C:C,Transaction!F:F)</f>
        <v>44356</v>
      </c>
      <c r="Q2260" s="3">
        <f>Customer8[[#This Row],[Bank Deposit]]-Customer8[[#This Row],[Saving Accounts]]</f>
        <v>121624.64229999998</v>
      </c>
      <c r="R2260" s="3">
        <f>IF(AND(K2260="Current", Customer8[[#This Row],[Balance]]&gt;500000), Customer8[[#This Row],[Balance]]*1.02, Customer8[[#This Row],[Balance]])</f>
        <v>121624.64229999998</v>
      </c>
      <c r="S2260" s="3" t="str">
        <f>TEXT(Customer8[[#This Row],[Transaction_Date]], "MMM")</f>
        <v>Jun</v>
      </c>
      <c r="T2260" s="3" t="str">
        <f t="shared" si="35"/>
        <v>20-29 Yrs</v>
      </c>
      <c r="U2260" s="3" t="str">
        <f>TEXT(Customer8[[#This Row],[Transaction_Date]],"YYYY")</f>
        <v>2021</v>
      </c>
    </row>
    <row r="2261" spans="1:21" x14ac:dyDescent="0.35">
      <c r="A2261" t="s">
        <v>4664</v>
      </c>
      <c r="B2261">
        <v>574674638</v>
      </c>
      <c r="C2261">
        <v>56</v>
      </c>
      <c r="D2261" s="1">
        <v>24252</v>
      </c>
      <c r="E2261" t="s">
        <v>11</v>
      </c>
      <c r="F2261" t="s">
        <v>232</v>
      </c>
      <c r="G2261" t="s">
        <v>2749</v>
      </c>
      <c r="H2261" s="3">
        <v>307856.44919999997</v>
      </c>
      <c r="I2261" s="3">
        <v>147315.01199999999</v>
      </c>
      <c r="J2261" t="s">
        <v>4665</v>
      </c>
      <c r="K2261" t="str">
        <f>_xlfn.XLOOKUP(A2261, Accounts!A:A, Accounts!E:E, "Not Found")</f>
        <v>Domiciliary</v>
      </c>
      <c r="L2261" s="3">
        <f>_xlfn.XLOOKUP(A2261, Accounts!A:A, Accounts!G:G, 0)</f>
        <v>1128232</v>
      </c>
      <c r="M2261" s="3" t="str">
        <f>_xlfn.XLOOKUP(A2261, Loan!A:A, Loan!D:D, "0")</f>
        <v>0</v>
      </c>
      <c r="N2261" s="3" t="str">
        <f>_xlfn.XLOOKUP(Customer8[[#This Row],[Account Number]],Transaction!C:C,Transaction!D:D)</f>
        <v>Money Deposit</v>
      </c>
      <c r="O2261" s="3" t="str">
        <f>_xlfn.XLOOKUP(Customer8[[#This Row],[Account Number]], Transaction!C:C,Transaction!E:E)</f>
        <v>Bank</v>
      </c>
      <c r="P2261" s="2">
        <f>_xlfn.XLOOKUP(Customer8[[#This Row],[Account Number]], Transaction!C:C,Transaction!F:F)</f>
        <v>44596</v>
      </c>
      <c r="Q2261" s="3">
        <f>Customer8[[#This Row],[Bank Deposit]]-Customer8[[#This Row],[Saving Accounts]]</f>
        <v>160541.43719999999</v>
      </c>
      <c r="R2261" s="3">
        <f>IF(AND(K2261="Current", Customer8[[#This Row],[Balance]]&gt;500000), Customer8[[#This Row],[Balance]]*1.02, Customer8[[#This Row],[Balance]])</f>
        <v>160541.43719999999</v>
      </c>
      <c r="S2261" s="3" t="str">
        <f>TEXT(Customer8[[#This Row],[Transaction_Date]], "MMM")</f>
        <v>Feb</v>
      </c>
      <c r="T2261" s="3" t="str">
        <f t="shared" si="35"/>
        <v>50-59 Yrs</v>
      </c>
      <c r="U2261" s="3" t="str">
        <f>TEXT(Customer8[[#This Row],[Transaction_Date]],"YYYY")</f>
        <v>2022</v>
      </c>
    </row>
    <row r="2262" spans="1:21" x14ac:dyDescent="0.35">
      <c r="A2262" t="s">
        <v>4666</v>
      </c>
      <c r="B2262">
        <v>904896985</v>
      </c>
      <c r="C2262">
        <v>31</v>
      </c>
      <c r="D2262" s="1">
        <v>33383.25</v>
      </c>
      <c r="E2262" t="s">
        <v>11</v>
      </c>
      <c r="F2262" t="s">
        <v>178</v>
      </c>
      <c r="G2262" t="s">
        <v>2740</v>
      </c>
      <c r="H2262" s="3">
        <v>287835.90779999999</v>
      </c>
      <c r="I2262" s="3">
        <v>251025.3438</v>
      </c>
      <c r="J2262" t="s">
        <v>4667</v>
      </c>
      <c r="K2262" t="str">
        <f>_xlfn.XLOOKUP(A2262, Accounts!A:A, Accounts!E:E, "Not Found")</f>
        <v>Domiciliary</v>
      </c>
      <c r="L2262" s="3">
        <f>_xlfn.XLOOKUP(A2262, Accounts!A:A, Accounts!G:G, 0)</f>
        <v>890410752</v>
      </c>
      <c r="M2262" s="3" t="str">
        <f>_xlfn.XLOOKUP(A2262, Loan!A:A, Loan!D:D, "0")</f>
        <v>0</v>
      </c>
      <c r="N2262" s="3" t="str">
        <f>_xlfn.XLOOKUP(Customer8[[#This Row],[Account Number]],Transaction!C:C,Transaction!D:D)</f>
        <v>Cash Withdrawal</v>
      </c>
      <c r="O2262" s="3" t="str">
        <f>_xlfn.XLOOKUP(Customer8[[#This Row],[Account Number]], Transaction!C:C,Transaction!E:E)</f>
        <v>Bank</v>
      </c>
      <c r="P2262" s="2">
        <f>_xlfn.XLOOKUP(Customer8[[#This Row],[Account Number]], Transaction!C:C,Transaction!F:F)</f>
        <v>44621</v>
      </c>
      <c r="Q2262" s="3">
        <f>Customer8[[#This Row],[Bank Deposit]]-Customer8[[#This Row],[Saving Accounts]]</f>
        <v>36810.563999999984</v>
      </c>
      <c r="R2262" s="3">
        <f>IF(AND(K2262="Current", Customer8[[#This Row],[Balance]]&gt;500000), Customer8[[#This Row],[Balance]]*1.02, Customer8[[#This Row],[Balance]])</f>
        <v>36810.563999999984</v>
      </c>
      <c r="S2262" s="3" t="str">
        <f>TEXT(Customer8[[#This Row],[Transaction_Date]], "MMM")</f>
        <v>Mar</v>
      </c>
      <c r="T2262" s="3" t="str">
        <f t="shared" si="35"/>
        <v>30-39 Yrs</v>
      </c>
      <c r="U2262" s="3" t="str">
        <f>TEXT(Customer8[[#This Row],[Transaction_Date]],"YYYY")</f>
        <v>2022</v>
      </c>
    </row>
    <row r="2263" spans="1:21" x14ac:dyDescent="0.35">
      <c r="A2263" t="s">
        <v>4668</v>
      </c>
      <c r="B2263">
        <v>66249050</v>
      </c>
      <c r="C2263">
        <v>61</v>
      </c>
      <c r="D2263" s="1">
        <v>22425.75</v>
      </c>
      <c r="E2263" t="s">
        <v>11</v>
      </c>
      <c r="F2263" t="s">
        <v>266</v>
      </c>
      <c r="G2263" t="s">
        <v>2771</v>
      </c>
      <c r="H2263" s="3">
        <v>455464.40759999998</v>
      </c>
      <c r="I2263" s="3">
        <v>66291.908599999995</v>
      </c>
      <c r="J2263" t="s">
        <v>4669</v>
      </c>
      <c r="K2263" t="str">
        <f>_xlfn.XLOOKUP(A2263, Accounts!A:A, Accounts!E:E, "Not Found")</f>
        <v>Domiciliary</v>
      </c>
      <c r="L2263" s="3">
        <f>_xlfn.XLOOKUP(A2263, Accounts!A:A, Accounts!G:G, 0)</f>
        <v>506434375</v>
      </c>
      <c r="M2263" s="3" t="str">
        <f>_xlfn.XLOOKUP(A2263, Loan!A:A, Loan!D:D, "0")</f>
        <v>0</v>
      </c>
      <c r="N2263" s="3" t="str">
        <f>_xlfn.XLOOKUP(Customer8[[#This Row],[Account Number]],Transaction!C:C,Transaction!D:D)</f>
        <v>Checks</v>
      </c>
      <c r="O2263" s="3" t="str">
        <f>_xlfn.XLOOKUP(Customer8[[#This Row],[Account Number]], Transaction!C:C,Transaction!E:E)</f>
        <v>Informal Services</v>
      </c>
      <c r="P2263" s="2">
        <f>_xlfn.XLOOKUP(Customer8[[#This Row],[Account Number]], Transaction!C:C,Transaction!F:F)</f>
        <v>44518</v>
      </c>
      <c r="Q2263" s="3">
        <f>Customer8[[#This Row],[Bank Deposit]]-Customer8[[#This Row],[Saving Accounts]]</f>
        <v>389172.49899999995</v>
      </c>
      <c r="R2263" s="3">
        <f>IF(AND(K2263="Current", Customer8[[#This Row],[Balance]]&gt;500000), Customer8[[#This Row],[Balance]]*1.02, Customer8[[#This Row],[Balance]])</f>
        <v>389172.49899999995</v>
      </c>
      <c r="S2263" s="3" t="str">
        <f>TEXT(Customer8[[#This Row],[Transaction_Date]], "MMM")</f>
        <v>Nov</v>
      </c>
      <c r="T2263" s="3" t="str">
        <f t="shared" si="35"/>
        <v>60-69 Yrs</v>
      </c>
      <c r="U2263" s="3" t="str">
        <f>TEXT(Customer8[[#This Row],[Transaction_Date]],"YYYY")</f>
        <v>2021</v>
      </c>
    </row>
    <row r="2264" spans="1:21" x14ac:dyDescent="0.35">
      <c r="A2264" t="s">
        <v>4670</v>
      </c>
      <c r="B2264">
        <v>972458752</v>
      </c>
      <c r="C2264">
        <v>76</v>
      </c>
      <c r="D2264" s="1">
        <v>16947</v>
      </c>
      <c r="E2264" t="s">
        <v>11</v>
      </c>
      <c r="F2264" t="s">
        <v>45</v>
      </c>
      <c r="G2264" t="s">
        <v>2749</v>
      </c>
      <c r="H2264" s="3">
        <v>570860.32460000005</v>
      </c>
      <c r="I2264" s="3">
        <v>124992.2933</v>
      </c>
      <c r="J2264" t="s">
        <v>4671</v>
      </c>
      <c r="K2264" t="str">
        <f>_xlfn.XLOOKUP(A2264, Accounts!A:A, Accounts!E:E, "Not Found")</f>
        <v>Domiciliary</v>
      </c>
      <c r="L2264" s="3">
        <f>_xlfn.XLOOKUP(A2264, Accounts!A:A, Accounts!G:G, 0)</f>
        <v>902999899</v>
      </c>
      <c r="M2264" s="3" t="str">
        <f>_xlfn.XLOOKUP(A2264, Loan!A:A, Loan!D:D, "0")</f>
        <v>0</v>
      </c>
      <c r="N2264" s="3" t="str">
        <f>_xlfn.XLOOKUP(Customer8[[#This Row],[Account Number]],Transaction!C:C,Transaction!D:D)</f>
        <v>Money Deposit</v>
      </c>
      <c r="O2264" s="3" t="str">
        <f>_xlfn.XLOOKUP(Customer8[[#This Row],[Account Number]], Transaction!C:C,Transaction!E:E)</f>
        <v>ATM</v>
      </c>
      <c r="P2264" s="2">
        <f>_xlfn.XLOOKUP(Customer8[[#This Row],[Account Number]], Transaction!C:C,Transaction!F:F)</f>
        <v>44444</v>
      </c>
      <c r="Q2264" s="3">
        <f>Customer8[[#This Row],[Bank Deposit]]-Customer8[[#This Row],[Saving Accounts]]</f>
        <v>445868.03130000003</v>
      </c>
      <c r="R2264" s="3">
        <f>IF(AND(K2264="Current", Customer8[[#This Row],[Balance]]&gt;500000), Customer8[[#This Row],[Balance]]*1.02, Customer8[[#This Row],[Balance]])</f>
        <v>445868.03130000003</v>
      </c>
      <c r="S2264" s="3" t="str">
        <f>TEXT(Customer8[[#This Row],[Transaction_Date]], "MMM")</f>
        <v>Sep</v>
      </c>
      <c r="T2264" s="3" t="str">
        <f t="shared" si="35"/>
        <v>70 Yrs &amp; Above</v>
      </c>
      <c r="U2264" s="3" t="str">
        <f>TEXT(Customer8[[#This Row],[Transaction_Date]],"YYYY")</f>
        <v>2021</v>
      </c>
    </row>
    <row r="2265" spans="1:21" x14ac:dyDescent="0.35">
      <c r="A2265" t="s">
        <v>4672</v>
      </c>
      <c r="B2265">
        <v>238684493</v>
      </c>
      <c r="C2265">
        <v>49</v>
      </c>
      <c r="D2265" s="1">
        <v>26808.75</v>
      </c>
      <c r="E2265" t="s">
        <v>11</v>
      </c>
      <c r="F2265" t="s">
        <v>373</v>
      </c>
      <c r="G2265" t="s">
        <v>2740</v>
      </c>
      <c r="H2265" s="3">
        <v>855645.41280000005</v>
      </c>
      <c r="I2265" s="3">
        <v>259436.07709999999</v>
      </c>
      <c r="J2265" t="s">
        <v>4673</v>
      </c>
      <c r="K2265" t="str">
        <f>_xlfn.XLOOKUP(A2265, Accounts!A:A, Accounts!E:E, "Not Found")</f>
        <v>Fixed Deposit</v>
      </c>
      <c r="L2265" s="3">
        <f>_xlfn.XLOOKUP(A2265, Accounts!A:A, Accounts!G:G, 0)</f>
        <v>2699424</v>
      </c>
      <c r="M2265" s="3">
        <f>_xlfn.XLOOKUP(A2265, Loan!A:A, Loan!D:D, "0")</f>
        <v>299906154</v>
      </c>
      <c r="N2265" s="3" t="str">
        <f>_xlfn.XLOOKUP(Customer8[[#This Row],[Account Number]],Transaction!C:C,Transaction!D:D)</f>
        <v>Loan Payment</v>
      </c>
      <c r="O2265" s="3" t="str">
        <f>_xlfn.XLOOKUP(Customer8[[#This Row],[Account Number]], Transaction!C:C,Transaction!E:E)</f>
        <v>Mobile</v>
      </c>
      <c r="P2265" s="2">
        <f>_xlfn.XLOOKUP(Customer8[[#This Row],[Account Number]], Transaction!C:C,Transaction!F:F)</f>
        <v>44413</v>
      </c>
      <c r="Q2265" s="3">
        <f>Customer8[[#This Row],[Bank Deposit]]-Customer8[[#This Row],[Saving Accounts]]</f>
        <v>596209.33570000005</v>
      </c>
      <c r="R2265" s="3">
        <f>IF(AND(K2265="Current", Customer8[[#This Row],[Balance]]&gt;500000), Customer8[[#This Row],[Balance]]*1.02, Customer8[[#This Row],[Balance]])</f>
        <v>596209.33570000005</v>
      </c>
      <c r="S2265" s="3" t="str">
        <f>TEXT(Customer8[[#This Row],[Transaction_Date]], "MMM")</f>
        <v>Aug</v>
      </c>
      <c r="T2265" s="3" t="str">
        <f t="shared" si="35"/>
        <v>40-49 Yrs</v>
      </c>
      <c r="U2265" s="3" t="str">
        <f>TEXT(Customer8[[#This Row],[Transaction_Date]],"YYYY")</f>
        <v>2021</v>
      </c>
    </row>
    <row r="2266" spans="1:21" x14ac:dyDescent="0.35">
      <c r="A2266" t="s">
        <v>4674</v>
      </c>
      <c r="B2266">
        <v>44775441</v>
      </c>
      <c r="C2266">
        <v>23</v>
      </c>
      <c r="D2266" s="1">
        <v>36305.25</v>
      </c>
      <c r="E2266" t="s">
        <v>11</v>
      </c>
      <c r="F2266" t="s">
        <v>285</v>
      </c>
      <c r="G2266" t="s">
        <v>2756</v>
      </c>
      <c r="H2266" s="3">
        <v>1119286.5142000001</v>
      </c>
      <c r="I2266" s="3">
        <v>401483.20620000002</v>
      </c>
      <c r="J2266" t="s">
        <v>4675</v>
      </c>
      <c r="K2266" t="str">
        <f>_xlfn.XLOOKUP(A2266, Accounts!A:A, Accounts!E:E, "Not Found")</f>
        <v>Savings</v>
      </c>
      <c r="L2266" s="3">
        <f>_xlfn.XLOOKUP(A2266, Accounts!A:A, Accounts!G:G, 0)</f>
        <v>3452129202</v>
      </c>
      <c r="M2266" s="3" t="str">
        <f>_xlfn.XLOOKUP(A2266, Loan!A:A, Loan!D:D, "0")</f>
        <v>0</v>
      </c>
      <c r="N2266" s="3" t="str">
        <f>_xlfn.XLOOKUP(Customer8[[#This Row],[Account Number]],Transaction!C:C,Transaction!D:D)</f>
        <v>Money Transfer</v>
      </c>
      <c r="O2266" s="3" t="str">
        <f>_xlfn.XLOOKUP(Customer8[[#This Row],[Account Number]], Transaction!C:C,Transaction!E:E)</f>
        <v>Internet Banking</v>
      </c>
      <c r="P2266" s="2">
        <f>_xlfn.XLOOKUP(Customer8[[#This Row],[Account Number]], Transaction!C:C,Transaction!F:F)</f>
        <v>44593</v>
      </c>
      <c r="Q2266" s="3">
        <f>Customer8[[#This Row],[Bank Deposit]]-Customer8[[#This Row],[Saving Accounts]]</f>
        <v>717803.30800000008</v>
      </c>
      <c r="R2266" s="3">
        <f>IF(AND(K2266="Current", Customer8[[#This Row],[Balance]]&gt;500000), Customer8[[#This Row],[Balance]]*1.02, Customer8[[#This Row],[Balance]])</f>
        <v>717803.30800000008</v>
      </c>
      <c r="S2266" s="3" t="str">
        <f>TEXT(Customer8[[#This Row],[Transaction_Date]], "MMM")</f>
        <v>Feb</v>
      </c>
      <c r="T2266" s="3" t="str">
        <f t="shared" si="35"/>
        <v>20-29 Yrs</v>
      </c>
      <c r="U2266" s="3" t="str">
        <f>TEXT(Customer8[[#This Row],[Transaction_Date]],"YYYY")</f>
        <v>2022</v>
      </c>
    </row>
    <row r="2267" spans="1:21" x14ac:dyDescent="0.35">
      <c r="A2267" t="s">
        <v>4676</v>
      </c>
      <c r="B2267">
        <v>298970874</v>
      </c>
      <c r="C2267">
        <v>20</v>
      </c>
      <c r="D2267" s="1">
        <v>37401</v>
      </c>
      <c r="E2267" t="s">
        <v>11</v>
      </c>
      <c r="F2267" t="s">
        <v>1030</v>
      </c>
      <c r="G2267" t="s">
        <v>2771</v>
      </c>
      <c r="H2267" s="3"/>
      <c r="J2267" t="s">
        <v>4677</v>
      </c>
      <c r="K2267" t="str">
        <f>_xlfn.XLOOKUP(A2267, Accounts!A:A, Accounts!E:E, "Not Found")</f>
        <v>Joint</v>
      </c>
      <c r="L2267" s="3">
        <f>_xlfn.XLOOKUP(A2267, Accounts!A:A, Accounts!G:G, 0)</f>
        <v>23751045</v>
      </c>
      <c r="M2267" s="3" t="str">
        <f>_xlfn.XLOOKUP(A2267, Loan!A:A, Loan!D:D, "0")</f>
        <v>0</v>
      </c>
      <c r="N2267" s="3" t="str">
        <f>_xlfn.XLOOKUP(Customer8[[#This Row],[Account Number]],Transaction!C:C,Transaction!D:D)</f>
        <v>Cash Withdrawal</v>
      </c>
      <c r="O2267" s="3" t="str">
        <f>_xlfn.XLOOKUP(Customer8[[#This Row],[Account Number]], Transaction!C:C,Transaction!E:E)</f>
        <v>POS</v>
      </c>
      <c r="P2267" s="2">
        <f>_xlfn.XLOOKUP(Customer8[[#This Row],[Account Number]], Transaction!C:C,Transaction!F:F)</f>
        <v>44680</v>
      </c>
      <c r="Q2267" s="3">
        <f>Customer8[[#This Row],[Bank Deposit]]-Customer8[[#This Row],[Saving Accounts]]</f>
        <v>0</v>
      </c>
      <c r="R2267" s="3">
        <f>IF(AND(K2267="Current", Customer8[[#This Row],[Balance]]&gt;500000), Customer8[[#This Row],[Balance]]*1.02, Customer8[[#This Row],[Balance]])</f>
        <v>0</v>
      </c>
      <c r="S2267" s="3" t="str">
        <f>TEXT(Customer8[[#This Row],[Transaction_Date]], "MMM")</f>
        <v>Apr</v>
      </c>
      <c r="T2267" s="3" t="str">
        <f t="shared" si="35"/>
        <v>20-29 Yrs</v>
      </c>
      <c r="U2267" s="3" t="str">
        <f>TEXT(Customer8[[#This Row],[Transaction_Date]],"YYYY")</f>
        <v>2022</v>
      </c>
    </row>
    <row r="2268" spans="1:21" x14ac:dyDescent="0.35">
      <c r="A2268" t="s">
        <v>4678</v>
      </c>
      <c r="B2268">
        <v>235255097</v>
      </c>
      <c r="C2268">
        <v>65</v>
      </c>
      <c r="D2268" s="1">
        <v>20964.75</v>
      </c>
      <c r="E2268" t="s">
        <v>11</v>
      </c>
      <c r="F2268" t="s">
        <v>413</v>
      </c>
      <c r="G2268" t="s">
        <v>2749</v>
      </c>
      <c r="H2268" s="3">
        <v>657037.30500000005</v>
      </c>
      <c r="I2268" s="3">
        <v>229963.05679999999</v>
      </c>
      <c r="J2268" t="s">
        <v>4679</v>
      </c>
      <c r="K2268" t="str">
        <f>_xlfn.XLOOKUP(A2268, Accounts!A:A, Accounts!E:E, "Not Found")</f>
        <v>Savings</v>
      </c>
      <c r="L2268" s="3">
        <f>_xlfn.XLOOKUP(A2268, Accounts!A:A, Accounts!G:G, 0)</f>
        <v>316685824</v>
      </c>
      <c r="M2268" s="3" t="str">
        <f>_xlfn.XLOOKUP(A2268, Loan!A:A, Loan!D:D, "0")</f>
        <v>0</v>
      </c>
      <c r="N2268" s="3" t="str">
        <f>_xlfn.XLOOKUP(Customer8[[#This Row],[Account Number]],Transaction!C:C,Transaction!D:D)</f>
        <v>Online Payment</v>
      </c>
      <c r="O2268" s="3" t="str">
        <f>_xlfn.XLOOKUP(Customer8[[#This Row],[Account Number]], Transaction!C:C,Transaction!E:E)</f>
        <v>Internet Banking</v>
      </c>
      <c r="P2268" s="2">
        <f>_xlfn.XLOOKUP(Customer8[[#This Row],[Account Number]], Transaction!C:C,Transaction!F:F)</f>
        <v>44361</v>
      </c>
      <c r="Q2268" s="3">
        <f>Customer8[[#This Row],[Bank Deposit]]-Customer8[[#This Row],[Saving Accounts]]</f>
        <v>427074.24820000003</v>
      </c>
      <c r="R2268" s="3">
        <f>IF(AND(K2268="Current", Customer8[[#This Row],[Balance]]&gt;500000), Customer8[[#This Row],[Balance]]*1.02, Customer8[[#This Row],[Balance]])</f>
        <v>427074.24820000003</v>
      </c>
      <c r="S2268" s="3" t="str">
        <f>TEXT(Customer8[[#This Row],[Transaction_Date]], "MMM")</f>
        <v>Jun</v>
      </c>
      <c r="T2268" s="3" t="str">
        <f t="shared" si="35"/>
        <v>60-69 Yrs</v>
      </c>
      <c r="U2268" s="3" t="str">
        <f>TEXT(Customer8[[#This Row],[Transaction_Date]],"YYYY")</f>
        <v>2021</v>
      </c>
    </row>
    <row r="2269" spans="1:21" x14ac:dyDescent="0.35">
      <c r="A2269" t="s">
        <v>4680</v>
      </c>
      <c r="B2269">
        <v>79144862</v>
      </c>
      <c r="C2269">
        <v>26</v>
      </c>
      <c r="D2269" s="1">
        <v>35209.5</v>
      </c>
      <c r="E2269" t="s">
        <v>11</v>
      </c>
      <c r="F2269" t="s">
        <v>1070</v>
      </c>
      <c r="G2269" t="s">
        <v>2767</v>
      </c>
      <c r="H2269" s="3">
        <v>63120.436399999999</v>
      </c>
      <c r="I2269" s="3">
        <v>41290.602299999999</v>
      </c>
      <c r="J2269" t="s">
        <v>4681</v>
      </c>
      <c r="K2269" t="str">
        <f>_xlfn.XLOOKUP(A2269, Accounts!A:A, Accounts!E:E, "Not Found")</f>
        <v>Current</v>
      </c>
      <c r="L2269" s="3">
        <f>_xlfn.XLOOKUP(A2269, Accounts!A:A, Accounts!G:G, 0)</f>
        <v>1235454195</v>
      </c>
      <c r="M2269" s="3" t="str">
        <f>_xlfn.XLOOKUP(A2269, Loan!A:A, Loan!D:D, "0")</f>
        <v>0</v>
      </c>
      <c r="N2269" s="3" t="str">
        <f>_xlfn.XLOOKUP(Customer8[[#This Row],[Account Number]],Transaction!C:C,Transaction!D:D)</f>
        <v>Money Deposit</v>
      </c>
      <c r="O2269" s="3" t="str">
        <f>_xlfn.XLOOKUP(Customer8[[#This Row],[Account Number]], Transaction!C:C,Transaction!E:E)</f>
        <v>Bank</v>
      </c>
      <c r="P2269" s="2">
        <f>_xlfn.XLOOKUP(Customer8[[#This Row],[Account Number]], Transaction!C:C,Transaction!F:F)</f>
        <v>44545</v>
      </c>
      <c r="Q2269" s="3">
        <f>Customer8[[#This Row],[Bank Deposit]]-Customer8[[#This Row],[Saving Accounts]]</f>
        <v>21829.8341</v>
      </c>
      <c r="R2269" s="3">
        <f>IF(AND(K2269="Current", Customer8[[#This Row],[Balance]]&gt;500000), Customer8[[#This Row],[Balance]]*1.02, Customer8[[#This Row],[Balance]])</f>
        <v>21829.8341</v>
      </c>
      <c r="S2269" s="3" t="str">
        <f>TEXT(Customer8[[#This Row],[Transaction_Date]], "MMM")</f>
        <v>Dec</v>
      </c>
      <c r="T2269" s="3" t="str">
        <f t="shared" si="35"/>
        <v>20-29 Yrs</v>
      </c>
      <c r="U2269" s="3" t="str">
        <f>TEXT(Customer8[[#This Row],[Transaction_Date]],"YYYY")</f>
        <v>2021</v>
      </c>
    </row>
    <row r="2270" spans="1:21" x14ac:dyDescent="0.35">
      <c r="A2270" t="s">
        <v>4682</v>
      </c>
      <c r="B2270">
        <v>942865004</v>
      </c>
      <c r="C2270">
        <v>77</v>
      </c>
      <c r="D2270" s="1">
        <v>16581.75</v>
      </c>
      <c r="E2270" t="s">
        <v>11</v>
      </c>
      <c r="F2270" t="s">
        <v>127</v>
      </c>
      <c r="G2270" t="s">
        <v>2771</v>
      </c>
      <c r="H2270" s="3">
        <v>310034.07789999997</v>
      </c>
      <c r="I2270" s="3">
        <v>170075.837</v>
      </c>
      <c r="J2270" t="s">
        <v>4683</v>
      </c>
      <c r="K2270" t="str">
        <f>_xlfn.XLOOKUP(A2270, Accounts!A:A, Accounts!E:E, "Not Found")</f>
        <v>Domiciliary</v>
      </c>
      <c r="L2270" s="3">
        <f>_xlfn.XLOOKUP(A2270, Accounts!A:A, Accounts!G:G, 0)</f>
        <v>1206176745</v>
      </c>
      <c r="M2270" s="3" t="str">
        <f>_xlfn.XLOOKUP(A2270, Loan!A:A, Loan!D:D, "0")</f>
        <v>0</v>
      </c>
      <c r="N2270" s="3" t="str">
        <f>_xlfn.XLOOKUP(Customer8[[#This Row],[Account Number]],Transaction!C:C,Transaction!D:D)</f>
        <v>Money Deposit</v>
      </c>
      <c r="O2270" s="3" t="str">
        <f>_xlfn.XLOOKUP(Customer8[[#This Row],[Account Number]], Transaction!C:C,Transaction!E:E)</f>
        <v>Bank</v>
      </c>
      <c r="P2270" s="2">
        <f>_xlfn.XLOOKUP(Customer8[[#This Row],[Account Number]], Transaction!C:C,Transaction!F:F)</f>
        <v>44294</v>
      </c>
      <c r="Q2270" s="3">
        <f>Customer8[[#This Row],[Bank Deposit]]-Customer8[[#This Row],[Saving Accounts]]</f>
        <v>139958.24089999998</v>
      </c>
      <c r="R2270" s="3">
        <f>IF(AND(K2270="Current", Customer8[[#This Row],[Balance]]&gt;500000), Customer8[[#This Row],[Balance]]*1.02, Customer8[[#This Row],[Balance]])</f>
        <v>139958.24089999998</v>
      </c>
      <c r="S2270" s="3" t="str">
        <f>TEXT(Customer8[[#This Row],[Transaction_Date]], "MMM")</f>
        <v>Apr</v>
      </c>
      <c r="T2270" s="3" t="str">
        <f t="shared" si="35"/>
        <v>70 Yrs &amp; Above</v>
      </c>
      <c r="U2270" s="3" t="str">
        <f>TEXT(Customer8[[#This Row],[Transaction_Date]],"YYYY")</f>
        <v>2021</v>
      </c>
    </row>
    <row r="2271" spans="1:21" x14ac:dyDescent="0.35">
      <c r="A2271" t="s">
        <v>3600</v>
      </c>
      <c r="B2271">
        <v>684982134</v>
      </c>
      <c r="C2271">
        <v>46</v>
      </c>
      <c r="D2271" s="1">
        <v>27904.5</v>
      </c>
      <c r="E2271" t="s">
        <v>11</v>
      </c>
      <c r="F2271" t="s">
        <v>733</v>
      </c>
      <c r="G2271" t="s">
        <v>2800</v>
      </c>
      <c r="H2271" s="3">
        <v>190655.68840000001</v>
      </c>
      <c r="I2271" s="3">
        <v>51554.854500000001</v>
      </c>
      <c r="J2271" t="s">
        <v>4684</v>
      </c>
      <c r="K2271" t="str">
        <f>_xlfn.XLOOKUP(A2271, Accounts!A:A, Accounts!E:E, "Not Found")</f>
        <v>Savings</v>
      </c>
      <c r="L2271" s="3">
        <f>_xlfn.XLOOKUP(A2271, Accounts!A:A, Accounts!G:G, 0)</f>
        <v>2601840444</v>
      </c>
      <c r="M2271" s="3" t="str">
        <f>_xlfn.XLOOKUP(A2271, Loan!A:A, Loan!D:D, "0")</f>
        <v>0</v>
      </c>
      <c r="N2271" s="3" t="str">
        <f>_xlfn.XLOOKUP(Customer8[[#This Row],[Account Number]],Transaction!C:C,Transaction!D:D)</f>
        <v>Cash Withdrawal</v>
      </c>
      <c r="O2271" s="3" t="str">
        <f>_xlfn.XLOOKUP(Customer8[[#This Row],[Account Number]], Transaction!C:C,Transaction!E:E)</f>
        <v>ATM</v>
      </c>
      <c r="P2271" s="2">
        <f>_xlfn.XLOOKUP(Customer8[[#This Row],[Account Number]], Transaction!C:C,Transaction!F:F)</f>
        <v>44531</v>
      </c>
      <c r="Q2271" s="3">
        <f>Customer8[[#This Row],[Bank Deposit]]-Customer8[[#This Row],[Saving Accounts]]</f>
        <v>139100.83390000003</v>
      </c>
      <c r="R2271" s="3">
        <f>IF(AND(K2271="Current", Customer8[[#This Row],[Balance]]&gt;500000), Customer8[[#This Row],[Balance]]*1.02, Customer8[[#This Row],[Balance]])</f>
        <v>139100.83390000003</v>
      </c>
      <c r="S2271" s="3" t="str">
        <f>TEXT(Customer8[[#This Row],[Transaction_Date]], "MMM")</f>
        <v>Dec</v>
      </c>
      <c r="T2271" s="3" t="str">
        <f t="shared" si="35"/>
        <v>40-49 Yrs</v>
      </c>
      <c r="U2271" s="3" t="str">
        <f>TEXT(Customer8[[#This Row],[Transaction_Date]],"YYYY")</f>
        <v>2021</v>
      </c>
    </row>
    <row r="2272" spans="1:21" x14ac:dyDescent="0.35">
      <c r="A2272" t="s">
        <v>4685</v>
      </c>
      <c r="B2272">
        <v>395746493</v>
      </c>
      <c r="C2272">
        <v>37</v>
      </c>
      <c r="D2272" s="1">
        <v>31191.75</v>
      </c>
      <c r="E2272" t="s">
        <v>11</v>
      </c>
      <c r="F2272" t="s">
        <v>166</v>
      </c>
      <c r="G2272" t="s">
        <v>2743</v>
      </c>
      <c r="H2272" s="3">
        <v>1204591.4694000001</v>
      </c>
      <c r="I2272" s="3">
        <v>622445.26470000006</v>
      </c>
      <c r="J2272" t="s">
        <v>4686</v>
      </c>
      <c r="K2272" t="str">
        <f>_xlfn.XLOOKUP(A2272, Accounts!A:A, Accounts!E:E, "Not Found")</f>
        <v>Corporate</v>
      </c>
      <c r="L2272" s="3">
        <f>_xlfn.XLOOKUP(A2272, Accounts!A:A, Accounts!G:G, 0)</f>
        <v>123963048</v>
      </c>
      <c r="M2272" s="3" t="str">
        <f>_xlfn.XLOOKUP(A2272, Loan!A:A, Loan!D:D, "0")</f>
        <v>0</v>
      </c>
      <c r="N2272" s="3" t="str">
        <f>_xlfn.XLOOKUP(Customer8[[#This Row],[Account Number]],Transaction!C:C,Transaction!D:D)</f>
        <v>Money Transfer</v>
      </c>
      <c r="O2272" s="3" t="str">
        <f>_xlfn.XLOOKUP(Customer8[[#This Row],[Account Number]], Transaction!C:C,Transaction!E:E)</f>
        <v>Internet Banking</v>
      </c>
      <c r="P2272" s="2">
        <f>_xlfn.XLOOKUP(Customer8[[#This Row],[Account Number]], Transaction!C:C,Transaction!F:F)</f>
        <v>44271</v>
      </c>
      <c r="Q2272" s="3">
        <f>Customer8[[#This Row],[Bank Deposit]]-Customer8[[#This Row],[Saving Accounts]]</f>
        <v>582146.2047</v>
      </c>
      <c r="R2272" s="3">
        <f>IF(AND(K2272="Current", Customer8[[#This Row],[Balance]]&gt;500000), Customer8[[#This Row],[Balance]]*1.02, Customer8[[#This Row],[Balance]])</f>
        <v>582146.2047</v>
      </c>
      <c r="S2272" s="3" t="str">
        <f>TEXT(Customer8[[#This Row],[Transaction_Date]], "MMM")</f>
        <v>Mar</v>
      </c>
      <c r="T2272" s="3" t="str">
        <f t="shared" si="35"/>
        <v>30-39 Yrs</v>
      </c>
      <c r="U2272" s="3" t="str">
        <f>TEXT(Customer8[[#This Row],[Transaction_Date]],"YYYY")</f>
        <v>2021</v>
      </c>
    </row>
    <row r="2273" spans="1:21" x14ac:dyDescent="0.35">
      <c r="A2273" t="s">
        <v>4687</v>
      </c>
      <c r="B2273">
        <v>271740031</v>
      </c>
      <c r="C2273">
        <v>57</v>
      </c>
      <c r="D2273" s="1">
        <v>23886.75</v>
      </c>
      <c r="E2273" t="s">
        <v>11</v>
      </c>
      <c r="F2273" t="s">
        <v>240</v>
      </c>
      <c r="G2273" t="s">
        <v>2800</v>
      </c>
      <c r="H2273" s="3">
        <v>96495.5671</v>
      </c>
      <c r="I2273" s="3">
        <v>88817.876300000004</v>
      </c>
      <c r="J2273" t="s">
        <v>4688</v>
      </c>
      <c r="K2273" t="str">
        <f>_xlfn.XLOOKUP(A2273, Accounts!A:A, Accounts!E:E, "Not Found")</f>
        <v>Current</v>
      </c>
      <c r="L2273" s="3">
        <f>_xlfn.XLOOKUP(A2273, Accounts!A:A, Accounts!G:G, 0)</f>
        <v>4410824844</v>
      </c>
      <c r="M2273" s="3" t="str">
        <f>_xlfn.XLOOKUP(A2273, Loan!A:A, Loan!D:D, "0")</f>
        <v>0</v>
      </c>
      <c r="N2273" s="3" t="str">
        <f>_xlfn.XLOOKUP(Customer8[[#This Row],[Account Number]],Transaction!C:C,Transaction!D:D)</f>
        <v>Money Deposit</v>
      </c>
      <c r="O2273" s="3" t="str">
        <f>_xlfn.XLOOKUP(Customer8[[#This Row],[Account Number]], Transaction!C:C,Transaction!E:E)</f>
        <v>Bank</v>
      </c>
      <c r="P2273" s="2">
        <f>_xlfn.XLOOKUP(Customer8[[#This Row],[Account Number]], Transaction!C:C,Transaction!F:F)</f>
        <v>44570</v>
      </c>
      <c r="Q2273" s="3">
        <f>Customer8[[#This Row],[Bank Deposit]]-Customer8[[#This Row],[Saving Accounts]]</f>
        <v>7677.6907999999967</v>
      </c>
      <c r="R2273" s="3">
        <f>IF(AND(K2273="Current", Customer8[[#This Row],[Balance]]&gt;500000), Customer8[[#This Row],[Balance]]*1.02, Customer8[[#This Row],[Balance]])</f>
        <v>7677.6907999999967</v>
      </c>
      <c r="S2273" s="3" t="str">
        <f>TEXT(Customer8[[#This Row],[Transaction_Date]], "MMM")</f>
        <v>Jan</v>
      </c>
      <c r="T2273" s="3" t="str">
        <f t="shared" si="35"/>
        <v>50-59 Yrs</v>
      </c>
      <c r="U2273" s="3" t="str">
        <f>TEXT(Customer8[[#This Row],[Transaction_Date]],"YYYY")</f>
        <v>2022</v>
      </c>
    </row>
    <row r="2274" spans="1:21" x14ac:dyDescent="0.35">
      <c r="A2274" t="s">
        <v>4689</v>
      </c>
      <c r="B2274">
        <v>809037906</v>
      </c>
      <c r="C2274">
        <v>84</v>
      </c>
      <c r="D2274" s="1">
        <v>14025</v>
      </c>
      <c r="E2274" t="s">
        <v>11</v>
      </c>
      <c r="F2274" t="s">
        <v>1762</v>
      </c>
      <c r="G2274" t="s">
        <v>2776</v>
      </c>
      <c r="H2274" s="3">
        <v>51426.537799999998</v>
      </c>
      <c r="I2274" s="3">
        <v>7181.982</v>
      </c>
      <c r="J2274" t="s">
        <v>3040</v>
      </c>
      <c r="K2274" t="str">
        <f>_xlfn.XLOOKUP(A2274, Accounts!A:A, Accounts!E:E, "Not Found")</f>
        <v>Current</v>
      </c>
      <c r="L2274" s="3">
        <f>_xlfn.XLOOKUP(A2274, Accounts!A:A, Accounts!G:G, 0)</f>
        <v>844067475</v>
      </c>
      <c r="M2274" s="3" t="str">
        <f>_xlfn.XLOOKUP(A2274, Loan!A:A, Loan!D:D, "0")</f>
        <v>0</v>
      </c>
      <c r="N2274" s="3" t="str">
        <f>_xlfn.XLOOKUP(Customer8[[#This Row],[Account Number]],Transaction!C:C,Transaction!D:D)</f>
        <v>Cash Withdrawal</v>
      </c>
      <c r="O2274" s="3" t="str">
        <f>_xlfn.XLOOKUP(Customer8[[#This Row],[Account Number]], Transaction!C:C,Transaction!E:E)</f>
        <v>ATM</v>
      </c>
      <c r="P2274" s="2">
        <f>_xlfn.XLOOKUP(Customer8[[#This Row],[Account Number]], Transaction!C:C,Transaction!F:F)</f>
        <v>44217</v>
      </c>
      <c r="Q2274" s="3">
        <f>Customer8[[#This Row],[Bank Deposit]]-Customer8[[#This Row],[Saving Accounts]]</f>
        <v>44244.555800000002</v>
      </c>
      <c r="R2274" s="3">
        <f>IF(AND(K2274="Current", Customer8[[#This Row],[Balance]]&gt;500000), Customer8[[#This Row],[Balance]]*1.02, Customer8[[#This Row],[Balance]])</f>
        <v>44244.555800000002</v>
      </c>
      <c r="S2274" s="3" t="str">
        <f>TEXT(Customer8[[#This Row],[Transaction_Date]], "MMM")</f>
        <v>Jan</v>
      </c>
      <c r="T2274" s="3" t="str">
        <f t="shared" si="35"/>
        <v>70 Yrs &amp; Above</v>
      </c>
      <c r="U2274" s="3" t="str">
        <f>TEXT(Customer8[[#This Row],[Transaction_Date]],"YYYY")</f>
        <v>2021</v>
      </c>
    </row>
    <row r="2275" spans="1:21" x14ac:dyDescent="0.35">
      <c r="A2275" t="s">
        <v>4690</v>
      </c>
      <c r="B2275">
        <v>675986961</v>
      </c>
      <c r="C2275">
        <v>27</v>
      </c>
      <c r="D2275" s="1">
        <v>34844.25</v>
      </c>
      <c r="E2275" t="s">
        <v>11</v>
      </c>
      <c r="F2275" t="s">
        <v>883</v>
      </c>
      <c r="G2275" t="s">
        <v>2759</v>
      </c>
      <c r="H2275" s="3">
        <v>439503.75559999997</v>
      </c>
      <c r="I2275" s="3">
        <v>151974.1201</v>
      </c>
      <c r="J2275" t="s">
        <v>4691</v>
      </c>
      <c r="K2275" t="str">
        <f>_xlfn.XLOOKUP(A2275, Accounts!A:A, Accounts!E:E, "Not Found")</f>
        <v>Domiciliary</v>
      </c>
      <c r="L2275" s="3">
        <f>_xlfn.XLOOKUP(A2275, Accounts!A:A, Accounts!G:G, 0)</f>
        <v>363577725</v>
      </c>
      <c r="M2275" s="3" t="str">
        <f>_xlfn.XLOOKUP(A2275, Loan!A:A, Loan!D:D, "0")</f>
        <v>0</v>
      </c>
      <c r="N2275" s="3" t="str">
        <f>_xlfn.XLOOKUP(Customer8[[#This Row],[Account Number]],Transaction!C:C,Transaction!D:D)</f>
        <v>Cash Withdrawal</v>
      </c>
      <c r="O2275" s="3" t="str">
        <f>_xlfn.XLOOKUP(Customer8[[#This Row],[Account Number]], Transaction!C:C,Transaction!E:E)</f>
        <v>ATM</v>
      </c>
      <c r="P2275" s="2">
        <f>_xlfn.XLOOKUP(Customer8[[#This Row],[Account Number]], Transaction!C:C,Transaction!F:F)</f>
        <v>44242</v>
      </c>
      <c r="Q2275" s="3">
        <f>Customer8[[#This Row],[Bank Deposit]]-Customer8[[#This Row],[Saving Accounts]]</f>
        <v>287529.63549999997</v>
      </c>
      <c r="R2275" s="3">
        <f>IF(AND(K2275="Current", Customer8[[#This Row],[Balance]]&gt;500000), Customer8[[#This Row],[Balance]]*1.02, Customer8[[#This Row],[Balance]])</f>
        <v>287529.63549999997</v>
      </c>
      <c r="S2275" s="3" t="str">
        <f>TEXT(Customer8[[#This Row],[Transaction_Date]], "MMM")</f>
        <v>Feb</v>
      </c>
      <c r="T2275" s="3" t="str">
        <f t="shared" si="35"/>
        <v>20-29 Yrs</v>
      </c>
      <c r="U2275" s="3" t="str">
        <f>TEXT(Customer8[[#This Row],[Transaction_Date]],"YYYY")</f>
        <v>2021</v>
      </c>
    </row>
    <row r="2276" spans="1:21" x14ac:dyDescent="0.35">
      <c r="A2276" t="s">
        <v>4692</v>
      </c>
      <c r="B2276">
        <v>810104163</v>
      </c>
      <c r="C2276">
        <v>70</v>
      </c>
      <c r="D2276" s="1">
        <v>19138.5</v>
      </c>
      <c r="E2276" t="s">
        <v>11</v>
      </c>
      <c r="F2276" t="s">
        <v>237</v>
      </c>
      <c r="G2276" t="s">
        <v>2756</v>
      </c>
      <c r="H2276" s="3">
        <v>89360.506999999998</v>
      </c>
      <c r="I2276" s="3">
        <v>16649.880300000001</v>
      </c>
      <c r="J2276" t="s">
        <v>4693</v>
      </c>
      <c r="K2276" t="str">
        <f>_xlfn.XLOOKUP(A2276, Accounts!A:A, Accounts!E:E, "Not Found")</f>
        <v>Domiciliary</v>
      </c>
      <c r="L2276" s="3">
        <f>_xlfn.XLOOKUP(A2276, Accounts!A:A, Accounts!G:G, 0)</f>
        <v>185133564</v>
      </c>
      <c r="M2276" s="3" t="str">
        <f>_xlfn.XLOOKUP(A2276, Loan!A:A, Loan!D:D, "0")</f>
        <v>0</v>
      </c>
      <c r="N2276" s="3" t="str">
        <f>_xlfn.XLOOKUP(Customer8[[#This Row],[Account Number]],Transaction!C:C,Transaction!D:D)</f>
        <v>Money Deposit</v>
      </c>
      <c r="O2276" s="3" t="str">
        <f>_xlfn.XLOOKUP(Customer8[[#This Row],[Account Number]], Transaction!C:C,Transaction!E:E)</f>
        <v>Bank</v>
      </c>
      <c r="P2276" s="2">
        <f>_xlfn.XLOOKUP(Customer8[[#This Row],[Account Number]], Transaction!C:C,Transaction!F:F)</f>
        <v>44531</v>
      </c>
      <c r="Q2276" s="3">
        <f>Customer8[[#This Row],[Bank Deposit]]-Customer8[[#This Row],[Saving Accounts]]</f>
        <v>72710.626699999993</v>
      </c>
      <c r="R2276" s="3">
        <f>IF(AND(K2276="Current", Customer8[[#This Row],[Balance]]&gt;500000), Customer8[[#This Row],[Balance]]*1.02, Customer8[[#This Row],[Balance]])</f>
        <v>72710.626699999993</v>
      </c>
      <c r="S2276" s="3" t="str">
        <f>TEXT(Customer8[[#This Row],[Transaction_Date]], "MMM")</f>
        <v>Dec</v>
      </c>
      <c r="T2276" s="3" t="str">
        <f t="shared" si="35"/>
        <v>70 Yrs &amp; Above</v>
      </c>
      <c r="U2276" s="3" t="str">
        <f>TEXT(Customer8[[#This Row],[Transaction_Date]],"YYYY")</f>
        <v>2021</v>
      </c>
    </row>
    <row r="2277" spans="1:21" x14ac:dyDescent="0.35">
      <c r="A2277" t="s">
        <v>4694</v>
      </c>
      <c r="B2277">
        <v>65374783</v>
      </c>
      <c r="C2277">
        <v>42</v>
      </c>
      <c r="D2277" s="1">
        <v>29365.5</v>
      </c>
      <c r="E2277" t="s">
        <v>11</v>
      </c>
      <c r="F2277" t="s">
        <v>315</v>
      </c>
      <c r="G2277" t="s">
        <v>2740</v>
      </c>
      <c r="H2277" s="3">
        <v>45415.827400000002</v>
      </c>
      <c r="I2277" s="3">
        <v>26353.131399999998</v>
      </c>
      <c r="J2277" t="s">
        <v>4695</v>
      </c>
      <c r="K2277" t="str">
        <f>_xlfn.XLOOKUP(A2277, Accounts!A:A, Accounts!E:E, "Not Found")</f>
        <v>Joint</v>
      </c>
      <c r="L2277" s="3">
        <f>_xlfn.XLOOKUP(A2277, Accounts!A:A, Accounts!G:G, 0)</f>
        <v>1026623125</v>
      </c>
      <c r="M2277" s="3" t="str">
        <f>_xlfn.XLOOKUP(A2277, Loan!A:A, Loan!D:D, "0")</f>
        <v>0</v>
      </c>
      <c r="N2277" s="3" t="str">
        <f>_xlfn.XLOOKUP(Customer8[[#This Row],[Account Number]],Transaction!C:C,Transaction!D:D)</f>
        <v>Money Transfer</v>
      </c>
      <c r="O2277" s="3" t="str">
        <f>_xlfn.XLOOKUP(Customer8[[#This Row],[Account Number]], Transaction!C:C,Transaction!E:E)</f>
        <v>Internet Banking</v>
      </c>
      <c r="P2277" s="2">
        <f>_xlfn.XLOOKUP(Customer8[[#This Row],[Account Number]], Transaction!C:C,Transaction!F:F)</f>
        <v>44579</v>
      </c>
      <c r="Q2277" s="3">
        <f>Customer8[[#This Row],[Bank Deposit]]-Customer8[[#This Row],[Saving Accounts]]</f>
        <v>19062.696000000004</v>
      </c>
      <c r="R2277" s="3">
        <f>IF(AND(K2277="Current", Customer8[[#This Row],[Balance]]&gt;500000), Customer8[[#This Row],[Balance]]*1.02, Customer8[[#This Row],[Balance]])</f>
        <v>19062.696000000004</v>
      </c>
      <c r="S2277" s="3" t="str">
        <f>TEXT(Customer8[[#This Row],[Transaction_Date]], "MMM")</f>
        <v>Jan</v>
      </c>
      <c r="T2277" s="3" t="str">
        <f t="shared" si="35"/>
        <v>40-49 Yrs</v>
      </c>
      <c r="U2277" s="3" t="str">
        <f>TEXT(Customer8[[#This Row],[Transaction_Date]],"YYYY")</f>
        <v>2022</v>
      </c>
    </row>
    <row r="2278" spans="1:21" x14ac:dyDescent="0.35">
      <c r="A2278" t="s">
        <v>4696</v>
      </c>
      <c r="B2278">
        <v>656807258</v>
      </c>
      <c r="C2278">
        <v>65</v>
      </c>
      <c r="D2278" s="1">
        <v>20964.75</v>
      </c>
      <c r="E2278" t="s">
        <v>11</v>
      </c>
      <c r="F2278" t="s">
        <v>282</v>
      </c>
      <c r="G2278" t="s">
        <v>2771</v>
      </c>
      <c r="H2278" s="3">
        <v>605981.98459999997</v>
      </c>
      <c r="I2278" s="3">
        <v>369649.01059999998</v>
      </c>
      <c r="J2278" t="s">
        <v>4697</v>
      </c>
      <c r="K2278" t="str">
        <f>_xlfn.XLOOKUP(A2278, Accounts!A:A, Accounts!E:E, "Not Found")</f>
        <v>Domiciliary</v>
      </c>
      <c r="L2278" s="3">
        <f>_xlfn.XLOOKUP(A2278, Accounts!A:A, Accounts!G:G, 0)</f>
        <v>966500864</v>
      </c>
      <c r="M2278" s="3" t="str">
        <f>_xlfn.XLOOKUP(A2278, Loan!A:A, Loan!D:D, "0")</f>
        <v>0</v>
      </c>
      <c r="N2278" s="3" t="str">
        <f>_xlfn.XLOOKUP(Customer8[[#This Row],[Account Number]],Transaction!C:C,Transaction!D:D)</f>
        <v>Cash Withdrawal</v>
      </c>
      <c r="O2278" s="3" t="str">
        <f>_xlfn.XLOOKUP(Customer8[[#This Row],[Account Number]], Transaction!C:C,Transaction!E:E)</f>
        <v>ATM</v>
      </c>
      <c r="P2278" s="2">
        <f>_xlfn.XLOOKUP(Customer8[[#This Row],[Account Number]], Transaction!C:C,Transaction!F:F)</f>
        <v>44589</v>
      </c>
      <c r="Q2278" s="3">
        <f>Customer8[[#This Row],[Bank Deposit]]-Customer8[[#This Row],[Saving Accounts]]</f>
        <v>236332.97399999999</v>
      </c>
      <c r="R2278" s="3">
        <f>IF(AND(K2278="Current", Customer8[[#This Row],[Balance]]&gt;500000), Customer8[[#This Row],[Balance]]*1.02, Customer8[[#This Row],[Balance]])</f>
        <v>236332.97399999999</v>
      </c>
      <c r="S2278" s="3" t="str">
        <f>TEXT(Customer8[[#This Row],[Transaction_Date]], "MMM")</f>
        <v>Jan</v>
      </c>
      <c r="T2278" s="3" t="str">
        <f t="shared" si="35"/>
        <v>60-69 Yrs</v>
      </c>
      <c r="U2278" s="3" t="str">
        <f>TEXT(Customer8[[#This Row],[Transaction_Date]],"YYYY")</f>
        <v>2022</v>
      </c>
    </row>
    <row r="2279" spans="1:21" x14ac:dyDescent="0.35">
      <c r="A2279" t="s">
        <v>4698</v>
      </c>
      <c r="B2279">
        <v>834142460</v>
      </c>
      <c r="C2279">
        <v>82</v>
      </c>
      <c r="D2279" s="1">
        <v>14755.5</v>
      </c>
      <c r="E2279" t="s">
        <v>11</v>
      </c>
      <c r="F2279" t="s">
        <v>451</v>
      </c>
      <c r="G2279" t="s">
        <v>2734</v>
      </c>
      <c r="H2279" s="3">
        <v>537205.51509999996</v>
      </c>
      <c r="I2279" s="3">
        <v>93209.869200000001</v>
      </c>
      <c r="J2279" t="s">
        <v>4699</v>
      </c>
      <c r="K2279" t="str">
        <f>_xlfn.XLOOKUP(A2279, Accounts!A:A, Accounts!E:E, "Not Found")</f>
        <v>Domiciliary</v>
      </c>
      <c r="L2279" s="3">
        <f>_xlfn.XLOOKUP(A2279, Accounts!A:A, Accounts!G:G, 0)</f>
        <v>2921038209</v>
      </c>
      <c r="M2279" s="3" t="str">
        <f>_xlfn.XLOOKUP(A2279, Loan!A:A, Loan!D:D, "0")</f>
        <v>0</v>
      </c>
      <c r="N2279" s="3" t="str">
        <f>_xlfn.XLOOKUP(Customer8[[#This Row],[Account Number]],Transaction!C:C,Transaction!D:D)</f>
        <v>Cash Withdrawal</v>
      </c>
      <c r="O2279" s="3" t="str">
        <f>_xlfn.XLOOKUP(Customer8[[#This Row],[Account Number]], Transaction!C:C,Transaction!E:E)</f>
        <v>ATM</v>
      </c>
      <c r="P2279" s="2">
        <f>_xlfn.XLOOKUP(Customer8[[#This Row],[Account Number]], Transaction!C:C,Transaction!F:F)</f>
        <v>44567</v>
      </c>
      <c r="Q2279" s="3">
        <f>Customer8[[#This Row],[Bank Deposit]]-Customer8[[#This Row],[Saving Accounts]]</f>
        <v>443995.64589999994</v>
      </c>
      <c r="R2279" s="3">
        <f>IF(AND(K2279="Current", Customer8[[#This Row],[Balance]]&gt;500000), Customer8[[#This Row],[Balance]]*1.02, Customer8[[#This Row],[Balance]])</f>
        <v>443995.64589999994</v>
      </c>
      <c r="S2279" s="3" t="str">
        <f>TEXT(Customer8[[#This Row],[Transaction_Date]], "MMM")</f>
        <v>Jan</v>
      </c>
      <c r="T2279" s="3" t="str">
        <f t="shared" si="35"/>
        <v>70 Yrs &amp; Above</v>
      </c>
      <c r="U2279" s="3" t="str">
        <f>TEXT(Customer8[[#This Row],[Transaction_Date]],"YYYY")</f>
        <v>2022</v>
      </c>
    </row>
    <row r="2280" spans="1:21" x14ac:dyDescent="0.35">
      <c r="A2280" t="s">
        <v>4700</v>
      </c>
      <c r="B2280">
        <v>43798322</v>
      </c>
      <c r="C2280">
        <v>80</v>
      </c>
      <c r="D2280" s="1">
        <v>15486</v>
      </c>
      <c r="E2280" t="s">
        <v>11</v>
      </c>
      <c r="F2280" t="s">
        <v>381</v>
      </c>
      <c r="G2280" t="s">
        <v>2743</v>
      </c>
      <c r="H2280" s="3">
        <v>370664.47840000002</v>
      </c>
      <c r="I2280" s="3">
        <v>195013.12330000001</v>
      </c>
      <c r="J2280" t="s">
        <v>4701</v>
      </c>
      <c r="K2280" t="str">
        <f>_xlfn.XLOOKUP(A2280, Accounts!A:A, Accounts!E:E, "Not Found")</f>
        <v>Fixed Deposit</v>
      </c>
      <c r="L2280" s="3">
        <f>_xlfn.XLOOKUP(A2280, Accounts!A:A, Accounts!G:G, 0)</f>
        <v>1049697684</v>
      </c>
      <c r="M2280" s="3" t="str">
        <f>_xlfn.XLOOKUP(A2280, Loan!A:A, Loan!D:D, "0")</f>
        <v>0</v>
      </c>
      <c r="N2280" s="3" t="str">
        <f>_xlfn.XLOOKUP(Customer8[[#This Row],[Account Number]],Transaction!C:C,Transaction!D:D)</f>
        <v>Money Deposit</v>
      </c>
      <c r="O2280" s="3" t="str">
        <f>_xlfn.XLOOKUP(Customer8[[#This Row],[Account Number]], Transaction!C:C,Transaction!E:E)</f>
        <v>Bank</v>
      </c>
      <c r="P2280" s="2">
        <f>_xlfn.XLOOKUP(Customer8[[#This Row],[Account Number]], Transaction!C:C,Transaction!F:F)</f>
        <v>44620</v>
      </c>
      <c r="Q2280" s="3">
        <f>Customer8[[#This Row],[Bank Deposit]]-Customer8[[#This Row],[Saving Accounts]]</f>
        <v>175651.35510000002</v>
      </c>
      <c r="R2280" s="3">
        <f>IF(AND(K2280="Current", Customer8[[#This Row],[Balance]]&gt;500000), Customer8[[#This Row],[Balance]]*1.02, Customer8[[#This Row],[Balance]])</f>
        <v>175651.35510000002</v>
      </c>
      <c r="S2280" s="3" t="str">
        <f>TEXT(Customer8[[#This Row],[Transaction_Date]], "MMM")</f>
        <v>Feb</v>
      </c>
      <c r="T2280" s="3" t="str">
        <f t="shared" si="35"/>
        <v>70 Yrs &amp; Above</v>
      </c>
      <c r="U2280" s="3" t="str">
        <f>TEXT(Customer8[[#This Row],[Transaction_Date]],"YYYY")</f>
        <v>2022</v>
      </c>
    </row>
    <row r="2281" spans="1:21" x14ac:dyDescent="0.35">
      <c r="A2281" t="s">
        <v>4702</v>
      </c>
      <c r="B2281">
        <v>513611430</v>
      </c>
      <c r="C2281">
        <v>48</v>
      </c>
      <c r="D2281" s="1">
        <v>27174</v>
      </c>
      <c r="E2281" t="s">
        <v>11</v>
      </c>
      <c r="F2281" t="s">
        <v>633</v>
      </c>
      <c r="G2281" t="s">
        <v>2764</v>
      </c>
      <c r="H2281" s="3">
        <v>118109.8061</v>
      </c>
      <c r="I2281" s="3">
        <v>51538.824500000002</v>
      </c>
      <c r="J2281" t="s">
        <v>4703</v>
      </c>
      <c r="K2281" t="str">
        <f>_xlfn.XLOOKUP(A2281, Accounts!A:A, Accounts!E:E, "Not Found")</f>
        <v>Current</v>
      </c>
      <c r="L2281" s="3">
        <f>_xlfn.XLOOKUP(A2281, Accounts!A:A, Accounts!G:G, 0)</f>
        <v>1299813132</v>
      </c>
      <c r="M2281" s="3" t="str">
        <f>_xlfn.XLOOKUP(A2281, Loan!A:A, Loan!D:D, "0")</f>
        <v>0</v>
      </c>
      <c r="N2281" s="3" t="str">
        <f>_xlfn.XLOOKUP(Customer8[[#This Row],[Account Number]],Transaction!C:C,Transaction!D:D)</f>
        <v>Online Payment</v>
      </c>
      <c r="O2281" s="3" t="str">
        <f>_xlfn.XLOOKUP(Customer8[[#This Row],[Account Number]], Transaction!C:C,Transaction!E:E)</f>
        <v>Internet Banking</v>
      </c>
      <c r="P2281" s="2">
        <f>_xlfn.XLOOKUP(Customer8[[#This Row],[Account Number]], Transaction!C:C,Transaction!F:F)</f>
        <v>44463</v>
      </c>
      <c r="Q2281" s="3">
        <f>Customer8[[#This Row],[Bank Deposit]]-Customer8[[#This Row],[Saving Accounts]]</f>
        <v>66570.981599999999</v>
      </c>
      <c r="R2281" s="3">
        <f>IF(AND(K2281="Current", Customer8[[#This Row],[Balance]]&gt;500000), Customer8[[#This Row],[Balance]]*1.02, Customer8[[#This Row],[Balance]])</f>
        <v>66570.981599999999</v>
      </c>
      <c r="S2281" s="3" t="str">
        <f>TEXT(Customer8[[#This Row],[Transaction_Date]], "MMM")</f>
        <v>Sep</v>
      </c>
      <c r="T2281" s="3" t="str">
        <f t="shared" si="35"/>
        <v>40-49 Yrs</v>
      </c>
      <c r="U2281" s="3" t="str">
        <f>TEXT(Customer8[[#This Row],[Transaction_Date]],"YYYY")</f>
        <v>2021</v>
      </c>
    </row>
    <row r="2282" spans="1:21" x14ac:dyDescent="0.35">
      <c r="A2282" t="s">
        <v>4704</v>
      </c>
      <c r="B2282">
        <v>639381444</v>
      </c>
      <c r="C2282">
        <v>61</v>
      </c>
      <c r="D2282" s="1">
        <v>22425.75</v>
      </c>
      <c r="E2282" t="s">
        <v>11</v>
      </c>
      <c r="F2282" t="s">
        <v>28</v>
      </c>
      <c r="G2282" t="s">
        <v>2743</v>
      </c>
      <c r="H2282" s="3">
        <v>58388.0478</v>
      </c>
      <c r="I2282" s="3">
        <v>64460.404799999997</v>
      </c>
      <c r="J2282" t="s">
        <v>4705</v>
      </c>
      <c r="K2282" t="str">
        <f>_xlfn.XLOOKUP(A2282, Accounts!A:A, Accounts!E:E, "Not Found")</f>
        <v>Joint</v>
      </c>
      <c r="L2282" s="3">
        <f>_xlfn.XLOOKUP(A2282, Accounts!A:A, Accounts!G:G, 0)</f>
        <v>3040908922</v>
      </c>
      <c r="M2282" s="3" t="str">
        <f>_xlfn.XLOOKUP(A2282, Loan!A:A, Loan!D:D, "0")</f>
        <v>0</v>
      </c>
      <c r="N2282" s="3" t="str">
        <f>_xlfn.XLOOKUP(Customer8[[#This Row],[Account Number]],Transaction!C:C,Transaction!D:D)</f>
        <v>Cash Withdrawal</v>
      </c>
      <c r="O2282" s="3" t="str">
        <f>_xlfn.XLOOKUP(Customer8[[#This Row],[Account Number]], Transaction!C:C,Transaction!E:E)</f>
        <v>Bank</v>
      </c>
      <c r="P2282" s="2">
        <f>_xlfn.XLOOKUP(Customer8[[#This Row],[Account Number]], Transaction!C:C,Transaction!F:F)</f>
        <v>44402</v>
      </c>
      <c r="Q2282" s="3">
        <f>Customer8[[#This Row],[Bank Deposit]]-Customer8[[#This Row],[Saving Accounts]]</f>
        <v>-6072.3569999999963</v>
      </c>
      <c r="R2282" s="3">
        <f>IF(AND(K2282="Current", Customer8[[#This Row],[Balance]]&gt;500000), Customer8[[#This Row],[Balance]]*1.02, Customer8[[#This Row],[Balance]])</f>
        <v>-6072.3569999999963</v>
      </c>
      <c r="S2282" s="3" t="str">
        <f>TEXT(Customer8[[#This Row],[Transaction_Date]], "MMM")</f>
        <v>Jul</v>
      </c>
      <c r="T2282" s="3" t="str">
        <f t="shared" si="35"/>
        <v>60-69 Yrs</v>
      </c>
      <c r="U2282" s="3" t="str">
        <f>TEXT(Customer8[[#This Row],[Transaction_Date]],"YYYY")</f>
        <v>2021</v>
      </c>
    </row>
    <row r="2283" spans="1:21" x14ac:dyDescent="0.35">
      <c r="A2283" t="s">
        <v>4706</v>
      </c>
      <c r="B2283">
        <v>218272075</v>
      </c>
      <c r="C2283">
        <v>40</v>
      </c>
      <c r="D2283" s="1">
        <v>30096</v>
      </c>
      <c r="E2283" t="s">
        <v>11</v>
      </c>
      <c r="F2283" t="s">
        <v>326</v>
      </c>
      <c r="G2283" t="s">
        <v>2759</v>
      </c>
      <c r="H2283" s="3">
        <v>322387.40419999999</v>
      </c>
      <c r="I2283" s="3">
        <v>284272.8934</v>
      </c>
      <c r="J2283" t="s">
        <v>4707</v>
      </c>
      <c r="K2283" t="str">
        <f>_xlfn.XLOOKUP(A2283, Accounts!A:A, Accounts!E:E, "Not Found")</f>
        <v>Savings</v>
      </c>
      <c r="L2283" s="3">
        <f>_xlfn.XLOOKUP(A2283, Accounts!A:A, Accounts!G:G, 0)</f>
        <v>1445815488</v>
      </c>
      <c r="M2283" s="3" t="str">
        <f>_xlfn.XLOOKUP(A2283, Loan!A:A, Loan!D:D, "0")</f>
        <v>0</v>
      </c>
      <c r="N2283" s="3" t="str">
        <f>_xlfn.XLOOKUP(Customer8[[#This Row],[Account Number]],Transaction!C:C,Transaction!D:D)</f>
        <v>Money Transfer</v>
      </c>
      <c r="O2283" s="3" t="str">
        <f>_xlfn.XLOOKUP(Customer8[[#This Row],[Account Number]], Transaction!C:C,Transaction!E:E)</f>
        <v>Mobile</v>
      </c>
      <c r="P2283" s="2">
        <f>_xlfn.XLOOKUP(Customer8[[#This Row],[Account Number]], Transaction!C:C,Transaction!F:F)</f>
        <v>44413</v>
      </c>
      <c r="Q2283" s="3">
        <f>Customer8[[#This Row],[Bank Deposit]]-Customer8[[#This Row],[Saving Accounts]]</f>
        <v>38114.510799999989</v>
      </c>
      <c r="R2283" s="3">
        <f>IF(AND(K2283="Current", Customer8[[#This Row],[Balance]]&gt;500000), Customer8[[#This Row],[Balance]]*1.02, Customer8[[#This Row],[Balance]])</f>
        <v>38114.510799999989</v>
      </c>
      <c r="S2283" s="3" t="str">
        <f>TEXT(Customer8[[#This Row],[Transaction_Date]], "MMM")</f>
        <v>Aug</v>
      </c>
      <c r="T2283" s="3" t="str">
        <f t="shared" si="35"/>
        <v>40-49 Yrs</v>
      </c>
      <c r="U2283" s="3" t="str">
        <f>TEXT(Customer8[[#This Row],[Transaction_Date]],"YYYY")</f>
        <v>2021</v>
      </c>
    </row>
    <row r="2284" spans="1:21" x14ac:dyDescent="0.35">
      <c r="A2284" t="s">
        <v>4708</v>
      </c>
      <c r="B2284">
        <v>859136057</v>
      </c>
      <c r="C2284">
        <v>75</v>
      </c>
      <c r="D2284" s="1">
        <v>17312.25</v>
      </c>
      <c r="E2284" t="s">
        <v>11</v>
      </c>
      <c r="F2284" t="s">
        <v>370</v>
      </c>
      <c r="G2284" t="s">
        <v>2771</v>
      </c>
      <c r="H2284" s="3">
        <v>816460.50650000002</v>
      </c>
      <c r="I2284" s="3">
        <v>303904.74410000001</v>
      </c>
      <c r="J2284" t="s">
        <v>4709</v>
      </c>
      <c r="K2284" t="str">
        <f>_xlfn.XLOOKUP(A2284, Accounts!A:A, Accounts!E:E, "Not Found")</f>
        <v>Domiciliary</v>
      </c>
      <c r="L2284" s="3">
        <f>_xlfn.XLOOKUP(A2284, Accounts!A:A, Accounts!G:G, 0)</f>
        <v>1184293632</v>
      </c>
      <c r="M2284" s="3" t="str">
        <f>_xlfn.XLOOKUP(A2284, Loan!A:A, Loan!D:D, "0")</f>
        <v>0</v>
      </c>
      <c r="N2284" s="3" t="str">
        <f>_xlfn.XLOOKUP(Customer8[[#This Row],[Account Number]],Transaction!C:C,Transaction!D:D)</f>
        <v>Online Payment</v>
      </c>
      <c r="O2284" s="3" t="str">
        <f>_xlfn.XLOOKUP(Customer8[[#This Row],[Account Number]], Transaction!C:C,Transaction!E:E)</f>
        <v>Internet Banking</v>
      </c>
      <c r="P2284" s="2">
        <f>_xlfn.XLOOKUP(Customer8[[#This Row],[Account Number]], Transaction!C:C,Transaction!F:F)</f>
        <v>44295</v>
      </c>
      <c r="Q2284" s="3">
        <f>Customer8[[#This Row],[Bank Deposit]]-Customer8[[#This Row],[Saving Accounts]]</f>
        <v>512555.76240000001</v>
      </c>
      <c r="R2284" s="3">
        <f>IF(AND(K2284="Current", Customer8[[#This Row],[Balance]]&gt;500000), Customer8[[#This Row],[Balance]]*1.02, Customer8[[#This Row],[Balance]])</f>
        <v>512555.76240000001</v>
      </c>
      <c r="S2284" s="3" t="str">
        <f>TEXT(Customer8[[#This Row],[Transaction_Date]], "MMM")</f>
        <v>Apr</v>
      </c>
      <c r="T2284" s="3" t="str">
        <f t="shared" si="35"/>
        <v>70 Yrs &amp; Above</v>
      </c>
      <c r="U2284" s="3" t="str">
        <f>TEXT(Customer8[[#This Row],[Transaction_Date]],"YYYY")</f>
        <v>2021</v>
      </c>
    </row>
    <row r="2285" spans="1:21" x14ac:dyDescent="0.35">
      <c r="A2285" t="s">
        <v>4710</v>
      </c>
      <c r="B2285">
        <v>807990242</v>
      </c>
      <c r="C2285">
        <v>82</v>
      </c>
      <c r="D2285" s="1">
        <v>14755.5</v>
      </c>
      <c r="E2285" t="s">
        <v>11</v>
      </c>
      <c r="F2285" t="s">
        <v>347</v>
      </c>
      <c r="G2285" t="s">
        <v>2749</v>
      </c>
      <c r="H2285" s="3">
        <v>302759.34980000003</v>
      </c>
      <c r="I2285" s="3">
        <v>221230.58199999999</v>
      </c>
      <c r="J2285" t="s">
        <v>4711</v>
      </c>
      <c r="K2285" t="str">
        <f>_xlfn.XLOOKUP(A2285, Accounts!A:A, Accounts!E:E, "Not Found")</f>
        <v>Joint</v>
      </c>
      <c r="L2285" s="3">
        <f>_xlfn.XLOOKUP(A2285, Accounts!A:A, Accounts!G:G, 0)</f>
        <v>11768274</v>
      </c>
      <c r="M2285" s="3" t="str">
        <f>_xlfn.XLOOKUP(A2285, Loan!A:A, Loan!D:D, "0")</f>
        <v>0</v>
      </c>
      <c r="N2285" s="3" t="str">
        <f>_xlfn.XLOOKUP(Customer8[[#This Row],[Account Number]],Transaction!C:C,Transaction!D:D)</f>
        <v>Cash Withdrawal</v>
      </c>
      <c r="O2285" s="3" t="str">
        <f>_xlfn.XLOOKUP(Customer8[[#This Row],[Account Number]], Transaction!C:C,Transaction!E:E)</f>
        <v>POS</v>
      </c>
      <c r="P2285" s="2">
        <f>_xlfn.XLOOKUP(Customer8[[#This Row],[Account Number]], Transaction!C:C,Transaction!F:F)</f>
        <v>44298</v>
      </c>
      <c r="Q2285" s="3">
        <f>Customer8[[#This Row],[Bank Deposit]]-Customer8[[#This Row],[Saving Accounts]]</f>
        <v>81528.767800000031</v>
      </c>
      <c r="R2285" s="3">
        <f>IF(AND(K2285="Current", Customer8[[#This Row],[Balance]]&gt;500000), Customer8[[#This Row],[Balance]]*1.02, Customer8[[#This Row],[Balance]])</f>
        <v>81528.767800000031</v>
      </c>
      <c r="S2285" s="3" t="str">
        <f>TEXT(Customer8[[#This Row],[Transaction_Date]], "MMM")</f>
        <v>Apr</v>
      </c>
      <c r="T2285" s="3" t="str">
        <f t="shared" si="35"/>
        <v>70 Yrs &amp; Above</v>
      </c>
      <c r="U2285" s="3" t="str">
        <f>TEXT(Customer8[[#This Row],[Transaction_Date]],"YYYY")</f>
        <v>2021</v>
      </c>
    </row>
    <row r="2286" spans="1:21" x14ac:dyDescent="0.35">
      <c r="A2286" t="s">
        <v>4712</v>
      </c>
      <c r="B2286">
        <v>131050069</v>
      </c>
      <c r="C2286">
        <v>78</v>
      </c>
      <c r="D2286" s="1">
        <v>16216.5</v>
      </c>
      <c r="E2286" t="s">
        <v>11</v>
      </c>
      <c r="F2286" t="s">
        <v>36</v>
      </c>
      <c r="G2286" t="s">
        <v>2743</v>
      </c>
      <c r="H2286" s="3">
        <v>156983.1311</v>
      </c>
      <c r="I2286" s="3">
        <v>46813.775500000003</v>
      </c>
      <c r="J2286" t="s">
        <v>4713</v>
      </c>
      <c r="K2286" t="str">
        <f>_xlfn.XLOOKUP(A2286, Accounts!A:A, Accounts!E:E, "Not Found")</f>
        <v>Domiciliary</v>
      </c>
      <c r="L2286" s="3">
        <f>_xlfn.XLOOKUP(A2286, Accounts!A:A, Accounts!G:G, 0)</f>
        <v>268515982</v>
      </c>
      <c r="M2286" s="3" t="str">
        <f>_xlfn.XLOOKUP(A2286, Loan!A:A, Loan!D:D, "0")</f>
        <v>0</v>
      </c>
      <c r="N2286" s="3" t="str">
        <f>_xlfn.XLOOKUP(Customer8[[#This Row],[Account Number]],Transaction!C:C,Transaction!D:D)</f>
        <v>Cash Withdrawal</v>
      </c>
      <c r="O2286" s="3" t="str">
        <f>_xlfn.XLOOKUP(Customer8[[#This Row],[Account Number]], Transaction!C:C,Transaction!E:E)</f>
        <v>POS</v>
      </c>
      <c r="P2286" s="2">
        <f>_xlfn.XLOOKUP(Customer8[[#This Row],[Account Number]], Transaction!C:C,Transaction!F:F)</f>
        <v>44663</v>
      </c>
      <c r="Q2286" s="3">
        <f>Customer8[[#This Row],[Bank Deposit]]-Customer8[[#This Row],[Saving Accounts]]</f>
        <v>110169.3556</v>
      </c>
      <c r="R2286" s="3">
        <f>IF(AND(K2286="Current", Customer8[[#This Row],[Balance]]&gt;500000), Customer8[[#This Row],[Balance]]*1.02, Customer8[[#This Row],[Balance]])</f>
        <v>110169.3556</v>
      </c>
      <c r="S2286" s="3" t="str">
        <f>TEXT(Customer8[[#This Row],[Transaction_Date]], "MMM")</f>
        <v>Apr</v>
      </c>
      <c r="T2286" s="3" t="str">
        <f t="shared" si="35"/>
        <v>70 Yrs &amp; Above</v>
      </c>
      <c r="U2286" s="3" t="str">
        <f>TEXT(Customer8[[#This Row],[Transaction_Date]],"YYYY")</f>
        <v>2022</v>
      </c>
    </row>
    <row r="2287" spans="1:21" x14ac:dyDescent="0.35">
      <c r="A2287" t="s">
        <v>4714</v>
      </c>
      <c r="B2287">
        <v>358586957</v>
      </c>
      <c r="C2287">
        <v>45</v>
      </c>
      <c r="D2287" s="1">
        <v>28269.75</v>
      </c>
      <c r="E2287" t="s">
        <v>11</v>
      </c>
      <c r="F2287" t="s">
        <v>323</v>
      </c>
      <c r="G2287" t="s">
        <v>2771</v>
      </c>
      <c r="H2287" s="3">
        <v>1303676.9828000001</v>
      </c>
      <c r="I2287" s="3">
        <v>441091.21870000003</v>
      </c>
      <c r="J2287" t="s">
        <v>4715</v>
      </c>
      <c r="K2287" t="str">
        <f>_xlfn.XLOOKUP(A2287, Accounts!A:A, Accounts!E:E, "Not Found")</f>
        <v>Current</v>
      </c>
      <c r="L2287" s="3">
        <f>_xlfn.XLOOKUP(A2287, Accounts!A:A, Accounts!G:G, 0)</f>
        <v>4287794688</v>
      </c>
      <c r="M2287" s="3" t="str">
        <f>_xlfn.XLOOKUP(A2287, Loan!A:A, Loan!D:D, "0")</f>
        <v>0</v>
      </c>
      <c r="N2287" s="3" t="str">
        <f>_xlfn.XLOOKUP(Customer8[[#This Row],[Account Number]],Transaction!C:C,Transaction!D:D)</f>
        <v>Money Deposit</v>
      </c>
      <c r="O2287" s="3" t="str">
        <f>_xlfn.XLOOKUP(Customer8[[#This Row],[Account Number]], Transaction!C:C,Transaction!E:E)</f>
        <v>Bank</v>
      </c>
      <c r="P2287" s="2">
        <f>_xlfn.XLOOKUP(Customer8[[#This Row],[Account Number]], Transaction!C:C,Transaction!F:F)</f>
        <v>44256</v>
      </c>
      <c r="Q2287" s="3">
        <f>Customer8[[#This Row],[Bank Deposit]]-Customer8[[#This Row],[Saving Accounts]]</f>
        <v>862585.76410000003</v>
      </c>
      <c r="R2287" s="3">
        <f>IF(AND(K2287="Current", Customer8[[#This Row],[Balance]]&gt;500000), Customer8[[#This Row],[Balance]]*1.02, Customer8[[#This Row],[Balance]])</f>
        <v>879837.47938200005</v>
      </c>
      <c r="S2287" s="3" t="str">
        <f>TEXT(Customer8[[#This Row],[Transaction_Date]], "MMM")</f>
        <v>Mar</v>
      </c>
      <c r="T2287" s="3" t="str">
        <f t="shared" si="35"/>
        <v>40-49 Yrs</v>
      </c>
      <c r="U2287" s="3" t="str">
        <f>TEXT(Customer8[[#This Row],[Transaction_Date]],"YYYY")</f>
        <v>2021</v>
      </c>
    </row>
    <row r="2288" spans="1:21" x14ac:dyDescent="0.35">
      <c r="A2288" t="s">
        <v>4716</v>
      </c>
      <c r="B2288">
        <v>695281</v>
      </c>
      <c r="C2288">
        <v>20</v>
      </c>
      <c r="D2288" s="1">
        <v>37401</v>
      </c>
      <c r="E2288" t="s">
        <v>11</v>
      </c>
      <c r="F2288" t="s">
        <v>106</v>
      </c>
      <c r="G2288" t="s">
        <v>2771</v>
      </c>
      <c r="H2288" s="3">
        <v>225096.12100000001</v>
      </c>
      <c r="I2288" s="3">
        <v>51117.758600000001</v>
      </c>
      <c r="J2288" t="s">
        <v>4717</v>
      </c>
      <c r="K2288" t="str">
        <f>_xlfn.XLOOKUP(A2288, Accounts!A:A, Accounts!E:E, "Not Found")</f>
        <v>Current</v>
      </c>
      <c r="L2288" s="3">
        <f>_xlfn.XLOOKUP(A2288, Accounts!A:A, Accounts!G:G, 0)</f>
        <v>1084660032</v>
      </c>
      <c r="M2288" s="3" t="str">
        <f>_xlfn.XLOOKUP(A2288, Loan!A:A, Loan!D:D, "0")</f>
        <v>0</v>
      </c>
      <c r="N2288" s="3" t="str">
        <f>_xlfn.XLOOKUP(Customer8[[#This Row],[Account Number]],Transaction!C:C,Transaction!D:D)</f>
        <v>Cash Withdrawal</v>
      </c>
      <c r="O2288" s="3" t="str">
        <f>_xlfn.XLOOKUP(Customer8[[#This Row],[Account Number]], Transaction!C:C,Transaction!E:E)</f>
        <v>ATM</v>
      </c>
      <c r="P2288" s="2">
        <f>_xlfn.XLOOKUP(Customer8[[#This Row],[Account Number]], Transaction!C:C,Transaction!F:F)</f>
        <v>44549</v>
      </c>
      <c r="Q2288" s="3">
        <f>Customer8[[#This Row],[Bank Deposit]]-Customer8[[#This Row],[Saving Accounts]]</f>
        <v>173978.36240000001</v>
      </c>
      <c r="R2288" s="3">
        <f>IF(AND(K2288="Current", Customer8[[#This Row],[Balance]]&gt;500000), Customer8[[#This Row],[Balance]]*1.02, Customer8[[#This Row],[Balance]])</f>
        <v>173978.36240000001</v>
      </c>
      <c r="S2288" s="3" t="str">
        <f>TEXT(Customer8[[#This Row],[Transaction_Date]], "MMM")</f>
        <v>Dec</v>
      </c>
      <c r="T2288" s="3" t="str">
        <f t="shared" si="35"/>
        <v>20-29 Yrs</v>
      </c>
      <c r="U2288" s="3" t="str">
        <f>TEXT(Customer8[[#This Row],[Transaction_Date]],"YYYY")</f>
        <v>2021</v>
      </c>
    </row>
    <row r="2289" spans="1:21" x14ac:dyDescent="0.35">
      <c r="A2289" t="s">
        <v>4718</v>
      </c>
      <c r="B2289">
        <v>960074632</v>
      </c>
      <c r="C2289">
        <v>23</v>
      </c>
      <c r="D2289" s="1">
        <v>36305.25</v>
      </c>
      <c r="E2289" t="s">
        <v>11</v>
      </c>
      <c r="F2289" t="s">
        <v>2538</v>
      </c>
      <c r="G2289" t="s">
        <v>2771</v>
      </c>
      <c r="H2289" s="3">
        <v>1721388.6495999999</v>
      </c>
      <c r="I2289" s="3">
        <v>388016.15850000002</v>
      </c>
      <c r="J2289" t="s">
        <v>4719</v>
      </c>
      <c r="K2289" t="str">
        <f>_xlfn.XLOOKUP(A2289, Accounts!A:A, Accounts!E:E, "Not Found")</f>
        <v>Fixed Deposit</v>
      </c>
      <c r="L2289" s="3">
        <f>_xlfn.XLOOKUP(A2289, Accounts!A:A, Accounts!G:G, 0)</f>
        <v>532410368</v>
      </c>
      <c r="M2289" s="3" t="str">
        <f>_xlfn.XLOOKUP(A2289, Loan!A:A, Loan!D:D, "0")</f>
        <v>0</v>
      </c>
      <c r="N2289" s="3" t="str">
        <f>_xlfn.XLOOKUP(Customer8[[#This Row],[Account Number]],Transaction!C:C,Transaction!D:D)</f>
        <v>Money Transfer</v>
      </c>
      <c r="O2289" s="3" t="str">
        <f>_xlfn.XLOOKUP(Customer8[[#This Row],[Account Number]], Transaction!C:C,Transaction!E:E)</f>
        <v>Mobile</v>
      </c>
      <c r="P2289" s="2">
        <f>_xlfn.XLOOKUP(Customer8[[#This Row],[Account Number]], Transaction!C:C,Transaction!F:F)</f>
        <v>44497</v>
      </c>
      <c r="Q2289" s="3">
        <f>Customer8[[#This Row],[Bank Deposit]]-Customer8[[#This Row],[Saving Accounts]]</f>
        <v>1333372.4910999998</v>
      </c>
      <c r="R2289" s="3">
        <f>IF(AND(K2289="Current", Customer8[[#This Row],[Balance]]&gt;500000), Customer8[[#This Row],[Balance]]*1.02, Customer8[[#This Row],[Balance]])</f>
        <v>1333372.4910999998</v>
      </c>
      <c r="S2289" s="3" t="str">
        <f>TEXT(Customer8[[#This Row],[Transaction_Date]], "MMM")</f>
        <v>Oct</v>
      </c>
      <c r="T2289" s="3" t="str">
        <f t="shared" si="35"/>
        <v>20-29 Yrs</v>
      </c>
      <c r="U2289" s="3" t="str">
        <f>TEXT(Customer8[[#This Row],[Transaction_Date]],"YYYY")</f>
        <v>2021</v>
      </c>
    </row>
    <row r="2290" spans="1:21" x14ac:dyDescent="0.35">
      <c r="A2290" t="s">
        <v>4720</v>
      </c>
      <c r="B2290">
        <v>26099667</v>
      </c>
      <c r="C2290">
        <v>73</v>
      </c>
      <c r="D2290" s="1">
        <v>18042.75</v>
      </c>
      <c r="E2290" t="s">
        <v>11</v>
      </c>
      <c r="F2290" t="s">
        <v>373</v>
      </c>
      <c r="G2290" t="s">
        <v>2756</v>
      </c>
      <c r="H2290" s="3">
        <v>250220.1917</v>
      </c>
      <c r="I2290" s="3">
        <v>122177.82799999999</v>
      </c>
      <c r="J2290" t="s">
        <v>4721</v>
      </c>
      <c r="K2290" t="str">
        <f>_xlfn.XLOOKUP(A2290, Accounts!A:A, Accounts!E:E, "Not Found")</f>
        <v>Savings</v>
      </c>
      <c r="L2290" s="3">
        <f>_xlfn.XLOOKUP(A2290, Accounts!A:A, Accounts!G:G, 0)</f>
        <v>2046947112</v>
      </c>
      <c r="M2290" s="3" t="str">
        <f>_xlfn.XLOOKUP(A2290, Loan!A:A, Loan!D:D, "0")</f>
        <v>0</v>
      </c>
      <c r="N2290" s="3" t="str">
        <f>_xlfn.XLOOKUP(Customer8[[#This Row],[Account Number]],Transaction!C:C,Transaction!D:D)</f>
        <v>Money Transfer</v>
      </c>
      <c r="O2290" s="3" t="str">
        <f>_xlfn.XLOOKUP(Customer8[[#This Row],[Account Number]], Transaction!C:C,Transaction!E:E)</f>
        <v>Bank</v>
      </c>
      <c r="P2290" s="2">
        <f>_xlfn.XLOOKUP(Customer8[[#This Row],[Account Number]], Transaction!C:C,Transaction!F:F)</f>
        <v>44206</v>
      </c>
      <c r="Q2290" s="3">
        <f>Customer8[[#This Row],[Bank Deposit]]-Customer8[[#This Row],[Saving Accounts]]</f>
        <v>128042.3637</v>
      </c>
      <c r="R2290" s="3">
        <f>IF(AND(K2290="Current", Customer8[[#This Row],[Balance]]&gt;500000), Customer8[[#This Row],[Balance]]*1.02, Customer8[[#This Row],[Balance]])</f>
        <v>128042.3637</v>
      </c>
      <c r="S2290" s="3" t="str">
        <f>TEXT(Customer8[[#This Row],[Transaction_Date]], "MMM")</f>
        <v>Jan</v>
      </c>
      <c r="T2290" s="3" t="str">
        <f t="shared" si="35"/>
        <v>70 Yrs &amp; Above</v>
      </c>
      <c r="U2290" s="3" t="str">
        <f>TEXT(Customer8[[#This Row],[Transaction_Date]],"YYYY")</f>
        <v>2021</v>
      </c>
    </row>
    <row r="2291" spans="1:21" x14ac:dyDescent="0.35">
      <c r="A2291" t="s">
        <v>4722</v>
      </c>
      <c r="B2291">
        <v>346107344</v>
      </c>
      <c r="C2291">
        <v>58</v>
      </c>
      <c r="D2291" s="1">
        <v>23521.5</v>
      </c>
      <c r="E2291" t="s">
        <v>11</v>
      </c>
      <c r="F2291" t="s">
        <v>437</v>
      </c>
      <c r="G2291" t="s">
        <v>2759</v>
      </c>
      <c r="H2291" s="3">
        <v>672823.00800000003</v>
      </c>
      <c r="I2291" s="3">
        <v>136734.99840000001</v>
      </c>
      <c r="J2291" t="s">
        <v>4723</v>
      </c>
      <c r="K2291" t="str">
        <f>_xlfn.XLOOKUP(A2291, Accounts!A:A, Accounts!E:E, "Not Found")</f>
        <v>Corporate</v>
      </c>
      <c r="L2291" s="3">
        <f>_xlfn.XLOOKUP(A2291, Accounts!A:A, Accounts!G:G, 0)</f>
        <v>761662542</v>
      </c>
      <c r="M2291" s="3" t="str">
        <f>_xlfn.XLOOKUP(A2291, Loan!A:A, Loan!D:D, "0")</f>
        <v>0</v>
      </c>
      <c r="N2291" s="3" t="str">
        <f>_xlfn.XLOOKUP(Customer8[[#This Row],[Account Number]],Transaction!C:C,Transaction!D:D)</f>
        <v>Money Transfer</v>
      </c>
      <c r="O2291" s="3" t="str">
        <f>_xlfn.XLOOKUP(Customer8[[#This Row],[Account Number]], Transaction!C:C,Transaction!E:E)</f>
        <v>Mobile</v>
      </c>
      <c r="P2291" s="2">
        <f>_xlfn.XLOOKUP(Customer8[[#This Row],[Account Number]], Transaction!C:C,Transaction!F:F)</f>
        <v>44636</v>
      </c>
      <c r="Q2291" s="3">
        <f>Customer8[[#This Row],[Bank Deposit]]-Customer8[[#This Row],[Saving Accounts]]</f>
        <v>536088.00959999999</v>
      </c>
      <c r="R2291" s="3">
        <f>IF(AND(K2291="Current", Customer8[[#This Row],[Balance]]&gt;500000), Customer8[[#This Row],[Balance]]*1.02, Customer8[[#This Row],[Balance]])</f>
        <v>536088.00959999999</v>
      </c>
      <c r="S2291" s="3" t="str">
        <f>TEXT(Customer8[[#This Row],[Transaction_Date]], "MMM")</f>
        <v>Mar</v>
      </c>
      <c r="T2291" s="3" t="str">
        <f t="shared" si="35"/>
        <v>50-59 Yrs</v>
      </c>
      <c r="U2291" s="3" t="str">
        <f>TEXT(Customer8[[#This Row],[Transaction_Date]],"YYYY")</f>
        <v>2022</v>
      </c>
    </row>
    <row r="2292" spans="1:21" x14ac:dyDescent="0.35">
      <c r="A2292" t="s">
        <v>4724</v>
      </c>
      <c r="B2292">
        <v>128075328</v>
      </c>
      <c r="C2292">
        <v>39</v>
      </c>
      <c r="D2292" s="1">
        <v>30461.25</v>
      </c>
      <c r="E2292" t="s">
        <v>11</v>
      </c>
      <c r="F2292" t="s">
        <v>511</v>
      </c>
      <c r="G2292" t="s">
        <v>2743</v>
      </c>
      <c r="H2292" s="3">
        <v>1231355.5563000001</v>
      </c>
      <c r="I2292" s="3">
        <v>560845.62049999996</v>
      </c>
      <c r="J2292" t="s">
        <v>4725</v>
      </c>
      <c r="K2292" t="str">
        <f>_xlfn.XLOOKUP(A2292, Accounts!A:A, Accounts!E:E, "Not Found")</f>
        <v>Current</v>
      </c>
      <c r="L2292" s="3">
        <f>_xlfn.XLOOKUP(A2292, Accounts!A:A, Accounts!G:G, 0)</f>
        <v>4368298368</v>
      </c>
      <c r="M2292" s="3" t="str">
        <f>_xlfn.XLOOKUP(A2292, Loan!A:A, Loan!D:D, "0")</f>
        <v>0</v>
      </c>
      <c r="N2292" s="3" t="str">
        <f>_xlfn.XLOOKUP(Customer8[[#This Row],[Account Number]],Transaction!C:C,Transaction!D:D)</f>
        <v>Checks</v>
      </c>
      <c r="O2292" s="3" t="str">
        <f>_xlfn.XLOOKUP(Customer8[[#This Row],[Account Number]], Transaction!C:C,Transaction!E:E)</f>
        <v>Informal Services</v>
      </c>
      <c r="P2292" s="2">
        <f>_xlfn.XLOOKUP(Customer8[[#This Row],[Account Number]], Transaction!C:C,Transaction!F:F)</f>
        <v>44574</v>
      </c>
      <c r="Q2292" s="3">
        <f>Customer8[[#This Row],[Bank Deposit]]-Customer8[[#This Row],[Saving Accounts]]</f>
        <v>670509.93580000009</v>
      </c>
      <c r="R2292" s="3">
        <f>IF(AND(K2292="Current", Customer8[[#This Row],[Balance]]&gt;500000), Customer8[[#This Row],[Balance]]*1.02, Customer8[[#This Row],[Balance]])</f>
        <v>683920.13451600017</v>
      </c>
      <c r="S2292" s="3" t="str">
        <f>TEXT(Customer8[[#This Row],[Transaction_Date]], "MMM")</f>
        <v>Jan</v>
      </c>
      <c r="T2292" s="3" t="str">
        <f t="shared" si="35"/>
        <v>30-39 Yrs</v>
      </c>
      <c r="U2292" s="3" t="str">
        <f>TEXT(Customer8[[#This Row],[Transaction_Date]],"YYYY")</f>
        <v>2022</v>
      </c>
    </row>
    <row r="2293" spans="1:21" x14ac:dyDescent="0.35">
      <c r="A2293" t="s">
        <v>4726</v>
      </c>
      <c r="B2293">
        <v>590936947</v>
      </c>
      <c r="C2293">
        <v>20</v>
      </c>
      <c r="D2293" s="1">
        <v>37401</v>
      </c>
      <c r="E2293" t="s">
        <v>11</v>
      </c>
      <c r="F2293" t="s">
        <v>596</v>
      </c>
      <c r="G2293" t="s">
        <v>2749</v>
      </c>
      <c r="H2293" s="3">
        <v>1184816.6979</v>
      </c>
      <c r="I2293" s="3">
        <v>538822.321</v>
      </c>
      <c r="J2293" t="s">
        <v>4727</v>
      </c>
      <c r="K2293" t="str">
        <f>_xlfn.XLOOKUP(A2293, Accounts!A:A, Accounts!E:E, "Not Found")</f>
        <v>Corporate</v>
      </c>
      <c r="L2293" s="3">
        <f>_xlfn.XLOOKUP(A2293, Accounts!A:A, Accounts!G:G, 0)</f>
        <v>96229965</v>
      </c>
      <c r="M2293" s="3" t="str">
        <f>_xlfn.XLOOKUP(A2293, Loan!A:A, Loan!D:D, "0")</f>
        <v>0</v>
      </c>
      <c r="N2293" s="3" t="str">
        <f>_xlfn.XLOOKUP(Customer8[[#This Row],[Account Number]],Transaction!C:C,Transaction!D:D)</f>
        <v>Online Payment</v>
      </c>
      <c r="O2293" s="3" t="str">
        <f>_xlfn.XLOOKUP(Customer8[[#This Row],[Account Number]], Transaction!C:C,Transaction!E:E)</f>
        <v>Internet Banking</v>
      </c>
      <c r="P2293" s="2">
        <f>_xlfn.XLOOKUP(Customer8[[#This Row],[Account Number]], Transaction!C:C,Transaction!F:F)</f>
        <v>44299</v>
      </c>
      <c r="Q2293" s="3">
        <f>Customer8[[#This Row],[Bank Deposit]]-Customer8[[#This Row],[Saving Accounts]]</f>
        <v>645994.37690000003</v>
      </c>
      <c r="R2293" s="3">
        <f>IF(AND(K2293="Current", Customer8[[#This Row],[Balance]]&gt;500000), Customer8[[#This Row],[Balance]]*1.02, Customer8[[#This Row],[Balance]])</f>
        <v>645994.37690000003</v>
      </c>
      <c r="S2293" s="3" t="str">
        <f>TEXT(Customer8[[#This Row],[Transaction_Date]], "MMM")</f>
        <v>Apr</v>
      </c>
      <c r="T2293" s="3" t="str">
        <f t="shared" si="35"/>
        <v>20-29 Yrs</v>
      </c>
      <c r="U2293" s="3" t="str">
        <f>TEXT(Customer8[[#This Row],[Transaction_Date]],"YYYY")</f>
        <v>2021</v>
      </c>
    </row>
    <row r="2294" spans="1:21" x14ac:dyDescent="0.35">
      <c r="A2294" t="s">
        <v>4728</v>
      </c>
      <c r="B2294">
        <v>44860599</v>
      </c>
      <c r="C2294">
        <v>40</v>
      </c>
      <c r="D2294" s="1">
        <v>30096</v>
      </c>
      <c r="E2294" t="s">
        <v>11</v>
      </c>
      <c r="F2294" t="s">
        <v>106</v>
      </c>
      <c r="G2294" t="s">
        <v>2800</v>
      </c>
      <c r="H2294" s="3">
        <v>1746173.8382000001</v>
      </c>
      <c r="I2294" s="3">
        <v>852998.19350000005</v>
      </c>
      <c r="J2294" t="s">
        <v>4729</v>
      </c>
      <c r="K2294" t="str">
        <f>_xlfn.XLOOKUP(A2294, Accounts!A:A, Accounts!E:E, "Not Found")</f>
        <v>Current</v>
      </c>
      <c r="L2294" s="3">
        <f>_xlfn.XLOOKUP(A2294, Accounts!A:A, Accounts!G:G, 0)</f>
        <v>376968375</v>
      </c>
      <c r="M2294" s="3" t="str">
        <f>_xlfn.XLOOKUP(A2294, Loan!A:A, Loan!D:D, "0")</f>
        <v>0</v>
      </c>
      <c r="N2294" s="3" t="str">
        <f>_xlfn.XLOOKUP(Customer8[[#This Row],[Account Number]],Transaction!C:C,Transaction!D:D)</f>
        <v>Money Transfer</v>
      </c>
      <c r="O2294" s="3" t="str">
        <f>_xlfn.XLOOKUP(Customer8[[#This Row],[Account Number]], Transaction!C:C,Transaction!E:E)</f>
        <v>Mobile</v>
      </c>
      <c r="P2294" s="2">
        <f>_xlfn.XLOOKUP(Customer8[[#This Row],[Account Number]], Transaction!C:C,Transaction!F:F)</f>
        <v>44356</v>
      </c>
      <c r="Q2294" s="3">
        <f>Customer8[[#This Row],[Bank Deposit]]-Customer8[[#This Row],[Saving Accounts]]</f>
        <v>893175.64470000006</v>
      </c>
      <c r="R2294" s="3">
        <f>IF(AND(K2294="Current", Customer8[[#This Row],[Balance]]&gt;500000), Customer8[[#This Row],[Balance]]*1.02, Customer8[[#This Row],[Balance]])</f>
        <v>911039.15759400011</v>
      </c>
      <c r="S2294" s="3" t="str">
        <f>TEXT(Customer8[[#This Row],[Transaction_Date]], "MMM")</f>
        <v>Jun</v>
      </c>
      <c r="T2294" s="3" t="str">
        <f t="shared" si="35"/>
        <v>40-49 Yrs</v>
      </c>
      <c r="U2294" s="3" t="str">
        <f>TEXT(Customer8[[#This Row],[Transaction_Date]],"YYYY")</f>
        <v>2021</v>
      </c>
    </row>
    <row r="2295" spans="1:21" x14ac:dyDescent="0.35">
      <c r="A2295" t="s">
        <v>4730</v>
      </c>
      <c r="B2295">
        <v>91789554</v>
      </c>
      <c r="C2295">
        <v>80</v>
      </c>
      <c r="D2295" s="1">
        <v>15486</v>
      </c>
      <c r="E2295" t="s">
        <v>11</v>
      </c>
      <c r="F2295" t="s">
        <v>300</v>
      </c>
      <c r="G2295" t="s">
        <v>2756</v>
      </c>
      <c r="H2295" s="3">
        <v>1020870.6159</v>
      </c>
      <c r="I2295" s="3">
        <v>225295.58420000001</v>
      </c>
      <c r="J2295" t="s">
        <v>4731</v>
      </c>
      <c r="K2295" t="str">
        <f>_xlfn.XLOOKUP(A2295, Accounts!A:A, Accounts!E:E, "Not Found")</f>
        <v>Domiciliary</v>
      </c>
      <c r="L2295" s="3">
        <f>_xlfn.XLOOKUP(A2295, Accounts!A:A, Accounts!G:G, 0)</f>
        <v>3785646132</v>
      </c>
      <c r="M2295" s="3" t="str">
        <f>_xlfn.XLOOKUP(A2295, Loan!A:A, Loan!D:D, "0")</f>
        <v>0</v>
      </c>
      <c r="N2295" s="3" t="str">
        <f>_xlfn.XLOOKUP(Customer8[[#This Row],[Account Number]],Transaction!C:C,Transaction!D:D)</f>
        <v>Money Transfer</v>
      </c>
      <c r="O2295" s="3" t="str">
        <f>_xlfn.XLOOKUP(Customer8[[#This Row],[Account Number]], Transaction!C:C,Transaction!E:E)</f>
        <v>Internet Banking</v>
      </c>
      <c r="P2295" s="2">
        <f>_xlfn.XLOOKUP(Customer8[[#This Row],[Account Number]], Transaction!C:C,Transaction!F:F)</f>
        <v>44558</v>
      </c>
      <c r="Q2295" s="3">
        <f>Customer8[[#This Row],[Bank Deposit]]-Customer8[[#This Row],[Saving Accounts]]</f>
        <v>795575.03169999993</v>
      </c>
      <c r="R2295" s="3">
        <f>IF(AND(K2295="Current", Customer8[[#This Row],[Balance]]&gt;500000), Customer8[[#This Row],[Balance]]*1.02, Customer8[[#This Row],[Balance]])</f>
        <v>795575.03169999993</v>
      </c>
      <c r="S2295" s="3" t="str">
        <f>TEXT(Customer8[[#This Row],[Transaction_Date]], "MMM")</f>
        <v>Dec</v>
      </c>
      <c r="T2295" s="3" t="str">
        <f t="shared" si="35"/>
        <v>70 Yrs &amp; Above</v>
      </c>
      <c r="U2295" s="3" t="str">
        <f>TEXT(Customer8[[#This Row],[Transaction_Date]],"YYYY")</f>
        <v>2021</v>
      </c>
    </row>
    <row r="2296" spans="1:21" x14ac:dyDescent="0.35">
      <c r="A2296" t="s">
        <v>4732</v>
      </c>
      <c r="B2296">
        <v>331061325</v>
      </c>
      <c r="C2296">
        <v>58</v>
      </c>
      <c r="D2296" s="1">
        <v>23521.5</v>
      </c>
      <c r="E2296" t="s">
        <v>11</v>
      </c>
      <c r="F2296" t="s">
        <v>514</v>
      </c>
      <c r="G2296" t="s">
        <v>2743</v>
      </c>
      <c r="H2296" s="3">
        <v>322882.28710000002</v>
      </c>
      <c r="I2296" s="3">
        <v>298979.35960000003</v>
      </c>
      <c r="J2296" t="s">
        <v>4733</v>
      </c>
      <c r="K2296" t="str">
        <f>_xlfn.XLOOKUP(A2296, Accounts!A:A, Accounts!E:E, "Not Found")</f>
        <v>Current</v>
      </c>
      <c r="L2296" s="3">
        <f>_xlfn.XLOOKUP(A2296, Accounts!A:A, Accounts!G:G, 0)</f>
        <v>874755</v>
      </c>
      <c r="M2296" s="3">
        <f>_xlfn.XLOOKUP(A2296, Loan!A:A, Loan!D:D, "0")</f>
        <v>25484228</v>
      </c>
      <c r="N2296" s="3" t="str">
        <f>_xlfn.XLOOKUP(Customer8[[#This Row],[Account Number]],Transaction!C:C,Transaction!D:D)</f>
        <v>Loan Payment</v>
      </c>
      <c r="O2296" s="3" t="str">
        <f>_xlfn.XLOOKUP(Customer8[[#This Row],[Account Number]], Transaction!C:C,Transaction!E:E)</f>
        <v>ACH</v>
      </c>
      <c r="P2296" s="2">
        <f>_xlfn.XLOOKUP(Customer8[[#This Row],[Account Number]], Transaction!C:C,Transaction!F:F)</f>
        <v>44306</v>
      </c>
      <c r="Q2296" s="3">
        <f>Customer8[[#This Row],[Bank Deposit]]-Customer8[[#This Row],[Saving Accounts]]</f>
        <v>23902.927499999991</v>
      </c>
      <c r="R2296" s="3">
        <f>IF(AND(K2296="Current", Customer8[[#This Row],[Balance]]&gt;500000), Customer8[[#This Row],[Balance]]*1.02, Customer8[[#This Row],[Balance]])</f>
        <v>23902.927499999991</v>
      </c>
      <c r="S2296" s="3" t="str">
        <f>TEXT(Customer8[[#This Row],[Transaction_Date]], "MMM")</f>
        <v>Apr</v>
      </c>
      <c r="T2296" s="3" t="str">
        <f t="shared" si="35"/>
        <v>50-59 Yrs</v>
      </c>
      <c r="U2296" s="3" t="str">
        <f>TEXT(Customer8[[#This Row],[Transaction_Date]],"YYYY")</f>
        <v>2021</v>
      </c>
    </row>
    <row r="2297" spans="1:21" x14ac:dyDescent="0.35">
      <c r="A2297" t="s">
        <v>4734</v>
      </c>
      <c r="B2297">
        <v>282048392</v>
      </c>
      <c r="C2297">
        <v>35</v>
      </c>
      <c r="D2297" s="1">
        <v>31922.25</v>
      </c>
      <c r="E2297" t="s">
        <v>11</v>
      </c>
      <c r="F2297" t="s">
        <v>81</v>
      </c>
      <c r="G2297" t="s">
        <v>2771</v>
      </c>
      <c r="H2297" s="3">
        <v>224891.61869999999</v>
      </c>
      <c r="I2297" s="3">
        <v>56944.255100000002</v>
      </c>
      <c r="J2297" t="s">
        <v>4735</v>
      </c>
      <c r="K2297" t="str">
        <f>_xlfn.XLOOKUP(A2297, Accounts!A:A, Accounts!E:E, "Not Found")</f>
        <v>Corporate</v>
      </c>
      <c r="L2297" s="3">
        <f>_xlfn.XLOOKUP(A2297, Accounts!A:A, Accounts!G:G, 0)</f>
        <v>2341620372</v>
      </c>
      <c r="M2297" s="3" t="str">
        <f>_xlfn.XLOOKUP(A2297, Loan!A:A, Loan!D:D, "0")</f>
        <v>0</v>
      </c>
      <c r="N2297" s="3" t="str">
        <f>_xlfn.XLOOKUP(Customer8[[#This Row],[Account Number]],Transaction!C:C,Transaction!D:D)</f>
        <v>Money Deposit</v>
      </c>
      <c r="O2297" s="3" t="str">
        <f>_xlfn.XLOOKUP(Customer8[[#This Row],[Account Number]], Transaction!C:C,Transaction!E:E)</f>
        <v>Bank</v>
      </c>
      <c r="P2297" s="2">
        <f>_xlfn.XLOOKUP(Customer8[[#This Row],[Account Number]], Transaction!C:C,Transaction!F:F)</f>
        <v>44391</v>
      </c>
      <c r="Q2297" s="3">
        <f>Customer8[[#This Row],[Bank Deposit]]-Customer8[[#This Row],[Saving Accounts]]</f>
        <v>167947.36359999998</v>
      </c>
      <c r="R2297" s="3">
        <f>IF(AND(K2297="Current", Customer8[[#This Row],[Balance]]&gt;500000), Customer8[[#This Row],[Balance]]*1.02, Customer8[[#This Row],[Balance]])</f>
        <v>167947.36359999998</v>
      </c>
      <c r="S2297" s="3" t="str">
        <f>TEXT(Customer8[[#This Row],[Transaction_Date]], "MMM")</f>
        <v>Jul</v>
      </c>
      <c r="T2297" s="3" t="str">
        <f t="shared" si="35"/>
        <v>30-39 Yrs</v>
      </c>
      <c r="U2297" s="3" t="str">
        <f>TEXT(Customer8[[#This Row],[Transaction_Date]],"YYYY")</f>
        <v>2021</v>
      </c>
    </row>
    <row r="2298" spans="1:21" x14ac:dyDescent="0.35">
      <c r="A2298" t="s">
        <v>4736</v>
      </c>
      <c r="B2298">
        <v>717201617</v>
      </c>
      <c r="C2298">
        <v>20</v>
      </c>
      <c r="D2298" s="1">
        <v>37401</v>
      </c>
      <c r="E2298" t="s">
        <v>11</v>
      </c>
      <c r="F2298" t="s">
        <v>519</v>
      </c>
      <c r="G2298" t="s">
        <v>2756</v>
      </c>
      <c r="H2298" s="3">
        <v>558792.33900000004</v>
      </c>
      <c r="I2298" s="3">
        <v>156853.98989999999</v>
      </c>
      <c r="J2298" t="s">
        <v>4737</v>
      </c>
      <c r="K2298" t="str">
        <f>_xlfn.XLOOKUP(A2298, Accounts!A:A, Accounts!E:E, "Not Found")</f>
        <v>Domiciliary</v>
      </c>
      <c r="L2298" s="3">
        <f>_xlfn.XLOOKUP(A2298, Accounts!A:A, Accounts!G:G, 0)</f>
        <v>261029196</v>
      </c>
      <c r="M2298" s="3" t="str">
        <f>_xlfn.XLOOKUP(A2298, Loan!A:A, Loan!D:D, "0")</f>
        <v>0</v>
      </c>
      <c r="N2298" s="3" t="str">
        <f>_xlfn.XLOOKUP(Customer8[[#This Row],[Account Number]],Transaction!C:C,Transaction!D:D)</f>
        <v>Cash Withdrawal</v>
      </c>
      <c r="O2298" s="3" t="str">
        <f>_xlfn.XLOOKUP(Customer8[[#This Row],[Account Number]], Transaction!C:C,Transaction!E:E)</f>
        <v>POS</v>
      </c>
      <c r="P2298" s="2">
        <f>_xlfn.XLOOKUP(Customer8[[#This Row],[Account Number]], Transaction!C:C,Transaction!F:F)</f>
        <v>44212</v>
      </c>
      <c r="Q2298" s="3">
        <f>Customer8[[#This Row],[Bank Deposit]]-Customer8[[#This Row],[Saving Accounts]]</f>
        <v>401938.34910000005</v>
      </c>
      <c r="R2298" s="3">
        <f>IF(AND(K2298="Current", Customer8[[#This Row],[Balance]]&gt;500000), Customer8[[#This Row],[Balance]]*1.02, Customer8[[#This Row],[Balance]])</f>
        <v>401938.34910000005</v>
      </c>
      <c r="S2298" s="3" t="str">
        <f>TEXT(Customer8[[#This Row],[Transaction_Date]], "MMM")</f>
        <v>Jan</v>
      </c>
      <c r="T2298" s="3" t="str">
        <f t="shared" si="35"/>
        <v>20-29 Yrs</v>
      </c>
      <c r="U2298" s="3" t="str">
        <f>TEXT(Customer8[[#This Row],[Transaction_Date]],"YYYY")</f>
        <v>2021</v>
      </c>
    </row>
    <row r="2299" spans="1:21" x14ac:dyDescent="0.35">
      <c r="A2299" t="s">
        <v>4738</v>
      </c>
      <c r="B2299">
        <v>244498758</v>
      </c>
      <c r="C2299">
        <v>61</v>
      </c>
      <c r="D2299" s="1">
        <v>22425.75</v>
      </c>
      <c r="E2299" t="s">
        <v>11</v>
      </c>
      <c r="F2299" t="s">
        <v>127</v>
      </c>
      <c r="G2299" t="s">
        <v>2771</v>
      </c>
      <c r="H2299" s="3">
        <v>1139558.3888000001</v>
      </c>
      <c r="I2299" s="3">
        <v>656109.37540000002</v>
      </c>
      <c r="J2299" t="s">
        <v>4739</v>
      </c>
      <c r="K2299" t="str">
        <f>_xlfn.XLOOKUP(A2299, Accounts!A:A, Accounts!E:E, "Not Found")</f>
        <v>Domiciliary</v>
      </c>
      <c r="L2299" s="3">
        <f>_xlfn.XLOOKUP(A2299, Accounts!A:A, Accounts!G:G, 0)</f>
        <v>9966675</v>
      </c>
      <c r="M2299" s="3" t="str">
        <f>_xlfn.XLOOKUP(A2299, Loan!A:A, Loan!D:D, "0")</f>
        <v>0</v>
      </c>
      <c r="N2299" s="3" t="str">
        <f>_xlfn.XLOOKUP(Customer8[[#This Row],[Account Number]],Transaction!C:C,Transaction!D:D)</f>
        <v>Checks</v>
      </c>
      <c r="O2299" s="3" t="str">
        <f>_xlfn.XLOOKUP(Customer8[[#This Row],[Account Number]], Transaction!C:C,Transaction!E:E)</f>
        <v>Informal Services</v>
      </c>
      <c r="P2299" s="2">
        <f>_xlfn.XLOOKUP(Customer8[[#This Row],[Account Number]], Transaction!C:C,Transaction!F:F)</f>
        <v>44281</v>
      </c>
      <c r="Q2299" s="3">
        <f>Customer8[[#This Row],[Bank Deposit]]-Customer8[[#This Row],[Saving Accounts]]</f>
        <v>483449.01340000005</v>
      </c>
      <c r="R2299" s="3">
        <f>IF(AND(K2299="Current", Customer8[[#This Row],[Balance]]&gt;500000), Customer8[[#This Row],[Balance]]*1.02, Customer8[[#This Row],[Balance]])</f>
        <v>483449.01340000005</v>
      </c>
      <c r="S2299" s="3" t="str">
        <f>TEXT(Customer8[[#This Row],[Transaction_Date]], "MMM")</f>
        <v>Mar</v>
      </c>
      <c r="T2299" s="3" t="str">
        <f t="shared" si="35"/>
        <v>60-69 Yrs</v>
      </c>
      <c r="U2299" s="3" t="str">
        <f>TEXT(Customer8[[#This Row],[Transaction_Date]],"YYYY")</f>
        <v>2021</v>
      </c>
    </row>
    <row r="2300" spans="1:21" x14ac:dyDescent="0.35">
      <c r="A2300" t="s">
        <v>4740</v>
      </c>
      <c r="B2300">
        <v>808714603</v>
      </c>
      <c r="C2300">
        <v>19</v>
      </c>
      <c r="D2300" s="1">
        <v>37766.25</v>
      </c>
      <c r="E2300" t="s">
        <v>11</v>
      </c>
      <c r="F2300" t="s">
        <v>968</v>
      </c>
      <c r="G2300" t="s">
        <v>2749</v>
      </c>
      <c r="H2300" s="3">
        <v>246249.978</v>
      </c>
      <c r="I2300" s="3">
        <v>56363.883800000003</v>
      </c>
      <c r="J2300" t="s">
        <v>4741</v>
      </c>
      <c r="K2300" t="str">
        <f>_xlfn.XLOOKUP(A2300, Accounts!A:A, Accounts!E:E, "Not Found")</f>
        <v>Corporate</v>
      </c>
      <c r="L2300" s="3">
        <f>_xlfn.XLOOKUP(A2300, Accounts!A:A, Accounts!G:G, 0)</f>
        <v>919247307</v>
      </c>
      <c r="M2300" s="3" t="str">
        <f>_xlfn.XLOOKUP(A2300, Loan!A:A, Loan!D:D, "0")</f>
        <v>0</v>
      </c>
      <c r="N2300" s="3" t="str">
        <f>_xlfn.XLOOKUP(Customer8[[#This Row],[Account Number]],Transaction!C:C,Transaction!D:D)</f>
        <v>Online Payment</v>
      </c>
      <c r="O2300" s="3" t="str">
        <f>_xlfn.XLOOKUP(Customer8[[#This Row],[Account Number]], Transaction!C:C,Transaction!E:E)</f>
        <v>Card</v>
      </c>
      <c r="P2300" s="2">
        <f>_xlfn.XLOOKUP(Customer8[[#This Row],[Account Number]], Transaction!C:C,Transaction!F:F)</f>
        <v>44551</v>
      </c>
      <c r="Q2300" s="3">
        <f>Customer8[[#This Row],[Bank Deposit]]-Customer8[[#This Row],[Saving Accounts]]</f>
        <v>189886.09419999999</v>
      </c>
      <c r="R2300" s="3">
        <f>IF(AND(K2300="Current", Customer8[[#This Row],[Balance]]&gt;500000), Customer8[[#This Row],[Balance]]*1.02, Customer8[[#This Row],[Balance]])</f>
        <v>189886.09419999999</v>
      </c>
      <c r="S2300" s="3" t="str">
        <f>TEXT(Customer8[[#This Row],[Transaction_Date]], "MMM")</f>
        <v>Dec</v>
      </c>
      <c r="T2300" s="3" t="str">
        <f t="shared" si="35"/>
        <v>Below 20 Yrs</v>
      </c>
      <c r="U2300" s="3" t="str">
        <f>TEXT(Customer8[[#This Row],[Transaction_Date]],"YYYY")</f>
        <v>2021</v>
      </c>
    </row>
    <row r="2301" spans="1:21" x14ac:dyDescent="0.35">
      <c r="A2301" t="s">
        <v>4742</v>
      </c>
      <c r="B2301">
        <v>779868318</v>
      </c>
      <c r="C2301">
        <v>62</v>
      </c>
      <c r="D2301" s="1">
        <v>22060.5</v>
      </c>
      <c r="E2301" t="s">
        <v>11</v>
      </c>
      <c r="F2301" t="s">
        <v>424</v>
      </c>
      <c r="G2301" t="s">
        <v>2800</v>
      </c>
      <c r="H2301" s="3">
        <v>171005.23439999999</v>
      </c>
      <c r="I2301" s="3">
        <v>79828.352599999998</v>
      </c>
      <c r="J2301" t="s">
        <v>4743</v>
      </c>
      <c r="K2301" t="str">
        <f>_xlfn.XLOOKUP(A2301, Accounts!A:A, Accounts!E:E, "Not Found")</f>
        <v>Current</v>
      </c>
      <c r="L2301" s="3">
        <f>_xlfn.XLOOKUP(A2301, Accounts!A:A, Accounts!G:G, 0)</f>
        <v>1884764853</v>
      </c>
      <c r="M2301" s="3" t="str">
        <f>_xlfn.XLOOKUP(A2301, Loan!A:A, Loan!D:D, "0")</f>
        <v>0</v>
      </c>
      <c r="N2301" s="3" t="str">
        <f>_xlfn.XLOOKUP(Customer8[[#This Row],[Account Number]],Transaction!C:C,Transaction!D:D)</f>
        <v>Cash Withdrawal</v>
      </c>
      <c r="O2301" s="3" t="str">
        <f>_xlfn.XLOOKUP(Customer8[[#This Row],[Account Number]], Transaction!C:C,Transaction!E:E)</f>
        <v>ATM</v>
      </c>
      <c r="P2301" s="2">
        <f>_xlfn.XLOOKUP(Customer8[[#This Row],[Account Number]], Transaction!C:C,Transaction!F:F)</f>
        <v>44206</v>
      </c>
      <c r="Q2301" s="3">
        <f>Customer8[[#This Row],[Bank Deposit]]-Customer8[[#This Row],[Saving Accounts]]</f>
        <v>91176.881799999988</v>
      </c>
      <c r="R2301" s="3">
        <f>IF(AND(K2301="Current", Customer8[[#This Row],[Balance]]&gt;500000), Customer8[[#This Row],[Balance]]*1.02, Customer8[[#This Row],[Balance]])</f>
        <v>91176.881799999988</v>
      </c>
      <c r="S2301" s="3" t="str">
        <f>TEXT(Customer8[[#This Row],[Transaction_Date]], "MMM")</f>
        <v>Jan</v>
      </c>
      <c r="T2301" s="3" t="str">
        <f t="shared" si="35"/>
        <v>60-69 Yrs</v>
      </c>
      <c r="U2301" s="3" t="str">
        <f>TEXT(Customer8[[#This Row],[Transaction_Date]],"YYYY")</f>
        <v>2021</v>
      </c>
    </row>
    <row r="2302" spans="1:21" x14ac:dyDescent="0.35">
      <c r="A2302" t="s">
        <v>4744</v>
      </c>
      <c r="B2302">
        <v>672898421</v>
      </c>
      <c r="C2302">
        <v>50</v>
      </c>
      <c r="D2302" s="1">
        <v>26443.5</v>
      </c>
      <c r="E2302" t="s">
        <v>11</v>
      </c>
      <c r="F2302" t="s">
        <v>115</v>
      </c>
      <c r="G2302" t="s">
        <v>2749</v>
      </c>
      <c r="H2302" s="3">
        <v>358570.11959999998</v>
      </c>
      <c r="I2302" s="3">
        <v>85658.417499999996</v>
      </c>
      <c r="J2302" t="s">
        <v>4745</v>
      </c>
      <c r="K2302" t="str">
        <f>_xlfn.XLOOKUP(A2302, Accounts!A:A, Accounts!E:E, "Not Found")</f>
        <v>Corporate</v>
      </c>
      <c r="L2302" s="3">
        <f>_xlfn.XLOOKUP(A2302, Accounts!A:A, Accounts!G:G, 0)</f>
        <v>1299323025</v>
      </c>
      <c r="M2302" s="3" t="str">
        <f>_xlfn.XLOOKUP(A2302, Loan!A:A, Loan!D:D, "0")</f>
        <v>0</v>
      </c>
      <c r="N2302" s="3" t="str">
        <f>_xlfn.XLOOKUP(Customer8[[#This Row],[Account Number]],Transaction!C:C,Transaction!D:D)</f>
        <v>Money Transfer</v>
      </c>
      <c r="O2302" s="3" t="str">
        <f>_xlfn.XLOOKUP(Customer8[[#This Row],[Account Number]], Transaction!C:C,Transaction!E:E)</f>
        <v>Internet Banking</v>
      </c>
      <c r="P2302" s="2">
        <f>_xlfn.XLOOKUP(Customer8[[#This Row],[Account Number]], Transaction!C:C,Transaction!F:F)</f>
        <v>44546</v>
      </c>
      <c r="Q2302" s="3">
        <f>Customer8[[#This Row],[Bank Deposit]]-Customer8[[#This Row],[Saving Accounts]]</f>
        <v>272911.70209999999</v>
      </c>
      <c r="R2302" s="3">
        <f>IF(AND(K2302="Current", Customer8[[#This Row],[Balance]]&gt;500000), Customer8[[#This Row],[Balance]]*1.02, Customer8[[#This Row],[Balance]])</f>
        <v>272911.70209999999</v>
      </c>
      <c r="S2302" s="3" t="str">
        <f>TEXT(Customer8[[#This Row],[Transaction_Date]], "MMM")</f>
        <v>Dec</v>
      </c>
      <c r="T2302" s="3" t="str">
        <f t="shared" si="35"/>
        <v>50-59 Yrs</v>
      </c>
      <c r="U2302" s="3" t="str">
        <f>TEXT(Customer8[[#This Row],[Transaction_Date]],"YYYY")</f>
        <v>2021</v>
      </c>
    </row>
    <row r="2303" spans="1:21" x14ac:dyDescent="0.35">
      <c r="A2303" t="s">
        <v>4746</v>
      </c>
      <c r="B2303">
        <v>304859900</v>
      </c>
      <c r="C2303">
        <v>67</v>
      </c>
      <c r="D2303" s="1">
        <v>20234.25</v>
      </c>
      <c r="E2303" t="s">
        <v>11</v>
      </c>
      <c r="F2303" t="s">
        <v>406</v>
      </c>
      <c r="G2303" t="s">
        <v>2749</v>
      </c>
      <c r="H2303" s="3">
        <v>420518.01189999998</v>
      </c>
      <c r="I2303" s="3">
        <v>140172.67060000001</v>
      </c>
      <c r="J2303" t="s">
        <v>4747</v>
      </c>
      <c r="K2303" t="str">
        <f>_xlfn.XLOOKUP(A2303, Accounts!A:A, Accounts!E:E, "Not Found")</f>
        <v>Current</v>
      </c>
      <c r="L2303" s="3">
        <f>_xlfn.XLOOKUP(A2303, Accounts!A:A, Accounts!G:G, 0)</f>
        <v>2609924044</v>
      </c>
      <c r="M2303" s="3" t="str">
        <f>_xlfn.XLOOKUP(A2303, Loan!A:A, Loan!D:D, "0")</f>
        <v>0</v>
      </c>
      <c r="N2303" s="3" t="str">
        <f>_xlfn.XLOOKUP(Customer8[[#This Row],[Account Number]],Transaction!C:C,Transaction!D:D)</f>
        <v>Online Payment</v>
      </c>
      <c r="O2303" s="3" t="str">
        <f>_xlfn.XLOOKUP(Customer8[[#This Row],[Account Number]], Transaction!C:C,Transaction!E:E)</f>
        <v>Mobile</v>
      </c>
      <c r="P2303" s="2">
        <f>_xlfn.XLOOKUP(Customer8[[#This Row],[Account Number]], Transaction!C:C,Transaction!F:F)</f>
        <v>44233</v>
      </c>
      <c r="Q2303" s="3">
        <f>Customer8[[#This Row],[Bank Deposit]]-Customer8[[#This Row],[Saving Accounts]]</f>
        <v>280345.34129999997</v>
      </c>
      <c r="R2303" s="3">
        <f>IF(AND(K2303="Current", Customer8[[#This Row],[Balance]]&gt;500000), Customer8[[#This Row],[Balance]]*1.02, Customer8[[#This Row],[Balance]])</f>
        <v>280345.34129999997</v>
      </c>
      <c r="S2303" s="3" t="str">
        <f>TEXT(Customer8[[#This Row],[Transaction_Date]], "MMM")</f>
        <v>Feb</v>
      </c>
      <c r="T2303" s="3" t="str">
        <f t="shared" si="35"/>
        <v>60-69 Yrs</v>
      </c>
      <c r="U2303" s="3" t="str">
        <f>TEXT(Customer8[[#This Row],[Transaction_Date]],"YYYY")</f>
        <v>2021</v>
      </c>
    </row>
    <row r="2304" spans="1:21" x14ac:dyDescent="0.35">
      <c r="A2304" t="s">
        <v>4748</v>
      </c>
      <c r="B2304">
        <v>618755065</v>
      </c>
      <c r="C2304">
        <v>29</v>
      </c>
      <c r="D2304" s="1">
        <v>34113.75</v>
      </c>
      <c r="E2304" t="s">
        <v>11</v>
      </c>
      <c r="F2304" t="s">
        <v>39</v>
      </c>
      <c r="G2304" t="s">
        <v>2767</v>
      </c>
      <c r="H2304" s="3">
        <v>1098831.5252</v>
      </c>
      <c r="I2304" s="3">
        <v>171672.51939999999</v>
      </c>
      <c r="J2304" t="s">
        <v>4749</v>
      </c>
      <c r="K2304" t="str">
        <f>_xlfn.XLOOKUP(A2304, Accounts!A:A, Accounts!E:E, "Not Found")</f>
        <v>Domiciliary</v>
      </c>
      <c r="L2304" s="3">
        <f>_xlfn.XLOOKUP(A2304, Accounts!A:A, Accounts!G:G, 0)</f>
        <v>276078131</v>
      </c>
      <c r="M2304" s="3" t="str">
        <f>_xlfn.XLOOKUP(A2304, Loan!A:A, Loan!D:D, "0")</f>
        <v>0</v>
      </c>
      <c r="N2304" s="3" t="str">
        <f>_xlfn.XLOOKUP(Customer8[[#This Row],[Account Number]],Transaction!C:C,Transaction!D:D)</f>
        <v>Cash Withdrawal</v>
      </c>
      <c r="O2304" s="3" t="str">
        <f>_xlfn.XLOOKUP(Customer8[[#This Row],[Account Number]], Transaction!C:C,Transaction!E:E)</f>
        <v>Bank</v>
      </c>
      <c r="P2304" s="2">
        <f>_xlfn.XLOOKUP(Customer8[[#This Row],[Account Number]], Transaction!C:C,Transaction!F:F)</f>
        <v>44349</v>
      </c>
      <c r="Q2304" s="3">
        <f>Customer8[[#This Row],[Bank Deposit]]-Customer8[[#This Row],[Saving Accounts]]</f>
        <v>927159.00580000004</v>
      </c>
      <c r="R2304" s="3">
        <f>IF(AND(K2304="Current", Customer8[[#This Row],[Balance]]&gt;500000), Customer8[[#This Row],[Balance]]*1.02, Customer8[[#This Row],[Balance]])</f>
        <v>927159.00580000004</v>
      </c>
      <c r="S2304" s="3" t="str">
        <f>TEXT(Customer8[[#This Row],[Transaction_Date]], "MMM")</f>
        <v>Jun</v>
      </c>
      <c r="T2304" s="3" t="str">
        <f t="shared" si="35"/>
        <v>20-29 Yrs</v>
      </c>
      <c r="U2304" s="3" t="str">
        <f>TEXT(Customer8[[#This Row],[Transaction_Date]],"YYYY")</f>
        <v>2021</v>
      </c>
    </row>
    <row r="2305" spans="1:21" x14ac:dyDescent="0.35">
      <c r="A2305" t="s">
        <v>4750</v>
      </c>
      <c r="B2305">
        <v>400089203</v>
      </c>
      <c r="C2305">
        <v>40</v>
      </c>
      <c r="D2305" s="1">
        <v>30096</v>
      </c>
      <c r="E2305" t="s">
        <v>11</v>
      </c>
      <c r="F2305" t="s">
        <v>166</v>
      </c>
      <c r="G2305" t="s">
        <v>2800</v>
      </c>
      <c r="H2305" s="3">
        <v>381602.52799999999</v>
      </c>
      <c r="I2305" s="3">
        <v>193079.48809999999</v>
      </c>
      <c r="J2305" t="s">
        <v>4751</v>
      </c>
      <c r="K2305" t="str">
        <f>_xlfn.XLOOKUP(A2305, Accounts!A:A, Accounts!E:E, "Not Found")</f>
        <v>Savings</v>
      </c>
      <c r="L2305" s="3">
        <f>_xlfn.XLOOKUP(A2305, Accounts!A:A, Accounts!G:G, 0)</f>
        <v>3385927272</v>
      </c>
      <c r="M2305" s="3" t="str">
        <f>_xlfn.XLOOKUP(A2305, Loan!A:A, Loan!D:D, "0")</f>
        <v>0</v>
      </c>
      <c r="N2305" s="3" t="str">
        <f>_xlfn.XLOOKUP(Customer8[[#This Row],[Account Number]],Transaction!C:C,Transaction!D:D)</f>
        <v>Money Transfer</v>
      </c>
      <c r="O2305" s="3" t="str">
        <f>_xlfn.XLOOKUP(Customer8[[#This Row],[Account Number]], Transaction!C:C,Transaction!E:E)</f>
        <v>Bank</v>
      </c>
      <c r="P2305" s="2">
        <f>_xlfn.XLOOKUP(Customer8[[#This Row],[Account Number]], Transaction!C:C,Transaction!F:F)</f>
        <v>44679</v>
      </c>
      <c r="Q2305" s="3">
        <f>Customer8[[#This Row],[Bank Deposit]]-Customer8[[#This Row],[Saving Accounts]]</f>
        <v>188523.0399</v>
      </c>
      <c r="R2305" s="3">
        <f>IF(AND(K2305="Current", Customer8[[#This Row],[Balance]]&gt;500000), Customer8[[#This Row],[Balance]]*1.02, Customer8[[#This Row],[Balance]])</f>
        <v>188523.0399</v>
      </c>
      <c r="S2305" s="3" t="str">
        <f>TEXT(Customer8[[#This Row],[Transaction_Date]], "MMM")</f>
        <v>Apr</v>
      </c>
      <c r="T2305" s="3" t="str">
        <f t="shared" si="35"/>
        <v>40-49 Yrs</v>
      </c>
      <c r="U2305" s="3" t="str">
        <f>TEXT(Customer8[[#This Row],[Transaction_Date]],"YYYY")</f>
        <v>2022</v>
      </c>
    </row>
    <row r="2306" spans="1:21" x14ac:dyDescent="0.35">
      <c r="A2306" t="s">
        <v>4752</v>
      </c>
      <c r="B2306">
        <v>76432755</v>
      </c>
      <c r="C2306">
        <v>41</v>
      </c>
      <c r="D2306" s="1">
        <v>29730.75</v>
      </c>
      <c r="E2306" t="s">
        <v>11</v>
      </c>
      <c r="F2306" t="s">
        <v>205</v>
      </c>
      <c r="G2306" t="s">
        <v>2743</v>
      </c>
      <c r="H2306" s="3">
        <v>899355.70050000004</v>
      </c>
      <c r="I2306" s="3">
        <v>357650.75530000002</v>
      </c>
      <c r="J2306" t="s">
        <v>4753</v>
      </c>
      <c r="K2306" t="str">
        <f>_xlfn.XLOOKUP(A2306, Accounts!A:A, Accounts!E:E, "Not Found")</f>
        <v>Domiciliary</v>
      </c>
      <c r="L2306" s="3">
        <f>_xlfn.XLOOKUP(A2306, Accounts!A:A, Accounts!G:G, 0)</f>
        <v>1912459563</v>
      </c>
      <c r="M2306" s="3" t="str">
        <f>_xlfn.XLOOKUP(A2306, Loan!A:A, Loan!D:D, "0")</f>
        <v>0</v>
      </c>
      <c r="N2306" s="3" t="str">
        <f>_xlfn.XLOOKUP(Customer8[[#This Row],[Account Number]],Transaction!C:C,Transaction!D:D)</f>
        <v>Money Transfer</v>
      </c>
      <c r="O2306" s="3" t="str">
        <f>_xlfn.XLOOKUP(Customer8[[#This Row],[Account Number]], Transaction!C:C,Transaction!E:E)</f>
        <v>Mobile</v>
      </c>
      <c r="P2306" s="2">
        <f>_xlfn.XLOOKUP(Customer8[[#This Row],[Account Number]], Transaction!C:C,Transaction!F:F)</f>
        <v>44202</v>
      </c>
      <c r="Q2306" s="3">
        <f>Customer8[[#This Row],[Bank Deposit]]-Customer8[[#This Row],[Saving Accounts]]</f>
        <v>541704.94519999996</v>
      </c>
      <c r="R2306" s="3">
        <f>IF(AND(K2306="Current", Customer8[[#This Row],[Balance]]&gt;500000), Customer8[[#This Row],[Balance]]*1.02, Customer8[[#This Row],[Balance]])</f>
        <v>541704.94519999996</v>
      </c>
      <c r="S2306" s="3" t="str">
        <f>TEXT(Customer8[[#This Row],[Transaction_Date]], "MMM")</f>
        <v>Jan</v>
      </c>
      <c r="T2306" s="3" t="str">
        <f t="shared" ref="T2306:T2369" si="36">IF(C2306&lt;20,"Below 20 Yrs",IF(C2306&lt;=29,"20-29 Yrs",IF(C2306&lt;=39,"30-39 Yrs",IF(C2306&lt;=49,"40-49 Yrs",IF(C2306&lt;=59,"50-59 Yrs",IF(C2306&lt;=69,"60-69 Yrs","70 Yrs &amp; Above"))))))</f>
        <v>40-49 Yrs</v>
      </c>
      <c r="U2306" s="3" t="str">
        <f>TEXT(Customer8[[#This Row],[Transaction_Date]],"YYYY")</f>
        <v>2021</v>
      </c>
    </row>
    <row r="2307" spans="1:21" x14ac:dyDescent="0.35">
      <c r="A2307" t="s">
        <v>4754</v>
      </c>
      <c r="B2307">
        <v>391021354</v>
      </c>
      <c r="C2307">
        <v>51</v>
      </c>
      <c r="D2307" s="1">
        <v>26078.25</v>
      </c>
      <c r="E2307" t="s">
        <v>11</v>
      </c>
      <c r="F2307" t="s">
        <v>519</v>
      </c>
      <c r="G2307" t="s">
        <v>2734</v>
      </c>
      <c r="H2307" s="3">
        <v>540636.91590000002</v>
      </c>
      <c r="I2307" s="3">
        <v>429863.8627</v>
      </c>
      <c r="J2307" t="s">
        <v>4755</v>
      </c>
      <c r="K2307" t="str">
        <f>_xlfn.XLOOKUP(A2307, Accounts!A:A, Accounts!E:E, "Not Found")</f>
        <v>Domiciliary</v>
      </c>
      <c r="L2307" s="3">
        <f>_xlfn.XLOOKUP(A2307, Accounts!A:A, Accounts!G:G, 0)</f>
        <v>1306407168</v>
      </c>
      <c r="M2307" s="3" t="str">
        <f>_xlfn.XLOOKUP(A2307, Loan!A:A, Loan!D:D, "0")</f>
        <v>0</v>
      </c>
      <c r="N2307" s="3" t="str">
        <f>_xlfn.XLOOKUP(Customer8[[#This Row],[Account Number]],Transaction!C:C,Transaction!D:D)</f>
        <v>Money Transfer</v>
      </c>
      <c r="O2307" s="3" t="str">
        <f>_xlfn.XLOOKUP(Customer8[[#This Row],[Account Number]], Transaction!C:C,Transaction!E:E)</f>
        <v>Mobile</v>
      </c>
      <c r="P2307" s="2">
        <f>_xlfn.XLOOKUP(Customer8[[#This Row],[Account Number]], Transaction!C:C,Transaction!F:F)</f>
        <v>44281</v>
      </c>
      <c r="Q2307" s="3">
        <f>Customer8[[#This Row],[Bank Deposit]]-Customer8[[#This Row],[Saving Accounts]]</f>
        <v>110773.05320000002</v>
      </c>
      <c r="R2307" s="3">
        <f>IF(AND(K2307="Current", Customer8[[#This Row],[Balance]]&gt;500000), Customer8[[#This Row],[Balance]]*1.02, Customer8[[#This Row],[Balance]])</f>
        <v>110773.05320000002</v>
      </c>
      <c r="S2307" s="3" t="str">
        <f>TEXT(Customer8[[#This Row],[Transaction_Date]], "MMM")</f>
        <v>Mar</v>
      </c>
      <c r="T2307" s="3" t="str">
        <f t="shared" si="36"/>
        <v>50-59 Yrs</v>
      </c>
      <c r="U2307" s="3" t="str">
        <f>TEXT(Customer8[[#This Row],[Transaction_Date]],"YYYY")</f>
        <v>2021</v>
      </c>
    </row>
    <row r="2308" spans="1:21" x14ac:dyDescent="0.35">
      <c r="A2308" t="s">
        <v>4756</v>
      </c>
      <c r="B2308">
        <v>468434243</v>
      </c>
      <c r="C2308">
        <v>32</v>
      </c>
      <c r="D2308" s="1">
        <v>33018</v>
      </c>
      <c r="E2308" t="s">
        <v>11</v>
      </c>
      <c r="F2308" t="s">
        <v>54</v>
      </c>
      <c r="G2308" t="s">
        <v>2734</v>
      </c>
      <c r="H2308" s="3">
        <v>323213.56150000001</v>
      </c>
      <c r="I2308" s="3">
        <v>180814.1441</v>
      </c>
      <c r="J2308" t="s">
        <v>4757</v>
      </c>
      <c r="K2308" t="str">
        <f>_xlfn.XLOOKUP(A2308, Accounts!A:A, Accounts!E:E, "Not Found")</f>
        <v>Joint</v>
      </c>
      <c r="L2308" s="3">
        <f>_xlfn.XLOOKUP(A2308, Accounts!A:A, Accounts!G:G, 0)</f>
        <v>1723754175</v>
      </c>
      <c r="M2308" s="3" t="str">
        <f>_xlfn.XLOOKUP(A2308, Loan!A:A, Loan!D:D, "0")</f>
        <v>0</v>
      </c>
      <c r="N2308" s="3" t="str">
        <f>_xlfn.XLOOKUP(Customer8[[#This Row],[Account Number]],Transaction!C:C,Transaction!D:D)</f>
        <v>Money Deposit</v>
      </c>
      <c r="O2308" s="3" t="str">
        <f>_xlfn.XLOOKUP(Customer8[[#This Row],[Account Number]], Transaction!C:C,Transaction!E:E)</f>
        <v>Bank</v>
      </c>
      <c r="P2308" s="2">
        <f>_xlfn.XLOOKUP(Customer8[[#This Row],[Account Number]], Transaction!C:C,Transaction!F:F)</f>
        <v>44594</v>
      </c>
      <c r="Q2308" s="3">
        <f>Customer8[[#This Row],[Bank Deposit]]-Customer8[[#This Row],[Saving Accounts]]</f>
        <v>142399.41740000001</v>
      </c>
      <c r="R2308" s="3">
        <f>IF(AND(K2308="Current", Customer8[[#This Row],[Balance]]&gt;500000), Customer8[[#This Row],[Balance]]*1.02, Customer8[[#This Row],[Balance]])</f>
        <v>142399.41740000001</v>
      </c>
      <c r="S2308" s="3" t="str">
        <f>TEXT(Customer8[[#This Row],[Transaction_Date]], "MMM")</f>
        <v>Feb</v>
      </c>
      <c r="T2308" s="3" t="str">
        <f t="shared" si="36"/>
        <v>30-39 Yrs</v>
      </c>
      <c r="U2308" s="3" t="str">
        <f>TEXT(Customer8[[#This Row],[Transaction_Date]],"YYYY")</f>
        <v>2022</v>
      </c>
    </row>
    <row r="2309" spans="1:21" x14ac:dyDescent="0.35">
      <c r="A2309" t="s">
        <v>4758</v>
      </c>
      <c r="B2309">
        <v>666910689</v>
      </c>
      <c r="C2309">
        <v>39</v>
      </c>
      <c r="D2309" s="1">
        <v>30461.25</v>
      </c>
      <c r="E2309" t="s">
        <v>11</v>
      </c>
      <c r="F2309" t="s">
        <v>157</v>
      </c>
      <c r="G2309" t="s">
        <v>2743</v>
      </c>
      <c r="H2309" s="3">
        <v>640243.85530000005</v>
      </c>
      <c r="I2309" s="3">
        <v>96529.073600000003</v>
      </c>
      <c r="J2309" t="s">
        <v>4759</v>
      </c>
      <c r="K2309" t="str">
        <f>_xlfn.XLOOKUP(A2309, Accounts!A:A, Accounts!E:E, "Not Found")</f>
        <v>Fixed Deposit</v>
      </c>
      <c r="L2309" s="3">
        <f>_xlfn.XLOOKUP(A2309, Accounts!A:A, Accounts!G:G, 0)</f>
        <v>2307340728</v>
      </c>
      <c r="M2309" s="3">
        <f>_xlfn.XLOOKUP(A2309, Loan!A:A, Loan!D:D, "0")</f>
        <v>6876172944</v>
      </c>
      <c r="N2309" s="3" t="str">
        <f>_xlfn.XLOOKUP(Customer8[[#This Row],[Account Number]],Transaction!C:C,Transaction!D:D)</f>
        <v>Loan Payment</v>
      </c>
      <c r="O2309" s="3" t="str">
        <f>_xlfn.XLOOKUP(Customer8[[#This Row],[Account Number]], Transaction!C:C,Transaction!E:E)</f>
        <v>AFT</v>
      </c>
      <c r="P2309" s="2">
        <f>_xlfn.XLOOKUP(Customer8[[#This Row],[Account Number]], Transaction!C:C,Transaction!F:F)</f>
        <v>44237</v>
      </c>
      <c r="Q2309" s="3">
        <f>Customer8[[#This Row],[Bank Deposit]]-Customer8[[#This Row],[Saving Accounts]]</f>
        <v>543714.78170000005</v>
      </c>
      <c r="R2309" s="3">
        <f>IF(AND(K2309="Current", Customer8[[#This Row],[Balance]]&gt;500000), Customer8[[#This Row],[Balance]]*1.02, Customer8[[#This Row],[Balance]])</f>
        <v>543714.78170000005</v>
      </c>
      <c r="S2309" s="3" t="str">
        <f>TEXT(Customer8[[#This Row],[Transaction_Date]], "MMM")</f>
        <v>Feb</v>
      </c>
      <c r="T2309" s="3" t="str">
        <f t="shared" si="36"/>
        <v>30-39 Yrs</v>
      </c>
      <c r="U2309" s="3" t="str">
        <f>TEXT(Customer8[[#This Row],[Transaction_Date]],"YYYY")</f>
        <v>2021</v>
      </c>
    </row>
    <row r="2310" spans="1:21" x14ac:dyDescent="0.35">
      <c r="A2310" t="s">
        <v>4760</v>
      </c>
      <c r="B2310">
        <v>880033530</v>
      </c>
      <c r="C2310">
        <v>23</v>
      </c>
      <c r="D2310" s="1">
        <v>36305.25</v>
      </c>
      <c r="E2310" t="s">
        <v>11</v>
      </c>
      <c r="F2310" t="s">
        <v>370</v>
      </c>
      <c r="G2310" t="s">
        <v>2743</v>
      </c>
      <c r="H2310" s="3">
        <v>211212.82870000001</v>
      </c>
      <c r="I2310" s="3">
        <v>161577.81390000001</v>
      </c>
      <c r="J2310" t="s">
        <v>4761</v>
      </c>
      <c r="K2310" t="str">
        <f>_xlfn.XLOOKUP(A2310, Accounts!A:A, Accounts!E:E, "Not Found")</f>
        <v>Fixed Deposit</v>
      </c>
      <c r="L2310" s="3">
        <f>_xlfn.XLOOKUP(A2310, Accounts!A:A, Accounts!G:G, 0)</f>
        <v>12667072</v>
      </c>
      <c r="M2310" s="3" t="str">
        <f>_xlfn.XLOOKUP(A2310, Loan!A:A, Loan!D:D, "0")</f>
        <v>0</v>
      </c>
      <c r="N2310" s="3" t="str">
        <f>_xlfn.XLOOKUP(Customer8[[#This Row],[Account Number]],Transaction!C:C,Transaction!D:D)</f>
        <v>Money Deposit</v>
      </c>
      <c r="O2310" s="3" t="str">
        <f>_xlfn.XLOOKUP(Customer8[[#This Row],[Account Number]], Transaction!C:C,Transaction!E:E)</f>
        <v>ATM</v>
      </c>
      <c r="P2310" s="2">
        <f>_xlfn.XLOOKUP(Customer8[[#This Row],[Account Number]], Transaction!C:C,Transaction!F:F)</f>
        <v>44382</v>
      </c>
      <c r="Q2310" s="3">
        <f>Customer8[[#This Row],[Bank Deposit]]-Customer8[[#This Row],[Saving Accounts]]</f>
        <v>49635.014800000004</v>
      </c>
      <c r="R2310" s="3">
        <f>IF(AND(K2310="Current", Customer8[[#This Row],[Balance]]&gt;500000), Customer8[[#This Row],[Balance]]*1.02, Customer8[[#This Row],[Balance]])</f>
        <v>49635.014800000004</v>
      </c>
      <c r="S2310" s="3" t="str">
        <f>TEXT(Customer8[[#This Row],[Transaction_Date]], "MMM")</f>
        <v>Jul</v>
      </c>
      <c r="T2310" s="3" t="str">
        <f t="shared" si="36"/>
        <v>20-29 Yrs</v>
      </c>
      <c r="U2310" s="3" t="str">
        <f>TEXT(Customer8[[#This Row],[Transaction_Date]],"YYYY")</f>
        <v>2021</v>
      </c>
    </row>
    <row r="2311" spans="1:21" x14ac:dyDescent="0.35">
      <c r="A2311" t="s">
        <v>4762</v>
      </c>
      <c r="B2311">
        <v>295447004</v>
      </c>
      <c r="C2311">
        <v>48</v>
      </c>
      <c r="D2311" s="1">
        <v>27174</v>
      </c>
      <c r="E2311" t="s">
        <v>11</v>
      </c>
      <c r="F2311" t="s">
        <v>95</v>
      </c>
      <c r="G2311" t="s">
        <v>2771</v>
      </c>
      <c r="H2311" s="3">
        <v>962053.56689999998</v>
      </c>
      <c r="I2311" s="3">
        <v>127803.84020000001</v>
      </c>
      <c r="J2311" t="s">
        <v>4763</v>
      </c>
      <c r="K2311" t="str">
        <f>_xlfn.XLOOKUP(A2311, Accounts!A:A, Accounts!E:E, "Not Found")</f>
        <v>Savings</v>
      </c>
      <c r="L2311" s="3">
        <f>_xlfn.XLOOKUP(A2311, Accounts!A:A, Accounts!G:G, 0)</f>
        <v>617303125</v>
      </c>
      <c r="M2311" s="3" t="str">
        <f>_xlfn.XLOOKUP(A2311, Loan!A:A, Loan!D:D, "0")</f>
        <v>0</v>
      </c>
      <c r="N2311" s="3" t="str">
        <f>_xlfn.XLOOKUP(Customer8[[#This Row],[Account Number]],Transaction!C:C,Transaction!D:D)</f>
        <v>Cash Withdrawal</v>
      </c>
      <c r="O2311" s="3" t="str">
        <f>_xlfn.XLOOKUP(Customer8[[#This Row],[Account Number]], Transaction!C:C,Transaction!E:E)</f>
        <v>ATM</v>
      </c>
      <c r="P2311" s="2">
        <f>_xlfn.XLOOKUP(Customer8[[#This Row],[Account Number]], Transaction!C:C,Transaction!F:F)</f>
        <v>44274</v>
      </c>
      <c r="Q2311" s="3">
        <f>Customer8[[#This Row],[Bank Deposit]]-Customer8[[#This Row],[Saving Accounts]]</f>
        <v>834249.7267</v>
      </c>
      <c r="R2311" s="3">
        <f>IF(AND(K2311="Current", Customer8[[#This Row],[Balance]]&gt;500000), Customer8[[#This Row],[Balance]]*1.02, Customer8[[#This Row],[Balance]])</f>
        <v>834249.7267</v>
      </c>
      <c r="S2311" s="3" t="str">
        <f>TEXT(Customer8[[#This Row],[Transaction_Date]], "MMM")</f>
        <v>Mar</v>
      </c>
      <c r="T2311" s="3" t="str">
        <f t="shared" si="36"/>
        <v>40-49 Yrs</v>
      </c>
      <c r="U2311" s="3" t="str">
        <f>TEXT(Customer8[[#This Row],[Transaction_Date]],"YYYY")</f>
        <v>2021</v>
      </c>
    </row>
    <row r="2312" spans="1:21" x14ac:dyDescent="0.35">
      <c r="A2312" t="s">
        <v>4764</v>
      </c>
      <c r="B2312">
        <v>591739608</v>
      </c>
      <c r="C2312">
        <v>83</v>
      </c>
      <c r="D2312" s="1">
        <v>14390.25</v>
      </c>
      <c r="E2312" t="s">
        <v>11</v>
      </c>
      <c r="F2312" t="s">
        <v>169</v>
      </c>
      <c r="G2312" t="s">
        <v>2740</v>
      </c>
      <c r="H2312" s="3">
        <v>570531.33499999996</v>
      </c>
      <c r="I2312" s="3">
        <v>168442.5846</v>
      </c>
      <c r="J2312" t="s">
        <v>4765</v>
      </c>
      <c r="K2312" t="str">
        <f>_xlfn.XLOOKUP(A2312, Accounts!A:A, Accounts!E:E, "Not Found")</f>
        <v>Domiciliary</v>
      </c>
      <c r="L2312" s="3">
        <f>_xlfn.XLOOKUP(A2312, Accounts!A:A, Accounts!G:G, 0)</f>
        <v>1074969585</v>
      </c>
      <c r="M2312" s="3" t="str">
        <f>_xlfn.XLOOKUP(A2312, Loan!A:A, Loan!D:D, "0")</f>
        <v>0</v>
      </c>
      <c r="N2312" s="3" t="str">
        <f>_xlfn.XLOOKUP(Customer8[[#This Row],[Account Number]],Transaction!C:C,Transaction!D:D)</f>
        <v>Cash Withdrawal</v>
      </c>
      <c r="O2312" s="3" t="str">
        <f>_xlfn.XLOOKUP(Customer8[[#This Row],[Account Number]], Transaction!C:C,Transaction!E:E)</f>
        <v>ATM</v>
      </c>
      <c r="P2312" s="2">
        <f>_xlfn.XLOOKUP(Customer8[[#This Row],[Account Number]], Transaction!C:C,Transaction!F:F)</f>
        <v>44639</v>
      </c>
      <c r="Q2312" s="3">
        <f>Customer8[[#This Row],[Bank Deposit]]-Customer8[[#This Row],[Saving Accounts]]</f>
        <v>402088.75039999996</v>
      </c>
      <c r="R2312" s="3">
        <f>IF(AND(K2312="Current", Customer8[[#This Row],[Balance]]&gt;500000), Customer8[[#This Row],[Balance]]*1.02, Customer8[[#This Row],[Balance]])</f>
        <v>402088.75039999996</v>
      </c>
      <c r="S2312" s="3" t="str">
        <f>TEXT(Customer8[[#This Row],[Transaction_Date]], "MMM")</f>
        <v>Mar</v>
      </c>
      <c r="T2312" s="3" t="str">
        <f t="shared" si="36"/>
        <v>70 Yrs &amp; Above</v>
      </c>
      <c r="U2312" s="3" t="str">
        <f>TEXT(Customer8[[#This Row],[Transaction_Date]],"YYYY")</f>
        <v>2022</v>
      </c>
    </row>
    <row r="2313" spans="1:21" x14ac:dyDescent="0.35">
      <c r="A2313" t="s">
        <v>4766</v>
      </c>
      <c r="B2313">
        <v>760091027</v>
      </c>
      <c r="C2313">
        <v>79</v>
      </c>
      <c r="D2313" s="1">
        <v>15851.25</v>
      </c>
      <c r="E2313" t="s">
        <v>11</v>
      </c>
      <c r="F2313" t="s">
        <v>237</v>
      </c>
      <c r="G2313" t="s">
        <v>2743</v>
      </c>
      <c r="H2313" s="3">
        <v>223869.04240000001</v>
      </c>
      <c r="I2313" s="3">
        <v>168088.3394</v>
      </c>
      <c r="J2313" t="s">
        <v>4767</v>
      </c>
      <c r="K2313" t="str">
        <f>_xlfn.XLOOKUP(A2313, Accounts!A:A, Accounts!E:E, "Not Found")</f>
        <v>Joint</v>
      </c>
      <c r="L2313" s="3">
        <f>_xlfn.XLOOKUP(A2313, Accounts!A:A, Accounts!G:G, 0)</f>
        <v>2102479101</v>
      </c>
      <c r="M2313" s="3" t="str">
        <f>_xlfn.XLOOKUP(A2313, Loan!A:A, Loan!D:D, "0")</f>
        <v>0</v>
      </c>
      <c r="N2313" s="3" t="str">
        <f>_xlfn.XLOOKUP(Customer8[[#This Row],[Account Number]],Transaction!C:C,Transaction!D:D)</f>
        <v>Online Payment</v>
      </c>
      <c r="O2313" s="3" t="str">
        <f>_xlfn.XLOOKUP(Customer8[[#This Row],[Account Number]], Transaction!C:C,Transaction!E:E)</f>
        <v>Internet Banking</v>
      </c>
      <c r="P2313" s="2">
        <f>_xlfn.XLOOKUP(Customer8[[#This Row],[Account Number]], Transaction!C:C,Transaction!F:F)</f>
        <v>44266</v>
      </c>
      <c r="Q2313" s="3">
        <f>Customer8[[#This Row],[Bank Deposit]]-Customer8[[#This Row],[Saving Accounts]]</f>
        <v>55780.703000000009</v>
      </c>
      <c r="R2313" s="3">
        <f>IF(AND(K2313="Current", Customer8[[#This Row],[Balance]]&gt;500000), Customer8[[#This Row],[Balance]]*1.02, Customer8[[#This Row],[Balance]])</f>
        <v>55780.703000000009</v>
      </c>
      <c r="S2313" s="3" t="str">
        <f>TEXT(Customer8[[#This Row],[Transaction_Date]], "MMM")</f>
        <v>Mar</v>
      </c>
      <c r="T2313" s="3" t="str">
        <f t="shared" si="36"/>
        <v>70 Yrs &amp; Above</v>
      </c>
      <c r="U2313" s="3" t="str">
        <f>TEXT(Customer8[[#This Row],[Transaction_Date]],"YYYY")</f>
        <v>2021</v>
      </c>
    </row>
    <row r="2314" spans="1:21" x14ac:dyDescent="0.35">
      <c r="A2314" t="s">
        <v>4768</v>
      </c>
      <c r="B2314">
        <v>303261455</v>
      </c>
      <c r="C2314">
        <v>39</v>
      </c>
      <c r="D2314" s="1">
        <v>30461.25</v>
      </c>
      <c r="E2314" t="s">
        <v>11</v>
      </c>
      <c r="F2314" t="s">
        <v>1151</v>
      </c>
      <c r="G2314" t="s">
        <v>2781</v>
      </c>
      <c r="H2314" s="3">
        <v>1848506.2708000001</v>
      </c>
      <c r="I2314" s="3">
        <v>326332.45319999999</v>
      </c>
      <c r="J2314" t="s">
        <v>4769</v>
      </c>
      <c r="K2314" t="str">
        <f>_xlfn.XLOOKUP(A2314, Accounts!A:A, Accounts!E:E, "Not Found")</f>
        <v>Current</v>
      </c>
      <c r="L2314" s="3">
        <f>_xlfn.XLOOKUP(A2314, Accounts!A:A, Accounts!G:G, 0)</f>
        <v>597486105</v>
      </c>
      <c r="M2314" s="3" t="str">
        <f>_xlfn.XLOOKUP(A2314, Loan!A:A, Loan!D:D, "0")</f>
        <v>0</v>
      </c>
      <c r="N2314" s="3" t="str">
        <f>_xlfn.XLOOKUP(Customer8[[#This Row],[Account Number]],Transaction!C:C,Transaction!D:D)</f>
        <v>Money Transfer</v>
      </c>
      <c r="O2314" s="3" t="str">
        <f>_xlfn.XLOOKUP(Customer8[[#This Row],[Account Number]], Transaction!C:C,Transaction!E:E)</f>
        <v>ATM</v>
      </c>
      <c r="P2314" s="2">
        <f>_xlfn.XLOOKUP(Customer8[[#This Row],[Account Number]], Transaction!C:C,Transaction!F:F)</f>
        <v>44402</v>
      </c>
      <c r="Q2314" s="3">
        <f>Customer8[[#This Row],[Bank Deposit]]-Customer8[[#This Row],[Saving Accounts]]</f>
        <v>1522173.8176000002</v>
      </c>
      <c r="R2314" s="3">
        <f>IF(AND(K2314="Current", Customer8[[#This Row],[Balance]]&gt;500000), Customer8[[#This Row],[Balance]]*1.02, Customer8[[#This Row],[Balance]])</f>
        <v>1552617.2939520003</v>
      </c>
      <c r="S2314" s="3" t="str">
        <f>TEXT(Customer8[[#This Row],[Transaction_Date]], "MMM")</f>
        <v>Jul</v>
      </c>
      <c r="T2314" s="3" t="str">
        <f t="shared" si="36"/>
        <v>30-39 Yrs</v>
      </c>
      <c r="U2314" s="3" t="str">
        <f>TEXT(Customer8[[#This Row],[Transaction_Date]],"YYYY")</f>
        <v>2021</v>
      </c>
    </row>
    <row r="2315" spans="1:21" x14ac:dyDescent="0.35">
      <c r="A2315" t="s">
        <v>4770</v>
      </c>
      <c r="B2315">
        <v>939622054</v>
      </c>
      <c r="C2315">
        <v>27</v>
      </c>
      <c r="D2315" s="1">
        <v>34844.25</v>
      </c>
      <c r="E2315" t="s">
        <v>11</v>
      </c>
      <c r="F2315" t="s">
        <v>290</v>
      </c>
      <c r="G2315" t="s">
        <v>2764</v>
      </c>
      <c r="H2315" s="3">
        <v>348199.4204</v>
      </c>
      <c r="I2315" s="3">
        <v>98433.297699999996</v>
      </c>
      <c r="J2315" t="s">
        <v>4771</v>
      </c>
      <c r="K2315" t="str">
        <f>_xlfn.XLOOKUP(A2315, Accounts!A:A, Accounts!E:E, "Not Found")</f>
        <v>Joint</v>
      </c>
      <c r="L2315" s="3">
        <f>_xlfn.XLOOKUP(A2315, Accounts!A:A, Accounts!G:G, 0)</f>
        <v>1447293354</v>
      </c>
      <c r="M2315" s="3" t="str">
        <f>_xlfn.XLOOKUP(A2315, Loan!A:A, Loan!D:D, "0")</f>
        <v>0</v>
      </c>
      <c r="N2315" s="3" t="str">
        <f>_xlfn.XLOOKUP(Customer8[[#This Row],[Account Number]],Transaction!C:C,Transaction!D:D)</f>
        <v>Money Transfer</v>
      </c>
      <c r="O2315" s="3" t="str">
        <f>_xlfn.XLOOKUP(Customer8[[#This Row],[Account Number]], Transaction!C:C,Transaction!E:E)</f>
        <v>ATM</v>
      </c>
      <c r="P2315" s="2">
        <f>_xlfn.XLOOKUP(Customer8[[#This Row],[Account Number]], Transaction!C:C,Transaction!F:F)</f>
        <v>44564</v>
      </c>
      <c r="Q2315" s="3">
        <f>Customer8[[#This Row],[Bank Deposit]]-Customer8[[#This Row],[Saving Accounts]]</f>
        <v>249766.12270000001</v>
      </c>
      <c r="R2315" s="3">
        <f>IF(AND(K2315="Current", Customer8[[#This Row],[Balance]]&gt;500000), Customer8[[#This Row],[Balance]]*1.02, Customer8[[#This Row],[Balance]])</f>
        <v>249766.12270000001</v>
      </c>
      <c r="S2315" s="3" t="str">
        <f>TEXT(Customer8[[#This Row],[Transaction_Date]], "MMM")</f>
        <v>Jan</v>
      </c>
      <c r="T2315" s="3" t="str">
        <f t="shared" si="36"/>
        <v>20-29 Yrs</v>
      </c>
      <c r="U2315" s="3" t="str">
        <f>TEXT(Customer8[[#This Row],[Transaction_Date]],"YYYY")</f>
        <v>2022</v>
      </c>
    </row>
    <row r="2316" spans="1:21" x14ac:dyDescent="0.35">
      <c r="A2316" t="s">
        <v>4772</v>
      </c>
      <c r="B2316">
        <v>525236190</v>
      </c>
      <c r="C2316">
        <v>58</v>
      </c>
      <c r="D2316" s="1">
        <v>23521.5</v>
      </c>
      <c r="E2316" t="s">
        <v>11</v>
      </c>
      <c r="F2316" t="s">
        <v>22</v>
      </c>
      <c r="G2316" t="s">
        <v>2781</v>
      </c>
      <c r="H2316" s="3">
        <v>641428.50199999998</v>
      </c>
      <c r="I2316" s="3">
        <v>485736.31109999999</v>
      </c>
      <c r="J2316" t="s">
        <v>4773</v>
      </c>
      <c r="K2316" t="str">
        <f>_xlfn.XLOOKUP(A2316, Accounts!A:A, Accounts!E:E, "Not Found")</f>
        <v>Savings</v>
      </c>
      <c r="L2316" s="3">
        <f>_xlfn.XLOOKUP(A2316, Accounts!A:A, Accounts!G:G, 0)</f>
        <v>7393815</v>
      </c>
      <c r="M2316" s="3" t="str">
        <f>_xlfn.XLOOKUP(A2316, Loan!A:A, Loan!D:D, "0")</f>
        <v>0</v>
      </c>
      <c r="N2316" s="3" t="str">
        <f>_xlfn.XLOOKUP(Customer8[[#This Row],[Account Number]],Transaction!C:C,Transaction!D:D)</f>
        <v>Cash Withdrawal</v>
      </c>
      <c r="O2316" s="3" t="str">
        <f>_xlfn.XLOOKUP(Customer8[[#This Row],[Account Number]], Transaction!C:C,Transaction!E:E)</f>
        <v>ATM</v>
      </c>
      <c r="P2316" s="2">
        <f>_xlfn.XLOOKUP(Customer8[[#This Row],[Account Number]], Transaction!C:C,Transaction!F:F)</f>
        <v>44284</v>
      </c>
      <c r="Q2316" s="3">
        <f>Customer8[[#This Row],[Bank Deposit]]-Customer8[[#This Row],[Saving Accounts]]</f>
        <v>155692.19089999999</v>
      </c>
      <c r="R2316" s="3">
        <f>IF(AND(K2316="Current", Customer8[[#This Row],[Balance]]&gt;500000), Customer8[[#This Row],[Balance]]*1.02, Customer8[[#This Row],[Balance]])</f>
        <v>155692.19089999999</v>
      </c>
      <c r="S2316" s="3" t="str">
        <f>TEXT(Customer8[[#This Row],[Transaction_Date]], "MMM")</f>
        <v>Mar</v>
      </c>
      <c r="T2316" s="3" t="str">
        <f t="shared" si="36"/>
        <v>50-59 Yrs</v>
      </c>
      <c r="U2316" s="3" t="str">
        <f>TEXT(Customer8[[#This Row],[Transaction_Date]],"YYYY")</f>
        <v>2021</v>
      </c>
    </row>
    <row r="2317" spans="1:21" x14ac:dyDescent="0.35">
      <c r="A2317" t="s">
        <v>4774</v>
      </c>
      <c r="B2317">
        <v>907339020</v>
      </c>
      <c r="C2317">
        <v>44</v>
      </c>
      <c r="D2317" s="1">
        <v>28635</v>
      </c>
      <c r="E2317" t="s">
        <v>11</v>
      </c>
      <c r="F2317" t="s">
        <v>341</v>
      </c>
      <c r="G2317" t="s">
        <v>2771</v>
      </c>
      <c r="H2317" s="3">
        <v>96693.035999999993</v>
      </c>
      <c r="I2317" s="3">
        <v>64450.303599999999</v>
      </c>
      <c r="J2317" t="s">
        <v>4775</v>
      </c>
      <c r="K2317" t="str">
        <f>_xlfn.XLOOKUP(A2317, Accounts!A:A, Accounts!E:E, "Not Found")</f>
        <v>Domiciliary</v>
      </c>
      <c r="L2317" s="3">
        <f>_xlfn.XLOOKUP(A2317, Accounts!A:A, Accounts!G:G, 0)</f>
        <v>4831673361</v>
      </c>
      <c r="M2317" s="3" t="str">
        <f>_xlfn.XLOOKUP(A2317, Loan!A:A, Loan!D:D, "0")</f>
        <v>0</v>
      </c>
      <c r="N2317" s="3" t="str">
        <f>_xlfn.XLOOKUP(Customer8[[#This Row],[Account Number]],Transaction!C:C,Transaction!D:D)</f>
        <v>Cash Withdrawal</v>
      </c>
      <c r="O2317" s="3" t="str">
        <f>_xlfn.XLOOKUP(Customer8[[#This Row],[Account Number]], Transaction!C:C,Transaction!E:E)</f>
        <v>POS</v>
      </c>
      <c r="P2317" s="2">
        <f>_xlfn.XLOOKUP(Customer8[[#This Row],[Account Number]], Transaction!C:C,Transaction!F:F)</f>
        <v>44550</v>
      </c>
      <c r="Q2317" s="3">
        <f>Customer8[[#This Row],[Bank Deposit]]-Customer8[[#This Row],[Saving Accounts]]</f>
        <v>32242.732399999994</v>
      </c>
      <c r="R2317" s="3">
        <f>IF(AND(K2317="Current", Customer8[[#This Row],[Balance]]&gt;500000), Customer8[[#This Row],[Balance]]*1.02, Customer8[[#This Row],[Balance]])</f>
        <v>32242.732399999994</v>
      </c>
      <c r="S2317" s="3" t="str">
        <f>TEXT(Customer8[[#This Row],[Transaction_Date]], "MMM")</f>
        <v>Dec</v>
      </c>
      <c r="T2317" s="3" t="str">
        <f t="shared" si="36"/>
        <v>40-49 Yrs</v>
      </c>
      <c r="U2317" s="3" t="str">
        <f>TEXT(Customer8[[#This Row],[Transaction_Date]],"YYYY")</f>
        <v>2021</v>
      </c>
    </row>
    <row r="2318" spans="1:21" x14ac:dyDescent="0.35">
      <c r="A2318" t="s">
        <v>3481</v>
      </c>
      <c r="B2318">
        <v>165962259</v>
      </c>
      <c r="C2318">
        <v>37</v>
      </c>
      <c r="D2318" s="1">
        <v>31191.75</v>
      </c>
      <c r="E2318" t="s">
        <v>11</v>
      </c>
      <c r="F2318" t="s">
        <v>883</v>
      </c>
      <c r="G2318" t="s">
        <v>2743</v>
      </c>
      <c r="H2318" s="3">
        <v>1394833.0375999999</v>
      </c>
      <c r="I2318" s="3">
        <v>365212.00910000002</v>
      </c>
      <c r="J2318" t="s">
        <v>4776</v>
      </c>
      <c r="K2318" t="str">
        <f>_xlfn.XLOOKUP(A2318, Accounts!A:A, Accounts!E:E, "Not Found")</f>
        <v>Joint</v>
      </c>
      <c r="L2318" s="3">
        <f>_xlfn.XLOOKUP(A2318, Accounts!A:A, Accounts!G:G, 0)</f>
        <v>171662004</v>
      </c>
      <c r="M2318" s="3" t="str">
        <f>_xlfn.XLOOKUP(A2318, Loan!A:A, Loan!D:D, "0")</f>
        <v>0</v>
      </c>
      <c r="N2318" s="3" t="str">
        <f>_xlfn.XLOOKUP(Customer8[[#This Row],[Account Number]],Transaction!C:C,Transaction!D:D)</f>
        <v>Money Deposit</v>
      </c>
      <c r="O2318" s="3" t="str">
        <f>_xlfn.XLOOKUP(Customer8[[#This Row],[Account Number]], Transaction!C:C,Transaction!E:E)</f>
        <v>Bank</v>
      </c>
      <c r="P2318" s="2">
        <f>_xlfn.XLOOKUP(Customer8[[#This Row],[Account Number]], Transaction!C:C,Transaction!F:F)</f>
        <v>44572</v>
      </c>
      <c r="Q2318" s="3">
        <f>Customer8[[#This Row],[Bank Deposit]]-Customer8[[#This Row],[Saving Accounts]]</f>
        <v>1029621.0284999999</v>
      </c>
      <c r="R2318" s="3">
        <f>IF(AND(K2318="Current", Customer8[[#This Row],[Balance]]&gt;500000), Customer8[[#This Row],[Balance]]*1.02, Customer8[[#This Row],[Balance]])</f>
        <v>1029621.0284999999</v>
      </c>
      <c r="S2318" s="3" t="str">
        <f>TEXT(Customer8[[#This Row],[Transaction_Date]], "MMM")</f>
        <v>Jan</v>
      </c>
      <c r="T2318" s="3" t="str">
        <f t="shared" si="36"/>
        <v>30-39 Yrs</v>
      </c>
      <c r="U2318" s="3" t="str">
        <f>TEXT(Customer8[[#This Row],[Transaction_Date]],"YYYY")</f>
        <v>2022</v>
      </c>
    </row>
    <row r="2319" spans="1:21" x14ac:dyDescent="0.35">
      <c r="A2319" t="s">
        <v>4777</v>
      </c>
      <c r="B2319">
        <v>979458478</v>
      </c>
      <c r="C2319">
        <v>64</v>
      </c>
      <c r="D2319" s="1">
        <v>21330</v>
      </c>
      <c r="E2319" t="s">
        <v>11</v>
      </c>
      <c r="F2319" t="s">
        <v>347</v>
      </c>
      <c r="G2319" t="s">
        <v>2771</v>
      </c>
      <c r="H2319" s="3">
        <v>55301.514900000002</v>
      </c>
      <c r="I2319" s="3">
        <v>71552.398700000005</v>
      </c>
      <c r="J2319" t="s">
        <v>4778</v>
      </c>
      <c r="K2319" t="str">
        <f>_xlfn.XLOOKUP(A2319, Accounts!A:A, Accounts!E:E, "Not Found")</f>
        <v>Corporate</v>
      </c>
      <c r="L2319" s="3">
        <f>_xlfn.XLOOKUP(A2319, Accounts!A:A, Accounts!G:G, 0)</f>
        <v>1353420969</v>
      </c>
      <c r="M2319" s="3" t="str">
        <f>_xlfn.XLOOKUP(A2319, Loan!A:A, Loan!D:D, "0")</f>
        <v>0</v>
      </c>
      <c r="N2319" s="3" t="str">
        <f>_xlfn.XLOOKUP(Customer8[[#This Row],[Account Number]],Transaction!C:C,Transaction!D:D)</f>
        <v>Money Deposit</v>
      </c>
      <c r="O2319" s="3" t="str">
        <f>_xlfn.XLOOKUP(Customer8[[#This Row],[Account Number]], Transaction!C:C,Transaction!E:E)</f>
        <v>ATM</v>
      </c>
      <c r="P2319" s="2">
        <f>_xlfn.XLOOKUP(Customer8[[#This Row],[Account Number]], Transaction!C:C,Transaction!F:F)</f>
        <v>44617</v>
      </c>
      <c r="Q2319" s="3">
        <f>Customer8[[#This Row],[Bank Deposit]]-Customer8[[#This Row],[Saving Accounts]]</f>
        <v>-16250.883800000003</v>
      </c>
      <c r="R2319" s="3">
        <f>IF(AND(K2319="Current", Customer8[[#This Row],[Balance]]&gt;500000), Customer8[[#This Row],[Balance]]*1.02, Customer8[[#This Row],[Balance]])</f>
        <v>-16250.883800000003</v>
      </c>
      <c r="S2319" s="3" t="str">
        <f>TEXT(Customer8[[#This Row],[Transaction_Date]], "MMM")</f>
        <v>Feb</v>
      </c>
      <c r="T2319" s="3" t="str">
        <f t="shared" si="36"/>
        <v>60-69 Yrs</v>
      </c>
      <c r="U2319" s="3" t="str">
        <f>TEXT(Customer8[[#This Row],[Transaction_Date]],"YYYY")</f>
        <v>2022</v>
      </c>
    </row>
    <row r="2320" spans="1:21" x14ac:dyDescent="0.35">
      <c r="A2320" t="s">
        <v>4779</v>
      </c>
      <c r="B2320">
        <v>284354138</v>
      </c>
      <c r="C2320">
        <v>18</v>
      </c>
      <c r="D2320" s="1">
        <v>38131.5</v>
      </c>
      <c r="E2320" t="s">
        <v>11</v>
      </c>
      <c r="F2320" t="s">
        <v>1694</v>
      </c>
      <c r="G2320" t="s">
        <v>2776</v>
      </c>
      <c r="H2320" s="3">
        <v>976104.22950000002</v>
      </c>
      <c r="I2320" s="3">
        <v>397786.63449999999</v>
      </c>
      <c r="J2320" t="s">
        <v>4780</v>
      </c>
      <c r="K2320" t="str">
        <f>_xlfn.XLOOKUP(A2320, Accounts!A:A, Accounts!E:E, "Not Found")</f>
        <v>Domiciliary</v>
      </c>
      <c r="L2320" s="3">
        <f>_xlfn.XLOOKUP(A2320, Accounts!A:A, Accounts!G:G, 0)</f>
        <v>442113945</v>
      </c>
      <c r="M2320" s="3" t="str">
        <f>_xlfn.XLOOKUP(A2320, Loan!A:A, Loan!D:D, "0")</f>
        <v>0</v>
      </c>
      <c r="N2320" s="3" t="str">
        <f>_xlfn.XLOOKUP(Customer8[[#This Row],[Account Number]],Transaction!C:C,Transaction!D:D)</f>
        <v>Money Transfer</v>
      </c>
      <c r="O2320" s="3" t="str">
        <f>_xlfn.XLOOKUP(Customer8[[#This Row],[Account Number]], Transaction!C:C,Transaction!E:E)</f>
        <v>Mobile</v>
      </c>
      <c r="P2320" s="2">
        <f>_xlfn.XLOOKUP(Customer8[[#This Row],[Account Number]], Transaction!C:C,Transaction!F:F)</f>
        <v>44674</v>
      </c>
      <c r="Q2320" s="3">
        <f>Customer8[[#This Row],[Bank Deposit]]-Customer8[[#This Row],[Saving Accounts]]</f>
        <v>578317.59499999997</v>
      </c>
      <c r="R2320" s="3">
        <f>IF(AND(K2320="Current", Customer8[[#This Row],[Balance]]&gt;500000), Customer8[[#This Row],[Balance]]*1.02, Customer8[[#This Row],[Balance]])</f>
        <v>578317.59499999997</v>
      </c>
      <c r="S2320" s="3" t="str">
        <f>TEXT(Customer8[[#This Row],[Transaction_Date]], "MMM")</f>
        <v>Apr</v>
      </c>
      <c r="T2320" s="3" t="str">
        <f t="shared" si="36"/>
        <v>Below 20 Yrs</v>
      </c>
      <c r="U2320" s="3" t="str">
        <f>TEXT(Customer8[[#This Row],[Transaction_Date]],"YYYY")</f>
        <v>2022</v>
      </c>
    </row>
    <row r="2321" spans="1:21" x14ac:dyDescent="0.35">
      <c r="A2321" t="s">
        <v>4781</v>
      </c>
      <c r="B2321">
        <v>870730567</v>
      </c>
      <c r="C2321">
        <v>42</v>
      </c>
      <c r="D2321" s="1">
        <v>29365.5</v>
      </c>
      <c r="E2321" t="s">
        <v>11</v>
      </c>
      <c r="F2321" t="s">
        <v>733</v>
      </c>
      <c r="G2321" t="s">
        <v>2746</v>
      </c>
      <c r="H2321" s="3">
        <v>562292.52709999995</v>
      </c>
      <c r="I2321" s="3">
        <v>206173.92660000001</v>
      </c>
      <c r="J2321" t="s">
        <v>4782</v>
      </c>
      <c r="K2321" t="str">
        <f>_xlfn.XLOOKUP(A2321, Accounts!A:A, Accounts!E:E, "Not Found")</f>
        <v>Corporate</v>
      </c>
      <c r="L2321" s="3">
        <f>_xlfn.XLOOKUP(A2321, Accounts!A:A, Accounts!G:G, 0)</f>
        <v>4278386</v>
      </c>
      <c r="M2321" s="3" t="str">
        <f>_xlfn.XLOOKUP(A2321, Loan!A:A, Loan!D:D, "0")</f>
        <v>0</v>
      </c>
      <c r="N2321" s="3" t="str">
        <f>_xlfn.XLOOKUP(Customer8[[#This Row],[Account Number]],Transaction!C:C,Transaction!D:D)</f>
        <v>Money Transfer</v>
      </c>
      <c r="O2321" s="3" t="str">
        <f>_xlfn.XLOOKUP(Customer8[[#This Row],[Account Number]], Transaction!C:C,Transaction!E:E)</f>
        <v>Bank</v>
      </c>
      <c r="P2321" s="2">
        <f>_xlfn.XLOOKUP(Customer8[[#This Row],[Account Number]], Transaction!C:C,Transaction!F:F)</f>
        <v>44375</v>
      </c>
      <c r="Q2321" s="3">
        <f>Customer8[[#This Row],[Bank Deposit]]-Customer8[[#This Row],[Saving Accounts]]</f>
        <v>356118.60049999994</v>
      </c>
      <c r="R2321" s="3">
        <f>IF(AND(K2321="Current", Customer8[[#This Row],[Balance]]&gt;500000), Customer8[[#This Row],[Balance]]*1.02, Customer8[[#This Row],[Balance]])</f>
        <v>356118.60049999994</v>
      </c>
      <c r="S2321" s="3" t="str">
        <f>TEXT(Customer8[[#This Row],[Transaction_Date]], "MMM")</f>
        <v>Jun</v>
      </c>
      <c r="T2321" s="3" t="str">
        <f t="shared" si="36"/>
        <v>40-49 Yrs</v>
      </c>
      <c r="U2321" s="3" t="str">
        <f>TEXT(Customer8[[#This Row],[Transaction_Date]],"YYYY")</f>
        <v>2021</v>
      </c>
    </row>
    <row r="2322" spans="1:21" x14ac:dyDescent="0.35">
      <c r="A2322" t="s">
        <v>4783</v>
      </c>
      <c r="B2322">
        <v>307023024</v>
      </c>
      <c r="C2322">
        <v>32</v>
      </c>
      <c r="D2322" s="1">
        <v>33018</v>
      </c>
      <c r="E2322" t="s">
        <v>11</v>
      </c>
      <c r="F2322" t="s">
        <v>1499</v>
      </c>
      <c r="G2322" t="s">
        <v>2749</v>
      </c>
      <c r="H2322" s="3">
        <v>1568405.3218</v>
      </c>
      <c r="I2322" s="3">
        <v>478805.42749999999</v>
      </c>
      <c r="J2322" t="s">
        <v>4784</v>
      </c>
      <c r="K2322" t="str">
        <f>_xlfn.XLOOKUP(A2322, Accounts!A:A, Accounts!E:E, "Not Found")</f>
        <v>Savings</v>
      </c>
      <c r="L2322" s="3">
        <f>_xlfn.XLOOKUP(A2322, Accounts!A:A, Accounts!G:G, 0)</f>
        <v>75068868</v>
      </c>
      <c r="M2322" s="3">
        <f>_xlfn.XLOOKUP(A2322, Loan!A:A, Loan!D:D, "0")</f>
        <v>4982534508</v>
      </c>
      <c r="N2322" s="3" t="str">
        <f>_xlfn.XLOOKUP(Customer8[[#This Row],[Account Number]],Transaction!C:C,Transaction!D:D)</f>
        <v>Loan Payment</v>
      </c>
      <c r="O2322" s="3" t="str">
        <f>_xlfn.XLOOKUP(Customer8[[#This Row],[Account Number]], Transaction!C:C,Transaction!E:E)</f>
        <v>Mobile</v>
      </c>
      <c r="P2322" s="2">
        <f>_xlfn.XLOOKUP(Customer8[[#This Row],[Account Number]], Transaction!C:C,Transaction!F:F)</f>
        <v>44516</v>
      </c>
      <c r="Q2322" s="3">
        <f>Customer8[[#This Row],[Bank Deposit]]-Customer8[[#This Row],[Saving Accounts]]</f>
        <v>1089599.8943</v>
      </c>
      <c r="R2322" s="3">
        <f>IF(AND(K2322="Current", Customer8[[#This Row],[Balance]]&gt;500000), Customer8[[#This Row],[Balance]]*1.02, Customer8[[#This Row],[Balance]])</f>
        <v>1089599.8943</v>
      </c>
      <c r="S2322" s="3" t="str">
        <f>TEXT(Customer8[[#This Row],[Transaction_Date]], "MMM")</f>
        <v>Nov</v>
      </c>
      <c r="T2322" s="3" t="str">
        <f t="shared" si="36"/>
        <v>30-39 Yrs</v>
      </c>
      <c r="U2322" s="3" t="str">
        <f>TEXT(Customer8[[#This Row],[Transaction_Date]],"YYYY")</f>
        <v>2021</v>
      </c>
    </row>
    <row r="2323" spans="1:21" x14ac:dyDescent="0.35">
      <c r="A2323" t="s">
        <v>4785</v>
      </c>
      <c r="B2323">
        <v>484833124</v>
      </c>
      <c r="C2323">
        <v>35</v>
      </c>
      <c r="D2323" s="1">
        <v>31922.25</v>
      </c>
      <c r="E2323" t="s">
        <v>11</v>
      </c>
      <c r="F2323" t="s">
        <v>574</v>
      </c>
      <c r="G2323" t="s">
        <v>2781</v>
      </c>
      <c r="H2323" s="3">
        <v>831504.76289999997</v>
      </c>
      <c r="I2323" s="3">
        <v>138214.56950000001</v>
      </c>
      <c r="J2323" t="s">
        <v>4786</v>
      </c>
      <c r="K2323" t="str">
        <f>_xlfn.XLOOKUP(A2323, Accounts!A:A, Accounts!E:E, "Not Found")</f>
        <v>Savings</v>
      </c>
      <c r="L2323" s="3">
        <f>_xlfn.XLOOKUP(A2323, Accounts!A:A, Accounts!G:G, 0)</f>
        <v>208965848</v>
      </c>
      <c r="M2323" s="3" t="str">
        <f>_xlfn.XLOOKUP(A2323, Loan!A:A, Loan!D:D, "0")</f>
        <v>0</v>
      </c>
      <c r="N2323" s="3" t="str">
        <f>_xlfn.XLOOKUP(Customer8[[#This Row],[Account Number]],Transaction!C:C,Transaction!D:D)</f>
        <v>Money Transfer</v>
      </c>
      <c r="O2323" s="3" t="str">
        <f>_xlfn.XLOOKUP(Customer8[[#This Row],[Account Number]], Transaction!C:C,Transaction!E:E)</f>
        <v>Mobile</v>
      </c>
      <c r="P2323" s="2">
        <f>_xlfn.XLOOKUP(Customer8[[#This Row],[Account Number]], Transaction!C:C,Transaction!F:F)</f>
        <v>44423</v>
      </c>
      <c r="Q2323" s="3">
        <f>Customer8[[#This Row],[Bank Deposit]]-Customer8[[#This Row],[Saving Accounts]]</f>
        <v>693290.19339999999</v>
      </c>
      <c r="R2323" s="3">
        <f>IF(AND(K2323="Current", Customer8[[#This Row],[Balance]]&gt;500000), Customer8[[#This Row],[Balance]]*1.02, Customer8[[#This Row],[Balance]])</f>
        <v>693290.19339999999</v>
      </c>
      <c r="S2323" s="3" t="str">
        <f>TEXT(Customer8[[#This Row],[Transaction_Date]], "MMM")</f>
        <v>Aug</v>
      </c>
      <c r="T2323" s="3" t="str">
        <f t="shared" si="36"/>
        <v>30-39 Yrs</v>
      </c>
      <c r="U2323" s="3" t="str">
        <f>TEXT(Customer8[[#This Row],[Transaction_Date]],"YYYY")</f>
        <v>2021</v>
      </c>
    </row>
    <row r="2324" spans="1:21" x14ac:dyDescent="0.35">
      <c r="A2324" t="s">
        <v>4787</v>
      </c>
      <c r="B2324">
        <v>381449213</v>
      </c>
      <c r="C2324">
        <v>54</v>
      </c>
      <c r="D2324" s="1">
        <v>24982.5</v>
      </c>
      <c r="E2324" t="s">
        <v>11</v>
      </c>
      <c r="F2324" t="s">
        <v>593</v>
      </c>
      <c r="G2324" t="s">
        <v>2781</v>
      </c>
      <c r="H2324" s="3">
        <v>242133.59169999999</v>
      </c>
      <c r="I2324" s="3">
        <v>26689.7255</v>
      </c>
      <c r="J2324" t="s">
        <v>4788</v>
      </c>
      <c r="K2324" t="str">
        <f>_xlfn.XLOOKUP(A2324, Accounts!A:A, Accounts!E:E, "Not Found")</f>
        <v>Current</v>
      </c>
      <c r="L2324" s="3">
        <f>_xlfn.XLOOKUP(A2324, Accounts!A:A, Accounts!G:G, 0)</f>
        <v>1810401666</v>
      </c>
      <c r="M2324" s="3" t="str">
        <f>_xlfn.XLOOKUP(A2324, Loan!A:A, Loan!D:D, "0")</f>
        <v>0</v>
      </c>
      <c r="N2324" s="3" t="str">
        <f>_xlfn.XLOOKUP(Customer8[[#This Row],[Account Number]],Transaction!C:C,Transaction!D:D)</f>
        <v>Money Deposit</v>
      </c>
      <c r="O2324" s="3" t="str">
        <f>_xlfn.XLOOKUP(Customer8[[#This Row],[Account Number]], Transaction!C:C,Transaction!E:E)</f>
        <v>ATM</v>
      </c>
      <c r="P2324" s="2">
        <f>_xlfn.XLOOKUP(Customer8[[#This Row],[Account Number]], Transaction!C:C,Transaction!F:F)</f>
        <v>44659</v>
      </c>
      <c r="Q2324" s="3">
        <f>Customer8[[#This Row],[Bank Deposit]]-Customer8[[#This Row],[Saving Accounts]]</f>
        <v>215443.86619999999</v>
      </c>
      <c r="R2324" s="3">
        <f>IF(AND(K2324="Current", Customer8[[#This Row],[Balance]]&gt;500000), Customer8[[#This Row],[Balance]]*1.02, Customer8[[#This Row],[Balance]])</f>
        <v>215443.86619999999</v>
      </c>
      <c r="S2324" s="3" t="str">
        <f>TEXT(Customer8[[#This Row],[Transaction_Date]], "MMM")</f>
        <v>Apr</v>
      </c>
      <c r="T2324" s="3" t="str">
        <f t="shared" si="36"/>
        <v>50-59 Yrs</v>
      </c>
      <c r="U2324" s="3" t="str">
        <f>TEXT(Customer8[[#This Row],[Transaction_Date]],"YYYY")</f>
        <v>2022</v>
      </c>
    </row>
    <row r="2325" spans="1:21" x14ac:dyDescent="0.35">
      <c r="A2325" t="s">
        <v>4789</v>
      </c>
      <c r="B2325">
        <v>685989646</v>
      </c>
      <c r="C2325">
        <v>64</v>
      </c>
      <c r="D2325" s="1">
        <v>21330</v>
      </c>
      <c r="E2325" t="s">
        <v>11</v>
      </c>
      <c r="F2325" t="s">
        <v>641</v>
      </c>
      <c r="G2325" t="s">
        <v>2743</v>
      </c>
      <c r="H2325" s="3">
        <v>231597.84770000001</v>
      </c>
      <c r="I2325" s="3">
        <v>175825.30480000001</v>
      </c>
      <c r="J2325" t="s">
        <v>4790</v>
      </c>
      <c r="K2325" t="str">
        <f>_xlfn.XLOOKUP(A2325, Accounts!A:A, Accounts!E:E, "Not Found")</f>
        <v>Domiciliary</v>
      </c>
      <c r="L2325" s="3">
        <f>_xlfn.XLOOKUP(A2325, Accounts!A:A, Accounts!G:G, 0)</f>
        <v>12418224</v>
      </c>
      <c r="M2325" s="3" t="str">
        <f>_xlfn.XLOOKUP(A2325, Loan!A:A, Loan!D:D, "0")</f>
        <v>0</v>
      </c>
      <c r="N2325" s="3" t="str">
        <f>_xlfn.XLOOKUP(Customer8[[#This Row],[Account Number]],Transaction!C:C,Transaction!D:D)</f>
        <v>Checks</v>
      </c>
      <c r="O2325" s="3" t="str">
        <f>_xlfn.XLOOKUP(Customer8[[#This Row],[Account Number]], Transaction!C:C,Transaction!E:E)</f>
        <v>Informal Services</v>
      </c>
      <c r="P2325" s="2">
        <f>_xlfn.XLOOKUP(Customer8[[#This Row],[Account Number]], Transaction!C:C,Transaction!F:F)</f>
        <v>44284</v>
      </c>
      <c r="Q2325" s="3">
        <f>Customer8[[#This Row],[Bank Deposit]]-Customer8[[#This Row],[Saving Accounts]]</f>
        <v>55772.5429</v>
      </c>
      <c r="R2325" s="3">
        <f>IF(AND(K2325="Current", Customer8[[#This Row],[Balance]]&gt;500000), Customer8[[#This Row],[Balance]]*1.02, Customer8[[#This Row],[Balance]])</f>
        <v>55772.5429</v>
      </c>
      <c r="S2325" s="3" t="str">
        <f>TEXT(Customer8[[#This Row],[Transaction_Date]], "MMM")</f>
        <v>Mar</v>
      </c>
      <c r="T2325" s="3" t="str">
        <f t="shared" si="36"/>
        <v>60-69 Yrs</v>
      </c>
      <c r="U2325" s="3" t="str">
        <f>TEXT(Customer8[[#This Row],[Transaction_Date]],"YYYY")</f>
        <v>2021</v>
      </c>
    </row>
    <row r="2326" spans="1:21" x14ac:dyDescent="0.35">
      <c r="A2326" t="s">
        <v>4791</v>
      </c>
      <c r="B2326">
        <v>884029303</v>
      </c>
      <c r="C2326">
        <v>47</v>
      </c>
      <c r="D2326" s="1">
        <v>27539.25</v>
      </c>
      <c r="E2326" t="s">
        <v>11</v>
      </c>
      <c r="F2326" t="s">
        <v>555</v>
      </c>
      <c r="G2326" t="s">
        <v>2771</v>
      </c>
      <c r="H2326" s="3">
        <v>972009.24710000004</v>
      </c>
      <c r="I2326" s="3">
        <v>328123.8983</v>
      </c>
      <c r="J2326" t="s">
        <v>4792</v>
      </c>
      <c r="K2326" t="str">
        <f>_xlfn.XLOOKUP(A2326, Accounts!A:A, Accounts!E:E, "Not Found")</f>
        <v>Domiciliary</v>
      </c>
      <c r="L2326" s="3">
        <f>_xlfn.XLOOKUP(A2326, Accounts!A:A, Accounts!G:G, 0)</f>
        <v>395150336</v>
      </c>
      <c r="M2326" s="3" t="str">
        <f>_xlfn.XLOOKUP(A2326, Loan!A:A, Loan!D:D, "0")</f>
        <v>0</v>
      </c>
      <c r="N2326" s="3" t="str">
        <f>_xlfn.XLOOKUP(Customer8[[#This Row],[Account Number]],Transaction!C:C,Transaction!D:D)</f>
        <v>Online Payment</v>
      </c>
      <c r="O2326" s="3" t="str">
        <f>_xlfn.XLOOKUP(Customer8[[#This Row],[Account Number]], Transaction!C:C,Transaction!E:E)</f>
        <v>Internet Banking</v>
      </c>
      <c r="P2326" s="2">
        <f>_xlfn.XLOOKUP(Customer8[[#This Row],[Account Number]], Transaction!C:C,Transaction!F:F)</f>
        <v>44448</v>
      </c>
      <c r="Q2326" s="3">
        <f>Customer8[[#This Row],[Bank Deposit]]-Customer8[[#This Row],[Saving Accounts]]</f>
        <v>643885.34880000004</v>
      </c>
      <c r="R2326" s="3">
        <f>IF(AND(K2326="Current", Customer8[[#This Row],[Balance]]&gt;500000), Customer8[[#This Row],[Balance]]*1.02, Customer8[[#This Row],[Balance]])</f>
        <v>643885.34880000004</v>
      </c>
      <c r="S2326" s="3" t="str">
        <f>TEXT(Customer8[[#This Row],[Transaction_Date]], "MMM")</f>
        <v>Sep</v>
      </c>
      <c r="T2326" s="3" t="str">
        <f t="shared" si="36"/>
        <v>40-49 Yrs</v>
      </c>
      <c r="U2326" s="3" t="str">
        <f>TEXT(Customer8[[#This Row],[Transaction_Date]],"YYYY")</f>
        <v>2021</v>
      </c>
    </row>
    <row r="2327" spans="1:21" x14ac:dyDescent="0.35">
      <c r="A2327" t="s">
        <v>4793</v>
      </c>
      <c r="B2327">
        <v>601202545</v>
      </c>
      <c r="C2327">
        <v>50</v>
      </c>
      <c r="D2327" s="1">
        <v>26443.5</v>
      </c>
      <c r="E2327" t="s">
        <v>11</v>
      </c>
      <c r="F2327" t="s">
        <v>124</v>
      </c>
      <c r="G2327" t="s">
        <v>2759</v>
      </c>
      <c r="H2327" s="3">
        <v>474054.30699999997</v>
      </c>
      <c r="I2327" s="3">
        <v>134802.8897</v>
      </c>
      <c r="J2327" t="s">
        <v>4794</v>
      </c>
      <c r="K2327" t="str">
        <f>_xlfn.XLOOKUP(A2327, Accounts!A:A, Accounts!E:E, "Not Found")</f>
        <v>Domiciliary</v>
      </c>
      <c r="L2327" s="3">
        <f>_xlfn.XLOOKUP(A2327, Accounts!A:A, Accounts!G:G, 0)</f>
        <v>1281547872</v>
      </c>
      <c r="M2327" s="3" t="str">
        <f>_xlfn.XLOOKUP(A2327, Loan!A:A, Loan!D:D, "0")</f>
        <v>0</v>
      </c>
      <c r="N2327" s="3" t="str">
        <f>_xlfn.XLOOKUP(Customer8[[#This Row],[Account Number]],Transaction!C:C,Transaction!D:D)</f>
        <v>Money Transfer</v>
      </c>
      <c r="O2327" s="3" t="str">
        <f>_xlfn.XLOOKUP(Customer8[[#This Row],[Account Number]], Transaction!C:C,Transaction!E:E)</f>
        <v>Mobile</v>
      </c>
      <c r="P2327" s="2">
        <f>_xlfn.XLOOKUP(Customer8[[#This Row],[Account Number]], Transaction!C:C,Transaction!F:F)</f>
        <v>44607</v>
      </c>
      <c r="Q2327" s="3">
        <f>Customer8[[#This Row],[Bank Deposit]]-Customer8[[#This Row],[Saving Accounts]]</f>
        <v>339251.41729999997</v>
      </c>
      <c r="R2327" s="3">
        <f>IF(AND(K2327="Current", Customer8[[#This Row],[Balance]]&gt;500000), Customer8[[#This Row],[Balance]]*1.02, Customer8[[#This Row],[Balance]])</f>
        <v>339251.41729999997</v>
      </c>
      <c r="S2327" s="3" t="str">
        <f>TEXT(Customer8[[#This Row],[Transaction_Date]], "MMM")</f>
        <v>Feb</v>
      </c>
      <c r="T2327" s="3" t="str">
        <f t="shared" si="36"/>
        <v>50-59 Yrs</v>
      </c>
      <c r="U2327" s="3" t="str">
        <f>TEXT(Customer8[[#This Row],[Transaction_Date]],"YYYY")</f>
        <v>2022</v>
      </c>
    </row>
    <row r="2328" spans="1:21" x14ac:dyDescent="0.35">
      <c r="A2328" t="s">
        <v>4795</v>
      </c>
      <c r="B2328">
        <v>802850130</v>
      </c>
      <c r="C2328">
        <v>50</v>
      </c>
      <c r="D2328" s="1">
        <v>26443.5</v>
      </c>
      <c r="E2328" t="s">
        <v>11</v>
      </c>
      <c r="F2328" t="s">
        <v>511</v>
      </c>
      <c r="G2328" t="s">
        <v>2764</v>
      </c>
      <c r="H2328" s="3">
        <v>344791.35129999998</v>
      </c>
      <c r="I2328" s="3">
        <v>129655.91439999999</v>
      </c>
      <c r="J2328" t="s">
        <v>4796</v>
      </c>
      <c r="K2328" t="str">
        <f>_xlfn.XLOOKUP(A2328, Accounts!A:A, Accounts!E:E, "Not Found")</f>
        <v>Joint</v>
      </c>
      <c r="L2328" s="3">
        <f>_xlfn.XLOOKUP(A2328, Accounts!A:A, Accounts!G:G, 0)</f>
        <v>3542963328</v>
      </c>
      <c r="M2328" s="3" t="str">
        <f>_xlfn.XLOOKUP(A2328, Loan!A:A, Loan!D:D, "0")</f>
        <v>0</v>
      </c>
      <c r="N2328" s="3" t="str">
        <f>_xlfn.XLOOKUP(Customer8[[#This Row],[Account Number]],Transaction!C:C,Transaction!D:D)</f>
        <v>Checks</v>
      </c>
      <c r="O2328" s="3" t="str">
        <f>_xlfn.XLOOKUP(Customer8[[#This Row],[Account Number]], Transaction!C:C,Transaction!E:E)</f>
        <v>Informal Services</v>
      </c>
      <c r="P2328" s="2">
        <f>_xlfn.XLOOKUP(Customer8[[#This Row],[Account Number]], Transaction!C:C,Transaction!F:F)</f>
        <v>44344</v>
      </c>
      <c r="Q2328" s="3">
        <f>Customer8[[#This Row],[Bank Deposit]]-Customer8[[#This Row],[Saving Accounts]]</f>
        <v>215135.43689999997</v>
      </c>
      <c r="R2328" s="3">
        <f>IF(AND(K2328="Current", Customer8[[#This Row],[Balance]]&gt;500000), Customer8[[#This Row],[Balance]]*1.02, Customer8[[#This Row],[Balance]])</f>
        <v>215135.43689999997</v>
      </c>
      <c r="S2328" s="3" t="str">
        <f>TEXT(Customer8[[#This Row],[Transaction_Date]], "MMM")</f>
        <v>May</v>
      </c>
      <c r="T2328" s="3" t="str">
        <f t="shared" si="36"/>
        <v>50-59 Yrs</v>
      </c>
      <c r="U2328" s="3" t="str">
        <f>TEXT(Customer8[[#This Row],[Transaction_Date]],"YYYY")</f>
        <v>2021</v>
      </c>
    </row>
    <row r="2329" spans="1:21" x14ac:dyDescent="0.35">
      <c r="A2329" t="s">
        <v>4797</v>
      </c>
      <c r="B2329">
        <v>254941473</v>
      </c>
      <c r="C2329">
        <v>48</v>
      </c>
      <c r="D2329" s="1">
        <v>27174</v>
      </c>
      <c r="E2329" t="s">
        <v>11</v>
      </c>
      <c r="F2329" t="s">
        <v>139</v>
      </c>
      <c r="G2329" t="s">
        <v>2749</v>
      </c>
      <c r="H2329" s="3">
        <v>1290644.5824</v>
      </c>
      <c r="I2329" s="3">
        <v>265066.1311</v>
      </c>
      <c r="J2329" t="s">
        <v>4798</v>
      </c>
      <c r="K2329" t="str">
        <f>_xlfn.XLOOKUP(A2329, Accounts!A:A, Accounts!E:E, "Not Found")</f>
        <v>Corporate</v>
      </c>
      <c r="L2329" s="3">
        <f>_xlfn.XLOOKUP(A2329, Accounts!A:A, Accounts!G:G, 0)</f>
        <v>366336189</v>
      </c>
      <c r="M2329" s="3" t="str">
        <f>_xlfn.XLOOKUP(A2329, Loan!A:A, Loan!D:D, "0")</f>
        <v>0</v>
      </c>
      <c r="N2329" s="3" t="str">
        <f>_xlfn.XLOOKUP(Customer8[[#This Row],[Account Number]],Transaction!C:C,Transaction!D:D)</f>
        <v>Online Payment</v>
      </c>
      <c r="O2329" s="3" t="str">
        <f>_xlfn.XLOOKUP(Customer8[[#This Row],[Account Number]], Transaction!C:C,Transaction!E:E)</f>
        <v>Internet Banking</v>
      </c>
      <c r="P2329" s="2">
        <f>_xlfn.XLOOKUP(Customer8[[#This Row],[Account Number]], Transaction!C:C,Transaction!F:F)</f>
        <v>44639</v>
      </c>
      <c r="Q2329" s="3">
        <f>Customer8[[#This Row],[Bank Deposit]]-Customer8[[#This Row],[Saving Accounts]]</f>
        <v>1025578.4513</v>
      </c>
      <c r="R2329" s="3">
        <f>IF(AND(K2329="Current", Customer8[[#This Row],[Balance]]&gt;500000), Customer8[[#This Row],[Balance]]*1.02, Customer8[[#This Row],[Balance]])</f>
        <v>1025578.4513</v>
      </c>
      <c r="S2329" s="3" t="str">
        <f>TEXT(Customer8[[#This Row],[Transaction_Date]], "MMM")</f>
        <v>Mar</v>
      </c>
      <c r="T2329" s="3" t="str">
        <f t="shared" si="36"/>
        <v>40-49 Yrs</v>
      </c>
      <c r="U2329" s="3" t="str">
        <f>TEXT(Customer8[[#This Row],[Transaction_Date]],"YYYY")</f>
        <v>2022</v>
      </c>
    </row>
    <row r="2330" spans="1:21" x14ac:dyDescent="0.35">
      <c r="A2330" t="s">
        <v>4799</v>
      </c>
      <c r="B2330">
        <v>450183935</v>
      </c>
      <c r="C2330">
        <v>83</v>
      </c>
      <c r="D2330" s="1">
        <v>14390.25</v>
      </c>
      <c r="E2330" t="s">
        <v>11</v>
      </c>
      <c r="F2330" t="s">
        <v>331</v>
      </c>
      <c r="G2330" t="s">
        <v>2767</v>
      </c>
      <c r="H2330" s="3">
        <v>424237.26510000002</v>
      </c>
      <c r="I2330" s="3">
        <v>67492.292199999996</v>
      </c>
      <c r="J2330" t="s">
        <v>4800</v>
      </c>
      <c r="K2330" t="str">
        <f>_xlfn.XLOOKUP(A2330, Accounts!A:A, Accounts!E:E, "Not Found")</f>
        <v>Corporate</v>
      </c>
      <c r="L2330" s="3">
        <f>_xlfn.XLOOKUP(A2330, Accounts!A:A, Accounts!G:G, 0)</f>
        <v>1034535</v>
      </c>
      <c r="M2330" s="3" t="str">
        <f>_xlfn.XLOOKUP(A2330, Loan!A:A, Loan!D:D, "0")</f>
        <v>0</v>
      </c>
      <c r="N2330" s="3" t="str">
        <f>_xlfn.XLOOKUP(Customer8[[#This Row],[Account Number]],Transaction!C:C,Transaction!D:D)</f>
        <v>Online Payment</v>
      </c>
      <c r="O2330" s="3" t="str">
        <f>_xlfn.XLOOKUP(Customer8[[#This Row],[Account Number]], Transaction!C:C,Transaction!E:E)</f>
        <v>Internet Banking</v>
      </c>
      <c r="P2330" s="2">
        <f>_xlfn.XLOOKUP(Customer8[[#This Row],[Account Number]], Transaction!C:C,Transaction!F:F)</f>
        <v>44351</v>
      </c>
      <c r="Q2330" s="3">
        <f>Customer8[[#This Row],[Bank Deposit]]-Customer8[[#This Row],[Saving Accounts]]</f>
        <v>356744.97290000005</v>
      </c>
      <c r="R2330" s="3">
        <f>IF(AND(K2330="Current", Customer8[[#This Row],[Balance]]&gt;500000), Customer8[[#This Row],[Balance]]*1.02, Customer8[[#This Row],[Balance]])</f>
        <v>356744.97290000005</v>
      </c>
      <c r="S2330" s="3" t="str">
        <f>TEXT(Customer8[[#This Row],[Transaction_Date]], "MMM")</f>
        <v>Jun</v>
      </c>
      <c r="T2330" s="3" t="str">
        <f t="shared" si="36"/>
        <v>70 Yrs &amp; Above</v>
      </c>
      <c r="U2330" s="3" t="str">
        <f>TEXT(Customer8[[#This Row],[Transaction_Date]],"YYYY")</f>
        <v>2021</v>
      </c>
    </row>
    <row r="2331" spans="1:21" x14ac:dyDescent="0.35">
      <c r="A2331" t="s">
        <v>4801</v>
      </c>
      <c r="B2331">
        <v>876279636</v>
      </c>
      <c r="C2331">
        <v>54</v>
      </c>
      <c r="D2331" s="1">
        <v>24982.5</v>
      </c>
      <c r="E2331" t="s">
        <v>11</v>
      </c>
      <c r="F2331" t="s">
        <v>612</v>
      </c>
      <c r="G2331" t="s">
        <v>2743</v>
      </c>
      <c r="H2331" s="3">
        <v>459765.96509999997</v>
      </c>
      <c r="I2331" s="3">
        <v>108492.82580000001</v>
      </c>
      <c r="J2331" t="s">
        <v>4802</v>
      </c>
      <c r="K2331" t="str">
        <f>_xlfn.XLOOKUP(A2331, Accounts!A:A, Accounts!E:E, "Not Found")</f>
        <v>Current</v>
      </c>
      <c r="L2331" s="3">
        <f>_xlfn.XLOOKUP(A2331, Accounts!A:A, Accounts!G:G, 0)</f>
        <v>190836096</v>
      </c>
      <c r="M2331" s="3" t="str">
        <f>_xlfn.XLOOKUP(A2331, Loan!A:A, Loan!D:D, "0")</f>
        <v>0</v>
      </c>
      <c r="N2331" s="3" t="str">
        <f>_xlfn.XLOOKUP(Customer8[[#This Row],[Account Number]],Transaction!C:C,Transaction!D:D)</f>
        <v>Checks</v>
      </c>
      <c r="O2331" s="3" t="str">
        <f>_xlfn.XLOOKUP(Customer8[[#This Row],[Account Number]], Transaction!C:C,Transaction!E:E)</f>
        <v>Informal Services</v>
      </c>
      <c r="P2331" s="2">
        <f>_xlfn.XLOOKUP(Customer8[[#This Row],[Account Number]], Transaction!C:C,Transaction!F:F)</f>
        <v>44216</v>
      </c>
      <c r="Q2331" s="3">
        <f>Customer8[[#This Row],[Bank Deposit]]-Customer8[[#This Row],[Saving Accounts]]</f>
        <v>351273.13929999998</v>
      </c>
      <c r="R2331" s="3">
        <f>IF(AND(K2331="Current", Customer8[[#This Row],[Balance]]&gt;500000), Customer8[[#This Row],[Balance]]*1.02, Customer8[[#This Row],[Balance]])</f>
        <v>351273.13929999998</v>
      </c>
      <c r="S2331" s="3" t="str">
        <f>TEXT(Customer8[[#This Row],[Transaction_Date]], "MMM")</f>
        <v>Jan</v>
      </c>
      <c r="T2331" s="3" t="str">
        <f t="shared" si="36"/>
        <v>50-59 Yrs</v>
      </c>
      <c r="U2331" s="3" t="str">
        <f>TEXT(Customer8[[#This Row],[Transaction_Date]],"YYYY")</f>
        <v>2021</v>
      </c>
    </row>
    <row r="2332" spans="1:21" x14ac:dyDescent="0.35">
      <c r="A2332" t="s">
        <v>4803</v>
      </c>
      <c r="B2332">
        <v>284644944</v>
      </c>
      <c r="C2332">
        <v>38</v>
      </c>
      <c r="D2332" s="1">
        <v>30826.5</v>
      </c>
      <c r="E2332" t="s">
        <v>11</v>
      </c>
      <c r="F2332" t="s">
        <v>250</v>
      </c>
      <c r="G2332" t="s">
        <v>2776</v>
      </c>
      <c r="H2332" s="3">
        <v>727382.03419999999</v>
      </c>
      <c r="I2332" s="3">
        <v>280225.23690000002</v>
      </c>
      <c r="J2332" t="s">
        <v>4804</v>
      </c>
      <c r="K2332" t="str">
        <f>_xlfn.XLOOKUP(A2332, Accounts!A:A, Accounts!E:E, "Not Found")</f>
        <v>Savings</v>
      </c>
      <c r="L2332" s="3">
        <f>_xlfn.XLOOKUP(A2332, Accounts!A:A, Accounts!G:G, 0)</f>
        <v>1748894784</v>
      </c>
      <c r="M2332" s="3" t="str">
        <f>_xlfn.XLOOKUP(A2332, Loan!A:A, Loan!D:D, "0")</f>
        <v>0</v>
      </c>
      <c r="N2332" s="3" t="str">
        <f>_xlfn.XLOOKUP(Customer8[[#This Row],[Account Number]],Transaction!C:C,Transaction!D:D)</f>
        <v>Checks</v>
      </c>
      <c r="O2332" s="3" t="str">
        <f>_xlfn.XLOOKUP(Customer8[[#This Row],[Account Number]], Transaction!C:C,Transaction!E:E)</f>
        <v>Bank</v>
      </c>
      <c r="P2332" s="2">
        <f>_xlfn.XLOOKUP(Customer8[[#This Row],[Account Number]], Transaction!C:C,Transaction!F:F)</f>
        <v>44516</v>
      </c>
      <c r="Q2332" s="3">
        <f>Customer8[[#This Row],[Bank Deposit]]-Customer8[[#This Row],[Saving Accounts]]</f>
        <v>447156.79729999998</v>
      </c>
      <c r="R2332" s="3">
        <f>IF(AND(K2332="Current", Customer8[[#This Row],[Balance]]&gt;500000), Customer8[[#This Row],[Balance]]*1.02, Customer8[[#This Row],[Balance]])</f>
        <v>447156.79729999998</v>
      </c>
      <c r="S2332" s="3" t="str">
        <f>TEXT(Customer8[[#This Row],[Transaction_Date]], "MMM")</f>
        <v>Nov</v>
      </c>
      <c r="T2332" s="3" t="str">
        <f t="shared" si="36"/>
        <v>30-39 Yrs</v>
      </c>
      <c r="U2332" s="3" t="str">
        <f>TEXT(Customer8[[#This Row],[Transaction_Date]],"YYYY")</f>
        <v>2021</v>
      </c>
    </row>
    <row r="2333" spans="1:21" x14ac:dyDescent="0.35">
      <c r="A2333" t="s">
        <v>4805</v>
      </c>
      <c r="B2333">
        <v>348362013</v>
      </c>
      <c r="C2333">
        <v>40</v>
      </c>
      <c r="D2333" s="1">
        <v>30096</v>
      </c>
      <c r="E2333" t="s">
        <v>11</v>
      </c>
      <c r="F2333" t="s">
        <v>75</v>
      </c>
      <c r="G2333" t="s">
        <v>2776</v>
      </c>
      <c r="H2333" s="3">
        <v>2178798.9454999999</v>
      </c>
      <c r="I2333" s="3">
        <v>563747.09820000001</v>
      </c>
      <c r="J2333" t="s">
        <v>4806</v>
      </c>
      <c r="K2333" t="str">
        <f>_xlfn.XLOOKUP(A2333, Accounts!A:A, Accounts!E:E, "Not Found")</f>
        <v>Current</v>
      </c>
      <c r="L2333" s="3">
        <f>_xlfn.XLOOKUP(A2333, Accounts!A:A, Accounts!G:G, 0)</f>
        <v>31141586</v>
      </c>
      <c r="M2333" s="3" t="str">
        <f>_xlfn.XLOOKUP(A2333, Loan!A:A, Loan!D:D, "0")</f>
        <v>0</v>
      </c>
      <c r="N2333" s="3" t="str">
        <f>_xlfn.XLOOKUP(Customer8[[#This Row],[Account Number]],Transaction!C:C,Transaction!D:D)</f>
        <v>Money Transfer</v>
      </c>
      <c r="O2333" s="3" t="str">
        <f>_xlfn.XLOOKUP(Customer8[[#This Row],[Account Number]], Transaction!C:C,Transaction!E:E)</f>
        <v>Internet Banking</v>
      </c>
      <c r="P2333" s="2">
        <f>_xlfn.XLOOKUP(Customer8[[#This Row],[Account Number]], Transaction!C:C,Transaction!F:F)</f>
        <v>44469</v>
      </c>
      <c r="Q2333" s="3">
        <f>Customer8[[#This Row],[Bank Deposit]]-Customer8[[#This Row],[Saving Accounts]]</f>
        <v>1615051.8473</v>
      </c>
      <c r="R2333" s="3">
        <f>IF(AND(K2333="Current", Customer8[[#This Row],[Balance]]&gt;500000), Customer8[[#This Row],[Balance]]*1.02, Customer8[[#This Row],[Balance]])</f>
        <v>1647352.8842460001</v>
      </c>
      <c r="S2333" s="3" t="str">
        <f>TEXT(Customer8[[#This Row],[Transaction_Date]], "MMM")</f>
        <v>Sep</v>
      </c>
      <c r="T2333" s="3" t="str">
        <f t="shared" si="36"/>
        <v>40-49 Yrs</v>
      </c>
      <c r="U2333" s="3" t="str">
        <f>TEXT(Customer8[[#This Row],[Transaction_Date]],"YYYY")</f>
        <v>2021</v>
      </c>
    </row>
    <row r="2334" spans="1:21" x14ac:dyDescent="0.35">
      <c r="A2334" t="s">
        <v>4807</v>
      </c>
      <c r="B2334">
        <v>537928168</v>
      </c>
      <c r="C2334">
        <v>54</v>
      </c>
      <c r="D2334" s="1">
        <v>24982.5</v>
      </c>
      <c r="E2334" t="s">
        <v>11</v>
      </c>
      <c r="F2334" t="s">
        <v>263</v>
      </c>
      <c r="G2334" t="s">
        <v>2776</v>
      </c>
      <c r="H2334" s="3">
        <v>1128622.5569</v>
      </c>
      <c r="I2334" s="3">
        <v>225394.9865</v>
      </c>
      <c r="J2334" t="s">
        <v>4808</v>
      </c>
      <c r="K2334" t="str">
        <f>_xlfn.XLOOKUP(A2334, Accounts!A:A, Accounts!E:E, "Not Found")</f>
        <v>Joint</v>
      </c>
      <c r="L2334" s="3">
        <f>_xlfn.XLOOKUP(A2334, Accounts!A:A, Accounts!G:G, 0)</f>
        <v>32087952</v>
      </c>
      <c r="M2334" s="3" t="str">
        <f>_xlfn.XLOOKUP(A2334, Loan!A:A, Loan!D:D, "0")</f>
        <v>0</v>
      </c>
      <c r="N2334" s="3" t="str">
        <f>_xlfn.XLOOKUP(Customer8[[#This Row],[Account Number]],Transaction!C:C,Transaction!D:D)</f>
        <v>Cash Withdrawal</v>
      </c>
      <c r="O2334" s="3" t="str">
        <f>_xlfn.XLOOKUP(Customer8[[#This Row],[Account Number]], Transaction!C:C,Transaction!E:E)</f>
        <v>POS</v>
      </c>
      <c r="P2334" s="2">
        <f>_xlfn.XLOOKUP(Customer8[[#This Row],[Account Number]], Transaction!C:C,Transaction!F:F)</f>
        <v>44362</v>
      </c>
      <c r="Q2334" s="3">
        <f>Customer8[[#This Row],[Bank Deposit]]-Customer8[[#This Row],[Saving Accounts]]</f>
        <v>903227.57039999997</v>
      </c>
      <c r="R2334" s="3">
        <f>IF(AND(K2334="Current", Customer8[[#This Row],[Balance]]&gt;500000), Customer8[[#This Row],[Balance]]*1.02, Customer8[[#This Row],[Balance]])</f>
        <v>903227.57039999997</v>
      </c>
      <c r="S2334" s="3" t="str">
        <f>TEXT(Customer8[[#This Row],[Transaction_Date]], "MMM")</f>
        <v>Jun</v>
      </c>
      <c r="T2334" s="3" t="str">
        <f t="shared" si="36"/>
        <v>50-59 Yrs</v>
      </c>
      <c r="U2334" s="3" t="str">
        <f>TEXT(Customer8[[#This Row],[Transaction_Date]],"YYYY")</f>
        <v>2021</v>
      </c>
    </row>
    <row r="2335" spans="1:21" x14ac:dyDescent="0.35">
      <c r="A2335" t="s">
        <v>4809</v>
      </c>
      <c r="B2335">
        <v>996934429</v>
      </c>
      <c r="C2335">
        <v>82</v>
      </c>
      <c r="D2335" s="1">
        <v>14755.5</v>
      </c>
      <c r="E2335" t="s">
        <v>11</v>
      </c>
      <c r="F2335" t="s">
        <v>341</v>
      </c>
      <c r="G2335" t="s">
        <v>2781</v>
      </c>
      <c r="H2335" s="3">
        <v>276912.36290000001</v>
      </c>
      <c r="I2335" s="3">
        <v>184869.10140000001</v>
      </c>
      <c r="J2335" t="s">
        <v>4810</v>
      </c>
      <c r="K2335" t="str">
        <f>_xlfn.XLOOKUP(A2335, Accounts!A:A, Accounts!E:E, "Not Found")</f>
        <v>Corporate</v>
      </c>
      <c r="L2335" s="3">
        <f>_xlfn.XLOOKUP(A2335, Accounts!A:A, Accounts!G:G, 0)</f>
        <v>577448396</v>
      </c>
      <c r="M2335" s="3" t="str">
        <f>_xlfn.XLOOKUP(A2335, Loan!A:A, Loan!D:D, "0")</f>
        <v>0</v>
      </c>
      <c r="N2335" s="3" t="str">
        <f>_xlfn.XLOOKUP(Customer8[[#This Row],[Account Number]],Transaction!C:C,Transaction!D:D)</f>
        <v>Money Deposit</v>
      </c>
      <c r="O2335" s="3" t="str">
        <f>_xlfn.XLOOKUP(Customer8[[#This Row],[Account Number]], Transaction!C:C,Transaction!E:E)</f>
        <v>Bank</v>
      </c>
      <c r="P2335" s="2">
        <f>_xlfn.XLOOKUP(Customer8[[#This Row],[Account Number]], Transaction!C:C,Transaction!F:F)</f>
        <v>44222</v>
      </c>
      <c r="Q2335" s="3">
        <f>Customer8[[#This Row],[Bank Deposit]]-Customer8[[#This Row],[Saving Accounts]]</f>
        <v>92043.261499999993</v>
      </c>
      <c r="R2335" s="3">
        <f>IF(AND(K2335="Current", Customer8[[#This Row],[Balance]]&gt;500000), Customer8[[#This Row],[Balance]]*1.02, Customer8[[#This Row],[Balance]])</f>
        <v>92043.261499999993</v>
      </c>
      <c r="S2335" s="3" t="str">
        <f>TEXT(Customer8[[#This Row],[Transaction_Date]], "MMM")</f>
        <v>Jan</v>
      </c>
      <c r="T2335" s="3" t="str">
        <f t="shared" si="36"/>
        <v>70 Yrs &amp; Above</v>
      </c>
      <c r="U2335" s="3" t="str">
        <f>TEXT(Customer8[[#This Row],[Transaction_Date]],"YYYY")</f>
        <v>2021</v>
      </c>
    </row>
    <row r="2336" spans="1:21" x14ac:dyDescent="0.35">
      <c r="A2336" t="s">
        <v>4811</v>
      </c>
      <c r="B2336">
        <v>898850646</v>
      </c>
      <c r="C2336">
        <v>79</v>
      </c>
      <c r="D2336" s="1">
        <v>15851.25</v>
      </c>
      <c r="E2336" t="s">
        <v>11</v>
      </c>
      <c r="F2336" t="s">
        <v>220</v>
      </c>
      <c r="G2336" t="s">
        <v>2746</v>
      </c>
      <c r="H2336" s="3">
        <v>410919.00599999999</v>
      </c>
      <c r="I2336" s="3">
        <v>203562.95370000001</v>
      </c>
      <c r="J2336" t="s">
        <v>4812</v>
      </c>
      <c r="K2336" t="str">
        <f>_xlfn.XLOOKUP(A2336, Accounts!A:A, Accounts!E:E, "Not Found")</f>
        <v>Current</v>
      </c>
      <c r="L2336" s="3">
        <f>_xlfn.XLOOKUP(A2336, Accounts!A:A, Accounts!G:G, 0)</f>
        <v>1217163519</v>
      </c>
      <c r="M2336" s="3" t="str">
        <f>_xlfn.XLOOKUP(A2336, Loan!A:A, Loan!D:D, "0")</f>
        <v>0</v>
      </c>
      <c r="N2336" s="3" t="str">
        <f>_xlfn.XLOOKUP(Customer8[[#This Row],[Account Number]],Transaction!C:C,Transaction!D:D)</f>
        <v>Money Deposit</v>
      </c>
      <c r="O2336" s="3" t="str">
        <f>_xlfn.XLOOKUP(Customer8[[#This Row],[Account Number]], Transaction!C:C,Transaction!E:E)</f>
        <v>Bank</v>
      </c>
      <c r="P2336" s="2">
        <f>_xlfn.XLOOKUP(Customer8[[#This Row],[Account Number]], Transaction!C:C,Transaction!F:F)</f>
        <v>44422</v>
      </c>
      <c r="Q2336" s="3">
        <f>Customer8[[#This Row],[Bank Deposit]]-Customer8[[#This Row],[Saving Accounts]]</f>
        <v>207356.05229999998</v>
      </c>
      <c r="R2336" s="3">
        <f>IF(AND(K2336="Current", Customer8[[#This Row],[Balance]]&gt;500000), Customer8[[#This Row],[Balance]]*1.02, Customer8[[#This Row],[Balance]])</f>
        <v>207356.05229999998</v>
      </c>
      <c r="S2336" s="3" t="str">
        <f>TEXT(Customer8[[#This Row],[Transaction_Date]], "MMM")</f>
        <v>Aug</v>
      </c>
      <c r="T2336" s="3" t="str">
        <f t="shared" si="36"/>
        <v>70 Yrs &amp; Above</v>
      </c>
      <c r="U2336" s="3" t="str">
        <f>TEXT(Customer8[[#This Row],[Transaction_Date]],"YYYY")</f>
        <v>2021</v>
      </c>
    </row>
    <row r="2337" spans="1:21" x14ac:dyDescent="0.35">
      <c r="A2337" t="s">
        <v>4813</v>
      </c>
      <c r="B2337">
        <v>60142149</v>
      </c>
      <c r="C2337">
        <v>72</v>
      </c>
      <c r="D2337" s="1">
        <v>18408</v>
      </c>
      <c r="E2337" t="s">
        <v>11</v>
      </c>
      <c r="F2337" t="s">
        <v>279</v>
      </c>
      <c r="G2337" t="s">
        <v>2734</v>
      </c>
      <c r="H2337" s="3">
        <v>603246.71680000005</v>
      </c>
      <c r="I2337" s="3">
        <v>227377.60860000001</v>
      </c>
      <c r="J2337" t="s">
        <v>4814</v>
      </c>
      <c r="K2337" t="str">
        <f>_xlfn.XLOOKUP(A2337, Accounts!A:A, Accounts!E:E, "Not Found")</f>
        <v>Savings</v>
      </c>
      <c r="L2337" s="3">
        <f>_xlfn.XLOOKUP(A2337, Accounts!A:A, Accounts!G:G, 0)</f>
        <v>74221728</v>
      </c>
      <c r="M2337" s="3" t="str">
        <f>_xlfn.XLOOKUP(A2337, Loan!A:A, Loan!D:D, "0")</f>
        <v>0</v>
      </c>
      <c r="N2337" s="3" t="str">
        <f>_xlfn.XLOOKUP(Customer8[[#This Row],[Account Number]],Transaction!C:C,Transaction!D:D)</f>
        <v>Money Transfer</v>
      </c>
      <c r="O2337" s="3" t="str">
        <f>_xlfn.XLOOKUP(Customer8[[#This Row],[Account Number]], Transaction!C:C,Transaction!E:E)</f>
        <v>Internet Banking</v>
      </c>
      <c r="P2337" s="2">
        <f>_xlfn.XLOOKUP(Customer8[[#This Row],[Account Number]], Transaction!C:C,Transaction!F:F)</f>
        <v>44413</v>
      </c>
      <c r="Q2337" s="3">
        <f>Customer8[[#This Row],[Bank Deposit]]-Customer8[[#This Row],[Saving Accounts]]</f>
        <v>375869.10820000002</v>
      </c>
      <c r="R2337" s="3">
        <f>IF(AND(K2337="Current", Customer8[[#This Row],[Balance]]&gt;500000), Customer8[[#This Row],[Balance]]*1.02, Customer8[[#This Row],[Balance]])</f>
        <v>375869.10820000002</v>
      </c>
      <c r="S2337" s="3" t="str">
        <f>TEXT(Customer8[[#This Row],[Transaction_Date]], "MMM")</f>
        <v>Aug</v>
      </c>
      <c r="T2337" s="3" t="str">
        <f t="shared" si="36"/>
        <v>70 Yrs &amp; Above</v>
      </c>
      <c r="U2337" s="3" t="str">
        <f>TEXT(Customer8[[#This Row],[Transaction_Date]],"YYYY")</f>
        <v>2021</v>
      </c>
    </row>
    <row r="2338" spans="1:21" x14ac:dyDescent="0.35">
      <c r="A2338" t="s">
        <v>4815</v>
      </c>
      <c r="B2338">
        <v>68152684</v>
      </c>
      <c r="C2338">
        <v>73</v>
      </c>
      <c r="D2338" s="1">
        <v>18042.75</v>
      </c>
      <c r="E2338" t="s">
        <v>11</v>
      </c>
      <c r="F2338" t="s">
        <v>1030</v>
      </c>
      <c r="G2338" t="s">
        <v>2771</v>
      </c>
      <c r="H2338" s="3">
        <v>206647.943</v>
      </c>
      <c r="I2338" s="3">
        <v>161400.09469999999</v>
      </c>
      <c r="J2338" t="s">
        <v>4816</v>
      </c>
      <c r="K2338" t="str">
        <f>_xlfn.XLOOKUP(A2338, Accounts!A:A, Accounts!E:E, "Not Found")</f>
        <v>Savings</v>
      </c>
      <c r="L2338" s="3">
        <f>_xlfn.XLOOKUP(A2338, Accounts!A:A, Accounts!G:G, 0)</f>
        <v>409671262</v>
      </c>
      <c r="M2338" s="3" t="str">
        <f>_xlfn.XLOOKUP(A2338, Loan!A:A, Loan!D:D, "0")</f>
        <v>0</v>
      </c>
      <c r="N2338" s="3" t="str">
        <f>_xlfn.XLOOKUP(Customer8[[#This Row],[Account Number]],Transaction!C:C,Transaction!D:D)</f>
        <v>Money Deposit</v>
      </c>
      <c r="O2338" s="3" t="str">
        <f>_xlfn.XLOOKUP(Customer8[[#This Row],[Account Number]], Transaction!C:C,Transaction!E:E)</f>
        <v>Bank</v>
      </c>
      <c r="P2338" s="2">
        <f>_xlfn.XLOOKUP(Customer8[[#This Row],[Account Number]], Transaction!C:C,Transaction!F:F)</f>
        <v>44319</v>
      </c>
      <c r="Q2338" s="3">
        <f>Customer8[[#This Row],[Bank Deposit]]-Customer8[[#This Row],[Saving Accounts]]</f>
        <v>45247.848300000012</v>
      </c>
      <c r="R2338" s="3">
        <f>IF(AND(K2338="Current", Customer8[[#This Row],[Balance]]&gt;500000), Customer8[[#This Row],[Balance]]*1.02, Customer8[[#This Row],[Balance]])</f>
        <v>45247.848300000012</v>
      </c>
      <c r="S2338" s="3" t="str">
        <f>TEXT(Customer8[[#This Row],[Transaction_Date]], "MMM")</f>
        <v>May</v>
      </c>
      <c r="T2338" s="3" t="str">
        <f t="shared" si="36"/>
        <v>70 Yrs &amp; Above</v>
      </c>
      <c r="U2338" s="3" t="str">
        <f>TEXT(Customer8[[#This Row],[Transaction_Date]],"YYYY")</f>
        <v>2021</v>
      </c>
    </row>
    <row r="2339" spans="1:21" x14ac:dyDescent="0.35">
      <c r="A2339" t="s">
        <v>4817</v>
      </c>
      <c r="B2339">
        <v>736860096</v>
      </c>
      <c r="C2339">
        <v>63</v>
      </c>
      <c r="D2339" s="1">
        <v>21695.25</v>
      </c>
      <c r="E2339" t="s">
        <v>11</v>
      </c>
      <c r="F2339" t="s">
        <v>1762</v>
      </c>
      <c r="G2339" t="s">
        <v>2764</v>
      </c>
      <c r="H2339" s="3">
        <v>1112826.2709999999</v>
      </c>
      <c r="I2339" s="3">
        <v>267854.69549999997</v>
      </c>
      <c r="J2339" t="s">
        <v>4818</v>
      </c>
      <c r="K2339" t="str">
        <f>_xlfn.XLOOKUP(A2339, Accounts!A:A, Accounts!E:E, "Not Found")</f>
        <v>Current</v>
      </c>
      <c r="L2339" s="3">
        <f>_xlfn.XLOOKUP(A2339, Accounts!A:A, Accounts!G:G, 0)</f>
        <v>1212903328</v>
      </c>
      <c r="M2339" s="3" t="str">
        <f>_xlfn.XLOOKUP(A2339, Loan!A:A, Loan!D:D, "0")</f>
        <v>0</v>
      </c>
      <c r="N2339" s="3" t="str">
        <f>_xlfn.XLOOKUP(Customer8[[#This Row],[Account Number]],Transaction!C:C,Transaction!D:D)</f>
        <v>Cash Withdrawal</v>
      </c>
      <c r="O2339" s="3" t="str">
        <f>_xlfn.XLOOKUP(Customer8[[#This Row],[Account Number]], Transaction!C:C,Transaction!E:E)</f>
        <v>POS</v>
      </c>
      <c r="P2339" s="2">
        <f>_xlfn.XLOOKUP(Customer8[[#This Row],[Account Number]], Transaction!C:C,Transaction!F:F)</f>
        <v>44585</v>
      </c>
      <c r="Q2339" s="3">
        <f>Customer8[[#This Row],[Bank Deposit]]-Customer8[[#This Row],[Saving Accounts]]</f>
        <v>844971.57550000004</v>
      </c>
      <c r="R2339" s="3">
        <f>IF(AND(K2339="Current", Customer8[[#This Row],[Balance]]&gt;500000), Customer8[[#This Row],[Balance]]*1.02, Customer8[[#This Row],[Balance]])</f>
        <v>861871.00701000006</v>
      </c>
      <c r="S2339" s="3" t="str">
        <f>TEXT(Customer8[[#This Row],[Transaction_Date]], "MMM")</f>
        <v>Jan</v>
      </c>
      <c r="T2339" s="3" t="str">
        <f t="shared" si="36"/>
        <v>60-69 Yrs</v>
      </c>
      <c r="U2339" s="3" t="str">
        <f>TEXT(Customer8[[#This Row],[Transaction_Date]],"YYYY")</f>
        <v>2022</v>
      </c>
    </row>
    <row r="2340" spans="1:21" x14ac:dyDescent="0.35">
      <c r="A2340" t="s">
        <v>4819</v>
      </c>
      <c r="B2340">
        <v>371228698</v>
      </c>
      <c r="C2340">
        <v>29</v>
      </c>
      <c r="D2340" s="1">
        <v>34113.75</v>
      </c>
      <c r="E2340" t="s">
        <v>11</v>
      </c>
      <c r="F2340" t="s">
        <v>139</v>
      </c>
      <c r="G2340" t="s">
        <v>2781</v>
      </c>
      <c r="H2340" s="3">
        <v>886280.20649999997</v>
      </c>
      <c r="I2340" s="3">
        <v>360051.33390000003</v>
      </c>
      <c r="J2340" t="s">
        <v>4820</v>
      </c>
      <c r="K2340" t="str">
        <f>_xlfn.XLOOKUP(A2340, Accounts!A:A, Accounts!E:E, "Not Found")</f>
        <v>Domiciliary</v>
      </c>
      <c r="L2340" s="3">
        <f>_xlfn.XLOOKUP(A2340, Accounts!A:A, Accounts!G:G, 0)</f>
        <v>1832395635</v>
      </c>
      <c r="M2340" s="3" t="str">
        <f>_xlfn.XLOOKUP(A2340, Loan!A:A, Loan!D:D, "0")</f>
        <v>0</v>
      </c>
      <c r="N2340" s="3" t="str">
        <f>_xlfn.XLOOKUP(Customer8[[#This Row],[Account Number]],Transaction!C:C,Transaction!D:D)</f>
        <v>Money Transfer</v>
      </c>
      <c r="O2340" s="3" t="str">
        <f>_xlfn.XLOOKUP(Customer8[[#This Row],[Account Number]], Transaction!C:C,Transaction!E:E)</f>
        <v>Bank</v>
      </c>
      <c r="P2340" s="2">
        <f>_xlfn.XLOOKUP(Customer8[[#This Row],[Account Number]], Transaction!C:C,Transaction!F:F)</f>
        <v>44608</v>
      </c>
      <c r="Q2340" s="3">
        <f>Customer8[[#This Row],[Bank Deposit]]-Customer8[[#This Row],[Saving Accounts]]</f>
        <v>526228.87259999989</v>
      </c>
      <c r="R2340" s="3">
        <f>IF(AND(K2340="Current", Customer8[[#This Row],[Balance]]&gt;500000), Customer8[[#This Row],[Balance]]*1.02, Customer8[[#This Row],[Balance]])</f>
        <v>526228.87259999989</v>
      </c>
      <c r="S2340" s="3" t="str">
        <f>TEXT(Customer8[[#This Row],[Transaction_Date]], "MMM")</f>
        <v>Feb</v>
      </c>
      <c r="T2340" s="3" t="str">
        <f t="shared" si="36"/>
        <v>20-29 Yrs</v>
      </c>
      <c r="U2340" s="3" t="str">
        <f>TEXT(Customer8[[#This Row],[Transaction_Date]],"YYYY")</f>
        <v>2022</v>
      </c>
    </row>
    <row r="2341" spans="1:21" x14ac:dyDescent="0.35">
      <c r="A2341" t="s">
        <v>4821</v>
      </c>
      <c r="B2341">
        <v>941967865</v>
      </c>
      <c r="C2341">
        <v>44</v>
      </c>
      <c r="D2341" s="1">
        <v>28635</v>
      </c>
      <c r="E2341" t="s">
        <v>11</v>
      </c>
      <c r="F2341" t="s">
        <v>708</v>
      </c>
      <c r="G2341" t="s">
        <v>2776</v>
      </c>
      <c r="H2341" s="3">
        <v>270776.16310000001</v>
      </c>
      <c r="I2341" s="3">
        <v>123131.8973</v>
      </c>
      <c r="J2341" t="s">
        <v>4822</v>
      </c>
      <c r="K2341" t="str">
        <f>_xlfn.XLOOKUP(A2341, Accounts!A:A, Accounts!E:E, "Not Found")</f>
        <v>Corporate</v>
      </c>
      <c r="L2341" s="3">
        <f>_xlfn.XLOOKUP(A2341, Accounts!A:A, Accounts!G:G, 0)</f>
        <v>1235190828</v>
      </c>
      <c r="M2341" s="3" t="str">
        <f>_xlfn.XLOOKUP(A2341, Loan!A:A, Loan!D:D, "0")</f>
        <v>0</v>
      </c>
      <c r="N2341" s="3" t="str">
        <f>_xlfn.XLOOKUP(Customer8[[#This Row],[Account Number]],Transaction!C:C,Transaction!D:D)</f>
        <v>Cash Withdrawal</v>
      </c>
      <c r="O2341" s="3" t="str">
        <f>_xlfn.XLOOKUP(Customer8[[#This Row],[Account Number]], Transaction!C:C,Transaction!E:E)</f>
        <v>POS</v>
      </c>
      <c r="P2341" s="2">
        <f>_xlfn.XLOOKUP(Customer8[[#This Row],[Account Number]], Transaction!C:C,Transaction!F:F)</f>
        <v>44645</v>
      </c>
      <c r="Q2341" s="3">
        <f>Customer8[[#This Row],[Bank Deposit]]-Customer8[[#This Row],[Saving Accounts]]</f>
        <v>147644.26579999999</v>
      </c>
      <c r="R2341" s="3">
        <f>IF(AND(K2341="Current", Customer8[[#This Row],[Balance]]&gt;500000), Customer8[[#This Row],[Balance]]*1.02, Customer8[[#This Row],[Balance]])</f>
        <v>147644.26579999999</v>
      </c>
      <c r="S2341" s="3" t="str">
        <f>TEXT(Customer8[[#This Row],[Transaction_Date]], "MMM")</f>
        <v>Mar</v>
      </c>
      <c r="T2341" s="3" t="str">
        <f t="shared" si="36"/>
        <v>40-49 Yrs</v>
      </c>
      <c r="U2341" s="3" t="str">
        <f>TEXT(Customer8[[#This Row],[Transaction_Date]],"YYYY")</f>
        <v>2022</v>
      </c>
    </row>
    <row r="2342" spans="1:21" x14ac:dyDescent="0.35">
      <c r="A2342" t="s">
        <v>4823</v>
      </c>
      <c r="B2342">
        <v>718436887</v>
      </c>
      <c r="C2342">
        <v>31</v>
      </c>
      <c r="D2342" s="1">
        <v>33383.25</v>
      </c>
      <c r="E2342" t="s">
        <v>11</v>
      </c>
      <c r="F2342" t="s">
        <v>526</v>
      </c>
      <c r="G2342" t="s">
        <v>2746</v>
      </c>
      <c r="H2342" s="3">
        <v>563684.96640000003</v>
      </c>
      <c r="I2342" s="3">
        <v>78915.895300000004</v>
      </c>
      <c r="J2342" t="s">
        <v>4824</v>
      </c>
      <c r="K2342" t="str">
        <f>_xlfn.XLOOKUP(A2342, Accounts!A:A, Accounts!E:E, "Not Found")</f>
        <v>Domiciliary</v>
      </c>
      <c r="L2342" s="3">
        <f>_xlfn.XLOOKUP(A2342, Accounts!A:A, Accounts!G:G, 0)</f>
        <v>154578814</v>
      </c>
      <c r="M2342" s="3" t="str">
        <f>_xlfn.XLOOKUP(A2342, Loan!A:A, Loan!D:D, "0")</f>
        <v>0</v>
      </c>
      <c r="N2342" s="3" t="str">
        <f>_xlfn.XLOOKUP(Customer8[[#This Row],[Account Number]],Transaction!C:C,Transaction!D:D)</f>
        <v>Online Payment</v>
      </c>
      <c r="O2342" s="3" t="str">
        <f>_xlfn.XLOOKUP(Customer8[[#This Row],[Account Number]], Transaction!C:C,Transaction!E:E)</f>
        <v>Mobile</v>
      </c>
      <c r="P2342" s="2">
        <f>_xlfn.XLOOKUP(Customer8[[#This Row],[Account Number]], Transaction!C:C,Transaction!F:F)</f>
        <v>44446</v>
      </c>
      <c r="Q2342" s="3">
        <f>Customer8[[#This Row],[Bank Deposit]]-Customer8[[#This Row],[Saving Accounts]]</f>
        <v>484769.07110000006</v>
      </c>
      <c r="R2342" s="3">
        <f>IF(AND(K2342="Current", Customer8[[#This Row],[Balance]]&gt;500000), Customer8[[#This Row],[Balance]]*1.02, Customer8[[#This Row],[Balance]])</f>
        <v>484769.07110000006</v>
      </c>
      <c r="S2342" s="3" t="str">
        <f>TEXT(Customer8[[#This Row],[Transaction_Date]], "MMM")</f>
        <v>Sep</v>
      </c>
      <c r="T2342" s="3" t="str">
        <f t="shared" si="36"/>
        <v>30-39 Yrs</v>
      </c>
      <c r="U2342" s="3" t="str">
        <f>TEXT(Customer8[[#This Row],[Transaction_Date]],"YYYY")</f>
        <v>2021</v>
      </c>
    </row>
    <row r="2343" spans="1:21" x14ac:dyDescent="0.35">
      <c r="A2343" t="s">
        <v>4825</v>
      </c>
      <c r="B2343">
        <v>899944761</v>
      </c>
      <c r="C2343">
        <v>22</v>
      </c>
      <c r="D2343" s="1">
        <v>36670.5</v>
      </c>
      <c r="E2343" t="s">
        <v>11</v>
      </c>
      <c r="F2343" t="s">
        <v>984</v>
      </c>
      <c r="G2343" t="s">
        <v>2771</v>
      </c>
      <c r="H2343" s="3">
        <v>958605.57</v>
      </c>
      <c r="I2343" s="3">
        <v>222460.39929999999</v>
      </c>
      <c r="J2343" t="s">
        <v>4826</v>
      </c>
      <c r="K2343" t="str">
        <f>_xlfn.XLOOKUP(A2343, Accounts!A:A, Accounts!E:E, "Not Found")</f>
        <v>Joint</v>
      </c>
      <c r="L2343" s="3">
        <f>_xlfn.XLOOKUP(A2343, Accounts!A:A, Accounts!G:G, 0)</f>
        <v>579924384</v>
      </c>
      <c r="M2343" s="3" t="str">
        <f>_xlfn.XLOOKUP(A2343, Loan!A:A, Loan!D:D, "0")</f>
        <v>0</v>
      </c>
      <c r="N2343" s="3" t="str">
        <f>_xlfn.XLOOKUP(Customer8[[#This Row],[Account Number]],Transaction!C:C,Transaction!D:D)</f>
        <v>Online Payment</v>
      </c>
      <c r="O2343" s="3" t="str">
        <f>_xlfn.XLOOKUP(Customer8[[#This Row],[Account Number]], Transaction!C:C,Transaction!E:E)</f>
        <v>Card</v>
      </c>
      <c r="P2343" s="2">
        <f>_xlfn.XLOOKUP(Customer8[[#This Row],[Account Number]], Transaction!C:C,Transaction!F:F)</f>
        <v>44247</v>
      </c>
      <c r="Q2343" s="3">
        <f>Customer8[[#This Row],[Bank Deposit]]-Customer8[[#This Row],[Saving Accounts]]</f>
        <v>736145.1706999999</v>
      </c>
      <c r="R2343" s="3">
        <f>IF(AND(K2343="Current", Customer8[[#This Row],[Balance]]&gt;500000), Customer8[[#This Row],[Balance]]*1.02, Customer8[[#This Row],[Balance]])</f>
        <v>736145.1706999999</v>
      </c>
      <c r="S2343" s="3" t="str">
        <f>TEXT(Customer8[[#This Row],[Transaction_Date]], "MMM")</f>
        <v>Feb</v>
      </c>
      <c r="T2343" s="3" t="str">
        <f t="shared" si="36"/>
        <v>20-29 Yrs</v>
      </c>
      <c r="U2343" s="3" t="str">
        <f>TEXT(Customer8[[#This Row],[Transaction_Date]],"YYYY")</f>
        <v>2021</v>
      </c>
    </row>
    <row r="2344" spans="1:21" x14ac:dyDescent="0.35">
      <c r="A2344" t="s">
        <v>4827</v>
      </c>
      <c r="B2344">
        <v>279393774</v>
      </c>
      <c r="C2344">
        <v>20</v>
      </c>
      <c r="D2344" s="1">
        <v>37401</v>
      </c>
      <c r="E2344" t="s">
        <v>11</v>
      </c>
      <c r="F2344" t="s">
        <v>127</v>
      </c>
      <c r="G2344" t="s">
        <v>2767</v>
      </c>
      <c r="H2344" s="3">
        <v>348631.4436</v>
      </c>
      <c r="I2344" s="3">
        <v>401623.42300000001</v>
      </c>
      <c r="J2344" t="s">
        <v>4828</v>
      </c>
      <c r="K2344" t="str">
        <f>_xlfn.XLOOKUP(A2344, Accounts!A:A, Accounts!E:E, "Not Found")</f>
        <v>Corporate</v>
      </c>
      <c r="L2344" s="3">
        <f>_xlfn.XLOOKUP(A2344, Accounts!A:A, Accounts!G:G, 0)</f>
        <v>2041366901</v>
      </c>
      <c r="M2344" s="3" t="str">
        <f>_xlfn.XLOOKUP(A2344, Loan!A:A, Loan!D:D, "0")</f>
        <v>0</v>
      </c>
      <c r="N2344" s="3" t="str">
        <f>_xlfn.XLOOKUP(Customer8[[#This Row],[Account Number]],Transaction!C:C,Transaction!D:D)</f>
        <v>Cash Withdrawal</v>
      </c>
      <c r="O2344" s="3" t="str">
        <f>_xlfn.XLOOKUP(Customer8[[#This Row],[Account Number]], Transaction!C:C,Transaction!E:E)</f>
        <v>Bank</v>
      </c>
      <c r="P2344" s="2">
        <f>_xlfn.XLOOKUP(Customer8[[#This Row],[Account Number]], Transaction!C:C,Transaction!F:F)</f>
        <v>44308</v>
      </c>
      <c r="Q2344" s="3">
        <f>Customer8[[#This Row],[Bank Deposit]]-Customer8[[#This Row],[Saving Accounts]]</f>
        <v>-52991.979400000011</v>
      </c>
      <c r="R2344" s="3">
        <f>IF(AND(K2344="Current", Customer8[[#This Row],[Balance]]&gt;500000), Customer8[[#This Row],[Balance]]*1.02, Customer8[[#This Row],[Balance]])</f>
        <v>-52991.979400000011</v>
      </c>
      <c r="S2344" s="3" t="str">
        <f>TEXT(Customer8[[#This Row],[Transaction_Date]], "MMM")</f>
        <v>Apr</v>
      </c>
      <c r="T2344" s="3" t="str">
        <f t="shared" si="36"/>
        <v>20-29 Yrs</v>
      </c>
      <c r="U2344" s="3" t="str">
        <f>TEXT(Customer8[[#This Row],[Transaction_Date]],"YYYY")</f>
        <v>2021</v>
      </c>
    </row>
    <row r="2345" spans="1:21" x14ac:dyDescent="0.35">
      <c r="A2345" t="s">
        <v>4829</v>
      </c>
      <c r="B2345">
        <v>368129271</v>
      </c>
      <c r="C2345">
        <v>57</v>
      </c>
      <c r="D2345" s="1">
        <v>23886.75</v>
      </c>
      <c r="E2345" t="s">
        <v>11</v>
      </c>
      <c r="F2345" t="s">
        <v>1222</v>
      </c>
      <c r="G2345" t="s">
        <v>2771</v>
      </c>
      <c r="H2345" s="3">
        <v>591197.2659</v>
      </c>
      <c r="I2345" s="3">
        <v>132236.9179</v>
      </c>
      <c r="J2345" t="s">
        <v>4830</v>
      </c>
      <c r="K2345" t="str">
        <f>_xlfn.XLOOKUP(A2345, Accounts!A:A, Accounts!E:E, "Not Found")</f>
        <v>Domiciliary</v>
      </c>
      <c r="L2345" s="3">
        <f>_xlfn.XLOOKUP(A2345, Accounts!A:A, Accounts!G:G, 0)</f>
        <v>318803125</v>
      </c>
      <c r="M2345" s="3" t="str">
        <f>_xlfn.XLOOKUP(A2345, Loan!A:A, Loan!D:D, "0")</f>
        <v>0</v>
      </c>
      <c r="N2345" s="3" t="str">
        <f>_xlfn.XLOOKUP(Customer8[[#This Row],[Account Number]],Transaction!C:C,Transaction!D:D)</f>
        <v>Money Deposit</v>
      </c>
      <c r="O2345" s="3" t="str">
        <f>_xlfn.XLOOKUP(Customer8[[#This Row],[Account Number]], Transaction!C:C,Transaction!E:E)</f>
        <v>Bank</v>
      </c>
      <c r="P2345" s="2">
        <f>_xlfn.XLOOKUP(Customer8[[#This Row],[Account Number]], Transaction!C:C,Transaction!F:F)</f>
        <v>44294</v>
      </c>
      <c r="Q2345" s="3">
        <f>Customer8[[#This Row],[Bank Deposit]]-Customer8[[#This Row],[Saving Accounts]]</f>
        <v>458960.348</v>
      </c>
      <c r="R2345" s="3">
        <f>IF(AND(K2345="Current", Customer8[[#This Row],[Balance]]&gt;500000), Customer8[[#This Row],[Balance]]*1.02, Customer8[[#This Row],[Balance]])</f>
        <v>458960.348</v>
      </c>
      <c r="S2345" s="3" t="str">
        <f>TEXT(Customer8[[#This Row],[Transaction_Date]], "MMM")</f>
        <v>Apr</v>
      </c>
      <c r="T2345" s="3" t="str">
        <f t="shared" si="36"/>
        <v>50-59 Yrs</v>
      </c>
      <c r="U2345" s="3" t="str">
        <f>TEXT(Customer8[[#This Row],[Transaction_Date]],"YYYY")</f>
        <v>2021</v>
      </c>
    </row>
    <row r="2346" spans="1:21" x14ac:dyDescent="0.35">
      <c r="A2346" t="s">
        <v>4831</v>
      </c>
      <c r="B2346">
        <v>109729048</v>
      </c>
      <c r="C2346">
        <v>48</v>
      </c>
      <c r="D2346" s="1">
        <v>27174</v>
      </c>
      <c r="E2346" t="s">
        <v>11</v>
      </c>
      <c r="F2346" t="s">
        <v>864</v>
      </c>
      <c r="G2346" t="s">
        <v>2800</v>
      </c>
      <c r="H2346" s="3">
        <v>334496.43440000003</v>
      </c>
      <c r="I2346" s="3">
        <v>246379.0901</v>
      </c>
      <c r="J2346" t="s">
        <v>4832</v>
      </c>
      <c r="K2346" t="str">
        <f>_xlfn.XLOOKUP(A2346, Accounts!A:A, Accounts!E:E, "Not Found")</f>
        <v>Current</v>
      </c>
      <c r="L2346" s="3">
        <f>_xlfn.XLOOKUP(A2346, Accounts!A:A, Accounts!G:G, 0)</f>
        <v>3537170343</v>
      </c>
      <c r="M2346" s="3" t="str">
        <f>_xlfn.XLOOKUP(A2346, Loan!A:A, Loan!D:D, "0")</f>
        <v>0</v>
      </c>
      <c r="N2346" s="3" t="str">
        <f>_xlfn.XLOOKUP(Customer8[[#This Row],[Account Number]],Transaction!C:C,Transaction!D:D)</f>
        <v>Cash Withdrawal</v>
      </c>
      <c r="O2346" s="3" t="str">
        <f>_xlfn.XLOOKUP(Customer8[[#This Row],[Account Number]], Transaction!C:C,Transaction!E:E)</f>
        <v>POS</v>
      </c>
      <c r="P2346" s="2">
        <f>_xlfn.XLOOKUP(Customer8[[#This Row],[Account Number]], Transaction!C:C,Transaction!F:F)</f>
        <v>44460</v>
      </c>
      <c r="Q2346" s="3">
        <f>Customer8[[#This Row],[Bank Deposit]]-Customer8[[#This Row],[Saving Accounts]]</f>
        <v>88117.344300000026</v>
      </c>
      <c r="R2346" s="3">
        <f>IF(AND(K2346="Current", Customer8[[#This Row],[Balance]]&gt;500000), Customer8[[#This Row],[Balance]]*1.02, Customer8[[#This Row],[Balance]])</f>
        <v>88117.344300000026</v>
      </c>
      <c r="S2346" s="3" t="str">
        <f>TEXT(Customer8[[#This Row],[Transaction_Date]], "MMM")</f>
        <v>Sep</v>
      </c>
      <c r="T2346" s="3" t="str">
        <f t="shared" si="36"/>
        <v>40-49 Yrs</v>
      </c>
      <c r="U2346" s="3" t="str">
        <f>TEXT(Customer8[[#This Row],[Transaction_Date]],"YYYY")</f>
        <v>2021</v>
      </c>
    </row>
    <row r="2347" spans="1:21" x14ac:dyDescent="0.35">
      <c r="A2347" t="s">
        <v>4833</v>
      </c>
      <c r="B2347">
        <v>233708883</v>
      </c>
      <c r="C2347">
        <v>57</v>
      </c>
      <c r="D2347" s="1">
        <v>23886.75</v>
      </c>
      <c r="E2347" t="s">
        <v>11</v>
      </c>
      <c r="F2347" t="s">
        <v>1694</v>
      </c>
      <c r="G2347" t="s">
        <v>2800</v>
      </c>
      <c r="H2347" s="3">
        <v>405753.40399999998</v>
      </c>
      <c r="I2347" s="3">
        <v>428694.0772</v>
      </c>
      <c r="J2347" t="s">
        <v>4834</v>
      </c>
      <c r="K2347" t="str">
        <f>_xlfn.XLOOKUP(A2347, Accounts!A:A, Accounts!E:E, "Not Found")</f>
        <v>Current</v>
      </c>
      <c r="L2347" s="3">
        <f>_xlfn.XLOOKUP(A2347, Accounts!A:A, Accounts!G:G, 0)</f>
        <v>4243943301</v>
      </c>
      <c r="M2347" s="3" t="str">
        <f>_xlfn.XLOOKUP(A2347, Loan!A:A, Loan!D:D, "0")</f>
        <v>0</v>
      </c>
      <c r="N2347" s="3" t="str">
        <f>_xlfn.XLOOKUP(Customer8[[#This Row],[Account Number]],Transaction!C:C,Transaction!D:D)</f>
        <v>Money Transfer</v>
      </c>
      <c r="O2347" s="3" t="str">
        <f>_xlfn.XLOOKUP(Customer8[[#This Row],[Account Number]], Transaction!C:C,Transaction!E:E)</f>
        <v>Mobile</v>
      </c>
      <c r="P2347" s="2">
        <f>_xlfn.XLOOKUP(Customer8[[#This Row],[Account Number]], Transaction!C:C,Transaction!F:F)</f>
        <v>44324</v>
      </c>
      <c r="Q2347" s="3">
        <f>Customer8[[#This Row],[Bank Deposit]]-Customer8[[#This Row],[Saving Accounts]]</f>
        <v>-22940.673200000019</v>
      </c>
      <c r="R2347" s="3">
        <f>IF(AND(K2347="Current", Customer8[[#This Row],[Balance]]&gt;500000), Customer8[[#This Row],[Balance]]*1.02, Customer8[[#This Row],[Balance]])</f>
        <v>-22940.673200000019</v>
      </c>
      <c r="S2347" s="3" t="str">
        <f>TEXT(Customer8[[#This Row],[Transaction_Date]], "MMM")</f>
        <v>May</v>
      </c>
      <c r="T2347" s="3" t="str">
        <f t="shared" si="36"/>
        <v>50-59 Yrs</v>
      </c>
      <c r="U2347" s="3" t="str">
        <f>TEXT(Customer8[[#This Row],[Transaction_Date]],"YYYY")</f>
        <v>2021</v>
      </c>
    </row>
    <row r="2348" spans="1:21" x14ac:dyDescent="0.35">
      <c r="A2348" t="s">
        <v>4835</v>
      </c>
      <c r="B2348">
        <v>453980175</v>
      </c>
      <c r="C2348">
        <v>70</v>
      </c>
      <c r="D2348" s="1">
        <v>19138.5</v>
      </c>
      <c r="E2348" t="s">
        <v>11</v>
      </c>
      <c r="F2348" t="s">
        <v>285</v>
      </c>
      <c r="G2348" t="s">
        <v>2737</v>
      </c>
      <c r="H2348" s="3">
        <v>468512.75109999999</v>
      </c>
      <c r="I2348" s="3">
        <v>194846.18530000001</v>
      </c>
      <c r="J2348" t="s">
        <v>4836</v>
      </c>
      <c r="K2348" t="str">
        <f>_xlfn.XLOOKUP(A2348, Accounts!A:A, Accounts!E:E, "Not Found")</f>
        <v>Corporate</v>
      </c>
      <c r="L2348" s="3">
        <f>_xlfn.XLOOKUP(A2348, Accounts!A:A, Accounts!G:G, 0)</f>
        <v>35709928</v>
      </c>
      <c r="M2348" s="3" t="str">
        <f>_xlfn.XLOOKUP(A2348, Loan!A:A, Loan!D:D, "0")</f>
        <v>0</v>
      </c>
      <c r="N2348" s="3" t="str">
        <f>_xlfn.XLOOKUP(Customer8[[#This Row],[Account Number]],Transaction!C:C,Transaction!D:D)</f>
        <v>Money Deposit</v>
      </c>
      <c r="O2348" s="3" t="str">
        <f>_xlfn.XLOOKUP(Customer8[[#This Row],[Account Number]], Transaction!C:C,Transaction!E:E)</f>
        <v>Bank</v>
      </c>
      <c r="P2348" s="2">
        <f>_xlfn.XLOOKUP(Customer8[[#This Row],[Account Number]], Transaction!C:C,Transaction!F:F)</f>
        <v>44327</v>
      </c>
      <c r="Q2348" s="3">
        <f>Customer8[[#This Row],[Bank Deposit]]-Customer8[[#This Row],[Saving Accounts]]</f>
        <v>273666.56579999998</v>
      </c>
      <c r="R2348" s="3">
        <f>IF(AND(K2348="Current", Customer8[[#This Row],[Balance]]&gt;500000), Customer8[[#This Row],[Balance]]*1.02, Customer8[[#This Row],[Balance]])</f>
        <v>273666.56579999998</v>
      </c>
      <c r="S2348" s="3" t="str">
        <f>TEXT(Customer8[[#This Row],[Transaction_Date]], "MMM")</f>
        <v>May</v>
      </c>
      <c r="T2348" s="3" t="str">
        <f t="shared" si="36"/>
        <v>70 Yrs &amp; Above</v>
      </c>
      <c r="U2348" s="3" t="str">
        <f>TEXT(Customer8[[#This Row],[Transaction_Date]],"YYYY")</f>
        <v>2021</v>
      </c>
    </row>
    <row r="2349" spans="1:21" x14ac:dyDescent="0.35">
      <c r="A2349" t="s">
        <v>4837</v>
      </c>
      <c r="B2349">
        <v>696046635</v>
      </c>
      <c r="C2349">
        <v>84</v>
      </c>
      <c r="D2349" s="1">
        <v>14025</v>
      </c>
      <c r="E2349" t="s">
        <v>11</v>
      </c>
      <c r="F2349" t="s">
        <v>232</v>
      </c>
      <c r="G2349" t="s">
        <v>2737</v>
      </c>
      <c r="H2349" s="3">
        <v>445914.24479999999</v>
      </c>
      <c r="I2349" s="3">
        <v>373280.7905</v>
      </c>
      <c r="J2349" t="s">
        <v>4838</v>
      </c>
      <c r="K2349" t="str">
        <f>_xlfn.XLOOKUP(A2349, Accounts!A:A, Accounts!E:E, "Not Found")</f>
        <v>Joint</v>
      </c>
      <c r="L2349" s="3">
        <f>_xlfn.XLOOKUP(A2349, Accounts!A:A, Accounts!G:G, 0)</f>
        <v>32726268</v>
      </c>
      <c r="M2349" s="3" t="str">
        <f>_xlfn.XLOOKUP(A2349, Loan!A:A, Loan!D:D, "0")</f>
        <v>0</v>
      </c>
      <c r="N2349" s="3" t="str">
        <f>_xlfn.XLOOKUP(Customer8[[#This Row],[Account Number]],Transaction!C:C,Transaction!D:D)</f>
        <v>Money Deposit</v>
      </c>
      <c r="O2349" s="3" t="str">
        <f>_xlfn.XLOOKUP(Customer8[[#This Row],[Account Number]], Transaction!C:C,Transaction!E:E)</f>
        <v>Bank</v>
      </c>
      <c r="P2349" s="2">
        <f>_xlfn.XLOOKUP(Customer8[[#This Row],[Account Number]], Transaction!C:C,Transaction!F:F)</f>
        <v>44527</v>
      </c>
      <c r="Q2349" s="3">
        <f>Customer8[[#This Row],[Bank Deposit]]-Customer8[[#This Row],[Saving Accounts]]</f>
        <v>72633.454299999983</v>
      </c>
      <c r="R2349" s="3">
        <f>IF(AND(K2349="Current", Customer8[[#This Row],[Balance]]&gt;500000), Customer8[[#This Row],[Balance]]*1.02, Customer8[[#This Row],[Balance]])</f>
        <v>72633.454299999983</v>
      </c>
      <c r="S2349" s="3" t="str">
        <f>TEXT(Customer8[[#This Row],[Transaction_Date]], "MMM")</f>
        <v>Nov</v>
      </c>
      <c r="T2349" s="3" t="str">
        <f t="shared" si="36"/>
        <v>70 Yrs &amp; Above</v>
      </c>
      <c r="U2349" s="3" t="str">
        <f>TEXT(Customer8[[#This Row],[Transaction_Date]],"YYYY")</f>
        <v>2021</v>
      </c>
    </row>
    <row r="2350" spans="1:21" x14ac:dyDescent="0.35">
      <c r="A2350" t="s">
        <v>4839</v>
      </c>
      <c r="B2350">
        <v>24866329</v>
      </c>
      <c r="C2350">
        <v>43</v>
      </c>
      <c r="D2350" s="1">
        <v>29000.25</v>
      </c>
      <c r="E2350" t="s">
        <v>11</v>
      </c>
      <c r="F2350" t="s">
        <v>172</v>
      </c>
      <c r="G2350" t="s">
        <v>2737</v>
      </c>
      <c r="H2350" s="3">
        <v>276215.84779999999</v>
      </c>
      <c r="I2350" s="3">
        <v>44684.595999999998</v>
      </c>
      <c r="J2350" t="s">
        <v>4840</v>
      </c>
      <c r="K2350" t="str">
        <f>_xlfn.XLOOKUP(A2350, Accounts!A:A, Accounts!E:E, "Not Found")</f>
        <v>Current</v>
      </c>
      <c r="L2350" s="3">
        <f>_xlfn.XLOOKUP(A2350, Accounts!A:A, Accounts!G:G, 0)</f>
        <v>775961472</v>
      </c>
      <c r="M2350" s="3" t="str">
        <f>_xlfn.XLOOKUP(A2350, Loan!A:A, Loan!D:D, "0")</f>
        <v>0</v>
      </c>
      <c r="N2350" s="3" t="str">
        <f>_xlfn.XLOOKUP(Customer8[[#This Row],[Account Number]],Transaction!C:C,Transaction!D:D)</f>
        <v>Money Deposit</v>
      </c>
      <c r="O2350" s="3" t="str">
        <f>_xlfn.XLOOKUP(Customer8[[#This Row],[Account Number]], Transaction!C:C,Transaction!E:E)</f>
        <v>Bank</v>
      </c>
      <c r="P2350" s="2">
        <f>_xlfn.XLOOKUP(Customer8[[#This Row],[Account Number]], Transaction!C:C,Transaction!F:F)</f>
        <v>44637</v>
      </c>
      <c r="Q2350" s="3">
        <f>Customer8[[#This Row],[Bank Deposit]]-Customer8[[#This Row],[Saving Accounts]]</f>
        <v>231531.2518</v>
      </c>
      <c r="R2350" s="3">
        <f>IF(AND(K2350="Current", Customer8[[#This Row],[Balance]]&gt;500000), Customer8[[#This Row],[Balance]]*1.02, Customer8[[#This Row],[Balance]])</f>
        <v>231531.2518</v>
      </c>
      <c r="S2350" s="3" t="str">
        <f>TEXT(Customer8[[#This Row],[Transaction_Date]], "MMM")</f>
        <v>Mar</v>
      </c>
      <c r="T2350" s="3" t="str">
        <f t="shared" si="36"/>
        <v>40-49 Yrs</v>
      </c>
      <c r="U2350" s="3" t="str">
        <f>TEXT(Customer8[[#This Row],[Transaction_Date]],"YYYY")</f>
        <v>2022</v>
      </c>
    </row>
    <row r="2351" spans="1:21" x14ac:dyDescent="0.35">
      <c r="A2351" t="s">
        <v>4841</v>
      </c>
      <c r="B2351">
        <v>274125874</v>
      </c>
      <c r="C2351">
        <v>29</v>
      </c>
      <c r="D2351" s="1">
        <v>34113.75</v>
      </c>
      <c r="E2351" t="s">
        <v>11</v>
      </c>
      <c r="F2351" t="s">
        <v>519</v>
      </c>
      <c r="G2351" t="s">
        <v>2737</v>
      </c>
      <c r="H2351" s="3">
        <v>1380431.1129000001</v>
      </c>
      <c r="I2351" s="3">
        <v>353390.36489999999</v>
      </c>
      <c r="J2351" t="s">
        <v>4842</v>
      </c>
      <c r="K2351" t="str">
        <f>_xlfn.XLOOKUP(A2351, Accounts!A:A, Accounts!E:E, "Not Found")</f>
        <v>Current</v>
      </c>
      <c r="L2351" s="3">
        <f>_xlfn.XLOOKUP(A2351, Accounts!A:A, Accounts!G:G, 0)</f>
        <v>415084375</v>
      </c>
      <c r="M2351" s="3" t="str">
        <f>_xlfn.XLOOKUP(A2351, Loan!A:A, Loan!D:D, "0")</f>
        <v>0</v>
      </c>
      <c r="N2351" s="3" t="str">
        <f>_xlfn.XLOOKUP(Customer8[[#This Row],[Account Number]],Transaction!C:C,Transaction!D:D)</f>
        <v>Online Payment</v>
      </c>
      <c r="O2351" s="3" t="str">
        <f>_xlfn.XLOOKUP(Customer8[[#This Row],[Account Number]], Transaction!C:C,Transaction!E:E)</f>
        <v>Card</v>
      </c>
      <c r="P2351" s="2">
        <f>_xlfn.XLOOKUP(Customer8[[#This Row],[Account Number]], Transaction!C:C,Transaction!F:F)</f>
        <v>44390</v>
      </c>
      <c r="Q2351" s="3">
        <f>Customer8[[#This Row],[Bank Deposit]]-Customer8[[#This Row],[Saving Accounts]]</f>
        <v>1027040.7480000001</v>
      </c>
      <c r="R2351" s="3">
        <f>IF(AND(K2351="Current", Customer8[[#This Row],[Balance]]&gt;500000), Customer8[[#This Row],[Balance]]*1.02, Customer8[[#This Row],[Balance]])</f>
        <v>1047581.5629600001</v>
      </c>
      <c r="S2351" s="3" t="str">
        <f>TEXT(Customer8[[#This Row],[Transaction_Date]], "MMM")</f>
        <v>Jul</v>
      </c>
      <c r="T2351" s="3" t="str">
        <f t="shared" si="36"/>
        <v>20-29 Yrs</v>
      </c>
      <c r="U2351" s="3" t="str">
        <f>TEXT(Customer8[[#This Row],[Transaction_Date]],"YYYY")</f>
        <v>2021</v>
      </c>
    </row>
    <row r="2352" spans="1:21" x14ac:dyDescent="0.35">
      <c r="A2352" t="s">
        <v>4843</v>
      </c>
      <c r="B2352">
        <v>9739453</v>
      </c>
      <c r="C2352">
        <v>34</v>
      </c>
      <c r="D2352" s="1">
        <v>32287.5</v>
      </c>
      <c r="E2352" t="s">
        <v>11</v>
      </c>
      <c r="F2352" t="s">
        <v>905</v>
      </c>
      <c r="G2352" t="s">
        <v>2737</v>
      </c>
      <c r="H2352" s="3">
        <v>130522.5788</v>
      </c>
      <c r="I2352" s="3">
        <v>95585.439199999993</v>
      </c>
      <c r="J2352" t="s">
        <v>4844</v>
      </c>
      <c r="K2352" t="str">
        <f>_xlfn.XLOOKUP(A2352, Accounts!A:A, Accounts!E:E, "Not Found")</f>
        <v>Current</v>
      </c>
      <c r="L2352" s="3">
        <f>_xlfn.XLOOKUP(A2352, Accounts!A:A, Accounts!G:G, 0)</f>
        <v>1995228987</v>
      </c>
      <c r="M2352" s="3" t="str">
        <f>_xlfn.XLOOKUP(A2352, Loan!A:A, Loan!D:D, "0")</f>
        <v>0</v>
      </c>
      <c r="N2352" s="3" t="str">
        <f>_xlfn.XLOOKUP(Customer8[[#This Row],[Account Number]],Transaction!C:C,Transaction!D:D)</f>
        <v>Online Payment</v>
      </c>
      <c r="O2352" s="3" t="str">
        <f>_xlfn.XLOOKUP(Customer8[[#This Row],[Account Number]], Transaction!C:C,Transaction!E:E)</f>
        <v>Mobile</v>
      </c>
      <c r="P2352" s="2">
        <f>_xlfn.XLOOKUP(Customer8[[#This Row],[Account Number]], Transaction!C:C,Transaction!F:F)</f>
        <v>44235</v>
      </c>
      <c r="Q2352" s="3">
        <f>Customer8[[#This Row],[Bank Deposit]]-Customer8[[#This Row],[Saving Accounts]]</f>
        <v>34937.13960000001</v>
      </c>
      <c r="R2352" s="3">
        <f>IF(AND(K2352="Current", Customer8[[#This Row],[Balance]]&gt;500000), Customer8[[#This Row],[Balance]]*1.02, Customer8[[#This Row],[Balance]])</f>
        <v>34937.13960000001</v>
      </c>
      <c r="S2352" s="3" t="str">
        <f>TEXT(Customer8[[#This Row],[Transaction_Date]], "MMM")</f>
        <v>Feb</v>
      </c>
      <c r="T2352" s="3" t="str">
        <f t="shared" si="36"/>
        <v>30-39 Yrs</v>
      </c>
      <c r="U2352" s="3" t="str">
        <f>TEXT(Customer8[[#This Row],[Transaction_Date]],"YYYY")</f>
        <v>2021</v>
      </c>
    </row>
    <row r="2353" spans="1:21" x14ac:dyDescent="0.35">
      <c r="A2353" t="s">
        <v>4845</v>
      </c>
      <c r="B2353">
        <v>969849461</v>
      </c>
      <c r="C2353">
        <v>24</v>
      </c>
      <c r="D2353" s="1">
        <v>35940</v>
      </c>
      <c r="E2353" t="s">
        <v>11</v>
      </c>
      <c r="F2353" t="s">
        <v>263</v>
      </c>
      <c r="G2353" t="s">
        <v>2737</v>
      </c>
      <c r="H2353" s="3">
        <v>287273.49369999999</v>
      </c>
      <c r="I2353" s="3">
        <v>181568.0043</v>
      </c>
      <c r="J2353" t="s">
        <v>4846</v>
      </c>
      <c r="K2353" t="str">
        <f>_xlfn.XLOOKUP(A2353, Accounts!A:A, Accounts!E:E, "Not Found")</f>
        <v>Savings</v>
      </c>
      <c r="L2353" s="3">
        <f>_xlfn.XLOOKUP(A2353, Accounts!A:A, Accounts!G:G, 0)</f>
        <v>1059639252</v>
      </c>
      <c r="M2353" s="3" t="str">
        <f>_xlfn.XLOOKUP(A2353, Loan!A:A, Loan!D:D, "0")</f>
        <v>0</v>
      </c>
      <c r="N2353" s="3" t="str">
        <f>_xlfn.XLOOKUP(Customer8[[#This Row],[Account Number]],Transaction!C:C,Transaction!D:D)</f>
        <v>Money Deposit</v>
      </c>
      <c r="O2353" s="3" t="str">
        <f>_xlfn.XLOOKUP(Customer8[[#This Row],[Account Number]], Transaction!C:C,Transaction!E:E)</f>
        <v>Bank</v>
      </c>
      <c r="P2353" s="2">
        <f>_xlfn.XLOOKUP(Customer8[[#This Row],[Account Number]], Transaction!C:C,Transaction!F:F)</f>
        <v>44254</v>
      </c>
      <c r="Q2353" s="3">
        <f>Customer8[[#This Row],[Bank Deposit]]-Customer8[[#This Row],[Saving Accounts]]</f>
        <v>105705.48939999999</v>
      </c>
      <c r="R2353" s="3">
        <f>IF(AND(K2353="Current", Customer8[[#This Row],[Balance]]&gt;500000), Customer8[[#This Row],[Balance]]*1.02, Customer8[[#This Row],[Balance]])</f>
        <v>105705.48939999999</v>
      </c>
      <c r="S2353" s="3" t="str">
        <f>TEXT(Customer8[[#This Row],[Transaction_Date]], "MMM")</f>
        <v>Feb</v>
      </c>
      <c r="T2353" s="3" t="str">
        <f t="shared" si="36"/>
        <v>20-29 Yrs</v>
      </c>
      <c r="U2353" s="3" t="str">
        <f>TEXT(Customer8[[#This Row],[Transaction_Date]],"YYYY")</f>
        <v>2021</v>
      </c>
    </row>
    <row r="2354" spans="1:21" x14ac:dyDescent="0.35">
      <c r="A2354" t="s">
        <v>4847</v>
      </c>
      <c r="B2354">
        <v>782237332</v>
      </c>
      <c r="C2354">
        <v>70</v>
      </c>
      <c r="D2354" s="1">
        <v>19138.5</v>
      </c>
      <c r="E2354" t="s">
        <v>11</v>
      </c>
      <c r="F2354" t="s">
        <v>984</v>
      </c>
      <c r="G2354" t="s">
        <v>2737</v>
      </c>
      <c r="H2354" s="3">
        <v>214860.89199999999</v>
      </c>
      <c r="I2354" s="3">
        <v>35539.152999999998</v>
      </c>
      <c r="J2354" t="s">
        <v>4848</v>
      </c>
      <c r="K2354" t="str">
        <f>_xlfn.XLOOKUP(A2354, Accounts!A:A, Accounts!E:E, "Not Found")</f>
        <v>Domiciliary</v>
      </c>
      <c r="L2354" s="3">
        <f>_xlfn.XLOOKUP(A2354, Accounts!A:A, Accounts!G:G, 0)</f>
        <v>2318963319</v>
      </c>
      <c r="M2354" s="3" t="str">
        <f>_xlfn.XLOOKUP(A2354, Loan!A:A, Loan!D:D, "0")</f>
        <v>0</v>
      </c>
      <c r="N2354" s="3" t="str">
        <f>_xlfn.XLOOKUP(Customer8[[#This Row],[Account Number]],Transaction!C:C,Transaction!D:D)</f>
        <v>Money Deposit</v>
      </c>
      <c r="O2354" s="3" t="str">
        <f>_xlfn.XLOOKUP(Customer8[[#This Row],[Account Number]], Transaction!C:C,Transaction!E:E)</f>
        <v>Bank</v>
      </c>
      <c r="P2354" s="2">
        <f>_xlfn.XLOOKUP(Customer8[[#This Row],[Account Number]], Transaction!C:C,Transaction!F:F)</f>
        <v>44452</v>
      </c>
      <c r="Q2354" s="3">
        <f>Customer8[[#This Row],[Bank Deposit]]-Customer8[[#This Row],[Saving Accounts]]</f>
        <v>179321.739</v>
      </c>
      <c r="R2354" s="3">
        <f>IF(AND(K2354="Current", Customer8[[#This Row],[Balance]]&gt;500000), Customer8[[#This Row],[Balance]]*1.02, Customer8[[#This Row],[Balance]])</f>
        <v>179321.739</v>
      </c>
      <c r="S2354" s="3" t="str">
        <f>TEXT(Customer8[[#This Row],[Transaction_Date]], "MMM")</f>
        <v>Sep</v>
      </c>
      <c r="T2354" s="3" t="str">
        <f t="shared" si="36"/>
        <v>70 Yrs &amp; Above</v>
      </c>
      <c r="U2354" s="3" t="str">
        <f>TEXT(Customer8[[#This Row],[Transaction_Date]],"YYYY")</f>
        <v>2021</v>
      </c>
    </row>
    <row r="2355" spans="1:21" x14ac:dyDescent="0.35">
      <c r="A2355" t="s">
        <v>4849</v>
      </c>
      <c r="B2355">
        <v>403325723</v>
      </c>
      <c r="C2355">
        <v>66</v>
      </c>
      <c r="D2355" s="1">
        <v>20599.5</v>
      </c>
      <c r="E2355" t="s">
        <v>11</v>
      </c>
      <c r="F2355" t="s">
        <v>39</v>
      </c>
      <c r="G2355" t="s">
        <v>2737</v>
      </c>
      <c r="H2355" s="3">
        <v>615712.77989999996</v>
      </c>
      <c r="I2355" s="3">
        <v>54827.757100000003</v>
      </c>
      <c r="J2355" t="s">
        <v>4850</v>
      </c>
      <c r="K2355" t="str">
        <f>_xlfn.XLOOKUP(A2355, Accounts!A:A, Accounts!E:E, "Not Found")</f>
        <v>Savings</v>
      </c>
      <c r="L2355" s="3">
        <f>_xlfn.XLOOKUP(A2355, Accounts!A:A, Accounts!G:G, 0)</f>
        <v>732020163</v>
      </c>
      <c r="M2355" s="3" t="str">
        <f>_xlfn.XLOOKUP(A2355, Loan!A:A, Loan!D:D, "0")</f>
        <v>0</v>
      </c>
      <c r="N2355" s="3" t="str">
        <f>_xlfn.XLOOKUP(Customer8[[#This Row],[Account Number]],Transaction!C:C,Transaction!D:D)</f>
        <v>Money Deposit</v>
      </c>
      <c r="O2355" s="3" t="str">
        <f>_xlfn.XLOOKUP(Customer8[[#This Row],[Account Number]], Transaction!C:C,Transaction!E:E)</f>
        <v>Bank</v>
      </c>
      <c r="P2355" s="2">
        <f>_xlfn.XLOOKUP(Customer8[[#This Row],[Account Number]], Transaction!C:C,Transaction!F:F)</f>
        <v>44652</v>
      </c>
      <c r="Q2355" s="3">
        <f>Customer8[[#This Row],[Bank Deposit]]-Customer8[[#This Row],[Saving Accounts]]</f>
        <v>560885.02279999992</v>
      </c>
      <c r="R2355" s="3">
        <f>IF(AND(K2355="Current", Customer8[[#This Row],[Balance]]&gt;500000), Customer8[[#This Row],[Balance]]*1.02, Customer8[[#This Row],[Balance]])</f>
        <v>560885.02279999992</v>
      </c>
      <c r="S2355" s="3" t="str">
        <f>TEXT(Customer8[[#This Row],[Transaction_Date]], "MMM")</f>
        <v>Apr</v>
      </c>
      <c r="T2355" s="3" t="str">
        <f t="shared" si="36"/>
        <v>60-69 Yrs</v>
      </c>
      <c r="U2355" s="3" t="str">
        <f>TEXT(Customer8[[#This Row],[Transaction_Date]],"YYYY")</f>
        <v>2022</v>
      </c>
    </row>
    <row r="2356" spans="1:21" x14ac:dyDescent="0.35">
      <c r="A2356" t="s">
        <v>4851</v>
      </c>
      <c r="B2356">
        <v>220684499</v>
      </c>
      <c r="C2356">
        <v>27</v>
      </c>
      <c r="D2356" s="1">
        <v>34844.25</v>
      </c>
      <c r="E2356" t="s">
        <v>11</v>
      </c>
      <c r="F2356" t="s">
        <v>1694</v>
      </c>
      <c r="G2356" t="s">
        <v>2737</v>
      </c>
      <c r="H2356" s="3">
        <v>217030.905</v>
      </c>
      <c r="I2356" s="3">
        <v>209796.54149999999</v>
      </c>
      <c r="J2356" t="s">
        <v>4555</v>
      </c>
      <c r="K2356" t="str">
        <f>_xlfn.XLOOKUP(A2356, Accounts!A:A, Accounts!E:E, "Not Found")</f>
        <v>Current</v>
      </c>
      <c r="L2356" s="3">
        <f>_xlfn.XLOOKUP(A2356, Accounts!A:A, Accounts!G:G, 0)</f>
        <v>823853025</v>
      </c>
      <c r="M2356" s="3" t="str">
        <f>_xlfn.XLOOKUP(A2356, Loan!A:A, Loan!D:D, "0")</f>
        <v>0</v>
      </c>
      <c r="N2356" s="3" t="str">
        <f>_xlfn.XLOOKUP(Customer8[[#This Row],[Account Number]],Transaction!C:C,Transaction!D:D)</f>
        <v>Cash Withdrawal</v>
      </c>
      <c r="O2356" s="3" t="str">
        <f>_xlfn.XLOOKUP(Customer8[[#This Row],[Account Number]], Transaction!C:C,Transaction!E:E)</f>
        <v>ATM</v>
      </c>
      <c r="P2356" s="2">
        <f>_xlfn.XLOOKUP(Customer8[[#This Row],[Account Number]], Transaction!C:C,Transaction!F:F)</f>
        <v>44628</v>
      </c>
      <c r="Q2356" s="3">
        <f>Customer8[[#This Row],[Bank Deposit]]-Customer8[[#This Row],[Saving Accounts]]</f>
        <v>7234.3635000000068</v>
      </c>
      <c r="R2356" s="3">
        <f>IF(AND(K2356="Current", Customer8[[#This Row],[Balance]]&gt;500000), Customer8[[#This Row],[Balance]]*1.02, Customer8[[#This Row],[Balance]])</f>
        <v>7234.3635000000068</v>
      </c>
      <c r="S2356" s="3" t="str">
        <f>TEXT(Customer8[[#This Row],[Transaction_Date]], "MMM")</f>
        <v>Mar</v>
      </c>
      <c r="T2356" s="3" t="str">
        <f t="shared" si="36"/>
        <v>20-29 Yrs</v>
      </c>
      <c r="U2356" s="3" t="str">
        <f>TEXT(Customer8[[#This Row],[Transaction_Date]],"YYYY")</f>
        <v>2022</v>
      </c>
    </row>
    <row r="2357" spans="1:21" x14ac:dyDescent="0.35">
      <c r="A2357" t="s">
        <v>4852</v>
      </c>
      <c r="B2357">
        <v>867314711</v>
      </c>
      <c r="C2357">
        <v>63</v>
      </c>
      <c r="D2357" s="1">
        <v>21695.25</v>
      </c>
      <c r="E2357" t="s">
        <v>11</v>
      </c>
      <c r="F2357" t="s">
        <v>72</v>
      </c>
      <c r="G2357" t="s">
        <v>2737</v>
      </c>
      <c r="H2357" s="3">
        <v>576677.74049999996</v>
      </c>
      <c r="I2357" s="3">
        <v>121470.41770000001</v>
      </c>
      <c r="J2357" t="s">
        <v>4853</v>
      </c>
      <c r="K2357" t="str">
        <f>_xlfn.XLOOKUP(A2357, Accounts!A:A, Accounts!E:E, "Not Found")</f>
        <v>Domiciliary</v>
      </c>
      <c r="L2357" s="3">
        <f>_xlfn.XLOOKUP(A2357, Accounts!A:A, Accounts!G:G, 0)</f>
        <v>1212938752</v>
      </c>
      <c r="M2357" s="3" t="str">
        <f>_xlfn.XLOOKUP(A2357, Loan!A:A, Loan!D:D, "0")</f>
        <v>0</v>
      </c>
      <c r="N2357" s="3" t="str">
        <f>_xlfn.XLOOKUP(Customer8[[#This Row],[Account Number]],Transaction!C:C,Transaction!D:D)</f>
        <v>Money Transfer</v>
      </c>
      <c r="O2357" s="3" t="str">
        <f>_xlfn.XLOOKUP(Customer8[[#This Row],[Account Number]], Transaction!C:C,Transaction!E:E)</f>
        <v>Mobile</v>
      </c>
      <c r="P2357" s="2">
        <f>_xlfn.XLOOKUP(Customer8[[#This Row],[Account Number]], Transaction!C:C,Transaction!F:F)</f>
        <v>44351</v>
      </c>
      <c r="Q2357" s="3">
        <f>Customer8[[#This Row],[Bank Deposit]]-Customer8[[#This Row],[Saving Accounts]]</f>
        <v>455207.32279999997</v>
      </c>
      <c r="R2357" s="3">
        <f>IF(AND(K2357="Current", Customer8[[#This Row],[Balance]]&gt;500000), Customer8[[#This Row],[Balance]]*1.02, Customer8[[#This Row],[Balance]])</f>
        <v>455207.32279999997</v>
      </c>
      <c r="S2357" s="3" t="str">
        <f>TEXT(Customer8[[#This Row],[Transaction_Date]], "MMM")</f>
        <v>Jun</v>
      </c>
      <c r="T2357" s="3" t="str">
        <f t="shared" si="36"/>
        <v>60-69 Yrs</v>
      </c>
      <c r="U2357" s="3" t="str">
        <f>TEXT(Customer8[[#This Row],[Transaction_Date]],"YYYY")</f>
        <v>2021</v>
      </c>
    </row>
    <row r="2358" spans="1:21" x14ac:dyDescent="0.35">
      <c r="A2358" t="s">
        <v>4854</v>
      </c>
      <c r="B2358">
        <v>853947202</v>
      </c>
      <c r="C2358">
        <v>27</v>
      </c>
      <c r="D2358" s="1">
        <v>34844.25</v>
      </c>
      <c r="E2358" t="s">
        <v>11</v>
      </c>
      <c r="F2358" t="s">
        <v>199</v>
      </c>
      <c r="G2358" t="s">
        <v>2737</v>
      </c>
      <c r="H2358" s="3">
        <v>539509.1581</v>
      </c>
      <c r="I2358" s="3">
        <v>182798.3971</v>
      </c>
      <c r="J2358" t="s">
        <v>4855</v>
      </c>
      <c r="K2358" t="str">
        <f>_xlfn.XLOOKUP(A2358, Accounts!A:A, Accounts!E:E, "Not Found")</f>
        <v>Domiciliary</v>
      </c>
      <c r="L2358" s="3">
        <f>_xlfn.XLOOKUP(A2358, Accounts!A:A, Accounts!G:G, 0)</f>
        <v>3462353076</v>
      </c>
      <c r="M2358" s="3" t="str">
        <f>_xlfn.XLOOKUP(A2358, Loan!A:A, Loan!D:D, "0")</f>
        <v>0</v>
      </c>
      <c r="N2358" s="3" t="str">
        <f>_xlfn.XLOOKUP(Customer8[[#This Row],[Account Number]],Transaction!C:C,Transaction!D:D)</f>
        <v>Checks</v>
      </c>
      <c r="O2358" s="3" t="str">
        <f>_xlfn.XLOOKUP(Customer8[[#This Row],[Account Number]], Transaction!C:C,Transaction!E:E)</f>
        <v>Informal Services</v>
      </c>
      <c r="P2358" s="2">
        <f>_xlfn.XLOOKUP(Customer8[[#This Row],[Account Number]], Transaction!C:C,Transaction!F:F)</f>
        <v>44561</v>
      </c>
      <c r="Q2358" s="3">
        <f>Customer8[[#This Row],[Bank Deposit]]-Customer8[[#This Row],[Saving Accounts]]</f>
        <v>356710.761</v>
      </c>
      <c r="R2358" s="3">
        <f>IF(AND(K2358="Current", Customer8[[#This Row],[Balance]]&gt;500000), Customer8[[#This Row],[Balance]]*1.02, Customer8[[#This Row],[Balance]])</f>
        <v>356710.761</v>
      </c>
      <c r="S2358" s="3" t="str">
        <f>TEXT(Customer8[[#This Row],[Transaction_Date]], "MMM")</f>
        <v>Dec</v>
      </c>
      <c r="T2358" s="3" t="str">
        <f t="shared" si="36"/>
        <v>20-29 Yrs</v>
      </c>
      <c r="U2358" s="3" t="str">
        <f>TEXT(Customer8[[#This Row],[Transaction_Date]],"YYYY")</f>
        <v>2021</v>
      </c>
    </row>
    <row r="2359" spans="1:21" x14ac:dyDescent="0.35">
      <c r="A2359" t="s">
        <v>4856</v>
      </c>
      <c r="B2359">
        <v>454422255</v>
      </c>
      <c r="C2359">
        <v>46</v>
      </c>
      <c r="D2359" s="1">
        <v>27904.5</v>
      </c>
      <c r="E2359" t="s">
        <v>11</v>
      </c>
      <c r="F2359" t="s">
        <v>526</v>
      </c>
      <c r="G2359" t="s">
        <v>2737</v>
      </c>
      <c r="H2359" s="3">
        <v>983146.69949999999</v>
      </c>
      <c r="I2359" s="3">
        <v>180854.9712</v>
      </c>
      <c r="J2359" t="s">
        <v>4857</v>
      </c>
      <c r="K2359" t="str">
        <f>_xlfn.XLOOKUP(A2359, Accounts!A:A, Accounts!E:E, "Not Found")</f>
        <v>Current</v>
      </c>
      <c r="L2359" s="3">
        <f>_xlfn.XLOOKUP(A2359, Accounts!A:A, Accounts!G:G, 0)</f>
        <v>1257063462</v>
      </c>
      <c r="M2359" s="3">
        <f>_xlfn.XLOOKUP(A2359, Loan!A:A, Loan!D:D, "0")</f>
        <v>16177442391</v>
      </c>
      <c r="N2359" s="3" t="str">
        <f>_xlfn.XLOOKUP(Customer8[[#This Row],[Account Number]],Transaction!C:C,Transaction!D:D)</f>
        <v>Loan Payment</v>
      </c>
      <c r="O2359" s="3" t="str">
        <f>_xlfn.XLOOKUP(Customer8[[#This Row],[Account Number]], Transaction!C:C,Transaction!E:E)</f>
        <v>AFT</v>
      </c>
      <c r="P2359" s="2">
        <f>_xlfn.XLOOKUP(Customer8[[#This Row],[Account Number]], Transaction!C:C,Transaction!F:F)</f>
        <v>44605</v>
      </c>
      <c r="Q2359" s="3">
        <f>Customer8[[#This Row],[Bank Deposit]]-Customer8[[#This Row],[Saving Accounts]]</f>
        <v>802291.72829999996</v>
      </c>
      <c r="R2359" s="3">
        <f>IF(AND(K2359="Current", Customer8[[#This Row],[Balance]]&gt;500000), Customer8[[#This Row],[Balance]]*1.02, Customer8[[#This Row],[Balance]])</f>
        <v>818337.56286599999</v>
      </c>
      <c r="S2359" s="3" t="str">
        <f>TEXT(Customer8[[#This Row],[Transaction_Date]], "MMM")</f>
        <v>Feb</v>
      </c>
      <c r="T2359" s="3" t="str">
        <f t="shared" si="36"/>
        <v>40-49 Yrs</v>
      </c>
      <c r="U2359" s="3" t="str">
        <f>TEXT(Customer8[[#This Row],[Transaction_Date]],"YYYY")</f>
        <v>2022</v>
      </c>
    </row>
    <row r="2360" spans="1:21" x14ac:dyDescent="0.35">
      <c r="A2360" t="s">
        <v>4858</v>
      </c>
      <c r="B2360">
        <v>763596924</v>
      </c>
      <c r="C2360">
        <v>53</v>
      </c>
      <c r="D2360" s="1">
        <v>25347.75</v>
      </c>
      <c r="E2360" t="s">
        <v>11</v>
      </c>
      <c r="F2360" t="s">
        <v>226</v>
      </c>
      <c r="G2360" t="s">
        <v>2737</v>
      </c>
      <c r="H2360" s="3">
        <v>544267.99639999995</v>
      </c>
      <c r="I2360" s="3">
        <v>498667.1642</v>
      </c>
      <c r="J2360" t="s">
        <v>4859</v>
      </c>
      <c r="K2360" t="str">
        <f>_xlfn.XLOOKUP(A2360, Accounts!A:A, Accounts!E:E, "Not Found")</f>
        <v>Domiciliary</v>
      </c>
      <c r="L2360" s="3">
        <f>_xlfn.XLOOKUP(A2360, Accounts!A:A, Accounts!G:G, 0)</f>
        <v>3676024764</v>
      </c>
      <c r="M2360" s="3" t="str">
        <f>_xlfn.XLOOKUP(A2360, Loan!A:A, Loan!D:D, "0")</f>
        <v>0</v>
      </c>
      <c r="N2360" s="3" t="str">
        <f>_xlfn.XLOOKUP(Customer8[[#This Row],[Account Number]],Transaction!C:C,Transaction!D:D)</f>
        <v>Money Deposit</v>
      </c>
      <c r="O2360" s="3" t="str">
        <f>_xlfn.XLOOKUP(Customer8[[#This Row],[Account Number]], Transaction!C:C,Transaction!E:E)</f>
        <v>Bank</v>
      </c>
      <c r="P2360" s="2">
        <f>_xlfn.XLOOKUP(Customer8[[#This Row],[Account Number]], Transaction!C:C,Transaction!F:F)</f>
        <v>44502</v>
      </c>
      <c r="Q2360" s="3">
        <f>Customer8[[#This Row],[Bank Deposit]]-Customer8[[#This Row],[Saving Accounts]]</f>
        <v>45600.832199999946</v>
      </c>
      <c r="R2360" s="3">
        <f>IF(AND(K2360="Current", Customer8[[#This Row],[Balance]]&gt;500000), Customer8[[#This Row],[Balance]]*1.02, Customer8[[#This Row],[Balance]])</f>
        <v>45600.832199999946</v>
      </c>
      <c r="S2360" s="3" t="str">
        <f>TEXT(Customer8[[#This Row],[Transaction_Date]], "MMM")</f>
        <v>Nov</v>
      </c>
      <c r="T2360" s="3" t="str">
        <f t="shared" si="36"/>
        <v>50-59 Yrs</v>
      </c>
      <c r="U2360" s="3" t="str">
        <f>TEXT(Customer8[[#This Row],[Transaction_Date]],"YYYY")</f>
        <v>2021</v>
      </c>
    </row>
    <row r="2361" spans="1:21" x14ac:dyDescent="0.35">
      <c r="A2361" t="s">
        <v>4860</v>
      </c>
      <c r="B2361">
        <v>986502521</v>
      </c>
      <c r="C2361">
        <v>78</v>
      </c>
      <c r="D2361" s="1">
        <v>16216.5</v>
      </c>
      <c r="E2361" t="s">
        <v>11</v>
      </c>
      <c r="F2361" t="s">
        <v>101</v>
      </c>
      <c r="G2361" t="s">
        <v>2737</v>
      </c>
      <c r="H2361" s="3">
        <v>378215.14240000001</v>
      </c>
      <c r="I2361" s="3">
        <v>113862.6639</v>
      </c>
      <c r="J2361" t="s">
        <v>4861</v>
      </c>
      <c r="K2361" t="str">
        <f>_xlfn.XLOOKUP(A2361, Accounts!A:A, Accounts!E:E, "Not Found")</f>
        <v>Joint</v>
      </c>
      <c r="L2361" s="3">
        <f>_xlfn.XLOOKUP(A2361, Accounts!A:A, Accounts!G:G, 0)</f>
        <v>344957584</v>
      </c>
      <c r="M2361" s="3" t="str">
        <f>_xlfn.XLOOKUP(A2361, Loan!A:A, Loan!D:D, "0")</f>
        <v>0</v>
      </c>
      <c r="N2361" s="3" t="str">
        <f>_xlfn.XLOOKUP(Customer8[[#This Row],[Account Number]],Transaction!C:C,Transaction!D:D)</f>
        <v>Money Transfer</v>
      </c>
      <c r="O2361" s="3" t="str">
        <f>_xlfn.XLOOKUP(Customer8[[#This Row],[Account Number]], Transaction!C:C,Transaction!E:E)</f>
        <v>Mobile</v>
      </c>
      <c r="P2361" s="2">
        <f>_xlfn.XLOOKUP(Customer8[[#This Row],[Account Number]], Transaction!C:C,Transaction!F:F)</f>
        <v>44245</v>
      </c>
      <c r="Q2361" s="3">
        <f>Customer8[[#This Row],[Bank Deposit]]-Customer8[[#This Row],[Saving Accounts]]</f>
        <v>264352.47850000003</v>
      </c>
      <c r="R2361" s="3">
        <f>IF(AND(K2361="Current", Customer8[[#This Row],[Balance]]&gt;500000), Customer8[[#This Row],[Balance]]*1.02, Customer8[[#This Row],[Balance]])</f>
        <v>264352.47850000003</v>
      </c>
      <c r="S2361" s="3" t="str">
        <f>TEXT(Customer8[[#This Row],[Transaction_Date]], "MMM")</f>
        <v>Feb</v>
      </c>
      <c r="T2361" s="3" t="str">
        <f t="shared" si="36"/>
        <v>70 Yrs &amp; Above</v>
      </c>
      <c r="U2361" s="3" t="str">
        <f>TEXT(Customer8[[#This Row],[Transaction_Date]],"YYYY")</f>
        <v>2021</v>
      </c>
    </row>
    <row r="2362" spans="1:21" x14ac:dyDescent="0.35">
      <c r="A2362" t="s">
        <v>4862</v>
      </c>
      <c r="B2362">
        <v>108897724</v>
      </c>
      <c r="C2362">
        <v>76</v>
      </c>
      <c r="D2362" s="1">
        <v>16947</v>
      </c>
      <c r="E2362" t="s">
        <v>11</v>
      </c>
      <c r="F2362" t="s">
        <v>886</v>
      </c>
      <c r="G2362" t="s">
        <v>2737</v>
      </c>
      <c r="H2362" s="3">
        <v>451924.44660000002</v>
      </c>
      <c r="I2362" s="3">
        <v>127682.95759999999</v>
      </c>
      <c r="J2362" t="s">
        <v>4863</v>
      </c>
      <c r="K2362" t="str">
        <f>_xlfn.XLOOKUP(A2362, Accounts!A:A, Accounts!E:E, "Not Found")</f>
        <v>Savings</v>
      </c>
      <c r="L2362" s="3">
        <f>_xlfn.XLOOKUP(A2362, Accounts!A:A, Accounts!G:G, 0)</f>
        <v>2897441792</v>
      </c>
      <c r="M2362" s="3" t="str">
        <f>_xlfn.XLOOKUP(A2362, Loan!A:A, Loan!D:D, "0")</f>
        <v>0</v>
      </c>
      <c r="N2362" s="3" t="str">
        <f>_xlfn.XLOOKUP(Customer8[[#This Row],[Account Number]],Transaction!C:C,Transaction!D:D)</f>
        <v>Checks</v>
      </c>
      <c r="O2362" s="3" t="str">
        <f>_xlfn.XLOOKUP(Customer8[[#This Row],[Account Number]], Transaction!C:C,Transaction!E:E)</f>
        <v>Informal Services</v>
      </c>
      <c r="P2362" s="2">
        <f>_xlfn.XLOOKUP(Customer8[[#This Row],[Account Number]], Transaction!C:C,Transaction!F:F)</f>
        <v>44223</v>
      </c>
      <c r="Q2362" s="3">
        <f>Customer8[[#This Row],[Bank Deposit]]-Customer8[[#This Row],[Saving Accounts]]</f>
        <v>324241.48900000006</v>
      </c>
      <c r="R2362" s="3">
        <f>IF(AND(K2362="Current", Customer8[[#This Row],[Balance]]&gt;500000), Customer8[[#This Row],[Balance]]*1.02, Customer8[[#This Row],[Balance]])</f>
        <v>324241.48900000006</v>
      </c>
      <c r="S2362" s="3" t="str">
        <f>TEXT(Customer8[[#This Row],[Transaction_Date]], "MMM")</f>
        <v>Jan</v>
      </c>
      <c r="T2362" s="3" t="str">
        <f t="shared" si="36"/>
        <v>70 Yrs &amp; Above</v>
      </c>
      <c r="U2362" s="3" t="str">
        <f>TEXT(Customer8[[#This Row],[Transaction_Date]],"YYYY")</f>
        <v>2021</v>
      </c>
    </row>
    <row r="2363" spans="1:21" x14ac:dyDescent="0.35">
      <c r="A2363" t="s">
        <v>4864</v>
      </c>
      <c r="B2363">
        <v>961508732</v>
      </c>
      <c r="C2363">
        <v>69</v>
      </c>
      <c r="D2363" s="1">
        <v>19503.75</v>
      </c>
      <c r="E2363" t="s">
        <v>11</v>
      </c>
      <c r="F2363" t="s">
        <v>1762</v>
      </c>
      <c r="G2363" t="s">
        <v>2737</v>
      </c>
      <c r="H2363" s="3">
        <v>1209300.2024000001</v>
      </c>
      <c r="I2363" s="3">
        <v>552041.12890000001</v>
      </c>
      <c r="J2363" t="s">
        <v>4865</v>
      </c>
      <c r="K2363" t="str">
        <f>_xlfn.XLOOKUP(A2363, Accounts!A:A, Accounts!E:E, "Not Found")</f>
        <v>Current</v>
      </c>
      <c r="L2363" s="3">
        <f>_xlfn.XLOOKUP(A2363, Accounts!A:A, Accounts!G:G, 0)</f>
        <v>859189095</v>
      </c>
      <c r="M2363" s="3" t="str">
        <f>_xlfn.XLOOKUP(A2363, Loan!A:A, Loan!D:D, "0")</f>
        <v>0</v>
      </c>
      <c r="N2363" s="3" t="str">
        <f>_xlfn.XLOOKUP(Customer8[[#This Row],[Account Number]],Transaction!C:C,Transaction!D:D)</f>
        <v>Money Deposit</v>
      </c>
      <c r="O2363" s="3" t="str">
        <f>_xlfn.XLOOKUP(Customer8[[#This Row],[Account Number]], Transaction!C:C,Transaction!E:E)</f>
        <v>Bank</v>
      </c>
      <c r="P2363" s="2">
        <f>_xlfn.XLOOKUP(Customer8[[#This Row],[Account Number]], Transaction!C:C,Transaction!F:F)</f>
        <v>44333</v>
      </c>
      <c r="Q2363" s="3">
        <f>Customer8[[#This Row],[Bank Deposit]]-Customer8[[#This Row],[Saving Accounts]]</f>
        <v>657259.07350000006</v>
      </c>
      <c r="R2363" s="3">
        <f>IF(AND(K2363="Current", Customer8[[#This Row],[Balance]]&gt;500000), Customer8[[#This Row],[Balance]]*1.02, Customer8[[#This Row],[Balance]])</f>
        <v>670404.25497000013</v>
      </c>
      <c r="S2363" s="3" t="str">
        <f>TEXT(Customer8[[#This Row],[Transaction_Date]], "MMM")</f>
        <v>May</v>
      </c>
      <c r="T2363" s="3" t="str">
        <f t="shared" si="36"/>
        <v>60-69 Yrs</v>
      </c>
      <c r="U2363" s="3" t="str">
        <f>TEXT(Customer8[[#This Row],[Transaction_Date]],"YYYY")</f>
        <v>2021</v>
      </c>
    </row>
    <row r="2364" spans="1:21" x14ac:dyDescent="0.35">
      <c r="A2364" t="s">
        <v>4866</v>
      </c>
      <c r="B2364">
        <v>684094273</v>
      </c>
      <c r="C2364">
        <v>54</v>
      </c>
      <c r="D2364" s="1">
        <v>24982.5</v>
      </c>
      <c r="E2364" t="s">
        <v>11</v>
      </c>
      <c r="F2364" t="s">
        <v>612</v>
      </c>
      <c r="G2364" t="s">
        <v>2737</v>
      </c>
      <c r="H2364" s="3">
        <v>531819.13829999999</v>
      </c>
      <c r="I2364" s="3">
        <v>111913.2448</v>
      </c>
      <c r="J2364" t="s">
        <v>4867</v>
      </c>
      <c r="K2364" t="str">
        <f>_xlfn.XLOOKUP(A2364, Accounts!A:A, Accounts!E:E, "Not Found")</f>
        <v>Corporate</v>
      </c>
      <c r="L2364" s="3">
        <f>_xlfn.XLOOKUP(A2364, Accounts!A:A, Accounts!G:G, 0)</f>
        <v>748995072</v>
      </c>
      <c r="M2364" s="3" t="str">
        <f>_xlfn.XLOOKUP(A2364, Loan!A:A, Loan!D:D, "0")</f>
        <v>0</v>
      </c>
      <c r="N2364" s="3" t="str">
        <f>_xlfn.XLOOKUP(Customer8[[#This Row],[Account Number]],Transaction!C:C,Transaction!D:D)</f>
        <v>Money Deposit</v>
      </c>
      <c r="O2364" s="3" t="str">
        <f>_xlfn.XLOOKUP(Customer8[[#This Row],[Account Number]], Transaction!C:C,Transaction!E:E)</f>
        <v>Bank</v>
      </c>
      <c r="P2364" s="2">
        <f>_xlfn.XLOOKUP(Customer8[[#This Row],[Account Number]], Transaction!C:C,Transaction!F:F)</f>
        <v>44608</v>
      </c>
      <c r="Q2364" s="3">
        <f>Customer8[[#This Row],[Bank Deposit]]-Customer8[[#This Row],[Saving Accounts]]</f>
        <v>419905.89350000001</v>
      </c>
      <c r="R2364" s="3">
        <f>IF(AND(K2364="Current", Customer8[[#This Row],[Balance]]&gt;500000), Customer8[[#This Row],[Balance]]*1.02, Customer8[[#This Row],[Balance]])</f>
        <v>419905.89350000001</v>
      </c>
      <c r="S2364" s="3" t="str">
        <f>TEXT(Customer8[[#This Row],[Transaction_Date]], "MMM")</f>
        <v>Feb</v>
      </c>
      <c r="T2364" s="3" t="str">
        <f t="shared" si="36"/>
        <v>50-59 Yrs</v>
      </c>
      <c r="U2364" s="3" t="str">
        <f>TEXT(Customer8[[#This Row],[Transaction_Date]],"YYYY")</f>
        <v>2022</v>
      </c>
    </row>
    <row r="2365" spans="1:21" x14ac:dyDescent="0.35">
      <c r="A2365" t="s">
        <v>4868</v>
      </c>
      <c r="B2365">
        <v>408791530</v>
      </c>
      <c r="C2365">
        <v>65</v>
      </c>
      <c r="D2365" s="1">
        <v>20964.75</v>
      </c>
      <c r="E2365" t="s">
        <v>11</v>
      </c>
      <c r="F2365" t="s">
        <v>526</v>
      </c>
      <c r="G2365" t="s">
        <v>2737</v>
      </c>
      <c r="H2365" s="3">
        <v>131201.57939999999</v>
      </c>
      <c r="I2365" s="3">
        <v>79890.070600000006</v>
      </c>
      <c r="J2365" t="s">
        <v>4869</v>
      </c>
      <c r="K2365" t="str">
        <f>_xlfn.XLOOKUP(A2365, Accounts!A:A, Accounts!E:E, "Not Found")</f>
        <v>Joint</v>
      </c>
      <c r="L2365" s="3">
        <f>_xlfn.XLOOKUP(A2365, Accounts!A:A, Accounts!G:G, 0)</f>
        <v>426936096</v>
      </c>
      <c r="M2365" s="3" t="str">
        <f>_xlfn.XLOOKUP(A2365, Loan!A:A, Loan!D:D, "0")</f>
        <v>0</v>
      </c>
      <c r="N2365" s="3" t="str">
        <f>_xlfn.XLOOKUP(Customer8[[#This Row],[Account Number]],Transaction!C:C,Transaction!D:D)</f>
        <v>Cash Withdrawal</v>
      </c>
      <c r="O2365" s="3" t="str">
        <f>_xlfn.XLOOKUP(Customer8[[#This Row],[Account Number]], Transaction!C:C,Transaction!E:E)</f>
        <v>ATM</v>
      </c>
      <c r="P2365" s="2">
        <f>_xlfn.XLOOKUP(Customer8[[#This Row],[Account Number]], Transaction!C:C,Transaction!F:F)</f>
        <v>44392</v>
      </c>
      <c r="Q2365" s="3">
        <f>Customer8[[#This Row],[Bank Deposit]]-Customer8[[#This Row],[Saving Accounts]]</f>
        <v>51311.508799999981</v>
      </c>
      <c r="R2365" s="3">
        <f>IF(AND(K2365="Current", Customer8[[#This Row],[Balance]]&gt;500000), Customer8[[#This Row],[Balance]]*1.02, Customer8[[#This Row],[Balance]])</f>
        <v>51311.508799999981</v>
      </c>
      <c r="S2365" s="3" t="str">
        <f>TEXT(Customer8[[#This Row],[Transaction_Date]], "MMM")</f>
        <v>Jul</v>
      </c>
      <c r="T2365" s="3" t="str">
        <f t="shared" si="36"/>
        <v>60-69 Yrs</v>
      </c>
      <c r="U2365" s="3" t="str">
        <f>TEXT(Customer8[[#This Row],[Transaction_Date]],"YYYY")</f>
        <v>2021</v>
      </c>
    </row>
    <row r="2366" spans="1:21" x14ac:dyDescent="0.35">
      <c r="A2366" t="s">
        <v>4870</v>
      </c>
      <c r="B2366">
        <v>821536877</v>
      </c>
      <c r="C2366">
        <v>22</v>
      </c>
      <c r="D2366" s="1">
        <v>36670.5</v>
      </c>
      <c r="E2366" t="s">
        <v>11</v>
      </c>
      <c r="F2366" t="s">
        <v>378</v>
      </c>
      <c r="G2366" t="s">
        <v>2737</v>
      </c>
      <c r="H2366" s="3">
        <v>655907.81129999994</v>
      </c>
      <c r="I2366" s="3">
        <v>162415.26759999999</v>
      </c>
      <c r="J2366" t="s">
        <v>4871</v>
      </c>
      <c r="K2366" t="str">
        <f>_xlfn.XLOOKUP(A2366, Accounts!A:A, Accounts!E:E, "Not Found")</f>
        <v>Current</v>
      </c>
      <c r="L2366" s="3">
        <f>_xlfn.XLOOKUP(A2366, Accounts!A:A, Accounts!G:G, 0)</f>
        <v>271874743</v>
      </c>
      <c r="M2366" s="3" t="str">
        <f>_xlfn.XLOOKUP(A2366, Loan!A:A, Loan!D:D, "0")</f>
        <v>0</v>
      </c>
      <c r="N2366" s="3" t="str">
        <f>_xlfn.XLOOKUP(Customer8[[#This Row],[Account Number]],Transaction!C:C,Transaction!D:D)</f>
        <v>Checks</v>
      </c>
      <c r="O2366" s="3" t="str">
        <f>_xlfn.XLOOKUP(Customer8[[#This Row],[Account Number]], Transaction!C:C,Transaction!E:E)</f>
        <v>Informal Services</v>
      </c>
      <c r="P2366" s="2">
        <f>_xlfn.XLOOKUP(Customer8[[#This Row],[Account Number]], Transaction!C:C,Transaction!F:F)</f>
        <v>44547</v>
      </c>
      <c r="Q2366" s="3">
        <f>Customer8[[#This Row],[Bank Deposit]]-Customer8[[#This Row],[Saving Accounts]]</f>
        <v>493492.54369999992</v>
      </c>
      <c r="R2366" s="3">
        <f>IF(AND(K2366="Current", Customer8[[#This Row],[Balance]]&gt;500000), Customer8[[#This Row],[Balance]]*1.02, Customer8[[#This Row],[Balance]])</f>
        <v>493492.54369999992</v>
      </c>
      <c r="S2366" s="3" t="str">
        <f>TEXT(Customer8[[#This Row],[Transaction_Date]], "MMM")</f>
        <v>Dec</v>
      </c>
      <c r="T2366" s="3" t="str">
        <f t="shared" si="36"/>
        <v>20-29 Yrs</v>
      </c>
      <c r="U2366" s="3" t="str">
        <f>TEXT(Customer8[[#This Row],[Transaction_Date]],"YYYY")</f>
        <v>2021</v>
      </c>
    </row>
    <row r="2367" spans="1:21" x14ac:dyDescent="0.35">
      <c r="A2367" t="s">
        <v>4872</v>
      </c>
      <c r="B2367">
        <v>502707354</v>
      </c>
      <c r="C2367">
        <v>68</v>
      </c>
      <c r="D2367" s="1">
        <v>19869</v>
      </c>
      <c r="E2367" t="s">
        <v>11</v>
      </c>
      <c r="F2367" t="s">
        <v>202</v>
      </c>
      <c r="G2367" t="s">
        <v>2737</v>
      </c>
      <c r="H2367" s="3">
        <v>1457664.192</v>
      </c>
      <c r="I2367" s="3">
        <v>301736.4877</v>
      </c>
      <c r="J2367" t="s">
        <v>4873</v>
      </c>
      <c r="K2367" t="str">
        <f>_xlfn.XLOOKUP(A2367, Accounts!A:A, Accounts!E:E, "Not Found")</f>
        <v>Current</v>
      </c>
      <c r="L2367" s="3">
        <f>_xlfn.XLOOKUP(A2367, Accounts!A:A, Accounts!G:G, 0)</f>
        <v>44506683</v>
      </c>
      <c r="M2367" s="3" t="str">
        <f>_xlfn.XLOOKUP(A2367, Loan!A:A, Loan!D:D, "0")</f>
        <v>0</v>
      </c>
      <c r="N2367" s="3" t="str">
        <f>_xlfn.XLOOKUP(Customer8[[#This Row],[Account Number]],Transaction!C:C,Transaction!D:D)</f>
        <v>Cash Withdrawal</v>
      </c>
      <c r="O2367" s="3" t="str">
        <f>_xlfn.XLOOKUP(Customer8[[#This Row],[Account Number]], Transaction!C:C,Transaction!E:E)</f>
        <v>POS</v>
      </c>
      <c r="P2367" s="2">
        <f>_xlfn.XLOOKUP(Customer8[[#This Row],[Account Number]], Transaction!C:C,Transaction!F:F)</f>
        <v>44348</v>
      </c>
      <c r="Q2367" s="3">
        <f>Customer8[[#This Row],[Bank Deposit]]-Customer8[[#This Row],[Saving Accounts]]</f>
        <v>1155927.7043000001</v>
      </c>
      <c r="R2367" s="3">
        <f>IF(AND(K2367="Current", Customer8[[#This Row],[Balance]]&gt;500000), Customer8[[#This Row],[Balance]]*1.02, Customer8[[#This Row],[Balance]])</f>
        <v>1179046.2583860001</v>
      </c>
      <c r="S2367" s="3" t="str">
        <f>TEXT(Customer8[[#This Row],[Transaction_Date]], "MMM")</f>
        <v>Jun</v>
      </c>
      <c r="T2367" s="3" t="str">
        <f t="shared" si="36"/>
        <v>60-69 Yrs</v>
      </c>
      <c r="U2367" s="3" t="str">
        <f>TEXT(Customer8[[#This Row],[Transaction_Date]],"YYYY")</f>
        <v>2021</v>
      </c>
    </row>
    <row r="2368" spans="1:21" x14ac:dyDescent="0.35">
      <c r="A2368" t="s">
        <v>4874</v>
      </c>
      <c r="B2368">
        <v>866388847</v>
      </c>
      <c r="C2368">
        <v>74</v>
      </c>
      <c r="D2368" s="1">
        <v>17677.5</v>
      </c>
      <c r="E2368" t="s">
        <v>11</v>
      </c>
      <c r="F2368" t="s">
        <v>1017</v>
      </c>
      <c r="G2368" t="s">
        <v>2737</v>
      </c>
      <c r="H2368" s="3">
        <v>682831.25650000002</v>
      </c>
      <c r="I2368" s="3">
        <v>554874.61670000001</v>
      </c>
      <c r="J2368" t="s">
        <v>4875</v>
      </c>
      <c r="K2368" t="str">
        <f>_xlfn.XLOOKUP(A2368, Accounts!A:A, Accounts!E:E, "Not Found")</f>
        <v>Corporate</v>
      </c>
      <c r="L2368" s="3">
        <f>_xlfn.XLOOKUP(A2368, Accounts!A:A, Accounts!G:G, 0)</f>
        <v>467978868</v>
      </c>
      <c r="M2368" s="3" t="str">
        <f>_xlfn.XLOOKUP(A2368, Loan!A:A, Loan!D:D, "0")</f>
        <v>0</v>
      </c>
      <c r="N2368" s="3" t="str">
        <f>_xlfn.XLOOKUP(Customer8[[#This Row],[Account Number]],Transaction!C:C,Transaction!D:D)</f>
        <v>Money Transfer</v>
      </c>
      <c r="O2368" s="3" t="str">
        <f>_xlfn.XLOOKUP(Customer8[[#This Row],[Account Number]], Transaction!C:C,Transaction!E:E)</f>
        <v>Internet Banking</v>
      </c>
      <c r="P2368" s="2">
        <f>_xlfn.XLOOKUP(Customer8[[#This Row],[Account Number]], Transaction!C:C,Transaction!F:F)</f>
        <v>44630</v>
      </c>
      <c r="Q2368" s="3">
        <f>Customer8[[#This Row],[Bank Deposit]]-Customer8[[#This Row],[Saving Accounts]]</f>
        <v>127956.6398</v>
      </c>
      <c r="R2368" s="3">
        <f>IF(AND(K2368="Current", Customer8[[#This Row],[Balance]]&gt;500000), Customer8[[#This Row],[Balance]]*1.02, Customer8[[#This Row],[Balance]])</f>
        <v>127956.6398</v>
      </c>
      <c r="S2368" s="3" t="str">
        <f>TEXT(Customer8[[#This Row],[Transaction_Date]], "MMM")</f>
        <v>Mar</v>
      </c>
      <c r="T2368" s="3" t="str">
        <f t="shared" si="36"/>
        <v>70 Yrs &amp; Above</v>
      </c>
      <c r="U2368" s="3" t="str">
        <f>TEXT(Customer8[[#This Row],[Transaction_Date]],"YYYY")</f>
        <v>2022</v>
      </c>
    </row>
    <row r="2369" spans="1:21" x14ac:dyDescent="0.35">
      <c r="A2369" t="s">
        <v>4876</v>
      </c>
      <c r="B2369">
        <v>858506489</v>
      </c>
      <c r="C2369">
        <v>22</v>
      </c>
      <c r="D2369" s="1">
        <v>36670.5</v>
      </c>
      <c r="E2369" t="s">
        <v>11</v>
      </c>
      <c r="F2369" t="s">
        <v>444</v>
      </c>
      <c r="G2369" t="s">
        <v>2737</v>
      </c>
      <c r="H2369" s="3">
        <v>592604.24010000005</v>
      </c>
      <c r="I2369" s="3">
        <v>103965.6562</v>
      </c>
      <c r="J2369" t="s">
        <v>4877</v>
      </c>
      <c r="K2369" t="str">
        <f>_xlfn.XLOOKUP(A2369, Accounts!A:A, Accounts!E:E, "Not Found")</f>
        <v>Domiciliary</v>
      </c>
      <c r="L2369" s="3">
        <f>_xlfn.XLOOKUP(A2369, Accounts!A:A, Accounts!G:G, 0)</f>
        <v>3210860712</v>
      </c>
      <c r="M2369" s="3" t="str">
        <f>_xlfn.XLOOKUP(A2369, Loan!A:A, Loan!D:D, "0")</f>
        <v>0</v>
      </c>
      <c r="N2369" s="3" t="str">
        <f>_xlfn.XLOOKUP(Customer8[[#This Row],[Account Number]],Transaction!C:C,Transaction!D:D)</f>
        <v>Cash Withdrawal</v>
      </c>
      <c r="O2369" s="3" t="str">
        <f>_xlfn.XLOOKUP(Customer8[[#This Row],[Account Number]], Transaction!C:C,Transaction!E:E)</f>
        <v>ATM</v>
      </c>
      <c r="P2369" s="2">
        <f>_xlfn.XLOOKUP(Customer8[[#This Row],[Account Number]], Transaction!C:C,Transaction!F:F)</f>
        <v>44424</v>
      </c>
      <c r="Q2369" s="3">
        <f>Customer8[[#This Row],[Bank Deposit]]-Customer8[[#This Row],[Saving Accounts]]</f>
        <v>488638.58390000009</v>
      </c>
      <c r="R2369" s="3">
        <f>IF(AND(K2369="Current", Customer8[[#This Row],[Balance]]&gt;500000), Customer8[[#This Row],[Balance]]*1.02, Customer8[[#This Row],[Balance]])</f>
        <v>488638.58390000009</v>
      </c>
      <c r="S2369" s="3" t="str">
        <f>TEXT(Customer8[[#This Row],[Transaction_Date]], "MMM")</f>
        <v>Aug</v>
      </c>
      <c r="T2369" s="3" t="str">
        <f t="shared" si="36"/>
        <v>20-29 Yrs</v>
      </c>
      <c r="U2369" s="3" t="str">
        <f>TEXT(Customer8[[#This Row],[Transaction_Date]],"YYYY")</f>
        <v>2021</v>
      </c>
    </row>
    <row r="2370" spans="1:21" x14ac:dyDescent="0.35">
      <c r="A2370" t="s">
        <v>4878</v>
      </c>
      <c r="B2370">
        <v>2674446</v>
      </c>
      <c r="C2370">
        <v>79</v>
      </c>
      <c r="D2370" s="1">
        <v>15851.25</v>
      </c>
      <c r="E2370" t="s">
        <v>11</v>
      </c>
      <c r="F2370" t="s">
        <v>95</v>
      </c>
      <c r="G2370" t="s">
        <v>2737</v>
      </c>
      <c r="H2370" s="3">
        <v>548418.29410000006</v>
      </c>
      <c r="I2370" s="3">
        <v>148927.61730000001</v>
      </c>
      <c r="J2370" t="s">
        <v>4879</v>
      </c>
      <c r="K2370" t="str">
        <f>_xlfn.XLOOKUP(A2370, Accounts!A:A, Accounts!E:E, "Not Found")</f>
        <v>Current</v>
      </c>
      <c r="L2370" s="3">
        <f>_xlfn.XLOOKUP(A2370, Accounts!A:A, Accounts!G:G, 0)</f>
        <v>751619064</v>
      </c>
      <c r="M2370" s="3" t="str">
        <f>_xlfn.XLOOKUP(A2370, Loan!A:A, Loan!D:D, "0")</f>
        <v>0</v>
      </c>
      <c r="N2370" s="3" t="str">
        <f>_xlfn.XLOOKUP(Customer8[[#This Row],[Account Number]],Transaction!C:C,Transaction!D:D)</f>
        <v>Money Transfer</v>
      </c>
      <c r="O2370" s="3" t="str">
        <f>_xlfn.XLOOKUP(Customer8[[#This Row],[Account Number]], Transaction!C:C,Transaction!E:E)</f>
        <v>Mobile</v>
      </c>
      <c r="P2370" s="2">
        <f>_xlfn.XLOOKUP(Customer8[[#This Row],[Account Number]], Transaction!C:C,Transaction!F:F)</f>
        <v>44604</v>
      </c>
      <c r="Q2370" s="3">
        <f>Customer8[[#This Row],[Bank Deposit]]-Customer8[[#This Row],[Saving Accounts]]</f>
        <v>399490.67680000002</v>
      </c>
      <c r="R2370" s="3">
        <f>IF(AND(K2370="Current", Customer8[[#This Row],[Balance]]&gt;500000), Customer8[[#This Row],[Balance]]*1.02, Customer8[[#This Row],[Balance]])</f>
        <v>399490.67680000002</v>
      </c>
      <c r="S2370" s="3" t="str">
        <f>TEXT(Customer8[[#This Row],[Transaction_Date]], "MMM")</f>
        <v>Feb</v>
      </c>
      <c r="T2370" s="3" t="str">
        <f t="shared" ref="T2370:T2433" si="37">IF(C2370&lt;20,"Below 20 Yrs",IF(C2370&lt;=29,"20-29 Yrs",IF(C2370&lt;=39,"30-39 Yrs",IF(C2370&lt;=49,"40-49 Yrs",IF(C2370&lt;=59,"50-59 Yrs",IF(C2370&lt;=69,"60-69 Yrs","70 Yrs &amp; Above"))))))</f>
        <v>70 Yrs &amp; Above</v>
      </c>
      <c r="U2370" s="3" t="str">
        <f>TEXT(Customer8[[#This Row],[Transaction_Date]],"YYYY")</f>
        <v>2022</v>
      </c>
    </row>
    <row r="2371" spans="1:21" x14ac:dyDescent="0.35">
      <c r="A2371" t="s">
        <v>4880</v>
      </c>
      <c r="B2371">
        <v>554865630</v>
      </c>
      <c r="C2371">
        <v>41</v>
      </c>
      <c r="D2371" s="1">
        <v>29730.75</v>
      </c>
      <c r="E2371" t="s">
        <v>11</v>
      </c>
      <c r="F2371" t="s">
        <v>424</v>
      </c>
      <c r="G2371" t="s">
        <v>2737</v>
      </c>
      <c r="H2371" s="3">
        <v>542700.29740000004</v>
      </c>
      <c r="I2371" s="3">
        <v>364055.25429999997</v>
      </c>
      <c r="J2371" t="s">
        <v>4881</v>
      </c>
      <c r="K2371" t="str">
        <f>_xlfn.XLOOKUP(A2371, Accounts!A:A, Accounts!E:E, "Not Found")</f>
        <v>Savings</v>
      </c>
      <c r="L2371" s="3">
        <f>_xlfn.XLOOKUP(A2371, Accounts!A:A, Accounts!G:G, 0)</f>
        <v>18615765</v>
      </c>
      <c r="M2371" s="3" t="str">
        <f>_xlfn.XLOOKUP(A2371, Loan!A:A, Loan!D:D, "0")</f>
        <v>0</v>
      </c>
      <c r="N2371" s="3" t="str">
        <f>_xlfn.XLOOKUP(Customer8[[#This Row],[Account Number]],Transaction!C:C,Transaction!D:D)</f>
        <v>Money Transfer</v>
      </c>
      <c r="O2371" s="3" t="str">
        <f>_xlfn.XLOOKUP(Customer8[[#This Row],[Account Number]], Transaction!C:C,Transaction!E:E)</f>
        <v>Internet Banking</v>
      </c>
      <c r="P2371" s="2">
        <f>_xlfn.XLOOKUP(Customer8[[#This Row],[Account Number]], Transaction!C:C,Transaction!F:F)</f>
        <v>44669</v>
      </c>
      <c r="Q2371" s="3">
        <f>Customer8[[#This Row],[Bank Deposit]]-Customer8[[#This Row],[Saving Accounts]]</f>
        <v>178645.04310000007</v>
      </c>
      <c r="R2371" s="3">
        <f>IF(AND(K2371="Current", Customer8[[#This Row],[Balance]]&gt;500000), Customer8[[#This Row],[Balance]]*1.02, Customer8[[#This Row],[Balance]])</f>
        <v>178645.04310000007</v>
      </c>
      <c r="S2371" s="3" t="str">
        <f>TEXT(Customer8[[#This Row],[Transaction_Date]], "MMM")</f>
        <v>Apr</v>
      </c>
      <c r="T2371" s="3" t="str">
        <f t="shared" si="37"/>
        <v>40-49 Yrs</v>
      </c>
      <c r="U2371" s="3" t="str">
        <f>TEXT(Customer8[[#This Row],[Transaction_Date]],"YYYY")</f>
        <v>2022</v>
      </c>
    </row>
    <row r="2372" spans="1:21" x14ac:dyDescent="0.35">
      <c r="A2372" t="s">
        <v>4882</v>
      </c>
      <c r="B2372">
        <v>251901445</v>
      </c>
      <c r="C2372">
        <v>72</v>
      </c>
      <c r="D2372" s="1">
        <v>18408</v>
      </c>
      <c r="E2372" t="s">
        <v>11</v>
      </c>
      <c r="F2372" t="s">
        <v>968</v>
      </c>
      <c r="G2372" t="s">
        <v>2737</v>
      </c>
      <c r="H2372" s="3">
        <v>250162.34179999999</v>
      </c>
      <c r="I2372" s="3">
        <v>120757.977</v>
      </c>
      <c r="J2372" t="s">
        <v>4883</v>
      </c>
      <c r="K2372" t="str">
        <f>_xlfn.XLOOKUP(A2372, Accounts!A:A, Accounts!E:E, "Not Found")</f>
        <v>Domiciliary</v>
      </c>
      <c r="L2372" s="3">
        <f>_xlfn.XLOOKUP(A2372, Accounts!A:A, Accounts!G:G, 0)</f>
        <v>20636256</v>
      </c>
      <c r="M2372" s="3" t="str">
        <f>_xlfn.XLOOKUP(A2372, Loan!A:A, Loan!D:D, "0")</f>
        <v>0</v>
      </c>
      <c r="N2372" s="3" t="str">
        <f>_xlfn.XLOOKUP(Customer8[[#This Row],[Account Number]],Transaction!C:C,Transaction!D:D)</f>
        <v>Cash Withdrawal</v>
      </c>
      <c r="O2372" s="3" t="str">
        <f>_xlfn.XLOOKUP(Customer8[[#This Row],[Account Number]], Transaction!C:C,Transaction!E:E)</f>
        <v>POS</v>
      </c>
      <c r="P2372" s="2">
        <f>_xlfn.XLOOKUP(Customer8[[#This Row],[Account Number]], Transaction!C:C,Transaction!F:F)</f>
        <v>44331</v>
      </c>
      <c r="Q2372" s="3">
        <f>Customer8[[#This Row],[Bank Deposit]]-Customer8[[#This Row],[Saving Accounts]]</f>
        <v>129404.3648</v>
      </c>
      <c r="R2372" s="3">
        <f>IF(AND(K2372="Current", Customer8[[#This Row],[Balance]]&gt;500000), Customer8[[#This Row],[Balance]]*1.02, Customer8[[#This Row],[Balance]])</f>
        <v>129404.3648</v>
      </c>
      <c r="S2372" s="3" t="str">
        <f>TEXT(Customer8[[#This Row],[Transaction_Date]], "MMM")</f>
        <v>May</v>
      </c>
      <c r="T2372" s="3" t="str">
        <f t="shared" si="37"/>
        <v>70 Yrs &amp; Above</v>
      </c>
      <c r="U2372" s="3" t="str">
        <f>TEXT(Customer8[[#This Row],[Transaction_Date]],"YYYY")</f>
        <v>2021</v>
      </c>
    </row>
    <row r="2373" spans="1:21" x14ac:dyDescent="0.35">
      <c r="A2373" t="s">
        <v>4884</v>
      </c>
      <c r="B2373">
        <v>626603303</v>
      </c>
      <c r="C2373">
        <v>18</v>
      </c>
      <c r="D2373" s="1">
        <v>38131.5</v>
      </c>
      <c r="E2373" t="s">
        <v>11</v>
      </c>
      <c r="F2373" t="s">
        <v>864</v>
      </c>
      <c r="G2373" t="s">
        <v>2737</v>
      </c>
      <c r="H2373" s="3">
        <v>1883360.0796999999</v>
      </c>
      <c r="I2373" s="3">
        <v>398672.3284</v>
      </c>
      <c r="J2373" t="s">
        <v>2690</v>
      </c>
      <c r="K2373" t="str">
        <f>_xlfn.XLOOKUP(A2373, Accounts!A:A, Accounts!E:E, "Not Found")</f>
        <v>Domiciliary</v>
      </c>
      <c r="L2373" s="3">
        <f>_xlfn.XLOOKUP(A2373, Accounts!A:A, Accounts!G:G, 0)</f>
        <v>4479280644</v>
      </c>
      <c r="M2373" s="3" t="str">
        <f>_xlfn.XLOOKUP(A2373, Loan!A:A, Loan!D:D, "0")</f>
        <v>0</v>
      </c>
      <c r="N2373" s="3" t="str">
        <f>_xlfn.XLOOKUP(Customer8[[#This Row],[Account Number]],Transaction!C:C,Transaction!D:D)</f>
        <v>Cash Withdrawal</v>
      </c>
      <c r="O2373" s="3" t="str">
        <f>_xlfn.XLOOKUP(Customer8[[#This Row],[Account Number]], Transaction!C:C,Transaction!E:E)</f>
        <v>Bank</v>
      </c>
      <c r="P2373" s="2">
        <f>_xlfn.XLOOKUP(Customer8[[#This Row],[Account Number]], Transaction!C:C,Transaction!F:F)</f>
        <v>44542</v>
      </c>
      <c r="Q2373" s="3">
        <f>Customer8[[#This Row],[Bank Deposit]]-Customer8[[#This Row],[Saving Accounts]]</f>
        <v>1484687.7512999999</v>
      </c>
      <c r="R2373" s="3">
        <f>IF(AND(K2373="Current", Customer8[[#This Row],[Balance]]&gt;500000), Customer8[[#This Row],[Balance]]*1.02, Customer8[[#This Row],[Balance]])</f>
        <v>1484687.7512999999</v>
      </c>
      <c r="S2373" s="3" t="str">
        <f>TEXT(Customer8[[#This Row],[Transaction_Date]], "MMM")</f>
        <v>Dec</v>
      </c>
      <c r="T2373" s="3" t="str">
        <f t="shared" si="37"/>
        <v>Below 20 Yrs</v>
      </c>
      <c r="U2373" s="3" t="str">
        <f>TEXT(Customer8[[#This Row],[Transaction_Date]],"YYYY")</f>
        <v>2021</v>
      </c>
    </row>
    <row r="2374" spans="1:21" x14ac:dyDescent="0.35">
      <c r="A2374" t="s">
        <v>4885</v>
      </c>
      <c r="B2374">
        <v>219258652</v>
      </c>
      <c r="C2374">
        <v>69</v>
      </c>
      <c r="D2374" s="1">
        <v>19503.75</v>
      </c>
      <c r="E2374" t="s">
        <v>11</v>
      </c>
      <c r="F2374" t="s">
        <v>728</v>
      </c>
      <c r="G2374" t="s">
        <v>2737</v>
      </c>
      <c r="H2374" s="3">
        <v>147842.92249999999</v>
      </c>
      <c r="I2374" s="3">
        <v>73435.691600000006</v>
      </c>
      <c r="J2374" t="s">
        <v>4886</v>
      </c>
      <c r="K2374" t="str">
        <f>_xlfn.XLOOKUP(A2374, Accounts!A:A, Accounts!E:E, "Not Found")</f>
        <v>Corporate</v>
      </c>
      <c r="L2374" s="3">
        <f>_xlfn.XLOOKUP(A2374, Accounts!A:A, Accounts!G:G, 0)</f>
        <v>4080547608</v>
      </c>
      <c r="M2374" s="3" t="str">
        <f>_xlfn.XLOOKUP(A2374, Loan!A:A, Loan!D:D, "0")</f>
        <v>0</v>
      </c>
      <c r="N2374" s="3" t="str">
        <f>_xlfn.XLOOKUP(Customer8[[#This Row],[Account Number]],Transaction!C:C,Transaction!D:D)</f>
        <v>Money Transfer</v>
      </c>
      <c r="O2374" s="3" t="str">
        <f>_xlfn.XLOOKUP(Customer8[[#This Row],[Account Number]], Transaction!C:C,Transaction!E:E)</f>
        <v>Mobile</v>
      </c>
      <c r="P2374" s="2">
        <f>_xlfn.XLOOKUP(Customer8[[#This Row],[Account Number]], Transaction!C:C,Transaction!F:F)</f>
        <v>44426</v>
      </c>
      <c r="Q2374" s="3">
        <f>Customer8[[#This Row],[Bank Deposit]]-Customer8[[#This Row],[Saving Accounts]]</f>
        <v>74407.23089999998</v>
      </c>
      <c r="R2374" s="3">
        <f>IF(AND(K2374="Current", Customer8[[#This Row],[Balance]]&gt;500000), Customer8[[#This Row],[Balance]]*1.02, Customer8[[#This Row],[Balance]])</f>
        <v>74407.23089999998</v>
      </c>
      <c r="S2374" s="3" t="str">
        <f>TEXT(Customer8[[#This Row],[Transaction_Date]], "MMM")</f>
        <v>Aug</v>
      </c>
      <c r="T2374" s="3" t="str">
        <f t="shared" si="37"/>
        <v>60-69 Yrs</v>
      </c>
      <c r="U2374" s="3" t="str">
        <f>TEXT(Customer8[[#This Row],[Transaction_Date]],"YYYY")</f>
        <v>2021</v>
      </c>
    </row>
    <row r="2375" spans="1:21" x14ac:dyDescent="0.35">
      <c r="A2375" t="s">
        <v>2627</v>
      </c>
      <c r="B2375">
        <v>463217730</v>
      </c>
      <c r="C2375">
        <v>85</v>
      </c>
      <c r="D2375" s="1">
        <v>13659.75</v>
      </c>
      <c r="E2375" t="s">
        <v>11</v>
      </c>
      <c r="F2375" t="s">
        <v>28</v>
      </c>
      <c r="G2375" t="s">
        <v>2737</v>
      </c>
      <c r="H2375" s="3">
        <v>240122.72320000001</v>
      </c>
      <c r="I2375" s="3">
        <v>57926.512600000002</v>
      </c>
      <c r="J2375" t="s">
        <v>4887</v>
      </c>
      <c r="K2375" t="str">
        <f>_xlfn.XLOOKUP(A2375, Accounts!A:A, Accounts!E:E, "Not Found")</f>
        <v>Joint</v>
      </c>
      <c r="L2375" s="3">
        <f>_xlfn.XLOOKUP(A2375, Accounts!A:A, Accounts!G:G, 0)</f>
        <v>13818123</v>
      </c>
      <c r="M2375" s="3" t="str">
        <f>_xlfn.XLOOKUP(A2375, Loan!A:A, Loan!D:D, "0")</f>
        <v>0</v>
      </c>
      <c r="N2375" s="3" t="str">
        <f>_xlfn.XLOOKUP(Customer8[[#This Row],[Account Number]],Transaction!C:C,Transaction!D:D)</f>
        <v>Online Payment</v>
      </c>
      <c r="O2375" s="3" t="str">
        <f>_xlfn.XLOOKUP(Customer8[[#This Row],[Account Number]], Transaction!C:C,Transaction!E:E)</f>
        <v>Card</v>
      </c>
      <c r="P2375" s="2">
        <f>_xlfn.XLOOKUP(Customer8[[#This Row],[Account Number]], Transaction!C:C,Transaction!F:F)</f>
        <v>44264</v>
      </c>
      <c r="Q2375" s="3">
        <f>Customer8[[#This Row],[Bank Deposit]]-Customer8[[#This Row],[Saving Accounts]]</f>
        <v>182196.21059999999</v>
      </c>
      <c r="R2375" s="3">
        <f>IF(AND(K2375="Current", Customer8[[#This Row],[Balance]]&gt;500000), Customer8[[#This Row],[Balance]]*1.02, Customer8[[#This Row],[Balance]])</f>
        <v>182196.21059999999</v>
      </c>
      <c r="S2375" s="3" t="str">
        <f>TEXT(Customer8[[#This Row],[Transaction_Date]], "MMM")</f>
        <v>Mar</v>
      </c>
      <c r="T2375" s="3" t="str">
        <f t="shared" si="37"/>
        <v>70 Yrs &amp; Above</v>
      </c>
      <c r="U2375" s="3" t="str">
        <f>TEXT(Customer8[[#This Row],[Transaction_Date]],"YYYY")</f>
        <v>2021</v>
      </c>
    </row>
    <row r="2376" spans="1:21" x14ac:dyDescent="0.35">
      <c r="A2376" t="s">
        <v>4888</v>
      </c>
      <c r="B2376">
        <v>523211313</v>
      </c>
      <c r="C2376">
        <v>31</v>
      </c>
      <c r="D2376" s="1">
        <v>33383.25</v>
      </c>
      <c r="E2376" t="s">
        <v>11</v>
      </c>
      <c r="F2376" t="s">
        <v>1186</v>
      </c>
      <c r="G2376" t="s">
        <v>2737</v>
      </c>
      <c r="H2376" s="3">
        <v>410132.13050000003</v>
      </c>
      <c r="I2376" s="3">
        <v>122461.9883</v>
      </c>
      <c r="J2376" t="s">
        <v>4889</v>
      </c>
      <c r="K2376" t="str">
        <f>_xlfn.XLOOKUP(A2376, Accounts!A:A, Accounts!E:E, "Not Found")</f>
        <v>Joint</v>
      </c>
      <c r="L2376" s="3">
        <f>_xlfn.XLOOKUP(A2376, Accounts!A:A, Accounts!G:G, 0)</f>
        <v>1016454387</v>
      </c>
      <c r="M2376" s="3" t="str">
        <f>_xlfn.XLOOKUP(A2376, Loan!A:A, Loan!D:D, "0")</f>
        <v>0</v>
      </c>
      <c r="N2376" s="3" t="str">
        <f>_xlfn.XLOOKUP(Customer8[[#This Row],[Account Number]],Transaction!C:C,Transaction!D:D)</f>
        <v>Online Payment</v>
      </c>
      <c r="O2376" s="3" t="str">
        <f>_xlfn.XLOOKUP(Customer8[[#This Row],[Account Number]], Transaction!C:C,Transaction!E:E)</f>
        <v>Internet Banking</v>
      </c>
      <c r="P2376" s="2">
        <f>_xlfn.XLOOKUP(Customer8[[#This Row],[Account Number]], Transaction!C:C,Transaction!F:F)</f>
        <v>44232</v>
      </c>
      <c r="Q2376" s="3">
        <f>Customer8[[#This Row],[Bank Deposit]]-Customer8[[#This Row],[Saving Accounts]]</f>
        <v>287670.1422</v>
      </c>
      <c r="R2376" s="3">
        <f>IF(AND(K2376="Current", Customer8[[#This Row],[Balance]]&gt;500000), Customer8[[#This Row],[Balance]]*1.02, Customer8[[#This Row],[Balance]])</f>
        <v>287670.1422</v>
      </c>
      <c r="S2376" s="3" t="str">
        <f>TEXT(Customer8[[#This Row],[Transaction_Date]], "MMM")</f>
        <v>Feb</v>
      </c>
      <c r="T2376" s="3" t="str">
        <f t="shared" si="37"/>
        <v>30-39 Yrs</v>
      </c>
      <c r="U2376" s="3" t="str">
        <f>TEXT(Customer8[[#This Row],[Transaction_Date]],"YYYY")</f>
        <v>2021</v>
      </c>
    </row>
    <row r="2377" spans="1:21" x14ac:dyDescent="0.35">
      <c r="A2377" t="s">
        <v>4890</v>
      </c>
      <c r="B2377">
        <v>917124406</v>
      </c>
      <c r="C2377">
        <v>25</v>
      </c>
      <c r="D2377" s="1">
        <v>35574.75</v>
      </c>
      <c r="E2377" t="s">
        <v>11</v>
      </c>
      <c r="F2377" t="s">
        <v>189</v>
      </c>
      <c r="G2377" t="s">
        <v>2737</v>
      </c>
      <c r="H2377" s="3">
        <v>1874804.3801</v>
      </c>
      <c r="I2377" s="3">
        <v>579249.90500000003</v>
      </c>
      <c r="J2377" t="s">
        <v>4891</v>
      </c>
      <c r="K2377" t="str">
        <f>_xlfn.XLOOKUP(A2377, Accounts!A:A, Accounts!E:E, "Not Found")</f>
        <v>Current</v>
      </c>
      <c r="L2377" s="3">
        <f>_xlfn.XLOOKUP(A2377, Accounts!A:A, Accounts!G:G, 0)</f>
        <v>1683532389</v>
      </c>
      <c r="M2377" s="3" t="str">
        <f>_xlfn.XLOOKUP(A2377, Loan!A:A, Loan!D:D, "0")</f>
        <v>0</v>
      </c>
      <c r="N2377" s="3" t="str">
        <f>_xlfn.XLOOKUP(Customer8[[#This Row],[Account Number]],Transaction!C:C,Transaction!D:D)</f>
        <v>Money Transfer</v>
      </c>
      <c r="O2377" s="3" t="str">
        <f>_xlfn.XLOOKUP(Customer8[[#This Row],[Account Number]], Transaction!C:C,Transaction!E:E)</f>
        <v>Mobile</v>
      </c>
      <c r="P2377" s="2">
        <f>_xlfn.XLOOKUP(Customer8[[#This Row],[Account Number]], Transaction!C:C,Transaction!F:F)</f>
        <v>44485</v>
      </c>
      <c r="Q2377" s="3">
        <f>Customer8[[#This Row],[Bank Deposit]]-Customer8[[#This Row],[Saving Accounts]]</f>
        <v>1295554.4750999999</v>
      </c>
      <c r="R2377" s="3">
        <f>IF(AND(K2377="Current", Customer8[[#This Row],[Balance]]&gt;500000), Customer8[[#This Row],[Balance]]*1.02, Customer8[[#This Row],[Balance]])</f>
        <v>1321465.5646019999</v>
      </c>
      <c r="S2377" s="3" t="str">
        <f>TEXT(Customer8[[#This Row],[Transaction_Date]], "MMM")</f>
        <v>Oct</v>
      </c>
      <c r="T2377" s="3" t="str">
        <f t="shared" si="37"/>
        <v>20-29 Yrs</v>
      </c>
      <c r="U2377" s="3" t="str">
        <f>TEXT(Customer8[[#This Row],[Transaction_Date]],"YYYY")</f>
        <v>2021</v>
      </c>
    </row>
    <row r="2378" spans="1:21" x14ac:dyDescent="0.35">
      <c r="A2378" t="s">
        <v>2665</v>
      </c>
      <c r="B2378">
        <v>261085420</v>
      </c>
      <c r="C2378">
        <v>73</v>
      </c>
      <c r="D2378" s="1">
        <v>18042.75</v>
      </c>
      <c r="E2378" t="s">
        <v>11</v>
      </c>
      <c r="F2378" t="s">
        <v>519</v>
      </c>
      <c r="G2378" t="s">
        <v>2737</v>
      </c>
      <c r="H2378" s="3">
        <v>677674.91330000001</v>
      </c>
      <c r="I2378" s="3">
        <v>477418.1692</v>
      </c>
      <c r="J2378" t="s">
        <v>4892</v>
      </c>
      <c r="K2378" t="str">
        <f>_xlfn.XLOOKUP(A2378, Accounts!A:A, Accounts!E:E, "Not Found")</f>
        <v>Joint</v>
      </c>
      <c r="L2378" s="3">
        <f>_xlfn.XLOOKUP(A2378, Accounts!A:A, Accounts!G:G, 0)</f>
        <v>334310168</v>
      </c>
      <c r="M2378" s="3">
        <f>_xlfn.XLOOKUP(A2378, Loan!A:A, Loan!D:D, "0")</f>
        <v>1385634776</v>
      </c>
      <c r="N2378" s="3" t="str">
        <f>_xlfn.XLOOKUP(Customer8[[#This Row],[Account Number]],Transaction!C:C,Transaction!D:D)</f>
        <v>Money Deposit</v>
      </c>
      <c r="O2378" s="3" t="str">
        <f>_xlfn.XLOOKUP(Customer8[[#This Row],[Account Number]], Transaction!C:C,Transaction!E:E)</f>
        <v>Bank</v>
      </c>
      <c r="P2378" s="2">
        <f>_xlfn.XLOOKUP(Customer8[[#This Row],[Account Number]], Transaction!C:C,Transaction!F:F)</f>
        <v>44322</v>
      </c>
      <c r="Q2378" s="3">
        <f>Customer8[[#This Row],[Bank Deposit]]-Customer8[[#This Row],[Saving Accounts]]</f>
        <v>200256.74410000001</v>
      </c>
      <c r="R2378" s="3">
        <f>IF(AND(K2378="Current", Customer8[[#This Row],[Balance]]&gt;500000), Customer8[[#This Row],[Balance]]*1.02, Customer8[[#This Row],[Balance]])</f>
        <v>200256.74410000001</v>
      </c>
      <c r="S2378" s="3" t="str">
        <f>TEXT(Customer8[[#This Row],[Transaction_Date]], "MMM")</f>
        <v>May</v>
      </c>
      <c r="T2378" s="3" t="str">
        <f t="shared" si="37"/>
        <v>70 Yrs &amp; Above</v>
      </c>
      <c r="U2378" s="3" t="str">
        <f>TEXT(Customer8[[#This Row],[Transaction_Date]],"YYYY")</f>
        <v>2021</v>
      </c>
    </row>
    <row r="2379" spans="1:21" x14ac:dyDescent="0.35">
      <c r="A2379" t="s">
        <v>4893</v>
      </c>
      <c r="B2379">
        <v>118170353</v>
      </c>
      <c r="C2379">
        <v>36</v>
      </c>
      <c r="D2379" s="1">
        <v>31557</v>
      </c>
      <c r="E2379" t="s">
        <v>11</v>
      </c>
      <c r="F2379" t="s">
        <v>390</v>
      </c>
      <c r="G2379" t="s">
        <v>2737</v>
      </c>
      <c r="H2379" s="3">
        <v>1743380.7948</v>
      </c>
      <c r="I2379" s="3">
        <v>243826.0232</v>
      </c>
      <c r="J2379" t="s">
        <v>4894</v>
      </c>
      <c r="K2379" t="str">
        <f>_xlfn.XLOOKUP(A2379, Accounts!A:A, Accounts!E:E, "Not Found")</f>
        <v>Joint</v>
      </c>
      <c r="L2379" s="3">
        <f>_xlfn.XLOOKUP(A2379, Accounts!A:A, Accounts!G:G, 0)</f>
        <v>3167137536</v>
      </c>
      <c r="M2379" s="3" t="str">
        <f>_xlfn.XLOOKUP(A2379, Loan!A:A, Loan!D:D, "0")</f>
        <v>0</v>
      </c>
      <c r="N2379" s="3" t="str">
        <f>_xlfn.XLOOKUP(Customer8[[#This Row],[Account Number]],Transaction!C:C,Transaction!D:D)</f>
        <v>Cash Withdrawal</v>
      </c>
      <c r="O2379" s="3" t="str">
        <f>_xlfn.XLOOKUP(Customer8[[#This Row],[Account Number]], Transaction!C:C,Transaction!E:E)</f>
        <v>ATM</v>
      </c>
      <c r="P2379" s="2">
        <f>_xlfn.XLOOKUP(Customer8[[#This Row],[Account Number]], Transaction!C:C,Transaction!F:F)</f>
        <v>44440</v>
      </c>
      <c r="Q2379" s="3">
        <f>Customer8[[#This Row],[Bank Deposit]]-Customer8[[#This Row],[Saving Accounts]]</f>
        <v>1499554.7716000001</v>
      </c>
      <c r="R2379" s="3">
        <f>IF(AND(K2379="Current", Customer8[[#This Row],[Balance]]&gt;500000), Customer8[[#This Row],[Balance]]*1.02, Customer8[[#This Row],[Balance]])</f>
        <v>1499554.7716000001</v>
      </c>
      <c r="S2379" s="3" t="str">
        <f>TEXT(Customer8[[#This Row],[Transaction_Date]], "MMM")</f>
        <v>Sep</v>
      </c>
      <c r="T2379" s="3" t="str">
        <f t="shared" si="37"/>
        <v>30-39 Yrs</v>
      </c>
      <c r="U2379" s="3" t="str">
        <f>TEXT(Customer8[[#This Row],[Transaction_Date]],"YYYY")</f>
        <v>2021</v>
      </c>
    </row>
    <row r="2380" spans="1:21" x14ac:dyDescent="0.35">
      <c r="A2380" t="s">
        <v>4895</v>
      </c>
      <c r="B2380">
        <v>279845393</v>
      </c>
      <c r="C2380">
        <v>25</v>
      </c>
      <c r="D2380" s="1">
        <v>35574.75</v>
      </c>
      <c r="E2380" t="s">
        <v>11</v>
      </c>
      <c r="F2380" t="s">
        <v>1694</v>
      </c>
      <c r="G2380" t="s">
        <v>2737</v>
      </c>
      <c r="H2380" s="3">
        <v>99660.189899999998</v>
      </c>
      <c r="I2380" s="3">
        <v>18633.832900000001</v>
      </c>
      <c r="J2380" t="s">
        <v>4896</v>
      </c>
      <c r="K2380" t="str">
        <f>_xlfn.XLOOKUP(A2380, Accounts!A:A, Accounts!E:E, "Not Found")</f>
        <v>Current</v>
      </c>
      <c r="L2380" s="3">
        <f>_xlfn.XLOOKUP(A2380, Accounts!A:A, Accounts!G:G, 0)</f>
        <v>1140411987</v>
      </c>
      <c r="M2380" s="3">
        <f>_xlfn.XLOOKUP(A2380, Loan!A:A, Loan!D:D, "0")</f>
        <v>7777457945</v>
      </c>
      <c r="N2380" s="3" t="str">
        <f>_xlfn.XLOOKUP(Customer8[[#This Row],[Account Number]],Transaction!C:C,Transaction!D:D)</f>
        <v>Loan Payment</v>
      </c>
      <c r="O2380" s="3" t="str">
        <f>_xlfn.XLOOKUP(Customer8[[#This Row],[Account Number]], Transaction!C:C,Transaction!E:E)</f>
        <v>Mobile</v>
      </c>
      <c r="P2380" s="2">
        <f>_xlfn.XLOOKUP(Customer8[[#This Row],[Account Number]], Transaction!C:C,Transaction!F:F)</f>
        <v>44406</v>
      </c>
      <c r="Q2380" s="3">
        <f>Customer8[[#This Row],[Bank Deposit]]-Customer8[[#This Row],[Saving Accounts]]</f>
        <v>81026.356999999989</v>
      </c>
      <c r="R2380" s="3">
        <f>IF(AND(K2380="Current", Customer8[[#This Row],[Balance]]&gt;500000), Customer8[[#This Row],[Balance]]*1.02, Customer8[[#This Row],[Balance]])</f>
        <v>81026.356999999989</v>
      </c>
      <c r="S2380" s="3" t="str">
        <f>TEXT(Customer8[[#This Row],[Transaction_Date]], "MMM")</f>
        <v>Jul</v>
      </c>
      <c r="T2380" s="3" t="str">
        <f t="shared" si="37"/>
        <v>20-29 Yrs</v>
      </c>
      <c r="U2380" s="3" t="str">
        <f>TEXT(Customer8[[#This Row],[Transaction_Date]],"YYYY")</f>
        <v>2021</v>
      </c>
    </row>
    <row r="2381" spans="1:21" x14ac:dyDescent="0.35">
      <c r="A2381" t="s">
        <v>4897</v>
      </c>
      <c r="B2381">
        <v>100254813</v>
      </c>
      <c r="C2381">
        <v>58</v>
      </c>
      <c r="D2381" s="1">
        <v>23521.5</v>
      </c>
      <c r="E2381" t="s">
        <v>11</v>
      </c>
      <c r="F2381" t="s">
        <v>226</v>
      </c>
      <c r="G2381" t="s">
        <v>2737</v>
      </c>
      <c r="H2381" s="3">
        <v>1056468.6558999999</v>
      </c>
      <c r="I2381" s="3">
        <v>251540.1562</v>
      </c>
      <c r="J2381" t="s">
        <v>4898</v>
      </c>
      <c r="K2381" t="str">
        <f>_xlfn.XLOOKUP(A2381, Accounts!A:A, Accounts!E:E, "Not Found")</f>
        <v>Fixed Deposit</v>
      </c>
      <c r="L2381" s="3">
        <f>_xlfn.XLOOKUP(A2381, Accounts!A:A, Accounts!G:G, 0)</f>
        <v>674161488</v>
      </c>
      <c r="M2381" s="3" t="str">
        <f>_xlfn.XLOOKUP(A2381, Loan!A:A, Loan!D:D, "0")</f>
        <v>0</v>
      </c>
      <c r="N2381" s="3" t="str">
        <f>_xlfn.XLOOKUP(Customer8[[#This Row],[Account Number]],Transaction!C:C,Transaction!D:D)</f>
        <v>Money Transfer</v>
      </c>
      <c r="O2381" s="3" t="str">
        <f>_xlfn.XLOOKUP(Customer8[[#This Row],[Account Number]], Transaction!C:C,Transaction!E:E)</f>
        <v>Mobile</v>
      </c>
      <c r="P2381" s="2">
        <f>_xlfn.XLOOKUP(Customer8[[#This Row],[Account Number]], Transaction!C:C,Transaction!F:F)</f>
        <v>44429</v>
      </c>
      <c r="Q2381" s="3">
        <f>Customer8[[#This Row],[Bank Deposit]]-Customer8[[#This Row],[Saving Accounts]]</f>
        <v>804928.49969999993</v>
      </c>
      <c r="R2381" s="3">
        <f>IF(AND(K2381="Current", Customer8[[#This Row],[Balance]]&gt;500000), Customer8[[#This Row],[Balance]]*1.02, Customer8[[#This Row],[Balance]])</f>
        <v>804928.49969999993</v>
      </c>
      <c r="S2381" s="3" t="str">
        <f>TEXT(Customer8[[#This Row],[Transaction_Date]], "MMM")</f>
        <v>Aug</v>
      </c>
      <c r="T2381" s="3" t="str">
        <f t="shared" si="37"/>
        <v>50-59 Yrs</v>
      </c>
      <c r="U2381" s="3" t="str">
        <f>TEXT(Customer8[[#This Row],[Transaction_Date]],"YYYY")</f>
        <v>2021</v>
      </c>
    </row>
    <row r="2382" spans="1:21" x14ac:dyDescent="0.35">
      <c r="A2382" t="s">
        <v>4899</v>
      </c>
      <c r="B2382">
        <v>729426477</v>
      </c>
      <c r="C2382">
        <v>41</v>
      </c>
      <c r="D2382" s="1">
        <v>29730.75</v>
      </c>
      <c r="E2382" t="s">
        <v>11</v>
      </c>
      <c r="F2382" t="s">
        <v>1004</v>
      </c>
      <c r="G2382" t="s">
        <v>2737</v>
      </c>
      <c r="H2382" s="3">
        <v>132960.519</v>
      </c>
      <c r="I2382" s="3">
        <v>22381.687399999999</v>
      </c>
      <c r="J2382" t="s">
        <v>4900</v>
      </c>
      <c r="K2382" t="str">
        <f>_xlfn.XLOOKUP(A2382, Accounts!A:A, Accounts!E:E, "Not Found")</f>
        <v>Current</v>
      </c>
      <c r="L2382" s="3">
        <f>_xlfn.XLOOKUP(A2382, Accounts!A:A, Accounts!G:G, 0)</f>
        <v>441878085</v>
      </c>
      <c r="M2382" s="3" t="str">
        <f>_xlfn.XLOOKUP(A2382, Loan!A:A, Loan!D:D, "0")</f>
        <v>0</v>
      </c>
      <c r="N2382" s="3" t="str">
        <f>_xlfn.XLOOKUP(Customer8[[#This Row],[Account Number]],Transaction!C:C,Transaction!D:D)</f>
        <v>Online Payment</v>
      </c>
      <c r="O2382" s="3" t="str">
        <f>_xlfn.XLOOKUP(Customer8[[#This Row],[Account Number]], Transaction!C:C,Transaction!E:E)</f>
        <v>Internet Banking</v>
      </c>
      <c r="P2382" s="2">
        <f>_xlfn.XLOOKUP(Customer8[[#This Row],[Account Number]], Transaction!C:C,Transaction!F:F)</f>
        <v>44317</v>
      </c>
      <c r="Q2382" s="3">
        <f>Customer8[[#This Row],[Bank Deposit]]-Customer8[[#This Row],[Saving Accounts]]</f>
        <v>110578.8316</v>
      </c>
      <c r="R2382" s="3">
        <f>IF(AND(K2382="Current", Customer8[[#This Row],[Balance]]&gt;500000), Customer8[[#This Row],[Balance]]*1.02, Customer8[[#This Row],[Balance]])</f>
        <v>110578.8316</v>
      </c>
      <c r="S2382" s="3" t="str">
        <f>TEXT(Customer8[[#This Row],[Transaction_Date]], "MMM")</f>
        <v>May</v>
      </c>
      <c r="T2382" s="3" t="str">
        <f t="shared" si="37"/>
        <v>40-49 Yrs</v>
      </c>
      <c r="U2382" s="3" t="str">
        <f>TEXT(Customer8[[#This Row],[Transaction_Date]],"YYYY")</f>
        <v>2021</v>
      </c>
    </row>
    <row r="2383" spans="1:21" x14ac:dyDescent="0.35">
      <c r="A2383" t="s">
        <v>4901</v>
      </c>
      <c r="B2383">
        <v>486620474</v>
      </c>
      <c r="C2383">
        <v>20</v>
      </c>
      <c r="D2383" s="1">
        <v>37401</v>
      </c>
      <c r="E2383" t="s">
        <v>11</v>
      </c>
      <c r="F2383" t="s">
        <v>19</v>
      </c>
      <c r="G2383" t="s">
        <v>2737</v>
      </c>
      <c r="H2383" s="3">
        <v>817822.44499999995</v>
      </c>
      <c r="I2383" s="3">
        <v>410835.51059999998</v>
      </c>
      <c r="J2383" t="s">
        <v>4902</v>
      </c>
      <c r="K2383" t="str">
        <f>_xlfn.XLOOKUP(A2383, Accounts!A:A, Accounts!E:E, "Not Found")</f>
        <v>Corporate</v>
      </c>
      <c r="L2383" s="3">
        <f>_xlfn.XLOOKUP(A2383, Accounts!A:A, Accounts!G:G, 0)</f>
        <v>1583304228</v>
      </c>
      <c r="M2383" s="3" t="str">
        <f>_xlfn.XLOOKUP(A2383, Loan!A:A, Loan!D:D, "0")</f>
        <v>0</v>
      </c>
      <c r="N2383" s="3" t="str">
        <f>_xlfn.XLOOKUP(Customer8[[#This Row],[Account Number]],Transaction!C:C,Transaction!D:D)</f>
        <v>Money Deposit</v>
      </c>
      <c r="O2383" s="3" t="str">
        <f>_xlfn.XLOOKUP(Customer8[[#This Row],[Account Number]], Transaction!C:C,Transaction!E:E)</f>
        <v>Bank</v>
      </c>
      <c r="P2383" s="2">
        <f>_xlfn.XLOOKUP(Customer8[[#This Row],[Account Number]], Transaction!C:C,Transaction!F:F)</f>
        <v>44308</v>
      </c>
      <c r="Q2383" s="3">
        <f>Customer8[[#This Row],[Bank Deposit]]-Customer8[[#This Row],[Saving Accounts]]</f>
        <v>406986.93439999997</v>
      </c>
      <c r="R2383" s="3">
        <f>IF(AND(K2383="Current", Customer8[[#This Row],[Balance]]&gt;500000), Customer8[[#This Row],[Balance]]*1.02, Customer8[[#This Row],[Balance]])</f>
        <v>406986.93439999997</v>
      </c>
      <c r="S2383" s="3" t="str">
        <f>TEXT(Customer8[[#This Row],[Transaction_Date]], "MMM")</f>
        <v>Apr</v>
      </c>
      <c r="T2383" s="3" t="str">
        <f t="shared" si="37"/>
        <v>20-29 Yrs</v>
      </c>
      <c r="U2383" s="3" t="str">
        <f>TEXT(Customer8[[#This Row],[Transaction_Date]],"YYYY")</f>
        <v>2021</v>
      </c>
    </row>
    <row r="2384" spans="1:21" x14ac:dyDescent="0.35">
      <c r="A2384" t="s">
        <v>4903</v>
      </c>
      <c r="B2384">
        <v>268873052</v>
      </c>
      <c r="C2384">
        <v>78</v>
      </c>
      <c r="D2384" s="1">
        <v>16216.5</v>
      </c>
      <c r="E2384" t="s">
        <v>11</v>
      </c>
      <c r="F2384" t="s">
        <v>12</v>
      </c>
      <c r="G2384" t="s">
        <v>2737</v>
      </c>
      <c r="H2384" s="3">
        <v>101502.37119999999</v>
      </c>
      <c r="I2384" s="3">
        <v>99141.850900000005</v>
      </c>
      <c r="J2384" t="s">
        <v>4904</v>
      </c>
      <c r="K2384" t="str">
        <f>_xlfn.XLOOKUP(A2384, Accounts!A:A, Accounts!E:E, "Not Found")</f>
        <v>Joint</v>
      </c>
      <c r="L2384" s="3">
        <f>_xlfn.XLOOKUP(A2384, Accounts!A:A, Accounts!G:G, 0)</f>
        <v>1303037952</v>
      </c>
      <c r="M2384" s="3" t="str">
        <f>_xlfn.XLOOKUP(A2384, Loan!A:A, Loan!D:D, "0")</f>
        <v>0</v>
      </c>
      <c r="N2384" s="3" t="str">
        <f>_xlfn.XLOOKUP(Customer8[[#This Row],[Account Number]],Transaction!C:C,Transaction!D:D)</f>
        <v>Online Payment</v>
      </c>
      <c r="O2384" s="3" t="str">
        <f>_xlfn.XLOOKUP(Customer8[[#This Row],[Account Number]], Transaction!C:C,Transaction!E:E)</f>
        <v>Card</v>
      </c>
      <c r="P2384" s="2">
        <f>_xlfn.XLOOKUP(Customer8[[#This Row],[Account Number]], Transaction!C:C,Transaction!F:F)</f>
        <v>44262</v>
      </c>
      <c r="Q2384" s="3">
        <f>Customer8[[#This Row],[Bank Deposit]]-Customer8[[#This Row],[Saving Accounts]]</f>
        <v>2360.5202999999892</v>
      </c>
      <c r="R2384" s="3">
        <f>IF(AND(K2384="Current", Customer8[[#This Row],[Balance]]&gt;500000), Customer8[[#This Row],[Balance]]*1.02, Customer8[[#This Row],[Balance]])</f>
        <v>2360.5202999999892</v>
      </c>
      <c r="S2384" s="3" t="str">
        <f>TEXT(Customer8[[#This Row],[Transaction_Date]], "MMM")</f>
        <v>Mar</v>
      </c>
      <c r="T2384" s="3" t="str">
        <f t="shared" si="37"/>
        <v>70 Yrs &amp; Above</v>
      </c>
      <c r="U2384" s="3" t="str">
        <f>TEXT(Customer8[[#This Row],[Transaction_Date]],"YYYY")</f>
        <v>2021</v>
      </c>
    </row>
    <row r="2385" spans="1:21" x14ac:dyDescent="0.35">
      <c r="A2385" t="s">
        <v>4905</v>
      </c>
      <c r="B2385">
        <v>292368079</v>
      </c>
      <c r="C2385">
        <v>27</v>
      </c>
      <c r="D2385" s="1">
        <v>34844.25</v>
      </c>
      <c r="E2385" t="s">
        <v>11</v>
      </c>
      <c r="F2385" t="s">
        <v>968</v>
      </c>
      <c r="G2385" t="s">
        <v>2737</v>
      </c>
      <c r="H2385" s="3">
        <v>283273.74129999999</v>
      </c>
      <c r="I2385" s="3">
        <v>101488.2654</v>
      </c>
      <c r="J2385" t="s">
        <v>4906</v>
      </c>
      <c r="K2385" t="str">
        <f>_xlfn.XLOOKUP(A2385, Accounts!A:A, Accounts!E:E, "Not Found")</f>
        <v>Domiciliary</v>
      </c>
      <c r="L2385" s="3">
        <f>_xlfn.XLOOKUP(A2385, Accounts!A:A, Accounts!G:G, 0)</f>
        <v>238002975</v>
      </c>
      <c r="M2385" s="3" t="str">
        <f>_xlfn.XLOOKUP(A2385, Loan!A:A, Loan!D:D, "0")</f>
        <v>0</v>
      </c>
      <c r="N2385" s="3" t="str">
        <f>_xlfn.XLOOKUP(Customer8[[#This Row],[Account Number]],Transaction!C:C,Transaction!D:D)</f>
        <v>Cash Withdrawal</v>
      </c>
      <c r="O2385" s="3" t="str">
        <f>_xlfn.XLOOKUP(Customer8[[#This Row],[Account Number]], Transaction!C:C,Transaction!E:E)</f>
        <v>POS</v>
      </c>
      <c r="P2385" s="2">
        <f>_xlfn.XLOOKUP(Customer8[[#This Row],[Account Number]], Transaction!C:C,Transaction!F:F)</f>
        <v>44290</v>
      </c>
      <c r="Q2385" s="3">
        <f>Customer8[[#This Row],[Bank Deposit]]-Customer8[[#This Row],[Saving Accounts]]</f>
        <v>181785.47589999999</v>
      </c>
      <c r="R2385" s="3">
        <f>IF(AND(K2385="Current", Customer8[[#This Row],[Balance]]&gt;500000), Customer8[[#This Row],[Balance]]*1.02, Customer8[[#This Row],[Balance]])</f>
        <v>181785.47589999999</v>
      </c>
      <c r="S2385" s="3" t="str">
        <f>TEXT(Customer8[[#This Row],[Transaction_Date]], "MMM")</f>
        <v>Apr</v>
      </c>
      <c r="T2385" s="3" t="str">
        <f t="shared" si="37"/>
        <v>20-29 Yrs</v>
      </c>
      <c r="U2385" s="3" t="str">
        <f>TEXT(Customer8[[#This Row],[Transaction_Date]],"YYYY")</f>
        <v>2021</v>
      </c>
    </row>
    <row r="2386" spans="1:21" x14ac:dyDescent="0.35">
      <c r="A2386" t="s">
        <v>4907</v>
      </c>
      <c r="B2386">
        <v>844864530</v>
      </c>
      <c r="C2386">
        <v>26</v>
      </c>
      <c r="D2386" s="1">
        <v>35209.5</v>
      </c>
      <c r="E2386" t="s">
        <v>11</v>
      </c>
      <c r="F2386" t="s">
        <v>33</v>
      </c>
      <c r="G2386" t="s">
        <v>2737</v>
      </c>
      <c r="H2386" s="3">
        <v>823333.50210000004</v>
      </c>
      <c r="I2386" s="3">
        <v>87412.355599999995</v>
      </c>
      <c r="J2386" t="s">
        <v>4908</v>
      </c>
      <c r="K2386" t="str">
        <f>_xlfn.XLOOKUP(A2386, Accounts!A:A, Accounts!E:E, "Not Found")</f>
        <v>Corporate</v>
      </c>
      <c r="L2386" s="3">
        <f>_xlfn.XLOOKUP(A2386, Accounts!A:A, Accounts!G:G, 0)</f>
        <v>3489950772</v>
      </c>
      <c r="M2386" s="3" t="str">
        <f>_xlfn.XLOOKUP(A2386, Loan!A:A, Loan!D:D, "0")</f>
        <v>0</v>
      </c>
      <c r="N2386" s="3" t="str">
        <f>_xlfn.XLOOKUP(Customer8[[#This Row],[Account Number]],Transaction!C:C,Transaction!D:D)</f>
        <v>Money Transfer</v>
      </c>
      <c r="O2386" s="3" t="str">
        <f>_xlfn.XLOOKUP(Customer8[[#This Row],[Account Number]], Transaction!C:C,Transaction!E:E)</f>
        <v>Bank</v>
      </c>
      <c r="P2386" s="2">
        <f>_xlfn.XLOOKUP(Customer8[[#This Row],[Account Number]], Transaction!C:C,Transaction!F:F)</f>
        <v>44451</v>
      </c>
      <c r="Q2386" s="3">
        <f>Customer8[[#This Row],[Bank Deposit]]-Customer8[[#This Row],[Saving Accounts]]</f>
        <v>735921.14650000003</v>
      </c>
      <c r="R2386" s="3">
        <f>IF(AND(K2386="Current", Customer8[[#This Row],[Balance]]&gt;500000), Customer8[[#This Row],[Balance]]*1.02, Customer8[[#This Row],[Balance]])</f>
        <v>735921.14650000003</v>
      </c>
      <c r="S2386" s="3" t="str">
        <f>TEXT(Customer8[[#This Row],[Transaction_Date]], "MMM")</f>
        <v>Sep</v>
      </c>
      <c r="T2386" s="3" t="str">
        <f t="shared" si="37"/>
        <v>20-29 Yrs</v>
      </c>
      <c r="U2386" s="3" t="str">
        <f>TEXT(Customer8[[#This Row],[Transaction_Date]],"YYYY")</f>
        <v>2021</v>
      </c>
    </row>
    <row r="2387" spans="1:21" x14ac:dyDescent="0.35">
      <c r="A2387" t="s">
        <v>4909</v>
      </c>
      <c r="B2387">
        <v>663215913</v>
      </c>
      <c r="C2387">
        <v>68</v>
      </c>
      <c r="D2387" s="1">
        <v>19869</v>
      </c>
      <c r="E2387" t="s">
        <v>11</v>
      </c>
      <c r="F2387" t="s">
        <v>930</v>
      </c>
      <c r="G2387" t="s">
        <v>2737</v>
      </c>
      <c r="H2387" s="3">
        <v>501310.5552</v>
      </c>
      <c r="I2387" s="3">
        <v>336945.6778</v>
      </c>
      <c r="J2387" t="s">
        <v>4910</v>
      </c>
      <c r="K2387" t="str">
        <f>_xlfn.XLOOKUP(A2387, Accounts!A:A, Accounts!E:E, "Not Found")</f>
        <v>Domiciliary</v>
      </c>
      <c r="L2387" s="3">
        <f>_xlfn.XLOOKUP(A2387, Accounts!A:A, Accounts!G:G, 0)</f>
        <v>1117894349</v>
      </c>
      <c r="M2387" s="3" t="str">
        <f>_xlfn.XLOOKUP(A2387, Loan!A:A, Loan!D:D, "0")</f>
        <v>0</v>
      </c>
      <c r="N2387" s="3" t="str">
        <f>_xlfn.XLOOKUP(Customer8[[#This Row],[Account Number]],Transaction!C:C,Transaction!D:D)</f>
        <v>Online Payment</v>
      </c>
      <c r="O2387" s="3" t="str">
        <f>_xlfn.XLOOKUP(Customer8[[#This Row],[Account Number]], Transaction!C:C,Transaction!E:E)</f>
        <v>Mobile</v>
      </c>
      <c r="P2387" s="2">
        <f>_xlfn.XLOOKUP(Customer8[[#This Row],[Account Number]], Transaction!C:C,Transaction!F:F)</f>
        <v>44479</v>
      </c>
      <c r="Q2387" s="3">
        <f>Customer8[[#This Row],[Bank Deposit]]-Customer8[[#This Row],[Saving Accounts]]</f>
        <v>164364.8774</v>
      </c>
      <c r="R2387" s="3">
        <f>IF(AND(K2387="Current", Customer8[[#This Row],[Balance]]&gt;500000), Customer8[[#This Row],[Balance]]*1.02, Customer8[[#This Row],[Balance]])</f>
        <v>164364.8774</v>
      </c>
      <c r="S2387" s="3" t="str">
        <f>TEXT(Customer8[[#This Row],[Transaction_Date]], "MMM")</f>
        <v>Oct</v>
      </c>
      <c r="T2387" s="3" t="str">
        <f t="shared" si="37"/>
        <v>60-69 Yrs</v>
      </c>
      <c r="U2387" s="3" t="str">
        <f>TEXT(Customer8[[#This Row],[Transaction_Date]],"YYYY")</f>
        <v>2021</v>
      </c>
    </row>
    <row r="2388" spans="1:21" x14ac:dyDescent="0.35">
      <c r="A2388" t="s">
        <v>4911</v>
      </c>
      <c r="B2388">
        <v>984213296</v>
      </c>
      <c r="C2388">
        <v>60</v>
      </c>
      <c r="D2388" s="1">
        <v>22791</v>
      </c>
      <c r="E2388" t="s">
        <v>11</v>
      </c>
      <c r="F2388" t="s">
        <v>406</v>
      </c>
      <c r="G2388" t="s">
        <v>2737</v>
      </c>
      <c r="H2388" s="3">
        <v>166878.16329999999</v>
      </c>
      <c r="I2388" s="3">
        <v>76303.601599999995</v>
      </c>
      <c r="J2388" t="s">
        <v>4912</v>
      </c>
      <c r="K2388" t="str">
        <f>_xlfn.XLOOKUP(A2388, Accounts!A:A, Accounts!E:E, "Not Found")</f>
        <v>Joint</v>
      </c>
      <c r="L2388" s="3">
        <f>_xlfn.XLOOKUP(A2388, Accounts!A:A, Accounts!G:G, 0)</f>
        <v>3899986816</v>
      </c>
      <c r="M2388" s="3">
        <f>_xlfn.XLOOKUP(A2388, Loan!A:A, Loan!D:D, "0")</f>
        <v>5568184384</v>
      </c>
      <c r="N2388" s="3" t="str">
        <f>_xlfn.XLOOKUP(Customer8[[#This Row],[Account Number]],Transaction!C:C,Transaction!D:D)</f>
        <v>Loan Payment</v>
      </c>
      <c r="O2388" s="3" t="str">
        <f>_xlfn.XLOOKUP(Customer8[[#This Row],[Account Number]], Transaction!C:C,Transaction!E:E)</f>
        <v>ACH</v>
      </c>
      <c r="P2388" s="2">
        <f>_xlfn.XLOOKUP(Customer8[[#This Row],[Account Number]], Transaction!C:C,Transaction!F:F)</f>
        <v>44617</v>
      </c>
      <c r="Q2388" s="3">
        <f>Customer8[[#This Row],[Bank Deposit]]-Customer8[[#This Row],[Saving Accounts]]</f>
        <v>90574.561699999991</v>
      </c>
      <c r="R2388" s="3">
        <f>IF(AND(K2388="Current", Customer8[[#This Row],[Balance]]&gt;500000), Customer8[[#This Row],[Balance]]*1.02, Customer8[[#This Row],[Balance]])</f>
        <v>90574.561699999991</v>
      </c>
      <c r="S2388" s="3" t="str">
        <f>TEXT(Customer8[[#This Row],[Transaction_Date]], "MMM")</f>
        <v>Feb</v>
      </c>
      <c r="T2388" s="3" t="str">
        <f t="shared" si="37"/>
        <v>60-69 Yrs</v>
      </c>
      <c r="U2388" s="3" t="str">
        <f>TEXT(Customer8[[#This Row],[Transaction_Date]],"YYYY")</f>
        <v>2022</v>
      </c>
    </row>
    <row r="2389" spans="1:21" x14ac:dyDescent="0.35">
      <c r="A2389" t="s">
        <v>4913</v>
      </c>
      <c r="B2389">
        <v>559254783</v>
      </c>
      <c r="C2389">
        <v>84</v>
      </c>
      <c r="D2389" s="1">
        <v>14025</v>
      </c>
      <c r="E2389" t="s">
        <v>11</v>
      </c>
      <c r="F2389" t="s">
        <v>229</v>
      </c>
      <c r="G2389" t="s">
        <v>2737</v>
      </c>
      <c r="H2389" s="3">
        <v>1600437.1394</v>
      </c>
      <c r="I2389" s="3">
        <v>196231.9423</v>
      </c>
      <c r="J2389" t="s">
        <v>4914</v>
      </c>
      <c r="K2389" t="str">
        <f>_xlfn.XLOOKUP(A2389, Accounts!A:A, Accounts!E:E, "Not Found")</f>
        <v>Joint</v>
      </c>
      <c r="L2389" s="3">
        <f>_xlfn.XLOOKUP(A2389, Accounts!A:A, Accounts!G:G, 0)</f>
        <v>2876127345</v>
      </c>
      <c r="M2389" s="3">
        <f>_xlfn.XLOOKUP(A2389, Loan!A:A, Loan!D:D, "0")</f>
        <v>10927485288</v>
      </c>
      <c r="N2389" s="3" t="str">
        <f>_xlfn.XLOOKUP(Customer8[[#This Row],[Account Number]],Transaction!C:C,Transaction!D:D)</f>
        <v>Loan Payment</v>
      </c>
      <c r="O2389" s="3" t="str">
        <f>_xlfn.XLOOKUP(Customer8[[#This Row],[Account Number]], Transaction!C:C,Transaction!E:E)</f>
        <v>Mobile</v>
      </c>
      <c r="P2389" s="2">
        <f>_xlfn.XLOOKUP(Customer8[[#This Row],[Account Number]], Transaction!C:C,Transaction!F:F)</f>
        <v>44401</v>
      </c>
      <c r="Q2389" s="3">
        <f>Customer8[[#This Row],[Bank Deposit]]-Customer8[[#This Row],[Saving Accounts]]</f>
        <v>1404205.1971</v>
      </c>
      <c r="R2389" s="3">
        <f>IF(AND(K2389="Current", Customer8[[#This Row],[Balance]]&gt;500000), Customer8[[#This Row],[Balance]]*1.02, Customer8[[#This Row],[Balance]])</f>
        <v>1404205.1971</v>
      </c>
      <c r="S2389" s="3" t="str">
        <f>TEXT(Customer8[[#This Row],[Transaction_Date]], "MMM")</f>
        <v>Jul</v>
      </c>
      <c r="T2389" s="3" t="str">
        <f t="shared" si="37"/>
        <v>70 Yrs &amp; Above</v>
      </c>
      <c r="U2389" s="3" t="str">
        <f>TEXT(Customer8[[#This Row],[Transaction_Date]],"YYYY")</f>
        <v>2021</v>
      </c>
    </row>
    <row r="2390" spans="1:21" x14ac:dyDescent="0.35">
      <c r="A2390" t="s">
        <v>4915</v>
      </c>
      <c r="B2390">
        <v>603644277</v>
      </c>
      <c r="C2390">
        <v>29</v>
      </c>
      <c r="D2390" s="1">
        <v>34113.75</v>
      </c>
      <c r="E2390" t="s">
        <v>11</v>
      </c>
      <c r="F2390" t="s">
        <v>381</v>
      </c>
      <c r="G2390" t="s">
        <v>2737</v>
      </c>
      <c r="H2390" s="3">
        <v>254032.81200000001</v>
      </c>
      <c r="I2390" s="3">
        <v>50565.899700000002</v>
      </c>
      <c r="J2390" t="s">
        <v>1584</v>
      </c>
      <c r="K2390" t="str">
        <f>_xlfn.XLOOKUP(A2390, Accounts!A:A, Accounts!E:E, "Not Found")</f>
        <v>Savings</v>
      </c>
      <c r="L2390" s="3">
        <f>_xlfn.XLOOKUP(A2390, Accounts!A:A, Accounts!G:G, 0)</f>
        <v>2357121921</v>
      </c>
      <c r="M2390" s="3" t="str">
        <f>_xlfn.XLOOKUP(A2390, Loan!A:A, Loan!D:D, "0")</f>
        <v>0</v>
      </c>
      <c r="N2390" s="3" t="str">
        <f>_xlfn.XLOOKUP(Customer8[[#This Row],[Account Number]],Transaction!C:C,Transaction!D:D)</f>
        <v>Checks</v>
      </c>
      <c r="O2390" s="3" t="str">
        <f>_xlfn.XLOOKUP(Customer8[[#This Row],[Account Number]], Transaction!C:C,Transaction!E:E)</f>
        <v>Informal Services</v>
      </c>
      <c r="P2390" s="2">
        <f>_xlfn.XLOOKUP(Customer8[[#This Row],[Account Number]], Transaction!C:C,Transaction!F:F)</f>
        <v>44383</v>
      </c>
      <c r="Q2390" s="3">
        <f>Customer8[[#This Row],[Bank Deposit]]-Customer8[[#This Row],[Saving Accounts]]</f>
        <v>203466.9123</v>
      </c>
      <c r="R2390" s="3">
        <f>IF(AND(K2390="Current", Customer8[[#This Row],[Balance]]&gt;500000), Customer8[[#This Row],[Balance]]*1.02, Customer8[[#This Row],[Balance]])</f>
        <v>203466.9123</v>
      </c>
      <c r="S2390" s="3" t="str">
        <f>TEXT(Customer8[[#This Row],[Transaction_Date]], "MMM")</f>
        <v>Jul</v>
      </c>
      <c r="T2390" s="3" t="str">
        <f t="shared" si="37"/>
        <v>20-29 Yrs</v>
      </c>
      <c r="U2390" s="3" t="str">
        <f>TEXT(Customer8[[#This Row],[Transaction_Date]],"YYYY")</f>
        <v>2021</v>
      </c>
    </row>
    <row r="2391" spans="1:21" x14ac:dyDescent="0.35">
      <c r="A2391" t="s">
        <v>4916</v>
      </c>
      <c r="B2391">
        <v>714271057</v>
      </c>
      <c r="C2391">
        <v>63</v>
      </c>
      <c r="D2391" s="1">
        <v>21695.25</v>
      </c>
      <c r="E2391" t="s">
        <v>11</v>
      </c>
      <c r="F2391" t="s">
        <v>776</v>
      </c>
      <c r="G2391" t="s">
        <v>2737</v>
      </c>
      <c r="H2391" s="3">
        <v>3359892.4997999999</v>
      </c>
      <c r="I2391" s="3">
        <v>452480.2597</v>
      </c>
      <c r="J2391" t="s">
        <v>4917</v>
      </c>
      <c r="K2391" t="str">
        <f>_xlfn.XLOOKUP(A2391, Accounts!A:A, Accounts!E:E, "Not Found")</f>
        <v>Joint</v>
      </c>
      <c r="L2391" s="3">
        <f>_xlfn.XLOOKUP(A2391, Accounts!A:A, Accounts!G:G, 0)</f>
        <v>139134528</v>
      </c>
      <c r="M2391" s="3">
        <f>_xlfn.XLOOKUP(A2391, Loan!A:A, Loan!D:D, "0")</f>
        <v>327201138</v>
      </c>
      <c r="N2391" s="3" t="str">
        <f>_xlfn.XLOOKUP(Customer8[[#This Row],[Account Number]],Transaction!C:C,Transaction!D:D)</f>
        <v>Loan Payment</v>
      </c>
      <c r="O2391" s="3" t="str">
        <f>_xlfn.XLOOKUP(Customer8[[#This Row],[Account Number]], Transaction!C:C,Transaction!E:E)</f>
        <v>ACH</v>
      </c>
      <c r="P2391" s="2">
        <f>_xlfn.XLOOKUP(Customer8[[#This Row],[Account Number]], Transaction!C:C,Transaction!F:F)</f>
        <v>44418</v>
      </c>
      <c r="Q2391" s="3">
        <f>Customer8[[#This Row],[Bank Deposit]]-Customer8[[#This Row],[Saving Accounts]]</f>
        <v>2907412.2401000001</v>
      </c>
      <c r="R2391" s="3">
        <f>IF(AND(K2391="Current", Customer8[[#This Row],[Balance]]&gt;500000), Customer8[[#This Row],[Balance]]*1.02, Customer8[[#This Row],[Balance]])</f>
        <v>2907412.2401000001</v>
      </c>
      <c r="S2391" s="3" t="str">
        <f>TEXT(Customer8[[#This Row],[Transaction_Date]], "MMM")</f>
        <v>Aug</v>
      </c>
      <c r="T2391" s="3" t="str">
        <f t="shared" si="37"/>
        <v>60-69 Yrs</v>
      </c>
      <c r="U2391" s="3" t="str">
        <f>TEXT(Customer8[[#This Row],[Transaction_Date]],"YYYY")</f>
        <v>2021</v>
      </c>
    </row>
    <row r="2392" spans="1:21" x14ac:dyDescent="0.35">
      <c r="A2392" t="s">
        <v>4918</v>
      </c>
      <c r="B2392">
        <v>610013610</v>
      </c>
      <c r="C2392">
        <v>53</v>
      </c>
      <c r="D2392" s="1">
        <v>25347.75</v>
      </c>
      <c r="E2392" t="s">
        <v>11</v>
      </c>
      <c r="F2392" t="s">
        <v>42</v>
      </c>
      <c r="G2392" t="s">
        <v>2737</v>
      </c>
      <c r="H2392" s="3">
        <v>375968.35200000001</v>
      </c>
      <c r="I2392" s="3">
        <v>144510.13440000001</v>
      </c>
      <c r="J2392" t="s">
        <v>4303</v>
      </c>
      <c r="K2392" t="str">
        <f>_xlfn.XLOOKUP(A2392, Accounts!A:A, Accounts!E:E, "Not Found")</f>
        <v>Joint</v>
      </c>
      <c r="L2392" s="3">
        <f>_xlfn.XLOOKUP(A2392, Accounts!A:A, Accounts!G:G, 0)</f>
        <v>231058464</v>
      </c>
      <c r="M2392" s="3" t="str">
        <f>_xlfn.XLOOKUP(A2392, Loan!A:A, Loan!D:D, "0")</f>
        <v>0</v>
      </c>
      <c r="N2392" s="3" t="str">
        <f>_xlfn.XLOOKUP(Customer8[[#This Row],[Account Number]],Transaction!C:C,Transaction!D:D)</f>
        <v>Cash Withdrawal</v>
      </c>
      <c r="O2392" s="3" t="str">
        <f>_xlfn.XLOOKUP(Customer8[[#This Row],[Account Number]], Transaction!C:C,Transaction!E:E)</f>
        <v>ATM</v>
      </c>
      <c r="P2392" s="2">
        <f>_xlfn.XLOOKUP(Customer8[[#This Row],[Account Number]], Transaction!C:C,Transaction!F:F)</f>
        <v>44606</v>
      </c>
      <c r="Q2392" s="3">
        <f>Customer8[[#This Row],[Bank Deposit]]-Customer8[[#This Row],[Saving Accounts]]</f>
        <v>231458.2176</v>
      </c>
      <c r="R2392" s="3">
        <f>IF(AND(K2392="Current", Customer8[[#This Row],[Balance]]&gt;500000), Customer8[[#This Row],[Balance]]*1.02, Customer8[[#This Row],[Balance]])</f>
        <v>231458.2176</v>
      </c>
      <c r="S2392" s="3" t="str">
        <f>TEXT(Customer8[[#This Row],[Transaction_Date]], "MMM")</f>
        <v>Feb</v>
      </c>
      <c r="T2392" s="3" t="str">
        <f t="shared" si="37"/>
        <v>50-59 Yrs</v>
      </c>
      <c r="U2392" s="3" t="str">
        <f>TEXT(Customer8[[#This Row],[Transaction_Date]],"YYYY")</f>
        <v>2022</v>
      </c>
    </row>
    <row r="2393" spans="1:21" x14ac:dyDescent="0.35">
      <c r="A2393" t="s">
        <v>4919</v>
      </c>
      <c r="B2393">
        <v>588258139</v>
      </c>
      <c r="C2393">
        <v>56</v>
      </c>
      <c r="D2393" s="1">
        <v>24252</v>
      </c>
      <c r="E2393" t="s">
        <v>11</v>
      </c>
      <c r="F2393" t="s">
        <v>467</v>
      </c>
      <c r="G2393" t="s">
        <v>2737</v>
      </c>
      <c r="H2393" s="3">
        <v>784410.93359999999</v>
      </c>
      <c r="I2393" s="3">
        <v>168818.87479999999</v>
      </c>
      <c r="J2393" t="s">
        <v>4920</v>
      </c>
      <c r="K2393" t="str">
        <f>_xlfn.XLOOKUP(A2393, Accounts!A:A, Accounts!E:E, "Not Found")</f>
        <v>Domiciliary</v>
      </c>
      <c r="L2393" s="3">
        <f>_xlfn.XLOOKUP(A2393, Accounts!A:A, Accounts!G:G, 0)</f>
        <v>88221815</v>
      </c>
      <c r="M2393" s="3" t="str">
        <f>_xlfn.XLOOKUP(A2393, Loan!A:A, Loan!D:D, "0")</f>
        <v>0</v>
      </c>
      <c r="N2393" s="3" t="str">
        <f>_xlfn.XLOOKUP(Customer8[[#This Row],[Account Number]],Transaction!C:C,Transaction!D:D)</f>
        <v>Money Deposit</v>
      </c>
      <c r="O2393" s="3" t="str">
        <f>_xlfn.XLOOKUP(Customer8[[#This Row],[Account Number]], Transaction!C:C,Transaction!E:E)</f>
        <v>Bank</v>
      </c>
      <c r="P2393" s="2">
        <f>_xlfn.XLOOKUP(Customer8[[#This Row],[Account Number]], Transaction!C:C,Transaction!F:F)</f>
        <v>44449</v>
      </c>
      <c r="Q2393" s="3">
        <f>Customer8[[#This Row],[Bank Deposit]]-Customer8[[#This Row],[Saving Accounts]]</f>
        <v>615592.0588</v>
      </c>
      <c r="R2393" s="3">
        <f>IF(AND(K2393="Current", Customer8[[#This Row],[Balance]]&gt;500000), Customer8[[#This Row],[Balance]]*1.02, Customer8[[#This Row],[Balance]])</f>
        <v>615592.0588</v>
      </c>
      <c r="S2393" s="3" t="str">
        <f>TEXT(Customer8[[#This Row],[Transaction_Date]], "MMM")</f>
        <v>Sep</v>
      </c>
      <c r="T2393" s="3" t="str">
        <f t="shared" si="37"/>
        <v>50-59 Yrs</v>
      </c>
      <c r="U2393" s="3" t="str">
        <f>TEXT(Customer8[[#This Row],[Transaction_Date]],"YYYY")</f>
        <v>2021</v>
      </c>
    </row>
    <row r="2394" spans="1:21" x14ac:dyDescent="0.35">
      <c r="A2394" t="s">
        <v>4921</v>
      </c>
      <c r="B2394">
        <v>260136851</v>
      </c>
      <c r="C2394">
        <v>22</v>
      </c>
      <c r="D2394" s="1">
        <v>36670.5</v>
      </c>
      <c r="E2394" t="s">
        <v>11</v>
      </c>
      <c r="F2394" t="s">
        <v>542</v>
      </c>
      <c r="G2394" t="s">
        <v>2737</v>
      </c>
      <c r="H2394" s="3">
        <v>557684.65560000006</v>
      </c>
      <c r="I2394" s="3">
        <v>459139.24200000003</v>
      </c>
      <c r="J2394" t="s">
        <v>4922</v>
      </c>
      <c r="K2394" t="str">
        <f>_xlfn.XLOOKUP(A2394, Accounts!A:A, Accounts!E:E, "Not Found")</f>
        <v>Joint</v>
      </c>
      <c r="L2394" s="3">
        <f>_xlfn.XLOOKUP(A2394, Accounts!A:A, Accounts!G:G, 0)</f>
        <v>1995465303</v>
      </c>
      <c r="M2394" s="3" t="str">
        <f>_xlfn.XLOOKUP(A2394, Loan!A:A, Loan!D:D, "0")</f>
        <v>0</v>
      </c>
      <c r="N2394" s="3" t="str">
        <f>_xlfn.XLOOKUP(Customer8[[#This Row],[Account Number]],Transaction!C:C,Transaction!D:D)</f>
        <v>Money Deposit</v>
      </c>
      <c r="O2394" s="3" t="str">
        <f>_xlfn.XLOOKUP(Customer8[[#This Row],[Account Number]], Transaction!C:C,Transaction!E:E)</f>
        <v>ATM</v>
      </c>
      <c r="P2394" s="2">
        <f>_xlfn.XLOOKUP(Customer8[[#This Row],[Account Number]], Transaction!C:C,Transaction!F:F)</f>
        <v>44450</v>
      </c>
      <c r="Q2394" s="3">
        <f>Customer8[[#This Row],[Bank Deposit]]-Customer8[[#This Row],[Saving Accounts]]</f>
        <v>98545.413600000029</v>
      </c>
      <c r="R2394" s="3">
        <f>IF(AND(K2394="Current", Customer8[[#This Row],[Balance]]&gt;500000), Customer8[[#This Row],[Balance]]*1.02, Customer8[[#This Row],[Balance]])</f>
        <v>98545.413600000029</v>
      </c>
      <c r="S2394" s="3" t="str">
        <f>TEXT(Customer8[[#This Row],[Transaction_Date]], "MMM")</f>
        <v>Sep</v>
      </c>
      <c r="T2394" s="3" t="str">
        <f t="shared" si="37"/>
        <v>20-29 Yrs</v>
      </c>
      <c r="U2394" s="3" t="str">
        <f>TEXT(Customer8[[#This Row],[Transaction_Date]],"YYYY")</f>
        <v>2021</v>
      </c>
    </row>
    <row r="2395" spans="1:21" x14ac:dyDescent="0.35">
      <c r="A2395" t="s">
        <v>4923</v>
      </c>
      <c r="B2395">
        <v>367977355</v>
      </c>
      <c r="C2395">
        <v>41</v>
      </c>
      <c r="D2395" s="1">
        <v>29730.75</v>
      </c>
      <c r="E2395" t="s">
        <v>11</v>
      </c>
      <c r="F2395" t="s">
        <v>555</v>
      </c>
      <c r="G2395" t="s">
        <v>2737</v>
      </c>
      <c r="H2395" s="3">
        <v>1252548.1994</v>
      </c>
      <c r="I2395" s="3">
        <v>379901.3162</v>
      </c>
      <c r="J2395" t="s">
        <v>4924</v>
      </c>
      <c r="K2395" t="str">
        <f>_xlfn.XLOOKUP(A2395, Accounts!A:A, Accounts!E:E, "Not Found")</f>
        <v>Domiciliary</v>
      </c>
      <c r="L2395" s="3">
        <f>_xlfn.XLOOKUP(A2395, Accounts!A:A, Accounts!G:G, 0)</f>
        <v>1169269416</v>
      </c>
      <c r="M2395" s="3" t="str">
        <f>_xlfn.XLOOKUP(A2395, Loan!A:A, Loan!D:D, "0")</f>
        <v>0</v>
      </c>
      <c r="N2395" s="3" t="str">
        <f>_xlfn.XLOOKUP(Customer8[[#This Row],[Account Number]],Transaction!C:C,Transaction!D:D)</f>
        <v>Cash Withdrawal</v>
      </c>
      <c r="O2395" s="3" t="str">
        <f>_xlfn.XLOOKUP(Customer8[[#This Row],[Account Number]], Transaction!C:C,Transaction!E:E)</f>
        <v>Bank</v>
      </c>
      <c r="P2395" s="2">
        <f>_xlfn.XLOOKUP(Customer8[[#This Row],[Account Number]], Transaction!C:C,Transaction!F:F)</f>
        <v>44431</v>
      </c>
      <c r="Q2395" s="3">
        <f>Customer8[[#This Row],[Bank Deposit]]-Customer8[[#This Row],[Saving Accounts]]</f>
        <v>872646.88320000004</v>
      </c>
      <c r="R2395" s="3">
        <f>IF(AND(K2395="Current", Customer8[[#This Row],[Balance]]&gt;500000), Customer8[[#This Row],[Balance]]*1.02, Customer8[[#This Row],[Balance]])</f>
        <v>872646.88320000004</v>
      </c>
      <c r="S2395" s="3" t="str">
        <f>TEXT(Customer8[[#This Row],[Transaction_Date]], "MMM")</f>
        <v>Aug</v>
      </c>
      <c r="T2395" s="3" t="str">
        <f t="shared" si="37"/>
        <v>40-49 Yrs</v>
      </c>
      <c r="U2395" s="3" t="str">
        <f>TEXT(Customer8[[#This Row],[Transaction_Date]],"YYYY")</f>
        <v>2021</v>
      </c>
    </row>
    <row r="2396" spans="1:21" x14ac:dyDescent="0.35">
      <c r="A2396" t="s">
        <v>4925</v>
      </c>
      <c r="B2396">
        <v>529389770</v>
      </c>
      <c r="C2396">
        <v>62</v>
      </c>
      <c r="D2396" s="1">
        <v>22060.5</v>
      </c>
      <c r="E2396" t="s">
        <v>11</v>
      </c>
      <c r="F2396" t="s">
        <v>451</v>
      </c>
      <c r="G2396" t="s">
        <v>2737</v>
      </c>
      <c r="H2396" s="3">
        <v>499909.49040000001</v>
      </c>
      <c r="I2396" s="3">
        <v>365131.26069999998</v>
      </c>
      <c r="J2396" t="s">
        <v>4926</v>
      </c>
      <c r="K2396" t="str">
        <f>_xlfn.XLOOKUP(A2396, Accounts!A:A, Accounts!E:E, "Not Found")</f>
        <v>Current</v>
      </c>
      <c r="L2396" s="3">
        <f>_xlfn.XLOOKUP(A2396, Accounts!A:A, Accounts!G:G, 0)</f>
        <v>3213749084</v>
      </c>
      <c r="M2396" s="3" t="str">
        <f>_xlfn.XLOOKUP(A2396, Loan!A:A, Loan!D:D, "0")</f>
        <v>0</v>
      </c>
      <c r="N2396" s="3" t="str">
        <f>_xlfn.XLOOKUP(Customer8[[#This Row],[Account Number]],Transaction!C:C,Transaction!D:D)</f>
        <v>Online Payment</v>
      </c>
      <c r="O2396" s="3" t="str">
        <f>_xlfn.XLOOKUP(Customer8[[#This Row],[Account Number]], Transaction!C:C,Transaction!E:E)</f>
        <v>Internet Banking</v>
      </c>
      <c r="P2396" s="2">
        <f>_xlfn.XLOOKUP(Customer8[[#This Row],[Account Number]], Transaction!C:C,Transaction!F:F)</f>
        <v>44516</v>
      </c>
      <c r="Q2396" s="3">
        <f>Customer8[[#This Row],[Bank Deposit]]-Customer8[[#This Row],[Saving Accounts]]</f>
        <v>134778.22970000003</v>
      </c>
      <c r="R2396" s="3">
        <f>IF(AND(K2396="Current", Customer8[[#This Row],[Balance]]&gt;500000), Customer8[[#This Row],[Balance]]*1.02, Customer8[[#This Row],[Balance]])</f>
        <v>134778.22970000003</v>
      </c>
      <c r="S2396" s="3" t="str">
        <f>TEXT(Customer8[[#This Row],[Transaction_Date]], "MMM")</f>
        <v>Nov</v>
      </c>
      <c r="T2396" s="3" t="str">
        <f t="shared" si="37"/>
        <v>60-69 Yrs</v>
      </c>
      <c r="U2396" s="3" t="str">
        <f>TEXT(Customer8[[#This Row],[Transaction_Date]],"YYYY")</f>
        <v>2021</v>
      </c>
    </row>
    <row r="2397" spans="1:21" x14ac:dyDescent="0.35">
      <c r="A2397" t="s">
        <v>4927</v>
      </c>
      <c r="B2397">
        <v>680580260</v>
      </c>
      <c r="C2397">
        <v>47</v>
      </c>
      <c r="D2397" s="1">
        <v>27539.25</v>
      </c>
      <c r="E2397" t="s">
        <v>11</v>
      </c>
      <c r="F2397" t="s">
        <v>243</v>
      </c>
      <c r="G2397" t="s">
        <v>2737</v>
      </c>
      <c r="H2397" s="3">
        <v>1259138.5603</v>
      </c>
      <c r="I2397" s="3">
        <v>160052.4719</v>
      </c>
      <c r="J2397" t="s">
        <v>4928</v>
      </c>
      <c r="K2397" t="str">
        <f>_xlfn.XLOOKUP(A2397, Accounts!A:A, Accounts!E:E, "Not Found")</f>
        <v>Corporate</v>
      </c>
      <c r="L2397" s="3">
        <f>_xlfn.XLOOKUP(A2397, Accounts!A:A, Accounts!G:G, 0)</f>
        <v>1578344782</v>
      </c>
      <c r="M2397" s="3" t="str">
        <f>_xlfn.XLOOKUP(A2397, Loan!A:A, Loan!D:D, "0")</f>
        <v>0</v>
      </c>
      <c r="N2397" s="3" t="str">
        <f>_xlfn.XLOOKUP(Customer8[[#This Row],[Account Number]],Transaction!C:C,Transaction!D:D)</f>
        <v>Money Deposit</v>
      </c>
      <c r="O2397" s="3" t="str">
        <f>_xlfn.XLOOKUP(Customer8[[#This Row],[Account Number]], Transaction!C:C,Transaction!E:E)</f>
        <v>Bank</v>
      </c>
      <c r="P2397" s="2">
        <f>_xlfn.XLOOKUP(Customer8[[#This Row],[Account Number]], Transaction!C:C,Transaction!F:F)</f>
        <v>44550</v>
      </c>
      <c r="Q2397" s="3">
        <f>Customer8[[#This Row],[Bank Deposit]]-Customer8[[#This Row],[Saving Accounts]]</f>
        <v>1099086.0884</v>
      </c>
      <c r="R2397" s="3">
        <f>IF(AND(K2397="Current", Customer8[[#This Row],[Balance]]&gt;500000), Customer8[[#This Row],[Balance]]*1.02, Customer8[[#This Row],[Balance]])</f>
        <v>1099086.0884</v>
      </c>
      <c r="S2397" s="3" t="str">
        <f>TEXT(Customer8[[#This Row],[Transaction_Date]], "MMM")</f>
        <v>Dec</v>
      </c>
      <c r="T2397" s="3" t="str">
        <f t="shared" si="37"/>
        <v>40-49 Yrs</v>
      </c>
      <c r="U2397" s="3" t="str">
        <f>TEXT(Customer8[[#This Row],[Transaction_Date]],"YYYY")</f>
        <v>2021</v>
      </c>
    </row>
    <row r="2398" spans="1:21" x14ac:dyDescent="0.35">
      <c r="A2398" t="s">
        <v>4929</v>
      </c>
      <c r="B2398">
        <v>161914403</v>
      </c>
      <c r="C2398">
        <v>45</v>
      </c>
      <c r="D2398" s="1">
        <v>28269.75</v>
      </c>
      <c r="E2398" t="s">
        <v>11</v>
      </c>
      <c r="F2398" t="s">
        <v>48</v>
      </c>
      <c r="G2398" t="s">
        <v>2737</v>
      </c>
      <c r="H2398" s="3">
        <v>616330.92879999999</v>
      </c>
      <c r="I2398" s="3">
        <v>138738.21739999999</v>
      </c>
      <c r="J2398" t="s">
        <v>4930</v>
      </c>
      <c r="K2398" t="str">
        <f>_xlfn.XLOOKUP(A2398, Accounts!A:A, Accounts!E:E, "Not Found")</f>
        <v>Joint</v>
      </c>
      <c r="L2398" s="3">
        <f>_xlfn.XLOOKUP(A2398, Accounts!A:A, Accounts!G:G, 0)</f>
        <v>2518794144</v>
      </c>
      <c r="M2398" s="3" t="str">
        <f>_xlfn.XLOOKUP(A2398, Loan!A:A, Loan!D:D, "0")</f>
        <v>0</v>
      </c>
      <c r="N2398" s="3" t="str">
        <f>_xlfn.XLOOKUP(Customer8[[#This Row],[Account Number]],Transaction!C:C,Transaction!D:D)</f>
        <v>Online Payment</v>
      </c>
      <c r="O2398" s="3" t="str">
        <f>_xlfn.XLOOKUP(Customer8[[#This Row],[Account Number]], Transaction!C:C,Transaction!E:E)</f>
        <v>Mobile</v>
      </c>
      <c r="P2398" s="2">
        <f>_xlfn.XLOOKUP(Customer8[[#This Row],[Account Number]], Transaction!C:C,Transaction!F:F)</f>
        <v>44382</v>
      </c>
      <c r="Q2398" s="3">
        <f>Customer8[[#This Row],[Bank Deposit]]-Customer8[[#This Row],[Saving Accounts]]</f>
        <v>477592.71140000003</v>
      </c>
      <c r="R2398" s="3">
        <f>IF(AND(K2398="Current", Customer8[[#This Row],[Balance]]&gt;500000), Customer8[[#This Row],[Balance]]*1.02, Customer8[[#This Row],[Balance]])</f>
        <v>477592.71140000003</v>
      </c>
      <c r="S2398" s="3" t="str">
        <f>TEXT(Customer8[[#This Row],[Transaction_Date]], "MMM")</f>
        <v>Jul</v>
      </c>
      <c r="T2398" s="3" t="str">
        <f t="shared" si="37"/>
        <v>40-49 Yrs</v>
      </c>
      <c r="U2398" s="3" t="str">
        <f>TEXT(Customer8[[#This Row],[Transaction_Date]],"YYYY")</f>
        <v>2021</v>
      </c>
    </row>
    <row r="2399" spans="1:21" x14ac:dyDescent="0.35">
      <c r="A2399" t="s">
        <v>4931</v>
      </c>
      <c r="B2399">
        <v>354583177</v>
      </c>
      <c r="C2399">
        <v>45</v>
      </c>
      <c r="D2399" s="1">
        <v>28269.75</v>
      </c>
      <c r="E2399" t="s">
        <v>11</v>
      </c>
      <c r="F2399" t="s">
        <v>1215</v>
      </c>
      <c r="G2399" t="s">
        <v>2737</v>
      </c>
      <c r="H2399" s="3">
        <v>3085020.8911000001</v>
      </c>
      <c r="I2399" s="3">
        <v>1371926.9375</v>
      </c>
      <c r="J2399" t="s">
        <v>4932</v>
      </c>
      <c r="K2399" t="str">
        <f>_xlfn.XLOOKUP(A2399, Accounts!A:A, Accounts!E:E, "Not Found")</f>
        <v>Corporate</v>
      </c>
      <c r="L2399" s="3">
        <f>_xlfn.XLOOKUP(A2399, Accounts!A:A, Accounts!G:G, 0)</f>
        <v>3705151632</v>
      </c>
      <c r="M2399" s="3" t="str">
        <f>_xlfn.XLOOKUP(A2399, Loan!A:A, Loan!D:D, "0")</f>
        <v>0</v>
      </c>
      <c r="N2399" s="3" t="str">
        <f>_xlfn.XLOOKUP(Customer8[[#This Row],[Account Number]],Transaction!C:C,Transaction!D:D)</f>
        <v>Online Payment</v>
      </c>
      <c r="O2399" s="3" t="str">
        <f>_xlfn.XLOOKUP(Customer8[[#This Row],[Account Number]], Transaction!C:C,Transaction!E:E)</f>
        <v>Card</v>
      </c>
      <c r="P2399" s="2">
        <f>_xlfn.XLOOKUP(Customer8[[#This Row],[Account Number]], Transaction!C:C,Transaction!F:F)</f>
        <v>44556</v>
      </c>
      <c r="Q2399" s="3">
        <f>Customer8[[#This Row],[Bank Deposit]]-Customer8[[#This Row],[Saving Accounts]]</f>
        <v>1713093.9536000001</v>
      </c>
      <c r="R2399" s="3">
        <f>IF(AND(K2399="Current", Customer8[[#This Row],[Balance]]&gt;500000), Customer8[[#This Row],[Balance]]*1.02, Customer8[[#This Row],[Balance]])</f>
        <v>1713093.9536000001</v>
      </c>
      <c r="S2399" s="3" t="str">
        <f>TEXT(Customer8[[#This Row],[Transaction_Date]], "MMM")</f>
        <v>Dec</v>
      </c>
      <c r="T2399" s="3" t="str">
        <f t="shared" si="37"/>
        <v>40-49 Yrs</v>
      </c>
      <c r="U2399" s="3" t="str">
        <f>TEXT(Customer8[[#This Row],[Transaction_Date]],"YYYY")</f>
        <v>2021</v>
      </c>
    </row>
    <row r="2400" spans="1:21" x14ac:dyDescent="0.35">
      <c r="A2400" t="s">
        <v>4933</v>
      </c>
      <c r="B2400">
        <v>868132016</v>
      </c>
      <c r="C2400">
        <v>74</v>
      </c>
      <c r="D2400" s="1">
        <v>17677.5</v>
      </c>
      <c r="E2400" t="s">
        <v>11</v>
      </c>
      <c r="F2400" t="s">
        <v>243</v>
      </c>
      <c r="G2400" t="s">
        <v>2737</v>
      </c>
      <c r="H2400" s="3">
        <v>753986.84820000001</v>
      </c>
      <c r="I2400" s="3">
        <v>123003.3447</v>
      </c>
      <c r="J2400" t="s">
        <v>4934</v>
      </c>
      <c r="K2400" t="str">
        <f>_xlfn.XLOOKUP(A2400, Accounts!A:A, Accounts!E:E, "Not Found")</f>
        <v>Savings</v>
      </c>
      <c r="L2400" s="3">
        <f>_xlfn.XLOOKUP(A2400, Accounts!A:A, Accounts!G:G, 0)</f>
        <v>1419634704</v>
      </c>
      <c r="M2400" s="3" t="str">
        <f>_xlfn.XLOOKUP(A2400, Loan!A:A, Loan!D:D, "0")</f>
        <v>0</v>
      </c>
      <c r="N2400" s="3" t="str">
        <f>_xlfn.XLOOKUP(Customer8[[#This Row],[Account Number]],Transaction!C:C,Transaction!D:D)</f>
        <v>Online Payment</v>
      </c>
      <c r="O2400" s="3" t="str">
        <f>_xlfn.XLOOKUP(Customer8[[#This Row],[Account Number]], Transaction!C:C,Transaction!E:E)</f>
        <v>Card</v>
      </c>
      <c r="P2400" s="2">
        <f>_xlfn.XLOOKUP(Customer8[[#This Row],[Account Number]], Transaction!C:C,Transaction!F:F)</f>
        <v>44349</v>
      </c>
      <c r="Q2400" s="3">
        <f>Customer8[[#This Row],[Bank Deposit]]-Customer8[[#This Row],[Saving Accounts]]</f>
        <v>630983.50349999999</v>
      </c>
      <c r="R2400" s="3">
        <f>IF(AND(K2400="Current", Customer8[[#This Row],[Balance]]&gt;500000), Customer8[[#This Row],[Balance]]*1.02, Customer8[[#This Row],[Balance]])</f>
        <v>630983.50349999999</v>
      </c>
      <c r="S2400" s="3" t="str">
        <f>TEXT(Customer8[[#This Row],[Transaction_Date]], "MMM")</f>
        <v>Jun</v>
      </c>
      <c r="T2400" s="3" t="str">
        <f t="shared" si="37"/>
        <v>70 Yrs &amp; Above</v>
      </c>
      <c r="U2400" s="3" t="str">
        <f>TEXT(Customer8[[#This Row],[Transaction_Date]],"YYYY")</f>
        <v>2021</v>
      </c>
    </row>
    <row r="2401" spans="1:21" x14ac:dyDescent="0.35">
      <c r="A2401" t="s">
        <v>4935</v>
      </c>
      <c r="B2401">
        <v>607336538</v>
      </c>
      <c r="C2401">
        <v>40</v>
      </c>
      <c r="D2401" s="1">
        <v>30096</v>
      </c>
      <c r="E2401" t="s">
        <v>11</v>
      </c>
      <c r="F2401" t="s">
        <v>42</v>
      </c>
      <c r="G2401" t="s">
        <v>2737</v>
      </c>
      <c r="H2401" s="3">
        <v>92897.495200000005</v>
      </c>
      <c r="I2401" s="3">
        <v>84624.359800000006</v>
      </c>
      <c r="J2401" t="s">
        <v>4936</v>
      </c>
      <c r="K2401" t="str">
        <f>_xlfn.XLOOKUP(A2401, Accounts!A:A, Accounts!E:E, "Not Found")</f>
        <v>Corporate</v>
      </c>
      <c r="L2401" s="3">
        <f>_xlfn.XLOOKUP(A2401, Accounts!A:A, Accounts!G:G, 0)</f>
        <v>1409287437</v>
      </c>
      <c r="M2401" s="3" t="str">
        <f>_xlfn.XLOOKUP(A2401, Loan!A:A, Loan!D:D, "0")</f>
        <v>0</v>
      </c>
      <c r="N2401" s="3" t="str">
        <f>_xlfn.XLOOKUP(Customer8[[#This Row],[Account Number]],Transaction!C:C,Transaction!D:D)</f>
        <v>Cash Withdrawal</v>
      </c>
      <c r="O2401" s="3" t="str">
        <f>_xlfn.XLOOKUP(Customer8[[#This Row],[Account Number]], Transaction!C:C,Transaction!E:E)</f>
        <v>POS</v>
      </c>
      <c r="P2401" s="2">
        <f>_xlfn.XLOOKUP(Customer8[[#This Row],[Account Number]], Transaction!C:C,Transaction!F:F)</f>
        <v>44473</v>
      </c>
      <c r="Q2401" s="3">
        <f>Customer8[[#This Row],[Bank Deposit]]-Customer8[[#This Row],[Saving Accounts]]</f>
        <v>8273.1353999999992</v>
      </c>
      <c r="R2401" s="3">
        <f>IF(AND(K2401="Current", Customer8[[#This Row],[Balance]]&gt;500000), Customer8[[#This Row],[Balance]]*1.02, Customer8[[#This Row],[Balance]])</f>
        <v>8273.1353999999992</v>
      </c>
      <c r="S2401" s="3" t="str">
        <f>TEXT(Customer8[[#This Row],[Transaction_Date]], "MMM")</f>
        <v>Oct</v>
      </c>
      <c r="T2401" s="3" t="str">
        <f t="shared" si="37"/>
        <v>40-49 Yrs</v>
      </c>
      <c r="U2401" s="3" t="str">
        <f>TEXT(Customer8[[#This Row],[Transaction_Date]],"YYYY")</f>
        <v>2021</v>
      </c>
    </row>
    <row r="2402" spans="1:21" x14ac:dyDescent="0.35">
      <c r="A2402" t="s">
        <v>4937</v>
      </c>
      <c r="B2402">
        <v>181075374</v>
      </c>
      <c r="C2402">
        <v>27</v>
      </c>
      <c r="D2402" s="1">
        <v>34844.25</v>
      </c>
      <c r="E2402" t="s">
        <v>11</v>
      </c>
      <c r="F2402" t="s">
        <v>738</v>
      </c>
      <c r="G2402" t="s">
        <v>2737</v>
      </c>
      <c r="H2402" s="3">
        <v>1221003.76</v>
      </c>
      <c r="I2402" s="3">
        <v>742858.68759999995</v>
      </c>
      <c r="J2402" t="s">
        <v>4938</v>
      </c>
      <c r="K2402" t="str">
        <f>_xlfn.XLOOKUP(A2402, Accounts!A:A, Accounts!E:E, "Not Found")</f>
        <v>Domiciliary</v>
      </c>
      <c r="L2402" s="3">
        <f>_xlfn.XLOOKUP(A2402, Accounts!A:A, Accounts!G:G, 0)</f>
        <v>140915205</v>
      </c>
      <c r="M2402" s="3" t="str">
        <f>_xlfn.XLOOKUP(A2402, Loan!A:A, Loan!D:D, "0")</f>
        <v>0</v>
      </c>
      <c r="N2402" s="3" t="str">
        <f>_xlfn.XLOOKUP(Customer8[[#This Row],[Account Number]],Transaction!C:C,Transaction!D:D)</f>
        <v>Cash Withdrawal</v>
      </c>
      <c r="O2402" s="3" t="str">
        <f>_xlfn.XLOOKUP(Customer8[[#This Row],[Account Number]], Transaction!C:C,Transaction!E:E)</f>
        <v>ATM</v>
      </c>
      <c r="P2402" s="2">
        <f>_xlfn.XLOOKUP(Customer8[[#This Row],[Account Number]], Transaction!C:C,Transaction!F:F)</f>
        <v>44395</v>
      </c>
      <c r="Q2402" s="3">
        <f>Customer8[[#This Row],[Bank Deposit]]-Customer8[[#This Row],[Saving Accounts]]</f>
        <v>478145.07240000006</v>
      </c>
      <c r="R2402" s="3">
        <f>IF(AND(K2402="Current", Customer8[[#This Row],[Balance]]&gt;500000), Customer8[[#This Row],[Balance]]*1.02, Customer8[[#This Row],[Balance]])</f>
        <v>478145.07240000006</v>
      </c>
      <c r="S2402" s="3" t="str">
        <f>TEXT(Customer8[[#This Row],[Transaction_Date]], "MMM")</f>
        <v>Jul</v>
      </c>
      <c r="T2402" s="3" t="str">
        <f t="shared" si="37"/>
        <v>20-29 Yrs</v>
      </c>
      <c r="U2402" s="3" t="str">
        <f>TEXT(Customer8[[#This Row],[Transaction_Date]],"YYYY")</f>
        <v>2021</v>
      </c>
    </row>
    <row r="2403" spans="1:21" x14ac:dyDescent="0.35">
      <c r="A2403" t="s">
        <v>4939</v>
      </c>
      <c r="B2403">
        <v>299668063</v>
      </c>
      <c r="C2403">
        <v>45</v>
      </c>
      <c r="D2403" s="1">
        <v>28269.75</v>
      </c>
      <c r="E2403" t="s">
        <v>11</v>
      </c>
      <c r="F2403" t="s">
        <v>211</v>
      </c>
      <c r="G2403" t="s">
        <v>2737</v>
      </c>
      <c r="H2403" s="3">
        <v>90491.874100000001</v>
      </c>
      <c r="I2403" s="3">
        <v>33473.691400000003</v>
      </c>
      <c r="J2403" t="s">
        <v>4940</v>
      </c>
      <c r="K2403" t="str">
        <f>_xlfn.XLOOKUP(A2403, Accounts!A:A, Accounts!E:E, "Not Found")</f>
        <v>Domiciliary</v>
      </c>
      <c r="L2403" s="3">
        <f>_xlfn.XLOOKUP(A2403, Accounts!A:A, Accounts!G:G, 0)</f>
        <v>5679744</v>
      </c>
      <c r="M2403" s="3" t="str">
        <f>_xlfn.XLOOKUP(A2403, Loan!A:A, Loan!D:D, "0")</f>
        <v>0</v>
      </c>
      <c r="N2403" s="3" t="str">
        <f>_xlfn.XLOOKUP(Customer8[[#This Row],[Account Number]],Transaction!C:C,Transaction!D:D)</f>
        <v>Money Deposit</v>
      </c>
      <c r="O2403" s="3" t="str">
        <f>_xlfn.XLOOKUP(Customer8[[#This Row],[Account Number]], Transaction!C:C,Transaction!E:E)</f>
        <v>Bank</v>
      </c>
      <c r="P2403" s="2">
        <f>_xlfn.XLOOKUP(Customer8[[#This Row],[Account Number]], Transaction!C:C,Transaction!F:F)</f>
        <v>44265</v>
      </c>
      <c r="Q2403" s="3">
        <f>Customer8[[#This Row],[Bank Deposit]]-Customer8[[#This Row],[Saving Accounts]]</f>
        <v>57018.182699999998</v>
      </c>
      <c r="R2403" s="3">
        <f>IF(AND(K2403="Current", Customer8[[#This Row],[Balance]]&gt;500000), Customer8[[#This Row],[Balance]]*1.02, Customer8[[#This Row],[Balance]])</f>
        <v>57018.182699999998</v>
      </c>
      <c r="S2403" s="3" t="str">
        <f>TEXT(Customer8[[#This Row],[Transaction_Date]], "MMM")</f>
        <v>Mar</v>
      </c>
      <c r="T2403" s="3" t="str">
        <f t="shared" si="37"/>
        <v>40-49 Yrs</v>
      </c>
      <c r="U2403" s="3" t="str">
        <f>TEXT(Customer8[[#This Row],[Transaction_Date]],"YYYY")</f>
        <v>2021</v>
      </c>
    </row>
    <row r="2404" spans="1:21" x14ac:dyDescent="0.35">
      <c r="A2404" t="s">
        <v>4941</v>
      </c>
      <c r="B2404">
        <v>192118373</v>
      </c>
      <c r="C2404">
        <v>78</v>
      </c>
      <c r="D2404" s="1">
        <v>16216.5</v>
      </c>
      <c r="E2404" t="s">
        <v>11</v>
      </c>
      <c r="F2404" t="s">
        <v>269</v>
      </c>
      <c r="G2404" t="s">
        <v>2737</v>
      </c>
      <c r="H2404" s="3">
        <v>408648.56170000002</v>
      </c>
      <c r="I2404" s="3">
        <v>188218.7199</v>
      </c>
      <c r="J2404" t="s">
        <v>4942</v>
      </c>
      <c r="K2404" t="str">
        <f>_xlfn.XLOOKUP(A2404, Accounts!A:A, Accounts!E:E, "Not Found")</f>
        <v>Joint</v>
      </c>
      <c r="L2404" s="3">
        <f>_xlfn.XLOOKUP(A2404, Accounts!A:A, Accounts!G:G, 0)</f>
        <v>30371537</v>
      </c>
      <c r="M2404" s="3" t="str">
        <f>_xlfn.XLOOKUP(A2404, Loan!A:A, Loan!D:D, "0")</f>
        <v>0</v>
      </c>
      <c r="N2404" s="3" t="str">
        <f>_xlfn.XLOOKUP(Customer8[[#This Row],[Account Number]],Transaction!C:C,Transaction!D:D)</f>
        <v>Checks</v>
      </c>
      <c r="O2404" s="3" t="str">
        <f>_xlfn.XLOOKUP(Customer8[[#This Row],[Account Number]], Transaction!C:C,Transaction!E:E)</f>
        <v>Informal Services</v>
      </c>
      <c r="P2404" s="2">
        <f>_xlfn.XLOOKUP(Customer8[[#This Row],[Account Number]], Transaction!C:C,Transaction!F:F)</f>
        <v>44265</v>
      </c>
      <c r="Q2404" s="3">
        <f>Customer8[[#This Row],[Bank Deposit]]-Customer8[[#This Row],[Saving Accounts]]</f>
        <v>220429.84180000002</v>
      </c>
      <c r="R2404" s="3">
        <f>IF(AND(K2404="Current", Customer8[[#This Row],[Balance]]&gt;500000), Customer8[[#This Row],[Balance]]*1.02, Customer8[[#This Row],[Balance]])</f>
        <v>220429.84180000002</v>
      </c>
      <c r="S2404" s="3" t="str">
        <f>TEXT(Customer8[[#This Row],[Transaction_Date]], "MMM")</f>
        <v>Mar</v>
      </c>
      <c r="T2404" s="3" t="str">
        <f t="shared" si="37"/>
        <v>70 Yrs &amp; Above</v>
      </c>
      <c r="U2404" s="3" t="str">
        <f>TEXT(Customer8[[#This Row],[Transaction_Date]],"YYYY")</f>
        <v>2021</v>
      </c>
    </row>
    <row r="2405" spans="1:21" x14ac:dyDescent="0.35">
      <c r="A2405" t="s">
        <v>4943</v>
      </c>
      <c r="B2405">
        <v>782301506</v>
      </c>
      <c r="C2405">
        <v>17</v>
      </c>
      <c r="D2405" s="1">
        <v>38496.75</v>
      </c>
      <c r="E2405" t="s">
        <v>11</v>
      </c>
      <c r="F2405" t="s">
        <v>1233</v>
      </c>
      <c r="G2405" t="s">
        <v>2737</v>
      </c>
      <c r="H2405" s="3">
        <v>347282.57949999999</v>
      </c>
      <c r="I2405" s="3">
        <v>121311.038</v>
      </c>
      <c r="J2405" t="s">
        <v>4944</v>
      </c>
      <c r="K2405" t="str">
        <f>_xlfn.XLOOKUP(A2405, Accounts!A:A, Accounts!E:E, "Not Found")</f>
        <v>Current</v>
      </c>
      <c r="L2405" s="3">
        <f>_xlfn.XLOOKUP(A2405, Accounts!A:A, Accounts!G:G, 0)</f>
        <v>798401175</v>
      </c>
      <c r="M2405" s="3" t="str">
        <f>_xlfn.XLOOKUP(A2405, Loan!A:A, Loan!D:D, "0")</f>
        <v>0</v>
      </c>
      <c r="N2405" s="3" t="str">
        <f>_xlfn.XLOOKUP(Customer8[[#This Row],[Account Number]],Transaction!C:C,Transaction!D:D)</f>
        <v>Online Payment</v>
      </c>
      <c r="O2405" s="3" t="str">
        <f>_xlfn.XLOOKUP(Customer8[[#This Row],[Account Number]], Transaction!C:C,Transaction!E:E)</f>
        <v>Mobile</v>
      </c>
      <c r="P2405" s="2">
        <f>_xlfn.XLOOKUP(Customer8[[#This Row],[Account Number]], Transaction!C:C,Transaction!F:F)</f>
        <v>44655</v>
      </c>
      <c r="Q2405" s="3">
        <f>Customer8[[#This Row],[Bank Deposit]]-Customer8[[#This Row],[Saving Accounts]]</f>
        <v>225971.54149999999</v>
      </c>
      <c r="R2405" s="3">
        <f>IF(AND(K2405="Current", Customer8[[#This Row],[Balance]]&gt;500000), Customer8[[#This Row],[Balance]]*1.02, Customer8[[#This Row],[Balance]])</f>
        <v>225971.54149999999</v>
      </c>
      <c r="S2405" s="3" t="str">
        <f>TEXT(Customer8[[#This Row],[Transaction_Date]], "MMM")</f>
        <v>Apr</v>
      </c>
      <c r="T2405" s="3" t="str">
        <f t="shared" si="37"/>
        <v>Below 20 Yrs</v>
      </c>
      <c r="U2405" s="3" t="str">
        <f>TEXT(Customer8[[#This Row],[Transaction_Date]],"YYYY")</f>
        <v>2022</v>
      </c>
    </row>
    <row r="2406" spans="1:21" x14ac:dyDescent="0.35">
      <c r="A2406" t="s">
        <v>3218</v>
      </c>
      <c r="B2406">
        <v>168980799</v>
      </c>
      <c r="C2406">
        <v>72</v>
      </c>
      <c r="D2406" s="1">
        <v>18408</v>
      </c>
      <c r="E2406" t="s">
        <v>11</v>
      </c>
      <c r="F2406" t="s">
        <v>558</v>
      </c>
      <c r="G2406" t="s">
        <v>2737</v>
      </c>
      <c r="H2406" s="3">
        <v>851935.54429999995</v>
      </c>
      <c r="I2406" s="3">
        <v>218308.48319999999</v>
      </c>
      <c r="J2406" t="s">
        <v>989</v>
      </c>
      <c r="K2406" t="str">
        <f>_xlfn.XLOOKUP(A2406, Accounts!A:A, Accounts!E:E, "Not Found")</f>
        <v>Domiciliary</v>
      </c>
      <c r="L2406" s="3">
        <f>_xlfn.XLOOKUP(A2406, Accounts!A:A, Accounts!G:G, 0)</f>
        <v>11389152</v>
      </c>
      <c r="M2406" s="3">
        <f>_xlfn.XLOOKUP(A2406, Loan!A:A, Loan!D:D, "0")</f>
        <v>4664507904</v>
      </c>
      <c r="N2406" s="3" t="str">
        <f>_xlfn.XLOOKUP(Customer8[[#This Row],[Account Number]],Transaction!C:C,Transaction!D:D)</f>
        <v>Loan Payment</v>
      </c>
      <c r="O2406" s="3" t="str">
        <f>_xlfn.XLOOKUP(Customer8[[#This Row],[Account Number]], Transaction!C:C,Transaction!E:E)</f>
        <v>Mobile</v>
      </c>
      <c r="P2406" s="2">
        <f>_xlfn.XLOOKUP(Customer8[[#This Row],[Account Number]], Transaction!C:C,Transaction!F:F)</f>
        <v>44386</v>
      </c>
      <c r="Q2406" s="3">
        <f>Customer8[[#This Row],[Bank Deposit]]-Customer8[[#This Row],[Saving Accounts]]</f>
        <v>633627.06109999993</v>
      </c>
      <c r="R2406" s="3">
        <f>IF(AND(K2406="Current", Customer8[[#This Row],[Balance]]&gt;500000), Customer8[[#This Row],[Balance]]*1.02, Customer8[[#This Row],[Balance]])</f>
        <v>633627.06109999993</v>
      </c>
      <c r="S2406" s="3" t="str">
        <f>TEXT(Customer8[[#This Row],[Transaction_Date]], "MMM")</f>
        <v>Jul</v>
      </c>
      <c r="T2406" s="3" t="str">
        <f t="shared" si="37"/>
        <v>70 Yrs &amp; Above</v>
      </c>
      <c r="U2406" s="3" t="str">
        <f>TEXT(Customer8[[#This Row],[Transaction_Date]],"YYYY")</f>
        <v>2021</v>
      </c>
    </row>
    <row r="2407" spans="1:21" x14ac:dyDescent="0.35">
      <c r="A2407" t="s">
        <v>4945</v>
      </c>
      <c r="B2407">
        <v>396197673</v>
      </c>
      <c r="C2407">
        <v>31</v>
      </c>
      <c r="D2407" s="1">
        <v>33383.25</v>
      </c>
      <c r="E2407" t="s">
        <v>11</v>
      </c>
      <c r="F2407" t="s">
        <v>60</v>
      </c>
      <c r="G2407" t="s">
        <v>2737</v>
      </c>
      <c r="H2407" s="3">
        <v>252327.87</v>
      </c>
      <c r="I2407" s="3">
        <v>133397.3339</v>
      </c>
      <c r="J2407" t="s">
        <v>4946</v>
      </c>
      <c r="K2407" t="str">
        <f>_xlfn.XLOOKUP(A2407, Accounts!A:A, Accounts!E:E, "Not Found")</f>
        <v>Domiciliary</v>
      </c>
      <c r="L2407" s="3">
        <f>_xlfn.XLOOKUP(A2407, Accounts!A:A, Accounts!G:G, 0)</f>
        <v>269961138</v>
      </c>
      <c r="M2407" s="3" t="str">
        <f>_xlfn.XLOOKUP(A2407, Loan!A:A, Loan!D:D, "0")</f>
        <v>0</v>
      </c>
      <c r="N2407" s="3" t="str">
        <f>_xlfn.XLOOKUP(Customer8[[#This Row],[Account Number]],Transaction!C:C,Transaction!D:D)</f>
        <v>Cash Withdrawal</v>
      </c>
      <c r="O2407" s="3" t="str">
        <f>_xlfn.XLOOKUP(Customer8[[#This Row],[Account Number]], Transaction!C:C,Transaction!E:E)</f>
        <v>POS</v>
      </c>
      <c r="P2407" s="2">
        <f>_xlfn.XLOOKUP(Customer8[[#This Row],[Account Number]], Transaction!C:C,Transaction!F:F)</f>
        <v>44391</v>
      </c>
      <c r="Q2407" s="3">
        <f>Customer8[[#This Row],[Bank Deposit]]-Customer8[[#This Row],[Saving Accounts]]</f>
        <v>118930.5361</v>
      </c>
      <c r="R2407" s="3">
        <f>IF(AND(K2407="Current", Customer8[[#This Row],[Balance]]&gt;500000), Customer8[[#This Row],[Balance]]*1.02, Customer8[[#This Row],[Balance]])</f>
        <v>118930.5361</v>
      </c>
      <c r="S2407" s="3" t="str">
        <f>TEXT(Customer8[[#This Row],[Transaction_Date]], "MMM")</f>
        <v>Jul</v>
      </c>
      <c r="T2407" s="3" t="str">
        <f t="shared" si="37"/>
        <v>30-39 Yrs</v>
      </c>
      <c r="U2407" s="3" t="str">
        <f>TEXT(Customer8[[#This Row],[Transaction_Date]],"YYYY")</f>
        <v>2021</v>
      </c>
    </row>
    <row r="2408" spans="1:21" x14ac:dyDescent="0.35">
      <c r="A2408" t="s">
        <v>4947</v>
      </c>
      <c r="B2408">
        <v>549592626</v>
      </c>
      <c r="C2408">
        <v>79</v>
      </c>
      <c r="D2408" s="1">
        <v>15851.25</v>
      </c>
      <c r="E2408" t="s">
        <v>11</v>
      </c>
      <c r="F2408" t="s">
        <v>665</v>
      </c>
      <c r="G2408" t="s">
        <v>2737</v>
      </c>
      <c r="H2408" s="3">
        <v>152112.114</v>
      </c>
      <c r="I2408" s="3">
        <v>78678.679699999993</v>
      </c>
      <c r="J2408" t="s">
        <v>4948</v>
      </c>
      <c r="K2408" t="str">
        <f>_xlfn.XLOOKUP(A2408, Accounts!A:A, Accounts!E:E, "Not Found")</f>
        <v>Domiciliary</v>
      </c>
      <c r="L2408" s="3">
        <f>_xlfn.XLOOKUP(A2408, Accounts!A:A, Accounts!G:G, 0)</f>
        <v>3592896034</v>
      </c>
      <c r="M2408" s="3" t="str">
        <f>_xlfn.XLOOKUP(A2408, Loan!A:A, Loan!D:D, "0")</f>
        <v>0</v>
      </c>
      <c r="N2408" s="3" t="str">
        <f>_xlfn.XLOOKUP(Customer8[[#This Row],[Account Number]],Transaction!C:C,Transaction!D:D)</f>
        <v>Cash Withdrawal</v>
      </c>
      <c r="O2408" s="3" t="str">
        <f>_xlfn.XLOOKUP(Customer8[[#This Row],[Account Number]], Transaction!C:C,Transaction!E:E)</f>
        <v>ATM</v>
      </c>
      <c r="P2408" s="2">
        <f>_xlfn.XLOOKUP(Customer8[[#This Row],[Account Number]], Transaction!C:C,Transaction!F:F)</f>
        <v>44673</v>
      </c>
      <c r="Q2408" s="3">
        <f>Customer8[[#This Row],[Bank Deposit]]-Customer8[[#This Row],[Saving Accounts]]</f>
        <v>73433.434300000008</v>
      </c>
      <c r="R2408" s="3">
        <f>IF(AND(K2408="Current", Customer8[[#This Row],[Balance]]&gt;500000), Customer8[[#This Row],[Balance]]*1.02, Customer8[[#This Row],[Balance]])</f>
        <v>73433.434300000008</v>
      </c>
      <c r="S2408" s="3" t="str">
        <f>TEXT(Customer8[[#This Row],[Transaction_Date]], "MMM")</f>
        <v>Apr</v>
      </c>
      <c r="T2408" s="3" t="str">
        <f t="shared" si="37"/>
        <v>70 Yrs &amp; Above</v>
      </c>
      <c r="U2408" s="3" t="str">
        <f>TEXT(Customer8[[#This Row],[Transaction_Date]],"YYYY")</f>
        <v>2022</v>
      </c>
    </row>
    <row r="2409" spans="1:21" x14ac:dyDescent="0.35">
      <c r="A2409" t="s">
        <v>4949</v>
      </c>
      <c r="B2409">
        <v>506585312</v>
      </c>
      <c r="C2409">
        <v>68</v>
      </c>
      <c r="D2409" s="1">
        <v>19869</v>
      </c>
      <c r="E2409" t="s">
        <v>11</v>
      </c>
      <c r="F2409" t="s">
        <v>312</v>
      </c>
      <c r="G2409" t="s">
        <v>2737</v>
      </c>
      <c r="H2409" s="3">
        <v>315419.82439999998</v>
      </c>
      <c r="I2409" s="3">
        <v>57205.686300000001</v>
      </c>
      <c r="J2409" t="s">
        <v>4950</v>
      </c>
      <c r="K2409" t="str">
        <f>_xlfn.XLOOKUP(A2409, Accounts!A:A, Accounts!E:E, "Not Found")</f>
        <v>Domiciliary</v>
      </c>
      <c r="L2409" s="3">
        <f>_xlfn.XLOOKUP(A2409, Accounts!A:A, Accounts!G:G, 0)</f>
        <v>19183293</v>
      </c>
      <c r="M2409" s="3" t="str">
        <f>_xlfn.XLOOKUP(A2409, Loan!A:A, Loan!D:D, "0")</f>
        <v>0</v>
      </c>
      <c r="N2409" s="3" t="str">
        <f>_xlfn.XLOOKUP(Customer8[[#This Row],[Account Number]],Transaction!C:C,Transaction!D:D)</f>
        <v>Money Deposit</v>
      </c>
      <c r="O2409" s="3" t="str">
        <f>_xlfn.XLOOKUP(Customer8[[#This Row],[Account Number]], Transaction!C:C,Transaction!E:E)</f>
        <v>Bank</v>
      </c>
      <c r="P2409" s="2">
        <f>_xlfn.XLOOKUP(Customer8[[#This Row],[Account Number]], Transaction!C:C,Transaction!F:F)</f>
        <v>44460</v>
      </c>
      <c r="Q2409" s="3">
        <f>Customer8[[#This Row],[Bank Deposit]]-Customer8[[#This Row],[Saving Accounts]]</f>
        <v>258214.13809999998</v>
      </c>
      <c r="R2409" s="3">
        <f>IF(AND(K2409="Current", Customer8[[#This Row],[Balance]]&gt;500000), Customer8[[#This Row],[Balance]]*1.02, Customer8[[#This Row],[Balance]])</f>
        <v>258214.13809999998</v>
      </c>
      <c r="S2409" s="3" t="str">
        <f>TEXT(Customer8[[#This Row],[Transaction_Date]], "MMM")</f>
        <v>Sep</v>
      </c>
      <c r="T2409" s="3" t="str">
        <f t="shared" si="37"/>
        <v>60-69 Yrs</v>
      </c>
      <c r="U2409" s="3" t="str">
        <f>TEXT(Customer8[[#This Row],[Transaction_Date]],"YYYY")</f>
        <v>2021</v>
      </c>
    </row>
    <row r="2410" spans="1:21" x14ac:dyDescent="0.35">
      <c r="A2410" t="s">
        <v>4951</v>
      </c>
      <c r="B2410">
        <v>706239371</v>
      </c>
      <c r="C2410">
        <v>58</v>
      </c>
      <c r="D2410" s="1">
        <v>23521.5</v>
      </c>
      <c r="E2410" t="s">
        <v>11</v>
      </c>
      <c r="F2410" t="s">
        <v>157</v>
      </c>
      <c r="G2410" t="s">
        <v>2737</v>
      </c>
      <c r="H2410" s="3">
        <v>572521.48289999994</v>
      </c>
      <c r="I2410" s="3">
        <v>330127.17619999999</v>
      </c>
      <c r="J2410" t="s">
        <v>4952</v>
      </c>
      <c r="K2410" t="str">
        <f>_xlfn.XLOOKUP(A2410, Accounts!A:A, Accounts!E:E, "Not Found")</f>
        <v>Domiciliary</v>
      </c>
      <c r="L2410" s="3">
        <f>_xlfn.XLOOKUP(A2410, Accounts!A:A, Accounts!G:G, 0)</f>
        <v>31464855</v>
      </c>
      <c r="M2410" s="3" t="str">
        <f>_xlfn.XLOOKUP(A2410, Loan!A:A, Loan!D:D, "0")</f>
        <v>0</v>
      </c>
      <c r="N2410" s="3" t="str">
        <f>_xlfn.XLOOKUP(Customer8[[#This Row],[Account Number]],Transaction!C:C,Transaction!D:D)</f>
        <v>Money Deposit</v>
      </c>
      <c r="O2410" s="3" t="str">
        <f>_xlfn.XLOOKUP(Customer8[[#This Row],[Account Number]], Transaction!C:C,Transaction!E:E)</f>
        <v>Bank</v>
      </c>
      <c r="P2410" s="2">
        <f>_xlfn.XLOOKUP(Customer8[[#This Row],[Account Number]], Transaction!C:C,Transaction!F:F)</f>
        <v>44639</v>
      </c>
      <c r="Q2410" s="3">
        <f>Customer8[[#This Row],[Bank Deposit]]-Customer8[[#This Row],[Saving Accounts]]</f>
        <v>242394.30669999996</v>
      </c>
      <c r="R2410" s="3">
        <f>IF(AND(K2410="Current", Customer8[[#This Row],[Balance]]&gt;500000), Customer8[[#This Row],[Balance]]*1.02, Customer8[[#This Row],[Balance]])</f>
        <v>242394.30669999996</v>
      </c>
      <c r="S2410" s="3" t="str">
        <f>TEXT(Customer8[[#This Row],[Transaction_Date]], "MMM")</f>
        <v>Mar</v>
      </c>
      <c r="T2410" s="3" t="str">
        <f t="shared" si="37"/>
        <v>50-59 Yrs</v>
      </c>
      <c r="U2410" s="3" t="str">
        <f>TEXT(Customer8[[#This Row],[Transaction_Date]],"YYYY")</f>
        <v>2022</v>
      </c>
    </row>
    <row r="2411" spans="1:21" x14ac:dyDescent="0.35">
      <c r="A2411" t="s">
        <v>4953</v>
      </c>
      <c r="B2411">
        <v>961710120</v>
      </c>
      <c r="C2411">
        <v>28</v>
      </c>
      <c r="D2411" s="1">
        <v>34479</v>
      </c>
      <c r="E2411" t="s">
        <v>11</v>
      </c>
      <c r="F2411" t="s">
        <v>208</v>
      </c>
      <c r="G2411" t="s">
        <v>2737</v>
      </c>
      <c r="H2411" s="3">
        <v>370924.28240000003</v>
      </c>
      <c r="I2411" s="3">
        <v>366623.71100000001</v>
      </c>
      <c r="J2411" t="s">
        <v>4954</v>
      </c>
      <c r="K2411" t="str">
        <f>_xlfn.XLOOKUP(A2411, Accounts!A:A, Accounts!E:E, "Not Found")</f>
        <v>Joint</v>
      </c>
      <c r="L2411" s="3">
        <f>_xlfn.XLOOKUP(A2411, Accounts!A:A, Accounts!G:G, 0)</f>
        <v>286833792</v>
      </c>
      <c r="M2411" s="3">
        <f>_xlfn.XLOOKUP(A2411, Loan!A:A, Loan!D:D, "0")</f>
        <v>689264796</v>
      </c>
      <c r="N2411" s="3" t="str">
        <f>_xlfn.XLOOKUP(Customer8[[#This Row],[Account Number]],Transaction!C:C,Transaction!D:D)</f>
        <v>Loan Payment</v>
      </c>
      <c r="O2411" s="3" t="str">
        <f>_xlfn.XLOOKUP(Customer8[[#This Row],[Account Number]], Transaction!C:C,Transaction!E:E)</f>
        <v>ACH</v>
      </c>
      <c r="P2411" s="2">
        <f>_xlfn.XLOOKUP(Customer8[[#This Row],[Account Number]], Transaction!C:C,Transaction!F:F)</f>
        <v>44482</v>
      </c>
      <c r="Q2411" s="3">
        <f>Customer8[[#This Row],[Bank Deposit]]-Customer8[[#This Row],[Saving Accounts]]</f>
        <v>4300.5714000000153</v>
      </c>
      <c r="R2411" s="3">
        <f>IF(AND(K2411="Current", Customer8[[#This Row],[Balance]]&gt;500000), Customer8[[#This Row],[Balance]]*1.02, Customer8[[#This Row],[Balance]])</f>
        <v>4300.5714000000153</v>
      </c>
      <c r="S2411" s="3" t="str">
        <f>TEXT(Customer8[[#This Row],[Transaction_Date]], "MMM")</f>
        <v>Oct</v>
      </c>
      <c r="T2411" s="3" t="str">
        <f t="shared" si="37"/>
        <v>20-29 Yrs</v>
      </c>
      <c r="U2411" s="3" t="str">
        <f>TEXT(Customer8[[#This Row],[Transaction_Date]],"YYYY")</f>
        <v>2021</v>
      </c>
    </row>
    <row r="2412" spans="1:21" x14ac:dyDescent="0.35">
      <c r="A2412" t="s">
        <v>4955</v>
      </c>
      <c r="B2412">
        <v>827014686</v>
      </c>
      <c r="C2412">
        <v>31</v>
      </c>
      <c r="D2412" s="1">
        <v>33383.25</v>
      </c>
      <c r="E2412" t="s">
        <v>11</v>
      </c>
      <c r="F2412" t="s">
        <v>326</v>
      </c>
      <c r="G2412" t="s">
        <v>2737</v>
      </c>
      <c r="H2412" s="3">
        <v>237591.71669999999</v>
      </c>
      <c r="I2412" s="3">
        <v>121171.7755</v>
      </c>
      <c r="J2412" t="s">
        <v>4956</v>
      </c>
      <c r="K2412" t="str">
        <f>_xlfn.XLOOKUP(A2412, Accounts!A:A, Accounts!E:E, "Not Found")</f>
        <v>Current</v>
      </c>
      <c r="L2412" s="3">
        <f>_xlfn.XLOOKUP(A2412, Accounts!A:A, Accounts!G:G, 0)</f>
        <v>2187107936</v>
      </c>
      <c r="M2412" s="3" t="str">
        <f>_xlfn.XLOOKUP(A2412, Loan!A:A, Loan!D:D, "0")</f>
        <v>0</v>
      </c>
      <c r="N2412" s="3" t="str">
        <f>_xlfn.XLOOKUP(Customer8[[#This Row],[Account Number]],Transaction!C:C,Transaction!D:D)</f>
        <v>Money Transfer</v>
      </c>
      <c r="O2412" s="3" t="str">
        <f>_xlfn.XLOOKUP(Customer8[[#This Row],[Account Number]], Transaction!C:C,Transaction!E:E)</f>
        <v>Internet Banking</v>
      </c>
      <c r="P2412" s="2">
        <f>_xlfn.XLOOKUP(Customer8[[#This Row],[Account Number]], Transaction!C:C,Transaction!F:F)</f>
        <v>44632</v>
      </c>
      <c r="Q2412" s="3">
        <f>Customer8[[#This Row],[Bank Deposit]]-Customer8[[#This Row],[Saving Accounts]]</f>
        <v>116419.94119999999</v>
      </c>
      <c r="R2412" s="3">
        <f>IF(AND(K2412="Current", Customer8[[#This Row],[Balance]]&gt;500000), Customer8[[#This Row],[Balance]]*1.02, Customer8[[#This Row],[Balance]])</f>
        <v>116419.94119999999</v>
      </c>
      <c r="S2412" s="3" t="str">
        <f>TEXT(Customer8[[#This Row],[Transaction_Date]], "MMM")</f>
        <v>Mar</v>
      </c>
      <c r="T2412" s="3" t="str">
        <f t="shared" si="37"/>
        <v>30-39 Yrs</v>
      </c>
      <c r="U2412" s="3" t="str">
        <f>TEXT(Customer8[[#This Row],[Transaction_Date]],"YYYY")</f>
        <v>2022</v>
      </c>
    </row>
    <row r="2413" spans="1:21" x14ac:dyDescent="0.35">
      <c r="A2413" t="s">
        <v>4957</v>
      </c>
      <c r="B2413">
        <v>643055435</v>
      </c>
      <c r="C2413">
        <v>31</v>
      </c>
      <c r="D2413" s="1">
        <v>33383.25</v>
      </c>
      <c r="E2413" t="s">
        <v>11</v>
      </c>
      <c r="F2413" t="s">
        <v>1004</v>
      </c>
      <c r="G2413" t="s">
        <v>2737</v>
      </c>
      <c r="H2413" s="3">
        <v>1702162.8393000001</v>
      </c>
      <c r="I2413" s="3">
        <v>396576.48729999998</v>
      </c>
      <c r="J2413" t="s">
        <v>4958</v>
      </c>
      <c r="K2413" t="str">
        <f>_xlfn.XLOOKUP(A2413, Accounts!A:A, Accounts!E:E, "Not Found")</f>
        <v>Corporate</v>
      </c>
      <c r="L2413" s="3">
        <f>_xlfn.XLOOKUP(A2413, Accounts!A:A, Accounts!G:G, 0)</f>
        <v>640259136</v>
      </c>
      <c r="M2413" s="3">
        <f>_xlfn.XLOOKUP(A2413, Loan!A:A, Loan!D:D, "0")</f>
        <v>2484743976</v>
      </c>
      <c r="N2413" s="3" t="str">
        <f>_xlfn.XLOOKUP(Customer8[[#This Row],[Account Number]],Transaction!C:C,Transaction!D:D)</f>
        <v>Loan Payment</v>
      </c>
      <c r="O2413" s="3" t="str">
        <f>_xlfn.XLOOKUP(Customer8[[#This Row],[Account Number]], Transaction!C:C,Transaction!E:E)</f>
        <v>AFT</v>
      </c>
      <c r="P2413" s="2">
        <f>_xlfn.XLOOKUP(Customer8[[#This Row],[Account Number]], Transaction!C:C,Transaction!F:F)</f>
        <v>44480</v>
      </c>
      <c r="Q2413" s="3">
        <f>Customer8[[#This Row],[Bank Deposit]]-Customer8[[#This Row],[Saving Accounts]]</f>
        <v>1305586.3520000002</v>
      </c>
      <c r="R2413" s="3">
        <f>IF(AND(K2413="Current", Customer8[[#This Row],[Balance]]&gt;500000), Customer8[[#This Row],[Balance]]*1.02, Customer8[[#This Row],[Balance]])</f>
        <v>1305586.3520000002</v>
      </c>
      <c r="S2413" s="3" t="str">
        <f>TEXT(Customer8[[#This Row],[Transaction_Date]], "MMM")</f>
        <v>Oct</v>
      </c>
      <c r="T2413" s="3" t="str">
        <f t="shared" si="37"/>
        <v>30-39 Yrs</v>
      </c>
      <c r="U2413" s="3" t="str">
        <f>TEXT(Customer8[[#This Row],[Transaction_Date]],"YYYY")</f>
        <v>2021</v>
      </c>
    </row>
    <row r="2414" spans="1:21" x14ac:dyDescent="0.35">
      <c r="A2414" t="s">
        <v>4959</v>
      </c>
      <c r="B2414">
        <v>192166510</v>
      </c>
      <c r="C2414">
        <v>67</v>
      </c>
      <c r="D2414" s="1">
        <v>20234.25</v>
      </c>
      <c r="E2414" t="s">
        <v>11</v>
      </c>
      <c r="F2414" t="s">
        <v>451</v>
      </c>
      <c r="G2414" t="s">
        <v>2737</v>
      </c>
      <c r="H2414" s="3">
        <v>1242347.2152</v>
      </c>
      <c r="I2414" s="3">
        <v>279528.12339999998</v>
      </c>
      <c r="J2414" t="s">
        <v>4960</v>
      </c>
      <c r="K2414" t="str">
        <f>_xlfn.XLOOKUP(A2414, Accounts!A:A, Accounts!E:E, "Not Found")</f>
        <v>Domiciliary</v>
      </c>
      <c r="L2414" s="3">
        <f>_xlfn.XLOOKUP(A2414, Accounts!A:A, Accounts!G:G, 0)</f>
        <v>1299961908</v>
      </c>
      <c r="M2414" s="3" t="str">
        <f>_xlfn.XLOOKUP(A2414, Loan!A:A, Loan!D:D, "0")</f>
        <v>0</v>
      </c>
      <c r="N2414" s="3" t="str">
        <f>_xlfn.XLOOKUP(Customer8[[#This Row],[Account Number]],Transaction!C:C,Transaction!D:D)</f>
        <v>Money Deposit</v>
      </c>
      <c r="O2414" s="3" t="str">
        <f>_xlfn.XLOOKUP(Customer8[[#This Row],[Account Number]], Transaction!C:C,Transaction!E:E)</f>
        <v>Bank</v>
      </c>
      <c r="P2414" s="2">
        <f>_xlfn.XLOOKUP(Customer8[[#This Row],[Account Number]], Transaction!C:C,Transaction!F:F)</f>
        <v>44665</v>
      </c>
      <c r="Q2414" s="3">
        <f>Customer8[[#This Row],[Bank Deposit]]-Customer8[[#This Row],[Saving Accounts]]</f>
        <v>962819.09180000005</v>
      </c>
      <c r="R2414" s="3">
        <f>IF(AND(K2414="Current", Customer8[[#This Row],[Balance]]&gt;500000), Customer8[[#This Row],[Balance]]*1.02, Customer8[[#This Row],[Balance]])</f>
        <v>962819.09180000005</v>
      </c>
      <c r="S2414" s="3" t="str">
        <f>TEXT(Customer8[[#This Row],[Transaction_Date]], "MMM")</f>
        <v>Apr</v>
      </c>
      <c r="T2414" s="3" t="str">
        <f t="shared" si="37"/>
        <v>60-69 Yrs</v>
      </c>
      <c r="U2414" s="3" t="str">
        <f>TEXT(Customer8[[#This Row],[Transaction_Date]],"YYYY")</f>
        <v>2022</v>
      </c>
    </row>
    <row r="2415" spans="1:21" x14ac:dyDescent="0.35">
      <c r="A2415" t="s">
        <v>4961</v>
      </c>
      <c r="B2415">
        <v>169708434</v>
      </c>
      <c r="C2415">
        <v>28</v>
      </c>
      <c r="D2415" s="1">
        <v>34479</v>
      </c>
      <c r="E2415" t="s">
        <v>11</v>
      </c>
      <c r="F2415" t="s">
        <v>482</v>
      </c>
      <c r="G2415" t="s">
        <v>2737</v>
      </c>
      <c r="H2415" s="3">
        <v>339201.75</v>
      </c>
      <c r="I2415" s="3">
        <v>236084.41800000001</v>
      </c>
      <c r="J2415" t="s">
        <v>4962</v>
      </c>
      <c r="K2415" t="str">
        <f>_xlfn.XLOOKUP(A2415, Accounts!A:A, Accounts!E:E, "Not Found")</f>
        <v>Current</v>
      </c>
      <c r="L2415" s="3">
        <f>_xlfn.XLOOKUP(A2415, Accounts!A:A, Accounts!G:G, 0)</f>
        <v>574501536</v>
      </c>
      <c r="M2415" s="3" t="str">
        <f>_xlfn.XLOOKUP(A2415, Loan!A:A, Loan!D:D, "0")</f>
        <v>0</v>
      </c>
      <c r="N2415" s="3" t="str">
        <f>_xlfn.XLOOKUP(Customer8[[#This Row],[Account Number]],Transaction!C:C,Transaction!D:D)</f>
        <v>Checks</v>
      </c>
      <c r="O2415" s="3" t="str">
        <f>_xlfn.XLOOKUP(Customer8[[#This Row],[Account Number]], Transaction!C:C,Transaction!E:E)</f>
        <v>Informal Services</v>
      </c>
      <c r="P2415" s="2">
        <f>_xlfn.XLOOKUP(Customer8[[#This Row],[Account Number]], Transaction!C:C,Transaction!F:F)</f>
        <v>44536</v>
      </c>
      <c r="Q2415" s="3">
        <f>Customer8[[#This Row],[Bank Deposit]]-Customer8[[#This Row],[Saving Accounts]]</f>
        <v>103117.33199999999</v>
      </c>
      <c r="R2415" s="3">
        <f>IF(AND(K2415="Current", Customer8[[#This Row],[Balance]]&gt;500000), Customer8[[#This Row],[Balance]]*1.02, Customer8[[#This Row],[Balance]])</f>
        <v>103117.33199999999</v>
      </c>
      <c r="S2415" s="3" t="str">
        <f>TEXT(Customer8[[#This Row],[Transaction_Date]], "MMM")</f>
        <v>Dec</v>
      </c>
      <c r="T2415" s="3" t="str">
        <f t="shared" si="37"/>
        <v>20-29 Yrs</v>
      </c>
      <c r="U2415" s="3" t="str">
        <f>TEXT(Customer8[[#This Row],[Transaction_Date]],"YYYY")</f>
        <v>2021</v>
      </c>
    </row>
    <row r="2416" spans="1:21" x14ac:dyDescent="0.35">
      <c r="A2416" t="s">
        <v>4963</v>
      </c>
      <c r="B2416">
        <v>204290788</v>
      </c>
      <c r="C2416">
        <v>17</v>
      </c>
      <c r="D2416" s="1">
        <v>38496.75</v>
      </c>
      <c r="E2416" t="s">
        <v>11</v>
      </c>
      <c r="F2416" t="s">
        <v>12</v>
      </c>
      <c r="G2416" t="s">
        <v>2848</v>
      </c>
      <c r="H2416" s="3">
        <v>75106.640799999994</v>
      </c>
      <c r="I2416" s="3">
        <v>37222.341999999997</v>
      </c>
      <c r="J2416" t="s">
        <v>4964</v>
      </c>
      <c r="K2416" t="str">
        <f>_xlfn.XLOOKUP(A2416, Accounts!A:A, Accounts!E:E, "Not Found")</f>
        <v>Joint</v>
      </c>
      <c r="L2416" s="3">
        <f>_xlfn.XLOOKUP(A2416, Accounts!A:A, Accounts!G:G, 0)</f>
        <v>18446064</v>
      </c>
      <c r="M2416" s="3" t="str">
        <f>_xlfn.XLOOKUP(A2416, Loan!A:A, Loan!D:D, "0")</f>
        <v>0</v>
      </c>
      <c r="N2416" s="3" t="str">
        <f>_xlfn.XLOOKUP(Customer8[[#This Row],[Account Number]],Transaction!C:C,Transaction!D:D)</f>
        <v>Online Payment</v>
      </c>
      <c r="O2416" s="3" t="str">
        <f>_xlfn.XLOOKUP(Customer8[[#This Row],[Account Number]], Transaction!C:C,Transaction!E:E)</f>
        <v>Mobile</v>
      </c>
      <c r="P2416" s="2">
        <f>_xlfn.XLOOKUP(Customer8[[#This Row],[Account Number]], Transaction!C:C,Transaction!F:F)</f>
        <v>44600</v>
      </c>
      <c r="Q2416" s="3">
        <f>Customer8[[#This Row],[Bank Deposit]]-Customer8[[#This Row],[Saving Accounts]]</f>
        <v>37884.298799999997</v>
      </c>
      <c r="R2416" s="3">
        <f>IF(AND(K2416="Current", Customer8[[#This Row],[Balance]]&gt;500000), Customer8[[#This Row],[Balance]]*1.02, Customer8[[#This Row],[Balance]])</f>
        <v>37884.298799999997</v>
      </c>
      <c r="S2416" s="3" t="str">
        <f>TEXT(Customer8[[#This Row],[Transaction_Date]], "MMM")</f>
        <v>Feb</v>
      </c>
      <c r="T2416" s="3" t="str">
        <f t="shared" si="37"/>
        <v>Below 20 Yrs</v>
      </c>
      <c r="U2416" s="3" t="str">
        <f>TEXT(Customer8[[#This Row],[Transaction_Date]],"YYYY")</f>
        <v>2022</v>
      </c>
    </row>
    <row r="2417" spans="1:21" x14ac:dyDescent="0.35">
      <c r="A2417" t="s">
        <v>4965</v>
      </c>
      <c r="B2417">
        <v>806999634</v>
      </c>
      <c r="C2417">
        <v>27</v>
      </c>
      <c r="D2417" s="1">
        <v>34844.25</v>
      </c>
      <c r="E2417" t="s">
        <v>11</v>
      </c>
      <c r="F2417" t="s">
        <v>968</v>
      </c>
      <c r="G2417" t="s">
        <v>2848</v>
      </c>
      <c r="H2417" s="3">
        <v>189500.5368</v>
      </c>
      <c r="I2417" s="3">
        <v>186134.11550000001</v>
      </c>
      <c r="J2417" t="s">
        <v>4966</v>
      </c>
      <c r="K2417" t="str">
        <f>_xlfn.XLOOKUP(A2417, Accounts!A:A, Accounts!E:E, "Not Found")</f>
        <v>Domiciliary</v>
      </c>
      <c r="L2417" s="3">
        <f>_xlfn.XLOOKUP(A2417, Accounts!A:A, Accounts!G:G, 0)</f>
        <v>180332334</v>
      </c>
      <c r="M2417" s="3">
        <f>_xlfn.XLOOKUP(A2417, Loan!A:A, Loan!D:D, "0")</f>
        <v>2226593538</v>
      </c>
      <c r="N2417" s="3" t="str">
        <f>_xlfn.XLOOKUP(Customer8[[#This Row],[Account Number]],Transaction!C:C,Transaction!D:D)</f>
        <v>Loan Payment</v>
      </c>
      <c r="O2417" s="3" t="str">
        <f>_xlfn.XLOOKUP(Customer8[[#This Row],[Account Number]], Transaction!C:C,Transaction!E:E)</f>
        <v>AFT</v>
      </c>
      <c r="P2417" s="2">
        <f>_xlfn.XLOOKUP(Customer8[[#This Row],[Account Number]], Transaction!C:C,Transaction!F:F)</f>
        <v>44591</v>
      </c>
      <c r="Q2417" s="3">
        <f>Customer8[[#This Row],[Bank Deposit]]-Customer8[[#This Row],[Saving Accounts]]</f>
        <v>3366.4212999999872</v>
      </c>
      <c r="R2417" s="3">
        <f>IF(AND(K2417="Current", Customer8[[#This Row],[Balance]]&gt;500000), Customer8[[#This Row],[Balance]]*1.02, Customer8[[#This Row],[Balance]])</f>
        <v>3366.4212999999872</v>
      </c>
      <c r="S2417" s="3" t="str">
        <f>TEXT(Customer8[[#This Row],[Transaction_Date]], "MMM")</f>
        <v>Jan</v>
      </c>
      <c r="T2417" s="3" t="str">
        <f t="shared" si="37"/>
        <v>20-29 Yrs</v>
      </c>
      <c r="U2417" s="3" t="str">
        <f>TEXT(Customer8[[#This Row],[Transaction_Date]],"YYYY")</f>
        <v>2022</v>
      </c>
    </row>
    <row r="2418" spans="1:21" x14ac:dyDescent="0.35">
      <c r="A2418" t="s">
        <v>4967</v>
      </c>
      <c r="B2418">
        <v>177401884</v>
      </c>
      <c r="C2418">
        <v>44</v>
      </c>
      <c r="D2418" s="1">
        <v>28635</v>
      </c>
      <c r="E2418" t="s">
        <v>11</v>
      </c>
      <c r="F2418" t="s">
        <v>69</v>
      </c>
      <c r="G2418" t="s">
        <v>2848</v>
      </c>
      <c r="H2418" s="3">
        <v>177800.71119999999</v>
      </c>
      <c r="I2418" s="3">
        <v>96817.5193</v>
      </c>
      <c r="J2418" t="s">
        <v>4968</v>
      </c>
      <c r="K2418" t="str">
        <f>_xlfn.XLOOKUP(A2418, Accounts!A:A, Accounts!E:E, "Not Found")</f>
        <v>Savings</v>
      </c>
      <c r="L2418" s="3">
        <f>_xlfn.XLOOKUP(A2418, Accounts!A:A, Accounts!G:G, 0)</f>
        <v>4701708462</v>
      </c>
      <c r="M2418" s="3" t="str">
        <f>_xlfn.XLOOKUP(A2418, Loan!A:A, Loan!D:D, "0")</f>
        <v>0</v>
      </c>
      <c r="N2418" s="3" t="str">
        <f>_xlfn.XLOOKUP(Customer8[[#This Row],[Account Number]],Transaction!C:C,Transaction!D:D)</f>
        <v>Checks</v>
      </c>
      <c r="O2418" s="3" t="str">
        <f>_xlfn.XLOOKUP(Customer8[[#This Row],[Account Number]], Transaction!C:C,Transaction!E:E)</f>
        <v>Informal Services</v>
      </c>
      <c r="P2418" s="2">
        <f>_xlfn.XLOOKUP(Customer8[[#This Row],[Account Number]], Transaction!C:C,Transaction!F:F)</f>
        <v>44285</v>
      </c>
      <c r="Q2418" s="3">
        <f>Customer8[[#This Row],[Bank Deposit]]-Customer8[[#This Row],[Saving Accounts]]</f>
        <v>80983.191899999991</v>
      </c>
      <c r="R2418" s="3">
        <f>IF(AND(K2418="Current", Customer8[[#This Row],[Balance]]&gt;500000), Customer8[[#This Row],[Balance]]*1.02, Customer8[[#This Row],[Balance]])</f>
        <v>80983.191899999991</v>
      </c>
      <c r="S2418" s="3" t="str">
        <f>TEXT(Customer8[[#This Row],[Transaction_Date]], "MMM")</f>
        <v>Mar</v>
      </c>
      <c r="T2418" s="3" t="str">
        <f t="shared" si="37"/>
        <v>40-49 Yrs</v>
      </c>
      <c r="U2418" s="3" t="str">
        <f>TEXT(Customer8[[#This Row],[Transaction_Date]],"YYYY")</f>
        <v>2021</v>
      </c>
    </row>
    <row r="2419" spans="1:21" x14ac:dyDescent="0.35">
      <c r="A2419" t="s">
        <v>4969</v>
      </c>
      <c r="B2419">
        <v>438195116</v>
      </c>
      <c r="C2419">
        <v>83</v>
      </c>
      <c r="D2419" s="1">
        <v>14390.25</v>
      </c>
      <c r="E2419" t="s">
        <v>11</v>
      </c>
      <c r="F2419" t="s">
        <v>1030</v>
      </c>
      <c r="G2419" t="s">
        <v>2848</v>
      </c>
      <c r="H2419" s="3">
        <v>1211730.4657999999</v>
      </c>
      <c r="I2419" s="3">
        <v>113996.7788</v>
      </c>
      <c r="J2419" t="s">
        <v>4970</v>
      </c>
      <c r="K2419" t="str">
        <f>_xlfn.XLOOKUP(A2419, Accounts!A:A, Accounts!E:E, "Not Found")</f>
        <v>Domiciliary</v>
      </c>
      <c r="L2419" s="3">
        <f>_xlfn.XLOOKUP(A2419, Accounts!A:A, Accounts!G:G, 0)</f>
        <v>344490496</v>
      </c>
      <c r="M2419" s="3">
        <f>_xlfn.XLOOKUP(A2419, Loan!A:A, Loan!D:D, "0")</f>
        <v>1914982944</v>
      </c>
      <c r="N2419" s="3" t="str">
        <f>_xlfn.XLOOKUP(Customer8[[#This Row],[Account Number]],Transaction!C:C,Transaction!D:D)</f>
        <v>Loan Payment</v>
      </c>
      <c r="O2419" s="3" t="str">
        <f>_xlfn.XLOOKUP(Customer8[[#This Row],[Account Number]], Transaction!C:C,Transaction!E:E)</f>
        <v>AFT</v>
      </c>
      <c r="P2419" s="2">
        <f>_xlfn.XLOOKUP(Customer8[[#This Row],[Account Number]], Transaction!C:C,Transaction!F:F)</f>
        <v>44247</v>
      </c>
      <c r="Q2419" s="3">
        <f>Customer8[[#This Row],[Bank Deposit]]-Customer8[[#This Row],[Saving Accounts]]</f>
        <v>1097733.6869999999</v>
      </c>
      <c r="R2419" s="3">
        <f>IF(AND(K2419="Current", Customer8[[#This Row],[Balance]]&gt;500000), Customer8[[#This Row],[Balance]]*1.02, Customer8[[#This Row],[Balance]])</f>
        <v>1097733.6869999999</v>
      </c>
      <c r="S2419" s="3" t="str">
        <f>TEXT(Customer8[[#This Row],[Transaction_Date]], "MMM")</f>
        <v>Feb</v>
      </c>
      <c r="T2419" s="3" t="str">
        <f t="shared" si="37"/>
        <v>70 Yrs &amp; Above</v>
      </c>
      <c r="U2419" s="3" t="str">
        <f>TEXT(Customer8[[#This Row],[Transaction_Date]],"YYYY")</f>
        <v>2021</v>
      </c>
    </row>
    <row r="2420" spans="1:21" x14ac:dyDescent="0.35">
      <c r="A2420" t="s">
        <v>4971</v>
      </c>
      <c r="B2420">
        <v>824571393</v>
      </c>
      <c r="C2420">
        <v>69</v>
      </c>
      <c r="D2420" s="1">
        <v>19503.75</v>
      </c>
      <c r="E2420" t="s">
        <v>11</v>
      </c>
      <c r="F2420" t="s">
        <v>378</v>
      </c>
      <c r="G2420" t="s">
        <v>2848</v>
      </c>
      <c r="H2420" s="3">
        <v>936383.1226</v>
      </c>
      <c r="I2420" s="3">
        <v>170069.58420000001</v>
      </c>
      <c r="J2420" t="s">
        <v>4972</v>
      </c>
      <c r="K2420" t="str">
        <f>_xlfn.XLOOKUP(A2420, Accounts!A:A, Accounts!E:E, "Not Found")</f>
        <v>Savings</v>
      </c>
      <c r="L2420" s="3">
        <f>_xlfn.XLOOKUP(A2420, Accounts!A:A, Accounts!G:G, 0)</f>
        <v>19850633</v>
      </c>
      <c r="M2420" s="3" t="str">
        <f>_xlfn.XLOOKUP(A2420, Loan!A:A, Loan!D:D, "0")</f>
        <v>0</v>
      </c>
      <c r="N2420" s="3" t="str">
        <f>_xlfn.XLOOKUP(Customer8[[#This Row],[Account Number]],Transaction!C:C,Transaction!D:D)</f>
        <v>Checks</v>
      </c>
      <c r="O2420" s="3" t="str">
        <f>_xlfn.XLOOKUP(Customer8[[#This Row],[Account Number]], Transaction!C:C,Transaction!E:E)</f>
        <v>Informal Services</v>
      </c>
      <c r="P2420" s="2">
        <f>_xlfn.XLOOKUP(Customer8[[#This Row],[Account Number]], Transaction!C:C,Transaction!F:F)</f>
        <v>44648</v>
      </c>
      <c r="Q2420" s="3">
        <f>Customer8[[#This Row],[Bank Deposit]]-Customer8[[#This Row],[Saving Accounts]]</f>
        <v>766313.53839999996</v>
      </c>
      <c r="R2420" s="3">
        <f>IF(AND(K2420="Current", Customer8[[#This Row],[Balance]]&gt;500000), Customer8[[#This Row],[Balance]]*1.02, Customer8[[#This Row],[Balance]])</f>
        <v>766313.53839999996</v>
      </c>
      <c r="S2420" s="3" t="str">
        <f>TEXT(Customer8[[#This Row],[Transaction_Date]], "MMM")</f>
        <v>Mar</v>
      </c>
      <c r="T2420" s="3" t="str">
        <f t="shared" si="37"/>
        <v>60-69 Yrs</v>
      </c>
      <c r="U2420" s="3" t="str">
        <f>TEXT(Customer8[[#This Row],[Transaction_Date]],"YYYY")</f>
        <v>2022</v>
      </c>
    </row>
    <row r="2421" spans="1:21" x14ac:dyDescent="0.35">
      <c r="A2421" t="s">
        <v>4973</v>
      </c>
      <c r="B2421">
        <v>83944774</v>
      </c>
      <c r="C2421">
        <v>43</v>
      </c>
      <c r="D2421" s="1">
        <v>29000.25</v>
      </c>
      <c r="E2421" t="s">
        <v>11</v>
      </c>
      <c r="F2421" t="s">
        <v>398</v>
      </c>
      <c r="G2421" t="s">
        <v>2848</v>
      </c>
      <c r="H2421" s="3">
        <v>226948.5588</v>
      </c>
      <c r="I2421" s="3">
        <v>127718.2877</v>
      </c>
      <c r="J2421" t="s">
        <v>4974</v>
      </c>
      <c r="K2421" t="str">
        <f>_xlfn.XLOOKUP(A2421, Accounts!A:A, Accounts!E:E, "Not Found")</f>
        <v>Current</v>
      </c>
      <c r="L2421" s="3">
        <f>_xlfn.XLOOKUP(A2421, Accounts!A:A, Accounts!G:G, 0)</f>
        <v>3418851429</v>
      </c>
      <c r="M2421" s="3" t="str">
        <f>_xlfn.XLOOKUP(A2421, Loan!A:A, Loan!D:D, "0")</f>
        <v>0</v>
      </c>
      <c r="N2421" s="3" t="str">
        <f>_xlfn.XLOOKUP(Customer8[[#This Row],[Account Number]],Transaction!C:C,Transaction!D:D)</f>
        <v>Cash Withdrawal</v>
      </c>
      <c r="O2421" s="3" t="str">
        <f>_xlfn.XLOOKUP(Customer8[[#This Row],[Account Number]], Transaction!C:C,Transaction!E:E)</f>
        <v>POS</v>
      </c>
      <c r="P2421" s="2">
        <f>_xlfn.XLOOKUP(Customer8[[#This Row],[Account Number]], Transaction!C:C,Transaction!F:F)</f>
        <v>44571</v>
      </c>
      <c r="Q2421" s="3">
        <f>Customer8[[#This Row],[Bank Deposit]]-Customer8[[#This Row],[Saving Accounts]]</f>
        <v>99230.271099999998</v>
      </c>
      <c r="R2421" s="3">
        <f>IF(AND(K2421="Current", Customer8[[#This Row],[Balance]]&gt;500000), Customer8[[#This Row],[Balance]]*1.02, Customer8[[#This Row],[Balance]])</f>
        <v>99230.271099999998</v>
      </c>
      <c r="S2421" s="3" t="str">
        <f>TEXT(Customer8[[#This Row],[Transaction_Date]], "MMM")</f>
        <v>Jan</v>
      </c>
      <c r="T2421" s="3" t="str">
        <f t="shared" si="37"/>
        <v>40-49 Yrs</v>
      </c>
      <c r="U2421" s="3" t="str">
        <f>TEXT(Customer8[[#This Row],[Transaction_Date]],"YYYY")</f>
        <v>2022</v>
      </c>
    </row>
    <row r="2422" spans="1:21" x14ac:dyDescent="0.35">
      <c r="A2422" t="s">
        <v>4975</v>
      </c>
      <c r="B2422">
        <v>277038324</v>
      </c>
      <c r="C2422">
        <v>69</v>
      </c>
      <c r="D2422" s="1">
        <v>19503.75</v>
      </c>
      <c r="E2422" t="s">
        <v>11</v>
      </c>
      <c r="F2422" t="s">
        <v>202</v>
      </c>
      <c r="G2422" t="s">
        <v>2848</v>
      </c>
      <c r="H2422" s="3">
        <v>54158.914400000001</v>
      </c>
      <c r="I2422" s="3">
        <v>23452.744200000001</v>
      </c>
      <c r="J2422" t="s">
        <v>4976</v>
      </c>
      <c r="K2422" t="str">
        <f>_xlfn.XLOOKUP(A2422, Accounts!A:A, Accounts!E:E, "Not Found")</f>
        <v>Current</v>
      </c>
      <c r="L2422" s="3">
        <f>_xlfn.XLOOKUP(A2422, Accounts!A:A, Accounts!G:G, 0)</f>
        <v>749665125</v>
      </c>
      <c r="M2422" s="3" t="str">
        <f>_xlfn.XLOOKUP(A2422, Loan!A:A, Loan!D:D, "0")</f>
        <v>0</v>
      </c>
      <c r="N2422" s="3" t="str">
        <f>_xlfn.XLOOKUP(Customer8[[#This Row],[Account Number]],Transaction!C:C,Transaction!D:D)</f>
        <v>Online Payment</v>
      </c>
      <c r="O2422" s="3" t="str">
        <f>_xlfn.XLOOKUP(Customer8[[#This Row],[Account Number]], Transaction!C:C,Transaction!E:E)</f>
        <v>Card</v>
      </c>
      <c r="P2422" s="2">
        <f>_xlfn.XLOOKUP(Customer8[[#This Row],[Account Number]], Transaction!C:C,Transaction!F:F)</f>
        <v>44494</v>
      </c>
      <c r="Q2422" s="3">
        <f>Customer8[[#This Row],[Bank Deposit]]-Customer8[[#This Row],[Saving Accounts]]</f>
        <v>30706.1702</v>
      </c>
      <c r="R2422" s="3">
        <f>IF(AND(K2422="Current", Customer8[[#This Row],[Balance]]&gt;500000), Customer8[[#This Row],[Balance]]*1.02, Customer8[[#This Row],[Balance]])</f>
        <v>30706.1702</v>
      </c>
      <c r="S2422" s="3" t="str">
        <f>TEXT(Customer8[[#This Row],[Transaction_Date]], "MMM")</f>
        <v>Oct</v>
      </c>
      <c r="T2422" s="3" t="str">
        <f t="shared" si="37"/>
        <v>60-69 Yrs</v>
      </c>
      <c r="U2422" s="3" t="str">
        <f>TEXT(Customer8[[#This Row],[Transaction_Date]],"YYYY")</f>
        <v>2021</v>
      </c>
    </row>
    <row r="2423" spans="1:21" x14ac:dyDescent="0.35">
      <c r="A2423" t="s">
        <v>4977</v>
      </c>
      <c r="B2423">
        <v>825936254</v>
      </c>
      <c r="C2423">
        <v>65</v>
      </c>
      <c r="D2423" s="1">
        <v>20964.75</v>
      </c>
      <c r="E2423" t="s">
        <v>11</v>
      </c>
      <c r="F2423" t="s">
        <v>660</v>
      </c>
      <c r="G2423" t="s">
        <v>2848</v>
      </c>
      <c r="H2423" s="3">
        <v>130679.2932</v>
      </c>
      <c r="I2423" s="3">
        <v>30989.661</v>
      </c>
      <c r="J2423" t="s">
        <v>4978</v>
      </c>
      <c r="K2423" t="str">
        <f>_xlfn.XLOOKUP(A2423, Accounts!A:A, Accounts!E:E, "Not Found")</f>
        <v>Corporate</v>
      </c>
      <c r="L2423" s="3">
        <f>_xlfn.XLOOKUP(A2423, Accounts!A:A, Accounts!G:G, 0)</f>
        <v>867748992</v>
      </c>
      <c r="M2423" s="3" t="str">
        <f>_xlfn.XLOOKUP(A2423, Loan!A:A, Loan!D:D, "0")</f>
        <v>0</v>
      </c>
      <c r="N2423" s="3" t="str">
        <f>_xlfn.XLOOKUP(Customer8[[#This Row],[Account Number]],Transaction!C:C,Transaction!D:D)</f>
        <v>Money Transfer</v>
      </c>
      <c r="O2423" s="3" t="str">
        <f>_xlfn.XLOOKUP(Customer8[[#This Row],[Account Number]], Transaction!C:C,Transaction!E:E)</f>
        <v>Internet Banking</v>
      </c>
      <c r="P2423" s="2">
        <f>_xlfn.XLOOKUP(Customer8[[#This Row],[Account Number]], Transaction!C:C,Transaction!F:F)</f>
        <v>44590</v>
      </c>
      <c r="Q2423" s="3">
        <f>Customer8[[#This Row],[Bank Deposit]]-Customer8[[#This Row],[Saving Accounts]]</f>
        <v>99689.632199999993</v>
      </c>
      <c r="R2423" s="3">
        <f>IF(AND(K2423="Current", Customer8[[#This Row],[Balance]]&gt;500000), Customer8[[#This Row],[Balance]]*1.02, Customer8[[#This Row],[Balance]])</f>
        <v>99689.632199999993</v>
      </c>
      <c r="S2423" s="3" t="str">
        <f>TEXT(Customer8[[#This Row],[Transaction_Date]], "MMM")</f>
        <v>Jan</v>
      </c>
      <c r="T2423" s="3" t="str">
        <f t="shared" si="37"/>
        <v>60-69 Yrs</v>
      </c>
      <c r="U2423" s="3" t="str">
        <f>TEXT(Customer8[[#This Row],[Transaction_Date]],"YYYY")</f>
        <v>2022</v>
      </c>
    </row>
    <row r="2424" spans="1:21" x14ac:dyDescent="0.35">
      <c r="A2424" t="s">
        <v>4979</v>
      </c>
      <c r="B2424">
        <v>794705385</v>
      </c>
      <c r="C2424">
        <v>76</v>
      </c>
      <c r="D2424" s="1">
        <v>16947</v>
      </c>
      <c r="E2424" t="s">
        <v>11</v>
      </c>
      <c r="F2424" t="s">
        <v>1250</v>
      </c>
      <c r="G2424" t="s">
        <v>2848</v>
      </c>
      <c r="H2424" s="3">
        <v>533504.8284</v>
      </c>
      <c r="I2424" s="3">
        <v>184674.74830000001</v>
      </c>
      <c r="J2424" t="s">
        <v>4980</v>
      </c>
      <c r="K2424" t="str">
        <f>_xlfn.XLOOKUP(A2424, Accounts!A:A, Accounts!E:E, "Not Found")</f>
        <v>Corporate</v>
      </c>
      <c r="L2424" s="3">
        <f>_xlfn.XLOOKUP(A2424, Accounts!A:A, Accounts!G:G, 0)</f>
        <v>2652064986</v>
      </c>
      <c r="M2424" s="3" t="str">
        <f>_xlfn.XLOOKUP(A2424, Loan!A:A, Loan!D:D, "0")</f>
        <v>0</v>
      </c>
      <c r="N2424" s="3" t="str">
        <f>_xlfn.XLOOKUP(Customer8[[#This Row],[Account Number]],Transaction!C:C,Transaction!D:D)</f>
        <v>Online Payment</v>
      </c>
      <c r="O2424" s="3" t="str">
        <f>_xlfn.XLOOKUP(Customer8[[#This Row],[Account Number]], Transaction!C:C,Transaction!E:E)</f>
        <v>Internet Banking</v>
      </c>
      <c r="P2424" s="2">
        <f>_xlfn.XLOOKUP(Customer8[[#This Row],[Account Number]], Transaction!C:C,Transaction!F:F)</f>
        <v>44271</v>
      </c>
      <c r="Q2424" s="3">
        <f>Customer8[[#This Row],[Bank Deposit]]-Customer8[[#This Row],[Saving Accounts]]</f>
        <v>348830.08010000002</v>
      </c>
      <c r="R2424" s="3">
        <f>IF(AND(K2424="Current", Customer8[[#This Row],[Balance]]&gt;500000), Customer8[[#This Row],[Balance]]*1.02, Customer8[[#This Row],[Balance]])</f>
        <v>348830.08010000002</v>
      </c>
      <c r="S2424" s="3" t="str">
        <f>TEXT(Customer8[[#This Row],[Transaction_Date]], "MMM")</f>
        <v>Mar</v>
      </c>
      <c r="T2424" s="3" t="str">
        <f t="shared" si="37"/>
        <v>70 Yrs &amp; Above</v>
      </c>
      <c r="U2424" s="3" t="str">
        <f>TEXT(Customer8[[#This Row],[Transaction_Date]],"YYYY")</f>
        <v>2021</v>
      </c>
    </row>
    <row r="2425" spans="1:21" x14ac:dyDescent="0.35">
      <c r="A2425" t="s">
        <v>4981</v>
      </c>
      <c r="B2425">
        <v>912361340</v>
      </c>
      <c r="C2425">
        <v>36</v>
      </c>
      <c r="D2425" s="1">
        <v>31557</v>
      </c>
      <c r="E2425" t="s">
        <v>11</v>
      </c>
      <c r="F2425" t="s">
        <v>424</v>
      </c>
      <c r="G2425" t="s">
        <v>2848</v>
      </c>
      <c r="H2425" s="3">
        <v>192758.58900000001</v>
      </c>
      <c r="I2425" s="3">
        <v>39899.460800000001</v>
      </c>
      <c r="J2425" t="s">
        <v>4982</v>
      </c>
      <c r="K2425" t="str">
        <f>_xlfn.XLOOKUP(A2425, Accounts!A:A, Accounts!E:E, "Not Found")</f>
        <v>Domiciliary</v>
      </c>
      <c r="L2425" s="3">
        <f>_xlfn.XLOOKUP(A2425, Accounts!A:A, Accounts!G:G, 0)</f>
        <v>2272508928</v>
      </c>
      <c r="M2425" s="3" t="str">
        <f>_xlfn.XLOOKUP(A2425, Loan!A:A, Loan!D:D, "0")</f>
        <v>0</v>
      </c>
      <c r="N2425" s="3" t="str">
        <f>_xlfn.XLOOKUP(Customer8[[#This Row],[Account Number]],Transaction!C:C,Transaction!D:D)</f>
        <v>Money Deposit</v>
      </c>
      <c r="O2425" s="3" t="str">
        <f>_xlfn.XLOOKUP(Customer8[[#This Row],[Account Number]], Transaction!C:C,Transaction!E:E)</f>
        <v>Bank</v>
      </c>
      <c r="P2425" s="2">
        <f>_xlfn.XLOOKUP(Customer8[[#This Row],[Account Number]], Transaction!C:C,Transaction!F:F)</f>
        <v>44257</v>
      </c>
      <c r="Q2425" s="3">
        <f>Customer8[[#This Row],[Bank Deposit]]-Customer8[[#This Row],[Saving Accounts]]</f>
        <v>152859.12820000001</v>
      </c>
      <c r="R2425" s="3">
        <f>IF(AND(K2425="Current", Customer8[[#This Row],[Balance]]&gt;500000), Customer8[[#This Row],[Balance]]*1.02, Customer8[[#This Row],[Balance]])</f>
        <v>152859.12820000001</v>
      </c>
      <c r="S2425" s="3" t="str">
        <f>TEXT(Customer8[[#This Row],[Transaction_Date]], "MMM")</f>
        <v>Mar</v>
      </c>
      <c r="T2425" s="3" t="str">
        <f t="shared" si="37"/>
        <v>30-39 Yrs</v>
      </c>
      <c r="U2425" s="3" t="str">
        <f>TEXT(Customer8[[#This Row],[Transaction_Date]],"YYYY")</f>
        <v>2021</v>
      </c>
    </row>
    <row r="2426" spans="1:21" x14ac:dyDescent="0.35">
      <c r="A2426" t="s">
        <v>4983</v>
      </c>
      <c r="B2426">
        <v>277557948</v>
      </c>
      <c r="C2426">
        <v>45</v>
      </c>
      <c r="D2426" s="1">
        <v>28269.75</v>
      </c>
      <c r="E2426" t="s">
        <v>11</v>
      </c>
      <c r="F2426" t="s">
        <v>398</v>
      </c>
      <c r="G2426" t="s">
        <v>2848</v>
      </c>
      <c r="H2426" s="3">
        <v>1783850.9893</v>
      </c>
      <c r="I2426" s="3">
        <v>243830.84220000001</v>
      </c>
      <c r="J2426" t="s">
        <v>4984</v>
      </c>
      <c r="K2426" t="str">
        <f>_xlfn.XLOOKUP(A2426, Accounts!A:A, Accounts!E:E, "Not Found")</f>
        <v>Domiciliary</v>
      </c>
      <c r="L2426" s="3">
        <f>_xlfn.XLOOKUP(A2426, Accounts!A:A, Accounts!G:G, 0)</f>
        <v>4184349</v>
      </c>
      <c r="M2426" s="3" t="str">
        <f>_xlfn.XLOOKUP(A2426, Loan!A:A, Loan!D:D, "0")</f>
        <v>0</v>
      </c>
      <c r="N2426" s="3" t="str">
        <f>_xlfn.XLOOKUP(Customer8[[#This Row],[Account Number]],Transaction!C:C,Transaction!D:D)</f>
        <v>Money Transfer</v>
      </c>
      <c r="O2426" s="3" t="str">
        <f>_xlfn.XLOOKUP(Customer8[[#This Row],[Account Number]], Transaction!C:C,Transaction!E:E)</f>
        <v>Bank</v>
      </c>
      <c r="P2426" s="2">
        <f>_xlfn.XLOOKUP(Customer8[[#This Row],[Account Number]], Transaction!C:C,Transaction!F:F)</f>
        <v>44355</v>
      </c>
      <c r="Q2426" s="3">
        <f>Customer8[[#This Row],[Bank Deposit]]-Customer8[[#This Row],[Saving Accounts]]</f>
        <v>1540020.1470999999</v>
      </c>
      <c r="R2426" s="3">
        <f>IF(AND(K2426="Current", Customer8[[#This Row],[Balance]]&gt;500000), Customer8[[#This Row],[Balance]]*1.02, Customer8[[#This Row],[Balance]])</f>
        <v>1540020.1470999999</v>
      </c>
      <c r="S2426" s="3" t="str">
        <f>TEXT(Customer8[[#This Row],[Transaction_Date]], "MMM")</f>
        <v>Jun</v>
      </c>
      <c r="T2426" s="3" t="str">
        <f t="shared" si="37"/>
        <v>40-49 Yrs</v>
      </c>
      <c r="U2426" s="3" t="str">
        <f>TEXT(Customer8[[#This Row],[Transaction_Date]],"YYYY")</f>
        <v>2021</v>
      </c>
    </row>
    <row r="2427" spans="1:21" x14ac:dyDescent="0.35">
      <c r="A2427" t="s">
        <v>4985</v>
      </c>
      <c r="B2427">
        <v>829392885</v>
      </c>
      <c r="C2427">
        <v>69</v>
      </c>
      <c r="D2427" s="1">
        <v>19503.75</v>
      </c>
      <c r="E2427" t="s">
        <v>11</v>
      </c>
      <c r="F2427" t="s">
        <v>968</v>
      </c>
      <c r="G2427" t="s">
        <v>2848</v>
      </c>
      <c r="H2427" s="3">
        <v>1324552.5179999999</v>
      </c>
      <c r="I2427" s="3">
        <v>411757.52799999999</v>
      </c>
      <c r="J2427" t="s">
        <v>4986</v>
      </c>
      <c r="K2427" t="str">
        <f>_xlfn.XLOOKUP(A2427, Accounts!A:A, Accounts!E:E, "Not Found")</f>
        <v>Domiciliary</v>
      </c>
      <c r="L2427" s="3">
        <f>_xlfn.XLOOKUP(A2427, Accounts!A:A, Accounts!G:G, 0)</f>
        <v>1148613099</v>
      </c>
      <c r="M2427" s="3" t="str">
        <f>_xlfn.XLOOKUP(A2427, Loan!A:A, Loan!D:D, "0")</f>
        <v>0</v>
      </c>
      <c r="N2427" s="3" t="str">
        <f>_xlfn.XLOOKUP(Customer8[[#This Row],[Account Number]],Transaction!C:C,Transaction!D:D)</f>
        <v>Money Deposit</v>
      </c>
      <c r="O2427" s="3" t="str">
        <f>_xlfn.XLOOKUP(Customer8[[#This Row],[Account Number]], Transaction!C:C,Transaction!E:E)</f>
        <v>Bank</v>
      </c>
      <c r="P2427" s="2">
        <f>_xlfn.XLOOKUP(Customer8[[#This Row],[Account Number]], Transaction!C:C,Transaction!F:F)</f>
        <v>44582</v>
      </c>
      <c r="Q2427" s="3">
        <f>Customer8[[#This Row],[Bank Deposit]]-Customer8[[#This Row],[Saving Accounts]]</f>
        <v>912794.99</v>
      </c>
      <c r="R2427" s="3">
        <f>IF(AND(K2427="Current", Customer8[[#This Row],[Balance]]&gt;500000), Customer8[[#This Row],[Balance]]*1.02, Customer8[[#This Row],[Balance]])</f>
        <v>912794.99</v>
      </c>
      <c r="S2427" s="3" t="str">
        <f>TEXT(Customer8[[#This Row],[Transaction_Date]], "MMM")</f>
        <v>Jan</v>
      </c>
      <c r="T2427" s="3" t="str">
        <f t="shared" si="37"/>
        <v>60-69 Yrs</v>
      </c>
      <c r="U2427" s="3" t="str">
        <f>TEXT(Customer8[[#This Row],[Transaction_Date]],"YYYY")</f>
        <v>2022</v>
      </c>
    </row>
    <row r="2428" spans="1:21" x14ac:dyDescent="0.35">
      <c r="A2428" t="s">
        <v>4987</v>
      </c>
      <c r="B2428">
        <v>452295452</v>
      </c>
      <c r="C2428">
        <v>85</v>
      </c>
      <c r="D2428" s="1">
        <v>13659.75</v>
      </c>
      <c r="E2428" t="s">
        <v>11</v>
      </c>
      <c r="F2428" t="s">
        <v>350</v>
      </c>
      <c r="G2428" t="s">
        <v>2848</v>
      </c>
      <c r="H2428" s="3">
        <v>1248443.5349999999</v>
      </c>
      <c r="I2428" s="3">
        <v>231548.92910000001</v>
      </c>
      <c r="J2428" t="s">
        <v>4988</v>
      </c>
      <c r="K2428" t="str">
        <f>_xlfn.XLOOKUP(A2428, Accounts!A:A, Accounts!E:E, "Not Found")</f>
        <v>Joint</v>
      </c>
      <c r="L2428" s="3">
        <f>_xlfn.XLOOKUP(A2428, Accounts!A:A, Accounts!G:G, 0)</f>
        <v>1188361867</v>
      </c>
      <c r="M2428" s="3" t="str">
        <f>_xlfn.XLOOKUP(A2428, Loan!A:A, Loan!D:D, "0")</f>
        <v>0</v>
      </c>
      <c r="N2428" s="3" t="str">
        <f>_xlfn.XLOOKUP(Customer8[[#This Row],[Account Number]],Transaction!C:C,Transaction!D:D)</f>
        <v>Cash Withdrawal</v>
      </c>
      <c r="O2428" s="3" t="str">
        <f>_xlfn.XLOOKUP(Customer8[[#This Row],[Account Number]], Transaction!C:C,Transaction!E:E)</f>
        <v>ATM</v>
      </c>
      <c r="P2428" s="2">
        <f>_xlfn.XLOOKUP(Customer8[[#This Row],[Account Number]], Transaction!C:C,Transaction!F:F)</f>
        <v>44232</v>
      </c>
      <c r="Q2428" s="3">
        <f>Customer8[[#This Row],[Bank Deposit]]-Customer8[[#This Row],[Saving Accounts]]</f>
        <v>1016894.6058999998</v>
      </c>
      <c r="R2428" s="3">
        <f>IF(AND(K2428="Current", Customer8[[#This Row],[Balance]]&gt;500000), Customer8[[#This Row],[Balance]]*1.02, Customer8[[#This Row],[Balance]])</f>
        <v>1016894.6058999998</v>
      </c>
      <c r="S2428" s="3" t="str">
        <f>TEXT(Customer8[[#This Row],[Transaction_Date]], "MMM")</f>
        <v>Feb</v>
      </c>
      <c r="T2428" s="3" t="str">
        <f t="shared" si="37"/>
        <v>70 Yrs &amp; Above</v>
      </c>
      <c r="U2428" s="3" t="str">
        <f>TEXT(Customer8[[#This Row],[Transaction_Date]],"YYYY")</f>
        <v>2021</v>
      </c>
    </row>
    <row r="2429" spans="1:21" x14ac:dyDescent="0.35">
      <c r="A2429" t="s">
        <v>4989</v>
      </c>
      <c r="B2429">
        <v>435481821</v>
      </c>
      <c r="C2429">
        <v>55</v>
      </c>
      <c r="D2429" s="1">
        <v>24617.25</v>
      </c>
      <c r="E2429" t="s">
        <v>11</v>
      </c>
      <c r="F2429" t="s">
        <v>112</v>
      </c>
      <c r="G2429" t="s">
        <v>2848</v>
      </c>
      <c r="H2429" s="3">
        <v>82808.378700000001</v>
      </c>
      <c r="I2429" s="3">
        <v>55338.840700000001</v>
      </c>
      <c r="J2429" t="s">
        <v>4990</v>
      </c>
      <c r="K2429" t="str">
        <f>_xlfn.XLOOKUP(A2429, Accounts!A:A, Accounts!E:E, "Not Found")</f>
        <v>Current</v>
      </c>
      <c r="L2429" s="3">
        <f>_xlfn.XLOOKUP(A2429, Accounts!A:A, Accounts!G:G, 0)</f>
        <v>1568451642</v>
      </c>
      <c r="M2429" s="3" t="str">
        <f>_xlfn.XLOOKUP(A2429, Loan!A:A, Loan!D:D, "0")</f>
        <v>0</v>
      </c>
      <c r="N2429" s="3" t="str">
        <f>_xlfn.XLOOKUP(Customer8[[#This Row],[Account Number]],Transaction!C:C,Transaction!D:D)</f>
        <v>Money Deposit</v>
      </c>
      <c r="O2429" s="3" t="str">
        <f>_xlfn.XLOOKUP(Customer8[[#This Row],[Account Number]], Transaction!C:C,Transaction!E:E)</f>
        <v>Bank</v>
      </c>
      <c r="P2429" s="2">
        <f>_xlfn.XLOOKUP(Customer8[[#This Row],[Account Number]], Transaction!C:C,Transaction!F:F)</f>
        <v>44382</v>
      </c>
      <c r="Q2429" s="3">
        <f>Customer8[[#This Row],[Bank Deposit]]-Customer8[[#This Row],[Saving Accounts]]</f>
        <v>27469.538</v>
      </c>
      <c r="R2429" s="3">
        <f>IF(AND(K2429="Current", Customer8[[#This Row],[Balance]]&gt;500000), Customer8[[#This Row],[Balance]]*1.02, Customer8[[#This Row],[Balance]])</f>
        <v>27469.538</v>
      </c>
      <c r="S2429" s="3" t="str">
        <f>TEXT(Customer8[[#This Row],[Transaction_Date]], "MMM")</f>
        <v>Jul</v>
      </c>
      <c r="T2429" s="3" t="str">
        <f t="shared" si="37"/>
        <v>50-59 Yrs</v>
      </c>
      <c r="U2429" s="3" t="str">
        <f>TEXT(Customer8[[#This Row],[Transaction_Date]],"YYYY")</f>
        <v>2021</v>
      </c>
    </row>
    <row r="2430" spans="1:21" x14ac:dyDescent="0.35">
      <c r="A2430" t="s">
        <v>4991</v>
      </c>
      <c r="B2430">
        <v>998295516</v>
      </c>
      <c r="C2430">
        <v>47</v>
      </c>
      <c r="D2430" s="1">
        <v>27539.25</v>
      </c>
      <c r="E2430" t="s">
        <v>11</v>
      </c>
      <c r="F2430" t="s">
        <v>121</v>
      </c>
      <c r="G2430" t="s">
        <v>2848</v>
      </c>
      <c r="H2430" s="3">
        <v>1050537.3458</v>
      </c>
      <c r="I2430" s="3">
        <v>237200.27439999999</v>
      </c>
      <c r="J2430" t="s">
        <v>4992</v>
      </c>
      <c r="K2430" t="str">
        <f>_xlfn.XLOOKUP(A2430, Accounts!A:A, Accounts!E:E, "Not Found")</f>
        <v>Domiciliary</v>
      </c>
      <c r="L2430" s="3">
        <f>_xlfn.XLOOKUP(A2430, Accounts!A:A, Accounts!G:G, 0)</f>
        <v>1965880884</v>
      </c>
      <c r="M2430" s="3" t="str">
        <f>_xlfn.XLOOKUP(A2430, Loan!A:A, Loan!D:D, "0")</f>
        <v>0</v>
      </c>
      <c r="N2430" s="3" t="str">
        <f>_xlfn.XLOOKUP(Customer8[[#This Row],[Account Number]],Transaction!C:C,Transaction!D:D)</f>
        <v>Cash Withdrawal</v>
      </c>
      <c r="O2430" s="3" t="str">
        <f>_xlfn.XLOOKUP(Customer8[[#This Row],[Account Number]], Transaction!C:C,Transaction!E:E)</f>
        <v>ATM</v>
      </c>
      <c r="P2430" s="2">
        <f>_xlfn.XLOOKUP(Customer8[[#This Row],[Account Number]], Transaction!C:C,Transaction!F:F)</f>
        <v>44533</v>
      </c>
      <c r="Q2430" s="3">
        <f>Customer8[[#This Row],[Bank Deposit]]-Customer8[[#This Row],[Saving Accounts]]</f>
        <v>813337.07140000002</v>
      </c>
      <c r="R2430" s="3">
        <f>IF(AND(K2430="Current", Customer8[[#This Row],[Balance]]&gt;500000), Customer8[[#This Row],[Balance]]*1.02, Customer8[[#This Row],[Balance]])</f>
        <v>813337.07140000002</v>
      </c>
      <c r="S2430" s="3" t="str">
        <f>TEXT(Customer8[[#This Row],[Transaction_Date]], "MMM")</f>
        <v>Dec</v>
      </c>
      <c r="T2430" s="3" t="str">
        <f t="shared" si="37"/>
        <v>40-49 Yrs</v>
      </c>
      <c r="U2430" s="3" t="str">
        <f>TEXT(Customer8[[#This Row],[Transaction_Date]],"YYYY")</f>
        <v>2021</v>
      </c>
    </row>
    <row r="2431" spans="1:21" x14ac:dyDescent="0.35">
      <c r="A2431" t="s">
        <v>4993</v>
      </c>
      <c r="B2431">
        <v>33289021</v>
      </c>
      <c r="C2431">
        <v>79</v>
      </c>
      <c r="D2431" s="1">
        <v>15851.25</v>
      </c>
      <c r="E2431" t="s">
        <v>11</v>
      </c>
      <c r="F2431" t="s">
        <v>1093</v>
      </c>
      <c r="G2431" t="s">
        <v>2848</v>
      </c>
      <c r="H2431" s="3">
        <v>397287.48210000002</v>
      </c>
      <c r="I2431" s="3">
        <v>84832.562399999995</v>
      </c>
      <c r="J2431" t="s">
        <v>4994</v>
      </c>
      <c r="K2431" t="str">
        <f>_xlfn.XLOOKUP(A2431, Accounts!A:A, Accounts!E:E, "Not Found")</f>
        <v>Domiciliary</v>
      </c>
      <c r="L2431" s="3">
        <f>_xlfn.XLOOKUP(A2431, Accounts!A:A, Accounts!G:G, 0)</f>
        <v>15383192</v>
      </c>
      <c r="M2431" s="3" t="str">
        <f>_xlfn.XLOOKUP(A2431, Loan!A:A, Loan!D:D, "0")</f>
        <v>0</v>
      </c>
      <c r="N2431" s="3" t="str">
        <f>_xlfn.XLOOKUP(Customer8[[#This Row],[Account Number]],Transaction!C:C,Transaction!D:D)</f>
        <v>Money Deposit</v>
      </c>
      <c r="O2431" s="3" t="str">
        <f>_xlfn.XLOOKUP(Customer8[[#This Row],[Account Number]], Transaction!C:C,Transaction!E:E)</f>
        <v>Bank</v>
      </c>
      <c r="P2431" s="2">
        <f>_xlfn.XLOOKUP(Customer8[[#This Row],[Account Number]], Transaction!C:C,Transaction!F:F)</f>
        <v>44406</v>
      </c>
      <c r="Q2431" s="3">
        <f>Customer8[[#This Row],[Bank Deposit]]-Customer8[[#This Row],[Saving Accounts]]</f>
        <v>312454.91970000003</v>
      </c>
      <c r="R2431" s="3">
        <f>IF(AND(K2431="Current", Customer8[[#This Row],[Balance]]&gt;500000), Customer8[[#This Row],[Balance]]*1.02, Customer8[[#This Row],[Balance]])</f>
        <v>312454.91970000003</v>
      </c>
      <c r="S2431" s="3" t="str">
        <f>TEXT(Customer8[[#This Row],[Transaction_Date]], "MMM")</f>
        <v>Jul</v>
      </c>
      <c r="T2431" s="3" t="str">
        <f t="shared" si="37"/>
        <v>70 Yrs &amp; Above</v>
      </c>
      <c r="U2431" s="3" t="str">
        <f>TEXT(Customer8[[#This Row],[Transaction_Date]],"YYYY")</f>
        <v>2021</v>
      </c>
    </row>
    <row r="2432" spans="1:21" x14ac:dyDescent="0.35">
      <c r="A2432" t="s">
        <v>4995</v>
      </c>
      <c r="B2432">
        <v>919464811</v>
      </c>
      <c r="C2432">
        <v>38</v>
      </c>
      <c r="D2432" s="1">
        <v>30826.5</v>
      </c>
      <c r="E2432" t="s">
        <v>11</v>
      </c>
      <c r="F2432" t="s">
        <v>728</v>
      </c>
      <c r="G2432" t="s">
        <v>2848</v>
      </c>
      <c r="H2432" s="3">
        <v>511243.39030000003</v>
      </c>
      <c r="I2432" s="3">
        <v>114718.8716</v>
      </c>
      <c r="J2432" t="s">
        <v>4996</v>
      </c>
      <c r="K2432" t="str">
        <f>_xlfn.XLOOKUP(A2432, Accounts!A:A, Accounts!E:E, "Not Found")</f>
        <v>Current</v>
      </c>
      <c r="L2432" s="3">
        <f>_xlfn.XLOOKUP(A2432, Accounts!A:A, Accounts!G:G, 0)</f>
        <v>42836355</v>
      </c>
      <c r="M2432" s="3" t="str">
        <f>_xlfn.XLOOKUP(A2432, Loan!A:A, Loan!D:D, "0")</f>
        <v>0</v>
      </c>
      <c r="N2432" s="3" t="str">
        <f>_xlfn.XLOOKUP(Customer8[[#This Row],[Account Number]],Transaction!C:C,Transaction!D:D)</f>
        <v>Money Transfer</v>
      </c>
      <c r="O2432" s="3" t="str">
        <f>_xlfn.XLOOKUP(Customer8[[#This Row],[Account Number]], Transaction!C:C,Transaction!E:E)</f>
        <v>Mobile</v>
      </c>
      <c r="P2432" s="2">
        <f>_xlfn.XLOOKUP(Customer8[[#This Row],[Account Number]], Transaction!C:C,Transaction!F:F)</f>
        <v>44555</v>
      </c>
      <c r="Q2432" s="3">
        <f>Customer8[[#This Row],[Bank Deposit]]-Customer8[[#This Row],[Saving Accounts]]</f>
        <v>396524.51870000002</v>
      </c>
      <c r="R2432" s="3">
        <f>IF(AND(K2432="Current", Customer8[[#This Row],[Balance]]&gt;500000), Customer8[[#This Row],[Balance]]*1.02, Customer8[[#This Row],[Balance]])</f>
        <v>396524.51870000002</v>
      </c>
      <c r="S2432" s="3" t="str">
        <f>TEXT(Customer8[[#This Row],[Transaction_Date]], "MMM")</f>
        <v>Dec</v>
      </c>
      <c r="T2432" s="3" t="str">
        <f t="shared" si="37"/>
        <v>30-39 Yrs</v>
      </c>
      <c r="U2432" s="3" t="str">
        <f>TEXT(Customer8[[#This Row],[Transaction_Date]],"YYYY")</f>
        <v>2021</v>
      </c>
    </row>
    <row r="2433" spans="1:21" x14ac:dyDescent="0.35">
      <c r="A2433" t="s">
        <v>4997</v>
      </c>
      <c r="B2433">
        <v>963425424</v>
      </c>
      <c r="C2433">
        <v>62</v>
      </c>
      <c r="D2433" s="1">
        <v>22060.5</v>
      </c>
      <c r="E2433" t="s">
        <v>11</v>
      </c>
      <c r="F2433" t="s">
        <v>118</v>
      </c>
      <c r="G2433" t="s">
        <v>2848</v>
      </c>
      <c r="H2433" s="3">
        <v>97468.621700000003</v>
      </c>
      <c r="I2433" s="3">
        <v>13862.204</v>
      </c>
      <c r="J2433" t="s">
        <v>4998</v>
      </c>
      <c r="K2433" t="str">
        <f>_xlfn.XLOOKUP(A2433, Accounts!A:A, Accounts!E:E, "Not Found")</f>
        <v>Current</v>
      </c>
      <c r="L2433" s="3">
        <f>_xlfn.XLOOKUP(A2433, Accounts!A:A, Accounts!G:G, 0)</f>
        <v>162116955</v>
      </c>
      <c r="M2433" s="3" t="str">
        <f>_xlfn.XLOOKUP(A2433, Loan!A:A, Loan!D:D, "0")</f>
        <v>0</v>
      </c>
      <c r="N2433" s="3" t="str">
        <f>_xlfn.XLOOKUP(Customer8[[#This Row],[Account Number]],Transaction!C:C,Transaction!D:D)</f>
        <v>Money Transfer</v>
      </c>
      <c r="O2433" s="3" t="str">
        <f>_xlfn.XLOOKUP(Customer8[[#This Row],[Account Number]], Transaction!C:C,Transaction!E:E)</f>
        <v>ATM</v>
      </c>
      <c r="P2433" s="2">
        <f>_xlfn.XLOOKUP(Customer8[[#This Row],[Account Number]], Transaction!C:C,Transaction!F:F)</f>
        <v>44328</v>
      </c>
      <c r="Q2433" s="3">
        <f>Customer8[[#This Row],[Bank Deposit]]-Customer8[[#This Row],[Saving Accounts]]</f>
        <v>83606.417700000005</v>
      </c>
      <c r="R2433" s="3">
        <f>IF(AND(K2433="Current", Customer8[[#This Row],[Balance]]&gt;500000), Customer8[[#This Row],[Balance]]*1.02, Customer8[[#This Row],[Balance]])</f>
        <v>83606.417700000005</v>
      </c>
      <c r="S2433" s="3" t="str">
        <f>TEXT(Customer8[[#This Row],[Transaction_Date]], "MMM")</f>
        <v>May</v>
      </c>
      <c r="T2433" s="3" t="str">
        <f t="shared" si="37"/>
        <v>60-69 Yrs</v>
      </c>
      <c r="U2433" s="3" t="str">
        <f>TEXT(Customer8[[#This Row],[Transaction_Date]],"YYYY")</f>
        <v>2021</v>
      </c>
    </row>
    <row r="2434" spans="1:21" x14ac:dyDescent="0.35">
      <c r="A2434" t="s">
        <v>4999</v>
      </c>
      <c r="B2434">
        <v>399333778</v>
      </c>
      <c r="C2434">
        <v>58</v>
      </c>
      <c r="D2434" s="1">
        <v>23521.5</v>
      </c>
      <c r="E2434" t="s">
        <v>11</v>
      </c>
      <c r="F2434" t="s">
        <v>1308</v>
      </c>
      <c r="G2434" t="s">
        <v>2848</v>
      </c>
      <c r="H2434" s="3">
        <v>3863355.4955000002</v>
      </c>
      <c r="I2434" s="3">
        <v>1385917.655</v>
      </c>
      <c r="J2434" t="s">
        <v>5000</v>
      </c>
      <c r="K2434" t="str">
        <f>_xlfn.XLOOKUP(A2434, Accounts!A:A, Accounts!E:E, "Not Found")</f>
        <v>Domiciliary</v>
      </c>
      <c r="L2434" s="3">
        <f>_xlfn.XLOOKUP(A2434, Accounts!A:A, Accounts!G:G, 0)</f>
        <v>75751936</v>
      </c>
      <c r="M2434" s="3" t="str">
        <f>_xlfn.XLOOKUP(A2434, Loan!A:A, Loan!D:D, "0")</f>
        <v>0</v>
      </c>
      <c r="N2434" s="3" t="str">
        <f>_xlfn.XLOOKUP(Customer8[[#This Row],[Account Number]],Transaction!C:C,Transaction!D:D)</f>
        <v>Online Payment</v>
      </c>
      <c r="O2434" s="3" t="str">
        <f>_xlfn.XLOOKUP(Customer8[[#This Row],[Account Number]], Transaction!C:C,Transaction!E:E)</f>
        <v>Mobile</v>
      </c>
      <c r="P2434" s="2">
        <f>_xlfn.XLOOKUP(Customer8[[#This Row],[Account Number]], Transaction!C:C,Transaction!F:F)</f>
        <v>44579</v>
      </c>
      <c r="Q2434" s="3">
        <f>Customer8[[#This Row],[Bank Deposit]]-Customer8[[#This Row],[Saving Accounts]]</f>
        <v>2477437.8404999999</v>
      </c>
      <c r="R2434" s="3">
        <f>IF(AND(K2434="Current", Customer8[[#This Row],[Balance]]&gt;500000), Customer8[[#This Row],[Balance]]*1.02, Customer8[[#This Row],[Balance]])</f>
        <v>2477437.8404999999</v>
      </c>
      <c r="S2434" s="3" t="str">
        <f>TEXT(Customer8[[#This Row],[Transaction_Date]], "MMM")</f>
        <v>Jan</v>
      </c>
      <c r="T2434" s="3" t="str">
        <f t="shared" ref="T2434:T2497" si="38">IF(C2434&lt;20,"Below 20 Yrs",IF(C2434&lt;=29,"20-29 Yrs",IF(C2434&lt;=39,"30-39 Yrs",IF(C2434&lt;=49,"40-49 Yrs",IF(C2434&lt;=59,"50-59 Yrs",IF(C2434&lt;=69,"60-69 Yrs","70 Yrs &amp; Above"))))))</f>
        <v>50-59 Yrs</v>
      </c>
      <c r="U2434" s="3" t="str">
        <f>TEXT(Customer8[[#This Row],[Transaction_Date]],"YYYY")</f>
        <v>2022</v>
      </c>
    </row>
    <row r="2435" spans="1:21" x14ac:dyDescent="0.35">
      <c r="A2435" t="s">
        <v>5001</v>
      </c>
      <c r="B2435">
        <v>860881991</v>
      </c>
      <c r="C2435">
        <v>56</v>
      </c>
      <c r="D2435" s="1">
        <v>24252</v>
      </c>
      <c r="E2435" t="s">
        <v>11</v>
      </c>
      <c r="F2435" t="s">
        <v>338</v>
      </c>
      <c r="G2435" t="s">
        <v>2848</v>
      </c>
      <c r="H2435" s="3">
        <v>1517817.4696</v>
      </c>
      <c r="I2435" s="3">
        <v>181891.29680000001</v>
      </c>
      <c r="J2435" t="s">
        <v>5002</v>
      </c>
      <c r="K2435" t="str">
        <f>_xlfn.XLOOKUP(A2435, Accounts!A:A, Accounts!E:E, "Not Found")</f>
        <v>Current</v>
      </c>
      <c r="L2435" s="3">
        <f>_xlfn.XLOOKUP(A2435, Accounts!A:A, Accounts!G:G, 0)</f>
        <v>2772530475</v>
      </c>
      <c r="M2435" s="3" t="str">
        <f>_xlfn.XLOOKUP(A2435, Loan!A:A, Loan!D:D, "0")</f>
        <v>0</v>
      </c>
      <c r="N2435" s="3" t="str">
        <f>_xlfn.XLOOKUP(Customer8[[#This Row],[Account Number]],Transaction!C:C,Transaction!D:D)</f>
        <v>Money Transfer</v>
      </c>
      <c r="O2435" s="3" t="str">
        <f>_xlfn.XLOOKUP(Customer8[[#This Row],[Account Number]], Transaction!C:C,Transaction!E:E)</f>
        <v>ATM</v>
      </c>
      <c r="P2435" s="2">
        <f>_xlfn.XLOOKUP(Customer8[[#This Row],[Account Number]], Transaction!C:C,Transaction!F:F)</f>
        <v>44548</v>
      </c>
      <c r="Q2435" s="3">
        <f>Customer8[[#This Row],[Bank Deposit]]-Customer8[[#This Row],[Saving Accounts]]</f>
        <v>1335926.1727999998</v>
      </c>
      <c r="R2435" s="3">
        <f>IF(AND(K2435="Current", Customer8[[#This Row],[Balance]]&gt;500000), Customer8[[#This Row],[Balance]]*1.02, Customer8[[#This Row],[Balance]])</f>
        <v>1362644.6962559999</v>
      </c>
      <c r="S2435" s="3" t="str">
        <f>TEXT(Customer8[[#This Row],[Transaction_Date]], "MMM")</f>
        <v>Dec</v>
      </c>
      <c r="T2435" s="3" t="str">
        <f t="shared" si="38"/>
        <v>50-59 Yrs</v>
      </c>
      <c r="U2435" s="3" t="str">
        <f>TEXT(Customer8[[#This Row],[Transaction_Date]],"YYYY")</f>
        <v>2021</v>
      </c>
    </row>
    <row r="2436" spans="1:21" x14ac:dyDescent="0.35">
      <c r="A2436" t="s">
        <v>5003</v>
      </c>
      <c r="B2436">
        <v>457442184</v>
      </c>
      <c r="C2436">
        <v>49</v>
      </c>
      <c r="D2436" s="1">
        <v>26808.75</v>
      </c>
      <c r="E2436" t="s">
        <v>11</v>
      </c>
      <c r="F2436" t="s">
        <v>883</v>
      </c>
      <c r="G2436" t="s">
        <v>2848</v>
      </c>
      <c r="H2436" s="3">
        <v>522543.96389999997</v>
      </c>
      <c r="I2436" s="3">
        <v>60404.164599999996</v>
      </c>
      <c r="J2436" t="s">
        <v>5004</v>
      </c>
      <c r="K2436" t="str">
        <f>_xlfn.XLOOKUP(A2436, Accounts!A:A, Accounts!E:E, "Not Found")</f>
        <v>Savings</v>
      </c>
      <c r="L2436" s="3">
        <f>_xlfn.XLOOKUP(A2436, Accounts!A:A, Accounts!G:G, 0)</f>
        <v>561291115</v>
      </c>
      <c r="M2436" s="3" t="str">
        <f>_xlfn.XLOOKUP(A2436, Loan!A:A, Loan!D:D, "0")</f>
        <v>0</v>
      </c>
      <c r="N2436" s="3" t="str">
        <f>_xlfn.XLOOKUP(Customer8[[#This Row],[Account Number]],Transaction!C:C,Transaction!D:D)</f>
        <v>Cash Withdrawal</v>
      </c>
      <c r="O2436" s="3" t="str">
        <f>_xlfn.XLOOKUP(Customer8[[#This Row],[Account Number]], Transaction!C:C,Transaction!E:E)</f>
        <v>POS</v>
      </c>
      <c r="P2436" s="2">
        <f>_xlfn.XLOOKUP(Customer8[[#This Row],[Account Number]], Transaction!C:C,Transaction!F:F)</f>
        <v>44549</v>
      </c>
      <c r="Q2436" s="3">
        <f>Customer8[[#This Row],[Bank Deposit]]-Customer8[[#This Row],[Saving Accounts]]</f>
        <v>462139.79929999996</v>
      </c>
      <c r="R2436" s="3">
        <f>IF(AND(K2436="Current", Customer8[[#This Row],[Balance]]&gt;500000), Customer8[[#This Row],[Balance]]*1.02, Customer8[[#This Row],[Balance]])</f>
        <v>462139.79929999996</v>
      </c>
      <c r="S2436" s="3" t="str">
        <f>TEXT(Customer8[[#This Row],[Transaction_Date]], "MMM")</f>
        <v>Dec</v>
      </c>
      <c r="T2436" s="3" t="str">
        <f t="shared" si="38"/>
        <v>40-49 Yrs</v>
      </c>
      <c r="U2436" s="3" t="str">
        <f>TEXT(Customer8[[#This Row],[Transaction_Date]],"YYYY")</f>
        <v>2021</v>
      </c>
    </row>
    <row r="2437" spans="1:21" x14ac:dyDescent="0.35">
      <c r="A2437" t="s">
        <v>5005</v>
      </c>
      <c r="B2437">
        <v>104892798</v>
      </c>
      <c r="C2437">
        <v>44</v>
      </c>
      <c r="D2437" s="1">
        <v>28635</v>
      </c>
      <c r="E2437" t="s">
        <v>11</v>
      </c>
      <c r="F2437" t="s">
        <v>1151</v>
      </c>
      <c r="G2437" t="s">
        <v>2848</v>
      </c>
      <c r="H2437" s="3">
        <v>505169.74890000001</v>
      </c>
      <c r="I2437" s="3">
        <v>98362.379000000001</v>
      </c>
      <c r="J2437" t="s">
        <v>5006</v>
      </c>
      <c r="K2437" t="str">
        <f>_xlfn.XLOOKUP(A2437, Accounts!A:A, Accounts!E:E, "Not Found")</f>
        <v>Domiciliary</v>
      </c>
      <c r="L2437" s="3">
        <f>_xlfn.XLOOKUP(A2437, Accounts!A:A, Accounts!G:G, 0)</f>
        <v>1600464726</v>
      </c>
      <c r="M2437" s="3" t="str">
        <f>_xlfn.XLOOKUP(A2437, Loan!A:A, Loan!D:D, "0")</f>
        <v>0</v>
      </c>
      <c r="N2437" s="3" t="str">
        <f>_xlfn.XLOOKUP(Customer8[[#This Row],[Account Number]],Transaction!C:C,Transaction!D:D)</f>
        <v>Cash Withdrawal</v>
      </c>
      <c r="O2437" s="3" t="str">
        <f>_xlfn.XLOOKUP(Customer8[[#This Row],[Account Number]], Transaction!C:C,Transaction!E:E)</f>
        <v>ATM</v>
      </c>
      <c r="P2437" s="2">
        <f>_xlfn.XLOOKUP(Customer8[[#This Row],[Account Number]], Transaction!C:C,Transaction!F:F)</f>
        <v>44329</v>
      </c>
      <c r="Q2437" s="3">
        <f>Customer8[[#This Row],[Bank Deposit]]-Customer8[[#This Row],[Saving Accounts]]</f>
        <v>406807.36989999999</v>
      </c>
      <c r="R2437" s="3">
        <f>IF(AND(K2437="Current", Customer8[[#This Row],[Balance]]&gt;500000), Customer8[[#This Row],[Balance]]*1.02, Customer8[[#This Row],[Balance]])</f>
        <v>406807.36989999999</v>
      </c>
      <c r="S2437" s="3" t="str">
        <f>TEXT(Customer8[[#This Row],[Transaction_Date]], "MMM")</f>
        <v>May</v>
      </c>
      <c r="T2437" s="3" t="str">
        <f t="shared" si="38"/>
        <v>40-49 Yrs</v>
      </c>
      <c r="U2437" s="3" t="str">
        <f>TEXT(Customer8[[#This Row],[Transaction_Date]],"YYYY")</f>
        <v>2021</v>
      </c>
    </row>
    <row r="2438" spans="1:21" x14ac:dyDescent="0.35">
      <c r="A2438" t="s">
        <v>5007</v>
      </c>
      <c r="B2438">
        <v>660647388</v>
      </c>
      <c r="C2438">
        <v>22</v>
      </c>
      <c r="D2438" s="1">
        <v>36670.5</v>
      </c>
      <c r="E2438" t="s">
        <v>11</v>
      </c>
      <c r="F2438" t="s">
        <v>847</v>
      </c>
      <c r="G2438" t="s">
        <v>2848</v>
      </c>
      <c r="H2438" s="3">
        <v>98975.527300000002</v>
      </c>
      <c r="I2438" s="3">
        <v>20460.630499999999</v>
      </c>
      <c r="J2438" t="s">
        <v>5008</v>
      </c>
      <c r="K2438" t="str">
        <f>_xlfn.XLOOKUP(A2438, Accounts!A:A, Accounts!E:E, "Not Found")</f>
        <v>Joint</v>
      </c>
      <c r="L2438" s="3">
        <f>_xlfn.XLOOKUP(A2438, Accounts!A:A, Accounts!G:G, 0)</f>
        <v>1498829475</v>
      </c>
      <c r="M2438" s="3" t="str">
        <f>_xlfn.XLOOKUP(A2438, Loan!A:A, Loan!D:D, "0")</f>
        <v>0</v>
      </c>
      <c r="N2438" s="3" t="str">
        <f>_xlfn.XLOOKUP(Customer8[[#This Row],[Account Number]],Transaction!C:C,Transaction!D:D)</f>
        <v>Cash Withdrawal</v>
      </c>
      <c r="O2438" s="3" t="str">
        <f>_xlfn.XLOOKUP(Customer8[[#This Row],[Account Number]], Transaction!C:C,Transaction!E:E)</f>
        <v>ATM</v>
      </c>
      <c r="P2438" s="2">
        <f>_xlfn.XLOOKUP(Customer8[[#This Row],[Account Number]], Transaction!C:C,Transaction!F:F)</f>
        <v>44527</v>
      </c>
      <c r="Q2438" s="3">
        <f>Customer8[[#This Row],[Bank Deposit]]-Customer8[[#This Row],[Saving Accounts]]</f>
        <v>78514.896800000002</v>
      </c>
      <c r="R2438" s="3">
        <f>IF(AND(K2438="Current", Customer8[[#This Row],[Balance]]&gt;500000), Customer8[[#This Row],[Balance]]*1.02, Customer8[[#This Row],[Balance]])</f>
        <v>78514.896800000002</v>
      </c>
      <c r="S2438" s="3" t="str">
        <f>TEXT(Customer8[[#This Row],[Transaction_Date]], "MMM")</f>
        <v>Nov</v>
      </c>
      <c r="T2438" s="3" t="str">
        <f t="shared" si="38"/>
        <v>20-29 Yrs</v>
      </c>
      <c r="U2438" s="3" t="str">
        <f>TEXT(Customer8[[#This Row],[Transaction_Date]],"YYYY")</f>
        <v>2021</v>
      </c>
    </row>
    <row r="2439" spans="1:21" x14ac:dyDescent="0.35">
      <c r="A2439" t="s">
        <v>5009</v>
      </c>
      <c r="B2439">
        <v>693757324</v>
      </c>
      <c r="C2439">
        <v>60</v>
      </c>
      <c r="D2439" s="1">
        <v>22791</v>
      </c>
      <c r="E2439" t="s">
        <v>11</v>
      </c>
      <c r="F2439" t="s">
        <v>57</v>
      </c>
      <c r="G2439" t="s">
        <v>2848</v>
      </c>
      <c r="H2439" s="3">
        <v>97662.156000000003</v>
      </c>
      <c r="I2439" s="3">
        <v>48728.275699999998</v>
      </c>
      <c r="J2439" t="s">
        <v>5010</v>
      </c>
      <c r="K2439" t="str">
        <f>_xlfn.XLOOKUP(A2439, Accounts!A:A, Accounts!E:E, "Not Found")</f>
        <v>Domiciliary</v>
      </c>
      <c r="L2439" s="3">
        <f>_xlfn.XLOOKUP(A2439, Accounts!A:A, Accounts!G:G, 0)</f>
        <v>1100749824</v>
      </c>
      <c r="M2439" s="3" t="str">
        <f>_xlfn.XLOOKUP(A2439, Loan!A:A, Loan!D:D, "0")</f>
        <v>0</v>
      </c>
      <c r="N2439" s="3" t="str">
        <f>_xlfn.XLOOKUP(Customer8[[#This Row],[Account Number]],Transaction!C:C,Transaction!D:D)</f>
        <v>Money Deposit</v>
      </c>
      <c r="O2439" s="3" t="str">
        <f>_xlfn.XLOOKUP(Customer8[[#This Row],[Account Number]], Transaction!C:C,Transaction!E:E)</f>
        <v>Bank</v>
      </c>
      <c r="P2439" s="2">
        <f>_xlfn.XLOOKUP(Customer8[[#This Row],[Account Number]], Transaction!C:C,Transaction!F:F)</f>
        <v>44243</v>
      </c>
      <c r="Q2439" s="3">
        <f>Customer8[[#This Row],[Bank Deposit]]-Customer8[[#This Row],[Saving Accounts]]</f>
        <v>48933.880300000004</v>
      </c>
      <c r="R2439" s="3">
        <f>IF(AND(K2439="Current", Customer8[[#This Row],[Balance]]&gt;500000), Customer8[[#This Row],[Balance]]*1.02, Customer8[[#This Row],[Balance]])</f>
        <v>48933.880300000004</v>
      </c>
      <c r="S2439" s="3" t="str">
        <f>TEXT(Customer8[[#This Row],[Transaction_Date]], "MMM")</f>
        <v>Feb</v>
      </c>
      <c r="T2439" s="3" t="str">
        <f t="shared" si="38"/>
        <v>60-69 Yrs</v>
      </c>
      <c r="U2439" s="3" t="str">
        <f>TEXT(Customer8[[#This Row],[Transaction_Date]],"YYYY")</f>
        <v>2021</v>
      </c>
    </row>
    <row r="2440" spans="1:21" x14ac:dyDescent="0.35">
      <c r="A2440" t="s">
        <v>5011</v>
      </c>
      <c r="B2440">
        <v>177031782</v>
      </c>
      <c r="C2440">
        <v>57</v>
      </c>
      <c r="D2440" s="1">
        <v>23886.75</v>
      </c>
      <c r="E2440" t="s">
        <v>11</v>
      </c>
      <c r="F2440" t="s">
        <v>338</v>
      </c>
      <c r="G2440" t="s">
        <v>2848</v>
      </c>
      <c r="H2440" s="3">
        <v>1635153.7601000001</v>
      </c>
      <c r="I2440" s="3">
        <v>540876.39269999997</v>
      </c>
      <c r="J2440" t="s">
        <v>5012</v>
      </c>
      <c r="K2440" t="str">
        <f>_xlfn.XLOOKUP(A2440, Accounts!A:A, Accounts!E:E, "Not Found")</f>
        <v>Corporate</v>
      </c>
      <c r="L2440" s="3">
        <f>_xlfn.XLOOKUP(A2440, Accounts!A:A, Accounts!G:G, 0)</f>
        <v>9061374</v>
      </c>
      <c r="M2440" s="3" t="str">
        <f>_xlfn.XLOOKUP(A2440, Loan!A:A, Loan!D:D, "0")</f>
        <v>0</v>
      </c>
      <c r="N2440" s="3" t="str">
        <f>_xlfn.XLOOKUP(Customer8[[#This Row],[Account Number]],Transaction!C:C,Transaction!D:D)</f>
        <v>Checks</v>
      </c>
      <c r="O2440" s="3" t="str">
        <f>_xlfn.XLOOKUP(Customer8[[#This Row],[Account Number]], Transaction!C:C,Transaction!E:E)</f>
        <v>Informal Services</v>
      </c>
      <c r="P2440" s="2">
        <f>_xlfn.XLOOKUP(Customer8[[#This Row],[Account Number]], Transaction!C:C,Transaction!F:F)</f>
        <v>44531</v>
      </c>
      <c r="Q2440" s="3">
        <f>Customer8[[#This Row],[Bank Deposit]]-Customer8[[#This Row],[Saving Accounts]]</f>
        <v>1094277.3674000001</v>
      </c>
      <c r="R2440" s="3">
        <f>IF(AND(K2440="Current", Customer8[[#This Row],[Balance]]&gt;500000), Customer8[[#This Row],[Balance]]*1.02, Customer8[[#This Row],[Balance]])</f>
        <v>1094277.3674000001</v>
      </c>
      <c r="S2440" s="3" t="str">
        <f>TEXT(Customer8[[#This Row],[Transaction_Date]], "MMM")</f>
        <v>Dec</v>
      </c>
      <c r="T2440" s="3" t="str">
        <f t="shared" si="38"/>
        <v>50-59 Yrs</v>
      </c>
      <c r="U2440" s="3" t="str">
        <f>TEXT(Customer8[[#This Row],[Transaction_Date]],"YYYY")</f>
        <v>2021</v>
      </c>
    </row>
    <row r="2441" spans="1:21" x14ac:dyDescent="0.35">
      <c r="A2441" t="s">
        <v>5013</v>
      </c>
      <c r="B2441">
        <v>684228489</v>
      </c>
      <c r="C2441">
        <v>59</v>
      </c>
      <c r="D2441" s="1">
        <v>23156.25</v>
      </c>
      <c r="E2441" t="s">
        <v>11</v>
      </c>
      <c r="F2441" t="s">
        <v>526</v>
      </c>
      <c r="G2441" t="s">
        <v>2848</v>
      </c>
      <c r="H2441" s="3">
        <v>283228.40350000001</v>
      </c>
      <c r="I2441" s="3">
        <v>152025.83739999999</v>
      </c>
      <c r="J2441" t="s">
        <v>5014</v>
      </c>
      <c r="K2441" t="str">
        <f>_xlfn.XLOOKUP(A2441, Accounts!A:A, Accounts!E:E, "Not Found")</f>
        <v>Domiciliary</v>
      </c>
      <c r="L2441" s="3">
        <f>_xlfn.XLOOKUP(A2441, Accounts!A:A, Accounts!G:G, 0)</f>
        <v>1366042404</v>
      </c>
      <c r="M2441" s="3" t="str">
        <f>_xlfn.XLOOKUP(A2441, Loan!A:A, Loan!D:D, "0")</f>
        <v>0</v>
      </c>
      <c r="N2441" s="3" t="str">
        <f>_xlfn.XLOOKUP(Customer8[[#This Row],[Account Number]],Transaction!C:C,Transaction!D:D)</f>
        <v>Money Deposit</v>
      </c>
      <c r="O2441" s="3" t="str">
        <f>_xlfn.XLOOKUP(Customer8[[#This Row],[Account Number]], Transaction!C:C,Transaction!E:E)</f>
        <v>Bank</v>
      </c>
      <c r="P2441" s="2">
        <f>_xlfn.XLOOKUP(Customer8[[#This Row],[Account Number]], Transaction!C:C,Transaction!F:F)</f>
        <v>44276</v>
      </c>
      <c r="Q2441" s="3">
        <f>Customer8[[#This Row],[Bank Deposit]]-Customer8[[#This Row],[Saving Accounts]]</f>
        <v>131202.56610000003</v>
      </c>
      <c r="R2441" s="3">
        <f>IF(AND(K2441="Current", Customer8[[#This Row],[Balance]]&gt;500000), Customer8[[#This Row],[Balance]]*1.02, Customer8[[#This Row],[Balance]])</f>
        <v>131202.56610000003</v>
      </c>
      <c r="S2441" s="3" t="str">
        <f>TEXT(Customer8[[#This Row],[Transaction_Date]], "MMM")</f>
        <v>Mar</v>
      </c>
      <c r="T2441" s="3" t="str">
        <f t="shared" si="38"/>
        <v>50-59 Yrs</v>
      </c>
      <c r="U2441" s="3" t="str">
        <f>TEXT(Customer8[[#This Row],[Transaction_Date]],"YYYY")</f>
        <v>2021</v>
      </c>
    </row>
    <row r="2442" spans="1:21" x14ac:dyDescent="0.35">
      <c r="A2442" t="s">
        <v>5015</v>
      </c>
      <c r="B2442">
        <v>731806882</v>
      </c>
      <c r="C2442">
        <v>79</v>
      </c>
      <c r="D2442" s="1">
        <v>15851.25</v>
      </c>
      <c r="E2442" t="s">
        <v>11</v>
      </c>
      <c r="F2442" t="s">
        <v>930</v>
      </c>
      <c r="G2442" t="s">
        <v>2848</v>
      </c>
      <c r="H2442" s="3">
        <v>880569.58550000004</v>
      </c>
      <c r="I2442" s="3">
        <v>185658.15520000001</v>
      </c>
      <c r="J2442" t="s">
        <v>5016</v>
      </c>
      <c r="K2442" t="str">
        <f>_xlfn.XLOOKUP(A2442, Accounts!A:A, Accounts!E:E, "Not Found")</f>
        <v>Savings</v>
      </c>
      <c r="L2442" s="3">
        <f>_xlfn.XLOOKUP(A2442, Accounts!A:A, Accounts!G:G, 0)</f>
        <v>265947342</v>
      </c>
      <c r="M2442" s="3" t="str">
        <f>_xlfn.XLOOKUP(A2442, Loan!A:A, Loan!D:D, "0")</f>
        <v>0</v>
      </c>
      <c r="N2442" s="3" t="str">
        <f>_xlfn.XLOOKUP(Customer8[[#This Row],[Account Number]],Transaction!C:C,Transaction!D:D)</f>
        <v>Money Deposit</v>
      </c>
      <c r="O2442" s="3" t="str">
        <f>_xlfn.XLOOKUP(Customer8[[#This Row],[Account Number]], Transaction!C:C,Transaction!E:E)</f>
        <v>Bank</v>
      </c>
      <c r="P2442" s="2">
        <f>_xlfn.XLOOKUP(Customer8[[#This Row],[Account Number]], Transaction!C:C,Transaction!F:F)</f>
        <v>44632</v>
      </c>
      <c r="Q2442" s="3">
        <f>Customer8[[#This Row],[Bank Deposit]]-Customer8[[#This Row],[Saving Accounts]]</f>
        <v>694911.43030000001</v>
      </c>
      <c r="R2442" s="3">
        <f>IF(AND(K2442="Current", Customer8[[#This Row],[Balance]]&gt;500000), Customer8[[#This Row],[Balance]]*1.02, Customer8[[#This Row],[Balance]])</f>
        <v>694911.43030000001</v>
      </c>
      <c r="S2442" s="3" t="str">
        <f>TEXT(Customer8[[#This Row],[Transaction_Date]], "MMM")</f>
        <v>Mar</v>
      </c>
      <c r="T2442" s="3" t="str">
        <f t="shared" si="38"/>
        <v>70 Yrs &amp; Above</v>
      </c>
      <c r="U2442" s="3" t="str">
        <f>TEXT(Customer8[[#This Row],[Transaction_Date]],"YYYY")</f>
        <v>2022</v>
      </c>
    </row>
    <row r="2443" spans="1:21" x14ac:dyDescent="0.35">
      <c r="A2443" t="s">
        <v>5017</v>
      </c>
      <c r="B2443">
        <v>182801487</v>
      </c>
      <c r="C2443">
        <v>47</v>
      </c>
      <c r="D2443" s="1">
        <v>27539.25</v>
      </c>
      <c r="E2443" t="s">
        <v>11</v>
      </c>
      <c r="F2443" t="s">
        <v>186</v>
      </c>
      <c r="G2443" t="s">
        <v>2848</v>
      </c>
      <c r="H2443" s="3">
        <v>308029.90600000002</v>
      </c>
      <c r="I2443" s="3">
        <v>122358.0181</v>
      </c>
      <c r="J2443" t="s">
        <v>5018</v>
      </c>
      <c r="K2443" t="str">
        <f>_xlfn.XLOOKUP(A2443, Accounts!A:A, Accounts!E:E, "Not Found")</f>
        <v>Joint</v>
      </c>
      <c r="L2443" s="3">
        <f>_xlfn.XLOOKUP(A2443, Accounts!A:A, Accounts!G:G, 0)</f>
        <v>3389802</v>
      </c>
      <c r="M2443" s="3" t="str">
        <f>_xlfn.XLOOKUP(A2443, Loan!A:A, Loan!D:D, "0")</f>
        <v>0</v>
      </c>
      <c r="N2443" s="3" t="str">
        <f>_xlfn.XLOOKUP(Customer8[[#This Row],[Account Number]],Transaction!C:C,Transaction!D:D)</f>
        <v>Cash Withdrawal</v>
      </c>
      <c r="O2443" s="3" t="str">
        <f>_xlfn.XLOOKUP(Customer8[[#This Row],[Account Number]], Transaction!C:C,Transaction!E:E)</f>
        <v>ATM</v>
      </c>
      <c r="P2443" s="2">
        <f>_xlfn.XLOOKUP(Customer8[[#This Row],[Account Number]], Transaction!C:C,Transaction!F:F)</f>
        <v>44312</v>
      </c>
      <c r="Q2443" s="3">
        <f>Customer8[[#This Row],[Bank Deposit]]-Customer8[[#This Row],[Saving Accounts]]</f>
        <v>185671.88790000003</v>
      </c>
      <c r="R2443" s="3">
        <f>IF(AND(K2443="Current", Customer8[[#This Row],[Balance]]&gt;500000), Customer8[[#This Row],[Balance]]*1.02, Customer8[[#This Row],[Balance]])</f>
        <v>185671.88790000003</v>
      </c>
      <c r="S2443" s="3" t="str">
        <f>TEXT(Customer8[[#This Row],[Transaction_Date]], "MMM")</f>
        <v>Apr</v>
      </c>
      <c r="T2443" s="3" t="str">
        <f t="shared" si="38"/>
        <v>40-49 Yrs</v>
      </c>
      <c r="U2443" s="3" t="str">
        <f>TEXT(Customer8[[#This Row],[Transaction_Date]],"YYYY")</f>
        <v>2021</v>
      </c>
    </row>
    <row r="2444" spans="1:21" x14ac:dyDescent="0.35">
      <c r="A2444" t="s">
        <v>5019</v>
      </c>
      <c r="B2444">
        <v>373125639</v>
      </c>
      <c r="C2444">
        <v>32</v>
      </c>
      <c r="D2444" s="1">
        <v>33018</v>
      </c>
      <c r="E2444" t="s">
        <v>11</v>
      </c>
      <c r="F2444" t="s">
        <v>378</v>
      </c>
      <c r="G2444" t="s">
        <v>2848</v>
      </c>
      <c r="H2444" s="3">
        <v>383668.25</v>
      </c>
      <c r="I2444" s="3">
        <v>162982.2726</v>
      </c>
      <c r="J2444" t="s">
        <v>3663</v>
      </c>
      <c r="K2444" t="str">
        <f>_xlfn.XLOOKUP(A2444, Accounts!A:A, Accounts!E:E, "Not Found")</f>
        <v>Domiciliary</v>
      </c>
      <c r="L2444" s="3">
        <f>_xlfn.XLOOKUP(A2444, Accounts!A:A, Accounts!G:G, 0)</f>
        <v>3353063</v>
      </c>
      <c r="M2444" s="3" t="str">
        <f>_xlfn.XLOOKUP(A2444, Loan!A:A, Loan!D:D, "0")</f>
        <v>0</v>
      </c>
      <c r="N2444" s="3" t="str">
        <f>_xlfn.XLOOKUP(Customer8[[#This Row],[Account Number]],Transaction!C:C,Transaction!D:D)</f>
        <v>Money Transfer</v>
      </c>
      <c r="O2444" s="3" t="str">
        <f>_xlfn.XLOOKUP(Customer8[[#This Row],[Account Number]], Transaction!C:C,Transaction!E:E)</f>
        <v>Mobile</v>
      </c>
      <c r="P2444" s="2">
        <f>_xlfn.XLOOKUP(Customer8[[#This Row],[Account Number]], Transaction!C:C,Transaction!F:F)</f>
        <v>44524</v>
      </c>
      <c r="Q2444" s="3">
        <f>Customer8[[#This Row],[Bank Deposit]]-Customer8[[#This Row],[Saving Accounts]]</f>
        <v>220685.9774</v>
      </c>
      <c r="R2444" s="3">
        <f>IF(AND(K2444="Current", Customer8[[#This Row],[Balance]]&gt;500000), Customer8[[#This Row],[Balance]]*1.02, Customer8[[#This Row],[Balance]])</f>
        <v>220685.9774</v>
      </c>
      <c r="S2444" s="3" t="str">
        <f>TEXT(Customer8[[#This Row],[Transaction_Date]], "MMM")</f>
        <v>Nov</v>
      </c>
      <c r="T2444" s="3" t="str">
        <f t="shared" si="38"/>
        <v>30-39 Yrs</v>
      </c>
      <c r="U2444" s="3" t="str">
        <f>TEXT(Customer8[[#This Row],[Transaction_Date]],"YYYY")</f>
        <v>2021</v>
      </c>
    </row>
    <row r="2445" spans="1:21" x14ac:dyDescent="0.35">
      <c r="A2445" t="s">
        <v>5020</v>
      </c>
      <c r="B2445">
        <v>468039144</v>
      </c>
      <c r="C2445">
        <v>41</v>
      </c>
      <c r="D2445" s="1">
        <v>29730.75</v>
      </c>
      <c r="E2445" t="s">
        <v>11</v>
      </c>
      <c r="F2445" t="s">
        <v>1043</v>
      </c>
      <c r="G2445" t="s">
        <v>2848</v>
      </c>
      <c r="H2445" s="3">
        <v>850010.84840000002</v>
      </c>
      <c r="I2445" s="3">
        <v>194096.96539999999</v>
      </c>
      <c r="J2445" t="s">
        <v>5021</v>
      </c>
      <c r="K2445" t="str">
        <f>_xlfn.XLOOKUP(A2445, Accounts!A:A, Accounts!E:E, "Not Found")</f>
        <v>Corporate</v>
      </c>
      <c r="L2445" s="3">
        <f>_xlfn.XLOOKUP(A2445, Accounts!A:A, Accounts!G:G, 0)</f>
        <v>559386486</v>
      </c>
      <c r="M2445" s="3">
        <f>_xlfn.XLOOKUP(A2445, Loan!A:A, Loan!D:D, "0")</f>
        <v>214211088</v>
      </c>
      <c r="N2445" s="3" t="str">
        <f>_xlfn.XLOOKUP(Customer8[[#This Row],[Account Number]],Transaction!C:C,Transaction!D:D)</f>
        <v>Loan Payment</v>
      </c>
      <c r="O2445" s="3" t="str">
        <f>_xlfn.XLOOKUP(Customer8[[#This Row],[Account Number]], Transaction!C:C,Transaction!E:E)</f>
        <v>ACH</v>
      </c>
      <c r="P2445" s="2">
        <f>_xlfn.XLOOKUP(Customer8[[#This Row],[Account Number]], Transaction!C:C,Transaction!F:F)</f>
        <v>44572</v>
      </c>
      <c r="Q2445" s="3">
        <f>Customer8[[#This Row],[Bank Deposit]]-Customer8[[#This Row],[Saving Accounts]]</f>
        <v>655913.88300000003</v>
      </c>
      <c r="R2445" s="3">
        <f>IF(AND(K2445="Current", Customer8[[#This Row],[Balance]]&gt;500000), Customer8[[#This Row],[Balance]]*1.02, Customer8[[#This Row],[Balance]])</f>
        <v>655913.88300000003</v>
      </c>
      <c r="S2445" s="3" t="str">
        <f>TEXT(Customer8[[#This Row],[Transaction_Date]], "MMM")</f>
        <v>Jan</v>
      </c>
      <c r="T2445" s="3" t="str">
        <f t="shared" si="38"/>
        <v>40-49 Yrs</v>
      </c>
      <c r="U2445" s="3" t="str">
        <f>TEXT(Customer8[[#This Row],[Transaction_Date]],"YYYY")</f>
        <v>2022</v>
      </c>
    </row>
    <row r="2446" spans="1:21" x14ac:dyDescent="0.35">
      <c r="A2446" t="s">
        <v>5022</v>
      </c>
      <c r="B2446">
        <v>669755589</v>
      </c>
      <c r="C2446">
        <v>85</v>
      </c>
      <c r="D2446" s="1">
        <v>13659.75</v>
      </c>
      <c r="E2446" t="s">
        <v>11</v>
      </c>
      <c r="F2446" t="s">
        <v>1004</v>
      </c>
      <c r="G2446" t="s">
        <v>2848</v>
      </c>
      <c r="H2446" s="3">
        <v>33627.168799999999</v>
      </c>
      <c r="I2446" s="3">
        <v>20523.081399999999</v>
      </c>
      <c r="J2446" t="s">
        <v>5023</v>
      </c>
      <c r="K2446" t="str">
        <f>_xlfn.XLOOKUP(A2446, Accounts!A:A, Accounts!E:E, "Not Found")</f>
        <v>Current</v>
      </c>
      <c r="L2446" s="3">
        <f>_xlfn.XLOOKUP(A2446, Accounts!A:A, Accounts!G:G, 0)</f>
        <v>2898125076</v>
      </c>
      <c r="M2446" s="3" t="str">
        <f>_xlfn.XLOOKUP(A2446, Loan!A:A, Loan!D:D, "0")</f>
        <v>0</v>
      </c>
      <c r="N2446" s="3" t="str">
        <f>_xlfn.XLOOKUP(Customer8[[#This Row],[Account Number]],Transaction!C:C,Transaction!D:D)</f>
        <v>Money Transfer</v>
      </c>
      <c r="O2446" s="3" t="str">
        <f>_xlfn.XLOOKUP(Customer8[[#This Row],[Account Number]], Transaction!C:C,Transaction!E:E)</f>
        <v>Bank</v>
      </c>
      <c r="P2446" s="2">
        <f>_xlfn.XLOOKUP(Customer8[[#This Row],[Account Number]], Transaction!C:C,Transaction!F:F)</f>
        <v>44632</v>
      </c>
      <c r="Q2446" s="3">
        <f>Customer8[[#This Row],[Bank Deposit]]-Customer8[[#This Row],[Saving Accounts]]</f>
        <v>13104.0874</v>
      </c>
      <c r="R2446" s="3">
        <f>IF(AND(K2446="Current", Customer8[[#This Row],[Balance]]&gt;500000), Customer8[[#This Row],[Balance]]*1.02, Customer8[[#This Row],[Balance]])</f>
        <v>13104.0874</v>
      </c>
      <c r="S2446" s="3" t="str">
        <f>TEXT(Customer8[[#This Row],[Transaction_Date]], "MMM")</f>
        <v>Mar</v>
      </c>
      <c r="T2446" s="3" t="str">
        <f t="shared" si="38"/>
        <v>70 Yrs &amp; Above</v>
      </c>
      <c r="U2446" s="3" t="str">
        <f>TEXT(Customer8[[#This Row],[Transaction_Date]],"YYYY")</f>
        <v>2022</v>
      </c>
    </row>
    <row r="2447" spans="1:21" x14ac:dyDescent="0.35">
      <c r="A2447" t="s">
        <v>5024</v>
      </c>
      <c r="B2447">
        <v>363781303</v>
      </c>
      <c r="C2447">
        <v>30</v>
      </c>
      <c r="D2447" s="1">
        <v>33748.5</v>
      </c>
      <c r="E2447" t="s">
        <v>11</v>
      </c>
      <c r="F2447" t="s">
        <v>112</v>
      </c>
      <c r="G2447" t="s">
        <v>2848</v>
      </c>
      <c r="H2447" s="3">
        <v>474980.56559999997</v>
      </c>
      <c r="I2447" s="3">
        <v>94996.113100000002</v>
      </c>
      <c r="J2447" t="s">
        <v>5025</v>
      </c>
      <c r="K2447" t="str">
        <f>_xlfn.XLOOKUP(A2447, Accounts!A:A, Accounts!E:E, "Not Found")</f>
        <v>Corporate</v>
      </c>
      <c r="L2447" s="3">
        <f>_xlfn.XLOOKUP(A2447, Accounts!A:A, Accounts!G:G, 0)</f>
        <v>103961088</v>
      </c>
      <c r="M2447" s="3" t="str">
        <f>_xlfn.XLOOKUP(A2447, Loan!A:A, Loan!D:D, "0")</f>
        <v>0</v>
      </c>
      <c r="N2447" s="3" t="str">
        <f>_xlfn.XLOOKUP(Customer8[[#This Row],[Account Number]],Transaction!C:C,Transaction!D:D)</f>
        <v>Cash Withdrawal</v>
      </c>
      <c r="O2447" s="3" t="str">
        <f>_xlfn.XLOOKUP(Customer8[[#This Row],[Account Number]], Transaction!C:C,Transaction!E:E)</f>
        <v>ATM</v>
      </c>
      <c r="P2447" s="2">
        <f>_xlfn.XLOOKUP(Customer8[[#This Row],[Account Number]], Transaction!C:C,Transaction!F:F)</f>
        <v>44632</v>
      </c>
      <c r="Q2447" s="3">
        <f>Customer8[[#This Row],[Bank Deposit]]-Customer8[[#This Row],[Saving Accounts]]</f>
        <v>379984.45249999996</v>
      </c>
      <c r="R2447" s="3">
        <f>IF(AND(K2447="Current", Customer8[[#This Row],[Balance]]&gt;500000), Customer8[[#This Row],[Balance]]*1.02, Customer8[[#This Row],[Balance]])</f>
        <v>379984.45249999996</v>
      </c>
      <c r="S2447" s="3" t="str">
        <f>TEXT(Customer8[[#This Row],[Transaction_Date]], "MMM")</f>
        <v>Mar</v>
      </c>
      <c r="T2447" s="3" t="str">
        <f t="shared" si="38"/>
        <v>30-39 Yrs</v>
      </c>
      <c r="U2447" s="3" t="str">
        <f>TEXT(Customer8[[#This Row],[Transaction_Date]],"YYYY")</f>
        <v>2022</v>
      </c>
    </row>
    <row r="2448" spans="1:21" x14ac:dyDescent="0.35">
      <c r="A2448" t="s">
        <v>5026</v>
      </c>
      <c r="B2448">
        <v>961259213</v>
      </c>
      <c r="C2448">
        <v>36</v>
      </c>
      <c r="D2448" s="1">
        <v>31557</v>
      </c>
      <c r="E2448" t="s">
        <v>11</v>
      </c>
      <c r="F2448" t="s">
        <v>341</v>
      </c>
      <c r="G2448" t="s">
        <v>2848</v>
      </c>
      <c r="H2448" s="3">
        <v>1699245.6081000001</v>
      </c>
      <c r="I2448" s="3">
        <v>131881.7487</v>
      </c>
      <c r="J2448" t="s">
        <v>5027</v>
      </c>
      <c r="K2448" t="str">
        <f>_xlfn.XLOOKUP(A2448, Accounts!A:A, Accounts!E:E, "Not Found")</f>
        <v>Domiciliary</v>
      </c>
      <c r="L2448" s="3">
        <f>_xlfn.XLOOKUP(A2448, Accounts!A:A, Accounts!G:G, 0)</f>
        <v>1406685</v>
      </c>
      <c r="M2448" s="3" t="str">
        <f>_xlfn.XLOOKUP(A2448, Loan!A:A, Loan!D:D, "0")</f>
        <v>0</v>
      </c>
      <c r="N2448" s="3" t="str">
        <f>_xlfn.XLOOKUP(Customer8[[#This Row],[Account Number]],Transaction!C:C,Transaction!D:D)</f>
        <v>Money Deposit</v>
      </c>
      <c r="O2448" s="3" t="str">
        <f>_xlfn.XLOOKUP(Customer8[[#This Row],[Account Number]], Transaction!C:C,Transaction!E:E)</f>
        <v>Bank</v>
      </c>
      <c r="P2448" s="2">
        <f>_xlfn.XLOOKUP(Customer8[[#This Row],[Account Number]], Transaction!C:C,Transaction!F:F)</f>
        <v>44645</v>
      </c>
      <c r="Q2448" s="3">
        <f>Customer8[[#This Row],[Bank Deposit]]-Customer8[[#This Row],[Saving Accounts]]</f>
        <v>1567363.8594</v>
      </c>
      <c r="R2448" s="3">
        <f>IF(AND(K2448="Current", Customer8[[#This Row],[Balance]]&gt;500000), Customer8[[#This Row],[Balance]]*1.02, Customer8[[#This Row],[Balance]])</f>
        <v>1567363.8594</v>
      </c>
      <c r="S2448" s="3" t="str">
        <f>TEXT(Customer8[[#This Row],[Transaction_Date]], "MMM")</f>
        <v>Mar</v>
      </c>
      <c r="T2448" s="3" t="str">
        <f t="shared" si="38"/>
        <v>30-39 Yrs</v>
      </c>
      <c r="U2448" s="3" t="str">
        <f>TEXT(Customer8[[#This Row],[Transaction_Date]],"YYYY")</f>
        <v>2022</v>
      </c>
    </row>
    <row r="2449" spans="1:21" x14ac:dyDescent="0.35">
      <c r="A2449" t="s">
        <v>5028</v>
      </c>
      <c r="B2449">
        <v>223010951</v>
      </c>
      <c r="C2449">
        <v>81</v>
      </c>
      <c r="D2449" s="1">
        <v>15120.75</v>
      </c>
      <c r="E2449" t="s">
        <v>11</v>
      </c>
      <c r="F2449" t="s">
        <v>668</v>
      </c>
      <c r="G2449" t="s">
        <v>2848</v>
      </c>
      <c r="H2449" s="3">
        <v>365564.09210000001</v>
      </c>
      <c r="I2449" s="3">
        <v>170325.78810000001</v>
      </c>
      <c r="J2449" t="s">
        <v>5029</v>
      </c>
      <c r="K2449" t="str">
        <f>_xlfn.XLOOKUP(A2449, Accounts!A:A, Accounts!E:E, "Not Found")</f>
        <v>Savings</v>
      </c>
      <c r="L2449" s="3">
        <f>_xlfn.XLOOKUP(A2449, Accounts!A:A, Accounts!G:G, 0)</f>
        <v>1493328636</v>
      </c>
      <c r="M2449" s="3" t="str">
        <f>_xlfn.XLOOKUP(A2449, Loan!A:A, Loan!D:D, "0")</f>
        <v>0</v>
      </c>
      <c r="N2449" s="3" t="str">
        <f>_xlfn.XLOOKUP(Customer8[[#This Row],[Account Number]],Transaction!C:C,Transaction!D:D)</f>
        <v>Online Payment</v>
      </c>
      <c r="O2449" s="3" t="str">
        <f>_xlfn.XLOOKUP(Customer8[[#This Row],[Account Number]], Transaction!C:C,Transaction!E:E)</f>
        <v>Mobile</v>
      </c>
      <c r="P2449" s="2">
        <f>_xlfn.XLOOKUP(Customer8[[#This Row],[Account Number]], Transaction!C:C,Transaction!F:F)</f>
        <v>44624</v>
      </c>
      <c r="Q2449" s="3">
        <f>Customer8[[#This Row],[Bank Deposit]]-Customer8[[#This Row],[Saving Accounts]]</f>
        <v>195238.304</v>
      </c>
      <c r="R2449" s="3">
        <f>IF(AND(K2449="Current", Customer8[[#This Row],[Balance]]&gt;500000), Customer8[[#This Row],[Balance]]*1.02, Customer8[[#This Row],[Balance]])</f>
        <v>195238.304</v>
      </c>
      <c r="S2449" s="3" t="str">
        <f>TEXT(Customer8[[#This Row],[Transaction_Date]], "MMM")</f>
        <v>Mar</v>
      </c>
      <c r="T2449" s="3" t="str">
        <f t="shared" si="38"/>
        <v>70 Yrs &amp; Above</v>
      </c>
      <c r="U2449" s="3" t="str">
        <f>TEXT(Customer8[[#This Row],[Transaction_Date]],"YYYY")</f>
        <v>2022</v>
      </c>
    </row>
    <row r="2450" spans="1:21" x14ac:dyDescent="0.35">
      <c r="A2450" t="s">
        <v>5030</v>
      </c>
      <c r="B2450">
        <v>73292961</v>
      </c>
      <c r="C2450">
        <v>43</v>
      </c>
      <c r="D2450" s="1">
        <v>29000.25</v>
      </c>
      <c r="E2450" t="s">
        <v>11</v>
      </c>
      <c r="F2450" t="s">
        <v>269</v>
      </c>
      <c r="G2450" t="s">
        <v>2848</v>
      </c>
      <c r="H2450" s="3">
        <v>410349.821</v>
      </c>
      <c r="I2450" s="3">
        <v>125879.14230000001</v>
      </c>
      <c r="J2450" t="s">
        <v>5031</v>
      </c>
      <c r="K2450" t="str">
        <f>_xlfn.XLOOKUP(A2450, Accounts!A:A, Accounts!E:E, "Not Found")</f>
        <v>Current</v>
      </c>
      <c r="L2450" s="3">
        <f>_xlfn.XLOOKUP(A2450, Accounts!A:A, Accounts!G:G, 0)</f>
        <v>873325972</v>
      </c>
      <c r="M2450" s="3" t="str">
        <f>_xlfn.XLOOKUP(A2450, Loan!A:A, Loan!D:D, "0")</f>
        <v>0</v>
      </c>
      <c r="N2450" s="3" t="str">
        <f>_xlfn.XLOOKUP(Customer8[[#This Row],[Account Number]],Transaction!C:C,Transaction!D:D)</f>
        <v>Online Payment</v>
      </c>
      <c r="O2450" s="3" t="str">
        <f>_xlfn.XLOOKUP(Customer8[[#This Row],[Account Number]], Transaction!C:C,Transaction!E:E)</f>
        <v>Mobile</v>
      </c>
      <c r="P2450" s="2">
        <f>_xlfn.XLOOKUP(Customer8[[#This Row],[Account Number]], Transaction!C:C,Transaction!F:F)</f>
        <v>44506</v>
      </c>
      <c r="Q2450" s="3">
        <f>Customer8[[#This Row],[Bank Deposit]]-Customer8[[#This Row],[Saving Accounts]]</f>
        <v>284470.67869999999</v>
      </c>
      <c r="R2450" s="3">
        <f>IF(AND(K2450="Current", Customer8[[#This Row],[Balance]]&gt;500000), Customer8[[#This Row],[Balance]]*1.02, Customer8[[#This Row],[Balance]])</f>
        <v>284470.67869999999</v>
      </c>
      <c r="S2450" s="3" t="str">
        <f>TEXT(Customer8[[#This Row],[Transaction_Date]], "MMM")</f>
        <v>Nov</v>
      </c>
      <c r="T2450" s="3" t="str">
        <f t="shared" si="38"/>
        <v>40-49 Yrs</v>
      </c>
      <c r="U2450" s="3" t="str">
        <f>TEXT(Customer8[[#This Row],[Transaction_Date]],"YYYY")</f>
        <v>2021</v>
      </c>
    </row>
    <row r="2451" spans="1:21" x14ac:dyDescent="0.35">
      <c r="A2451" t="s">
        <v>2432</v>
      </c>
      <c r="B2451">
        <v>934537140</v>
      </c>
      <c r="C2451">
        <v>70</v>
      </c>
      <c r="D2451" s="1">
        <v>19138.5</v>
      </c>
      <c r="E2451" t="s">
        <v>11</v>
      </c>
      <c r="F2451" t="s">
        <v>60</v>
      </c>
      <c r="G2451" t="s">
        <v>2848</v>
      </c>
      <c r="H2451" s="3">
        <v>2156888.4909999999</v>
      </c>
      <c r="I2451" s="3">
        <v>1108161.3758</v>
      </c>
      <c r="J2451" t="s">
        <v>5032</v>
      </c>
      <c r="K2451" t="str">
        <f>_xlfn.XLOOKUP(A2451, Accounts!A:A, Accounts!E:E, "Not Found")</f>
        <v>Joint</v>
      </c>
      <c r="L2451" s="3">
        <f>_xlfn.XLOOKUP(A2451, Accounts!A:A, Accounts!G:G, 0)</f>
        <v>5223302592</v>
      </c>
      <c r="M2451" s="3" t="str">
        <f>_xlfn.XLOOKUP(A2451, Loan!A:A, Loan!D:D, "0")</f>
        <v>0</v>
      </c>
      <c r="N2451" s="3" t="str">
        <f>_xlfn.XLOOKUP(Customer8[[#This Row],[Account Number]],Transaction!C:C,Transaction!D:D)</f>
        <v>Checks</v>
      </c>
      <c r="O2451" s="3" t="str">
        <f>_xlfn.XLOOKUP(Customer8[[#This Row],[Account Number]], Transaction!C:C,Transaction!E:E)</f>
        <v>Informal Services</v>
      </c>
      <c r="P2451" s="2">
        <f>_xlfn.XLOOKUP(Customer8[[#This Row],[Account Number]], Transaction!C:C,Transaction!F:F)</f>
        <v>44364</v>
      </c>
      <c r="Q2451" s="3">
        <f>Customer8[[#This Row],[Bank Deposit]]-Customer8[[#This Row],[Saving Accounts]]</f>
        <v>1048727.1151999999</v>
      </c>
      <c r="R2451" s="3">
        <f>IF(AND(K2451="Current", Customer8[[#This Row],[Balance]]&gt;500000), Customer8[[#This Row],[Balance]]*1.02, Customer8[[#This Row],[Balance]])</f>
        <v>1048727.1151999999</v>
      </c>
      <c r="S2451" s="3" t="str">
        <f>TEXT(Customer8[[#This Row],[Transaction_Date]], "MMM")</f>
        <v>Jun</v>
      </c>
      <c r="T2451" s="3" t="str">
        <f t="shared" si="38"/>
        <v>70 Yrs &amp; Above</v>
      </c>
      <c r="U2451" s="3" t="str">
        <f>TEXT(Customer8[[#This Row],[Transaction_Date]],"YYYY")</f>
        <v>2021</v>
      </c>
    </row>
    <row r="2452" spans="1:21" x14ac:dyDescent="0.35">
      <c r="A2452" t="s">
        <v>5033</v>
      </c>
      <c r="B2452">
        <v>516336426</v>
      </c>
      <c r="C2452">
        <v>24</v>
      </c>
      <c r="D2452" s="1">
        <v>35940</v>
      </c>
      <c r="E2452" t="s">
        <v>11</v>
      </c>
      <c r="F2452" t="s">
        <v>1432</v>
      </c>
      <c r="G2452" t="s">
        <v>2848</v>
      </c>
      <c r="H2452" s="3">
        <v>63866.9516</v>
      </c>
      <c r="I2452" s="3">
        <v>68713.326100000006</v>
      </c>
      <c r="J2452" t="s">
        <v>5034</v>
      </c>
      <c r="K2452" t="str">
        <f>_xlfn.XLOOKUP(A2452, Accounts!A:A, Accounts!E:E, "Not Found")</f>
        <v>Joint</v>
      </c>
      <c r="L2452" s="3">
        <f>_xlfn.XLOOKUP(A2452, Accounts!A:A, Accounts!G:G, 0)</f>
        <v>10021575</v>
      </c>
      <c r="M2452" s="3" t="str">
        <f>_xlfn.XLOOKUP(A2452, Loan!A:A, Loan!D:D, "0")</f>
        <v>0</v>
      </c>
      <c r="N2452" s="3" t="str">
        <f>_xlfn.XLOOKUP(Customer8[[#This Row],[Account Number]],Transaction!C:C,Transaction!D:D)</f>
        <v>Money Deposit</v>
      </c>
      <c r="O2452" s="3" t="str">
        <f>_xlfn.XLOOKUP(Customer8[[#This Row],[Account Number]], Transaction!C:C,Transaction!E:E)</f>
        <v>Bank</v>
      </c>
      <c r="P2452" s="2">
        <f>_xlfn.XLOOKUP(Customer8[[#This Row],[Account Number]], Transaction!C:C,Transaction!F:F)</f>
        <v>44420</v>
      </c>
      <c r="Q2452" s="3">
        <f>Customer8[[#This Row],[Bank Deposit]]-Customer8[[#This Row],[Saving Accounts]]</f>
        <v>-4846.3745000000054</v>
      </c>
      <c r="R2452" s="3">
        <f>IF(AND(K2452="Current", Customer8[[#This Row],[Balance]]&gt;500000), Customer8[[#This Row],[Balance]]*1.02, Customer8[[#This Row],[Balance]])</f>
        <v>-4846.3745000000054</v>
      </c>
      <c r="S2452" s="3" t="str">
        <f>TEXT(Customer8[[#This Row],[Transaction_Date]], "MMM")</f>
        <v>Aug</v>
      </c>
      <c r="T2452" s="3" t="str">
        <f t="shared" si="38"/>
        <v>20-29 Yrs</v>
      </c>
      <c r="U2452" s="3" t="str">
        <f>TEXT(Customer8[[#This Row],[Transaction_Date]],"YYYY")</f>
        <v>2021</v>
      </c>
    </row>
    <row r="2453" spans="1:21" x14ac:dyDescent="0.35">
      <c r="A2453" t="s">
        <v>5035</v>
      </c>
      <c r="B2453">
        <v>630758120</v>
      </c>
      <c r="C2453">
        <v>62</v>
      </c>
      <c r="D2453" s="1">
        <v>22060.5</v>
      </c>
      <c r="E2453" t="s">
        <v>11</v>
      </c>
      <c r="F2453" t="s">
        <v>178</v>
      </c>
      <c r="G2453" t="s">
        <v>2848</v>
      </c>
      <c r="H2453" s="3">
        <v>594355.55039999995</v>
      </c>
      <c r="I2453" s="3">
        <v>295779.2916</v>
      </c>
      <c r="J2453" t="s">
        <v>5036</v>
      </c>
      <c r="K2453" t="str">
        <f>_xlfn.XLOOKUP(A2453, Accounts!A:A, Accounts!E:E, "Not Found")</f>
        <v>Current</v>
      </c>
      <c r="L2453" s="3">
        <f>_xlfn.XLOOKUP(A2453, Accounts!A:A, Accounts!G:G, 0)</f>
        <v>24965129</v>
      </c>
      <c r="M2453" s="3" t="str">
        <f>_xlfn.XLOOKUP(A2453, Loan!A:A, Loan!D:D, "0")</f>
        <v>0</v>
      </c>
      <c r="N2453" s="3" t="str">
        <f>_xlfn.XLOOKUP(Customer8[[#This Row],[Account Number]],Transaction!C:C,Transaction!D:D)</f>
        <v>Cash Withdrawal</v>
      </c>
      <c r="O2453" s="3" t="str">
        <f>_xlfn.XLOOKUP(Customer8[[#This Row],[Account Number]], Transaction!C:C,Transaction!E:E)</f>
        <v>ATM</v>
      </c>
      <c r="P2453" s="2">
        <f>_xlfn.XLOOKUP(Customer8[[#This Row],[Account Number]], Transaction!C:C,Transaction!F:F)</f>
        <v>44318</v>
      </c>
      <c r="Q2453" s="3">
        <f>Customer8[[#This Row],[Bank Deposit]]-Customer8[[#This Row],[Saving Accounts]]</f>
        <v>298576.25879999995</v>
      </c>
      <c r="R2453" s="3">
        <f>IF(AND(K2453="Current", Customer8[[#This Row],[Balance]]&gt;500000), Customer8[[#This Row],[Balance]]*1.02, Customer8[[#This Row],[Balance]])</f>
        <v>298576.25879999995</v>
      </c>
      <c r="S2453" s="3" t="str">
        <f>TEXT(Customer8[[#This Row],[Transaction_Date]], "MMM")</f>
        <v>May</v>
      </c>
      <c r="T2453" s="3" t="str">
        <f t="shared" si="38"/>
        <v>60-69 Yrs</v>
      </c>
      <c r="U2453" s="3" t="str">
        <f>TEXT(Customer8[[#This Row],[Transaction_Date]],"YYYY")</f>
        <v>2021</v>
      </c>
    </row>
    <row r="2454" spans="1:21" x14ac:dyDescent="0.35">
      <c r="A2454" t="s">
        <v>5037</v>
      </c>
      <c r="B2454">
        <v>513691723</v>
      </c>
      <c r="C2454">
        <v>18</v>
      </c>
      <c r="D2454" s="1">
        <v>38131.5</v>
      </c>
      <c r="E2454" t="s">
        <v>11</v>
      </c>
      <c r="F2454" t="s">
        <v>1030</v>
      </c>
      <c r="G2454" t="s">
        <v>2848</v>
      </c>
      <c r="H2454" s="3">
        <v>161814.0919</v>
      </c>
      <c r="I2454" s="3">
        <v>79679.4908</v>
      </c>
      <c r="J2454" t="s">
        <v>5038</v>
      </c>
      <c r="K2454" t="str">
        <f>_xlfn.XLOOKUP(A2454, Accounts!A:A, Accounts!E:E, "Not Found")</f>
        <v>Current</v>
      </c>
      <c r="L2454" s="3">
        <f>_xlfn.XLOOKUP(A2454, Accounts!A:A, Accounts!G:G, 0)</f>
        <v>262339074</v>
      </c>
      <c r="M2454" s="3" t="str">
        <f>_xlfn.XLOOKUP(A2454, Loan!A:A, Loan!D:D, "0")</f>
        <v>0</v>
      </c>
      <c r="N2454" s="3" t="str">
        <f>_xlfn.XLOOKUP(Customer8[[#This Row],[Account Number]],Transaction!C:C,Transaction!D:D)</f>
        <v>Online Payment</v>
      </c>
      <c r="O2454" s="3" t="str">
        <f>_xlfn.XLOOKUP(Customer8[[#This Row],[Account Number]], Transaction!C:C,Transaction!E:E)</f>
        <v>Mobile</v>
      </c>
      <c r="P2454" s="2">
        <f>_xlfn.XLOOKUP(Customer8[[#This Row],[Account Number]], Transaction!C:C,Transaction!F:F)</f>
        <v>44530</v>
      </c>
      <c r="Q2454" s="3">
        <f>Customer8[[#This Row],[Bank Deposit]]-Customer8[[#This Row],[Saving Accounts]]</f>
        <v>82134.6011</v>
      </c>
      <c r="R2454" s="3">
        <f>IF(AND(K2454="Current", Customer8[[#This Row],[Balance]]&gt;500000), Customer8[[#This Row],[Balance]]*1.02, Customer8[[#This Row],[Balance]])</f>
        <v>82134.6011</v>
      </c>
      <c r="S2454" s="3" t="str">
        <f>TEXT(Customer8[[#This Row],[Transaction_Date]], "MMM")</f>
        <v>Nov</v>
      </c>
      <c r="T2454" s="3" t="str">
        <f t="shared" si="38"/>
        <v>Below 20 Yrs</v>
      </c>
      <c r="U2454" s="3" t="str">
        <f>TEXT(Customer8[[#This Row],[Transaction_Date]],"YYYY")</f>
        <v>2021</v>
      </c>
    </row>
    <row r="2455" spans="1:21" x14ac:dyDescent="0.35">
      <c r="A2455" t="s">
        <v>5039</v>
      </c>
      <c r="B2455">
        <v>225676645</v>
      </c>
      <c r="C2455">
        <v>25</v>
      </c>
      <c r="D2455" s="1">
        <v>35574.75</v>
      </c>
      <c r="E2455" t="s">
        <v>11</v>
      </c>
      <c r="F2455" t="s">
        <v>612</v>
      </c>
      <c r="G2455" t="s">
        <v>2848</v>
      </c>
      <c r="H2455" s="3">
        <v>285012.15220000001</v>
      </c>
      <c r="I2455" s="3">
        <v>157836.2752</v>
      </c>
      <c r="J2455" t="s">
        <v>5040</v>
      </c>
      <c r="K2455" t="str">
        <f>_xlfn.XLOOKUP(A2455, Accounts!A:A, Accounts!E:E, "Not Found")</f>
        <v>Domiciliary</v>
      </c>
      <c r="L2455" s="3">
        <f>_xlfn.XLOOKUP(A2455, Accounts!A:A, Accounts!G:G, 0)</f>
        <v>1369453932</v>
      </c>
      <c r="M2455" s="3" t="str">
        <f>_xlfn.XLOOKUP(A2455, Loan!A:A, Loan!D:D, "0")</f>
        <v>0</v>
      </c>
      <c r="N2455" s="3" t="str">
        <f>_xlfn.XLOOKUP(Customer8[[#This Row],[Account Number]],Transaction!C:C,Transaction!D:D)</f>
        <v>Cash Withdrawal</v>
      </c>
      <c r="O2455" s="3" t="str">
        <f>_xlfn.XLOOKUP(Customer8[[#This Row],[Account Number]], Transaction!C:C,Transaction!E:E)</f>
        <v>ATM</v>
      </c>
      <c r="P2455" s="2">
        <f>_xlfn.XLOOKUP(Customer8[[#This Row],[Account Number]], Transaction!C:C,Transaction!F:F)</f>
        <v>44326</v>
      </c>
      <c r="Q2455" s="3">
        <f>Customer8[[#This Row],[Bank Deposit]]-Customer8[[#This Row],[Saving Accounts]]</f>
        <v>127175.87700000001</v>
      </c>
      <c r="R2455" s="3">
        <f>IF(AND(K2455="Current", Customer8[[#This Row],[Balance]]&gt;500000), Customer8[[#This Row],[Balance]]*1.02, Customer8[[#This Row],[Balance]])</f>
        <v>127175.87700000001</v>
      </c>
      <c r="S2455" s="3" t="str">
        <f>TEXT(Customer8[[#This Row],[Transaction_Date]], "MMM")</f>
        <v>May</v>
      </c>
      <c r="T2455" s="3" t="str">
        <f t="shared" si="38"/>
        <v>20-29 Yrs</v>
      </c>
      <c r="U2455" s="3" t="str">
        <f>TEXT(Customer8[[#This Row],[Transaction_Date]],"YYYY")</f>
        <v>2021</v>
      </c>
    </row>
    <row r="2456" spans="1:21" x14ac:dyDescent="0.35">
      <c r="A2456" t="s">
        <v>5041</v>
      </c>
      <c r="B2456">
        <v>244003102</v>
      </c>
      <c r="C2456">
        <v>76</v>
      </c>
      <c r="D2456" s="1">
        <v>16947</v>
      </c>
      <c r="E2456" t="s">
        <v>11</v>
      </c>
      <c r="F2456" t="s">
        <v>232</v>
      </c>
      <c r="G2456" t="s">
        <v>2848</v>
      </c>
      <c r="H2456" s="3">
        <v>163502.976</v>
      </c>
      <c r="I2456" s="3">
        <v>34029.056900000003</v>
      </c>
      <c r="J2456" t="s">
        <v>5042</v>
      </c>
      <c r="K2456" t="str">
        <f>_xlfn.XLOOKUP(A2456, Accounts!A:A, Accounts!E:E, "Not Found")</f>
        <v>Corporate</v>
      </c>
      <c r="L2456" s="3">
        <f>_xlfn.XLOOKUP(A2456, Accounts!A:A, Accounts!G:G, 0)</f>
        <v>4467708063</v>
      </c>
      <c r="M2456" s="3" t="str">
        <f>_xlfn.XLOOKUP(A2456, Loan!A:A, Loan!D:D, "0")</f>
        <v>0</v>
      </c>
      <c r="N2456" s="3" t="str">
        <f>_xlfn.XLOOKUP(Customer8[[#This Row],[Account Number]],Transaction!C:C,Transaction!D:D)</f>
        <v>Money Deposit</v>
      </c>
      <c r="O2456" s="3" t="str">
        <f>_xlfn.XLOOKUP(Customer8[[#This Row],[Account Number]], Transaction!C:C,Transaction!E:E)</f>
        <v>Bank</v>
      </c>
      <c r="P2456" s="2">
        <f>_xlfn.XLOOKUP(Customer8[[#This Row],[Account Number]], Transaction!C:C,Transaction!F:F)</f>
        <v>44548</v>
      </c>
      <c r="Q2456" s="3">
        <f>Customer8[[#This Row],[Bank Deposit]]-Customer8[[#This Row],[Saving Accounts]]</f>
        <v>129473.9191</v>
      </c>
      <c r="R2456" s="3">
        <f>IF(AND(K2456="Current", Customer8[[#This Row],[Balance]]&gt;500000), Customer8[[#This Row],[Balance]]*1.02, Customer8[[#This Row],[Balance]])</f>
        <v>129473.9191</v>
      </c>
      <c r="S2456" s="3" t="str">
        <f>TEXT(Customer8[[#This Row],[Transaction_Date]], "MMM")</f>
        <v>Dec</v>
      </c>
      <c r="T2456" s="3" t="str">
        <f t="shared" si="38"/>
        <v>70 Yrs &amp; Above</v>
      </c>
      <c r="U2456" s="3" t="str">
        <f>TEXT(Customer8[[#This Row],[Transaction_Date]],"YYYY")</f>
        <v>2021</v>
      </c>
    </row>
    <row r="2457" spans="1:21" x14ac:dyDescent="0.35">
      <c r="A2457" t="s">
        <v>5043</v>
      </c>
      <c r="B2457">
        <v>453758837</v>
      </c>
      <c r="C2457">
        <v>75</v>
      </c>
      <c r="D2457" s="1">
        <v>17312.25</v>
      </c>
      <c r="E2457" t="s">
        <v>11</v>
      </c>
      <c r="F2457" t="s">
        <v>19</v>
      </c>
      <c r="G2457" t="s">
        <v>2848</v>
      </c>
      <c r="H2457" s="3">
        <v>1769697.6703000001</v>
      </c>
      <c r="I2457" s="3">
        <v>321053.81359999999</v>
      </c>
      <c r="J2457" t="s">
        <v>5044</v>
      </c>
      <c r="K2457" t="str">
        <f>_xlfn.XLOOKUP(A2457, Accounts!A:A, Accounts!E:E, "Not Found")</f>
        <v>Domiciliary</v>
      </c>
      <c r="L2457" s="3">
        <f>_xlfn.XLOOKUP(A2457, Accounts!A:A, Accounts!G:G, 0)</f>
        <v>3144473475</v>
      </c>
      <c r="M2457" s="3" t="str">
        <f>_xlfn.XLOOKUP(A2457, Loan!A:A, Loan!D:D, "0")</f>
        <v>0</v>
      </c>
      <c r="N2457" s="3" t="str">
        <f>_xlfn.XLOOKUP(Customer8[[#This Row],[Account Number]],Transaction!C:C,Transaction!D:D)</f>
        <v>Money Deposit</v>
      </c>
      <c r="O2457" s="3" t="str">
        <f>_xlfn.XLOOKUP(Customer8[[#This Row],[Account Number]], Transaction!C:C,Transaction!E:E)</f>
        <v>Bank</v>
      </c>
      <c r="P2457" s="2">
        <f>_xlfn.XLOOKUP(Customer8[[#This Row],[Account Number]], Transaction!C:C,Transaction!F:F)</f>
        <v>44290</v>
      </c>
      <c r="Q2457" s="3">
        <f>Customer8[[#This Row],[Bank Deposit]]-Customer8[[#This Row],[Saving Accounts]]</f>
        <v>1448643.8567000001</v>
      </c>
      <c r="R2457" s="3">
        <f>IF(AND(K2457="Current", Customer8[[#This Row],[Balance]]&gt;500000), Customer8[[#This Row],[Balance]]*1.02, Customer8[[#This Row],[Balance]])</f>
        <v>1448643.8567000001</v>
      </c>
      <c r="S2457" s="3" t="str">
        <f>TEXT(Customer8[[#This Row],[Transaction_Date]], "MMM")</f>
        <v>Apr</v>
      </c>
      <c r="T2457" s="3" t="str">
        <f t="shared" si="38"/>
        <v>70 Yrs &amp; Above</v>
      </c>
      <c r="U2457" s="3" t="str">
        <f>TEXT(Customer8[[#This Row],[Transaction_Date]],"YYYY")</f>
        <v>2021</v>
      </c>
    </row>
    <row r="2458" spans="1:21" x14ac:dyDescent="0.35">
      <c r="A2458" t="s">
        <v>5045</v>
      </c>
      <c r="B2458">
        <v>125201103</v>
      </c>
      <c r="C2458">
        <v>26</v>
      </c>
      <c r="D2458" s="1">
        <v>35209.5</v>
      </c>
      <c r="E2458" t="s">
        <v>11</v>
      </c>
      <c r="F2458" t="s">
        <v>393</v>
      </c>
      <c r="G2458" t="s">
        <v>2848</v>
      </c>
      <c r="H2458" s="3">
        <v>65425.864099999999</v>
      </c>
      <c r="I2458" s="3">
        <v>17939.3498</v>
      </c>
      <c r="J2458" t="s">
        <v>5046</v>
      </c>
      <c r="K2458" t="str">
        <f>_xlfn.XLOOKUP(A2458, Accounts!A:A, Accounts!E:E, "Not Found")</f>
        <v>Joint</v>
      </c>
      <c r="L2458" s="3">
        <f>_xlfn.XLOOKUP(A2458, Accounts!A:A, Accounts!G:G, 0)</f>
        <v>726488534</v>
      </c>
      <c r="M2458" s="3" t="str">
        <f>_xlfn.XLOOKUP(A2458, Loan!A:A, Loan!D:D, "0")</f>
        <v>0</v>
      </c>
      <c r="N2458" s="3" t="str">
        <f>_xlfn.XLOOKUP(Customer8[[#This Row],[Account Number]],Transaction!C:C,Transaction!D:D)</f>
        <v>Money Transfer</v>
      </c>
      <c r="O2458" s="3" t="str">
        <f>_xlfn.XLOOKUP(Customer8[[#This Row],[Account Number]], Transaction!C:C,Transaction!E:E)</f>
        <v>Bank</v>
      </c>
      <c r="P2458" s="2">
        <f>_xlfn.XLOOKUP(Customer8[[#This Row],[Account Number]], Transaction!C:C,Transaction!F:F)</f>
        <v>44281</v>
      </c>
      <c r="Q2458" s="3">
        <f>Customer8[[#This Row],[Bank Deposit]]-Customer8[[#This Row],[Saving Accounts]]</f>
        <v>47486.514299999995</v>
      </c>
      <c r="R2458" s="3">
        <f>IF(AND(K2458="Current", Customer8[[#This Row],[Balance]]&gt;500000), Customer8[[#This Row],[Balance]]*1.02, Customer8[[#This Row],[Balance]])</f>
        <v>47486.514299999995</v>
      </c>
      <c r="S2458" s="3" t="str">
        <f>TEXT(Customer8[[#This Row],[Transaction_Date]], "MMM")</f>
        <v>Mar</v>
      </c>
      <c r="T2458" s="3" t="str">
        <f t="shared" si="38"/>
        <v>20-29 Yrs</v>
      </c>
      <c r="U2458" s="3" t="str">
        <f>TEXT(Customer8[[#This Row],[Transaction_Date]],"YYYY")</f>
        <v>2021</v>
      </c>
    </row>
    <row r="2459" spans="1:21" x14ac:dyDescent="0.35">
      <c r="A2459" t="s">
        <v>5047</v>
      </c>
      <c r="B2459">
        <v>679878638</v>
      </c>
      <c r="C2459">
        <v>76</v>
      </c>
      <c r="D2459" s="1">
        <v>16947</v>
      </c>
      <c r="E2459" t="s">
        <v>11</v>
      </c>
      <c r="F2459" t="s">
        <v>571</v>
      </c>
      <c r="G2459" t="s">
        <v>2848</v>
      </c>
      <c r="H2459" s="3">
        <v>211625.76</v>
      </c>
      <c r="I2459" s="3">
        <v>160835.57759999999</v>
      </c>
      <c r="J2459" t="s">
        <v>3192</v>
      </c>
      <c r="K2459" t="str">
        <f>_xlfn.XLOOKUP(A2459, Accounts!A:A, Accounts!E:E, "Not Found")</f>
        <v>Current</v>
      </c>
      <c r="L2459" s="3">
        <f>_xlfn.XLOOKUP(A2459, Accounts!A:A, Accounts!G:G, 0)</f>
        <v>1425266009</v>
      </c>
      <c r="M2459" s="3">
        <f>_xlfn.XLOOKUP(A2459, Loan!A:A, Loan!D:D, "0")</f>
        <v>6445881261</v>
      </c>
      <c r="N2459" s="3" t="str">
        <f>_xlfn.XLOOKUP(Customer8[[#This Row],[Account Number]],Transaction!C:C,Transaction!D:D)</f>
        <v>Loan Payment</v>
      </c>
      <c r="O2459" s="3" t="str">
        <f>_xlfn.XLOOKUP(Customer8[[#This Row],[Account Number]], Transaction!C:C,Transaction!E:E)</f>
        <v>AFT</v>
      </c>
      <c r="P2459" s="2">
        <f>_xlfn.XLOOKUP(Customer8[[#This Row],[Account Number]], Transaction!C:C,Transaction!F:F)</f>
        <v>44395</v>
      </c>
      <c r="Q2459" s="3">
        <f>Customer8[[#This Row],[Bank Deposit]]-Customer8[[#This Row],[Saving Accounts]]</f>
        <v>50790.18240000002</v>
      </c>
      <c r="R2459" s="3">
        <f>IF(AND(K2459="Current", Customer8[[#This Row],[Balance]]&gt;500000), Customer8[[#This Row],[Balance]]*1.02, Customer8[[#This Row],[Balance]])</f>
        <v>50790.18240000002</v>
      </c>
      <c r="S2459" s="3" t="str">
        <f>TEXT(Customer8[[#This Row],[Transaction_Date]], "MMM")</f>
        <v>Jul</v>
      </c>
      <c r="T2459" s="3" t="str">
        <f t="shared" si="38"/>
        <v>70 Yrs &amp; Above</v>
      </c>
      <c r="U2459" s="3" t="str">
        <f>TEXT(Customer8[[#This Row],[Transaction_Date]],"YYYY")</f>
        <v>2021</v>
      </c>
    </row>
    <row r="2460" spans="1:21" x14ac:dyDescent="0.35">
      <c r="A2460" t="s">
        <v>5048</v>
      </c>
      <c r="B2460">
        <v>298370602</v>
      </c>
      <c r="C2460">
        <v>68</v>
      </c>
      <c r="D2460" s="1">
        <v>19869</v>
      </c>
      <c r="E2460" t="s">
        <v>11</v>
      </c>
      <c r="F2460" t="s">
        <v>953</v>
      </c>
      <c r="G2460" t="s">
        <v>2848</v>
      </c>
      <c r="H2460" s="3">
        <v>147432.65179999999</v>
      </c>
      <c r="I2460" s="3">
        <v>60838.020799999998</v>
      </c>
      <c r="J2460" t="s">
        <v>5049</v>
      </c>
      <c r="K2460" t="str">
        <f>_xlfn.XLOOKUP(A2460, Accounts!A:A, Accounts!E:E, "Not Found")</f>
        <v>Savings</v>
      </c>
      <c r="L2460" s="3">
        <f>_xlfn.XLOOKUP(A2460, Accounts!A:A, Accounts!G:G, 0)</f>
        <v>1436414592</v>
      </c>
      <c r="M2460" s="3">
        <f>_xlfn.XLOOKUP(A2460, Loan!A:A, Loan!D:D, "0")</f>
        <v>5663541888</v>
      </c>
      <c r="N2460" s="3" t="str">
        <f>_xlfn.XLOOKUP(Customer8[[#This Row],[Account Number]],Transaction!C:C,Transaction!D:D)</f>
        <v>Loan Payment</v>
      </c>
      <c r="O2460" s="3" t="str">
        <f>_xlfn.XLOOKUP(Customer8[[#This Row],[Account Number]], Transaction!C:C,Transaction!E:E)</f>
        <v>ACH</v>
      </c>
      <c r="P2460" s="2">
        <f>_xlfn.XLOOKUP(Customer8[[#This Row],[Account Number]], Transaction!C:C,Transaction!F:F)</f>
        <v>44378</v>
      </c>
      <c r="Q2460" s="3">
        <f>Customer8[[#This Row],[Bank Deposit]]-Customer8[[#This Row],[Saving Accounts]]</f>
        <v>86594.630999999994</v>
      </c>
      <c r="R2460" s="3">
        <f>IF(AND(K2460="Current", Customer8[[#This Row],[Balance]]&gt;500000), Customer8[[#This Row],[Balance]]*1.02, Customer8[[#This Row],[Balance]])</f>
        <v>86594.630999999994</v>
      </c>
      <c r="S2460" s="3" t="str">
        <f>TEXT(Customer8[[#This Row],[Transaction_Date]], "MMM")</f>
        <v>Jul</v>
      </c>
      <c r="T2460" s="3" t="str">
        <f t="shared" si="38"/>
        <v>60-69 Yrs</v>
      </c>
      <c r="U2460" s="3" t="str">
        <f>TEXT(Customer8[[#This Row],[Transaction_Date]],"YYYY")</f>
        <v>2021</v>
      </c>
    </row>
    <row r="2461" spans="1:21" x14ac:dyDescent="0.35">
      <c r="A2461" t="s">
        <v>5050</v>
      </c>
      <c r="B2461">
        <v>15770503</v>
      </c>
      <c r="C2461">
        <v>46</v>
      </c>
      <c r="D2461" s="1">
        <v>27904.5</v>
      </c>
      <c r="E2461" t="s">
        <v>11</v>
      </c>
      <c r="F2461" t="s">
        <v>237</v>
      </c>
      <c r="G2461" t="s">
        <v>2848</v>
      </c>
      <c r="H2461" s="3">
        <v>573794.83510000003</v>
      </c>
      <c r="I2461" s="3">
        <v>137859.79800000001</v>
      </c>
      <c r="J2461" t="s">
        <v>5051</v>
      </c>
      <c r="K2461" t="str">
        <f>_xlfn.XLOOKUP(A2461, Accounts!A:A, Accounts!E:E, "Not Found")</f>
        <v>Joint</v>
      </c>
      <c r="L2461" s="3">
        <f>_xlfn.XLOOKUP(A2461, Accounts!A:A, Accounts!G:G, 0)</f>
        <v>1062750294</v>
      </c>
      <c r="M2461" s="3" t="str">
        <f>_xlfn.XLOOKUP(A2461, Loan!A:A, Loan!D:D, "0")</f>
        <v>0</v>
      </c>
      <c r="N2461" s="3" t="str">
        <f>_xlfn.XLOOKUP(Customer8[[#This Row],[Account Number]],Transaction!C:C,Transaction!D:D)</f>
        <v>Cash Withdrawal</v>
      </c>
      <c r="O2461" s="3" t="str">
        <f>_xlfn.XLOOKUP(Customer8[[#This Row],[Account Number]], Transaction!C:C,Transaction!E:E)</f>
        <v>ATM</v>
      </c>
      <c r="P2461" s="2">
        <f>_xlfn.XLOOKUP(Customer8[[#This Row],[Account Number]], Transaction!C:C,Transaction!F:F)</f>
        <v>44324</v>
      </c>
      <c r="Q2461" s="3">
        <f>Customer8[[#This Row],[Bank Deposit]]-Customer8[[#This Row],[Saving Accounts]]</f>
        <v>435935.03710000002</v>
      </c>
      <c r="R2461" s="3">
        <f>IF(AND(K2461="Current", Customer8[[#This Row],[Balance]]&gt;500000), Customer8[[#This Row],[Balance]]*1.02, Customer8[[#This Row],[Balance]])</f>
        <v>435935.03710000002</v>
      </c>
      <c r="S2461" s="3" t="str">
        <f>TEXT(Customer8[[#This Row],[Transaction_Date]], "MMM")</f>
        <v>May</v>
      </c>
      <c r="T2461" s="3" t="str">
        <f t="shared" si="38"/>
        <v>40-49 Yrs</v>
      </c>
      <c r="U2461" s="3" t="str">
        <f>TEXT(Customer8[[#This Row],[Transaction_Date]],"YYYY")</f>
        <v>2021</v>
      </c>
    </row>
    <row r="2462" spans="1:21" x14ac:dyDescent="0.35">
      <c r="A2462" t="s">
        <v>5052</v>
      </c>
      <c r="B2462">
        <v>48126440</v>
      </c>
      <c r="C2462">
        <v>68</v>
      </c>
      <c r="D2462" s="1">
        <v>19869</v>
      </c>
      <c r="E2462" t="s">
        <v>11</v>
      </c>
      <c r="F2462" t="s">
        <v>144</v>
      </c>
      <c r="G2462" t="s">
        <v>2848</v>
      </c>
      <c r="H2462" s="3">
        <v>720211.85329999996</v>
      </c>
      <c r="I2462" s="3">
        <v>279467.92090000003</v>
      </c>
      <c r="J2462" t="s">
        <v>5053</v>
      </c>
      <c r="K2462" t="str">
        <f>_xlfn.XLOOKUP(A2462, Accounts!A:A, Accounts!E:E, "Not Found")</f>
        <v>Current</v>
      </c>
      <c r="L2462" s="3">
        <f>_xlfn.XLOOKUP(A2462, Accounts!A:A, Accounts!G:G, 0)</f>
        <v>2536498125</v>
      </c>
      <c r="M2462" s="3" t="str">
        <f>_xlfn.XLOOKUP(A2462, Loan!A:A, Loan!D:D, "0")</f>
        <v>0</v>
      </c>
      <c r="N2462" s="3" t="str">
        <f>_xlfn.XLOOKUP(Customer8[[#This Row],[Account Number]],Transaction!C:C,Transaction!D:D)</f>
        <v>Money Deposit</v>
      </c>
      <c r="O2462" s="3" t="str">
        <f>_xlfn.XLOOKUP(Customer8[[#This Row],[Account Number]], Transaction!C:C,Transaction!E:E)</f>
        <v>Bank</v>
      </c>
      <c r="P2462" s="2">
        <f>_xlfn.XLOOKUP(Customer8[[#This Row],[Account Number]], Transaction!C:C,Transaction!F:F)</f>
        <v>44303</v>
      </c>
      <c r="Q2462" s="3">
        <f>Customer8[[#This Row],[Bank Deposit]]-Customer8[[#This Row],[Saving Accounts]]</f>
        <v>440743.93239999993</v>
      </c>
      <c r="R2462" s="3">
        <f>IF(AND(K2462="Current", Customer8[[#This Row],[Balance]]&gt;500000), Customer8[[#This Row],[Balance]]*1.02, Customer8[[#This Row],[Balance]])</f>
        <v>440743.93239999993</v>
      </c>
      <c r="S2462" s="3" t="str">
        <f>TEXT(Customer8[[#This Row],[Transaction_Date]], "MMM")</f>
        <v>Apr</v>
      </c>
      <c r="T2462" s="3" t="str">
        <f t="shared" si="38"/>
        <v>60-69 Yrs</v>
      </c>
      <c r="U2462" s="3" t="str">
        <f>TEXT(Customer8[[#This Row],[Transaction_Date]],"YYYY")</f>
        <v>2021</v>
      </c>
    </row>
    <row r="2463" spans="1:21" x14ac:dyDescent="0.35">
      <c r="A2463" t="s">
        <v>5054</v>
      </c>
      <c r="B2463">
        <v>723294343</v>
      </c>
      <c r="C2463">
        <v>51</v>
      </c>
      <c r="D2463" s="1">
        <v>26078.25</v>
      </c>
      <c r="E2463" t="s">
        <v>11</v>
      </c>
      <c r="F2463" t="s">
        <v>1156</v>
      </c>
      <c r="G2463" t="s">
        <v>2848</v>
      </c>
      <c r="H2463" s="3">
        <v>1568622.8733999999</v>
      </c>
      <c r="I2463" s="3">
        <v>171268.00760000001</v>
      </c>
      <c r="J2463" t="s">
        <v>5055</v>
      </c>
      <c r="K2463" t="str">
        <f>_xlfn.XLOOKUP(A2463, Accounts!A:A, Accounts!E:E, "Not Found")</f>
        <v>Joint</v>
      </c>
      <c r="L2463" s="3">
        <f>_xlfn.XLOOKUP(A2463, Accounts!A:A, Accounts!G:G, 0)</f>
        <v>351927093</v>
      </c>
      <c r="M2463" s="3" t="str">
        <f>_xlfn.XLOOKUP(A2463, Loan!A:A, Loan!D:D, "0")</f>
        <v>0</v>
      </c>
      <c r="N2463" s="3" t="str">
        <f>_xlfn.XLOOKUP(Customer8[[#This Row],[Account Number]],Transaction!C:C,Transaction!D:D)</f>
        <v>Cash Withdrawal</v>
      </c>
      <c r="O2463" s="3" t="str">
        <f>_xlfn.XLOOKUP(Customer8[[#This Row],[Account Number]], Transaction!C:C,Transaction!E:E)</f>
        <v>Bank</v>
      </c>
      <c r="P2463" s="2">
        <f>_xlfn.XLOOKUP(Customer8[[#This Row],[Account Number]], Transaction!C:C,Transaction!F:F)</f>
        <v>44481</v>
      </c>
      <c r="Q2463" s="3">
        <f>Customer8[[#This Row],[Bank Deposit]]-Customer8[[#This Row],[Saving Accounts]]</f>
        <v>1397354.8657999998</v>
      </c>
      <c r="R2463" s="3">
        <f>IF(AND(K2463="Current", Customer8[[#This Row],[Balance]]&gt;500000), Customer8[[#This Row],[Balance]]*1.02, Customer8[[#This Row],[Balance]])</f>
        <v>1397354.8657999998</v>
      </c>
      <c r="S2463" s="3" t="str">
        <f>TEXT(Customer8[[#This Row],[Transaction_Date]], "MMM")</f>
        <v>Oct</v>
      </c>
      <c r="T2463" s="3" t="str">
        <f t="shared" si="38"/>
        <v>50-59 Yrs</v>
      </c>
      <c r="U2463" s="3" t="str">
        <f>TEXT(Customer8[[#This Row],[Transaction_Date]],"YYYY")</f>
        <v>2021</v>
      </c>
    </row>
    <row r="2464" spans="1:21" x14ac:dyDescent="0.35">
      <c r="A2464" t="s">
        <v>5056</v>
      </c>
      <c r="B2464">
        <v>761581783</v>
      </c>
      <c r="C2464">
        <v>23</v>
      </c>
      <c r="D2464" s="1">
        <v>36305.25</v>
      </c>
      <c r="E2464" t="s">
        <v>11</v>
      </c>
      <c r="F2464" t="s">
        <v>2945</v>
      </c>
      <c r="G2464" t="s">
        <v>2848</v>
      </c>
      <c r="H2464" s="3">
        <v>203097.3413</v>
      </c>
      <c r="I2464" s="3">
        <v>55589.020499999999</v>
      </c>
      <c r="J2464" t="s">
        <v>5057</v>
      </c>
      <c r="K2464" t="str">
        <f>_xlfn.XLOOKUP(A2464, Accounts!A:A, Accounts!E:E, "Not Found")</f>
        <v>Savings</v>
      </c>
      <c r="L2464" s="3">
        <f>_xlfn.XLOOKUP(A2464, Accounts!A:A, Accounts!G:G, 0)</f>
        <v>972728028</v>
      </c>
      <c r="M2464" s="3" t="str">
        <f>_xlfn.XLOOKUP(A2464, Loan!A:A, Loan!D:D, "0")</f>
        <v>0</v>
      </c>
      <c r="N2464" s="3" t="str">
        <f>_xlfn.XLOOKUP(Customer8[[#This Row],[Account Number]],Transaction!C:C,Transaction!D:D)</f>
        <v>Cash Withdrawal</v>
      </c>
      <c r="O2464" s="3" t="str">
        <f>_xlfn.XLOOKUP(Customer8[[#This Row],[Account Number]], Transaction!C:C,Transaction!E:E)</f>
        <v>Bank</v>
      </c>
      <c r="P2464" s="2">
        <f>_xlfn.XLOOKUP(Customer8[[#This Row],[Account Number]], Transaction!C:C,Transaction!F:F)</f>
        <v>44498</v>
      </c>
      <c r="Q2464" s="3">
        <f>Customer8[[#This Row],[Bank Deposit]]-Customer8[[#This Row],[Saving Accounts]]</f>
        <v>147508.32079999999</v>
      </c>
      <c r="R2464" s="3">
        <f>IF(AND(K2464="Current", Customer8[[#This Row],[Balance]]&gt;500000), Customer8[[#This Row],[Balance]]*1.02, Customer8[[#This Row],[Balance]])</f>
        <v>147508.32079999999</v>
      </c>
      <c r="S2464" s="3" t="str">
        <f>TEXT(Customer8[[#This Row],[Transaction_Date]], "MMM")</f>
        <v>Oct</v>
      </c>
      <c r="T2464" s="3" t="str">
        <f t="shared" si="38"/>
        <v>20-29 Yrs</v>
      </c>
      <c r="U2464" s="3" t="str">
        <f>TEXT(Customer8[[#This Row],[Transaction_Date]],"YYYY")</f>
        <v>2021</v>
      </c>
    </row>
    <row r="2465" spans="1:21" x14ac:dyDescent="0.35">
      <c r="A2465" t="s">
        <v>5058</v>
      </c>
      <c r="B2465">
        <v>873447667</v>
      </c>
      <c r="C2465">
        <v>26</v>
      </c>
      <c r="D2465" s="1">
        <v>35209.5</v>
      </c>
      <c r="E2465" t="s">
        <v>11</v>
      </c>
      <c r="F2465" t="s">
        <v>1070</v>
      </c>
      <c r="G2465" t="s">
        <v>2848</v>
      </c>
      <c r="H2465" s="3">
        <v>853648.4216</v>
      </c>
      <c r="I2465" s="3">
        <v>549815.88630000001</v>
      </c>
      <c r="J2465" t="s">
        <v>5059</v>
      </c>
      <c r="K2465" t="str">
        <f>_xlfn.XLOOKUP(A2465, Accounts!A:A, Accounts!E:E, "Not Found")</f>
        <v>Current</v>
      </c>
      <c r="L2465" s="3">
        <f>_xlfn.XLOOKUP(A2465, Accounts!A:A, Accounts!G:G, 0)</f>
        <v>921168875</v>
      </c>
      <c r="M2465" s="3" t="str">
        <f>_xlfn.XLOOKUP(A2465, Loan!A:A, Loan!D:D, "0")</f>
        <v>0</v>
      </c>
      <c r="N2465" s="3" t="str">
        <f>_xlfn.XLOOKUP(Customer8[[#This Row],[Account Number]],Transaction!C:C,Transaction!D:D)</f>
        <v>Money Deposit</v>
      </c>
      <c r="O2465" s="3" t="str">
        <f>_xlfn.XLOOKUP(Customer8[[#This Row],[Account Number]], Transaction!C:C,Transaction!E:E)</f>
        <v>Bank</v>
      </c>
      <c r="P2465" s="2">
        <f>_xlfn.XLOOKUP(Customer8[[#This Row],[Account Number]], Transaction!C:C,Transaction!F:F)</f>
        <v>44284</v>
      </c>
      <c r="Q2465" s="3">
        <f>Customer8[[#This Row],[Bank Deposit]]-Customer8[[#This Row],[Saving Accounts]]</f>
        <v>303832.53529999999</v>
      </c>
      <c r="R2465" s="3">
        <f>IF(AND(K2465="Current", Customer8[[#This Row],[Balance]]&gt;500000), Customer8[[#This Row],[Balance]]*1.02, Customer8[[#This Row],[Balance]])</f>
        <v>303832.53529999999</v>
      </c>
      <c r="S2465" s="3" t="str">
        <f>TEXT(Customer8[[#This Row],[Transaction_Date]], "MMM")</f>
        <v>Mar</v>
      </c>
      <c r="T2465" s="3" t="str">
        <f t="shared" si="38"/>
        <v>20-29 Yrs</v>
      </c>
      <c r="U2465" s="3" t="str">
        <f>TEXT(Customer8[[#This Row],[Transaction_Date]],"YYYY")</f>
        <v>2021</v>
      </c>
    </row>
    <row r="2466" spans="1:21" x14ac:dyDescent="0.35">
      <c r="A2466" t="s">
        <v>5060</v>
      </c>
      <c r="B2466">
        <v>796584522</v>
      </c>
      <c r="C2466">
        <v>55</v>
      </c>
      <c r="D2466" s="1">
        <v>24617.25</v>
      </c>
      <c r="E2466" t="s">
        <v>11</v>
      </c>
      <c r="F2466" t="s">
        <v>864</v>
      </c>
      <c r="G2466" t="s">
        <v>2848</v>
      </c>
      <c r="H2466" s="3">
        <v>405882</v>
      </c>
      <c r="I2466" s="3">
        <v>118842.2496</v>
      </c>
      <c r="J2466" t="s">
        <v>5061</v>
      </c>
      <c r="K2466" t="str">
        <f>_xlfn.XLOOKUP(A2466, Accounts!A:A, Accounts!E:E, "Not Found")</f>
        <v>Corporate</v>
      </c>
      <c r="L2466" s="3">
        <f>_xlfn.XLOOKUP(A2466, Accounts!A:A, Accounts!G:G, 0)</f>
        <v>3439103913</v>
      </c>
      <c r="M2466" s="3" t="str">
        <f>_xlfn.XLOOKUP(A2466, Loan!A:A, Loan!D:D, "0")</f>
        <v>0</v>
      </c>
      <c r="N2466" s="3" t="str">
        <f>_xlfn.XLOOKUP(Customer8[[#This Row],[Account Number]],Transaction!C:C,Transaction!D:D)</f>
        <v>Cash Withdrawal</v>
      </c>
      <c r="O2466" s="3" t="str">
        <f>_xlfn.XLOOKUP(Customer8[[#This Row],[Account Number]], Transaction!C:C,Transaction!E:E)</f>
        <v>ATM</v>
      </c>
      <c r="P2466" s="2">
        <f>_xlfn.XLOOKUP(Customer8[[#This Row],[Account Number]], Transaction!C:C,Transaction!F:F)</f>
        <v>44244</v>
      </c>
      <c r="Q2466" s="3">
        <f>Customer8[[#This Row],[Bank Deposit]]-Customer8[[#This Row],[Saving Accounts]]</f>
        <v>287039.75040000002</v>
      </c>
      <c r="R2466" s="3">
        <f>IF(AND(K2466="Current", Customer8[[#This Row],[Balance]]&gt;500000), Customer8[[#This Row],[Balance]]*1.02, Customer8[[#This Row],[Balance]])</f>
        <v>287039.75040000002</v>
      </c>
      <c r="S2466" s="3" t="str">
        <f>TEXT(Customer8[[#This Row],[Transaction_Date]], "MMM")</f>
        <v>Feb</v>
      </c>
      <c r="T2466" s="3" t="str">
        <f t="shared" si="38"/>
        <v>50-59 Yrs</v>
      </c>
      <c r="U2466" s="3" t="str">
        <f>TEXT(Customer8[[#This Row],[Transaction_Date]],"YYYY")</f>
        <v>2021</v>
      </c>
    </row>
    <row r="2467" spans="1:21" x14ac:dyDescent="0.35">
      <c r="A2467" t="s">
        <v>5062</v>
      </c>
      <c r="B2467">
        <v>537270977</v>
      </c>
      <c r="C2467">
        <v>75</v>
      </c>
      <c r="D2467" s="1">
        <v>17312.25</v>
      </c>
      <c r="E2467" t="s">
        <v>11</v>
      </c>
      <c r="F2467" t="s">
        <v>144</v>
      </c>
      <c r="G2467" t="s">
        <v>2848</v>
      </c>
      <c r="H2467" s="3">
        <v>1100759.2109000001</v>
      </c>
      <c r="I2467" s="3">
        <v>525118.59279999998</v>
      </c>
      <c r="J2467" t="s">
        <v>5063</v>
      </c>
      <c r="K2467" t="str">
        <f>_xlfn.XLOOKUP(A2467, Accounts!A:A, Accounts!E:E, "Not Found")</f>
        <v>Current</v>
      </c>
      <c r="L2467" s="3">
        <f>_xlfn.XLOOKUP(A2467, Accounts!A:A, Accounts!G:G, 0)</f>
        <v>2175682761</v>
      </c>
      <c r="M2467" s="3" t="str">
        <f>_xlfn.XLOOKUP(A2467, Loan!A:A, Loan!D:D, "0")</f>
        <v>0</v>
      </c>
      <c r="N2467" s="3" t="str">
        <f>_xlfn.XLOOKUP(Customer8[[#This Row],[Account Number]],Transaction!C:C,Transaction!D:D)</f>
        <v>Money Deposit</v>
      </c>
      <c r="O2467" s="3" t="str">
        <f>_xlfn.XLOOKUP(Customer8[[#This Row],[Account Number]], Transaction!C:C,Transaction!E:E)</f>
        <v>Bank</v>
      </c>
      <c r="P2467" s="2">
        <f>_xlfn.XLOOKUP(Customer8[[#This Row],[Account Number]], Transaction!C:C,Transaction!F:F)</f>
        <v>44406</v>
      </c>
      <c r="Q2467" s="3">
        <f>Customer8[[#This Row],[Bank Deposit]]-Customer8[[#This Row],[Saving Accounts]]</f>
        <v>575640.61810000008</v>
      </c>
      <c r="R2467" s="3">
        <f>IF(AND(K2467="Current", Customer8[[#This Row],[Balance]]&gt;500000), Customer8[[#This Row],[Balance]]*1.02, Customer8[[#This Row],[Balance]])</f>
        <v>587153.43046200008</v>
      </c>
      <c r="S2467" s="3" t="str">
        <f>TEXT(Customer8[[#This Row],[Transaction_Date]], "MMM")</f>
        <v>Jul</v>
      </c>
      <c r="T2467" s="3" t="str">
        <f t="shared" si="38"/>
        <v>70 Yrs &amp; Above</v>
      </c>
      <c r="U2467" s="3" t="str">
        <f>TEXT(Customer8[[#This Row],[Transaction_Date]],"YYYY")</f>
        <v>2021</v>
      </c>
    </row>
    <row r="2468" spans="1:21" x14ac:dyDescent="0.35">
      <c r="A2468" t="s">
        <v>5064</v>
      </c>
      <c r="B2468">
        <v>18161339</v>
      </c>
      <c r="C2468">
        <v>55</v>
      </c>
      <c r="D2468" s="1">
        <v>24617.25</v>
      </c>
      <c r="E2468" t="s">
        <v>11</v>
      </c>
      <c r="F2468" t="s">
        <v>341</v>
      </c>
      <c r="G2468" t="s">
        <v>2848</v>
      </c>
      <c r="H2468" s="3">
        <v>144968.6035</v>
      </c>
      <c r="I2468" s="3">
        <v>32683.830600000001</v>
      </c>
      <c r="J2468" t="s">
        <v>5065</v>
      </c>
      <c r="K2468" t="str">
        <f>_xlfn.XLOOKUP(A2468, Accounts!A:A, Accounts!E:E, "Not Found")</f>
        <v>Current</v>
      </c>
      <c r="L2468" s="3">
        <f>_xlfn.XLOOKUP(A2468, Accounts!A:A, Accounts!G:G, 0)</f>
        <v>1131185748</v>
      </c>
      <c r="M2468" s="3" t="str">
        <f>_xlfn.XLOOKUP(A2468, Loan!A:A, Loan!D:D, "0")</f>
        <v>0</v>
      </c>
      <c r="N2468" s="3" t="str">
        <f>_xlfn.XLOOKUP(Customer8[[#This Row],[Account Number]],Transaction!C:C,Transaction!D:D)</f>
        <v>Money Transfer</v>
      </c>
      <c r="O2468" s="3" t="str">
        <f>_xlfn.XLOOKUP(Customer8[[#This Row],[Account Number]], Transaction!C:C,Transaction!E:E)</f>
        <v>Bank</v>
      </c>
      <c r="P2468" s="2">
        <f>_xlfn.XLOOKUP(Customer8[[#This Row],[Account Number]], Transaction!C:C,Transaction!F:F)</f>
        <v>44502</v>
      </c>
      <c r="Q2468" s="3">
        <f>Customer8[[#This Row],[Bank Deposit]]-Customer8[[#This Row],[Saving Accounts]]</f>
        <v>112284.7729</v>
      </c>
      <c r="R2468" s="3">
        <f>IF(AND(K2468="Current", Customer8[[#This Row],[Balance]]&gt;500000), Customer8[[#This Row],[Balance]]*1.02, Customer8[[#This Row],[Balance]])</f>
        <v>112284.7729</v>
      </c>
      <c r="S2468" s="3" t="str">
        <f>TEXT(Customer8[[#This Row],[Transaction_Date]], "MMM")</f>
        <v>Nov</v>
      </c>
      <c r="T2468" s="3" t="str">
        <f t="shared" si="38"/>
        <v>50-59 Yrs</v>
      </c>
      <c r="U2468" s="3" t="str">
        <f>TEXT(Customer8[[#This Row],[Transaction_Date]],"YYYY")</f>
        <v>2021</v>
      </c>
    </row>
    <row r="2469" spans="1:21" x14ac:dyDescent="0.35">
      <c r="A2469" t="s">
        <v>5066</v>
      </c>
      <c r="B2469">
        <v>760954225</v>
      </c>
      <c r="C2469">
        <v>64</v>
      </c>
      <c r="D2469" s="1">
        <v>21330</v>
      </c>
      <c r="E2469" t="s">
        <v>11</v>
      </c>
      <c r="F2469" t="s">
        <v>51</v>
      </c>
      <c r="G2469" t="s">
        <v>2848</v>
      </c>
      <c r="H2469" s="3">
        <v>196999.42850000001</v>
      </c>
      <c r="I2469" s="3">
        <v>54451.527399999999</v>
      </c>
      <c r="J2469" t="s">
        <v>5067</v>
      </c>
      <c r="K2469" t="str">
        <f>_xlfn.XLOOKUP(A2469, Accounts!A:A, Accounts!E:E, "Not Found")</f>
        <v>Domiciliary</v>
      </c>
      <c r="L2469" s="3">
        <f>_xlfn.XLOOKUP(A2469, Accounts!A:A, Accounts!G:G, 0)</f>
        <v>2032604028</v>
      </c>
      <c r="M2469" s="3" t="str">
        <f>_xlfn.XLOOKUP(A2469, Loan!A:A, Loan!D:D, "0")</f>
        <v>0</v>
      </c>
      <c r="N2469" s="3" t="str">
        <f>_xlfn.XLOOKUP(Customer8[[#This Row],[Account Number]],Transaction!C:C,Transaction!D:D)</f>
        <v>Cash Withdrawal</v>
      </c>
      <c r="O2469" s="3" t="str">
        <f>_xlfn.XLOOKUP(Customer8[[#This Row],[Account Number]], Transaction!C:C,Transaction!E:E)</f>
        <v>POS</v>
      </c>
      <c r="P2469" s="2">
        <f>_xlfn.XLOOKUP(Customer8[[#This Row],[Account Number]], Transaction!C:C,Transaction!F:F)</f>
        <v>44368</v>
      </c>
      <c r="Q2469" s="3">
        <f>Customer8[[#This Row],[Bank Deposit]]-Customer8[[#This Row],[Saving Accounts]]</f>
        <v>142547.90110000002</v>
      </c>
      <c r="R2469" s="3">
        <f>IF(AND(K2469="Current", Customer8[[#This Row],[Balance]]&gt;500000), Customer8[[#This Row],[Balance]]*1.02, Customer8[[#This Row],[Balance]])</f>
        <v>142547.90110000002</v>
      </c>
      <c r="S2469" s="3" t="str">
        <f>TEXT(Customer8[[#This Row],[Transaction_Date]], "MMM")</f>
        <v>Jun</v>
      </c>
      <c r="T2469" s="3" t="str">
        <f t="shared" si="38"/>
        <v>60-69 Yrs</v>
      </c>
      <c r="U2469" s="3" t="str">
        <f>TEXT(Customer8[[#This Row],[Transaction_Date]],"YYYY")</f>
        <v>2021</v>
      </c>
    </row>
    <row r="2470" spans="1:21" x14ac:dyDescent="0.35">
      <c r="A2470" t="s">
        <v>5068</v>
      </c>
      <c r="B2470">
        <v>924740704</v>
      </c>
      <c r="C2470">
        <v>71</v>
      </c>
      <c r="D2470" s="1">
        <v>18773.25</v>
      </c>
      <c r="E2470" t="s">
        <v>11</v>
      </c>
      <c r="F2470" t="s">
        <v>519</v>
      </c>
      <c r="G2470" t="s">
        <v>2848</v>
      </c>
      <c r="H2470" s="3">
        <v>92083.785699999993</v>
      </c>
      <c r="I2470" s="3">
        <v>57091.947099999998</v>
      </c>
      <c r="J2470" t="s">
        <v>5069</v>
      </c>
      <c r="K2470" t="str">
        <f>_xlfn.XLOOKUP(A2470, Accounts!A:A, Accounts!E:E, "Not Found")</f>
        <v>Fixed Deposit</v>
      </c>
      <c r="L2470" s="3">
        <f>_xlfn.XLOOKUP(A2470, Accounts!A:A, Accounts!G:G, 0)</f>
        <v>146380608</v>
      </c>
      <c r="M2470" s="3" t="str">
        <f>_xlfn.XLOOKUP(A2470, Loan!A:A, Loan!D:D, "0")</f>
        <v>0</v>
      </c>
      <c r="N2470" s="3" t="str">
        <f>_xlfn.XLOOKUP(Customer8[[#This Row],[Account Number]],Transaction!C:C,Transaction!D:D)</f>
        <v>Cash Withdrawal</v>
      </c>
      <c r="O2470" s="3" t="str">
        <f>_xlfn.XLOOKUP(Customer8[[#This Row],[Account Number]], Transaction!C:C,Transaction!E:E)</f>
        <v>ATM</v>
      </c>
      <c r="P2470" s="2">
        <f>_xlfn.XLOOKUP(Customer8[[#This Row],[Account Number]], Transaction!C:C,Transaction!F:F)</f>
        <v>44254</v>
      </c>
      <c r="Q2470" s="3">
        <f>Customer8[[#This Row],[Bank Deposit]]-Customer8[[#This Row],[Saving Accounts]]</f>
        <v>34991.838599999995</v>
      </c>
      <c r="R2470" s="3">
        <f>IF(AND(K2470="Current", Customer8[[#This Row],[Balance]]&gt;500000), Customer8[[#This Row],[Balance]]*1.02, Customer8[[#This Row],[Balance]])</f>
        <v>34991.838599999995</v>
      </c>
      <c r="S2470" s="3" t="str">
        <f>TEXT(Customer8[[#This Row],[Transaction_Date]], "MMM")</f>
        <v>Feb</v>
      </c>
      <c r="T2470" s="3" t="str">
        <f t="shared" si="38"/>
        <v>70 Yrs &amp; Above</v>
      </c>
      <c r="U2470" s="3" t="str">
        <f>TEXT(Customer8[[#This Row],[Transaction_Date]],"YYYY")</f>
        <v>2021</v>
      </c>
    </row>
    <row r="2471" spans="1:21" x14ac:dyDescent="0.35">
      <c r="A2471" t="s">
        <v>5070</v>
      </c>
      <c r="B2471">
        <v>678550692</v>
      </c>
      <c r="C2471">
        <v>52</v>
      </c>
      <c r="D2471" s="1">
        <v>25713</v>
      </c>
      <c r="E2471" t="s">
        <v>11</v>
      </c>
      <c r="F2471" t="s">
        <v>208</v>
      </c>
      <c r="G2471" t="s">
        <v>2848</v>
      </c>
      <c r="H2471" s="3">
        <v>681186.57140000002</v>
      </c>
      <c r="I2471" s="3">
        <v>154455.09469999999</v>
      </c>
      <c r="J2471" t="s">
        <v>5071</v>
      </c>
      <c r="K2471" t="str">
        <f>_xlfn.XLOOKUP(A2471, Accounts!A:A, Accounts!E:E, "Not Found")</f>
        <v>Current</v>
      </c>
      <c r="L2471" s="3">
        <f>_xlfn.XLOOKUP(A2471, Accounts!A:A, Accounts!G:G, 0)</f>
        <v>2306277597</v>
      </c>
      <c r="M2471" s="3" t="str">
        <f>_xlfn.XLOOKUP(A2471, Loan!A:A, Loan!D:D, "0")</f>
        <v>0</v>
      </c>
      <c r="N2471" s="3" t="str">
        <f>_xlfn.XLOOKUP(Customer8[[#This Row],[Account Number]],Transaction!C:C,Transaction!D:D)</f>
        <v>Money Deposit</v>
      </c>
      <c r="O2471" s="3" t="str">
        <f>_xlfn.XLOOKUP(Customer8[[#This Row],[Account Number]], Transaction!C:C,Transaction!E:E)</f>
        <v>Bank</v>
      </c>
      <c r="P2471" s="2">
        <f>_xlfn.XLOOKUP(Customer8[[#This Row],[Account Number]], Transaction!C:C,Transaction!F:F)</f>
        <v>44568</v>
      </c>
      <c r="Q2471" s="3">
        <f>Customer8[[#This Row],[Bank Deposit]]-Customer8[[#This Row],[Saving Accounts]]</f>
        <v>526731.4767</v>
      </c>
      <c r="R2471" s="3">
        <f>IF(AND(K2471="Current", Customer8[[#This Row],[Balance]]&gt;500000), Customer8[[#This Row],[Balance]]*1.02, Customer8[[#This Row],[Balance]])</f>
        <v>537266.10623400006</v>
      </c>
      <c r="S2471" s="3" t="str">
        <f>TEXT(Customer8[[#This Row],[Transaction_Date]], "MMM")</f>
        <v>Jan</v>
      </c>
      <c r="T2471" s="3" t="str">
        <f t="shared" si="38"/>
        <v>50-59 Yrs</v>
      </c>
      <c r="U2471" s="3" t="str">
        <f>TEXT(Customer8[[#This Row],[Transaction_Date]],"YYYY")</f>
        <v>2022</v>
      </c>
    </row>
    <row r="2472" spans="1:21" x14ac:dyDescent="0.35">
      <c r="A2472" t="s">
        <v>5072</v>
      </c>
      <c r="B2472">
        <v>724574296</v>
      </c>
      <c r="C2472">
        <v>70</v>
      </c>
      <c r="D2472" s="1">
        <v>19138.5</v>
      </c>
      <c r="E2472" t="s">
        <v>11</v>
      </c>
      <c r="F2472" t="s">
        <v>451</v>
      </c>
      <c r="G2472" t="s">
        <v>2848</v>
      </c>
      <c r="H2472" s="3">
        <v>630729.90280000004</v>
      </c>
      <c r="I2472" s="3">
        <v>357177.38309999998</v>
      </c>
      <c r="J2472" t="s">
        <v>5073</v>
      </c>
      <c r="K2472" t="str">
        <f>_xlfn.XLOOKUP(A2472, Accounts!A:A, Accounts!E:E, "Not Found")</f>
        <v>Joint</v>
      </c>
      <c r="L2472" s="3">
        <f>_xlfn.XLOOKUP(A2472, Accounts!A:A, Accounts!G:G, 0)</f>
        <v>219709746</v>
      </c>
      <c r="M2472" s="3" t="str">
        <f>_xlfn.XLOOKUP(A2472, Loan!A:A, Loan!D:D, "0")</f>
        <v>0</v>
      </c>
      <c r="N2472" s="3" t="str">
        <f>_xlfn.XLOOKUP(Customer8[[#This Row],[Account Number]],Transaction!C:C,Transaction!D:D)</f>
        <v>Cash Withdrawal</v>
      </c>
      <c r="O2472" s="3" t="str">
        <f>_xlfn.XLOOKUP(Customer8[[#This Row],[Account Number]], Transaction!C:C,Transaction!E:E)</f>
        <v>ATM</v>
      </c>
      <c r="P2472" s="2">
        <f>_xlfn.XLOOKUP(Customer8[[#This Row],[Account Number]], Transaction!C:C,Transaction!F:F)</f>
        <v>44398</v>
      </c>
      <c r="Q2472" s="3">
        <f>Customer8[[#This Row],[Bank Deposit]]-Customer8[[#This Row],[Saving Accounts]]</f>
        <v>273552.51970000006</v>
      </c>
      <c r="R2472" s="3">
        <f>IF(AND(K2472="Current", Customer8[[#This Row],[Balance]]&gt;500000), Customer8[[#This Row],[Balance]]*1.02, Customer8[[#This Row],[Balance]])</f>
        <v>273552.51970000006</v>
      </c>
      <c r="S2472" s="3" t="str">
        <f>TEXT(Customer8[[#This Row],[Transaction_Date]], "MMM")</f>
        <v>Jul</v>
      </c>
      <c r="T2472" s="3" t="str">
        <f t="shared" si="38"/>
        <v>70 Yrs &amp; Above</v>
      </c>
      <c r="U2472" s="3" t="str">
        <f>TEXT(Customer8[[#This Row],[Transaction_Date]],"YYYY")</f>
        <v>2021</v>
      </c>
    </row>
    <row r="2473" spans="1:21" x14ac:dyDescent="0.35">
      <c r="A2473" t="s">
        <v>5074</v>
      </c>
      <c r="B2473">
        <v>143602533</v>
      </c>
      <c r="C2473">
        <v>55</v>
      </c>
      <c r="D2473" s="1">
        <v>24617.25</v>
      </c>
      <c r="E2473" t="s">
        <v>11</v>
      </c>
      <c r="F2473" t="s">
        <v>1070</v>
      </c>
      <c r="G2473" t="s">
        <v>2848</v>
      </c>
      <c r="H2473" s="3">
        <v>334083.20309999998</v>
      </c>
      <c r="I2473" s="3">
        <v>145958.2427</v>
      </c>
      <c r="J2473" t="s">
        <v>5075</v>
      </c>
      <c r="K2473" t="str">
        <f>_xlfn.XLOOKUP(A2473, Accounts!A:A, Accounts!E:E, "Not Found")</f>
        <v>Domiciliary</v>
      </c>
      <c r="L2473" s="3">
        <f>_xlfn.XLOOKUP(A2473, Accounts!A:A, Accounts!G:G, 0)</f>
        <v>534345525</v>
      </c>
      <c r="M2473" s="3" t="str">
        <f>_xlfn.XLOOKUP(A2473, Loan!A:A, Loan!D:D, "0")</f>
        <v>0</v>
      </c>
      <c r="N2473" s="3" t="str">
        <f>_xlfn.XLOOKUP(Customer8[[#This Row],[Account Number]],Transaction!C:C,Transaction!D:D)</f>
        <v>Money Deposit</v>
      </c>
      <c r="O2473" s="3" t="str">
        <f>_xlfn.XLOOKUP(Customer8[[#This Row],[Account Number]], Transaction!C:C,Transaction!E:E)</f>
        <v>Bank</v>
      </c>
      <c r="P2473" s="2">
        <f>_xlfn.XLOOKUP(Customer8[[#This Row],[Account Number]], Transaction!C:C,Transaction!F:F)</f>
        <v>44364</v>
      </c>
      <c r="Q2473" s="3">
        <f>Customer8[[#This Row],[Bank Deposit]]-Customer8[[#This Row],[Saving Accounts]]</f>
        <v>188124.96039999998</v>
      </c>
      <c r="R2473" s="3">
        <f>IF(AND(K2473="Current", Customer8[[#This Row],[Balance]]&gt;500000), Customer8[[#This Row],[Balance]]*1.02, Customer8[[#This Row],[Balance]])</f>
        <v>188124.96039999998</v>
      </c>
      <c r="S2473" s="3" t="str">
        <f>TEXT(Customer8[[#This Row],[Transaction_Date]], "MMM")</f>
        <v>Jun</v>
      </c>
      <c r="T2473" s="3" t="str">
        <f t="shared" si="38"/>
        <v>50-59 Yrs</v>
      </c>
      <c r="U2473" s="3" t="str">
        <f>TEXT(Customer8[[#This Row],[Transaction_Date]],"YYYY")</f>
        <v>2021</v>
      </c>
    </row>
    <row r="2474" spans="1:21" x14ac:dyDescent="0.35">
      <c r="A2474" t="s">
        <v>5076</v>
      </c>
      <c r="B2474">
        <v>823906903</v>
      </c>
      <c r="C2474">
        <v>19</v>
      </c>
      <c r="D2474" s="1">
        <v>37766.25</v>
      </c>
      <c r="E2474" t="s">
        <v>11</v>
      </c>
      <c r="F2474" t="s">
        <v>708</v>
      </c>
      <c r="G2474" t="s">
        <v>2848</v>
      </c>
      <c r="H2474" s="3">
        <v>646434.22329999995</v>
      </c>
      <c r="I2474" s="3">
        <v>94171.8992</v>
      </c>
      <c r="J2474" t="s">
        <v>5077</v>
      </c>
      <c r="K2474" t="str">
        <f>_xlfn.XLOOKUP(A2474, Accounts!A:A, Accounts!E:E, "Not Found")</f>
        <v>Corporate</v>
      </c>
      <c r="L2474" s="3">
        <f>_xlfn.XLOOKUP(A2474, Accounts!A:A, Accounts!G:G, 0)</f>
        <v>2634522624</v>
      </c>
      <c r="M2474" s="3">
        <f>_xlfn.XLOOKUP(A2474, Loan!A:A, Loan!D:D, "0")</f>
        <v>0</v>
      </c>
      <c r="N2474" s="3" t="str">
        <f>_xlfn.XLOOKUP(Customer8[[#This Row],[Account Number]],Transaction!C:C,Transaction!D:D)</f>
        <v>Loan Payment</v>
      </c>
      <c r="O2474" s="3" t="str">
        <f>_xlfn.XLOOKUP(Customer8[[#This Row],[Account Number]], Transaction!C:C,Transaction!E:E)</f>
        <v>ACH</v>
      </c>
      <c r="P2474" s="2">
        <f>_xlfn.XLOOKUP(Customer8[[#This Row],[Account Number]], Transaction!C:C,Transaction!F:F)</f>
        <v>44212</v>
      </c>
      <c r="Q2474" s="3">
        <f>Customer8[[#This Row],[Bank Deposit]]-Customer8[[#This Row],[Saving Accounts]]</f>
        <v>552262.32409999997</v>
      </c>
      <c r="R2474" s="3">
        <f>IF(AND(K2474="Current", Customer8[[#This Row],[Balance]]&gt;500000), Customer8[[#This Row],[Balance]]*1.02, Customer8[[#This Row],[Balance]])</f>
        <v>552262.32409999997</v>
      </c>
      <c r="S2474" s="3" t="str">
        <f>TEXT(Customer8[[#This Row],[Transaction_Date]], "MMM")</f>
        <v>Jan</v>
      </c>
      <c r="T2474" s="3" t="str">
        <f t="shared" si="38"/>
        <v>Below 20 Yrs</v>
      </c>
      <c r="U2474" s="3" t="str">
        <f>TEXT(Customer8[[#This Row],[Transaction_Date]],"YYYY")</f>
        <v>2021</v>
      </c>
    </row>
    <row r="2475" spans="1:21" x14ac:dyDescent="0.35">
      <c r="A2475" t="s">
        <v>5078</v>
      </c>
      <c r="B2475">
        <v>212690234</v>
      </c>
      <c r="C2475">
        <v>41</v>
      </c>
      <c r="D2475" s="1">
        <v>29730.75</v>
      </c>
      <c r="E2475" t="s">
        <v>11</v>
      </c>
      <c r="F2475" t="s">
        <v>601</v>
      </c>
      <c r="G2475" t="s">
        <v>2848</v>
      </c>
      <c r="H2475" s="3">
        <v>756310.00049999997</v>
      </c>
      <c r="I2475" s="3">
        <v>518244.239</v>
      </c>
      <c r="J2475" t="s">
        <v>5079</v>
      </c>
      <c r="K2475" t="str">
        <f>_xlfn.XLOOKUP(A2475, Accounts!A:A, Accounts!E:E, "Not Found")</f>
        <v>Savings</v>
      </c>
      <c r="L2475" s="3">
        <f>_xlfn.XLOOKUP(A2475, Accounts!A:A, Accounts!G:G, 0)</f>
        <v>1382885504</v>
      </c>
      <c r="M2475" s="3" t="str">
        <f>_xlfn.XLOOKUP(A2475, Loan!A:A, Loan!D:D, "0")</f>
        <v>0</v>
      </c>
      <c r="N2475" s="3" t="str">
        <f>_xlfn.XLOOKUP(Customer8[[#This Row],[Account Number]],Transaction!C:C,Transaction!D:D)</f>
        <v>Money Deposit</v>
      </c>
      <c r="O2475" s="3" t="str">
        <f>_xlfn.XLOOKUP(Customer8[[#This Row],[Account Number]], Transaction!C:C,Transaction!E:E)</f>
        <v>ATM</v>
      </c>
      <c r="P2475" s="2">
        <f>_xlfn.XLOOKUP(Customer8[[#This Row],[Account Number]], Transaction!C:C,Transaction!F:F)</f>
        <v>44370</v>
      </c>
      <c r="Q2475" s="3">
        <f>Customer8[[#This Row],[Bank Deposit]]-Customer8[[#This Row],[Saving Accounts]]</f>
        <v>238065.76149999996</v>
      </c>
      <c r="R2475" s="3">
        <f>IF(AND(K2475="Current", Customer8[[#This Row],[Balance]]&gt;500000), Customer8[[#This Row],[Balance]]*1.02, Customer8[[#This Row],[Balance]])</f>
        <v>238065.76149999996</v>
      </c>
      <c r="S2475" s="3" t="str">
        <f>TEXT(Customer8[[#This Row],[Transaction_Date]], "MMM")</f>
        <v>Jun</v>
      </c>
      <c r="T2475" s="3" t="str">
        <f t="shared" si="38"/>
        <v>40-49 Yrs</v>
      </c>
      <c r="U2475" s="3" t="str">
        <f>TEXT(Customer8[[#This Row],[Transaction_Date]],"YYYY")</f>
        <v>2021</v>
      </c>
    </row>
    <row r="2476" spans="1:21" x14ac:dyDescent="0.35">
      <c r="A2476" t="s">
        <v>5080</v>
      </c>
      <c r="B2476">
        <v>437676621</v>
      </c>
      <c r="C2476">
        <v>74</v>
      </c>
      <c r="D2476" s="1">
        <v>17677.5</v>
      </c>
      <c r="E2476" t="s">
        <v>11</v>
      </c>
      <c r="F2476" t="s">
        <v>886</v>
      </c>
      <c r="G2476" t="s">
        <v>2848</v>
      </c>
      <c r="H2476" s="3">
        <v>2677607.1</v>
      </c>
      <c r="I2476" s="3">
        <v>696177.84600000002</v>
      </c>
      <c r="J2476" t="s">
        <v>5081</v>
      </c>
      <c r="K2476" t="str">
        <f>_xlfn.XLOOKUP(A2476, Accounts!A:A, Accounts!E:E, "Not Found")</f>
        <v>Savings</v>
      </c>
      <c r="L2476" s="3">
        <f>_xlfn.XLOOKUP(A2476, Accounts!A:A, Accounts!G:G, 0)</f>
        <v>43133832</v>
      </c>
      <c r="M2476" s="3" t="str">
        <f>_xlfn.XLOOKUP(A2476, Loan!A:A, Loan!D:D, "0")</f>
        <v>0</v>
      </c>
      <c r="N2476" s="3" t="str">
        <f>_xlfn.XLOOKUP(Customer8[[#This Row],[Account Number]],Transaction!C:C,Transaction!D:D)</f>
        <v>Money Transfer</v>
      </c>
      <c r="O2476" s="3" t="str">
        <f>_xlfn.XLOOKUP(Customer8[[#This Row],[Account Number]], Transaction!C:C,Transaction!E:E)</f>
        <v>Internet Banking</v>
      </c>
      <c r="P2476" s="2">
        <f>_xlfn.XLOOKUP(Customer8[[#This Row],[Account Number]], Transaction!C:C,Transaction!F:F)</f>
        <v>44608</v>
      </c>
      <c r="Q2476" s="3">
        <f>Customer8[[#This Row],[Bank Deposit]]-Customer8[[#This Row],[Saving Accounts]]</f>
        <v>1981429.2540000002</v>
      </c>
      <c r="R2476" s="3">
        <f>IF(AND(K2476="Current", Customer8[[#This Row],[Balance]]&gt;500000), Customer8[[#This Row],[Balance]]*1.02, Customer8[[#This Row],[Balance]])</f>
        <v>1981429.2540000002</v>
      </c>
      <c r="S2476" s="3" t="str">
        <f>TEXT(Customer8[[#This Row],[Transaction_Date]], "MMM")</f>
        <v>Feb</v>
      </c>
      <c r="T2476" s="3" t="str">
        <f t="shared" si="38"/>
        <v>70 Yrs &amp; Above</v>
      </c>
      <c r="U2476" s="3" t="str">
        <f>TEXT(Customer8[[#This Row],[Transaction_Date]],"YYYY")</f>
        <v>2022</v>
      </c>
    </row>
    <row r="2477" spans="1:21" x14ac:dyDescent="0.35">
      <c r="A2477" t="s">
        <v>5082</v>
      </c>
      <c r="B2477">
        <v>871526576</v>
      </c>
      <c r="C2477">
        <v>63</v>
      </c>
      <c r="D2477" s="1">
        <v>21695.25</v>
      </c>
      <c r="E2477" t="s">
        <v>11</v>
      </c>
      <c r="F2477" t="s">
        <v>588</v>
      </c>
      <c r="G2477" t="s">
        <v>2848</v>
      </c>
      <c r="H2477" s="3">
        <v>283112.88870000001</v>
      </c>
      <c r="I2477" s="3">
        <v>365739.90950000001</v>
      </c>
      <c r="J2477" t="s">
        <v>5083</v>
      </c>
      <c r="K2477" t="str">
        <f>_xlfn.XLOOKUP(A2477, Accounts!A:A, Accounts!E:E, "Not Found")</f>
        <v>Domiciliary</v>
      </c>
      <c r="L2477" s="3">
        <f>_xlfn.XLOOKUP(A2477, Accounts!A:A, Accounts!G:G, 0)</f>
        <v>1112588928</v>
      </c>
      <c r="M2477" s="3" t="str">
        <f>_xlfn.XLOOKUP(A2477, Loan!A:A, Loan!D:D, "0")</f>
        <v>0</v>
      </c>
      <c r="N2477" s="3" t="str">
        <f>_xlfn.XLOOKUP(Customer8[[#This Row],[Account Number]],Transaction!C:C,Transaction!D:D)</f>
        <v>Money Transfer</v>
      </c>
      <c r="O2477" s="3" t="str">
        <f>_xlfn.XLOOKUP(Customer8[[#This Row],[Account Number]], Transaction!C:C,Transaction!E:E)</f>
        <v>Mobile</v>
      </c>
      <c r="P2477" s="2">
        <f>_xlfn.XLOOKUP(Customer8[[#This Row],[Account Number]], Transaction!C:C,Transaction!F:F)</f>
        <v>44464</v>
      </c>
      <c r="Q2477" s="3">
        <f>Customer8[[#This Row],[Bank Deposit]]-Customer8[[#This Row],[Saving Accounts]]</f>
        <v>-82627.020799999998</v>
      </c>
      <c r="R2477" s="3">
        <f>IF(AND(K2477="Current", Customer8[[#This Row],[Balance]]&gt;500000), Customer8[[#This Row],[Balance]]*1.02, Customer8[[#This Row],[Balance]])</f>
        <v>-82627.020799999998</v>
      </c>
      <c r="S2477" s="3" t="str">
        <f>TEXT(Customer8[[#This Row],[Transaction_Date]], "MMM")</f>
        <v>Sep</v>
      </c>
      <c r="T2477" s="3" t="str">
        <f t="shared" si="38"/>
        <v>60-69 Yrs</v>
      </c>
      <c r="U2477" s="3" t="str">
        <f>TEXT(Customer8[[#This Row],[Transaction_Date]],"YYYY")</f>
        <v>2021</v>
      </c>
    </row>
    <row r="2478" spans="1:21" x14ac:dyDescent="0.35">
      <c r="A2478" t="s">
        <v>5084</v>
      </c>
      <c r="B2478">
        <v>935043681</v>
      </c>
      <c r="C2478">
        <v>19</v>
      </c>
      <c r="D2478" s="1">
        <v>37766.25</v>
      </c>
      <c r="E2478" t="s">
        <v>11</v>
      </c>
      <c r="F2478" t="s">
        <v>229</v>
      </c>
      <c r="G2478" t="s">
        <v>2848</v>
      </c>
      <c r="H2478" s="3">
        <v>686288.94709999999</v>
      </c>
      <c r="I2478" s="3">
        <v>334493.77250000002</v>
      </c>
      <c r="J2478" t="s">
        <v>5085</v>
      </c>
      <c r="K2478" t="str">
        <f>_xlfn.XLOOKUP(A2478, Accounts!A:A, Accounts!E:E, "Not Found")</f>
        <v>Domiciliary</v>
      </c>
      <c r="L2478" s="3">
        <f>_xlfn.XLOOKUP(A2478, Accounts!A:A, Accounts!G:G, 0)</f>
        <v>1325011968</v>
      </c>
      <c r="M2478" s="3" t="str">
        <f>_xlfn.XLOOKUP(A2478, Loan!A:A, Loan!D:D, "0")</f>
        <v>0</v>
      </c>
      <c r="N2478" s="3" t="str">
        <f>_xlfn.XLOOKUP(Customer8[[#This Row],[Account Number]],Transaction!C:C,Transaction!D:D)</f>
        <v>Money Transfer</v>
      </c>
      <c r="O2478" s="3" t="str">
        <f>_xlfn.XLOOKUP(Customer8[[#This Row],[Account Number]], Transaction!C:C,Transaction!E:E)</f>
        <v>ATM</v>
      </c>
      <c r="P2478" s="2">
        <f>_xlfn.XLOOKUP(Customer8[[#This Row],[Account Number]], Transaction!C:C,Transaction!F:F)</f>
        <v>44604</v>
      </c>
      <c r="Q2478" s="3">
        <f>Customer8[[#This Row],[Bank Deposit]]-Customer8[[#This Row],[Saving Accounts]]</f>
        <v>351795.17459999997</v>
      </c>
      <c r="R2478" s="3">
        <f>IF(AND(K2478="Current", Customer8[[#This Row],[Balance]]&gt;500000), Customer8[[#This Row],[Balance]]*1.02, Customer8[[#This Row],[Balance]])</f>
        <v>351795.17459999997</v>
      </c>
      <c r="S2478" s="3" t="str">
        <f>TEXT(Customer8[[#This Row],[Transaction_Date]], "MMM")</f>
        <v>Feb</v>
      </c>
      <c r="T2478" s="3" t="str">
        <f t="shared" si="38"/>
        <v>Below 20 Yrs</v>
      </c>
      <c r="U2478" s="3" t="str">
        <f>TEXT(Customer8[[#This Row],[Transaction_Date]],"YYYY")</f>
        <v>2022</v>
      </c>
    </row>
    <row r="2479" spans="1:21" x14ac:dyDescent="0.35">
      <c r="A2479" t="s">
        <v>5086</v>
      </c>
      <c r="B2479">
        <v>44195802</v>
      </c>
      <c r="C2479">
        <v>58</v>
      </c>
      <c r="D2479" s="1">
        <v>23521.5</v>
      </c>
      <c r="E2479" t="s">
        <v>11</v>
      </c>
      <c r="F2479" t="s">
        <v>1308</v>
      </c>
      <c r="G2479" t="s">
        <v>2848</v>
      </c>
      <c r="H2479" s="3">
        <v>279314.42229999998</v>
      </c>
      <c r="I2479" s="3">
        <v>150224.0459</v>
      </c>
      <c r="J2479" t="s">
        <v>5087</v>
      </c>
      <c r="K2479" t="str">
        <f>_xlfn.XLOOKUP(A2479, Accounts!A:A, Accounts!E:E, "Not Found")</f>
        <v>Domiciliary</v>
      </c>
      <c r="L2479" s="3">
        <f>_xlfn.XLOOKUP(A2479, Accounts!A:A, Accounts!G:G, 0)</f>
        <v>233686908</v>
      </c>
      <c r="M2479" s="3" t="str">
        <f>_xlfn.XLOOKUP(A2479, Loan!A:A, Loan!D:D, "0")</f>
        <v>0</v>
      </c>
      <c r="N2479" s="3" t="str">
        <f>_xlfn.XLOOKUP(Customer8[[#This Row],[Account Number]],Transaction!C:C,Transaction!D:D)</f>
        <v>Online Payment</v>
      </c>
      <c r="O2479" s="3" t="str">
        <f>_xlfn.XLOOKUP(Customer8[[#This Row],[Account Number]], Transaction!C:C,Transaction!E:E)</f>
        <v>Mobile</v>
      </c>
      <c r="P2479" s="2">
        <f>_xlfn.XLOOKUP(Customer8[[#This Row],[Account Number]], Transaction!C:C,Transaction!F:F)</f>
        <v>44478</v>
      </c>
      <c r="Q2479" s="3">
        <f>Customer8[[#This Row],[Bank Deposit]]-Customer8[[#This Row],[Saving Accounts]]</f>
        <v>129090.37639999998</v>
      </c>
      <c r="R2479" s="3">
        <f>IF(AND(K2479="Current", Customer8[[#This Row],[Balance]]&gt;500000), Customer8[[#This Row],[Balance]]*1.02, Customer8[[#This Row],[Balance]])</f>
        <v>129090.37639999998</v>
      </c>
      <c r="S2479" s="3" t="str">
        <f>TEXT(Customer8[[#This Row],[Transaction_Date]], "MMM")</f>
        <v>Oct</v>
      </c>
      <c r="T2479" s="3" t="str">
        <f t="shared" si="38"/>
        <v>50-59 Yrs</v>
      </c>
      <c r="U2479" s="3" t="str">
        <f>TEXT(Customer8[[#This Row],[Transaction_Date]],"YYYY")</f>
        <v>2021</v>
      </c>
    </row>
    <row r="2480" spans="1:21" x14ac:dyDescent="0.35">
      <c r="A2480" t="s">
        <v>5088</v>
      </c>
      <c r="B2480">
        <v>181194873</v>
      </c>
      <c r="C2480">
        <v>44</v>
      </c>
      <c r="D2480" s="1">
        <v>28635</v>
      </c>
      <c r="E2480" t="s">
        <v>11</v>
      </c>
      <c r="F2480" t="s">
        <v>482</v>
      </c>
      <c r="G2480" t="s">
        <v>2848</v>
      </c>
      <c r="H2480" s="3">
        <v>802862.96920000005</v>
      </c>
      <c r="I2480" s="3">
        <v>174051.31520000001</v>
      </c>
      <c r="J2480" t="s">
        <v>5089</v>
      </c>
      <c r="K2480" t="str">
        <f>_xlfn.XLOOKUP(A2480, Accounts!A:A, Accounts!E:E, "Not Found")</f>
        <v>Corporate</v>
      </c>
      <c r="L2480" s="3">
        <f>_xlfn.XLOOKUP(A2480, Accounts!A:A, Accounts!G:G, 0)</f>
        <v>16294768</v>
      </c>
      <c r="M2480" s="3" t="str">
        <f>_xlfn.XLOOKUP(A2480, Loan!A:A, Loan!D:D, "0")</f>
        <v>0</v>
      </c>
      <c r="N2480" s="3" t="str">
        <f>_xlfn.XLOOKUP(Customer8[[#This Row],[Account Number]],Transaction!C:C,Transaction!D:D)</f>
        <v>Cash Withdrawal</v>
      </c>
      <c r="O2480" s="3" t="str">
        <f>_xlfn.XLOOKUP(Customer8[[#This Row],[Account Number]], Transaction!C:C,Transaction!E:E)</f>
        <v>Bank</v>
      </c>
      <c r="P2480" s="2">
        <f>_xlfn.XLOOKUP(Customer8[[#This Row],[Account Number]], Transaction!C:C,Transaction!F:F)</f>
        <v>44579</v>
      </c>
      <c r="Q2480" s="3">
        <f>Customer8[[#This Row],[Bank Deposit]]-Customer8[[#This Row],[Saving Accounts]]</f>
        <v>628811.6540000001</v>
      </c>
      <c r="R2480" s="3">
        <f>IF(AND(K2480="Current", Customer8[[#This Row],[Balance]]&gt;500000), Customer8[[#This Row],[Balance]]*1.02, Customer8[[#This Row],[Balance]])</f>
        <v>628811.6540000001</v>
      </c>
      <c r="S2480" s="3" t="str">
        <f>TEXT(Customer8[[#This Row],[Transaction_Date]], "MMM")</f>
        <v>Jan</v>
      </c>
      <c r="T2480" s="3" t="str">
        <f t="shared" si="38"/>
        <v>40-49 Yrs</v>
      </c>
      <c r="U2480" s="3" t="str">
        <f>TEXT(Customer8[[#This Row],[Transaction_Date]],"YYYY")</f>
        <v>2022</v>
      </c>
    </row>
    <row r="2481" spans="1:21" x14ac:dyDescent="0.35">
      <c r="A2481" t="s">
        <v>5090</v>
      </c>
      <c r="B2481">
        <v>223397010</v>
      </c>
      <c r="C2481">
        <v>25</v>
      </c>
      <c r="D2481" s="1">
        <v>35574.75</v>
      </c>
      <c r="E2481" t="s">
        <v>11</v>
      </c>
      <c r="F2481" t="s">
        <v>905</v>
      </c>
      <c r="G2481" t="s">
        <v>2848</v>
      </c>
      <c r="H2481" s="3">
        <v>563246.33389999997</v>
      </c>
      <c r="I2481" s="3">
        <v>207411.65669999999</v>
      </c>
      <c r="J2481" t="s">
        <v>5091</v>
      </c>
      <c r="K2481" t="str">
        <f>_xlfn.XLOOKUP(A2481, Accounts!A:A, Accounts!E:E, "Not Found")</f>
        <v>Domiciliary</v>
      </c>
      <c r="L2481" s="3">
        <f>_xlfn.XLOOKUP(A2481, Accounts!A:A, Accounts!G:G, 0)</f>
        <v>1178047218</v>
      </c>
      <c r="M2481" s="3" t="str">
        <f>_xlfn.XLOOKUP(A2481, Loan!A:A, Loan!D:D, "0")</f>
        <v>0</v>
      </c>
      <c r="N2481" s="3" t="str">
        <f>_xlfn.XLOOKUP(Customer8[[#This Row],[Account Number]],Transaction!C:C,Transaction!D:D)</f>
        <v>Online Payment</v>
      </c>
      <c r="O2481" s="3" t="str">
        <f>_xlfn.XLOOKUP(Customer8[[#This Row],[Account Number]], Transaction!C:C,Transaction!E:E)</f>
        <v>Internet Banking</v>
      </c>
      <c r="P2481" s="2">
        <f>_xlfn.XLOOKUP(Customer8[[#This Row],[Account Number]], Transaction!C:C,Transaction!F:F)</f>
        <v>44260</v>
      </c>
      <c r="Q2481" s="3">
        <f>Customer8[[#This Row],[Bank Deposit]]-Customer8[[#This Row],[Saving Accounts]]</f>
        <v>355834.67719999998</v>
      </c>
      <c r="R2481" s="3">
        <f>IF(AND(K2481="Current", Customer8[[#This Row],[Balance]]&gt;500000), Customer8[[#This Row],[Balance]]*1.02, Customer8[[#This Row],[Balance]])</f>
        <v>355834.67719999998</v>
      </c>
      <c r="S2481" s="3" t="str">
        <f>TEXT(Customer8[[#This Row],[Transaction_Date]], "MMM")</f>
        <v>Mar</v>
      </c>
      <c r="T2481" s="3" t="str">
        <f t="shared" si="38"/>
        <v>20-29 Yrs</v>
      </c>
      <c r="U2481" s="3" t="str">
        <f>TEXT(Customer8[[#This Row],[Transaction_Date]],"YYYY")</f>
        <v>2021</v>
      </c>
    </row>
    <row r="2482" spans="1:21" x14ac:dyDescent="0.35">
      <c r="A2482" t="s">
        <v>5092</v>
      </c>
      <c r="B2482">
        <v>194508086</v>
      </c>
      <c r="C2482">
        <v>52</v>
      </c>
      <c r="D2482" s="1">
        <v>25713</v>
      </c>
      <c r="E2482" t="s">
        <v>11</v>
      </c>
      <c r="F2482" t="s">
        <v>542</v>
      </c>
      <c r="G2482" t="s">
        <v>2848</v>
      </c>
      <c r="H2482" s="3">
        <v>838261.60259999998</v>
      </c>
      <c r="I2482" s="3">
        <v>83057.112899999993</v>
      </c>
      <c r="J2482" t="s">
        <v>5093</v>
      </c>
      <c r="K2482" t="str">
        <f>_xlfn.XLOOKUP(A2482, Accounts!A:A, Accounts!E:E, "Not Found")</f>
        <v>Domiciliary</v>
      </c>
      <c r="L2482" s="3">
        <f>_xlfn.XLOOKUP(A2482, Accounts!A:A, Accounts!G:G, 0)</f>
        <v>1156262625</v>
      </c>
      <c r="M2482" s="3" t="str">
        <f>_xlfn.XLOOKUP(A2482, Loan!A:A, Loan!D:D, "0")</f>
        <v>0</v>
      </c>
      <c r="N2482" s="3" t="str">
        <f>_xlfn.XLOOKUP(Customer8[[#This Row],[Account Number]],Transaction!C:C,Transaction!D:D)</f>
        <v>Online Payment</v>
      </c>
      <c r="O2482" s="3" t="str">
        <f>_xlfn.XLOOKUP(Customer8[[#This Row],[Account Number]], Transaction!C:C,Transaction!E:E)</f>
        <v>Card</v>
      </c>
      <c r="P2482" s="2">
        <f>_xlfn.XLOOKUP(Customer8[[#This Row],[Account Number]], Transaction!C:C,Transaction!F:F)</f>
        <v>44428</v>
      </c>
      <c r="Q2482" s="3">
        <f>Customer8[[#This Row],[Bank Deposit]]-Customer8[[#This Row],[Saving Accounts]]</f>
        <v>755204.48970000003</v>
      </c>
      <c r="R2482" s="3">
        <f>IF(AND(K2482="Current", Customer8[[#This Row],[Balance]]&gt;500000), Customer8[[#This Row],[Balance]]*1.02, Customer8[[#This Row],[Balance]])</f>
        <v>755204.48970000003</v>
      </c>
      <c r="S2482" s="3" t="str">
        <f>TEXT(Customer8[[#This Row],[Transaction_Date]], "MMM")</f>
        <v>Aug</v>
      </c>
      <c r="T2482" s="3" t="str">
        <f t="shared" si="38"/>
        <v>50-59 Yrs</v>
      </c>
      <c r="U2482" s="3" t="str">
        <f>TEXT(Customer8[[#This Row],[Transaction_Date]],"YYYY")</f>
        <v>2021</v>
      </c>
    </row>
    <row r="2483" spans="1:21" x14ac:dyDescent="0.35">
      <c r="A2483" t="s">
        <v>5094</v>
      </c>
      <c r="B2483">
        <v>486466506</v>
      </c>
      <c r="C2483">
        <v>37</v>
      </c>
      <c r="D2483" s="1">
        <v>31191.75</v>
      </c>
      <c r="E2483" t="s">
        <v>11</v>
      </c>
      <c r="F2483" t="s">
        <v>1104</v>
      </c>
      <c r="G2483" t="s">
        <v>2848</v>
      </c>
      <c r="H2483" s="3">
        <v>1364674.7209999999</v>
      </c>
      <c r="I2483" s="3">
        <v>383050.07689999999</v>
      </c>
      <c r="J2483" t="s">
        <v>5095</v>
      </c>
      <c r="K2483" t="str">
        <f>_xlfn.XLOOKUP(A2483, Accounts!A:A, Accounts!E:E, "Not Found")</f>
        <v>Domiciliary</v>
      </c>
      <c r="L2483" s="3">
        <f>_xlfn.XLOOKUP(A2483, Accounts!A:A, Accounts!G:G, 0)</f>
        <v>1427628091</v>
      </c>
      <c r="M2483" s="3" t="str">
        <f>_xlfn.XLOOKUP(A2483, Loan!A:A, Loan!D:D, "0")</f>
        <v>0</v>
      </c>
      <c r="N2483" s="3" t="str">
        <f>_xlfn.XLOOKUP(Customer8[[#This Row],[Account Number]],Transaction!C:C,Transaction!D:D)</f>
        <v>Online Payment</v>
      </c>
      <c r="O2483" s="3" t="str">
        <f>_xlfn.XLOOKUP(Customer8[[#This Row],[Account Number]], Transaction!C:C,Transaction!E:E)</f>
        <v>Internet Banking</v>
      </c>
      <c r="P2483" s="2">
        <f>_xlfn.XLOOKUP(Customer8[[#This Row],[Account Number]], Transaction!C:C,Transaction!F:F)</f>
        <v>44372</v>
      </c>
      <c r="Q2483" s="3">
        <f>Customer8[[#This Row],[Bank Deposit]]-Customer8[[#This Row],[Saving Accounts]]</f>
        <v>981624.64409999992</v>
      </c>
      <c r="R2483" s="3">
        <f>IF(AND(K2483="Current", Customer8[[#This Row],[Balance]]&gt;500000), Customer8[[#This Row],[Balance]]*1.02, Customer8[[#This Row],[Balance]])</f>
        <v>981624.64409999992</v>
      </c>
      <c r="S2483" s="3" t="str">
        <f>TEXT(Customer8[[#This Row],[Transaction_Date]], "MMM")</f>
        <v>Jun</v>
      </c>
      <c r="T2483" s="3" t="str">
        <f t="shared" si="38"/>
        <v>30-39 Yrs</v>
      </c>
      <c r="U2483" s="3" t="str">
        <f>TEXT(Customer8[[#This Row],[Transaction_Date]],"YYYY")</f>
        <v>2021</v>
      </c>
    </row>
    <row r="2484" spans="1:21" x14ac:dyDescent="0.35">
      <c r="A2484" t="s">
        <v>5096</v>
      </c>
      <c r="B2484">
        <v>59809840</v>
      </c>
      <c r="C2484">
        <v>35</v>
      </c>
      <c r="D2484" s="1">
        <v>31922.25</v>
      </c>
      <c r="E2484" t="s">
        <v>11</v>
      </c>
      <c r="F2484" t="s">
        <v>596</v>
      </c>
      <c r="G2484" t="s">
        <v>2848</v>
      </c>
      <c r="H2484" s="3">
        <v>325915.33980000002</v>
      </c>
      <c r="I2484" s="3">
        <v>159730.78529999999</v>
      </c>
      <c r="J2484" t="s">
        <v>5097</v>
      </c>
      <c r="K2484" t="str">
        <f>_xlfn.XLOOKUP(A2484, Accounts!A:A, Accounts!E:E, "Not Found")</f>
        <v>Current</v>
      </c>
      <c r="L2484" s="3">
        <f>_xlfn.XLOOKUP(A2484, Accounts!A:A, Accounts!G:G, 0)</f>
        <v>3389017824</v>
      </c>
      <c r="M2484" s="3" t="str">
        <f>_xlfn.XLOOKUP(A2484, Loan!A:A, Loan!D:D, "0")</f>
        <v>0</v>
      </c>
      <c r="N2484" s="3" t="str">
        <f>_xlfn.XLOOKUP(Customer8[[#This Row],[Account Number]],Transaction!C:C,Transaction!D:D)</f>
        <v>Checks</v>
      </c>
      <c r="O2484" s="3" t="str">
        <f>_xlfn.XLOOKUP(Customer8[[#This Row],[Account Number]], Transaction!C:C,Transaction!E:E)</f>
        <v>Informal Services</v>
      </c>
      <c r="P2484" s="2">
        <f>_xlfn.XLOOKUP(Customer8[[#This Row],[Account Number]], Transaction!C:C,Transaction!F:F)</f>
        <v>44199</v>
      </c>
      <c r="Q2484" s="3">
        <f>Customer8[[#This Row],[Bank Deposit]]-Customer8[[#This Row],[Saving Accounts]]</f>
        <v>166184.55450000003</v>
      </c>
      <c r="R2484" s="3">
        <f>IF(AND(K2484="Current", Customer8[[#This Row],[Balance]]&gt;500000), Customer8[[#This Row],[Balance]]*1.02, Customer8[[#This Row],[Balance]])</f>
        <v>166184.55450000003</v>
      </c>
      <c r="S2484" s="3" t="str">
        <f>TEXT(Customer8[[#This Row],[Transaction_Date]], "MMM")</f>
        <v>Jan</v>
      </c>
      <c r="T2484" s="3" t="str">
        <f t="shared" si="38"/>
        <v>30-39 Yrs</v>
      </c>
      <c r="U2484" s="3" t="str">
        <f>TEXT(Customer8[[#This Row],[Transaction_Date]],"YYYY")</f>
        <v>2021</v>
      </c>
    </row>
    <row r="2485" spans="1:21" x14ac:dyDescent="0.35">
      <c r="A2485" t="s">
        <v>5098</v>
      </c>
      <c r="B2485">
        <v>667580901</v>
      </c>
      <c r="C2485">
        <v>26</v>
      </c>
      <c r="D2485" s="1">
        <v>35209.5</v>
      </c>
      <c r="E2485" t="s">
        <v>11</v>
      </c>
      <c r="F2485" t="s">
        <v>60</v>
      </c>
      <c r="G2485" t="s">
        <v>2848</v>
      </c>
      <c r="H2485" s="3">
        <v>92513.188899999994</v>
      </c>
      <c r="I2485" s="3">
        <v>63260.284399999997</v>
      </c>
      <c r="J2485" t="s">
        <v>5099</v>
      </c>
      <c r="K2485" t="str">
        <f>_xlfn.XLOOKUP(A2485, Accounts!A:A, Accounts!E:E, "Not Found")</f>
        <v>Corporate</v>
      </c>
      <c r="L2485" s="3">
        <f>_xlfn.XLOOKUP(A2485, Accounts!A:A, Accounts!G:G, 0)</f>
        <v>2954824576</v>
      </c>
      <c r="M2485" s="3" t="str">
        <f>_xlfn.XLOOKUP(A2485, Loan!A:A, Loan!D:D, "0")</f>
        <v>0</v>
      </c>
      <c r="N2485" s="3" t="str">
        <f>_xlfn.XLOOKUP(Customer8[[#This Row],[Account Number]],Transaction!C:C,Transaction!D:D)</f>
        <v>Online Payment</v>
      </c>
      <c r="O2485" s="3" t="str">
        <f>_xlfn.XLOOKUP(Customer8[[#This Row],[Account Number]], Transaction!C:C,Transaction!E:E)</f>
        <v>Internet Banking</v>
      </c>
      <c r="P2485" s="2">
        <f>_xlfn.XLOOKUP(Customer8[[#This Row],[Account Number]], Transaction!C:C,Transaction!F:F)</f>
        <v>44566</v>
      </c>
      <c r="Q2485" s="3">
        <f>Customer8[[#This Row],[Bank Deposit]]-Customer8[[#This Row],[Saving Accounts]]</f>
        <v>29252.904499999997</v>
      </c>
      <c r="R2485" s="3">
        <f>IF(AND(K2485="Current", Customer8[[#This Row],[Balance]]&gt;500000), Customer8[[#This Row],[Balance]]*1.02, Customer8[[#This Row],[Balance]])</f>
        <v>29252.904499999997</v>
      </c>
      <c r="S2485" s="3" t="str">
        <f>TEXT(Customer8[[#This Row],[Transaction_Date]], "MMM")</f>
        <v>Jan</v>
      </c>
      <c r="T2485" s="3" t="str">
        <f t="shared" si="38"/>
        <v>20-29 Yrs</v>
      </c>
      <c r="U2485" s="3" t="str">
        <f>TEXT(Customer8[[#This Row],[Transaction_Date]],"YYYY")</f>
        <v>2022</v>
      </c>
    </row>
    <row r="2486" spans="1:21" x14ac:dyDescent="0.35">
      <c r="A2486" t="s">
        <v>5100</v>
      </c>
      <c r="B2486">
        <v>199698392</v>
      </c>
      <c r="C2486">
        <v>37</v>
      </c>
      <c r="D2486" s="1">
        <v>31191.75</v>
      </c>
      <c r="E2486" t="s">
        <v>11</v>
      </c>
      <c r="F2486" t="s">
        <v>186</v>
      </c>
      <c r="G2486" t="s">
        <v>2848</v>
      </c>
      <c r="H2486" s="3">
        <v>49719.3249</v>
      </c>
      <c r="I2486" s="3">
        <v>17195.065399999999</v>
      </c>
      <c r="J2486" t="s">
        <v>5101</v>
      </c>
      <c r="K2486" t="str">
        <f>_xlfn.XLOOKUP(A2486, Accounts!A:A, Accounts!E:E, "Not Found")</f>
        <v>Savings</v>
      </c>
      <c r="L2486" s="3">
        <f>_xlfn.XLOOKUP(A2486, Accounts!A:A, Accounts!G:G, 0)</f>
        <v>1648150889</v>
      </c>
      <c r="M2486" s="3" t="str">
        <f>_xlfn.XLOOKUP(A2486, Loan!A:A, Loan!D:D, "0")</f>
        <v>0</v>
      </c>
      <c r="N2486" s="3" t="str">
        <f>_xlfn.XLOOKUP(Customer8[[#This Row],[Account Number]],Transaction!C:C,Transaction!D:D)</f>
        <v>Money Transfer</v>
      </c>
      <c r="O2486" s="3" t="str">
        <f>_xlfn.XLOOKUP(Customer8[[#This Row],[Account Number]], Transaction!C:C,Transaction!E:E)</f>
        <v>Mobile</v>
      </c>
      <c r="P2486" s="2">
        <f>_xlfn.XLOOKUP(Customer8[[#This Row],[Account Number]], Transaction!C:C,Transaction!F:F)</f>
        <v>44409</v>
      </c>
      <c r="Q2486" s="3">
        <f>Customer8[[#This Row],[Bank Deposit]]-Customer8[[#This Row],[Saving Accounts]]</f>
        <v>32524.2595</v>
      </c>
      <c r="R2486" s="3">
        <f>IF(AND(K2486="Current", Customer8[[#This Row],[Balance]]&gt;500000), Customer8[[#This Row],[Balance]]*1.02, Customer8[[#This Row],[Balance]])</f>
        <v>32524.2595</v>
      </c>
      <c r="S2486" s="3" t="str">
        <f>TEXT(Customer8[[#This Row],[Transaction_Date]], "MMM")</f>
        <v>Aug</v>
      </c>
      <c r="T2486" s="3" t="str">
        <f t="shared" si="38"/>
        <v>30-39 Yrs</v>
      </c>
      <c r="U2486" s="3" t="str">
        <f>TEXT(Customer8[[#This Row],[Transaction_Date]],"YYYY")</f>
        <v>2021</v>
      </c>
    </row>
    <row r="2487" spans="1:21" x14ac:dyDescent="0.35">
      <c r="A2487" t="s">
        <v>5102</v>
      </c>
      <c r="B2487">
        <v>518446998</v>
      </c>
      <c r="C2487">
        <v>31</v>
      </c>
      <c r="D2487" s="1">
        <v>33383.25</v>
      </c>
      <c r="E2487" t="s">
        <v>11</v>
      </c>
      <c r="F2487" t="s">
        <v>25</v>
      </c>
      <c r="G2487" t="s">
        <v>2848</v>
      </c>
      <c r="H2487" s="3">
        <v>1072739.0338999999</v>
      </c>
      <c r="I2487" s="3">
        <v>130261.1684</v>
      </c>
      <c r="J2487" t="s">
        <v>5103</v>
      </c>
      <c r="K2487" t="str">
        <f>_xlfn.XLOOKUP(A2487, Accounts!A:A, Accounts!E:E, "Not Found")</f>
        <v>Current</v>
      </c>
      <c r="L2487" s="3">
        <f>_xlfn.XLOOKUP(A2487, Accounts!A:A, Accounts!G:G, 0)</f>
        <v>1970522316</v>
      </c>
      <c r="M2487" s="3" t="str">
        <f>_xlfn.XLOOKUP(A2487, Loan!A:A, Loan!D:D, "0")</f>
        <v>0</v>
      </c>
      <c r="N2487" s="3" t="str">
        <f>_xlfn.XLOOKUP(Customer8[[#This Row],[Account Number]],Transaction!C:C,Transaction!D:D)</f>
        <v>Money Deposit</v>
      </c>
      <c r="O2487" s="3" t="str">
        <f>_xlfn.XLOOKUP(Customer8[[#This Row],[Account Number]], Transaction!C:C,Transaction!E:E)</f>
        <v>ATM</v>
      </c>
      <c r="P2487" s="2">
        <f>_xlfn.XLOOKUP(Customer8[[#This Row],[Account Number]], Transaction!C:C,Transaction!F:F)</f>
        <v>44553</v>
      </c>
      <c r="Q2487" s="3">
        <f>Customer8[[#This Row],[Bank Deposit]]-Customer8[[#This Row],[Saving Accounts]]</f>
        <v>942477.86549999996</v>
      </c>
      <c r="R2487" s="3">
        <f>IF(AND(K2487="Current", Customer8[[#This Row],[Balance]]&gt;500000), Customer8[[#This Row],[Balance]]*1.02, Customer8[[#This Row],[Balance]])</f>
        <v>961327.42281000002</v>
      </c>
      <c r="S2487" s="3" t="str">
        <f>TEXT(Customer8[[#This Row],[Transaction_Date]], "MMM")</f>
        <v>Dec</v>
      </c>
      <c r="T2487" s="3" t="str">
        <f t="shared" si="38"/>
        <v>30-39 Yrs</v>
      </c>
      <c r="U2487" s="3" t="str">
        <f>TEXT(Customer8[[#This Row],[Transaction_Date]],"YYYY")</f>
        <v>2021</v>
      </c>
    </row>
    <row r="2488" spans="1:21" x14ac:dyDescent="0.35">
      <c r="A2488" t="s">
        <v>5088</v>
      </c>
      <c r="B2488">
        <v>155463503</v>
      </c>
      <c r="C2488">
        <v>75</v>
      </c>
      <c r="D2488" s="1">
        <v>17312.25</v>
      </c>
      <c r="E2488" t="s">
        <v>11</v>
      </c>
      <c r="F2488" t="s">
        <v>585</v>
      </c>
      <c r="G2488" t="s">
        <v>2848</v>
      </c>
      <c r="H2488" s="3">
        <v>469912.37439999997</v>
      </c>
      <c r="I2488" s="3">
        <v>265362.28200000001</v>
      </c>
      <c r="J2488" t="s">
        <v>5104</v>
      </c>
      <c r="K2488" t="str">
        <f>_xlfn.XLOOKUP(A2488, Accounts!A:A, Accounts!E:E, "Not Found")</f>
        <v>Corporate</v>
      </c>
      <c r="L2488" s="3">
        <f>_xlfn.XLOOKUP(A2488, Accounts!A:A, Accounts!G:G, 0)</f>
        <v>16294768</v>
      </c>
      <c r="M2488" s="3" t="str">
        <f>_xlfn.XLOOKUP(A2488, Loan!A:A, Loan!D:D, "0")</f>
        <v>0</v>
      </c>
      <c r="N2488" s="3" t="str">
        <f>_xlfn.XLOOKUP(Customer8[[#This Row],[Account Number]],Transaction!C:C,Transaction!D:D)</f>
        <v>Cash Withdrawal</v>
      </c>
      <c r="O2488" s="3" t="str">
        <f>_xlfn.XLOOKUP(Customer8[[#This Row],[Account Number]], Transaction!C:C,Transaction!E:E)</f>
        <v>ATM</v>
      </c>
      <c r="P2488" s="2">
        <f>_xlfn.XLOOKUP(Customer8[[#This Row],[Account Number]], Transaction!C:C,Transaction!F:F)</f>
        <v>44253</v>
      </c>
      <c r="Q2488" s="3">
        <f>Customer8[[#This Row],[Bank Deposit]]-Customer8[[#This Row],[Saving Accounts]]</f>
        <v>204550.09239999996</v>
      </c>
      <c r="R2488" s="3">
        <f>IF(AND(K2488="Current", Customer8[[#This Row],[Balance]]&gt;500000), Customer8[[#This Row],[Balance]]*1.02, Customer8[[#This Row],[Balance]])</f>
        <v>204550.09239999996</v>
      </c>
      <c r="S2488" s="3" t="str">
        <f>TEXT(Customer8[[#This Row],[Transaction_Date]], "MMM")</f>
        <v>Feb</v>
      </c>
      <c r="T2488" s="3" t="str">
        <f t="shared" si="38"/>
        <v>70 Yrs &amp; Above</v>
      </c>
      <c r="U2488" s="3" t="str">
        <f>TEXT(Customer8[[#This Row],[Transaction_Date]],"YYYY")</f>
        <v>2021</v>
      </c>
    </row>
    <row r="2489" spans="1:21" x14ac:dyDescent="0.35">
      <c r="A2489" t="s">
        <v>5105</v>
      </c>
      <c r="B2489">
        <v>966574974</v>
      </c>
      <c r="C2489">
        <v>77</v>
      </c>
      <c r="D2489" s="1">
        <v>16581.75</v>
      </c>
      <c r="E2489" t="s">
        <v>11</v>
      </c>
      <c r="F2489" t="s">
        <v>48</v>
      </c>
      <c r="G2489" t="s">
        <v>2065</v>
      </c>
      <c r="H2489" s="3">
        <v>380343.23119999998</v>
      </c>
      <c r="I2489" s="3">
        <v>151405.86319999999</v>
      </c>
      <c r="J2489" t="s">
        <v>5106</v>
      </c>
      <c r="K2489" t="str">
        <f>_xlfn.XLOOKUP(A2489, Accounts!A:A, Accounts!E:E, "Not Found")</f>
        <v>Domiciliary</v>
      </c>
      <c r="L2489" s="3">
        <f>_xlfn.XLOOKUP(A2489, Accounts!A:A, Accounts!G:G, 0)</f>
        <v>137731776</v>
      </c>
      <c r="M2489" s="3" t="str">
        <f>_xlfn.XLOOKUP(A2489, Loan!A:A, Loan!D:D, "0")</f>
        <v>0</v>
      </c>
      <c r="N2489" s="3" t="str">
        <f>_xlfn.XLOOKUP(Customer8[[#This Row],[Account Number]],Transaction!C:C,Transaction!D:D)</f>
        <v>Money Transfer</v>
      </c>
      <c r="O2489" s="3" t="str">
        <f>_xlfn.XLOOKUP(Customer8[[#This Row],[Account Number]], Transaction!C:C,Transaction!E:E)</f>
        <v>Mobile</v>
      </c>
      <c r="P2489" s="2">
        <f>_xlfn.XLOOKUP(Customer8[[#This Row],[Account Number]], Transaction!C:C,Transaction!F:F)</f>
        <v>44617</v>
      </c>
      <c r="Q2489" s="3">
        <f>Customer8[[#This Row],[Bank Deposit]]-Customer8[[#This Row],[Saving Accounts]]</f>
        <v>228937.36799999999</v>
      </c>
      <c r="R2489" s="3">
        <f>IF(AND(K2489="Current", Customer8[[#This Row],[Balance]]&gt;500000), Customer8[[#This Row],[Balance]]*1.02, Customer8[[#This Row],[Balance]])</f>
        <v>228937.36799999999</v>
      </c>
      <c r="S2489" s="3" t="str">
        <f>TEXT(Customer8[[#This Row],[Transaction_Date]], "MMM")</f>
        <v>Feb</v>
      </c>
      <c r="T2489" s="3" t="str">
        <f t="shared" si="38"/>
        <v>70 Yrs &amp; Above</v>
      </c>
      <c r="U2489" s="3" t="str">
        <f>TEXT(Customer8[[#This Row],[Transaction_Date]],"YYYY")</f>
        <v>2022</v>
      </c>
    </row>
    <row r="2490" spans="1:21" x14ac:dyDescent="0.35">
      <c r="A2490" t="s">
        <v>5107</v>
      </c>
      <c r="B2490">
        <v>616885669</v>
      </c>
      <c r="C2490">
        <v>32</v>
      </c>
      <c r="D2490" s="1">
        <v>33018</v>
      </c>
      <c r="E2490" t="s">
        <v>11</v>
      </c>
      <c r="F2490" t="s">
        <v>307</v>
      </c>
      <c r="G2490" t="s">
        <v>2065</v>
      </c>
      <c r="H2490" s="3">
        <v>891713.77370000002</v>
      </c>
      <c r="I2490" s="3">
        <v>88823.956399999995</v>
      </c>
      <c r="J2490" t="s">
        <v>5108</v>
      </c>
      <c r="K2490" t="str">
        <f>_xlfn.XLOOKUP(A2490, Accounts!A:A, Accounts!E:E, "Not Found")</f>
        <v>Domiciliary</v>
      </c>
      <c r="L2490" s="3">
        <f>_xlfn.XLOOKUP(A2490, Accounts!A:A, Accounts!G:G, 0)</f>
        <v>684889128</v>
      </c>
      <c r="M2490" s="3" t="str">
        <f>_xlfn.XLOOKUP(A2490, Loan!A:A, Loan!D:D, "0")</f>
        <v>0</v>
      </c>
      <c r="N2490" s="3" t="str">
        <f>_xlfn.XLOOKUP(Customer8[[#This Row],[Account Number]],Transaction!C:C,Transaction!D:D)</f>
        <v>Money Deposit</v>
      </c>
      <c r="O2490" s="3" t="str">
        <f>_xlfn.XLOOKUP(Customer8[[#This Row],[Account Number]], Transaction!C:C,Transaction!E:E)</f>
        <v>Bank</v>
      </c>
      <c r="P2490" s="2">
        <f>_xlfn.XLOOKUP(Customer8[[#This Row],[Account Number]], Transaction!C:C,Transaction!F:F)</f>
        <v>44607</v>
      </c>
      <c r="Q2490" s="3">
        <f>Customer8[[#This Row],[Bank Deposit]]-Customer8[[#This Row],[Saving Accounts]]</f>
        <v>802889.8173</v>
      </c>
      <c r="R2490" s="3">
        <f>IF(AND(K2490="Current", Customer8[[#This Row],[Balance]]&gt;500000), Customer8[[#This Row],[Balance]]*1.02, Customer8[[#This Row],[Balance]])</f>
        <v>802889.8173</v>
      </c>
      <c r="S2490" s="3" t="str">
        <f>TEXT(Customer8[[#This Row],[Transaction_Date]], "MMM")</f>
        <v>Feb</v>
      </c>
      <c r="T2490" s="3" t="str">
        <f t="shared" si="38"/>
        <v>30-39 Yrs</v>
      </c>
      <c r="U2490" s="3" t="str">
        <f>TEXT(Customer8[[#This Row],[Transaction_Date]],"YYYY")</f>
        <v>2022</v>
      </c>
    </row>
    <row r="2491" spans="1:21" x14ac:dyDescent="0.35">
      <c r="A2491" t="s">
        <v>5109</v>
      </c>
      <c r="B2491">
        <v>433268013</v>
      </c>
      <c r="C2491">
        <v>56</v>
      </c>
      <c r="D2491" s="1">
        <v>24252</v>
      </c>
      <c r="E2491" t="s">
        <v>11</v>
      </c>
      <c r="F2491" t="s">
        <v>2538</v>
      </c>
      <c r="G2491" t="s">
        <v>2065</v>
      </c>
      <c r="H2491" s="3">
        <v>260533.73699999999</v>
      </c>
      <c r="I2491" s="3">
        <v>52270.863100000002</v>
      </c>
      <c r="J2491" t="s">
        <v>5110</v>
      </c>
      <c r="K2491" t="str">
        <f>_xlfn.XLOOKUP(A2491, Accounts!A:A, Accounts!E:E, "Not Found")</f>
        <v>Savings</v>
      </c>
      <c r="L2491" s="3">
        <f>_xlfn.XLOOKUP(A2491, Accounts!A:A, Accounts!G:G, 0)</f>
        <v>3837804288</v>
      </c>
      <c r="M2491" s="3" t="str">
        <f>_xlfn.XLOOKUP(A2491, Loan!A:A, Loan!D:D, "0")</f>
        <v>0</v>
      </c>
      <c r="N2491" s="3" t="str">
        <f>_xlfn.XLOOKUP(Customer8[[#This Row],[Account Number]],Transaction!C:C,Transaction!D:D)</f>
        <v>Checks</v>
      </c>
      <c r="O2491" s="3" t="str">
        <f>_xlfn.XLOOKUP(Customer8[[#This Row],[Account Number]], Transaction!C:C,Transaction!E:E)</f>
        <v>Bank</v>
      </c>
      <c r="P2491" s="2">
        <f>_xlfn.XLOOKUP(Customer8[[#This Row],[Account Number]], Transaction!C:C,Transaction!F:F)</f>
        <v>44342</v>
      </c>
      <c r="Q2491" s="3">
        <f>Customer8[[#This Row],[Bank Deposit]]-Customer8[[#This Row],[Saving Accounts]]</f>
        <v>208262.87390000001</v>
      </c>
      <c r="R2491" s="3">
        <f>IF(AND(K2491="Current", Customer8[[#This Row],[Balance]]&gt;500000), Customer8[[#This Row],[Balance]]*1.02, Customer8[[#This Row],[Balance]])</f>
        <v>208262.87390000001</v>
      </c>
      <c r="S2491" s="3" t="str">
        <f>TEXT(Customer8[[#This Row],[Transaction_Date]], "MMM")</f>
        <v>May</v>
      </c>
      <c r="T2491" s="3" t="str">
        <f t="shared" si="38"/>
        <v>50-59 Yrs</v>
      </c>
      <c r="U2491" s="3" t="str">
        <f>TEXT(Customer8[[#This Row],[Transaction_Date]],"YYYY")</f>
        <v>2021</v>
      </c>
    </row>
    <row r="2492" spans="1:21" x14ac:dyDescent="0.35">
      <c r="A2492" t="s">
        <v>5111</v>
      </c>
      <c r="B2492">
        <v>378208954</v>
      </c>
      <c r="C2492">
        <v>43</v>
      </c>
      <c r="D2492" s="1">
        <v>29000.25</v>
      </c>
      <c r="E2492" t="s">
        <v>11</v>
      </c>
      <c r="F2492" t="s">
        <v>687</v>
      </c>
      <c r="G2492" t="s">
        <v>2065</v>
      </c>
      <c r="H2492" s="3">
        <v>71187.934999999998</v>
      </c>
      <c r="I2492" s="3">
        <v>56978.823199999999</v>
      </c>
      <c r="J2492" t="s">
        <v>5112</v>
      </c>
      <c r="K2492" t="str">
        <f>_xlfn.XLOOKUP(A2492, Accounts!A:A, Accounts!E:E, "Not Found")</f>
        <v>Savings</v>
      </c>
      <c r="L2492" s="3">
        <f>_xlfn.XLOOKUP(A2492, Accounts!A:A, Accounts!G:G, 0)</f>
        <v>853396219</v>
      </c>
      <c r="M2492" s="3" t="str">
        <f>_xlfn.XLOOKUP(A2492, Loan!A:A, Loan!D:D, "0")</f>
        <v>0</v>
      </c>
      <c r="N2492" s="3" t="str">
        <f>_xlfn.XLOOKUP(Customer8[[#This Row],[Account Number]],Transaction!C:C,Transaction!D:D)</f>
        <v>Cash Withdrawal</v>
      </c>
      <c r="O2492" s="3" t="str">
        <f>_xlfn.XLOOKUP(Customer8[[#This Row],[Account Number]], Transaction!C:C,Transaction!E:E)</f>
        <v>ATM</v>
      </c>
      <c r="P2492" s="2">
        <f>_xlfn.XLOOKUP(Customer8[[#This Row],[Account Number]], Transaction!C:C,Transaction!F:F)</f>
        <v>44248</v>
      </c>
      <c r="Q2492" s="3">
        <f>Customer8[[#This Row],[Bank Deposit]]-Customer8[[#This Row],[Saving Accounts]]</f>
        <v>14209.111799999999</v>
      </c>
      <c r="R2492" s="3">
        <f>IF(AND(K2492="Current", Customer8[[#This Row],[Balance]]&gt;500000), Customer8[[#This Row],[Balance]]*1.02, Customer8[[#This Row],[Balance]])</f>
        <v>14209.111799999999</v>
      </c>
      <c r="S2492" s="3" t="str">
        <f>TEXT(Customer8[[#This Row],[Transaction_Date]], "MMM")</f>
        <v>Feb</v>
      </c>
      <c r="T2492" s="3" t="str">
        <f t="shared" si="38"/>
        <v>40-49 Yrs</v>
      </c>
      <c r="U2492" s="3" t="str">
        <f>TEXT(Customer8[[#This Row],[Transaction_Date]],"YYYY")</f>
        <v>2021</v>
      </c>
    </row>
    <row r="2493" spans="1:21" x14ac:dyDescent="0.35">
      <c r="A2493" t="s">
        <v>5113</v>
      </c>
      <c r="B2493">
        <v>233314261</v>
      </c>
      <c r="C2493">
        <v>52</v>
      </c>
      <c r="D2493" s="1">
        <v>25713</v>
      </c>
      <c r="E2493" t="s">
        <v>11</v>
      </c>
      <c r="F2493" t="s">
        <v>1499</v>
      </c>
      <c r="G2493" t="s">
        <v>2065</v>
      </c>
      <c r="H2493" s="3">
        <v>1500152.0682000001</v>
      </c>
      <c r="I2493" s="3">
        <v>234298.55970000001</v>
      </c>
      <c r="J2493" t="s">
        <v>5114</v>
      </c>
      <c r="K2493" t="str">
        <f>_xlfn.XLOOKUP(A2493, Accounts!A:A, Accounts!E:E, "Not Found")</f>
        <v>Domiciliary</v>
      </c>
      <c r="L2493" s="3">
        <f>_xlfn.XLOOKUP(A2493, Accounts!A:A, Accounts!G:G, 0)</f>
        <v>2976038793</v>
      </c>
      <c r="M2493" s="3" t="str">
        <f>_xlfn.XLOOKUP(A2493, Loan!A:A, Loan!D:D, "0")</f>
        <v>0</v>
      </c>
      <c r="N2493" s="3" t="str">
        <f>_xlfn.XLOOKUP(Customer8[[#This Row],[Account Number]],Transaction!C:C,Transaction!D:D)</f>
        <v>Cash Withdrawal</v>
      </c>
      <c r="O2493" s="3" t="str">
        <f>_xlfn.XLOOKUP(Customer8[[#This Row],[Account Number]], Transaction!C:C,Transaction!E:E)</f>
        <v>Bank</v>
      </c>
      <c r="P2493" s="2">
        <f>_xlfn.XLOOKUP(Customer8[[#This Row],[Account Number]], Transaction!C:C,Transaction!F:F)</f>
        <v>44614</v>
      </c>
      <c r="Q2493" s="3">
        <f>Customer8[[#This Row],[Bank Deposit]]-Customer8[[#This Row],[Saving Accounts]]</f>
        <v>1265853.5085</v>
      </c>
      <c r="R2493" s="3">
        <f>IF(AND(K2493="Current", Customer8[[#This Row],[Balance]]&gt;500000), Customer8[[#This Row],[Balance]]*1.02, Customer8[[#This Row],[Balance]])</f>
        <v>1265853.5085</v>
      </c>
      <c r="S2493" s="3" t="str">
        <f>TEXT(Customer8[[#This Row],[Transaction_Date]], "MMM")</f>
        <v>Feb</v>
      </c>
      <c r="T2493" s="3" t="str">
        <f t="shared" si="38"/>
        <v>50-59 Yrs</v>
      </c>
      <c r="U2493" s="3" t="str">
        <f>TEXT(Customer8[[#This Row],[Transaction_Date]],"YYYY")</f>
        <v>2022</v>
      </c>
    </row>
    <row r="2494" spans="1:21" x14ac:dyDescent="0.35">
      <c r="A2494" t="s">
        <v>5115</v>
      </c>
      <c r="B2494">
        <v>903181593</v>
      </c>
      <c r="C2494">
        <v>44</v>
      </c>
      <c r="D2494" s="1">
        <v>28635</v>
      </c>
      <c r="E2494" t="s">
        <v>11</v>
      </c>
      <c r="F2494" t="s">
        <v>202</v>
      </c>
      <c r="G2494" t="s">
        <v>2065</v>
      </c>
      <c r="H2494" s="3">
        <v>446067.70980000001</v>
      </c>
      <c r="I2494" s="3">
        <v>157381.83809999999</v>
      </c>
      <c r="J2494" t="s">
        <v>5116</v>
      </c>
      <c r="K2494" t="str">
        <f>_xlfn.XLOOKUP(A2494, Accounts!A:A, Accounts!E:E, "Not Found")</f>
        <v>Fixed Deposit</v>
      </c>
      <c r="L2494" s="3">
        <f>_xlfn.XLOOKUP(A2494, Accounts!A:A, Accounts!G:G, 0)</f>
        <v>1393103199</v>
      </c>
      <c r="M2494" s="3" t="str">
        <f>_xlfn.XLOOKUP(A2494, Loan!A:A, Loan!D:D, "0")</f>
        <v>0</v>
      </c>
      <c r="N2494" s="3" t="str">
        <f>_xlfn.XLOOKUP(Customer8[[#This Row],[Account Number]],Transaction!C:C,Transaction!D:D)</f>
        <v>Money Transfer</v>
      </c>
      <c r="O2494" s="3" t="str">
        <f>_xlfn.XLOOKUP(Customer8[[#This Row],[Account Number]], Transaction!C:C,Transaction!E:E)</f>
        <v>Mobile</v>
      </c>
      <c r="P2494" s="2">
        <f>_xlfn.XLOOKUP(Customer8[[#This Row],[Account Number]], Transaction!C:C,Transaction!F:F)</f>
        <v>44345</v>
      </c>
      <c r="Q2494" s="3">
        <f>Customer8[[#This Row],[Bank Deposit]]-Customer8[[#This Row],[Saving Accounts]]</f>
        <v>288685.87170000002</v>
      </c>
      <c r="R2494" s="3">
        <f>IF(AND(K2494="Current", Customer8[[#This Row],[Balance]]&gt;500000), Customer8[[#This Row],[Balance]]*1.02, Customer8[[#This Row],[Balance]])</f>
        <v>288685.87170000002</v>
      </c>
      <c r="S2494" s="3" t="str">
        <f>TEXT(Customer8[[#This Row],[Transaction_Date]], "MMM")</f>
        <v>May</v>
      </c>
      <c r="T2494" s="3" t="str">
        <f t="shared" si="38"/>
        <v>40-49 Yrs</v>
      </c>
      <c r="U2494" s="3" t="str">
        <f>TEXT(Customer8[[#This Row],[Transaction_Date]],"YYYY")</f>
        <v>2021</v>
      </c>
    </row>
    <row r="2495" spans="1:21" x14ac:dyDescent="0.35">
      <c r="A2495" t="s">
        <v>5117</v>
      </c>
      <c r="B2495">
        <v>679057272</v>
      </c>
      <c r="C2495">
        <v>62</v>
      </c>
      <c r="D2495" s="1">
        <v>22060.5</v>
      </c>
      <c r="E2495" t="s">
        <v>11</v>
      </c>
      <c r="F2495" t="s">
        <v>588</v>
      </c>
      <c r="G2495" t="s">
        <v>2065</v>
      </c>
      <c r="H2495" s="3">
        <v>157233.09</v>
      </c>
      <c r="I2495" s="3">
        <v>46603.887900000002</v>
      </c>
      <c r="J2495" t="s">
        <v>5118</v>
      </c>
      <c r="K2495" t="str">
        <f>_xlfn.XLOOKUP(A2495, Accounts!A:A, Accounts!E:E, "Not Found")</f>
        <v>Savings</v>
      </c>
      <c r="L2495" s="3">
        <f>_xlfn.XLOOKUP(A2495, Accounts!A:A, Accounts!G:G, 0)</f>
        <v>14386059</v>
      </c>
      <c r="M2495" s="3" t="str">
        <f>_xlfn.XLOOKUP(A2495, Loan!A:A, Loan!D:D, "0")</f>
        <v>0</v>
      </c>
      <c r="N2495" s="3" t="str">
        <f>_xlfn.XLOOKUP(Customer8[[#This Row],[Account Number]],Transaction!C:C,Transaction!D:D)</f>
        <v>Money Deposit</v>
      </c>
      <c r="O2495" s="3" t="str">
        <f>_xlfn.XLOOKUP(Customer8[[#This Row],[Account Number]], Transaction!C:C,Transaction!E:E)</f>
        <v>Bank</v>
      </c>
      <c r="P2495" s="2">
        <f>_xlfn.XLOOKUP(Customer8[[#This Row],[Account Number]], Transaction!C:C,Transaction!F:F)</f>
        <v>44218</v>
      </c>
      <c r="Q2495" s="3">
        <f>Customer8[[#This Row],[Bank Deposit]]-Customer8[[#This Row],[Saving Accounts]]</f>
        <v>110629.20209999999</v>
      </c>
      <c r="R2495" s="3">
        <f>IF(AND(K2495="Current", Customer8[[#This Row],[Balance]]&gt;500000), Customer8[[#This Row],[Balance]]*1.02, Customer8[[#This Row],[Balance]])</f>
        <v>110629.20209999999</v>
      </c>
      <c r="S2495" s="3" t="str">
        <f>TEXT(Customer8[[#This Row],[Transaction_Date]], "MMM")</f>
        <v>Jan</v>
      </c>
      <c r="T2495" s="3" t="str">
        <f t="shared" si="38"/>
        <v>60-69 Yrs</v>
      </c>
      <c r="U2495" s="3" t="str">
        <f>TEXT(Customer8[[#This Row],[Transaction_Date]],"YYYY")</f>
        <v>2021</v>
      </c>
    </row>
    <row r="2496" spans="1:21" x14ac:dyDescent="0.35">
      <c r="A2496" t="s">
        <v>5119</v>
      </c>
      <c r="B2496">
        <v>121677066</v>
      </c>
      <c r="C2496">
        <v>50</v>
      </c>
      <c r="D2496" s="1">
        <v>26443.5</v>
      </c>
      <c r="E2496" t="s">
        <v>11</v>
      </c>
      <c r="F2496" t="s">
        <v>57</v>
      </c>
      <c r="G2496" t="s">
        <v>2065</v>
      </c>
      <c r="H2496" s="3">
        <v>506969.44199999998</v>
      </c>
      <c r="I2496" s="3">
        <v>297929.04210000002</v>
      </c>
      <c r="J2496" t="s">
        <v>5120</v>
      </c>
      <c r="K2496" t="str">
        <f>_xlfn.XLOOKUP(A2496, Accounts!A:A, Accounts!E:E, "Not Found")</f>
        <v>Savings</v>
      </c>
      <c r="L2496" s="3">
        <f>_xlfn.XLOOKUP(A2496, Accounts!A:A, Accounts!G:G, 0)</f>
        <v>271347455</v>
      </c>
      <c r="M2496" s="3" t="str">
        <f>_xlfn.XLOOKUP(A2496, Loan!A:A, Loan!D:D, "0")</f>
        <v>0</v>
      </c>
      <c r="N2496" s="3" t="str">
        <f>_xlfn.XLOOKUP(Customer8[[#This Row],[Account Number]],Transaction!C:C,Transaction!D:D)</f>
        <v>Online Payment</v>
      </c>
      <c r="O2496" s="3" t="str">
        <f>_xlfn.XLOOKUP(Customer8[[#This Row],[Account Number]], Transaction!C:C,Transaction!E:E)</f>
        <v>Mobile</v>
      </c>
      <c r="P2496" s="2">
        <f>_xlfn.XLOOKUP(Customer8[[#This Row],[Account Number]], Transaction!C:C,Transaction!F:F)</f>
        <v>44497</v>
      </c>
      <c r="Q2496" s="3">
        <f>Customer8[[#This Row],[Bank Deposit]]-Customer8[[#This Row],[Saving Accounts]]</f>
        <v>209040.39989999996</v>
      </c>
      <c r="R2496" s="3">
        <f>IF(AND(K2496="Current", Customer8[[#This Row],[Balance]]&gt;500000), Customer8[[#This Row],[Balance]]*1.02, Customer8[[#This Row],[Balance]])</f>
        <v>209040.39989999996</v>
      </c>
      <c r="S2496" s="3" t="str">
        <f>TEXT(Customer8[[#This Row],[Transaction_Date]], "MMM")</f>
        <v>Oct</v>
      </c>
      <c r="T2496" s="3" t="str">
        <f t="shared" si="38"/>
        <v>50-59 Yrs</v>
      </c>
      <c r="U2496" s="3" t="str">
        <f>TEXT(Customer8[[#This Row],[Transaction_Date]],"YYYY")</f>
        <v>2021</v>
      </c>
    </row>
    <row r="2497" spans="1:21" x14ac:dyDescent="0.35">
      <c r="A2497" t="s">
        <v>4355</v>
      </c>
      <c r="B2497">
        <v>809582129</v>
      </c>
      <c r="C2497">
        <v>49</v>
      </c>
      <c r="D2497" s="1">
        <v>26808.75</v>
      </c>
      <c r="E2497" t="s">
        <v>11</v>
      </c>
      <c r="F2497" t="s">
        <v>63</v>
      </c>
      <c r="G2497" t="s">
        <v>2065</v>
      </c>
      <c r="H2497" s="3">
        <v>1716590.6758000001</v>
      </c>
      <c r="I2497" s="3">
        <v>476431.93939999997</v>
      </c>
      <c r="J2497" t="s">
        <v>4369</v>
      </c>
      <c r="K2497" t="str">
        <f>_xlfn.XLOOKUP(A2497, Accounts!A:A, Accounts!E:E, "Not Found")</f>
        <v>Savings</v>
      </c>
      <c r="L2497" s="3">
        <f>_xlfn.XLOOKUP(A2497, Accounts!A:A, Accounts!G:G, 0)</f>
        <v>1786658786</v>
      </c>
      <c r="M2497" s="3" t="str">
        <f>_xlfn.XLOOKUP(A2497, Loan!A:A, Loan!D:D, "0")</f>
        <v>0</v>
      </c>
      <c r="N2497" s="3" t="str">
        <f>_xlfn.XLOOKUP(Customer8[[#This Row],[Account Number]],Transaction!C:C,Transaction!D:D)</f>
        <v>Money Transfer</v>
      </c>
      <c r="O2497" s="3" t="str">
        <f>_xlfn.XLOOKUP(Customer8[[#This Row],[Account Number]], Transaction!C:C,Transaction!E:E)</f>
        <v>Bank</v>
      </c>
      <c r="P2497" s="2">
        <f>_xlfn.XLOOKUP(Customer8[[#This Row],[Account Number]], Transaction!C:C,Transaction!F:F)</f>
        <v>44421</v>
      </c>
      <c r="Q2497" s="3">
        <f>Customer8[[#This Row],[Bank Deposit]]-Customer8[[#This Row],[Saving Accounts]]</f>
        <v>1240158.7364000001</v>
      </c>
      <c r="R2497" s="3">
        <f>IF(AND(K2497="Current", Customer8[[#This Row],[Balance]]&gt;500000), Customer8[[#This Row],[Balance]]*1.02, Customer8[[#This Row],[Balance]])</f>
        <v>1240158.7364000001</v>
      </c>
      <c r="S2497" s="3" t="str">
        <f>TEXT(Customer8[[#This Row],[Transaction_Date]], "MMM")</f>
        <v>Aug</v>
      </c>
      <c r="T2497" s="3" t="str">
        <f t="shared" si="38"/>
        <v>40-49 Yrs</v>
      </c>
      <c r="U2497" s="3" t="str">
        <f>TEXT(Customer8[[#This Row],[Transaction_Date]],"YYYY")</f>
        <v>2021</v>
      </c>
    </row>
    <row r="2498" spans="1:21" x14ac:dyDescent="0.35">
      <c r="A2498" t="s">
        <v>5121</v>
      </c>
      <c r="B2498">
        <v>600526441</v>
      </c>
      <c r="C2498">
        <v>61</v>
      </c>
      <c r="D2498" s="1">
        <v>22425.75</v>
      </c>
      <c r="E2498" t="s">
        <v>11</v>
      </c>
      <c r="F2498" t="s">
        <v>175</v>
      </c>
      <c r="G2498" t="s">
        <v>2065</v>
      </c>
      <c r="H2498" s="3">
        <v>836097.32250000001</v>
      </c>
      <c r="I2498" s="3">
        <v>305175.52269999997</v>
      </c>
      <c r="J2498" t="s">
        <v>5122</v>
      </c>
      <c r="K2498" t="str">
        <f>_xlfn.XLOOKUP(A2498, Accounts!A:A, Accounts!E:E, "Not Found")</f>
        <v>Domiciliary</v>
      </c>
      <c r="L2498" s="3">
        <f>_xlfn.XLOOKUP(A2498, Accounts!A:A, Accounts!G:G, 0)</f>
        <v>466313139</v>
      </c>
      <c r="M2498" s="3">
        <f>_xlfn.XLOOKUP(A2498, Loan!A:A, Loan!D:D, "0")</f>
        <v>1518839397</v>
      </c>
      <c r="N2498" s="3" t="str">
        <f>_xlfn.XLOOKUP(Customer8[[#This Row],[Account Number]],Transaction!C:C,Transaction!D:D)</f>
        <v>Loan Payment</v>
      </c>
      <c r="O2498" s="3" t="str">
        <f>_xlfn.XLOOKUP(Customer8[[#This Row],[Account Number]], Transaction!C:C,Transaction!E:E)</f>
        <v>AFT</v>
      </c>
      <c r="P2498" s="2">
        <f>_xlfn.XLOOKUP(Customer8[[#This Row],[Account Number]], Transaction!C:C,Transaction!F:F)</f>
        <v>44476</v>
      </c>
      <c r="Q2498" s="3">
        <f>Customer8[[#This Row],[Bank Deposit]]-Customer8[[#This Row],[Saving Accounts]]</f>
        <v>530921.79980000004</v>
      </c>
      <c r="R2498" s="3">
        <f>IF(AND(K2498="Current", Customer8[[#This Row],[Balance]]&gt;500000), Customer8[[#This Row],[Balance]]*1.02, Customer8[[#This Row],[Balance]])</f>
        <v>530921.79980000004</v>
      </c>
      <c r="S2498" s="3" t="str">
        <f>TEXT(Customer8[[#This Row],[Transaction_Date]], "MMM")</f>
        <v>Oct</v>
      </c>
      <c r="T2498" s="3" t="str">
        <f t="shared" ref="T2498:T2561" si="39">IF(C2498&lt;20,"Below 20 Yrs",IF(C2498&lt;=29,"20-29 Yrs",IF(C2498&lt;=39,"30-39 Yrs",IF(C2498&lt;=49,"40-49 Yrs",IF(C2498&lt;=59,"50-59 Yrs",IF(C2498&lt;=69,"60-69 Yrs","70 Yrs &amp; Above"))))))</f>
        <v>60-69 Yrs</v>
      </c>
      <c r="U2498" s="3" t="str">
        <f>TEXT(Customer8[[#This Row],[Transaction_Date]],"YYYY")</f>
        <v>2021</v>
      </c>
    </row>
    <row r="2499" spans="1:21" x14ac:dyDescent="0.35">
      <c r="A2499" t="s">
        <v>5123</v>
      </c>
      <c r="B2499">
        <v>698738485</v>
      </c>
      <c r="C2499">
        <v>68</v>
      </c>
      <c r="D2499" s="1">
        <v>19869</v>
      </c>
      <c r="E2499" t="s">
        <v>11</v>
      </c>
      <c r="F2499" t="s">
        <v>1499</v>
      </c>
      <c r="G2499" t="s">
        <v>2065</v>
      </c>
      <c r="H2499" s="3">
        <v>166642.0644</v>
      </c>
      <c r="I2499" s="3">
        <v>54675.472300000001</v>
      </c>
      <c r="J2499" t="s">
        <v>5124</v>
      </c>
      <c r="K2499" t="str">
        <f>_xlfn.XLOOKUP(A2499, Accounts!A:A, Accounts!E:E, "Not Found")</f>
        <v>Fixed Deposit</v>
      </c>
      <c r="L2499" s="3">
        <f>_xlfn.XLOOKUP(A2499, Accounts!A:A, Accounts!G:G, 0)</f>
        <v>939638976</v>
      </c>
      <c r="M2499" s="3" t="str">
        <f>_xlfn.XLOOKUP(A2499, Loan!A:A, Loan!D:D, "0")</f>
        <v>0</v>
      </c>
      <c r="N2499" s="3" t="str">
        <f>_xlfn.XLOOKUP(Customer8[[#This Row],[Account Number]],Transaction!C:C,Transaction!D:D)</f>
        <v>Online Payment</v>
      </c>
      <c r="O2499" s="3" t="str">
        <f>_xlfn.XLOOKUP(Customer8[[#This Row],[Account Number]], Transaction!C:C,Transaction!E:E)</f>
        <v>Mobile</v>
      </c>
      <c r="P2499" s="2">
        <f>_xlfn.XLOOKUP(Customer8[[#This Row],[Account Number]], Transaction!C:C,Transaction!F:F)</f>
        <v>44651</v>
      </c>
      <c r="Q2499" s="3">
        <f>Customer8[[#This Row],[Bank Deposit]]-Customer8[[#This Row],[Saving Accounts]]</f>
        <v>111966.59210000001</v>
      </c>
      <c r="R2499" s="3">
        <f>IF(AND(K2499="Current", Customer8[[#This Row],[Balance]]&gt;500000), Customer8[[#This Row],[Balance]]*1.02, Customer8[[#This Row],[Balance]])</f>
        <v>111966.59210000001</v>
      </c>
      <c r="S2499" s="3" t="str">
        <f>TEXT(Customer8[[#This Row],[Transaction_Date]], "MMM")</f>
        <v>Mar</v>
      </c>
      <c r="T2499" s="3" t="str">
        <f t="shared" si="39"/>
        <v>60-69 Yrs</v>
      </c>
      <c r="U2499" s="3" t="str">
        <f>TEXT(Customer8[[#This Row],[Transaction_Date]],"YYYY")</f>
        <v>2022</v>
      </c>
    </row>
    <row r="2500" spans="1:21" x14ac:dyDescent="0.35">
      <c r="A2500" t="s">
        <v>5125</v>
      </c>
      <c r="B2500">
        <v>621698501</v>
      </c>
      <c r="C2500">
        <v>22</v>
      </c>
      <c r="D2500" s="1">
        <v>36670.5</v>
      </c>
      <c r="E2500" t="s">
        <v>11</v>
      </c>
      <c r="F2500" t="s">
        <v>57</v>
      </c>
      <c r="G2500" t="s">
        <v>2065</v>
      </c>
      <c r="H2500" s="3">
        <v>891613.21</v>
      </c>
      <c r="I2500" s="3">
        <v>426904.40490000002</v>
      </c>
      <c r="J2500" t="s">
        <v>5126</v>
      </c>
      <c r="K2500" t="str">
        <f>_xlfn.XLOOKUP(A2500, Accounts!A:A, Accounts!E:E, "Not Found")</f>
        <v>Joint</v>
      </c>
      <c r="L2500" s="3">
        <f>_xlfn.XLOOKUP(A2500, Accounts!A:A, Accounts!G:G, 0)</f>
        <v>2340745185</v>
      </c>
      <c r="M2500" s="3" t="str">
        <f>_xlfn.XLOOKUP(A2500, Loan!A:A, Loan!D:D, "0")</f>
        <v>0</v>
      </c>
      <c r="N2500" s="3" t="str">
        <f>_xlfn.XLOOKUP(Customer8[[#This Row],[Account Number]],Transaction!C:C,Transaction!D:D)</f>
        <v>Money Deposit</v>
      </c>
      <c r="O2500" s="3" t="str">
        <f>_xlfn.XLOOKUP(Customer8[[#This Row],[Account Number]], Transaction!C:C,Transaction!E:E)</f>
        <v>Bank</v>
      </c>
      <c r="P2500" s="2">
        <f>_xlfn.XLOOKUP(Customer8[[#This Row],[Account Number]], Transaction!C:C,Transaction!F:F)</f>
        <v>44609</v>
      </c>
      <c r="Q2500" s="3">
        <f>Customer8[[#This Row],[Bank Deposit]]-Customer8[[#This Row],[Saving Accounts]]</f>
        <v>464708.80509999994</v>
      </c>
      <c r="R2500" s="3">
        <f>IF(AND(K2500="Current", Customer8[[#This Row],[Balance]]&gt;500000), Customer8[[#This Row],[Balance]]*1.02, Customer8[[#This Row],[Balance]])</f>
        <v>464708.80509999994</v>
      </c>
      <c r="S2500" s="3" t="str">
        <f>TEXT(Customer8[[#This Row],[Transaction_Date]], "MMM")</f>
        <v>Feb</v>
      </c>
      <c r="T2500" s="3" t="str">
        <f t="shared" si="39"/>
        <v>20-29 Yrs</v>
      </c>
      <c r="U2500" s="3" t="str">
        <f>TEXT(Customer8[[#This Row],[Transaction_Date]],"YYYY")</f>
        <v>2022</v>
      </c>
    </row>
    <row r="2501" spans="1:21" x14ac:dyDescent="0.35">
      <c r="A2501" t="s">
        <v>5127</v>
      </c>
      <c r="B2501">
        <v>748875665</v>
      </c>
      <c r="C2501">
        <v>84</v>
      </c>
      <c r="D2501" s="1">
        <v>14025</v>
      </c>
      <c r="E2501" t="s">
        <v>11</v>
      </c>
      <c r="F2501" t="s">
        <v>1233</v>
      </c>
      <c r="G2501" t="s">
        <v>2065</v>
      </c>
      <c r="H2501" s="3">
        <v>811897.15509999997</v>
      </c>
      <c r="I2501" s="3">
        <v>215679.5496</v>
      </c>
      <c r="J2501" t="s">
        <v>5128</v>
      </c>
      <c r="K2501" t="str">
        <f>_xlfn.XLOOKUP(A2501, Accounts!A:A, Accounts!E:E, "Not Found")</f>
        <v>Domiciliary</v>
      </c>
      <c r="L2501" s="3">
        <f>_xlfn.XLOOKUP(A2501, Accounts!A:A, Accounts!G:G, 0)</f>
        <v>390391587</v>
      </c>
      <c r="M2501" s="3" t="str">
        <f>_xlfn.XLOOKUP(A2501, Loan!A:A, Loan!D:D, "0")</f>
        <v>0</v>
      </c>
      <c r="N2501" s="3" t="str">
        <f>_xlfn.XLOOKUP(Customer8[[#This Row],[Account Number]],Transaction!C:C,Transaction!D:D)</f>
        <v>Money Transfer</v>
      </c>
      <c r="O2501" s="3" t="str">
        <f>_xlfn.XLOOKUP(Customer8[[#This Row],[Account Number]], Transaction!C:C,Transaction!E:E)</f>
        <v>Internet Banking</v>
      </c>
      <c r="P2501" s="2">
        <f>_xlfn.XLOOKUP(Customer8[[#This Row],[Account Number]], Transaction!C:C,Transaction!F:F)</f>
        <v>44501</v>
      </c>
      <c r="Q2501" s="3">
        <f>Customer8[[#This Row],[Bank Deposit]]-Customer8[[#This Row],[Saving Accounts]]</f>
        <v>596217.60549999995</v>
      </c>
      <c r="R2501" s="3">
        <f>IF(AND(K2501="Current", Customer8[[#This Row],[Balance]]&gt;500000), Customer8[[#This Row],[Balance]]*1.02, Customer8[[#This Row],[Balance]])</f>
        <v>596217.60549999995</v>
      </c>
      <c r="S2501" s="3" t="str">
        <f>TEXT(Customer8[[#This Row],[Transaction_Date]], "MMM")</f>
        <v>Nov</v>
      </c>
      <c r="T2501" s="3" t="str">
        <f t="shared" si="39"/>
        <v>70 Yrs &amp; Above</v>
      </c>
      <c r="U2501" s="3" t="str">
        <f>TEXT(Customer8[[#This Row],[Transaction_Date]],"YYYY")</f>
        <v>2021</v>
      </c>
    </row>
    <row r="2502" spans="1:21" x14ac:dyDescent="0.35">
      <c r="A2502" t="s">
        <v>5129</v>
      </c>
      <c r="B2502">
        <v>738684930</v>
      </c>
      <c r="C2502">
        <v>31</v>
      </c>
      <c r="D2502" s="1">
        <v>33383.25</v>
      </c>
      <c r="E2502" t="s">
        <v>11</v>
      </c>
      <c r="F2502" t="s">
        <v>229</v>
      </c>
      <c r="G2502" t="s">
        <v>2065</v>
      </c>
      <c r="H2502" s="3">
        <v>1076630.496</v>
      </c>
      <c r="I2502" s="3">
        <v>728744.26699999999</v>
      </c>
      <c r="J2502" t="s">
        <v>5130</v>
      </c>
      <c r="K2502" t="str">
        <f>_xlfn.XLOOKUP(A2502, Accounts!A:A, Accounts!E:E, "Not Found")</f>
        <v>Current</v>
      </c>
      <c r="L2502" s="3">
        <f>_xlfn.XLOOKUP(A2502, Accounts!A:A, Accounts!G:G, 0)</f>
        <v>116049969</v>
      </c>
      <c r="M2502" s="3" t="str">
        <f>_xlfn.XLOOKUP(A2502, Loan!A:A, Loan!D:D, "0")</f>
        <v>0</v>
      </c>
      <c r="N2502" s="3" t="str">
        <f>_xlfn.XLOOKUP(Customer8[[#This Row],[Account Number]],Transaction!C:C,Transaction!D:D)</f>
        <v>Cash Withdrawal</v>
      </c>
      <c r="O2502" s="3" t="str">
        <f>_xlfn.XLOOKUP(Customer8[[#This Row],[Account Number]], Transaction!C:C,Transaction!E:E)</f>
        <v>POS</v>
      </c>
      <c r="P2502" s="2">
        <f>_xlfn.XLOOKUP(Customer8[[#This Row],[Account Number]], Transaction!C:C,Transaction!F:F)</f>
        <v>44646</v>
      </c>
      <c r="Q2502" s="3">
        <f>Customer8[[#This Row],[Bank Deposit]]-Customer8[[#This Row],[Saving Accounts]]</f>
        <v>347886.22900000005</v>
      </c>
      <c r="R2502" s="3">
        <f>IF(AND(K2502="Current", Customer8[[#This Row],[Balance]]&gt;500000), Customer8[[#This Row],[Balance]]*1.02, Customer8[[#This Row],[Balance]])</f>
        <v>347886.22900000005</v>
      </c>
      <c r="S2502" s="3" t="str">
        <f>TEXT(Customer8[[#This Row],[Transaction_Date]], "MMM")</f>
        <v>Mar</v>
      </c>
      <c r="T2502" s="3" t="str">
        <f t="shared" si="39"/>
        <v>30-39 Yrs</v>
      </c>
      <c r="U2502" s="3" t="str">
        <f>TEXT(Customer8[[#This Row],[Transaction_Date]],"YYYY")</f>
        <v>2022</v>
      </c>
    </row>
    <row r="2503" spans="1:21" x14ac:dyDescent="0.35">
      <c r="A2503" t="s">
        <v>5131</v>
      </c>
      <c r="B2503">
        <v>593863928</v>
      </c>
      <c r="C2503">
        <v>20</v>
      </c>
      <c r="D2503" s="1">
        <v>37401</v>
      </c>
      <c r="E2503" t="s">
        <v>11</v>
      </c>
      <c r="F2503" t="s">
        <v>282</v>
      </c>
      <c r="G2503" t="s">
        <v>2065</v>
      </c>
      <c r="H2503" s="3">
        <v>530450.17520000006</v>
      </c>
      <c r="I2503" s="3">
        <v>198079.4958</v>
      </c>
      <c r="J2503" t="s">
        <v>5132</v>
      </c>
      <c r="K2503" t="str">
        <f>_xlfn.XLOOKUP(A2503, Accounts!A:A, Accounts!E:E, "Not Found")</f>
        <v>Joint</v>
      </c>
      <c r="L2503" s="3">
        <f>_xlfn.XLOOKUP(A2503, Accounts!A:A, Accounts!G:G, 0)</f>
        <v>513175</v>
      </c>
      <c r="M2503" s="3" t="str">
        <f>_xlfn.XLOOKUP(A2503, Loan!A:A, Loan!D:D, "0")</f>
        <v>0</v>
      </c>
      <c r="N2503" s="3" t="str">
        <f>_xlfn.XLOOKUP(Customer8[[#This Row],[Account Number]],Transaction!C:C,Transaction!D:D)</f>
        <v>Money Deposit</v>
      </c>
      <c r="O2503" s="3" t="str">
        <f>_xlfn.XLOOKUP(Customer8[[#This Row],[Account Number]], Transaction!C:C,Transaction!E:E)</f>
        <v>Bank</v>
      </c>
      <c r="P2503" s="2">
        <f>_xlfn.XLOOKUP(Customer8[[#This Row],[Account Number]], Transaction!C:C,Transaction!F:F)</f>
        <v>44380</v>
      </c>
      <c r="Q2503" s="3">
        <f>Customer8[[#This Row],[Bank Deposit]]-Customer8[[#This Row],[Saving Accounts]]</f>
        <v>332370.67940000002</v>
      </c>
      <c r="R2503" s="3">
        <f>IF(AND(K2503="Current", Customer8[[#This Row],[Balance]]&gt;500000), Customer8[[#This Row],[Balance]]*1.02, Customer8[[#This Row],[Balance]])</f>
        <v>332370.67940000002</v>
      </c>
      <c r="S2503" s="3" t="str">
        <f>TEXT(Customer8[[#This Row],[Transaction_Date]], "MMM")</f>
        <v>Jul</v>
      </c>
      <c r="T2503" s="3" t="str">
        <f t="shared" si="39"/>
        <v>20-29 Yrs</v>
      </c>
      <c r="U2503" s="3" t="str">
        <f>TEXT(Customer8[[#This Row],[Transaction_Date]],"YYYY")</f>
        <v>2021</v>
      </c>
    </row>
    <row r="2504" spans="1:21" x14ac:dyDescent="0.35">
      <c r="A2504" t="s">
        <v>5133</v>
      </c>
      <c r="B2504">
        <v>767080281</v>
      </c>
      <c r="C2504">
        <v>80</v>
      </c>
      <c r="D2504" s="1">
        <v>15486</v>
      </c>
      <c r="E2504" t="s">
        <v>11</v>
      </c>
      <c r="F2504" t="s">
        <v>638</v>
      </c>
      <c r="G2504" t="s">
        <v>2065</v>
      </c>
      <c r="H2504" s="3">
        <v>1802267.662</v>
      </c>
      <c r="I2504" s="3">
        <v>695274.81359999999</v>
      </c>
      <c r="J2504" t="s">
        <v>5134</v>
      </c>
      <c r="K2504" t="str">
        <f>_xlfn.XLOOKUP(A2504, Accounts!A:A, Accounts!E:E, "Not Found")</f>
        <v>Domiciliary</v>
      </c>
      <c r="L2504" s="3">
        <f>_xlfn.XLOOKUP(A2504, Accounts!A:A, Accounts!G:G, 0)</f>
        <v>139498464</v>
      </c>
      <c r="M2504" s="3" t="str">
        <f>_xlfn.XLOOKUP(A2504, Loan!A:A, Loan!D:D, "0")</f>
        <v>0</v>
      </c>
      <c r="N2504" s="3" t="str">
        <f>_xlfn.XLOOKUP(Customer8[[#This Row],[Account Number]],Transaction!C:C,Transaction!D:D)</f>
        <v>Money Deposit</v>
      </c>
      <c r="O2504" s="3" t="str">
        <f>_xlfn.XLOOKUP(Customer8[[#This Row],[Account Number]], Transaction!C:C,Transaction!E:E)</f>
        <v>Bank</v>
      </c>
      <c r="P2504" s="2">
        <f>_xlfn.XLOOKUP(Customer8[[#This Row],[Account Number]], Transaction!C:C,Transaction!F:F)</f>
        <v>44358</v>
      </c>
      <c r="Q2504" s="3">
        <f>Customer8[[#This Row],[Bank Deposit]]-Customer8[[#This Row],[Saving Accounts]]</f>
        <v>1106992.8484</v>
      </c>
      <c r="R2504" s="3">
        <f>IF(AND(K2504="Current", Customer8[[#This Row],[Balance]]&gt;500000), Customer8[[#This Row],[Balance]]*1.02, Customer8[[#This Row],[Balance]])</f>
        <v>1106992.8484</v>
      </c>
      <c r="S2504" s="3" t="str">
        <f>TEXT(Customer8[[#This Row],[Transaction_Date]], "MMM")</f>
        <v>Jun</v>
      </c>
      <c r="T2504" s="3" t="str">
        <f t="shared" si="39"/>
        <v>70 Yrs &amp; Above</v>
      </c>
      <c r="U2504" s="3" t="str">
        <f>TEXT(Customer8[[#This Row],[Transaction_Date]],"YYYY")</f>
        <v>2021</v>
      </c>
    </row>
    <row r="2505" spans="1:21" x14ac:dyDescent="0.35">
      <c r="A2505" t="s">
        <v>5135</v>
      </c>
      <c r="B2505">
        <v>105291696</v>
      </c>
      <c r="C2505">
        <v>71</v>
      </c>
      <c r="D2505" s="1">
        <v>18773.25</v>
      </c>
      <c r="E2505" t="s">
        <v>11</v>
      </c>
      <c r="F2505" t="s">
        <v>166</v>
      </c>
      <c r="G2505" t="s">
        <v>2065</v>
      </c>
      <c r="H2505" s="3">
        <v>441638.95270000002</v>
      </c>
      <c r="I2505" s="3">
        <v>257073.42019999999</v>
      </c>
      <c r="J2505" t="s">
        <v>5136</v>
      </c>
      <c r="K2505" t="str">
        <f>_xlfn.XLOOKUP(A2505, Accounts!A:A, Accounts!E:E, "Not Found")</f>
        <v>Domiciliary</v>
      </c>
      <c r="L2505" s="3">
        <f>_xlfn.XLOOKUP(A2505, Accounts!A:A, Accounts!G:G, 0)</f>
        <v>954254013</v>
      </c>
      <c r="M2505" s="3" t="str">
        <f>_xlfn.XLOOKUP(A2505, Loan!A:A, Loan!D:D, "0")</f>
        <v>0</v>
      </c>
      <c r="N2505" s="3" t="str">
        <f>_xlfn.XLOOKUP(Customer8[[#This Row],[Account Number]],Transaction!C:C,Transaction!D:D)</f>
        <v>Money Transfer</v>
      </c>
      <c r="O2505" s="3" t="str">
        <f>_xlfn.XLOOKUP(Customer8[[#This Row],[Account Number]], Transaction!C:C,Transaction!E:E)</f>
        <v>Internet Banking</v>
      </c>
      <c r="P2505" s="2">
        <f>_xlfn.XLOOKUP(Customer8[[#This Row],[Account Number]], Transaction!C:C,Transaction!F:F)</f>
        <v>44459</v>
      </c>
      <c r="Q2505" s="3">
        <f>Customer8[[#This Row],[Bank Deposit]]-Customer8[[#This Row],[Saving Accounts]]</f>
        <v>184565.53250000003</v>
      </c>
      <c r="R2505" s="3">
        <f>IF(AND(K2505="Current", Customer8[[#This Row],[Balance]]&gt;500000), Customer8[[#This Row],[Balance]]*1.02, Customer8[[#This Row],[Balance]])</f>
        <v>184565.53250000003</v>
      </c>
      <c r="S2505" s="3" t="str">
        <f>TEXT(Customer8[[#This Row],[Transaction_Date]], "MMM")</f>
        <v>Sep</v>
      </c>
      <c r="T2505" s="3" t="str">
        <f t="shared" si="39"/>
        <v>70 Yrs &amp; Above</v>
      </c>
      <c r="U2505" s="3" t="str">
        <f>TEXT(Customer8[[#This Row],[Transaction_Date]],"YYYY")</f>
        <v>2021</v>
      </c>
    </row>
    <row r="2506" spans="1:21" x14ac:dyDescent="0.35">
      <c r="A2506" t="s">
        <v>5133</v>
      </c>
      <c r="B2506">
        <v>692032721</v>
      </c>
      <c r="C2506">
        <v>63</v>
      </c>
      <c r="D2506" s="1">
        <v>21695.25</v>
      </c>
      <c r="E2506" t="s">
        <v>11</v>
      </c>
      <c r="F2506" t="s">
        <v>1308</v>
      </c>
      <c r="G2506" t="s">
        <v>2065</v>
      </c>
      <c r="H2506" s="3">
        <v>324112.5736</v>
      </c>
      <c r="I2506" s="3">
        <v>87369.4764</v>
      </c>
      <c r="J2506" t="s">
        <v>5137</v>
      </c>
      <c r="K2506" t="str">
        <f>_xlfn.XLOOKUP(A2506, Accounts!A:A, Accounts!E:E, "Not Found")</f>
        <v>Domiciliary</v>
      </c>
      <c r="L2506" s="3">
        <f>_xlfn.XLOOKUP(A2506, Accounts!A:A, Accounts!G:G, 0)</f>
        <v>139498464</v>
      </c>
      <c r="M2506" s="3" t="str">
        <f>_xlfn.XLOOKUP(A2506, Loan!A:A, Loan!D:D, "0")</f>
        <v>0</v>
      </c>
      <c r="N2506" s="3" t="str">
        <f>_xlfn.XLOOKUP(Customer8[[#This Row],[Account Number]],Transaction!C:C,Transaction!D:D)</f>
        <v>Cash Withdrawal</v>
      </c>
      <c r="O2506" s="3" t="str">
        <f>_xlfn.XLOOKUP(Customer8[[#This Row],[Account Number]], Transaction!C:C,Transaction!E:E)</f>
        <v>Bank</v>
      </c>
      <c r="P2506" s="2">
        <f>_xlfn.XLOOKUP(Customer8[[#This Row],[Account Number]], Transaction!C:C,Transaction!F:F)</f>
        <v>44445</v>
      </c>
      <c r="Q2506" s="3">
        <f>Customer8[[#This Row],[Bank Deposit]]-Customer8[[#This Row],[Saving Accounts]]</f>
        <v>236743.09720000002</v>
      </c>
      <c r="R2506" s="3">
        <f>IF(AND(K2506="Current", Customer8[[#This Row],[Balance]]&gt;500000), Customer8[[#This Row],[Balance]]*1.02, Customer8[[#This Row],[Balance]])</f>
        <v>236743.09720000002</v>
      </c>
      <c r="S2506" s="3" t="str">
        <f>TEXT(Customer8[[#This Row],[Transaction_Date]], "MMM")</f>
        <v>Sep</v>
      </c>
      <c r="T2506" s="3" t="str">
        <f t="shared" si="39"/>
        <v>60-69 Yrs</v>
      </c>
      <c r="U2506" s="3" t="str">
        <f>TEXT(Customer8[[#This Row],[Transaction_Date]],"YYYY")</f>
        <v>2021</v>
      </c>
    </row>
    <row r="2507" spans="1:21" x14ac:dyDescent="0.35">
      <c r="A2507" t="s">
        <v>5138</v>
      </c>
      <c r="B2507">
        <v>9638448</v>
      </c>
      <c r="C2507">
        <v>34</v>
      </c>
      <c r="D2507" s="1">
        <v>32287.5</v>
      </c>
      <c r="E2507" t="s">
        <v>11</v>
      </c>
      <c r="F2507" t="s">
        <v>208</v>
      </c>
      <c r="G2507" t="s">
        <v>2065</v>
      </c>
      <c r="H2507" s="3">
        <v>1052128.7278</v>
      </c>
      <c r="I2507" s="3">
        <v>143074.14739999999</v>
      </c>
      <c r="J2507" t="s">
        <v>5139</v>
      </c>
      <c r="K2507" t="str">
        <f>_xlfn.XLOOKUP(A2507, Accounts!A:A, Accounts!E:E, "Not Found")</f>
        <v>Domiciliary</v>
      </c>
      <c r="L2507" s="3">
        <f>_xlfn.XLOOKUP(A2507, Accounts!A:A, Accounts!G:G, 0)</f>
        <v>709080064</v>
      </c>
      <c r="M2507" s="3" t="str">
        <f>_xlfn.XLOOKUP(A2507, Loan!A:A, Loan!D:D, "0")</f>
        <v>0</v>
      </c>
      <c r="N2507" s="3" t="str">
        <f>_xlfn.XLOOKUP(Customer8[[#This Row],[Account Number]],Transaction!C:C,Transaction!D:D)</f>
        <v>Money Transfer</v>
      </c>
      <c r="O2507" s="3" t="str">
        <f>_xlfn.XLOOKUP(Customer8[[#This Row],[Account Number]], Transaction!C:C,Transaction!E:E)</f>
        <v>Mobile</v>
      </c>
      <c r="P2507" s="2">
        <f>_xlfn.XLOOKUP(Customer8[[#This Row],[Account Number]], Transaction!C:C,Transaction!F:F)</f>
        <v>44506</v>
      </c>
      <c r="Q2507" s="3">
        <f>Customer8[[#This Row],[Bank Deposit]]-Customer8[[#This Row],[Saving Accounts]]</f>
        <v>909054.58039999998</v>
      </c>
      <c r="R2507" s="3">
        <f>IF(AND(K2507="Current", Customer8[[#This Row],[Balance]]&gt;500000), Customer8[[#This Row],[Balance]]*1.02, Customer8[[#This Row],[Balance]])</f>
        <v>909054.58039999998</v>
      </c>
      <c r="S2507" s="3" t="str">
        <f>TEXT(Customer8[[#This Row],[Transaction_Date]], "MMM")</f>
        <v>Nov</v>
      </c>
      <c r="T2507" s="3" t="str">
        <f t="shared" si="39"/>
        <v>30-39 Yrs</v>
      </c>
      <c r="U2507" s="3" t="str">
        <f>TEXT(Customer8[[#This Row],[Transaction_Date]],"YYYY")</f>
        <v>2021</v>
      </c>
    </row>
    <row r="2508" spans="1:21" x14ac:dyDescent="0.35">
      <c r="A2508" t="s">
        <v>5140</v>
      </c>
      <c r="B2508">
        <v>720496155</v>
      </c>
      <c r="C2508">
        <v>27</v>
      </c>
      <c r="D2508" s="1">
        <v>34844.25</v>
      </c>
      <c r="E2508" t="s">
        <v>11</v>
      </c>
      <c r="F2508" t="s">
        <v>641</v>
      </c>
      <c r="G2508" t="s">
        <v>2065</v>
      </c>
      <c r="H2508" s="3">
        <v>323812.22389999998</v>
      </c>
      <c r="I2508" s="3">
        <v>143250.66140000001</v>
      </c>
      <c r="J2508" t="s">
        <v>5141</v>
      </c>
      <c r="K2508" t="str">
        <f>_xlfn.XLOOKUP(A2508, Accounts!A:A, Accounts!E:E, "Not Found")</f>
        <v>Current</v>
      </c>
      <c r="L2508" s="3">
        <f>_xlfn.XLOOKUP(A2508, Accounts!A:A, Accounts!G:G, 0)</f>
        <v>3586171741</v>
      </c>
      <c r="M2508" s="3" t="str">
        <f>_xlfn.XLOOKUP(A2508, Loan!A:A, Loan!D:D, "0")</f>
        <v>0</v>
      </c>
      <c r="N2508" s="3" t="str">
        <f>_xlfn.XLOOKUP(Customer8[[#This Row],[Account Number]],Transaction!C:C,Transaction!D:D)</f>
        <v>Money Deposit</v>
      </c>
      <c r="O2508" s="3" t="str">
        <f>_xlfn.XLOOKUP(Customer8[[#This Row],[Account Number]], Transaction!C:C,Transaction!E:E)</f>
        <v>Bank</v>
      </c>
      <c r="P2508" s="2">
        <f>_xlfn.XLOOKUP(Customer8[[#This Row],[Account Number]], Transaction!C:C,Transaction!F:F)</f>
        <v>44278</v>
      </c>
      <c r="Q2508" s="3">
        <f>Customer8[[#This Row],[Bank Deposit]]-Customer8[[#This Row],[Saving Accounts]]</f>
        <v>180561.56249999997</v>
      </c>
      <c r="R2508" s="3">
        <f>IF(AND(K2508="Current", Customer8[[#This Row],[Balance]]&gt;500000), Customer8[[#This Row],[Balance]]*1.02, Customer8[[#This Row],[Balance]])</f>
        <v>180561.56249999997</v>
      </c>
      <c r="S2508" s="3" t="str">
        <f>TEXT(Customer8[[#This Row],[Transaction_Date]], "MMM")</f>
        <v>Mar</v>
      </c>
      <c r="T2508" s="3" t="str">
        <f t="shared" si="39"/>
        <v>20-29 Yrs</v>
      </c>
      <c r="U2508" s="3" t="str">
        <f>TEXT(Customer8[[#This Row],[Transaction_Date]],"YYYY")</f>
        <v>2021</v>
      </c>
    </row>
    <row r="2509" spans="1:21" x14ac:dyDescent="0.35">
      <c r="A2509" t="s">
        <v>5142</v>
      </c>
      <c r="B2509">
        <v>453340583</v>
      </c>
      <c r="C2509">
        <v>51</v>
      </c>
      <c r="D2509" s="1">
        <v>26078.25</v>
      </c>
      <c r="E2509" t="s">
        <v>11</v>
      </c>
      <c r="F2509" t="s">
        <v>160</v>
      </c>
      <c r="G2509" t="s">
        <v>2065</v>
      </c>
      <c r="H2509" s="3">
        <v>615891.10400000005</v>
      </c>
      <c r="I2509" s="3">
        <v>227763.50260000001</v>
      </c>
      <c r="J2509" t="s">
        <v>5143</v>
      </c>
      <c r="K2509" t="str">
        <f>_xlfn.XLOOKUP(A2509, Accounts!A:A, Accounts!E:E, "Not Found")</f>
        <v>Savings</v>
      </c>
      <c r="L2509" s="3">
        <f>_xlfn.XLOOKUP(A2509, Accounts!A:A, Accounts!G:G, 0)</f>
        <v>11623809</v>
      </c>
      <c r="M2509" s="3" t="str">
        <f>_xlfn.XLOOKUP(A2509, Loan!A:A, Loan!D:D, "0")</f>
        <v>0</v>
      </c>
      <c r="N2509" s="3" t="str">
        <f>_xlfn.XLOOKUP(Customer8[[#This Row],[Account Number]],Transaction!C:C,Transaction!D:D)</f>
        <v>Money Transfer</v>
      </c>
      <c r="O2509" s="3" t="str">
        <f>_xlfn.XLOOKUP(Customer8[[#This Row],[Account Number]], Transaction!C:C,Transaction!E:E)</f>
        <v>Mobile</v>
      </c>
      <c r="P2509" s="2">
        <f>_xlfn.XLOOKUP(Customer8[[#This Row],[Account Number]], Transaction!C:C,Transaction!F:F)</f>
        <v>44639</v>
      </c>
      <c r="Q2509" s="3">
        <f>Customer8[[#This Row],[Bank Deposit]]-Customer8[[#This Row],[Saving Accounts]]</f>
        <v>388127.60140000004</v>
      </c>
      <c r="R2509" s="3">
        <f>IF(AND(K2509="Current", Customer8[[#This Row],[Balance]]&gt;500000), Customer8[[#This Row],[Balance]]*1.02, Customer8[[#This Row],[Balance]])</f>
        <v>388127.60140000004</v>
      </c>
      <c r="S2509" s="3" t="str">
        <f>TEXT(Customer8[[#This Row],[Transaction_Date]], "MMM")</f>
        <v>Mar</v>
      </c>
      <c r="T2509" s="3" t="str">
        <f t="shared" si="39"/>
        <v>50-59 Yrs</v>
      </c>
      <c r="U2509" s="3" t="str">
        <f>TEXT(Customer8[[#This Row],[Transaction_Date]],"YYYY")</f>
        <v>2022</v>
      </c>
    </row>
    <row r="2510" spans="1:21" x14ac:dyDescent="0.35">
      <c r="A2510" t="s">
        <v>5144</v>
      </c>
      <c r="B2510">
        <v>999205699</v>
      </c>
      <c r="C2510">
        <v>43</v>
      </c>
      <c r="D2510" s="1">
        <v>29000.25</v>
      </c>
      <c r="E2510" t="s">
        <v>11</v>
      </c>
      <c r="F2510" t="s">
        <v>550</v>
      </c>
      <c r="G2510" t="s">
        <v>2065</v>
      </c>
      <c r="H2510" s="3">
        <v>282111.05379999999</v>
      </c>
      <c r="I2510" s="3">
        <v>84458.814400000003</v>
      </c>
      <c r="J2510" t="s">
        <v>5145</v>
      </c>
      <c r="K2510" t="str">
        <f>_xlfn.XLOOKUP(A2510, Accounts!A:A, Accounts!E:E, "Not Found")</f>
        <v>Joint</v>
      </c>
      <c r="L2510" s="3">
        <f>_xlfn.XLOOKUP(A2510, Accounts!A:A, Accounts!G:G, 0)</f>
        <v>1001791296</v>
      </c>
      <c r="M2510" s="3" t="str">
        <f>_xlfn.XLOOKUP(A2510, Loan!A:A, Loan!D:D, "0")</f>
        <v>0</v>
      </c>
      <c r="N2510" s="3" t="str">
        <f>_xlfn.XLOOKUP(Customer8[[#This Row],[Account Number]],Transaction!C:C,Transaction!D:D)</f>
        <v>Money Transfer</v>
      </c>
      <c r="O2510" s="3" t="str">
        <f>_xlfn.XLOOKUP(Customer8[[#This Row],[Account Number]], Transaction!C:C,Transaction!E:E)</f>
        <v>Mobile</v>
      </c>
      <c r="P2510" s="2">
        <f>_xlfn.XLOOKUP(Customer8[[#This Row],[Account Number]], Transaction!C:C,Transaction!F:F)</f>
        <v>44496</v>
      </c>
      <c r="Q2510" s="3">
        <f>Customer8[[#This Row],[Bank Deposit]]-Customer8[[#This Row],[Saving Accounts]]</f>
        <v>197652.23939999999</v>
      </c>
      <c r="R2510" s="3">
        <f>IF(AND(K2510="Current", Customer8[[#This Row],[Balance]]&gt;500000), Customer8[[#This Row],[Balance]]*1.02, Customer8[[#This Row],[Balance]])</f>
        <v>197652.23939999999</v>
      </c>
      <c r="S2510" s="3" t="str">
        <f>TEXT(Customer8[[#This Row],[Transaction_Date]], "MMM")</f>
        <v>Oct</v>
      </c>
      <c r="T2510" s="3" t="str">
        <f t="shared" si="39"/>
        <v>40-49 Yrs</v>
      </c>
      <c r="U2510" s="3" t="str">
        <f>TEXT(Customer8[[#This Row],[Transaction_Date]],"YYYY")</f>
        <v>2021</v>
      </c>
    </row>
    <row r="2511" spans="1:21" x14ac:dyDescent="0.35">
      <c r="A2511" t="s">
        <v>5146</v>
      </c>
      <c r="B2511">
        <v>922739901</v>
      </c>
      <c r="C2511">
        <v>54</v>
      </c>
      <c r="D2511" s="1">
        <v>24982.5</v>
      </c>
      <c r="E2511" t="s">
        <v>11</v>
      </c>
      <c r="F2511" t="s">
        <v>378</v>
      </c>
      <c r="G2511" t="s">
        <v>2065</v>
      </c>
      <c r="H2511" s="3">
        <v>284337.90000000002</v>
      </c>
      <c r="I2511" s="3">
        <v>168017.85</v>
      </c>
      <c r="J2511" t="s">
        <v>5147</v>
      </c>
      <c r="K2511" t="str">
        <f>_xlfn.XLOOKUP(A2511, Accounts!A:A, Accounts!E:E, "Not Found")</f>
        <v>Corporate</v>
      </c>
      <c r="L2511" s="3">
        <f>_xlfn.XLOOKUP(A2511, Accounts!A:A, Accounts!G:G, 0)</f>
        <v>2367259964</v>
      </c>
      <c r="M2511" s="3" t="str">
        <f>_xlfn.XLOOKUP(A2511, Loan!A:A, Loan!D:D, "0")</f>
        <v>0</v>
      </c>
      <c r="N2511" s="3" t="str">
        <f>_xlfn.XLOOKUP(Customer8[[#This Row],[Account Number]],Transaction!C:C,Transaction!D:D)</f>
        <v>Money Deposit</v>
      </c>
      <c r="O2511" s="3" t="str">
        <f>_xlfn.XLOOKUP(Customer8[[#This Row],[Account Number]], Transaction!C:C,Transaction!E:E)</f>
        <v>Bank</v>
      </c>
      <c r="P2511" s="2">
        <f>_xlfn.XLOOKUP(Customer8[[#This Row],[Account Number]], Transaction!C:C,Transaction!F:F)</f>
        <v>44624</v>
      </c>
      <c r="Q2511" s="3">
        <f>Customer8[[#This Row],[Bank Deposit]]-Customer8[[#This Row],[Saving Accounts]]</f>
        <v>116320.05000000002</v>
      </c>
      <c r="R2511" s="3">
        <f>IF(AND(K2511="Current", Customer8[[#This Row],[Balance]]&gt;500000), Customer8[[#This Row],[Balance]]*1.02, Customer8[[#This Row],[Balance]])</f>
        <v>116320.05000000002</v>
      </c>
      <c r="S2511" s="3" t="str">
        <f>TEXT(Customer8[[#This Row],[Transaction_Date]], "MMM")</f>
        <v>Mar</v>
      </c>
      <c r="T2511" s="3" t="str">
        <f t="shared" si="39"/>
        <v>50-59 Yrs</v>
      </c>
      <c r="U2511" s="3" t="str">
        <f>TEXT(Customer8[[#This Row],[Transaction_Date]],"YYYY")</f>
        <v>2022</v>
      </c>
    </row>
    <row r="2512" spans="1:21" x14ac:dyDescent="0.35">
      <c r="A2512" t="s">
        <v>3220</v>
      </c>
      <c r="B2512">
        <v>699468373</v>
      </c>
      <c r="C2512">
        <v>53</v>
      </c>
      <c r="D2512" s="1">
        <v>25347.75</v>
      </c>
      <c r="E2512" t="s">
        <v>11</v>
      </c>
      <c r="F2512" t="s">
        <v>347</v>
      </c>
      <c r="G2512" t="s">
        <v>2065</v>
      </c>
      <c r="H2512" s="3">
        <v>43408.435299999997</v>
      </c>
      <c r="I2512" s="3">
        <v>15960.0329</v>
      </c>
      <c r="J2512" t="s">
        <v>5148</v>
      </c>
      <c r="K2512" t="str">
        <f>_xlfn.XLOOKUP(A2512, Accounts!A:A, Accounts!E:E, "Not Found")</f>
        <v>Domiciliary</v>
      </c>
      <c r="L2512" s="3">
        <f>_xlfn.XLOOKUP(A2512, Accounts!A:A, Accounts!G:G, 0)</f>
        <v>674544423</v>
      </c>
      <c r="M2512" s="3" t="str">
        <f>_xlfn.XLOOKUP(A2512, Loan!A:A, Loan!D:D, "0")</f>
        <v>0</v>
      </c>
      <c r="N2512" s="3" t="str">
        <f>_xlfn.XLOOKUP(Customer8[[#This Row],[Account Number]],Transaction!C:C,Transaction!D:D)</f>
        <v>Money Deposit</v>
      </c>
      <c r="O2512" s="3" t="str">
        <f>_xlfn.XLOOKUP(Customer8[[#This Row],[Account Number]], Transaction!C:C,Transaction!E:E)</f>
        <v>Bank</v>
      </c>
      <c r="P2512" s="2">
        <f>_xlfn.XLOOKUP(Customer8[[#This Row],[Account Number]], Transaction!C:C,Transaction!F:F)</f>
        <v>44337</v>
      </c>
      <c r="Q2512" s="3">
        <f>Customer8[[#This Row],[Bank Deposit]]-Customer8[[#This Row],[Saving Accounts]]</f>
        <v>27448.402399999999</v>
      </c>
      <c r="R2512" s="3">
        <f>IF(AND(K2512="Current", Customer8[[#This Row],[Balance]]&gt;500000), Customer8[[#This Row],[Balance]]*1.02, Customer8[[#This Row],[Balance]])</f>
        <v>27448.402399999999</v>
      </c>
      <c r="S2512" s="3" t="str">
        <f>TEXT(Customer8[[#This Row],[Transaction_Date]], "MMM")</f>
        <v>May</v>
      </c>
      <c r="T2512" s="3" t="str">
        <f t="shared" si="39"/>
        <v>50-59 Yrs</v>
      </c>
      <c r="U2512" s="3" t="str">
        <f>TEXT(Customer8[[#This Row],[Transaction_Date]],"YYYY")</f>
        <v>2021</v>
      </c>
    </row>
    <row r="2513" spans="1:21" x14ac:dyDescent="0.35">
      <c r="A2513" t="s">
        <v>5149</v>
      </c>
      <c r="B2513">
        <v>369513925</v>
      </c>
      <c r="C2513">
        <v>17</v>
      </c>
      <c r="D2513" s="1">
        <v>38496.75</v>
      </c>
      <c r="E2513" t="s">
        <v>11</v>
      </c>
      <c r="F2513" t="s">
        <v>1544</v>
      </c>
      <c r="G2513" t="s">
        <v>2065</v>
      </c>
      <c r="H2513" s="3">
        <v>184556.23389999999</v>
      </c>
      <c r="I2513" s="3">
        <v>86162.0092</v>
      </c>
      <c r="J2513" t="s">
        <v>3742</v>
      </c>
      <c r="K2513" t="str">
        <f>_xlfn.XLOOKUP(A2513, Accounts!A:A, Accounts!E:E, "Not Found")</f>
        <v>Savings</v>
      </c>
      <c r="L2513" s="3">
        <f>_xlfn.XLOOKUP(A2513, Accounts!A:A, Accounts!G:G, 0)</f>
        <v>14096736</v>
      </c>
      <c r="M2513" s="3" t="str">
        <f>_xlfn.XLOOKUP(A2513, Loan!A:A, Loan!D:D, "0")</f>
        <v>0</v>
      </c>
      <c r="N2513" s="3" t="str">
        <f>_xlfn.XLOOKUP(Customer8[[#This Row],[Account Number]],Transaction!C:C,Transaction!D:D)</f>
        <v>Cash Withdrawal</v>
      </c>
      <c r="O2513" s="3" t="str">
        <f>_xlfn.XLOOKUP(Customer8[[#This Row],[Account Number]], Transaction!C:C,Transaction!E:E)</f>
        <v>ATM</v>
      </c>
      <c r="P2513" s="2">
        <f>_xlfn.XLOOKUP(Customer8[[#This Row],[Account Number]], Transaction!C:C,Transaction!F:F)</f>
        <v>44318</v>
      </c>
      <c r="Q2513" s="3">
        <f>Customer8[[#This Row],[Bank Deposit]]-Customer8[[#This Row],[Saving Accounts]]</f>
        <v>98394.224699999992</v>
      </c>
      <c r="R2513" s="3">
        <f>IF(AND(K2513="Current", Customer8[[#This Row],[Balance]]&gt;500000), Customer8[[#This Row],[Balance]]*1.02, Customer8[[#This Row],[Balance]])</f>
        <v>98394.224699999992</v>
      </c>
      <c r="S2513" s="3" t="str">
        <f>TEXT(Customer8[[#This Row],[Transaction_Date]], "MMM")</f>
        <v>May</v>
      </c>
      <c r="T2513" s="3" t="str">
        <f t="shared" si="39"/>
        <v>Below 20 Yrs</v>
      </c>
      <c r="U2513" s="3" t="str">
        <f>TEXT(Customer8[[#This Row],[Transaction_Date]],"YYYY")</f>
        <v>2021</v>
      </c>
    </row>
    <row r="2514" spans="1:21" x14ac:dyDescent="0.35">
      <c r="A2514" t="s">
        <v>5150</v>
      </c>
      <c r="B2514">
        <v>151915052</v>
      </c>
      <c r="C2514">
        <v>31</v>
      </c>
      <c r="D2514" s="1">
        <v>33383.25</v>
      </c>
      <c r="E2514" t="s">
        <v>11</v>
      </c>
      <c r="F2514" t="s">
        <v>2538</v>
      </c>
      <c r="G2514" t="s">
        <v>2065</v>
      </c>
      <c r="H2514" s="3">
        <v>315219.34080000001</v>
      </c>
      <c r="I2514" s="3">
        <v>55769.575700000001</v>
      </c>
      <c r="J2514" t="s">
        <v>5151</v>
      </c>
      <c r="K2514" t="str">
        <f>_xlfn.XLOOKUP(A2514, Accounts!A:A, Accounts!E:E, "Not Found")</f>
        <v>Current</v>
      </c>
      <c r="L2514" s="3">
        <f>_xlfn.XLOOKUP(A2514, Accounts!A:A, Accounts!G:G, 0)</f>
        <v>1430554356</v>
      </c>
      <c r="M2514" s="3" t="str">
        <f>_xlfn.XLOOKUP(A2514, Loan!A:A, Loan!D:D, "0")</f>
        <v>0</v>
      </c>
      <c r="N2514" s="3" t="str">
        <f>_xlfn.XLOOKUP(Customer8[[#This Row],[Account Number]],Transaction!C:C,Transaction!D:D)</f>
        <v>Money Transfer</v>
      </c>
      <c r="O2514" s="3" t="str">
        <f>_xlfn.XLOOKUP(Customer8[[#This Row],[Account Number]], Transaction!C:C,Transaction!E:E)</f>
        <v>ATM</v>
      </c>
      <c r="P2514" s="2">
        <f>_xlfn.XLOOKUP(Customer8[[#This Row],[Account Number]], Transaction!C:C,Transaction!F:F)</f>
        <v>44511</v>
      </c>
      <c r="Q2514" s="3">
        <f>Customer8[[#This Row],[Bank Deposit]]-Customer8[[#This Row],[Saving Accounts]]</f>
        <v>259449.76510000002</v>
      </c>
      <c r="R2514" s="3">
        <f>IF(AND(K2514="Current", Customer8[[#This Row],[Balance]]&gt;500000), Customer8[[#This Row],[Balance]]*1.02, Customer8[[#This Row],[Balance]])</f>
        <v>259449.76510000002</v>
      </c>
      <c r="S2514" s="3" t="str">
        <f>TEXT(Customer8[[#This Row],[Transaction_Date]], "MMM")</f>
        <v>Nov</v>
      </c>
      <c r="T2514" s="3" t="str">
        <f t="shared" si="39"/>
        <v>30-39 Yrs</v>
      </c>
      <c r="U2514" s="3" t="str">
        <f>TEXT(Customer8[[#This Row],[Transaction_Date]],"YYYY")</f>
        <v>2021</v>
      </c>
    </row>
    <row r="2515" spans="1:21" x14ac:dyDescent="0.35">
      <c r="A2515" t="s">
        <v>5152</v>
      </c>
      <c r="B2515">
        <v>355795565</v>
      </c>
      <c r="C2515">
        <v>84</v>
      </c>
      <c r="D2515" s="1">
        <v>14025</v>
      </c>
      <c r="E2515" t="s">
        <v>11</v>
      </c>
      <c r="F2515" t="s">
        <v>243</v>
      </c>
      <c r="G2515" t="s">
        <v>2065</v>
      </c>
      <c r="H2515" s="3">
        <v>454769.73320000002</v>
      </c>
      <c r="I2515" s="3">
        <v>155562.6122</v>
      </c>
      <c r="J2515" t="s">
        <v>5153</v>
      </c>
      <c r="K2515" t="str">
        <f>_xlfn.XLOOKUP(A2515, Accounts!A:A, Accounts!E:E, "Not Found")</f>
        <v>Joint</v>
      </c>
      <c r="L2515" s="3">
        <f>_xlfn.XLOOKUP(A2515, Accounts!A:A, Accounts!G:G, 0)</f>
        <v>330149927</v>
      </c>
      <c r="M2515" s="3" t="str">
        <f>_xlfn.XLOOKUP(A2515, Loan!A:A, Loan!D:D, "0")</f>
        <v>0</v>
      </c>
      <c r="N2515" s="3" t="str">
        <f>_xlfn.XLOOKUP(Customer8[[#This Row],[Account Number]],Transaction!C:C,Transaction!D:D)</f>
        <v>Money Deposit</v>
      </c>
      <c r="O2515" s="3" t="str">
        <f>_xlfn.XLOOKUP(Customer8[[#This Row],[Account Number]], Transaction!C:C,Transaction!E:E)</f>
        <v>ATM</v>
      </c>
      <c r="P2515" s="2">
        <f>_xlfn.XLOOKUP(Customer8[[#This Row],[Account Number]], Transaction!C:C,Transaction!F:F)</f>
        <v>44466</v>
      </c>
      <c r="Q2515" s="3">
        <f>Customer8[[#This Row],[Bank Deposit]]-Customer8[[#This Row],[Saving Accounts]]</f>
        <v>299207.12100000004</v>
      </c>
      <c r="R2515" s="3">
        <f>IF(AND(K2515="Current", Customer8[[#This Row],[Balance]]&gt;500000), Customer8[[#This Row],[Balance]]*1.02, Customer8[[#This Row],[Balance]])</f>
        <v>299207.12100000004</v>
      </c>
      <c r="S2515" s="3" t="str">
        <f>TEXT(Customer8[[#This Row],[Transaction_Date]], "MMM")</f>
        <v>Sep</v>
      </c>
      <c r="T2515" s="3" t="str">
        <f t="shared" si="39"/>
        <v>70 Yrs &amp; Above</v>
      </c>
      <c r="U2515" s="3" t="str">
        <f>TEXT(Customer8[[#This Row],[Transaction_Date]],"YYYY")</f>
        <v>2021</v>
      </c>
    </row>
    <row r="2516" spans="1:21" x14ac:dyDescent="0.35">
      <c r="A2516" t="s">
        <v>5154</v>
      </c>
      <c r="B2516">
        <v>582167795</v>
      </c>
      <c r="C2516">
        <v>56</v>
      </c>
      <c r="D2516" s="1">
        <v>24252</v>
      </c>
      <c r="E2516" t="s">
        <v>11</v>
      </c>
      <c r="F2516" t="s">
        <v>229</v>
      </c>
      <c r="G2516" t="s">
        <v>2065</v>
      </c>
      <c r="H2516" s="3">
        <v>677419.0808</v>
      </c>
      <c r="I2516" s="3">
        <v>143665.63099999999</v>
      </c>
      <c r="J2516" t="s">
        <v>5155</v>
      </c>
      <c r="K2516" t="str">
        <f>_xlfn.XLOOKUP(A2516, Accounts!A:A, Accounts!E:E, "Not Found")</f>
        <v>Domiciliary</v>
      </c>
      <c r="L2516" s="3">
        <f>_xlfn.XLOOKUP(A2516, Accounts!A:A, Accounts!G:G, 0)</f>
        <v>3578369184</v>
      </c>
      <c r="M2516" s="3" t="str">
        <f>_xlfn.XLOOKUP(A2516, Loan!A:A, Loan!D:D, "0")</f>
        <v>0</v>
      </c>
      <c r="N2516" s="3" t="str">
        <f>_xlfn.XLOOKUP(Customer8[[#This Row],[Account Number]],Transaction!C:C,Transaction!D:D)</f>
        <v>Money Transfer</v>
      </c>
      <c r="O2516" s="3" t="str">
        <f>_xlfn.XLOOKUP(Customer8[[#This Row],[Account Number]], Transaction!C:C,Transaction!E:E)</f>
        <v>ATM</v>
      </c>
      <c r="P2516" s="2">
        <f>_xlfn.XLOOKUP(Customer8[[#This Row],[Account Number]], Transaction!C:C,Transaction!F:F)</f>
        <v>44225</v>
      </c>
      <c r="Q2516" s="3">
        <f>Customer8[[#This Row],[Bank Deposit]]-Customer8[[#This Row],[Saving Accounts]]</f>
        <v>533753.44980000006</v>
      </c>
      <c r="R2516" s="3">
        <f>IF(AND(K2516="Current", Customer8[[#This Row],[Balance]]&gt;500000), Customer8[[#This Row],[Balance]]*1.02, Customer8[[#This Row],[Balance]])</f>
        <v>533753.44980000006</v>
      </c>
      <c r="S2516" s="3" t="str">
        <f>TEXT(Customer8[[#This Row],[Transaction_Date]], "MMM")</f>
        <v>Jan</v>
      </c>
      <c r="T2516" s="3" t="str">
        <f t="shared" si="39"/>
        <v>50-59 Yrs</v>
      </c>
      <c r="U2516" s="3" t="str">
        <f>TEXT(Customer8[[#This Row],[Transaction_Date]],"YYYY")</f>
        <v>2021</v>
      </c>
    </row>
    <row r="2517" spans="1:21" x14ac:dyDescent="0.35">
      <c r="A2517" t="s">
        <v>5156</v>
      </c>
      <c r="B2517">
        <v>672830363</v>
      </c>
      <c r="C2517">
        <v>50</v>
      </c>
      <c r="D2517" s="1">
        <v>26443.5</v>
      </c>
      <c r="E2517" t="s">
        <v>11</v>
      </c>
      <c r="F2517" t="s">
        <v>679</v>
      </c>
      <c r="G2517" t="s">
        <v>2065</v>
      </c>
      <c r="H2517" s="3">
        <v>520918.03249999997</v>
      </c>
      <c r="I2517" s="3">
        <v>347071.3578</v>
      </c>
      <c r="J2517" t="s">
        <v>5157</v>
      </c>
      <c r="K2517" t="str">
        <f>_xlfn.XLOOKUP(A2517, Accounts!A:A, Accounts!E:E, "Not Found")</f>
        <v>Savings</v>
      </c>
      <c r="L2517" s="3">
        <f>_xlfn.XLOOKUP(A2517, Accounts!A:A, Accounts!G:G, 0)</f>
        <v>34993314</v>
      </c>
      <c r="M2517" s="3" t="str">
        <f>_xlfn.XLOOKUP(A2517, Loan!A:A, Loan!D:D, "0")</f>
        <v>0</v>
      </c>
      <c r="N2517" s="3" t="str">
        <f>_xlfn.XLOOKUP(Customer8[[#This Row],[Account Number]],Transaction!C:C,Transaction!D:D)</f>
        <v>Money Deposit</v>
      </c>
      <c r="O2517" s="3" t="str">
        <f>_xlfn.XLOOKUP(Customer8[[#This Row],[Account Number]], Transaction!C:C,Transaction!E:E)</f>
        <v>Bank</v>
      </c>
      <c r="P2517" s="2">
        <f>_xlfn.XLOOKUP(Customer8[[#This Row],[Account Number]], Transaction!C:C,Transaction!F:F)</f>
        <v>44283</v>
      </c>
      <c r="Q2517" s="3">
        <f>Customer8[[#This Row],[Bank Deposit]]-Customer8[[#This Row],[Saving Accounts]]</f>
        <v>173846.67469999997</v>
      </c>
      <c r="R2517" s="3">
        <f>IF(AND(K2517="Current", Customer8[[#This Row],[Balance]]&gt;500000), Customer8[[#This Row],[Balance]]*1.02, Customer8[[#This Row],[Balance]])</f>
        <v>173846.67469999997</v>
      </c>
      <c r="S2517" s="3" t="str">
        <f>TEXT(Customer8[[#This Row],[Transaction_Date]], "MMM")</f>
        <v>Mar</v>
      </c>
      <c r="T2517" s="3" t="str">
        <f t="shared" si="39"/>
        <v>50-59 Yrs</v>
      </c>
      <c r="U2517" s="3" t="str">
        <f>TEXT(Customer8[[#This Row],[Transaction_Date]],"YYYY")</f>
        <v>2021</v>
      </c>
    </row>
    <row r="2518" spans="1:21" x14ac:dyDescent="0.35">
      <c r="A2518" t="s">
        <v>5158</v>
      </c>
      <c r="B2518">
        <v>677528342</v>
      </c>
      <c r="C2518">
        <v>37</v>
      </c>
      <c r="D2518" s="1">
        <v>31191.75</v>
      </c>
      <c r="E2518" t="s">
        <v>11</v>
      </c>
      <c r="F2518" t="s">
        <v>186</v>
      </c>
      <c r="G2518" t="s">
        <v>2065</v>
      </c>
      <c r="H2518" s="3">
        <v>1353471.6592999999</v>
      </c>
      <c r="I2518" s="3">
        <v>782164.1483</v>
      </c>
      <c r="J2518" t="s">
        <v>5159</v>
      </c>
      <c r="K2518" t="str">
        <f>_xlfn.XLOOKUP(A2518, Accounts!A:A, Accounts!E:E, "Not Found")</f>
        <v>Joint</v>
      </c>
      <c r="L2518" s="3">
        <f>_xlfn.XLOOKUP(A2518, Accounts!A:A, Accounts!G:G, 0)</f>
        <v>705232352</v>
      </c>
      <c r="M2518" s="3">
        <f>_xlfn.XLOOKUP(A2518, Loan!A:A, Loan!D:D, "0")</f>
        <v>15950335</v>
      </c>
      <c r="N2518" s="3" t="str">
        <f>_xlfn.XLOOKUP(Customer8[[#This Row],[Account Number]],Transaction!C:C,Transaction!D:D)</f>
        <v>Loan Payment</v>
      </c>
      <c r="O2518" s="3" t="str">
        <f>_xlfn.XLOOKUP(Customer8[[#This Row],[Account Number]], Transaction!C:C,Transaction!E:E)</f>
        <v>Mobile</v>
      </c>
      <c r="P2518" s="2">
        <f>_xlfn.XLOOKUP(Customer8[[#This Row],[Account Number]], Transaction!C:C,Transaction!F:F)</f>
        <v>44475</v>
      </c>
      <c r="Q2518" s="3">
        <f>Customer8[[#This Row],[Bank Deposit]]-Customer8[[#This Row],[Saving Accounts]]</f>
        <v>571307.51099999994</v>
      </c>
      <c r="R2518" s="3">
        <f>IF(AND(K2518="Current", Customer8[[#This Row],[Balance]]&gt;500000), Customer8[[#This Row],[Balance]]*1.02, Customer8[[#This Row],[Balance]])</f>
        <v>571307.51099999994</v>
      </c>
      <c r="S2518" s="3" t="str">
        <f>TEXT(Customer8[[#This Row],[Transaction_Date]], "MMM")</f>
        <v>Oct</v>
      </c>
      <c r="T2518" s="3" t="str">
        <f t="shared" si="39"/>
        <v>30-39 Yrs</v>
      </c>
      <c r="U2518" s="3" t="str">
        <f>TEXT(Customer8[[#This Row],[Transaction_Date]],"YYYY")</f>
        <v>2021</v>
      </c>
    </row>
    <row r="2519" spans="1:21" x14ac:dyDescent="0.35">
      <c r="A2519" t="s">
        <v>1581</v>
      </c>
      <c r="B2519">
        <v>218163207</v>
      </c>
      <c r="C2519">
        <v>85</v>
      </c>
      <c r="D2519" s="1">
        <v>13659.75</v>
      </c>
      <c r="E2519" t="s">
        <v>11</v>
      </c>
      <c r="F2519" t="s">
        <v>101</v>
      </c>
      <c r="G2519" t="s">
        <v>2065</v>
      </c>
      <c r="H2519" s="3">
        <v>197108.9149</v>
      </c>
      <c r="I2519" s="3">
        <v>83559.442800000004</v>
      </c>
      <c r="J2519" t="s">
        <v>5160</v>
      </c>
      <c r="K2519" t="str">
        <f>_xlfn.XLOOKUP(A2519, Accounts!A:A, Accounts!E:E, "Not Found")</f>
        <v>Fixed Deposit</v>
      </c>
      <c r="L2519" s="3">
        <f>_xlfn.XLOOKUP(A2519, Accounts!A:A, Accounts!G:G, 0)</f>
        <v>11367837</v>
      </c>
      <c r="M2519" s="3" t="str">
        <f>_xlfn.XLOOKUP(A2519, Loan!A:A, Loan!D:D, "0")</f>
        <v>0</v>
      </c>
      <c r="N2519" s="3" t="str">
        <f>_xlfn.XLOOKUP(Customer8[[#This Row],[Account Number]],Transaction!C:C,Transaction!D:D)</f>
        <v>Money Deposit</v>
      </c>
      <c r="O2519" s="3" t="str">
        <f>_xlfn.XLOOKUP(Customer8[[#This Row],[Account Number]], Transaction!C:C,Transaction!E:E)</f>
        <v>ATM</v>
      </c>
      <c r="P2519" s="2">
        <f>_xlfn.XLOOKUP(Customer8[[#This Row],[Account Number]], Transaction!C:C,Transaction!F:F)</f>
        <v>44247</v>
      </c>
      <c r="Q2519" s="3">
        <f>Customer8[[#This Row],[Bank Deposit]]-Customer8[[#This Row],[Saving Accounts]]</f>
        <v>113549.4721</v>
      </c>
      <c r="R2519" s="3">
        <f>IF(AND(K2519="Current", Customer8[[#This Row],[Balance]]&gt;500000), Customer8[[#This Row],[Balance]]*1.02, Customer8[[#This Row],[Balance]])</f>
        <v>113549.4721</v>
      </c>
      <c r="S2519" s="3" t="str">
        <f>TEXT(Customer8[[#This Row],[Transaction_Date]], "MMM")</f>
        <v>Feb</v>
      </c>
      <c r="T2519" s="3" t="str">
        <f t="shared" si="39"/>
        <v>70 Yrs &amp; Above</v>
      </c>
      <c r="U2519" s="3" t="str">
        <f>TEXT(Customer8[[#This Row],[Transaction_Date]],"YYYY")</f>
        <v>2021</v>
      </c>
    </row>
    <row r="2520" spans="1:21" x14ac:dyDescent="0.35">
      <c r="A2520" t="s">
        <v>5161</v>
      </c>
      <c r="B2520">
        <v>817959591</v>
      </c>
      <c r="C2520">
        <v>50</v>
      </c>
      <c r="D2520" s="1">
        <v>26443.5</v>
      </c>
      <c r="E2520" t="s">
        <v>11</v>
      </c>
      <c r="F2520" t="s">
        <v>651</v>
      </c>
      <c r="G2520" t="s">
        <v>2065</v>
      </c>
      <c r="H2520" s="3">
        <v>1932621.557</v>
      </c>
      <c r="I2520" s="3">
        <v>224774.96580000001</v>
      </c>
      <c r="J2520" t="s">
        <v>5162</v>
      </c>
      <c r="K2520" t="str">
        <f>_xlfn.XLOOKUP(A2520, Accounts!A:A, Accounts!E:E, "Not Found")</f>
        <v>Corporate</v>
      </c>
      <c r="L2520" s="3">
        <f>_xlfn.XLOOKUP(A2520, Accounts!A:A, Accounts!G:G, 0)</f>
        <v>570397815</v>
      </c>
      <c r="M2520" s="3" t="str">
        <f>_xlfn.XLOOKUP(A2520, Loan!A:A, Loan!D:D, "0")</f>
        <v>0</v>
      </c>
      <c r="N2520" s="3" t="str">
        <f>_xlfn.XLOOKUP(Customer8[[#This Row],[Account Number]],Transaction!C:C,Transaction!D:D)</f>
        <v>Money Transfer</v>
      </c>
      <c r="O2520" s="3" t="str">
        <f>_xlfn.XLOOKUP(Customer8[[#This Row],[Account Number]], Transaction!C:C,Transaction!E:E)</f>
        <v>Bank</v>
      </c>
      <c r="P2520" s="2">
        <f>_xlfn.XLOOKUP(Customer8[[#This Row],[Account Number]], Transaction!C:C,Transaction!F:F)</f>
        <v>44472</v>
      </c>
      <c r="Q2520" s="3">
        <f>Customer8[[#This Row],[Bank Deposit]]-Customer8[[#This Row],[Saving Accounts]]</f>
        <v>1707846.5912000001</v>
      </c>
      <c r="R2520" s="3">
        <f>IF(AND(K2520="Current", Customer8[[#This Row],[Balance]]&gt;500000), Customer8[[#This Row],[Balance]]*1.02, Customer8[[#This Row],[Balance]])</f>
        <v>1707846.5912000001</v>
      </c>
      <c r="S2520" s="3" t="str">
        <f>TEXT(Customer8[[#This Row],[Transaction_Date]], "MMM")</f>
        <v>Oct</v>
      </c>
      <c r="T2520" s="3" t="str">
        <f t="shared" si="39"/>
        <v>50-59 Yrs</v>
      </c>
      <c r="U2520" s="3" t="str">
        <f>TEXT(Customer8[[#This Row],[Transaction_Date]],"YYYY")</f>
        <v>2021</v>
      </c>
    </row>
    <row r="2521" spans="1:21" x14ac:dyDescent="0.35">
      <c r="A2521" t="s">
        <v>5163</v>
      </c>
      <c r="B2521">
        <v>684928177</v>
      </c>
      <c r="C2521">
        <v>66</v>
      </c>
      <c r="D2521" s="1">
        <v>20599.5</v>
      </c>
      <c r="E2521" t="s">
        <v>11</v>
      </c>
      <c r="F2521" t="s">
        <v>886</v>
      </c>
      <c r="G2521" t="s">
        <v>2065</v>
      </c>
      <c r="H2521" s="3">
        <v>791795.41460000002</v>
      </c>
      <c r="I2521" s="3">
        <v>326869.38909999997</v>
      </c>
      <c r="J2521" t="s">
        <v>5164</v>
      </c>
      <c r="K2521" t="str">
        <f>_xlfn.XLOOKUP(A2521, Accounts!A:A, Accounts!E:E, "Not Found")</f>
        <v>Savings</v>
      </c>
      <c r="L2521" s="3">
        <f>_xlfn.XLOOKUP(A2521, Accounts!A:A, Accounts!G:G, 0)</f>
        <v>2387811309</v>
      </c>
      <c r="M2521" s="3" t="str">
        <f>_xlfn.XLOOKUP(A2521, Loan!A:A, Loan!D:D, "0")</f>
        <v>0</v>
      </c>
      <c r="N2521" s="3" t="str">
        <f>_xlfn.XLOOKUP(Customer8[[#This Row],[Account Number]],Transaction!C:C,Transaction!D:D)</f>
        <v>Money Transfer</v>
      </c>
      <c r="O2521" s="3" t="str">
        <f>_xlfn.XLOOKUP(Customer8[[#This Row],[Account Number]], Transaction!C:C,Transaction!E:E)</f>
        <v>Mobile</v>
      </c>
      <c r="P2521" s="2">
        <f>_xlfn.XLOOKUP(Customer8[[#This Row],[Account Number]], Transaction!C:C,Transaction!F:F)</f>
        <v>44375</v>
      </c>
      <c r="Q2521" s="3">
        <f>Customer8[[#This Row],[Bank Deposit]]-Customer8[[#This Row],[Saving Accounts]]</f>
        <v>464926.02550000005</v>
      </c>
      <c r="R2521" s="3">
        <f>IF(AND(K2521="Current", Customer8[[#This Row],[Balance]]&gt;500000), Customer8[[#This Row],[Balance]]*1.02, Customer8[[#This Row],[Balance]])</f>
        <v>464926.02550000005</v>
      </c>
      <c r="S2521" s="3" t="str">
        <f>TEXT(Customer8[[#This Row],[Transaction_Date]], "MMM")</f>
        <v>Jun</v>
      </c>
      <c r="T2521" s="3" t="str">
        <f t="shared" si="39"/>
        <v>60-69 Yrs</v>
      </c>
      <c r="U2521" s="3" t="str">
        <f>TEXT(Customer8[[#This Row],[Transaction_Date]],"YYYY")</f>
        <v>2021</v>
      </c>
    </row>
    <row r="2522" spans="1:21" x14ac:dyDescent="0.35">
      <c r="A2522" t="s">
        <v>5165</v>
      </c>
      <c r="B2522">
        <v>997371033</v>
      </c>
      <c r="C2522">
        <v>85</v>
      </c>
      <c r="D2522" s="1">
        <v>13659.75</v>
      </c>
      <c r="E2522" t="s">
        <v>11</v>
      </c>
      <c r="F2522" t="s">
        <v>533</v>
      </c>
      <c r="G2522" t="s">
        <v>2065</v>
      </c>
      <c r="H2522" s="3">
        <v>1425990.3107</v>
      </c>
      <c r="I2522" s="3">
        <v>556405.27590000001</v>
      </c>
      <c r="J2522" t="s">
        <v>5166</v>
      </c>
      <c r="K2522" t="str">
        <f>_xlfn.XLOOKUP(A2522, Accounts!A:A, Accounts!E:E, "Not Found")</f>
        <v>Domiciliary</v>
      </c>
      <c r="L2522" s="3">
        <f>_xlfn.XLOOKUP(A2522, Accounts!A:A, Accounts!G:G, 0)</f>
        <v>969705</v>
      </c>
      <c r="M2522" s="3" t="str">
        <f>_xlfn.XLOOKUP(A2522, Loan!A:A, Loan!D:D, "0")</f>
        <v>0</v>
      </c>
      <c r="N2522" s="3" t="str">
        <f>_xlfn.XLOOKUP(Customer8[[#This Row],[Account Number]],Transaction!C:C,Transaction!D:D)</f>
        <v>Money Deposit</v>
      </c>
      <c r="O2522" s="3" t="str">
        <f>_xlfn.XLOOKUP(Customer8[[#This Row],[Account Number]], Transaction!C:C,Transaction!E:E)</f>
        <v>Bank</v>
      </c>
      <c r="P2522" s="2">
        <f>_xlfn.XLOOKUP(Customer8[[#This Row],[Account Number]], Transaction!C:C,Transaction!F:F)</f>
        <v>44546</v>
      </c>
      <c r="Q2522" s="3">
        <f>Customer8[[#This Row],[Bank Deposit]]-Customer8[[#This Row],[Saving Accounts]]</f>
        <v>869585.03480000002</v>
      </c>
      <c r="R2522" s="3">
        <f>IF(AND(K2522="Current", Customer8[[#This Row],[Balance]]&gt;500000), Customer8[[#This Row],[Balance]]*1.02, Customer8[[#This Row],[Balance]])</f>
        <v>869585.03480000002</v>
      </c>
      <c r="S2522" s="3" t="str">
        <f>TEXT(Customer8[[#This Row],[Transaction_Date]], "MMM")</f>
        <v>Dec</v>
      </c>
      <c r="T2522" s="3" t="str">
        <f t="shared" si="39"/>
        <v>70 Yrs &amp; Above</v>
      </c>
      <c r="U2522" s="3" t="str">
        <f>TEXT(Customer8[[#This Row],[Transaction_Date]],"YYYY")</f>
        <v>2021</v>
      </c>
    </row>
    <row r="2523" spans="1:21" x14ac:dyDescent="0.35">
      <c r="A2523" t="s">
        <v>5167</v>
      </c>
      <c r="B2523">
        <v>521061950</v>
      </c>
      <c r="C2523">
        <v>60</v>
      </c>
      <c r="D2523" s="1">
        <v>22791</v>
      </c>
      <c r="E2523" t="s">
        <v>11</v>
      </c>
      <c r="F2523" t="s">
        <v>87</v>
      </c>
      <c r="G2523" t="s">
        <v>2065</v>
      </c>
      <c r="H2523" s="3">
        <v>1206135.0038999999</v>
      </c>
      <c r="I2523" s="3">
        <v>316865.97560000001</v>
      </c>
      <c r="J2523" t="s">
        <v>5168</v>
      </c>
      <c r="K2523" t="str">
        <f>_xlfn.XLOOKUP(A2523, Accounts!A:A, Accounts!E:E, "Not Found")</f>
        <v>Joint</v>
      </c>
      <c r="L2523" s="3">
        <f>_xlfn.XLOOKUP(A2523, Accounts!A:A, Accounts!G:G, 0)</f>
        <v>291468645</v>
      </c>
      <c r="M2523" s="3" t="str">
        <f>_xlfn.XLOOKUP(A2523, Loan!A:A, Loan!D:D, "0")</f>
        <v>0</v>
      </c>
      <c r="N2523" s="3" t="str">
        <f>_xlfn.XLOOKUP(Customer8[[#This Row],[Account Number]],Transaction!C:C,Transaction!D:D)</f>
        <v>Money Transfer</v>
      </c>
      <c r="O2523" s="3" t="str">
        <f>_xlfn.XLOOKUP(Customer8[[#This Row],[Account Number]], Transaction!C:C,Transaction!E:E)</f>
        <v>Bank</v>
      </c>
      <c r="P2523" s="2">
        <f>_xlfn.XLOOKUP(Customer8[[#This Row],[Account Number]], Transaction!C:C,Transaction!F:F)</f>
        <v>44352</v>
      </c>
      <c r="Q2523" s="3">
        <f>Customer8[[#This Row],[Bank Deposit]]-Customer8[[#This Row],[Saving Accounts]]</f>
        <v>889269.02829999989</v>
      </c>
      <c r="R2523" s="3">
        <f>IF(AND(K2523="Current", Customer8[[#This Row],[Balance]]&gt;500000), Customer8[[#This Row],[Balance]]*1.02, Customer8[[#This Row],[Balance]])</f>
        <v>889269.02829999989</v>
      </c>
      <c r="S2523" s="3" t="str">
        <f>TEXT(Customer8[[#This Row],[Transaction_Date]], "MMM")</f>
        <v>Jun</v>
      </c>
      <c r="T2523" s="3" t="str">
        <f t="shared" si="39"/>
        <v>60-69 Yrs</v>
      </c>
      <c r="U2523" s="3" t="str">
        <f>TEXT(Customer8[[#This Row],[Transaction_Date]],"YYYY")</f>
        <v>2021</v>
      </c>
    </row>
    <row r="2524" spans="1:21" x14ac:dyDescent="0.35">
      <c r="A2524" t="s">
        <v>5169</v>
      </c>
      <c r="B2524">
        <v>301691876</v>
      </c>
      <c r="C2524">
        <v>45</v>
      </c>
      <c r="D2524" s="1">
        <v>28269.75</v>
      </c>
      <c r="E2524" t="s">
        <v>11</v>
      </c>
      <c r="F2524" t="s">
        <v>338</v>
      </c>
      <c r="G2524" t="s">
        <v>2065</v>
      </c>
      <c r="H2524" s="3">
        <v>1551055.9975999999</v>
      </c>
      <c r="I2524" s="3">
        <v>840893.9301</v>
      </c>
      <c r="J2524" t="s">
        <v>5170</v>
      </c>
      <c r="K2524" t="str">
        <f>_xlfn.XLOOKUP(A2524, Accounts!A:A, Accounts!E:E, "Not Found")</f>
        <v>Domiciliary</v>
      </c>
      <c r="L2524" s="3">
        <f>_xlfn.XLOOKUP(A2524, Accounts!A:A, Accounts!G:G, 0)</f>
        <v>898353405</v>
      </c>
      <c r="M2524" s="3" t="str">
        <f>_xlfn.XLOOKUP(A2524, Loan!A:A, Loan!D:D, "0")</f>
        <v>0</v>
      </c>
      <c r="N2524" s="3" t="str">
        <f>_xlfn.XLOOKUP(Customer8[[#This Row],[Account Number]],Transaction!C:C,Transaction!D:D)</f>
        <v>Online Payment</v>
      </c>
      <c r="O2524" s="3" t="str">
        <f>_xlfn.XLOOKUP(Customer8[[#This Row],[Account Number]], Transaction!C:C,Transaction!E:E)</f>
        <v>Mobile</v>
      </c>
      <c r="P2524" s="2">
        <f>_xlfn.XLOOKUP(Customer8[[#This Row],[Account Number]], Transaction!C:C,Transaction!F:F)</f>
        <v>44494</v>
      </c>
      <c r="Q2524" s="3">
        <f>Customer8[[#This Row],[Bank Deposit]]-Customer8[[#This Row],[Saving Accounts]]</f>
        <v>710162.06749999989</v>
      </c>
      <c r="R2524" s="3">
        <f>IF(AND(K2524="Current", Customer8[[#This Row],[Balance]]&gt;500000), Customer8[[#This Row],[Balance]]*1.02, Customer8[[#This Row],[Balance]])</f>
        <v>710162.06749999989</v>
      </c>
      <c r="S2524" s="3" t="str">
        <f>TEXT(Customer8[[#This Row],[Transaction_Date]], "MMM")</f>
        <v>Oct</v>
      </c>
      <c r="T2524" s="3" t="str">
        <f t="shared" si="39"/>
        <v>40-49 Yrs</v>
      </c>
      <c r="U2524" s="3" t="str">
        <f>TEXT(Customer8[[#This Row],[Transaction_Date]],"YYYY")</f>
        <v>2021</v>
      </c>
    </row>
    <row r="2525" spans="1:21" x14ac:dyDescent="0.35">
      <c r="A2525" t="s">
        <v>4046</v>
      </c>
      <c r="B2525">
        <v>554023905</v>
      </c>
      <c r="C2525">
        <v>73</v>
      </c>
      <c r="D2525" s="1">
        <v>18042.75</v>
      </c>
      <c r="E2525" t="s">
        <v>11</v>
      </c>
      <c r="F2525" t="s">
        <v>220</v>
      </c>
      <c r="G2525" t="s">
        <v>2065</v>
      </c>
      <c r="H2525" s="3">
        <v>299302.24449999997</v>
      </c>
      <c r="I2525" s="3">
        <v>125706.9427</v>
      </c>
      <c r="J2525" t="s">
        <v>5171</v>
      </c>
      <c r="K2525" t="str">
        <f>_xlfn.XLOOKUP(A2525, Accounts!A:A, Accounts!E:E, "Not Found")</f>
        <v>Domiciliary</v>
      </c>
      <c r="L2525" s="3">
        <f>_xlfn.XLOOKUP(A2525, Accounts!A:A, Accounts!G:G, 0)</f>
        <v>1283085041</v>
      </c>
      <c r="M2525" s="3" t="str">
        <f>_xlfn.XLOOKUP(A2525, Loan!A:A, Loan!D:D, "0")</f>
        <v>0</v>
      </c>
      <c r="N2525" s="3" t="str">
        <f>_xlfn.XLOOKUP(Customer8[[#This Row],[Account Number]],Transaction!C:C,Transaction!D:D)</f>
        <v>Cash Withdrawal</v>
      </c>
      <c r="O2525" s="3" t="str">
        <f>_xlfn.XLOOKUP(Customer8[[#This Row],[Account Number]], Transaction!C:C,Transaction!E:E)</f>
        <v>ATM</v>
      </c>
      <c r="P2525" s="2">
        <f>_xlfn.XLOOKUP(Customer8[[#This Row],[Account Number]], Transaction!C:C,Transaction!F:F)</f>
        <v>44626</v>
      </c>
      <c r="Q2525" s="3">
        <f>Customer8[[#This Row],[Bank Deposit]]-Customer8[[#This Row],[Saving Accounts]]</f>
        <v>173595.30179999996</v>
      </c>
      <c r="R2525" s="3">
        <f>IF(AND(K2525="Current", Customer8[[#This Row],[Balance]]&gt;500000), Customer8[[#This Row],[Balance]]*1.02, Customer8[[#This Row],[Balance]])</f>
        <v>173595.30179999996</v>
      </c>
      <c r="S2525" s="3" t="str">
        <f>TEXT(Customer8[[#This Row],[Transaction_Date]], "MMM")</f>
        <v>Mar</v>
      </c>
      <c r="T2525" s="3" t="str">
        <f t="shared" si="39"/>
        <v>70 Yrs &amp; Above</v>
      </c>
      <c r="U2525" s="3" t="str">
        <f>TEXT(Customer8[[#This Row],[Transaction_Date]],"YYYY")</f>
        <v>2022</v>
      </c>
    </row>
    <row r="2526" spans="1:21" x14ac:dyDescent="0.35">
      <c r="A2526" t="s">
        <v>5172</v>
      </c>
      <c r="B2526">
        <v>271603947</v>
      </c>
      <c r="C2526">
        <v>69</v>
      </c>
      <c r="D2526" s="1">
        <v>19503.75</v>
      </c>
      <c r="E2526" t="s">
        <v>11</v>
      </c>
      <c r="F2526" t="s">
        <v>1017</v>
      </c>
      <c r="G2526" t="s">
        <v>2065</v>
      </c>
      <c r="H2526" s="3">
        <v>243023.25940000001</v>
      </c>
      <c r="I2526" s="3">
        <v>80100.4663</v>
      </c>
      <c r="J2526" t="s">
        <v>5173</v>
      </c>
      <c r="K2526" t="str">
        <f>_xlfn.XLOOKUP(A2526, Accounts!A:A, Accounts!E:E, "Not Found")</f>
        <v>Joint</v>
      </c>
      <c r="L2526" s="3">
        <f>_xlfn.XLOOKUP(A2526, Accounts!A:A, Accounts!G:G, 0)</f>
        <v>1473398622</v>
      </c>
      <c r="M2526" s="3" t="str">
        <f>_xlfn.XLOOKUP(A2526, Loan!A:A, Loan!D:D, "0")</f>
        <v>0</v>
      </c>
      <c r="N2526" s="3" t="str">
        <f>_xlfn.XLOOKUP(Customer8[[#This Row],[Account Number]],Transaction!C:C,Transaction!D:D)</f>
        <v>Checks</v>
      </c>
      <c r="O2526" s="3" t="str">
        <f>_xlfn.XLOOKUP(Customer8[[#This Row],[Account Number]], Transaction!C:C,Transaction!E:E)</f>
        <v>Informal Services</v>
      </c>
      <c r="P2526" s="2">
        <f>_xlfn.XLOOKUP(Customer8[[#This Row],[Account Number]], Transaction!C:C,Transaction!F:F)</f>
        <v>44529</v>
      </c>
      <c r="Q2526" s="3">
        <f>Customer8[[#This Row],[Bank Deposit]]-Customer8[[#This Row],[Saving Accounts]]</f>
        <v>162922.79310000001</v>
      </c>
      <c r="R2526" s="3">
        <f>IF(AND(K2526="Current", Customer8[[#This Row],[Balance]]&gt;500000), Customer8[[#This Row],[Balance]]*1.02, Customer8[[#This Row],[Balance]])</f>
        <v>162922.79310000001</v>
      </c>
      <c r="S2526" s="3" t="str">
        <f>TEXT(Customer8[[#This Row],[Transaction_Date]], "MMM")</f>
        <v>Nov</v>
      </c>
      <c r="T2526" s="3" t="str">
        <f t="shared" si="39"/>
        <v>60-69 Yrs</v>
      </c>
      <c r="U2526" s="3" t="str">
        <f>TEXT(Customer8[[#This Row],[Transaction_Date]],"YYYY")</f>
        <v>2021</v>
      </c>
    </row>
    <row r="2527" spans="1:21" x14ac:dyDescent="0.35">
      <c r="A2527" t="s">
        <v>5174</v>
      </c>
      <c r="B2527">
        <v>562212047</v>
      </c>
      <c r="C2527">
        <v>76</v>
      </c>
      <c r="D2527" s="1">
        <v>16947</v>
      </c>
      <c r="E2527" t="s">
        <v>11</v>
      </c>
      <c r="F2527" t="s">
        <v>984</v>
      </c>
      <c r="G2527" t="s">
        <v>2065</v>
      </c>
      <c r="H2527" s="3">
        <v>25563.149799999999</v>
      </c>
      <c r="I2527" s="3">
        <v>11901.727000000001</v>
      </c>
      <c r="J2527" t="s">
        <v>5175</v>
      </c>
      <c r="K2527" t="str">
        <f>_xlfn.XLOOKUP(A2527, Accounts!A:A, Accounts!E:E, "Not Found")</f>
        <v>Fixed Deposit</v>
      </c>
      <c r="L2527" s="3">
        <f>_xlfn.XLOOKUP(A2527, Accounts!A:A, Accounts!G:G, 0)</f>
        <v>1106668224</v>
      </c>
      <c r="M2527" s="3" t="str">
        <f>_xlfn.XLOOKUP(A2527, Loan!A:A, Loan!D:D, "0")</f>
        <v>0</v>
      </c>
      <c r="N2527" s="3" t="str">
        <f>_xlfn.XLOOKUP(Customer8[[#This Row],[Account Number]],Transaction!C:C,Transaction!D:D)</f>
        <v>Cash Withdrawal</v>
      </c>
      <c r="O2527" s="3" t="str">
        <f>_xlfn.XLOOKUP(Customer8[[#This Row],[Account Number]], Transaction!C:C,Transaction!E:E)</f>
        <v>Bank</v>
      </c>
      <c r="P2527" s="2">
        <f>_xlfn.XLOOKUP(Customer8[[#This Row],[Account Number]], Transaction!C:C,Transaction!F:F)</f>
        <v>44211</v>
      </c>
      <c r="Q2527" s="3">
        <f>Customer8[[#This Row],[Bank Deposit]]-Customer8[[#This Row],[Saving Accounts]]</f>
        <v>13661.422799999998</v>
      </c>
      <c r="R2527" s="3">
        <f>IF(AND(K2527="Current", Customer8[[#This Row],[Balance]]&gt;500000), Customer8[[#This Row],[Balance]]*1.02, Customer8[[#This Row],[Balance]])</f>
        <v>13661.422799999998</v>
      </c>
      <c r="S2527" s="3" t="str">
        <f>TEXT(Customer8[[#This Row],[Transaction_Date]], "MMM")</f>
        <v>Jan</v>
      </c>
      <c r="T2527" s="3" t="str">
        <f t="shared" si="39"/>
        <v>70 Yrs &amp; Above</v>
      </c>
      <c r="U2527" s="3" t="str">
        <f>TEXT(Customer8[[#This Row],[Transaction_Date]],"YYYY")</f>
        <v>2021</v>
      </c>
    </row>
    <row r="2528" spans="1:21" x14ac:dyDescent="0.35">
      <c r="A2528" t="s">
        <v>5176</v>
      </c>
      <c r="B2528">
        <v>154030779</v>
      </c>
      <c r="C2528">
        <v>77</v>
      </c>
      <c r="D2528" s="1">
        <v>16581.75</v>
      </c>
      <c r="E2528" t="s">
        <v>11</v>
      </c>
      <c r="F2528" t="s">
        <v>365</v>
      </c>
      <c r="G2528" t="s">
        <v>2065</v>
      </c>
      <c r="H2528" s="3">
        <v>11363.748</v>
      </c>
      <c r="I2528" s="3">
        <v>4470.9827999999998</v>
      </c>
      <c r="J2528" t="s">
        <v>5177</v>
      </c>
      <c r="K2528" t="str">
        <f>_xlfn.XLOOKUP(A2528, Accounts!A:A, Accounts!E:E, "Not Found")</f>
        <v>Joint</v>
      </c>
      <c r="L2528" s="3">
        <f>_xlfn.XLOOKUP(A2528, Accounts!A:A, Accounts!G:G, 0)</f>
        <v>3947207719</v>
      </c>
      <c r="M2528" s="3" t="str">
        <f>_xlfn.XLOOKUP(A2528, Loan!A:A, Loan!D:D, "0")</f>
        <v>0</v>
      </c>
      <c r="N2528" s="3" t="str">
        <f>_xlfn.XLOOKUP(Customer8[[#This Row],[Account Number]],Transaction!C:C,Transaction!D:D)</f>
        <v>Cash Withdrawal</v>
      </c>
      <c r="O2528" s="3" t="str">
        <f>_xlfn.XLOOKUP(Customer8[[#This Row],[Account Number]], Transaction!C:C,Transaction!E:E)</f>
        <v>POS</v>
      </c>
      <c r="P2528" s="2">
        <f>_xlfn.XLOOKUP(Customer8[[#This Row],[Account Number]], Transaction!C:C,Transaction!F:F)</f>
        <v>44387</v>
      </c>
      <c r="Q2528" s="3">
        <f>Customer8[[#This Row],[Bank Deposit]]-Customer8[[#This Row],[Saving Accounts]]</f>
        <v>6892.7651999999998</v>
      </c>
      <c r="R2528" s="3">
        <f>IF(AND(K2528="Current", Customer8[[#This Row],[Balance]]&gt;500000), Customer8[[#This Row],[Balance]]*1.02, Customer8[[#This Row],[Balance]])</f>
        <v>6892.7651999999998</v>
      </c>
      <c r="S2528" s="3" t="str">
        <f>TEXT(Customer8[[#This Row],[Transaction_Date]], "MMM")</f>
        <v>Jul</v>
      </c>
      <c r="T2528" s="3" t="str">
        <f t="shared" si="39"/>
        <v>70 Yrs &amp; Above</v>
      </c>
      <c r="U2528" s="3" t="str">
        <f>TEXT(Customer8[[#This Row],[Transaction_Date]],"YYYY")</f>
        <v>2021</v>
      </c>
    </row>
    <row r="2529" spans="1:21" x14ac:dyDescent="0.35">
      <c r="A2529" t="s">
        <v>5178</v>
      </c>
      <c r="B2529">
        <v>571443392</v>
      </c>
      <c r="C2529">
        <v>37</v>
      </c>
      <c r="D2529" s="1">
        <v>31191.75</v>
      </c>
      <c r="E2529" t="s">
        <v>11</v>
      </c>
      <c r="F2529" t="s">
        <v>293</v>
      </c>
      <c r="G2529" t="s">
        <v>2065</v>
      </c>
      <c r="H2529" s="3">
        <v>34504.451699999998</v>
      </c>
      <c r="I2529" s="3">
        <v>8748.9254000000001</v>
      </c>
      <c r="J2529" t="s">
        <v>5179</v>
      </c>
      <c r="K2529" t="str">
        <f>_xlfn.XLOOKUP(A2529, Accounts!A:A, Accounts!E:E, "Not Found")</f>
        <v>Current</v>
      </c>
      <c r="L2529" s="3">
        <f>_xlfn.XLOOKUP(A2529, Accounts!A:A, Accounts!G:G, 0)</f>
        <v>890516385</v>
      </c>
      <c r="M2529" s="3" t="str">
        <f>_xlfn.XLOOKUP(A2529, Loan!A:A, Loan!D:D, "0")</f>
        <v>0</v>
      </c>
      <c r="N2529" s="3" t="str">
        <f>_xlfn.XLOOKUP(Customer8[[#This Row],[Account Number]],Transaction!C:C,Transaction!D:D)</f>
        <v>Online Payment</v>
      </c>
      <c r="O2529" s="3" t="str">
        <f>_xlfn.XLOOKUP(Customer8[[#This Row],[Account Number]], Transaction!C:C,Transaction!E:E)</f>
        <v>Internet Banking</v>
      </c>
      <c r="P2529" s="2">
        <f>_xlfn.XLOOKUP(Customer8[[#This Row],[Account Number]], Transaction!C:C,Transaction!F:F)</f>
        <v>44663</v>
      </c>
      <c r="Q2529" s="3">
        <f>Customer8[[#This Row],[Bank Deposit]]-Customer8[[#This Row],[Saving Accounts]]</f>
        <v>25755.526299999998</v>
      </c>
      <c r="R2529" s="3">
        <f>IF(AND(K2529="Current", Customer8[[#This Row],[Balance]]&gt;500000), Customer8[[#This Row],[Balance]]*1.02, Customer8[[#This Row],[Balance]])</f>
        <v>25755.526299999998</v>
      </c>
      <c r="S2529" s="3" t="str">
        <f>TEXT(Customer8[[#This Row],[Transaction_Date]], "MMM")</f>
        <v>Apr</v>
      </c>
      <c r="T2529" s="3" t="str">
        <f t="shared" si="39"/>
        <v>30-39 Yrs</v>
      </c>
      <c r="U2529" s="3" t="str">
        <f>TEXT(Customer8[[#This Row],[Transaction_Date]],"YYYY")</f>
        <v>2022</v>
      </c>
    </row>
    <row r="2530" spans="1:21" x14ac:dyDescent="0.35">
      <c r="A2530" t="s">
        <v>5180</v>
      </c>
      <c r="B2530">
        <v>906291581</v>
      </c>
      <c r="C2530">
        <v>53</v>
      </c>
      <c r="D2530" s="1">
        <v>25347.75</v>
      </c>
      <c r="E2530" t="s">
        <v>11</v>
      </c>
      <c r="F2530" t="s">
        <v>223</v>
      </c>
      <c r="G2530" t="s">
        <v>2065</v>
      </c>
      <c r="H2530" s="3">
        <v>58017.849099999999</v>
      </c>
      <c r="I2530" s="3">
        <v>20257.316500000001</v>
      </c>
      <c r="J2530" t="s">
        <v>5181</v>
      </c>
      <c r="K2530" t="str">
        <f>_xlfn.XLOOKUP(A2530, Accounts!A:A, Accounts!E:E, "Not Found")</f>
        <v>Fixed Deposit</v>
      </c>
      <c r="L2530" s="3">
        <f>_xlfn.XLOOKUP(A2530, Accounts!A:A, Accounts!G:G, 0)</f>
        <v>842083584</v>
      </c>
      <c r="M2530" s="3" t="str">
        <f>_xlfn.XLOOKUP(A2530, Loan!A:A, Loan!D:D, "0")</f>
        <v>0</v>
      </c>
      <c r="N2530" s="3" t="str">
        <f>_xlfn.XLOOKUP(Customer8[[#This Row],[Account Number]],Transaction!C:C,Transaction!D:D)</f>
        <v>Money Transfer</v>
      </c>
      <c r="O2530" s="3" t="str">
        <f>_xlfn.XLOOKUP(Customer8[[#This Row],[Account Number]], Transaction!C:C,Transaction!E:E)</f>
        <v>Mobile</v>
      </c>
      <c r="P2530" s="2">
        <f>_xlfn.XLOOKUP(Customer8[[#This Row],[Account Number]], Transaction!C:C,Transaction!F:F)</f>
        <v>44299</v>
      </c>
      <c r="Q2530" s="3">
        <f>Customer8[[#This Row],[Bank Deposit]]-Customer8[[#This Row],[Saving Accounts]]</f>
        <v>37760.532599999999</v>
      </c>
      <c r="R2530" s="3">
        <f>IF(AND(K2530="Current", Customer8[[#This Row],[Balance]]&gt;500000), Customer8[[#This Row],[Balance]]*1.02, Customer8[[#This Row],[Balance]])</f>
        <v>37760.532599999999</v>
      </c>
      <c r="S2530" s="3" t="str">
        <f>TEXT(Customer8[[#This Row],[Transaction_Date]], "MMM")</f>
        <v>Apr</v>
      </c>
      <c r="T2530" s="3" t="str">
        <f t="shared" si="39"/>
        <v>50-59 Yrs</v>
      </c>
      <c r="U2530" s="3" t="str">
        <f>TEXT(Customer8[[#This Row],[Transaction_Date]],"YYYY")</f>
        <v>2021</v>
      </c>
    </row>
    <row r="2531" spans="1:21" x14ac:dyDescent="0.35">
      <c r="A2531" t="s">
        <v>5182</v>
      </c>
      <c r="B2531">
        <v>504825236</v>
      </c>
      <c r="C2531">
        <v>49</v>
      </c>
      <c r="D2531" s="1">
        <v>26808.75</v>
      </c>
      <c r="E2531" t="s">
        <v>11</v>
      </c>
      <c r="F2531" t="s">
        <v>370</v>
      </c>
      <c r="G2531" t="s">
        <v>2065</v>
      </c>
      <c r="H2531" s="3">
        <v>388086.429</v>
      </c>
      <c r="I2531" s="3">
        <v>124644.22960000001</v>
      </c>
      <c r="J2531" t="s">
        <v>5183</v>
      </c>
      <c r="K2531" t="str">
        <f>_xlfn.XLOOKUP(A2531, Accounts!A:A, Accounts!E:E, "Not Found")</f>
        <v>Domiciliary</v>
      </c>
      <c r="L2531" s="3">
        <f>_xlfn.XLOOKUP(A2531, Accounts!A:A, Accounts!G:G, 0)</f>
        <v>294392384</v>
      </c>
      <c r="M2531" s="3" t="str">
        <f>_xlfn.XLOOKUP(A2531, Loan!A:A, Loan!D:D, "0")</f>
        <v>0</v>
      </c>
      <c r="N2531" s="3" t="str">
        <f>_xlfn.XLOOKUP(Customer8[[#This Row],[Account Number]],Transaction!C:C,Transaction!D:D)</f>
        <v>Money Transfer</v>
      </c>
      <c r="O2531" s="3" t="str">
        <f>_xlfn.XLOOKUP(Customer8[[#This Row],[Account Number]], Transaction!C:C,Transaction!E:E)</f>
        <v>Mobile</v>
      </c>
      <c r="P2531" s="2">
        <f>_xlfn.XLOOKUP(Customer8[[#This Row],[Account Number]], Transaction!C:C,Transaction!F:F)</f>
        <v>44551</v>
      </c>
      <c r="Q2531" s="3">
        <f>Customer8[[#This Row],[Bank Deposit]]-Customer8[[#This Row],[Saving Accounts]]</f>
        <v>263442.19939999998</v>
      </c>
      <c r="R2531" s="3">
        <f>IF(AND(K2531="Current", Customer8[[#This Row],[Balance]]&gt;500000), Customer8[[#This Row],[Balance]]*1.02, Customer8[[#This Row],[Balance]])</f>
        <v>263442.19939999998</v>
      </c>
      <c r="S2531" s="3" t="str">
        <f>TEXT(Customer8[[#This Row],[Transaction_Date]], "MMM")</f>
        <v>Dec</v>
      </c>
      <c r="T2531" s="3" t="str">
        <f t="shared" si="39"/>
        <v>40-49 Yrs</v>
      </c>
      <c r="U2531" s="3" t="str">
        <f>TEXT(Customer8[[#This Row],[Transaction_Date]],"YYYY")</f>
        <v>2021</v>
      </c>
    </row>
    <row r="2532" spans="1:21" x14ac:dyDescent="0.35">
      <c r="A2532" t="s">
        <v>5184</v>
      </c>
      <c r="B2532">
        <v>669645088</v>
      </c>
      <c r="C2532">
        <v>80</v>
      </c>
      <c r="D2532" s="1">
        <v>15486</v>
      </c>
      <c r="E2532" t="s">
        <v>11</v>
      </c>
      <c r="F2532" t="s">
        <v>886</v>
      </c>
      <c r="G2532" t="s">
        <v>2065</v>
      </c>
      <c r="H2532" s="3">
        <v>934865.44270000001</v>
      </c>
      <c r="I2532" s="3">
        <v>326893.3468</v>
      </c>
      <c r="J2532" t="s">
        <v>5185</v>
      </c>
      <c r="K2532" t="str">
        <f>_xlfn.XLOOKUP(A2532, Accounts!A:A, Accounts!E:E, "Not Found")</f>
        <v>Savings</v>
      </c>
      <c r="L2532" s="3">
        <f>_xlfn.XLOOKUP(A2532, Accounts!A:A, Accounts!G:G, 0)</f>
        <v>1136845567</v>
      </c>
      <c r="M2532" s="3" t="str">
        <f>_xlfn.XLOOKUP(A2532, Loan!A:A, Loan!D:D, "0")</f>
        <v>0</v>
      </c>
      <c r="N2532" s="3" t="str">
        <f>_xlfn.XLOOKUP(Customer8[[#This Row],[Account Number]],Transaction!C:C,Transaction!D:D)</f>
        <v>Cash Withdrawal</v>
      </c>
      <c r="O2532" s="3" t="str">
        <f>_xlfn.XLOOKUP(Customer8[[#This Row],[Account Number]], Transaction!C:C,Transaction!E:E)</f>
        <v>ATM</v>
      </c>
      <c r="P2532" s="2">
        <f>_xlfn.XLOOKUP(Customer8[[#This Row],[Account Number]], Transaction!C:C,Transaction!F:F)</f>
        <v>44542</v>
      </c>
      <c r="Q2532" s="3">
        <f>Customer8[[#This Row],[Bank Deposit]]-Customer8[[#This Row],[Saving Accounts]]</f>
        <v>607972.09590000007</v>
      </c>
      <c r="R2532" s="3">
        <f>IF(AND(K2532="Current", Customer8[[#This Row],[Balance]]&gt;500000), Customer8[[#This Row],[Balance]]*1.02, Customer8[[#This Row],[Balance]])</f>
        <v>607972.09590000007</v>
      </c>
      <c r="S2532" s="3" t="str">
        <f>TEXT(Customer8[[#This Row],[Transaction_Date]], "MMM")</f>
        <v>Dec</v>
      </c>
      <c r="T2532" s="3" t="str">
        <f t="shared" si="39"/>
        <v>70 Yrs &amp; Above</v>
      </c>
      <c r="U2532" s="3" t="str">
        <f>TEXT(Customer8[[#This Row],[Transaction_Date]],"YYYY")</f>
        <v>2021</v>
      </c>
    </row>
    <row r="2533" spans="1:21" x14ac:dyDescent="0.35">
      <c r="A2533" t="s">
        <v>5186</v>
      </c>
      <c r="B2533">
        <v>965241292</v>
      </c>
      <c r="C2533">
        <v>61</v>
      </c>
      <c r="D2533" s="1">
        <v>22425.75</v>
      </c>
      <c r="E2533" t="s">
        <v>11</v>
      </c>
      <c r="F2533" t="s">
        <v>1364</v>
      </c>
      <c r="G2533" t="s">
        <v>2065</v>
      </c>
      <c r="H2533" s="3">
        <v>65048.480000000003</v>
      </c>
      <c r="I2533" s="3">
        <v>38980.301599999999</v>
      </c>
      <c r="J2533" t="s">
        <v>5187</v>
      </c>
      <c r="K2533" t="str">
        <f>_xlfn.XLOOKUP(A2533, Accounts!A:A, Accounts!E:E, "Not Found")</f>
        <v>Current</v>
      </c>
      <c r="L2533" s="3">
        <f>_xlfn.XLOOKUP(A2533, Accounts!A:A, Accounts!G:G, 0)</f>
        <v>1796273244</v>
      </c>
      <c r="M2533" s="3" t="str">
        <f>_xlfn.XLOOKUP(A2533, Loan!A:A, Loan!D:D, "0")</f>
        <v>0</v>
      </c>
      <c r="N2533" s="3" t="str">
        <f>_xlfn.XLOOKUP(Customer8[[#This Row],[Account Number]],Transaction!C:C,Transaction!D:D)</f>
        <v>Checks</v>
      </c>
      <c r="O2533" s="3" t="str">
        <f>_xlfn.XLOOKUP(Customer8[[#This Row],[Account Number]], Transaction!C:C,Transaction!E:E)</f>
        <v>Bank</v>
      </c>
      <c r="P2533" s="2">
        <f>_xlfn.XLOOKUP(Customer8[[#This Row],[Account Number]], Transaction!C:C,Transaction!F:F)</f>
        <v>44583</v>
      </c>
      <c r="Q2533" s="3">
        <f>Customer8[[#This Row],[Bank Deposit]]-Customer8[[#This Row],[Saving Accounts]]</f>
        <v>26068.178400000004</v>
      </c>
      <c r="R2533" s="3">
        <f>IF(AND(K2533="Current", Customer8[[#This Row],[Balance]]&gt;500000), Customer8[[#This Row],[Balance]]*1.02, Customer8[[#This Row],[Balance]])</f>
        <v>26068.178400000004</v>
      </c>
      <c r="S2533" s="3" t="str">
        <f>TEXT(Customer8[[#This Row],[Transaction_Date]], "MMM")</f>
        <v>Jan</v>
      </c>
      <c r="T2533" s="3" t="str">
        <f t="shared" si="39"/>
        <v>60-69 Yrs</v>
      </c>
      <c r="U2533" s="3" t="str">
        <f>TEXT(Customer8[[#This Row],[Transaction_Date]],"YYYY")</f>
        <v>2022</v>
      </c>
    </row>
    <row r="2534" spans="1:21" x14ac:dyDescent="0.35">
      <c r="A2534" t="s">
        <v>5188</v>
      </c>
      <c r="B2534">
        <v>896934867</v>
      </c>
      <c r="C2534">
        <v>53</v>
      </c>
      <c r="D2534" s="1">
        <v>25347.75</v>
      </c>
      <c r="E2534" t="s">
        <v>11</v>
      </c>
      <c r="F2534" t="s">
        <v>1694</v>
      </c>
      <c r="G2534" t="s">
        <v>2065</v>
      </c>
      <c r="H2534" s="3">
        <v>291710.70429999998</v>
      </c>
      <c r="I2534" s="3">
        <v>362474.07520000002</v>
      </c>
      <c r="J2534" t="s">
        <v>5189</v>
      </c>
      <c r="K2534" t="str">
        <f>_xlfn.XLOOKUP(A2534, Accounts!A:A, Accounts!E:E, "Not Found")</f>
        <v>Current</v>
      </c>
      <c r="L2534" s="3">
        <f>_xlfn.XLOOKUP(A2534, Accounts!A:A, Accounts!G:G, 0)</f>
        <v>1926755496</v>
      </c>
      <c r="M2534" s="3" t="str">
        <f>_xlfn.XLOOKUP(A2534, Loan!A:A, Loan!D:D, "0")</f>
        <v>0</v>
      </c>
      <c r="N2534" s="3" t="str">
        <f>_xlfn.XLOOKUP(Customer8[[#This Row],[Account Number]],Transaction!C:C,Transaction!D:D)</f>
        <v>Online Payment</v>
      </c>
      <c r="O2534" s="3" t="str">
        <f>_xlfn.XLOOKUP(Customer8[[#This Row],[Account Number]], Transaction!C:C,Transaction!E:E)</f>
        <v>Mobile</v>
      </c>
      <c r="P2534" s="2">
        <f>_xlfn.XLOOKUP(Customer8[[#This Row],[Account Number]], Transaction!C:C,Transaction!F:F)</f>
        <v>44240</v>
      </c>
      <c r="Q2534" s="3">
        <f>Customer8[[#This Row],[Bank Deposit]]-Customer8[[#This Row],[Saving Accounts]]</f>
        <v>-70763.370900000038</v>
      </c>
      <c r="R2534" s="3">
        <f>IF(AND(K2534="Current", Customer8[[#This Row],[Balance]]&gt;500000), Customer8[[#This Row],[Balance]]*1.02, Customer8[[#This Row],[Balance]])</f>
        <v>-70763.370900000038</v>
      </c>
      <c r="S2534" s="3" t="str">
        <f>TEXT(Customer8[[#This Row],[Transaction_Date]], "MMM")</f>
        <v>Feb</v>
      </c>
      <c r="T2534" s="3" t="str">
        <f t="shared" si="39"/>
        <v>50-59 Yrs</v>
      </c>
      <c r="U2534" s="3" t="str">
        <f>TEXT(Customer8[[#This Row],[Transaction_Date]],"YYYY")</f>
        <v>2021</v>
      </c>
    </row>
    <row r="2535" spans="1:21" x14ac:dyDescent="0.35">
      <c r="A2535" t="s">
        <v>5190</v>
      </c>
      <c r="B2535">
        <v>429876463</v>
      </c>
      <c r="C2535">
        <v>82</v>
      </c>
      <c r="D2535" s="1">
        <v>14755.5</v>
      </c>
      <c r="E2535" t="s">
        <v>11</v>
      </c>
      <c r="F2535" t="s">
        <v>1308</v>
      </c>
      <c r="G2535" t="s">
        <v>2065</v>
      </c>
      <c r="H2535" s="3">
        <v>44965.237999999998</v>
      </c>
      <c r="I2535" s="3">
        <v>18599.968499999999</v>
      </c>
      <c r="J2535" t="s">
        <v>5191</v>
      </c>
      <c r="K2535" t="str">
        <f>_xlfn.XLOOKUP(A2535, Accounts!A:A, Accounts!E:E, "Not Found")</f>
        <v>Domiciliary</v>
      </c>
      <c r="L2535" s="3">
        <f>_xlfn.XLOOKUP(A2535, Accounts!A:A, Accounts!G:G, 0)</f>
        <v>2739434516</v>
      </c>
      <c r="M2535" s="3" t="str">
        <f>_xlfn.XLOOKUP(A2535, Loan!A:A, Loan!D:D, "0")</f>
        <v>0</v>
      </c>
      <c r="N2535" s="3" t="str">
        <f>_xlfn.XLOOKUP(Customer8[[#This Row],[Account Number]],Transaction!C:C,Transaction!D:D)</f>
        <v>Money Transfer</v>
      </c>
      <c r="O2535" s="3" t="str">
        <f>_xlfn.XLOOKUP(Customer8[[#This Row],[Account Number]], Transaction!C:C,Transaction!E:E)</f>
        <v>Mobile</v>
      </c>
      <c r="P2535" s="2">
        <f>_xlfn.XLOOKUP(Customer8[[#This Row],[Account Number]], Transaction!C:C,Transaction!F:F)</f>
        <v>44211</v>
      </c>
      <c r="Q2535" s="3">
        <f>Customer8[[#This Row],[Bank Deposit]]-Customer8[[#This Row],[Saving Accounts]]</f>
        <v>26365.269499999999</v>
      </c>
      <c r="R2535" s="3">
        <f>IF(AND(K2535="Current", Customer8[[#This Row],[Balance]]&gt;500000), Customer8[[#This Row],[Balance]]*1.02, Customer8[[#This Row],[Balance]])</f>
        <v>26365.269499999999</v>
      </c>
      <c r="S2535" s="3" t="str">
        <f>TEXT(Customer8[[#This Row],[Transaction_Date]], "MMM")</f>
        <v>Jan</v>
      </c>
      <c r="T2535" s="3" t="str">
        <f t="shared" si="39"/>
        <v>70 Yrs &amp; Above</v>
      </c>
      <c r="U2535" s="3" t="str">
        <f>TEXT(Customer8[[#This Row],[Transaction_Date]],"YYYY")</f>
        <v>2021</v>
      </c>
    </row>
    <row r="2536" spans="1:21" x14ac:dyDescent="0.35">
      <c r="A2536" t="s">
        <v>5192</v>
      </c>
      <c r="B2536">
        <v>386721027</v>
      </c>
      <c r="C2536">
        <v>74</v>
      </c>
      <c r="D2536" s="1">
        <v>17677.5</v>
      </c>
      <c r="E2536" t="s">
        <v>11</v>
      </c>
      <c r="F2536" t="s">
        <v>1250</v>
      </c>
      <c r="G2536" t="s">
        <v>2065</v>
      </c>
      <c r="H2536" s="3">
        <v>117928.07709999999</v>
      </c>
      <c r="I2536" s="3">
        <v>40485.469700000001</v>
      </c>
      <c r="J2536" t="s">
        <v>5193</v>
      </c>
      <c r="K2536" t="str">
        <f>_xlfn.XLOOKUP(A2536, Accounts!A:A, Accounts!E:E, "Not Found")</f>
        <v>Current</v>
      </c>
      <c r="L2536" s="3">
        <f>_xlfn.XLOOKUP(A2536, Accounts!A:A, Accounts!G:G, 0)</f>
        <v>362819625</v>
      </c>
      <c r="M2536" s="3" t="str">
        <f>_xlfn.XLOOKUP(A2536, Loan!A:A, Loan!D:D, "0")</f>
        <v>0</v>
      </c>
      <c r="N2536" s="3" t="str">
        <f>_xlfn.XLOOKUP(Customer8[[#This Row],[Account Number]],Transaction!C:C,Transaction!D:D)</f>
        <v>Money Transfer</v>
      </c>
      <c r="O2536" s="3" t="str">
        <f>_xlfn.XLOOKUP(Customer8[[#This Row],[Account Number]], Transaction!C:C,Transaction!E:E)</f>
        <v>Internet Banking</v>
      </c>
      <c r="P2536" s="2">
        <f>_xlfn.XLOOKUP(Customer8[[#This Row],[Account Number]], Transaction!C:C,Transaction!F:F)</f>
        <v>44326</v>
      </c>
      <c r="Q2536" s="3">
        <f>Customer8[[#This Row],[Bank Deposit]]-Customer8[[#This Row],[Saving Accounts]]</f>
        <v>77442.607399999994</v>
      </c>
      <c r="R2536" s="3">
        <f>IF(AND(K2536="Current", Customer8[[#This Row],[Balance]]&gt;500000), Customer8[[#This Row],[Balance]]*1.02, Customer8[[#This Row],[Balance]])</f>
        <v>77442.607399999994</v>
      </c>
      <c r="S2536" s="3" t="str">
        <f>TEXT(Customer8[[#This Row],[Transaction_Date]], "MMM")</f>
        <v>May</v>
      </c>
      <c r="T2536" s="3" t="str">
        <f t="shared" si="39"/>
        <v>70 Yrs &amp; Above</v>
      </c>
      <c r="U2536" s="3" t="str">
        <f>TEXT(Customer8[[#This Row],[Transaction_Date]],"YYYY")</f>
        <v>2021</v>
      </c>
    </row>
    <row r="2537" spans="1:21" x14ac:dyDescent="0.35">
      <c r="A2537" t="s">
        <v>5194</v>
      </c>
      <c r="B2537">
        <v>49382283</v>
      </c>
      <c r="C2537">
        <v>75</v>
      </c>
      <c r="D2537" s="1">
        <v>17312.25</v>
      </c>
      <c r="E2537" t="s">
        <v>11</v>
      </c>
      <c r="F2537" t="s">
        <v>276</v>
      </c>
      <c r="G2537" t="s">
        <v>2065</v>
      </c>
      <c r="H2537" s="3">
        <v>1209702.5622</v>
      </c>
      <c r="I2537" s="3">
        <v>332242.25300000003</v>
      </c>
      <c r="J2537" t="s">
        <v>5195</v>
      </c>
      <c r="K2537" t="str">
        <f>_xlfn.XLOOKUP(A2537, Accounts!A:A, Accounts!E:E, "Not Found")</f>
        <v>Current</v>
      </c>
      <c r="L2537" s="3">
        <f>_xlfn.XLOOKUP(A2537, Accounts!A:A, Accounts!G:G, 0)</f>
        <v>2944012544</v>
      </c>
      <c r="M2537" s="3" t="str">
        <f>_xlfn.XLOOKUP(A2537, Loan!A:A, Loan!D:D, "0")</f>
        <v>0</v>
      </c>
      <c r="N2537" s="3" t="str">
        <f>_xlfn.XLOOKUP(Customer8[[#This Row],[Account Number]],Transaction!C:C,Transaction!D:D)</f>
        <v>Cash Withdrawal</v>
      </c>
      <c r="O2537" s="3" t="str">
        <f>_xlfn.XLOOKUP(Customer8[[#This Row],[Account Number]], Transaction!C:C,Transaction!E:E)</f>
        <v>ATM</v>
      </c>
      <c r="P2537" s="2">
        <f>_xlfn.XLOOKUP(Customer8[[#This Row],[Account Number]], Transaction!C:C,Transaction!F:F)</f>
        <v>44511</v>
      </c>
      <c r="Q2537" s="3">
        <f>Customer8[[#This Row],[Bank Deposit]]-Customer8[[#This Row],[Saving Accounts]]</f>
        <v>877460.30920000002</v>
      </c>
      <c r="R2537" s="3">
        <f>IF(AND(K2537="Current", Customer8[[#This Row],[Balance]]&gt;500000), Customer8[[#This Row],[Balance]]*1.02, Customer8[[#This Row],[Balance]])</f>
        <v>895009.51538400003</v>
      </c>
      <c r="S2537" s="3" t="str">
        <f>TEXT(Customer8[[#This Row],[Transaction_Date]], "MMM")</f>
        <v>Nov</v>
      </c>
      <c r="T2537" s="3" t="str">
        <f t="shared" si="39"/>
        <v>70 Yrs &amp; Above</v>
      </c>
      <c r="U2537" s="3" t="str">
        <f>TEXT(Customer8[[#This Row],[Transaction_Date]],"YYYY")</f>
        <v>2021</v>
      </c>
    </row>
    <row r="2538" spans="1:21" x14ac:dyDescent="0.35">
      <c r="A2538" t="s">
        <v>5196</v>
      </c>
      <c r="B2538">
        <v>747753075</v>
      </c>
      <c r="C2538">
        <v>42</v>
      </c>
      <c r="D2538" s="1">
        <v>29365.5</v>
      </c>
      <c r="E2538" t="s">
        <v>11</v>
      </c>
      <c r="F2538" t="s">
        <v>66</v>
      </c>
      <c r="G2538" t="s">
        <v>2065</v>
      </c>
      <c r="H2538" s="3">
        <v>54706.1492</v>
      </c>
      <c r="I2538" s="3">
        <v>35709.2886</v>
      </c>
      <c r="J2538" t="s">
        <v>5197</v>
      </c>
      <c r="K2538" t="str">
        <f>_xlfn.XLOOKUP(A2538, Accounts!A:A, Accounts!E:E, "Not Found")</f>
        <v>Corporate</v>
      </c>
      <c r="L2538" s="3">
        <f>_xlfn.XLOOKUP(A2538, Accounts!A:A, Accounts!G:G, 0)</f>
        <v>1281487053</v>
      </c>
      <c r="M2538" s="3" t="str">
        <f>_xlfn.XLOOKUP(A2538, Loan!A:A, Loan!D:D, "0")</f>
        <v>0</v>
      </c>
      <c r="N2538" s="3" t="str">
        <f>_xlfn.XLOOKUP(Customer8[[#This Row],[Account Number]],Transaction!C:C,Transaction!D:D)</f>
        <v>Money Transfer</v>
      </c>
      <c r="O2538" s="3" t="str">
        <f>_xlfn.XLOOKUP(Customer8[[#This Row],[Account Number]], Transaction!C:C,Transaction!E:E)</f>
        <v>Internet Banking</v>
      </c>
      <c r="P2538" s="2">
        <f>_xlfn.XLOOKUP(Customer8[[#This Row],[Account Number]], Transaction!C:C,Transaction!F:F)</f>
        <v>44200</v>
      </c>
      <c r="Q2538" s="3">
        <f>Customer8[[#This Row],[Bank Deposit]]-Customer8[[#This Row],[Saving Accounts]]</f>
        <v>18996.8606</v>
      </c>
      <c r="R2538" s="3">
        <f>IF(AND(K2538="Current", Customer8[[#This Row],[Balance]]&gt;500000), Customer8[[#This Row],[Balance]]*1.02, Customer8[[#This Row],[Balance]])</f>
        <v>18996.8606</v>
      </c>
      <c r="S2538" s="3" t="str">
        <f>TEXT(Customer8[[#This Row],[Transaction_Date]], "MMM")</f>
        <v>Jan</v>
      </c>
      <c r="T2538" s="3" t="str">
        <f t="shared" si="39"/>
        <v>40-49 Yrs</v>
      </c>
      <c r="U2538" s="3" t="str">
        <f>TEXT(Customer8[[#This Row],[Transaction_Date]],"YYYY")</f>
        <v>2021</v>
      </c>
    </row>
    <row r="2539" spans="1:21" x14ac:dyDescent="0.35">
      <c r="A2539" t="s">
        <v>5198</v>
      </c>
      <c r="B2539">
        <v>409899373</v>
      </c>
      <c r="C2539">
        <v>27</v>
      </c>
      <c r="D2539" s="1">
        <v>34844.25</v>
      </c>
      <c r="E2539" t="s">
        <v>11</v>
      </c>
      <c r="F2539" t="s">
        <v>413</v>
      </c>
      <c r="G2539" t="s">
        <v>2065</v>
      </c>
      <c r="H2539" s="3">
        <v>721232.97479999997</v>
      </c>
      <c r="I2539" s="3">
        <v>176301.39379999999</v>
      </c>
      <c r="J2539" t="s">
        <v>5199</v>
      </c>
      <c r="K2539" t="str">
        <f>_xlfn.XLOOKUP(A2539, Accounts!A:A, Accounts!E:E, "Not Found")</f>
        <v>Savings</v>
      </c>
      <c r="L2539" s="3">
        <f>_xlfn.XLOOKUP(A2539, Accounts!A:A, Accounts!G:G, 0)</f>
        <v>1853347932</v>
      </c>
      <c r="M2539" s="3" t="str">
        <f>_xlfn.XLOOKUP(A2539, Loan!A:A, Loan!D:D, "0")</f>
        <v>0</v>
      </c>
      <c r="N2539" s="3" t="str">
        <f>_xlfn.XLOOKUP(Customer8[[#This Row],[Account Number]],Transaction!C:C,Transaction!D:D)</f>
        <v>Money Deposit</v>
      </c>
      <c r="O2539" s="3" t="str">
        <f>_xlfn.XLOOKUP(Customer8[[#This Row],[Account Number]], Transaction!C:C,Transaction!E:E)</f>
        <v>Bank</v>
      </c>
      <c r="P2539" s="2">
        <f>_xlfn.XLOOKUP(Customer8[[#This Row],[Account Number]], Transaction!C:C,Transaction!F:F)</f>
        <v>44519</v>
      </c>
      <c r="Q2539" s="3">
        <f>Customer8[[#This Row],[Bank Deposit]]-Customer8[[#This Row],[Saving Accounts]]</f>
        <v>544931.58100000001</v>
      </c>
      <c r="R2539" s="3">
        <f>IF(AND(K2539="Current", Customer8[[#This Row],[Balance]]&gt;500000), Customer8[[#This Row],[Balance]]*1.02, Customer8[[#This Row],[Balance]])</f>
        <v>544931.58100000001</v>
      </c>
      <c r="S2539" s="3" t="str">
        <f>TEXT(Customer8[[#This Row],[Transaction_Date]], "MMM")</f>
        <v>Nov</v>
      </c>
      <c r="T2539" s="3" t="str">
        <f t="shared" si="39"/>
        <v>20-29 Yrs</v>
      </c>
      <c r="U2539" s="3" t="str">
        <f>TEXT(Customer8[[#This Row],[Transaction_Date]],"YYYY")</f>
        <v>2021</v>
      </c>
    </row>
    <row r="2540" spans="1:21" x14ac:dyDescent="0.35">
      <c r="A2540" t="s">
        <v>5200</v>
      </c>
      <c r="B2540">
        <v>687970690</v>
      </c>
      <c r="C2540">
        <v>56</v>
      </c>
      <c r="D2540" s="1">
        <v>24252</v>
      </c>
      <c r="E2540" t="s">
        <v>11</v>
      </c>
      <c r="F2540" t="s">
        <v>1499</v>
      </c>
      <c r="G2540" t="s">
        <v>2065</v>
      </c>
      <c r="H2540" s="3">
        <v>55118.866000000002</v>
      </c>
      <c r="I2540" s="3">
        <v>64095.366999999998</v>
      </c>
      <c r="J2540" t="s">
        <v>5201</v>
      </c>
      <c r="K2540" t="str">
        <f>_xlfn.XLOOKUP(A2540, Accounts!A:A, Accounts!E:E, "Not Found")</f>
        <v>Current</v>
      </c>
      <c r="L2540" s="3">
        <f>_xlfn.XLOOKUP(A2540, Accounts!A:A, Accounts!G:G, 0)</f>
        <v>62681875</v>
      </c>
      <c r="M2540" s="3" t="str">
        <f>_xlfn.XLOOKUP(A2540, Loan!A:A, Loan!D:D, "0")</f>
        <v>0</v>
      </c>
      <c r="N2540" s="3" t="str">
        <f>_xlfn.XLOOKUP(Customer8[[#This Row],[Account Number]],Transaction!C:C,Transaction!D:D)</f>
        <v>Online Payment</v>
      </c>
      <c r="O2540" s="3" t="str">
        <f>_xlfn.XLOOKUP(Customer8[[#This Row],[Account Number]], Transaction!C:C,Transaction!E:E)</f>
        <v>Internet Banking</v>
      </c>
      <c r="P2540" s="2">
        <f>_xlfn.XLOOKUP(Customer8[[#This Row],[Account Number]], Transaction!C:C,Transaction!F:F)</f>
        <v>44311</v>
      </c>
      <c r="Q2540" s="3">
        <f>Customer8[[#This Row],[Bank Deposit]]-Customer8[[#This Row],[Saving Accounts]]</f>
        <v>-8976.5009999999966</v>
      </c>
      <c r="R2540" s="3">
        <f>IF(AND(K2540="Current", Customer8[[#This Row],[Balance]]&gt;500000), Customer8[[#This Row],[Balance]]*1.02, Customer8[[#This Row],[Balance]])</f>
        <v>-8976.5009999999966</v>
      </c>
      <c r="S2540" s="3" t="str">
        <f>TEXT(Customer8[[#This Row],[Transaction_Date]], "MMM")</f>
        <v>Apr</v>
      </c>
      <c r="T2540" s="3" t="str">
        <f t="shared" si="39"/>
        <v>50-59 Yrs</v>
      </c>
      <c r="U2540" s="3" t="str">
        <f>TEXT(Customer8[[#This Row],[Transaction_Date]],"YYYY")</f>
        <v>2021</v>
      </c>
    </row>
    <row r="2541" spans="1:21" x14ac:dyDescent="0.35">
      <c r="A2541" t="s">
        <v>5202</v>
      </c>
      <c r="B2541">
        <v>357002076</v>
      </c>
      <c r="C2541">
        <v>78</v>
      </c>
      <c r="D2541" s="1">
        <v>16216.5</v>
      </c>
      <c r="E2541" t="s">
        <v>11</v>
      </c>
      <c r="F2541" t="s">
        <v>1432</v>
      </c>
      <c r="G2541" t="s">
        <v>2065</v>
      </c>
      <c r="H2541" s="3">
        <v>529821.65260000003</v>
      </c>
      <c r="I2541" s="3">
        <v>44730.075799999999</v>
      </c>
      <c r="J2541" t="s">
        <v>5203</v>
      </c>
      <c r="K2541" t="str">
        <f>_xlfn.XLOOKUP(A2541, Accounts!A:A, Accounts!E:E, "Not Found")</f>
        <v>Domiciliary</v>
      </c>
      <c r="L2541" s="3">
        <f>_xlfn.XLOOKUP(A2541, Accounts!A:A, Accounts!G:G, 0)</f>
        <v>1279572321</v>
      </c>
      <c r="M2541" s="3" t="str">
        <f>_xlfn.XLOOKUP(A2541, Loan!A:A, Loan!D:D, "0")</f>
        <v>0</v>
      </c>
      <c r="N2541" s="3" t="str">
        <f>_xlfn.XLOOKUP(Customer8[[#This Row],[Account Number]],Transaction!C:C,Transaction!D:D)</f>
        <v>Money Transfer</v>
      </c>
      <c r="O2541" s="3" t="str">
        <f>_xlfn.XLOOKUP(Customer8[[#This Row],[Account Number]], Transaction!C:C,Transaction!E:E)</f>
        <v>Mobile</v>
      </c>
      <c r="P2541" s="2">
        <f>_xlfn.XLOOKUP(Customer8[[#This Row],[Account Number]], Transaction!C:C,Transaction!F:F)</f>
        <v>44277</v>
      </c>
      <c r="Q2541" s="3">
        <f>Customer8[[#This Row],[Bank Deposit]]-Customer8[[#This Row],[Saving Accounts]]</f>
        <v>485091.57680000004</v>
      </c>
      <c r="R2541" s="3">
        <f>IF(AND(K2541="Current", Customer8[[#This Row],[Balance]]&gt;500000), Customer8[[#This Row],[Balance]]*1.02, Customer8[[#This Row],[Balance]])</f>
        <v>485091.57680000004</v>
      </c>
      <c r="S2541" s="3" t="str">
        <f>TEXT(Customer8[[#This Row],[Transaction_Date]], "MMM")</f>
        <v>Mar</v>
      </c>
      <c r="T2541" s="3" t="str">
        <f t="shared" si="39"/>
        <v>70 Yrs &amp; Above</v>
      </c>
      <c r="U2541" s="3" t="str">
        <f>TEXT(Customer8[[#This Row],[Transaction_Date]],"YYYY")</f>
        <v>2021</v>
      </c>
    </row>
    <row r="2542" spans="1:21" x14ac:dyDescent="0.35">
      <c r="A2542" t="s">
        <v>5204</v>
      </c>
      <c r="B2542">
        <v>328792999</v>
      </c>
      <c r="C2542">
        <v>27</v>
      </c>
      <c r="D2542" s="1">
        <v>34844.25</v>
      </c>
      <c r="E2542" t="s">
        <v>11</v>
      </c>
      <c r="F2542" t="s">
        <v>381</v>
      </c>
      <c r="G2542" t="s">
        <v>2065</v>
      </c>
      <c r="H2542" s="3">
        <v>1993409.7812999999</v>
      </c>
      <c r="I2542" s="3">
        <v>367673.35969999997</v>
      </c>
      <c r="J2542" t="s">
        <v>5205</v>
      </c>
      <c r="K2542" t="str">
        <f>_xlfn.XLOOKUP(A2542, Accounts!A:A, Accounts!E:E, "Not Found")</f>
        <v>Joint</v>
      </c>
      <c r="L2542" s="3">
        <f>_xlfn.XLOOKUP(A2542, Accounts!A:A, Accounts!G:G, 0)</f>
        <v>13369725</v>
      </c>
      <c r="M2542" s="3" t="str">
        <f>_xlfn.XLOOKUP(A2542, Loan!A:A, Loan!D:D, "0")</f>
        <v>0</v>
      </c>
      <c r="N2542" s="3" t="str">
        <f>_xlfn.XLOOKUP(Customer8[[#This Row],[Account Number]],Transaction!C:C,Transaction!D:D)</f>
        <v>Online Payment</v>
      </c>
      <c r="O2542" s="3" t="str">
        <f>_xlfn.XLOOKUP(Customer8[[#This Row],[Account Number]], Transaction!C:C,Transaction!E:E)</f>
        <v>Internet Banking</v>
      </c>
      <c r="P2542" s="2">
        <f>_xlfn.XLOOKUP(Customer8[[#This Row],[Account Number]], Transaction!C:C,Transaction!F:F)</f>
        <v>44346</v>
      </c>
      <c r="Q2542" s="3">
        <f>Customer8[[#This Row],[Bank Deposit]]-Customer8[[#This Row],[Saving Accounts]]</f>
        <v>1625736.4216</v>
      </c>
      <c r="R2542" s="3">
        <f>IF(AND(K2542="Current", Customer8[[#This Row],[Balance]]&gt;500000), Customer8[[#This Row],[Balance]]*1.02, Customer8[[#This Row],[Balance]])</f>
        <v>1625736.4216</v>
      </c>
      <c r="S2542" s="3" t="str">
        <f>TEXT(Customer8[[#This Row],[Transaction_Date]], "MMM")</f>
        <v>May</v>
      </c>
      <c r="T2542" s="3" t="str">
        <f t="shared" si="39"/>
        <v>20-29 Yrs</v>
      </c>
      <c r="U2542" s="3" t="str">
        <f>TEXT(Customer8[[#This Row],[Transaction_Date]],"YYYY")</f>
        <v>2021</v>
      </c>
    </row>
    <row r="2543" spans="1:21" x14ac:dyDescent="0.35">
      <c r="A2543" t="s">
        <v>5206</v>
      </c>
      <c r="B2543">
        <v>43105506</v>
      </c>
      <c r="C2543">
        <v>32</v>
      </c>
      <c r="D2543" s="1">
        <v>33018</v>
      </c>
      <c r="E2543" t="s">
        <v>11</v>
      </c>
      <c r="F2543" t="s">
        <v>424</v>
      </c>
      <c r="G2543" t="s">
        <v>2065</v>
      </c>
      <c r="H2543" s="3">
        <v>336606.8284</v>
      </c>
      <c r="I2543" s="3">
        <v>128306.60279999999</v>
      </c>
      <c r="J2543" t="s">
        <v>5207</v>
      </c>
      <c r="K2543" t="str">
        <f>_xlfn.XLOOKUP(A2543, Accounts!A:A, Accounts!E:E, "Not Found")</f>
        <v>Domiciliary</v>
      </c>
      <c r="L2543" s="3">
        <f>_xlfn.XLOOKUP(A2543, Accounts!A:A, Accounts!G:G, 0)</f>
        <v>301319447</v>
      </c>
      <c r="M2543" s="3" t="str">
        <f>_xlfn.XLOOKUP(A2543, Loan!A:A, Loan!D:D, "0")</f>
        <v>0</v>
      </c>
      <c r="N2543" s="3" t="str">
        <f>_xlfn.XLOOKUP(Customer8[[#This Row],[Account Number]],Transaction!C:C,Transaction!D:D)</f>
        <v>Money Deposit</v>
      </c>
      <c r="O2543" s="3" t="str">
        <f>_xlfn.XLOOKUP(Customer8[[#This Row],[Account Number]], Transaction!C:C,Transaction!E:E)</f>
        <v>Bank</v>
      </c>
      <c r="P2543" s="2">
        <f>_xlfn.XLOOKUP(Customer8[[#This Row],[Account Number]], Transaction!C:C,Transaction!F:F)</f>
        <v>44635</v>
      </c>
      <c r="Q2543" s="3">
        <f>Customer8[[#This Row],[Bank Deposit]]-Customer8[[#This Row],[Saving Accounts]]</f>
        <v>208300.22560000001</v>
      </c>
      <c r="R2543" s="3">
        <f>IF(AND(K2543="Current", Customer8[[#This Row],[Balance]]&gt;500000), Customer8[[#This Row],[Balance]]*1.02, Customer8[[#This Row],[Balance]])</f>
        <v>208300.22560000001</v>
      </c>
      <c r="S2543" s="3" t="str">
        <f>TEXT(Customer8[[#This Row],[Transaction_Date]], "MMM")</f>
        <v>Mar</v>
      </c>
      <c r="T2543" s="3" t="str">
        <f t="shared" si="39"/>
        <v>30-39 Yrs</v>
      </c>
      <c r="U2543" s="3" t="str">
        <f>TEXT(Customer8[[#This Row],[Transaction_Date]],"YYYY")</f>
        <v>2022</v>
      </c>
    </row>
    <row r="2544" spans="1:21" x14ac:dyDescent="0.35">
      <c r="A2544" t="s">
        <v>5208</v>
      </c>
      <c r="B2544">
        <v>482319919</v>
      </c>
      <c r="C2544">
        <v>81</v>
      </c>
      <c r="D2544" s="1">
        <v>15120.75</v>
      </c>
      <c r="E2544" t="s">
        <v>11</v>
      </c>
      <c r="F2544" t="s">
        <v>687</v>
      </c>
      <c r="G2544" t="s">
        <v>2065</v>
      </c>
      <c r="H2544" s="3">
        <v>295731.26760000002</v>
      </c>
      <c r="I2544" s="3">
        <v>157464.77989999999</v>
      </c>
      <c r="J2544" t="s">
        <v>5209</v>
      </c>
      <c r="K2544" t="str">
        <f>_xlfn.XLOOKUP(A2544, Accounts!A:A, Accounts!E:E, "Not Found")</f>
        <v>Savings</v>
      </c>
      <c r="L2544" s="3">
        <f>_xlfn.XLOOKUP(A2544, Accounts!A:A, Accounts!G:G, 0)</f>
        <v>2747324682</v>
      </c>
      <c r="M2544" s="3" t="str">
        <f>_xlfn.XLOOKUP(A2544, Loan!A:A, Loan!D:D, "0")</f>
        <v>0</v>
      </c>
      <c r="N2544" s="3" t="str">
        <f>_xlfn.XLOOKUP(Customer8[[#This Row],[Account Number]],Transaction!C:C,Transaction!D:D)</f>
        <v>Checks</v>
      </c>
      <c r="O2544" s="3" t="str">
        <f>_xlfn.XLOOKUP(Customer8[[#This Row],[Account Number]], Transaction!C:C,Transaction!E:E)</f>
        <v>Informal Services</v>
      </c>
      <c r="P2544" s="2">
        <f>_xlfn.XLOOKUP(Customer8[[#This Row],[Account Number]], Transaction!C:C,Transaction!F:F)</f>
        <v>44531</v>
      </c>
      <c r="Q2544" s="3">
        <f>Customer8[[#This Row],[Bank Deposit]]-Customer8[[#This Row],[Saving Accounts]]</f>
        <v>138266.48770000003</v>
      </c>
      <c r="R2544" s="3">
        <f>IF(AND(K2544="Current", Customer8[[#This Row],[Balance]]&gt;500000), Customer8[[#This Row],[Balance]]*1.02, Customer8[[#This Row],[Balance]])</f>
        <v>138266.48770000003</v>
      </c>
      <c r="S2544" s="3" t="str">
        <f>TEXT(Customer8[[#This Row],[Transaction_Date]], "MMM")</f>
        <v>Dec</v>
      </c>
      <c r="T2544" s="3" t="str">
        <f t="shared" si="39"/>
        <v>70 Yrs &amp; Above</v>
      </c>
      <c r="U2544" s="3" t="str">
        <f>TEXT(Customer8[[#This Row],[Transaction_Date]],"YYYY")</f>
        <v>2021</v>
      </c>
    </row>
    <row r="2545" spans="1:21" x14ac:dyDescent="0.35">
      <c r="A2545" t="s">
        <v>5210</v>
      </c>
      <c r="B2545">
        <v>751352918</v>
      </c>
      <c r="C2545">
        <v>72</v>
      </c>
      <c r="D2545" s="1">
        <v>18408</v>
      </c>
      <c r="E2545" t="s">
        <v>11</v>
      </c>
      <c r="F2545" t="s">
        <v>1492</v>
      </c>
      <c r="G2545" t="s">
        <v>2065</v>
      </c>
      <c r="H2545" s="3">
        <v>1491077.3991</v>
      </c>
      <c r="I2545" s="3">
        <v>226551.2947</v>
      </c>
      <c r="J2545" t="s">
        <v>5211</v>
      </c>
      <c r="K2545" t="str">
        <f>_xlfn.XLOOKUP(A2545, Accounts!A:A, Accounts!E:E, "Not Found")</f>
        <v>Domiciliary</v>
      </c>
      <c r="L2545" s="3">
        <f>_xlfn.XLOOKUP(A2545, Accounts!A:A, Accounts!G:G, 0)</f>
        <v>1573874452</v>
      </c>
      <c r="M2545" s="3" t="str">
        <f>_xlfn.XLOOKUP(A2545, Loan!A:A, Loan!D:D, "0")</f>
        <v>0</v>
      </c>
      <c r="N2545" s="3" t="str">
        <f>_xlfn.XLOOKUP(Customer8[[#This Row],[Account Number]],Transaction!C:C,Transaction!D:D)</f>
        <v>Online Payment</v>
      </c>
      <c r="O2545" s="3" t="str">
        <f>_xlfn.XLOOKUP(Customer8[[#This Row],[Account Number]], Transaction!C:C,Transaction!E:E)</f>
        <v>Internet Banking</v>
      </c>
      <c r="P2545" s="2">
        <f>_xlfn.XLOOKUP(Customer8[[#This Row],[Account Number]], Transaction!C:C,Transaction!F:F)</f>
        <v>44547</v>
      </c>
      <c r="Q2545" s="3">
        <f>Customer8[[#This Row],[Bank Deposit]]-Customer8[[#This Row],[Saving Accounts]]</f>
        <v>1264526.1044000001</v>
      </c>
      <c r="R2545" s="3">
        <f>IF(AND(K2545="Current", Customer8[[#This Row],[Balance]]&gt;500000), Customer8[[#This Row],[Balance]]*1.02, Customer8[[#This Row],[Balance]])</f>
        <v>1264526.1044000001</v>
      </c>
      <c r="S2545" s="3" t="str">
        <f>TEXT(Customer8[[#This Row],[Transaction_Date]], "MMM")</f>
        <v>Dec</v>
      </c>
      <c r="T2545" s="3" t="str">
        <f t="shared" si="39"/>
        <v>70 Yrs &amp; Above</v>
      </c>
      <c r="U2545" s="3" t="str">
        <f>TEXT(Customer8[[#This Row],[Transaction_Date]],"YYYY")</f>
        <v>2021</v>
      </c>
    </row>
    <row r="2546" spans="1:21" x14ac:dyDescent="0.35">
      <c r="A2546" t="s">
        <v>5212</v>
      </c>
      <c r="B2546">
        <v>314606855</v>
      </c>
      <c r="C2546">
        <v>67</v>
      </c>
      <c r="D2546" s="1">
        <v>20234.25</v>
      </c>
      <c r="E2546" t="s">
        <v>11</v>
      </c>
      <c r="F2546" t="s">
        <v>847</v>
      </c>
      <c r="G2546" t="s">
        <v>2065</v>
      </c>
      <c r="H2546" s="3">
        <v>840866.84640000004</v>
      </c>
      <c r="I2546" s="3">
        <v>169434.66949999999</v>
      </c>
      <c r="J2546" t="s">
        <v>5213</v>
      </c>
      <c r="K2546" t="str">
        <f>_xlfn.XLOOKUP(A2546, Accounts!A:A, Accounts!E:E, "Not Found")</f>
        <v>Domiciliary</v>
      </c>
      <c r="L2546" s="3">
        <f>_xlfn.XLOOKUP(A2546, Accounts!A:A, Accounts!G:G, 0)</f>
        <v>1295580608</v>
      </c>
      <c r="M2546" s="3" t="str">
        <f>_xlfn.XLOOKUP(A2546, Loan!A:A, Loan!D:D, "0")</f>
        <v>0</v>
      </c>
      <c r="N2546" s="3" t="str">
        <f>_xlfn.XLOOKUP(Customer8[[#This Row],[Account Number]],Transaction!C:C,Transaction!D:D)</f>
        <v>Money Deposit</v>
      </c>
      <c r="O2546" s="3" t="str">
        <f>_xlfn.XLOOKUP(Customer8[[#This Row],[Account Number]], Transaction!C:C,Transaction!E:E)</f>
        <v>Bank</v>
      </c>
      <c r="P2546" s="2">
        <f>_xlfn.XLOOKUP(Customer8[[#This Row],[Account Number]], Transaction!C:C,Transaction!F:F)</f>
        <v>44409</v>
      </c>
      <c r="Q2546" s="3">
        <f>Customer8[[#This Row],[Bank Deposit]]-Customer8[[#This Row],[Saving Accounts]]</f>
        <v>671432.17690000008</v>
      </c>
      <c r="R2546" s="3">
        <f>IF(AND(K2546="Current", Customer8[[#This Row],[Balance]]&gt;500000), Customer8[[#This Row],[Balance]]*1.02, Customer8[[#This Row],[Balance]])</f>
        <v>671432.17690000008</v>
      </c>
      <c r="S2546" s="3" t="str">
        <f>TEXT(Customer8[[#This Row],[Transaction_Date]], "MMM")</f>
        <v>Aug</v>
      </c>
      <c r="T2546" s="3" t="str">
        <f t="shared" si="39"/>
        <v>60-69 Yrs</v>
      </c>
      <c r="U2546" s="3" t="str">
        <f>TEXT(Customer8[[#This Row],[Transaction_Date]],"YYYY")</f>
        <v>2021</v>
      </c>
    </row>
    <row r="2547" spans="1:21" x14ac:dyDescent="0.35">
      <c r="A2547" t="s">
        <v>5214</v>
      </c>
      <c r="B2547">
        <v>159650876</v>
      </c>
      <c r="C2547">
        <v>68</v>
      </c>
      <c r="D2547" s="1">
        <v>19869</v>
      </c>
      <c r="E2547" t="s">
        <v>11</v>
      </c>
      <c r="F2547" t="s">
        <v>456</v>
      </c>
      <c r="G2547" t="s">
        <v>2065</v>
      </c>
      <c r="H2547" s="3">
        <v>619282.97129999998</v>
      </c>
      <c r="I2547" s="3">
        <v>301532.8885</v>
      </c>
      <c r="J2547" t="s">
        <v>5215</v>
      </c>
      <c r="K2547" t="str">
        <f>_xlfn.XLOOKUP(A2547, Accounts!A:A, Accounts!E:E, "Not Found")</f>
        <v>Current</v>
      </c>
      <c r="L2547" s="3">
        <f>_xlfn.XLOOKUP(A2547, Accounts!A:A, Accounts!G:G, 0)</f>
        <v>948917457</v>
      </c>
      <c r="M2547" s="3" t="str">
        <f>_xlfn.XLOOKUP(A2547, Loan!A:A, Loan!D:D, "0")</f>
        <v>0</v>
      </c>
      <c r="N2547" s="3" t="str">
        <f>_xlfn.XLOOKUP(Customer8[[#This Row],[Account Number]],Transaction!C:C,Transaction!D:D)</f>
        <v>Cash Withdrawal</v>
      </c>
      <c r="O2547" s="3" t="str">
        <f>_xlfn.XLOOKUP(Customer8[[#This Row],[Account Number]], Transaction!C:C,Transaction!E:E)</f>
        <v>Bank</v>
      </c>
      <c r="P2547" s="2">
        <f>_xlfn.XLOOKUP(Customer8[[#This Row],[Account Number]], Transaction!C:C,Transaction!F:F)</f>
        <v>44441</v>
      </c>
      <c r="Q2547" s="3">
        <f>Customer8[[#This Row],[Bank Deposit]]-Customer8[[#This Row],[Saving Accounts]]</f>
        <v>317750.08279999997</v>
      </c>
      <c r="R2547" s="3">
        <f>IF(AND(K2547="Current", Customer8[[#This Row],[Balance]]&gt;500000), Customer8[[#This Row],[Balance]]*1.02, Customer8[[#This Row],[Balance]])</f>
        <v>317750.08279999997</v>
      </c>
      <c r="S2547" s="3" t="str">
        <f>TEXT(Customer8[[#This Row],[Transaction_Date]], "MMM")</f>
        <v>Sep</v>
      </c>
      <c r="T2547" s="3" t="str">
        <f t="shared" si="39"/>
        <v>60-69 Yrs</v>
      </c>
      <c r="U2547" s="3" t="str">
        <f>TEXT(Customer8[[#This Row],[Transaction_Date]],"YYYY")</f>
        <v>2021</v>
      </c>
    </row>
    <row r="2548" spans="1:21" x14ac:dyDescent="0.35">
      <c r="A2548" t="s">
        <v>5216</v>
      </c>
      <c r="B2548">
        <v>871591571</v>
      </c>
      <c r="C2548">
        <v>58</v>
      </c>
      <c r="D2548" s="1">
        <v>23521.5</v>
      </c>
      <c r="E2548" t="s">
        <v>11</v>
      </c>
      <c r="F2548" t="s">
        <v>365</v>
      </c>
      <c r="G2548" t="s">
        <v>2065</v>
      </c>
      <c r="H2548" s="3">
        <v>151071.076</v>
      </c>
      <c r="I2548" s="3">
        <v>93293.015400000004</v>
      </c>
      <c r="J2548" t="s">
        <v>5217</v>
      </c>
      <c r="K2548" t="str">
        <f>_xlfn.XLOOKUP(A2548, Accounts!A:A, Accounts!E:E, "Not Found")</f>
        <v>Domiciliary</v>
      </c>
      <c r="L2548" s="3">
        <f>_xlfn.XLOOKUP(A2548, Accounts!A:A, Accounts!G:G, 0)</f>
        <v>3113526</v>
      </c>
      <c r="M2548" s="3" t="str">
        <f>_xlfn.XLOOKUP(A2548, Loan!A:A, Loan!D:D, "0")</f>
        <v>0</v>
      </c>
      <c r="N2548" s="3" t="str">
        <f>_xlfn.XLOOKUP(Customer8[[#This Row],[Account Number]],Transaction!C:C,Transaction!D:D)</f>
        <v>Online Payment</v>
      </c>
      <c r="O2548" s="3" t="str">
        <f>_xlfn.XLOOKUP(Customer8[[#This Row],[Account Number]], Transaction!C:C,Transaction!E:E)</f>
        <v>Internet Banking</v>
      </c>
      <c r="P2548" s="2">
        <f>_xlfn.XLOOKUP(Customer8[[#This Row],[Account Number]], Transaction!C:C,Transaction!F:F)</f>
        <v>44647</v>
      </c>
      <c r="Q2548" s="3">
        <f>Customer8[[#This Row],[Bank Deposit]]-Customer8[[#This Row],[Saving Accounts]]</f>
        <v>57778.060599999997</v>
      </c>
      <c r="R2548" s="3">
        <f>IF(AND(K2548="Current", Customer8[[#This Row],[Balance]]&gt;500000), Customer8[[#This Row],[Balance]]*1.02, Customer8[[#This Row],[Balance]])</f>
        <v>57778.060599999997</v>
      </c>
      <c r="S2548" s="3" t="str">
        <f>TEXT(Customer8[[#This Row],[Transaction_Date]], "MMM")</f>
        <v>Mar</v>
      </c>
      <c r="T2548" s="3" t="str">
        <f t="shared" si="39"/>
        <v>50-59 Yrs</v>
      </c>
      <c r="U2548" s="3" t="str">
        <f>TEXT(Customer8[[#This Row],[Transaction_Date]],"YYYY")</f>
        <v>2022</v>
      </c>
    </row>
    <row r="2549" spans="1:21" x14ac:dyDescent="0.35">
      <c r="A2549" t="s">
        <v>5218</v>
      </c>
      <c r="B2549">
        <v>464445114</v>
      </c>
      <c r="C2549">
        <v>76</v>
      </c>
      <c r="D2549" s="1">
        <v>16947</v>
      </c>
      <c r="E2549" t="s">
        <v>11</v>
      </c>
      <c r="F2549" t="s">
        <v>1186</v>
      </c>
      <c r="G2549" t="s">
        <v>2065</v>
      </c>
      <c r="H2549" s="3">
        <v>70903.5625</v>
      </c>
      <c r="I2549" s="3">
        <v>35990.648300000001</v>
      </c>
      <c r="J2549" t="s">
        <v>5219</v>
      </c>
      <c r="K2549" t="str">
        <f>_xlfn.XLOOKUP(A2549, Accounts!A:A, Accounts!E:E, "Not Found")</f>
        <v>Domiciliary</v>
      </c>
      <c r="L2549" s="3">
        <f>_xlfn.XLOOKUP(A2549, Accounts!A:A, Accounts!G:G, 0)</f>
        <v>315981666</v>
      </c>
      <c r="M2549" s="3" t="str">
        <f>_xlfn.XLOOKUP(A2549, Loan!A:A, Loan!D:D, "0")</f>
        <v>0</v>
      </c>
      <c r="N2549" s="3" t="str">
        <f>_xlfn.XLOOKUP(Customer8[[#This Row],[Account Number]],Transaction!C:C,Transaction!D:D)</f>
        <v>Checks</v>
      </c>
      <c r="O2549" s="3" t="str">
        <f>_xlfn.XLOOKUP(Customer8[[#This Row],[Account Number]], Transaction!C:C,Transaction!E:E)</f>
        <v>Informal Services</v>
      </c>
      <c r="P2549" s="2">
        <f>_xlfn.XLOOKUP(Customer8[[#This Row],[Account Number]], Transaction!C:C,Transaction!F:F)</f>
        <v>44469</v>
      </c>
      <c r="Q2549" s="3">
        <f>Customer8[[#This Row],[Bank Deposit]]-Customer8[[#This Row],[Saving Accounts]]</f>
        <v>34912.914199999999</v>
      </c>
      <c r="R2549" s="3">
        <f>IF(AND(K2549="Current", Customer8[[#This Row],[Balance]]&gt;500000), Customer8[[#This Row],[Balance]]*1.02, Customer8[[#This Row],[Balance]])</f>
        <v>34912.914199999999</v>
      </c>
      <c r="S2549" s="3" t="str">
        <f>TEXT(Customer8[[#This Row],[Transaction_Date]], "MMM")</f>
        <v>Sep</v>
      </c>
      <c r="T2549" s="3" t="str">
        <f t="shared" si="39"/>
        <v>70 Yrs &amp; Above</v>
      </c>
      <c r="U2549" s="3" t="str">
        <f>TEXT(Customer8[[#This Row],[Transaction_Date]],"YYYY")</f>
        <v>2021</v>
      </c>
    </row>
    <row r="2550" spans="1:21" x14ac:dyDescent="0.35">
      <c r="A2550" t="s">
        <v>5220</v>
      </c>
      <c r="B2550">
        <v>994039561</v>
      </c>
      <c r="C2550">
        <v>84</v>
      </c>
      <c r="D2550" s="1">
        <v>14025</v>
      </c>
      <c r="E2550" t="s">
        <v>11</v>
      </c>
      <c r="F2550" t="s">
        <v>1492</v>
      </c>
      <c r="G2550" t="s">
        <v>2065</v>
      </c>
      <c r="H2550" s="3">
        <v>776817.50600000005</v>
      </c>
      <c r="I2550" s="3">
        <v>249264.5184</v>
      </c>
      <c r="J2550" t="s">
        <v>5221</v>
      </c>
      <c r="K2550" t="str">
        <f>_xlfn.XLOOKUP(A2550, Accounts!A:A, Accounts!E:E, "Not Found")</f>
        <v>Current</v>
      </c>
      <c r="L2550" s="3">
        <f>_xlfn.XLOOKUP(A2550, Accounts!A:A, Accounts!G:G, 0)</f>
        <v>304744125</v>
      </c>
      <c r="M2550" s="3" t="str">
        <f>_xlfn.XLOOKUP(A2550, Loan!A:A, Loan!D:D, "0")</f>
        <v>0</v>
      </c>
      <c r="N2550" s="3" t="str">
        <f>_xlfn.XLOOKUP(Customer8[[#This Row],[Account Number]],Transaction!C:C,Transaction!D:D)</f>
        <v>Money Transfer</v>
      </c>
      <c r="O2550" s="3" t="str">
        <f>_xlfn.XLOOKUP(Customer8[[#This Row],[Account Number]], Transaction!C:C,Transaction!E:E)</f>
        <v>Mobile</v>
      </c>
      <c r="P2550" s="2">
        <f>_xlfn.XLOOKUP(Customer8[[#This Row],[Account Number]], Transaction!C:C,Transaction!F:F)</f>
        <v>44657</v>
      </c>
      <c r="Q2550" s="3">
        <f>Customer8[[#This Row],[Bank Deposit]]-Customer8[[#This Row],[Saving Accounts]]</f>
        <v>527552.98760000011</v>
      </c>
      <c r="R2550" s="3">
        <f>IF(AND(K2550="Current", Customer8[[#This Row],[Balance]]&gt;500000), Customer8[[#This Row],[Balance]]*1.02, Customer8[[#This Row],[Balance]])</f>
        <v>538104.04735200014</v>
      </c>
      <c r="S2550" s="3" t="str">
        <f>TEXT(Customer8[[#This Row],[Transaction_Date]], "MMM")</f>
        <v>Apr</v>
      </c>
      <c r="T2550" s="3" t="str">
        <f t="shared" si="39"/>
        <v>70 Yrs &amp; Above</v>
      </c>
      <c r="U2550" s="3" t="str">
        <f>TEXT(Customer8[[#This Row],[Transaction_Date]],"YYYY")</f>
        <v>2022</v>
      </c>
    </row>
    <row r="2551" spans="1:21" x14ac:dyDescent="0.35">
      <c r="A2551" t="s">
        <v>5222</v>
      </c>
      <c r="B2551">
        <v>722550554</v>
      </c>
      <c r="C2551">
        <v>75</v>
      </c>
      <c r="D2551" s="1">
        <v>17312.25</v>
      </c>
      <c r="E2551" t="s">
        <v>11</v>
      </c>
      <c r="F2551" t="s">
        <v>728</v>
      </c>
      <c r="G2551" t="s">
        <v>2065</v>
      </c>
      <c r="H2551" s="3">
        <v>311802.69900000002</v>
      </c>
      <c r="I2551" s="3">
        <v>30640.139200000001</v>
      </c>
      <c r="J2551" t="s">
        <v>5223</v>
      </c>
      <c r="K2551" t="str">
        <f>_xlfn.XLOOKUP(A2551, Accounts!A:A, Accounts!E:E, "Not Found")</f>
        <v>Domiciliary</v>
      </c>
      <c r="L2551" s="3">
        <f>_xlfn.XLOOKUP(A2551, Accounts!A:A, Accounts!G:G, 0)</f>
        <v>426763392</v>
      </c>
      <c r="M2551" s="3" t="str">
        <f>_xlfn.XLOOKUP(A2551, Loan!A:A, Loan!D:D, "0")</f>
        <v>0</v>
      </c>
      <c r="N2551" s="3" t="str">
        <f>_xlfn.XLOOKUP(Customer8[[#This Row],[Account Number]],Transaction!C:C,Transaction!D:D)</f>
        <v>Money Deposit</v>
      </c>
      <c r="O2551" s="3" t="str">
        <f>_xlfn.XLOOKUP(Customer8[[#This Row],[Account Number]], Transaction!C:C,Transaction!E:E)</f>
        <v>Bank</v>
      </c>
      <c r="P2551" s="2">
        <f>_xlfn.XLOOKUP(Customer8[[#This Row],[Account Number]], Transaction!C:C,Transaction!F:F)</f>
        <v>44605</v>
      </c>
      <c r="Q2551" s="3">
        <f>Customer8[[#This Row],[Bank Deposit]]-Customer8[[#This Row],[Saving Accounts]]</f>
        <v>281162.55980000005</v>
      </c>
      <c r="R2551" s="3">
        <f>IF(AND(K2551="Current", Customer8[[#This Row],[Balance]]&gt;500000), Customer8[[#This Row],[Balance]]*1.02, Customer8[[#This Row],[Balance]])</f>
        <v>281162.55980000005</v>
      </c>
      <c r="S2551" s="3" t="str">
        <f>TEXT(Customer8[[#This Row],[Transaction_Date]], "MMM")</f>
        <v>Feb</v>
      </c>
      <c r="T2551" s="3" t="str">
        <f t="shared" si="39"/>
        <v>70 Yrs &amp; Above</v>
      </c>
      <c r="U2551" s="3" t="str">
        <f>TEXT(Customer8[[#This Row],[Transaction_Date]],"YYYY")</f>
        <v>2022</v>
      </c>
    </row>
    <row r="2552" spans="1:21" x14ac:dyDescent="0.35">
      <c r="A2552" t="s">
        <v>5224</v>
      </c>
      <c r="B2552">
        <v>345084481</v>
      </c>
      <c r="C2552">
        <v>18</v>
      </c>
      <c r="D2552" s="1">
        <v>38131.5</v>
      </c>
      <c r="E2552" t="s">
        <v>11</v>
      </c>
      <c r="F2552" t="s">
        <v>456</v>
      </c>
      <c r="G2552" t="s">
        <v>2065</v>
      </c>
      <c r="H2552" s="3">
        <v>613385.92819999997</v>
      </c>
      <c r="I2552" s="3">
        <v>124239.9523</v>
      </c>
      <c r="J2552" t="s">
        <v>700</v>
      </c>
      <c r="K2552" t="str">
        <f>_xlfn.XLOOKUP(A2552, Accounts!A:A, Accounts!E:E, "Not Found")</f>
        <v>Joint</v>
      </c>
      <c r="L2552" s="3">
        <f>_xlfn.XLOOKUP(A2552, Accounts!A:A, Accounts!G:G, 0)</f>
        <v>53692155</v>
      </c>
      <c r="M2552" s="3">
        <f>_xlfn.XLOOKUP(A2552, Loan!A:A, Loan!D:D, "0")</f>
        <v>492002973</v>
      </c>
      <c r="N2552" s="3" t="str">
        <f>_xlfn.XLOOKUP(Customer8[[#This Row],[Account Number]],Transaction!C:C,Transaction!D:D)</f>
        <v>Loan Payment</v>
      </c>
      <c r="O2552" s="3" t="str">
        <f>_xlfn.XLOOKUP(Customer8[[#This Row],[Account Number]], Transaction!C:C,Transaction!E:E)</f>
        <v>AFT</v>
      </c>
      <c r="P2552" s="2">
        <f>_xlfn.XLOOKUP(Customer8[[#This Row],[Account Number]], Transaction!C:C,Transaction!F:F)</f>
        <v>44657</v>
      </c>
      <c r="Q2552" s="3">
        <f>Customer8[[#This Row],[Bank Deposit]]-Customer8[[#This Row],[Saving Accounts]]</f>
        <v>489145.97589999996</v>
      </c>
      <c r="R2552" s="3">
        <f>IF(AND(K2552="Current", Customer8[[#This Row],[Balance]]&gt;500000), Customer8[[#This Row],[Balance]]*1.02, Customer8[[#This Row],[Balance]])</f>
        <v>489145.97589999996</v>
      </c>
      <c r="S2552" s="3" t="str">
        <f>TEXT(Customer8[[#This Row],[Transaction_Date]], "MMM")</f>
        <v>Apr</v>
      </c>
      <c r="T2552" s="3" t="str">
        <f t="shared" si="39"/>
        <v>Below 20 Yrs</v>
      </c>
      <c r="U2552" s="3" t="str">
        <f>TEXT(Customer8[[#This Row],[Transaction_Date]],"YYYY")</f>
        <v>2022</v>
      </c>
    </row>
    <row r="2553" spans="1:21" x14ac:dyDescent="0.35">
      <c r="A2553" t="s">
        <v>5225</v>
      </c>
      <c r="B2553">
        <v>132227571</v>
      </c>
      <c r="C2553">
        <v>34</v>
      </c>
      <c r="D2553" s="1">
        <v>32287.5</v>
      </c>
      <c r="E2553" t="s">
        <v>11</v>
      </c>
      <c r="F2553" t="s">
        <v>323</v>
      </c>
      <c r="G2553" t="s">
        <v>2065</v>
      </c>
      <c r="H2553" s="3">
        <v>149999.4681</v>
      </c>
      <c r="I2553" s="3">
        <v>101664.11320000001</v>
      </c>
      <c r="J2553" t="s">
        <v>5226</v>
      </c>
      <c r="K2553" t="str">
        <f>_xlfn.XLOOKUP(A2553, Accounts!A:A, Accounts!E:E, "Not Found")</f>
        <v>Corporate</v>
      </c>
      <c r="L2553" s="3">
        <f>_xlfn.XLOOKUP(A2553, Accounts!A:A, Accounts!G:G, 0)</f>
        <v>2915867136</v>
      </c>
      <c r="M2553" s="3" t="str">
        <f>_xlfn.XLOOKUP(A2553, Loan!A:A, Loan!D:D, "0")</f>
        <v>0</v>
      </c>
      <c r="N2553" s="3" t="str">
        <f>_xlfn.XLOOKUP(Customer8[[#This Row],[Account Number]],Transaction!C:C,Transaction!D:D)</f>
        <v>Money Transfer</v>
      </c>
      <c r="O2553" s="3" t="str">
        <f>_xlfn.XLOOKUP(Customer8[[#This Row],[Account Number]], Transaction!C:C,Transaction!E:E)</f>
        <v>Mobile</v>
      </c>
      <c r="P2553" s="2">
        <f>_xlfn.XLOOKUP(Customer8[[#This Row],[Account Number]], Transaction!C:C,Transaction!F:F)</f>
        <v>44355</v>
      </c>
      <c r="Q2553" s="3">
        <f>Customer8[[#This Row],[Bank Deposit]]-Customer8[[#This Row],[Saving Accounts]]</f>
        <v>48335.354899999991</v>
      </c>
      <c r="R2553" s="3">
        <f>IF(AND(K2553="Current", Customer8[[#This Row],[Balance]]&gt;500000), Customer8[[#This Row],[Balance]]*1.02, Customer8[[#This Row],[Balance]])</f>
        <v>48335.354899999991</v>
      </c>
      <c r="S2553" s="3" t="str">
        <f>TEXT(Customer8[[#This Row],[Transaction_Date]], "MMM")</f>
        <v>Jun</v>
      </c>
      <c r="T2553" s="3" t="str">
        <f t="shared" si="39"/>
        <v>30-39 Yrs</v>
      </c>
      <c r="U2553" s="3" t="str">
        <f>TEXT(Customer8[[#This Row],[Transaction_Date]],"YYYY")</f>
        <v>2021</v>
      </c>
    </row>
    <row r="2554" spans="1:21" x14ac:dyDescent="0.35">
      <c r="A2554" t="s">
        <v>5227</v>
      </c>
      <c r="B2554">
        <v>692595387</v>
      </c>
      <c r="C2554">
        <v>53</v>
      </c>
      <c r="D2554" s="1">
        <v>25347.75</v>
      </c>
      <c r="E2554" t="s">
        <v>11</v>
      </c>
      <c r="F2554" t="s">
        <v>1222</v>
      </c>
      <c r="G2554" t="s">
        <v>2065</v>
      </c>
      <c r="H2554" s="3">
        <v>282744.03629999998</v>
      </c>
      <c r="I2554" s="3">
        <v>98597.920400000003</v>
      </c>
      <c r="J2554" t="s">
        <v>5228</v>
      </c>
      <c r="K2554" t="str">
        <f>_xlfn.XLOOKUP(A2554, Accounts!A:A, Accounts!E:E, "Not Found")</f>
        <v>Domiciliary</v>
      </c>
      <c r="L2554" s="3">
        <f>_xlfn.XLOOKUP(A2554, Accounts!A:A, Accounts!G:G, 0)</f>
        <v>2193727536</v>
      </c>
      <c r="M2554" s="3" t="str">
        <f>_xlfn.XLOOKUP(A2554, Loan!A:A, Loan!D:D, "0")</f>
        <v>0</v>
      </c>
      <c r="N2554" s="3" t="str">
        <f>_xlfn.XLOOKUP(Customer8[[#This Row],[Account Number]],Transaction!C:C,Transaction!D:D)</f>
        <v>Money Transfer</v>
      </c>
      <c r="O2554" s="3" t="str">
        <f>_xlfn.XLOOKUP(Customer8[[#This Row],[Account Number]], Transaction!C:C,Transaction!E:E)</f>
        <v>Mobile</v>
      </c>
      <c r="P2554" s="2">
        <f>_xlfn.XLOOKUP(Customer8[[#This Row],[Account Number]], Transaction!C:C,Transaction!F:F)</f>
        <v>44669</v>
      </c>
      <c r="Q2554" s="3">
        <f>Customer8[[#This Row],[Bank Deposit]]-Customer8[[#This Row],[Saving Accounts]]</f>
        <v>184146.11589999998</v>
      </c>
      <c r="R2554" s="3">
        <f>IF(AND(K2554="Current", Customer8[[#This Row],[Balance]]&gt;500000), Customer8[[#This Row],[Balance]]*1.02, Customer8[[#This Row],[Balance]])</f>
        <v>184146.11589999998</v>
      </c>
      <c r="S2554" s="3" t="str">
        <f>TEXT(Customer8[[#This Row],[Transaction_Date]], "MMM")</f>
        <v>Apr</v>
      </c>
      <c r="T2554" s="3" t="str">
        <f t="shared" si="39"/>
        <v>50-59 Yrs</v>
      </c>
      <c r="U2554" s="3" t="str">
        <f>TEXT(Customer8[[#This Row],[Transaction_Date]],"YYYY")</f>
        <v>2022</v>
      </c>
    </row>
    <row r="2555" spans="1:21" x14ac:dyDescent="0.35">
      <c r="A2555" t="s">
        <v>5229</v>
      </c>
      <c r="B2555">
        <v>587755693</v>
      </c>
      <c r="C2555">
        <v>31</v>
      </c>
      <c r="D2555" s="1">
        <v>33383.25</v>
      </c>
      <c r="E2555" t="s">
        <v>11</v>
      </c>
      <c r="F2555" t="s">
        <v>172</v>
      </c>
      <c r="G2555" t="s">
        <v>2065</v>
      </c>
      <c r="H2555" s="3">
        <v>354346.83510000003</v>
      </c>
      <c r="I2555" s="3">
        <v>69316.065799999997</v>
      </c>
      <c r="J2555" t="s">
        <v>5230</v>
      </c>
      <c r="K2555" t="str">
        <f>_xlfn.XLOOKUP(A2555, Accounts!A:A, Accounts!E:E, "Not Found")</f>
        <v>Domiciliary</v>
      </c>
      <c r="L2555" s="3">
        <f>_xlfn.XLOOKUP(A2555, Accounts!A:A, Accounts!G:G, 0)</f>
        <v>2980696544</v>
      </c>
      <c r="M2555" s="3" t="str">
        <f>_xlfn.XLOOKUP(A2555, Loan!A:A, Loan!D:D, "0")</f>
        <v>0</v>
      </c>
      <c r="N2555" s="3" t="str">
        <f>_xlfn.XLOOKUP(Customer8[[#This Row],[Account Number]],Transaction!C:C,Transaction!D:D)</f>
        <v>Online Payment</v>
      </c>
      <c r="O2555" s="3" t="str">
        <f>_xlfn.XLOOKUP(Customer8[[#This Row],[Account Number]], Transaction!C:C,Transaction!E:E)</f>
        <v>Mobile</v>
      </c>
      <c r="P2555" s="2">
        <f>_xlfn.XLOOKUP(Customer8[[#This Row],[Account Number]], Transaction!C:C,Transaction!F:F)</f>
        <v>44219</v>
      </c>
      <c r="Q2555" s="3">
        <f>Customer8[[#This Row],[Bank Deposit]]-Customer8[[#This Row],[Saving Accounts]]</f>
        <v>285030.76930000004</v>
      </c>
      <c r="R2555" s="3">
        <f>IF(AND(K2555="Current", Customer8[[#This Row],[Balance]]&gt;500000), Customer8[[#This Row],[Balance]]*1.02, Customer8[[#This Row],[Balance]])</f>
        <v>285030.76930000004</v>
      </c>
      <c r="S2555" s="3" t="str">
        <f>TEXT(Customer8[[#This Row],[Transaction_Date]], "MMM")</f>
        <v>Jan</v>
      </c>
      <c r="T2555" s="3" t="str">
        <f t="shared" si="39"/>
        <v>30-39 Yrs</v>
      </c>
      <c r="U2555" s="3" t="str">
        <f>TEXT(Customer8[[#This Row],[Transaction_Date]],"YYYY")</f>
        <v>2021</v>
      </c>
    </row>
    <row r="2556" spans="1:21" x14ac:dyDescent="0.35">
      <c r="A2556" t="s">
        <v>5231</v>
      </c>
      <c r="B2556">
        <v>379935005</v>
      </c>
      <c r="C2556">
        <v>46</v>
      </c>
      <c r="D2556" s="1">
        <v>27904.5</v>
      </c>
      <c r="E2556" t="s">
        <v>11</v>
      </c>
      <c r="F2556" t="s">
        <v>290</v>
      </c>
      <c r="G2556" t="s">
        <v>2065</v>
      </c>
      <c r="H2556" s="3">
        <v>1084092.5652999999</v>
      </c>
      <c r="I2556" s="3">
        <v>423069.40110000002</v>
      </c>
      <c r="J2556" t="s">
        <v>5232</v>
      </c>
      <c r="K2556" t="str">
        <f>_xlfn.XLOOKUP(A2556, Accounts!A:A, Accounts!E:E, "Not Found")</f>
        <v>Joint</v>
      </c>
      <c r="L2556" s="3">
        <f>_xlfn.XLOOKUP(A2556, Accounts!A:A, Accounts!G:G, 0)</f>
        <v>1902457675</v>
      </c>
      <c r="M2556" s="3" t="str">
        <f>_xlfn.XLOOKUP(A2556, Loan!A:A, Loan!D:D, "0")</f>
        <v>0</v>
      </c>
      <c r="N2556" s="3" t="str">
        <f>_xlfn.XLOOKUP(Customer8[[#This Row],[Account Number]],Transaction!C:C,Transaction!D:D)</f>
        <v>Money Transfer</v>
      </c>
      <c r="O2556" s="3" t="str">
        <f>_xlfn.XLOOKUP(Customer8[[#This Row],[Account Number]], Transaction!C:C,Transaction!E:E)</f>
        <v>Internet Banking</v>
      </c>
      <c r="P2556" s="2">
        <f>_xlfn.XLOOKUP(Customer8[[#This Row],[Account Number]], Transaction!C:C,Transaction!F:F)</f>
        <v>44585</v>
      </c>
      <c r="Q2556" s="3">
        <f>Customer8[[#This Row],[Bank Deposit]]-Customer8[[#This Row],[Saving Accounts]]</f>
        <v>661023.16419999988</v>
      </c>
      <c r="R2556" s="3">
        <f>IF(AND(K2556="Current", Customer8[[#This Row],[Balance]]&gt;500000), Customer8[[#This Row],[Balance]]*1.02, Customer8[[#This Row],[Balance]])</f>
        <v>661023.16419999988</v>
      </c>
      <c r="S2556" s="3" t="str">
        <f>TEXT(Customer8[[#This Row],[Transaction_Date]], "MMM")</f>
        <v>Jan</v>
      </c>
      <c r="T2556" s="3" t="str">
        <f t="shared" si="39"/>
        <v>40-49 Yrs</v>
      </c>
      <c r="U2556" s="3" t="str">
        <f>TEXT(Customer8[[#This Row],[Transaction_Date]],"YYYY")</f>
        <v>2022</v>
      </c>
    </row>
    <row r="2557" spans="1:21" x14ac:dyDescent="0.35">
      <c r="A2557" t="s">
        <v>5233</v>
      </c>
      <c r="B2557">
        <v>669511197</v>
      </c>
      <c r="C2557">
        <v>38</v>
      </c>
      <c r="D2557" s="1">
        <v>30826.5</v>
      </c>
      <c r="E2557" t="s">
        <v>11</v>
      </c>
      <c r="F2557" t="s">
        <v>1475</v>
      </c>
      <c r="G2557" t="s">
        <v>2065</v>
      </c>
      <c r="H2557" s="3">
        <v>2504280.5685000001</v>
      </c>
      <c r="I2557" s="3">
        <v>874221.58030000003</v>
      </c>
      <c r="J2557" t="s">
        <v>5234</v>
      </c>
      <c r="K2557" t="str">
        <f>_xlfn.XLOOKUP(A2557, Accounts!A:A, Accounts!E:E, "Not Found")</f>
        <v>Fixed Deposit</v>
      </c>
      <c r="L2557" s="3">
        <f>_xlfn.XLOOKUP(A2557, Accounts!A:A, Accounts!G:G, 0)</f>
        <v>3726410625</v>
      </c>
      <c r="M2557" s="3" t="str">
        <f>_xlfn.XLOOKUP(A2557, Loan!A:A, Loan!D:D, "0")</f>
        <v>0</v>
      </c>
      <c r="N2557" s="3" t="str">
        <f>_xlfn.XLOOKUP(Customer8[[#This Row],[Account Number]],Transaction!C:C,Transaction!D:D)</f>
        <v>Money Transfer</v>
      </c>
      <c r="O2557" s="3" t="str">
        <f>_xlfn.XLOOKUP(Customer8[[#This Row],[Account Number]], Transaction!C:C,Transaction!E:E)</f>
        <v>Mobile</v>
      </c>
      <c r="P2557" s="2">
        <f>_xlfn.XLOOKUP(Customer8[[#This Row],[Account Number]], Transaction!C:C,Transaction!F:F)</f>
        <v>44540</v>
      </c>
      <c r="Q2557" s="3">
        <f>Customer8[[#This Row],[Bank Deposit]]-Customer8[[#This Row],[Saving Accounts]]</f>
        <v>1630058.9882</v>
      </c>
      <c r="R2557" s="3">
        <f>IF(AND(K2557="Current", Customer8[[#This Row],[Balance]]&gt;500000), Customer8[[#This Row],[Balance]]*1.02, Customer8[[#This Row],[Balance]])</f>
        <v>1630058.9882</v>
      </c>
      <c r="S2557" s="3" t="str">
        <f>TEXT(Customer8[[#This Row],[Transaction_Date]], "MMM")</f>
        <v>Dec</v>
      </c>
      <c r="T2557" s="3" t="str">
        <f t="shared" si="39"/>
        <v>30-39 Yrs</v>
      </c>
      <c r="U2557" s="3" t="str">
        <f>TEXT(Customer8[[#This Row],[Transaction_Date]],"YYYY")</f>
        <v>2021</v>
      </c>
    </row>
    <row r="2558" spans="1:21" x14ac:dyDescent="0.35">
      <c r="A2558" t="s">
        <v>5235</v>
      </c>
      <c r="B2558">
        <v>822211095</v>
      </c>
      <c r="C2558">
        <v>43</v>
      </c>
      <c r="D2558" s="1">
        <v>29000.25</v>
      </c>
      <c r="E2558" t="s">
        <v>11</v>
      </c>
      <c r="F2558" t="s">
        <v>75</v>
      </c>
      <c r="G2558" t="s">
        <v>2065</v>
      </c>
      <c r="H2558" s="3">
        <v>231683.18299999999</v>
      </c>
      <c r="I2558" s="3">
        <v>170659.48749999999</v>
      </c>
      <c r="J2558" t="s">
        <v>5236</v>
      </c>
      <c r="K2558" t="str">
        <f>_xlfn.XLOOKUP(A2558, Accounts!A:A, Accounts!E:E, "Not Found")</f>
        <v>Joint</v>
      </c>
      <c r="L2558" s="3">
        <f>_xlfn.XLOOKUP(A2558, Accounts!A:A, Accounts!G:G, 0)</f>
        <v>1937970139</v>
      </c>
      <c r="M2558" s="3" t="str">
        <f>_xlfn.XLOOKUP(A2558, Loan!A:A, Loan!D:D, "0")</f>
        <v>0</v>
      </c>
      <c r="N2558" s="3" t="str">
        <f>_xlfn.XLOOKUP(Customer8[[#This Row],[Account Number]],Transaction!C:C,Transaction!D:D)</f>
        <v>Money Deposit</v>
      </c>
      <c r="O2558" s="3" t="str">
        <f>_xlfn.XLOOKUP(Customer8[[#This Row],[Account Number]], Transaction!C:C,Transaction!E:E)</f>
        <v>ATM</v>
      </c>
      <c r="P2558" s="2">
        <f>_xlfn.XLOOKUP(Customer8[[#This Row],[Account Number]], Transaction!C:C,Transaction!F:F)</f>
        <v>44576</v>
      </c>
      <c r="Q2558" s="3">
        <f>Customer8[[#This Row],[Bank Deposit]]-Customer8[[#This Row],[Saving Accounts]]</f>
        <v>61023.695500000002</v>
      </c>
      <c r="R2558" s="3">
        <f>IF(AND(K2558="Current", Customer8[[#This Row],[Balance]]&gt;500000), Customer8[[#This Row],[Balance]]*1.02, Customer8[[#This Row],[Balance]])</f>
        <v>61023.695500000002</v>
      </c>
      <c r="S2558" s="3" t="str">
        <f>TEXT(Customer8[[#This Row],[Transaction_Date]], "MMM")</f>
        <v>Jan</v>
      </c>
      <c r="T2558" s="3" t="str">
        <f t="shared" si="39"/>
        <v>40-49 Yrs</v>
      </c>
      <c r="U2558" s="3" t="str">
        <f>TEXT(Customer8[[#This Row],[Transaction_Date]],"YYYY")</f>
        <v>2022</v>
      </c>
    </row>
    <row r="2559" spans="1:21" x14ac:dyDescent="0.35">
      <c r="A2559" t="s">
        <v>5237</v>
      </c>
      <c r="B2559">
        <v>541861569</v>
      </c>
      <c r="C2559">
        <v>48</v>
      </c>
      <c r="D2559" s="1">
        <v>27174</v>
      </c>
      <c r="E2559" t="s">
        <v>11</v>
      </c>
      <c r="F2559" t="s">
        <v>502</v>
      </c>
      <c r="G2559" t="s">
        <v>2065</v>
      </c>
      <c r="H2559" s="3">
        <v>1599882.9805999999</v>
      </c>
      <c r="I2559" s="3">
        <v>759995.36750000005</v>
      </c>
      <c r="J2559" t="s">
        <v>5238</v>
      </c>
      <c r="K2559" t="str">
        <f>_xlfn.XLOOKUP(A2559, Accounts!A:A, Accounts!E:E, "Not Found")</f>
        <v>Joint</v>
      </c>
      <c r="L2559" s="3">
        <f>_xlfn.XLOOKUP(A2559, Accounts!A:A, Accounts!G:G, 0)</f>
        <v>93309597</v>
      </c>
      <c r="M2559" s="3" t="str">
        <f>_xlfn.XLOOKUP(A2559, Loan!A:A, Loan!D:D, "0")</f>
        <v>0</v>
      </c>
      <c r="N2559" s="3" t="str">
        <f>_xlfn.XLOOKUP(Customer8[[#This Row],[Account Number]],Transaction!C:C,Transaction!D:D)</f>
        <v>Money Deposit</v>
      </c>
      <c r="O2559" s="3" t="str">
        <f>_xlfn.XLOOKUP(Customer8[[#This Row],[Account Number]], Transaction!C:C,Transaction!E:E)</f>
        <v>Bank</v>
      </c>
      <c r="P2559" s="2">
        <f>_xlfn.XLOOKUP(Customer8[[#This Row],[Account Number]], Transaction!C:C,Transaction!F:F)</f>
        <v>44339</v>
      </c>
      <c r="Q2559" s="3">
        <f>Customer8[[#This Row],[Bank Deposit]]-Customer8[[#This Row],[Saving Accounts]]</f>
        <v>839887.61309999984</v>
      </c>
      <c r="R2559" s="3">
        <f>IF(AND(K2559="Current", Customer8[[#This Row],[Balance]]&gt;500000), Customer8[[#This Row],[Balance]]*1.02, Customer8[[#This Row],[Balance]])</f>
        <v>839887.61309999984</v>
      </c>
      <c r="S2559" s="3" t="str">
        <f>TEXT(Customer8[[#This Row],[Transaction_Date]], "MMM")</f>
        <v>May</v>
      </c>
      <c r="T2559" s="3" t="str">
        <f t="shared" si="39"/>
        <v>40-49 Yrs</v>
      </c>
      <c r="U2559" s="3" t="str">
        <f>TEXT(Customer8[[#This Row],[Transaction_Date]],"YYYY")</f>
        <v>2021</v>
      </c>
    </row>
    <row r="2560" spans="1:21" x14ac:dyDescent="0.35">
      <c r="A2560" t="s">
        <v>5239</v>
      </c>
      <c r="B2560">
        <v>33418679</v>
      </c>
      <c r="C2560">
        <v>81</v>
      </c>
      <c r="D2560" s="1">
        <v>15120.75</v>
      </c>
      <c r="E2560" t="s">
        <v>11</v>
      </c>
      <c r="F2560" t="s">
        <v>312</v>
      </c>
      <c r="G2560" t="s">
        <v>2065</v>
      </c>
      <c r="H2560" s="3">
        <v>1487333.2515</v>
      </c>
      <c r="I2560" s="3">
        <v>550313.30310000002</v>
      </c>
      <c r="J2560" t="s">
        <v>5240</v>
      </c>
      <c r="K2560" t="str">
        <f>_xlfn.XLOOKUP(A2560, Accounts!A:A, Accounts!E:E, "Not Found")</f>
        <v>Fixed Deposit</v>
      </c>
      <c r="L2560" s="3">
        <f>_xlfn.XLOOKUP(A2560, Accounts!A:A, Accounts!G:G, 0)</f>
        <v>2896390224</v>
      </c>
      <c r="M2560" s="3" t="str">
        <f>_xlfn.XLOOKUP(A2560, Loan!A:A, Loan!D:D, "0")</f>
        <v>0</v>
      </c>
      <c r="N2560" s="3" t="str">
        <f>_xlfn.XLOOKUP(Customer8[[#This Row],[Account Number]],Transaction!C:C,Transaction!D:D)</f>
        <v>Cash Withdrawal</v>
      </c>
      <c r="O2560" s="3" t="str">
        <f>_xlfn.XLOOKUP(Customer8[[#This Row],[Account Number]], Transaction!C:C,Transaction!E:E)</f>
        <v>Bank</v>
      </c>
      <c r="P2560" s="2">
        <f>_xlfn.XLOOKUP(Customer8[[#This Row],[Account Number]], Transaction!C:C,Transaction!F:F)</f>
        <v>44624</v>
      </c>
      <c r="Q2560" s="3">
        <f>Customer8[[#This Row],[Bank Deposit]]-Customer8[[#This Row],[Saving Accounts]]</f>
        <v>937019.94839999999</v>
      </c>
      <c r="R2560" s="3">
        <f>IF(AND(K2560="Current", Customer8[[#This Row],[Balance]]&gt;500000), Customer8[[#This Row],[Balance]]*1.02, Customer8[[#This Row],[Balance]])</f>
        <v>937019.94839999999</v>
      </c>
      <c r="S2560" s="3" t="str">
        <f>TEXT(Customer8[[#This Row],[Transaction_Date]], "MMM")</f>
        <v>Mar</v>
      </c>
      <c r="T2560" s="3" t="str">
        <f t="shared" si="39"/>
        <v>70 Yrs &amp; Above</v>
      </c>
      <c r="U2560" s="3" t="str">
        <f>TEXT(Customer8[[#This Row],[Transaction_Date]],"YYYY")</f>
        <v>2022</v>
      </c>
    </row>
    <row r="2561" spans="1:21" x14ac:dyDescent="0.35">
      <c r="A2561" t="s">
        <v>5241</v>
      </c>
      <c r="B2561">
        <v>138796033</v>
      </c>
      <c r="C2561">
        <v>18</v>
      </c>
      <c r="D2561" s="1">
        <v>38131.5</v>
      </c>
      <c r="E2561" t="s">
        <v>11</v>
      </c>
      <c r="F2561" t="s">
        <v>220</v>
      </c>
      <c r="G2561" t="s">
        <v>2065</v>
      </c>
      <c r="H2561" s="3">
        <v>379297.07559999998</v>
      </c>
      <c r="I2561" s="3">
        <v>109926.5561</v>
      </c>
      <c r="J2561" t="s">
        <v>5242</v>
      </c>
      <c r="K2561" t="str">
        <f>_xlfn.XLOOKUP(A2561, Accounts!A:A, Accounts!E:E, "Not Found")</f>
        <v>Domiciliary</v>
      </c>
      <c r="L2561" s="3">
        <f>_xlfn.XLOOKUP(A2561, Accounts!A:A, Accounts!G:G, 0)</f>
        <v>2428432508</v>
      </c>
      <c r="M2561" s="3" t="str">
        <f>_xlfn.XLOOKUP(A2561, Loan!A:A, Loan!D:D, "0")</f>
        <v>0</v>
      </c>
      <c r="N2561" s="3" t="str">
        <f>_xlfn.XLOOKUP(Customer8[[#This Row],[Account Number]],Transaction!C:C,Transaction!D:D)</f>
        <v>Money Transfer</v>
      </c>
      <c r="O2561" s="3" t="str">
        <f>_xlfn.XLOOKUP(Customer8[[#This Row],[Account Number]], Transaction!C:C,Transaction!E:E)</f>
        <v>Mobile</v>
      </c>
      <c r="P2561" s="2">
        <f>_xlfn.XLOOKUP(Customer8[[#This Row],[Account Number]], Transaction!C:C,Transaction!F:F)</f>
        <v>44412</v>
      </c>
      <c r="Q2561" s="3">
        <f>Customer8[[#This Row],[Bank Deposit]]-Customer8[[#This Row],[Saving Accounts]]</f>
        <v>269370.51949999999</v>
      </c>
      <c r="R2561" s="3">
        <f>IF(AND(K2561="Current", Customer8[[#This Row],[Balance]]&gt;500000), Customer8[[#This Row],[Balance]]*1.02, Customer8[[#This Row],[Balance]])</f>
        <v>269370.51949999999</v>
      </c>
      <c r="S2561" s="3" t="str">
        <f>TEXT(Customer8[[#This Row],[Transaction_Date]], "MMM")</f>
        <v>Aug</v>
      </c>
      <c r="T2561" s="3" t="str">
        <f t="shared" si="39"/>
        <v>Below 20 Yrs</v>
      </c>
      <c r="U2561" s="3" t="str">
        <f>TEXT(Customer8[[#This Row],[Transaction_Date]],"YYYY")</f>
        <v>2021</v>
      </c>
    </row>
    <row r="2562" spans="1:21" x14ac:dyDescent="0.35">
      <c r="A2562" t="s">
        <v>5243</v>
      </c>
      <c r="B2562">
        <v>925970293</v>
      </c>
      <c r="C2562">
        <v>72</v>
      </c>
      <c r="D2562" s="1">
        <v>18408</v>
      </c>
      <c r="E2562" t="s">
        <v>11</v>
      </c>
      <c r="F2562" t="s">
        <v>997</v>
      </c>
      <c r="G2562" t="s">
        <v>2065</v>
      </c>
      <c r="H2562" s="3">
        <v>449640.35840000003</v>
      </c>
      <c r="I2562" s="3">
        <v>435532.8922</v>
      </c>
      <c r="J2562" t="s">
        <v>5244</v>
      </c>
      <c r="K2562" t="str">
        <f>_xlfn.XLOOKUP(A2562, Accounts!A:A, Accounts!E:E, "Not Found")</f>
        <v>Current</v>
      </c>
      <c r="L2562" s="3">
        <f>_xlfn.XLOOKUP(A2562, Accounts!A:A, Accounts!G:G, 0)</f>
        <v>3109329888</v>
      </c>
      <c r="M2562" s="3" t="str">
        <f>_xlfn.XLOOKUP(A2562, Loan!A:A, Loan!D:D, "0")</f>
        <v>0</v>
      </c>
      <c r="N2562" s="3" t="str">
        <f>_xlfn.XLOOKUP(Customer8[[#This Row],[Account Number]],Transaction!C:C,Transaction!D:D)</f>
        <v>Money Transfer</v>
      </c>
      <c r="O2562" s="3" t="str">
        <f>_xlfn.XLOOKUP(Customer8[[#This Row],[Account Number]], Transaction!C:C,Transaction!E:E)</f>
        <v>Bank</v>
      </c>
      <c r="P2562" s="2">
        <f>_xlfn.XLOOKUP(Customer8[[#This Row],[Account Number]], Transaction!C:C,Transaction!F:F)</f>
        <v>44233</v>
      </c>
      <c r="Q2562" s="3">
        <f>Customer8[[#This Row],[Bank Deposit]]-Customer8[[#This Row],[Saving Accounts]]</f>
        <v>14107.466200000024</v>
      </c>
      <c r="R2562" s="3">
        <f>IF(AND(K2562="Current", Customer8[[#This Row],[Balance]]&gt;500000), Customer8[[#This Row],[Balance]]*1.02, Customer8[[#This Row],[Balance]])</f>
        <v>14107.466200000024</v>
      </c>
      <c r="S2562" s="3" t="str">
        <f>TEXT(Customer8[[#This Row],[Transaction_Date]], "MMM")</f>
        <v>Feb</v>
      </c>
      <c r="T2562" s="3" t="str">
        <f t="shared" ref="T2562:T2625" si="40">IF(C2562&lt;20,"Below 20 Yrs",IF(C2562&lt;=29,"20-29 Yrs",IF(C2562&lt;=39,"30-39 Yrs",IF(C2562&lt;=49,"40-49 Yrs",IF(C2562&lt;=59,"50-59 Yrs",IF(C2562&lt;=69,"60-69 Yrs","70 Yrs &amp; Above"))))))</f>
        <v>70 Yrs &amp; Above</v>
      </c>
      <c r="U2562" s="3" t="str">
        <f>TEXT(Customer8[[#This Row],[Transaction_Date]],"YYYY")</f>
        <v>2021</v>
      </c>
    </row>
    <row r="2563" spans="1:21" x14ac:dyDescent="0.35">
      <c r="A2563" t="s">
        <v>5245</v>
      </c>
      <c r="B2563">
        <v>695715836</v>
      </c>
      <c r="C2563">
        <v>22</v>
      </c>
      <c r="D2563" s="1">
        <v>36670.5</v>
      </c>
      <c r="E2563" t="s">
        <v>11</v>
      </c>
      <c r="F2563" t="s">
        <v>390</v>
      </c>
      <c r="G2563" t="s">
        <v>2065</v>
      </c>
      <c r="H2563" s="3">
        <v>198246.62460000001</v>
      </c>
      <c r="I2563" s="3">
        <v>63213.639600000002</v>
      </c>
      <c r="J2563" t="s">
        <v>5246</v>
      </c>
      <c r="K2563" t="str">
        <f>_xlfn.XLOOKUP(A2563, Accounts!A:A, Accounts!E:E, "Not Found")</f>
        <v>Savings</v>
      </c>
      <c r="L2563" s="3">
        <f>_xlfn.XLOOKUP(A2563, Accounts!A:A, Accounts!G:G, 0)</f>
        <v>81361422</v>
      </c>
      <c r="M2563" s="3" t="str">
        <f>_xlfn.XLOOKUP(A2563, Loan!A:A, Loan!D:D, "0")</f>
        <v>0</v>
      </c>
      <c r="N2563" s="3" t="str">
        <f>_xlfn.XLOOKUP(Customer8[[#This Row],[Account Number]],Transaction!C:C,Transaction!D:D)</f>
        <v>Money Deposit</v>
      </c>
      <c r="O2563" s="3" t="str">
        <f>_xlfn.XLOOKUP(Customer8[[#This Row],[Account Number]], Transaction!C:C,Transaction!E:E)</f>
        <v>Bank</v>
      </c>
      <c r="P2563" s="2">
        <f>_xlfn.XLOOKUP(Customer8[[#This Row],[Account Number]], Transaction!C:C,Transaction!F:F)</f>
        <v>44337</v>
      </c>
      <c r="Q2563" s="3">
        <f>Customer8[[#This Row],[Bank Deposit]]-Customer8[[#This Row],[Saving Accounts]]</f>
        <v>135032.98500000002</v>
      </c>
      <c r="R2563" s="3">
        <f>IF(AND(K2563="Current", Customer8[[#This Row],[Balance]]&gt;500000), Customer8[[#This Row],[Balance]]*1.02, Customer8[[#This Row],[Balance]])</f>
        <v>135032.98500000002</v>
      </c>
      <c r="S2563" s="3" t="str">
        <f>TEXT(Customer8[[#This Row],[Transaction_Date]], "MMM")</f>
        <v>May</v>
      </c>
      <c r="T2563" s="3" t="str">
        <f t="shared" si="40"/>
        <v>20-29 Yrs</v>
      </c>
      <c r="U2563" s="3" t="str">
        <f>TEXT(Customer8[[#This Row],[Transaction_Date]],"YYYY")</f>
        <v>2021</v>
      </c>
    </row>
    <row r="2564" spans="1:21" x14ac:dyDescent="0.35">
      <c r="A2564" t="s">
        <v>5247</v>
      </c>
      <c r="B2564">
        <v>192167762</v>
      </c>
      <c r="C2564">
        <v>51</v>
      </c>
      <c r="D2564" s="1">
        <v>26078.25</v>
      </c>
      <c r="E2564" t="s">
        <v>11</v>
      </c>
      <c r="F2564" t="s">
        <v>276</v>
      </c>
      <c r="G2564" t="s">
        <v>2065</v>
      </c>
      <c r="H2564" s="3">
        <v>933331.00950000004</v>
      </c>
      <c r="I2564" s="3">
        <v>165406.99559999999</v>
      </c>
      <c r="J2564" t="s">
        <v>5248</v>
      </c>
      <c r="K2564" t="str">
        <f>_xlfn.XLOOKUP(A2564, Accounts!A:A, Accounts!E:E, "Not Found")</f>
        <v>Domiciliary</v>
      </c>
      <c r="L2564" s="3">
        <f>_xlfn.XLOOKUP(A2564, Accounts!A:A, Accounts!G:G, 0)</f>
        <v>28227552</v>
      </c>
      <c r="M2564" s="3" t="str">
        <f>_xlfn.XLOOKUP(A2564, Loan!A:A, Loan!D:D, "0")</f>
        <v>0</v>
      </c>
      <c r="N2564" s="3" t="str">
        <f>_xlfn.XLOOKUP(Customer8[[#This Row],[Account Number]],Transaction!C:C,Transaction!D:D)</f>
        <v>Cash Withdrawal</v>
      </c>
      <c r="O2564" s="3" t="str">
        <f>_xlfn.XLOOKUP(Customer8[[#This Row],[Account Number]], Transaction!C:C,Transaction!E:E)</f>
        <v>ATM</v>
      </c>
      <c r="P2564" s="2">
        <f>_xlfn.XLOOKUP(Customer8[[#This Row],[Account Number]], Transaction!C:C,Transaction!F:F)</f>
        <v>44562</v>
      </c>
      <c r="Q2564" s="3">
        <f>Customer8[[#This Row],[Bank Deposit]]-Customer8[[#This Row],[Saving Accounts]]</f>
        <v>767924.01390000002</v>
      </c>
      <c r="R2564" s="3">
        <f>IF(AND(K2564="Current", Customer8[[#This Row],[Balance]]&gt;500000), Customer8[[#This Row],[Balance]]*1.02, Customer8[[#This Row],[Balance]])</f>
        <v>767924.01390000002</v>
      </c>
      <c r="S2564" s="3" t="str">
        <f>TEXT(Customer8[[#This Row],[Transaction_Date]], "MMM")</f>
        <v>Jan</v>
      </c>
      <c r="T2564" s="3" t="str">
        <f t="shared" si="40"/>
        <v>50-59 Yrs</v>
      </c>
      <c r="U2564" s="3" t="str">
        <f>TEXT(Customer8[[#This Row],[Transaction_Date]],"YYYY")</f>
        <v>2022</v>
      </c>
    </row>
    <row r="2565" spans="1:21" x14ac:dyDescent="0.35">
      <c r="A2565" t="s">
        <v>5249</v>
      </c>
      <c r="B2565">
        <v>401915086</v>
      </c>
      <c r="C2565">
        <v>42</v>
      </c>
      <c r="D2565" s="1">
        <v>29365.5</v>
      </c>
      <c r="E2565" t="s">
        <v>11</v>
      </c>
      <c r="F2565" t="s">
        <v>229</v>
      </c>
      <c r="G2565" t="s">
        <v>2065</v>
      </c>
      <c r="H2565" s="3">
        <v>227109.6911</v>
      </c>
      <c r="I2565" s="3">
        <v>48093.816899999998</v>
      </c>
      <c r="J2565" t="s">
        <v>5250</v>
      </c>
      <c r="K2565" t="str">
        <f>_xlfn.XLOOKUP(A2565, Accounts!A:A, Accounts!E:E, "Not Found")</f>
        <v>Fixed Deposit</v>
      </c>
      <c r="L2565" s="3">
        <f>_xlfn.XLOOKUP(A2565, Accounts!A:A, Accounts!G:G, 0)</f>
        <v>2401046544</v>
      </c>
      <c r="M2565" s="3" t="str">
        <f>_xlfn.XLOOKUP(A2565, Loan!A:A, Loan!D:D, "0")</f>
        <v>0</v>
      </c>
      <c r="N2565" s="3" t="str">
        <f>_xlfn.XLOOKUP(Customer8[[#This Row],[Account Number]],Transaction!C:C,Transaction!D:D)</f>
        <v>Online Payment</v>
      </c>
      <c r="O2565" s="3" t="str">
        <f>_xlfn.XLOOKUP(Customer8[[#This Row],[Account Number]], Transaction!C:C,Transaction!E:E)</f>
        <v>Internet Banking</v>
      </c>
      <c r="P2565" s="2">
        <f>_xlfn.XLOOKUP(Customer8[[#This Row],[Account Number]], Transaction!C:C,Transaction!F:F)</f>
        <v>44452</v>
      </c>
      <c r="Q2565" s="3">
        <f>Customer8[[#This Row],[Bank Deposit]]-Customer8[[#This Row],[Saving Accounts]]</f>
        <v>179015.87419999999</v>
      </c>
      <c r="R2565" s="3">
        <f>IF(AND(K2565="Current", Customer8[[#This Row],[Balance]]&gt;500000), Customer8[[#This Row],[Balance]]*1.02, Customer8[[#This Row],[Balance]])</f>
        <v>179015.87419999999</v>
      </c>
      <c r="S2565" s="3" t="str">
        <f>TEXT(Customer8[[#This Row],[Transaction_Date]], "MMM")</f>
        <v>Sep</v>
      </c>
      <c r="T2565" s="3" t="str">
        <f t="shared" si="40"/>
        <v>40-49 Yrs</v>
      </c>
      <c r="U2565" s="3" t="str">
        <f>TEXT(Customer8[[#This Row],[Transaction_Date]],"YYYY")</f>
        <v>2021</v>
      </c>
    </row>
    <row r="2566" spans="1:21" x14ac:dyDescent="0.35">
      <c r="A2566" t="s">
        <v>5251</v>
      </c>
      <c r="B2566">
        <v>278484880</v>
      </c>
      <c r="C2566">
        <v>23</v>
      </c>
      <c r="D2566" s="1">
        <v>36305.25</v>
      </c>
      <c r="E2566" t="s">
        <v>11</v>
      </c>
      <c r="F2566" t="s">
        <v>109</v>
      </c>
      <c r="G2566" t="s">
        <v>2065</v>
      </c>
      <c r="H2566" s="3">
        <v>1127561.3626000001</v>
      </c>
      <c r="I2566" s="3">
        <v>260927.228</v>
      </c>
      <c r="J2566" t="s">
        <v>5252</v>
      </c>
      <c r="K2566" t="str">
        <f>_xlfn.XLOOKUP(A2566, Accounts!A:A, Accounts!E:E, "Not Found")</f>
        <v>Corporate</v>
      </c>
      <c r="L2566" s="3">
        <f>_xlfn.XLOOKUP(A2566, Accounts!A:A, Accounts!G:G, 0)</f>
        <v>186875037</v>
      </c>
      <c r="M2566" s="3" t="str">
        <f>_xlfn.XLOOKUP(A2566, Loan!A:A, Loan!D:D, "0")</f>
        <v>0</v>
      </c>
      <c r="N2566" s="3" t="str">
        <f>_xlfn.XLOOKUP(Customer8[[#This Row],[Account Number]],Transaction!C:C,Transaction!D:D)</f>
        <v>Money Transfer</v>
      </c>
      <c r="O2566" s="3" t="str">
        <f>_xlfn.XLOOKUP(Customer8[[#This Row],[Account Number]], Transaction!C:C,Transaction!E:E)</f>
        <v>Mobile</v>
      </c>
      <c r="P2566" s="2">
        <f>_xlfn.XLOOKUP(Customer8[[#This Row],[Account Number]], Transaction!C:C,Transaction!F:F)</f>
        <v>44644</v>
      </c>
      <c r="Q2566" s="3">
        <f>Customer8[[#This Row],[Bank Deposit]]-Customer8[[#This Row],[Saving Accounts]]</f>
        <v>866634.13460000011</v>
      </c>
      <c r="R2566" s="3">
        <f>IF(AND(K2566="Current", Customer8[[#This Row],[Balance]]&gt;500000), Customer8[[#This Row],[Balance]]*1.02, Customer8[[#This Row],[Balance]])</f>
        <v>866634.13460000011</v>
      </c>
      <c r="S2566" s="3" t="str">
        <f>TEXT(Customer8[[#This Row],[Transaction_Date]], "MMM")</f>
        <v>Mar</v>
      </c>
      <c r="T2566" s="3" t="str">
        <f t="shared" si="40"/>
        <v>20-29 Yrs</v>
      </c>
      <c r="U2566" s="3" t="str">
        <f>TEXT(Customer8[[#This Row],[Transaction_Date]],"YYYY")</f>
        <v>2022</v>
      </c>
    </row>
    <row r="2567" spans="1:21" x14ac:dyDescent="0.35">
      <c r="A2567" t="s">
        <v>5253</v>
      </c>
      <c r="B2567">
        <v>186633227</v>
      </c>
      <c r="C2567">
        <v>62</v>
      </c>
      <c r="D2567" s="1">
        <v>22060.5</v>
      </c>
      <c r="E2567" t="s">
        <v>11</v>
      </c>
      <c r="F2567" t="s">
        <v>169</v>
      </c>
      <c r="G2567" t="s">
        <v>2416</v>
      </c>
      <c r="H2567" s="3">
        <v>94786.285600000003</v>
      </c>
      <c r="I2567" s="3">
        <v>38070.412700000001</v>
      </c>
      <c r="J2567" t="s">
        <v>5254</v>
      </c>
      <c r="K2567" t="str">
        <f>_xlfn.XLOOKUP(A2567, Accounts!A:A, Accounts!E:E, "Not Found")</f>
        <v>Domiciliary</v>
      </c>
      <c r="L2567" s="3">
        <f>_xlfn.XLOOKUP(A2567, Accounts!A:A, Accounts!G:G, 0)</f>
        <v>1269561292</v>
      </c>
      <c r="M2567" s="3" t="str">
        <f>_xlfn.XLOOKUP(A2567, Loan!A:A, Loan!D:D, "0")</f>
        <v>0</v>
      </c>
      <c r="N2567" s="3" t="str">
        <f>_xlfn.XLOOKUP(Customer8[[#This Row],[Account Number]],Transaction!C:C,Transaction!D:D)</f>
        <v>Online Payment</v>
      </c>
      <c r="O2567" s="3" t="str">
        <f>_xlfn.XLOOKUP(Customer8[[#This Row],[Account Number]], Transaction!C:C,Transaction!E:E)</f>
        <v>Card</v>
      </c>
      <c r="P2567" s="2">
        <f>_xlfn.XLOOKUP(Customer8[[#This Row],[Account Number]], Transaction!C:C,Transaction!F:F)</f>
        <v>44329</v>
      </c>
      <c r="Q2567" s="3">
        <f>Customer8[[#This Row],[Bank Deposit]]-Customer8[[#This Row],[Saving Accounts]]</f>
        <v>56715.872900000002</v>
      </c>
      <c r="R2567" s="3">
        <f>IF(AND(K2567="Current", Customer8[[#This Row],[Balance]]&gt;500000), Customer8[[#This Row],[Balance]]*1.02, Customer8[[#This Row],[Balance]])</f>
        <v>56715.872900000002</v>
      </c>
      <c r="S2567" s="3" t="str">
        <f>TEXT(Customer8[[#This Row],[Transaction_Date]], "MMM")</f>
        <v>May</v>
      </c>
      <c r="T2567" s="3" t="str">
        <f t="shared" si="40"/>
        <v>60-69 Yrs</v>
      </c>
      <c r="U2567" s="3" t="str">
        <f>TEXT(Customer8[[#This Row],[Transaction_Date]],"YYYY")</f>
        <v>2021</v>
      </c>
    </row>
    <row r="2568" spans="1:21" x14ac:dyDescent="0.35">
      <c r="A2568" t="s">
        <v>5255</v>
      </c>
      <c r="B2568">
        <v>531175706</v>
      </c>
      <c r="C2568">
        <v>80</v>
      </c>
      <c r="D2568" s="1">
        <v>15486</v>
      </c>
      <c r="E2568" t="s">
        <v>11</v>
      </c>
      <c r="F2568" t="s">
        <v>547</v>
      </c>
      <c r="G2568" t="s">
        <v>2416</v>
      </c>
      <c r="H2568" s="3">
        <v>165722.24969999999</v>
      </c>
      <c r="I2568" s="3">
        <v>140532.46770000001</v>
      </c>
      <c r="J2568" t="s">
        <v>5256</v>
      </c>
      <c r="K2568" t="str">
        <f>_xlfn.XLOOKUP(A2568, Accounts!A:A, Accounts!E:E, "Not Found")</f>
        <v>Corporate</v>
      </c>
      <c r="L2568" s="3">
        <f>_xlfn.XLOOKUP(A2568, Accounts!A:A, Accounts!G:G, 0)</f>
        <v>3328534356</v>
      </c>
      <c r="M2568" s="3" t="str">
        <f>_xlfn.XLOOKUP(A2568, Loan!A:A, Loan!D:D, "0")</f>
        <v>0</v>
      </c>
      <c r="N2568" s="3" t="str">
        <f>_xlfn.XLOOKUP(Customer8[[#This Row],[Account Number]],Transaction!C:C,Transaction!D:D)</f>
        <v>Money Transfer</v>
      </c>
      <c r="O2568" s="3" t="str">
        <f>_xlfn.XLOOKUP(Customer8[[#This Row],[Account Number]], Transaction!C:C,Transaction!E:E)</f>
        <v>Mobile</v>
      </c>
      <c r="P2568" s="2">
        <f>_xlfn.XLOOKUP(Customer8[[#This Row],[Account Number]], Transaction!C:C,Transaction!F:F)</f>
        <v>44510</v>
      </c>
      <c r="Q2568" s="3">
        <f>Customer8[[#This Row],[Bank Deposit]]-Customer8[[#This Row],[Saving Accounts]]</f>
        <v>25189.781999999977</v>
      </c>
      <c r="R2568" s="3">
        <f>IF(AND(K2568="Current", Customer8[[#This Row],[Balance]]&gt;500000), Customer8[[#This Row],[Balance]]*1.02, Customer8[[#This Row],[Balance]])</f>
        <v>25189.781999999977</v>
      </c>
      <c r="S2568" s="3" t="str">
        <f>TEXT(Customer8[[#This Row],[Transaction_Date]], "MMM")</f>
        <v>Nov</v>
      </c>
      <c r="T2568" s="3" t="str">
        <f t="shared" si="40"/>
        <v>70 Yrs &amp; Above</v>
      </c>
      <c r="U2568" s="3" t="str">
        <f>TEXT(Customer8[[#This Row],[Transaction_Date]],"YYYY")</f>
        <v>2021</v>
      </c>
    </row>
    <row r="2569" spans="1:21" x14ac:dyDescent="0.35">
      <c r="A2569" t="s">
        <v>5257</v>
      </c>
      <c r="B2569">
        <v>1432805</v>
      </c>
      <c r="C2569">
        <v>58</v>
      </c>
      <c r="D2569" s="1">
        <v>23521.5</v>
      </c>
      <c r="E2569" t="s">
        <v>11</v>
      </c>
      <c r="F2569" t="s">
        <v>3035</v>
      </c>
      <c r="G2569" t="s">
        <v>2416</v>
      </c>
      <c r="H2569" s="3">
        <v>470476.3222</v>
      </c>
      <c r="I2569" s="3">
        <v>61487.994599999998</v>
      </c>
      <c r="J2569" t="s">
        <v>5258</v>
      </c>
      <c r="K2569" t="str">
        <f>_xlfn.XLOOKUP(A2569, Accounts!A:A, Accounts!E:E, "Not Found")</f>
        <v>Domiciliary</v>
      </c>
      <c r="L2569" s="3">
        <f>_xlfn.XLOOKUP(A2569, Accounts!A:A, Accounts!G:G, 0)</f>
        <v>662834532</v>
      </c>
      <c r="M2569" s="3" t="str">
        <f>_xlfn.XLOOKUP(A2569, Loan!A:A, Loan!D:D, "0")</f>
        <v>0</v>
      </c>
      <c r="N2569" s="3" t="str">
        <f>_xlfn.XLOOKUP(Customer8[[#This Row],[Account Number]],Transaction!C:C,Transaction!D:D)</f>
        <v>Cash Withdrawal</v>
      </c>
      <c r="O2569" s="3" t="str">
        <f>_xlfn.XLOOKUP(Customer8[[#This Row],[Account Number]], Transaction!C:C,Transaction!E:E)</f>
        <v>Bank</v>
      </c>
      <c r="P2569" s="2">
        <f>_xlfn.XLOOKUP(Customer8[[#This Row],[Account Number]], Transaction!C:C,Transaction!F:F)</f>
        <v>44231</v>
      </c>
      <c r="Q2569" s="3">
        <f>Customer8[[#This Row],[Bank Deposit]]-Customer8[[#This Row],[Saving Accounts]]</f>
        <v>408988.32760000002</v>
      </c>
      <c r="R2569" s="3">
        <f>IF(AND(K2569="Current", Customer8[[#This Row],[Balance]]&gt;500000), Customer8[[#This Row],[Balance]]*1.02, Customer8[[#This Row],[Balance]])</f>
        <v>408988.32760000002</v>
      </c>
      <c r="S2569" s="3" t="str">
        <f>TEXT(Customer8[[#This Row],[Transaction_Date]], "MMM")</f>
        <v>Feb</v>
      </c>
      <c r="T2569" s="3" t="str">
        <f t="shared" si="40"/>
        <v>50-59 Yrs</v>
      </c>
      <c r="U2569" s="3" t="str">
        <f>TEXT(Customer8[[#This Row],[Transaction_Date]],"YYYY")</f>
        <v>2021</v>
      </c>
    </row>
    <row r="2570" spans="1:21" x14ac:dyDescent="0.35">
      <c r="A2570" t="s">
        <v>5259</v>
      </c>
      <c r="B2570">
        <v>911853927</v>
      </c>
      <c r="C2570">
        <v>39</v>
      </c>
      <c r="D2570" s="1">
        <v>30461.25</v>
      </c>
      <c r="E2570" t="s">
        <v>11</v>
      </c>
      <c r="F2570" t="s">
        <v>112</v>
      </c>
      <c r="G2570" t="s">
        <v>2416</v>
      </c>
      <c r="H2570" s="3">
        <v>247721.86610000001</v>
      </c>
      <c r="I2570" s="3">
        <v>62844.876100000001</v>
      </c>
      <c r="J2570" t="s">
        <v>5260</v>
      </c>
      <c r="K2570" t="str">
        <f>_xlfn.XLOOKUP(A2570, Accounts!A:A, Accounts!E:E, "Not Found")</f>
        <v>Current</v>
      </c>
      <c r="L2570" s="3">
        <f>_xlfn.XLOOKUP(A2570, Accounts!A:A, Accounts!G:G, 0)</f>
        <v>731547936</v>
      </c>
      <c r="M2570" s="3" t="str">
        <f>_xlfn.XLOOKUP(A2570, Loan!A:A, Loan!D:D, "0")</f>
        <v>0</v>
      </c>
      <c r="N2570" s="3" t="str">
        <f>_xlfn.XLOOKUP(Customer8[[#This Row],[Account Number]],Transaction!C:C,Transaction!D:D)</f>
        <v>Online Payment</v>
      </c>
      <c r="O2570" s="3" t="str">
        <f>_xlfn.XLOOKUP(Customer8[[#This Row],[Account Number]], Transaction!C:C,Transaction!E:E)</f>
        <v>Mobile</v>
      </c>
      <c r="P2570" s="2">
        <f>_xlfn.XLOOKUP(Customer8[[#This Row],[Account Number]], Transaction!C:C,Transaction!F:F)</f>
        <v>44553</v>
      </c>
      <c r="Q2570" s="3">
        <f>Customer8[[#This Row],[Bank Deposit]]-Customer8[[#This Row],[Saving Accounts]]</f>
        <v>184876.99000000002</v>
      </c>
      <c r="R2570" s="3">
        <f>IF(AND(K2570="Current", Customer8[[#This Row],[Balance]]&gt;500000), Customer8[[#This Row],[Balance]]*1.02, Customer8[[#This Row],[Balance]])</f>
        <v>184876.99000000002</v>
      </c>
      <c r="S2570" s="3" t="str">
        <f>TEXT(Customer8[[#This Row],[Transaction_Date]], "MMM")</f>
        <v>Dec</v>
      </c>
      <c r="T2570" s="3" t="str">
        <f t="shared" si="40"/>
        <v>30-39 Yrs</v>
      </c>
      <c r="U2570" s="3" t="str">
        <f>TEXT(Customer8[[#This Row],[Transaction_Date]],"YYYY")</f>
        <v>2021</v>
      </c>
    </row>
    <row r="2571" spans="1:21" x14ac:dyDescent="0.35">
      <c r="A2571" t="s">
        <v>5261</v>
      </c>
      <c r="B2571">
        <v>858831444</v>
      </c>
      <c r="C2571">
        <v>61</v>
      </c>
      <c r="D2571" s="1">
        <v>22425.75</v>
      </c>
      <c r="E2571" t="s">
        <v>11</v>
      </c>
      <c r="F2571" t="s">
        <v>437</v>
      </c>
      <c r="G2571" t="s">
        <v>2416</v>
      </c>
      <c r="H2571" s="3">
        <v>101813.10679999999</v>
      </c>
      <c r="I2571" s="3">
        <v>43426.118199999997</v>
      </c>
      <c r="J2571" t="s">
        <v>5262</v>
      </c>
      <c r="K2571" t="str">
        <f>_xlfn.XLOOKUP(A2571, Accounts!A:A, Accounts!E:E, "Not Found")</f>
        <v>Domiciliary</v>
      </c>
      <c r="L2571" s="3">
        <f>_xlfn.XLOOKUP(A2571, Accounts!A:A, Accounts!G:G, 0)</f>
        <v>12647824</v>
      </c>
      <c r="M2571" s="3" t="str">
        <f>_xlfn.XLOOKUP(A2571, Loan!A:A, Loan!D:D, "0")</f>
        <v>0</v>
      </c>
      <c r="N2571" s="3" t="str">
        <f>_xlfn.XLOOKUP(Customer8[[#This Row],[Account Number]],Transaction!C:C,Transaction!D:D)</f>
        <v>Cash Withdrawal</v>
      </c>
      <c r="O2571" s="3" t="str">
        <f>_xlfn.XLOOKUP(Customer8[[#This Row],[Account Number]], Transaction!C:C,Transaction!E:E)</f>
        <v>ATM</v>
      </c>
      <c r="P2571" s="2">
        <f>_xlfn.XLOOKUP(Customer8[[#This Row],[Account Number]], Transaction!C:C,Transaction!F:F)</f>
        <v>44536</v>
      </c>
      <c r="Q2571" s="3">
        <f>Customer8[[#This Row],[Bank Deposit]]-Customer8[[#This Row],[Saving Accounts]]</f>
        <v>58386.988599999997</v>
      </c>
      <c r="R2571" s="3">
        <f>IF(AND(K2571="Current", Customer8[[#This Row],[Balance]]&gt;500000), Customer8[[#This Row],[Balance]]*1.02, Customer8[[#This Row],[Balance]])</f>
        <v>58386.988599999997</v>
      </c>
      <c r="S2571" s="3" t="str">
        <f>TEXT(Customer8[[#This Row],[Transaction_Date]], "MMM")</f>
        <v>Dec</v>
      </c>
      <c r="T2571" s="3" t="str">
        <f t="shared" si="40"/>
        <v>60-69 Yrs</v>
      </c>
      <c r="U2571" s="3" t="str">
        <f>TEXT(Customer8[[#This Row],[Transaction_Date]],"YYYY")</f>
        <v>2021</v>
      </c>
    </row>
    <row r="2572" spans="1:21" x14ac:dyDescent="0.35">
      <c r="A2572" t="s">
        <v>5263</v>
      </c>
      <c r="B2572">
        <v>776827984</v>
      </c>
      <c r="C2572">
        <v>32</v>
      </c>
      <c r="D2572" s="1">
        <v>33018</v>
      </c>
      <c r="E2572" t="s">
        <v>11</v>
      </c>
      <c r="F2572" t="s">
        <v>87</v>
      </c>
      <c r="G2572" t="s">
        <v>2416</v>
      </c>
      <c r="H2572" s="3">
        <v>939245.75919999997</v>
      </c>
      <c r="I2572" s="3">
        <v>315602.49449999997</v>
      </c>
      <c r="J2572" t="s">
        <v>5264</v>
      </c>
      <c r="K2572" t="str">
        <f>_xlfn.XLOOKUP(A2572, Accounts!A:A, Accounts!E:E, "Not Found")</f>
        <v>Savings</v>
      </c>
      <c r="L2572" s="3">
        <f>_xlfn.XLOOKUP(A2572, Accounts!A:A, Accounts!G:G, 0)</f>
        <v>2893698816</v>
      </c>
      <c r="M2572" s="3">
        <f>_xlfn.XLOOKUP(A2572, Loan!A:A, Loan!D:D, "0")</f>
        <v>2489959944</v>
      </c>
      <c r="N2572" s="3" t="str">
        <f>_xlfn.XLOOKUP(Customer8[[#This Row],[Account Number]],Transaction!C:C,Transaction!D:D)</f>
        <v>Loan Payment</v>
      </c>
      <c r="O2572" s="3" t="str">
        <f>_xlfn.XLOOKUP(Customer8[[#This Row],[Account Number]], Transaction!C:C,Transaction!E:E)</f>
        <v>AFT</v>
      </c>
      <c r="P2572" s="2">
        <f>_xlfn.XLOOKUP(Customer8[[#This Row],[Account Number]], Transaction!C:C,Transaction!F:F)</f>
        <v>44316</v>
      </c>
      <c r="Q2572" s="3">
        <f>Customer8[[#This Row],[Bank Deposit]]-Customer8[[#This Row],[Saving Accounts]]</f>
        <v>623643.26469999994</v>
      </c>
      <c r="R2572" s="3">
        <f>IF(AND(K2572="Current", Customer8[[#This Row],[Balance]]&gt;500000), Customer8[[#This Row],[Balance]]*1.02, Customer8[[#This Row],[Balance]])</f>
        <v>623643.26469999994</v>
      </c>
      <c r="S2572" s="3" t="str">
        <f>TEXT(Customer8[[#This Row],[Transaction_Date]], "MMM")</f>
        <v>Apr</v>
      </c>
      <c r="T2572" s="3" t="str">
        <f t="shared" si="40"/>
        <v>30-39 Yrs</v>
      </c>
      <c r="U2572" s="3" t="str">
        <f>TEXT(Customer8[[#This Row],[Transaction_Date]],"YYYY")</f>
        <v>2021</v>
      </c>
    </row>
    <row r="2573" spans="1:21" x14ac:dyDescent="0.35">
      <c r="A2573" t="s">
        <v>5265</v>
      </c>
      <c r="B2573">
        <v>992015771</v>
      </c>
      <c r="C2573">
        <v>73</v>
      </c>
      <c r="D2573" s="1">
        <v>18042.75</v>
      </c>
      <c r="E2573" t="s">
        <v>11</v>
      </c>
      <c r="F2573" t="s">
        <v>121</v>
      </c>
      <c r="G2573" t="s">
        <v>2416</v>
      </c>
      <c r="H2573" s="3">
        <v>452590.99780000001</v>
      </c>
      <c r="I2573" s="3">
        <v>178041.31159999999</v>
      </c>
      <c r="J2573" t="s">
        <v>5266</v>
      </c>
      <c r="K2573" t="str">
        <f>_xlfn.XLOOKUP(A2573, Accounts!A:A, Accounts!E:E, "Not Found")</f>
        <v>Savings</v>
      </c>
      <c r="L2573" s="3">
        <f>_xlfn.XLOOKUP(A2573, Accounts!A:A, Accounts!G:G, 0)</f>
        <v>3811033044</v>
      </c>
      <c r="M2573" s="3" t="str">
        <f>_xlfn.XLOOKUP(A2573, Loan!A:A, Loan!D:D, "0")</f>
        <v>0</v>
      </c>
      <c r="N2573" s="3" t="str">
        <f>_xlfn.XLOOKUP(Customer8[[#This Row],[Account Number]],Transaction!C:C,Transaction!D:D)</f>
        <v>Cash Withdrawal</v>
      </c>
      <c r="O2573" s="3" t="str">
        <f>_xlfn.XLOOKUP(Customer8[[#This Row],[Account Number]], Transaction!C:C,Transaction!E:E)</f>
        <v>ATM</v>
      </c>
      <c r="P2573" s="2">
        <f>_xlfn.XLOOKUP(Customer8[[#This Row],[Account Number]], Transaction!C:C,Transaction!F:F)</f>
        <v>44274</v>
      </c>
      <c r="Q2573" s="3">
        <f>Customer8[[#This Row],[Bank Deposit]]-Customer8[[#This Row],[Saving Accounts]]</f>
        <v>274549.6862</v>
      </c>
      <c r="R2573" s="3">
        <f>IF(AND(K2573="Current", Customer8[[#This Row],[Balance]]&gt;500000), Customer8[[#This Row],[Balance]]*1.02, Customer8[[#This Row],[Balance]])</f>
        <v>274549.6862</v>
      </c>
      <c r="S2573" s="3" t="str">
        <f>TEXT(Customer8[[#This Row],[Transaction_Date]], "MMM")</f>
        <v>Mar</v>
      </c>
      <c r="T2573" s="3" t="str">
        <f t="shared" si="40"/>
        <v>70 Yrs &amp; Above</v>
      </c>
      <c r="U2573" s="3" t="str">
        <f>TEXT(Customer8[[#This Row],[Transaction_Date]],"YYYY")</f>
        <v>2021</v>
      </c>
    </row>
    <row r="2574" spans="1:21" x14ac:dyDescent="0.35">
      <c r="A2574" t="s">
        <v>5267</v>
      </c>
      <c r="B2574">
        <v>483146030</v>
      </c>
      <c r="C2574">
        <v>34</v>
      </c>
      <c r="D2574" s="1">
        <v>32287.5</v>
      </c>
      <c r="E2574" t="s">
        <v>11</v>
      </c>
      <c r="F2574" t="s">
        <v>124</v>
      </c>
      <c r="G2574" t="s">
        <v>2416</v>
      </c>
      <c r="H2574" s="3">
        <v>901622.65619999997</v>
      </c>
      <c r="I2574" s="3">
        <v>365193.24070000002</v>
      </c>
      <c r="J2574" t="s">
        <v>5268</v>
      </c>
      <c r="K2574" t="str">
        <f>_xlfn.XLOOKUP(A2574, Accounts!A:A, Accounts!E:E, "Not Found")</f>
        <v>Savings</v>
      </c>
      <c r="L2574" s="3">
        <f>_xlfn.XLOOKUP(A2574, Accounts!A:A, Accounts!G:G, 0)</f>
        <v>8480004</v>
      </c>
      <c r="M2574" s="3" t="str">
        <f>_xlfn.XLOOKUP(A2574, Loan!A:A, Loan!D:D, "0")</f>
        <v>0</v>
      </c>
      <c r="N2574" s="3" t="str">
        <f>_xlfn.XLOOKUP(Customer8[[#This Row],[Account Number]],Transaction!C:C,Transaction!D:D)</f>
        <v>Online Payment</v>
      </c>
      <c r="O2574" s="3" t="str">
        <f>_xlfn.XLOOKUP(Customer8[[#This Row],[Account Number]], Transaction!C:C,Transaction!E:E)</f>
        <v>Mobile</v>
      </c>
      <c r="P2574" s="2">
        <f>_xlfn.XLOOKUP(Customer8[[#This Row],[Account Number]], Transaction!C:C,Transaction!F:F)</f>
        <v>44508</v>
      </c>
      <c r="Q2574" s="3">
        <f>Customer8[[#This Row],[Bank Deposit]]-Customer8[[#This Row],[Saving Accounts]]</f>
        <v>536429.41549999989</v>
      </c>
      <c r="R2574" s="3">
        <f>IF(AND(K2574="Current", Customer8[[#This Row],[Balance]]&gt;500000), Customer8[[#This Row],[Balance]]*1.02, Customer8[[#This Row],[Balance]])</f>
        <v>536429.41549999989</v>
      </c>
      <c r="S2574" s="3" t="str">
        <f>TEXT(Customer8[[#This Row],[Transaction_Date]], "MMM")</f>
        <v>Nov</v>
      </c>
      <c r="T2574" s="3" t="str">
        <f t="shared" si="40"/>
        <v>30-39 Yrs</v>
      </c>
      <c r="U2574" s="3" t="str">
        <f>TEXT(Customer8[[#This Row],[Transaction_Date]],"YYYY")</f>
        <v>2021</v>
      </c>
    </row>
    <row r="2575" spans="1:21" x14ac:dyDescent="0.35">
      <c r="A2575" t="s">
        <v>5269</v>
      </c>
      <c r="B2575">
        <v>169486428</v>
      </c>
      <c r="C2575">
        <v>71</v>
      </c>
      <c r="D2575" s="1">
        <v>18773.25</v>
      </c>
      <c r="E2575" t="s">
        <v>11</v>
      </c>
      <c r="F2575" t="s">
        <v>1602</v>
      </c>
      <c r="G2575" t="s">
        <v>2416</v>
      </c>
      <c r="H2575" s="3">
        <v>1334851.7516999999</v>
      </c>
      <c r="I2575" s="3">
        <v>447821.2328</v>
      </c>
      <c r="J2575" t="s">
        <v>5270</v>
      </c>
      <c r="K2575" t="str">
        <f>_xlfn.XLOOKUP(A2575, Accounts!A:A, Accounts!E:E, "Not Found")</f>
        <v>Current</v>
      </c>
      <c r="L2575" s="3">
        <f>_xlfn.XLOOKUP(A2575, Accounts!A:A, Accounts!G:G, 0)</f>
        <v>2002693404</v>
      </c>
      <c r="M2575" s="3">
        <f>_xlfn.XLOOKUP(A2575, Loan!A:A, Loan!D:D, "0")</f>
        <v>918056579</v>
      </c>
      <c r="N2575" s="3" t="str">
        <f>_xlfn.XLOOKUP(Customer8[[#This Row],[Account Number]],Transaction!C:C,Transaction!D:D)</f>
        <v>Loan Payment</v>
      </c>
      <c r="O2575" s="3" t="str">
        <f>_xlfn.XLOOKUP(Customer8[[#This Row],[Account Number]], Transaction!C:C,Transaction!E:E)</f>
        <v>Mobile</v>
      </c>
      <c r="P2575" s="2">
        <f>_xlfn.XLOOKUP(Customer8[[#This Row],[Account Number]], Transaction!C:C,Transaction!F:F)</f>
        <v>44437</v>
      </c>
      <c r="Q2575" s="3">
        <f>Customer8[[#This Row],[Bank Deposit]]-Customer8[[#This Row],[Saving Accounts]]</f>
        <v>887030.51889999991</v>
      </c>
      <c r="R2575" s="3">
        <f>IF(AND(K2575="Current", Customer8[[#This Row],[Balance]]&gt;500000), Customer8[[#This Row],[Balance]]*1.02, Customer8[[#This Row],[Balance]])</f>
        <v>904771.12927799998</v>
      </c>
      <c r="S2575" s="3" t="str">
        <f>TEXT(Customer8[[#This Row],[Transaction_Date]], "MMM")</f>
        <v>Aug</v>
      </c>
      <c r="T2575" s="3" t="str">
        <f t="shared" si="40"/>
        <v>70 Yrs &amp; Above</v>
      </c>
      <c r="U2575" s="3" t="str">
        <f>TEXT(Customer8[[#This Row],[Transaction_Date]],"YYYY")</f>
        <v>2021</v>
      </c>
    </row>
    <row r="2576" spans="1:21" x14ac:dyDescent="0.35">
      <c r="A2576" t="s">
        <v>5271</v>
      </c>
      <c r="B2576">
        <v>189387888</v>
      </c>
      <c r="C2576">
        <v>36</v>
      </c>
      <c r="D2576" s="1">
        <v>31557</v>
      </c>
      <c r="E2576" t="s">
        <v>11</v>
      </c>
      <c r="F2576" t="s">
        <v>211</v>
      </c>
      <c r="G2576" t="s">
        <v>2416</v>
      </c>
      <c r="H2576" s="3">
        <v>0</v>
      </c>
      <c r="I2576" s="3">
        <v>0</v>
      </c>
      <c r="J2576" t="s">
        <v>5272</v>
      </c>
      <c r="K2576" t="str">
        <f>_xlfn.XLOOKUP(A2576, Accounts!A:A, Accounts!E:E, "Not Found")</f>
        <v>Corporate</v>
      </c>
      <c r="L2576" s="3">
        <f>_xlfn.XLOOKUP(A2576, Accounts!A:A, Accounts!G:G, 0)</f>
        <v>1658473257</v>
      </c>
      <c r="M2576" s="3" t="str">
        <f>_xlfn.XLOOKUP(A2576, Loan!A:A, Loan!D:D, "0")</f>
        <v>0</v>
      </c>
      <c r="N2576" s="3" t="str">
        <f>_xlfn.XLOOKUP(Customer8[[#This Row],[Account Number]],Transaction!C:C,Transaction!D:D)</f>
        <v>Online Payment</v>
      </c>
      <c r="O2576" s="3" t="str">
        <f>_xlfn.XLOOKUP(Customer8[[#This Row],[Account Number]], Transaction!C:C,Transaction!E:E)</f>
        <v>Card</v>
      </c>
      <c r="P2576" s="2">
        <f>_xlfn.XLOOKUP(Customer8[[#This Row],[Account Number]], Transaction!C:C,Transaction!F:F)</f>
        <v>44405</v>
      </c>
      <c r="Q2576" s="3">
        <f>Customer8[[#This Row],[Bank Deposit]]-Customer8[[#This Row],[Saving Accounts]]</f>
        <v>0</v>
      </c>
      <c r="R2576" s="3">
        <f>IF(AND(K2576="Current", Customer8[[#This Row],[Balance]]&gt;500000), Customer8[[#This Row],[Balance]]*1.02, Customer8[[#This Row],[Balance]])</f>
        <v>0</v>
      </c>
      <c r="S2576" s="3" t="str">
        <f>TEXT(Customer8[[#This Row],[Transaction_Date]], "MMM")</f>
        <v>Jul</v>
      </c>
      <c r="T2576" s="3" t="str">
        <f t="shared" si="40"/>
        <v>30-39 Yrs</v>
      </c>
      <c r="U2576" s="3" t="str">
        <f>TEXT(Customer8[[#This Row],[Transaction_Date]],"YYYY")</f>
        <v>2021</v>
      </c>
    </row>
    <row r="2577" spans="1:21" x14ac:dyDescent="0.35">
      <c r="A2577" t="s">
        <v>5273</v>
      </c>
      <c r="B2577">
        <v>854835571</v>
      </c>
      <c r="C2577">
        <v>83</v>
      </c>
      <c r="D2577" s="1">
        <v>14390.25</v>
      </c>
      <c r="E2577" t="s">
        <v>11</v>
      </c>
      <c r="F2577" t="s">
        <v>612</v>
      </c>
      <c r="G2577" t="s">
        <v>2416</v>
      </c>
      <c r="H2577" s="3">
        <v>224823.62880000001</v>
      </c>
      <c r="I2577" s="3">
        <v>95325.218599999993</v>
      </c>
      <c r="J2577" t="s">
        <v>5274</v>
      </c>
      <c r="K2577" t="str">
        <f>_xlfn.XLOOKUP(A2577, Accounts!A:A, Accounts!E:E, "Not Found")</f>
        <v>Joint</v>
      </c>
      <c r="L2577" s="3">
        <f>_xlfn.XLOOKUP(A2577, Accounts!A:A, Accounts!G:G, 0)</f>
        <v>1054228284</v>
      </c>
      <c r="M2577" s="3" t="str">
        <f>_xlfn.XLOOKUP(A2577, Loan!A:A, Loan!D:D, "0")</f>
        <v>0</v>
      </c>
      <c r="N2577" s="3" t="str">
        <f>_xlfn.XLOOKUP(Customer8[[#This Row],[Account Number]],Transaction!C:C,Transaction!D:D)</f>
        <v>Money Transfer</v>
      </c>
      <c r="O2577" s="3" t="str">
        <f>_xlfn.XLOOKUP(Customer8[[#This Row],[Account Number]], Transaction!C:C,Transaction!E:E)</f>
        <v>Bank</v>
      </c>
      <c r="P2577" s="2">
        <f>_xlfn.XLOOKUP(Customer8[[#This Row],[Account Number]], Transaction!C:C,Transaction!F:F)</f>
        <v>44612</v>
      </c>
      <c r="Q2577" s="3">
        <f>Customer8[[#This Row],[Bank Deposit]]-Customer8[[#This Row],[Saving Accounts]]</f>
        <v>129498.41020000001</v>
      </c>
      <c r="R2577" s="3">
        <f>IF(AND(K2577="Current", Customer8[[#This Row],[Balance]]&gt;500000), Customer8[[#This Row],[Balance]]*1.02, Customer8[[#This Row],[Balance]])</f>
        <v>129498.41020000001</v>
      </c>
      <c r="S2577" s="3" t="str">
        <f>TEXT(Customer8[[#This Row],[Transaction_Date]], "MMM")</f>
        <v>Feb</v>
      </c>
      <c r="T2577" s="3" t="str">
        <f t="shared" si="40"/>
        <v>70 Yrs &amp; Above</v>
      </c>
      <c r="U2577" s="3" t="str">
        <f>TEXT(Customer8[[#This Row],[Transaction_Date]],"YYYY")</f>
        <v>2022</v>
      </c>
    </row>
    <row r="2578" spans="1:21" x14ac:dyDescent="0.35">
      <c r="A2578" t="s">
        <v>5275</v>
      </c>
      <c r="B2578">
        <v>479441115</v>
      </c>
      <c r="C2578">
        <v>24</v>
      </c>
      <c r="D2578" s="1">
        <v>35940</v>
      </c>
      <c r="E2578" t="s">
        <v>11</v>
      </c>
      <c r="F2578" t="s">
        <v>178</v>
      </c>
      <c r="G2578" t="s">
        <v>2416</v>
      </c>
      <c r="H2578" s="3">
        <v>624747.13710000005</v>
      </c>
      <c r="I2578" s="3">
        <v>120569.0165</v>
      </c>
      <c r="J2578" t="s">
        <v>5276</v>
      </c>
      <c r="K2578" t="str">
        <f>_xlfn.XLOOKUP(A2578, Accounts!A:A, Accounts!E:E, "Not Found")</f>
        <v>Domiciliary</v>
      </c>
      <c r="L2578" s="3">
        <f>_xlfn.XLOOKUP(A2578, Accounts!A:A, Accounts!G:G, 0)</f>
        <v>566746992</v>
      </c>
      <c r="M2578" s="3" t="str">
        <f>_xlfn.XLOOKUP(A2578, Loan!A:A, Loan!D:D, "0")</f>
        <v>0</v>
      </c>
      <c r="N2578" s="3" t="str">
        <f>_xlfn.XLOOKUP(Customer8[[#This Row],[Account Number]],Transaction!C:C,Transaction!D:D)</f>
        <v>Online Payment</v>
      </c>
      <c r="O2578" s="3" t="str">
        <f>_xlfn.XLOOKUP(Customer8[[#This Row],[Account Number]], Transaction!C:C,Transaction!E:E)</f>
        <v>Card</v>
      </c>
      <c r="P2578" s="2">
        <f>_xlfn.XLOOKUP(Customer8[[#This Row],[Account Number]], Transaction!C:C,Transaction!F:F)</f>
        <v>44651</v>
      </c>
      <c r="Q2578" s="3">
        <f>Customer8[[#This Row],[Bank Deposit]]-Customer8[[#This Row],[Saving Accounts]]</f>
        <v>504178.12060000002</v>
      </c>
      <c r="R2578" s="3">
        <f>IF(AND(K2578="Current", Customer8[[#This Row],[Balance]]&gt;500000), Customer8[[#This Row],[Balance]]*1.02, Customer8[[#This Row],[Balance]])</f>
        <v>504178.12060000002</v>
      </c>
      <c r="S2578" s="3" t="str">
        <f>TEXT(Customer8[[#This Row],[Transaction_Date]], "MMM")</f>
        <v>Mar</v>
      </c>
      <c r="T2578" s="3" t="str">
        <f t="shared" si="40"/>
        <v>20-29 Yrs</v>
      </c>
      <c r="U2578" s="3" t="str">
        <f>TEXT(Customer8[[#This Row],[Transaction_Date]],"YYYY")</f>
        <v>2022</v>
      </c>
    </row>
    <row r="2579" spans="1:21" x14ac:dyDescent="0.35">
      <c r="A2579" t="s">
        <v>5277</v>
      </c>
      <c r="B2579">
        <v>772851714</v>
      </c>
      <c r="C2579">
        <v>81</v>
      </c>
      <c r="D2579" s="1">
        <v>15120.75</v>
      </c>
      <c r="E2579" t="s">
        <v>11</v>
      </c>
      <c r="F2579" t="s">
        <v>547</v>
      </c>
      <c r="G2579" t="s">
        <v>2416</v>
      </c>
      <c r="H2579" s="3">
        <v>81534.8318</v>
      </c>
      <c r="I2579" s="3">
        <v>38213.683400000002</v>
      </c>
      <c r="J2579" t="s">
        <v>3284</v>
      </c>
      <c r="K2579" t="str">
        <f>_xlfn.XLOOKUP(A2579, Accounts!A:A, Accounts!E:E, "Not Found")</f>
        <v>Domiciliary</v>
      </c>
      <c r="L2579" s="3">
        <f>_xlfn.XLOOKUP(A2579, Accounts!A:A, Accounts!G:G, 0)</f>
        <v>2274272964</v>
      </c>
      <c r="M2579" s="3" t="str">
        <f>_xlfn.XLOOKUP(A2579, Loan!A:A, Loan!D:D, "0")</f>
        <v>0</v>
      </c>
      <c r="N2579" s="3" t="str">
        <f>_xlfn.XLOOKUP(Customer8[[#This Row],[Account Number]],Transaction!C:C,Transaction!D:D)</f>
        <v>Cash Withdrawal</v>
      </c>
      <c r="O2579" s="3" t="str">
        <f>_xlfn.XLOOKUP(Customer8[[#This Row],[Account Number]], Transaction!C:C,Transaction!E:E)</f>
        <v>Bank</v>
      </c>
      <c r="P2579" s="2">
        <f>_xlfn.XLOOKUP(Customer8[[#This Row],[Account Number]], Transaction!C:C,Transaction!F:F)</f>
        <v>44496</v>
      </c>
      <c r="Q2579" s="3">
        <f>Customer8[[#This Row],[Bank Deposit]]-Customer8[[#This Row],[Saving Accounts]]</f>
        <v>43321.148399999998</v>
      </c>
      <c r="R2579" s="3">
        <f>IF(AND(K2579="Current", Customer8[[#This Row],[Balance]]&gt;500000), Customer8[[#This Row],[Balance]]*1.02, Customer8[[#This Row],[Balance]])</f>
        <v>43321.148399999998</v>
      </c>
      <c r="S2579" s="3" t="str">
        <f>TEXT(Customer8[[#This Row],[Transaction_Date]], "MMM")</f>
        <v>Oct</v>
      </c>
      <c r="T2579" s="3" t="str">
        <f t="shared" si="40"/>
        <v>70 Yrs &amp; Above</v>
      </c>
      <c r="U2579" s="3" t="str">
        <f>TEXT(Customer8[[#This Row],[Transaction_Date]],"YYYY")</f>
        <v>2021</v>
      </c>
    </row>
    <row r="2580" spans="1:21" x14ac:dyDescent="0.35">
      <c r="A2580" t="s">
        <v>5278</v>
      </c>
      <c r="B2580">
        <v>355200717</v>
      </c>
      <c r="C2580">
        <v>19</v>
      </c>
      <c r="D2580" s="1">
        <v>37766.25</v>
      </c>
      <c r="E2580" t="s">
        <v>11</v>
      </c>
      <c r="F2580" t="s">
        <v>1475</v>
      </c>
      <c r="G2580" t="s">
        <v>2416</v>
      </c>
      <c r="H2580" s="3">
        <v>61914.635300000002</v>
      </c>
      <c r="I2580" s="3">
        <v>19924.5291</v>
      </c>
      <c r="J2580" t="s">
        <v>5279</v>
      </c>
      <c r="K2580" t="str">
        <f>_xlfn.XLOOKUP(A2580, Accounts!A:A, Accounts!E:E, "Not Found")</f>
        <v>Corporate</v>
      </c>
      <c r="L2580" s="3">
        <f>_xlfn.XLOOKUP(A2580, Accounts!A:A, Accounts!G:G, 0)</f>
        <v>3727893</v>
      </c>
      <c r="M2580" s="3" t="str">
        <f>_xlfn.XLOOKUP(A2580, Loan!A:A, Loan!D:D, "0")</f>
        <v>0</v>
      </c>
      <c r="N2580" s="3" t="str">
        <f>_xlfn.XLOOKUP(Customer8[[#This Row],[Account Number]],Transaction!C:C,Transaction!D:D)</f>
        <v>Money Transfer</v>
      </c>
      <c r="O2580" s="3" t="str">
        <f>_xlfn.XLOOKUP(Customer8[[#This Row],[Account Number]], Transaction!C:C,Transaction!E:E)</f>
        <v>Mobile</v>
      </c>
      <c r="P2580" s="2">
        <f>_xlfn.XLOOKUP(Customer8[[#This Row],[Account Number]], Transaction!C:C,Transaction!F:F)</f>
        <v>44581</v>
      </c>
      <c r="Q2580" s="3">
        <f>Customer8[[#This Row],[Bank Deposit]]-Customer8[[#This Row],[Saving Accounts]]</f>
        <v>41990.106200000002</v>
      </c>
      <c r="R2580" s="3">
        <f>IF(AND(K2580="Current", Customer8[[#This Row],[Balance]]&gt;500000), Customer8[[#This Row],[Balance]]*1.02, Customer8[[#This Row],[Balance]])</f>
        <v>41990.106200000002</v>
      </c>
      <c r="S2580" s="3" t="str">
        <f>TEXT(Customer8[[#This Row],[Transaction_Date]], "MMM")</f>
        <v>Jan</v>
      </c>
      <c r="T2580" s="3" t="str">
        <f t="shared" si="40"/>
        <v>Below 20 Yrs</v>
      </c>
      <c r="U2580" s="3" t="str">
        <f>TEXT(Customer8[[#This Row],[Transaction_Date]],"YYYY")</f>
        <v>2022</v>
      </c>
    </row>
    <row r="2581" spans="1:21" x14ac:dyDescent="0.35">
      <c r="A2581" t="s">
        <v>5280</v>
      </c>
      <c r="B2581">
        <v>990925853</v>
      </c>
      <c r="C2581">
        <v>30</v>
      </c>
      <c r="D2581" s="1">
        <v>33748.5</v>
      </c>
      <c r="E2581" t="s">
        <v>11</v>
      </c>
      <c r="F2581" t="s">
        <v>78</v>
      </c>
      <c r="G2581" t="s">
        <v>2416</v>
      </c>
      <c r="H2581" s="3">
        <v>638053.50730000006</v>
      </c>
      <c r="I2581" s="3">
        <v>214811.3474</v>
      </c>
      <c r="J2581" t="s">
        <v>5281</v>
      </c>
      <c r="K2581" t="str">
        <f>_xlfn.XLOOKUP(A2581, Accounts!A:A, Accounts!E:E, "Not Found")</f>
        <v>Domiciliary</v>
      </c>
      <c r="L2581" s="3">
        <f>_xlfn.XLOOKUP(A2581, Accounts!A:A, Accounts!G:G, 0)</f>
        <v>741227112</v>
      </c>
      <c r="M2581" s="3" t="str">
        <f>_xlfn.XLOOKUP(A2581, Loan!A:A, Loan!D:D, "0")</f>
        <v>0</v>
      </c>
      <c r="N2581" s="3" t="str">
        <f>_xlfn.XLOOKUP(Customer8[[#This Row],[Account Number]],Transaction!C:C,Transaction!D:D)</f>
        <v>Money Deposit</v>
      </c>
      <c r="O2581" s="3" t="str">
        <f>_xlfn.XLOOKUP(Customer8[[#This Row],[Account Number]], Transaction!C:C,Transaction!E:E)</f>
        <v>ATM</v>
      </c>
      <c r="P2581" s="2">
        <f>_xlfn.XLOOKUP(Customer8[[#This Row],[Account Number]], Transaction!C:C,Transaction!F:F)</f>
        <v>44425</v>
      </c>
      <c r="Q2581" s="3">
        <f>Customer8[[#This Row],[Bank Deposit]]-Customer8[[#This Row],[Saving Accounts]]</f>
        <v>423242.15990000009</v>
      </c>
      <c r="R2581" s="3">
        <f>IF(AND(K2581="Current", Customer8[[#This Row],[Balance]]&gt;500000), Customer8[[#This Row],[Balance]]*1.02, Customer8[[#This Row],[Balance]])</f>
        <v>423242.15990000009</v>
      </c>
      <c r="S2581" s="3" t="str">
        <f>TEXT(Customer8[[#This Row],[Transaction_Date]], "MMM")</f>
        <v>Aug</v>
      </c>
      <c r="T2581" s="3" t="str">
        <f t="shared" si="40"/>
        <v>30-39 Yrs</v>
      </c>
      <c r="U2581" s="3" t="str">
        <f>TEXT(Customer8[[#This Row],[Transaction_Date]],"YYYY")</f>
        <v>2021</v>
      </c>
    </row>
    <row r="2582" spans="1:21" x14ac:dyDescent="0.35">
      <c r="A2582" t="s">
        <v>5282</v>
      </c>
      <c r="B2582">
        <v>80484276</v>
      </c>
      <c r="C2582">
        <v>39</v>
      </c>
      <c r="D2582" s="1">
        <v>30461.25</v>
      </c>
      <c r="E2582" t="s">
        <v>11</v>
      </c>
      <c r="F2582" t="s">
        <v>150</v>
      </c>
      <c r="G2582" t="s">
        <v>2416</v>
      </c>
      <c r="H2582" s="3">
        <v>1548129.7485</v>
      </c>
      <c r="I2582" s="3">
        <v>266490.02679999999</v>
      </c>
      <c r="J2582" t="s">
        <v>5283</v>
      </c>
      <c r="K2582" t="str">
        <f>_xlfn.XLOOKUP(A2582, Accounts!A:A, Accounts!E:E, "Not Found")</f>
        <v>Corporate</v>
      </c>
      <c r="L2582" s="3">
        <f>_xlfn.XLOOKUP(A2582, Accounts!A:A, Accounts!G:G, 0)</f>
        <v>99114157</v>
      </c>
      <c r="M2582" s="3" t="str">
        <f>_xlfn.XLOOKUP(A2582, Loan!A:A, Loan!D:D, "0")</f>
        <v>0</v>
      </c>
      <c r="N2582" s="3" t="str">
        <f>_xlfn.XLOOKUP(Customer8[[#This Row],[Account Number]],Transaction!C:C,Transaction!D:D)</f>
        <v>Online Payment</v>
      </c>
      <c r="O2582" s="3" t="str">
        <f>_xlfn.XLOOKUP(Customer8[[#This Row],[Account Number]], Transaction!C:C,Transaction!E:E)</f>
        <v>Mobile</v>
      </c>
      <c r="P2582" s="2">
        <f>_xlfn.XLOOKUP(Customer8[[#This Row],[Account Number]], Transaction!C:C,Transaction!F:F)</f>
        <v>44404</v>
      </c>
      <c r="Q2582" s="3">
        <f>Customer8[[#This Row],[Bank Deposit]]-Customer8[[#This Row],[Saving Accounts]]</f>
        <v>1281639.7217000001</v>
      </c>
      <c r="R2582" s="3">
        <f>IF(AND(K2582="Current", Customer8[[#This Row],[Balance]]&gt;500000), Customer8[[#This Row],[Balance]]*1.02, Customer8[[#This Row],[Balance]])</f>
        <v>1281639.7217000001</v>
      </c>
      <c r="S2582" s="3" t="str">
        <f>TEXT(Customer8[[#This Row],[Transaction_Date]], "MMM")</f>
        <v>Jul</v>
      </c>
      <c r="T2582" s="3" t="str">
        <f t="shared" si="40"/>
        <v>30-39 Yrs</v>
      </c>
      <c r="U2582" s="3" t="str">
        <f>TEXT(Customer8[[#This Row],[Transaction_Date]],"YYYY")</f>
        <v>2021</v>
      </c>
    </row>
    <row r="2583" spans="1:21" x14ac:dyDescent="0.35">
      <c r="A2583" t="s">
        <v>5284</v>
      </c>
      <c r="B2583">
        <v>624616768</v>
      </c>
      <c r="C2583">
        <v>72</v>
      </c>
      <c r="D2583" s="1">
        <v>18408</v>
      </c>
      <c r="E2583" t="s">
        <v>11</v>
      </c>
      <c r="F2583" t="s">
        <v>307</v>
      </c>
      <c r="G2583" t="s">
        <v>2416</v>
      </c>
      <c r="H2583" s="3">
        <v>98999.733200000002</v>
      </c>
      <c r="I2583" s="3">
        <v>68500.868000000002</v>
      </c>
      <c r="J2583" t="s">
        <v>1613</v>
      </c>
      <c r="K2583" t="str">
        <f>_xlfn.XLOOKUP(A2583, Accounts!A:A, Accounts!E:E, "Not Found")</f>
        <v>Joint</v>
      </c>
      <c r="L2583" s="3">
        <f>_xlfn.XLOOKUP(A2583, Accounts!A:A, Accounts!G:G, 0)</f>
        <v>1264953833</v>
      </c>
      <c r="M2583" s="3">
        <f>_xlfn.XLOOKUP(A2583, Loan!A:A, Loan!D:D, "0")</f>
        <v>2984164009</v>
      </c>
      <c r="N2583" s="3" t="str">
        <f>_xlfn.XLOOKUP(Customer8[[#This Row],[Account Number]],Transaction!C:C,Transaction!D:D)</f>
        <v>Loan Payment</v>
      </c>
      <c r="O2583" s="3" t="str">
        <f>_xlfn.XLOOKUP(Customer8[[#This Row],[Account Number]], Transaction!C:C,Transaction!E:E)</f>
        <v>ACH</v>
      </c>
      <c r="P2583" s="2">
        <f>_xlfn.XLOOKUP(Customer8[[#This Row],[Account Number]], Transaction!C:C,Transaction!F:F)</f>
        <v>44276</v>
      </c>
      <c r="Q2583" s="3">
        <f>Customer8[[#This Row],[Bank Deposit]]-Customer8[[#This Row],[Saving Accounts]]</f>
        <v>30498.8652</v>
      </c>
      <c r="R2583" s="3">
        <f>IF(AND(K2583="Current", Customer8[[#This Row],[Balance]]&gt;500000), Customer8[[#This Row],[Balance]]*1.02, Customer8[[#This Row],[Balance]])</f>
        <v>30498.8652</v>
      </c>
      <c r="S2583" s="3" t="str">
        <f>TEXT(Customer8[[#This Row],[Transaction_Date]], "MMM")</f>
        <v>Mar</v>
      </c>
      <c r="T2583" s="3" t="str">
        <f t="shared" si="40"/>
        <v>70 Yrs &amp; Above</v>
      </c>
      <c r="U2583" s="3" t="str">
        <f>TEXT(Customer8[[#This Row],[Transaction_Date]],"YYYY")</f>
        <v>2021</v>
      </c>
    </row>
    <row r="2584" spans="1:21" x14ac:dyDescent="0.35">
      <c r="A2584" t="s">
        <v>5285</v>
      </c>
      <c r="B2584">
        <v>645106187</v>
      </c>
      <c r="C2584">
        <v>74</v>
      </c>
      <c r="D2584" s="1">
        <v>17677.5</v>
      </c>
      <c r="E2584" t="s">
        <v>11</v>
      </c>
      <c r="F2584" t="s">
        <v>42</v>
      </c>
      <c r="G2584" t="s">
        <v>2416</v>
      </c>
      <c r="H2584" s="3">
        <v>641260.15240000002</v>
      </c>
      <c r="I2584" s="3">
        <v>396615.01209999999</v>
      </c>
      <c r="J2584" t="s">
        <v>5286</v>
      </c>
      <c r="K2584" t="str">
        <f>_xlfn.XLOOKUP(A2584, Accounts!A:A, Accounts!E:E, "Not Found")</f>
        <v>Joint</v>
      </c>
      <c r="L2584" s="3">
        <f>_xlfn.XLOOKUP(A2584, Accounts!A:A, Accounts!G:G, 0)</f>
        <v>289056276</v>
      </c>
      <c r="M2584" s="3" t="str">
        <f>_xlfn.XLOOKUP(A2584, Loan!A:A, Loan!D:D, "0")</f>
        <v>0</v>
      </c>
      <c r="N2584" s="3" t="str">
        <f>_xlfn.XLOOKUP(Customer8[[#This Row],[Account Number]],Transaction!C:C,Transaction!D:D)</f>
        <v>Money Transfer</v>
      </c>
      <c r="O2584" s="3" t="str">
        <f>_xlfn.XLOOKUP(Customer8[[#This Row],[Account Number]], Transaction!C:C,Transaction!E:E)</f>
        <v>Mobile</v>
      </c>
      <c r="P2584" s="2">
        <f>_xlfn.XLOOKUP(Customer8[[#This Row],[Account Number]], Transaction!C:C,Transaction!F:F)</f>
        <v>44639</v>
      </c>
      <c r="Q2584" s="3">
        <f>Customer8[[#This Row],[Bank Deposit]]-Customer8[[#This Row],[Saving Accounts]]</f>
        <v>244645.14030000003</v>
      </c>
      <c r="R2584" s="3">
        <f>IF(AND(K2584="Current", Customer8[[#This Row],[Balance]]&gt;500000), Customer8[[#This Row],[Balance]]*1.02, Customer8[[#This Row],[Balance]])</f>
        <v>244645.14030000003</v>
      </c>
      <c r="S2584" s="3" t="str">
        <f>TEXT(Customer8[[#This Row],[Transaction_Date]], "MMM")</f>
        <v>Mar</v>
      </c>
      <c r="T2584" s="3" t="str">
        <f t="shared" si="40"/>
        <v>70 Yrs &amp; Above</v>
      </c>
      <c r="U2584" s="3" t="str">
        <f>TEXT(Customer8[[#This Row],[Transaction_Date]],"YYYY")</f>
        <v>2022</v>
      </c>
    </row>
    <row r="2585" spans="1:21" x14ac:dyDescent="0.35">
      <c r="A2585" t="s">
        <v>5287</v>
      </c>
      <c r="B2585">
        <v>844402774</v>
      </c>
      <c r="C2585">
        <v>83</v>
      </c>
      <c r="D2585" s="1">
        <v>14390.25</v>
      </c>
      <c r="E2585" t="s">
        <v>11</v>
      </c>
      <c r="F2585" t="s">
        <v>679</v>
      </c>
      <c r="G2585" t="s">
        <v>2416</v>
      </c>
      <c r="H2585" s="3">
        <v>419185.54129999998</v>
      </c>
      <c r="I2585" s="3">
        <v>109531.62940000001</v>
      </c>
      <c r="J2585" t="s">
        <v>2108</v>
      </c>
      <c r="K2585" t="str">
        <f>_xlfn.XLOOKUP(A2585, Accounts!A:A, Accounts!E:E, "Not Found")</f>
        <v>Domiciliary</v>
      </c>
      <c r="L2585" s="3">
        <f>_xlfn.XLOOKUP(A2585, Accounts!A:A, Accounts!G:G, 0)</f>
        <v>759288348</v>
      </c>
      <c r="M2585" s="3">
        <f>_xlfn.XLOOKUP(A2585, Loan!A:A, Loan!D:D, "0")</f>
        <v>6203259972</v>
      </c>
      <c r="N2585" s="3" t="str">
        <f>_xlfn.XLOOKUP(Customer8[[#This Row],[Account Number]],Transaction!C:C,Transaction!D:D)</f>
        <v>Loan Payment</v>
      </c>
      <c r="O2585" s="3" t="str">
        <f>_xlfn.XLOOKUP(Customer8[[#This Row],[Account Number]], Transaction!C:C,Transaction!E:E)</f>
        <v>ACH</v>
      </c>
      <c r="P2585" s="2">
        <f>_xlfn.XLOOKUP(Customer8[[#This Row],[Account Number]], Transaction!C:C,Transaction!F:F)</f>
        <v>44230</v>
      </c>
      <c r="Q2585" s="3">
        <f>Customer8[[#This Row],[Bank Deposit]]-Customer8[[#This Row],[Saving Accounts]]</f>
        <v>309653.91189999995</v>
      </c>
      <c r="R2585" s="3">
        <f>IF(AND(K2585="Current", Customer8[[#This Row],[Balance]]&gt;500000), Customer8[[#This Row],[Balance]]*1.02, Customer8[[#This Row],[Balance]])</f>
        <v>309653.91189999995</v>
      </c>
      <c r="S2585" s="3" t="str">
        <f>TEXT(Customer8[[#This Row],[Transaction_Date]], "MMM")</f>
        <v>Feb</v>
      </c>
      <c r="T2585" s="3" t="str">
        <f t="shared" si="40"/>
        <v>70 Yrs &amp; Above</v>
      </c>
      <c r="U2585" s="3" t="str">
        <f>TEXT(Customer8[[#This Row],[Transaction_Date]],"YYYY")</f>
        <v>2021</v>
      </c>
    </row>
    <row r="2586" spans="1:21" x14ac:dyDescent="0.35">
      <c r="A2586" t="s">
        <v>5288</v>
      </c>
      <c r="B2586">
        <v>216744635</v>
      </c>
      <c r="C2586">
        <v>76</v>
      </c>
      <c r="D2586" s="1">
        <v>16947</v>
      </c>
      <c r="E2586" t="s">
        <v>11</v>
      </c>
      <c r="F2586" t="s">
        <v>189</v>
      </c>
      <c r="G2586" t="s">
        <v>2416</v>
      </c>
      <c r="H2586" s="3">
        <v>235281.4785</v>
      </c>
      <c r="I2586" s="3">
        <v>162622.84299999999</v>
      </c>
      <c r="J2586" t="s">
        <v>1758</v>
      </c>
      <c r="K2586" t="str">
        <f>_xlfn.XLOOKUP(A2586, Accounts!A:A, Accounts!E:E, "Not Found")</f>
        <v>Domiciliary</v>
      </c>
      <c r="L2586" s="3">
        <f>_xlfn.XLOOKUP(A2586, Accounts!A:A, Accounts!G:G, 0)</f>
        <v>1917154008</v>
      </c>
      <c r="M2586" s="3" t="str">
        <f>_xlfn.XLOOKUP(A2586, Loan!A:A, Loan!D:D, "0")</f>
        <v>0</v>
      </c>
      <c r="N2586" s="3" t="str">
        <f>_xlfn.XLOOKUP(Customer8[[#This Row],[Account Number]],Transaction!C:C,Transaction!D:D)</f>
        <v>Money Deposit</v>
      </c>
      <c r="O2586" s="3" t="str">
        <f>_xlfn.XLOOKUP(Customer8[[#This Row],[Account Number]], Transaction!C:C,Transaction!E:E)</f>
        <v>Bank</v>
      </c>
      <c r="P2586" s="2">
        <f>_xlfn.XLOOKUP(Customer8[[#This Row],[Account Number]], Transaction!C:C,Transaction!F:F)</f>
        <v>44304</v>
      </c>
      <c r="Q2586" s="3">
        <f>Customer8[[#This Row],[Bank Deposit]]-Customer8[[#This Row],[Saving Accounts]]</f>
        <v>72658.635500000004</v>
      </c>
      <c r="R2586" s="3">
        <f>IF(AND(K2586="Current", Customer8[[#This Row],[Balance]]&gt;500000), Customer8[[#This Row],[Balance]]*1.02, Customer8[[#This Row],[Balance]])</f>
        <v>72658.635500000004</v>
      </c>
      <c r="S2586" s="3" t="str">
        <f>TEXT(Customer8[[#This Row],[Transaction_Date]], "MMM")</f>
        <v>Apr</v>
      </c>
      <c r="T2586" s="3" t="str">
        <f t="shared" si="40"/>
        <v>70 Yrs &amp; Above</v>
      </c>
      <c r="U2586" s="3" t="str">
        <f>TEXT(Customer8[[#This Row],[Transaction_Date]],"YYYY")</f>
        <v>2021</v>
      </c>
    </row>
    <row r="2587" spans="1:21" x14ac:dyDescent="0.35">
      <c r="A2587" t="s">
        <v>5289</v>
      </c>
      <c r="B2587">
        <v>901289387</v>
      </c>
      <c r="C2587">
        <v>39</v>
      </c>
      <c r="D2587" s="1">
        <v>30461.25</v>
      </c>
      <c r="E2587" t="s">
        <v>11</v>
      </c>
      <c r="F2587" t="s">
        <v>240</v>
      </c>
      <c r="G2587" t="s">
        <v>2416</v>
      </c>
      <c r="H2587" s="3">
        <v>1680247.9604</v>
      </c>
      <c r="I2587" s="3">
        <v>424089.98180000001</v>
      </c>
      <c r="J2587" t="s">
        <v>5290</v>
      </c>
      <c r="K2587" t="str">
        <f>_xlfn.XLOOKUP(A2587, Accounts!A:A, Accounts!E:E, "Not Found")</f>
        <v>Current</v>
      </c>
      <c r="L2587" s="3">
        <f>_xlfn.XLOOKUP(A2587, Accounts!A:A, Accounts!G:G, 0)</f>
        <v>1295336172</v>
      </c>
      <c r="M2587" s="3" t="str">
        <f>_xlfn.XLOOKUP(A2587, Loan!A:A, Loan!D:D, "0")</f>
        <v>0</v>
      </c>
      <c r="N2587" s="3" t="str">
        <f>_xlfn.XLOOKUP(Customer8[[#This Row],[Account Number]],Transaction!C:C,Transaction!D:D)</f>
        <v>Money Transfer</v>
      </c>
      <c r="O2587" s="3" t="str">
        <f>_xlfn.XLOOKUP(Customer8[[#This Row],[Account Number]], Transaction!C:C,Transaction!E:E)</f>
        <v>ATM</v>
      </c>
      <c r="P2587" s="2">
        <f>_xlfn.XLOOKUP(Customer8[[#This Row],[Account Number]], Transaction!C:C,Transaction!F:F)</f>
        <v>44210</v>
      </c>
      <c r="Q2587" s="3">
        <f>Customer8[[#This Row],[Bank Deposit]]-Customer8[[#This Row],[Saving Accounts]]</f>
        <v>1256157.9786</v>
      </c>
      <c r="R2587" s="3">
        <f>IF(AND(K2587="Current", Customer8[[#This Row],[Balance]]&gt;500000), Customer8[[#This Row],[Balance]]*1.02, Customer8[[#This Row],[Balance]])</f>
        <v>1281281.1381719999</v>
      </c>
      <c r="S2587" s="3" t="str">
        <f>TEXT(Customer8[[#This Row],[Transaction_Date]], "MMM")</f>
        <v>Jan</v>
      </c>
      <c r="T2587" s="3" t="str">
        <f t="shared" si="40"/>
        <v>30-39 Yrs</v>
      </c>
      <c r="U2587" s="3" t="str">
        <f>TEXT(Customer8[[#This Row],[Transaction_Date]],"YYYY")</f>
        <v>2021</v>
      </c>
    </row>
    <row r="2588" spans="1:21" x14ac:dyDescent="0.35">
      <c r="A2588" t="s">
        <v>5291</v>
      </c>
      <c r="B2588">
        <v>442469731</v>
      </c>
      <c r="C2588">
        <v>69</v>
      </c>
      <c r="D2588" s="1">
        <v>19503.75</v>
      </c>
      <c r="E2588" t="s">
        <v>11</v>
      </c>
      <c r="F2588" t="s">
        <v>199</v>
      </c>
      <c r="G2588" t="s">
        <v>2416</v>
      </c>
      <c r="H2588" s="3">
        <v>571028.48439999996</v>
      </c>
      <c r="I2588" s="3">
        <v>73548.468800000002</v>
      </c>
      <c r="J2588" t="s">
        <v>5292</v>
      </c>
      <c r="K2588" t="str">
        <f>_xlfn.XLOOKUP(A2588, Accounts!A:A, Accounts!E:E, "Not Found")</f>
        <v>Domiciliary</v>
      </c>
      <c r="L2588" s="3">
        <f>_xlfn.XLOOKUP(A2588, Accounts!A:A, Accounts!G:G, 0)</f>
        <v>82414375</v>
      </c>
      <c r="M2588" s="3" t="str">
        <f>_xlfn.XLOOKUP(A2588, Loan!A:A, Loan!D:D, "0")</f>
        <v>0</v>
      </c>
      <c r="N2588" s="3" t="str">
        <f>_xlfn.XLOOKUP(Customer8[[#This Row],[Account Number]],Transaction!C:C,Transaction!D:D)</f>
        <v>Online Payment</v>
      </c>
      <c r="O2588" s="3" t="str">
        <f>_xlfn.XLOOKUP(Customer8[[#This Row],[Account Number]], Transaction!C:C,Transaction!E:E)</f>
        <v>Mobile</v>
      </c>
      <c r="P2588" s="2">
        <f>_xlfn.XLOOKUP(Customer8[[#This Row],[Account Number]], Transaction!C:C,Transaction!F:F)</f>
        <v>44231</v>
      </c>
      <c r="Q2588" s="3">
        <f>Customer8[[#This Row],[Bank Deposit]]-Customer8[[#This Row],[Saving Accounts]]</f>
        <v>497480.01559999993</v>
      </c>
      <c r="R2588" s="3">
        <f>IF(AND(K2588="Current", Customer8[[#This Row],[Balance]]&gt;500000), Customer8[[#This Row],[Balance]]*1.02, Customer8[[#This Row],[Balance]])</f>
        <v>497480.01559999993</v>
      </c>
      <c r="S2588" s="3" t="str">
        <f>TEXT(Customer8[[#This Row],[Transaction_Date]], "MMM")</f>
        <v>Feb</v>
      </c>
      <c r="T2588" s="3" t="str">
        <f t="shared" si="40"/>
        <v>60-69 Yrs</v>
      </c>
      <c r="U2588" s="3" t="str">
        <f>TEXT(Customer8[[#This Row],[Transaction_Date]],"YYYY")</f>
        <v>2021</v>
      </c>
    </row>
    <row r="2589" spans="1:21" x14ac:dyDescent="0.35">
      <c r="A2589" t="s">
        <v>5293</v>
      </c>
      <c r="B2589">
        <v>68251891</v>
      </c>
      <c r="C2589">
        <v>31</v>
      </c>
      <c r="D2589" s="1">
        <v>33383.25</v>
      </c>
      <c r="E2589" t="s">
        <v>11</v>
      </c>
      <c r="F2589" t="s">
        <v>950</v>
      </c>
      <c r="G2589" t="s">
        <v>2416</v>
      </c>
      <c r="H2589" s="3">
        <v>1747703.6882</v>
      </c>
      <c r="I2589" s="3">
        <v>325214.59169999999</v>
      </c>
      <c r="J2589" t="s">
        <v>5294</v>
      </c>
      <c r="K2589" t="str">
        <f>_xlfn.XLOOKUP(A2589, Accounts!A:A, Accounts!E:E, "Not Found")</f>
        <v>Current</v>
      </c>
      <c r="L2589" s="3">
        <f>_xlfn.XLOOKUP(A2589, Accounts!A:A, Accounts!G:G, 0)</f>
        <v>975269455</v>
      </c>
      <c r="M2589" s="3" t="str">
        <f>_xlfn.XLOOKUP(A2589, Loan!A:A, Loan!D:D, "0")</f>
        <v>0</v>
      </c>
      <c r="N2589" s="3" t="str">
        <f>_xlfn.XLOOKUP(Customer8[[#This Row],[Account Number]],Transaction!C:C,Transaction!D:D)</f>
        <v>Cash Withdrawal</v>
      </c>
      <c r="O2589" s="3" t="str">
        <f>_xlfn.XLOOKUP(Customer8[[#This Row],[Account Number]], Transaction!C:C,Transaction!E:E)</f>
        <v>ATM</v>
      </c>
      <c r="P2589" s="2">
        <f>_xlfn.XLOOKUP(Customer8[[#This Row],[Account Number]], Transaction!C:C,Transaction!F:F)</f>
        <v>44420</v>
      </c>
      <c r="Q2589" s="3">
        <f>Customer8[[#This Row],[Bank Deposit]]-Customer8[[#This Row],[Saving Accounts]]</f>
        <v>1422489.0965</v>
      </c>
      <c r="R2589" s="3">
        <f>IF(AND(K2589="Current", Customer8[[#This Row],[Balance]]&gt;500000), Customer8[[#This Row],[Balance]]*1.02, Customer8[[#This Row],[Balance]])</f>
        <v>1450938.87843</v>
      </c>
      <c r="S2589" s="3" t="str">
        <f>TEXT(Customer8[[#This Row],[Transaction_Date]], "MMM")</f>
        <v>Aug</v>
      </c>
      <c r="T2589" s="3" t="str">
        <f t="shared" si="40"/>
        <v>30-39 Yrs</v>
      </c>
      <c r="U2589" s="3" t="str">
        <f>TEXT(Customer8[[#This Row],[Transaction_Date]],"YYYY")</f>
        <v>2021</v>
      </c>
    </row>
    <row r="2590" spans="1:21" x14ac:dyDescent="0.35">
      <c r="A2590" t="s">
        <v>5295</v>
      </c>
      <c r="B2590">
        <v>110966953</v>
      </c>
      <c r="C2590">
        <v>46</v>
      </c>
      <c r="D2590" s="1">
        <v>27904.5</v>
      </c>
      <c r="E2590" t="s">
        <v>11</v>
      </c>
      <c r="F2590" t="s">
        <v>172</v>
      </c>
      <c r="G2590" t="s">
        <v>2416</v>
      </c>
      <c r="H2590" s="3">
        <v>302004.93</v>
      </c>
      <c r="I2590" s="3">
        <v>166560.2947</v>
      </c>
      <c r="J2590" t="s">
        <v>5296</v>
      </c>
      <c r="K2590" t="str">
        <f>_xlfn.XLOOKUP(A2590, Accounts!A:A, Accounts!E:E, "Not Found")</f>
        <v>Current</v>
      </c>
      <c r="L2590" s="3">
        <f>_xlfn.XLOOKUP(A2590, Accounts!A:A, Accounts!G:G, 0)</f>
        <v>1698311316</v>
      </c>
      <c r="M2590" s="3" t="str">
        <f>_xlfn.XLOOKUP(A2590, Loan!A:A, Loan!D:D, "0")</f>
        <v>0</v>
      </c>
      <c r="N2590" s="3" t="str">
        <f>_xlfn.XLOOKUP(Customer8[[#This Row],[Account Number]],Transaction!C:C,Transaction!D:D)</f>
        <v>Money Deposit</v>
      </c>
      <c r="O2590" s="3" t="str">
        <f>_xlfn.XLOOKUP(Customer8[[#This Row],[Account Number]], Transaction!C:C,Transaction!E:E)</f>
        <v>Bank</v>
      </c>
      <c r="P2590" s="2">
        <f>_xlfn.XLOOKUP(Customer8[[#This Row],[Account Number]], Transaction!C:C,Transaction!F:F)</f>
        <v>44402</v>
      </c>
      <c r="Q2590" s="3">
        <f>Customer8[[#This Row],[Bank Deposit]]-Customer8[[#This Row],[Saving Accounts]]</f>
        <v>135444.63529999999</v>
      </c>
      <c r="R2590" s="3">
        <f>IF(AND(K2590="Current", Customer8[[#This Row],[Balance]]&gt;500000), Customer8[[#This Row],[Balance]]*1.02, Customer8[[#This Row],[Balance]])</f>
        <v>135444.63529999999</v>
      </c>
      <c r="S2590" s="3" t="str">
        <f>TEXT(Customer8[[#This Row],[Transaction_Date]], "MMM")</f>
        <v>Jul</v>
      </c>
      <c r="T2590" s="3" t="str">
        <f t="shared" si="40"/>
        <v>40-49 Yrs</v>
      </c>
      <c r="U2590" s="3" t="str">
        <f>TEXT(Customer8[[#This Row],[Transaction_Date]],"YYYY")</f>
        <v>2021</v>
      </c>
    </row>
    <row r="2591" spans="1:21" x14ac:dyDescent="0.35">
      <c r="A2591" t="s">
        <v>5297</v>
      </c>
      <c r="B2591">
        <v>362534601</v>
      </c>
      <c r="C2591">
        <v>82</v>
      </c>
      <c r="D2591" s="1">
        <v>14755.5</v>
      </c>
      <c r="E2591" t="s">
        <v>11</v>
      </c>
      <c r="F2591" t="s">
        <v>133</v>
      </c>
      <c r="G2591" t="s">
        <v>2416</v>
      </c>
      <c r="H2591" s="3">
        <v>1489199.09</v>
      </c>
      <c r="I2591" s="3">
        <v>285013.1397</v>
      </c>
      <c r="J2591" t="s">
        <v>5298</v>
      </c>
      <c r="K2591" t="str">
        <f>_xlfn.XLOOKUP(A2591, Accounts!A:A, Accounts!E:E, "Not Found")</f>
        <v>Corporate</v>
      </c>
      <c r="L2591" s="3">
        <f>_xlfn.XLOOKUP(A2591, Accounts!A:A, Accounts!G:G, 0)</f>
        <v>1592641248</v>
      </c>
      <c r="M2591" s="3" t="str">
        <f>_xlfn.XLOOKUP(A2591, Loan!A:A, Loan!D:D, "0")</f>
        <v>0</v>
      </c>
      <c r="N2591" s="3" t="str">
        <f>_xlfn.XLOOKUP(Customer8[[#This Row],[Account Number]],Transaction!C:C,Transaction!D:D)</f>
        <v>Money Transfer</v>
      </c>
      <c r="O2591" s="3" t="str">
        <f>_xlfn.XLOOKUP(Customer8[[#This Row],[Account Number]], Transaction!C:C,Transaction!E:E)</f>
        <v>ATM</v>
      </c>
      <c r="P2591" s="2">
        <f>_xlfn.XLOOKUP(Customer8[[#This Row],[Account Number]], Transaction!C:C,Transaction!F:F)</f>
        <v>44556</v>
      </c>
      <c r="Q2591" s="3">
        <f>Customer8[[#This Row],[Bank Deposit]]-Customer8[[#This Row],[Saving Accounts]]</f>
        <v>1204185.9503000001</v>
      </c>
      <c r="R2591" s="3">
        <f>IF(AND(K2591="Current", Customer8[[#This Row],[Balance]]&gt;500000), Customer8[[#This Row],[Balance]]*1.02, Customer8[[#This Row],[Balance]])</f>
        <v>1204185.9503000001</v>
      </c>
      <c r="S2591" s="3" t="str">
        <f>TEXT(Customer8[[#This Row],[Transaction_Date]], "MMM")</f>
        <v>Dec</v>
      </c>
      <c r="T2591" s="3" t="str">
        <f t="shared" si="40"/>
        <v>70 Yrs &amp; Above</v>
      </c>
      <c r="U2591" s="3" t="str">
        <f>TEXT(Customer8[[#This Row],[Transaction_Date]],"YYYY")</f>
        <v>2021</v>
      </c>
    </row>
    <row r="2592" spans="1:21" x14ac:dyDescent="0.35">
      <c r="A2592" t="s">
        <v>5299</v>
      </c>
      <c r="B2592">
        <v>817684721</v>
      </c>
      <c r="C2592">
        <v>50</v>
      </c>
      <c r="D2592" s="1">
        <v>26443.5</v>
      </c>
      <c r="E2592" t="s">
        <v>11</v>
      </c>
      <c r="F2592" t="s">
        <v>78</v>
      </c>
      <c r="G2592" t="s">
        <v>2416</v>
      </c>
      <c r="H2592" s="3">
        <v>295854.26089999999</v>
      </c>
      <c r="I2592" s="3">
        <v>122943.8818</v>
      </c>
      <c r="J2592" t="s">
        <v>5300</v>
      </c>
      <c r="K2592" t="str">
        <f>_xlfn.XLOOKUP(A2592, Accounts!A:A, Accounts!E:E, "Not Found")</f>
        <v>Domiciliary</v>
      </c>
      <c r="L2592" s="3">
        <f>_xlfn.XLOOKUP(A2592, Accounts!A:A, Accounts!G:G, 0)</f>
        <v>1679438772</v>
      </c>
      <c r="M2592" s="3" t="str">
        <f>_xlfn.XLOOKUP(A2592, Loan!A:A, Loan!D:D, "0")</f>
        <v>0</v>
      </c>
      <c r="N2592" s="3" t="str">
        <f>_xlfn.XLOOKUP(Customer8[[#This Row],[Account Number]],Transaction!C:C,Transaction!D:D)</f>
        <v>Money Deposit</v>
      </c>
      <c r="O2592" s="3" t="str">
        <f>_xlfn.XLOOKUP(Customer8[[#This Row],[Account Number]], Transaction!C:C,Transaction!E:E)</f>
        <v>ATM</v>
      </c>
      <c r="P2592" s="2">
        <f>_xlfn.XLOOKUP(Customer8[[#This Row],[Account Number]], Transaction!C:C,Transaction!F:F)</f>
        <v>44481</v>
      </c>
      <c r="Q2592" s="3">
        <f>Customer8[[#This Row],[Bank Deposit]]-Customer8[[#This Row],[Saving Accounts]]</f>
        <v>172910.37909999999</v>
      </c>
      <c r="R2592" s="3">
        <f>IF(AND(K2592="Current", Customer8[[#This Row],[Balance]]&gt;500000), Customer8[[#This Row],[Balance]]*1.02, Customer8[[#This Row],[Balance]])</f>
        <v>172910.37909999999</v>
      </c>
      <c r="S2592" s="3" t="str">
        <f>TEXT(Customer8[[#This Row],[Transaction_Date]], "MMM")</f>
        <v>Oct</v>
      </c>
      <c r="T2592" s="3" t="str">
        <f t="shared" si="40"/>
        <v>50-59 Yrs</v>
      </c>
      <c r="U2592" s="3" t="str">
        <f>TEXT(Customer8[[#This Row],[Transaction_Date]],"YYYY")</f>
        <v>2021</v>
      </c>
    </row>
    <row r="2593" spans="1:21" x14ac:dyDescent="0.35">
      <c r="A2593" t="s">
        <v>5301</v>
      </c>
      <c r="B2593">
        <v>442062698</v>
      </c>
      <c r="C2593">
        <v>42</v>
      </c>
      <c r="D2593" s="1">
        <v>29365.5</v>
      </c>
      <c r="E2593" t="s">
        <v>11</v>
      </c>
      <c r="F2593" t="s">
        <v>930</v>
      </c>
      <c r="G2593" t="s">
        <v>2416</v>
      </c>
      <c r="H2593" s="3">
        <v>286374.43890000001</v>
      </c>
      <c r="I2593" s="3">
        <v>72316.777499999997</v>
      </c>
      <c r="J2593" t="s">
        <v>5302</v>
      </c>
      <c r="K2593" t="str">
        <f>_xlfn.XLOOKUP(A2593, Accounts!A:A, Accounts!E:E, "Not Found")</f>
        <v>Corporate</v>
      </c>
      <c r="L2593" s="3">
        <f>_xlfn.XLOOKUP(A2593, Accounts!A:A, Accounts!G:G, 0)</f>
        <v>1026569544</v>
      </c>
      <c r="M2593" s="3" t="str">
        <f>_xlfn.XLOOKUP(A2593, Loan!A:A, Loan!D:D, "0")</f>
        <v>0</v>
      </c>
      <c r="N2593" s="3" t="str">
        <f>_xlfn.XLOOKUP(Customer8[[#This Row],[Account Number]],Transaction!C:C,Transaction!D:D)</f>
        <v>Money Deposit</v>
      </c>
      <c r="O2593" s="3" t="str">
        <f>_xlfn.XLOOKUP(Customer8[[#This Row],[Account Number]], Transaction!C:C,Transaction!E:E)</f>
        <v>Bank</v>
      </c>
      <c r="P2593" s="2">
        <f>_xlfn.XLOOKUP(Customer8[[#This Row],[Account Number]], Transaction!C:C,Transaction!F:F)</f>
        <v>44375</v>
      </c>
      <c r="Q2593" s="3">
        <f>Customer8[[#This Row],[Bank Deposit]]-Customer8[[#This Row],[Saving Accounts]]</f>
        <v>214057.66140000001</v>
      </c>
      <c r="R2593" s="3">
        <f>IF(AND(K2593="Current", Customer8[[#This Row],[Balance]]&gt;500000), Customer8[[#This Row],[Balance]]*1.02, Customer8[[#This Row],[Balance]])</f>
        <v>214057.66140000001</v>
      </c>
      <c r="S2593" s="3" t="str">
        <f>TEXT(Customer8[[#This Row],[Transaction_Date]], "MMM")</f>
        <v>Jun</v>
      </c>
      <c r="T2593" s="3" t="str">
        <f t="shared" si="40"/>
        <v>40-49 Yrs</v>
      </c>
      <c r="U2593" s="3" t="str">
        <f>TEXT(Customer8[[#This Row],[Transaction_Date]],"YYYY")</f>
        <v>2021</v>
      </c>
    </row>
    <row r="2594" spans="1:21" x14ac:dyDescent="0.35">
      <c r="A2594" t="s">
        <v>5303</v>
      </c>
      <c r="B2594">
        <v>198183633</v>
      </c>
      <c r="C2594">
        <v>53</v>
      </c>
      <c r="D2594" s="1">
        <v>25347.75</v>
      </c>
      <c r="E2594" t="s">
        <v>11</v>
      </c>
      <c r="F2594" t="s">
        <v>847</v>
      </c>
      <c r="G2594" t="s">
        <v>2416</v>
      </c>
      <c r="H2594" s="3">
        <v>102083.14939999999</v>
      </c>
      <c r="I2594" s="3">
        <v>56021.2405</v>
      </c>
      <c r="J2594" t="s">
        <v>5304</v>
      </c>
      <c r="K2594" t="str">
        <f>_xlfn.XLOOKUP(A2594, Accounts!A:A, Accounts!E:E, "Not Found")</f>
        <v>Domiciliary</v>
      </c>
      <c r="L2594" s="3">
        <f>_xlfn.XLOOKUP(A2594, Accounts!A:A, Accounts!G:G, 0)</f>
        <v>1562436</v>
      </c>
      <c r="M2594" s="3" t="str">
        <f>_xlfn.XLOOKUP(A2594, Loan!A:A, Loan!D:D, "0")</f>
        <v>0</v>
      </c>
      <c r="N2594" s="3" t="str">
        <f>_xlfn.XLOOKUP(Customer8[[#This Row],[Account Number]],Transaction!C:C,Transaction!D:D)</f>
        <v>Money Deposit</v>
      </c>
      <c r="O2594" s="3" t="str">
        <f>_xlfn.XLOOKUP(Customer8[[#This Row],[Account Number]], Transaction!C:C,Transaction!E:E)</f>
        <v>ATM</v>
      </c>
      <c r="P2594" s="2">
        <f>_xlfn.XLOOKUP(Customer8[[#This Row],[Account Number]], Transaction!C:C,Transaction!F:F)</f>
        <v>44201</v>
      </c>
      <c r="Q2594" s="3">
        <f>Customer8[[#This Row],[Bank Deposit]]-Customer8[[#This Row],[Saving Accounts]]</f>
        <v>46061.908899999995</v>
      </c>
      <c r="R2594" s="3">
        <f>IF(AND(K2594="Current", Customer8[[#This Row],[Balance]]&gt;500000), Customer8[[#This Row],[Balance]]*1.02, Customer8[[#This Row],[Balance]])</f>
        <v>46061.908899999995</v>
      </c>
      <c r="S2594" s="3" t="str">
        <f>TEXT(Customer8[[#This Row],[Transaction_Date]], "MMM")</f>
        <v>Jan</v>
      </c>
      <c r="T2594" s="3" t="str">
        <f t="shared" si="40"/>
        <v>50-59 Yrs</v>
      </c>
      <c r="U2594" s="3" t="str">
        <f>TEXT(Customer8[[#This Row],[Transaction_Date]],"YYYY")</f>
        <v>2021</v>
      </c>
    </row>
    <row r="2595" spans="1:21" x14ac:dyDescent="0.35">
      <c r="A2595" t="s">
        <v>5305</v>
      </c>
      <c r="B2595">
        <v>341472312</v>
      </c>
      <c r="C2595">
        <v>57</v>
      </c>
      <c r="D2595" s="1">
        <v>23886.75</v>
      </c>
      <c r="E2595" t="s">
        <v>11</v>
      </c>
      <c r="F2595" t="s">
        <v>1694</v>
      </c>
      <c r="G2595" t="s">
        <v>2416</v>
      </c>
      <c r="H2595" s="3">
        <v>39461.178200000002</v>
      </c>
      <c r="I2595" s="3">
        <v>27539.119200000001</v>
      </c>
      <c r="J2595" t="s">
        <v>5306</v>
      </c>
      <c r="K2595" t="str">
        <f>_xlfn.XLOOKUP(A2595, Accounts!A:A, Accounts!E:E, "Not Found")</f>
        <v>Domiciliary</v>
      </c>
      <c r="L2595" s="3">
        <f>_xlfn.XLOOKUP(A2595, Accounts!A:A, Accounts!G:G, 0)</f>
        <v>891075654</v>
      </c>
      <c r="M2595" s="3" t="str">
        <f>_xlfn.XLOOKUP(A2595, Loan!A:A, Loan!D:D, "0")</f>
        <v>0</v>
      </c>
      <c r="N2595" s="3" t="str">
        <f>_xlfn.XLOOKUP(Customer8[[#This Row],[Account Number]],Transaction!C:C,Transaction!D:D)</f>
        <v>Money Deposit</v>
      </c>
      <c r="O2595" s="3" t="str">
        <f>_xlfn.XLOOKUP(Customer8[[#This Row],[Account Number]], Transaction!C:C,Transaction!E:E)</f>
        <v>ATM</v>
      </c>
      <c r="P2595" s="2">
        <f>_xlfn.XLOOKUP(Customer8[[#This Row],[Account Number]], Transaction!C:C,Transaction!F:F)</f>
        <v>44213</v>
      </c>
      <c r="Q2595" s="3">
        <f>Customer8[[#This Row],[Bank Deposit]]-Customer8[[#This Row],[Saving Accounts]]</f>
        <v>11922.059000000001</v>
      </c>
      <c r="R2595" s="3">
        <f>IF(AND(K2595="Current", Customer8[[#This Row],[Balance]]&gt;500000), Customer8[[#This Row],[Balance]]*1.02, Customer8[[#This Row],[Balance]])</f>
        <v>11922.059000000001</v>
      </c>
      <c r="S2595" s="3" t="str">
        <f>TEXT(Customer8[[#This Row],[Transaction_Date]], "MMM")</f>
        <v>Jan</v>
      </c>
      <c r="T2595" s="3" t="str">
        <f t="shared" si="40"/>
        <v>50-59 Yrs</v>
      </c>
      <c r="U2595" s="3" t="str">
        <f>TEXT(Customer8[[#This Row],[Transaction_Date]],"YYYY")</f>
        <v>2021</v>
      </c>
    </row>
    <row r="2596" spans="1:21" x14ac:dyDescent="0.35">
      <c r="A2596" t="s">
        <v>5307</v>
      </c>
      <c r="B2596">
        <v>445339957</v>
      </c>
      <c r="C2596">
        <v>22</v>
      </c>
      <c r="D2596" s="1">
        <v>36670.5</v>
      </c>
      <c r="E2596" t="s">
        <v>11</v>
      </c>
      <c r="F2596" t="s">
        <v>315</v>
      </c>
      <c r="G2596" t="s">
        <v>2416</v>
      </c>
      <c r="H2596" s="3">
        <v>348716.03230000002</v>
      </c>
      <c r="I2596" s="3">
        <v>107467.9409</v>
      </c>
      <c r="J2596" t="s">
        <v>4505</v>
      </c>
      <c r="K2596" t="str">
        <f>_xlfn.XLOOKUP(A2596, Accounts!A:A, Accounts!E:E, "Not Found")</f>
        <v>Current</v>
      </c>
      <c r="L2596" s="3">
        <f>_xlfn.XLOOKUP(A2596, Accounts!A:A, Accounts!G:G, 0)</f>
        <v>8344512</v>
      </c>
      <c r="M2596" s="3" t="str">
        <f>_xlfn.XLOOKUP(A2596, Loan!A:A, Loan!D:D, "0")</f>
        <v>0</v>
      </c>
      <c r="N2596" s="3" t="str">
        <f>_xlfn.XLOOKUP(Customer8[[#This Row],[Account Number]],Transaction!C:C,Transaction!D:D)</f>
        <v>Money Transfer</v>
      </c>
      <c r="O2596" s="3" t="str">
        <f>_xlfn.XLOOKUP(Customer8[[#This Row],[Account Number]], Transaction!C:C,Transaction!E:E)</f>
        <v>Mobile</v>
      </c>
      <c r="P2596" s="2">
        <f>_xlfn.XLOOKUP(Customer8[[#This Row],[Account Number]], Transaction!C:C,Transaction!F:F)</f>
        <v>44498</v>
      </c>
      <c r="Q2596" s="3">
        <f>Customer8[[#This Row],[Bank Deposit]]-Customer8[[#This Row],[Saving Accounts]]</f>
        <v>241248.09140000003</v>
      </c>
      <c r="R2596" s="3">
        <f>IF(AND(K2596="Current", Customer8[[#This Row],[Balance]]&gt;500000), Customer8[[#This Row],[Balance]]*1.02, Customer8[[#This Row],[Balance]])</f>
        <v>241248.09140000003</v>
      </c>
      <c r="S2596" s="3" t="str">
        <f>TEXT(Customer8[[#This Row],[Transaction_Date]], "MMM")</f>
        <v>Oct</v>
      </c>
      <c r="T2596" s="3" t="str">
        <f t="shared" si="40"/>
        <v>20-29 Yrs</v>
      </c>
      <c r="U2596" s="3" t="str">
        <f>TEXT(Customer8[[#This Row],[Transaction_Date]],"YYYY")</f>
        <v>2021</v>
      </c>
    </row>
    <row r="2597" spans="1:21" x14ac:dyDescent="0.35">
      <c r="A2597" t="s">
        <v>5308</v>
      </c>
      <c r="B2597">
        <v>664809064</v>
      </c>
      <c r="C2597">
        <v>52</v>
      </c>
      <c r="D2597" s="1">
        <v>25713</v>
      </c>
      <c r="E2597" t="s">
        <v>11</v>
      </c>
      <c r="F2597" t="s">
        <v>638</v>
      </c>
      <c r="G2597" t="s">
        <v>2416</v>
      </c>
      <c r="H2597" s="3">
        <v>1120243.7760999999</v>
      </c>
      <c r="I2597" s="3">
        <v>546244.24129999999</v>
      </c>
      <c r="J2597" t="s">
        <v>5309</v>
      </c>
      <c r="K2597" t="str">
        <f>_xlfn.XLOOKUP(A2597, Accounts!A:A, Accounts!E:E, "Not Found")</f>
        <v>Domiciliary</v>
      </c>
      <c r="L2597" s="3">
        <f>_xlfn.XLOOKUP(A2597, Accounts!A:A, Accounts!G:G, 0)</f>
        <v>1242342681</v>
      </c>
      <c r="M2597" s="3" t="str">
        <f>_xlfn.XLOOKUP(A2597, Loan!A:A, Loan!D:D, "0")</f>
        <v>0</v>
      </c>
      <c r="N2597" s="3" t="str">
        <f>_xlfn.XLOOKUP(Customer8[[#This Row],[Account Number]],Transaction!C:C,Transaction!D:D)</f>
        <v>Online Payment</v>
      </c>
      <c r="O2597" s="3" t="str">
        <f>_xlfn.XLOOKUP(Customer8[[#This Row],[Account Number]], Transaction!C:C,Transaction!E:E)</f>
        <v>Mobile</v>
      </c>
      <c r="P2597" s="2">
        <f>_xlfn.XLOOKUP(Customer8[[#This Row],[Account Number]], Transaction!C:C,Transaction!F:F)</f>
        <v>44678</v>
      </c>
      <c r="Q2597" s="3">
        <f>Customer8[[#This Row],[Bank Deposit]]-Customer8[[#This Row],[Saving Accounts]]</f>
        <v>573999.53479999991</v>
      </c>
      <c r="R2597" s="3">
        <f>IF(AND(K2597="Current", Customer8[[#This Row],[Balance]]&gt;500000), Customer8[[#This Row],[Balance]]*1.02, Customer8[[#This Row],[Balance]])</f>
        <v>573999.53479999991</v>
      </c>
      <c r="S2597" s="3" t="str">
        <f>TEXT(Customer8[[#This Row],[Transaction_Date]], "MMM")</f>
        <v>Apr</v>
      </c>
      <c r="T2597" s="3" t="str">
        <f t="shared" si="40"/>
        <v>50-59 Yrs</v>
      </c>
      <c r="U2597" s="3" t="str">
        <f>TEXT(Customer8[[#This Row],[Transaction_Date]],"YYYY")</f>
        <v>2022</v>
      </c>
    </row>
    <row r="2598" spans="1:21" x14ac:dyDescent="0.35">
      <c r="A2598" t="s">
        <v>5310</v>
      </c>
      <c r="B2598">
        <v>765890343</v>
      </c>
      <c r="C2598">
        <v>31</v>
      </c>
      <c r="D2598" s="1">
        <v>33383.25</v>
      </c>
      <c r="E2598" t="s">
        <v>11</v>
      </c>
      <c r="F2598" t="s">
        <v>115</v>
      </c>
      <c r="G2598" t="s">
        <v>2416</v>
      </c>
      <c r="H2598" s="3">
        <v>423507.0551</v>
      </c>
      <c r="I2598" s="3">
        <v>117180.66529999999</v>
      </c>
      <c r="J2598" t="s">
        <v>5311</v>
      </c>
      <c r="K2598" t="str">
        <f>_xlfn.XLOOKUP(A2598, Accounts!A:A, Accounts!E:E, "Not Found")</f>
        <v>Domiciliary</v>
      </c>
      <c r="L2598" s="3">
        <f>_xlfn.XLOOKUP(A2598, Accounts!A:A, Accounts!G:G, 0)</f>
        <v>2991184</v>
      </c>
      <c r="M2598" s="3" t="str">
        <f>_xlfn.XLOOKUP(A2598, Loan!A:A, Loan!D:D, "0")</f>
        <v>0</v>
      </c>
      <c r="N2598" s="3" t="str">
        <f>_xlfn.XLOOKUP(Customer8[[#This Row],[Account Number]],Transaction!C:C,Transaction!D:D)</f>
        <v>Checks</v>
      </c>
      <c r="O2598" s="3" t="str">
        <f>_xlfn.XLOOKUP(Customer8[[#This Row],[Account Number]], Transaction!C:C,Transaction!E:E)</f>
        <v>Informal Services</v>
      </c>
      <c r="P2598" s="2">
        <f>_xlfn.XLOOKUP(Customer8[[#This Row],[Account Number]], Transaction!C:C,Transaction!F:F)</f>
        <v>44637</v>
      </c>
      <c r="Q2598" s="3">
        <f>Customer8[[#This Row],[Bank Deposit]]-Customer8[[#This Row],[Saving Accounts]]</f>
        <v>306326.3898</v>
      </c>
      <c r="R2598" s="3">
        <f>IF(AND(K2598="Current", Customer8[[#This Row],[Balance]]&gt;500000), Customer8[[#This Row],[Balance]]*1.02, Customer8[[#This Row],[Balance]])</f>
        <v>306326.3898</v>
      </c>
      <c r="S2598" s="3" t="str">
        <f>TEXT(Customer8[[#This Row],[Transaction_Date]], "MMM")</f>
        <v>Mar</v>
      </c>
      <c r="T2598" s="3" t="str">
        <f t="shared" si="40"/>
        <v>30-39 Yrs</v>
      </c>
      <c r="U2598" s="3" t="str">
        <f>TEXT(Customer8[[#This Row],[Transaction_Date]],"YYYY")</f>
        <v>2022</v>
      </c>
    </row>
    <row r="2599" spans="1:21" x14ac:dyDescent="0.35">
      <c r="A2599" t="s">
        <v>5312</v>
      </c>
      <c r="B2599">
        <v>937803141</v>
      </c>
      <c r="C2599">
        <v>17</v>
      </c>
      <c r="D2599" s="1">
        <v>38496.75</v>
      </c>
      <c r="E2599" t="s">
        <v>11</v>
      </c>
      <c r="F2599" t="s">
        <v>223</v>
      </c>
      <c r="G2599" t="s">
        <v>2416</v>
      </c>
      <c r="H2599" s="3">
        <v>247346.4325</v>
      </c>
      <c r="I2599" s="3">
        <v>162184.1165</v>
      </c>
      <c r="J2599" t="s">
        <v>5313</v>
      </c>
      <c r="K2599" t="str">
        <f>_xlfn.XLOOKUP(A2599, Accounts!A:A, Accounts!E:E, "Not Found")</f>
        <v>Current</v>
      </c>
      <c r="L2599" s="3">
        <f>_xlfn.XLOOKUP(A2599, Accounts!A:A, Accounts!G:G, 0)</f>
        <v>26379504</v>
      </c>
      <c r="M2599" s="3" t="str">
        <f>_xlfn.XLOOKUP(A2599, Loan!A:A, Loan!D:D, "0")</f>
        <v>0</v>
      </c>
      <c r="N2599" s="3" t="str">
        <f>_xlfn.XLOOKUP(Customer8[[#This Row],[Account Number]],Transaction!C:C,Transaction!D:D)</f>
        <v>Cash Withdrawal</v>
      </c>
      <c r="O2599" s="3" t="str">
        <f>_xlfn.XLOOKUP(Customer8[[#This Row],[Account Number]], Transaction!C:C,Transaction!E:E)</f>
        <v>ATM</v>
      </c>
      <c r="P2599" s="2">
        <f>_xlfn.XLOOKUP(Customer8[[#This Row],[Account Number]], Transaction!C:C,Transaction!F:F)</f>
        <v>44606</v>
      </c>
      <c r="Q2599" s="3">
        <f>Customer8[[#This Row],[Bank Deposit]]-Customer8[[#This Row],[Saving Accounts]]</f>
        <v>85162.315999999992</v>
      </c>
      <c r="R2599" s="3">
        <f>IF(AND(K2599="Current", Customer8[[#This Row],[Balance]]&gt;500000), Customer8[[#This Row],[Balance]]*1.02, Customer8[[#This Row],[Balance]])</f>
        <v>85162.315999999992</v>
      </c>
      <c r="S2599" s="3" t="str">
        <f>TEXT(Customer8[[#This Row],[Transaction_Date]], "MMM")</f>
        <v>Feb</v>
      </c>
      <c r="T2599" s="3" t="str">
        <f t="shared" si="40"/>
        <v>Below 20 Yrs</v>
      </c>
      <c r="U2599" s="3" t="str">
        <f>TEXT(Customer8[[#This Row],[Transaction_Date]],"YYYY")</f>
        <v>2022</v>
      </c>
    </row>
    <row r="2600" spans="1:21" x14ac:dyDescent="0.35">
      <c r="A2600" t="s">
        <v>5314</v>
      </c>
      <c r="B2600">
        <v>898907904</v>
      </c>
      <c r="C2600">
        <v>85</v>
      </c>
      <c r="D2600" s="1">
        <v>13659.75</v>
      </c>
      <c r="E2600" t="s">
        <v>11</v>
      </c>
      <c r="F2600" t="s">
        <v>641</v>
      </c>
      <c r="G2600" t="s">
        <v>2416</v>
      </c>
      <c r="H2600" s="3">
        <v>49529.075199999999</v>
      </c>
      <c r="I2600" s="3">
        <v>64558.898200000003</v>
      </c>
      <c r="J2600" t="s">
        <v>5315</v>
      </c>
      <c r="K2600" t="str">
        <f>_xlfn.XLOOKUP(A2600, Accounts!A:A, Accounts!E:E, "Not Found")</f>
        <v>Joint</v>
      </c>
      <c r="L2600" s="3">
        <f>_xlfn.XLOOKUP(A2600, Accounts!A:A, Accounts!G:G, 0)</f>
        <v>1143264825</v>
      </c>
      <c r="M2600" s="3">
        <f>_xlfn.XLOOKUP(A2600, Loan!A:A, Loan!D:D, "0")</f>
        <v>418199085</v>
      </c>
      <c r="N2600" s="3" t="str">
        <f>_xlfn.XLOOKUP(Customer8[[#This Row],[Account Number]],Transaction!C:C,Transaction!D:D)</f>
        <v>Loan Payment</v>
      </c>
      <c r="O2600" s="3" t="str">
        <f>_xlfn.XLOOKUP(Customer8[[#This Row],[Account Number]], Transaction!C:C,Transaction!E:E)</f>
        <v>ACH</v>
      </c>
      <c r="P2600" s="2">
        <f>_xlfn.XLOOKUP(Customer8[[#This Row],[Account Number]], Transaction!C:C,Transaction!F:F)</f>
        <v>44301</v>
      </c>
      <c r="Q2600" s="3">
        <f>Customer8[[#This Row],[Bank Deposit]]-Customer8[[#This Row],[Saving Accounts]]</f>
        <v>-15029.823000000004</v>
      </c>
      <c r="R2600" s="3">
        <f>IF(AND(K2600="Current", Customer8[[#This Row],[Balance]]&gt;500000), Customer8[[#This Row],[Balance]]*1.02, Customer8[[#This Row],[Balance]])</f>
        <v>-15029.823000000004</v>
      </c>
      <c r="S2600" s="3" t="str">
        <f>TEXT(Customer8[[#This Row],[Transaction_Date]], "MMM")</f>
        <v>Apr</v>
      </c>
      <c r="T2600" s="3" t="str">
        <f t="shared" si="40"/>
        <v>70 Yrs &amp; Above</v>
      </c>
      <c r="U2600" s="3" t="str">
        <f>TEXT(Customer8[[#This Row],[Transaction_Date]],"YYYY")</f>
        <v>2021</v>
      </c>
    </row>
    <row r="2601" spans="1:21" x14ac:dyDescent="0.35">
      <c r="A2601" t="s">
        <v>5316</v>
      </c>
      <c r="B2601">
        <v>399705834</v>
      </c>
      <c r="C2601">
        <v>20</v>
      </c>
      <c r="D2601" s="1">
        <v>37401</v>
      </c>
      <c r="E2601" t="s">
        <v>11</v>
      </c>
      <c r="F2601" t="s">
        <v>905</v>
      </c>
      <c r="G2601" t="s">
        <v>2416</v>
      </c>
      <c r="H2601" s="3">
        <v>126186.0621</v>
      </c>
      <c r="I2601" s="3">
        <v>24976.1378</v>
      </c>
      <c r="J2601" t="s">
        <v>5317</v>
      </c>
      <c r="K2601" t="str">
        <f>_xlfn.XLOOKUP(A2601, Accounts!A:A, Accounts!E:E, "Not Found")</f>
        <v>Current</v>
      </c>
      <c r="L2601" s="3">
        <f>_xlfn.XLOOKUP(A2601, Accounts!A:A, Accounts!G:G, 0)</f>
        <v>87229375</v>
      </c>
      <c r="M2601" s="3" t="str">
        <f>_xlfn.XLOOKUP(A2601, Loan!A:A, Loan!D:D, "0")</f>
        <v>0</v>
      </c>
      <c r="N2601" s="3" t="str">
        <f>_xlfn.XLOOKUP(Customer8[[#This Row],[Account Number]],Transaction!C:C,Transaction!D:D)</f>
        <v>Cash Withdrawal</v>
      </c>
      <c r="O2601" s="3" t="str">
        <f>_xlfn.XLOOKUP(Customer8[[#This Row],[Account Number]], Transaction!C:C,Transaction!E:E)</f>
        <v>Bank</v>
      </c>
      <c r="P2601" s="2">
        <f>_xlfn.XLOOKUP(Customer8[[#This Row],[Account Number]], Transaction!C:C,Transaction!F:F)</f>
        <v>44281</v>
      </c>
      <c r="Q2601" s="3">
        <f>Customer8[[#This Row],[Bank Deposit]]-Customer8[[#This Row],[Saving Accounts]]</f>
        <v>101209.9243</v>
      </c>
      <c r="R2601" s="3">
        <f>IF(AND(K2601="Current", Customer8[[#This Row],[Balance]]&gt;500000), Customer8[[#This Row],[Balance]]*1.02, Customer8[[#This Row],[Balance]])</f>
        <v>101209.9243</v>
      </c>
      <c r="S2601" s="3" t="str">
        <f>TEXT(Customer8[[#This Row],[Transaction_Date]], "MMM")</f>
        <v>Mar</v>
      </c>
      <c r="T2601" s="3" t="str">
        <f t="shared" si="40"/>
        <v>20-29 Yrs</v>
      </c>
      <c r="U2601" s="3" t="str">
        <f>TEXT(Customer8[[#This Row],[Transaction_Date]],"YYYY")</f>
        <v>2021</v>
      </c>
    </row>
    <row r="2602" spans="1:21" x14ac:dyDescent="0.35">
      <c r="A2602" t="s">
        <v>5318</v>
      </c>
      <c r="B2602">
        <v>306676532</v>
      </c>
      <c r="C2602">
        <v>20</v>
      </c>
      <c r="D2602" s="1">
        <v>37401</v>
      </c>
      <c r="E2602" t="s">
        <v>11</v>
      </c>
      <c r="F2602" t="s">
        <v>413</v>
      </c>
      <c r="G2602" t="s">
        <v>2416</v>
      </c>
      <c r="H2602" s="3">
        <v>62216.392699999997</v>
      </c>
      <c r="I2602" s="3">
        <v>38636.3799</v>
      </c>
      <c r="J2602" t="s">
        <v>5319</v>
      </c>
      <c r="K2602" t="str">
        <f>_xlfn.XLOOKUP(A2602, Accounts!A:A, Accounts!E:E, "Not Found")</f>
        <v>Corporate</v>
      </c>
      <c r="L2602" s="3">
        <f>_xlfn.XLOOKUP(A2602, Accounts!A:A, Accounts!G:G, 0)</f>
        <v>2317310775</v>
      </c>
      <c r="M2602" s="3" t="str">
        <f>_xlfn.XLOOKUP(A2602, Loan!A:A, Loan!D:D, "0")</f>
        <v>0</v>
      </c>
      <c r="N2602" s="3" t="str">
        <f>_xlfn.XLOOKUP(Customer8[[#This Row],[Account Number]],Transaction!C:C,Transaction!D:D)</f>
        <v>Checks</v>
      </c>
      <c r="O2602" s="3" t="str">
        <f>_xlfn.XLOOKUP(Customer8[[#This Row],[Account Number]], Transaction!C:C,Transaction!E:E)</f>
        <v>Informal Services</v>
      </c>
      <c r="P2602" s="2">
        <f>_xlfn.XLOOKUP(Customer8[[#This Row],[Account Number]], Transaction!C:C,Transaction!F:F)</f>
        <v>44245</v>
      </c>
      <c r="Q2602" s="3">
        <f>Customer8[[#This Row],[Bank Deposit]]-Customer8[[#This Row],[Saving Accounts]]</f>
        <v>23580.012799999997</v>
      </c>
      <c r="R2602" s="3">
        <f>IF(AND(K2602="Current", Customer8[[#This Row],[Balance]]&gt;500000), Customer8[[#This Row],[Balance]]*1.02, Customer8[[#This Row],[Balance]])</f>
        <v>23580.012799999997</v>
      </c>
      <c r="S2602" s="3" t="str">
        <f>TEXT(Customer8[[#This Row],[Transaction_Date]], "MMM")</f>
        <v>Feb</v>
      </c>
      <c r="T2602" s="3" t="str">
        <f t="shared" si="40"/>
        <v>20-29 Yrs</v>
      </c>
      <c r="U2602" s="3" t="str">
        <f>TEXT(Customer8[[#This Row],[Transaction_Date]],"YYYY")</f>
        <v>2021</v>
      </c>
    </row>
    <row r="2603" spans="1:21" x14ac:dyDescent="0.35">
      <c r="A2603" t="s">
        <v>5320</v>
      </c>
      <c r="B2603">
        <v>259747071</v>
      </c>
      <c r="C2603">
        <v>18</v>
      </c>
      <c r="D2603" s="1">
        <v>38131.5</v>
      </c>
      <c r="E2603" t="s">
        <v>11</v>
      </c>
      <c r="F2603" t="s">
        <v>511</v>
      </c>
      <c r="G2603" t="s">
        <v>2416</v>
      </c>
      <c r="H2603" s="3">
        <v>245247.33689999999</v>
      </c>
      <c r="I2603" s="3">
        <v>168948.1654</v>
      </c>
      <c r="J2603" t="s">
        <v>5321</v>
      </c>
      <c r="K2603" t="str">
        <f>_xlfn.XLOOKUP(A2603, Accounts!A:A, Accounts!E:E, "Not Found")</f>
        <v>Current</v>
      </c>
      <c r="L2603" s="3">
        <f>_xlfn.XLOOKUP(A2603, Accounts!A:A, Accounts!G:G, 0)</f>
        <v>968225664</v>
      </c>
      <c r="M2603" s="3" t="str">
        <f>_xlfn.XLOOKUP(A2603, Loan!A:A, Loan!D:D, "0")</f>
        <v>0</v>
      </c>
      <c r="N2603" s="3" t="str">
        <f>_xlfn.XLOOKUP(Customer8[[#This Row],[Account Number]],Transaction!C:C,Transaction!D:D)</f>
        <v>Money Deposit</v>
      </c>
      <c r="O2603" s="3" t="str">
        <f>_xlfn.XLOOKUP(Customer8[[#This Row],[Account Number]], Transaction!C:C,Transaction!E:E)</f>
        <v>Bank</v>
      </c>
      <c r="P2603" s="2">
        <f>_xlfn.XLOOKUP(Customer8[[#This Row],[Account Number]], Transaction!C:C,Transaction!F:F)</f>
        <v>44202</v>
      </c>
      <c r="Q2603" s="3">
        <f>Customer8[[#This Row],[Bank Deposit]]-Customer8[[#This Row],[Saving Accounts]]</f>
        <v>76299.171499999997</v>
      </c>
      <c r="R2603" s="3">
        <f>IF(AND(K2603="Current", Customer8[[#This Row],[Balance]]&gt;500000), Customer8[[#This Row],[Balance]]*1.02, Customer8[[#This Row],[Balance]])</f>
        <v>76299.171499999997</v>
      </c>
      <c r="S2603" s="3" t="str">
        <f>TEXT(Customer8[[#This Row],[Transaction_Date]], "MMM")</f>
        <v>Jan</v>
      </c>
      <c r="T2603" s="3" t="str">
        <f t="shared" si="40"/>
        <v>Below 20 Yrs</v>
      </c>
      <c r="U2603" s="3" t="str">
        <f>TEXT(Customer8[[#This Row],[Transaction_Date]],"YYYY")</f>
        <v>2021</v>
      </c>
    </row>
    <row r="2604" spans="1:21" x14ac:dyDescent="0.35">
      <c r="A2604" t="s">
        <v>5322</v>
      </c>
      <c r="B2604">
        <v>172315859</v>
      </c>
      <c r="C2604">
        <v>18</v>
      </c>
      <c r="D2604" s="1">
        <v>38131.5</v>
      </c>
      <c r="E2604" t="s">
        <v>11</v>
      </c>
      <c r="F2604" t="s">
        <v>401</v>
      </c>
      <c r="G2604" t="s">
        <v>2416</v>
      </c>
      <c r="H2604" s="3">
        <v>115188.9547</v>
      </c>
      <c r="I2604" s="3">
        <v>171290.24179999999</v>
      </c>
      <c r="J2604" t="s">
        <v>5323</v>
      </c>
      <c r="K2604" t="str">
        <f>_xlfn.XLOOKUP(A2604, Accounts!A:A, Accounts!E:E, "Not Found")</f>
        <v>Domiciliary</v>
      </c>
      <c r="L2604" s="3">
        <f>_xlfn.XLOOKUP(A2604, Accounts!A:A, Accounts!G:G, 0)</f>
        <v>931574952</v>
      </c>
      <c r="M2604" s="3" t="str">
        <f>_xlfn.XLOOKUP(A2604, Loan!A:A, Loan!D:D, "0")</f>
        <v>0</v>
      </c>
      <c r="N2604" s="3" t="str">
        <f>_xlfn.XLOOKUP(Customer8[[#This Row],[Account Number]],Transaction!C:C,Transaction!D:D)</f>
        <v>Money Transfer</v>
      </c>
      <c r="O2604" s="3" t="str">
        <f>_xlfn.XLOOKUP(Customer8[[#This Row],[Account Number]], Transaction!C:C,Transaction!E:E)</f>
        <v>Mobile</v>
      </c>
      <c r="P2604" s="2">
        <f>_xlfn.XLOOKUP(Customer8[[#This Row],[Account Number]], Transaction!C:C,Transaction!F:F)</f>
        <v>44365</v>
      </c>
      <c r="Q2604" s="3">
        <f>Customer8[[#This Row],[Bank Deposit]]-Customer8[[#This Row],[Saving Accounts]]</f>
        <v>-56101.287099999987</v>
      </c>
      <c r="R2604" s="3">
        <f>IF(AND(K2604="Current", Customer8[[#This Row],[Balance]]&gt;500000), Customer8[[#This Row],[Balance]]*1.02, Customer8[[#This Row],[Balance]])</f>
        <v>-56101.287099999987</v>
      </c>
      <c r="S2604" s="3" t="str">
        <f>TEXT(Customer8[[#This Row],[Transaction_Date]], "MMM")</f>
        <v>Jun</v>
      </c>
      <c r="T2604" s="3" t="str">
        <f t="shared" si="40"/>
        <v>Below 20 Yrs</v>
      </c>
      <c r="U2604" s="3" t="str">
        <f>TEXT(Customer8[[#This Row],[Transaction_Date]],"YYYY")</f>
        <v>2021</v>
      </c>
    </row>
    <row r="2605" spans="1:21" x14ac:dyDescent="0.35">
      <c r="A2605" t="s">
        <v>5324</v>
      </c>
      <c r="B2605">
        <v>549122786</v>
      </c>
      <c r="C2605">
        <v>46</v>
      </c>
      <c r="D2605" s="1">
        <v>27904.5</v>
      </c>
      <c r="E2605" t="s">
        <v>11</v>
      </c>
      <c r="F2605" t="s">
        <v>202</v>
      </c>
      <c r="G2605" t="s">
        <v>2416</v>
      </c>
      <c r="H2605" s="3">
        <v>763217.78529999999</v>
      </c>
      <c r="I2605" s="3">
        <v>110708.51390000001</v>
      </c>
      <c r="J2605" t="s">
        <v>5325</v>
      </c>
      <c r="K2605" t="str">
        <f>_xlfn.XLOOKUP(A2605, Accounts!A:A, Accounts!E:E, "Not Found")</f>
        <v>Current</v>
      </c>
      <c r="L2605" s="3">
        <f>_xlfn.XLOOKUP(A2605, Accounts!A:A, Accounts!G:G, 0)</f>
        <v>5908695</v>
      </c>
      <c r="M2605" s="3" t="str">
        <f>_xlfn.XLOOKUP(A2605, Loan!A:A, Loan!D:D, "0")</f>
        <v>0</v>
      </c>
      <c r="N2605" s="3" t="str">
        <f>_xlfn.XLOOKUP(Customer8[[#This Row],[Account Number]],Transaction!C:C,Transaction!D:D)</f>
        <v>Money Deposit</v>
      </c>
      <c r="O2605" s="3" t="str">
        <f>_xlfn.XLOOKUP(Customer8[[#This Row],[Account Number]], Transaction!C:C,Transaction!E:E)</f>
        <v>Bank</v>
      </c>
      <c r="P2605" s="2">
        <f>_xlfn.XLOOKUP(Customer8[[#This Row],[Account Number]], Transaction!C:C,Transaction!F:F)</f>
        <v>44578</v>
      </c>
      <c r="Q2605" s="3">
        <f>Customer8[[#This Row],[Bank Deposit]]-Customer8[[#This Row],[Saving Accounts]]</f>
        <v>652509.27139999997</v>
      </c>
      <c r="R2605" s="3">
        <f>IF(AND(K2605="Current", Customer8[[#This Row],[Balance]]&gt;500000), Customer8[[#This Row],[Balance]]*1.02, Customer8[[#This Row],[Balance]])</f>
        <v>665559.45682800002</v>
      </c>
      <c r="S2605" s="3" t="str">
        <f>TEXT(Customer8[[#This Row],[Transaction_Date]], "MMM")</f>
        <v>Jan</v>
      </c>
      <c r="T2605" s="3" t="str">
        <f t="shared" si="40"/>
        <v>40-49 Yrs</v>
      </c>
      <c r="U2605" s="3" t="str">
        <f>TEXT(Customer8[[#This Row],[Transaction_Date]],"YYYY")</f>
        <v>2022</v>
      </c>
    </row>
    <row r="2606" spans="1:21" x14ac:dyDescent="0.35">
      <c r="A2606" t="s">
        <v>5326</v>
      </c>
      <c r="B2606">
        <v>473170824</v>
      </c>
      <c r="C2606">
        <v>80</v>
      </c>
      <c r="D2606" s="1">
        <v>15486</v>
      </c>
      <c r="E2606" t="s">
        <v>11</v>
      </c>
      <c r="F2606" t="s">
        <v>269</v>
      </c>
      <c r="G2606" t="s">
        <v>2416</v>
      </c>
      <c r="H2606" s="3">
        <v>172082.8437</v>
      </c>
      <c r="I2606" s="3">
        <v>182025.408</v>
      </c>
      <c r="J2606" t="s">
        <v>5327</v>
      </c>
      <c r="K2606" t="str">
        <f>_xlfn.XLOOKUP(A2606, Accounts!A:A, Accounts!E:E, "Not Found")</f>
        <v>Savings</v>
      </c>
      <c r="L2606" s="3">
        <f>_xlfn.XLOOKUP(A2606, Accounts!A:A, Accounts!G:G, 0)</f>
        <v>1261280097</v>
      </c>
      <c r="M2606" s="3" t="str">
        <f>_xlfn.XLOOKUP(A2606, Loan!A:A, Loan!D:D, "0")</f>
        <v>0</v>
      </c>
      <c r="N2606" s="3" t="str">
        <f>_xlfn.XLOOKUP(Customer8[[#This Row],[Account Number]],Transaction!C:C,Transaction!D:D)</f>
        <v>Money Deposit</v>
      </c>
      <c r="O2606" s="3" t="str">
        <f>_xlfn.XLOOKUP(Customer8[[#This Row],[Account Number]], Transaction!C:C,Transaction!E:E)</f>
        <v>ATM</v>
      </c>
      <c r="P2606" s="2">
        <f>_xlfn.XLOOKUP(Customer8[[#This Row],[Account Number]], Transaction!C:C,Transaction!F:F)</f>
        <v>44350</v>
      </c>
      <c r="Q2606" s="3">
        <f>Customer8[[#This Row],[Bank Deposit]]-Customer8[[#This Row],[Saving Accounts]]</f>
        <v>-9942.5642999999982</v>
      </c>
      <c r="R2606" s="3">
        <f>IF(AND(K2606="Current", Customer8[[#This Row],[Balance]]&gt;500000), Customer8[[#This Row],[Balance]]*1.02, Customer8[[#This Row],[Balance]])</f>
        <v>-9942.5642999999982</v>
      </c>
      <c r="S2606" s="3" t="str">
        <f>TEXT(Customer8[[#This Row],[Transaction_Date]], "MMM")</f>
        <v>Jun</v>
      </c>
      <c r="T2606" s="3" t="str">
        <f t="shared" si="40"/>
        <v>70 Yrs &amp; Above</v>
      </c>
      <c r="U2606" s="3" t="str">
        <f>TEXT(Customer8[[#This Row],[Transaction_Date]],"YYYY")</f>
        <v>2021</v>
      </c>
    </row>
    <row r="2607" spans="1:21" x14ac:dyDescent="0.35">
      <c r="A2607" t="s">
        <v>5328</v>
      </c>
      <c r="B2607">
        <v>641162583</v>
      </c>
      <c r="C2607">
        <v>55</v>
      </c>
      <c r="D2607" s="1">
        <v>24617.25</v>
      </c>
      <c r="E2607" t="s">
        <v>11</v>
      </c>
      <c r="F2607" t="s">
        <v>984</v>
      </c>
      <c r="G2607" t="s">
        <v>2416</v>
      </c>
      <c r="H2607" s="3">
        <v>1317356.9691999999</v>
      </c>
      <c r="I2607" s="3">
        <v>475821.47240000003</v>
      </c>
      <c r="J2607" t="s">
        <v>5329</v>
      </c>
      <c r="K2607" t="str">
        <f>_xlfn.XLOOKUP(A2607, Accounts!A:A, Accounts!E:E, "Not Found")</f>
        <v>Joint</v>
      </c>
      <c r="L2607" s="3">
        <f>_xlfn.XLOOKUP(A2607, Accounts!A:A, Accounts!G:G, 0)</f>
        <v>2476181232</v>
      </c>
      <c r="M2607" s="3" t="str">
        <f>_xlfn.XLOOKUP(A2607, Loan!A:A, Loan!D:D, "0")</f>
        <v>0</v>
      </c>
      <c r="N2607" s="3" t="str">
        <f>_xlfn.XLOOKUP(Customer8[[#This Row],[Account Number]],Transaction!C:C,Transaction!D:D)</f>
        <v>Money Deposit</v>
      </c>
      <c r="O2607" s="3" t="str">
        <f>_xlfn.XLOOKUP(Customer8[[#This Row],[Account Number]], Transaction!C:C,Transaction!E:E)</f>
        <v>Bank</v>
      </c>
      <c r="P2607" s="2">
        <f>_xlfn.XLOOKUP(Customer8[[#This Row],[Account Number]], Transaction!C:C,Transaction!F:F)</f>
        <v>44505</v>
      </c>
      <c r="Q2607" s="3">
        <f>Customer8[[#This Row],[Bank Deposit]]-Customer8[[#This Row],[Saving Accounts]]</f>
        <v>841535.49679999985</v>
      </c>
      <c r="R2607" s="3">
        <f>IF(AND(K2607="Current", Customer8[[#This Row],[Balance]]&gt;500000), Customer8[[#This Row],[Balance]]*1.02, Customer8[[#This Row],[Balance]])</f>
        <v>841535.49679999985</v>
      </c>
      <c r="S2607" s="3" t="str">
        <f>TEXT(Customer8[[#This Row],[Transaction_Date]], "MMM")</f>
        <v>Nov</v>
      </c>
      <c r="T2607" s="3" t="str">
        <f t="shared" si="40"/>
        <v>50-59 Yrs</v>
      </c>
      <c r="U2607" s="3" t="str">
        <f>TEXT(Customer8[[#This Row],[Transaction_Date]],"YYYY")</f>
        <v>2021</v>
      </c>
    </row>
    <row r="2608" spans="1:21" x14ac:dyDescent="0.35">
      <c r="A2608" t="s">
        <v>5330</v>
      </c>
      <c r="B2608">
        <v>528561396</v>
      </c>
      <c r="C2608">
        <v>62</v>
      </c>
      <c r="D2608" s="1">
        <v>22060.5</v>
      </c>
      <c r="E2608" t="s">
        <v>11</v>
      </c>
      <c r="F2608" t="s">
        <v>1567</v>
      </c>
      <c r="G2608" t="s">
        <v>2416</v>
      </c>
      <c r="H2608" s="3">
        <v>391283.91460000002</v>
      </c>
      <c r="I2608" s="3">
        <v>191832.0876</v>
      </c>
      <c r="J2608" t="s">
        <v>4695</v>
      </c>
      <c r="K2608" t="str">
        <f>_xlfn.XLOOKUP(A2608, Accounts!A:A, Accounts!E:E, "Not Found")</f>
        <v>Domiciliary</v>
      </c>
      <c r="L2608" s="3">
        <f>_xlfn.XLOOKUP(A2608, Accounts!A:A, Accounts!G:G, 0)</f>
        <v>1563607584</v>
      </c>
      <c r="M2608" s="3" t="str">
        <f>_xlfn.XLOOKUP(A2608, Loan!A:A, Loan!D:D, "0")</f>
        <v>0</v>
      </c>
      <c r="N2608" s="3" t="str">
        <f>_xlfn.XLOOKUP(Customer8[[#This Row],[Account Number]],Transaction!C:C,Transaction!D:D)</f>
        <v>Cash Withdrawal</v>
      </c>
      <c r="O2608" s="3" t="str">
        <f>_xlfn.XLOOKUP(Customer8[[#This Row],[Account Number]], Transaction!C:C,Transaction!E:E)</f>
        <v>ATM</v>
      </c>
      <c r="P2608" s="2">
        <f>_xlfn.XLOOKUP(Customer8[[#This Row],[Account Number]], Transaction!C:C,Transaction!F:F)</f>
        <v>44568</v>
      </c>
      <c r="Q2608" s="3">
        <f>Customer8[[#This Row],[Bank Deposit]]-Customer8[[#This Row],[Saving Accounts]]</f>
        <v>199451.82700000002</v>
      </c>
      <c r="R2608" s="3">
        <f>IF(AND(K2608="Current", Customer8[[#This Row],[Balance]]&gt;500000), Customer8[[#This Row],[Balance]]*1.02, Customer8[[#This Row],[Balance]])</f>
        <v>199451.82700000002</v>
      </c>
      <c r="S2608" s="3" t="str">
        <f>TEXT(Customer8[[#This Row],[Transaction_Date]], "MMM")</f>
        <v>Jan</v>
      </c>
      <c r="T2608" s="3" t="str">
        <f t="shared" si="40"/>
        <v>60-69 Yrs</v>
      </c>
      <c r="U2608" s="3" t="str">
        <f>TEXT(Customer8[[#This Row],[Transaction_Date]],"YYYY")</f>
        <v>2022</v>
      </c>
    </row>
    <row r="2609" spans="1:21" x14ac:dyDescent="0.35">
      <c r="A2609" t="s">
        <v>1593</v>
      </c>
      <c r="B2609">
        <v>576374245</v>
      </c>
      <c r="C2609">
        <v>36</v>
      </c>
      <c r="D2609" s="1">
        <v>31557</v>
      </c>
      <c r="E2609" t="s">
        <v>11</v>
      </c>
      <c r="F2609" t="s">
        <v>253</v>
      </c>
      <c r="G2609" t="s">
        <v>2416</v>
      </c>
      <c r="H2609" s="3">
        <v>1170583.6623</v>
      </c>
      <c r="I2609" s="3">
        <v>366055.3995</v>
      </c>
      <c r="J2609" t="s">
        <v>5331</v>
      </c>
      <c r="K2609" t="str">
        <f>_xlfn.XLOOKUP(A2609, Accounts!A:A, Accounts!E:E, "Not Found")</f>
        <v>Corporate</v>
      </c>
      <c r="L2609" s="3">
        <f>_xlfn.XLOOKUP(A2609, Accounts!A:A, Accounts!G:G, 0)</f>
        <v>1064689821</v>
      </c>
      <c r="M2609" s="3" t="str">
        <f>_xlfn.XLOOKUP(A2609, Loan!A:A, Loan!D:D, "0")</f>
        <v>0</v>
      </c>
      <c r="N2609" s="3" t="str">
        <f>_xlfn.XLOOKUP(Customer8[[#This Row],[Account Number]],Transaction!C:C,Transaction!D:D)</f>
        <v>Cash Withdrawal</v>
      </c>
      <c r="O2609" s="3" t="str">
        <f>_xlfn.XLOOKUP(Customer8[[#This Row],[Account Number]], Transaction!C:C,Transaction!E:E)</f>
        <v>POS</v>
      </c>
      <c r="P2609" s="2">
        <f>_xlfn.XLOOKUP(Customer8[[#This Row],[Account Number]], Transaction!C:C,Transaction!F:F)</f>
        <v>44573</v>
      </c>
      <c r="Q2609" s="3">
        <f>Customer8[[#This Row],[Bank Deposit]]-Customer8[[#This Row],[Saving Accounts]]</f>
        <v>804528.26279999991</v>
      </c>
      <c r="R2609" s="3">
        <f>IF(AND(K2609="Current", Customer8[[#This Row],[Balance]]&gt;500000), Customer8[[#This Row],[Balance]]*1.02, Customer8[[#This Row],[Balance]])</f>
        <v>804528.26279999991</v>
      </c>
      <c r="S2609" s="3" t="str">
        <f>TEXT(Customer8[[#This Row],[Transaction_Date]], "MMM")</f>
        <v>Jan</v>
      </c>
      <c r="T2609" s="3" t="str">
        <f t="shared" si="40"/>
        <v>30-39 Yrs</v>
      </c>
      <c r="U2609" s="3" t="str">
        <f>TEXT(Customer8[[#This Row],[Transaction_Date]],"YYYY")</f>
        <v>2022</v>
      </c>
    </row>
    <row r="2610" spans="1:21" x14ac:dyDescent="0.35">
      <c r="A2610" t="s">
        <v>5332</v>
      </c>
      <c r="B2610">
        <v>478667502</v>
      </c>
      <c r="C2610">
        <v>47</v>
      </c>
      <c r="D2610" s="1">
        <v>27539.25</v>
      </c>
      <c r="E2610" t="s">
        <v>11</v>
      </c>
      <c r="F2610" t="s">
        <v>150</v>
      </c>
      <c r="G2610" t="s">
        <v>2416</v>
      </c>
      <c r="H2610" s="3">
        <v>194305.07060000001</v>
      </c>
      <c r="I2610" s="3">
        <v>71289.860400000005</v>
      </c>
      <c r="J2610" t="s">
        <v>5333</v>
      </c>
      <c r="K2610" t="str">
        <f>_xlfn.XLOOKUP(A2610, Accounts!A:A, Accounts!E:E, "Not Found")</f>
        <v>Corporate</v>
      </c>
      <c r="L2610" s="3">
        <f>_xlfn.XLOOKUP(A2610, Accounts!A:A, Accounts!G:G, 0)</f>
        <v>3526185</v>
      </c>
      <c r="M2610" s="3" t="str">
        <f>_xlfn.XLOOKUP(A2610, Loan!A:A, Loan!D:D, "0")</f>
        <v>0</v>
      </c>
      <c r="N2610" s="3" t="str">
        <f>_xlfn.XLOOKUP(Customer8[[#This Row],[Account Number]],Transaction!C:C,Transaction!D:D)</f>
        <v>Cash Withdrawal</v>
      </c>
      <c r="O2610" s="3" t="str">
        <f>_xlfn.XLOOKUP(Customer8[[#This Row],[Account Number]], Transaction!C:C,Transaction!E:E)</f>
        <v>ATM</v>
      </c>
      <c r="P2610" s="2">
        <f>_xlfn.XLOOKUP(Customer8[[#This Row],[Account Number]], Transaction!C:C,Transaction!F:F)</f>
        <v>44429</v>
      </c>
      <c r="Q2610" s="3">
        <f>Customer8[[#This Row],[Bank Deposit]]-Customer8[[#This Row],[Saving Accounts]]</f>
        <v>123015.2102</v>
      </c>
      <c r="R2610" s="3">
        <f>IF(AND(K2610="Current", Customer8[[#This Row],[Balance]]&gt;500000), Customer8[[#This Row],[Balance]]*1.02, Customer8[[#This Row],[Balance]])</f>
        <v>123015.2102</v>
      </c>
      <c r="S2610" s="3" t="str">
        <f>TEXT(Customer8[[#This Row],[Transaction_Date]], "MMM")</f>
        <v>Aug</v>
      </c>
      <c r="T2610" s="3" t="str">
        <f t="shared" si="40"/>
        <v>40-49 Yrs</v>
      </c>
      <c r="U2610" s="3" t="str">
        <f>TEXT(Customer8[[#This Row],[Transaction_Date]],"YYYY")</f>
        <v>2021</v>
      </c>
    </row>
    <row r="2611" spans="1:21" x14ac:dyDescent="0.35">
      <c r="A2611" t="s">
        <v>5334</v>
      </c>
      <c r="B2611">
        <v>914960771</v>
      </c>
      <c r="C2611">
        <v>53</v>
      </c>
      <c r="D2611" s="1">
        <v>25347.75</v>
      </c>
      <c r="E2611" t="s">
        <v>11</v>
      </c>
      <c r="F2611" t="s">
        <v>344</v>
      </c>
      <c r="G2611" t="s">
        <v>2416</v>
      </c>
      <c r="H2611" s="3">
        <v>568679.98210000002</v>
      </c>
      <c r="I2611" s="3">
        <v>159627.14850000001</v>
      </c>
      <c r="J2611" t="s">
        <v>5335</v>
      </c>
      <c r="K2611" t="str">
        <f>_xlfn.XLOOKUP(A2611, Accounts!A:A, Accounts!E:E, "Not Found")</f>
        <v>Domiciliary</v>
      </c>
      <c r="L2611" s="3">
        <f>_xlfn.XLOOKUP(A2611, Accounts!A:A, Accounts!G:G, 0)</f>
        <v>1206996375</v>
      </c>
      <c r="M2611" s="3" t="str">
        <f>_xlfn.XLOOKUP(A2611, Loan!A:A, Loan!D:D, "0")</f>
        <v>0</v>
      </c>
      <c r="N2611" s="3" t="str">
        <f>_xlfn.XLOOKUP(Customer8[[#This Row],[Account Number]],Transaction!C:C,Transaction!D:D)</f>
        <v>Cash Withdrawal</v>
      </c>
      <c r="O2611" s="3" t="str">
        <f>_xlfn.XLOOKUP(Customer8[[#This Row],[Account Number]], Transaction!C:C,Transaction!E:E)</f>
        <v>POS</v>
      </c>
      <c r="P2611" s="2">
        <f>_xlfn.XLOOKUP(Customer8[[#This Row],[Account Number]], Transaction!C:C,Transaction!F:F)</f>
        <v>44291</v>
      </c>
      <c r="Q2611" s="3">
        <f>Customer8[[#This Row],[Bank Deposit]]-Customer8[[#This Row],[Saving Accounts]]</f>
        <v>409052.83360000001</v>
      </c>
      <c r="R2611" s="3">
        <f>IF(AND(K2611="Current", Customer8[[#This Row],[Balance]]&gt;500000), Customer8[[#This Row],[Balance]]*1.02, Customer8[[#This Row],[Balance]])</f>
        <v>409052.83360000001</v>
      </c>
      <c r="S2611" s="3" t="str">
        <f>TEXT(Customer8[[#This Row],[Transaction_Date]], "MMM")</f>
        <v>Apr</v>
      </c>
      <c r="T2611" s="3" t="str">
        <f t="shared" si="40"/>
        <v>50-59 Yrs</v>
      </c>
      <c r="U2611" s="3" t="str">
        <f>TEXT(Customer8[[#This Row],[Transaction_Date]],"YYYY")</f>
        <v>2021</v>
      </c>
    </row>
    <row r="2612" spans="1:21" x14ac:dyDescent="0.35">
      <c r="A2612" t="s">
        <v>335</v>
      </c>
      <c r="B2612">
        <v>38027314</v>
      </c>
      <c r="C2612">
        <v>78</v>
      </c>
      <c r="D2612" s="1">
        <v>16216.5</v>
      </c>
      <c r="E2612" t="s">
        <v>11</v>
      </c>
      <c r="F2612" t="s">
        <v>232</v>
      </c>
      <c r="G2612" t="s">
        <v>2416</v>
      </c>
      <c r="H2612" s="3">
        <v>323351.54100000003</v>
      </c>
      <c r="I2612" s="3">
        <v>127340.9424</v>
      </c>
      <c r="J2612" t="s">
        <v>5336</v>
      </c>
      <c r="K2612" t="str">
        <f>_xlfn.XLOOKUP(A2612, Accounts!A:A, Accounts!E:E, "Not Found")</f>
        <v>Domiciliary</v>
      </c>
      <c r="L2612" s="3">
        <f>_xlfn.XLOOKUP(A2612, Accounts!A:A, Accounts!G:G, 0)</f>
        <v>3191953812</v>
      </c>
      <c r="M2612" s="3" t="str">
        <f>_xlfn.XLOOKUP(A2612, Loan!A:A, Loan!D:D, "0")</f>
        <v>0</v>
      </c>
      <c r="N2612" s="3" t="str">
        <f>_xlfn.XLOOKUP(Customer8[[#This Row],[Account Number]],Transaction!C:C,Transaction!D:D)</f>
        <v>Online Payment</v>
      </c>
      <c r="O2612" s="3" t="str">
        <f>_xlfn.XLOOKUP(Customer8[[#This Row],[Account Number]], Transaction!C:C,Transaction!E:E)</f>
        <v>Card</v>
      </c>
      <c r="P2612" s="2">
        <f>_xlfn.XLOOKUP(Customer8[[#This Row],[Account Number]], Transaction!C:C,Transaction!F:F)</f>
        <v>44457</v>
      </c>
      <c r="Q2612" s="3">
        <f>Customer8[[#This Row],[Bank Deposit]]-Customer8[[#This Row],[Saving Accounts]]</f>
        <v>196010.59860000003</v>
      </c>
      <c r="R2612" s="3">
        <f>IF(AND(K2612="Current", Customer8[[#This Row],[Balance]]&gt;500000), Customer8[[#This Row],[Balance]]*1.02, Customer8[[#This Row],[Balance]])</f>
        <v>196010.59860000003</v>
      </c>
      <c r="S2612" s="3" t="str">
        <f>TEXT(Customer8[[#This Row],[Transaction_Date]], "MMM")</f>
        <v>Sep</v>
      </c>
      <c r="T2612" s="3" t="str">
        <f t="shared" si="40"/>
        <v>70 Yrs &amp; Above</v>
      </c>
      <c r="U2612" s="3" t="str">
        <f>TEXT(Customer8[[#This Row],[Transaction_Date]],"YYYY")</f>
        <v>2021</v>
      </c>
    </row>
    <row r="2613" spans="1:21" x14ac:dyDescent="0.35">
      <c r="A2613" t="s">
        <v>5337</v>
      </c>
      <c r="B2613">
        <v>285245288</v>
      </c>
      <c r="C2613">
        <v>18</v>
      </c>
      <c r="D2613" s="1">
        <v>38131.5</v>
      </c>
      <c r="E2613" t="s">
        <v>11</v>
      </c>
      <c r="F2613" t="s">
        <v>840</v>
      </c>
      <c r="G2613" t="s">
        <v>2416</v>
      </c>
      <c r="H2613" s="3">
        <v>79482.761700000003</v>
      </c>
      <c r="I2613" s="3">
        <v>26055.6515</v>
      </c>
      <c r="J2613" t="s">
        <v>5338</v>
      </c>
      <c r="K2613" t="str">
        <f>_xlfn.XLOOKUP(A2613, Accounts!A:A, Accounts!E:E, "Not Found")</f>
        <v>Savings</v>
      </c>
      <c r="L2613" s="3">
        <f>_xlfn.XLOOKUP(A2613, Accounts!A:A, Accounts!G:G, 0)</f>
        <v>1271871458</v>
      </c>
      <c r="M2613" s="3" t="str">
        <f>_xlfn.XLOOKUP(A2613, Loan!A:A, Loan!D:D, "0")</f>
        <v>0</v>
      </c>
      <c r="N2613" s="3" t="str">
        <f>_xlfn.XLOOKUP(Customer8[[#This Row],[Account Number]],Transaction!C:C,Transaction!D:D)</f>
        <v>Online Payment</v>
      </c>
      <c r="O2613" s="3" t="str">
        <f>_xlfn.XLOOKUP(Customer8[[#This Row],[Account Number]], Transaction!C:C,Transaction!E:E)</f>
        <v>Internet Banking</v>
      </c>
      <c r="P2613" s="2">
        <f>_xlfn.XLOOKUP(Customer8[[#This Row],[Account Number]], Transaction!C:C,Transaction!F:F)</f>
        <v>44430</v>
      </c>
      <c r="Q2613" s="3">
        <f>Customer8[[#This Row],[Bank Deposit]]-Customer8[[#This Row],[Saving Accounts]]</f>
        <v>53427.110200000003</v>
      </c>
      <c r="R2613" s="3">
        <f>IF(AND(K2613="Current", Customer8[[#This Row],[Balance]]&gt;500000), Customer8[[#This Row],[Balance]]*1.02, Customer8[[#This Row],[Balance]])</f>
        <v>53427.110200000003</v>
      </c>
      <c r="S2613" s="3" t="str">
        <f>TEXT(Customer8[[#This Row],[Transaction_Date]], "MMM")</f>
        <v>Aug</v>
      </c>
      <c r="T2613" s="3" t="str">
        <f t="shared" si="40"/>
        <v>Below 20 Yrs</v>
      </c>
      <c r="U2613" s="3" t="str">
        <f>TEXT(Customer8[[#This Row],[Transaction_Date]],"YYYY")</f>
        <v>2021</v>
      </c>
    </row>
    <row r="2614" spans="1:21" x14ac:dyDescent="0.35">
      <c r="A2614" t="s">
        <v>5339</v>
      </c>
      <c r="B2614">
        <v>815158945</v>
      </c>
      <c r="C2614">
        <v>75</v>
      </c>
      <c r="D2614" s="1">
        <v>17312.25</v>
      </c>
      <c r="E2614" t="s">
        <v>11</v>
      </c>
      <c r="F2614" t="s">
        <v>121</v>
      </c>
      <c r="G2614" t="s">
        <v>2416</v>
      </c>
      <c r="H2614" s="3">
        <v>247129.87349999999</v>
      </c>
      <c r="I2614" s="3">
        <v>188999.02559999999</v>
      </c>
      <c r="J2614" t="s">
        <v>5340</v>
      </c>
      <c r="K2614" t="str">
        <f>_xlfn.XLOOKUP(A2614, Accounts!A:A, Accounts!E:E, "Not Found")</f>
        <v>Savings</v>
      </c>
      <c r="L2614" s="3">
        <f>_xlfn.XLOOKUP(A2614, Accounts!A:A, Accounts!G:G, 0)</f>
        <v>494218788</v>
      </c>
      <c r="M2614" s="3" t="str">
        <f>_xlfn.XLOOKUP(A2614, Loan!A:A, Loan!D:D, "0")</f>
        <v>0</v>
      </c>
      <c r="N2614" s="3" t="str">
        <f>_xlfn.XLOOKUP(Customer8[[#This Row],[Account Number]],Transaction!C:C,Transaction!D:D)</f>
        <v>Money Transfer</v>
      </c>
      <c r="O2614" s="3" t="str">
        <f>_xlfn.XLOOKUP(Customer8[[#This Row],[Account Number]], Transaction!C:C,Transaction!E:E)</f>
        <v>Mobile</v>
      </c>
      <c r="P2614" s="2">
        <f>_xlfn.XLOOKUP(Customer8[[#This Row],[Account Number]], Transaction!C:C,Transaction!F:F)</f>
        <v>44407</v>
      </c>
      <c r="Q2614" s="3">
        <f>Customer8[[#This Row],[Bank Deposit]]-Customer8[[#This Row],[Saving Accounts]]</f>
        <v>58130.847899999993</v>
      </c>
      <c r="R2614" s="3">
        <f>IF(AND(K2614="Current", Customer8[[#This Row],[Balance]]&gt;500000), Customer8[[#This Row],[Balance]]*1.02, Customer8[[#This Row],[Balance]])</f>
        <v>58130.847899999993</v>
      </c>
      <c r="S2614" s="3" t="str">
        <f>TEXT(Customer8[[#This Row],[Transaction_Date]], "MMM")</f>
        <v>Jul</v>
      </c>
      <c r="T2614" s="3" t="str">
        <f t="shared" si="40"/>
        <v>70 Yrs &amp; Above</v>
      </c>
      <c r="U2614" s="3" t="str">
        <f>TEXT(Customer8[[#This Row],[Transaction_Date]],"YYYY")</f>
        <v>2021</v>
      </c>
    </row>
    <row r="2615" spans="1:21" x14ac:dyDescent="0.35">
      <c r="A2615" t="s">
        <v>5341</v>
      </c>
      <c r="B2615">
        <v>432751448</v>
      </c>
      <c r="C2615">
        <v>54</v>
      </c>
      <c r="D2615" s="1">
        <v>24982.5</v>
      </c>
      <c r="E2615" t="s">
        <v>11</v>
      </c>
      <c r="F2615" t="s">
        <v>3035</v>
      </c>
      <c r="G2615" t="s">
        <v>2416</v>
      </c>
      <c r="H2615" s="3">
        <v>97304.564199999993</v>
      </c>
      <c r="I2615" s="3">
        <v>29191.369299999998</v>
      </c>
      <c r="J2615" t="s">
        <v>5342</v>
      </c>
      <c r="K2615" t="str">
        <f>_xlfn.XLOOKUP(A2615, Accounts!A:A, Accounts!E:E, "Not Found")</f>
        <v>Fixed Deposit</v>
      </c>
      <c r="L2615" s="3">
        <f>_xlfn.XLOOKUP(A2615, Accounts!A:A, Accounts!G:G, 0)</f>
        <v>205230681</v>
      </c>
      <c r="M2615" s="3">
        <f>_xlfn.XLOOKUP(A2615, Loan!A:A, Loan!D:D, "0")</f>
        <v>2147754934</v>
      </c>
      <c r="N2615" s="3" t="str">
        <f>_xlfn.XLOOKUP(Customer8[[#This Row],[Account Number]],Transaction!C:C,Transaction!D:D)</f>
        <v>Loan Payment</v>
      </c>
      <c r="O2615" s="3" t="str">
        <f>_xlfn.XLOOKUP(Customer8[[#This Row],[Account Number]], Transaction!C:C,Transaction!E:E)</f>
        <v>ACH</v>
      </c>
      <c r="P2615" s="2">
        <f>_xlfn.XLOOKUP(Customer8[[#This Row],[Account Number]], Transaction!C:C,Transaction!F:F)</f>
        <v>44266</v>
      </c>
      <c r="Q2615" s="3">
        <f>Customer8[[#This Row],[Bank Deposit]]-Customer8[[#This Row],[Saving Accounts]]</f>
        <v>68113.194900000002</v>
      </c>
      <c r="R2615" s="3">
        <f>IF(AND(K2615="Current", Customer8[[#This Row],[Balance]]&gt;500000), Customer8[[#This Row],[Balance]]*1.02, Customer8[[#This Row],[Balance]])</f>
        <v>68113.194900000002</v>
      </c>
      <c r="S2615" s="3" t="str">
        <f>TEXT(Customer8[[#This Row],[Transaction_Date]], "MMM")</f>
        <v>Mar</v>
      </c>
      <c r="T2615" s="3" t="str">
        <f t="shared" si="40"/>
        <v>50-59 Yrs</v>
      </c>
      <c r="U2615" s="3" t="str">
        <f>TEXT(Customer8[[#This Row],[Transaction_Date]],"YYYY")</f>
        <v>2021</v>
      </c>
    </row>
    <row r="2616" spans="1:21" x14ac:dyDescent="0.35">
      <c r="A2616" t="s">
        <v>5343</v>
      </c>
      <c r="B2616">
        <v>296660773</v>
      </c>
      <c r="C2616">
        <v>37</v>
      </c>
      <c r="D2616" s="1">
        <v>31191.75</v>
      </c>
      <c r="E2616" t="s">
        <v>11</v>
      </c>
      <c r="F2616" t="s">
        <v>208</v>
      </c>
      <c r="G2616" t="s">
        <v>2416</v>
      </c>
      <c r="H2616" s="3">
        <v>399816.79399999999</v>
      </c>
      <c r="I2616" s="3">
        <v>214645.44579999999</v>
      </c>
      <c r="J2616" t="s">
        <v>5344</v>
      </c>
      <c r="K2616" t="str">
        <f>_xlfn.XLOOKUP(A2616, Accounts!A:A, Accounts!E:E, "Not Found")</f>
        <v>Savings</v>
      </c>
      <c r="L2616" s="3">
        <f>_xlfn.XLOOKUP(A2616, Accounts!A:A, Accounts!G:G, 0)</f>
        <v>1855994511</v>
      </c>
      <c r="M2616" s="3" t="str">
        <f>_xlfn.XLOOKUP(A2616, Loan!A:A, Loan!D:D, "0")</f>
        <v>0</v>
      </c>
      <c r="N2616" s="3" t="str">
        <f>_xlfn.XLOOKUP(Customer8[[#This Row],[Account Number]],Transaction!C:C,Transaction!D:D)</f>
        <v>Online Payment</v>
      </c>
      <c r="O2616" s="3" t="str">
        <f>_xlfn.XLOOKUP(Customer8[[#This Row],[Account Number]], Transaction!C:C,Transaction!E:E)</f>
        <v>Mobile</v>
      </c>
      <c r="P2616" s="2">
        <f>_xlfn.XLOOKUP(Customer8[[#This Row],[Account Number]], Transaction!C:C,Transaction!F:F)</f>
        <v>44661</v>
      </c>
      <c r="Q2616" s="3">
        <f>Customer8[[#This Row],[Bank Deposit]]-Customer8[[#This Row],[Saving Accounts]]</f>
        <v>185171.34820000001</v>
      </c>
      <c r="R2616" s="3">
        <f>IF(AND(K2616="Current", Customer8[[#This Row],[Balance]]&gt;500000), Customer8[[#This Row],[Balance]]*1.02, Customer8[[#This Row],[Balance]])</f>
        <v>185171.34820000001</v>
      </c>
      <c r="S2616" s="3" t="str">
        <f>TEXT(Customer8[[#This Row],[Transaction_Date]], "MMM")</f>
        <v>Apr</v>
      </c>
      <c r="T2616" s="3" t="str">
        <f t="shared" si="40"/>
        <v>30-39 Yrs</v>
      </c>
      <c r="U2616" s="3" t="str">
        <f>TEXT(Customer8[[#This Row],[Transaction_Date]],"YYYY")</f>
        <v>2022</v>
      </c>
    </row>
    <row r="2617" spans="1:21" x14ac:dyDescent="0.35">
      <c r="A2617" t="s">
        <v>5345</v>
      </c>
      <c r="B2617">
        <v>287647957</v>
      </c>
      <c r="C2617">
        <v>28</v>
      </c>
      <c r="D2617" s="1">
        <v>34479</v>
      </c>
      <c r="E2617" t="s">
        <v>11</v>
      </c>
      <c r="F2617" t="s">
        <v>243</v>
      </c>
      <c r="G2617" t="s">
        <v>2416</v>
      </c>
      <c r="H2617" s="3">
        <v>142186.31280000001</v>
      </c>
      <c r="I2617" s="3">
        <v>98664.937099999996</v>
      </c>
      <c r="J2617" t="s">
        <v>5346</v>
      </c>
      <c r="K2617" t="str">
        <f>_xlfn.XLOOKUP(A2617, Accounts!A:A, Accounts!E:E, "Not Found")</f>
        <v>Savings</v>
      </c>
      <c r="L2617" s="3">
        <f>_xlfn.XLOOKUP(A2617, Accounts!A:A, Accounts!G:G, 0)</f>
        <v>3489275904</v>
      </c>
      <c r="M2617" s="3" t="str">
        <f>_xlfn.XLOOKUP(A2617, Loan!A:A, Loan!D:D, "0")</f>
        <v>0</v>
      </c>
      <c r="N2617" s="3" t="str">
        <f>_xlfn.XLOOKUP(Customer8[[#This Row],[Account Number]],Transaction!C:C,Transaction!D:D)</f>
        <v>Online Payment</v>
      </c>
      <c r="O2617" s="3" t="str">
        <f>_xlfn.XLOOKUP(Customer8[[#This Row],[Account Number]], Transaction!C:C,Transaction!E:E)</f>
        <v>Card</v>
      </c>
      <c r="P2617" s="2">
        <f>_xlfn.XLOOKUP(Customer8[[#This Row],[Account Number]], Transaction!C:C,Transaction!F:F)</f>
        <v>44342</v>
      </c>
      <c r="Q2617" s="3">
        <f>Customer8[[#This Row],[Bank Deposit]]-Customer8[[#This Row],[Saving Accounts]]</f>
        <v>43521.375700000019</v>
      </c>
      <c r="R2617" s="3">
        <f>IF(AND(K2617="Current", Customer8[[#This Row],[Balance]]&gt;500000), Customer8[[#This Row],[Balance]]*1.02, Customer8[[#This Row],[Balance]])</f>
        <v>43521.375700000019</v>
      </c>
      <c r="S2617" s="3" t="str">
        <f>TEXT(Customer8[[#This Row],[Transaction_Date]], "MMM")</f>
        <v>May</v>
      </c>
      <c r="T2617" s="3" t="str">
        <f t="shared" si="40"/>
        <v>20-29 Yrs</v>
      </c>
      <c r="U2617" s="3" t="str">
        <f>TEXT(Customer8[[#This Row],[Transaction_Date]],"YYYY")</f>
        <v>2021</v>
      </c>
    </row>
    <row r="2618" spans="1:21" x14ac:dyDescent="0.35">
      <c r="A2618" t="s">
        <v>5347</v>
      </c>
      <c r="B2618">
        <v>130397149</v>
      </c>
      <c r="C2618">
        <v>24</v>
      </c>
      <c r="D2618" s="1">
        <v>35940</v>
      </c>
      <c r="E2618" t="s">
        <v>11</v>
      </c>
      <c r="F2618" t="s">
        <v>984</v>
      </c>
      <c r="G2618" t="s">
        <v>2416</v>
      </c>
      <c r="H2618" s="3">
        <v>274261.1863</v>
      </c>
      <c r="I2618" s="3">
        <v>83681.5527</v>
      </c>
      <c r="J2618" t="s">
        <v>5348</v>
      </c>
      <c r="K2618" t="str">
        <f>_xlfn.XLOOKUP(A2618, Accounts!A:A, Accounts!E:E, "Not Found")</f>
        <v>Domiciliary</v>
      </c>
      <c r="L2618" s="3">
        <f>_xlfn.XLOOKUP(A2618, Accounts!A:A, Accounts!G:G, 0)</f>
        <v>2548791414</v>
      </c>
      <c r="M2618" s="3" t="str">
        <f>_xlfn.XLOOKUP(A2618, Loan!A:A, Loan!D:D, "0")</f>
        <v>0</v>
      </c>
      <c r="N2618" s="3" t="str">
        <f>_xlfn.XLOOKUP(Customer8[[#This Row],[Account Number]],Transaction!C:C,Transaction!D:D)</f>
        <v>Money Deposit</v>
      </c>
      <c r="O2618" s="3" t="str">
        <f>_xlfn.XLOOKUP(Customer8[[#This Row],[Account Number]], Transaction!C:C,Transaction!E:E)</f>
        <v>Bank</v>
      </c>
      <c r="P2618" s="2">
        <f>_xlfn.XLOOKUP(Customer8[[#This Row],[Account Number]], Transaction!C:C,Transaction!F:F)</f>
        <v>44467</v>
      </c>
      <c r="Q2618" s="3">
        <f>Customer8[[#This Row],[Bank Deposit]]-Customer8[[#This Row],[Saving Accounts]]</f>
        <v>190579.6336</v>
      </c>
      <c r="R2618" s="3">
        <f>IF(AND(K2618="Current", Customer8[[#This Row],[Balance]]&gt;500000), Customer8[[#This Row],[Balance]]*1.02, Customer8[[#This Row],[Balance]])</f>
        <v>190579.6336</v>
      </c>
      <c r="S2618" s="3" t="str">
        <f>TEXT(Customer8[[#This Row],[Transaction_Date]], "MMM")</f>
        <v>Sep</v>
      </c>
      <c r="T2618" s="3" t="str">
        <f t="shared" si="40"/>
        <v>20-29 Yrs</v>
      </c>
      <c r="U2618" s="3" t="str">
        <f>TEXT(Customer8[[#This Row],[Transaction_Date]],"YYYY")</f>
        <v>2021</v>
      </c>
    </row>
    <row r="2619" spans="1:21" x14ac:dyDescent="0.35">
      <c r="A2619" t="s">
        <v>5349</v>
      </c>
      <c r="B2619">
        <v>609838793</v>
      </c>
      <c r="C2619">
        <v>57</v>
      </c>
      <c r="D2619" s="1">
        <v>23886.75</v>
      </c>
      <c r="E2619" t="s">
        <v>11</v>
      </c>
      <c r="F2619" t="s">
        <v>347</v>
      </c>
      <c r="G2619" t="s">
        <v>2416</v>
      </c>
      <c r="H2619" s="3">
        <v>1756146.0922000001</v>
      </c>
      <c r="I2619" s="3">
        <v>183123.6477</v>
      </c>
      <c r="J2619" t="s">
        <v>5350</v>
      </c>
      <c r="K2619" t="str">
        <f>_xlfn.XLOOKUP(A2619, Accounts!A:A, Accounts!E:E, "Not Found")</f>
        <v>Domiciliary</v>
      </c>
      <c r="L2619" s="3">
        <f>_xlfn.XLOOKUP(A2619, Accounts!A:A, Accounts!G:G, 0)</f>
        <v>25684542</v>
      </c>
      <c r="M2619" s="3" t="str">
        <f>_xlfn.XLOOKUP(A2619, Loan!A:A, Loan!D:D, "0")</f>
        <v>0</v>
      </c>
      <c r="N2619" s="3" t="str">
        <f>_xlfn.XLOOKUP(Customer8[[#This Row],[Account Number]],Transaction!C:C,Transaction!D:D)</f>
        <v>Cash Withdrawal</v>
      </c>
      <c r="O2619" s="3" t="str">
        <f>_xlfn.XLOOKUP(Customer8[[#This Row],[Account Number]], Transaction!C:C,Transaction!E:E)</f>
        <v>ATM</v>
      </c>
      <c r="P2619" s="2">
        <f>_xlfn.XLOOKUP(Customer8[[#This Row],[Account Number]], Transaction!C:C,Transaction!F:F)</f>
        <v>44539</v>
      </c>
      <c r="Q2619" s="3">
        <f>Customer8[[#This Row],[Bank Deposit]]-Customer8[[#This Row],[Saving Accounts]]</f>
        <v>1573022.4445</v>
      </c>
      <c r="R2619" s="3">
        <f>IF(AND(K2619="Current", Customer8[[#This Row],[Balance]]&gt;500000), Customer8[[#This Row],[Balance]]*1.02, Customer8[[#This Row],[Balance]])</f>
        <v>1573022.4445</v>
      </c>
      <c r="S2619" s="3" t="str">
        <f>TEXT(Customer8[[#This Row],[Transaction_Date]], "MMM")</f>
        <v>Dec</v>
      </c>
      <c r="T2619" s="3" t="str">
        <f t="shared" si="40"/>
        <v>50-59 Yrs</v>
      </c>
      <c r="U2619" s="3" t="str">
        <f>TEXT(Customer8[[#This Row],[Transaction_Date]],"YYYY")</f>
        <v>2021</v>
      </c>
    </row>
    <row r="2620" spans="1:21" x14ac:dyDescent="0.35">
      <c r="A2620" t="s">
        <v>5351</v>
      </c>
      <c r="B2620">
        <v>255952093</v>
      </c>
      <c r="C2620">
        <v>47</v>
      </c>
      <c r="D2620" s="1">
        <v>27539.25</v>
      </c>
      <c r="E2620" t="s">
        <v>11</v>
      </c>
      <c r="F2620" t="s">
        <v>1492</v>
      </c>
      <c r="G2620" t="s">
        <v>2416</v>
      </c>
      <c r="H2620" s="3">
        <v>1047262.446</v>
      </c>
      <c r="I2620" s="3">
        <v>367705.48100000003</v>
      </c>
      <c r="J2620" t="s">
        <v>5352</v>
      </c>
      <c r="K2620" t="str">
        <f>_xlfn.XLOOKUP(A2620, Accounts!A:A, Accounts!E:E, "Not Found")</f>
        <v>Domiciliary</v>
      </c>
      <c r="L2620" s="3">
        <f>_xlfn.XLOOKUP(A2620, Accounts!A:A, Accounts!G:G, 0)</f>
        <v>909640875</v>
      </c>
      <c r="M2620" s="3" t="str">
        <f>_xlfn.XLOOKUP(A2620, Loan!A:A, Loan!D:D, "0")</f>
        <v>0</v>
      </c>
      <c r="N2620" s="3" t="str">
        <f>_xlfn.XLOOKUP(Customer8[[#This Row],[Account Number]],Transaction!C:C,Transaction!D:D)</f>
        <v>Money Transfer</v>
      </c>
      <c r="O2620" s="3" t="str">
        <f>_xlfn.XLOOKUP(Customer8[[#This Row],[Account Number]], Transaction!C:C,Transaction!E:E)</f>
        <v>Mobile</v>
      </c>
      <c r="P2620" s="2">
        <f>_xlfn.XLOOKUP(Customer8[[#This Row],[Account Number]], Transaction!C:C,Transaction!F:F)</f>
        <v>44198</v>
      </c>
      <c r="Q2620" s="3">
        <f>Customer8[[#This Row],[Bank Deposit]]-Customer8[[#This Row],[Saving Accounts]]</f>
        <v>679556.96499999997</v>
      </c>
      <c r="R2620" s="3">
        <f>IF(AND(K2620="Current", Customer8[[#This Row],[Balance]]&gt;500000), Customer8[[#This Row],[Balance]]*1.02, Customer8[[#This Row],[Balance]])</f>
        <v>679556.96499999997</v>
      </c>
      <c r="S2620" s="3" t="str">
        <f>TEXT(Customer8[[#This Row],[Transaction_Date]], "MMM")</f>
        <v>Jan</v>
      </c>
      <c r="T2620" s="3" t="str">
        <f t="shared" si="40"/>
        <v>40-49 Yrs</v>
      </c>
      <c r="U2620" s="3" t="str">
        <f>TEXT(Customer8[[#This Row],[Transaction_Date]],"YYYY")</f>
        <v>2021</v>
      </c>
    </row>
    <row r="2621" spans="1:21" x14ac:dyDescent="0.35">
      <c r="A2621" t="s">
        <v>5353</v>
      </c>
      <c r="B2621">
        <v>597989944</v>
      </c>
      <c r="C2621">
        <v>79</v>
      </c>
      <c r="D2621" s="1">
        <v>15851.25</v>
      </c>
      <c r="E2621" t="s">
        <v>11</v>
      </c>
      <c r="F2621" t="s">
        <v>1222</v>
      </c>
      <c r="G2621" t="s">
        <v>2416</v>
      </c>
      <c r="H2621" s="3">
        <v>780884.11199999996</v>
      </c>
      <c r="I2621" s="3">
        <v>269405.01860000001</v>
      </c>
      <c r="J2621" t="s">
        <v>5354</v>
      </c>
      <c r="K2621" t="str">
        <f>_xlfn.XLOOKUP(A2621, Accounts!A:A, Accounts!E:E, "Not Found")</f>
        <v>Domiciliary</v>
      </c>
      <c r="L2621" s="3">
        <f>_xlfn.XLOOKUP(A2621, Accounts!A:A, Accounts!G:G, 0)</f>
        <v>50620608</v>
      </c>
      <c r="M2621" s="3" t="str">
        <f>_xlfn.XLOOKUP(A2621, Loan!A:A, Loan!D:D, "0")</f>
        <v>0</v>
      </c>
      <c r="N2621" s="3" t="str">
        <f>_xlfn.XLOOKUP(Customer8[[#This Row],[Account Number]],Transaction!C:C,Transaction!D:D)</f>
        <v>Money Transfer</v>
      </c>
      <c r="O2621" s="3" t="str">
        <f>_xlfn.XLOOKUP(Customer8[[#This Row],[Account Number]], Transaction!C:C,Transaction!E:E)</f>
        <v>Bank</v>
      </c>
      <c r="P2621" s="2">
        <f>_xlfn.XLOOKUP(Customer8[[#This Row],[Account Number]], Transaction!C:C,Transaction!F:F)</f>
        <v>44410</v>
      </c>
      <c r="Q2621" s="3">
        <f>Customer8[[#This Row],[Bank Deposit]]-Customer8[[#This Row],[Saving Accounts]]</f>
        <v>511479.09339999995</v>
      </c>
      <c r="R2621" s="3">
        <f>IF(AND(K2621="Current", Customer8[[#This Row],[Balance]]&gt;500000), Customer8[[#This Row],[Balance]]*1.02, Customer8[[#This Row],[Balance]])</f>
        <v>511479.09339999995</v>
      </c>
      <c r="S2621" s="3" t="str">
        <f>TEXT(Customer8[[#This Row],[Transaction_Date]], "MMM")</f>
        <v>Aug</v>
      </c>
      <c r="T2621" s="3" t="str">
        <f t="shared" si="40"/>
        <v>70 Yrs &amp; Above</v>
      </c>
      <c r="U2621" s="3" t="str">
        <f>TEXT(Customer8[[#This Row],[Transaction_Date]],"YYYY")</f>
        <v>2021</v>
      </c>
    </row>
    <row r="2622" spans="1:21" x14ac:dyDescent="0.35">
      <c r="A2622" t="s">
        <v>5355</v>
      </c>
      <c r="B2622">
        <v>542178048</v>
      </c>
      <c r="C2622">
        <v>31</v>
      </c>
      <c r="D2622" s="1">
        <v>33383.25</v>
      </c>
      <c r="E2622" t="s">
        <v>11</v>
      </c>
      <c r="F2622" t="s">
        <v>950</v>
      </c>
      <c r="G2622" t="s">
        <v>2416</v>
      </c>
      <c r="H2622" s="3">
        <v>116082.8901</v>
      </c>
      <c r="I2622" s="3">
        <v>40560.727500000001</v>
      </c>
      <c r="J2622" t="s">
        <v>5356</v>
      </c>
      <c r="K2622" t="str">
        <f>_xlfn.XLOOKUP(A2622, Accounts!A:A, Accounts!E:E, "Not Found")</f>
        <v>Current</v>
      </c>
      <c r="L2622" s="3">
        <f>_xlfn.XLOOKUP(A2622, Accounts!A:A, Accounts!G:G, 0)</f>
        <v>3049606706</v>
      </c>
      <c r="M2622" s="3" t="str">
        <f>_xlfn.XLOOKUP(A2622, Loan!A:A, Loan!D:D, "0")</f>
        <v>0</v>
      </c>
      <c r="N2622" s="3" t="str">
        <f>_xlfn.XLOOKUP(Customer8[[#This Row],[Account Number]],Transaction!C:C,Transaction!D:D)</f>
        <v>Money Deposit</v>
      </c>
      <c r="O2622" s="3" t="str">
        <f>_xlfn.XLOOKUP(Customer8[[#This Row],[Account Number]], Transaction!C:C,Transaction!E:E)</f>
        <v>Bank</v>
      </c>
      <c r="P2622" s="2">
        <f>_xlfn.XLOOKUP(Customer8[[#This Row],[Account Number]], Transaction!C:C,Transaction!F:F)</f>
        <v>44339</v>
      </c>
      <c r="Q2622" s="3">
        <f>Customer8[[#This Row],[Bank Deposit]]-Customer8[[#This Row],[Saving Accounts]]</f>
        <v>75522.162600000011</v>
      </c>
      <c r="R2622" s="3">
        <f>IF(AND(K2622="Current", Customer8[[#This Row],[Balance]]&gt;500000), Customer8[[#This Row],[Balance]]*1.02, Customer8[[#This Row],[Balance]])</f>
        <v>75522.162600000011</v>
      </c>
      <c r="S2622" s="3" t="str">
        <f>TEXT(Customer8[[#This Row],[Transaction_Date]], "MMM")</f>
        <v>May</v>
      </c>
      <c r="T2622" s="3" t="str">
        <f t="shared" si="40"/>
        <v>30-39 Yrs</v>
      </c>
      <c r="U2622" s="3" t="str">
        <f>TEXT(Customer8[[#This Row],[Transaction_Date]],"YYYY")</f>
        <v>2021</v>
      </c>
    </row>
    <row r="2623" spans="1:21" x14ac:dyDescent="0.35">
      <c r="A2623" t="s">
        <v>5357</v>
      </c>
      <c r="B2623">
        <v>840048564</v>
      </c>
      <c r="C2623">
        <v>79</v>
      </c>
      <c r="D2623" s="1">
        <v>15851.25</v>
      </c>
      <c r="E2623" t="s">
        <v>11</v>
      </c>
      <c r="F2623" t="s">
        <v>338</v>
      </c>
      <c r="G2623" t="s">
        <v>2416</v>
      </c>
      <c r="H2623" s="3">
        <v>96740.842799999999</v>
      </c>
      <c r="I2623" s="3">
        <v>41222.347999999998</v>
      </c>
      <c r="J2623" t="s">
        <v>5358</v>
      </c>
      <c r="K2623" t="str">
        <f>_xlfn.XLOOKUP(A2623, Accounts!A:A, Accounts!E:E, "Not Found")</f>
        <v>Savings</v>
      </c>
      <c r="L2623" s="3">
        <f>_xlfn.XLOOKUP(A2623, Accounts!A:A, Accounts!G:G, 0)</f>
        <v>824571264</v>
      </c>
      <c r="M2623" s="3" t="str">
        <f>_xlfn.XLOOKUP(A2623, Loan!A:A, Loan!D:D, "0")</f>
        <v>0</v>
      </c>
      <c r="N2623" s="3" t="str">
        <f>_xlfn.XLOOKUP(Customer8[[#This Row],[Account Number]],Transaction!C:C,Transaction!D:D)</f>
        <v>Money Transfer</v>
      </c>
      <c r="O2623" s="3" t="str">
        <f>_xlfn.XLOOKUP(Customer8[[#This Row],[Account Number]], Transaction!C:C,Transaction!E:E)</f>
        <v>Mobile</v>
      </c>
      <c r="P2623" s="2">
        <f>_xlfn.XLOOKUP(Customer8[[#This Row],[Account Number]], Transaction!C:C,Transaction!F:F)</f>
        <v>44469</v>
      </c>
      <c r="Q2623" s="3">
        <f>Customer8[[#This Row],[Bank Deposit]]-Customer8[[#This Row],[Saving Accounts]]</f>
        <v>55518.4948</v>
      </c>
      <c r="R2623" s="3">
        <f>IF(AND(K2623="Current", Customer8[[#This Row],[Balance]]&gt;500000), Customer8[[#This Row],[Balance]]*1.02, Customer8[[#This Row],[Balance]])</f>
        <v>55518.4948</v>
      </c>
      <c r="S2623" s="3" t="str">
        <f>TEXT(Customer8[[#This Row],[Transaction_Date]], "MMM")</f>
        <v>Sep</v>
      </c>
      <c r="T2623" s="3" t="str">
        <f t="shared" si="40"/>
        <v>70 Yrs &amp; Above</v>
      </c>
      <c r="U2623" s="3" t="str">
        <f>TEXT(Customer8[[#This Row],[Transaction_Date]],"YYYY")</f>
        <v>2021</v>
      </c>
    </row>
    <row r="2624" spans="1:21" x14ac:dyDescent="0.35">
      <c r="A2624" t="s">
        <v>5359</v>
      </c>
      <c r="B2624">
        <v>959471211</v>
      </c>
      <c r="C2624">
        <v>64</v>
      </c>
      <c r="D2624" s="1">
        <v>21330</v>
      </c>
      <c r="E2624" t="s">
        <v>11</v>
      </c>
      <c r="F2624" t="s">
        <v>81</v>
      </c>
      <c r="G2624" t="s">
        <v>2416</v>
      </c>
      <c r="H2624" s="3">
        <v>489242.88</v>
      </c>
      <c r="I2624" s="3">
        <v>104306.58199999999</v>
      </c>
      <c r="J2624" t="s">
        <v>5360</v>
      </c>
      <c r="K2624" t="str">
        <f>_xlfn.XLOOKUP(A2624, Accounts!A:A, Accounts!E:E, "Not Found")</f>
        <v>Current</v>
      </c>
      <c r="L2624" s="3">
        <f>_xlfn.XLOOKUP(A2624, Accounts!A:A, Accounts!G:G, 0)</f>
        <v>298812481</v>
      </c>
      <c r="M2624" s="3" t="str">
        <f>_xlfn.XLOOKUP(A2624, Loan!A:A, Loan!D:D, "0")</f>
        <v>0</v>
      </c>
      <c r="N2624" s="3" t="str">
        <f>_xlfn.XLOOKUP(Customer8[[#This Row],[Account Number]],Transaction!C:C,Transaction!D:D)</f>
        <v>Money Deposit</v>
      </c>
      <c r="O2624" s="3" t="str">
        <f>_xlfn.XLOOKUP(Customer8[[#This Row],[Account Number]], Transaction!C:C,Transaction!E:E)</f>
        <v>Bank</v>
      </c>
      <c r="P2624" s="2">
        <f>_xlfn.XLOOKUP(Customer8[[#This Row],[Account Number]], Transaction!C:C,Transaction!F:F)</f>
        <v>44593</v>
      </c>
      <c r="Q2624" s="3">
        <f>Customer8[[#This Row],[Bank Deposit]]-Customer8[[#This Row],[Saving Accounts]]</f>
        <v>384936.29800000001</v>
      </c>
      <c r="R2624" s="3">
        <f>IF(AND(K2624="Current", Customer8[[#This Row],[Balance]]&gt;500000), Customer8[[#This Row],[Balance]]*1.02, Customer8[[#This Row],[Balance]])</f>
        <v>384936.29800000001</v>
      </c>
      <c r="S2624" s="3" t="str">
        <f>TEXT(Customer8[[#This Row],[Transaction_Date]], "MMM")</f>
        <v>Feb</v>
      </c>
      <c r="T2624" s="3" t="str">
        <f t="shared" si="40"/>
        <v>60-69 Yrs</v>
      </c>
      <c r="U2624" s="3" t="str">
        <f>TEXT(Customer8[[#This Row],[Transaction_Date]],"YYYY")</f>
        <v>2022</v>
      </c>
    </row>
    <row r="2625" spans="1:21" x14ac:dyDescent="0.35">
      <c r="A2625" t="s">
        <v>5361</v>
      </c>
      <c r="B2625">
        <v>974992850</v>
      </c>
      <c r="C2625">
        <v>59</v>
      </c>
      <c r="D2625" s="1">
        <v>23156.25</v>
      </c>
      <c r="E2625" t="s">
        <v>11</v>
      </c>
      <c r="F2625" t="s">
        <v>953</v>
      </c>
      <c r="G2625" t="s">
        <v>2416</v>
      </c>
      <c r="H2625" s="3">
        <v>974941.35750000004</v>
      </c>
      <c r="I2625" s="3">
        <v>168469.86660000001</v>
      </c>
      <c r="J2625" t="s">
        <v>5362</v>
      </c>
      <c r="K2625" t="str">
        <f>_xlfn.XLOOKUP(A2625, Accounts!A:A, Accounts!E:E, "Not Found")</f>
        <v>Corporate</v>
      </c>
      <c r="L2625" s="3">
        <f>_xlfn.XLOOKUP(A2625, Accounts!A:A, Accounts!G:G, 0)</f>
        <v>2747365632</v>
      </c>
      <c r="M2625" s="3" t="str">
        <f>_xlfn.XLOOKUP(A2625, Loan!A:A, Loan!D:D, "0")</f>
        <v>0</v>
      </c>
      <c r="N2625" s="3" t="str">
        <f>_xlfn.XLOOKUP(Customer8[[#This Row],[Account Number]],Transaction!C:C,Transaction!D:D)</f>
        <v>Money Deposit</v>
      </c>
      <c r="O2625" s="3" t="str">
        <f>_xlfn.XLOOKUP(Customer8[[#This Row],[Account Number]], Transaction!C:C,Transaction!E:E)</f>
        <v>Bank</v>
      </c>
      <c r="P2625" s="2">
        <f>_xlfn.XLOOKUP(Customer8[[#This Row],[Account Number]], Transaction!C:C,Transaction!F:F)</f>
        <v>44213</v>
      </c>
      <c r="Q2625" s="3">
        <f>Customer8[[#This Row],[Bank Deposit]]-Customer8[[#This Row],[Saving Accounts]]</f>
        <v>806471.49090000009</v>
      </c>
      <c r="R2625" s="3">
        <f>IF(AND(K2625="Current", Customer8[[#This Row],[Balance]]&gt;500000), Customer8[[#This Row],[Balance]]*1.02, Customer8[[#This Row],[Balance]])</f>
        <v>806471.49090000009</v>
      </c>
      <c r="S2625" s="3" t="str">
        <f>TEXT(Customer8[[#This Row],[Transaction_Date]], "MMM")</f>
        <v>Jan</v>
      </c>
      <c r="T2625" s="3" t="str">
        <f t="shared" si="40"/>
        <v>50-59 Yrs</v>
      </c>
      <c r="U2625" s="3" t="str">
        <f>TEXT(Customer8[[#This Row],[Transaction_Date]],"YYYY")</f>
        <v>2021</v>
      </c>
    </row>
    <row r="2626" spans="1:21" x14ac:dyDescent="0.35">
      <c r="A2626" t="s">
        <v>5363</v>
      </c>
      <c r="B2626">
        <v>436095405</v>
      </c>
      <c r="C2626">
        <v>34</v>
      </c>
      <c r="D2626" s="1">
        <v>32287.5</v>
      </c>
      <c r="E2626" t="s">
        <v>11</v>
      </c>
      <c r="F2626" t="s">
        <v>307</v>
      </c>
      <c r="G2626" t="s">
        <v>2416</v>
      </c>
      <c r="H2626" s="3">
        <v>809741.08380000002</v>
      </c>
      <c r="I2626" s="3">
        <v>447070.5099</v>
      </c>
      <c r="J2626" t="s">
        <v>5364</v>
      </c>
      <c r="K2626" t="str">
        <f>_xlfn.XLOOKUP(A2626, Accounts!A:A, Accounts!E:E, "Not Found")</f>
        <v>Joint</v>
      </c>
      <c r="L2626" s="3">
        <f>_xlfn.XLOOKUP(A2626, Accounts!A:A, Accounts!G:G, 0)</f>
        <v>4835099808</v>
      </c>
      <c r="M2626" s="3" t="str">
        <f>_xlfn.XLOOKUP(A2626, Loan!A:A, Loan!D:D, "0")</f>
        <v>0</v>
      </c>
      <c r="N2626" s="3" t="str">
        <f>_xlfn.XLOOKUP(Customer8[[#This Row],[Account Number]],Transaction!C:C,Transaction!D:D)</f>
        <v>Money Deposit</v>
      </c>
      <c r="O2626" s="3" t="str">
        <f>_xlfn.XLOOKUP(Customer8[[#This Row],[Account Number]], Transaction!C:C,Transaction!E:E)</f>
        <v>Bank</v>
      </c>
      <c r="P2626" s="2">
        <f>_xlfn.XLOOKUP(Customer8[[#This Row],[Account Number]], Transaction!C:C,Transaction!F:F)</f>
        <v>44359</v>
      </c>
      <c r="Q2626" s="3">
        <f>Customer8[[#This Row],[Bank Deposit]]-Customer8[[#This Row],[Saving Accounts]]</f>
        <v>362670.57390000002</v>
      </c>
      <c r="R2626" s="3">
        <f>IF(AND(K2626="Current", Customer8[[#This Row],[Balance]]&gt;500000), Customer8[[#This Row],[Balance]]*1.02, Customer8[[#This Row],[Balance]])</f>
        <v>362670.57390000002</v>
      </c>
      <c r="S2626" s="3" t="str">
        <f>TEXT(Customer8[[#This Row],[Transaction_Date]], "MMM")</f>
        <v>Jun</v>
      </c>
      <c r="T2626" s="3" t="str">
        <f t="shared" ref="T2626:T2689" si="41">IF(C2626&lt;20,"Below 20 Yrs",IF(C2626&lt;=29,"20-29 Yrs",IF(C2626&lt;=39,"30-39 Yrs",IF(C2626&lt;=49,"40-49 Yrs",IF(C2626&lt;=59,"50-59 Yrs",IF(C2626&lt;=69,"60-69 Yrs","70 Yrs &amp; Above"))))))</f>
        <v>30-39 Yrs</v>
      </c>
      <c r="U2626" s="3" t="str">
        <f>TEXT(Customer8[[#This Row],[Transaction_Date]],"YYYY")</f>
        <v>2021</v>
      </c>
    </row>
    <row r="2627" spans="1:21" x14ac:dyDescent="0.35">
      <c r="A2627" t="s">
        <v>5365</v>
      </c>
      <c r="B2627">
        <v>955633879</v>
      </c>
      <c r="C2627">
        <v>76</v>
      </c>
      <c r="D2627" s="1">
        <v>16947</v>
      </c>
      <c r="E2627" t="s">
        <v>11</v>
      </c>
      <c r="F2627" t="s">
        <v>444</v>
      </c>
      <c r="G2627" t="s">
        <v>2416</v>
      </c>
      <c r="H2627" s="3">
        <v>980906.30980000005</v>
      </c>
      <c r="I2627" s="3">
        <v>456684.24910000002</v>
      </c>
      <c r="J2627" t="s">
        <v>5366</v>
      </c>
      <c r="K2627" t="str">
        <f>_xlfn.XLOOKUP(A2627, Accounts!A:A, Accounts!E:E, "Not Found")</f>
        <v>Savings</v>
      </c>
      <c r="L2627" s="3">
        <f>_xlfn.XLOOKUP(A2627, Accounts!A:A, Accounts!G:G, 0)</f>
        <v>527540968</v>
      </c>
      <c r="M2627" s="3" t="str">
        <f>_xlfn.XLOOKUP(A2627, Loan!A:A, Loan!D:D, "0")</f>
        <v>0</v>
      </c>
      <c r="N2627" s="3" t="str">
        <f>_xlfn.XLOOKUP(Customer8[[#This Row],[Account Number]],Transaction!C:C,Transaction!D:D)</f>
        <v>Cash Withdrawal</v>
      </c>
      <c r="O2627" s="3" t="str">
        <f>_xlfn.XLOOKUP(Customer8[[#This Row],[Account Number]], Transaction!C:C,Transaction!E:E)</f>
        <v>POS</v>
      </c>
      <c r="P2627" s="2">
        <f>_xlfn.XLOOKUP(Customer8[[#This Row],[Account Number]], Transaction!C:C,Transaction!F:F)</f>
        <v>44406</v>
      </c>
      <c r="Q2627" s="3">
        <f>Customer8[[#This Row],[Bank Deposit]]-Customer8[[#This Row],[Saving Accounts]]</f>
        <v>524222.06070000003</v>
      </c>
      <c r="R2627" s="3">
        <f>IF(AND(K2627="Current", Customer8[[#This Row],[Balance]]&gt;500000), Customer8[[#This Row],[Balance]]*1.02, Customer8[[#This Row],[Balance]])</f>
        <v>524222.06070000003</v>
      </c>
      <c r="S2627" s="3" t="str">
        <f>TEXT(Customer8[[#This Row],[Transaction_Date]], "MMM")</f>
        <v>Jul</v>
      </c>
      <c r="T2627" s="3" t="str">
        <f t="shared" si="41"/>
        <v>70 Yrs &amp; Above</v>
      </c>
      <c r="U2627" s="3" t="str">
        <f>TEXT(Customer8[[#This Row],[Transaction_Date]],"YYYY")</f>
        <v>2021</v>
      </c>
    </row>
    <row r="2628" spans="1:21" x14ac:dyDescent="0.35">
      <c r="A2628" t="s">
        <v>5367</v>
      </c>
      <c r="B2628">
        <v>935027587</v>
      </c>
      <c r="C2628">
        <v>50</v>
      </c>
      <c r="D2628" s="1">
        <v>26443.5</v>
      </c>
      <c r="E2628" t="s">
        <v>11</v>
      </c>
      <c r="F2628" t="s">
        <v>378</v>
      </c>
      <c r="G2628" t="s">
        <v>2416</v>
      </c>
      <c r="H2628" s="3">
        <v>606081.49509999994</v>
      </c>
      <c r="I2628" s="3">
        <v>65488.286200000002</v>
      </c>
      <c r="J2628" t="s">
        <v>5368</v>
      </c>
      <c r="K2628" t="str">
        <f>_xlfn.XLOOKUP(A2628, Accounts!A:A, Accounts!E:E, "Not Found")</f>
        <v>Joint</v>
      </c>
      <c r="L2628" s="3">
        <f>_xlfn.XLOOKUP(A2628, Accounts!A:A, Accounts!G:G, 0)</f>
        <v>685405728</v>
      </c>
      <c r="M2628" s="3">
        <f>_xlfn.XLOOKUP(A2628, Loan!A:A, Loan!D:D, "0")</f>
        <v>2087280468</v>
      </c>
      <c r="N2628" s="3" t="str">
        <f>_xlfn.XLOOKUP(Customer8[[#This Row],[Account Number]],Transaction!C:C,Transaction!D:D)</f>
        <v>Loan Payment</v>
      </c>
      <c r="O2628" s="3" t="str">
        <f>_xlfn.XLOOKUP(Customer8[[#This Row],[Account Number]], Transaction!C:C,Transaction!E:E)</f>
        <v>AFT</v>
      </c>
      <c r="P2628" s="2">
        <f>_xlfn.XLOOKUP(Customer8[[#This Row],[Account Number]], Transaction!C:C,Transaction!F:F)</f>
        <v>44371</v>
      </c>
      <c r="Q2628" s="3">
        <f>Customer8[[#This Row],[Bank Deposit]]-Customer8[[#This Row],[Saving Accounts]]</f>
        <v>540593.20889999997</v>
      </c>
      <c r="R2628" s="3">
        <f>IF(AND(K2628="Current", Customer8[[#This Row],[Balance]]&gt;500000), Customer8[[#This Row],[Balance]]*1.02, Customer8[[#This Row],[Balance]])</f>
        <v>540593.20889999997</v>
      </c>
      <c r="S2628" s="3" t="str">
        <f>TEXT(Customer8[[#This Row],[Transaction_Date]], "MMM")</f>
        <v>Jun</v>
      </c>
      <c r="T2628" s="3" t="str">
        <f t="shared" si="41"/>
        <v>50-59 Yrs</v>
      </c>
      <c r="U2628" s="3" t="str">
        <f>TEXT(Customer8[[#This Row],[Transaction_Date]],"YYYY")</f>
        <v>2021</v>
      </c>
    </row>
    <row r="2629" spans="1:21" x14ac:dyDescent="0.35">
      <c r="A2629" t="s">
        <v>5369</v>
      </c>
      <c r="B2629">
        <v>516644526</v>
      </c>
      <c r="C2629">
        <v>22</v>
      </c>
      <c r="D2629" s="1">
        <v>36670.5</v>
      </c>
      <c r="E2629" t="s">
        <v>11</v>
      </c>
      <c r="F2629" t="s">
        <v>39</v>
      </c>
      <c r="G2629" t="s">
        <v>2416</v>
      </c>
      <c r="H2629" s="3">
        <v>257681.31140000001</v>
      </c>
      <c r="I2629" s="3">
        <v>294010.15210000001</v>
      </c>
      <c r="J2629" t="s">
        <v>5370</v>
      </c>
      <c r="K2629" t="str">
        <f>_xlfn.XLOOKUP(A2629, Accounts!A:A, Accounts!E:E, "Not Found")</f>
        <v>Domiciliary</v>
      </c>
      <c r="L2629" s="3">
        <f>_xlfn.XLOOKUP(A2629, Accounts!A:A, Accounts!G:G, 0)</f>
        <v>1513720164</v>
      </c>
      <c r="M2629" s="3" t="str">
        <f>_xlfn.XLOOKUP(A2629, Loan!A:A, Loan!D:D, "0")</f>
        <v>0</v>
      </c>
      <c r="N2629" s="3" t="str">
        <f>_xlfn.XLOOKUP(Customer8[[#This Row],[Account Number]],Transaction!C:C,Transaction!D:D)</f>
        <v>Money Transfer</v>
      </c>
      <c r="O2629" s="3" t="str">
        <f>_xlfn.XLOOKUP(Customer8[[#This Row],[Account Number]], Transaction!C:C,Transaction!E:E)</f>
        <v>Mobile</v>
      </c>
      <c r="P2629" s="2">
        <f>_xlfn.XLOOKUP(Customer8[[#This Row],[Account Number]], Transaction!C:C,Transaction!F:F)</f>
        <v>44474</v>
      </c>
      <c r="Q2629" s="3">
        <f>Customer8[[#This Row],[Bank Deposit]]-Customer8[[#This Row],[Saving Accounts]]</f>
        <v>-36328.840700000001</v>
      </c>
      <c r="R2629" s="3">
        <f>IF(AND(K2629="Current", Customer8[[#This Row],[Balance]]&gt;500000), Customer8[[#This Row],[Balance]]*1.02, Customer8[[#This Row],[Balance]])</f>
        <v>-36328.840700000001</v>
      </c>
      <c r="S2629" s="3" t="str">
        <f>TEXT(Customer8[[#This Row],[Transaction_Date]], "MMM")</f>
        <v>Oct</v>
      </c>
      <c r="T2629" s="3" t="str">
        <f t="shared" si="41"/>
        <v>20-29 Yrs</v>
      </c>
      <c r="U2629" s="3" t="str">
        <f>TEXT(Customer8[[#This Row],[Transaction_Date]],"YYYY")</f>
        <v>2021</v>
      </c>
    </row>
    <row r="2630" spans="1:21" x14ac:dyDescent="0.35">
      <c r="A2630" t="s">
        <v>5371</v>
      </c>
      <c r="B2630">
        <v>329863838</v>
      </c>
      <c r="C2630">
        <v>22</v>
      </c>
      <c r="D2630" s="1">
        <v>36670.5</v>
      </c>
      <c r="E2630" t="s">
        <v>11</v>
      </c>
      <c r="F2630" t="s">
        <v>950</v>
      </c>
      <c r="G2630" t="s">
        <v>2416</v>
      </c>
      <c r="H2630" s="3">
        <v>1159374.7339000001</v>
      </c>
      <c r="I2630" s="3">
        <v>326746.65700000001</v>
      </c>
      <c r="J2630" t="s">
        <v>5372</v>
      </c>
      <c r="K2630" t="str">
        <f>_xlfn.XLOOKUP(A2630, Accounts!A:A, Accounts!E:E, "Not Found")</f>
        <v>Corporate</v>
      </c>
      <c r="L2630" s="3">
        <f>_xlfn.XLOOKUP(A2630, Accounts!A:A, Accounts!G:G, 0)</f>
        <v>2558127936</v>
      </c>
      <c r="M2630" s="3">
        <f>_xlfn.XLOOKUP(A2630, Loan!A:A, Loan!D:D, "0")</f>
        <v>5146602048</v>
      </c>
      <c r="N2630" s="3" t="str">
        <f>_xlfn.XLOOKUP(Customer8[[#This Row],[Account Number]],Transaction!C:C,Transaction!D:D)</f>
        <v>Loan Payment</v>
      </c>
      <c r="O2630" s="3" t="str">
        <f>_xlfn.XLOOKUP(Customer8[[#This Row],[Account Number]], Transaction!C:C,Transaction!E:E)</f>
        <v>AFT</v>
      </c>
      <c r="P2630" s="2">
        <f>_xlfn.XLOOKUP(Customer8[[#This Row],[Account Number]], Transaction!C:C,Transaction!F:F)</f>
        <v>44315</v>
      </c>
      <c r="Q2630" s="3">
        <f>Customer8[[#This Row],[Bank Deposit]]-Customer8[[#This Row],[Saving Accounts]]</f>
        <v>832628.0769000001</v>
      </c>
      <c r="R2630" s="3">
        <f>IF(AND(K2630="Current", Customer8[[#This Row],[Balance]]&gt;500000), Customer8[[#This Row],[Balance]]*1.02, Customer8[[#This Row],[Balance]])</f>
        <v>832628.0769000001</v>
      </c>
      <c r="S2630" s="3" t="str">
        <f>TEXT(Customer8[[#This Row],[Transaction_Date]], "MMM")</f>
        <v>Apr</v>
      </c>
      <c r="T2630" s="3" t="str">
        <f t="shared" si="41"/>
        <v>20-29 Yrs</v>
      </c>
      <c r="U2630" s="3" t="str">
        <f>TEXT(Customer8[[#This Row],[Transaction_Date]],"YYYY")</f>
        <v>2021</v>
      </c>
    </row>
    <row r="2631" spans="1:21" x14ac:dyDescent="0.35">
      <c r="A2631" t="s">
        <v>5373</v>
      </c>
      <c r="B2631">
        <v>50359721</v>
      </c>
      <c r="C2631">
        <v>29</v>
      </c>
      <c r="D2631" s="1">
        <v>34113.75</v>
      </c>
      <c r="E2631" t="s">
        <v>11</v>
      </c>
      <c r="F2631" t="s">
        <v>293</v>
      </c>
      <c r="G2631" t="s">
        <v>2416</v>
      </c>
      <c r="H2631" s="3">
        <v>1144704.0115</v>
      </c>
      <c r="I2631" s="3">
        <v>570935.87710000004</v>
      </c>
      <c r="J2631" t="s">
        <v>5374</v>
      </c>
      <c r="K2631" t="str">
        <f>_xlfn.XLOOKUP(A2631, Accounts!A:A, Accounts!E:E, "Not Found")</f>
        <v>Domiciliary</v>
      </c>
      <c r="L2631" s="3">
        <f>_xlfn.XLOOKUP(A2631, Accounts!A:A, Accounts!G:G, 0)</f>
        <v>665435692</v>
      </c>
      <c r="M2631" s="3" t="str">
        <f>_xlfn.XLOOKUP(A2631, Loan!A:A, Loan!D:D, "0")</f>
        <v>0</v>
      </c>
      <c r="N2631" s="3" t="str">
        <f>_xlfn.XLOOKUP(Customer8[[#This Row],[Account Number]],Transaction!C:C,Transaction!D:D)</f>
        <v>Online Payment</v>
      </c>
      <c r="O2631" s="3" t="str">
        <f>_xlfn.XLOOKUP(Customer8[[#This Row],[Account Number]], Transaction!C:C,Transaction!E:E)</f>
        <v>Mobile</v>
      </c>
      <c r="P2631" s="2">
        <f>_xlfn.XLOOKUP(Customer8[[#This Row],[Account Number]], Transaction!C:C,Transaction!F:F)</f>
        <v>44448</v>
      </c>
      <c r="Q2631" s="3">
        <f>Customer8[[#This Row],[Bank Deposit]]-Customer8[[#This Row],[Saving Accounts]]</f>
        <v>573768.13439999998</v>
      </c>
      <c r="R2631" s="3">
        <f>IF(AND(K2631="Current", Customer8[[#This Row],[Balance]]&gt;500000), Customer8[[#This Row],[Balance]]*1.02, Customer8[[#This Row],[Balance]])</f>
        <v>573768.13439999998</v>
      </c>
      <c r="S2631" s="3" t="str">
        <f>TEXT(Customer8[[#This Row],[Transaction_Date]], "MMM")</f>
        <v>Sep</v>
      </c>
      <c r="T2631" s="3" t="str">
        <f t="shared" si="41"/>
        <v>20-29 Yrs</v>
      </c>
      <c r="U2631" s="3" t="str">
        <f>TEXT(Customer8[[#This Row],[Transaction_Date]],"YYYY")</f>
        <v>2021</v>
      </c>
    </row>
    <row r="2632" spans="1:21" x14ac:dyDescent="0.35">
      <c r="A2632" t="s">
        <v>5375</v>
      </c>
      <c r="B2632">
        <v>44786017</v>
      </c>
      <c r="C2632">
        <v>74</v>
      </c>
      <c r="D2632" s="1">
        <v>17677.5</v>
      </c>
      <c r="E2632" t="s">
        <v>11</v>
      </c>
      <c r="F2632" t="s">
        <v>451</v>
      </c>
      <c r="G2632" t="s">
        <v>2416</v>
      </c>
      <c r="H2632" s="3">
        <v>954905.24430000002</v>
      </c>
      <c r="I2632" s="3">
        <v>288225.48090000002</v>
      </c>
      <c r="J2632" t="s">
        <v>5376</v>
      </c>
      <c r="K2632" t="str">
        <f>_xlfn.XLOOKUP(A2632, Accounts!A:A, Accounts!E:E, "Not Found")</f>
        <v>Domiciliary</v>
      </c>
      <c r="L2632" s="3">
        <f>_xlfn.XLOOKUP(A2632, Accounts!A:A, Accounts!G:G, 0)</f>
        <v>7522375</v>
      </c>
      <c r="M2632" s="3">
        <f>_xlfn.XLOOKUP(A2632, Loan!A:A, Loan!D:D, "0")</f>
        <v>741729275</v>
      </c>
      <c r="N2632" s="3" t="str">
        <f>_xlfn.XLOOKUP(Customer8[[#This Row],[Account Number]],Transaction!C:C,Transaction!D:D)</f>
        <v>Loan Payment</v>
      </c>
      <c r="O2632" s="3" t="str">
        <f>_xlfn.XLOOKUP(Customer8[[#This Row],[Account Number]], Transaction!C:C,Transaction!E:E)</f>
        <v>Mobile</v>
      </c>
      <c r="P2632" s="2">
        <f>_xlfn.XLOOKUP(Customer8[[#This Row],[Account Number]], Transaction!C:C,Transaction!F:F)</f>
        <v>44569</v>
      </c>
      <c r="Q2632" s="3">
        <f>Customer8[[#This Row],[Bank Deposit]]-Customer8[[#This Row],[Saving Accounts]]</f>
        <v>666679.76340000005</v>
      </c>
      <c r="R2632" s="3">
        <f>IF(AND(K2632="Current", Customer8[[#This Row],[Balance]]&gt;500000), Customer8[[#This Row],[Balance]]*1.02, Customer8[[#This Row],[Balance]])</f>
        <v>666679.76340000005</v>
      </c>
      <c r="S2632" s="3" t="str">
        <f>TEXT(Customer8[[#This Row],[Transaction_Date]], "MMM")</f>
        <v>Jan</v>
      </c>
      <c r="T2632" s="3" t="str">
        <f t="shared" si="41"/>
        <v>70 Yrs &amp; Above</v>
      </c>
      <c r="U2632" s="3" t="str">
        <f>TEXT(Customer8[[#This Row],[Transaction_Date]],"YYYY")</f>
        <v>2022</v>
      </c>
    </row>
    <row r="2633" spans="1:21" x14ac:dyDescent="0.35">
      <c r="A2633" t="s">
        <v>5377</v>
      </c>
      <c r="B2633">
        <v>530898822</v>
      </c>
      <c r="C2633">
        <v>40</v>
      </c>
      <c r="D2633" s="1">
        <v>30096</v>
      </c>
      <c r="E2633" t="s">
        <v>11</v>
      </c>
      <c r="F2633" t="s">
        <v>519</v>
      </c>
      <c r="G2633" t="s">
        <v>2416</v>
      </c>
      <c r="H2633" s="3">
        <v>1528492.2912000001</v>
      </c>
      <c r="I2633" s="3">
        <v>567070.64</v>
      </c>
      <c r="J2633" t="s">
        <v>3152</v>
      </c>
      <c r="K2633" t="str">
        <f>_xlfn.XLOOKUP(A2633, Accounts!A:A, Accounts!E:E, "Not Found")</f>
        <v>Domiciliary</v>
      </c>
      <c r="L2633" s="3">
        <f>_xlfn.XLOOKUP(A2633, Accounts!A:A, Accounts!G:G, 0)</f>
        <v>669598632</v>
      </c>
      <c r="M2633" s="3" t="str">
        <f>_xlfn.XLOOKUP(A2633, Loan!A:A, Loan!D:D, "0")</f>
        <v>0</v>
      </c>
      <c r="N2633" s="3" t="str">
        <f>_xlfn.XLOOKUP(Customer8[[#This Row],[Account Number]],Transaction!C:C,Transaction!D:D)</f>
        <v>Money Transfer</v>
      </c>
      <c r="O2633" s="3" t="str">
        <f>_xlfn.XLOOKUP(Customer8[[#This Row],[Account Number]], Transaction!C:C,Transaction!E:E)</f>
        <v>Mobile</v>
      </c>
      <c r="P2633" s="2">
        <f>_xlfn.XLOOKUP(Customer8[[#This Row],[Account Number]], Transaction!C:C,Transaction!F:F)</f>
        <v>44223</v>
      </c>
      <c r="Q2633" s="3">
        <f>Customer8[[#This Row],[Bank Deposit]]-Customer8[[#This Row],[Saving Accounts]]</f>
        <v>961421.65120000008</v>
      </c>
      <c r="R2633" s="3">
        <f>IF(AND(K2633="Current", Customer8[[#This Row],[Balance]]&gt;500000), Customer8[[#This Row],[Balance]]*1.02, Customer8[[#This Row],[Balance]])</f>
        <v>961421.65120000008</v>
      </c>
      <c r="S2633" s="3" t="str">
        <f>TEXT(Customer8[[#This Row],[Transaction_Date]], "MMM")</f>
        <v>Jan</v>
      </c>
      <c r="T2633" s="3" t="str">
        <f t="shared" si="41"/>
        <v>40-49 Yrs</v>
      </c>
      <c r="U2633" s="3" t="str">
        <f>TEXT(Customer8[[#This Row],[Transaction_Date]],"YYYY")</f>
        <v>2021</v>
      </c>
    </row>
    <row r="2634" spans="1:21" x14ac:dyDescent="0.35">
      <c r="A2634" t="s">
        <v>5378</v>
      </c>
      <c r="B2634">
        <v>828002445</v>
      </c>
      <c r="C2634">
        <v>65</v>
      </c>
      <c r="D2634" s="1">
        <v>20964.75</v>
      </c>
      <c r="E2634" t="s">
        <v>11</v>
      </c>
      <c r="F2634" t="s">
        <v>350</v>
      </c>
      <c r="G2634" t="s">
        <v>2416</v>
      </c>
      <c r="H2634" s="3">
        <v>1192095.1296000001</v>
      </c>
      <c r="I2634" s="3">
        <v>424731.9583</v>
      </c>
      <c r="J2634" t="s">
        <v>4848</v>
      </c>
      <c r="K2634" t="str">
        <f>_xlfn.XLOOKUP(A2634, Accounts!A:A, Accounts!E:E, "Not Found")</f>
        <v>Domiciliary</v>
      </c>
      <c r="L2634" s="3">
        <f>_xlfn.XLOOKUP(A2634, Accounts!A:A, Accounts!G:G, 0)</f>
        <v>4191455488</v>
      </c>
      <c r="M2634" s="3" t="str">
        <f>_xlfn.XLOOKUP(A2634, Loan!A:A, Loan!D:D, "0")</f>
        <v>0</v>
      </c>
      <c r="N2634" s="3" t="str">
        <f>_xlfn.XLOOKUP(Customer8[[#This Row],[Account Number]],Transaction!C:C,Transaction!D:D)</f>
        <v>Money Transfer</v>
      </c>
      <c r="O2634" s="3" t="str">
        <f>_xlfn.XLOOKUP(Customer8[[#This Row],[Account Number]], Transaction!C:C,Transaction!E:E)</f>
        <v>Mobile</v>
      </c>
      <c r="P2634" s="2">
        <f>_xlfn.XLOOKUP(Customer8[[#This Row],[Account Number]], Transaction!C:C,Transaction!F:F)</f>
        <v>44345</v>
      </c>
      <c r="Q2634" s="3">
        <f>Customer8[[#This Row],[Bank Deposit]]-Customer8[[#This Row],[Saving Accounts]]</f>
        <v>767363.17130000005</v>
      </c>
      <c r="R2634" s="3">
        <f>IF(AND(K2634="Current", Customer8[[#This Row],[Balance]]&gt;500000), Customer8[[#This Row],[Balance]]*1.02, Customer8[[#This Row],[Balance]])</f>
        <v>767363.17130000005</v>
      </c>
      <c r="S2634" s="3" t="str">
        <f>TEXT(Customer8[[#This Row],[Transaction_Date]], "MMM")</f>
        <v>May</v>
      </c>
      <c r="T2634" s="3" t="str">
        <f t="shared" si="41"/>
        <v>60-69 Yrs</v>
      </c>
      <c r="U2634" s="3" t="str">
        <f>TEXT(Customer8[[#This Row],[Transaction_Date]],"YYYY")</f>
        <v>2021</v>
      </c>
    </row>
    <row r="2635" spans="1:21" x14ac:dyDescent="0.35">
      <c r="A2635" t="s">
        <v>5379</v>
      </c>
      <c r="B2635">
        <v>228702655</v>
      </c>
      <c r="C2635">
        <v>28</v>
      </c>
      <c r="D2635" s="1">
        <v>34479</v>
      </c>
      <c r="E2635" t="s">
        <v>11</v>
      </c>
      <c r="F2635" t="s">
        <v>1233</v>
      </c>
      <c r="G2635" t="s">
        <v>2416</v>
      </c>
      <c r="H2635" s="3">
        <v>224557.8186</v>
      </c>
      <c r="I2635" s="3">
        <v>98728.006500000003</v>
      </c>
      <c r="J2635" t="s">
        <v>5380</v>
      </c>
      <c r="K2635" t="str">
        <f>_xlfn.XLOOKUP(A2635, Accounts!A:A, Accounts!E:E, "Not Found")</f>
        <v>Current</v>
      </c>
      <c r="L2635" s="3">
        <f>_xlfn.XLOOKUP(A2635, Accounts!A:A, Accounts!G:G, 0)</f>
        <v>1813944132</v>
      </c>
      <c r="M2635" s="3">
        <f>_xlfn.XLOOKUP(A2635, Loan!A:A, Loan!D:D, "0")</f>
        <v>7557332076</v>
      </c>
      <c r="N2635" s="3" t="str">
        <f>_xlfn.XLOOKUP(Customer8[[#This Row],[Account Number]],Transaction!C:C,Transaction!D:D)</f>
        <v>Loan Payment</v>
      </c>
      <c r="O2635" s="3" t="str">
        <f>_xlfn.XLOOKUP(Customer8[[#This Row],[Account Number]], Transaction!C:C,Transaction!E:E)</f>
        <v>Mobile</v>
      </c>
      <c r="P2635" s="2">
        <f>_xlfn.XLOOKUP(Customer8[[#This Row],[Account Number]], Transaction!C:C,Transaction!F:F)</f>
        <v>44539</v>
      </c>
      <c r="Q2635" s="3">
        <f>Customer8[[#This Row],[Bank Deposit]]-Customer8[[#This Row],[Saving Accounts]]</f>
        <v>125829.8121</v>
      </c>
      <c r="R2635" s="3">
        <f>IF(AND(K2635="Current", Customer8[[#This Row],[Balance]]&gt;500000), Customer8[[#This Row],[Balance]]*1.02, Customer8[[#This Row],[Balance]])</f>
        <v>125829.8121</v>
      </c>
      <c r="S2635" s="3" t="str">
        <f>TEXT(Customer8[[#This Row],[Transaction_Date]], "MMM")</f>
        <v>Dec</v>
      </c>
      <c r="T2635" s="3" t="str">
        <f t="shared" si="41"/>
        <v>20-29 Yrs</v>
      </c>
      <c r="U2635" s="3" t="str">
        <f>TEXT(Customer8[[#This Row],[Transaction_Date]],"YYYY")</f>
        <v>2021</v>
      </c>
    </row>
    <row r="2636" spans="1:21" x14ac:dyDescent="0.35">
      <c r="A2636" t="s">
        <v>5381</v>
      </c>
      <c r="B2636">
        <v>235521377</v>
      </c>
      <c r="C2636">
        <v>57</v>
      </c>
      <c r="D2636" s="1">
        <v>23886.75</v>
      </c>
      <c r="E2636" t="s">
        <v>11</v>
      </c>
      <c r="F2636" t="s">
        <v>250</v>
      </c>
      <c r="G2636" t="s">
        <v>2416</v>
      </c>
      <c r="H2636" s="3">
        <v>1280099.9887999999</v>
      </c>
      <c r="I2636" s="3">
        <v>203034.9895</v>
      </c>
      <c r="J2636" t="s">
        <v>5382</v>
      </c>
      <c r="K2636" t="str">
        <f>_xlfn.XLOOKUP(A2636, Accounts!A:A, Accounts!E:E, "Not Found")</f>
        <v>Savings</v>
      </c>
      <c r="L2636" s="3">
        <f>_xlfn.XLOOKUP(A2636, Accounts!A:A, Accounts!G:G, 0)</f>
        <v>1207047744</v>
      </c>
      <c r="M2636" s="3">
        <f>_xlfn.XLOOKUP(A2636, Loan!A:A, Loan!D:D, "0")</f>
        <v>5799787104</v>
      </c>
      <c r="N2636" s="3" t="str">
        <f>_xlfn.XLOOKUP(Customer8[[#This Row],[Account Number]],Transaction!C:C,Transaction!D:D)</f>
        <v>Loan Payment</v>
      </c>
      <c r="O2636" s="3" t="str">
        <f>_xlfn.XLOOKUP(Customer8[[#This Row],[Account Number]], Transaction!C:C,Transaction!E:E)</f>
        <v>Mobile</v>
      </c>
      <c r="P2636" s="2">
        <f>_xlfn.XLOOKUP(Customer8[[#This Row],[Account Number]], Transaction!C:C,Transaction!F:F)</f>
        <v>44230</v>
      </c>
      <c r="Q2636" s="3">
        <f>Customer8[[#This Row],[Bank Deposit]]-Customer8[[#This Row],[Saving Accounts]]</f>
        <v>1077064.9993</v>
      </c>
      <c r="R2636" s="3">
        <f>IF(AND(K2636="Current", Customer8[[#This Row],[Balance]]&gt;500000), Customer8[[#This Row],[Balance]]*1.02, Customer8[[#This Row],[Balance]])</f>
        <v>1077064.9993</v>
      </c>
      <c r="S2636" s="3" t="str">
        <f>TEXT(Customer8[[#This Row],[Transaction_Date]], "MMM")</f>
        <v>Feb</v>
      </c>
      <c r="T2636" s="3" t="str">
        <f t="shared" si="41"/>
        <v>50-59 Yrs</v>
      </c>
      <c r="U2636" s="3" t="str">
        <f>TEXT(Customer8[[#This Row],[Transaction_Date]],"YYYY")</f>
        <v>2021</v>
      </c>
    </row>
    <row r="2637" spans="1:21" x14ac:dyDescent="0.35">
      <c r="A2637" t="s">
        <v>5383</v>
      </c>
      <c r="B2637">
        <v>819755157</v>
      </c>
      <c r="C2637">
        <v>34</v>
      </c>
      <c r="D2637" s="1">
        <v>32287.5</v>
      </c>
      <c r="E2637" t="s">
        <v>11</v>
      </c>
      <c r="F2637" t="s">
        <v>54</v>
      </c>
      <c r="G2637" t="s">
        <v>2416</v>
      </c>
      <c r="H2637" s="3">
        <v>559642.34849999996</v>
      </c>
      <c r="I2637" s="3">
        <v>75617.816500000001</v>
      </c>
      <c r="J2637" t="s">
        <v>5384</v>
      </c>
      <c r="K2637" t="str">
        <f>_xlfn.XLOOKUP(A2637, Accounts!A:A, Accounts!E:E, "Not Found")</f>
        <v>Savings</v>
      </c>
      <c r="L2637" s="3">
        <f>_xlfn.XLOOKUP(A2637, Accounts!A:A, Accounts!G:G, 0)</f>
        <v>4179317856</v>
      </c>
      <c r="M2637" s="3" t="str">
        <f>_xlfn.XLOOKUP(A2637, Loan!A:A, Loan!D:D, "0")</f>
        <v>0</v>
      </c>
      <c r="N2637" s="3" t="str">
        <f>_xlfn.XLOOKUP(Customer8[[#This Row],[Account Number]],Transaction!C:C,Transaction!D:D)</f>
        <v>Money Deposit</v>
      </c>
      <c r="O2637" s="3" t="str">
        <f>_xlfn.XLOOKUP(Customer8[[#This Row],[Account Number]], Transaction!C:C,Transaction!E:E)</f>
        <v>ATM</v>
      </c>
      <c r="P2637" s="2">
        <f>_xlfn.XLOOKUP(Customer8[[#This Row],[Account Number]], Transaction!C:C,Transaction!F:F)</f>
        <v>44250</v>
      </c>
      <c r="Q2637" s="3">
        <f>Customer8[[#This Row],[Bank Deposit]]-Customer8[[#This Row],[Saving Accounts]]</f>
        <v>484024.53199999995</v>
      </c>
      <c r="R2637" s="3">
        <f>IF(AND(K2637="Current", Customer8[[#This Row],[Balance]]&gt;500000), Customer8[[#This Row],[Balance]]*1.02, Customer8[[#This Row],[Balance]])</f>
        <v>484024.53199999995</v>
      </c>
      <c r="S2637" s="3" t="str">
        <f>TEXT(Customer8[[#This Row],[Transaction_Date]], "MMM")</f>
        <v>Feb</v>
      </c>
      <c r="T2637" s="3" t="str">
        <f t="shared" si="41"/>
        <v>30-39 Yrs</v>
      </c>
      <c r="U2637" s="3" t="str">
        <f>TEXT(Customer8[[#This Row],[Transaction_Date]],"YYYY")</f>
        <v>2021</v>
      </c>
    </row>
    <row r="2638" spans="1:21" x14ac:dyDescent="0.35">
      <c r="A2638" t="s">
        <v>5385</v>
      </c>
      <c r="B2638">
        <v>407267787</v>
      </c>
      <c r="C2638">
        <v>50</v>
      </c>
      <c r="D2638" s="1">
        <v>26443.5</v>
      </c>
      <c r="E2638" t="s">
        <v>11</v>
      </c>
      <c r="F2638" t="s">
        <v>19</v>
      </c>
      <c r="G2638" t="s">
        <v>2416</v>
      </c>
      <c r="H2638" s="3">
        <v>628956.63269999996</v>
      </c>
      <c r="I2638" s="3">
        <v>309282.58760000003</v>
      </c>
      <c r="J2638" t="s">
        <v>5386</v>
      </c>
      <c r="K2638" t="str">
        <f>_xlfn.XLOOKUP(A2638, Accounts!A:A, Accounts!E:E, "Not Found")</f>
        <v>Current</v>
      </c>
      <c r="L2638" s="3">
        <f>_xlfn.XLOOKUP(A2638, Accounts!A:A, Accounts!G:G, 0)</f>
        <v>958848705</v>
      </c>
      <c r="M2638" s="3">
        <f>_xlfn.XLOOKUP(A2638, Loan!A:A, Loan!D:D, "0")</f>
        <v>491536416</v>
      </c>
      <c r="N2638" s="3" t="str">
        <f>_xlfn.XLOOKUP(Customer8[[#This Row],[Account Number]],Transaction!C:C,Transaction!D:D)</f>
        <v>Loan Payment</v>
      </c>
      <c r="O2638" s="3" t="str">
        <f>_xlfn.XLOOKUP(Customer8[[#This Row],[Account Number]], Transaction!C:C,Transaction!E:E)</f>
        <v>Mobile</v>
      </c>
      <c r="P2638" s="2">
        <f>_xlfn.XLOOKUP(Customer8[[#This Row],[Account Number]], Transaction!C:C,Transaction!F:F)</f>
        <v>44345</v>
      </c>
      <c r="Q2638" s="3">
        <f>Customer8[[#This Row],[Bank Deposit]]-Customer8[[#This Row],[Saving Accounts]]</f>
        <v>319674.04509999993</v>
      </c>
      <c r="R2638" s="3">
        <f>IF(AND(K2638="Current", Customer8[[#This Row],[Balance]]&gt;500000), Customer8[[#This Row],[Balance]]*1.02, Customer8[[#This Row],[Balance]])</f>
        <v>319674.04509999993</v>
      </c>
      <c r="S2638" s="3" t="str">
        <f>TEXT(Customer8[[#This Row],[Transaction_Date]], "MMM")</f>
        <v>May</v>
      </c>
      <c r="T2638" s="3" t="str">
        <f t="shared" si="41"/>
        <v>50-59 Yrs</v>
      </c>
      <c r="U2638" s="3" t="str">
        <f>TEXT(Customer8[[#This Row],[Transaction_Date]],"YYYY")</f>
        <v>2021</v>
      </c>
    </row>
    <row r="2639" spans="1:21" x14ac:dyDescent="0.35">
      <c r="A2639" t="s">
        <v>5387</v>
      </c>
      <c r="B2639">
        <v>4969041</v>
      </c>
      <c r="C2639">
        <v>81</v>
      </c>
      <c r="D2639" s="1">
        <v>15120.75</v>
      </c>
      <c r="E2639" t="s">
        <v>11</v>
      </c>
      <c r="F2639" t="s">
        <v>547</v>
      </c>
      <c r="G2639" t="s">
        <v>2416</v>
      </c>
      <c r="H2639" s="3">
        <v>182272.43770000001</v>
      </c>
      <c r="I2639" s="3">
        <v>143481.78229999999</v>
      </c>
      <c r="J2639" t="s">
        <v>5388</v>
      </c>
      <c r="K2639" t="str">
        <f>_xlfn.XLOOKUP(A2639, Accounts!A:A, Accounts!E:E, "Not Found")</f>
        <v>Domiciliary</v>
      </c>
      <c r="L2639" s="3">
        <f>_xlfn.XLOOKUP(A2639, Accounts!A:A, Accounts!G:G, 0)</f>
        <v>951444789</v>
      </c>
      <c r="M2639" s="3" t="str">
        <f>_xlfn.XLOOKUP(A2639, Loan!A:A, Loan!D:D, "0")</f>
        <v>0</v>
      </c>
      <c r="N2639" s="3" t="str">
        <f>_xlfn.XLOOKUP(Customer8[[#This Row],[Account Number]],Transaction!C:C,Transaction!D:D)</f>
        <v>Money Transfer</v>
      </c>
      <c r="O2639" s="3" t="str">
        <f>_xlfn.XLOOKUP(Customer8[[#This Row],[Account Number]], Transaction!C:C,Transaction!E:E)</f>
        <v>ATM</v>
      </c>
      <c r="P2639" s="2">
        <f>_xlfn.XLOOKUP(Customer8[[#This Row],[Account Number]], Transaction!C:C,Transaction!F:F)</f>
        <v>44566</v>
      </c>
      <c r="Q2639" s="3">
        <f>Customer8[[#This Row],[Bank Deposit]]-Customer8[[#This Row],[Saving Accounts]]</f>
        <v>38790.655400000018</v>
      </c>
      <c r="R2639" s="3">
        <f>IF(AND(K2639="Current", Customer8[[#This Row],[Balance]]&gt;500000), Customer8[[#This Row],[Balance]]*1.02, Customer8[[#This Row],[Balance]])</f>
        <v>38790.655400000018</v>
      </c>
      <c r="S2639" s="3" t="str">
        <f>TEXT(Customer8[[#This Row],[Transaction_Date]], "MMM")</f>
        <v>Jan</v>
      </c>
      <c r="T2639" s="3" t="str">
        <f t="shared" si="41"/>
        <v>70 Yrs &amp; Above</v>
      </c>
      <c r="U2639" s="3" t="str">
        <f>TEXT(Customer8[[#This Row],[Transaction_Date]],"YYYY")</f>
        <v>2022</v>
      </c>
    </row>
    <row r="2640" spans="1:21" x14ac:dyDescent="0.35">
      <c r="A2640" t="s">
        <v>5389</v>
      </c>
      <c r="B2640">
        <v>29584324</v>
      </c>
      <c r="C2640">
        <v>46</v>
      </c>
      <c r="D2640" s="1">
        <v>27904.5</v>
      </c>
      <c r="E2640" t="s">
        <v>11</v>
      </c>
      <c r="F2640" t="s">
        <v>51</v>
      </c>
      <c r="G2640" t="s">
        <v>2416</v>
      </c>
      <c r="H2640" s="3">
        <v>1120446.3522000001</v>
      </c>
      <c r="I2640" s="3">
        <v>437538.3309</v>
      </c>
      <c r="J2640" t="s">
        <v>5390</v>
      </c>
      <c r="K2640" t="str">
        <f>_xlfn.XLOOKUP(A2640, Accounts!A:A, Accounts!E:E, "Not Found")</f>
        <v>Domiciliary</v>
      </c>
      <c r="L2640" s="3">
        <f>_xlfn.XLOOKUP(A2640, Accounts!A:A, Accounts!G:G, 0)</f>
        <v>423137735</v>
      </c>
      <c r="M2640" s="3" t="str">
        <f>_xlfn.XLOOKUP(A2640, Loan!A:A, Loan!D:D, "0")</f>
        <v>0</v>
      </c>
      <c r="N2640" s="3" t="str">
        <f>_xlfn.XLOOKUP(Customer8[[#This Row],[Account Number]],Transaction!C:C,Transaction!D:D)</f>
        <v>Online Payment</v>
      </c>
      <c r="O2640" s="3" t="str">
        <f>_xlfn.XLOOKUP(Customer8[[#This Row],[Account Number]], Transaction!C:C,Transaction!E:E)</f>
        <v>Card</v>
      </c>
      <c r="P2640" s="2">
        <f>_xlfn.XLOOKUP(Customer8[[#This Row],[Account Number]], Transaction!C:C,Transaction!F:F)</f>
        <v>44478</v>
      </c>
      <c r="Q2640" s="3">
        <f>Customer8[[#This Row],[Bank Deposit]]-Customer8[[#This Row],[Saving Accounts]]</f>
        <v>682908.02130000014</v>
      </c>
      <c r="R2640" s="3">
        <f>IF(AND(K2640="Current", Customer8[[#This Row],[Balance]]&gt;500000), Customer8[[#This Row],[Balance]]*1.02, Customer8[[#This Row],[Balance]])</f>
        <v>682908.02130000014</v>
      </c>
      <c r="S2640" s="3" t="str">
        <f>TEXT(Customer8[[#This Row],[Transaction_Date]], "MMM")</f>
        <v>Oct</v>
      </c>
      <c r="T2640" s="3" t="str">
        <f t="shared" si="41"/>
        <v>40-49 Yrs</v>
      </c>
      <c r="U2640" s="3" t="str">
        <f>TEXT(Customer8[[#This Row],[Transaction_Date]],"YYYY")</f>
        <v>2021</v>
      </c>
    </row>
    <row r="2641" spans="1:21" x14ac:dyDescent="0.35">
      <c r="A2641" t="s">
        <v>5391</v>
      </c>
      <c r="B2641">
        <v>401166509</v>
      </c>
      <c r="C2641">
        <v>55</v>
      </c>
      <c r="D2641" s="1">
        <v>24617.25</v>
      </c>
      <c r="E2641" t="s">
        <v>11</v>
      </c>
      <c r="F2641" t="s">
        <v>847</v>
      </c>
      <c r="G2641" t="s">
        <v>2416</v>
      </c>
      <c r="H2641" s="3">
        <v>161117.14300000001</v>
      </c>
      <c r="I2641" s="3">
        <v>43199.534</v>
      </c>
      <c r="J2641" t="s">
        <v>5392</v>
      </c>
      <c r="K2641" t="str">
        <f>_xlfn.XLOOKUP(A2641, Accounts!A:A, Accounts!E:E, "Not Found")</f>
        <v>Current</v>
      </c>
      <c r="L2641" s="3">
        <f>_xlfn.XLOOKUP(A2641, Accounts!A:A, Accounts!G:G, 0)</f>
        <v>1045002465</v>
      </c>
      <c r="M2641" s="3" t="str">
        <f>_xlfn.XLOOKUP(A2641, Loan!A:A, Loan!D:D, "0")</f>
        <v>0</v>
      </c>
      <c r="N2641" s="3" t="str">
        <f>_xlfn.XLOOKUP(Customer8[[#This Row],[Account Number]],Transaction!C:C,Transaction!D:D)</f>
        <v>Money Deposit</v>
      </c>
      <c r="O2641" s="3" t="str">
        <f>_xlfn.XLOOKUP(Customer8[[#This Row],[Account Number]], Transaction!C:C,Transaction!E:E)</f>
        <v>Bank</v>
      </c>
      <c r="P2641" s="2">
        <f>_xlfn.XLOOKUP(Customer8[[#This Row],[Account Number]], Transaction!C:C,Transaction!F:F)</f>
        <v>44230</v>
      </c>
      <c r="Q2641" s="3">
        <f>Customer8[[#This Row],[Bank Deposit]]-Customer8[[#This Row],[Saving Accounts]]</f>
        <v>117917.60900000001</v>
      </c>
      <c r="R2641" s="3">
        <f>IF(AND(K2641="Current", Customer8[[#This Row],[Balance]]&gt;500000), Customer8[[#This Row],[Balance]]*1.02, Customer8[[#This Row],[Balance]])</f>
        <v>117917.60900000001</v>
      </c>
      <c r="S2641" s="3" t="str">
        <f>TEXT(Customer8[[#This Row],[Transaction_Date]], "MMM")</f>
        <v>Feb</v>
      </c>
      <c r="T2641" s="3" t="str">
        <f t="shared" si="41"/>
        <v>50-59 Yrs</v>
      </c>
      <c r="U2641" s="3" t="str">
        <f>TEXT(Customer8[[#This Row],[Transaction_Date]],"YYYY")</f>
        <v>2021</v>
      </c>
    </row>
    <row r="2642" spans="1:21" x14ac:dyDescent="0.35">
      <c r="A2642" t="s">
        <v>5393</v>
      </c>
      <c r="B2642">
        <v>76772744</v>
      </c>
      <c r="C2642">
        <v>37</v>
      </c>
      <c r="D2642" s="1">
        <v>31191.75</v>
      </c>
      <c r="E2642" t="s">
        <v>11</v>
      </c>
      <c r="F2642" t="s">
        <v>101</v>
      </c>
      <c r="G2642" t="s">
        <v>2416</v>
      </c>
      <c r="H2642" s="3">
        <v>166278.845</v>
      </c>
      <c r="I2642" s="3">
        <v>96907.310899999997</v>
      </c>
      <c r="J2642" t="s">
        <v>5394</v>
      </c>
      <c r="K2642" t="str">
        <f>_xlfn.XLOOKUP(A2642, Accounts!A:A, Accounts!E:E, "Not Found")</f>
        <v>Current</v>
      </c>
      <c r="L2642" s="3">
        <f>_xlfn.XLOOKUP(A2642, Accounts!A:A, Accounts!G:G, 0)</f>
        <v>908782966</v>
      </c>
      <c r="M2642" s="3" t="str">
        <f>_xlfn.XLOOKUP(A2642, Loan!A:A, Loan!D:D, "0")</f>
        <v>0</v>
      </c>
      <c r="N2642" s="3" t="str">
        <f>_xlfn.XLOOKUP(Customer8[[#This Row],[Account Number]],Transaction!C:C,Transaction!D:D)</f>
        <v>Money Transfer</v>
      </c>
      <c r="O2642" s="3" t="str">
        <f>_xlfn.XLOOKUP(Customer8[[#This Row],[Account Number]], Transaction!C:C,Transaction!E:E)</f>
        <v>Mobile</v>
      </c>
      <c r="P2642" s="2">
        <f>_xlfn.XLOOKUP(Customer8[[#This Row],[Account Number]], Transaction!C:C,Transaction!F:F)</f>
        <v>44241</v>
      </c>
      <c r="Q2642" s="3">
        <f>Customer8[[#This Row],[Bank Deposit]]-Customer8[[#This Row],[Saving Accounts]]</f>
        <v>69371.534100000004</v>
      </c>
      <c r="R2642" s="3">
        <f>IF(AND(K2642="Current", Customer8[[#This Row],[Balance]]&gt;500000), Customer8[[#This Row],[Balance]]*1.02, Customer8[[#This Row],[Balance]])</f>
        <v>69371.534100000004</v>
      </c>
      <c r="S2642" s="3" t="str">
        <f>TEXT(Customer8[[#This Row],[Transaction_Date]], "MMM")</f>
        <v>Feb</v>
      </c>
      <c r="T2642" s="3" t="str">
        <f t="shared" si="41"/>
        <v>30-39 Yrs</v>
      </c>
      <c r="U2642" s="3" t="str">
        <f>TEXT(Customer8[[#This Row],[Transaction_Date]],"YYYY")</f>
        <v>2021</v>
      </c>
    </row>
    <row r="2643" spans="1:21" x14ac:dyDescent="0.35">
      <c r="A2643" t="s">
        <v>5395</v>
      </c>
      <c r="B2643">
        <v>373419298</v>
      </c>
      <c r="C2643">
        <v>45</v>
      </c>
      <c r="D2643" s="1">
        <v>28269.75</v>
      </c>
      <c r="E2643" t="s">
        <v>11</v>
      </c>
      <c r="F2643" t="s">
        <v>101</v>
      </c>
      <c r="G2643" t="s">
        <v>2416</v>
      </c>
      <c r="H2643" s="3">
        <v>619039.87479999999</v>
      </c>
      <c r="I2643" s="3">
        <v>261765.43280000001</v>
      </c>
      <c r="J2643" t="s">
        <v>5396</v>
      </c>
      <c r="K2643" t="str">
        <f>_xlfn.XLOOKUP(A2643, Accounts!A:A, Accounts!E:E, "Not Found")</f>
        <v>Fixed Deposit</v>
      </c>
      <c r="L2643" s="3">
        <f>_xlfn.XLOOKUP(A2643, Accounts!A:A, Accounts!G:G, 0)</f>
        <v>526731264</v>
      </c>
      <c r="M2643" s="3" t="str">
        <f>_xlfn.XLOOKUP(A2643, Loan!A:A, Loan!D:D, "0")</f>
        <v>0</v>
      </c>
      <c r="N2643" s="3" t="str">
        <f>_xlfn.XLOOKUP(Customer8[[#This Row],[Account Number]],Transaction!C:C,Transaction!D:D)</f>
        <v>Money Deposit</v>
      </c>
      <c r="O2643" s="3" t="str">
        <f>_xlfn.XLOOKUP(Customer8[[#This Row],[Account Number]], Transaction!C:C,Transaction!E:E)</f>
        <v>ATM</v>
      </c>
      <c r="P2643" s="2">
        <f>_xlfn.XLOOKUP(Customer8[[#This Row],[Account Number]], Transaction!C:C,Transaction!F:F)</f>
        <v>44499</v>
      </c>
      <c r="Q2643" s="3">
        <f>Customer8[[#This Row],[Bank Deposit]]-Customer8[[#This Row],[Saving Accounts]]</f>
        <v>357274.44199999998</v>
      </c>
      <c r="R2643" s="3">
        <f>IF(AND(K2643="Current", Customer8[[#This Row],[Balance]]&gt;500000), Customer8[[#This Row],[Balance]]*1.02, Customer8[[#This Row],[Balance]])</f>
        <v>357274.44199999998</v>
      </c>
      <c r="S2643" s="3" t="str">
        <f>TEXT(Customer8[[#This Row],[Transaction_Date]], "MMM")</f>
        <v>Oct</v>
      </c>
      <c r="T2643" s="3" t="str">
        <f t="shared" si="41"/>
        <v>40-49 Yrs</v>
      </c>
      <c r="U2643" s="3" t="str">
        <f>TEXT(Customer8[[#This Row],[Transaction_Date]],"YYYY")</f>
        <v>2021</v>
      </c>
    </row>
    <row r="2644" spans="1:21" x14ac:dyDescent="0.35">
      <c r="A2644" t="s">
        <v>5397</v>
      </c>
      <c r="B2644">
        <v>158052066</v>
      </c>
      <c r="C2644">
        <v>77</v>
      </c>
      <c r="D2644" s="1">
        <v>16581.75</v>
      </c>
      <c r="E2644" t="s">
        <v>11</v>
      </c>
      <c r="F2644" t="s">
        <v>350</v>
      </c>
      <c r="G2644" t="s">
        <v>2416</v>
      </c>
      <c r="H2644" s="3">
        <v>225281.6715</v>
      </c>
      <c r="I2644" s="3">
        <v>114977.0901</v>
      </c>
      <c r="J2644" t="s">
        <v>5398</v>
      </c>
      <c r="K2644" t="str">
        <f>_xlfn.XLOOKUP(A2644, Accounts!A:A, Accounts!E:E, "Not Found")</f>
        <v>Domiciliary</v>
      </c>
      <c r="L2644" s="3">
        <f>_xlfn.XLOOKUP(A2644, Accounts!A:A, Accounts!G:G, 0)</f>
        <v>2097128619</v>
      </c>
      <c r="M2644" s="3" t="str">
        <f>_xlfn.XLOOKUP(A2644, Loan!A:A, Loan!D:D, "0")</f>
        <v>0</v>
      </c>
      <c r="N2644" s="3" t="str">
        <f>_xlfn.XLOOKUP(Customer8[[#This Row],[Account Number]],Transaction!C:C,Transaction!D:D)</f>
        <v>Checks</v>
      </c>
      <c r="O2644" s="3" t="str">
        <f>_xlfn.XLOOKUP(Customer8[[#This Row],[Account Number]], Transaction!C:C,Transaction!E:E)</f>
        <v>Informal Services</v>
      </c>
      <c r="P2644" s="2">
        <f>_xlfn.XLOOKUP(Customer8[[#This Row],[Account Number]], Transaction!C:C,Transaction!F:F)</f>
        <v>44375</v>
      </c>
      <c r="Q2644" s="3">
        <f>Customer8[[#This Row],[Bank Deposit]]-Customer8[[#This Row],[Saving Accounts]]</f>
        <v>110304.5814</v>
      </c>
      <c r="R2644" s="3">
        <f>IF(AND(K2644="Current", Customer8[[#This Row],[Balance]]&gt;500000), Customer8[[#This Row],[Balance]]*1.02, Customer8[[#This Row],[Balance]])</f>
        <v>110304.5814</v>
      </c>
      <c r="S2644" s="3" t="str">
        <f>TEXT(Customer8[[#This Row],[Transaction_Date]], "MMM")</f>
        <v>Jun</v>
      </c>
      <c r="T2644" s="3" t="str">
        <f t="shared" si="41"/>
        <v>70 Yrs &amp; Above</v>
      </c>
      <c r="U2644" s="3" t="str">
        <f>TEXT(Customer8[[#This Row],[Transaction_Date]],"YYYY")</f>
        <v>2021</v>
      </c>
    </row>
    <row r="2645" spans="1:21" x14ac:dyDescent="0.35">
      <c r="A2645" t="s">
        <v>5399</v>
      </c>
      <c r="B2645">
        <v>851102681</v>
      </c>
      <c r="C2645">
        <v>63</v>
      </c>
      <c r="D2645" s="1">
        <v>21695.25</v>
      </c>
      <c r="E2645" t="s">
        <v>11</v>
      </c>
      <c r="F2645" t="s">
        <v>323</v>
      </c>
      <c r="G2645" t="s">
        <v>2416</v>
      </c>
      <c r="H2645" s="3">
        <v>895244.83030000003</v>
      </c>
      <c r="I2645" s="3">
        <v>178073.3787</v>
      </c>
      <c r="J2645" t="s">
        <v>5400</v>
      </c>
      <c r="K2645" t="str">
        <f>_xlfn.XLOOKUP(A2645, Accounts!A:A, Accounts!E:E, "Not Found")</f>
        <v>Joint</v>
      </c>
      <c r="L2645" s="3">
        <f>_xlfn.XLOOKUP(A2645, Accounts!A:A, Accounts!G:G, 0)</f>
        <v>923890188</v>
      </c>
      <c r="M2645" s="3" t="str">
        <f>_xlfn.XLOOKUP(A2645, Loan!A:A, Loan!D:D, "0")</f>
        <v>0</v>
      </c>
      <c r="N2645" s="3" t="str">
        <f>_xlfn.XLOOKUP(Customer8[[#This Row],[Account Number]],Transaction!C:C,Transaction!D:D)</f>
        <v>Money Transfer</v>
      </c>
      <c r="O2645" s="3" t="str">
        <f>_xlfn.XLOOKUP(Customer8[[#This Row],[Account Number]], Transaction!C:C,Transaction!E:E)</f>
        <v>Bank</v>
      </c>
      <c r="P2645" s="2">
        <f>_xlfn.XLOOKUP(Customer8[[#This Row],[Account Number]], Transaction!C:C,Transaction!F:F)</f>
        <v>44544</v>
      </c>
      <c r="Q2645" s="3">
        <f>Customer8[[#This Row],[Bank Deposit]]-Customer8[[#This Row],[Saving Accounts]]</f>
        <v>717171.45160000003</v>
      </c>
      <c r="R2645" s="3">
        <f>IF(AND(K2645="Current", Customer8[[#This Row],[Balance]]&gt;500000), Customer8[[#This Row],[Balance]]*1.02, Customer8[[#This Row],[Balance]])</f>
        <v>717171.45160000003</v>
      </c>
      <c r="S2645" s="3" t="str">
        <f>TEXT(Customer8[[#This Row],[Transaction_Date]], "MMM")</f>
        <v>Dec</v>
      </c>
      <c r="T2645" s="3" t="str">
        <f t="shared" si="41"/>
        <v>60-69 Yrs</v>
      </c>
      <c r="U2645" s="3" t="str">
        <f>TEXT(Customer8[[#This Row],[Transaction_Date]],"YYYY")</f>
        <v>2021</v>
      </c>
    </row>
    <row r="2646" spans="1:21" x14ac:dyDescent="0.35">
      <c r="A2646" t="s">
        <v>5401</v>
      </c>
      <c r="B2646">
        <v>935732733</v>
      </c>
      <c r="C2646">
        <v>49</v>
      </c>
      <c r="D2646" s="1">
        <v>26808.75</v>
      </c>
      <c r="E2646" t="s">
        <v>11</v>
      </c>
      <c r="F2646" t="s">
        <v>1151</v>
      </c>
      <c r="G2646" t="s">
        <v>2416</v>
      </c>
      <c r="H2646" s="3">
        <v>573777.99239999999</v>
      </c>
      <c r="I2646" s="3">
        <v>125427.1382</v>
      </c>
      <c r="J2646" t="s">
        <v>5402</v>
      </c>
      <c r="K2646" t="str">
        <f>_xlfn.XLOOKUP(A2646, Accounts!A:A, Accounts!E:E, "Not Found")</f>
        <v>Savings</v>
      </c>
      <c r="L2646" s="3">
        <f>_xlfn.XLOOKUP(A2646, Accounts!A:A, Accounts!G:G, 0)</f>
        <v>1613496</v>
      </c>
      <c r="M2646" s="3" t="str">
        <f>_xlfn.XLOOKUP(A2646, Loan!A:A, Loan!D:D, "0")</f>
        <v>0</v>
      </c>
      <c r="N2646" s="3" t="str">
        <f>_xlfn.XLOOKUP(Customer8[[#This Row],[Account Number]],Transaction!C:C,Transaction!D:D)</f>
        <v>Money Deposit</v>
      </c>
      <c r="O2646" s="3" t="str">
        <f>_xlfn.XLOOKUP(Customer8[[#This Row],[Account Number]], Transaction!C:C,Transaction!E:E)</f>
        <v>Bank</v>
      </c>
      <c r="P2646" s="2">
        <f>_xlfn.XLOOKUP(Customer8[[#This Row],[Account Number]], Transaction!C:C,Transaction!F:F)</f>
        <v>44447</v>
      </c>
      <c r="Q2646" s="3">
        <f>Customer8[[#This Row],[Bank Deposit]]-Customer8[[#This Row],[Saving Accounts]]</f>
        <v>448350.8542</v>
      </c>
      <c r="R2646" s="3">
        <f>IF(AND(K2646="Current", Customer8[[#This Row],[Balance]]&gt;500000), Customer8[[#This Row],[Balance]]*1.02, Customer8[[#This Row],[Balance]])</f>
        <v>448350.8542</v>
      </c>
      <c r="S2646" s="3" t="str">
        <f>TEXT(Customer8[[#This Row],[Transaction_Date]], "MMM")</f>
        <v>Sep</v>
      </c>
      <c r="T2646" s="3" t="str">
        <f t="shared" si="41"/>
        <v>40-49 Yrs</v>
      </c>
      <c r="U2646" s="3" t="str">
        <f>TEXT(Customer8[[#This Row],[Transaction_Date]],"YYYY")</f>
        <v>2021</v>
      </c>
    </row>
    <row r="2647" spans="1:21" x14ac:dyDescent="0.35">
      <c r="A2647" t="s">
        <v>5403</v>
      </c>
      <c r="B2647">
        <v>171010784</v>
      </c>
      <c r="C2647">
        <v>65</v>
      </c>
      <c r="D2647" s="1">
        <v>20964.75</v>
      </c>
      <c r="E2647" t="s">
        <v>11</v>
      </c>
      <c r="F2647" t="s">
        <v>217</v>
      </c>
      <c r="G2647" t="s">
        <v>2416</v>
      </c>
      <c r="H2647" s="3">
        <v>482897.72759999998</v>
      </c>
      <c r="I2647" s="3">
        <v>83147.953099999999</v>
      </c>
      <c r="J2647" t="s">
        <v>5404</v>
      </c>
      <c r="K2647" t="str">
        <f>_xlfn.XLOOKUP(A2647, Accounts!A:A, Accounts!E:E, "Not Found")</f>
        <v>Joint</v>
      </c>
      <c r="L2647" s="3">
        <f>_xlfn.XLOOKUP(A2647, Accounts!A:A, Accounts!G:G, 0)</f>
        <v>2259361728</v>
      </c>
      <c r="M2647" s="3" t="str">
        <f>_xlfn.XLOOKUP(A2647, Loan!A:A, Loan!D:D, "0")</f>
        <v>0</v>
      </c>
      <c r="N2647" s="3" t="str">
        <f>_xlfn.XLOOKUP(Customer8[[#This Row],[Account Number]],Transaction!C:C,Transaction!D:D)</f>
        <v>Cash Withdrawal</v>
      </c>
      <c r="O2647" s="3" t="str">
        <f>_xlfn.XLOOKUP(Customer8[[#This Row],[Account Number]], Transaction!C:C,Transaction!E:E)</f>
        <v>ATM</v>
      </c>
      <c r="P2647" s="2">
        <f>_xlfn.XLOOKUP(Customer8[[#This Row],[Account Number]], Transaction!C:C,Transaction!F:F)</f>
        <v>44663</v>
      </c>
      <c r="Q2647" s="3">
        <f>Customer8[[#This Row],[Bank Deposit]]-Customer8[[#This Row],[Saving Accounts]]</f>
        <v>399749.7745</v>
      </c>
      <c r="R2647" s="3">
        <f>IF(AND(K2647="Current", Customer8[[#This Row],[Balance]]&gt;500000), Customer8[[#This Row],[Balance]]*1.02, Customer8[[#This Row],[Balance]])</f>
        <v>399749.7745</v>
      </c>
      <c r="S2647" s="3" t="str">
        <f>TEXT(Customer8[[#This Row],[Transaction_Date]], "MMM")</f>
        <v>Apr</v>
      </c>
      <c r="T2647" s="3" t="str">
        <f t="shared" si="41"/>
        <v>60-69 Yrs</v>
      </c>
      <c r="U2647" s="3" t="str">
        <f>TEXT(Customer8[[#This Row],[Transaction_Date]],"YYYY")</f>
        <v>2022</v>
      </c>
    </row>
    <row r="2648" spans="1:21" x14ac:dyDescent="0.35">
      <c r="A2648" t="s">
        <v>5405</v>
      </c>
      <c r="B2648">
        <v>451149977</v>
      </c>
      <c r="C2648">
        <v>80</v>
      </c>
      <c r="D2648" s="1">
        <v>15486</v>
      </c>
      <c r="E2648" t="s">
        <v>11</v>
      </c>
      <c r="F2648" t="s">
        <v>668</v>
      </c>
      <c r="G2648" t="s">
        <v>2416</v>
      </c>
      <c r="H2648" s="3">
        <v>3515972.5597999999</v>
      </c>
      <c r="I2648" s="3">
        <v>1173793.9161</v>
      </c>
      <c r="J2648" t="s">
        <v>5406</v>
      </c>
      <c r="K2648" t="str">
        <f>_xlfn.XLOOKUP(A2648, Accounts!A:A, Accounts!E:E, "Not Found")</f>
        <v>Corporate</v>
      </c>
      <c r="L2648" s="3">
        <f>_xlfn.XLOOKUP(A2648, Accounts!A:A, Accounts!G:G, 0)</f>
        <v>5668377</v>
      </c>
      <c r="M2648" s="3" t="str">
        <f>_xlfn.XLOOKUP(A2648, Loan!A:A, Loan!D:D, "0")</f>
        <v>0</v>
      </c>
      <c r="N2648" s="3" t="str">
        <f>_xlfn.XLOOKUP(Customer8[[#This Row],[Account Number]],Transaction!C:C,Transaction!D:D)</f>
        <v>Money Transfer</v>
      </c>
      <c r="O2648" s="3" t="str">
        <f>_xlfn.XLOOKUP(Customer8[[#This Row],[Account Number]], Transaction!C:C,Transaction!E:E)</f>
        <v>Mobile</v>
      </c>
      <c r="P2648" s="2">
        <f>_xlfn.XLOOKUP(Customer8[[#This Row],[Account Number]], Transaction!C:C,Transaction!F:F)</f>
        <v>44549</v>
      </c>
      <c r="Q2648" s="3">
        <f>Customer8[[#This Row],[Bank Deposit]]-Customer8[[#This Row],[Saving Accounts]]</f>
        <v>2342178.6436999999</v>
      </c>
      <c r="R2648" s="3">
        <f>IF(AND(K2648="Current", Customer8[[#This Row],[Balance]]&gt;500000), Customer8[[#This Row],[Balance]]*1.02, Customer8[[#This Row],[Balance]])</f>
        <v>2342178.6436999999</v>
      </c>
      <c r="S2648" s="3" t="str">
        <f>TEXT(Customer8[[#This Row],[Transaction_Date]], "MMM")</f>
        <v>Dec</v>
      </c>
      <c r="T2648" s="3" t="str">
        <f t="shared" si="41"/>
        <v>70 Yrs &amp; Above</v>
      </c>
      <c r="U2648" s="3" t="str">
        <f>TEXT(Customer8[[#This Row],[Transaction_Date]],"YYYY")</f>
        <v>2021</v>
      </c>
    </row>
    <row r="2649" spans="1:21" x14ac:dyDescent="0.35">
      <c r="A2649" t="s">
        <v>5407</v>
      </c>
      <c r="B2649">
        <v>962644542</v>
      </c>
      <c r="C2649">
        <v>70</v>
      </c>
      <c r="D2649" s="1">
        <v>19138.5</v>
      </c>
      <c r="E2649" t="s">
        <v>11</v>
      </c>
      <c r="F2649" t="s">
        <v>229</v>
      </c>
      <c r="G2649" t="s">
        <v>2416</v>
      </c>
      <c r="H2649" s="3">
        <v>1058173.9025000001</v>
      </c>
      <c r="I2649" s="3">
        <v>249583.08600000001</v>
      </c>
      <c r="J2649" t="s">
        <v>5408</v>
      </c>
      <c r="K2649" t="str">
        <f>_xlfn.XLOOKUP(A2649, Accounts!A:A, Accounts!E:E, "Not Found")</f>
        <v>Domiciliary</v>
      </c>
      <c r="L2649" s="3">
        <f>_xlfn.XLOOKUP(A2649, Accounts!A:A, Accounts!G:G, 0)</f>
        <v>404760252</v>
      </c>
      <c r="M2649" s="3">
        <f>_xlfn.XLOOKUP(A2649, Loan!A:A, Loan!D:D, "0")</f>
        <v>1022752848</v>
      </c>
      <c r="N2649" s="3" t="str">
        <f>_xlfn.XLOOKUP(Customer8[[#This Row],[Account Number]],Transaction!C:C,Transaction!D:D)</f>
        <v>Loan Payment</v>
      </c>
      <c r="O2649" s="3" t="str">
        <f>_xlfn.XLOOKUP(Customer8[[#This Row],[Account Number]], Transaction!C:C,Transaction!E:E)</f>
        <v>AFT</v>
      </c>
      <c r="P2649" s="2">
        <f>_xlfn.XLOOKUP(Customer8[[#This Row],[Account Number]], Transaction!C:C,Transaction!F:F)</f>
        <v>44249</v>
      </c>
      <c r="Q2649" s="3">
        <f>Customer8[[#This Row],[Bank Deposit]]-Customer8[[#This Row],[Saving Accounts]]</f>
        <v>808590.81650000007</v>
      </c>
      <c r="R2649" s="3">
        <f>IF(AND(K2649="Current", Customer8[[#This Row],[Balance]]&gt;500000), Customer8[[#This Row],[Balance]]*1.02, Customer8[[#This Row],[Balance]])</f>
        <v>808590.81650000007</v>
      </c>
      <c r="S2649" s="3" t="str">
        <f>TEXT(Customer8[[#This Row],[Transaction_Date]], "MMM")</f>
        <v>Feb</v>
      </c>
      <c r="T2649" s="3" t="str">
        <f t="shared" si="41"/>
        <v>70 Yrs &amp; Above</v>
      </c>
      <c r="U2649" s="3" t="str">
        <f>TEXT(Customer8[[#This Row],[Transaction_Date]],"YYYY")</f>
        <v>2021</v>
      </c>
    </row>
    <row r="2650" spans="1:21" x14ac:dyDescent="0.35">
      <c r="A2650" t="s">
        <v>5409</v>
      </c>
      <c r="B2650">
        <v>629323798</v>
      </c>
      <c r="C2650">
        <v>72</v>
      </c>
      <c r="D2650" s="1">
        <v>18408</v>
      </c>
      <c r="E2650" t="s">
        <v>11</v>
      </c>
      <c r="F2650" t="s">
        <v>905</v>
      </c>
      <c r="G2650" t="s">
        <v>2247</v>
      </c>
      <c r="H2650" s="3">
        <v>52569.960599999999</v>
      </c>
      <c r="I2650" s="3">
        <v>11574.0093</v>
      </c>
      <c r="J2650" t="s">
        <v>5410</v>
      </c>
      <c r="K2650" t="str">
        <f>_xlfn.XLOOKUP(A2650, Accounts!A:A, Accounts!E:E, "Not Found")</f>
        <v>Domiciliary</v>
      </c>
      <c r="L2650" s="3">
        <f>_xlfn.XLOOKUP(A2650, Accounts!A:A, Accounts!G:G, 0)</f>
        <v>235953245</v>
      </c>
      <c r="M2650" s="3" t="str">
        <f>_xlfn.XLOOKUP(A2650, Loan!A:A, Loan!D:D, "0")</f>
        <v>0</v>
      </c>
      <c r="N2650" s="3" t="str">
        <f>_xlfn.XLOOKUP(Customer8[[#This Row],[Account Number]],Transaction!C:C,Transaction!D:D)</f>
        <v>Online Payment</v>
      </c>
      <c r="O2650" s="3" t="str">
        <f>_xlfn.XLOOKUP(Customer8[[#This Row],[Account Number]], Transaction!C:C,Transaction!E:E)</f>
        <v>Mobile</v>
      </c>
      <c r="P2650" s="2">
        <f>_xlfn.XLOOKUP(Customer8[[#This Row],[Account Number]], Transaction!C:C,Transaction!F:F)</f>
        <v>44204</v>
      </c>
      <c r="Q2650" s="3">
        <f>Customer8[[#This Row],[Bank Deposit]]-Customer8[[#This Row],[Saving Accounts]]</f>
        <v>40995.951300000001</v>
      </c>
      <c r="R2650" s="3">
        <f>IF(AND(K2650="Current", Customer8[[#This Row],[Balance]]&gt;500000), Customer8[[#This Row],[Balance]]*1.02, Customer8[[#This Row],[Balance]])</f>
        <v>40995.951300000001</v>
      </c>
      <c r="S2650" s="3" t="str">
        <f>TEXT(Customer8[[#This Row],[Transaction_Date]], "MMM")</f>
        <v>Jan</v>
      </c>
      <c r="T2650" s="3" t="str">
        <f t="shared" si="41"/>
        <v>70 Yrs &amp; Above</v>
      </c>
      <c r="U2650" s="3" t="str">
        <f>TEXT(Customer8[[#This Row],[Transaction_Date]],"YYYY")</f>
        <v>2021</v>
      </c>
    </row>
    <row r="2651" spans="1:21" x14ac:dyDescent="0.35">
      <c r="A2651" t="s">
        <v>5411</v>
      </c>
      <c r="B2651">
        <v>468197885</v>
      </c>
      <c r="C2651">
        <v>54</v>
      </c>
      <c r="D2651" s="1">
        <v>24982.5</v>
      </c>
      <c r="E2651" t="s">
        <v>11</v>
      </c>
      <c r="F2651" t="s">
        <v>514</v>
      </c>
      <c r="G2651" t="s">
        <v>2247</v>
      </c>
      <c r="H2651" s="3">
        <v>1291352.7411</v>
      </c>
      <c r="I2651" s="3">
        <v>431733.98849999998</v>
      </c>
      <c r="J2651" t="s">
        <v>5412</v>
      </c>
      <c r="K2651" t="str">
        <f>_xlfn.XLOOKUP(A2651, Accounts!A:A, Accounts!E:E, "Not Found")</f>
        <v>Corporate</v>
      </c>
      <c r="L2651" s="3">
        <f>_xlfn.XLOOKUP(A2651, Accounts!A:A, Accounts!G:G, 0)</f>
        <v>616415744</v>
      </c>
      <c r="M2651" s="3" t="str">
        <f>_xlfn.XLOOKUP(A2651, Loan!A:A, Loan!D:D, "0")</f>
        <v>0</v>
      </c>
      <c r="N2651" s="3" t="str">
        <f>_xlfn.XLOOKUP(Customer8[[#This Row],[Account Number]],Transaction!C:C,Transaction!D:D)</f>
        <v>Money Deposit</v>
      </c>
      <c r="O2651" s="3" t="str">
        <f>_xlfn.XLOOKUP(Customer8[[#This Row],[Account Number]], Transaction!C:C,Transaction!E:E)</f>
        <v>Bank</v>
      </c>
      <c r="P2651" s="2">
        <f>_xlfn.XLOOKUP(Customer8[[#This Row],[Account Number]], Transaction!C:C,Transaction!F:F)</f>
        <v>44507</v>
      </c>
      <c r="Q2651" s="3">
        <f>Customer8[[#This Row],[Bank Deposit]]-Customer8[[#This Row],[Saving Accounts]]</f>
        <v>859618.75260000001</v>
      </c>
      <c r="R2651" s="3">
        <f>IF(AND(K2651="Current", Customer8[[#This Row],[Balance]]&gt;500000), Customer8[[#This Row],[Balance]]*1.02, Customer8[[#This Row],[Balance]])</f>
        <v>859618.75260000001</v>
      </c>
      <c r="S2651" s="3" t="str">
        <f>TEXT(Customer8[[#This Row],[Transaction_Date]], "MMM")</f>
        <v>Nov</v>
      </c>
      <c r="T2651" s="3" t="str">
        <f t="shared" si="41"/>
        <v>50-59 Yrs</v>
      </c>
      <c r="U2651" s="3" t="str">
        <f>TEXT(Customer8[[#This Row],[Transaction_Date]],"YYYY")</f>
        <v>2021</v>
      </c>
    </row>
    <row r="2652" spans="1:21" x14ac:dyDescent="0.35">
      <c r="A2652" t="s">
        <v>5413</v>
      </c>
      <c r="B2652">
        <v>126955197</v>
      </c>
      <c r="C2652">
        <v>70</v>
      </c>
      <c r="D2652" s="1">
        <v>19138.5</v>
      </c>
      <c r="E2652" t="s">
        <v>11</v>
      </c>
      <c r="F2652" t="s">
        <v>1017</v>
      </c>
      <c r="G2652" t="s">
        <v>2247</v>
      </c>
      <c r="H2652" s="3">
        <v>672708.90269999998</v>
      </c>
      <c r="I2652" s="3">
        <v>92280.4712</v>
      </c>
      <c r="J2652" t="s">
        <v>5414</v>
      </c>
      <c r="K2652" t="str">
        <f>_xlfn.XLOOKUP(A2652, Accounts!A:A, Accounts!E:E, "Not Found")</f>
        <v>Savings</v>
      </c>
      <c r="L2652" s="3">
        <f>_xlfn.XLOOKUP(A2652, Accounts!A:A, Accounts!G:G, 0)</f>
        <v>1981445376</v>
      </c>
      <c r="M2652" s="3" t="str">
        <f>_xlfn.XLOOKUP(A2652, Loan!A:A, Loan!D:D, "0")</f>
        <v>0</v>
      </c>
      <c r="N2652" s="3" t="str">
        <f>_xlfn.XLOOKUP(Customer8[[#This Row],[Account Number]],Transaction!C:C,Transaction!D:D)</f>
        <v>Money Deposit</v>
      </c>
      <c r="O2652" s="3" t="str">
        <f>_xlfn.XLOOKUP(Customer8[[#This Row],[Account Number]], Transaction!C:C,Transaction!E:E)</f>
        <v>ATM</v>
      </c>
      <c r="P2652" s="2">
        <f>_xlfn.XLOOKUP(Customer8[[#This Row],[Account Number]], Transaction!C:C,Transaction!F:F)</f>
        <v>44482</v>
      </c>
      <c r="Q2652" s="3">
        <f>Customer8[[#This Row],[Bank Deposit]]-Customer8[[#This Row],[Saving Accounts]]</f>
        <v>580428.43149999995</v>
      </c>
      <c r="R2652" s="3">
        <f>IF(AND(K2652="Current", Customer8[[#This Row],[Balance]]&gt;500000), Customer8[[#This Row],[Balance]]*1.02, Customer8[[#This Row],[Balance]])</f>
        <v>580428.43149999995</v>
      </c>
      <c r="S2652" s="3" t="str">
        <f>TEXT(Customer8[[#This Row],[Transaction_Date]], "MMM")</f>
        <v>Oct</v>
      </c>
      <c r="T2652" s="3" t="str">
        <f t="shared" si="41"/>
        <v>70 Yrs &amp; Above</v>
      </c>
      <c r="U2652" s="3" t="str">
        <f>TEXT(Customer8[[#This Row],[Transaction_Date]],"YYYY")</f>
        <v>2021</v>
      </c>
    </row>
    <row r="2653" spans="1:21" x14ac:dyDescent="0.35">
      <c r="A2653" t="s">
        <v>5415</v>
      </c>
      <c r="B2653">
        <v>804272743</v>
      </c>
      <c r="C2653">
        <v>64</v>
      </c>
      <c r="D2653" s="1">
        <v>21330</v>
      </c>
      <c r="E2653" t="s">
        <v>11</v>
      </c>
      <c r="F2653" t="s">
        <v>1432</v>
      </c>
      <c r="G2653" t="s">
        <v>2247</v>
      </c>
      <c r="H2653" s="3">
        <v>676238.74159999995</v>
      </c>
      <c r="I2653" s="3">
        <v>333242.64909999998</v>
      </c>
      <c r="J2653" t="s">
        <v>5416</v>
      </c>
      <c r="K2653" t="str">
        <f>_xlfn.XLOOKUP(A2653, Accounts!A:A, Accounts!E:E, "Not Found")</f>
        <v>Domiciliary</v>
      </c>
      <c r="L2653" s="3">
        <f>_xlfn.XLOOKUP(A2653, Accounts!A:A, Accounts!G:G, 0)</f>
        <v>1463324544</v>
      </c>
      <c r="M2653" s="3" t="str">
        <f>_xlfn.XLOOKUP(A2653, Loan!A:A, Loan!D:D, "0")</f>
        <v>0</v>
      </c>
      <c r="N2653" s="3" t="str">
        <f>_xlfn.XLOOKUP(Customer8[[#This Row],[Account Number]],Transaction!C:C,Transaction!D:D)</f>
        <v>Money Transfer</v>
      </c>
      <c r="O2653" s="3" t="str">
        <f>_xlfn.XLOOKUP(Customer8[[#This Row],[Account Number]], Transaction!C:C,Transaction!E:E)</f>
        <v>Bank</v>
      </c>
      <c r="P2653" s="2">
        <f>_xlfn.XLOOKUP(Customer8[[#This Row],[Account Number]], Transaction!C:C,Transaction!F:F)</f>
        <v>44538</v>
      </c>
      <c r="Q2653" s="3">
        <f>Customer8[[#This Row],[Bank Deposit]]-Customer8[[#This Row],[Saving Accounts]]</f>
        <v>342996.09249999997</v>
      </c>
      <c r="R2653" s="3">
        <f>IF(AND(K2653="Current", Customer8[[#This Row],[Balance]]&gt;500000), Customer8[[#This Row],[Balance]]*1.02, Customer8[[#This Row],[Balance]])</f>
        <v>342996.09249999997</v>
      </c>
      <c r="S2653" s="3" t="str">
        <f>TEXT(Customer8[[#This Row],[Transaction_Date]], "MMM")</f>
        <v>Dec</v>
      </c>
      <c r="T2653" s="3" t="str">
        <f t="shared" si="41"/>
        <v>60-69 Yrs</v>
      </c>
      <c r="U2653" s="3" t="str">
        <f>TEXT(Customer8[[#This Row],[Transaction_Date]],"YYYY")</f>
        <v>2021</v>
      </c>
    </row>
    <row r="2654" spans="1:21" x14ac:dyDescent="0.35">
      <c r="A2654" t="s">
        <v>5417</v>
      </c>
      <c r="B2654">
        <v>646448345</v>
      </c>
      <c r="C2654">
        <v>50</v>
      </c>
      <c r="D2654" s="1">
        <v>26443.5</v>
      </c>
      <c r="E2654" t="s">
        <v>11</v>
      </c>
      <c r="F2654" t="s">
        <v>115</v>
      </c>
      <c r="G2654" t="s">
        <v>2247</v>
      </c>
      <c r="H2654" s="3">
        <v>1453804.3149000001</v>
      </c>
      <c r="I2654" s="3">
        <v>378382.04200000002</v>
      </c>
      <c r="J2654" t="s">
        <v>5418</v>
      </c>
      <c r="K2654" t="str">
        <f>_xlfn.XLOOKUP(A2654, Accounts!A:A, Accounts!E:E, "Not Found")</f>
        <v>Fixed Deposit</v>
      </c>
      <c r="L2654" s="3">
        <f>_xlfn.XLOOKUP(A2654, Accounts!A:A, Accounts!G:G, 0)</f>
        <v>25059615</v>
      </c>
      <c r="M2654" s="3" t="str">
        <f>_xlfn.XLOOKUP(A2654, Loan!A:A, Loan!D:D, "0")</f>
        <v>0</v>
      </c>
      <c r="N2654" s="3" t="str">
        <f>_xlfn.XLOOKUP(Customer8[[#This Row],[Account Number]],Transaction!C:C,Transaction!D:D)</f>
        <v>Checks</v>
      </c>
      <c r="O2654" s="3" t="str">
        <f>_xlfn.XLOOKUP(Customer8[[#This Row],[Account Number]], Transaction!C:C,Transaction!E:E)</f>
        <v>Bank</v>
      </c>
      <c r="P2654" s="2">
        <f>_xlfn.XLOOKUP(Customer8[[#This Row],[Account Number]], Transaction!C:C,Transaction!F:F)</f>
        <v>44461</v>
      </c>
      <c r="Q2654" s="3">
        <f>Customer8[[#This Row],[Bank Deposit]]-Customer8[[#This Row],[Saving Accounts]]</f>
        <v>1075422.2729000002</v>
      </c>
      <c r="R2654" s="3">
        <f>IF(AND(K2654="Current", Customer8[[#This Row],[Balance]]&gt;500000), Customer8[[#This Row],[Balance]]*1.02, Customer8[[#This Row],[Balance]])</f>
        <v>1075422.2729000002</v>
      </c>
      <c r="S2654" s="3" t="str">
        <f>TEXT(Customer8[[#This Row],[Transaction_Date]], "MMM")</f>
        <v>Sep</v>
      </c>
      <c r="T2654" s="3" t="str">
        <f t="shared" si="41"/>
        <v>50-59 Yrs</v>
      </c>
      <c r="U2654" s="3" t="str">
        <f>TEXT(Customer8[[#This Row],[Transaction_Date]],"YYYY")</f>
        <v>2021</v>
      </c>
    </row>
    <row r="2655" spans="1:21" x14ac:dyDescent="0.35">
      <c r="A2655" t="s">
        <v>5419</v>
      </c>
      <c r="B2655">
        <v>467206461</v>
      </c>
      <c r="C2655">
        <v>48</v>
      </c>
      <c r="D2655" s="1">
        <v>27174</v>
      </c>
      <c r="E2655" t="s">
        <v>11</v>
      </c>
      <c r="F2655" t="s">
        <v>406</v>
      </c>
      <c r="G2655" t="s">
        <v>2247</v>
      </c>
      <c r="H2655" s="3">
        <v>1599208.3126000001</v>
      </c>
      <c r="I2655" s="3">
        <v>351435.77799999999</v>
      </c>
      <c r="J2655" t="s">
        <v>5420</v>
      </c>
      <c r="K2655" t="str">
        <f>_xlfn.XLOOKUP(A2655, Accounts!A:A, Accounts!E:E, "Not Found")</f>
        <v>Current</v>
      </c>
      <c r="L2655" s="3">
        <f>_xlfn.XLOOKUP(A2655, Accounts!A:A, Accounts!G:G, 0)</f>
        <v>507566468</v>
      </c>
      <c r="M2655" s="3" t="str">
        <f>_xlfn.XLOOKUP(A2655, Loan!A:A, Loan!D:D, "0")</f>
        <v>0</v>
      </c>
      <c r="N2655" s="3" t="str">
        <f>_xlfn.XLOOKUP(Customer8[[#This Row],[Account Number]],Transaction!C:C,Transaction!D:D)</f>
        <v>Online Payment</v>
      </c>
      <c r="O2655" s="3" t="str">
        <f>_xlfn.XLOOKUP(Customer8[[#This Row],[Account Number]], Transaction!C:C,Transaction!E:E)</f>
        <v>Mobile</v>
      </c>
      <c r="P2655" s="2">
        <f>_xlfn.XLOOKUP(Customer8[[#This Row],[Account Number]], Transaction!C:C,Transaction!F:F)</f>
        <v>44615</v>
      </c>
      <c r="Q2655" s="3">
        <f>Customer8[[#This Row],[Bank Deposit]]-Customer8[[#This Row],[Saving Accounts]]</f>
        <v>1247772.5346000001</v>
      </c>
      <c r="R2655" s="3">
        <f>IF(AND(K2655="Current", Customer8[[#This Row],[Balance]]&gt;500000), Customer8[[#This Row],[Balance]]*1.02, Customer8[[#This Row],[Balance]])</f>
        <v>1272727.9852920002</v>
      </c>
      <c r="S2655" s="3" t="str">
        <f>TEXT(Customer8[[#This Row],[Transaction_Date]], "MMM")</f>
        <v>Feb</v>
      </c>
      <c r="T2655" s="3" t="str">
        <f t="shared" si="41"/>
        <v>40-49 Yrs</v>
      </c>
      <c r="U2655" s="3" t="str">
        <f>TEXT(Customer8[[#This Row],[Transaction_Date]],"YYYY")</f>
        <v>2022</v>
      </c>
    </row>
    <row r="2656" spans="1:21" x14ac:dyDescent="0.35">
      <c r="A2656" t="s">
        <v>5421</v>
      </c>
      <c r="B2656">
        <v>873700581</v>
      </c>
      <c r="C2656">
        <v>30</v>
      </c>
      <c r="D2656" s="1">
        <v>33748.5</v>
      </c>
      <c r="E2656" t="s">
        <v>11</v>
      </c>
      <c r="F2656" t="s">
        <v>482</v>
      </c>
      <c r="G2656" t="s">
        <v>2247</v>
      </c>
      <c r="H2656" s="3">
        <v>370769.9424</v>
      </c>
      <c r="I2656" s="3">
        <v>287852.30070000002</v>
      </c>
      <c r="J2656" t="s">
        <v>5422</v>
      </c>
      <c r="K2656" t="str">
        <f>_xlfn.XLOOKUP(A2656, Accounts!A:A, Accounts!E:E, "Not Found")</f>
        <v>Corporate</v>
      </c>
      <c r="L2656" s="3">
        <f>_xlfn.XLOOKUP(A2656, Accounts!A:A, Accounts!G:G, 0)</f>
        <v>3905432496</v>
      </c>
      <c r="M2656" s="3" t="str">
        <f>_xlfn.XLOOKUP(A2656, Loan!A:A, Loan!D:D, "0")</f>
        <v>0</v>
      </c>
      <c r="N2656" s="3" t="str">
        <f>_xlfn.XLOOKUP(Customer8[[#This Row],[Account Number]],Transaction!C:C,Transaction!D:D)</f>
        <v>Money Deposit</v>
      </c>
      <c r="O2656" s="3" t="str">
        <f>_xlfn.XLOOKUP(Customer8[[#This Row],[Account Number]], Transaction!C:C,Transaction!E:E)</f>
        <v>Bank</v>
      </c>
      <c r="P2656" s="2">
        <f>_xlfn.XLOOKUP(Customer8[[#This Row],[Account Number]], Transaction!C:C,Transaction!F:F)</f>
        <v>44612</v>
      </c>
      <c r="Q2656" s="3">
        <f>Customer8[[#This Row],[Bank Deposit]]-Customer8[[#This Row],[Saving Accounts]]</f>
        <v>82917.641699999978</v>
      </c>
      <c r="R2656" s="3">
        <f>IF(AND(K2656="Current", Customer8[[#This Row],[Balance]]&gt;500000), Customer8[[#This Row],[Balance]]*1.02, Customer8[[#This Row],[Balance]])</f>
        <v>82917.641699999978</v>
      </c>
      <c r="S2656" s="3" t="str">
        <f>TEXT(Customer8[[#This Row],[Transaction_Date]], "MMM")</f>
        <v>Feb</v>
      </c>
      <c r="T2656" s="3" t="str">
        <f t="shared" si="41"/>
        <v>30-39 Yrs</v>
      </c>
      <c r="U2656" s="3" t="str">
        <f>TEXT(Customer8[[#This Row],[Transaction_Date]],"YYYY")</f>
        <v>2022</v>
      </c>
    </row>
    <row r="2657" spans="1:21" x14ac:dyDescent="0.35">
      <c r="A2657" t="s">
        <v>5423</v>
      </c>
      <c r="B2657">
        <v>683793376</v>
      </c>
      <c r="C2657">
        <v>56</v>
      </c>
      <c r="D2657" s="1">
        <v>24252</v>
      </c>
      <c r="E2657" t="s">
        <v>11</v>
      </c>
      <c r="F2657" t="s">
        <v>390</v>
      </c>
      <c r="G2657" t="s">
        <v>2247</v>
      </c>
      <c r="H2657" s="3">
        <v>199877.04180000001</v>
      </c>
      <c r="I2657" s="3">
        <v>91210.556700000001</v>
      </c>
      <c r="J2657" t="s">
        <v>5424</v>
      </c>
      <c r="K2657" t="str">
        <f>_xlfn.XLOOKUP(A2657, Accounts!A:A, Accounts!E:E, "Not Found")</f>
        <v>Domiciliary</v>
      </c>
      <c r="L2657" s="3">
        <f>_xlfn.XLOOKUP(A2657, Accounts!A:A, Accounts!G:G, 0)</f>
        <v>2236564512</v>
      </c>
      <c r="M2657" s="3" t="str">
        <f>_xlfn.XLOOKUP(A2657, Loan!A:A, Loan!D:D, "0")</f>
        <v>0</v>
      </c>
      <c r="N2657" s="3" t="str">
        <f>_xlfn.XLOOKUP(Customer8[[#This Row],[Account Number]],Transaction!C:C,Transaction!D:D)</f>
        <v>Online Payment</v>
      </c>
      <c r="O2657" s="3" t="str">
        <f>_xlfn.XLOOKUP(Customer8[[#This Row],[Account Number]], Transaction!C:C,Transaction!E:E)</f>
        <v>Card</v>
      </c>
      <c r="P2657" s="2">
        <f>_xlfn.XLOOKUP(Customer8[[#This Row],[Account Number]], Transaction!C:C,Transaction!F:F)</f>
        <v>44282</v>
      </c>
      <c r="Q2657" s="3">
        <f>Customer8[[#This Row],[Bank Deposit]]-Customer8[[#This Row],[Saving Accounts]]</f>
        <v>108666.48510000001</v>
      </c>
      <c r="R2657" s="3">
        <f>IF(AND(K2657="Current", Customer8[[#This Row],[Balance]]&gt;500000), Customer8[[#This Row],[Balance]]*1.02, Customer8[[#This Row],[Balance]])</f>
        <v>108666.48510000001</v>
      </c>
      <c r="S2657" s="3" t="str">
        <f>TEXT(Customer8[[#This Row],[Transaction_Date]], "MMM")</f>
        <v>Mar</v>
      </c>
      <c r="T2657" s="3" t="str">
        <f t="shared" si="41"/>
        <v>50-59 Yrs</v>
      </c>
      <c r="U2657" s="3" t="str">
        <f>TEXT(Customer8[[#This Row],[Transaction_Date]],"YYYY")</f>
        <v>2021</v>
      </c>
    </row>
    <row r="2658" spans="1:21" x14ac:dyDescent="0.35">
      <c r="A2658" t="s">
        <v>5425</v>
      </c>
      <c r="B2658">
        <v>20886327</v>
      </c>
      <c r="C2658">
        <v>76</v>
      </c>
      <c r="D2658" s="1">
        <v>16947</v>
      </c>
      <c r="E2658" t="s">
        <v>11</v>
      </c>
      <c r="F2658" t="s">
        <v>16</v>
      </c>
      <c r="G2658" t="s">
        <v>2247</v>
      </c>
      <c r="H2658" s="3">
        <v>814077.78359999997</v>
      </c>
      <c r="I2658" s="3">
        <v>115318.7006</v>
      </c>
      <c r="J2658" t="s">
        <v>5426</v>
      </c>
      <c r="K2658" t="str">
        <f>_xlfn.XLOOKUP(A2658, Accounts!A:A, Accounts!E:E, "Not Found")</f>
        <v>Joint</v>
      </c>
      <c r="L2658" s="3">
        <f>_xlfn.XLOOKUP(A2658, Accounts!A:A, Accounts!G:G, 0)</f>
        <v>214416</v>
      </c>
      <c r="M2658" s="3">
        <f>_xlfn.XLOOKUP(A2658, Loan!A:A, Loan!D:D, "0")</f>
        <v>1622899728</v>
      </c>
      <c r="N2658" s="3" t="str">
        <f>_xlfn.XLOOKUP(Customer8[[#This Row],[Account Number]],Transaction!C:C,Transaction!D:D)</f>
        <v>Loan Payment</v>
      </c>
      <c r="O2658" s="3" t="str">
        <f>_xlfn.XLOOKUP(Customer8[[#This Row],[Account Number]], Transaction!C:C,Transaction!E:E)</f>
        <v>AFT</v>
      </c>
      <c r="P2658" s="2">
        <f>_xlfn.XLOOKUP(Customer8[[#This Row],[Account Number]], Transaction!C:C,Transaction!F:F)</f>
        <v>44322</v>
      </c>
      <c r="Q2658" s="3">
        <f>Customer8[[#This Row],[Bank Deposit]]-Customer8[[#This Row],[Saving Accounts]]</f>
        <v>698759.08299999998</v>
      </c>
      <c r="R2658" s="3">
        <f>IF(AND(K2658="Current", Customer8[[#This Row],[Balance]]&gt;500000), Customer8[[#This Row],[Balance]]*1.02, Customer8[[#This Row],[Balance]])</f>
        <v>698759.08299999998</v>
      </c>
      <c r="S2658" s="3" t="str">
        <f>TEXT(Customer8[[#This Row],[Transaction_Date]], "MMM")</f>
        <v>May</v>
      </c>
      <c r="T2658" s="3" t="str">
        <f t="shared" si="41"/>
        <v>70 Yrs &amp; Above</v>
      </c>
      <c r="U2658" s="3" t="str">
        <f>TEXT(Customer8[[#This Row],[Transaction_Date]],"YYYY")</f>
        <v>2021</v>
      </c>
    </row>
    <row r="2659" spans="1:21" x14ac:dyDescent="0.35">
      <c r="A2659" t="s">
        <v>5427</v>
      </c>
      <c r="B2659">
        <v>578101395</v>
      </c>
      <c r="C2659">
        <v>28</v>
      </c>
      <c r="D2659" s="1">
        <v>34479</v>
      </c>
      <c r="E2659" t="s">
        <v>11</v>
      </c>
      <c r="F2659" t="s">
        <v>350</v>
      </c>
      <c r="G2659" t="s">
        <v>2247</v>
      </c>
      <c r="H2659" s="3">
        <v>60424.783799999997</v>
      </c>
      <c r="I2659" s="3">
        <v>13030.736000000001</v>
      </c>
      <c r="J2659" t="s">
        <v>5428</v>
      </c>
      <c r="K2659" t="str">
        <f>_xlfn.XLOOKUP(A2659, Accounts!A:A, Accounts!E:E, "Not Found")</f>
        <v>Domiciliary</v>
      </c>
      <c r="L2659" s="3">
        <f>_xlfn.XLOOKUP(A2659, Accounts!A:A, Accounts!G:G, 0)</f>
        <v>1595799675</v>
      </c>
      <c r="M2659" s="3" t="str">
        <f>_xlfn.XLOOKUP(A2659, Loan!A:A, Loan!D:D, "0")</f>
        <v>0</v>
      </c>
      <c r="N2659" s="3" t="str">
        <f>_xlfn.XLOOKUP(Customer8[[#This Row],[Account Number]],Transaction!C:C,Transaction!D:D)</f>
        <v>Online Payment</v>
      </c>
      <c r="O2659" s="3" t="str">
        <f>_xlfn.XLOOKUP(Customer8[[#This Row],[Account Number]], Transaction!C:C,Transaction!E:E)</f>
        <v>Card</v>
      </c>
      <c r="P2659" s="2">
        <f>_xlfn.XLOOKUP(Customer8[[#This Row],[Account Number]], Transaction!C:C,Transaction!F:F)</f>
        <v>44407</v>
      </c>
      <c r="Q2659" s="3">
        <f>Customer8[[#This Row],[Bank Deposit]]-Customer8[[#This Row],[Saving Accounts]]</f>
        <v>47394.0478</v>
      </c>
      <c r="R2659" s="3">
        <f>IF(AND(K2659="Current", Customer8[[#This Row],[Balance]]&gt;500000), Customer8[[#This Row],[Balance]]*1.02, Customer8[[#This Row],[Balance]])</f>
        <v>47394.0478</v>
      </c>
      <c r="S2659" s="3" t="str">
        <f>TEXT(Customer8[[#This Row],[Transaction_Date]], "MMM")</f>
        <v>Jul</v>
      </c>
      <c r="T2659" s="3" t="str">
        <f t="shared" si="41"/>
        <v>20-29 Yrs</v>
      </c>
      <c r="U2659" s="3" t="str">
        <f>TEXT(Customer8[[#This Row],[Transaction_Date]],"YYYY")</f>
        <v>2021</v>
      </c>
    </row>
    <row r="2660" spans="1:21" x14ac:dyDescent="0.35">
      <c r="A2660" t="s">
        <v>5429</v>
      </c>
      <c r="B2660">
        <v>282505659</v>
      </c>
      <c r="C2660">
        <v>18</v>
      </c>
      <c r="D2660" s="1">
        <v>38131.5</v>
      </c>
      <c r="E2660" t="s">
        <v>11</v>
      </c>
      <c r="F2660" t="s">
        <v>22</v>
      </c>
      <c r="G2660" t="s">
        <v>2247</v>
      </c>
      <c r="H2660" s="3">
        <v>659353.32310000004</v>
      </c>
      <c r="I2660" s="3">
        <v>84035.227499999994</v>
      </c>
      <c r="J2660" t="s">
        <v>5430</v>
      </c>
      <c r="K2660" t="str">
        <f>_xlfn.XLOOKUP(A2660, Accounts!A:A, Accounts!E:E, "Not Found")</f>
        <v>Domiciliary</v>
      </c>
      <c r="L2660" s="3">
        <f>_xlfn.XLOOKUP(A2660, Accounts!A:A, Accounts!G:G, 0)</f>
        <v>52253838</v>
      </c>
      <c r="M2660" s="3" t="str">
        <f>_xlfn.XLOOKUP(A2660, Loan!A:A, Loan!D:D, "0")</f>
        <v>0</v>
      </c>
      <c r="N2660" s="3" t="str">
        <f>_xlfn.XLOOKUP(Customer8[[#This Row],[Account Number]],Transaction!C:C,Transaction!D:D)</f>
        <v>Cash Withdrawal</v>
      </c>
      <c r="O2660" s="3" t="str">
        <f>_xlfn.XLOOKUP(Customer8[[#This Row],[Account Number]], Transaction!C:C,Transaction!E:E)</f>
        <v>POS</v>
      </c>
      <c r="P2660" s="2">
        <f>_xlfn.XLOOKUP(Customer8[[#This Row],[Account Number]], Transaction!C:C,Transaction!F:F)</f>
        <v>44663</v>
      </c>
      <c r="Q2660" s="3">
        <f>Customer8[[#This Row],[Bank Deposit]]-Customer8[[#This Row],[Saving Accounts]]</f>
        <v>575318.0956</v>
      </c>
      <c r="R2660" s="3">
        <f>IF(AND(K2660="Current", Customer8[[#This Row],[Balance]]&gt;500000), Customer8[[#This Row],[Balance]]*1.02, Customer8[[#This Row],[Balance]])</f>
        <v>575318.0956</v>
      </c>
      <c r="S2660" s="3" t="str">
        <f>TEXT(Customer8[[#This Row],[Transaction_Date]], "MMM")</f>
        <v>Apr</v>
      </c>
      <c r="T2660" s="3" t="str">
        <f t="shared" si="41"/>
        <v>Below 20 Yrs</v>
      </c>
      <c r="U2660" s="3" t="str">
        <f>TEXT(Customer8[[#This Row],[Transaction_Date]],"YYYY")</f>
        <v>2022</v>
      </c>
    </row>
    <row r="2661" spans="1:21" x14ac:dyDescent="0.35">
      <c r="A2661" t="s">
        <v>5431</v>
      </c>
      <c r="B2661">
        <v>48927497</v>
      </c>
      <c r="C2661">
        <v>30</v>
      </c>
      <c r="D2661" s="1">
        <v>33748.5</v>
      </c>
      <c r="E2661" t="s">
        <v>11</v>
      </c>
      <c r="F2661" t="s">
        <v>373</v>
      </c>
      <c r="G2661" t="s">
        <v>2247</v>
      </c>
      <c r="H2661" s="3">
        <v>386551.7536</v>
      </c>
      <c r="I2661" s="3">
        <v>190855.0477</v>
      </c>
      <c r="J2661" t="s">
        <v>5432</v>
      </c>
      <c r="K2661" t="str">
        <f>_xlfn.XLOOKUP(A2661, Accounts!A:A, Accounts!E:E, "Not Found")</f>
        <v>Savings</v>
      </c>
      <c r="L2661" s="3">
        <f>_xlfn.XLOOKUP(A2661, Accounts!A:A, Accounts!G:G, 0)</f>
        <v>1502244879</v>
      </c>
      <c r="M2661" s="3" t="str">
        <f>_xlfn.XLOOKUP(A2661, Loan!A:A, Loan!D:D, "0")</f>
        <v>0</v>
      </c>
      <c r="N2661" s="3" t="str">
        <f>_xlfn.XLOOKUP(Customer8[[#This Row],[Account Number]],Transaction!C:C,Transaction!D:D)</f>
        <v>Money Deposit</v>
      </c>
      <c r="O2661" s="3" t="str">
        <f>_xlfn.XLOOKUP(Customer8[[#This Row],[Account Number]], Transaction!C:C,Transaction!E:E)</f>
        <v>Bank</v>
      </c>
      <c r="P2661" s="2">
        <f>_xlfn.XLOOKUP(Customer8[[#This Row],[Account Number]], Transaction!C:C,Transaction!F:F)</f>
        <v>44645</v>
      </c>
      <c r="Q2661" s="3">
        <f>Customer8[[#This Row],[Bank Deposit]]-Customer8[[#This Row],[Saving Accounts]]</f>
        <v>195696.7059</v>
      </c>
      <c r="R2661" s="3">
        <f>IF(AND(K2661="Current", Customer8[[#This Row],[Balance]]&gt;500000), Customer8[[#This Row],[Balance]]*1.02, Customer8[[#This Row],[Balance]])</f>
        <v>195696.7059</v>
      </c>
      <c r="S2661" s="3" t="str">
        <f>TEXT(Customer8[[#This Row],[Transaction_Date]], "MMM")</f>
        <v>Mar</v>
      </c>
      <c r="T2661" s="3" t="str">
        <f t="shared" si="41"/>
        <v>30-39 Yrs</v>
      </c>
      <c r="U2661" s="3" t="str">
        <f>TEXT(Customer8[[#This Row],[Transaction_Date]],"YYYY")</f>
        <v>2022</v>
      </c>
    </row>
    <row r="2662" spans="1:21" x14ac:dyDescent="0.35">
      <c r="A2662" t="s">
        <v>5433</v>
      </c>
      <c r="B2662">
        <v>448953982</v>
      </c>
      <c r="C2662">
        <v>35</v>
      </c>
      <c r="D2662" s="1">
        <v>31922.25</v>
      </c>
      <c r="E2662" t="s">
        <v>11</v>
      </c>
      <c r="F2662" t="s">
        <v>1186</v>
      </c>
      <c r="G2662" t="s">
        <v>2247</v>
      </c>
      <c r="H2662" s="3">
        <v>469038.875</v>
      </c>
      <c r="I2662" s="3">
        <v>98288.146299999993</v>
      </c>
      <c r="J2662" t="s">
        <v>5434</v>
      </c>
      <c r="K2662" t="str">
        <f>_xlfn.XLOOKUP(A2662, Accounts!A:A, Accounts!E:E, "Not Found")</f>
        <v>Domiciliary</v>
      </c>
      <c r="L2662" s="3">
        <f>_xlfn.XLOOKUP(A2662, Accounts!A:A, Accounts!G:G, 0)</f>
        <v>834413176</v>
      </c>
      <c r="M2662" s="3" t="str">
        <f>_xlfn.XLOOKUP(A2662, Loan!A:A, Loan!D:D, "0")</f>
        <v>0</v>
      </c>
      <c r="N2662" s="3" t="str">
        <f>_xlfn.XLOOKUP(Customer8[[#This Row],[Account Number]],Transaction!C:C,Transaction!D:D)</f>
        <v>Online Payment</v>
      </c>
      <c r="O2662" s="3" t="str">
        <f>_xlfn.XLOOKUP(Customer8[[#This Row],[Account Number]], Transaction!C:C,Transaction!E:E)</f>
        <v>Internet Banking</v>
      </c>
      <c r="P2662" s="2">
        <f>_xlfn.XLOOKUP(Customer8[[#This Row],[Account Number]], Transaction!C:C,Transaction!F:F)</f>
        <v>44401</v>
      </c>
      <c r="Q2662" s="3">
        <f>Customer8[[#This Row],[Bank Deposit]]-Customer8[[#This Row],[Saving Accounts]]</f>
        <v>370750.72869999998</v>
      </c>
      <c r="R2662" s="3">
        <f>IF(AND(K2662="Current", Customer8[[#This Row],[Balance]]&gt;500000), Customer8[[#This Row],[Balance]]*1.02, Customer8[[#This Row],[Balance]])</f>
        <v>370750.72869999998</v>
      </c>
      <c r="S2662" s="3" t="str">
        <f>TEXT(Customer8[[#This Row],[Transaction_Date]], "MMM")</f>
        <v>Jul</v>
      </c>
      <c r="T2662" s="3" t="str">
        <f t="shared" si="41"/>
        <v>30-39 Yrs</v>
      </c>
      <c r="U2662" s="3" t="str">
        <f>TEXT(Customer8[[#This Row],[Transaction_Date]],"YYYY")</f>
        <v>2021</v>
      </c>
    </row>
    <row r="2663" spans="1:21" x14ac:dyDescent="0.35">
      <c r="A2663" t="s">
        <v>5435</v>
      </c>
      <c r="B2663">
        <v>313980008</v>
      </c>
      <c r="C2663">
        <v>24</v>
      </c>
      <c r="D2663" s="1">
        <v>35940</v>
      </c>
      <c r="E2663" t="s">
        <v>11</v>
      </c>
      <c r="F2663" t="s">
        <v>810</v>
      </c>
      <c r="G2663" t="s">
        <v>2247</v>
      </c>
      <c r="H2663" s="3">
        <v>47024.477800000001</v>
      </c>
      <c r="I2663" s="3">
        <v>24784.6659</v>
      </c>
      <c r="J2663" t="s">
        <v>5436</v>
      </c>
      <c r="K2663" t="str">
        <f>_xlfn.XLOOKUP(A2663, Accounts!A:A, Accounts!E:E, "Not Found")</f>
        <v>Domiciliary</v>
      </c>
      <c r="L2663" s="3">
        <f>_xlfn.XLOOKUP(A2663, Accounts!A:A, Accounts!G:G, 0)</f>
        <v>993077928</v>
      </c>
      <c r="M2663" s="3" t="str">
        <f>_xlfn.XLOOKUP(A2663, Loan!A:A, Loan!D:D, "0")</f>
        <v>0</v>
      </c>
      <c r="N2663" s="3" t="str">
        <f>_xlfn.XLOOKUP(Customer8[[#This Row],[Account Number]],Transaction!C:C,Transaction!D:D)</f>
        <v>Money Deposit</v>
      </c>
      <c r="O2663" s="3" t="str">
        <f>_xlfn.XLOOKUP(Customer8[[#This Row],[Account Number]], Transaction!C:C,Transaction!E:E)</f>
        <v>Bank</v>
      </c>
      <c r="P2663" s="2">
        <f>_xlfn.XLOOKUP(Customer8[[#This Row],[Account Number]], Transaction!C:C,Transaction!F:F)</f>
        <v>44579</v>
      </c>
      <c r="Q2663" s="3">
        <f>Customer8[[#This Row],[Bank Deposit]]-Customer8[[#This Row],[Saving Accounts]]</f>
        <v>22239.811900000001</v>
      </c>
      <c r="R2663" s="3">
        <f>IF(AND(K2663="Current", Customer8[[#This Row],[Balance]]&gt;500000), Customer8[[#This Row],[Balance]]*1.02, Customer8[[#This Row],[Balance]])</f>
        <v>22239.811900000001</v>
      </c>
      <c r="S2663" s="3" t="str">
        <f>TEXT(Customer8[[#This Row],[Transaction_Date]], "MMM")</f>
        <v>Jan</v>
      </c>
      <c r="T2663" s="3" t="str">
        <f t="shared" si="41"/>
        <v>20-29 Yrs</v>
      </c>
      <c r="U2663" s="3" t="str">
        <f>TEXT(Customer8[[#This Row],[Transaction_Date]],"YYYY")</f>
        <v>2022</v>
      </c>
    </row>
    <row r="2664" spans="1:21" x14ac:dyDescent="0.35">
      <c r="A2664" t="s">
        <v>5437</v>
      </c>
      <c r="B2664">
        <v>765691385</v>
      </c>
      <c r="C2664">
        <v>47</v>
      </c>
      <c r="D2664" s="1">
        <v>27539.25</v>
      </c>
      <c r="E2664" t="s">
        <v>11</v>
      </c>
      <c r="F2664" t="s">
        <v>253</v>
      </c>
      <c r="G2664" t="s">
        <v>2247</v>
      </c>
      <c r="H2664" s="3">
        <v>481590.33</v>
      </c>
      <c r="I2664" s="3">
        <v>161043.8064</v>
      </c>
      <c r="J2664" t="s">
        <v>5438</v>
      </c>
      <c r="K2664" t="str">
        <f>_xlfn.XLOOKUP(A2664, Accounts!A:A, Accounts!E:E, "Not Found")</f>
        <v>Corporate</v>
      </c>
      <c r="L2664" s="3">
        <f>_xlfn.XLOOKUP(A2664, Accounts!A:A, Accounts!G:G, 0)</f>
        <v>1339569024</v>
      </c>
      <c r="M2664" s="3" t="str">
        <f>_xlfn.XLOOKUP(A2664, Loan!A:A, Loan!D:D, "0")</f>
        <v>0</v>
      </c>
      <c r="N2664" s="3" t="str">
        <f>_xlfn.XLOOKUP(Customer8[[#This Row],[Account Number]],Transaction!C:C,Transaction!D:D)</f>
        <v>Cash Withdrawal</v>
      </c>
      <c r="O2664" s="3" t="str">
        <f>_xlfn.XLOOKUP(Customer8[[#This Row],[Account Number]], Transaction!C:C,Transaction!E:E)</f>
        <v>Bank</v>
      </c>
      <c r="P2664" s="2">
        <f>_xlfn.XLOOKUP(Customer8[[#This Row],[Account Number]], Transaction!C:C,Transaction!F:F)</f>
        <v>44420</v>
      </c>
      <c r="Q2664" s="3">
        <f>Customer8[[#This Row],[Bank Deposit]]-Customer8[[#This Row],[Saving Accounts]]</f>
        <v>320546.52360000001</v>
      </c>
      <c r="R2664" s="3">
        <f>IF(AND(K2664="Current", Customer8[[#This Row],[Balance]]&gt;500000), Customer8[[#This Row],[Balance]]*1.02, Customer8[[#This Row],[Balance]])</f>
        <v>320546.52360000001</v>
      </c>
      <c r="S2664" s="3" t="str">
        <f>TEXT(Customer8[[#This Row],[Transaction_Date]], "MMM")</f>
        <v>Aug</v>
      </c>
      <c r="T2664" s="3" t="str">
        <f t="shared" si="41"/>
        <v>40-49 Yrs</v>
      </c>
      <c r="U2664" s="3" t="str">
        <f>TEXT(Customer8[[#This Row],[Transaction_Date]],"YYYY")</f>
        <v>2021</v>
      </c>
    </row>
    <row r="2665" spans="1:21" x14ac:dyDescent="0.35">
      <c r="A2665" t="s">
        <v>3430</v>
      </c>
      <c r="B2665">
        <v>296436568</v>
      </c>
      <c r="C2665">
        <v>46</v>
      </c>
      <c r="D2665" s="1">
        <v>27904.5</v>
      </c>
      <c r="E2665" t="s">
        <v>11</v>
      </c>
      <c r="F2665" t="s">
        <v>968</v>
      </c>
      <c r="G2665" t="s">
        <v>2247</v>
      </c>
      <c r="H2665" s="3">
        <v>41200.183299999997</v>
      </c>
      <c r="I2665" s="3">
        <v>24639.3253</v>
      </c>
      <c r="J2665" t="s">
        <v>5439</v>
      </c>
      <c r="K2665" t="str">
        <f>_xlfn.XLOOKUP(A2665, Accounts!A:A, Accounts!E:E, "Not Found")</f>
        <v>Joint</v>
      </c>
      <c r="L2665" s="3">
        <f>_xlfn.XLOOKUP(A2665, Accounts!A:A, Accounts!G:G, 0)</f>
        <v>2355895311</v>
      </c>
      <c r="M2665" s="3" t="str">
        <f>_xlfn.XLOOKUP(A2665, Loan!A:A, Loan!D:D, "0")</f>
        <v>0</v>
      </c>
      <c r="N2665" s="3" t="str">
        <f>_xlfn.XLOOKUP(Customer8[[#This Row],[Account Number]],Transaction!C:C,Transaction!D:D)</f>
        <v>Online Payment</v>
      </c>
      <c r="O2665" s="3" t="str">
        <f>_xlfn.XLOOKUP(Customer8[[#This Row],[Account Number]], Transaction!C:C,Transaction!E:E)</f>
        <v>Mobile</v>
      </c>
      <c r="P2665" s="2">
        <f>_xlfn.XLOOKUP(Customer8[[#This Row],[Account Number]], Transaction!C:C,Transaction!F:F)</f>
        <v>44439</v>
      </c>
      <c r="Q2665" s="3">
        <f>Customer8[[#This Row],[Bank Deposit]]-Customer8[[#This Row],[Saving Accounts]]</f>
        <v>16560.857999999997</v>
      </c>
      <c r="R2665" s="3">
        <f>IF(AND(K2665="Current", Customer8[[#This Row],[Balance]]&gt;500000), Customer8[[#This Row],[Balance]]*1.02, Customer8[[#This Row],[Balance]])</f>
        <v>16560.857999999997</v>
      </c>
      <c r="S2665" s="3" t="str">
        <f>TEXT(Customer8[[#This Row],[Transaction_Date]], "MMM")</f>
        <v>Aug</v>
      </c>
      <c r="T2665" s="3" t="str">
        <f t="shared" si="41"/>
        <v>40-49 Yrs</v>
      </c>
      <c r="U2665" s="3" t="str">
        <f>TEXT(Customer8[[#This Row],[Transaction_Date]],"YYYY")</f>
        <v>2021</v>
      </c>
    </row>
    <row r="2666" spans="1:21" x14ac:dyDescent="0.35">
      <c r="A2666" t="s">
        <v>5440</v>
      </c>
      <c r="B2666">
        <v>710014359</v>
      </c>
      <c r="C2666">
        <v>40</v>
      </c>
      <c r="D2666" s="1">
        <v>30096</v>
      </c>
      <c r="E2666" t="s">
        <v>11</v>
      </c>
      <c r="F2666" t="s">
        <v>175</v>
      </c>
      <c r="G2666" t="s">
        <v>2247</v>
      </c>
      <c r="H2666" s="3">
        <v>113708.6482</v>
      </c>
      <c r="I2666" s="3">
        <v>47228.754800000002</v>
      </c>
      <c r="J2666" t="s">
        <v>5441</v>
      </c>
      <c r="K2666" t="str">
        <f>_xlfn.XLOOKUP(A2666, Accounts!A:A, Accounts!E:E, "Not Found")</f>
        <v>Domiciliary</v>
      </c>
      <c r="L2666" s="3">
        <f>_xlfn.XLOOKUP(A2666, Accounts!A:A, Accounts!G:G, 0)</f>
        <v>1551356928</v>
      </c>
      <c r="M2666" s="3" t="str">
        <f>_xlfn.XLOOKUP(A2666, Loan!A:A, Loan!D:D, "0")</f>
        <v>0</v>
      </c>
      <c r="N2666" s="3" t="str">
        <f>_xlfn.XLOOKUP(Customer8[[#This Row],[Account Number]],Transaction!C:C,Transaction!D:D)</f>
        <v>Money Transfer</v>
      </c>
      <c r="O2666" s="3" t="str">
        <f>_xlfn.XLOOKUP(Customer8[[#This Row],[Account Number]], Transaction!C:C,Transaction!E:E)</f>
        <v>Internet Banking</v>
      </c>
      <c r="P2666" s="2">
        <f>_xlfn.XLOOKUP(Customer8[[#This Row],[Account Number]], Transaction!C:C,Transaction!F:F)</f>
        <v>44662</v>
      </c>
      <c r="Q2666" s="3">
        <f>Customer8[[#This Row],[Bank Deposit]]-Customer8[[#This Row],[Saving Accounts]]</f>
        <v>66479.893400000001</v>
      </c>
      <c r="R2666" s="3">
        <f>IF(AND(K2666="Current", Customer8[[#This Row],[Balance]]&gt;500000), Customer8[[#This Row],[Balance]]*1.02, Customer8[[#This Row],[Balance]])</f>
        <v>66479.893400000001</v>
      </c>
      <c r="S2666" s="3" t="str">
        <f>TEXT(Customer8[[#This Row],[Transaction_Date]], "MMM")</f>
        <v>Apr</v>
      </c>
      <c r="T2666" s="3" t="str">
        <f t="shared" si="41"/>
        <v>40-49 Yrs</v>
      </c>
      <c r="U2666" s="3" t="str">
        <f>TEXT(Customer8[[#This Row],[Transaction_Date]],"YYYY")</f>
        <v>2022</v>
      </c>
    </row>
    <row r="2667" spans="1:21" x14ac:dyDescent="0.35">
      <c r="A2667" t="s">
        <v>5442</v>
      </c>
      <c r="B2667">
        <v>920922693</v>
      </c>
      <c r="C2667">
        <v>67</v>
      </c>
      <c r="D2667" s="1">
        <v>20234.25</v>
      </c>
      <c r="E2667" t="s">
        <v>11</v>
      </c>
      <c r="F2667" t="s">
        <v>95</v>
      </c>
      <c r="G2667" t="s">
        <v>2247</v>
      </c>
      <c r="H2667" s="3">
        <v>434860.50349999999</v>
      </c>
      <c r="I2667" s="3">
        <v>85768.713099999994</v>
      </c>
      <c r="J2667" t="s">
        <v>5443</v>
      </c>
      <c r="K2667" t="str">
        <f>_xlfn.XLOOKUP(A2667, Accounts!A:A, Accounts!E:E, "Not Found")</f>
        <v>Joint</v>
      </c>
      <c r="L2667" s="3">
        <f>_xlfn.XLOOKUP(A2667, Accounts!A:A, Accounts!G:G, 0)</f>
        <v>220066392</v>
      </c>
      <c r="M2667" s="3" t="str">
        <f>_xlfn.XLOOKUP(A2667, Loan!A:A, Loan!D:D, "0")</f>
        <v>0</v>
      </c>
      <c r="N2667" s="3" t="str">
        <f>_xlfn.XLOOKUP(Customer8[[#This Row],[Account Number]],Transaction!C:C,Transaction!D:D)</f>
        <v>Online Payment</v>
      </c>
      <c r="O2667" s="3" t="str">
        <f>_xlfn.XLOOKUP(Customer8[[#This Row],[Account Number]], Transaction!C:C,Transaction!E:E)</f>
        <v>Mobile</v>
      </c>
      <c r="P2667" s="2">
        <f>_xlfn.XLOOKUP(Customer8[[#This Row],[Account Number]], Transaction!C:C,Transaction!F:F)</f>
        <v>44549</v>
      </c>
      <c r="Q2667" s="3">
        <f>Customer8[[#This Row],[Bank Deposit]]-Customer8[[#This Row],[Saving Accounts]]</f>
        <v>349091.7904</v>
      </c>
      <c r="R2667" s="3">
        <f>IF(AND(K2667="Current", Customer8[[#This Row],[Balance]]&gt;500000), Customer8[[#This Row],[Balance]]*1.02, Customer8[[#This Row],[Balance]])</f>
        <v>349091.7904</v>
      </c>
      <c r="S2667" s="3" t="str">
        <f>TEXT(Customer8[[#This Row],[Transaction_Date]], "MMM")</f>
        <v>Dec</v>
      </c>
      <c r="T2667" s="3" t="str">
        <f t="shared" si="41"/>
        <v>60-69 Yrs</v>
      </c>
      <c r="U2667" s="3" t="str">
        <f>TEXT(Customer8[[#This Row],[Transaction_Date]],"YYYY")</f>
        <v>2021</v>
      </c>
    </row>
    <row r="2668" spans="1:21" x14ac:dyDescent="0.35">
      <c r="A2668" t="s">
        <v>5444</v>
      </c>
      <c r="B2668">
        <v>730137715</v>
      </c>
      <c r="C2668">
        <v>52</v>
      </c>
      <c r="D2668" s="1">
        <v>25713</v>
      </c>
      <c r="E2668" t="s">
        <v>11</v>
      </c>
      <c r="F2668" t="s">
        <v>263</v>
      </c>
      <c r="G2668" t="s">
        <v>2247</v>
      </c>
      <c r="H2668" s="3">
        <v>3386869.4081000001</v>
      </c>
      <c r="I2668" s="3">
        <v>741795.45360000001</v>
      </c>
      <c r="J2668" t="s">
        <v>5445</v>
      </c>
      <c r="K2668" t="str">
        <f>_xlfn.XLOOKUP(A2668, Accounts!A:A, Accounts!E:E, "Not Found")</f>
        <v>Domiciliary</v>
      </c>
      <c r="L2668" s="3">
        <f>_xlfn.XLOOKUP(A2668, Accounts!A:A, Accounts!G:G, 0)</f>
        <v>1133451693</v>
      </c>
      <c r="M2668" s="3" t="str">
        <f>_xlfn.XLOOKUP(A2668, Loan!A:A, Loan!D:D, "0")</f>
        <v>0</v>
      </c>
      <c r="N2668" s="3" t="str">
        <f>_xlfn.XLOOKUP(Customer8[[#This Row],[Account Number]],Transaction!C:C,Transaction!D:D)</f>
        <v>Online Payment</v>
      </c>
      <c r="O2668" s="3" t="str">
        <f>_xlfn.XLOOKUP(Customer8[[#This Row],[Account Number]], Transaction!C:C,Transaction!E:E)</f>
        <v>Internet Banking</v>
      </c>
      <c r="P2668" s="2">
        <f>_xlfn.XLOOKUP(Customer8[[#This Row],[Account Number]], Transaction!C:C,Transaction!F:F)</f>
        <v>44281</v>
      </c>
      <c r="Q2668" s="3">
        <f>Customer8[[#This Row],[Bank Deposit]]-Customer8[[#This Row],[Saving Accounts]]</f>
        <v>2645073.9545</v>
      </c>
      <c r="R2668" s="3">
        <f>IF(AND(K2668="Current", Customer8[[#This Row],[Balance]]&gt;500000), Customer8[[#This Row],[Balance]]*1.02, Customer8[[#This Row],[Balance]])</f>
        <v>2645073.9545</v>
      </c>
      <c r="S2668" s="3" t="str">
        <f>TEXT(Customer8[[#This Row],[Transaction_Date]], "MMM")</f>
        <v>Mar</v>
      </c>
      <c r="T2668" s="3" t="str">
        <f t="shared" si="41"/>
        <v>50-59 Yrs</v>
      </c>
      <c r="U2668" s="3" t="str">
        <f>TEXT(Customer8[[#This Row],[Transaction_Date]],"YYYY")</f>
        <v>2021</v>
      </c>
    </row>
    <row r="2669" spans="1:21" x14ac:dyDescent="0.35">
      <c r="A2669" t="s">
        <v>5446</v>
      </c>
      <c r="B2669">
        <v>376006012</v>
      </c>
      <c r="C2669">
        <v>53</v>
      </c>
      <c r="D2669" s="1">
        <v>25347.75</v>
      </c>
      <c r="E2669" t="s">
        <v>11</v>
      </c>
      <c r="F2669" t="s">
        <v>344</v>
      </c>
      <c r="G2669" t="s">
        <v>2247</v>
      </c>
      <c r="H2669" s="3">
        <v>254964.46280000001</v>
      </c>
      <c r="I2669" s="3">
        <v>127643.2616</v>
      </c>
      <c r="J2669" t="s">
        <v>5447</v>
      </c>
      <c r="K2669" t="str">
        <f>_xlfn.XLOOKUP(A2669, Accounts!A:A, Accounts!E:E, "Not Found")</f>
        <v>Corporate</v>
      </c>
      <c r="L2669" s="3">
        <f>_xlfn.XLOOKUP(A2669, Accounts!A:A, Accounts!G:G, 0)</f>
        <v>1102745664</v>
      </c>
      <c r="M2669" s="3" t="str">
        <f>_xlfn.XLOOKUP(A2669, Loan!A:A, Loan!D:D, "0")</f>
        <v>0</v>
      </c>
      <c r="N2669" s="3" t="str">
        <f>_xlfn.XLOOKUP(Customer8[[#This Row],[Account Number]],Transaction!C:C,Transaction!D:D)</f>
        <v>Cash Withdrawal</v>
      </c>
      <c r="O2669" s="3" t="str">
        <f>_xlfn.XLOOKUP(Customer8[[#This Row],[Account Number]], Transaction!C:C,Transaction!E:E)</f>
        <v>POS</v>
      </c>
      <c r="P2669" s="2">
        <f>_xlfn.XLOOKUP(Customer8[[#This Row],[Account Number]], Transaction!C:C,Transaction!F:F)</f>
        <v>44632</v>
      </c>
      <c r="Q2669" s="3">
        <f>Customer8[[#This Row],[Bank Deposit]]-Customer8[[#This Row],[Saving Accounts]]</f>
        <v>127321.20120000001</v>
      </c>
      <c r="R2669" s="3">
        <f>IF(AND(K2669="Current", Customer8[[#This Row],[Balance]]&gt;500000), Customer8[[#This Row],[Balance]]*1.02, Customer8[[#This Row],[Balance]])</f>
        <v>127321.20120000001</v>
      </c>
      <c r="S2669" s="3" t="str">
        <f>TEXT(Customer8[[#This Row],[Transaction_Date]], "MMM")</f>
        <v>Mar</v>
      </c>
      <c r="T2669" s="3" t="str">
        <f t="shared" si="41"/>
        <v>50-59 Yrs</v>
      </c>
      <c r="U2669" s="3" t="str">
        <f>TEXT(Customer8[[#This Row],[Transaction_Date]],"YYYY")</f>
        <v>2022</v>
      </c>
    </row>
    <row r="2670" spans="1:21" x14ac:dyDescent="0.35">
      <c r="A2670" t="s">
        <v>5448</v>
      </c>
      <c r="B2670">
        <v>870702609</v>
      </c>
      <c r="C2670">
        <v>25</v>
      </c>
      <c r="D2670" s="1">
        <v>35574.75</v>
      </c>
      <c r="E2670" t="s">
        <v>11</v>
      </c>
      <c r="F2670" t="s">
        <v>338</v>
      </c>
      <c r="G2670" t="s">
        <v>2247</v>
      </c>
      <c r="H2670" s="3">
        <v>188758.85010000001</v>
      </c>
      <c r="I2670" s="3">
        <v>105704.95600000001</v>
      </c>
      <c r="J2670" t="s">
        <v>5449</v>
      </c>
      <c r="K2670" t="str">
        <f>_xlfn.XLOOKUP(A2670, Accounts!A:A, Accounts!E:E, "Not Found")</f>
        <v>Current</v>
      </c>
      <c r="L2670" s="3">
        <f>_xlfn.XLOOKUP(A2670, Accounts!A:A, Accounts!G:G, 0)</f>
        <v>1838000568</v>
      </c>
      <c r="M2670" s="3" t="str">
        <f>_xlfn.XLOOKUP(A2670, Loan!A:A, Loan!D:D, "0")</f>
        <v>0</v>
      </c>
      <c r="N2670" s="3" t="str">
        <f>_xlfn.XLOOKUP(Customer8[[#This Row],[Account Number]],Transaction!C:C,Transaction!D:D)</f>
        <v>Online Payment</v>
      </c>
      <c r="O2670" s="3" t="str">
        <f>_xlfn.XLOOKUP(Customer8[[#This Row],[Account Number]], Transaction!C:C,Transaction!E:E)</f>
        <v>Card</v>
      </c>
      <c r="P2670" s="2">
        <f>_xlfn.XLOOKUP(Customer8[[#This Row],[Account Number]], Transaction!C:C,Transaction!F:F)</f>
        <v>44663</v>
      </c>
      <c r="Q2670" s="3">
        <f>Customer8[[#This Row],[Bank Deposit]]-Customer8[[#This Row],[Saving Accounts]]</f>
        <v>83053.894100000005</v>
      </c>
      <c r="R2670" s="3">
        <f>IF(AND(K2670="Current", Customer8[[#This Row],[Balance]]&gt;500000), Customer8[[#This Row],[Balance]]*1.02, Customer8[[#This Row],[Balance]])</f>
        <v>83053.894100000005</v>
      </c>
      <c r="S2670" s="3" t="str">
        <f>TEXT(Customer8[[#This Row],[Transaction_Date]], "MMM")</f>
        <v>Apr</v>
      </c>
      <c r="T2670" s="3" t="str">
        <f t="shared" si="41"/>
        <v>20-29 Yrs</v>
      </c>
      <c r="U2670" s="3" t="str">
        <f>TEXT(Customer8[[#This Row],[Transaction_Date]],"YYYY")</f>
        <v>2022</v>
      </c>
    </row>
    <row r="2671" spans="1:21" x14ac:dyDescent="0.35">
      <c r="A2671" t="s">
        <v>1566</v>
      </c>
      <c r="B2671">
        <v>255923617</v>
      </c>
      <c r="C2671">
        <v>78</v>
      </c>
      <c r="D2671" s="1">
        <v>16216.5</v>
      </c>
      <c r="E2671" t="s">
        <v>11</v>
      </c>
      <c r="F2671" t="s">
        <v>250</v>
      </c>
      <c r="G2671" t="s">
        <v>2247</v>
      </c>
      <c r="H2671" s="3">
        <v>1579332.6655999999</v>
      </c>
      <c r="I2671" s="3">
        <v>136808.43470000001</v>
      </c>
      <c r="J2671" t="s">
        <v>5450</v>
      </c>
      <c r="K2671" t="str">
        <f>_xlfn.XLOOKUP(A2671, Accounts!A:A, Accounts!E:E, "Not Found")</f>
        <v>Corporate</v>
      </c>
      <c r="L2671" s="3">
        <f>_xlfn.XLOOKUP(A2671, Accounts!A:A, Accounts!G:G, 0)</f>
        <v>2042122752</v>
      </c>
      <c r="M2671" s="3" t="str">
        <f>_xlfn.XLOOKUP(A2671, Loan!A:A, Loan!D:D, "0")</f>
        <v>0</v>
      </c>
      <c r="N2671" s="3" t="str">
        <f>_xlfn.XLOOKUP(Customer8[[#This Row],[Account Number]],Transaction!C:C,Transaction!D:D)</f>
        <v>Money Deposit</v>
      </c>
      <c r="O2671" s="3" t="str">
        <f>_xlfn.XLOOKUP(Customer8[[#This Row],[Account Number]], Transaction!C:C,Transaction!E:E)</f>
        <v>Bank</v>
      </c>
      <c r="P2671" s="2">
        <f>_xlfn.XLOOKUP(Customer8[[#This Row],[Account Number]], Transaction!C:C,Transaction!F:F)</f>
        <v>44351</v>
      </c>
      <c r="Q2671" s="3">
        <f>Customer8[[#This Row],[Bank Deposit]]-Customer8[[#This Row],[Saving Accounts]]</f>
        <v>1442524.2308999998</v>
      </c>
      <c r="R2671" s="3">
        <f>IF(AND(K2671="Current", Customer8[[#This Row],[Balance]]&gt;500000), Customer8[[#This Row],[Balance]]*1.02, Customer8[[#This Row],[Balance]])</f>
        <v>1442524.2308999998</v>
      </c>
      <c r="S2671" s="3" t="str">
        <f>TEXT(Customer8[[#This Row],[Transaction_Date]], "MMM")</f>
        <v>Jun</v>
      </c>
      <c r="T2671" s="3" t="str">
        <f t="shared" si="41"/>
        <v>70 Yrs &amp; Above</v>
      </c>
      <c r="U2671" s="3" t="str">
        <f>TEXT(Customer8[[#This Row],[Transaction_Date]],"YYYY")</f>
        <v>2021</v>
      </c>
    </row>
    <row r="2672" spans="1:21" x14ac:dyDescent="0.35">
      <c r="A2672" t="s">
        <v>5451</v>
      </c>
      <c r="B2672">
        <v>381009187</v>
      </c>
      <c r="C2672">
        <v>62</v>
      </c>
      <c r="D2672" s="1">
        <v>22060.5</v>
      </c>
      <c r="E2672" t="s">
        <v>11</v>
      </c>
      <c r="F2672" t="s">
        <v>133</v>
      </c>
      <c r="G2672" t="s">
        <v>2247</v>
      </c>
      <c r="H2672" s="3">
        <v>2500209.6905999999</v>
      </c>
      <c r="I2672" s="3">
        <v>755271.67740000004</v>
      </c>
      <c r="J2672" t="s">
        <v>316</v>
      </c>
      <c r="K2672" t="str">
        <f>_xlfn.XLOOKUP(A2672, Accounts!A:A, Accounts!E:E, "Not Found")</f>
        <v>Fixed Deposit</v>
      </c>
      <c r="L2672" s="3">
        <f>_xlfn.XLOOKUP(A2672, Accounts!A:A, Accounts!G:G, 0)</f>
        <v>3525632325</v>
      </c>
      <c r="M2672" s="3" t="str">
        <f>_xlfn.XLOOKUP(A2672, Loan!A:A, Loan!D:D, "0")</f>
        <v>0</v>
      </c>
      <c r="N2672" s="3" t="str">
        <f>_xlfn.XLOOKUP(Customer8[[#This Row],[Account Number]],Transaction!C:C,Transaction!D:D)</f>
        <v>Checks</v>
      </c>
      <c r="O2672" s="3" t="str">
        <f>_xlfn.XLOOKUP(Customer8[[#This Row],[Account Number]], Transaction!C:C,Transaction!E:E)</f>
        <v>Informal Services</v>
      </c>
      <c r="P2672" s="2">
        <f>_xlfn.XLOOKUP(Customer8[[#This Row],[Account Number]], Transaction!C:C,Transaction!F:F)</f>
        <v>44372</v>
      </c>
      <c r="Q2672" s="3">
        <f>Customer8[[#This Row],[Bank Deposit]]-Customer8[[#This Row],[Saving Accounts]]</f>
        <v>1744938.0131999999</v>
      </c>
      <c r="R2672" s="3">
        <f>IF(AND(K2672="Current", Customer8[[#This Row],[Balance]]&gt;500000), Customer8[[#This Row],[Balance]]*1.02, Customer8[[#This Row],[Balance]])</f>
        <v>1744938.0131999999</v>
      </c>
      <c r="S2672" s="3" t="str">
        <f>TEXT(Customer8[[#This Row],[Transaction_Date]], "MMM")</f>
        <v>Jun</v>
      </c>
      <c r="T2672" s="3" t="str">
        <f t="shared" si="41"/>
        <v>60-69 Yrs</v>
      </c>
      <c r="U2672" s="3" t="str">
        <f>TEXT(Customer8[[#This Row],[Transaction_Date]],"YYYY")</f>
        <v>2021</v>
      </c>
    </row>
    <row r="2673" spans="1:21" x14ac:dyDescent="0.35">
      <c r="A2673" t="s">
        <v>5452</v>
      </c>
      <c r="B2673">
        <v>187814829</v>
      </c>
      <c r="C2673">
        <v>28</v>
      </c>
      <c r="D2673" s="1">
        <v>34479</v>
      </c>
      <c r="E2673" t="s">
        <v>11</v>
      </c>
      <c r="F2673" t="s">
        <v>456</v>
      </c>
      <c r="G2673" t="s">
        <v>2247</v>
      </c>
      <c r="H2673" s="3">
        <v>758957.49600000004</v>
      </c>
      <c r="I2673" s="3">
        <v>205332.5007</v>
      </c>
      <c r="J2673" t="s">
        <v>5453</v>
      </c>
      <c r="K2673" t="str">
        <f>_xlfn.XLOOKUP(A2673, Accounts!A:A, Accounts!E:E, "Not Found")</f>
        <v>Current</v>
      </c>
      <c r="L2673" s="3">
        <f>_xlfn.XLOOKUP(A2673, Accounts!A:A, Accounts!G:G, 0)</f>
        <v>3333785952</v>
      </c>
      <c r="M2673" s="3" t="str">
        <f>_xlfn.XLOOKUP(A2673, Loan!A:A, Loan!D:D, "0")</f>
        <v>0</v>
      </c>
      <c r="N2673" s="3" t="str">
        <f>_xlfn.XLOOKUP(Customer8[[#This Row],[Account Number]],Transaction!C:C,Transaction!D:D)</f>
        <v>Online Payment</v>
      </c>
      <c r="O2673" s="3" t="str">
        <f>_xlfn.XLOOKUP(Customer8[[#This Row],[Account Number]], Transaction!C:C,Transaction!E:E)</f>
        <v>Internet Banking</v>
      </c>
      <c r="P2673" s="2">
        <f>_xlfn.XLOOKUP(Customer8[[#This Row],[Account Number]], Transaction!C:C,Transaction!F:F)</f>
        <v>44314</v>
      </c>
      <c r="Q2673" s="3">
        <f>Customer8[[#This Row],[Bank Deposit]]-Customer8[[#This Row],[Saving Accounts]]</f>
        <v>553624.99530000007</v>
      </c>
      <c r="R2673" s="3">
        <f>IF(AND(K2673="Current", Customer8[[#This Row],[Balance]]&gt;500000), Customer8[[#This Row],[Balance]]*1.02, Customer8[[#This Row],[Balance]])</f>
        <v>564697.49520600005</v>
      </c>
      <c r="S2673" s="3" t="str">
        <f>TEXT(Customer8[[#This Row],[Transaction_Date]], "MMM")</f>
        <v>Apr</v>
      </c>
      <c r="T2673" s="3" t="str">
        <f t="shared" si="41"/>
        <v>20-29 Yrs</v>
      </c>
      <c r="U2673" s="3" t="str">
        <f>TEXT(Customer8[[#This Row],[Transaction_Date]],"YYYY")</f>
        <v>2021</v>
      </c>
    </row>
    <row r="2674" spans="1:21" x14ac:dyDescent="0.35">
      <c r="A2674" t="s">
        <v>5454</v>
      </c>
      <c r="B2674">
        <v>838077984</v>
      </c>
      <c r="C2674">
        <v>32</v>
      </c>
      <c r="D2674" s="1">
        <v>33018</v>
      </c>
      <c r="E2674" t="s">
        <v>11</v>
      </c>
      <c r="F2674" t="s">
        <v>147</v>
      </c>
      <c r="G2674" t="s">
        <v>2247</v>
      </c>
      <c r="H2674" s="3">
        <v>66767.019199999995</v>
      </c>
      <c r="I2674" s="3">
        <v>26633.868900000001</v>
      </c>
      <c r="J2674" t="s">
        <v>5455</v>
      </c>
      <c r="K2674" t="str">
        <f>_xlfn.XLOOKUP(A2674, Accounts!A:A, Accounts!E:E, "Not Found")</f>
        <v>Savings</v>
      </c>
      <c r="L2674" s="3">
        <f>_xlfn.XLOOKUP(A2674, Accounts!A:A, Accounts!G:G, 0)</f>
        <v>138457242</v>
      </c>
      <c r="M2674" s="3" t="str">
        <f>_xlfn.XLOOKUP(A2674, Loan!A:A, Loan!D:D, "0")</f>
        <v>0</v>
      </c>
      <c r="N2674" s="3" t="str">
        <f>_xlfn.XLOOKUP(Customer8[[#This Row],[Account Number]],Transaction!C:C,Transaction!D:D)</f>
        <v>Cash Withdrawal</v>
      </c>
      <c r="O2674" s="3" t="str">
        <f>_xlfn.XLOOKUP(Customer8[[#This Row],[Account Number]], Transaction!C:C,Transaction!E:E)</f>
        <v>ATM</v>
      </c>
      <c r="P2674" s="2">
        <f>_xlfn.XLOOKUP(Customer8[[#This Row],[Account Number]], Transaction!C:C,Transaction!F:F)</f>
        <v>44417</v>
      </c>
      <c r="Q2674" s="3">
        <f>Customer8[[#This Row],[Bank Deposit]]-Customer8[[#This Row],[Saving Accounts]]</f>
        <v>40133.150299999994</v>
      </c>
      <c r="R2674" s="3">
        <f>IF(AND(K2674="Current", Customer8[[#This Row],[Balance]]&gt;500000), Customer8[[#This Row],[Balance]]*1.02, Customer8[[#This Row],[Balance]])</f>
        <v>40133.150299999994</v>
      </c>
      <c r="S2674" s="3" t="str">
        <f>TEXT(Customer8[[#This Row],[Transaction_Date]], "MMM")</f>
        <v>Aug</v>
      </c>
      <c r="T2674" s="3" t="str">
        <f t="shared" si="41"/>
        <v>30-39 Yrs</v>
      </c>
      <c r="U2674" s="3" t="str">
        <f>TEXT(Customer8[[#This Row],[Transaction_Date]],"YYYY")</f>
        <v>2021</v>
      </c>
    </row>
    <row r="2675" spans="1:21" x14ac:dyDescent="0.35">
      <c r="A2675" t="s">
        <v>5456</v>
      </c>
      <c r="B2675">
        <v>657148323</v>
      </c>
      <c r="C2675">
        <v>37</v>
      </c>
      <c r="D2675" s="1">
        <v>31191.75</v>
      </c>
      <c r="E2675" t="s">
        <v>11</v>
      </c>
      <c r="F2675" t="s">
        <v>36</v>
      </c>
      <c r="G2675" t="s">
        <v>2247</v>
      </c>
      <c r="H2675" s="3">
        <v>107267.6076</v>
      </c>
      <c r="I2675" s="3">
        <v>108934.0865</v>
      </c>
      <c r="J2675" t="s">
        <v>5457</v>
      </c>
      <c r="K2675" t="str">
        <f>_xlfn.XLOOKUP(A2675, Accounts!A:A, Accounts!E:E, "Not Found")</f>
        <v>Joint</v>
      </c>
      <c r="L2675" s="3">
        <f>_xlfn.XLOOKUP(A2675, Accounts!A:A, Accounts!G:G, 0)</f>
        <v>10526775</v>
      </c>
      <c r="M2675" s="3" t="str">
        <f>_xlfn.XLOOKUP(A2675, Loan!A:A, Loan!D:D, "0")</f>
        <v>0</v>
      </c>
      <c r="N2675" s="3" t="str">
        <f>_xlfn.XLOOKUP(Customer8[[#This Row],[Account Number]],Transaction!C:C,Transaction!D:D)</f>
        <v>Money Transfer</v>
      </c>
      <c r="O2675" s="3" t="str">
        <f>_xlfn.XLOOKUP(Customer8[[#This Row],[Account Number]], Transaction!C:C,Transaction!E:E)</f>
        <v>Mobile</v>
      </c>
      <c r="P2675" s="2">
        <f>_xlfn.XLOOKUP(Customer8[[#This Row],[Account Number]], Transaction!C:C,Transaction!F:F)</f>
        <v>44301</v>
      </c>
      <c r="Q2675" s="3">
        <f>Customer8[[#This Row],[Bank Deposit]]-Customer8[[#This Row],[Saving Accounts]]</f>
        <v>-1666.4789000000019</v>
      </c>
      <c r="R2675" s="3">
        <f>IF(AND(K2675="Current", Customer8[[#This Row],[Balance]]&gt;500000), Customer8[[#This Row],[Balance]]*1.02, Customer8[[#This Row],[Balance]])</f>
        <v>-1666.4789000000019</v>
      </c>
      <c r="S2675" s="3" t="str">
        <f>TEXT(Customer8[[#This Row],[Transaction_Date]], "MMM")</f>
        <v>Apr</v>
      </c>
      <c r="T2675" s="3" t="str">
        <f t="shared" si="41"/>
        <v>30-39 Yrs</v>
      </c>
      <c r="U2675" s="3" t="str">
        <f>TEXT(Customer8[[#This Row],[Transaction_Date]],"YYYY")</f>
        <v>2021</v>
      </c>
    </row>
    <row r="2676" spans="1:21" x14ac:dyDescent="0.35">
      <c r="A2676" t="s">
        <v>5458</v>
      </c>
      <c r="B2676">
        <v>311948849</v>
      </c>
      <c r="C2676">
        <v>81</v>
      </c>
      <c r="D2676" s="1">
        <v>15120.75</v>
      </c>
      <c r="E2676" t="s">
        <v>11</v>
      </c>
      <c r="F2676" t="s">
        <v>87</v>
      </c>
      <c r="G2676" t="s">
        <v>2247</v>
      </c>
      <c r="H2676" s="3">
        <v>945239.65989999997</v>
      </c>
      <c r="I2676" s="3">
        <v>110143.8838</v>
      </c>
      <c r="J2676" t="s">
        <v>5459</v>
      </c>
      <c r="K2676" t="str">
        <f>_xlfn.XLOOKUP(A2676, Accounts!A:A, Accounts!E:E, "Not Found")</f>
        <v>Savings</v>
      </c>
      <c r="L2676" s="3">
        <f>_xlfn.XLOOKUP(A2676, Accounts!A:A, Accounts!G:G, 0)</f>
        <v>1479567936</v>
      </c>
      <c r="M2676" s="3" t="str">
        <f>_xlfn.XLOOKUP(A2676, Loan!A:A, Loan!D:D, "0")</f>
        <v>0</v>
      </c>
      <c r="N2676" s="3" t="str">
        <f>_xlfn.XLOOKUP(Customer8[[#This Row],[Account Number]],Transaction!C:C,Transaction!D:D)</f>
        <v>Money Transfer</v>
      </c>
      <c r="O2676" s="3" t="str">
        <f>_xlfn.XLOOKUP(Customer8[[#This Row],[Account Number]], Transaction!C:C,Transaction!E:E)</f>
        <v>ATM</v>
      </c>
      <c r="P2676" s="2">
        <f>_xlfn.XLOOKUP(Customer8[[#This Row],[Account Number]], Transaction!C:C,Transaction!F:F)</f>
        <v>44524</v>
      </c>
      <c r="Q2676" s="3">
        <f>Customer8[[#This Row],[Bank Deposit]]-Customer8[[#This Row],[Saving Accounts]]</f>
        <v>835095.77610000002</v>
      </c>
      <c r="R2676" s="3">
        <f>IF(AND(K2676="Current", Customer8[[#This Row],[Balance]]&gt;500000), Customer8[[#This Row],[Balance]]*1.02, Customer8[[#This Row],[Balance]])</f>
        <v>835095.77610000002</v>
      </c>
      <c r="S2676" s="3" t="str">
        <f>TEXT(Customer8[[#This Row],[Transaction_Date]], "MMM")</f>
        <v>Nov</v>
      </c>
      <c r="T2676" s="3" t="str">
        <f t="shared" si="41"/>
        <v>70 Yrs &amp; Above</v>
      </c>
      <c r="U2676" s="3" t="str">
        <f>TEXT(Customer8[[#This Row],[Transaction_Date]],"YYYY")</f>
        <v>2021</v>
      </c>
    </row>
    <row r="2677" spans="1:21" x14ac:dyDescent="0.35">
      <c r="A2677" t="s">
        <v>5460</v>
      </c>
      <c r="B2677">
        <v>612985364</v>
      </c>
      <c r="C2677">
        <v>20</v>
      </c>
      <c r="D2677" s="1">
        <v>37401</v>
      </c>
      <c r="E2677" t="s">
        <v>11</v>
      </c>
      <c r="F2677" t="s">
        <v>1233</v>
      </c>
      <c r="G2677" t="s">
        <v>2247</v>
      </c>
      <c r="H2677" s="3">
        <v>132877.0165</v>
      </c>
      <c r="I2677" s="3">
        <v>106041.07</v>
      </c>
      <c r="J2677" t="s">
        <v>5461</v>
      </c>
      <c r="K2677" t="str">
        <f>_xlfn.XLOOKUP(A2677, Accounts!A:A, Accounts!E:E, "Not Found")</f>
        <v>Savings</v>
      </c>
      <c r="L2677" s="3">
        <f>_xlfn.XLOOKUP(A2677, Accounts!A:A, Accounts!G:G, 0)</f>
        <v>2343134628</v>
      </c>
      <c r="M2677" s="3" t="str">
        <f>_xlfn.XLOOKUP(A2677, Loan!A:A, Loan!D:D, "0")</f>
        <v>0</v>
      </c>
      <c r="N2677" s="3" t="str">
        <f>_xlfn.XLOOKUP(Customer8[[#This Row],[Account Number]],Transaction!C:C,Transaction!D:D)</f>
        <v>Cash Withdrawal</v>
      </c>
      <c r="O2677" s="3" t="str">
        <f>_xlfn.XLOOKUP(Customer8[[#This Row],[Account Number]], Transaction!C:C,Transaction!E:E)</f>
        <v>POS</v>
      </c>
      <c r="P2677" s="2">
        <f>_xlfn.XLOOKUP(Customer8[[#This Row],[Account Number]], Transaction!C:C,Transaction!F:F)</f>
        <v>44387</v>
      </c>
      <c r="Q2677" s="3">
        <f>Customer8[[#This Row],[Bank Deposit]]-Customer8[[#This Row],[Saving Accounts]]</f>
        <v>26835.946499999991</v>
      </c>
      <c r="R2677" s="3">
        <f>IF(AND(K2677="Current", Customer8[[#This Row],[Balance]]&gt;500000), Customer8[[#This Row],[Balance]]*1.02, Customer8[[#This Row],[Balance]])</f>
        <v>26835.946499999991</v>
      </c>
      <c r="S2677" s="3" t="str">
        <f>TEXT(Customer8[[#This Row],[Transaction_Date]], "MMM")</f>
        <v>Jul</v>
      </c>
      <c r="T2677" s="3" t="str">
        <f t="shared" si="41"/>
        <v>20-29 Yrs</v>
      </c>
      <c r="U2677" s="3" t="str">
        <f>TEXT(Customer8[[#This Row],[Transaction_Date]],"YYYY")</f>
        <v>2021</v>
      </c>
    </row>
    <row r="2678" spans="1:21" x14ac:dyDescent="0.35">
      <c r="A2678" t="s">
        <v>5462</v>
      </c>
      <c r="B2678">
        <v>33068496</v>
      </c>
      <c r="C2678">
        <v>26</v>
      </c>
      <c r="D2678" s="1">
        <v>35209.5</v>
      </c>
      <c r="E2678" t="s">
        <v>11</v>
      </c>
      <c r="F2678" t="s">
        <v>593</v>
      </c>
      <c r="G2678" t="s">
        <v>2247</v>
      </c>
      <c r="H2678" s="3">
        <v>105060.5484</v>
      </c>
      <c r="I2678" s="3">
        <v>24374.047200000001</v>
      </c>
      <c r="J2678" t="s">
        <v>5463</v>
      </c>
      <c r="K2678" t="str">
        <f>_xlfn.XLOOKUP(A2678, Accounts!A:A, Accounts!E:E, "Not Found")</f>
        <v>Domiciliary</v>
      </c>
      <c r="L2678" s="3">
        <f>_xlfn.XLOOKUP(A2678, Accounts!A:A, Accounts!G:G, 0)</f>
        <v>529890136</v>
      </c>
      <c r="M2678" s="3" t="str">
        <f>_xlfn.XLOOKUP(A2678, Loan!A:A, Loan!D:D, "0")</f>
        <v>0</v>
      </c>
      <c r="N2678" s="3" t="str">
        <f>_xlfn.XLOOKUP(Customer8[[#This Row],[Account Number]],Transaction!C:C,Transaction!D:D)</f>
        <v>Money Transfer</v>
      </c>
      <c r="O2678" s="3" t="str">
        <f>_xlfn.XLOOKUP(Customer8[[#This Row],[Account Number]], Transaction!C:C,Transaction!E:E)</f>
        <v>Bank</v>
      </c>
      <c r="P2678" s="2">
        <f>_xlfn.XLOOKUP(Customer8[[#This Row],[Account Number]], Transaction!C:C,Transaction!F:F)</f>
        <v>44354</v>
      </c>
      <c r="Q2678" s="3">
        <f>Customer8[[#This Row],[Bank Deposit]]-Customer8[[#This Row],[Saving Accounts]]</f>
        <v>80686.501199999999</v>
      </c>
      <c r="R2678" s="3">
        <f>IF(AND(K2678="Current", Customer8[[#This Row],[Balance]]&gt;500000), Customer8[[#This Row],[Balance]]*1.02, Customer8[[#This Row],[Balance]])</f>
        <v>80686.501199999999</v>
      </c>
      <c r="S2678" s="3" t="str">
        <f>TEXT(Customer8[[#This Row],[Transaction_Date]], "MMM")</f>
        <v>Jun</v>
      </c>
      <c r="T2678" s="3" t="str">
        <f t="shared" si="41"/>
        <v>20-29 Yrs</v>
      </c>
      <c r="U2678" s="3" t="str">
        <f>TEXT(Customer8[[#This Row],[Transaction_Date]],"YYYY")</f>
        <v>2021</v>
      </c>
    </row>
    <row r="2679" spans="1:21" x14ac:dyDescent="0.35">
      <c r="A2679" t="s">
        <v>5464</v>
      </c>
      <c r="B2679">
        <v>109535553</v>
      </c>
      <c r="C2679">
        <v>17</v>
      </c>
      <c r="D2679" s="1">
        <v>38496.75</v>
      </c>
      <c r="E2679" t="s">
        <v>11</v>
      </c>
      <c r="F2679" t="s">
        <v>160</v>
      </c>
      <c r="G2679" t="s">
        <v>2247</v>
      </c>
      <c r="H2679" s="3">
        <v>1102563.1655999999</v>
      </c>
      <c r="I2679" s="3">
        <v>239807.48850000001</v>
      </c>
      <c r="J2679" t="s">
        <v>5465</v>
      </c>
      <c r="K2679" t="str">
        <f>_xlfn.XLOOKUP(A2679, Accounts!A:A, Accounts!E:E, "Not Found")</f>
        <v>Joint</v>
      </c>
      <c r="L2679" s="3">
        <f>_xlfn.XLOOKUP(A2679, Accounts!A:A, Accounts!G:G, 0)</f>
        <v>2394513134</v>
      </c>
      <c r="M2679" s="3" t="str">
        <f>_xlfn.XLOOKUP(A2679, Loan!A:A, Loan!D:D, "0")</f>
        <v>0</v>
      </c>
      <c r="N2679" s="3" t="str">
        <f>_xlfn.XLOOKUP(Customer8[[#This Row],[Account Number]],Transaction!C:C,Transaction!D:D)</f>
        <v>Checks</v>
      </c>
      <c r="O2679" s="3" t="str">
        <f>_xlfn.XLOOKUP(Customer8[[#This Row],[Account Number]], Transaction!C:C,Transaction!E:E)</f>
        <v>Informal Services</v>
      </c>
      <c r="P2679" s="2">
        <f>_xlfn.XLOOKUP(Customer8[[#This Row],[Account Number]], Transaction!C:C,Transaction!F:F)</f>
        <v>44534</v>
      </c>
      <c r="Q2679" s="3">
        <f>Customer8[[#This Row],[Bank Deposit]]-Customer8[[#This Row],[Saving Accounts]]</f>
        <v>862755.67709999997</v>
      </c>
      <c r="R2679" s="3">
        <f>IF(AND(K2679="Current", Customer8[[#This Row],[Balance]]&gt;500000), Customer8[[#This Row],[Balance]]*1.02, Customer8[[#This Row],[Balance]])</f>
        <v>862755.67709999997</v>
      </c>
      <c r="S2679" s="3" t="str">
        <f>TEXT(Customer8[[#This Row],[Transaction_Date]], "MMM")</f>
        <v>Dec</v>
      </c>
      <c r="T2679" s="3" t="str">
        <f t="shared" si="41"/>
        <v>Below 20 Yrs</v>
      </c>
      <c r="U2679" s="3" t="str">
        <f>TEXT(Customer8[[#This Row],[Transaction_Date]],"YYYY")</f>
        <v>2021</v>
      </c>
    </row>
    <row r="2680" spans="1:21" x14ac:dyDescent="0.35">
      <c r="A2680" t="s">
        <v>5466</v>
      </c>
      <c r="B2680">
        <v>335764779</v>
      </c>
      <c r="C2680">
        <v>79</v>
      </c>
      <c r="D2680" s="1">
        <v>15851.25</v>
      </c>
      <c r="E2680" t="s">
        <v>11</v>
      </c>
      <c r="F2680" t="s">
        <v>1030</v>
      </c>
      <c r="G2680" t="s">
        <v>2247</v>
      </c>
      <c r="H2680" s="3">
        <v>390386.42810000002</v>
      </c>
      <c r="I2680" s="3">
        <v>181221.48929999999</v>
      </c>
      <c r="J2680" t="s">
        <v>5467</v>
      </c>
      <c r="K2680" t="str">
        <f>_xlfn.XLOOKUP(A2680, Accounts!A:A, Accounts!E:E, "Not Found")</f>
        <v>Corporate</v>
      </c>
      <c r="L2680" s="3">
        <f>_xlfn.XLOOKUP(A2680, Accounts!A:A, Accounts!G:G, 0)</f>
        <v>1722103069</v>
      </c>
      <c r="M2680" s="3" t="str">
        <f>_xlfn.XLOOKUP(A2680, Loan!A:A, Loan!D:D, "0")</f>
        <v>0</v>
      </c>
      <c r="N2680" s="3" t="str">
        <f>_xlfn.XLOOKUP(Customer8[[#This Row],[Account Number]],Transaction!C:C,Transaction!D:D)</f>
        <v>Cash Withdrawal</v>
      </c>
      <c r="O2680" s="3" t="str">
        <f>_xlfn.XLOOKUP(Customer8[[#This Row],[Account Number]], Transaction!C:C,Transaction!E:E)</f>
        <v>ATM</v>
      </c>
      <c r="P2680" s="2">
        <f>_xlfn.XLOOKUP(Customer8[[#This Row],[Account Number]], Transaction!C:C,Transaction!F:F)</f>
        <v>44343</v>
      </c>
      <c r="Q2680" s="3">
        <f>Customer8[[#This Row],[Bank Deposit]]-Customer8[[#This Row],[Saving Accounts]]</f>
        <v>209164.93880000003</v>
      </c>
      <c r="R2680" s="3">
        <f>IF(AND(K2680="Current", Customer8[[#This Row],[Balance]]&gt;500000), Customer8[[#This Row],[Balance]]*1.02, Customer8[[#This Row],[Balance]])</f>
        <v>209164.93880000003</v>
      </c>
      <c r="S2680" s="3" t="str">
        <f>TEXT(Customer8[[#This Row],[Transaction_Date]], "MMM")</f>
        <v>May</v>
      </c>
      <c r="T2680" s="3" t="str">
        <f t="shared" si="41"/>
        <v>70 Yrs &amp; Above</v>
      </c>
      <c r="U2680" s="3" t="str">
        <f>TEXT(Customer8[[#This Row],[Transaction_Date]],"YYYY")</f>
        <v>2021</v>
      </c>
    </row>
    <row r="2681" spans="1:21" x14ac:dyDescent="0.35">
      <c r="A2681" t="s">
        <v>5468</v>
      </c>
      <c r="B2681">
        <v>167132802</v>
      </c>
      <c r="C2681">
        <v>56</v>
      </c>
      <c r="D2681" s="1">
        <v>24252</v>
      </c>
      <c r="E2681" t="s">
        <v>11</v>
      </c>
      <c r="F2681" t="s">
        <v>87</v>
      </c>
      <c r="G2681" t="s">
        <v>2247</v>
      </c>
      <c r="H2681" s="3">
        <v>396706.91840000002</v>
      </c>
      <c r="I2681" s="3">
        <v>55588.556900000003</v>
      </c>
      <c r="J2681" t="s">
        <v>5469</v>
      </c>
      <c r="K2681" t="str">
        <f>_xlfn.XLOOKUP(A2681, Accounts!A:A, Accounts!E:E, "Not Found")</f>
        <v>Domiciliary</v>
      </c>
      <c r="L2681" s="3">
        <f>_xlfn.XLOOKUP(A2681, Accounts!A:A, Accounts!G:G, 0)</f>
        <v>73812596</v>
      </c>
      <c r="M2681" s="3" t="str">
        <f>_xlfn.XLOOKUP(A2681, Loan!A:A, Loan!D:D, "0")</f>
        <v>0</v>
      </c>
      <c r="N2681" s="3" t="str">
        <f>_xlfn.XLOOKUP(Customer8[[#This Row],[Account Number]],Transaction!C:C,Transaction!D:D)</f>
        <v>Cash Withdrawal</v>
      </c>
      <c r="O2681" s="3" t="str">
        <f>_xlfn.XLOOKUP(Customer8[[#This Row],[Account Number]], Transaction!C:C,Transaction!E:E)</f>
        <v>ATM</v>
      </c>
      <c r="P2681" s="2">
        <f>_xlfn.XLOOKUP(Customer8[[#This Row],[Account Number]], Transaction!C:C,Transaction!F:F)</f>
        <v>44457</v>
      </c>
      <c r="Q2681" s="3">
        <f>Customer8[[#This Row],[Bank Deposit]]-Customer8[[#This Row],[Saving Accounts]]</f>
        <v>341118.3615</v>
      </c>
      <c r="R2681" s="3">
        <f>IF(AND(K2681="Current", Customer8[[#This Row],[Balance]]&gt;500000), Customer8[[#This Row],[Balance]]*1.02, Customer8[[#This Row],[Balance]])</f>
        <v>341118.3615</v>
      </c>
      <c r="S2681" s="3" t="str">
        <f>TEXT(Customer8[[#This Row],[Transaction_Date]], "MMM")</f>
        <v>Sep</v>
      </c>
      <c r="T2681" s="3" t="str">
        <f t="shared" si="41"/>
        <v>50-59 Yrs</v>
      </c>
      <c r="U2681" s="3" t="str">
        <f>TEXT(Customer8[[#This Row],[Transaction_Date]],"YYYY")</f>
        <v>2021</v>
      </c>
    </row>
    <row r="2682" spans="1:21" x14ac:dyDescent="0.35">
      <c r="A2682" t="s">
        <v>5470</v>
      </c>
      <c r="B2682">
        <v>782587147</v>
      </c>
      <c r="C2682">
        <v>20</v>
      </c>
      <c r="D2682" s="1">
        <v>37401</v>
      </c>
      <c r="E2682" t="s">
        <v>11</v>
      </c>
      <c r="F2682" t="s">
        <v>676</v>
      </c>
      <c r="G2682" t="s">
        <v>2247</v>
      </c>
      <c r="H2682" s="3">
        <v>504109.23879999999</v>
      </c>
      <c r="I2682" s="3">
        <v>287822.3702</v>
      </c>
      <c r="J2682" t="s">
        <v>301</v>
      </c>
      <c r="K2682" t="str">
        <f>_xlfn.XLOOKUP(A2682, Accounts!A:A, Accounts!E:E, "Not Found")</f>
        <v>Fixed Deposit</v>
      </c>
      <c r="L2682" s="3">
        <f>_xlfn.XLOOKUP(A2682, Accounts!A:A, Accounts!G:G, 0)</f>
        <v>2777663609</v>
      </c>
      <c r="M2682" s="3" t="str">
        <f>_xlfn.XLOOKUP(A2682, Loan!A:A, Loan!D:D, "0")</f>
        <v>0</v>
      </c>
      <c r="N2682" s="3" t="str">
        <f>_xlfn.XLOOKUP(Customer8[[#This Row],[Account Number]],Transaction!C:C,Transaction!D:D)</f>
        <v>Cash Withdrawal</v>
      </c>
      <c r="O2682" s="3" t="str">
        <f>_xlfn.XLOOKUP(Customer8[[#This Row],[Account Number]], Transaction!C:C,Transaction!E:E)</f>
        <v>POS</v>
      </c>
      <c r="P2682" s="2">
        <f>_xlfn.XLOOKUP(Customer8[[#This Row],[Account Number]], Transaction!C:C,Transaction!F:F)</f>
        <v>44374</v>
      </c>
      <c r="Q2682" s="3">
        <f>Customer8[[#This Row],[Bank Deposit]]-Customer8[[#This Row],[Saving Accounts]]</f>
        <v>216286.86859999999</v>
      </c>
      <c r="R2682" s="3">
        <f>IF(AND(K2682="Current", Customer8[[#This Row],[Balance]]&gt;500000), Customer8[[#This Row],[Balance]]*1.02, Customer8[[#This Row],[Balance]])</f>
        <v>216286.86859999999</v>
      </c>
      <c r="S2682" s="3" t="str">
        <f>TEXT(Customer8[[#This Row],[Transaction_Date]], "MMM")</f>
        <v>Jun</v>
      </c>
      <c r="T2682" s="3" t="str">
        <f t="shared" si="41"/>
        <v>20-29 Yrs</v>
      </c>
      <c r="U2682" s="3" t="str">
        <f>TEXT(Customer8[[#This Row],[Transaction_Date]],"YYYY")</f>
        <v>2021</v>
      </c>
    </row>
    <row r="2683" spans="1:21" x14ac:dyDescent="0.35">
      <c r="A2683" t="s">
        <v>5471</v>
      </c>
      <c r="B2683">
        <v>559812951</v>
      </c>
      <c r="C2683">
        <v>29</v>
      </c>
      <c r="D2683" s="1">
        <v>34113.75</v>
      </c>
      <c r="E2683" t="s">
        <v>11</v>
      </c>
      <c r="F2683" t="s">
        <v>514</v>
      </c>
      <c r="G2683" t="s">
        <v>2247</v>
      </c>
      <c r="H2683" s="3">
        <v>1003245.9456</v>
      </c>
      <c r="I2683" s="3">
        <v>189291.68780000001</v>
      </c>
      <c r="J2683" t="s">
        <v>5472</v>
      </c>
      <c r="K2683" t="str">
        <f>_xlfn.XLOOKUP(A2683, Accounts!A:A, Accounts!E:E, "Not Found")</f>
        <v>Current</v>
      </c>
      <c r="L2683" s="3">
        <f>_xlfn.XLOOKUP(A2683, Accounts!A:A, Accounts!G:G, 0)</f>
        <v>35372288</v>
      </c>
      <c r="M2683" s="3" t="str">
        <f>_xlfn.XLOOKUP(A2683, Loan!A:A, Loan!D:D, "0")</f>
        <v>0</v>
      </c>
      <c r="N2683" s="3" t="str">
        <f>_xlfn.XLOOKUP(Customer8[[#This Row],[Account Number]],Transaction!C:C,Transaction!D:D)</f>
        <v>Money Transfer</v>
      </c>
      <c r="O2683" s="3" t="str">
        <f>_xlfn.XLOOKUP(Customer8[[#This Row],[Account Number]], Transaction!C:C,Transaction!E:E)</f>
        <v>ATM</v>
      </c>
      <c r="P2683" s="2">
        <f>_xlfn.XLOOKUP(Customer8[[#This Row],[Account Number]], Transaction!C:C,Transaction!F:F)</f>
        <v>44678</v>
      </c>
      <c r="Q2683" s="3">
        <f>Customer8[[#This Row],[Bank Deposit]]-Customer8[[#This Row],[Saving Accounts]]</f>
        <v>813954.25780000002</v>
      </c>
      <c r="R2683" s="3">
        <f>IF(AND(K2683="Current", Customer8[[#This Row],[Balance]]&gt;500000), Customer8[[#This Row],[Balance]]*1.02, Customer8[[#This Row],[Balance]])</f>
        <v>830233.34295600001</v>
      </c>
      <c r="S2683" s="3" t="str">
        <f>TEXT(Customer8[[#This Row],[Transaction_Date]], "MMM")</f>
        <v>Apr</v>
      </c>
      <c r="T2683" s="3" t="str">
        <f t="shared" si="41"/>
        <v>20-29 Yrs</v>
      </c>
      <c r="U2683" s="3" t="str">
        <f>TEXT(Customer8[[#This Row],[Transaction_Date]],"YYYY")</f>
        <v>2022</v>
      </c>
    </row>
    <row r="2684" spans="1:21" x14ac:dyDescent="0.35">
      <c r="A2684" t="s">
        <v>5343</v>
      </c>
      <c r="B2684">
        <v>994337960</v>
      </c>
      <c r="C2684">
        <v>38</v>
      </c>
      <c r="D2684" s="1">
        <v>30826.5</v>
      </c>
      <c r="E2684" t="s">
        <v>11</v>
      </c>
      <c r="F2684" t="s">
        <v>331</v>
      </c>
      <c r="G2684" t="s">
        <v>2247</v>
      </c>
      <c r="H2684" s="3">
        <v>163906.2328</v>
      </c>
      <c r="I2684" s="3">
        <v>61999.314200000001</v>
      </c>
      <c r="J2684" t="s">
        <v>5473</v>
      </c>
      <c r="K2684" t="str">
        <f>_xlfn.XLOOKUP(A2684, Accounts!A:A, Accounts!E:E, "Not Found")</f>
        <v>Savings</v>
      </c>
      <c r="L2684" s="3">
        <f>_xlfn.XLOOKUP(A2684, Accounts!A:A, Accounts!G:G, 0)</f>
        <v>1855994511</v>
      </c>
      <c r="M2684" s="3" t="str">
        <f>_xlfn.XLOOKUP(A2684, Loan!A:A, Loan!D:D, "0")</f>
        <v>0</v>
      </c>
      <c r="N2684" s="3" t="str">
        <f>_xlfn.XLOOKUP(Customer8[[#This Row],[Account Number]],Transaction!C:C,Transaction!D:D)</f>
        <v>Checks</v>
      </c>
      <c r="O2684" s="3" t="str">
        <f>_xlfn.XLOOKUP(Customer8[[#This Row],[Account Number]], Transaction!C:C,Transaction!E:E)</f>
        <v>Bank</v>
      </c>
      <c r="P2684" s="2">
        <f>_xlfn.XLOOKUP(Customer8[[#This Row],[Account Number]], Transaction!C:C,Transaction!F:F)</f>
        <v>44386</v>
      </c>
      <c r="Q2684" s="3">
        <f>Customer8[[#This Row],[Bank Deposit]]-Customer8[[#This Row],[Saving Accounts]]</f>
        <v>101906.9186</v>
      </c>
      <c r="R2684" s="3">
        <f>IF(AND(K2684="Current", Customer8[[#This Row],[Balance]]&gt;500000), Customer8[[#This Row],[Balance]]*1.02, Customer8[[#This Row],[Balance]])</f>
        <v>101906.9186</v>
      </c>
      <c r="S2684" s="3" t="str">
        <f>TEXT(Customer8[[#This Row],[Transaction_Date]], "MMM")</f>
        <v>Jul</v>
      </c>
      <c r="T2684" s="3" t="str">
        <f t="shared" si="41"/>
        <v>30-39 Yrs</v>
      </c>
      <c r="U2684" s="3" t="str">
        <f>TEXT(Customer8[[#This Row],[Transaction_Date]],"YYYY")</f>
        <v>2021</v>
      </c>
    </row>
    <row r="2685" spans="1:21" x14ac:dyDescent="0.35">
      <c r="A2685" t="s">
        <v>5474</v>
      </c>
      <c r="B2685">
        <v>646242159</v>
      </c>
      <c r="C2685">
        <v>70</v>
      </c>
      <c r="D2685" s="1">
        <v>19138.5</v>
      </c>
      <c r="E2685" t="s">
        <v>11</v>
      </c>
      <c r="F2685" t="s">
        <v>953</v>
      </c>
      <c r="G2685" t="s">
        <v>2247</v>
      </c>
      <c r="H2685" s="3">
        <v>802754.77469999995</v>
      </c>
      <c r="I2685" s="3">
        <v>378828.09590000001</v>
      </c>
      <c r="J2685" t="s">
        <v>5475</v>
      </c>
      <c r="K2685" t="str">
        <f>_xlfn.XLOOKUP(A2685, Accounts!A:A, Accounts!E:E, "Not Found")</f>
        <v>Current</v>
      </c>
      <c r="L2685" s="3">
        <f>_xlfn.XLOOKUP(A2685, Accounts!A:A, Accounts!G:G, 0)</f>
        <v>6112316</v>
      </c>
      <c r="M2685" s="3" t="str">
        <f>_xlfn.XLOOKUP(A2685, Loan!A:A, Loan!D:D, "0")</f>
        <v>0</v>
      </c>
      <c r="N2685" s="3" t="str">
        <f>_xlfn.XLOOKUP(Customer8[[#This Row],[Account Number]],Transaction!C:C,Transaction!D:D)</f>
        <v>Money Deposit</v>
      </c>
      <c r="O2685" s="3" t="str">
        <f>_xlfn.XLOOKUP(Customer8[[#This Row],[Account Number]], Transaction!C:C,Transaction!E:E)</f>
        <v>Bank</v>
      </c>
      <c r="P2685" s="2">
        <f>_xlfn.XLOOKUP(Customer8[[#This Row],[Account Number]], Transaction!C:C,Transaction!F:F)</f>
        <v>44485</v>
      </c>
      <c r="Q2685" s="3">
        <f>Customer8[[#This Row],[Bank Deposit]]-Customer8[[#This Row],[Saving Accounts]]</f>
        <v>423926.67879999994</v>
      </c>
      <c r="R2685" s="3">
        <f>IF(AND(K2685="Current", Customer8[[#This Row],[Balance]]&gt;500000), Customer8[[#This Row],[Balance]]*1.02, Customer8[[#This Row],[Balance]])</f>
        <v>423926.67879999994</v>
      </c>
      <c r="S2685" s="3" t="str">
        <f>TEXT(Customer8[[#This Row],[Transaction_Date]], "MMM")</f>
        <v>Oct</v>
      </c>
      <c r="T2685" s="3" t="str">
        <f t="shared" si="41"/>
        <v>70 Yrs &amp; Above</v>
      </c>
      <c r="U2685" s="3" t="str">
        <f>TEXT(Customer8[[#This Row],[Transaction_Date]],"YYYY")</f>
        <v>2021</v>
      </c>
    </row>
    <row r="2686" spans="1:21" x14ac:dyDescent="0.35">
      <c r="A2686" t="s">
        <v>5476</v>
      </c>
      <c r="B2686">
        <v>330193537</v>
      </c>
      <c r="C2686">
        <v>22</v>
      </c>
      <c r="D2686" s="1">
        <v>36670.5</v>
      </c>
      <c r="E2686" t="s">
        <v>11</v>
      </c>
      <c r="F2686" t="s">
        <v>214</v>
      </c>
      <c r="G2686" t="s">
        <v>2247</v>
      </c>
      <c r="H2686" s="3">
        <v>1035073.8355</v>
      </c>
      <c r="I2686" s="3">
        <v>299398.96909999999</v>
      </c>
      <c r="J2686" t="s">
        <v>3294</v>
      </c>
      <c r="K2686" t="str">
        <f>_xlfn.XLOOKUP(A2686, Accounts!A:A, Accounts!E:E, "Not Found")</f>
        <v>Corporate</v>
      </c>
      <c r="L2686" s="3">
        <f>_xlfn.XLOOKUP(A2686, Accounts!A:A, Accounts!G:G, 0)</f>
        <v>1483237184</v>
      </c>
      <c r="M2686" s="3" t="str">
        <f>_xlfn.XLOOKUP(A2686, Loan!A:A, Loan!D:D, "0")</f>
        <v>0</v>
      </c>
      <c r="N2686" s="3" t="str">
        <f>_xlfn.XLOOKUP(Customer8[[#This Row],[Account Number]],Transaction!C:C,Transaction!D:D)</f>
        <v>Online Payment</v>
      </c>
      <c r="O2686" s="3" t="str">
        <f>_xlfn.XLOOKUP(Customer8[[#This Row],[Account Number]], Transaction!C:C,Transaction!E:E)</f>
        <v>Internet Banking</v>
      </c>
      <c r="P2686" s="2">
        <f>_xlfn.XLOOKUP(Customer8[[#This Row],[Account Number]], Transaction!C:C,Transaction!F:F)</f>
        <v>44680</v>
      </c>
      <c r="Q2686" s="3">
        <f>Customer8[[#This Row],[Bank Deposit]]-Customer8[[#This Row],[Saving Accounts]]</f>
        <v>735674.86640000006</v>
      </c>
      <c r="R2686" s="3">
        <f>IF(AND(K2686="Current", Customer8[[#This Row],[Balance]]&gt;500000), Customer8[[#This Row],[Balance]]*1.02, Customer8[[#This Row],[Balance]])</f>
        <v>735674.86640000006</v>
      </c>
      <c r="S2686" s="3" t="str">
        <f>TEXT(Customer8[[#This Row],[Transaction_Date]], "MMM")</f>
        <v>Apr</v>
      </c>
      <c r="T2686" s="3" t="str">
        <f t="shared" si="41"/>
        <v>20-29 Yrs</v>
      </c>
      <c r="U2686" s="3" t="str">
        <f>TEXT(Customer8[[#This Row],[Transaction_Date]],"YYYY")</f>
        <v>2022</v>
      </c>
    </row>
    <row r="2687" spans="1:21" x14ac:dyDescent="0.35">
      <c r="A2687" t="s">
        <v>5477</v>
      </c>
      <c r="B2687">
        <v>929633638</v>
      </c>
      <c r="C2687">
        <v>49</v>
      </c>
      <c r="D2687" s="1">
        <v>26808.75</v>
      </c>
      <c r="E2687" t="s">
        <v>11</v>
      </c>
      <c r="F2687" t="s">
        <v>290</v>
      </c>
      <c r="G2687" t="s">
        <v>2247</v>
      </c>
      <c r="H2687" s="3">
        <v>684295.04879999999</v>
      </c>
      <c r="I2687" s="3">
        <v>534461.09400000004</v>
      </c>
      <c r="J2687" t="s">
        <v>5478</v>
      </c>
      <c r="K2687" t="str">
        <f>_xlfn.XLOOKUP(A2687, Accounts!A:A, Accounts!E:E, "Not Found")</f>
        <v>Domiciliary</v>
      </c>
      <c r="L2687" s="3">
        <f>_xlfn.XLOOKUP(A2687, Accounts!A:A, Accounts!G:G, 0)</f>
        <v>563332224</v>
      </c>
      <c r="M2687" s="3" t="str">
        <f>_xlfn.XLOOKUP(A2687, Loan!A:A, Loan!D:D, "0")</f>
        <v>0</v>
      </c>
      <c r="N2687" s="3" t="str">
        <f>_xlfn.XLOOKUP(Customer8[[#This Row],[Account Number]],Transaction!C:C,Transaction!D:D)</f>
        <v>Money Transfer</v>
      </c>
      <c r="O2687" s="3" t="str">
        <f>_xlfn.XLOOKUP(Customer8[[#This Row],[Account Number]], Transaction!C:C,Transaction!E:E)</f>
        <v>Mobile</v>
      </c>
      <c r="P2687" s="2">
        <f>_xlfn.XLOOKUP(Customer8[[#This Row],[Account Number]], Transaction!C:C,Transaction!F:F)</f>
        <v>44220</v>
      </c>
      <c r="Q2687" s="3">
        <f>Customer8[[#This Row],[Bank Deposit]]-Customer8[[#This Row],[Saving Accounts]]</f>
        <v>149833.95479999995</v>
      </c>
      <c r="R2687" s="3">
        <f>IF(AND(K2687="Current", Customer8[[#This Row],[Balance]]&gt;500000), Customer8[[#This Row],[Balance]]*1.02, Customer8[[#This Row],[Balance]])</f>
        <v>149833.95479999995</v>
      </c>
      <c r="S2687" s="3" t="str">
        <f>TEXT(Customer8[[#This Row],[Transaction_Date]], "MMM")</f>
        <v>Jan</v>
      </c>
      <c r="T2687" s="3" t="str">
        <f t="shared" si="41"/>
        <v>40-49 Yrs</v>
      </c>
      <c r="U2687" s="3" t="str">
        <f>TEXT(Customer8[[#This Row],[Transaction_Date]],"YYYY")</f>
        <v>2021</v>
      </c>
    </row>
    <row r="2688" spans="1:21" x14ac:dyDescent="0.35">
      <c r="A2688" t="s">
        <v>5479</v>
      </c>
      <c r="B2688">
        <v>872154878</v>
      </c>
      <c r="C2688">
        <v>77</v>
      </c>
      <c r="D2688" s="1">
        <v>16581.75</v>
      </c>
      <c r="E2688" t="s">
        <v>11</v>
      </c>
      <c r="F2688" t="s">
        <v>326</v>
      </c>
      <c r="G2688" t="s">
        <v>2247</v>
      </c>
      <c r="H2688" s="3">
        <v>238663.82750000001</v>
      </c>
      <c r="I2688" s="3">
        <v>128275.2506</v>
      </c>
      <c r="J2688" t="s">
        <v>5480</v>
      </c>
      <c r="K2688" t="str">
        <f>_xlfn.XLOOKUP(A2688, Accounts!A:A, Accounts!E:E, "Not Found")</f>
        <v>Current</v>
      </c>
      <c r="L2688" s="3">
        <f>_xlfn.XLOOKUP(A2688, Accounts!A:A, Accounts!G:G, 0)</f>
        <v>13881582</v>
      </c>
      <c r="M2688" s="3" t="str">
        <f>_xlfn.XLOOKUP(A2688, Loan!A:A, Loan!D:D, "0")</f>
        <v>0</v>
      </c>
      <c r="N2688" s="3" t="str">
        <f>_xlfn.XLOOKUP(Customer8[[#This Row],[Account Number]],Transaction!C:C,Transaction!D:D)</f>
        <v>Checks</v>
      </c>
      <c r="O2688" s="3" t="str">
        <f>_xlfn.XLOOKUP(Customer8[[#This Row],[Account Number]], Transaction!C:C,Transaction!E:E)</f>
        <v>Bank</v>
      </c>
      <c r="P2688" s="2">
        <f>_xlfn.XLOOKUP(Customer8[[#This Row],[Account Number]], Transaction!C:C,Transaction!F:F)</f>
        <v>44608</v>
      </c>
      <c r="Q2688" s="3">
        <f>Customer8[[#This Row],[Bank Deposit]]-Customer8[[#This Row],[Saving Accounts]]</f>
        <v>110388.57690000001</v>
      </c>
      <c r="R2688" s="3">
        <f>IF(AND(K2688="Current", Customer8[[#This Row],[Balance]]&gt;500000), Customer8[[#This Row],[Balance]]*1.02, Customer8[[#This Row],[Balance]])</f>
        <v>110388.57690000001</v>
      </c>
      <c r="S2688" s="3" t="str">
        <f>TEXT(Customer8[[#This Row],[Transaction_Date]], "MMM")</f>
        <v>Feb</v>
      </c>
      <c r="T2688" s="3" t="str">
        <f t="shared" si="41"/>
        <v>70 Yrs &amp; Above</v>
      </c>
      <c r="U2688" s="3" t="str">
        <f>TEXT(Customer8[[#This Row],[Transaction_Date]],"YYYY")</f>
        <v>2022</v>
      </c>
    </row>
    <row r="2689" spans="1:21" x14ac:dyDescent="0.35">
      <c r="A2689" t="s">
        <v>5481</v>
      </c>
      <c r="B2689">
        <v>946827741</v>
      </c>
      <c r="C2689">
        <v>56</v>
      </c>
      <c r="D2689" s="1">
        <v>24252</v>
      </c>
      <c r="E2689" t="s">
        <v>11</v>
      </c>
      <c r="F2689" t="s">
        <v>78</v>
      </c>
      <c r="G2689" t="s">
        <v>2247</v>
      </c>
      <c r="H2689" s="3">
        <v>175002.72200000001</v>
      </c>
      <c r="I2689" s="3">
        <v>69377.166100000002</v>
      </c>
      <c r="J2689" t="s">
        <v>5482</v>
      </c>
      <c r="K2689" t="str">
        <f>_xlfn.XLOOKUP(A2689, Accounts!A:A, Accounts!E:E, "Not Found")</f>
        <v>Savings</v>
      </c>
      <c r="L2689" s="3">
        <f>_xlfn.XLOOKUP(A2689, Accounts!A:A, Accounts!G:G, 0)</f>
        <v>4130151204</v>
      </c>
      <c r="M2689" s="3" t="str">
        <f>_xlfn.XLOOKUP(A2689, Loan!A:A, Loan!D:D, "0")</f>
        <v>0</v>
      </c>
      <c r="N2689" s="3" t="str">
        <f>_xlfn.XLOOKUP(Customer8[[#This Row],[Account Number]],Transaction!C:C,Transaction!D:D)</f>
        <v>Money Transfer</v>
      </c>
      <c r="O2689" s="3" t="str">
        <f>_xlfn.XLOOKUP(Customer8[[#This Row],[Account Number]], Transaction!C:C,Transaction!E:E)</f>
        <v>Mobile</v>
      </c>
      <c r="P2689" s="2">
        <f>_xlfn.XLOOKUP(Customer8[[#This Row],[Account Number]], Transaction!C:C,Transaction!F:F)</f>
        <v>44495</v>
      </c>
      <c r="Q2689" s="3">
        <f>Customer8[[#This Row],[Bank Deposit]]-Customer8[[#This Row],[Saving Accounts]]</f>
        <v>105625.55590000001</v>
      </c>
      <c r="R2689" s="3">
        <f>IF(AND(K2689="Current", Customer8[[#This Row],[Balance]]&gt;500000), Customer8[[#This Row],[Balance]]*1.02, Customer8[[#This Row],[Balance]])</f>
        <v>105625.55590000001</v>
      </c>
      <c r="S2689" s="3" t="str">
        <f>TEXT(Customer8[[#This Row],[Transaction_Date]], "MMM")</f>
        <v>Oct</v>
      </c>
      <c r="T2689" s="3" t="str">
        <f t="shared" si="41"/>
        <v>50-59 Yrs</v>
      </c>
      <c r="U2689" s="3" t="str">
        <f>TEXT(Customer8[[#This Row],[Transaction_Date]],"YYYY")</f>
        <v>2021</v>
      </c>
    </row>
    <row r="2690" spans="1:21" x14ac:dyDescent="0.35">
      <c r="A2690" t="s">
        <v>5483</v>
      </c>
      <c r="B2690">
        <v>692276307</v>
      </c>
      <c r="C2690">
        <v>64</v>
      </c>
      <c r="D2690" s="1">
        <v>21330</v>
      </c>
      <c r="E2690" t="s">
        <v>11</v>
      </c>
      <c r="F2690" t="s">
        <v>1104</v>
      </c>
      <c r="G2690" t="s">
        <v>2247</v>
      </c>
      <c r="H2690" s="3">
        <v>1553374.7797999999</v>
      </c>
      <c r="I2690" s="3">
        <v>354627.0331</v>
      </c>
      <c r="J2690" t="s">
        <v>5484</v>
      </c>
      <c r="K2690" t="str">
        <f>_xlfn.XLOOKUP(A2690, Accounts!A:A, Accounts!E:E, "Not Found")</f>
        <v>Domiciliary</v>
      </c>
      <c r="L2690" s="3">
        <f>_xlfn.XLOOKUP(A2690, Accounts!A:A, Accounts!G:G, 0)</f>
        <v>4706060544</v>
      </c>
      <c r="M2690" s="3" t="str">
        <f>_xlfn.XLOOKUP(A2690, Loan!A:A, Loan!D:D, "0")</f>
        <v>0</v>
      </c>
      <c r="N2690" s="3" t="str">
        <f>_xlfn.XLOOKUP(Customer8[[#This Row],[Account Number]],Transaction!C:C,Transaction!D:D)</f>
        <v>Online Payment</v>
      </c>
      <c r="O2690" s="3" t="str">
        <f>_xlfn.XLOOKUP(Customer8[[#This Row],[Account Number]], Transaction!C:C,Transaction!E:E)</f>
        <v>Mobile</v>
      </c>
      <c r="P2690" s="2">
        <f>_xlfn.XLOOKUP(Customer8[[#This Row],[Account Number]], Transaction!C:C,Transaction!F:F)</f>
        <v>44353</v>
      </c>
      <c r="Q2690" s="3">
        <f>Customer8[[#This Row],[Bank Deposit]]-Customer8[[#This Row],[Saving Accounts]]</f>
        <v>1198747.7467</v>
      </c>
      <c r="R2690" s="3">
        <f>IF(AND(K2690="Current", Customer8[[#This Row],[Balance]]&gt;500000), Customer8[[#This Row],[Balance]]*1.02, Customer8[[#This Row],[Balance]])</f>
        <v>1198747.7467</v>
      </c>
      <c r="S2690" s="3" t="str">
        <f>TEXT(Customer8[[#This Row],[Transaction_Date]], "MMM")</f>
        <v>Jun</v>
      </c>
      <c r="T2690" s="3" t="str">
        <f t="shared" ref="T2690:T2753" si="42">IF(C2690&lt;20,"Below 20 Yrs",IF(C2690&lt;=29,"20-29 Yrs",IF(C2690&lt;=39,"30-39 Yrs",IF(C2690&lt;=49,"40-49 Yrs",IF(C2690&lt;=59,"50-59 Yrs",IF(C2690&lt;=69,"60-69 Yrs","70 Yrs &amp; Above"))))))</f>
        <v>60-69 Yrs</v>
      </c>
      <c r="U2690" s="3" t="str">
        <f>TEXT(Customer8[[#This Row],[Transaction_Date]],"YYYY")</f>
        <v>2021</v>
      </c>
    </row>
    <row r="2691" spans="1:21" x14ac:dyDescent="0.35">
      <c r="A2691" t="s">
        <v>5485</v>
      </c>
      <c r="B2691">
        <v>531403976</v>
      </c>
      <c r="C2691">
        <v>83</v>
      </c>
      <c r="D2691" s="1">
        <v>14390.25</v>
      </c>
      <c r="E2691" t="s">
        <v>11</v>
      </c>
      <c r="F2691" t="s">
        <v>651</v>
      </c>
      <c r="G2691" t="s">
        <v>2247</v>
      </c>
      <c r="H2691" s="3">
        <v>197430.3824</v>
      </c>
      <c r="I2691" s="3">
        <v>43028.209799999997</v>
      </c>
      <c r="J2691" t="s">
        <v>5486</v>
      </c>
      <c r="K2691" t="str">
        <f>_xlfn.XLOOKUP(A2691, Accounts!A:A, Accounts!E:E, "Not Found")</f>
        <v>Fixed Deposit</v>
      </c>
      <c r="L2691" s="3">
        <f>_xlfn.XLOOKUP(A2691, Accounts!A:A, Accounts!G:G, 0)</f>
        <v>46499904</v>
      </c>
      <c r="M2691" s="3" t="str">
        <f>_xlfn.XLOOKUP(A2691, Loan!A:A, Loan!D:D, "0")</f>
        <v>0</v>
      </c>
      <c r="N2691" s="3" t="str">
        <f>_xlfn.XLOOKUP(Customer8[[#This Row],[Account Number]],Transaction!C:C,Transaction!D:D)</f>
        <v>Cash Withdrawal</v>
      </c>
      <c r="O2691" s="3" t="str">
        <f>_xlfn.XLOOKUP(Customer8[[#This Row],[Account Number]], Transaction!C:C,Transaction!E:E)</f>
        <v>ATM</v>
      </c>
      <c r="P2691" s="2">
        <f>_xlfn.XLOOKUP(Customer8[[#This Row],[Account Number]], Transaction!C:C,Transaction!F:F)</f>
        <v>44248</v>
      </c>
      <c r="Q2691" s="3">
        <f>Customer8[[#This Row],[Bank Deposit]]-Customer8[[#This Row],[Saving Accounts]]</f>
        <v>154402.17259999999</v>
      </c>
      <c r="R2691" s="3">
        <f>IF(AND(K2691="Current", Customer8[[#This Row],[Balance]]&gt;500000), Customer8[[#This Row],[Balance]]*1.02, Customer8[[#This Row],[Balance]])</f>
        <v>154402.17259999999</v>
      </c>
      <c r="S2691" s="3" t="str">
        <f>TEXT(Customer8[[#This Row],[Transaction_Date]], "MMM")</f>
        <v>Feb</v>
      </c>
      <c r="T2691" s="3" t="str">
        <f t="shared" si="42"/>
        <v>70 Yrs &amp; Above</v>
      </c>
      <c r="U2691" s="3" t="str">
        <f>TEXT(Customer8[[#This Row],[Transaction_Date]],"YYYY")</f>
        <v>2021</v>
      </c>
    </row>
    <row r="2692" spans="1:21" x14ac:dyDescent="0.35">
      <c r="A2692" t="s">
        <v>5487</v>
      </c>
      <c r="B2692">
        <v>227761274</v>
      </c>
      <c r="C2692">
        <v>41</v>
      </c>
      <c r="D2692" s="1">
        <v>29730.75</v>
      </c>
      <c r="E2692" t="s">
        <v>11</v>
      </c>
      <c r="F2692" t="s">
        <v>315</v>
      </c>
      <c r="G2692" t="s">
        <v>2247</v>
      </c>
      <c r="H2692" s="3">
        <v>1070891.8248000001</v>
      </c>
      <c r="I2692" s="3">
        <v>571703.24990000005</v>
      </c>
      <c r="J2692" t="s">
        <v>5488</v>
      </c>
      <c r="K2692" t="str">
        <f>_xlfn.XLOOKUP(A2692, Accounts!A:A, Accounts!E:E, "Not Found")</f>
        <v>Domiciliary</v>
      </c>
      <c r="L2692" s="3">
        <f>_xlfn.XLOOKUP(A2692, Accounts!A:A, Accounts!G:G, 0)</f>
        <v>37071936</v>
      </c>
      <c r="M2692" s="3" t="str">
        <f>_xlfn.XLOOKUP(A2692, Loan!A:A, Loan!D:D, "0")</f>
        <v>0</v>
      </c>
      <c r="N2692" s="3" t="str">
        <f>_xlfn.XLOOKUP(Customer8[[#This Row],[Account Number]],Transaction!C:C,Transaction!D:D)</f>
        <v>Checks</v>
      </c>
      <c r="O2692" s="3" t="str">
        <f>_xlfn.XLOOKUP(Customer8[[#This Row],[Account Number]], Transaction!C:C,Transaction!E:E)</f>
        <v>Informal Services</v>
      </c>
      <c r="P2692" s="2">
        <f>_xlfn.XLOOKUP(Customer8[[#This Row],[Account Number]], Transaction!C:C,Transaction!F:F)</f>
        <v>44222</v>
      </c>
      <c r="Q2692" s="3">
        <f>Customer8[[#This Row],[Bank Deposit]]-Customer8[[#This Row],[Saving Accounts]]</f>
        <v>499188.57490000001</v>
      </c>
      <c r="R2692" s="3">
        <f>IF(AND(K2692="Current", Customer8[[#This Row],[Balance]]&gt;500000), Customer8[[#This Row],[Balance]]*1.02, Customer8[[#This Row],[Balance]])</f>
        <v>499188.57490000001</v>
      </c>
      <c r="S2692" s="3" t="str">
        <f>TEXT(Customer8[[#This Row],[Transaction_Date]], "MMM")</f>
        <v>Jan</v>
      </c>
      <c r="T2692" s="3" t="str">
        <f t="shared" si="42"/>
        <v>40-49 Yrs</v>
      </c>
      <c r="U2692" s="3" t="str">
        <f>TEXT(Customer8[[#This Row],[Transaction_Date]],"YYYY")</f>
        <v>2021</v>
      </c>
    </row>
    <row r="2693" spans="1:21" x14ac:dyDescent="0.35">
      <c r="A2693" t="s">
        <v>5489</v>
      </c>
      <c r="B2693">
        <v>704257334</v>
      </c>
      <c r="C2693">
        <v>75</v>
      </c>
      <c r="D2693" s="1">
        <v>17312.25</v>
      </c>
      <c r="E2693" t="s">
        <v>11</v>
      </c>
      <c r="F2693" t="s">
        <v>733</v>
      </c>
      <c r="G2693" t="s">
        <v>2247</v>
      </c>
      <c r="H2693" s="3">
        <v>1070053.5824</v>
      </c>
      <c r="I2693" s="3">
        <v>173348.68030000001</v>
      </c>
      <c r="J2693" t="s">
        <v>5490</v>
      </c>
      <c r="K2693" t="str">
        <f>_xlfn.XLOOKUP(A2693, Accounts!A:A, Accounts!E:E, "Not Found")</f>
        <v>Current</v>
      </c>
      <c r="L2693" s="3">
        <f>_xlfn.XLOOKUP(A2693, Accounts!A:A, Accounts!G:G, 0)</f>
        <v>1571795785</v>
      </c>
      <c r="M2693" s="3" t="str">
        <f>_xlfn.XLOOKUP(A2693, Loan!A:A, Loan!D:D, "0")</f>
        <v>0</v>
      </c>
      <c r="N2693" s="3" t="str">
        <f>_xlfn.XLOOKUP(Customer8[[#This Row],[Account Number]],Transaction!C:C,Transaction!D:D)</f>
        <v>Money Deposit</v>
      </c>
      <c r="O2693" s="3" t="str">
        <f>_xlfn.XLOOKUP(Customer8[[#This Row],[Account Number]], Transaction!C:C,Transaction!E:E)</f>
        <v>Bank</v>
      </c>
      <c r="P2693" s="2">
        <f>_xlfn.XLOOKUP(Customer8[[#This Row],[Account Number]], Transaction!C:C,Transaction!F:F)</f>
        <v>44446</v>
      </c>
      <c r="Q2693" s="3">
        <f>Customer8[[#This Row],[Bank Deposit]]-Customer8[[#This Row],[Saving Accounts]]</f>
        <v>896704.90209999995</v>
      </c>
      <c r="R2693" s="3">
        <f>IF(AND(K2693="Current", Customer8[[#This Row],[Balance]]&gt;500000), Customer8[[#This Row],[Balance]]*1.02, Customer8[[#This Row],[Balance]])</f>
        <v>914639.00014199992</v>
      </c>
      <c r="S2693" s="3" t="str">
        <f>TEXT(Customer8[[#This Row],[Transaction_Date]], "MMM")</f>
        <v>Sep</v>
      </c>
      <c r="T2693" s="3" t="str">
        <f t="shared" si="42"/>
        <v>70 Yrs &amp; Above</v>
      </c>
      <c r="U2693" s="3" t="str">
        <f>TEXT(Customer8[[#This Row],[Transaction_Date]],"YYYY")</f>
        <v>2021</v>
      </c>
    </row>
    <row r="2694" spans="1:21" x14ac:dyDescent="0.35">
      <c r="A2694" t="s">
        <v>5491</v>
      </c>
      <c r="B2694">
        <v>783794493</v>
      </c>
      <c r="C2694">
        <v>73</v>
      </c>
      <c r="D2694" s="1">
        <v>18042.75</v>
      </c>
      <c r="E2694" t="s">
        <v>11</v>
      </c>
      <c r="F2694" t="s">
        <v>150</v>
      </c>
      <c r="G2694" t="s">
        <v>2247</v>
      </c>
      <c r="H2694" s="3">
        <v>981961.69149999996</v>
      </c>
      <c r="I2694" s="3">
        <v>341623.64730000001</v>
      </c>
      <c r="J2694" t="s">
        <v>5492</v>
      </c>
      <c r="K2694" t="str">
        <f>_xlfn.XLOOKUP(A2694, Accounts!A:A, Accounts!E:E, "Not Found")</f>
        <v>Joint</v>
      </c>
      <c r="L2694" s="3">
        <f>_xlfn.XLOOKUP(A2694, Accounts!A:A, Accounts!G:G, 0)</f>
        <v>1695165884</v>
      </c>
      <c r="M2694" s="3" t="str">
        <f>_xlfn.XLOOKUP(A2694, Loan!A:A, Loan!D:D, "0")</f>
        <v>0</v>
      </c>
      <c r="N2694" s="3" t="str">
        <f>_xlfn.XLOOKUP(Customer8[[#This Row],[Account Number]],Transaction!C:C,Transaction!D:D)</f>
        <v>Cash Withdrawal</v>
      </c>
      <c r="O2694" s="3" t="str">
        <f>_xlfn.XLOOKUP(Customer8[[#This Row],[Account Number]], Transaction!C:C,Transaction!E:E)</f>
        <v>ATM</v>
      </c>
      <c r="P2694" s="2">
        <f>_xlfn.XLOOKUP(Customer8[[#This Row],[Account Number]], Transaction!C:C,Transaction!F:F)</f>
        <v>44548</v>
      </c>
      <c r="Q2694" s="3">
        <f>Customer8[[#This Row],[Bank Deposit]]-Customer8[[#This Row],[Saving Accounts]]</f>
        <v>640338.04419999989</v>
      </c>
      <c r="R2694" s="3">
        <f>IF(AND(K2694="Current", Customer8[[#This Row],[Balance]]&gt;500000), Customer8[[#This Row],[Balance]]*1.02, Customer8[[#This Row],[Balance]])</f>
        <v>640338.04419999989</v>
      </c>
      <c r="S2694" s="3" t="str">
        <f>TEXT(Customer8[[#This Row],[Transaction_Date]], "MMM")</f>
        <v>Dec</v>
      </c>
      <c r="T2694" s="3" t="str">
        <f t="shared" si="42"/>
        <v>70 Yrs &amp; Above</v>
      </c>
      <c r="U2694" s="3" t="str">
        <f>TEXT(Customer8[[#This Row],[Transaction_Date]],"YYYY")</f>
        <v>2021</v>
      </c>
    </row>
    <row r="2695" spans="1:21" x14ac:dyDescent="0.35">
      <c r="A2695" t="s">
        <v>5493</v>
      </c>
      <c r="B2695">
        <v>543703287</v>
      </c>
      <c r="C2695">
        <v>49</v>
      </c>
      <c r="D2695" s="1">
        <v>26808.75</v>
      </c>
      <c r="E2695" t="s">
        <v>11</v>
      </c>
      <c r="F2695" t="s">
        <v>1017</v>
      </c>
      <c r="G2695" t="s">
        <v>2247</v>
      </c>
      <c r="H2695" s="3">
        <v>1029891.9638</v>
      </c>
      <c r="I2695" s="3">
        <v>368131.5956</v>
      </c>
      <c r="J2695" t="s">
        <v>5494</v>
      </c>
      <c r="K2695" t="str">
        <f>_xlfn.XLOOKUP(A2695, Accounts!A:A, Accounts!E:E, "Not Found")</f>
        <v>Joint</v>
      </c>
      <c r="L2695" s="3">
        <f>_xlfn.XLOOKUP(A2695, Accounts!A:A, Accounts!G:G, 0)</f>
        <v>2054531749</v>
      </c>
      <c r="M2695" s="3" t="str">
        <f>_xlfn.XLOOKUP(A2695, Loan!A:A, Loan!D:D, "0")</f>
        <v>0</v>
      </c>
      <c r="N2695" s="3" t="str">
        <f>_xlfn.XLOOKUP(Customer8[[#This Row],[Account Number]],Transaction!C:C,Transaction!D:D)</f>
        <v>Money Deposit</v>
      </c>
      <c r="O2695" s="3" t="str">
        <f>_xlfn.XLOOKUP(Customer8[[#This Row],[Account Number]], Transaction!C:C,Transaction!E:E)</f>
        <v>ATM</v>
      </c>
      <c r="P2695" s="2">
        <f>_xlfn.XLOOKUP(Customer8[[#This Row],[Account Number]], Transaction!C:C,Transaction!F:F)</f>
        <v>44539</v>
      </c>
      <c r="Q2695" s="3">
        <f>Customer8[[#This Row],[Bank Deposit]]-Customer8[[#This Row],[Saving Accounts]]</f>
        <v>661760.36820000003</v>
      </c>
      <c r="R2695" s="3">
        <f>IF(AND(K2695="Current", Customer8[[#This Row],[Balance]]&gt;500000), Customer8[[#This Row],[Balance]]*1.02, Customer8[[#This Row],[Balance]])</f>
        <v>661760.36820000003</v>
      </c>
      <c r="S2695" s="3" t="str">
        <f>TEXT(Customer8[[#This Row],[Transaction_Date]], "MMM")</f>
        <v>Dec</v>
      </c>
      <c r="T2695" s="3" t="str">
        <f t="shared" si="42"/>
        <v>40-49 Yrs</v>
      </c>
      <c r="U2695" s="3" t="str">
        <f>TEXT(Customer8[[#This Row],[Transaction_Date]],"YYYY")</f>
        <v>2021</v>
      </c>
    </row>
    <row r="2696" spans="1:21" x14ac:dyDescent="0.35">
      <c r="A2696" t="s">
        <v>5495</v>
      </c>
      <c r="B2696">
        <v>622899729</v>
      </c>
      <c r="C2696">
        <v>21</v>
      </c>
      <c r="D2696" s="1">
        <v>37035.75</v>
      </c>
      <c r="E2696" t="s">
        <v>11</v>
      </c>
      <c r="F2696" t="s">
        <v>612</v>
      </c>
      <c r="G2696" t="s">
        <v>2247</v>
      </c>
      <c r="H2696" s="3">
        <v>0</v>
      </c>
      <c r="I2696" s="3">
        <v>0</v>
      </c>
      <c r="J2696" t="s">
        <v>5496</v>
      </c>
      <c r="K2696" t="str">
        <f>_xlfn.XLOOKUP(A2696, Accounts!A:A, Accounts!E:E, "Not Found")</f>
        <v>Domiciliary</v>
      </c>
      <c r="L2696" s="3">
        <f>_xlfn.XLOOKUP(A2696, Accounts!A:A, Accounts!G:G, 0)</f>
        <v>2593706832</v>
      </c>
      <c r="M2696" s="3" t="str">
        <f>_xlfn.XLOOKUP(A2696, Loan!A:A, Loan!D:D, "0")</f>
        <v>0</v>
      </c>
      <c r="N2696" s="3" t="str">
        <f>_xlfn.XLOOKUP(Customer8[[#This Row],[Account Number]],Transaction!C:C,Transaction!D:D)</f>
        <v>Checks</v>
      </c>
      <c r="O2696" s="3" t="str">
        <f>_xlfn.XLOOKUP(Customer8[[#This Row],[Account Number]], Transaction!C:C,Transaction!E:E)</f>
        <v>Informal Services</v>
      </c>
      <c r="P2696" s="2">
        <f>_xlfn.XLOOKUP(Customer8[[#This Row],[Account Number]], Transaction!C:C,Transaction!F:F)</f>
        <v>44341</v>
      </c>
      <c r="Q2696" s="3">
        <f>Customer8[[#This Row],[Bank Deposit]]-Customer8[[#This Row],[Saving Accounts]]</f>
        <v>0</v>
      </c>
      <c r="R2696" s="3">
        <f>IF(AND(K2696="Current", Customer8[[#This Row],[Balance]]&gt;500000), Customer8[[#This Row],[Balance]]*1.02, Customer8[[#This Row],[Balance]])</f>
        <v>0</v>
      </c>
      <c r="S2696" s="3" t="str">
        <f>TEXT(Customer8[[#This Row],[Transaction_Date]], "MMM")</f>
        <v>May</v>
      </c>
      <c r="T2696" s="3" t="str">
        <f t="shared" si="42"/>
        <v>20-29 Yrs</v>
      </c>
      <c r="U2696" s="3" t="str">
        <f>TEXT(Customer8[[#This Row],[Transaction_Date]],"YYYY")</f>
        <v>2021</v>
      </c>
    </row>
    <row r="2697" spans="1:21" x14ac:dyDescent="0.35">
      <c r="A2697" t="s">
        <v>5497</v>
      </c>
      <c r="B2697">
        <v>88247400</v>
      </c>
      <c r="C2697">
        <v>52</v>
      </c>
      <c r="D2697" s="1">
        <v>25713</v>
      </c>
      <c r="E2697" t="s">
        <v>11</v>
      </c>
      <c r="F2697" t="s">
        <v>293</v>
      </c>
      <c r="G2697" t="s">
        <v>2247</v>
      </c>
      <c r="H2697" s="3">
        <v>27367.891199999998</v>
      </c>
      <c r="I2697" s="3">
        <v>6393.8235999999997</v>
      </c>
      <c r="J2697" t="s">
        <v>5498</v>
      </c>
      <c r="K2697" t="str">
        <f>_xlfn.XLOOKUP(A2697, Accounts!A:A, Accounts!E:E, "Not Found")</f>
        <v>Corporate</v>
      </c>
      <c r="L2697" s="3">
        <f>_xlfn.XLOOKUP(A2697, Accounts!A:A, Accounts!G:G, 0)</f>
        <v>645216</v>
      </c>
      <c r="M2697" s="3" t="str">
        <f>_xlfn.XLOOKUP(A2697, Loan!A:A, Loan!D:D, "0")</f>
        <v>0</v>
      </c>
      <c r="N2697" s="3" t="str">
        <f>_xlfn.XLOOKUP(Customer8[[#This Row],[Account Number]],Transaction!C:C,Transaction!D:D)</f>
        <v>Money Deposit</v>
      </c>
      <c r="O2697" s="3" t="str">
        <f>_xlfn.XLOOKUP(Customer8[[#This Row],[Account Number]], Transaction!C:C,Transaction!E:E)</f>
        <v>ATM</v>
      </c>
      <c r="P2697" s="2">
        <f>_xlfn.XLOOKUP(Customer8[[#This Row],[Account Number]], Transaction!C:C,Transaction!F:F)</f>
        <v>44290</v>
      </c>
      <c r="Q2697" s="3">
        <f>Customer8[[#This Row],[Bank Deposit]]-Customer8[[#This Row],[Saving Accounts]]</f>
        <v>20974.067599999998</v>
      </c>
      <c r="R2697" s="3">
        <f>IF(AND(K2697="Current", Customer8[[#This Row],[Balance]]&gt;500000), Customer8[[#This Row],[Balance]]*1.02, Customer8[[#This Row],[Balance]])</f>
        <v>20974.067599999998</v>
      </c>
      <c r="S2697" s="3" t="str">
        <f>TEXT(Customer8[[#This Row],[Transaction_Date]], "MMM")</f>
        <v>Apr</v>
      </c>
      <c r="T2697" s="3" t="str">
        <f t="shared" si="42"/>
        <v>50-59 Yrs</v>
      </c>
      <c r="U2697" s="3" t="str">
        <f>TEXT(Customer8[[#This Row],[Transaction_Date]],"YYYY")</f>
        <v>2021</v>
      </c>
    </row>
    <row r="2698" spans="1:21" x14ac:dyDescent="0.35">
      <c r="A2698" t="s">
        <v>5499</v>
      </c>
      <c r="B2698">
        <v>26995934</v>
      </c>
      <c r="C2698">
        <v>61</v>
      </c>
      <c r="D2698" s="1">
        <v>22425.75</v>
      </c>
      <c r="E2698" t="s">
        <v>11</v>
      </c>
      <c r="F2698" t="s">
        <v>1308</v>
      </c>
      <c r="G2698" t="s">
        <v>2247</v>
      </c>
      <c r="H2698" s="3">
        <v>404394.21240000002</v>
      </c>
      <c r="I2698" s="3">
        <v>310470.39529999997</v>
      </c>
      <c r="J2698" t="s">
        <v>5500</v>
      </c>
      <c r="K2698" t="str">
        <f>_xlfn.XLOOKUP(A2698, Accounts!A:A, Accounts!E:E, "Not Found")</f>
        <v>Savings</v>
      </c>
      <c r="L2698" s="3">
        <f>_xlfn.XLOOKUP(A2698, Accounts!A:A, Accounts!G:G, 0)</f>
        <v>2144627037</v>
      </c>
      <c r="M2698" s="3" t="str">
        <f>_xlfn.XLOOKUP(A2698, Loan!A:A, Loan!D:D, "0")</f>
        <v>0</v>
      </c>
      <c r="N2698" s="3" t="str">
        <f>_xlfn.XLOOKUP(Customer8[[#This Row],[Account Number]],Transaction!C:C,Transaction!D:D)</f>
        <v>Cash Withdrawal</v>
      </c>
      <c r="O2698" s="3" t="str">
        <f>_xlfn.XLOOKUP(Customer8[[#This Row],[Account Number]], Transaction!C:C,Transaction!E:E)</f>
        <v>ATM</v>
      </c>
      <c r="P2698" s="2">
        <f>_xlfn.XLOOKUP(Customer8[[#This Row],[Account Number]], Transaction!C:C,Transaction!F:F)</f>
        <v>44234</v>
      </c>
      <c r="Q2698" s="3">
        <f>Customer8[[#This Row],[Bank Deposit]]-Customer8[[#This Row],[Saving Accounts]]</f>
        <v>93923.817100000044</v>
      </c>
      <c r="R2698" s="3">
        <f>IF(AND(K2698="Current", Customer8[[#This Row],[Balance]]&gt;500000), Customer8[[#This Row],[Balance]]*1.02, Customer8[[#This Row],[Balance]])</f>
        <v>93923.817100000044</v>
      </c>
      <c r="S2698" s="3" t="str">
        <f>TEXT(Customer8[[#This Row],[Transaction_Date]], "MMM")</f>
        <v>Feb</v>
      </c>
      <c r="T2698" s="3" t="str">
        <f t="shared" si="42"/>
        <v>60-69 Yrs</v>
      </c>
      <c r="U2698" s="3" t="str">
        <f>TEXT(Customer8[[#This Row],[Transaction_Date]],"YYYY")</f>
        <v>2021</v>
      </c>
    </row>
    <row r="2699" spans="1:21" x14ac:dyDescent="0.35">
      <c r="A2699" t="s">
        <v>5501</v>
      </c>
      <c r="B2699">
        <v>222094673</v>
      </c>
      <c r="C2699">
        <v>60</v>
      </c>
      <c r="D2699" s="1">
        <v>22791</v>
      </c>
      <c r="E2699" t="s">
        <v>11</v>
      </c>
      <c r="F2699" t="s">
        <v>713</v>
      </c>
      <c r="G2699" t="s">
        <v>2247</v>
      </c>
      <c r="H2699" s="3">
        <v>314269.04889999999</v>
      </c>
      <c r="I2699" s="3">
        <v>27220.1538</v>
      </c>
      <c r="J2699" t="s">
        <v>5502</v>
      </c>
      <c r="K2699" t="str">
        <f>_xlfn.XLOOKUP(A2699, Accounts!A:A, Accounts!E:E, "Not Found")</f>
        <v>Domiciliary</v>
      </c>
      <c r="L2699" s="3">
        <f>_xlfn.XLOOKUP(A2699, Accounts!A:A, Accounts!G:G, 0)</f>
        <v>8076588</v>
      </c>
      <c r="M2699" s="3" t="str">
        <f>_xlfn.XLOOKUP(A2699, Loan!A:A, Loan!D:D, "0")</f>
        <v>0</v>
      </c>
      <c r="N2699" s="3" t="str">
        <f>_xlfn.XLOOKUP(Customer8[[#This Row],[Account Number]],Transaction!C:C,Transaction!D:D)</f>
        <v>Cash Withdrawal</v>
      </c>
      <c r="O2699" s="3" t="str">
        <f>_xlfn.XLOOKUP(Customer8[[#This Row],[Account Number]], Transaction!C:C,Transaction!E:E)</f>
        <v>POS</v>
      </c>
      <c r="P2699" s="2">
        <f>_xlfn.XLOOKUP(Customer8[[#This Row],[Account Number]], Transaction!C:C,Transaction!F:F)</f>
        <v>44515</v>
      </c>
      <c r="Q2699" s="3">
        <f>Customer8[[#This Row],[Bank Deposit]]-Customer8[[#This Row],[Saving Accounts]]</f>
        <v>287048.89509999997</v>
      </c>
      <c r="R2699" s="3">
        <f>IF(AND(K2699="Current", Customer8[[#This Row],[Balance]]&gt;500000), Customer8[[#This Row],[Balance]]*1.02, Customer8[[#This Row],[Balance]])</f>
        <v>287048.89509999997</v>
      </c>
      <c r="S2699" s="3" t="str">
        <f>TEXT(Customer8[[#This Row],[Transaction_Date]], "MMM")</f>
        <v>Nov</v>
      </c>
      <c r="T2699" s="3" t="str">
        <f t="shared" si="42"/>
        <v>60-69 Yrs</v>
      </c>
      <c r="U2699" s="3" t="str">
        <f>TEXT(Customer8[[#This Row],[Transaction_Date]],"YYYY")</f>
        <v>2021</v>
      </c>
    </row>
    <row r="2700" spans="1:21" x14ac:dyDescent="0.35">
      <c r="A2700" t="s">
        <v>5503</v>
      </c>
      <c r="B2700">
        <v>534435443</v>
      </c>
      <c r="C2700">
        <v>41</v>
      </c>
      <c r="D2700" s="1">
        <v>29730.75</v>
      </c>
      <c r="E2700" t="s">
        <v>11</v>
      </c>
      <c r="F2700" t="s">
        <v>57</v>
      </c>
      <c r="G2700" t="s">
        <v>2247</v>
      </c>
      <c r="H2700" s="3">
        <v>413171.42450000002</v>
      </c>
      <c r="I2700" s="3">
        <v>338505.44569999998</v>
      </c>
      <c r="J2700" t="s">
        <v>5504</v>
      </c>
      <c r="K2700" t="str">
        <f>_xlfn.XLOOKUP(A2700, Accounts!A:A, Accounts!E:E, "Not Found")</f>
        <v>Savings</v>
      </c>
      <c r="L2700" s="3">
        <f>_xlfn.XLOOKUP(A2700, Accounts!A:A, Accounts!G:G, 0)</f>
        <v>13370024</v>
      </c>
      <c r="M2700" s="3" t="str">
        <f>_xlfn.XLOOKUP(A2700, Loan!A:A, Loan!D:D, "0")</f>
        <v>0</v>
      </c>
      <c r="N2700" s="3" t="str">
        <f>_xlfn.XLOOKUP(Customer8[[#This Row],[Account Number]],Transaction!C:C,Transaction!D:D)</f>
        <v>Money Transfer</v>
      </c>
      <c r="O2700" s="3" t="str">
        <f>_xlfn.XLOOKUP(Customer8[[#This Row],[Account Number]], Transaction!C:C,Transaction!E:E)</f>
        <v>Mobile</v>
      </c>
      <c r="P2700" s="2">
        <f>_xlfn.XLOOKUP(Customer8[[#This Row],[Account Number]], Transaction!C:C,Transaction!F:F)</f>
        <v>44566</v>
      </c>
      <c r="Q2700" s="3">
        <f>Customer8[[#This Row],[Bank Deposit]]-Customer8[[#This Row],[Saving Accounts]]</f>
        <v>74665.978800000041</v>
      </c>
      <c r="R2700" s="3">
        <f>IF(AND(K2700="Current", Customer8[[#This Row],[Balance]]&gt;500000), Customer8[[#This Row],[Balance]]*1.02, Customer8[[#This Row],[Balance]])</f>
        <v>74665.978800000041</v>
      </c>
      <c r="S2700" s="3" t="str">
        <f>TEXT(Customer8[[#This Row],[Transaction_Date]], "MMM")</f>
        <v>Jan</v>
      </c>
      <c r="T2700" s="3" t="str">
        <f t="shared" si="42"/>
        <v>40-49 Yrs</v>
      </c>
      <c r="U2700" s="3" t="str">
        <f>TEXT(Customer8[[#This Row],[Transaction_Date]],"YYYY")</f>
        <v>2022</v>
      </c>
    </row>
    <row r="2701" spans="1:21" x14ac:dyDescent="0.35">
      <c r="A2701" t="s">
        <v>5505</v>
      </c>
      <c r="B2701">
        <v>476009290</v>
      </c>
      <c r="C2701">
        <v>78</v>
      </c>
      <c r="D2701" s="1">
        <v>16216.5</v>
      </c>
      <c r="E2701" t="s">
        <v>11</v>
      </c>
      <c r="F2701" t="s">
        <v>260</v>
      </c>
      <c r="G2701" t="s">
        <v>2247</v>
      </c>
      <c r="H2701" s="3">
        <v>186712.06400000001</v>
      </c>
      <c r="I2701" s="3">
        <v>47751.610399999998</v>
      </c>
      <c r="J2701" t="s">
        <v>5506</v>
      </c>
      <c r="K2701" t="str">
        <f>_xlfn.XLOOKUP(A2701, Accounts!A:A, Accounts!E:E, "Not Found")</f>
        <v>Savings</v>
      </c>
      <c r="L2701" s="3">
        <f>_xlfn.XLOOKUP(A2701, Accounts!A:A, Accounts!G:G, 0)</f>
        <v>713682819</v>
      </c>
      <c r="M2701" s="3" t="str">
        <f>_xlfn.XLOOKUP(A2701, Loan!A:A, Loan!D:D, "0")</f>
        <v>0</v>
      </c>
      <c r="N2701" s="3" t="str">
        <f>_xlfn.XLOOKUP(Customer8[[#This Row],[Account Number]],Transaction!C:C,Transaction!D:D)</f>
        <v>Online Payment</v>
      </c>
      <c r="O2701" s="3" t="str">
        <f>_xlfn.XLOOKUP(Customer8[[#This Row],[Account Number]], Transaction!C:C,Transaction!E:E)</f>
        <v>Mobile</v>
      </c>
      <c r="P2701" s="2">
        <f>_xlfn.XLOOKUP(Customer8[[#This Row],[Account Number]], Transaction!C:C,Transaction!F:F)</f>
        <v>44613</v>
      </c>
      <c r="Q2701" s="3">
        <f>Customer8[[#This Row],[Bank Deposit]]-Customer8[[#This Row],[Saving Accounts]]</f>
        <v>138960.45360000001</v>
      </c>
      <c r="R2701" s="3">
        <f>IF(AND(K2701="Current", Customer8[[#This Row],[Balance]]&gt;500000), Customer8[[#This Row],[Balance]]*1.02, Customer8[[#This Row],[Balance]])</f>
        <v>138960.45360000001</v>
      </c>
      <c r="S2701" s="3" t="str">
        <f>TEXT(Customer8[[#This Row],[Transaction_Date]], "MMM")</f>
        <v>Feb</v>
      </c>
      <c r="T2701" s="3" t="str">
        <f t="shared" si="42"/>
        <v>70 Yrs &amp; Above</v>
      </c>
      <c r="U2701" s="3" t="str">
        <f>TEXT(Customer8[[#This Row],[Transaction_Date]],"YYYY")</f>
        <v>2022</v>
      </c>
    </row>
    <row r="2702" spans="1:21" x14ac:dyDescent="0.35">
      <c r="A2702" t="s">
        <v>5507</v>
      </c>
      <c r="B2702">
        <v>932967565</v>
      </c>
      <c r="C2702">
        <v>69</v>
      </c>
      <c r="D2702" s="1">
        <v>19503.75</v>
      </c>
      <c r="E2702" t="s">
        <v>11</v>
      </c>
      <c r="F2702" t="s">
        <v>467</v>
      </c>
      <c r="G2702" t="s">
        <v>2247</v>
      </c>
      <c r="H2702" s="3">
        <v>143853.26079999999</v>
      </c>
      <c r="I2702" s="3">
        <v>12802.940199999999</v>
      </c>
      <c r="J2702" t="s">
        <v>5508</v>
      </c>
      <c r="K2702" t="str">
        <f>_xlfn.XLOOKUP(A2702, Accounts!A:A, Accounts!E:E, "Not Found")</f>
        <v>Domiciliary</v>
      </c>
      <c r="L2702" s="3">
        <f>_xlfn.XLOOKUP(A2702, Accounts!A:A, Accounts!G:G, 0)</f>
        <v>584192364</v>
      </c>
      <c r="M2702" s="3" t="str">
        <f>_xlfn.XLOOKUP(A2702, Loan!A:A, Loan!D:D, "0")</f>
        <v>0</v>
      </c>
      <c r="N2702" s="3" t="str">
        <f>_xlfn.XLOOKUP(Customer8[[#This Row],[Account Number]],Transaction!C:C,Transaction!D:D)</f>
        <v>Money Transfer</v>
      </c>
      <c r="O2702" s="3" t="str">
        <f>_xlfn.XLOOKUP(Customer8[[#This Row],[Account Number]], Transaction!C:C,Transaction!E:E)</f>
        <v>Bank</v>
      </c>
      <c r="P2702" s="2">
        <f>_xlfn.XLOOKUP(Customer8[[#This Row],[Account Number]], Transaction!C:C,Transaction!F:F)</f>
        <v>44610</v>
      </c>
      <c r="Q2702" s="3">
        <f>Customer8[[#This Row],[Bank Deposit]]-Customer8[[#This Row],[Saving Accounts]]</f>
        <v>131050.32059999999</v>
      </c>
      <c r="R2702" s="3">
        <f>IF(AND(K2702="Current", Customer8[[#This Row],[Balance]]&gt;500000), Customer8[[#This Row],[Balance]]*1.02, Customer8[[#This Row],[Balance]])</f>
        <v>131050.32059999999</v>
      </c>
      <c r="S2702" s="3" t="str">
        <f>TEXT(Customer8[[#This Row],[Transaction_Date]], "MMM")</f>
        <v>Feb</v>
      </c>
      <c r="T2702" s="3" t="str">
        <f t="shared" si="42"/>
        <v>60-69 Yrs</v>
      </c>
      <c r="U2702" s="3" t="str">
        <f>TEXT(Customer8[[#This Row],[Transaction_Date]],"YYYY")</f>
        <v>2022</v>
      </c>
    </row>
    <row r="2703" spans="1:21" x14ac:dyDescent="0.35">
      <c r="A2703" t="s">
        <v>5509</v>
      </c>
      <c r="B2703">
        <v>488315193</v>
      </c>
      <c r="C2703">
        <v>66</v>
      </c>
      <c r="D2703" s="1">
        <v>20599.5</v>
      </c>
      <c r="E2703" t="s">
        <v>11</v>
      </c>
      <c r="F2703" t="s">
        <v>776</v>
      </c>
      <c r="G2703" t="s">
        <v>2247</v>
      </c>
      <c r="H2703" s="3">
        <v>1508181.3896000001</v>
      </c>
      <c r="I2703" s="3">
        <v>657136.17689999996</v>
      </c>
      <c r="J2703" t="s">
        <v>4639</v>
      </c>
      <c r="K2703" t="str">
        <f>_xlfn.XLOOKUP(A2703, Accounts!A:A, Accounts!E:E, "Not Found")</f>
        <v>Current</v>
      </c>
      <c r="L2703" s="3">
        <f>_xlfn.XLOOKUP(A2703, Accounts!A:A, Accounts!G:G, 0)</f>
        <v>124157088</v>
      </c>
      <c r="M2703" s="3" t="str">
        <f>_xlfn.XLOOKUP(A2703, Loan!A:A, Loan!D:D, "0")</f>
        <v>0</v>
      </c>
      <c r="N2703" s="3" t="str">
        <f>_xlfn.XLOOKUP(Customer8[[#This Row],[Account Number]],Transaction!C:C,Transaction!D:D)</f>
        <v>Money Transfer</v>
      </c>
      <c r="O2703" s="3" t="str">
        <f>_xlfn.XLOOKUP(Customer8[[#This Row],[Account Number]], Transaction!C:C,Transaction!E:E)</f>
        <v>Mobile</v>
      </c>
      <c r="P2703" s="2">
        <f>_xlfn.XLOOKUP(Customer8[[#This Row],[Account Number]], Transaction!C:C,Transaction!F:F)</f>
        <v>44463</v>
      </c>
      <c r="Q2703" s="3">
        <f>Customer8[[#This Row],[Bank Deposit]]-Customer8[[#This Row],[Saving Accounts]]</f>
        <v>851045.21270000015</v>
      </c>
      <c r="R2703" s="3">
        <f>IF(AND(K2703="Current", Customer8[[#This Row],[Balance]]&gt;500000), Customer8[[#This Row],[Balance]]*1.02, Customer8[[#This Row],[Balance]])</f>
        <v>868066.1169540002</v>
      </c>
      <c r="S2703" s="3" t="str">
        <f>TEXT(Customer8[[#This Row],[Transaction_Date]], "MMM")</f>
        <v>Sep</v>
      </c>
      <c r="T2703" s="3" t="str">
        <f t="shared" si="42"/>
        <v>60-69 Yrs</v>
      </c>
      <c r="U2703" s="3" t="str">
        <f>TEXT(Customer8[[#This Row],[Transaction_Date]],"YYYY")</f>
        <v>2021</v>
      </c>
    </row>
    <row r="2704" spans="1:21" x14ac:dyDescent="0.35">
      <c r="A2704" t="s">
        <v>5510</v>
      </c>
      <c r="B2704">
        <v>608437004</v>
      </c>
      <c r="C2704">
        <v>53</v>
      </c>
      <c r="D2704" s="1">
        <v>25347.75</v>
      </c>
      <c r="E2704" t="s">
        <v>11</v>
      </c>
      <c r="F2704" t="s">
        <v>467</v>
      </c>
      <c r="G2704" t="s">
        <v>2247</v>
      </c>
      <c r="H2704" s="3">
        <v>302827.01209999999</v>
      </c>
      <c r="I2704" s="3">
        <v>72267.87</v>
      </c>
      <c r="J2704" t="s">
        <v>5511</v>
      </c>
      <c r="K2704" t="str">
        <f>_xlfn.XLOOKUP(A2704, Accounts!A:A, Accounts!E:E, "Not Found")</f>
        <v>Domiciliary</v>
      </c>
      <c r="L2704" s="3">
        <f>_xlfn.XLOOKUP(A2704, Accounts!A:A, Accounts!G:G, 0)</f>
        <v>3840401474</v>
      </c>
      <c r="M2704" s="3" t="str">
        <f>_xlfn.XLOOKUP(A2704, Loan!A:A, Loan!D:D, "0")</f>
        <v>0</v>
      </c>
      <c r="N2704" s="3" t="str">
        <f>_xlfn.XLOOKUP(Customer8[[#This Row],[Account Number]],Transaction!C:C,Transaction!D:D)</f>
        <v>Checks</v>
      </c>
      <c r="O2704" s="3" t="str">
        <f>_xlfn.XLOOKUP(Customer8[[#This Row],[Account Number]], Transaction!C:C,Transaction!E:E)</f>
        <v>Informal Services</v>
      </c>
      <c r="P2704" s="2">
        <f>_xlfn.XLOOKUP(Customer8[[#This Row],[Account Number]], Transaction!C:C,Transaction!F:F)</f>
        <v>44376</v>
      </c>
      <c r="Q2704" s="3">
        <f>Customer8[[#This Row],[Bank Deposit]]-Customer8[[#This Row],[Saving Accounts]]</f>
        <v>230559.1421</v>
      </c>
      <c r="R2704" s="3">
        <f>IF(AND(K2704="Current", Customer8[[#This Row],[Balance]]&gt;500000), Customer8[[#This Row],[Balance]]*1.02, Customer8[[#This Row],[Balance]])</f>
        <v>230559.1421</v>
      </c>
      <c r="S2704" s="3" t="str">
        <f>TEXT(Customer8[[#This Row],[Transaction_Date]], "MMM")</f>
        <v>Jun</v>
      </c>
      <c r="T2704" s="3" t="str">
        <f t="shared" si="42"/>
        <v>50-59 Yrs</v>
      </c>
      <c r="U2704" s="3" t="str">
        <f>TEXT(Customer8[[#This Row],[Transaction_Date]],"YYYY")</f>
        <v>2021</v>
      </c>
    </row>
    <row r="2705" spans="1:21" x14ac:dyDescent="0.35">
      <c r="A2705" t="s">
        <v>5512</v>
      </c>
      <c r="B2705">
        <v>651511456</v>
      </c>
      <c r="C2705">
        <v>50</v>
      </c>
      <c r="D2705" s="1">
        <v>26443.5</v>
      </c>
      <c r="E2705" t="s">
        <v>11</v>
      </c>
      <c r="F2705" t="s">
        <v>189</v>
      </c>
      <c r="G2705" t="s">
        <v>2247</v>
      </c>
      <c r="H2705" s="3">
        <v>985148.61100000003</v>
      </c>
      <c r="I2705" s="3">
        <v>415800.65509999997</v>
      </c>
      <c r="J2705" t="s">
        <v>5513</v>
      </c>
      <c r="K2705" t="str">
        <f>_xlfn.XLOOKUP(A2705, Accounts!A:A, Accounts!E:E, "Not Found")</f>
        <v>Current</v>
      </c>
      <c r="L2705" s="3">
        <f>_xlfn.XLOOKUP(A2705, Accounts!A:A, Accounts!G:G, 0)</f>
        <v>1114850457</v>
      </c>
      <c r="M2705" s="3" t="str">
        <f>_xlfn.XLOOKUP(A2705, Loan!A:A, Loan!D:D, "0")</f>
        <v>0</v>
      </c>
      <c r="N2705" s="3" t="str">
        <f>_xlfn.XLOOKUP(Customer8[[#This Row],[Account Number]],Transaction!C:C,Transaction!D:D)</f>
        <v>Money Deposit</v>
      </c>
      <c r="O2705" s="3" t="str">
        <f>_xlfn.XLOOKUP(Customer8[[#This Row],[Account Number]], Transaction!C:C,Transaction!E:E)</f>
        <v>Bank</v>
      </c>
      <c r="P2705" s="2">
        <f>_xlfn.XLOOKUP(Customer8[[#This Row],[Account Number]], Transaction!C:C,Transaction!F:F)</f>
        <v>44370</v>
      </c>
      <c r="Q2705" s="3">
        <f>Customer8[[#This Row],[Bank Deposit]]-Customer8[[#This Row],[Saving Accounts]]</f>
        <v>569347.95590000006</v>
      </c>
      <c r="R2705" s="3">
        <f>IF(AND(K2705="Current", Customer8[[#This Row],[Balance]]&gt;500000), Customer8[[#This Row],[Balance]]*1.02, Customer8[[#This Row],[Balance]])</f>
        <v>580734.91501800006</v>
      </c>
      <c r="S2705" s="3" t="str">
        <f>TEXT(Customer8[[#This Row],[Transaction_Date]], "MMM")</f>
        <v>Jun</v>
      </c>
      <c r="T2705" s="3" t="str">
        <f t="shared" si="42"/>
        <v>50-59 Yrs</v>
      </c>
      <c r="U2705" s="3" t="str">
        <f>TEXT(Customer8[[#This Row],[Transaction_Date]],"YYYY")</f>
        <v>2021</v>
      </c>
    </row>
    <row r="2706" spans="1:21" x14ac:dyDescent="0.35">
      <c r="A2706" t="s">
        <v>1839</v>
      </c>
      <c r="B2706">
        <v>61928532</v>
      </c>
      <c r="C2706">
        <v>36</v>
      </c>
      <c r="D2706" s="1">
        <v>31557</v>
      </c>
      <c r="E2706" t="s">
        <v>11</v>
      </c>
      <c r="F2706" t="s">
        <v>526</v>
      </c>
      <c r="G2706" t="s">
        <v>2247</v>
      </c>
      <c r="H2706" s="3">
        <v>101161.4201</v>
      </c>
      <c r="I2706" s="3">
        <v>42541.6057</v>
      </c>
      <c r="J2706" t="s">
        <v>5514</v>
      </c>
      <c r="K2706" t="str">
        <f>_xlfn.XLOOKUP(A2706, Accounts!A:A, Accounts!E:E, "Not Found")</f>
        <v>Corporate</v>
      </c>
      <c r="L2706" s="3">
        <f>_xlfn.XLOOKUP(A2706, Accounts!A:A, Accounts!G:G, 0)</f>
        <v>1781504307</v>
      </c>
      <c r="M2706" s="3" t="str">
        <f>_xlfn.XLOOKUP(A2706, Loan!A:A, Loan!D:D, "0")</f>
        <v>0</v>
      </c>
      <c r="N2706" s="3" t="str">
        <f>_xlfn.XLOOKUP(Customer8[[#This Row],[Account Number]],Transaction!C:C,Transaction!D:D)</f>
        <v>Online Payment</v>
      </c>
      <c r="O2706" s="3" t="str">
        <f>_xlfn.XLOOKUP(Customer8[[#This Row],[Account Number]], Transaction!C:C,Transaction!E:E)</f>
        <v>Mobile</v>
      </c>
      <c r="P2706" s="2">
        <f>_xlfn.XLOOKUP(Customer8[[#This Row],[Account Number]], Transaction!C:C,Transaction!F:F)</f>
        <v>44377</v>
      </c>
      <c r="Q2706" s="3">
        <f>Customer8[[#This Row],[Bank Deposit]]-Customer8[[#This Row],[Saving Accounts]]</f>
        <v>58619.814400000003</v>
      </c>
      <c r="R2706" s="3">
        <f>IF(AND(K2706="Current", Customer8[[#This Row],[Balance]]&gt;500000), Customer8[[#This Row],[Balance]]*1.02, Customer8[[#This Row],[Balance]])</f>
        <v>58619.814400000003</v>
      </c>
      <c r="S2706" s="3" t="str">
        <f>TEXT(Customer8[[#This Row],[Transaction_Date]], "MMM")</f>
        <v>Jun</v>
      </c>
      <c r="T2706" s="3" t="str">
        <f t="shared" si="42"/>
        <v>30-39 Yrs</v>
      </c>
      <c r="U2706" s="3" t="str">
        <f>TEXT(Customer8[[#This Row],[Transaction_Date]],"YYYY")</f>
        <v>2021</v>
      </c>
    </row>
    <row r="2707" spans="1:21" x14ac:dyDescent="0.35">
      <c r="A2707" t="s">
        <v>5515</v>
      </c>
      <c r="B2707">
        <v>482795531</v>
      </c>
      <c r="C2707">
        <v>18</v>
      </c>
      <c r="D2707" s="1">
        <v>38131.5</v>
      </c>
      <c r="E2707" t="s">
        <v>11</v>
      </c>
      <c r="F2707" t="s">
        <v>106</v>
      </c>
      <c r="G2707" t="s">
        <v>2247</v>
      </c>
      <c r="H2707" s="3">
        <v>1651345.5924</v>
      </c>
      <c r="I2707" s="3">
        <v>542709.14170000004</v>
      </c>
      <c r="J2707" t="s">
        <v>5516</v>
      </c>
      <c r="K2707" t="str">
        <f>_xlfn.XLOOKUP(A2707, Accounts!A:A, Accounts!E:E, "Not Found")</f>
        <v>Savings</v>
      </c>
      <c r="L2707" s="3">
        <f>_xlfn.XLOOKUP(A2707, Accounts!A:A, Accounts!G:G, 0)</f>
        <v>36152649</v>
      </c>
      <c r="M2707" s="3">
        <f>_xlfn.XLOOKUP(A2707, Loan!A:A, Loan!D:D, "0")</f>
        <v>615293549</v>
      </c>
      <c r="N2707" s="3" t="str">
        <f>_xlfn.XLOOKUP(Customer8[[#This Row],[Account Number]],Transaction!C:C,Transaction!D:D)</f>
        <v>Loan Payment</v>
      </c>
      <c r="O2707" s="3" t="str">
        <f>_xlfn.XLOOKUP(Customer8[[#This Row],[Account Number]], Transaction!C:C,Transaction!E:E)</f>
        <v>AFT</v>
      </c>
      <c r="P2707" s="2">
        <f>_xlfn.XLOOKUP(Customer8[[#This Row],[Account Number]], Transaction!C:C,Transaction!F:F)</f>
        <v>44277</v>
      </c>
      <c r="Q2707" s="3">
        <f>Customer8[[#This Row],[Bank Deposit]]-Customer8[[#This Row],[Saving Accounts]]</f>
        <v>1108636.4506999999</v>
      </c>
      <c r="R2707" s="3">
        <f>IF(AND(K2707="Current", Customer8[[#This Row],[Balance]]&gt;500000), Customer8[[#This Row],[Balance]]*1.02, Customer8[[#This Row],[Balance]])</f>
        <v>1108636.4506999999</v>
      </c>
      <c r="S2707" s="3" t="str">
        <f>TEXT(Customer8[[#This Row],[Transaction_Date]], "MMM")</f>
        <v>Mar</v>
      </c>
      <c r="T2707" s="3" t="str">
        <f t="shared" si="42"/>
        <v>Below 20 Yrs</v>
      </c>
      <c r="U2707" s="3" t="str">
        <f>TEXT(Customer8[[#This Row],[Transaction_Date]],"YYYY")</f>
        <v>2021</v>
      </c>
    </row>
    <row r="2708" spans="1:21" x14ac:dyDescent="0.35">
      <c r="A2708" t="s">
        <v>5517</v>
      </c>
      <c r="B2708">
        <v>585592113</v>
      </c>
      <c r="C2708">
        <v>65</v>
      </c>
      <c r="D2708" s="1">
        <v>20964.75</v>
      </c>
      <c r="E2708" t="s">
        <v>11</v>
      </c>
      <c r="F2708" t="s">
        <v>341</v>
      </c>
      <c r="G2708" t="s">
        <v>2247</v>
      </c>
      <c r="H2708" s="3">
        <v>1247794.6856</v>
      </c>
      <c r="I2708" s="3">
        <v>108429.0554</v>
      </c>
      <c r="J2708" t="s">
        <v>5518</v>
      </c>
      <c r="K2708" t="str">
        <f>_xlfn.XLOOKUP(A2708, Accounts!A:A, Accounts!E:E, "Not Found")</f>
        <v>Current</v>
      </c>
      <c r="L2708" s="3">
        <f>_xlfn.XLOOKUP(A2708, Accounts!A:A, Accounts!G:G, 0)</f>
        <v>41393514</v>
      </c>
      <c r="M2708" s="3" t="str">
        <f>_xlfn.XLOOKUP(A2708, Loan!A:A, Loan!D:D, "0")</f>
        <v>0</v>
      </c>
      <c r="N2708" s="3" t="str">
        <f>_xlfn.XLOOKUP(Customer8[[#This Row],[Account Number]],Transaction!C:C,Transaction!D:D)</f>
        <v>Cash Withdrawal</v>
      </c>
      <c r="O2708" s="3" t="str">
        <f>_xlfn.XLOOKUP(Customer8[[#This Row],[Account Number]], Transaction!C:C,Transaction!E:E)</f>
        <v>ATM</v>
      </c>
      <c r="P2708" s="2">
        <f>_xlfn.XLOOKUP(Customer8[[#This Row],[Account Number]], Transaction!C:C,Transaction!F:F)</f>
        <v>44400</v>
      </c>
      <c r="Q2708" s="3">
        <f>Customer8[[#This Row],[Bank Deposit]]-Customer8[[#This Row],[Saving Accounts]]</f>
        <v>1139365.6302</v>
      </c>
      <c r="R2708" s="3">
        <f>IF(AND(K2708="Current", Customer8[[#This Row],[Balance]]&gt;500000), Customer8[[#This Row],[Balance]]*1.02, Customer8[[#This Row],[Balance]])</f>
        <v>1162152.9428040001</v>
      </c>
      <c r="S2708" s="3" t="str">
        <f>TEXT(Customer8[[#This Row],[Transaction_Date]], "MMM")</f>
        <v>Jul</v>
      </c>
      <c r="T2708" s="3" t="str">
        <f t="shared" si="42"/>
        <v>60-69 Yrs</v>
      </c>
      <c r="U2708" s="3" t="str">
        <f>TEXT(Customer8[[#This Row],[Transaction_Date]],"YYYY")</f>
        <v>2021</v>
      </c>
    </row>
    <row r="2709" spans="1:21" x14ac:dyDescent="0.35">
      <c r="A2709" t="s">
        <v>5519</v>
      </c>
      <c r="B2709">
        <v>742981884</v>
      </c>
      <c r="C2709">
        <v>78</v>
      </c>
      <c r="D2709" s="1">
        <v>16216.5</v>
      </c>
      <c r="E2709" t="s">
        <v>11</v>
      </c>
      <c r="F2709" t="s">
        <v>183</v>
      </c>
      <c r="G2709" t="s">
        <v>2247</v>
      </c>
      <c r="H2709" s="3">
        <v>294577.43040000001</v>
      </c>
      <c r="I2709" s="3">
        <v>95148.51</v>
      </c>
      <c r="J2709" t="s">
        <v>5520</v>
      </c>
      <c r="K2709" t="str">
        <f>_xlfn.XLOOKUP(A2709, Accounts!A:A, Accounts!E:E, "Not Found")</f>
        <v>Corporate</v>
      </c>
      <c r="L2709" s="3">
        <f>_xlfn.XLOOKUP(A2709, Accounts!A:A, Accounts!G:G, 0)</f>
        <v>2129628528</v>
      </c>
      <c r="M2709" s="3" t="str">
        <f>_xlfn.XLOOKUP(A2709, Loan!A:A, Loan!D:D, "0")</f>
        <v>0</v>
      </c>
      <c r="N2709" s="3" t="str">
        <f>_xlfn.XLOOKUP(Customer8[[#This Row],[Account Number]],Transaction!C:C,Transaction!D:D)</f>
        <v>Checks</v>
      </c>
      <c r="O2709" s="3" t="str">
        <f>_xlfn.XLOOKUP(Customer8[[#This Row],[Account Number]], Transaction!C:C,Transaction!E:E)</f>
        <v>Informal Services</v>
      </c>
      <c r="P2709" s="2">
        <f>_xlfn.XLOOKUP(Customer8[[#This Row],[Account Number]], Transaction!C:C,Transaction!F:F)</f>
        <v>44662</v>
      </c>
      <c r="Q2709" s="3">
        <f>Customer8[[#This Row],[Bank Deposit]]-Customer8[[#This Row],[Saving Accounts]]</f>
        <v>199428.9204</v>
      </c>
      <c r="R2709" s="3">
        <f>IF(AND(K2709="Current", Customer8[[#This Row],[Balance]]&gt;500000), Customer8[[#This Row],[Balance]]*1.02, Customer8[[#This Row],[Balance]])</f>
        <v>199428.9204</v>
      </c>
      <c r="S2709" s="3" t="str">
        <f>TEXT(Customer8[[#This Row],[Transaction_Date]], "MMM")</f>
        <v>Apr</v>
      </c>
      <c r="T2709" s="3" t="str">
        <f t="shared" si="42"/>
        <v>70 Yrs &amp; Above</v>
      </c>
      <c r="U2709" s="3" t="str">
        <f>TEXT(Customer8[[#This Row],[Transaction_Date]],"YYYY")</f>
        <v>2022</v>
      </c>
    </row>
    <row r="2710" spans="1:21" x14ac:dyDescent="0.35">
      <c r="A2710" t="s">
        <v>5521</v>
      </c>
      <c r="B2710">
        <v>279824385</v>
      </c>
      <c r="C2710">
        <v>35</v>
      </c>
      <c r="D2710" s="1">
        <v>31922.25</v>
      </c>
      <c r="E2710" t="s">
        <v>11</v>
      </c>
      <c r="F2710" t="s">
        <v>1070</v>
      </c>
      <c r="G2710" t="s">
        <v>2247</v>
      </c>
      <c r="H2710" s="3">
        <v>609456.52980000002</v>
      </c>
      <c r="I2710" s="3">
        <v>240914.58119999999</v>
      </c>
      <c r="J2710" t="s">
        <v>5522</v>
      </c>
      <c r="K2710" t="str">
        <f>_xlfn.XLOOKUP(A2710, Accounts!A:A, Accounts!E:E, "Not Found")</f>
        <v>Domiciliary</v>
      </c>
      <c r="L2710" s="3">
        <f>_xlfn.XLOOKUP(A2710, Accounts!A:A, Accounts!G:G, 0)</f>
        <v>12506112</v>
      </c>
      <c r="M2710" s="3" t="str">
        <f>_xlfn.XLOOKUP(A2710, Loan!A:A, Loan!D:D, "0")</f>
        <v>0</v>
      </c>
      <c r="N2710" s="3" t="str">
        <f>_xlfn.XLOOKUP(Customer8[[#This Row],[Account Number]],Transaction!C:C,Transaction!D:D)</f>
        <v>Online Payment</v>
      </c>
      <c r="O2710" s="3" t="str">
        <f>_xlfn.XLOOKUP(Customer8[[#This Row],[Account Number]], Transaction!C:C,Transaction!E:E)</f>
        <v>Internet Banking</v>
      </c>
      <c r="P2710" s="2">
        <f>_xlfn.XLOOKUP(Customer8[[#This Row],[Account Number]], Transaction!C:C,Transaction!F:F)</f>
        <v>44677</v>
      </c>
      <c r="Q2710" s="3">
        <f>Customer8[[#This Row],[Bank Deposit]]-Customer8[[#This Row],[Saving Accounts]]</f>
        <v>368541.9486</v>
      </c>
      <c r="R2710" s="3">
        <f>IF(AND(K2710="Current", Customer8[[#This Row],[Balance]]&gt;500000), Customer8[[#This Row],[Balance]]*1.02, Customer8[[#This Row],[Balance]])</f>
        <v>368541.9486</v>
      </c>
      <c r="S2710" s="3" t="str">
        <f>TEXT(Customer8[[#This Row],[Transaction_Date]], "MMM")</f>
        <v>Apr</v>
      </c>
      <c r="T2710" s="3" t="str">
        <f t="shared" si="42"/>
        <v>30-39 Yrs</v>
      </c>
      <c r="U2710" s="3" t="str">
        <f>TEXT(Customer8[[#This Row],[Transaction_Date]],"YYYY")</f>
        <v>2022</v>
      </c>
    </row>
    <row r="2711" spans="1:21" x14ac:dyDescent="0.35">
      <c r="A2711" t="s">
        <v>3287</v>
      </c>
      <c r="B2711">
        <v>265615429</v>
      </c>
      <c r="C2711">
        <v>27</v>
      </c>
      <c r="D2711" s="1">
        <v>34844.25</v>
      </c>
      <c r="E2711" t="s">
        <v>11</v>
      </c>
      <c r="F2711" t="s">
        <v>112</v>
      </c>
      <c r="G2711" t="s">
        <v>2247</v>
      </c>
      <c r="H2711" s="3">
        <v>139803.12460000001</v>
      </c>
      <c r="I2711" s="3">
        <v>58717.312299999998</v>
      </c>
      <c r="J2711" t="s">
        <v>5523</v>
      </c>
      <c r="K2711" t="str">
        <f>_xlfn.XLOOKUP(A2711, Accounts!A:A, Accounts!E:E, "Not Found")</f>
        <v>Domiciliary</v>
      </c>
      <c r="L2711" s="3">
        <f>_xlfn.XLOOKUP(A2711, Accounts!A:A, Accounts!G:G, 0)</f>
        <v>372753381</v>
      </c>
      <c r="M2711" s="3">
        <f>_xlfn.XLOOKUP(A2711, Loan!A:A, Loan!D:D, "0")</f>
        <v>756748224</v>
      </c>
      <c r="N2711" s="3" t="str">
        <f>_xlfn.XLOOKUP(Customer8[[#This Row],[Account Number]],Transaction!C:C,Transaction!D:D)</f>
        <v>Loan Payment</v>
      </c>
      <c r="O2711" s="3" t="str">
        <f>_xlfn.XLOOKUP(Customer8[[#This Row],[Account Number]], Transaction!C:C,Transaction!E:E)</f>
        <v>AFT</v>
      </c>
      <c r="P2711" s="2">
        <f>_xlfn.XLOOKUP(Customer8[[#This Row],[Account Number]], Transaction!C:C,Transaction!F:F)</f>
        <v>44245</v>
      </c>
      <c r="Q2711" s="3">
        <f>Customer8[[#This Row],[Bank Deposit]]-Customer8[[#This Row],[Saving Accounts]]</f>
        <v>81085.81230000002</v>
      </c>
      <c r="R2711" s="3">
        <f>IF(AND(K2711="Current", Customer8[[#This Row],[Balance]]&gt;500000), Customer8[[#This Row],[Balance]]*1.02, Customer8[[#This Row],[Balance]])</f>
        <v>81085.81230000002</v>
      </c>
      <c r="S2711" s="3" t="str">
        <f>TEXT(Customer8[[#This Row],[Transaction_Date]], "MMM")</f>
        <v>Feb</v>
      </c>
      <c r="T2711" s="3" t="str">
        <f t="shared" si="42"/>
        <v>20-29 Yrs</v>
      </c>
      <c r="U2711" s="3" t="str">
        <f>TEXT(Customer8[[#This Row],[Transaction_Date]],"YYYY")</f>
        <v>2021</v>
      </c>
    </row>
    <row r="2712" spans="1:21" x14ac:dyDescent="0.35">
      <c r="A2712" t="s">
        <v>5524</v>
      </c>
      <c r="B2712">
        <v>638628927</v>
      </c>
      <c r="C2712">
        <v>71</v>
      </c>
      <c r="D2712" s="1">
        <v>18773.25</v>
      </c>
      <c r="E2712" t="s">
        <v>11</v>
      </c>
      <c r="F2712" t="s">
        <v>95</v>
      </c>
      <c r="G2712" t="s">
        <v>2247</v>
      </c>
      <c r="H2712" s="3">
        <v>481042.8702</v>
      </c>
      <c r="I2712" s="3">
        <v>253767.54310000001</v>
      </c>
      <c r="J2712" t="s">
        <v>5525</v>
      </c>
      <c r="K2712" t="str">
        <f>_xlfn.XLOOKUP(A2712, Accounts!A:A, Accounts!E:E, "Not Found")</f>
        <v>Savings</v>
      </c>
      <c r="L2712" s="3">
        <f>_xlfn.XLOOKUP(A2712, Accounts!A:A, Accounts!G:G, 0)</f>
        <v>5005416</v>
      </c>
      <c r="M2712" s="3" t="str">
        <f>_xlfn.XLOOKUP(A2712, Loan!A:A, Loan!D:D, "0")</f>
        <v>0</v>
      </c>
      <c r="N2712" s="3" t="str">
        <f>_xlfn.XLOOKUP(Customer8[[#This Row],[Account Number]],Transaction!C:C,Transaction!D:D)</f>
        <v>Cash Withdrawal</v>
      </c>
      <c r="O2712" s="3" t="str">
        <f>_xlfn.XLOOKUP(Customer8[[#This Row],[Account Number]], Transaction!C:C,Transaction!E:E)</f>
        <v>POS</v>
      </c>
      <c r="P2712" s="2">
        <f>_xlfn.XLOOKUP(Customer8[[#This Row],[Account Number]], Transaction!C:C,Transaction!F:F)</f>
        <v>44563</v>
      </c>
      <c r="Q2712" s="3">
        <f>Customer8[[#This Row],[Bank Deposit]]-Customer8[[#This Row],[Saving Accounts]]</f>
        <v>227275.32709999999</v>
      </c>
      <c r="R2712" s="3">
        <f>IF(AND(K2712="Current", Customer8[[#This Row],[Balance]]&gt;500000), Customer8[[#This Row],[Balance]]*1.02, Customer8[[#This Row],[Balance]])</f>
        <v>227275.32709999999</v>
      </c>
      <c r="S2712" s="3" t="str">
        <f>TEXT(Customer8[[#This Row],[Transaction_Date]], "MMM")</f>
        <v>Jan</v>
      </c>
      <c r="T2712" s="3" t="str">
        <f t="shared" si="42"/>
        <v>70 Yrs &amp; Above</v>
      </c>
      <c r="U2712" s="3" t="str">
        <f>TEXT(Customer8[[#This Row],[Transaction_Date]],"YYYY")</f>
        <v>2022</v>
      </c>
    </row>
    <row r="2713" spans="1:21" x14ac:dyDescent="0.35">
      <c r="A2713" t="s">
        <v>5526</v>
      </c>
      <c r="B2713">
        <v>698828965</v>
      </c>
      <c r="C2713">
        <v>25</v>
      </c>
      <c r="D2713" s="1">
        <v>35574.75</v>
      </c>
      <c r="E2713" t="s">
        <v>11</v>
      </c>
      <c r="F2713" t="s">
        <v>350</v>
      </c>
      <c r="G2713" t="s">
        <v>2247</v>
      </c>
      <c r="H2713" s="3">
        <v>200786.43969999999</v>
      </c>
      <c r="I2713" s="3">
        <v>47458.612999999998</v>
      </c>
      <c r="J2713" t="s">
        <v>5527</v>
      </c>
      <c r="K2713" t="str">
        <f>_xlfn.XLOOKUP(A2713, Accounts!A:A, Accounts!E:E, "Not Found")</f>
        <v>Fixed Deposit</v>
      </c>
      <c r="L2713" s="3">
        <f>_xlfn.XLOOKUP(A2713, Accounts!A:A, Accounts!G:G, 0)</f>
        <v>33215875</v>
      </c>
      <c r="M2713" s="3">
        <f>_xlfn.XLOOKUP(A2713, Loan!A:A, Loan!D:D, "0")</f>
        <v>717717504</v>
      </c>
      <c r="N2713" s="3" t="str">
        <f>_xlfn.XLOOKUP(Customer8[[#This Row],[Account Number]],Transaction!C:C,Transaction!D:D)</f>
        <v>Loan Payment</v>
      </c>
      <c r="O2713" s="3" t="str">
        <f>_xlfn.XLOOKUP(Customer8[[#This Row],[Account Number]], Transaction!C:C,Transaction!E:E)</f>
        <v>AFT</v>
      </c>
      <c r="P2713" s="2">
        <f>_xlfn.XLOOKUP(Customer8[[#This Row],[Account Number]], Transaction!C:C,Transaction!F:F)</f>
        <v>44430</v>
      </c>
      <c r="Q2713" s="3">
        <f>Customer8[[#This Row],[Bank Deposit]]-Customer8[[#This Row],[Saving Accounts]]</f>
        <v>153327.82669999998</v>
      </c>
      <c r="R2713" s="3">
        <f>IF(AND(K2713="Current", Customer8[[#This Row],[Balance]]&gt;500000), Customer8[[#This Row],[Balance]]*1.02, Customer8[[#This Row],[Balance]])</f>
        <v>153327.82669999998</v>
      </c>
      <c r="S2713" s="3" t="str">
        <f>TEXT(Customer8[[#This Row],[Transaction_Date]], "MMM")</f>
        <v>Aug</v>
      </c>
      <c r="T2713" s="3" t="str">
        <f t="shared" si="42"/>
        <v>20-29 Yrs</v>
      </c>
      <c r="U2713" s="3" t="str">
        <f>TEXT(Customer8[[#This Row],[Transaction_Date]],"YYYY")</f>
        <v>2021</v>
      </c>
    </row>
    <row r="2714" spans="1:21" x14ac:dyDescent="0.35">
      <c r="A2714" t="s">
        <v>5528</v>
      </c>
      <c r="B2714">
        <v>147266929</v>
      </c>
      <c r="C2714">
        <v>43</v>
      </c>
      <c r="D2714" s="1">
        <v>29000.25</v>
      </c>
      <c r="E2714" t="s">
        <v>11</v>
      </c>
      <c r="F2714" t="s">
        <v>1233</v>
      </c>
      <c r="G2714" t="s">
        <v>2247</v>
      </c>
      <c r="H2714" s="3">
        <v>2093007.3731</v>
      </c>
      <c r="I2714" s="3">
        <v>801171.42989999999</v>
      </c>
      <c r="J2714" t="s">
        <v>5529</v>
      </c>
      <c r="K2714" t="str">
        <f>_xlfn.XLOOKUP(A2714, Accounts!A:A, Accounts!E:E, "Not Found")</f>
        <v>Savings</v>
      </c>
      <c r="L2714" s="3">
        <f>_xlfn.XLOOKUP(A2714, Accounts!A:A, Accounts!G:G, 0)</f>
        <v>2575216</v>
      </c>
      <c r="M2714" s="3" t="str">
        <f>_xlfn.XLOOKUP(A2714, Loan!A:A, Loan!D:D, "0")</f>
        <v>0</v>
      </c>
      <c r="N2714" s="3" t="str">
        <f>_xlfn.XLOOKUP(Customer8[[#This Row],[Account Number]],Transaction!C:C,Transaction!D:D)</f>
        <v>Money Transfer</v>
      </c>
      <c r="O2714" s="3" t="str">
        <f>_xlfn.XLOOKUP(Customer8[[#This Row],[Account Number]], Transaction!C:C,Transaction!E:E)</f>
        <v>Mobile</v>
      </c>
      <c r="P2714" s="2">
        <f>_xlfn.XLOOKUP(Customer8[[#This Row],[Account Number]], Transaction!C:C,Transaction!F:F)</f>
        <v>44570</v>
      </c>
      <c r="Q2714" s="3">
        <f>Customer8[[#This Row],[Bank Deposit]]-Customer8[[#This Row],[Saving Accounts]]</f>
        <v>1291835.9432000001</v>
      </c>
      <c r="R2714" s="3">
        <f>IF(AND(K2714="Current", Customer8[[#This Row],[Balance]]&gt;500000), Customer8[[#This Row],[Balance]]*1.02, Customer8[[#This Row],[Balance]])</f>
        <v>1291835.9432000001</v>
      </c>
      <c r="S2714" s="3" t="str">
        <f>TEXT(Customer8[[#This Row],[Transaction_Date]], "MMM")</f>
        <v>Jan</v>
      </c>
      <c r="T2714" s="3" t="str">
        <f t="shared" si="42"/>
        <v>40-49 Yrs</v>
      </c>
      <c r="U2714" s="3" t="str">
        <f>TEXT(Customer8[[#This Row],[Transaction_Date]],"YYYY")</f>
        <v>2022</v>
      </c>
    </row>
    <row r="2715" spans="1:21" x14ac:dyDescent="0.35">
      <c r="A2715" t="s">
        <v>5530</v>
      </c>
      <c r="B2715">
        <v>61136726</v>
      </c>
      <c r="C2715">
        <v>64</v>
      </c>
      <c r="D2715" s="1">
        <v>21330</v>
      </c>
      <c r="E2715" t="s">
        <v>11</v>
      </c>
      <c r="F2715" t="s">
        <v>208</v>
      </c>
      <c r="G2715" t="s">
        <v>2247</v>
      </c>
      <c r="H2715" s="3">
        <v>1503762.649</v>
      </c>
      <c r="I2715" s="3">
        <v>989013.12679999997</v>
      </c>
      <c r="J2715" t="s">
        <v>5531</v>
      </c>
      <c r="K2715" t="str">
        <f>_xlfn.XLOOKUP(A2715, Accounts!A:A, Accounts!E:E, "Not Found")</f>
        <v>Current</v>
      </c>
      <c r="L2715" s="3">
        <f>_xlfn.XLOOKUP(A2715, Accounts!A:A, Accounts!G:G, 0)</f>
        <v>14343672</v>
      </c>
      <c r="M2715" s="3" t="str">
        <f>_xlfn.XLOOKUP(A2715, Loan!A:A, Loan!D:D, "0")</f>
        <v>0</v>
      </c>
      <c r="N2715" s="3" t="str">
        <f>_xlfn.XLOOKUP(Customer8[[#This Row],[Account Number]],Transaction!C:C,Transaction!D:D)</f>
        <v>Money Transfer</v>
      </c>
      <c r="O2715" s="3" t="str">
        <f>_xlfn.XLOOKUP(Customer8[[#This Row],[Account Number]], Transaction!C:C,Transaction!E:E)</f>
        <v>Mobile</v>
      </c>
      <c r="P2715" s="2">
        <f>_xlfn.XLOOKUP(Customer8[[#This Row],[Account Number]], Transaction!C:C,Transaction!F:F)</f>
        <v>44317</v>
      </c>
      <c r="Q2715" s="3">
        <f>Customer8[[#This Row],[Bank Deposit]]-Customer8[[#This Row],[Saving Accounts]]</f>
        <v>514749.52220000001</v>
      </c>
      <c r="R2715" s="3">
        <f>IF(AND(K2715="Current", Customer8[[#This Row],[Balance]]&gt;500000), Customer8[[#This Row],[Balance]]*1.02, Customer8[[#This Row],[Balance]])</f>
        <v>525044.512644</v>
      </c>
      <c r="S2715" s="3" t="str">
        <f>TEXT(Customer8[[#This Row],[Transaction_Date]], "MMM")</f>
        <v>May</v>
      </c>
      <c r="T2715" s="3" t="str">
        <f t="shared" si="42"/>
        <v>60-69 Yrs</v>
      </c>
      <c r="U2715" s="3" t="str">
        <f>TEXT(Customer8[[#This Row],[Transaction_Date]],"YYYY")</f>
        <v>2021</v>
      </c>
    </row>
    <row r="2716" spans="1:21" x14ac:dyDescent="0.35">
      <c r="A2716" t="s">
        <v>5532</v>
      </c>
      <c r="B2716">
        <v>192582140</v>
      </c>
      <c r="C2716">
        <v>47</v>
      </c>
      <c r="D2716" s="1">
        <v>27539.25</v>
      </c>
      <c r="E2716" t="s">
        <v>11</v>
      </c>
      <c r="F2716" t="s">
        <v>341</v>
      </c>
      <c r="G2716" t="s">
        <v>2247</v>
      </c>
      <c r="H2716" s="3">
        <v>570772.50659999996</v>
      </c>
      <c r="I2716" s="3">
        <v>175137.03760000001</v>
      </c>
      <c r="J2716" t="s">
        <v>5533</v>
      </c>
      <c r="K2716" t="str">
        <f>_xlfn.XLOOKUP(A2716, Accounts!A:A, Accounts!E:E, "Not Found")</f>
        <v>Joint</v>
      </c>
      <c r="L2716" s="3">
        <f>_xlfn.XLOOKUP(A2716, Accounts!A:A, Accounts!G:G, 0)</f>
        <v>906779475</v>
      </c>
      <c r="M2716" s="3" t="str">
        <f>_xlfn.XLOOKUP(A2716, Loan!A:A, Loan!D:D, "0")</f>
        <v>0</v>
      </c>
      <c r="N2716" s="3" t="str">
        <f>_xlfn.XLOOKUP(Customer8[[#This Row],[Account Number]],Transaction!C:C,Transaction!D:D)</f>
        <v>Checks</v>
      </c>
      <c r="O2716" s="3" t="str">
        <f>_xlfn.XLOOKUP(Customer8[[#This Row],[Account Number]], Transaction!C:C,Transaction!E:E)</f>
        <v>Bank</v>
      </c>
      <c r="P2716" s="2">
        <f>_xlfn.XLOOKUP(Customer8[[#This Row],[Account Number]], Transaction!C:C,Transaction!F:F)</f>
        <v>44539</v>
      </c>
      <c r="Q2716" s="3">
        <f>Customer8[[#This Row],[Bank Deposit]]-Customer8[[#This Row],[Saving Accounts]]</f>
        <v>395635.46899999992</v>
      </c>
      <c r="R2716" s="3">
        <f>IF(AND(K2716="Current", Customer8[[#This Row],[Balance]]&gt;500000), Customer8[[#This Row],[Balance]]*1.02, Customer8[[#This Row],[Balance]])</f>
        <v>395635.46899999992</v>
      </c>
      <c r="S2716" s="3" t="str">
        <f>TEXT(Customer8[[#This Row],[Transaction_Date]], "MMM")</f>
        <v>Dec</v>
      </c>
      <c r="T2716" s="3" t="str">
        <f t="shared" si="42"/>
        <v>40-49 Yrs</v>
      </c>
      <c r="U2716" s="3" t="str">
        <f>TEXT(Customer8[[#This Row],[Transaction_Date]],"YYYY")</f>
        <v>2021</v>
      </c>
    </row>
    <row r="2717" spans="1:21" x14ac:dyDescent="0.35">
      <c r="A2717" t="s">
        <v>5534</v>
      </c>
      <c r="B2717">
        <v>878130269</v>
      </c>
      <c r="C2717">
        <v>72</v>
      </c>
      <c r="D2717" s="1">
        <v>18408</v>
      </c>
      <c r="E2717" t="s">
        <v>11</v>
      </c>
      <c r="F2717" t="s">
        <v>42</v>
      </c>
      <c r="G2717" t="s">
        <v>2247</v>
      </c>
      <c r="H2717" s="3">
        <v>677319.48860000004</v>
      </c>
      <c r="I2717" s="3">
        <v>242851.81020000001</v>
      </c>
      <c r="J2717" t="s">
        <v>5535</v>
      </c>
      <c r="K2717" t="str">
        <f>_xlfn.XLOOKUP(A2717, Accounts!A:A, Accounts!E:E, "Not Found")</f>
        <v>Domiciliary</v>
      </c>
      <c r="L2717" s="3">
        <f>_xlfn.XLOOKUP(A2717, Accounts!A:A, Accounts!G:G, 0)</f>
        <v>501449721</v>
      </c>
      <c r="M2717" s="3">
        <f>_xlfn.XLOOKUP(A2717, Loan!A:A, Loan!D:D, "0")</f>
        <v>321223397</v>
      </c>
      <c r="N2717" s="3" t="str">
        <f>_xlfn.XLOOKUP(Customer8[[#This Row],[Account Number]],Transaction!C:C,Transaction!D:D)</f>
        <v>Loan Payment</v>
      </c>
      <c r="O2717" s="3" t="str">
        <f>_xlfn.XLOOKUP(Customer8[[#This Row],[Account Number]], Transaction!C:C,Transaction!E:E)</f>
        <v>AFT</v>
      </c>
      <c r="P2717" s="2">
        <f>_xlfn.XLOOKUP(Customer8[[#This Row],[Account Number]], Transaction!C:C,Transaction!F:F)</f>
        <v>44388</v>
      </c>
      <c r="Q2717" s="3">
        <f>Customer8[[#This Row],[Bank Deposit]]-Customer8[[#This Row],[Saving Accounts]]</f>
        <v>434467.67840000003</v>
      </c>
      <c r="R2717" s="3">
        <f>IF(AND(K2717="Current", Customer8[[#This Row],[Balance]]&gt;500000), Customer8[[#This Row],[Balance]]*1.02, Customer8[[#This Row],[Balance]])</f>
        <v>434467.67840000003</v>
      </c>
      <c r="S2717" s="3" t="str">
        <f>TEXT(Customer8[[#This Row],[Transaction_Date]], "MMM")</f>
        <v>Jul</v>
      </c>
      <c r="T2717" s="3" t="str">
        <f t="shared" si="42"/>
        <v>70 Yrs &amp; Above</v>
      </c>
      <c r="U2717" s="3" t="str">
        <f>TEXT(Customer8[[#This Row],[Transaction_Date]],"YYYY")</f>
        <v>2021</v>
      </c>
    </row>
    <row r="2718" spans="1:21" x14ac:dyDescent="0.35">
      <c r="A2718" t="s">
        <v>5536</v>
      </c>
      <c r="B2718">
        <v>777781283</v>
      </c>
      <c r="C2718">
        <v>59</v>
      </c>
      <c r="D2718" s="1">
        <v>23156.25</v>
      </c>
      <c r="E2718" t="s">
        <v>11</v>
      </c>
      <c r="F2718" t="s">
        <v>16</v>
      </c>
      <c r="G2718" t="s">
        <v>2247</v>
      </c>
      <c r="H2718" s="3">
        <v>871132.93839999998</v>
      </c>
      <c r="I2718" s="3">
        <v>364119.51770000003</v>
      </c>
      <c r="J2718" t="s">
        <v>5537</v>
      </c>
      <c r="K2718" t="str">
        <f>_xlfn.XLOOKUP(A2718, Accounts!A:A, Accounts!E:E, "Not Found")</f>
        <v>Domiciliary</v>
      </c>
      <c r="L2718" s="3">
        <f>_xlfn.XLOOKUP(A2718, Accounts!A:A, Accounts!G:G, 0)</f>
        <v>625596696</v>
      </c>
      <c r="M2718" s="3" t="str">
        <f>_xlfn.XLOOKUP(A2718, Loan!A:A, Loan!D:D, "0")</f>
        <v>0</v>
      </c>
      <c r="N2718" s="3" t="str">
        <f>_xlfn.XLOOKUP(Customer8[[#This Row],[Account Number]],Transaction!C:C,Transaction!D:D)</f>
        <v>Cash Withdrawal</v>
      </c>
      <c r="O2718" s="3" t="str">
        <f>_xlfn.XLOOKUP(Customer8[[#This Row],[Account Number]], Transaction!C:C,Transaction!E:E)</f>
        <v>Bank</v>
      </c>
      <c r="P2718" s="2">
        <f>_xlfn.XLOOKUP(Customer8[[#This Row],[Account Number]], Transaction!C:C,Transaction!F:F)</f>
        <v>44437</v>
      </c>
      <c r="Q2718" s="3">
        <f>Customer8[[#This Row],[Bank Deposit]]-Customer8[[#This Row],[Saving Accounts]]</f>
        <v>507013.42069999996</v>
      </c>
      <c r="R2718" s="3">
        <f>IF(AND(K2718="Current", Customer8[[#This Row],[Balance]]&gt;500000), Customer8[[#This Row],[Balance]]*1.02, Customer8[[#This Row],[Balance]])</f>
        <v>507013.42069999996</v>
      </c>
      <c r="S2718" s="3" t="str">
        <f>TEXT(Customer8[[#This Row],[Transaction_Date]], "MMM")</f>
        <v>Aug</v>
      </c>
      <c r="T2718" s="3" t="str">
        <f t="shared" si="42"/>
        <v>50-59 Yrs</v>
      </c>
      <c r="U2718" s="3" t="str">
        <f>TEXT(Customer8[[#This Row],[Transaction_Date]],"YYYY")</f>
        <v>2021</v>
      </c>
    </row>
    <row r="2719" spans="1:21" x14ac:dyDescent="0.35">
      <c r="A2719" t="s">
        <v>5538</v>
      </c>
      <c r="B2719">
        <v>427118890</v>
      </c>
      <c r="C2719">
        <v>80</v>
      </c>
      <c r="D2719" s="1">
        <v>15486</v>
      </c>
      <c r="E2719" t="s">
        <v>11</v>
      </c>
      <c r="F2719" t="s">
        <v>186</v>
      </c>
      <c r="G2719" t="s">
        <v>2247</v>
      </c>
      <c r="H2719" s="3">
        <v>1230159.3293999999</v>
      </c>
      <c r="I2719" s="3">
        <v>447715.97100000002</v>
      </c>
      <c r="J2719" t="s">
        <v>5539</v>
      </c>
      <c r="K2719" t="str">
        <f>_xlfn.XLOOKUP(A2719, Accounts!A:A, Accounts!E:E, "Not Found")</f>
        <v>Domiciliary</v>
      </c>
      <c r="L2719" s="3">
        <f>_xlfn.XLOOKUP(A2719, Accounts!A:A, Accounts!G:G, 0)</f>
        <v>651257984</v>
      </c>
      <c r="M2719" s="3" t="str">
        <f>_xlfn.XLOOKUP(A2719, Loan!A:A, Loan!D:D, "0")</f>
        <v>0</v>
      </c>
      <c r="N2719" s="3" t="str">
        <f>_xlfn.XLOOKUP(Customer8[[#This Row],[Account Number]],Transaction!C:C,Transaction!D:D)</f>
        <v>Money Transfer</v>
      </c>
      <c r="O2719" s="3" t="str">
        <f>_xlfn.XLOOKUP(Customer8[[#This Row],[Account Number]], Transaction!C:C,Transaction!E:E)</f>
        <v>Bank</v>
      </c>
      <c r="P2719" s="2">
        <f>_xlfn.XLOOKUP(Customer8[[#This Row],[Account Number]], Transaction!C:C,Transaction!F:F)</f>
        <v>44424</v>
      </c>
      <c r="Q2719" s="3">
        <f>Customer8[[#This Row],[Bank Deposit]]-Customer8[[#This Row],[Saving Accounts]]</f>
        <v>782443.35839999991</v>
      </c>
      <c r="R2719" s="3">
        <f>IF(AND(K2719="Current", Customer8[[#This Row],[Balance]]&gt;500000), Customer8[[#This Row],[Balance]]*1.02, Customer8[[#This Row],[Balance]])</f>
        <v>782443.35839999991</v>
      </c>
      <c r="S2719" s="3" t="str">
        <f>TEXT(Customer8[[#This Row],[Transaction_Date]], "MMM")</f>
        <v>Aug</v>
      </c>
      <c r="T2719" s="3" t="str">
        <f t="shared" si="42"/>
        <v>70 Yrs &amp; Above</v>
      </c>
      <c r="U2719" s="3" t="str">
        <f>TEXT(Customer8[[#This Row],[Transaction_Date]],"YYYY")</f>
        <v>2021</v>
      </c>
    </row>
    <row r="2720" spans="1:21" x14ac:dyDescent="0.35">
      <c r="A2720" t="s">
        <v>5540</v>
      </c>
      <c r="B2720">
        <v>397374898</v>
      </c>
      <c r="C2720">
        <v>49</v>
      </c>
      <c r="D2720" s="1">
        <v>26808.75</v>
      </c>
      <c r="E2720" t="s">
        <v>11</v>
      </c>
      <c r="F2720" t="s">
        <v>293</v>
      </c>
      <c r="G2720" t="s">
        <v>2247</v>
      </c>
      <c r="H2720" s="3">
        <v>1298008.5260000001</v>
      </c>
      <c r="I2720" s="3">
        <v>228166.94089999999</v>
      </c>
      <c r="J2720" t="s">
        <v>5541</v>
      </c>
      <c r="K2720" t="str">
        <f>_xlfn.XLOOKUP(A2720, Accounts!A:A, Accounts!E:E, "Not Found")</f>
        <v>Savings</v>
      </c>
      <c r="L2720" s="3">
        <f>_xlfn.XLOOKUP(A2720, Accounts!A:A, Accounts!G:G, 0)</f>
        <v>739902009</v>
      </c>
      <c r="M2720" s="3" t="str">
        <f>_xlfn.XLOOKUP(A2720, Loan!A:A, Loan!D:D, "0")</f>
        <v>0</v>
      </c>
      <c r="N2720" s="3" t="str">
        <f>_xlfn.XLOOKUP(Customer8[[#This Row],[Account Number]],Transaction!C:C,Transaction!D:D)</f>
        <v>Money Deposit</v>
      </c>
      <c r="O2720" s="3" t="str">
        <f>_xlfn.XLOOKUP(Customer8[[#This Row],[Account Number]], Transaction!C:C,Transaction!E:E)</f>
        <v>Bank</v>
      </c>
      <c r="P2720" s="2">
        <f>_xlfn.XLOOKUP(Customer8[[#This Row],[Account Number]], Transaction!C:C,Transaction!F:F)</f>
        <v>44481</v>
      </c>
      <c r="Q2720" s="3">
        <f>Customer8[[#This Row],[Bank Deposit]]-Customer8[[#This Row],[Saving Accounts]]</f>
        <v>1069841.5851</v>
      </c>
      <c r="R2720" s="3">
        <f>IF(AND(K2720="Current", Customer8[[#This Row],[Balance]]&gt;500000), Customer8[[#This Row],[Balance]]*1.02, Customer8[[#This Row],[Balance]])</f>
        <v>1069841.5851</v>
      </c>
      <c r="S2720" s="3" t="str">
        <f>TEXT(Customer8[[#This Row],[Transaction_Date]], "MMM")</f>
        <v>Oct</v>
      </c>
      <c r="T2720" s="3" t="str">
        <f t="shared" si="42"/>
        <v>40-49 Yrs</v>
      </c>
      <c r="U2720" s="3" t="str">
        <f>TEXT(Customer8[[#This Row],[Transaction_Date]],"YYYY")</f>
        <v>2021</v>
      </c>
    </row>
    <row r="2721" spans="1:21" x14ac:dyDescent="0.35">
      <c r="A2721" t="s">
        <v>5542</v>
      </c>
      <c r="B2721">
        <v>780027230</v>
      </c>
      <c r="C2721">
        <v>37</v>
      </c>
      <c r="D2721" s="1">
        <v>31191.75</v>
      </c>
      <c r="E2721" t="s">
        <v>11</v>
      </c>
      <c r="F2721" t="s">
        <v>60</v>
      </c>
      <c r="G2721" t="s">
        <v>2247</v>
      </c>
      <c r="H2721" s="3">
        <v>135602.61120000001</v>
      </c>
      <c r="I2721" s="3">
        <v>32193.9303</v>
      </c>
      <c r="J2721" t="s">
        <v>5543</v>
      </c>
      <c r="K2721" t="str">
        <f>_xlfn.XLOOKUP(A2721, Accounts!A:A, Accounts!E:E, "Not Found")</f>
        <v>Domiciliary</v>
      </c>
      <c r="L2721" s="3">
        <f>_xlfn.XLOOKUP(A2721, Accounts!A:A, Accounts!G:G, 0)</f>
        <v>2155914628</v>
      </c>
      <c r="M2721" s="3" t="str">
        <f>_xlfn.XLOOKUP(A2721, Loan!A:A, Loan!D:D, "0")</f>
        <v>0</v>
      </c>
      <c r="N2721" s="3" t="str">
        <f>_xlfn.XLOOKUP(Customer8[[#This Row],[Account Number]],Transaction!C:C,Transaction!D:D)</f>
        <v>Checks</v>
      </c>
      <c r="O2721" s="3" t="str">
        <f>_xlfn.XLOOKUP(Customer8[[#This Row],[Account Number]], Transaction!C:C,Transaction!E:E)</f>
        <v>Informal Services</v>
      </c>
      <c r="P2721" s="2">
        <f>_xlfn.XLOOKUP(Customer8[[#This Row],[Account Number]], Transaction!C:C,Transaction!F:F)</f>
        <v>44322</v>
      </c>
      <c r="Q2721" s="3">
        <f>Customer8[[#This Row],[Bank Deposit]]-Customer8[[#This Row],[Saving Accounts]]</f>
        <v>103408.68090000001</v>
      </c>
      <c r="R2721" s="3">
        <f>IF(AND(K2721="Current", Customer8[[#This Row],[Balance]]&gt;500000), Customer8[[#This Row],[Balance]]*1.02, Customer8[[#This Row],[Balance]])</f>
        <v>103408.68090000001</v>
      </c>
      <c r="S2721" s="3" t="str">
        <f>TEXT(Customer8[[#This Row],[Transaction_Date]], "MMM")</f>
        <v>May</v>
      </c>
      <c r="T2721" s="3" t="str">
        <f t="shared" si="42"/>
        <v>30-39 Yrs</v>
      </c>
      <c r="U2721" s="3" t="str">
        <f>TEXT(Customer8[[#This Row],[Transaction_Date]],"YYYY")</f>
        <v>2021</v>
      </c>
    </row>
    <row r="2722" spans="1:21" x14ac:dyDescent="0.35">
      <c r="A2722" t="s">
        <v>5544</v>
      </c>
      <c r="B2722">
        <v>151284774</v>
      </c>
      <c r="C2722">
        <v>56</v>
      </c>
      <c r="D2722" s="1">
        <v>24252</v>
      </c>
      <c r="E2722" t="s">
        <v>11</v>
      </c>
      <c r="F2722" t="s">
        <v>1492</v>
      </c>
      <c r="G2722" t="s">
        <v>2247</v>
      </c>
      <c r="H2722" s="3">
        <v>847815.67819999997</v>
      </c>
      <c r="I2722" s="3">
        <v>207337.10149999999</v>
      </c>
      <c r="J2722" t="s">
        <v>5545</v>
      </c>
      <c r="K2722" t="str">
        <f>_xlfn.XLOOKUP(A2722, Accounts!A:A, Accounts!E:E, "Not Found")</f>
        <v>Corporate</v>
      </c>
      <c r="L2722" s="3">
        <f>_xlfn.XLOOKUP(A2722, Accounts!A:A, Accounts!G:G, 0)</f>
        <v>3748095456</v>
      </c>
      <c r="M2722" s="3" t="str">
        <f>_xlfn.XLOOKUP(A2722, Loan!A:A, Loan!D:D, "0")</f>
        <v>0</v>
      </c>
      <c r="N2722" s="3" t="str">
        <f>_xlfn.XLOOKUP(Customer8[[#This Row],[Account Number]],Transaction!C:C,Transaction!D:D)</f>
        <v>Online Payment</v>
      </c>
      <c r="O2722" s="3" t="str">
        <f>_xlfn.XLOOKUP(Customer8[[#This Row],[Account Number]], Transaction!C:C,Transaction!E:E)</f>
        <v>Mobile</v>
      </c>
      <c r="P2722" s="2">
        <f>_xlfn.XLOOKUP(Customer8[[#This Row],[Account Number]], Transaction!C:C,Transaction!F:F)</f>
        <v>44225</v>
      </c>
      <c r="Q2722" s="3">
        <f>Customer8[[#This Row],[Bank Deposit]]-Customer8[[#This Row],[Saving Accounts]]</f>
        <v>640478.57669999998</v>
      </c>
      <c r="R2722" s="3">
        <f>IF(AND(K2722="Current", Customer8[[#This Row],[Balance]]&gt;500000), Customer8[[#This Row],[Balance]]*1.02, Customer8[[#This Row],[Balance]])</f>
        <v>640478.57669999998</v>
      </c>
      <c r="S2722" s="3" t="str">
        <f>TEXT(Customer8[[#This Row],[Transaction_Date]], "MMM")</f>
        <v>Jan</v>
      </c>
      <c r="T2722" s="3" t="str">
        <f t="shared" si="42"/>
        <v>50-59 Yrs</v>
      </c>
      <c r="U2722" s="3" t="str">
        <f>TEXT(Customer8[[#This Row],[Transaction_Date]],"YYYY")</f>
        <v>2021</v>
      </c>
    </row>
    <row r="2723" spans="1:21" x14ac:dyDescent="0.35">
      <c r="A2723" t="s">
        <v>5546</v>
      </c>
      <c r="B2723">
        <v>647475846</v>
      </c>
      <c r="C2723">
        <v>42</v>
      </c>
      <c r="D2723" s="1">
        <v>29365.5</v>
      </c>
      <c r="E2723" t="s">
        <v>11</v>
      </c>
      <c r="F2723" t="s">
        <v>133</v>
      </c>
      <c r="G2723" t="s">
        <v>2247</v>
      </c>
      <c r="H2723" s="3">
        <v>127040.60249999999</v>
      </c>
      <c r="I2723" s="3">
        <v>43306.729800000001</v>
      </c>
      <c r="J2723" t="s">
        <v>5547</v>
      </c>
      <c r="K2723" t="str">
        <f>_xlfn.XLOOKUP(A2723, Accounts!A:A, Accounts!E:E, "Not Found")</f>
        <v>Domiciliary</v>
      </c>
      <c r="L2723" s="3">
        <f>_xlfn.XLOOKUP(A2723, Accounts!A:A, Accounts!G:G, 0)</f>
        <v>2622083904</v>
      </c>
      <c r="M2723" s="3" t="str">
        <f>_xlfn.XLOOKUP(A2723, Loan!A:A, Loan!D:D, "0")</f>
        <v>0</v>
      </c>
      <c r="N2723" s="3" t="str">
        <f>_xlfn.XLOOKUP(Customer8[[#This Row],[Account Number]],Transaction!C:C,Transaction!D:D)</f>
        <v>Money Transfer</v>
      </c>
      <c r="O2723" s="3" t="str">
        <f>_xlfn.XLOOKUP(Customer8[[#This Row],[Account Number]], Transaction!C:C,Transaction!E:E)</f>
        <v>Mobile</v>
      </c>
      <c r="P2723" s="2">
        <f>_xlfn.XLOOKUP(Customer8[[#This Row],[Account Number]], Transaction!C:C,Transaction!F:F)</f>
        <v>44443</v>
      </c>
      <c r="Q2723" s="3">
        <f>Customer8[[#This Row],[Bank Deposit]]-Customer8[[#This Row],[Saving Accounts]]</f>
        <v>83733.872699999993</v>
      </c>
      <c r="R2723" s="3">
        <f>IF(AND(K2723="Current", Customer8[[#This Row],[Balance]]&gt;500000), Customer8[[#This Row],[Balance]]*1.02, Customer8[[#This Row],[Balance]])</f>
        <v>83733.872699999993</v>
      </c>
      <c r="S2723" s="3" t="str">
        <f>TEXT(Customer8[[#This Row],[Transaction_Date]], "MMM")</f>
        <v>Sep</v>
      </c>
      <c r="T2723" s="3" t="str">
        <f t="shared" si="42"/>
        <v>40-49 Yrs</v>
      </c>
      <c r="U2723" s="3" t="str">
        <f>TEXT(Customer8[[#This Row],[Transaction_Date]],"YYYY")</f>
        <v>2021</v>
      </c>
    </row>
    <row r="2724" spans="1:21" x14ac:dyDescent="0.35">
      <c r="A2724" t="s">
        <v>5548</v>
      </c>
      <c r="B2724">
        <v>367548863</v>
      </c>
      <c r="C2724">
        <v>80</v>
      </c>
      <c r="D2724" s="1">
        <v>15486</v>
      </c>
      <c r="E2724" t="s">
        <v>11</v>
      </c>
      <c r="F2724" t="s">
        <v>139</v>
      </c>
      <c r="G2724" t="s">
        <v>2247</v>
      </c>
      <c r="H2724" s="3">
        <v>711965.60210000002</v>
      </c>
      <c r="I2724" s="3">
        <v>445036.85920000001</v>
      </c>
      <c r="J2724" t="s">
        <v>5549</v>
      </c>
      <c r="K2724" t="str">
        <f>_xlfn.XLOOKUP(A2724, Accounts!A:A, Accounts!E:E, "Not Found")</f>
        <v>Current</v>
      </c>
      <c r="L2724" s="3">
        <f>_xlfn.XLOOKUP(A2724, Accounts!A:A, Accounts!G:G, 0)</f>
        <v>1681872962</v>
      </c>
      <c r="M2724" s="3" t="str">
        <f>_xlfn.XLOOKUP(A2724, Loan!A:A, Loan!D:D, "0")</f>
        <v>0</v>
      </c>
      <c r="N2724" s="3" t="str">
        <f>_xlfn.XLOOKUP(Customer8[[#This Row],[Account Number]],Transaction!C:C,Transaction!D:D)</f>
        <v>Online Payment</v>
      </c>
      <c r="O2724" s="3" t="str">
        <f>_xlfn.XLOOKUP(Customer8[[#This Row],[Account Number]], Transaction!C:C,Transaction!E:E)</f>
        <v>Card</v>
      </c>
      <c r="P2724" s="2">
        <f>_xlfn.XLOOKUP(Customer8[[#This Row],[Account Number]], Transaction!C:C,Transaction!F:F)</f>
        <v>44248</v>
      </c>
      <c r="Q2724" s="3">
        <f>Customer8[[#This Row],[Bank Deposit]]-Customer8[[#This Row],[Saving Accounts]]</f>
        <v>266928.74290000001</v>
      </c>
      <c r="R2724" s="3">
        <f>IF(AND(K2724="Current", Customer8[[#This Row],[Balance]]&gt;500000), Customer8[[#This Row],[Balance]]*1.02, Customer8[[#This Row],[Balance]])</f>
        <v>266928.74290000001</v>
      </c>
      <c r="S2724" s="3" t="str">
        <f>TEXT(Customer8[[#This Row],[Transaction_Date]], "MMM")</f>
        <v>Feb</v>
      </c>
      <c r="T2724" s="3" t="str">
        <f t="shared" si="42"/>
        <v>70 Yrs &amp; Above</v>
      </c>
      <c r="U2724" s="3" t="str">
        <f>TEXT(Customer8[[#This Row],[Transaction_Date]],"YYYY")</f>
        <v>2021</v>
      </c>
    </row>
    <row r="2725" spans="1:21" x14ac:dyDescent="0.35">
      <c r="A2725" t="s">
        <v>5550</v>
      </c>
      <c r="B2725">
        <v>350042276</v>
      </c>
      <c r="C2725">
        <v>63</v>
      </c>
      <c r="D2725" s="1">
        <v>21695.25</v>
      </c>
      <c r="E2725" t="s">
        <v>11</v>
      </c>
      <c r="F2725" t="s">
        <v>226</v>
      </c>
      <c r="G2725" t="s">
        <v>2247</v>
      </c>
      <c r="H2725" s="3">
        <v>798969.58849999995</v>
      </c>
      <c r="I2725" s="3">
        <v>143760.17430000001</v>
      </c>
      <c r="J2725" t="s">
        <v>5551</v>
      </c>
      <c r="K2725" t="str">
        <f>_xlfn.XLOOKUP(A2725, Accounts!A:A, Accounts!E:E, "Not Found")</f>
        <v>Domiciliary</v>
      </c>
      <c r="L2725" s="3">
        <f>_xlfn.XLOOKUP(A2725, Accounts!A:A, Accounts!G:G, 0)</f>
        <v>1337134344</v>
      </c>
      <c r="M2725" s="3" t="str">
        <f>_xlfn.XLOOKUP(A2725, Loan!A:A, Loan!D:D, "0")</f>
        <v>0</v>
      </c>
      <c r="N2725" s="3" t="str">
        <f>_xlfn.XLOOKUP(Customer8[[#This Row],[Account Number]],Transaction!C:C,Transaction!D:D)</f>
        <v>Online Payment</v>
      </c>
      <c r="O2725" s="3" t="str">
        <f>_xlfn.XLOOKUP(Customer8[[#This Row],[Account Number]], Transaction!C:C,Transaction!E:E)</f>
        <v>Internet Banking</v>
      </c>
      <c r="P2725" s="2">
        <f>_xlfn.XLOOKUP(Customer8[[#This Row],[Account Number]], Transaction!C:C,Transaction!F:F)</f>
        <v>44528</v>
      </c>
      <c r="Q2725" s="3">
        <f>Customer8[[#This Row],[Bank Deposit]]-Customer8[[#This Row],[Saving Accounts]]</f>
        <v>655209.4142</v>
      </c>
      <c r="R2725" s="3">
        <f>IF(AND(K2725="Current", Customer8[[#This Row],[Balance]]&gt;500000), Customer8[[#This Row],[Balance]]*1.02, Customer8[[#This Row],[Balance]])</f>
        <v>655209.4142</v>
      </c>
      <c r="S2725" s="3" t="str">
        <f>TEXT(Customer8[[#This Row],[Transaction_Date]], "MMM")</f>
        <v>Nov</v>
      </c>
      <c r="T2725" s="3" t="str">
        <f t="shared" si="42"/>
        <v>60-69 Yrs</v>
      </c>
      <c r="U2725" s="3" t="str">
        <f>TEXT(Customer8[[#This Row],[Transaction_Date]],"YYYY")</f>
        <v>2021</v>
      </c>
    </row>
    <row r="2726" spans="1:21" x14ac:dyDescent="0.35">
      <c r="A2726" t="s">
        <v>5552</v>
      </c>
      <c r="B2726">
        <v>331807383</v>
      </c>
      <c r="C2726">
        <v>45</v>
      </c>
      <c r="D2726" s="1">
        <v>28269.75</v>
      </c>
      <c r="E2726" t="s">
        <v>11</v>
      </c>
      <c r="F2726" t="s">
        <v>984</v>
      </c>
      <c r="G2726" t="s">
        <v>2247</v>
      </c>
      <c r="H2726" s="3">
        <v>357447.80940000003</v>
      </c>
      <c r="I2726" s="3">
        <v>319627.52500000002</v>
      </c>
      <c r="J2726" t="s">
        <v>5553</v>
      </c>
      <c r="K2726" t="str">
        <f>_xlfn.XLOOKUP(A2726, Accounts!A:A, Accounts!E:E, "Not Found")</f>
        <v>Domiciliary</v>
      </c>
      <c r="L2726" s="3">
        <f>_xlfn.XLOOKUP(A2726, Accounts!A:A, Accounts!G:G, 0)</f>
        <v>670642875</v>
      </c>
      <c r="M2726" s="3" t="str">
        <f>_xlfn.XLOOKUP(A2726, Loan!A:A, Loan!D:D, "0")</f>
        <v>0</v>
      </c>
      <c r="N2726" s="3" t="str">
        <f>_xlfn.XLOOKUP(Customer8[[#This Row],[Account Number]],Transaction!C:C,Transaction!D:D)</f>
        <v>Online Payment</v>
      </c>
      <c r="O2726" s="3" t="str">
        <f>_xlfn.XLOOKUP(Customer8[[#This Row],[Account Number]], Transaction!C:C,Transaction!E:E)</f>
        <v>Internet Banking</v>
      </c>
      <c r="P2726" s="2">
        <f>_xlfn.XLOOKUP(Customer8[[#This Row],[Account Number]], Transaction!C:C,Transaction!F:F)</f>
        <v>44374</v>
      </c>
      <c r="Q2726" s="3">
        <f>Customer8[[#This Row],[Bank Deposit]]-Customer8[[#This Row],[Saving Accounts]]</f>
        <v>37820.284400000004</v>
      </c>
      <c r="R2726" s="3">
        <f>IF(AND(K2726="Current", Customer8[[#This Row],[Balance]]&gt;500000), Customer8[[#This Row],[Balance]]*1.02, Customer8[[#This Row],[Balance]])</f>
        <v>37820.284400000004</v>
      </c>
      <c r="S2726" s="3" t="str">
        <f>TEXT(Customer8[[#This Row],[Transaction_Date]], "MMM")</f>
        <v>Jun</v>
      </c>
      <c r="T2726" s="3" t="str">
        <f t="shared" si="42"/>
        <v>40-49 Yrs</v>
      </c>
      <c r="U2726" s="3" t="str">
        <f>TEXT(Customer8[[#This Row],[Transaction_Date]],"YYYY")</f>
        <v>2021</v>
      </c>
    </row>
    <row r="2727" spans="1:21" x14ac:dyDescent="0.35">
      <c r="A2727" t="s">
        <v>5554</v>
      </c>
      <c r="B2727">
        <v>322098693</v>
      </c>
      <c r="C2727">
        <v>83</v>
      </c>
      <c r="D2727" s="1">
        <v>14390.25</v>
      </c>
      <c r="E2727" t="s">
        <v>11</v>
      </c>
      <c r="F2727" t="s">
        <v>651</v>
      </c>
      <c r="G2727" t="s">
        <v>2247</v>
      </c>
      <c r="H2727" s="3">
        <v>147943.1324</v>
      </c>
      <c r="I2727" s="3">
        <v>50664.832699999999</v>
      </c>
      <c r="J2727" t="s">
        <v>5555</v>
      </c>
      <c r="K2727" t="str">
        <f>_xlfn.XLOOKUP(A2727, Accounts!A:A, Accounts!E:E, "Not Found")</f>
        <v>Joint</v>
      </c>
      <c r="L2727" s="3">
        <f>_xlfn.XLOOKUP(A2727, Accounts!A:A, Accounts!G:G, 0)</f>
        <v>2649136875</v>
      </c>
      <c r="M2727" s="3" t="str">
        <f>_xlfn.XLOOKUP(A2727, Loan!A:A, Loan!D:D, "0")</f>
        <v>0</v>
      </c>
      <c r="N2727" s="3" t="str">
        <f>_xlfn.XLOOKUP(Customer8[[#This Row],[Account Number]],Transaction!C:C,Transaction!D:D)</f>
        <v>Money Deposit</v>
      </c>
      <c r="O2727" s="3" t="str">
        <f>_xlfn.XLOOKUP(Customer8[[#This Row],[Account Number]], Transaction!C:C,Transaction!E:E)</f>
        <v>Bank</v>
      </c>
      <c r="P2727" s="2">
        <f>_xlfn.XLOOKUP(Customer8[[#This Row],[Account Number]], Transaction!C:C,Transaction!F:F)</f>
        <v>44525</v>
      </c>
      <c r="Q2727" s="3">
        <f>Customer8[[#This Row],[Bank Deposit]]-Customer8[[#This Row],[Saving Accounts]]</f>
        <v>97278.299700000003</v>
      </c>
      <c r="R2727" s="3">
        <f>IF(AND(K2727="Current", Customer8[[#This Row],[Balance]]&gt;500000), Customer8[[#This Row],[Balance]]*1.02, Customer8[[#This Row],[Balance]])</f>
        <v>97278.299700000003</v>
      </c>
      <c r="S2727" s="3" t="str">
        <f>TEXT(Customer8[[#This Row],[Transaction_Date]], "MMM")</f>
        <v>Nov</v>
      </c>
      <c r="T2727" s="3" t="str">
        <f t="shared" si="42"/>
        <v>70 Yrs &amp; Above</v>
      </c>
      <c r="U2727" s="3" t="str">
        <f>TEXT(Customer8[[#This Row],[Transaction_Date]],"YYYY")</f>
        <v>2021</v>
      </c>
    </row>
    <row r="2728" spans="1:21" x14ac:dyDescent="0.35">
      <c r="A2728" t="s">
        <v>5556</v>
      </c>
      <c r="B2728">
        <v>259056326</v>
      </c>
      <c r="C2728">
        <v>60</v>
      </c>
      <c r="D2728" s="1">
        <v>22791</v>
      </c>
      <c r="E2728" t="s">
        <v>11</v>
      </c>
      <c r="F2728" t="s">
        <v>547</v>
      </c>
      <c r="G2728" t="s">
        <v>2247</v>
      </c>
      <c r="H2728" s="3">
        <v>560116.24419999996</v>
      </c>
      <c r="I2728" s="3">
        <v>137539.65549999999</v>
      </c>
      <c r="J2728" t="s">
        <v>5557</v>
      </c>
      <c r="K2728" t="str">
        <f>_xlfn.XLOOKUP(A2728, Accounts!A:A, Accounts!E:E, "Not Found")</f>
        <v>Current</v>
      </c>
      <c r="L2728" s="3">
        <f>_xlfn.XLOOKUP(A2728, Accounts!A:A, Accounts!G:G, 0)</f>
        <v>1687811425</v>
      </c>
      <c r="M2728" s="3" t="str">
        <f>_xlfn.XLOOKUP(A2728, Loan!A:A, Loan!D:D, "0")</f>
        <v>0</v>
      </c>
      <c r="N2728" s="3" t="str">
        <f>_xlfn.XLOOKUP(Customer8[[#This Row],[Account Number]],Transaction!C:C,Transaction!D:D)</f>
        <v>Money Deposit</v>
      </c>
      <c r="O2728" s="3" t="str">
        <f>_xlfn.XLOOKUP(Customer8[[#This Row],[Account Number]], Transaction!C:C,Transaction!E:E)</f>
        <v>Bank</v>
      </c>
      <c r="P2728" s="2">
        <f>_xlfn.XLOOKUP(Customer8[[#This Row],[Account Number]], Transaction!C:C,Transaction!F:F)</f>
        <v>44353</v>
      </c>
      <c r="Q2728" s="3">
        <f>Customer8[[#This Row],[Bank Deposit]]-Customer8[[#This Row],[Saving Accounts]]</f>
        <v>422576.58869999996</v>
      </c>
      <c r="R2728" s="3">
        <f>IF(AND(K2728="Current", Customer8[[#This Row],[Balance]]&gt;500000), Customer8[[#This Row],[Balance]]*1.02, Customer8[[#This Row],[Balance]])</f>
        <v>422576.58869999996</v>
      </c>
      <c r="S2728" s="3" t="str">
        <f>TEXT(Customer8[[#This Row],[Transaction_Date]], "MMM")</f>
        <v>Jun</v>
      </c>
      <c r="T2728" s="3" t="str">
        <f t="shared" si="42"/>
        <v>60-69 Yrs</v>
      </c>
      <c r="U2728" s="3" t="str">
        <f>TEXT(Customer8[[#This Row],[Transaction_Date]],"YYYY")</f>
        <v>2021</v>
      </c>
    </row>
    <row r="2729" spans="1:21" x14ac:dyDescent="0.35">
      <c r="A2729" t="s">
        <v>2308</v>
      </c>
      <c r="B2729">
        <v>426592473</v>
      </c>
      <c r="C2729">
        <v>53</v>
      </c>
      <c r="D2729" s="1">
        <v>25347.75</v>
      </c>
      <c r="E2729" t="s">
        <v>11</v>
      </c>
      <c r="F2729" t="s">
        <v>36</v>
      </c>
      <c r="G2729" t="s">
        <v>2247</v>
      </c>
      <c r="H2729" s="3">
        <v>564711.39859999996</v>
      </c>
      <c r="I2729" s="3">
        <v>290826.37030000001</v>
      </c>
      <c r="J2729" t="s">
        <v>5558</v>
      </c>
      <c r="K2729" t="str">
        <f>_xlfn.XLOOKUP(A2729, Accounts!A:A, Accounts!E:E, "Not Found")</f>
        <v>Domiciliary</v>
      </c>
      <c r="L2729" s="3">
        <f>_xlfn.XLOOKUP(A2729, Accounts!A:A, Accounts!G:G, 0)</f>
        <v>1882044363</v>
      </c>
      <c r="M2729" s="3" t="str">
        <f>_xlfn.XLOOKUP(A2729, Loan!A:A, Loan!D:D, "0")</f>
        <v>0</v>
      </c>
      <c r="N2729" s="3" t="str">
        <f>_xlfn.XLOOKUP(Customer8[[#This Row],[Account Number]],Transaction!C:C,Transaction!D:D)</f>
        <v>Online Payment</v>
      </c>
      <c r="O2729" s="3" t="str">
        <f>_xlfn.XLOOKUP(Customer8[[#This Row],[Account Number]], Transaction!C:C,Transaction!E:E)</f>
        <v>Card</v>
      </c>
      <c r="P2729" s="2">
        <f>_xlfn.XLOOKUP(Customer8[[#This Row],[Account Number]], Transaction!C:C,Transaction!F:F)</f>
        <v>44245</v>
      </c>
      <c r="Q2729" s="3">
        <f>Customer8[[#This Row],[Bank Deposit]]-Customer8[[#This Row],[Saving Accounts]]</f>
        <v>273885.02829999995</v>
      </c>
      <c r="R2729" s="3">
        <f>IF(AND(K2729="Current", Customer8[[#This Row],[Balance]]&gt;500000), Customer8[[#This Row],[Balance]]*1.02, Customer8[[#This Row],[Balance]])</f>
        <v>273885.02829999995</v>
      </c>
      <c r="S2729" s="3" t="str">
        <f>TEXT(Customer8[[#This Row],[Transaction_Date]], "MMM")</f>
        <v>Feb</v>
      </c>
      <c r="T2729" s="3" t="str">
        <f t="shared" si="42"/>
        <v>50-59 Yrs</v>
      </c>
      <c r="U2729" s="3" t="str">
        <f>TEXT(Customer8[[#This Row],[Transaction_Date]],"YYYY")</f>
        <v>2021</v>
      </c>
    </row>
    <row r="2730" spans="1:21" x14ac:dyDescent="0.35">
      <c r="A2730" t="s">
        <v>5559</v>
      </c>
      <c r="B2730">
        <v>183744351</v>
      </c>
      <c r="C2730">
        <v>55</v>
      </c>
      <c r="D2730" s="1">
        <v>24617.25</v>
      </c>
      <c r="E2730" t="s">
        <v>11</v>
      </c>
      <c r="F2730" t="s">
        <v>574</v>
      </c>
      <c r="G2730" t="s">
        <v>2247</v>
      </c>
      <c r="H2730" s="3">
        <v>1712205.9209</v>
      </c>
      <c r="I2730" s="3">
        <v>1087320.3617</v>
      </c>
      <c r="J2730" t="s">
        <v>5560</v>
      </c>
      <c r="K2730" t="str">
        <f>_xlfn.XLOOKUP(A2730, Accounts!A:A, Accounts!E:E, "Not Found")</f>
        <v>Corporate</v>
      </c>
      <c r="L2730" s="3">
        <f>_xlfn.XLOOKUP(A2730, Accounts!A:A, Accounts!G:G, 0)</f>
        <v>454928874</v>
      </c>
      <c r="M2730" s="3" t="str">
        <f>_xlfn.XLOOKUP(A2730, Loan!A:A, Loan!D:D, "0")</f>
        <v>0</v>
      </c>
      <c r="N2730" s="3" t="str">
        <f>_xlfn.XLOOKUP(Customer8[[#This Row],[Account Number]],Transaction!C:C,Transaction!D:D)</f>
        <v>Cash Withdrawal</v>
      </c>
      <c r="O2730" s="3" t="str">
        <f>_xlfn.XLOOKUP(Customer8[[#This Row],[Account Number]], Transaction!C:C,Transaction!E:E)</f>
        <v>POS</v>
      </c>
      <c r="P2730" s="2">
        <f>_xlfn.XLOOKUP(Customer8[[#This Row],[Account Number]], Transaction!C:C,Transaction!F:F)</f>
        <v>44264</v>
      </c>
      <c r="Q2730" s="3">
        <f>Customer8[[#This Row],[Bank Deposit]]-Customer8[[#This Row],[Saving Accounts]]</f>
        <v>624885.55920000002</v>
      </c>
      <c r="R2730" s="3">
        <f>IF(AND(K2730="Current", Customer8[[#This Row],[Balance]]&gt;500000), Customer8[[#This Row],[Balance]]*1.02, Customer8[[#This Row],[Balance]])</f>
        <v>624885.55920000002</v>
      </c>
      <c r="S2730" s="3" t="str">
        <f>TEXT(Customer8[[#This Row],[Transaction_Date]], "MMM")</f>
        <v>Mar</v>
      </c>
      <c r="T2730" s="3" t="str">
        <f t="shared" si="42"/>
        <v>50-59 Yrs</v>
      </c>
      <c r="U2730" s="3" t="str">
        <f>TEXT(Customer8[[#This Row],[Transaction_Date]],"YYYY")</f>
        <v>2021</v>
      </c>
    </row>
    <row r="2731" spans="1:21" x14ac:dyDescent="0.35">
      <c r="A2731" t="s">
        <v>1440</v>
      </c>
      <c r="B2731">
        <v>50810851</v>
      </c>
      <c r="C2731">
        <v>63</v>
      </c>
      <c r="D2731" s="1">
        <v>21695.25</v>
      </c>
      <c r="E2731" t="s">
        <v>11</v>
      </c>
      <c r="F2731" t="s">
        <v>112</v>
      </c>
      <c r="G2731" t="s">
        <v>2247</v>
      </c>
      <c r="H2731" s="3">
        <v>361645.82939999999</v>
      </c>
      <c r="I2731" s="3">
        <v>141675.68580000001</v>
      </c>
      <c r="J2731" t="s">
        <v>5561</v>
      </c>
      <c r="K2731" t="str">
        <f>_xlfn.XLOOKUP(A2731, Accounts!A:A, Accounts!E:E, "Not Found")</f>
        <v>Corporate</v>
      </c>
      <c r="L2731" s="3">
        <f>_xlfn.XLOOKUP(A2731, Accounts!A:A, Accounts!G:G, 0)</f>
        <v>1116669312</v>
      </c>
      <c r="M2731" s="3" t="str">
        <f>_xlfn.XLOOKUP(A2731, Loan!A:A, Loan!D:D, "0")</f>
        <v>0</v>
      </c>
      <c r="N2731" s="3" t="str">
        <f>_xlfn.XLOOKUP(Customer8[[#This Row],[Account Number]],Transaction!C:C,Transaction!D:D)</f>
        <v>Money Transfer</v>
      </c>
      <c r="O2731" s="3" t="str">
        <f>_xlfn.XLOOKUP(Customer8[[#This Row],[Account Number]], Transaction!C:C,Transaction!E:E)</f>
        <v>Bank</v>
      </c>
      <c r="P2731" s="2">
        <f>_xlfn.XLOOKUP(Customer8[[#This Row],[Account Number]], Transaction!C:C,Transaction!F:F)</f>
        <v>44612</v>
      </c>
      <c r="Q2731" s="3">
        <f>Customer8[[#This Row],[Bank Deposit]]-Customer8[[#This Row],[Saving Accounts]]</f>
        <v>219970.14359999998</v>
      </c>
      <c r="R2731" s="3">
        <f>IF(AND(K2731="Current", Customer8[[#This Row],[Balance]]&gt;500000), Customer8[[#This Row],[Balance]]*1.02, Customer8[[#This Row],[Balance]])</f>
        <v>219970.14359999998</v>
      </c>
      <c r="S2731" s="3" t="str">
        <f>TEXT(Customer8[[#This Row],[Transaction_Date]], "MMM")</f>
        <v>Feb</v>
      </c>
      <c r="T2731" s="3" t="str">
        <f t="shared" si="42"/>
        <v>60-69 Yrs</v>
      </c>
      <c r="U2731" s="3" t="str">
        <f>TEXT(Customer8[[#This Row],[Transaction_Date]],"YYYY")</f>
        <v>2022</v>
      </c>
    </row>
    <row r="2732" spans="1:21" x14ac:dyDescent="0.35">
      <c r="A2732" t="s">
        <v>5562</v>
      </c>
      <c r="B2732">
        <v>654882523</v>
      </c>
      <c r="C2732">
        <v>62</v>
      </c>
      <c r="D2732" s="1">
        <v>22060.5</v>
      </c>
      <c r="E2732" t="s">
        <v>11</v>
      </c>
      <c r="F2732" t="s">
        <v>199</v>
      </c>
      <c r="G2732" t="s">
        <v>2247</v>
      </c>
      <c r="H2732" s="3">
        <v>1655020.0607</v>
      </c>
      <c r="I2732" s="3">
        <v>535295.55090000003</v>
      </c>
      <c r="J2732" t="s">
        <v>5563</v>
      </c>
      <c r="K2732" t="str">
        <f>_xlfn.XLOOKUP(A2732, Accounts!A:A, Accounts!E:E, "Not Found")</f>
        <v>Corporate</v>
      </c>
      <c r="L2732" s="3">
        <f>_xlfn.XLOOKUP(A2732, Accounts!A:A, Accounts!G:G, 0)</f>
        <v>1425340176</v>
      </c>
      <c r="M2732" s="3" t="str">
        <f>_xlfn.XLOOKUP(A2732, Loan!A:A, Loan!D:D, "0")</f>
        <v>0</v>
      </c>
      <c r="N2732" s="3" t="str">
        <f>_xlfn.XLOOKUP(Customer8[[#This Row],[Account Number]],Transaction!C:C,Transaction!D:D)</f>
        <v>Online Payment</v>
      </c>
      <c r="O2732" s="3" t="str">
        <f>_xlfn.XLOOKUP(Customer8[[#This Row],[Account Number]], Transaction!C:C,Transaction!E:E)</f>
        <v>Card</v>
      </c>
      <c r="P2732" s="2">
        <f>_xlfn.XLOOKUP(Customer8[[#This Row],[Account Number]], Transaction!C:C,Transaction!F:F)</f>
        <v>44507</v>
      </c>
      <c r="Q2732" s="3">
        <f>Customer8[[#This Row],[Bank Deposit]]-Customer8[[#This Row],[Saving Accounts]]</f>
        <v>1119724.5098000001</v>
      </c>
      <c r="R2732" s="3">
        <f>IF(AND(K2732="Current", Customer8[[#This Row],[Balance]]&gt;500000), Customer8[[#This Row],[Balance]]*1.02, Customer8[[#This Row],[Balance]])</f>
        <v>1119724.5098000001</v>
      </c>
      <c r="S2732" s="3" t="str">
        <f>TEXT(Customer8[[#This Row],[Transaction_Date]], "MMM")</f>
        <v>Nov</v>
      </c>
      <c r="T2732" s="3" t="str">
        <f t="shared" si="42"/>
        <v>60-69 Yrs</v>
      </c>
      <c r="U2732" s="3" t="str">
        <f>TEXT(Customer8[[#This Row],[Transaction_Date]],"YYYY")</f>
        <v>2021</v>
      </c>
    </row>
    <row r="2733" spans="1:21" x14ac:dyDescent="0.35">
      <c r="A2733" t="s">
        <v>5564</v>
      </c>
      <c r="B2733">
        <v>57303665</v>
      </c>
      <c r="C2733">
        <v>55</v>
      </c>
      <c r="D2733" s="1">
        <v>24617.25</v>
      </c>
      <c r="E2733" t="s">
        <v>11</v>
      </c>
      <c r="F2733" t="s">
        <v>365</v>
      </c>
      <c r="G2733" t="s">
        <v>2247</v>
      </c>
      <c r="H2733" s="3">
        <v>2253058.983</v>
      </c>
      <c r="I2733" s="3">
        <v>699355.55680000002</v>
      </c>
      <c r="J2733" t="s">
        <v>5565</v>
      </c>
      <c r="K2733" t="str">
        <f>_xlfn.XLOOKUP(A2733, Accounts!A:A, Accounts!E:E, "Not Found")</f>
        <v>Current</v>
      </c>
      <c r="L2733" s="3">
        <f>_xlfn.XLOOKUP(A2733, Accounts!A:A, Accounts!G:G, 0)</f>
        <v>1595123829</v>
      </c>
      <c r="M2733" s="3" t="str">
        <f>_xlfn.XLOOKUP(A2733, Loan!A:A, Loan!D:D, "0")</f>
        <v>0</v>
      </c>
      <c r="N2733" s="3" t="str">
        <f>_xlfn.XLOOKUP(Customer8[[#This Row],[Account Number]],Transaction!C:C,Transaction!D:D)</f>
        <v>Money Transfer</v>
      </c>
      <c r="O2733" s="3" t="str">
        <f>_xlfn.XLOOKUP(Customer8[[#This Row],[Account Number]], Transaction!C:C,Transaction!E:E)</f>
        <v>Mobile</v>
      </c>
      <c r="P2733" s="2">
        <f>_xlfn.XLOOKUP(Customer8[[#This Row],[Account Number]], Transaction!C:C,Transaction!F:F)</f>
        <v>44599</v>
      </c>
      <c r="Q2733" s="3">
        <f>Customer8[[#This Row],[Bank Deposit]]-Customer8[[#This Row],[Saving Accounts]]</f>
        <v>1553703.4262000001</v>
      </c>
      <c r="R2733" s="3">
        <f>IF(AND(K2733="Current", Customer8[[#This Row],[Balance]]&gt;500000), Customer8[[#This Row],[Balance]]*1.02, Customer8[[#This Row],[Balance]])</f>
        <v>1584777.4947240001</v>
      </c>
      <c r="S2733" s="3" t="str">
        <f>TEXT(Customer8[[#This Row],[Transaction_Date]], "MMM")</f>
        <v>Feb</v>
      </c>
      <c r="T2733" s="3" t="str">
        <f t="shared" si="42"/>
        <v>50-59 Yrs</v>
      </c>
      <c r="U2733" s="3" t="str">
        <f>TEXT(Customer8[[#This Row],[Transaction_Date]],"YYYY")</f>
        <v>2022</v>
      </c>
    </row>
    <row r="2734" spans="1:21" x14ac:dyDescent="0.35">
      <c r="A2734" t="s">
        <v>5566</v>
      </c>
      <c r="B2734">
        <v>244198901</v>
      </c>
      <c r="C2734">
        <v>21</v>
      </c>
      <c r="D2734" s="1">
        <v>37035.75</v>
      </c>
      <c r="E2734" t="s">
        <v>11</v>
      </c>
      <c r="F2734" t="s">
        <v>42</v>
      </c>
      <c r="G2734" t="s">
        <v>2247</v>
      </c>
      <c r="H2734" s="3">
        <v>288545.15950000001</v>
      </c>
      <c r="I2734" s="3">
        <v>163440.2225</v>
      </c>
      <c r="J2734" t="s">
        <v>5567</v>
      </c>
      <c r="K2734" t="str">
        <f>_xlfn.XLOOKUP(A2734, Accounts!A:A, Accounts!E:E, "Not Found")</f>
        <v>Domiciliary</v>
      </c>
      <c r="L2734" s="3">
        <f>_xlfn.XLOOKUP(A2734, Accounts!A:A, Accounts!G:G, 0)</f>
        <v>883635896</v>
      </c>
      <c r="M2734" s="3" t="str">
        <f>_xlfn.XLOOKUP(A2734, Loan!A:A, Loan!D:D, "0")</f>
        <v>0</v>
      </c>
      <c r="N2734" s="3" t="str">
        <f>_xlfn.XLOOKUP(Customer8[[#This Row],[Account Number]],Transaction!C:C,Transaction!D:D)</f>
        <v>Cash Withdrawal</v>
      </c>
      <c r="O2734" s="3" t="str">
        <f>_xlfn.XLOOKUP(Customer8[[#This Row],[Account Number]], Transaction!C:C,Transaction!E:E)</f>
        <v>ATM</v>
      </c>
      <c r="P2734" s="2">
        <f>_xlfn.XLOOKUP(Customer8[[#This Row],[Account Number]], Transaction!C:C,Transaction!F:F)</f>
        <v>44502</v>
      </c>
      <c r="Q2734" s="3">
        <f>Customer8[[#This Row],[Bank Deposit]]-Customer8[[#This Row],[Saving Accounts]]</f>
        <v>125104.93700000001</v>
      </c>
      <c r="R2734" s="3">
        <f>IF(AND(K2734="Current", Customer8[[#This Row],[Balance]]&gt;500000), Customer8[[#This Row],[Balance]]*1.02, Customer8[[#This Row],[Balance]])</f>
        <v>125104.93700000001</v>
      </c>
      <c r="S2734" s="3" t="str">
        <f>TEXT(Customer8[[#This Row],[Transaction_Date]], "MMM")</f>
        <v>Nov</v>
      </c>
      <c r="T2734" s="3" t="str">
        <f t="shared" si="42"/>
        <v>20-29 Yrs</v>
      </c>
      <c r="U2734" s="3" t="str">
        <f>TEXT(Customer8[[#This Row],[Transaction_Date]],"YYYY")</f>
        <v>2021</v>
      </c>
    </row>
    <row r="2735" spans="1:21" x14ac:dyDescent="0.35">
      <c r="A2735" t="s">
        <v>5568</v>
      </c>
      <c r="B2735">
        <v>105745632</v>
      </c>
      <c r="C2735">
        <v>67</v>
      </c>
      <c r="D2735" s="1">
        <v>20234.25</v>
      </c>
      <c r="E2735" t="s">
        <v>11</v>
      </c>
      <c r="F2735" t="s">
        <v>612</v>
      </c>
      <c r="G2735" t="s">
        <v>2247</v>
      </c>
      <c r="H2735" s="3"/>
      <c r="J2735" t="s">
        <v>5569</v>
      </c>
      <c r="K2735" t="str">
        <f>_xlfn.XLOOKUP(A2735, Accounts!A:A, Accounts!E:E, "Not Found")</f>
        <v>Domiciliary</v>
      </c>
      <c r="L2735" s="3">
        <f>_xlfn.XLOOKUP(A2735, Accounts!A:A, Accounts!G:G, 0)</f>
        <v>1899420684</v>
      </c>
      <c r="M2735" s="3" t="str">
        <f>_xlfn.XLOOKUP(A2735, Loan!A:A, Loan!D:D, "0")</f>
        <v>0</v>
      </c>
      <c r="N2735" s="3" t="str">
        <f>_xlfn.XLOOKUP(Customer8[[#This Row],[Account Number]],Transaction!C:C,Transaction!D:D)</f>
        <v>Cash Withdrawal</v>
      </c>
      <c r="O2735" s="3" t="str">
        <f>_xlfn.XLOOKUP(Customer8[[#This Row],[Account Number]], Transaction!C:C,Transaction!E:E)</f>
        <v>ATM</v>
      </c>
      <c r="P2735" s="2">
        <f>_xlfn.XLOOKUP(Customer8[[#This Row],[Account Number]], Transaction!C:C,Transaction!F:F)</f>
        <v>44534</v>
      </c>
      <c r="Q2735" s="3">
        <f>Customer8[[#This Row],[Bank Deposit]]-Customer8[[#This Row],[Saving Accounts]]</f>
        <v>0</v>
      </c>
      <c r="R2735" s="3">
        <f>IF(AND(K2735="Current", Customer8[[#This Row],[Balance]]&gt;500000), Customer8[[#This Row],[Balance]]*1.02, Customer8[[#This Row],[Balance]])</f>
        <v>0</v>
      </c>
      <c r="S2735" s="3" t="str">
        <f>TEXT(Customer8[[#This Row],[Transaction_Date]], "MMM")</f>
        <v>Dec</v>
      </c>
      <c r="T2735" s="3" t="str">
        <f t="shared" si="42"/>
        <v>60-69 Yrs</v>
      </c>
      <c r="U2735" s="3" t="str">
        <f>TEXT(Customer8[[#This Row],[Transaction_Date]],"YYYY")</f>
        <v>2021</v>
      </c>
    </row>
    <row r="2736" spans="1:21" x14ac:dyDescent="0.35">
      <c r="A2736" t="s">
        <v>5570</v>
      </c>
      <c r="B2736">
        <v>67704835</v>
      </c>
      <c r="C2736">
        <v>20</v>
      </c>
      <c r="D2736" s="1">
        <v>37401</v>
      </c>
      <c r="E2736" t="s">
        <v>11</v>
      </c>
      <c r="F2736" t="s">
        <v>671</v>
      </c>
      <c r="G2736" t="s">
        <v>2247</v>
      </c>
      <c r="H2736" s="3">
        <v>141935.63800000001</v>
      </c>
      <c r="I2736" s="3">
        <v>107978.2061</v>
      </c>
      <c r="J2736" t="s">
        <v>5571</v>
      </c>
      <c r="K2736" t="str">
        <f>_xlfn.XLOOKUP(A2736, Accounts!A:A, Accounts!E:E, "Not Found")</f>
        <v>Savings</v>
      </c>
      <c r="L2736" s="3">
        <f>_xlfn.XLOOKUP(A2736, Accounts!A:A, Accounts!G:G, 0)</f>
        <v>760052996</v>
      </c>
      <c r="M2736" s="3" t="str">
        <f>_xlfn.XLOOKUP(A2736, Loan!A:A, Loan!D:D, "0")</f>
        <v>0</v>
      </c>
      <c r="N2736" s="3" t="str">
        <f>_xlfn.XLOOKUP(Customer8[[#This Row],[Account Number]],Transaction!C:C,Transaction!D:D)</f>
        <v>Money Deposit</v>
      </c>
      <c r="O2736" s="3" t="str">
        <f>_xlfn.XLOOKUP(Customer8[[#This Row],[Account Number]], Transaction!C:C,Transaction!E:E)</f>
        <v>Bank</v>
      </c>
      <c r="P2736" s="2">
        <f>_xlfn.XLOOKUP(Customer8[[#This Row],[Account Number]], Transaction!C:C,Transaction!F:F)</f>
        <v>44397</v>
      </c>
      <c r="Q2736" s="3">
        <f>Customer8[[#This Row],[Bank Deposit]]-Customer8[[#This Row],[Saving Accounts]]</f>
        <v>33957.431900000011</v>
      </c>
      <c r="R2736" s="3">
        <f>IF(AND(K2736="Current", Customer8[[#This Row],[Balance]]&gt;500000), Customer8[[#This Row],[Balance]]*1.02, Customer8[[#This Row],[Balance]])</f>
        <v>33957.431900000011</v>
      </c>
      <c r="S2736" s="3" t="str">
        <f>TEXT(Customer8[[#This Row],[Transaction_Date]], "MMM")</f>
        <v>Jul</v>
      </c>
      <c r="T2736" s="3" t="str">
        <f t="shared" si="42"/>
        <v>20-29 Yrs</v>
      </c>
      <c r="U2736" s="3" t="str">
        <f>TEXT(Customer8[[#This Row],[Transaction_Date]],"YYYY")</f>
        <v>2021</v>
      </c>
    </row>
    <row r="2737" spans="1:21" x14ac:dyDescent="0.35">
      <c r="A2737" t="s">
        <v>5572</v>
      </c>
      <c r="B2737">
        <v>952494421</v>
      </c>
      <c r="C2737">
        <v>38</v>
      </c>
      <c r="D2737" s="1">
        <v>30826.5</v>
      </c>
      <c r="E2737" t="s">
        <v>11</v>
      </c>
      <c r="F2737" t="s">
        <v>708</v>
      </c>
      <c r="G2737" t="s">
        <v>1876</v>
      </c>
      <c r="H2737" s="3">
        <v>1177321.8929000001</v>
      </c>
      <c r="I2737" s="3">
        <v>335708.19410000002</v>
      </c>
      <c r="J2737" t="s">
        <v>5573</v>
      </c>
      <c r="K2737" t="str">
        <f>_xlfn.XLOOKUP(A2737, Accounts!A:A, Accounts!E:E, "Not Found")</f>
        <v>Savings</v>
      </c>
      <c r="L2737" s="3">
        <f>_xlfn.XLOOKUP(A2737, Accounts!A:A, Accounts!G:G, 0)</f>
        <v>123010605</v>
      </c>
      <c r="M2737" s="3" t="str">
        <f>_xlfn.XLOOKUP(A2737, Loan!A:A, Loan!D:D, "0")</f>
        <v>0</v>
      </c>
      <c r="N2737" s="3" t="str">
        <f>_xlfn.XLOOKUP(Customer8[[#This Row],[Account Number]],Transaction!C:C,Transaction!D:D)</f>
        <v>Money Transfer</v>
      </c>
      <c r="O2737" s="3" t="str">
        <f>_xlfn.XLOOKUP(Customer8[[#This Row],[Account Number]], Transaction!C:C,Transaction!E:E)</f>
        <v>Mobile</v>
      </c>
      <c r="P2737" s="2">
        <f>_xlfn.XLOOKUP(Customer8[[#This Row],[Account Number]], Transaction!C:C,Transaction!F:F)</f>
        <v>44456</v>
      </c>
      <c r="Q2737" s="3">
        <f>Customer8[[#This Row],[Bank Deposit]]-Customer8[[#This Row],[Saving Accounts]]</f>
        <v>841613.69880000013</v>
      </c>
      <c r="R2737" s="3">
        <f>IF(AND(K2737="Current", Customer8[[#This Row],[Balance]]&gt;500000), Customer8[[#This Row],[Balance]]*1.02, Customer8[[#This Row],[Balance]])</f>
        <v>841613.69880000013</v>
      </c>
      <c r="S2737" s="3" t="str">
        <f>TEXT(Customer8[[#This Row],[Transaction_Date]], "MMM")</f>
        <v>Sep</v>
      </c>
      <c r="T2737" s="3" t="str">
        <f t="shared" si="42"/>
        <v>30-39 Yrs</v>
      </c>
      <c r="U2737" s="3" t="str">
        <f>TEXT(Customer8[[#This Row],[Transaction_Date]],"YYYY")</f>
        <v>2021</v>
      </c>
    </row>
    <row r="2738" spans="1:21" x14ac:dyDescent="0.35">
      <c r="A2738" t="s">
        <v>5574</v>
      </c>
      <c r="B2738">
        <v>240225914</v>
      </c>
      <c r="C2738">
        <v>48</v>
      </c>
      <c r="D2738" s="1">
        <v>27174</v>
      </c>
      <c r="E2738" t="s">
        <v>11</v>
      </c>
      <c r="F2738" t="s">
        <v>390</v>
      </c>
      <c r="G2738" t="s">
        <v>1876</v>
      </c>
      <c r="H2738" s="3">
        <v>73467.267999999996</v>
      </c>
      <c r="I2738" s="3">
        <v>60830.897900000004</v>
      </c>
      <c r="J2738" t="s">
        <v>5575</v>
      </c>
      <c r="K2738" t="str">
        <f>_xlfn.XLOOKUP(A2738, Accounts!A:A, Accounts!E:E, "Not Found")</f>
        <v>Domiciliary</v>
      </c>
      <c r="L2738" s="3">
        <f>_xlfn.XLOOKUP(A2738, Accounts!A:A, Accounts!G:G, 0)</f>
        <v>1292766612</v>
      </c>
      <c r="M2738" s="3" t="str">
        <f>_xlfn.XLOOKUP(A2738, Loan!A:A, Loan!D:D, "0")</f>
        <v>0</v>
      </c>
      <c r="N2738" s="3" t="str">
        <f>_xlfn.XLOOKUP(Customer8[[#This Row],[Account Number]],Transaction!C:C,Transaction!D:D)</f>
        <v>Money Deposit</v>
      </c>
      <c r="O2738" s="3" t="str">
        <f>_xlfn.XLOOKUP(Customer8[[#This Row],[Account Number]], Transaction!C:C,Transaction!E:E)</f>
        <v>ATM</v>
      </c>
      <c r="P2738" s="2">
        <f>_xlfn.XLOOKUP(Customer8[[#This Row],[Account Number]], Transaction!C:C,Transaction!F:F)</f>
        <v>44469</v>
      </c>
      <c r="Q2738" s="3">
        <f>Customer8[[#This Row],[Bank Deposit]]-Customer8[[#This Row],[Saving Accounts]]</f>
        <v>12636.370099999993</v>
      </c>
      <c r="R2738" s="3">
        <f>IF(AND(K2738="Current", Customer8[[#This Row],[Balance]]&gt;500000), Customer8[[#This Row],[Balance]]*1.02, Customer8[[#This Row],[Balance]])</f>
        <v>12636.370099999993</v>
      </c>
      <c r="S2738" s="3" t="str">
        <f>TEXT(Customer8[[#This Row],[Transaction_Date]], "MMM")</f>
        <v>Sep</v>
      </c>
      <c r="T2738" s="3" t="str">
        <f t="shared" si="42"/>
        <v>40-49 Yrs</v>
      </c>
      <c r="U2738" s="3" t="str">
        <f>TEXT(Customer8[[#This Row],[Transaction_Date]],"YYYY")</f>
        <v>2021</v>
      </c>
    </row>
    <row r="2739" spans="1:21" x14ac:dyDescent="0.35">
      <c r="A2739" t="s">
        <v>5576</v>
      </c>
      <c r="B2739">
        <v>441008899</v>
      </c>
      <c r="C2739">
        <v>70</v>
      </c>
      <c r="D2739" s="1">
        <v>19138.5</v>
      </c>
      <c r="E2739" t="s">
        <v>11</v>
      </c>
      <c r="F2739" t="s">
        <v>373</v>
      </c>
      <c r="G2739" t="s">
        <v>1876</v>
      </c>
      <c r="H2739" s="3">
        <v>327401.69040000002</v>
      </c>
      <c r="I2739" s="3">
        <v>122280.72440000001</v>
      </c>
      <c r="J2739" t="s">
        <v>5577</v>
      </c>
      <c r="K2739" t="str">
        <f>_xlfn.XLOOKUP(A2739, Accounts!A:A, Accounts!E:E, "Not Found")</f>
        <v>Current</v>
      </c>
      <c r="L2739" s="3">
        <f>_xlfn.XLOOKUP(A2739, Accounts!A:A, Accounts!G:G, 0)</f>
        <v>770268492</v>
      </c>
      <c r="M2739" s="3" t="str">
        <f>_xlfn.XLOOKUP(A2739, Loan!A:A, Loan!D:D, "0")</f>
        <v>0</v>
      </c>
      <c r="N2739" s="3" t="str">
        <f>_xlfn.XLOOKUP(Customer8[[#This Row],[Account Number]],Transaction!C:C,Transaction!D:D)</f>
        <v>Money Transfer</v>
      </c>
      <c r="O2739" s="3" t="str">
        <f>_xlfn.XLOOKUP(Customer8[[#This Row],[Account Number]], Transaction!C:C,Transaction!E:E)</f>
        <v>Mobile</v>
      </c>
      <c r="P2739" s="2">
        <f>_xlfn.XLOOKUP(Customer8[[#This Row],[Account Number]], Transaction!C:C,Transaction!F:F)</f>
        <v>44251</v>
      </c>
      <c r="Q2739" s="3">
        <f>Customer8[[#This Row],[Bank Deposit]]-Customer8[[#This Row],[Saving Accounts]]</f>
        <v>205120.96600000001</v>
      </c>
      <c r="R2739" s="3">
        <f>IF(AND(K2739="Current", Customer8[[#This Row],[Balance]]&gt;500000), Customer8[[#This Row],[Balance]]*1.02, Customer8[[#This Row],[Balance]])</f>
        <v>205120.96600000001</v>
      </c>
      <c r="S2739" s="3" t="str">
        <f>TEXT(Customer8[[#This Row],[Transaction_Date]], "MMM")</f>
        <v>Feb</v>
      </c>
      <c r="T2739" s="3" t="str">
        <f t="shared" si="42"/>
        <v>70 Yrs &amp; Above</v>
      </c>
      <c r="U2739" s="3" t="str">
        <f>TEXT(Customer8[[#This Row],[Transaction_Date]],"YYYY")</f>
        <v>2021</v>
      </c>
    </row>
    <row r="2740" spans="1:21" x14ac:dyDescent="0.35">
      <c r="A2740" t="s">
        <v>5578</v>
      </c>
      <c r="B2740">
        <v>309017867</v>
      </c>
      <c r="C2740">
        <v>47</v>
      </c>
      <c r="D2740" s="1">
        <v>27539.25</v>
      </c>
      <c r="E2740" t="s">
        <v>11</v>
      </c>
      <c r="F2740" t="s">
        <v>997</v>
      </c>
      <c r="G2740" t="s">
        <v>1876</v>
      </c>
      <c r="H2740" s="3">
        <v>856487.30149999994</v>
      </c>
      <c r="I2740" s="3">
        <v>176275.3352</v>
      </c>
      <c r="J2740" t="s">
        <v>5579</v>
      </c>
      <c r="K2740" t="str">
        <f>_xlfn.XLOOKUP(A2740, Accounts!A:A, Accounts!E:E, "Not Found")</f>
        <v>Current</v>
      </c>
      <c r="L2740" s="3">
        <f>_xlfn.XLOOKUP(A2740, Accounts!A:A, Accounts!G:G, 0)</f>
        <v>31213872</v>
      </c>
      <c r="M2740" s="3" t="str">
        <f>_xlfn.XLOOKUP(A2740, Loan!A:A, Loan!D:D, "0")</f>
        <v>0</v>
      </c>
      <c r="N2740" s="3" t="str">
        <f>_xlfn.XLOOKUP(Customer8[[#This Row],[Account Number]],Transaction!C:C,Transaction!D:D)</f>
        <v>Checks</v>
      </c>
      <c r="O2740" s="3" t="str">
        <f>_xlfn.XLOOKUP(Customer8[[#This Row],[Account Number]], Transaction!C:C,Transaction!E:E)</f>
        <v>Informal Services</v>
      </c>
      <c r="P2740" s="2">
        <f>_xlfn.XLOOKUP(Customer8[[#This Row],[Account Number]], Transaction!C:C,Transaction!F:F)</f>
        <v>44557</v>
      </c>
      <c r="Q2740" s="3">
        <f>Customer8[[#This Row],[Bank Deposit]]-Customer8[[#This Row],[Saving Accounts]]</f>
        <v>680211.96629999997</v>
      </c>
      <c r="R2740" s="3">
        <f>IF(AND(K2740="Current", Customer8[[#This Row],[Balance]]&gt;500000), Customer8[[#This Row],[Balance]]*1.02, Customer8[[#This Row],[Balance]])</f>
        <v>693816.20562599995</v>
      </c>
      <c r="S2740" s="3" t="str">
        <f>TEXT(Customer8[[#This Row],[Transaction_Date]], "MMM")</f>
        <v>Dec</v>
      </c>
      <c r="T2740" s="3" t="str">
        <f t="shared" si="42"/>
        <v>40-49 Yrs</v>
      </c>
      <c r="U2740" s="3" t="str">
        <f>TEXT(Customer8[[#This Row],[Transaction_Date]],"YYYY")</f>
        <v>2021</v>
      </c>
    </row>
    <row r="2741" spans="1:21" x14ac:dyDescent="0.35">
      <c r="A2741" t="s">
        <v>5580</v>
      </c>
      <c r="B2741">
        <v>106222597</v>
      </c>
      <c r="C2741">
        <v>28</v>
      </c>
      <c r="D2741" s="1">
        <v>34479</v>
      </c>
      <c r="E2741" t="s">
        <v>11</v>
      </c>
      <c r="F2741" t="s">
        <v>1694</v>
      </c>
      <c r="G2741" t="s">
        <v>1876</v>
      </c>
      <c r="H2741" s="3">
        <v>235512.87059999999</v>
      </c>
      <c r="I2741" s="3">
        <v>91850.019499999995</v>
      </c>
      <c r="J2741" t="s">
        <v>5581</v>
      </c>
      <c r="K2741" t="str">
        <f>_xlfn.XLOOKUP(A2741, Accounts!A:A, Accounts!E:E, "Not Found")</f>
        <v>Corporate</v>
      </c>
      <c r="L2741" s="3">
        <f>_xlfn.XLOOKUP(A2741, Accounts!A:A, Accounts!G:G, 0)</f>
        <v>1882172432</v>
      </c>
      <c r="M2741" s="3" t="str">
        <f>_xlfn.XLOOKUP(A2741, Loan!A:A, Loan!D:D, "0")</f>
        <v>0</v>
      </c>
      <c r="N2741" s="3" t="str">
        <f>_xlfn.XLOOKUP(Customer8[[#This Row],[Account Number]],Transaction!C:C,Transaction!D:D)</f>
        <v>Money Transfer</v>
      </c>
      <c r="O2741" s="3" t="str">
        <f>_xlfn.XLOOKUP(Customer8[[#This Row],[Account Number]], Transaction!C:C,Transaction!E:E)</f>
        <v>Mobile</v>
      </c>
      <c r="P2741" s="2">
        <f>_xlfn.XLOOKUP(Customer8[[#This Row],[Account Number]], Transaction!C:C,Transaction!F:F)</f>
        <v>44668</v>
      </c>
      <c r="Q2741" s="3">
        <f>Customer8[[#This Row],[Bank Deposit]]-Customer8[[#This Row],[Saving Accounts]]</f>
        <v>143662.8511</v>
      </c>
      <c r="R2741" s="3">
        <f>IF(AND(K2741="Current", Customer8[[#This Row],[Balance]]&gt;500000), Customer8[[#This Row],[Balance]]*1.02, Customer8[[#This Row],[Balance]])</f>
        <v>143662.8511</v>
      </c>
      <c r="S2741" s="3" t="str">
        <f>TEXT(Customer8[[#This Row],[Transaction_Date]], "MMM")</f>
        <v>Apr</v>
      </c>
      <c r="T2741" s="3" t="str">
        <f t="shared" si="42"/>
        <v>20-29 Yrs</v>
      </c>
      <c r="U2741" s="3" t="str">
        <f>TEXT(Customer8[[#This Row],[Transaction_Date]],"YYYY")</f>
        <v>2022</v>
      </c>
    </row>
    <row r="2742" spans="1:21" x14ac:dyDescent="0.35">
      <c r="A2742" t="s">
        <v>5582</v>
      </c>
      <c r="B2742">
        <v>715132845</v>
      </c>
      <c r="C2742">
        <v>50</v>
      </c>
      <c r="D2742" s="1">
        <v>26443.5</v>
      </c>
      <c r="E2742" t="s">
        <v>11</v>
      </c>
      <c r="F2742" t="s">
        <v>3035</v>
      </c>
      <c r="G2742" t="s">
        <v>1876</v>
      </c>
      <c r="H2742" s="3">
        <v>974755.48450000002</v>
      </c>
      <c r="I2742" s="3">
        <v>395777.43229999999</v>
      </c>
      <c r="J2742" t="s">
        <v>5583</v>
      </c>
      <c r="K2742" t="str">
        <f>_xlfn.XLOOKUP(A2742, Accounts!A:A, Accounts!E:E, "Not Found")</f>
        <v>Savings</v>
      </c>
      <c r="L2742" s="3">
        <f>_xlfn.XLOOKUP(A2742, Accounts!A:A, Accounts!G:G, 0)</f>
        <v>479299525</v>
      </c>
      <c r="M2742" s="3" t="str">
        <f>_xlfn.XLOOKUP(A2742, Loan!A:A, Loan!D:D, "0")</f>
        <v>0</v>
      </c>
      <c r="N2742" s="3" t="str">
        <f>_xlfn.XLOOKUP(Customer8[[#This Row],[Account Number]],Transaction!C:C,Transaction!D:D)</f>
        <v>Checks</v>
      </c>
      <c r="O2742" s="3" t="str">
        <f>_xlfn.XLOOKUP(Customer8[[#This Row],[Account Number]], Transaction!C:C,Transaction!E:E)</f>
        <v>Informal Services</v>
      </c>
      <c r="P2742" s="2">
        <f>_xlfn.XLOOKUP(Customer8[[#This Row],[Account Number]], Transaction!C:C,Transaction!F:F)</f>
        <v>44298</v>
      </c>
      <c r="Q2742" s="3">
        <f>Customer8[[#This Row],[Bank Deposit]]-Customer8[[#This Row],[Saving Accounts]]</f>
        <v>578978.05220000003</v>
      </c>
      <c r="R2742" s="3">
        <f>IF(AND(K2742="Current", Customer8[[#This Row],[Balance]]&gt;500000), Customer8[[#This Row],[Balance]]*1.02, Customer8[[#This Row],[Balance]])</f>
        <v>578978.05220000003</v>
      </c>
      <c r="S2742" s="3" t="str">
        <f>TEXT(Customer8[[#This Row],[Transaction_Date]], "MMM")</f>
        <v>Apr</v>
      </c>
      <c r="T2742" s="3" t="str">
        <f t="shared" si="42"/>
        <v>50-59 Yrs</v>
      </c>
      <c r="U2742" s="3" t="str">
        <f>TEXT(Customer8[[#This Row],[Transaction_Date]],"YYYY")</f>
        <v>2021</v>
      </c>
    </row>
    <row r="2743" spans="1:21" x14ac:dyDescent="0.35">
      <c r="A2743" t="s">
        <v>5584</v>
      </c>
      <c r="B2743">
        <v>107961266</v>
      </c>
      <c r="C2743">
        <v>75</v>
      </c>
      <c r="D2743" s="1">
        <v>17312.25</v>
      </c>
      <c r="E2743" t="s">
        <v>11</v>
      </c>
      <c r="F2743" t="s">
        <v>183</v>
      </c>
      <c r="G2743" t="s">
        <v>1876</v>
      </c>
      <c r="H2743" s="3">
        <v>229870.476</v>
      </c>
      <c r="I2743" s="3">
        <v>215158.76550000001</v>
      </c>
      <c r="J2743" t="s">
        <v>5585</v>
      </c>
      <c r="K2743" t="str">
        <f>_xlfn.XLOOKUP(A2743, Accounts!A:A, Accounts!E:E, "Not Found")</f>
        <v>Fixed Deposit</v>
      </c>
      <c r="L2743" s="3">
        <f>_xlfn.XLOOKUP(A2743, Accounts!A:A, Accounts!G:G, 0)</f>
        <v>849519216</v>
      </c>
      <c r="M2743" s="3" t="str">
        <f>_xlfn.XLOOKUP(A2743, Loan!A:A, Loan!D:D, "0")</f>
        <v>0</v>
      </c>
      <c r="N2743" s="3" t="str">
        <f>_xlfn.XLOOKUP(Customer8[[#This Row],[Account Number]],Transaction!C:C,Transaction!D:D)</f>
        <v>Money Deposit</v>
      </c>
      <c r="O2743" s="3" t="str">
        <f>_xlfn.XLOOKUP(Customer8[[#This Row],[Account Number]], Transaction!C:C,Transaction!E:E)</f>
        <v>Bank</v>
      </c>
      <c r="P2743" s="2">
        <f>_xlfn.XLOOKUP(Customer8[[#This Row],[Account Number]], Transaction!C:C,Transaction!F:F)</f>
        <v>44344</v>
      </c>
      <c r="Q2743" s="3">
        <f>Customer8[[#This Row],[Bank Deposit]]-Customer8[[#This Row],[Saving Accounts]]</f>
        <v>14711.710499999986</v>
      </c>
      <c r="R2743" s="3">
        <f>IF(AND(K2743="Current", Customer8[[#This Row],[Balance]]&gt;500000), Customer8[[#This Row],[Balance]]*1.02, Customer8[[#This Row],[Balance]])</f>
        <v>14711.710499999986</v>
      </c>
      <c r="S2743" s="3" t="str">
        <f>TEXT(Customer8[[#This Row],[Transaction_Date]], "MMM")</f>
        <v>May</v>
      </c>
      <c r="T2743" s="3" t="str">
        <f t="shared" si="42"/>
        <v>70 Yrs &amp; Above</v>
      </c>
      <c r="U2743" s="3" t="str">
        <f>TEXT(Customer8[[#This Row],[Transaction_Date]],"YYYY")</f>
        <v>2021</v>
      </c>
    </row>
    <row r="2744" spans="1:21" x14ac:dyDescent="0.35">
      <c r="A2744" t="s">
        <v>5586</v>
      </c>
      <c r="B2744">
        <v>992222747</v>
      </c>
      <c r="C2744">
        <v>32</v>
      </c>
      <c r="D2744" s="1">
        <v>33018</v>
      </c>
      <c r="E2744" t="s">
        <v>11</v>
      </c>
      <c r="F2744" t="s">
        <v>208</v>
      </c>
      <c r="G2744" t="s">
        <v>1876</v>
      </c>
      <c r="H2744" s="3">
        <v>199933.9068</v>
      </c>
      <c r="I2744" s="3">
        <v>152113.64939999999</v>
      </c>
      <c r="J2744" t="s">
        <v>5587</v>
      </c>
      <c r="K2744" t="str">
        <f>_xlfn.XLOOKUP(A2744, Accounts!A:A, Accounts!E:E, "Not Found")</f>
        <v>Corporate</v>
      </c>
      <c r="L2744" s="3">
        <f>_xlfn.XLOOKUP(A2744, Accounts!A:A, Accounts!G:G, 0)</f>
        <v>1477704375</v>
      </c>
      <c r="M2744" s="3" t="str">
        <f>_xlfn.XLOOKUP(A2744, Loan!A:A, Loan!D:D, "0")</f>
        <v>0</v>
      </c>
      <c r="N2744" s="3" t="str">
        <f>_xlfn.XLOOKUP(Customer8[[#This Row],[Account Number]],Transaction!C:C,Transaction!D:D)</f>
        <v>Money Deposit</v>
      </c>
      <c r="O2744" s="3" t="str">
        <f>_xlfn.XLOOKUP(Customer8[[#This Row],[Account Number]], Transaction!C:C,Transaction!E:E)</f>
        <v>Bank</v>
      </c>
      <c r="P2744" s="2">
        <f>_xlfn.XLOOKUP(Customer8[[#This Row],[Account Number]], Transaction!C:C,Transaction!F:F)</f>
        <v>44417</v>
      </c>
      <c r="Q2744" s="3">
        <f>Customer8[[#This Row],[Bank Deposit]]-Customer8[[#This Row],[Saving Accounts]]</f>
        <v>47820.257400000002</v>
      </c>
      <c r="R2744" s="3">
        <f>IF(AND(K2744="Current", Customer8[[#This Row],[Balance]]&gt;500000), Customer8[[#This Row],[Balance]]*1.02, Customer8[[#This Row],[Balance]])</f>
        <v>47820.257400000002</v>
      </c>
      <c r="S2744" s="3" t="str">
        <f>TEXT(Customer8[[#This Row],[Transaction_Date]], "MMM")</f>
        <v>Aug</v>
      </c>
      <c r="T2744" s="3" t="str">
        <f t="shared" si="42"/>
        <v>30-39 Yrs</v>
      </c>
      <c r="U2744" s="3" t="str">
        <f>TEXT(Customer8[[#This Row],[Transaction_Date]],"YYYY")</f>
        <v>2021</v>
      </c>
    </row>
    <row r="2745" spans="1:21" x14ac:dyDescent="0.35">
      <c r="A2745" t="s">
        <v>5588</v>
      </c>
      <c r="B2745">
        <v>746860424</v>
      </c>
      <c r="C2745">
        <v>63</v>
      </c>
      <c r="D2745" s="1">
        <v>21695.25</v>
      </c>
      <c r="E2745" t="s">
        <v>11</v>
      </c>
      <c r="F2745" t="s">
        <v>16</v>
      </c>
      <c r="G2745" t="s">
        <v>1876</v>
      </c>
      <c r="H2745" s="3">
        <v>787307.446</v>
      </c>
      <c r="I2745" s="3">
        <v>467620.92680000002</v>
      </c>
      <c r="J2745" t="s">
        <v>5589</v>
      </c>
      <c r="K2745" t="str">
        <f>_xlfn.XLOOKUP(A2745, Accounts!A:A, Accounts!E:E, "Not Found")</f>
        <v>Domiciliary</v>
      </c>
      <c r="L2745" s="3">
        <f>_xlfn.XLOOKUP(A2745, Accounts!A:A, Accounts!G:G, 0)</f>
        <v>997344738</v>
      </c>
      <c r="M2745" s="3" t="str">
        <f>_xlfn.XLOOKUP(A2745, Loan!A:A, Loan!D:D, "0")</f>
        <v>0</v>
      </c>
      <c r="N2745" s="3" t="str">
        <f>_xlfn.XLOOKUP(Customer8[[#This Row],[Account Number]],Transaction!C:C,Transaction!D:D)</f>
        <v>Online Payment</v>
      </c>
      <c r="O2745" s="3" t="str">
        <f>_xlfn.XLOOKUP(Customer8[[#This Row],[Account Number]], Transaction!C:C,Transaction!E:E)</f>
        <v>Mobile</v>
      </c>
      <c r="P2745" s="2">
        <f>_xlfn.XLOOKUP(Customer8[[#This Row],[Account Number]], Transaction!C:C,Transaction!F:F)</f>
        <v>44624</v>
      </c>
      <c r="Q2745" s="3">
        <f>Customer8[[#This Row],[Bank Deposit]]-Customer8[[#This Row],[Saving Accounts]]</f>
        <v>319686.51919999998</v>
      </c>
      <c r="R2745" s="3">
        <f>IF(AND(K2745="Current", Customer8[[#This Row],[Balance]]&gt;500000), Customer8[[#This Row],[Balance]]*1.02, Customer8[[#This Row],[Balance]])</f>
        <v>319686.51919999998</v>
      </c>
      <c r="S2745" s="3" t="str">
        <f>TEXT(Customer8[[#This Row],[Transaction_Date]], "MMM")</f>
        <v>Mar</v>
      </c>
      <c r="T2745" s="3" t="str">
        <f t="shared" si="42"/>
        <v>60-69 Yrs</v>
      </c>
      <c r="U2745" s="3" t="str">
        <f>TEXT(Customer8[[#This Row],[Transaction_Date]],"YYYY")</f>
        <v>2022</v>
      </c>
    </row>
    <row r="2746" spans="1:21" x14ac:dyDescent="0.35">
      <c r="A2746" t="s">
        <v>5590</v>
      </c>
      <c r="B2746">
        <v>200169181</v>
      </c>
      <c r="C2746">
        <v>41</v>
      </c>
      <c r="D2746" s="1">
        <v>29730.75</v>
      </c>
      <c r="E2746" t="s">
        <v>11</v>
      </c>
      <c r="F2746" t="s">
        <v>130</v>
      </c>
      <c r="G2746" t="s">
        <v>1876</v>
      </c>
      <c r="H2746" s="3">
        <v>202898.00440000001</v>
      </c>
      <c r="I2746" s="3">
        <v>153043.0662</v>
      </c>
      <c r="J2746" t="s">
        <v>5591</v>
      </c>
      <c r="K2746" t="str">
        <f>_xlfn.XLOOKUP(A2746, Accounts!A:A, Accounts!E:E, "Not Found")</f>
        <v>Current</v>
      </c>
      <c r="L2746" s="3">
        <f>_xlfn.XLOOKUP(A2746, Accounts!A:A, Accounts!G:G, 0)</f>
        <v>1193192</v>
      </c>
      <c r="M2746" s="3" t="str">
        <f>_xlfn.XLOOKUP(A2746, Loan!A:A, Loan!D:D, "0")</f>
        <v>0</v>
      </c>
      <c r="N2746" s="3" t="str">
        <f>_xlfn.XLOOKUP(Customer8[[#This Row],[Account Number]],Transaction!C:C,Transaction!D:D)</f>
        <v>Money Transfer</v>
      </c>
      <c r="O2746" s="3" t="str">
        <f>_xlfn.XLOOKUP(Customer8[[#This Row],[Account Number]], Transaction!C:C,Transaction!E:E)</f>
        <v>Mobile</v>
      </c>
      <c r="P2746" s="2">
        <f>_xlfn.XLOOKUP(Customer8[[#This Row],[Account Number]], Transaction!C:C,Transaction!F:F)</f>
        <v>44678</v>
      </c>
      <c r="Q2746" s="3">
        <f>Customer8[[#This Row],[Bank Deposit]]-Customer8[[#This Row],[Saving Accounts]]</f>
        <v>49854.938200000004</v>
      </c>
      <c r="R2746" s="3">
        <f>IF(AND(K2746="Current", Customer8[[#This Row],[Balance]]&gt;500000), Customer8[[#This Row],[Balance]]*1.02, Customer8[[#This Row],[Balance]])</f>
        <v>49854.938200000004</v>
      </c>
      <c r="S2746" s="3" t="str">
        <f>TEXT(Customer8[[#This Row],[Transaction_Date]], "MMM")</f>
        <v>Apr</v>
      </c>
      <c r="T2746" s="3" t="str">
        <f t="shared" si="42"/>
        <v>40-49 Yrs</v>
      </c>
      <c r="U2746" s="3" t="str">
        <f>TEXT(Customer8[[#This Row],[Transaction_Date]],"YYYY")</f>
        <v>2022</v>
      </c>
    </row>
    <row r="2747" spans="1:21" x14ac:dyDescent="0.35">
      <c r="A2747" t="s">
        <v>5592</v>
      </c>
      <c r="B2747">
        <v>812368688</v>
      </c>
      <c r="C2747">
        <v>79</v>
      </c>
      <c r="D2747" s="1">
        <v>15851.25</v>
      </c>
      <c r="E2747" t="s">
        <v>11</v>
      </c>
      <c r="F2747" t="s">
        <v>45</v>
      </c>
      <c r="G2747" t="s">
        <v>1876</v>
      </c>
      <c r="H2747" s="3">
        <v>395367.35889999999</v>
      </c>
      <c r="I2747" s="3">
        <v>336297.12680000003</v>
      </c>
      <c r="J2747" t="s">
        <v>5593</v>
      </c>
      <c r="K2747" t="str">
        <f>_xlfn.XLOOKUP(A2747, Accounts!A:A, Accounts!E:E, "Not Found")</f>
        <v>Savings</v>
      </c>
      <c r="L2747" s="3">
        <f>_xlfn.XLOOKUP(A2747, Accounts!A:A, Accounts!G:G, 0)</f>
        <v>1680141825</v>
      </c>
      <c r="M2747" s="3" t="str">
        <f>_xlfn.XLOOKUP(A2747, Loan!A:A, Loan!D:D, "0")</f>
        <v>0</v>
      </c>
      <c r="N2747" s="3" t="str">
        <f>_xlfn.XLOOKUP(Customer8[[#This Row],[Account Number]],Transaction!C:C,Transaction!D:D)</f>
        <v>Cash Withdrawal</v>
      </c>
      <c r="O2747" s="3" t="str">
        <f>_xlfn.XLOOKUP(Customer8[[#This Row],[Account Number]], Transaction!C:C,Transaction!E:E)</f>
        <v>ATM</v>
      </c>
      <c r="P2747" s="2">
        <f>_xlfn.XLOOKUP(Customer8[[#This Row],[Account Number]], Transaction!C:C,Transaction!F:F)</f>
        <v>44424</v>
      </c>
      <c r="Q2747" s="3">
        <f>Customer8[[#This Row],[Bank Deposit]]-Customer8[[#This Row],[Saving Accounts]]</f>
        <v>59070.232099999965</v>
      </c>
      <c r="R2747" s="3">
        <f>IF(AND(K2747="Current", Customer8[[#This Row],[Balance]]&gt;500000), Customer8[[#This Row],[Balance]]*1.02, Customer8[[#This Row],[Balance]])</f>
        <v>59070.232099999965</v>
      </c>
      <c r="S2747" s="3" t="str">
        <f>TEXT(Customer8[[#This Row],[Transaction_Date]], "MMM")</f>
        <v>Aug</v>
      </c>
      <c r="T2747" s="3" t="str">
        <f t="shared" si="42"/>
        <v>70 Yrs &amp; Above</v>
      </c>
      <c r="U2747" s="3" t="str">
        <f>TEXT(Customer8[[#This Row],[Transaction_Date]],"YYYY")</f>
        <v>2021</v>
      </c>
    </row>
    <row r="2748" spans="1:21" x14ac:dyDescent="0.35">
      <c r="A2748" t="s">
        <v>5594</v>
      </c>
      <c r="B2748">
        <v>405162073</v>
      </c>
      <c r="C2748">
        <v>35</v>
      </c>
      <c r="D2748" s="1">
        <v>31922.25</v>
      </c>
      <c r="E2748" t="s">
        <v>11</v>
      </c>
      <c r="F2748" t="s">
        <v>36</v>
      </c>
      <c r="G2748" t="s">
        <v>1876</v>
      </c>
      <c r="H2748" s="3">
        <v>1108827.7879999999</v>
      </c>
      <c r="I2748" s="3">
        <v>285111.46189999999</v>
      </c>
      <c r="J2748" t="s">
        <v>5595</v>
      </c>
      <c r="K2748" t="str">
        <f>_xlfn.XLOOKUP(A2748, Accounts!A:A, Accounts!E:E, "Not Found")</f>
        <v>Domiciliary</v>
      </c>
      <c r="L2748" s="3">
        <f>_xlfn.XLOOKUP(A2748, Accounts!A:A, Accounts!G:G, 0)</f>
        <v>4661462533</v>
      </c>
      <c r="M2748" s="3">
        <f>_xlfn.XLOOKUP(A2748, Loan!A:A, Loan!D:D, "0")</f>
        <v>12540402056</v>
      </c>
      <c r="N2748" s="3" t="str">
        <f>_xlfn.XLOOKUP(Customer8[[#This Row],[Account Number]],Transaction!C:C,Transaction!D:D)</f>
        <v>Loan Payment</v>
      </c>
      <c r="O2748" s="3" t="str">
        <f>_xlfn.XLOOKUP(Customer8[[#This Row],[Account Number]], Transaction!C:C,Transaction!E:E)</f>
        <v>ACH</v>
      </c>
      <c r="P2748" s="2">
        <f>_xlfn.XLOOKUP(Customer8[[#This Row],[Account Number]], Transaction!C:C,Transaction!F:F)</f>
        <v>44301</v>
      </c>
      <c r="Q2748" s="3">
        <f>Customer8[[#This Row],[Bank Deposit]]-Customer8[[#This Row],[Saving Accounts]]</f>
        <v>823716.32609999995</v>
      </c>
      <c r="R2748" s="3">
        <f>IF(AND(K2748="Current", Customer8[[#This Row],[Balance]]&gt;500000), Customer8[[#This Row],[Balance]]*1.02, Customer8[[#This Row],[Balance]])</f>
        <v>823716.32609999995</v>
      </c>
      <c r="S2748" s="3" t="str">
        <f>TEXT(Customer8[[#This Row],[Transaction_Date]], "MMM")</f>
        <v>Apr</v>
      </c>
      <c r="T2748" s="3" t="str">
        <f t="shared" si="42"/>
        <v>30-39 Yrs</v>
      </c>
      <c r="U2748" s="3" t="str">
        <f>TEXT(Customer8[[#This Row],[Transaction_Date]],"YYYY")</f>
        <v>2021</v>
      </c>
    </row>
    <row r="2749" spans="1:21" x14ac:dyDescent="0.35">
      <c r="A2749" t="s">
        <v>5596</v>
      </c>
      <c r="B2749">
        <v>703370261</v>
      </c>
      <c r="C2749">
        <v>29</v>
      </c>
      <c r="D2749" s="1">
        <v>34113.75</v>
      </c>
      <c r="E2749" t="s">
        <v>11</v>
      </c>
      <c r="F2749" t="s">
        <v>237</v>
      </c>
      <c r="G2749" t="s">
        <v>1876</v>
      </c>
      <c r="H2749" s="3">
        <v>329466.04889999999</v>
      </c>
      <c r="I2749" s="3">
        <v>145978.80319999999</v>
      </c>
      <c r="J2749" t="s">
        <v>5597</v>
      </c>
      <c r="K2749" t="str">
        <f>_xlfn.XLOOKUP(A2749, Accounts!A:A, Accounts!E:E, "Not Found")</f>
        <v>Domiciliary</v>
      </c>
      <c r="L2749" s="3">
        <f>_xlfn.XLOOKUP(A2749, Accounts!A:A, Accounts!G:G, 0)</f>
        <v>17834592</v>
      </c>
      <c r="M2749" s="3" t="str">
        <f>_xlfn.XLOOKUP(A2749, Loan!A:A, Loan!D:D, "0")</f>
        <v>0</v>
      </c>
      <c r="N2749" s="3" t="str">
        <f>_xlfn.XLOOKUP(Customer8[[#This Row],[Account Number]],Transaction!C:C,Transaction!D:D)</f>
        <v>Money Deposit</v>
      </c>
      <c r="O2749" s="3" t="str">
        <f>_xlfn.XLOOKUP(Customer8[[#This Row],[Account Number]], Transaction!C:C,Transaction!E:E)</f>
        <v>Bank</v>
      </c>
      <c r="P2749" s="2">
        <f>_xlfn.XLOOKUP(Customer8[[#This Row],[Account Number]], Transaction!C:C,Transaction!F:F)</f>
        <v>44238</v>
      </c>
      <c r="Q2749" s="3">
        <f>Customer8[[#This Row],[Bank Deposit]]-Customer8[[#This Row],[Saving Accounts]]</f>
        <v>183487.2457</v>
      </c>
      <c r="R2749" s="3">
        <f>IF(AND(K2749="Current", Customer8[[#This Row],[Balance]]&gt;500000), Customer8[[#This Row],[Balance]]*1.02, Customer8[[#This Row],[Balance]])</f>
        <v>183487.2457</v>
      </c>
      <c r="S2749" s="3" t="str">
        <f>TEXT(Customer8[[#This Row],[Transaction_Date]], "MMM")</f>
        <v>Feb</v>
      </c>
      <c r="T2749" s="3" t="str">
        <f t="shared" si="42"/>
        <v>20-29 Yrs</v>
      </c>
      <c r="U2749" s="3" t="str">
        <f>TEXT(Customer8[[#This Row],[Transaction_Date]],"YYYY")</f>
        <v>2021</v>
      </c>
    </row>
    <row r="2750" spans="1:21" x14ac:dyDescent="0.35">
      <c r="A2750" t="s">
        <v>5598</v>
      </c>
      <c r="B2750">
        <v>418163749</v>
      </c>
      <c r="C2750">
        <v>65</v>
      </c>
      <c r="D2750" s="1">
        <v>20964.75</v>
      </c>
      <c r="E2750" t="s">
        <v>11</v>
      </c>
      <c r="F2750" t="s">
        <v>1004</v>
      </c>
      <c r="G2750" t="s">
        <v>1876</v>
      </c>
      <c r="H2750" s="3">
        <v>734785.45629999996</v>
      </c>
      <c r="I2750" s="3">
        <v>361718.14740000002</v>
      </c>
      <c r="J2750" t="s">
        <v>5599</v>
      </c>
      <c r="K2750" t="str">
        <f>_xlfn.XLOOKUP(A2750, Accounts!A:A, Accounts!E:E, "Not Found")</f>
        <v>Savings</v>
      </c>
      <c r="L2750" s="3">
        <f>_xlfn.XLOOKUP(A2750, Accounts!A:A, Accounts!G:G, 0)</f>
        <v>997040625</v>
      </c>
      <c r="M2750" s="3" t="str">
        <f>_xlfn.XLOOKUP(A2750, Loan!A:A, Loan!D:D, "0")</f>
        <v>0</v>
      </c>
      <c r="N2750" s="3" t="str">
        <f>_xlfn.XLOOKUP(Customer8[[#This Row],[Account Number]],Transaction!C:C,Transaction!D:D)</f>
        <v>Online Payment</v>
      </c>
      <c r="O2750" s="3" t="str">
        <f>_xlfn.XLOOKUP(Customer8[[#This Row],[Account Number]], Transaction!C:C,Transaction!E:E)</f>
        <v>Internet Banking</v>
      </c>
      <c r="P2750" s="2">
        <f>_xlfn.XLOOKUP(Customer8[[#This Row],[Account Number]], Transaction!C:C,Transaction!F:F)</f>
        <v>44426</v>
      </c>
      <c r="Q2750" s="3">
        <f>Customer8[[#This Row],[Bank Deposit]]-Customer8[[#This Row],[Saving Accounts]]</f>
        <v>373067.30889999995</v>
      </c>
      <c r="R2750" s="3">
        <f>IF(AND(K2750="Current", Customer8[[#This Row],[Balance]]&gt;500000), Customer8[[#This Row],[Balance]]*1.02, Customer8[[#This Row],[Balance]])</f>
        <v>373067.30889999995</v>
      </c>
      <c r="S2750" s="3" t="str">
        <f>TEXT(Customer8[[#This Row],[Transaction_Date]], "MMM")</f>
        <v>Aug</v>
      </c>
      <c r="T2750" s="3" t="str">
        <f t="shared" si="42"/>
        <v>60-69 Yrs</v>
      </c>
      <c r="U2750" s="3" t="str">
        <f>TEXT(Customer8[[#This Row],[Transaction_Date]],"YYYY")</f>
        <v>2021</v>
      </c>
    </row>
    <row r="2751" spans="1:21" x14ac:dyDescent="0.35">
      <c r="A2751" t="s">
        <v>5600</v>
      </c>
      <c r="B2751">
        <v>508270408</v>
      </c>
      <c r="C2751">
        <v>48</v>
      </c>
      <c r="D2751" s="1">
        <v>27174</v>
      </c>
      <c r="E2751" t="s">
        <v>11</v>
      </c>
      <c r="F2751" t="s">
        <v>285</v>
      </c>
      <c r="G2751" t="s">
        <v>1876</v>
      </c>
      <c r="H2751" s="3">
        <v>408574.68569999997</v>
      </c>
      <c r="I2751" s="3">
        <v>237624.1446</v>
      </c>
      <c r="J2751" t="s">
        <v>5601</v>
      </c>
      <c r="K2751" t="str">
        <f>_xlfn.XLOOKUP(A2751, Accounts!A:A, Accounts!E:E, "Not Found")</f>
        <v>Joint</v>
      </c>
      <c r="L2751" s="3">
        <f>_xlfn.XLOOKUP(A2751, Accounts!A:A, Accounts!G:G, 0)</f>
        <v>3527671199</v>
      </c>
      <c r="M2751" s="3" t="str">
        <f>_xlfn.XLOOKUP(A2751, Loan!A:A, Loan!D:D, "0")</f>
        <v>0</v>
      </c>
      <c r="N2751" s="3" t="str">
        <f>_xlfn.XLOOKUP(Customer8[[#This Row],[Account Number]],Transaction!C:C,Transaction!D:D)</f>
        <v>Online Payment</v>
      </c>
      <c r="O2751" s="3" t="str">
        <f>_xlfn.XLOOKUP(Customer8[[#This Row],[Account Number]], Transaction!C:C,Transaction!E:E)</f>
        <v>Card</v>
      </c>
      <c r="P2751" s="2">
        <f>_xlfn.XLOOKUP(Customer8[[#This Row],[Account Number]], Transaction!C:C,Transaction!F:F)</f>
        <v>44578</v>
      </c>
      <c r="Q2751" s="3">
        <f>Customer8[[#This Row],[Bank Deposit]]-Customer8[[#This Row],[Saving Accounts]]</f>
        <v>170950.54109999997</v>
      </c>
      <c r="R2751" s="3">
        <f>IF(AND(K2751="Current", Customer8[[#This Row],[Balance]]&gt;500000), Customer8[[#This Row],[Balance]]*1.02, Customer8[[#This Row],[Balance]])</f>
        <v>170950.54109999997</v>
      </c>
      <c r="S2751" s="3" t="str">
        <f>TEXT(Customer8[[#This Row],[Transaction_Date]], "MMM")</f>
        <v>Jan</v>
      </c>
      <c r="T2751" s="3" t="str">
        <f t="shared" si="42"/>
        <v>40-49 Yrs</v>
      </c>
      <c r="U2751" s="3" t="str">
        <f>TEXT(Customer8[[#This Row],[Transaction_Date]],"YYYY")</f>
        <v>2022</v>
      </c>
    </row>
    <row r="2752" spans="1:21" x14ac:dyDescent="0.35">
      <c r="A2752" t="s">
        <v>5602</v>
      </c>
      <c r="B2752">
        <v>818470558</v>
      </c>
      <c r="C2752">
        <v>30</v>
      </c>
      <c r="D2752" s="1">
        <v>33748.5</v>
      </c>
      <c r="E2752" t="s">
        <v>11</v>
      </c>
      <c r="F2752" t="s">
        <v>365</v>
      </c>
      <c r="G2752" t="s">
        <v>1876</v>
      </c>
      <c r="H2752" s="3">
        <v>1255303.3563999999</v>
      </c>
      <c r="I2752" s="3">
        <v>601830.5649</v>
      </c>
      <c r="J2752" t="s">
        <v>5603</v>
      </c>
      <c r="K2752" t="str">
        <f>_xlfn.XLOOKUP(A2752, Accounts!A:A, Accounts!E:E, "Not Found")</f>
        <v>Domiciliary</v>
      </c>
      <c r="L2752" s="3">
        <f>_xlfn.XLOOKUP(A2752, Accounts!A:A, Accounts!G:G, 0)</f>
        <v>779714628</v>
      </c>
      <c r="M2752" s="3" t="str">
        <f>_xlfn.XLOOKUP(A2752, Loan!A:A, Loan!D:D, "0")</f>
        <v>0</v>
      </c>
      <c r="N2752" s="3" t="str">
        <f>_xlfn.XLOOKUP(Customer8[[#This Row],[Account Number]],Transaction!C:C,Transaction!D:D)</f>
        <v>Money Deposit</v>
      </c>
      <c r="O2752" s="3" t="str">
        <f>_xlfn.XLOOKUP(Customer8[[#This Row],[Account Number]], Transaction!C:C,Transaction!E:E)</f>
        <v>Bank</v>
      </c>
      <c r="P2752" s="2">
        <f>_xlfn.XLOOKUP(Customer8[[#This Row],[Account Number]], Transaction!C:C,Transaction!F:F)</f>
        <v>44426</v>
      </c>
      <c r="Q2752" s="3">
        <f>Customer8[[#This Row],[Bank Deposit]]-Customer8[[#This Row],[Saving Accounts]]</f>
        <v>653472.79149999993</v>
      </c>
      <c r="R2752" s="3">
        <f>IF(AND(K2752="Current", Customer8[[#This Row],[Balance]]&gt;500000), Customer8[[#This Row],[Balance]]*1.02, Customer8[[#This Row],[Balance]])</f>
        <v>653472.79149999993</v>
      </c>
      <c r="S2752" s="3" t="str">
        <f>TEXT(Customer8[[#This Row],[Transaction_Date]], "MMM")</f>
        <v>Aug</v>
      </c>
      <c r="T2752" s="3" t="str">
        <f t="shared" si="42"/>
        <v>30-39 Yrs</v>
      </c>
      <c r="U2752" s="3" t="str">
        <f>TEXT(Customer8[[#This Row],[Transaction_Date]],"YYYY")</f>
        <v>2021</v>
      </c>
    </row>
    <row r="2753" spans="1:21" x14ac:dyDescent="0.35">
      <c r="A2753" t="s">
        <v>5604</v>
      </c>
      <c r="B2753">
        <v>335782045</v>
      </c>
      <c r="C2753">
        <v>45</v>
      </c>
      <c r="D2753" s="1">
        <v>28269.75</v>
      </c>
      <c r="E2753" t="s">
        <v>11</v>
      </c>
      <c r="F2753" t="s">
        <v>250</v>
      </c>
      <c r="G2753" t="s">
        <v>1876</v>
      </c>
      <c r="H2753" s="3">
        <v>120010.9716</v>
      </c>
      <c r="I2753" s="3">
        <v>30342.3966</v>
      </c>
      <c r="J2753" t="s">
        <v>5605</v>
      </c>
      <c r="K2753" t="str">
        <f>_xlfn.XLOOKUP(A2753, Accounts!A:A, Accounts!E:E, "Not Found")</f>
        <v>Joint</v>
      </c>
      <c r="L2753" s="3">
        <f>_xlfn.XLOOKUP(A2753, Accounts!A:A, Accounts!G:G, 0)</f>
        <v>2829868638</v>
      </c>
      <c r="M2753" s="3" t="str">
        <f>_xlfn.XLOOKUP(A2753, Loan!A:A, Loan!D:D, "0")</f>
        <v>0</v>
      </c>
      <c r="N2753" s="3" t="str">
        <f>_xlfn.XLOOKUP(Customer8[[#This Row],[Account Number]],Transaction!C:C,Transaction!D:D)</f>
        <v>Cash Withdrawal</v>
      </c>
      <c r="O2753" s="3" t="str">
        <f>_xlfn.XLOOKUP(Customer8[[#This Row],[Account Number]], Transaction!C:C,Transaction!E:E)</f>
        <v>POS</v>
      </c>
      <c r="P2753" s="2">
        <f>_xlfn.XLOOKUP(Customer8[[#This Row],[Account Number]], Transaction!C:C,Transaction!F:F)</f>
        <v>44546</v>
      </c>
      <c r="Q2753" s="3">
        <f>Customer8[[#This Row],[Bank Deposit]]-Customer8[[#This Row],[Saving Accounts]]</f>
        <v>89668.575000000012</v>
      </c>
      <c r="R2753" s="3">
        <f>IF(AND(K2753="Current", Customer8[[#This Row],[Balance]]&gt;500000), Customer8[[#This Row],[Balance]]*1.02, Customer8[[#This Row],[Balance]])</f>
        <v>89668.575000000012</v>
      </c>
      <c r="S2753" s="3" t="str">
        <f>TEXT(Customer8[[#This Row],[Transaction_Date]], "MMM")</f>
        <v>Dec</v>
      </c>
      <c r="T2753" s="3" t="str">
        <f t="shared" si="42"/>
        <v>40-49 Yrs</v>
      </c>
      <c r="U2753" s="3" t="str">
        <f>TEXT(Customer8[[#This Row],[Transaction_Date]],"YYYY")</f>
        <v>2021</v>
      </c>
    </row>
    <row r="2754" spans="1:21" x14ac:dyDescent="0.35">
      <c r="A2754" t="s">
        <v>5606</v>
      </c>
      <c r="B2754">
        <v>212431665</v>
      </c>
      <c r="C2754">
        <v>47</v>
      </c>
      <c r="D2754" s="1">
        <v>27539.25</v>
      </c>
      <c r="E2754" t="s">
        <v>11</v>
      </c>
      <c r="F2754" t="s">
        <v>186</v>
      </c>
      <c r="G2754" t="s">
        <v>1876</v>
      </c>
      <c r="H2754" s="3">
        <v>446124.60749999998</v>
      </c>
      <c r="I2754" s="3">
        <v>203823.18</v>
      </c>
      <c r="J2754" t="s">
        <v>5607</v>
      </c>
      <c r="K2754" t="str">
        <f>_xlfn.XLOOKUP(A2754, Accounts!A:A, Accounts!E:E, "Not Found")</f>
        <v>Current</v>
      </c>
      <c r="L2754" s="3">
        <f>_xlfn.XLOOKUP(A2754, Accounts!A:A, Accounts!G:G, 0)</f>
        <v>3941702328</v>
      </c>
      <c r="M2754" s="3" t="str">
        <f>_xlfn.XLOOKUP(A2754, Loan!A:A, Loan!D:D, "0")</f>
        <v>0</v>
      </c>
      <c r="N2754" s="3" t="str">
        <f>_xlfn.XLOOKUP(Customer8[[#This Row],[Account Number]],Transaction!C:C,Transaction!D:D)</f>
        <v>Money Transfer</v>
      </c>
      <c r="O2754" s="3" t="str">
        <f>_xlfn.XLOOKUP(Customer8[[#This Row],[Account Number]], Transaction!C:C,Transaction!E:E)</f>
        <v>ATM</v>
      </c>
      <c r="P2754" s="2">
        <f>_xlfn.XLOOKUP(Customer8[[#This Row],[Account Number]], Transaction!C:C,Transaction!F:F)</f>
        <v>44323</v>
      </c>
      <c r="Q2754" s="3">
        <f>Customer8[[#This Row],[Bank Deposit]]-Customer8[[#This Row],[Saving Accounts]]</f>
        <v>242301.42749999999</v>
      </c>
      <c r="R2754" s="3">
        <f>IF(AND(K2754="Current", Customer8[[#This Row],[Balance]]&gt;500000), Customer8[[#This Row],[Balance]]*1.02, Customer8[[#This Row],[Balance]])</f>
        <v>242301.42749999999</v>
      </c>
      <c r="S2754" s="3" t="str">
        <f>TEXT(Customer8[[#This Row],[Transaction_Date]], "MMM")</f>
        <v>May</v>
      </c>
      <c r="T2754" s="3" t="str">
        <f t="shared" ref="T2754:T2817" si="43">IF(C2754&lt;20,"Below 20 Yrs",IF(C2754&lt;=29,"20-29 Yrs",IF(C2754&lt;=39,"30-39 Yrs",IF(C2754&lt;=49,"40-49 Yrs",IF(C2754&lt;=59,"50-59 Yrs",IF(C2754&lt;=69,"60-69 Yrs","70 Yrs &amp; Above"))))))</f>
        <v>40-49 Yrs</v>
      </c>
      <c r="U2754" s="3" t="str">
        <f>TEXT(Customer8[[#This Row],[Transaction_Date]],"YYYY")</f>
        <v>2021</v>
      </c>
    </row>
    <row r="2755" spans="1:21" x14ac:dyDescent="0.35">
      <c r="A2755" t="s">
        <v>5608</v>
      </c>
      <c r="B2755">
        <v>943244641</v>
      </c>
      <c r="C2755">
        <v>72</v>
      </c>
      <c r="D2755" s="1">
        <v>18408</v>
      </c>
      <c r="E2755" t="s">
        <v>11</v>
      </c>
      <c r="F2755" t="s">
        <v>243</v>
      </c>
      <c r="G2755" t="s">
        <v>1876</v>
      </c>
      <c r="H2755" s="3">
        <v>529249.04240000003</v>
      </c>
      <c r="I2755" s="3">
        <v>144184.60399999999</v>
      </c>
      <c r="J2755" t="s">
        <v>5609</v>
      </c>
      <c r="K2755" t="str">
        <f>_xlfn.XLOOKUP(A2755, Accounts!A:A, Accounts!E:E, "Not Found")</f>
        <v>Joint</v>
      </c>
      <c r="L2755" s="3">
        <f>_xlfn.XLOOKUP(A2755, Accounts!A:A, Accounts!G:G, 0)</f>
        <v>579541248</v>
      </c>
      <c r="M2755" s="3" t="str">
        <f>_xlfn.XLOOKUP(A2755, Loan!A:A, Loan!D:D, "0")</f>
        <v>0</v>
      </c>
      <c r="N2755" s="3" t="str">
        <f>_xlfn.XLOOKUP(Customer8[[#This Row],[Account Number]],Transaction!C:C,Transaction!D:D)</f>
        <v>Cash Withdrawal</v>
      </c>
      <c r="O2755" s="3" t="str">
        <f>_xlfn.XLOOKUP(Customer8[[#This Row],[Account Number]], Transaction!C:C,Transaction!E:E)</f>
        <v>ATM</v>
      </c>
      <c r="P2755" s="2">
        <f>_xlfn.XLOOKUP(Customer8[[#This Row],[Account Number]], Transaction!C:C,Transaction!F:F)</f>
        <v>44425</v>
      </c>
      <c r="Q2755" s="3">
        <f>Customer8[[#This Row],[Bank Deposit]]-Customer8[[#This Row],[Saving Accounts]]</f>
        <v>385064.43840000004</v>
      </c>
      <c r="R2755" s="3">
        <f>IF(AND(K2755="Current", Customer8[[#This Row],[Balance]]&gt;500000), Customer8[[#This Row],[Balance]]*1.02, Customer8[[#This Row],[Balance]])</f>
        <v>385064.43840000004</v>
      </c>
      <c r="S2755" s="3" t="str">
        <f>TEXT(Customer8[[#This Row],[Transaction_Date]], "MMM")</f>
        <v>Aug</v>
      </c>
      <c r="T2755" s="3" t="str">
        <f t="shared" si="43"/>
        <v>70 Yrs &amp; Above</v>
      </c>
      <c r="U2755" s="3" t="str">
        <f>TEXT(Customer8[[#This Row],[Transaction_Date]],"YYYY")</f>
        <v>2021</v>
      </c>
    </row>
    <row r="2756" spans="1:21" x14ac:dyDescent="0.35">
      <c r="A2756" t="s">
        <v>5610</v>
      </c>
      <c r="B2756">
        <v>128041075</v>
      </c>
      <c r="C2756">
        <v>25</v>
      </c>
      <c r="D2756" s="1">
        <v>35574.75</v>
      </c>
      <c r="E2756" t="s">
        <v>11</v>
      </c>
      <c r="F2756" t="s">
        <v>147</v>
      </c>
      <c r="G2756" t="s">
        <v>1876</v>
      </c>
      <c r="H2756" s="3">
        <v>720023.67189999996</v>
      </c>
      <c r="I2756" s="3">
        <v>440322.16859999998</v>
      </c>
      <c r="J2756" t="s">
        <v>5611</v>
      </c>
      <c r="K2756" t="str">
        <f>_xlfn.XLOOKUP(A2756, Accounts!A:A, Accounts!E:E, "Not Found")</f>
        <v>Savings</v>
      </c>
      <c r="L2756" s="3">
        <f>_xlfn.XLOOKUP(A2756, Accounts!A:A, Accounts!G:G, 0)</f>
        <v>2577526875</v>
      </c>
      <c r="M2756" s="3" t="str">
        <f>_xlfn.XLOOKUP(A2756, Loan!A:A, Loan!D:D, "0")</f>
        <v>0</v>
      </c>
      <c r="N2756" s="3" t="str">
        <f>_xlfn.XLOOKUP(Customer8[[#This Row],[Account Number]],Transaction!C:C,Transaction!D:D)</f>
        <v>Cash Withdrawal</v>
      </c>
      <c r="O2756" s="3" t="str">
        <f>_xlfn.XLOOKUP(Customer8[[#This Row],[Account Number]], Transaction!C:C,Transaction!E:E)</f>
        <v>ATM</v>
      </c>
      <c r="P2756" s="2">
        <f>_xlfn.XLOOKUP(Customer8[[#This Row],[Account Number]], Transaction!C:C,Transaction!F:F)</f>
        <v>44566</v>
      </c>
      <c r="Q2756" s="3">
        <f>Customer8[[#This Row],[Bank Deposit]]-Customer8[[#This Row],[Saving Accounts]]</f>
        <v>279701.50329999998</v>
      </c>
      <c r="R2756" s="3">
        <f>IF(AND(K2756="Current", Customer8[[#This Row],[Balance]]&gt;500000), Customer8[[#This Row],[Balance]]*1.02, Customer8[[#This Row],[Balance]])</f>
        <v>279701.50329999998</v>
      </c>
      <c r="S2756" s="3" t="str">
        <f>TEXT(Customer8[[#This Row],[Transaction_Date]], "MMM")</f>
        <v>Jan</v>
      </c>
      <c r="T2756" s="3" t="str">
        <f t="shared" si="43"/>
        <v>20-29 Yrs</v>
      </c>
      <c r="U2756" s="3" t="str">
        <f>TEXT(Customer8[[#This Row],[Transaction_Date]],"YYYY")</f>
        <v>2022</v>
      </c>
    </row>
    <row r="2757" spans="1:21" x14ac:dyDescent="0.35">
      <c r="A2757" t="s">
        <v>5612</v>
      </c>
      <c r="B2757">
        <v>29233538</v>
      </c>
      <c r="C2757">
        <v>76</v>
      </c>
      <c r="D2757" s="1">
        <v>16947</v>
      </c>
      <c r="E2757" t="s">
        <v>11</v>
      </c>
      <c r="F2757" t="s">
        <v>205</v>
      </c>
      <c r="G2757" t="s">
        <v>1876</v>
      </c>
      <c r="H2757" s="3">
        <v>423754.21919999999</v>
      </c>
      <c r="I2757" s="3">
        <v>208954.6667</v>
      </c>
      <c r="J2757" t="s">
        <v>5613</v>
      </c>
      <c r="K2757" t="str">
        <f>_xlfn.XLOOKUP(A2757, Accounts!A:A, Accounts!E:E, "Not Found")</f>
        <v>Corporate</v>
      </c>
      <c r="L2757" s="3">
        <f>_xlfn.XLOOKUP(A2757, Accounts!A:A, Accounts!G:G, 0)</f>
        <v>1345258816</v>
      </c>
      <c r="M2757" s="3" t="str">
        <f>_xlfn.XLOOKUP(A2757, Loan!A:A, Loan!D:D, "0")</f>
        <v>0</v>
      </c>
      <c r="N2757" s="3" t="str">
        <f>_xlfn.XLOOKUP(Customer8[[#This Row],[Account Number]],Transaction!C:C,Transaction!D:D)</f>
        <v>Money Transfer</v>
      </c>
      <c r="O2757" s="3" t="str">
        <f>_xlfn.XLOOKUP(Customer8[[#This Row],[Account Number]], Transaction!C:C,Transaction!E:E)</f>
        <v>Internet Banking</v>
      </c>
      <c r="P2757" s="2">
        <f>_xlfn.XLOOKUP(Customer8[[#This Row],[Account Number]], Transaction!C:C,Transaction!F:F)</f>
        <v>44331</v>
      </c>
      <c r="Q2757" s="3">
        <f>Customer8[[#This Row],[Bank Deposit]]-Customer8[[#This Row],[Saving Accounts]]</f>
        <v>214799.55249999999</v>
      </c>
      <c r="R2757" s="3">
        <f>IF(AND(K2757="Current", Customer8[[#This Row],[Balance]]&gt;500000), Customer8[[#This Row],[Balance]]*1.02, Customer8[[#This Row],[Balance]])</f>
        <v>214799.55249999999</v>
      </c>
      <c r="S2757" s="3" t="str">
        <f>TEXT(Customer8[[#This Row],[Transaction_Date]], "MMM")</f>
        <v>May</v>
      </c>
      <c r="T2757" s="3" t="str">
        <f t="shared" si="43"/>
        <v>70 Yrs &amp; Above</v>
      </c>
      <c r="U2757" s="3" t="str">
        <f>TEXT(Customer8[[#This Row],[Transaction_Date]],"YYYY")</f>
        <v>2021</v>
      </c>
    </row>
    <row r="2758" spans="1:21" x14ac:dyDescent="0.35">
      <c r="A2758" t="s">
        <v>5614</v>
      </c>
      <c r="B2758">
        <v>846532006</v>
      </c>
      <c r="C2758">
        <v>27</v>
      </c>
      <c r="D2758" s="1">
        <v>34844.25</v>
      </c>
      <c r="E2758" t="s">
        <v>11</v>
      </c>
      <c r="F2758" t="s">
        <v>106</v>
      </c>
      <c r="G2758" t="s">
        <v>1876</v>
      </c>
      <c r="H2758" s="3">
        <v>473402.12060000002</v>
      </c>
      <c r="I2758" s="3">
        <v>179682.40489999999</v>
      </c>
      <c r="J2758" t="s">
        <v>5615</v>
      </c>
      <c r="K2758" t="str">
        <f>_xlfn.XLOOKUP(A2758, Accounts!A:A, Accounts!E:E, "Not Found")</f>
        <v>Savings</v>
      </c>
      <c r="L2758" s="3">
        <f>_xlfn.XLOOKUP(A2758, Accounts!A:A, Accounts!G:G, 0)</f>
        <v>591317424</v>
      </c>
      <c r="M2758" s="3" t="str">
        <f>_xlfn.XLOOKUP(A2758, Loan!A:A, Loan!D:D, "0")</f>
        <v>0</v>
      </c>
      <c r="N2758" s="3" t="str">
        <f>_xlfn.XLOOKUP(Customer8[[#This Row],[Account Number]],Transaction!C:C,Transaction!D:D)</f>
        <v>Money Transfer</v>
      </c>
      <c r="O2758" s="3" t="str">
        <f>_xlfn.XLOOKUP(Customer8[[#This Row],[Account Number]], Transaction!C:C,Transaction!E:E)</f>
        <v>Mobile</v>
      </c>
      <c r="P2758" s="2">
        <f>_xlfn.XLOOKUP(Customer8[[#This Row],[Account Number]], Transaction!C:C,Transaction!F:F)</f>
        <v>44273</v>
      </c>
      <c r="Q2758" s="3">
        <f>Customer8[[#This Row],[Bank Deposit]]-Customer8[[#This Row],[Saving Accounts]]</f>
        <v>293719.71570000006</v>
      </c>
      <c r="R2758" s="3">
        <f>IF(AND(K2758="Current", Customer8[[#This Row],[Balance]]&gt;500000), Customer8[[#This Row],[Balance]]*1.02, Customer8[[#This Row],[Balance]])</f>
        <v>293719.71570000006</v>
      </c>
      <c r="S2758" s="3" t="str">
        <f>TEXT(Customer8[[#This Row],[Transaction_Date]], "MMM")</f>
        <v>Mar</v>
      </c>
      <c r="T2758" s="3" t="str">
        <f t="shared" si="43"/>
        <v>20-29 Yrs</v>
      </c>
      <c r="U2758" s="3" t="str">
        <f>TEXT(Customer8[[#This Row],[Transaction_Date]],"YYYY")</f>
        <v>2021</v>
      </c>
    </row>
    <row r="2759" spans="1:21" x14ac:dyDescent="0.35">
      <c r="A2759" t="s">
        <v>5616</v>
      </c>
      <c r="B2759">
        <v>983314375</v>
      </c>
      <c r="C2759">
        <v>71</v>
      </c>
      <c r="D2759" s="1">
        <v>18773.25</v>
      </c>
      <c r="E2759" t="s">
        <v>11</v>
      </c>
      <c r="F2759" t="s">
        <v>90</v>
      </c>
      <c r="G2759" t="s">
        <v>1876</v>
      </c>
      <c r="H2759" s="3">
        <v>426063.72</v>
      </c>
      <c r="I2759" s="3">
        <v>159518.2568</v>
      </c>
      <c r="J2759" t="s">
        <v>5617</v>
      </c>
      <c r="K2759" t="str">
        <f>_xlfn.XLOOKUP(A2759, Accounts!A:A, Accounts!E:E, "Not Found")</f>
        <v>Domiciliary</v>
      </c>
      <c r="L2759" s="3">
        <f>_xlfn.XLOOKUP(A2759, Accounts!A:A, Accounts!G:G, 0)</f>
        <v>211934375</v>
      </c>
      <c r="M2759" s="3" t="str">
        <f>_xlfn.XLOOKUP(A2759, Loan!A:A, Loan!D:D, "0")</f>
        <v>0</v>
      </c>
      <c r="N2759" s="3" t="str">
        <f>_xlfn.XLOOKUP(Customer8[[#This Row],[Account Number]],Transaction!C:C,Transaction!D:D)</f>
        <v>Money Transfer</v>
      </c>
      <c r="O2759" s="3" t="str">
        <f>_xlfn.XLOOKUP(Customer8[[#This Row],[Account Number]], Transaction!C:C,Transaction!E:E)</f>
        <v>ATM</v>
      </c>
      <c r="P2759" s="2">
        <f>_xlfn.XLOOKUP(Customer8[[#This Row],[Account Number]], Transaction!C:C,Transaction!F:F)</f>
        <v>44311</v>
      </c>
      <c r="Q2759" s="3">
        <f>Customer8[[#This Row],[Bank Deposit]]-Customer8[[#This Row],[Saving Accounts]]</f>
        <v>266545.4632</v>
      </c>
      <c r="R2759" s="3">
        <f>IF(AND(K2759="Current", Customer8[[#This Row],[Balance]]&gt;500000), Customer8[[#This Row],[Balance]]*1.02, Customer8[[#This Row],[Balance]])</f>
        <v>266545.4632</v>
      </c>
      <c r="S2759" s="3" t="str">
        <f>TEXT(Customer8[[#This Row],[Transaction_Date]], "MMM")</f>
        <v>Apr</v>
      </c>
      <c r="T2759" s="3" t="str">
        <f t="shared" si="43"/>
        <v>70 Yrs &amp; Above</v>
      </c>
      <c r="U2759" s="3" t="str">
        <f>TEXT(Customer8[[#This Row],[Transaction_Date]],"YYYY")</f>
        <v>2021</v>
      </c>
    </row>
    <row r="2760" spans="1:21" x14ac:dyDescent="0.35">
      <c r="A2760" t="s">
        <v>5618</v>
      </c>
      <c r="B2760">
        <v>234182203</v>
      </c>
      <c r="C2760">
        <v>83</v>
      </c>
      <c r="D2760" s="1">
        <v>14390.25</v>
      </c>
      <c r="E2760" t="s">
        <v>11</v>
      </c>
      <c r="F2760" t="s">
        <v>542</v>
      </c>
      <c r="G2760" t="s">
        <v>1876</v>
      </c>
      <c r="H2760" s="3">
        <v>103147.2365</v>
      </c>
      <c r="I2760" s="3">
        <v>26368.184499999999</v>
      </c>
      <c r="J2760" t="s">
        <v>5619</v>
      </c>
      <c r="K2760" t="str">
        <f>_xlfn.XLOOKUP(A2760, Accounts!A:A, Accounts!E:E, "Not Found")</f>
        <v>Joint</v>
      </c>
      <c r="L2760" s="3">
        <f>_xlfn.XLOOKUP(A2760, Accounts!A:A, Accounts!G:G, 0)</f>
        <v>260642532</v>
      </c>
      <c r="M2760" s="3" t="str">
        <f>_xlfn.XLOOKUP(A2760, Loan!A:A, Loan!D:D, "0")</f>
        <v>0</v>
      </c>
      <c r="N2760" s="3" t="str">
        <f>_xlfn.XLOOKUP(Customer8[[#This Row],[Account Number]],Transaction!C:C,Transaction!D:D)</f>
        <v>Money Transfer</v>
      </c>
      <c r="O2760" s="3" t="str">
        <f>_xlfn.XLOOKUP(Customer8[[#This Row],[Account Number]], Transaction!C:C,Transaction!E:E)</f>
        <v>Mobile</v>
      </c>
      <c r="P2760" s="2">
        <f>_xlfn.XLOOKUP(Customer8[[#This Row],[Account Number]], Transaction!C:C,Transaction!F:F)</f>
        <v>44436</v>
      </c>
      <c r="Q2760" s="3">
        <f>Customer8[[#This Row],[Bank Deposit]]-Customer8[[#This Row],[Saving Accounts]]</f>
        <v>76779.051999999996</v>
      </c>
      <c r="R2760" s="3">
        <f>IF(AND(K2760="Current", Customer8[[#This Row],[Balance]]&gt;500000), Customer8[[#This Row],[Balance]]*1.02, Customer8[[#This Row],[Balance]])</f>
        <v>76779.051999999996</v>
      </c>
      <c r="S2760" s="3" t="str">
        <f>TEXT(Customer8[[#This Row],[Transaction_Date]], "MMM")</f>
        <v>Aug</v>
      </c>
      <c r="T2760" s="3" t="str">
        <f t="shared" si="43"/>
        <v>70 Yrs &amp; Above</v>
      </c>
      <c r="U2760" s="3" t="str">
        <f>TEXT(Customer8[[#This Row],[Transaction_Date]],"YYYY")</f>
        <v>2021</v>
      </c>
    </row>
    <row r="2761" spans="1:21" x14ac:dyDescent="0.35">
      <c r="A2761" t="s">
        <v>5620</v>
      </c>
      <c r="B2761">
        <v>942767236</v>
      </c>
      <c r="C2761">
        <v>39</v>
      </c>
      <c r="D2761" s="1">
        <v>30461.25</v>
      </c>
      <c r="E2761" t="s">
        <v>11</v>
      </c>
      <c r="F2761" t="s">
        <v>293</v>
      </c>
      <c r="G2761" t="s">
        <v>1876</v>
      </c>
      <c r="H2761" s="3">
        <v>1008768.9994</v>
      </c>
      <c r="I2761" s="3">
        <v>186553.17110000001</v>
      </c>
      <c r="J2761" t="s">
        <v>5621</v>
      </c>
      <c r="K2761" t="str">
        <f>_xlfn.XLOOKUP(A2761, Accounts!A:A, Accounts!E:E, "Not Found")</f>
        <v>Savings</v>
      </c>
      <c r="L2761" s="3">
        <f>_xlfn.XLOOKUP(A2761, Accounts!A:A, Accounts!G:G, 0)</f>
        <v>1818272904</v>
      </c>
      <c r="M2761" s="3" t="str">
        <f>_xlfn.XLOOKUP(A2761, Loan!A:A, Loan!D:D, "0")</f>
        <v>0</v>
      </c>
      <c r="N2761" s="3" t="str">
        <f>_xlfn.XLOOKUP(Customer8[[#This Row],[Account Number]],Transaction!C:C,Transaction!D:D)</f>
        <v>Money Transfer</v>
      </c>
      <c r="O2761" s="3" t="str">
        <f>_xlfn.XLOOKUP(Customer8[[#This Row],[Account Number]], Transaction!C:C,Transaction!E:E)</f>
        <v>Bank</v>
      </c>
      <c r="P2761" s="2">
        <f>_xlfn.XLOOKUP(Customer8[[#This Row],[Account Number]], Transaction!C:C,Transaction!F:F)</f>
        <v>44339</v>
      </c>
      <c r="Q2761" s="3">
        <f>Customer8[[#This Row],[Bank Deposit]]-Customer8[[#This Row],[Saving Accounts]]</f>
        <v>822215.82829999994</v>
      </c>
      <c r="R2761" s="3">
        <f>IF(AND(K2761="Current", Customer8[[#This Row],[Balance]]&gt;500000), Customer8[[#This Row],[Balance]]*1.02, Customer8[[#This Row],[Balance]])</f>
        <v>822215.82829999994</v>
      </c>
      <c r="S2761" s="3" t="str">
        <f>TEXT(Customer8[[#This Row],[Transaction_Date]], "MMM")</f>
        <v>May</v>
      </c>
      <c r="T2761" s="3" t="str">
        <f t="shared" si="43"/>
        <v>30-39 Yrs</v>
      </c>
      <c r="U2761" s="3" t="str">
        <f>TEXT(Customer8[[#This Row],[Transaction_Date]],"YYYY")</f>
        <v>2021</v>
      </c>
    </row>
    <row r="2762" spans="1:21" x14ac:dyDescent="0.35">
      <c r="A2762" t="s">
        <v>5622</v>
      </c>
      <c r="B2762">
        <v>817900012</v>
      </c>
      <c r="C2762">
        <v>69</v>
      </c>
      <c r="D2762" s="1">
        <v>19503.75</v>
      </c>
      <c r="E2762" t="s">
        <v>11</v>
      </c>
      <c r="F2762" t="s">
        <v>511</v>
      </c>
      <c r="G2762" t="s">
        <v>1876</v>
      </c>
      <c r="H2762" s="3">
        <v>1040645.1445000001</v>
      </c>
      <c r="I2762" s="3">
        <v>371746.42940000002</v>
      </c>
      <c r="J2762" t="s">
        <v>5623</v>
      </c>
      <c r="K2762" t="str">
        <f>_xlfn.XLOOKUP(A2762, Accounts!A:A, Accounts!E:E, "Not Found")</f>
        <v>Current</v>
      </c>
      <c r="L2762" s="3">
        <f>_xlfn.XLOOKUP(A2762, Accounts!A:A, Accounts!G:G, 0)</f>
        <v>9639006</v>
      </c>
      <c r="M2762" s="3" t="str">
        <f>_xlfn.XLOOKUP(A2762, Loan!A:A, Loan!D:D, "0")</f>
        <v>0</v>
      </c>
      <c r="N2762" s="3" t="str">
        <f>_xlfn.XLOOKUP(Customer8[[#This Row],[Account Number]],Transaction!C:C,Transaction!D:D)</f>
        <v>Online Payment</v>
      </c>
      <c r="O2762" s="3" t="str">
        <f>_xlfn.XLOOKUP(Customer8[[#This Row],[Account Number]], Transaction!C:C,Transaction!E:E)</f>
        <v>Mobile</v>
      </c>
      <c r="P2762" s="2">
        <f>_xlfn.XLOOKUP(Customer8[[#This Row],[Account Number]], Transaction!C:C,Transaction!F:F)</f>
        <v>44582</v>
      </c>
      <c r="Q2762" s="3">
        <f>Customer8[[#This Row],[Bank Deposit]]-Customer8[[#This Row],[Saving Accounts]]</f>
        <v>668898.71510000003</v>
      </c>
      <c r="R2762" s="3">
        <f>IF(AND(K2762="Current", Customer8[[#This Row],[Balance]]&gt;500000), Customer8[[#This Row],[Balance]]*1.02, Customer8[[#This Row],[Balance]])</f>
        <v>682276.68940200005</v>
      </c>
      <c r="S2762" s="3" t="str">
        <f>TEXT(Customer8[[#This Row],[Transaction_Date]], "MMM")</f>
        <v>Jan</v>
      </c>
      <c r="T2762" s="3" t="str">
        <f t="shared" si="43"/>
        <v>60-69 Yrs</v>
      </c>
      <c r="U2762" s="3" t="str">
        <f>TEXT(Customer8[[#This Row],[Transaction_Date]],"YYYY")</f>
        <v>2022</v>
      </c>
    </row>
    <row r="2763" spans="1:21" x14ac:dyDescent="0.35">
      <c r="A2763" t="s">
        <v>5624</v>
      </c>
      <c r="B2763">
        <v>936259097</v>
      </c>
      <c r="C2763">
        <v>70</v>
      </c>
      <c r="D2763" s="1">
        <v>19138.5</v>
      </c>
      <c r="E2763" t="s">
        <v>11</v>
      </c>
      <c r="F2763" t="s">
        <v>542</v>
      </c>
      <c r="G2763" t="s">
        <v>1876</v>
      </c>
      <c r="H2763" s="3">
        <v>1563534.9907</v>
      </c>
      <c r="I2763" s="3">
        <v>978422.45669999998</v>
      </c>
      <c r="J2763" t="s">
        <v>5625</v>
      </c>
      <c r="K2763" t="str">
        <f>_xlfn.XLOOKUP(A2763, Accounts!A:A, Accounts!E:E, "Not Found")</f>
        <v>Joint</v>
      </c>
      <c r="L2763" s="3">
        <f>_xlfn.XLOOKUP(A2763, Accounts!A:A, Accounts!G:G, 0)</f>
        <v>770130804</v>
      </c>
      <c r="M2763" s="3" t="str">
        <f>_xlfn.XLOOKUP(A2763, Loan!A:A, Loan!D:D, "0")</f>
        <v>0</v>
      </c>
      <c r="N2763" s="3" t="str">
        <f>_xlfn.XLOOKUP(Customer8[[#This Row],[Account Number]],Transaction!C:C,Transaction!D:D)</f>
        <v>Online Payment</v>
      </c>
      <c r="O2763" s="3" t="str">
        <f>_xlfn.XLOOKUP(Customer8[[#This Row],[Account Number]], Transaction!C:C,Transaction!E:E)</f>
        <v>Internet Banking</v>
      </c>
      <c r="P2763" s="2">
        <f>_xlfn.XLOOKUP(Customer8[[#This Row],[Account Number]], Transaction!C:C,Transaction!F:F)</f>
        <v>44542</v>
      </c>
      <c r="Q2763" s="3">
        <f>Customer8[[#This Row],[Bank Deposit]]-Customer8[[#This Row],[Saving Accounts]]</f>
        <v>585112.53399999999</v>
      </c>
      <c r="R2763" s="3">
        <f>IF(AND(K2763="Current", Customer8[[#This Row],[Balance]]&gt;500000), Customer8[[#This Row],[Balance]]*1.02, Customer8[[#This Row],[Balance]])</f>
        <v>585112.53399999999</v>
      </c>
      <c r="S2763" s="3" t="str">
        <f>TEXT(Customer8[[#This Row],[Transaction_Date]], "MMM")</f>
        <v>Dec</v>
      </c>
      <c r="T2763" s="3" t="str">
        <f t="shared" si="43"/>
        <v>70 Yrs &amp; Above</v>
      </c>
      <c r="U2763" s="3" t="str">
        <f>TEXT(Customer8[[#This Row],[Transaction_Date]],"YYYY")</f>
        <v>2021</v>
      </c>
    </row>
    <row r="2764" spans="1:21" x14ac:dyDescent="0.35">
      <c r="A2764" t="s">
        <v>5626</v>
      </c>
      <c r="B2764">
        <v>645643840</v>
      </c>
      <c r="C2764">
        <v>65</v>
      </c>
      <c r="D2764" s="1">
        <v>20964.75</v>
      </c>
      <c r="E2764" t="s">
        <v>11</v>
      </c>
      <c r="F2764" t="s">
        <v>315</v>
      </c>
      <c r="G2764" t="s">
        <v>1876</v>
      </c>
      <c r="H2764" s="3">
        <v>1027108.3884000001</v>
      </c>
      <c r="I2764" s="3">
        <v>467720.86290000001</v>
      </c>
      <c r="J2764" t="s">
        <v>5627</v>
      </c>
      <c r="K2764" t="str">
        <f>_xlfn.XLOOKUP(A2764, Accounts!A:A, Accounts!E:E, "Not Found")</f>
        <v>Current</v>
      </c>
      <c r="L2764" s="3">
        <f>_xlfn.XLOOKUP(A2764, Accounts!A:A, Accounts!G:G, 0)</f>
        <v>774077451</v>
      </c>
      <c r="M2764" s="3" t="str">
        <f>_xlfn.XLOOKUP(A2764, Loan!A:A, Loan!D:D, "0")</f>
        <v>0</v>
      </c>
      <c r="N2764" s="3" t="str">
        <f>_xlfn.XLOOKUP(Customer8[[#This Row],[Account Number]],Transaction!C:C,Transaction!D:D)</f>
        <v>Cash Withdrawal</v>
      </c>
      <c r="O2764" s="3" t="str">
        <f>_xlfn.XLOOKUP(Customer8[[#This Row],[Account Number]], Transaction!C:C,Transaction!E:E)</f>
        <v>ATM</v>
      </c>
      <c r="P2764" s="2">
        <f>_xlfn.XLOOKUP(Customer8[[#This Row],[Account Number]], Transaction!C:C,Transaction!F:F)</f>
        <v>44419</v>
      </c>
      <c r="Q2764" s="3">
        <f>Customer8[[#This Row],[Bank Deposit]]-Customer8[[#This Row],[Saving Accounts]]</f>
        <v>559387.52549999999</v>
      </c>
      <c r="R2764" s="3">
        <f>IF(AND(K2764="Current", Customer8[[#This Row],[Balance]]&gt;500000), Customer8[[#This Row],[Balance]]*1.02, Customer8[[#This Row],[Balance]])</f>
        <v>570575.27601000003</v>
      </c>
      <c r="S2764" s="3" t="str">
        <f>TEXT(Customer8[[#This Row],[Transaction_Date]], "MMM")</f>
        <v>Aug</v>
      </c>
      <c r="T2764" s="3" t="str">
        <f t="shared" si="43"/>
        <v>60-69 Yrs</v>
      </c>
      <c r="U2764" s="3" t="str">
        <f>TEXT(Customer8[[#This Row],[Transaction_Date]],"YYYY")</f>
        <v>2021</v>
      </c>
    </row>
    <row r="2765" spans="1:21" x14ac:dyDescent="0.35">
      <c r="A2765" t="s">
        <v>2426</v>
      </c>
      <c r="B2765">
        <v>728432966</v>
      </c>
      <c r="C2765">
        <v>59</v>
      </c>
      <c r="D2765" s="1">
        <v>23156.25</v>
      </c>
      <c r="E2765" t="s">
        <v>11</v>
      </c>
      <c r="F2765" t="s">
        <v>211</v>
      </c>
      <c r="G2765" t="s">
        <v>1876</v>
      </c>
      <c r="H2765" s="3">
        <v>106405.88800000001</v>
      </c>
      <c r="I2765" s="3">
        <v>30186.020400000001</v>
      </c>
      <c r="J2765" t="s">
        <v>4501</v>
      </c>
      <c r="K2765" t="str">
        <f>_xlfn.XLOOKUP(A2765, Accounts!A:A, Accounts!E:E, "Not Found")</f>
        <v>Joint</v>
      </c>
      <c r="L2765" s="3">
        <f>_xlfn.XLOOKUP(A2765, Accounts!A:A, Accounts!G:G, 0)</f>
        <v>870197328</v>
      </c>
      <c r="M2765" s="3" t="str">
        <f>_xlfn.XLOOKUP(A2765, Loan!A:A, Loan!D:D, "0")</f>
        <v>0</v>
      </c>
      <c r="N2765" s="3" t="str">
        <f>_xlfn.XLOOKUP(Customer8[[#This Row],[Account Number]],Transaction!C:C,Transaction!D:D)</f>
        <v>Cash Withdrawal</v>
      </c>
      <c r="O2765" s="3" t="str">
        <f>_xlfn.XLOOKUP(Customer8[[#This Row],[Account Number]], Transaction!C:C,Transaction!E:E)</f>
        <v>ATM</v>
      </c>
      <c r="P2765" s="2">
        <f>_xlfn.XLOOKUP(Customer8[[#This Row],[Account Number]], Transaction!C:C,Transaction!F:F)</f>
        <v>44293</v>
      </c>
      <c r="Q2765" s="3">
        <f>Customer8[[#This Row],[Bank Deposit]]-Customer8[[#This Row],[Saving Accounts]]</f>
        <v>76219.867599999998</v>
      </c>
      <c r="R2765" s="3">
        <f>IF(AND(K2765="Current", Customer8[[#This Row],[Balance]]&gt;500000), Customer8[[#This Row],[Balance]]*1.02, Customer8[[#This Row],[Balance]])</f>
        <v>76219.867599999998</v>
      </c>
      <c r="S2765" s="3" t="str">
        <f>TEXT(Customer8[[#This Row],[Transaction_Date]], "MMM")</f>
        <v>Apr</v>
      </c>
      <c r="T2765" s="3" t="str">
        <f t="shared" si="43"/>
        <v>50-59 Yrs</v>
      </c>
      <c r="U2765" s="3" t="str">
        <f>TEXT(Customer8[[#This Row],[Transaction_Date]],"YYYY")</f>
        <v>2021</v>
      </c>
    </row>
    <row r="2766" spans="1:21" x14ac:dyDescent="0.35">
      <c r="A2766" t="s">
        <v>5628</v>
      </c>
      <c r="B2766">
        <v>911552187</v>
      </c>
      <c r="C2766">
        <v>70</v>
      </c>
      <c r="D2766" s="1">
        <v>19138.5</v>
      </c>
      <c r="E2766" t="s">
        <v>11</v>
      </c>
      <c r="F2766" t="s">
        <v>905</v>
      </c>
      <c r="G2766" t="s">
        <v>1876</v>
      </c>
      <c r="H2766" s="3">
        <v>307202.08899999998</v>
      </c>
      <c r="I2766" s="3">
        <v>149465.6317</v>
      </c>
      <c r="J2766" t="s">
        <v>5629</v>
      </c>
      <c r="K2766" t="str">
        <f>_xlfn.XLOOKUP(A2766, Accounts!A:A, Accounts!E:E, "Not Found")</f>
        <v>Current</v>
      </c>
      <c r="L2766" s="3">
        <f>_xlfn.XLOOKUP(A2766, Accounts!A:A, Accounts!G:G, 0)</f>
        <v>397164126</v>
      </c>
      <c r="M2766" s="3" t="str">
        <f>_xlfn.XLOOKUP(A2766, Loan!A:A, Loan!D:D, "0")</f>
        <v>0</v>
      </c>
      <c r="N2766" s="3" t="str">
        <f>_xlfn.XLOOKUP(Customer8[[#This Row],[Account Number]],Transaction!C:C,Transaction!D:D)</f>
        <v>Money Transfer</v>
      </c>
      <c r="O2766" s="3" t="str">
        <f>_xlfn.XLOOKUP(Customer8[[#This Row],[Account Number]], Transaction!C:C,Transaction!E:E)</f>
        <v>ATM</v>
      </c>
      <c r="P2766" s="2">
        <f>_xlfn.XLOOKUP(Customer8[[#This Row],[Account Number]], Transaction!C:C,Transaction!F:F)</f>
        <v>44478</v>
      </c>
      <c r="Q2766" s="3">
        <f>Customer8[[#This Row],[Bank Deposit]]-Customer8[[#This Row],[Saving Accounts]]</f>
        <v>157736.45729999998</v>
      </c>
      <c r="R2766" s="3">
        <f>IF(AND(K2766="Current", Customer8[[#This Row],[Balance]]&gt;500000), Customer8[[#This Row],[Balance]]*1.02, Customer8[[#This Row],[Balance]])</f>
        <v>157736.45729999998</v>
      </c>
      <c r="S2766" s="3" t="str">
        <f>TEXT(Customer8[[#This Row],[Transaction_Date]], "MMM")</f>
        <v>Oct</v>
      </c>
      <c r="T2766" s="3" t="str">
        <f t="shared" si="43"/>
        <v>70 Yrs &amp; Above</v>
      </c>
      <c r="U2766" s="3" t="str">
        <f>TEXT(Customer8[[#This Row],[Transaction_Date]],"YYYY")</f>
        <v>2021</v>
      </c>
    </row>
    <row r="2767" spans="1:21" x14ac:dyDescent="0.35">
      <c r="A2767" t="s">
        <v>5630</v>
      </c>
      <c r="B2767">
        <v>588827907</v>
      </c>
      <c r="C2767">
        <v>72</v>
      </c>
      <c r="D2767" s="1">
        <v>18408</v>
      </c>
      <c r="E2767" t="s">
        <v>11</v>
      </c>
      <c r="F2767" t="s">
        <v>373</v>
      </c>
      <c r="G2767" t="s">
        <v>1876</v>
      </c>
      <c r="H2767" s="3">
        <v>85688.908800000005</v>
      </c>
      <c r="I2767" s="3">
        <v>12050.0028</v>
      </c>
      <c r="J2767" t="s">
        <v>5631</v>
      </c>
      <c r="K2767" t="str">
        <f>_xlfn.XLOOKUP(A2767, Accounts!A:A, Accounts!E:E, "Not Found")</f>
        <v>Savings</v>
      </c>
      <c r="L2767" s="3">
        <f>_xlfn.XLOOKUP(A2767, Accounts!A:A, Accounts!G:G, 0)</f>
        <v>846016596</v>
      </c>
      <c r="M2767" s="3" t="str">
        <f>_xlfn.XLOOKUP(A2767, Loan!A:A, Loan!D:D, "0")</f>
        <v>0</v>
      </c>
      <c r="N2767" s="3" t="str">
        <f>_xlfn.XLOOKUP(Customer8[[#This Row],[Account Number]],Transaction!C:C,Transaction!D:D)</f>
        <v>Online Payment</v>
      </c>
      <c r="O2767" s="3" t="str">
        <f>_xlfn.XLOOKUP(Customer8[[#This Row],[Account Number]], Transaction!C:C,Transaction!E:E)</f>
        <v>Internet Banking</v>
      </c>
      <c r="P2767" s="2">
        <f>_xlfn.XLOOKUP(Customer8[[#This Row],[Account Number]], Transaction!C:C,Transaction!F:F)</f>
        <v>44417</v>
      </c>
      <c r="Q2767" s="3">
        <f>Customer8[[#This Row],[Bank Deposit]]-Customer8[[#This Row],[Saving Accounts]]</f>
        <v>73638.906000000003</v>
      </c>
      <c r="R2767" s="3">
        <f>IF(AND(K2767="Current", Customer8[[#This Row],[Balance]]&gt;500000), Customer8[[#This Row],[Balance]]*1.02, Customer8[[#This Row],[Balance]])</f>
        <v>73638.906000000003</v>
      </c>
      <c r="S2767" s="3" t="str">
        <f>TEXT(Customer8[[#This Row],[Transaction_Date]], "MMM")</f>
        <v>Aug</v>
      </c>
      <c r="T2767" s="3" t="str">
        <f t="shared" si="43"/>
        <v>70 Yrs &amp; Above</v>
      </c>
      <c r="U2767" s="3" t="str">
        <f>TEXT(Customer8[[#This Row],[Transaction_Date]],"YYYY")</f>
        <v>2021</v>
      </c>
    </row>
    <row r="2768" spans="1:21" x14ac:dyDescent="0.35">
      <c r="A2768" t="s">
        <v>5632</v>
      </c>
      <c r="B2768">
        <v>16035727</v>
      </c>
      <c r="C2768">
        <v>52</v>
      </c>
      <c r="D2768" s="1">
        <v>25713</v>
      </c>
      <c r="E2768" t="s">
        <v>11</v>
      </c>
      <c r="F2768" t="s">
        <v>57</v>
      </c>
      <c r="G2768" t="s">
        <v>1876</v>
      </c>
      <c r="H2768" s="3">
        <v>104868.50229999999</v>
      </c>
      <c r="I2768" s="3">
        <v>23815.298599999998</v>
      </c>
      <c r="J2768" t="s">
        <v>5633</v>
      </c>
      <c r="K2768" t="str">
        <f>_xlfn.XLOOKUP(A2768, Accounts!A:A, Accounts!E:E, "Not Found")</f>
        <v>Corporate</v>
      </c>
      <c r="L2768" s="3">
        <f>_xlfn.XLOOKUP(A2768, Accounts!A:A, Accounts!G:G, 0)</f>
        <v>235695735</v>
      </c>
      <c r="M2768" s="3" t="str">
        <f>_xlfn.XLOOKUP(A2768, Loan!A:A, Loan!D:D, "0")</f>
        <v>0</v>
      </c>
      <c r="N2768" s="3" t="str">
        <f>_xlfn.XLOOKUP(Customer8[[#This Row],[Account Number]],Transaction!C:C,Transaction!D:D)</f>
        <v>Checks</v>
      </c>
      <c r="O2768" s="3" t="str">
        <f>_xlfn.XLOOKUP(Customer8[[#This Row],[Account Number]], Transaction!C:C,Transaction!E:E)</f>
        <v>Informal Services</v>
      </c>
      <c r="P2768" s="2">
        <f>_xlfn.XLOOKUP(Customer8[[#This Row],[Account Number]], Transaction!C:C,Transaction!F:F)</f>
        <v>44241</v>
      </c>
      <c r="Q2768" s="3">
        <f>Customer8[[#This Row],[Bank Deposit]]-Customer8[[#This Row],[Saving Accounts]]</f>
        <v>81053.203699999998</v>
      </c>
      <c r="R2768" s="3">
        <f>IF(AND(K2768="Current", Customer8[[#This Row],[Balance]]&gt;500000), Customer8[[#This Row],[Balance]]*1.02, Customer8[[#This Row],[Balance]])</f>
        <v>81053.203699999998</v>
      </c>
      <c r="S2768" s="3" t="str">
        <f>TEXT(Customer8[[#This Row],[Transaction_Date]], "MMM")</f>
        <v>Feb</v>
      </c>
      <c r="T2768" s="3" t="str">
        <f t="shared" si="43"/>
        <v>50-59 Yrs</v>
      </c>
      <c r="U2768" s="3" t="str">
        <f>TEXT(Customer8[[#This Row],[Transaction_Date]],"YYYY")</f>
        <v>2021</v>
      </c>
    </row>
    <row r="2769" spans="1:21" x14ac:dyDescent="0.35">
      <c r="A2769" t="s">
        <v>5634</v>
      </c>
      <c r="B2769">
        <v>899509209</v>
      </c>
      <c r="C2769">
        <v>50</v>
      </c>
      <c r="D2769" s="1">
        <v>26443.5</v>
      </c>
      <c r="E2769" t="s">
        <v>11</v>
      </c>
      <c r="F2769" t="s">
        <v>208</v>
      </c>
      <c r="G2769" t="s">
        <v>1876</v>
      </c>
      <c r="H2769" s="3">
        <v>107038.7331</v>
      </c>
      <c r="I2769" s="3">
        <v>42557.568599999999</v>
      </c>
      <c r="J2769" t="s">
        <v>5635</v>
      </c>
      <c r="K2769" t="str">
        <f>_xlfn.XLOOKUP(A2769, Accounts!A:A, Accounts!E:E, "Not Found")</f>
        <v>Current</v>
      </c>
      <c r="L2769" s="3">
        <f>_xlfn.XLOOKUP(A2769, Accounts!A:A, Accounts!G:G, 0)</f>
        <v>2240077312</v>
      </c>
      <c r="M2769" s="3" t="str">
        <f>_xlfn.XLOOKUP(A2769, Loan!A:A, Loan!D:D, "0")</f>
        <v>0</v>
      </c>
      <c r="N2769" s="3" t="str">
        <f>_xlfn.XLOOKUP(Customer8[[#This Row],[Account Number]],Transaction!C:C,Transaction!D:D)</f>
        <v>Money Transfer</v>
      </c>
      <c r="O2769" s="3" t="str">
        <f>_xlfn.XLOOKUP(Customer8[[#This Row],[Account Number]], Transaction!C:C,Transaction!E:E)</f>
        <v>Bank</v>
      </c>
      <c r="P2769" s="2">
        <f>_xlfn.XLOOKUP(Customer8[[#This Row],[Account Number]], Transaction!C:C,Transaction!F:F)</f>
        <v>44636</v>
      </c>
      <c r="Q2769" s="3">
        <f>Customer8[[#This Row],[Bank Deposit]]-Customer8[[#This Row],[Saving Accounts]]</f>
        <v>64481.164499999999</v>
      </c>
      <c r="R2769" s="3">
        <f>IF(AND(K2769="Current", Customer8[[#This Row],[Balance]]&gt;500000), Customer8[[#This Row],[Balance]]*1.02, Customer8[[#This Row],[Balance]])</f>
        <v>64481.164499999999</v>
      </c>
      <c r="S2769" s="3" t="str">
        <f>TEXT(Customer8[[#This Row],[Transaction_Date]], "MMM")</f>
        <v>Mar</v>
      </c>
      <c r="T2769" s="3" t="str">
        <f t="shared" si="43"/>
        <v>50-59 Yrs</v>
      </c>
      <c r="U2769" s="3" t="str">
        <f>TEXT(Customer8[[#This Row],[Transaction_Date]],"YYYY")</f>
        <v>2022</v>
      </c>
    </row>
    <row r="2770" spans="1:21" x14ac:dyDescent="0.35">
      <c r="A2770" t="s">
        <v>5636</v>
      </c>
      <c r="B2770">
        <v>334098514</v>
      </c>
      <c r="C2770">
        <v>62</v>
      </c>
      <c r="D2770" s="1">
        <v>22060.5</v>
      </c>
      <c r="E2770" t="s">
        <v>11</v>
      </c>
      <c r="F2770" t="s">
        <v>373</v>
      </c>
      <c r="G2770" t="s">
        <v>1876</v>
      </c>
      <c r="H2770" s="3">
        <v>1225648.6455999999</v>
      </c>
      <c r="I2770" s="3">
        <v>326382.52049999998</v>
      </c>
      <c r="J2770" t="s">
        <v>5637</v>
      </c>
      <c r="K2770" t="str">
        <f>_xlfn.XLOOKUP(A2770, Accounts!A:A, Accounts!E:E, "Not Found")</f>
        <v>Domiciliary</v>
      </c>
      <c r="L2770" s="3">
        <f>_xlfn.XLOOKUP(A2770, Accounts!A:A, Accounts!G:G, 0)</f>
        <v>43903872</v>
      </c>
      <c r="M2770" s="3" t="str">
        <f>_xlfn.XLOOKUP(A2770, Loan!A:A, Loan!D:D, "0")</f>
        <v>0</v>
      </c>
      <c r="N2770" s="3" t="str">
        <f>_xlfn.XLOOKUP(Customer8[[#This Row],[Account Number]],Transaction!C:C,Transaction!D:D)</f>
        <v>Money Deposit</v>
      </c>
      <c r="O2770" s="3" t="str">
        <f>_xlfn.XLOOKUP(Customer8[[#This Row],[Account Number]], Transaction!C:C,Transaction!E:E)</f>
        <v>ATM</v>
      </c>
      <c r="P2770" s="2">
        <f>_xlfn.XLOOKUP(Customer8[[#This Row],[Account Number]], Transaction!C:C,Transaction!F:F)</f>
        <v>44270</v>
      </c>
      <c r="Q2770" s="3">
        <f>Customer8[[#This Row],[Bank Deposit]]-Customer8[[#This Row],[Saving Accounts]]</f>
        <v>899266.12509999995</v>
      </c>
      <c r="R2770" s="3">
        <f>IF(AND(K2770="Current", Customer8[[#This Row],[Balance]]&gt;500000), Customer8[[#This Row],[Balance]]*1.02, Customer8[[#This Row],[Balance]])</f>
        <v>899266.12509999995</v>
      </c>
      <c r="S2770" s="3" t="str">
        <f>TEXT(Customer8[[#This Row],[Transaction_Date]], "MMM")</f>
        <v>Mar</v>
      </c>
      <c r="T2770" s="3" t="str">
        <f t="shared" si="43"/>
        <v>60-69 Yrs</v>
      </c>
      <c r="U2770" s="3" t="str">
        <f>TEXT(Customer8[[#This Row],[Transaction_Date]],"YYYY")</f>
        <v>2021</v>
      </c>
    </row>
    <row r="2771" spans="1:21" x14ac:dyDescent="0.35">
      <c r="A2771" t="s">
        <v>5638</v>
      </c>
      <c r="B2771">
        <v>644201182</v>
      </c>
      <c r="C2771">
        <v>19</v>
      </c>
      <c r="D2771" s="1">
        <v>37766.25</v>
      </c>
      <c r="E2771" t="s">
        <v>11</v>
      </c>
      <c r="F2771" t="s">
        <v>290</v>
      </c>
      <c r="G2771" t="s">
        <v>1876</v>
      </c>
      <c r="H2771" s="3">
        <v>433660.46500000003</v>
      </c>
      <c r="I2771" s="3">
        <v>197601.89110000001</v>
      </c>
      <c r="J2771" t="s">
        <v>5639</v>
      </c>
      <c r="K2771" t="str">
        <f>_xlfn.XLOOKUP(A2771, Accounts!A:A, Accounts!E:E, "Not Found")</f>
        <v>Joint</v>
      </c>
      <c r="L2771" s="3">
        <f>_xlfn.XLOOKUP(A2771, Accounts!A:A, Accounts!G:G, 0)</f>
        <v>1406717235</v>
      </c>
      <c r="M2771" s="3">
        <f>_xlfn.XLOOKUP(A2771, Loan!A:A, Loan!D:D, "0")</f>
        <v>528083556</v>
      </c>
      <c r="N2771" s="3" t="str">
        <f>_xlfn.XLOOKUP(Customer8[[#This Row],[Account Number]],Transaction!C:C,Transaction!D:D)</f>
        <v>Loan Payment</v>
      </c>
      <c r="O2771" s="3" t="str">
        <f>_xlfn.XLOOKUP(Customer8[[#This Row],[Account Number]], Transaction!C:C,Transaction!E:E)</f>
        <v>AFT</v>
      </c>
      <c r="P2771" s="2">
        <f>_xlfn.XLOOKUP(Customer8[[#This Row],[Account Number]], Transaction!C:C,Transaction!F:F)</f>
        <v>44346</v>
      </c>
      <c r="Q2771" s="3">
        <f>Customer8[[#This Row],[Bank Deposit]]-Customer8[[#This Row],[Saving Accounts]]</f>
        <v>236058.57390000002</v>
      </c>
      <c r="R2771" s="3">
        <f>IF(AND(K2771="Current", Customer8[[#This Row],[Balance]]&gt;500000), Customer8[[#This Row],[Balance]]*1.02, Customer8[[#This Row],[Balance]])</f>
        <v>236058.57390000002</v>
      </c>
      <c r="S2771" s="3" t="str">
        <f>TEXT(Customer8[[#This Row],[Transaction_Date]], "MMM")</f>
        <v>May</v>
      </c>
      <c r="T2771" s="3" t="str">
        <f t="shared" si="43"/>
        <v>Below 20 Yrs</v>
      </c>
      <c r="U2771" s="3" t="str">
        <f>TEXT(Customer8[[#This Row],[Transaction_Date]],"YYYY")</f>
        <v>2021</v>
      </c>
    </row>
    <row r="2772" spans="1:21" x14ac:dyDescent="0.35">
      <c r="A2772" t="s">
        <v>5640</v>
      </c>
      <c r="B2772">
        <v>223164846</v>
      </c>
      <c r="C2772">
        <v>34</v>
      </c>
      <c r="D2772" s="1">
        <v>32287.5</v>
      </c>
      <c r="E2772" t="s">
        <v>11</v>
      </c>
      <c r="F2772" t="s">
        <v>776</v>
      </c>
      <c r="G2772" t="s">
        <v>1876</v>
      </c>
      <c r="H2772" s="3">
        <v>876584.28009999997</v>
      </c>
      <c r="I2772" s="3">
        <v>274757.3308</v>
      </c>
      <c r="J2772" t="s">
        <v>5641</v>
      </c>
      <c r="K2772" t="str">
        <f>_xlfn.XLOOKUP(A2772, Accounts!A:A, Accounts!E:E, "Not Found")</f>
        <v>Domiciliary</v>
      </c>
      <c r="L2772" s="3">
        <f>_xlfn.XLOOKUP(A2772, Accounts!A:A, Accounts!G:G, 0)</f>
        <v>4731848226</v>
      </c>
      <c r="M2772" s="3" t="str">
        <f>_xlfn.XLOOKUP(A2772, Loan!A:A, Loan!D:D, "0")</f>
        <v>0</v>
      </c>
      <c r="N2772" s="3" t="str">
        <f>_xlfn.XLOOKUP(Customer8[[#This Row],[Account Number]],Transaction!C:C,Transaction!D:D)</f>
        <v>Online Payment</v>
      </c>
      <c r="O2772" s="3" t="str">
        <f>_xlfn.XLOOKUP(Customer8[[#This Row],[Account Number]], Transaction!C:C,Transaction!E:E)</f>
        <v>Mobile</v>
      </c>
      <c r="P2772" s="2">
        <f>_xlfn.XLOOKUP(Customer8[[#This Row],[Account Number]], Transaction!C:C,Transaction!F:F)</f>
        <v>44286</v>
      </c>
      <c r="Q2772" s="3">
        <f>Customer8[[#This Row],[Bank Deposit]]-Customer8[[#This Row],[Saving Accounts]]</f>
        <v>601826.94929999998</v>
      </c>
      <c r="R2772" s="3">
        <f>IF(AND(K2772="Current", Customer8[[#This Row],[Balance]]&gt;500000), Customer8[[#This Row],[Balance]]*1.02, Customer8[[#This Row],[Balance]])</f>
        <v>601826.94929999998</v>
      </c>
      <c r="S2772" s="3" t="str">
        <f>TEXT(Customer8[[#This Row],[Transaction_Date]], "MMM")</f>
        <v>Mar</v>
      </c>
      <c r="T2772" s="3" t="str">
        <f t="shared" si="43"/>
        <v>30-39 Yrs</v>
      </c>
      <c r="U2772" s="3" t="str">
        <f>TEXT(Customer8[[#This Row],[Transaction_Date]],"YYYY")</f>
        <v>2021</v>
      </c>
    </row>
    <row r="2773" spans="1:21" x14ac:dyDescent="0.35">
      <c r="A2773" t="s">
        <v>5642</v>
      </c>
      <c r="B2773">
        <v>17592642</v>
      </c>
      <c r="C2773">
        <v>83</v>
      </c>
      <c r="D2773" s="1">
        <v>14390.25</v>
      </c>
      <c r="E2773" t="s">
        <v>11</v>
      </c>
      <c r="F2773" t="s">
        <v>1602</v>
      </c>
      <c r="G2773" t="s">
        <v>1876</v>
      </c>
      <c r="H2773" s="3">
        <v>1568223.216</v>
      </c>
      <c r="I2773" s="3">
        <v>250915.71460000001</v>
      </c>
      <c r="J2773" t="s">
        <v>5643</v>
      </c>
      <c r="K2773" t="str">
        <f>_xlfn.XLOOKUP(A2773, Accounts!A:A, Accounts!E:E, "Not Found")</f>
        <v>Corporate</v>
      </c>
      <c r="L2773" s="3">
        <f>_xlfn.XLOOKUP(A2773, Accounts!A:A, Accounts!G:G, 0)</f>
        <v>17723125</v>
      </c>
      <c r="M2773" s="3" t="str">
        <f>_xlfn.XLOOKUP(A2773, Loan!A:A, Loan!D:D, "0")</f>
        <v>0</v>
      </c>
      <c r="N2773" s="3" t="str">
        <f>_xlfn.XLOOKUP(Customer8[[#This Row],[Account Number]],Transaction!C:C,Transaction!D:D)</f>
        <v>Checks</v>
      </c>
      <c r="O2773" s="3" t="str">
        <f>_xlfn.XLOOKUP(Customer8[[#This Row],[Account Number]], Transaction!C:C,Transaction!E:E)</f>
        <v>Informal Services</v>
      </c>
      <c r="P2773" s="2">
        <f>_xlfn.XLOOKUP(Customer8[[#This Row],[Account Number]], Transaction!C:C,Transaction!F:F)</f>
        <v>44260</v>
      </c>
      <c r="Q2773" s="3">
        <f>Customer8[[#This Row],[Bank Deposit]]-Customer8[[#This Row],[Saving Accounts]]</f>
        <v>1317307.5014</v>
      </c>
      <c r="R2773" s="3">
        <f>IF(AND(K2773="Current", Customer8[[#This Row],[Balance]]&gt;500000), Customer8[[#This Row],[Balance]]*1.02, Customer8[[#This Row],[Balance]])</f>
        <v>1317307.5014</v>
      </c>
      <c r="S2773" s="3" t="str">
        <f>TEXT(Customer8[[#This Row],[Transaction_Date]], "MMM")</f>
        <v>Mar</v>
      </c>
      <c r="T2773" s="3" t="str">
        <f t="shared" si="43"/>
        <v>70 Yrs &amp; Above</v>
      </c>
      <c r="U2773" s="3" t="str">
        <f>TEXT(Customer8[[#This Row],[Transaction_Date]],"YYYY")</f>
        <v>2021</v>
      </c>
    </row>
    <row r="2774" spans="1:21" x14ac:dyDescent="0.35">
      <c r="A2774" t="s">
        <v>5644</v>
      </c>
      <c r="B2774">
        <v>686717736</v>
      </c>
      <c r="C2774">
        <v>45</v>
      </c>
      <c r="D2774" s="1">
        <v>28269.75</v>
      </c>
      <c r="E2774" t="s">
        <v>11</v>
      </c>
      <c r="F2774" t="s">
        <v>953</v>
      </c>
      <c r="G2774" t="s">
        <v>1876</v>
      </c>
      <c r="H2774" s="3">
        <v>260018.70120000001</v>
      </c>
      <c r="I2774" s="3">
        <v>24592.608499999998</v>
      </c>
      <c r="J2774" t="s">
        <v>5645</v>
      </c>
      <c r="K2774" t="str">
        <f>_xlfn.XLOOKUP(A2774, Accounts!A:A, Accounts!E:E, "Not Found")</f>
        <v>Joint</v>
      </c>
      <c r="L2774" s="3">
        <f>_xlfn.XLOOKUP(A2774, Accounts!A:A, Accounts!G:G, 0)</f>
        <v>734873982</v>
      </c>
      <c r="M2774" s="3" t="str">
        <f>_xlfn.XLOOKUP(A2774, Loan!A:A, Loan!D:D, "0")</f>
        <v>0</v>
      </c>
      <c r="N2774" s="3" t="str">
        <f>_xlfn.XLOOKUP(Customer8[[#This Row],[Account Number]],Transaction!C:C,Transaction!D:D)</f>
        <v>Checks</v>
      </c>
      <c r="O2774" s="3" t="str">
        <f>_xlfn.XLOOKUP(Customer8[[#This Row],[Account Number]], Transaction!C:C,Transaction!E:E)</f>
        <v>Informal Services</v>
      </c>
      <c r="P2774" s="2">
        <f>_xlfn.XLOOKUP(Customer8[[#This Row],[Account Number]], Transaction!C:C,Transaction!F:F)</f>
        <v>44555</v>
      </c>
      <c r="Q2774" s="3">
        <f>Customer8[[#This Row],[Bank Deposit]]-Customer8[[#This Row],[Saving Accounts]]</f>
        <v>235426.09270000001</v>
      </c>
      <c r="R2774" s="3">
        <f>IF(AND(K2774="Current", Customer8[[#This Row],[Balance]]&gt;500000), Customer8[[#This Row],[Balance]]*1.02, Customer8[[#This Row],[Balance]])</f>
        <v>235426.09270000001</v>
      </c>
      <c r="S2774" s="3" t="str">
        <f>TEXT(Customer8[[#This Row],[Transaction_Date]], "MMM")</f>
        <v>Dec</v>
      </c>
      <c r="T2774" s="3" t="str">
        <f t="shared" si="43"/>
        <v>40-49 Yrs</v>
      </c>
      <c r="U2774" s="3" t="str">
        <f>TEXT(Customer8[[#This Row],[Transaction_Date]],"YYYY")</f>
        <v>2021</v>
      </c>
    </row>
    <row r="2775" spans="1:21" x14ac:dyDescent="0.35">
      <c r="A2775" t="s">
        <v>5646</v>
      </c>
      <c r="B2775">
        <v>572588123</v>
      </c>
      <c r="C2775">
        <v>31</v>
      </c>
      <c r="D2775" s="1">
        <v>33383.25</v>
      </c>
      <c r="E2775" t="s">
        <v>11</v>
      </c>
      <c r="F2775" t="s">
        <v>593</v>
      </c>
      <c r="G2775" t="s">
        <v>1876</v>
      </c>
      <c r="H2775" s="3">
        <v>61042.6224</v>
      </c>
      <c r="I2775" s="3">
        <v>25358.6639</v>
      </c>
      <c r="J2775" t="s">
        <v>5647</v>
      </c>
      <c r="K2775" t="str">
        <f>_xlfn.XLOOKUP(A2775, Accounts!A:A, Accounts!E:E, "Not Found")</f>
        <v>Domiciliary</v>
      </c>
      <c r="L2775" s="3">
        <f>_xlfn.XLOOKUP(A2775, Accounts!A:A, Accounts!G:G, 0)</f>
        <v>1070023095</v>
      </c>
      <c r="M2775" s="3" t="str">
        <f>_xlfn.XLOOKUP(A2775, Loan!A:A, Loan!D:D, "0")</f>
        <v>0</v>
      </c>
      <c r="N2775" s="3" t="str">
        <f>_xlfn.XLOOKUP(Customer8[[#This Row],[Account Number]],Transaction!C:C,Transaction!D:D)</f>
        <v>Money Transfer</v>
      </c>
      <c r="O2775" s="3" t="str">
        <f>_xlfn.XLOOKUP(Customer8[[#This Row],[Account Number]], Transaction!C:C,Transaction!E:E)</f>
        <v>Mobile</v>
      </c>
      <c r="P2775" s="2">
        <f>_xlfn.XLOOKUP(Customer8[[#This Row],[Account Number]], Transaction!C:C,Transaction!F:F)</f>
        <v>44455</v>
      </c>
      <c r="Q2775" s="3">
        <f>Customer8[[#This Row],[Bank Deposit]]-Customer8[[#This Row],[Saving Accounts]]</f>
        <v>35683.958500000001</v>
      </c>
      <c r="R2775" s="3">
        <f>IF(AND(K2775="Current", Customer8[[#This Row],[Balance]]&gt;500000), Customer8[[#This Row],[Balance]]*1.02, Customer8[[#This Row],[Balance]])</f>
        <v>35683.958500000001</v>
      </c>
      <c r="S2775" s="3" t="str">
        <f>TEXT(Customer8[[#This Row],[Transaction_Date]], "MMM")</f>
        <v>Sep</v>
      </c>
      <c r="T2775" s="3" t="str">
        <f t="shared" si="43"/>
        <v>30-39 Yrs</v>
      </c>
      <c r="U2775" s="3" t="str">
        <f>TEXT(Customer8[[#This Row],[Transaction_Date]],"YYYY")</f>
        <v>2021</v>
      </c>
    </row>
    <row r="2776" spans="1:21" x14ac:dyDescent="0.35">
      <c r="A2776" t="s">
        <v>5648</v>
      </c>
      <c r="B2776">
        <v>221141420</v>
      </c>
      <c r="C2776">
        <v>44</v>
      </c>
      <c r="D2776" s="1">
        <v>28635</v>
      </c>
      <c r="E2776" t="s">
        <v>11</v>
      </c>
      <c r="F2776" t="s">
        <v>1432</v>
      </c>
      <c r="G2776" t="s">
        <v>1876</v>
      </c>
      <c r="H2776" s="3">
        <v>73608.210000000006</v>
      </c>
      <c r="I2776" s="3">
        <v>19108.691299999999</v>
      </c>
      <c r="J2776" t="s">
        <v>5617</v>
      </c>
      <c r="K2776" t="str">
        <f>_xlfn.XLOOKUP(A2776, Accounts!A:A, Accounts!E:E, "Not Found")</f>
        <v>Corporate</v>
      </c>
      <c r="L2776" s="3">
        <f>_xlfn.XLOOKUP(A2776, Accounts!A:A, Accounts!G:G, 0)</f>
        <v>1699352252</v>
      </c>
      <c r="M2776" s="3" t="str">
        <f>_xlfn.XLOOKUP(A2776, Loan!A:A, Loan!D:D, "0")</f>
        <v>0</v>
      </c>
      <c r="N2776" s="3" t="str">
        <f>_xlfn.XLOOKUP(Customer8[[#This Row],[Account Number]],Transaction!C:C,Transaction!D:D)</f>
        <v>Money Deposit</v>
      </c>
      <c r="O2776" s="3" t="str">
        <f>_xlfn.XLOOKUP(Customer8[[#This Row],[Account Number]], Transaction!C:C,Transaction!E:E)</f>
        <v>ATM</v>
      </c>
      <c r="P2776" s="2">
        <f>_xlfn.XLOOKUP(Customer8[[#This Row],[Account Number]], Transaction!C:C,Transaction!F:F)</f>
        <v>44423</v>
      </c>
      <c r="Q2776" s="3">
        <f>Customer8[[#This Row],[Bank Deposit]]-Customer8[[#This Row],[Saving Accounts]]</f>
        <v>54499.518700000008</v>
      </c>
      <c r="R2776" s="3">
        <f>IF(AND(K2776="Current", Customer8[[#This Row],[Balance]]&gt;500000), Customer8[[#This Row],[Balance]]*1.02, Customer8[[#This Row],[Balance]])</f>
        <v>54499.518700000008</v>
      </c>
      <c r="S2776" s="3" t="str">
        <f>TEXT(Customer8[[#This Row],[Transaction_Date]], "MMM")</f>
        <v>Aug</v>
      </c>
      <c r="T2776" s="3" t="str">
        <f t="shared" si="43"/>
        <v>40-49 Yrs</v>
      </c>
      <c r="U2776" s="3" t="str">
        <f>TEXT(Customer8[[#This Row],[Transaction_Date]],"YYYY")</f>
        <v>2021</v>
      </c>
    </row>
    <row r="2777" spans="1:21" x14ac:dyDescent="0.35">
      <c r="A2777" t="s">
        <v>5649</v>
      </c>
      <c r="B2777">
        <v>293249931</v>
      </c>
      <c r="C2777">
        <v>21</v>
      </c>
      <c r="D2777" s="1">
        <v>37035.75</v>
      </c>
      <c r="E2777" t="s">
        <v>11</v>
      </c>
      <c r="F2777" t="s">
        <v>226</v>
      </c>
      <c r="G2777" t="s">
        <v>1876</v>
      </c>
      <c r="H2777" s="3">
        <v>1504666.4680999999</v>
      </c>
      <c r="I2777" s="3">
        <v>130120.5279</v>
      </c>
      <c r="J2777" t="s">
        <v>5650</v>
      </c>
      <c r="K2777" t="str">
        <f>_xlfn.XLOOKUP(A2777, Accounts!A:A, Accounts!E:E, "Not Found")</f>
        <v>Current</v>
      </c>
      <c r="L2777" s="3">
        <f>_xlfn.XLOOKUP(A2777, Accounts!A:A, Accounts!G:G, 0)</f>
        <v>1372501908</v>
      </c>
      <c r="M2777" s="3" t="str">
        <f>_xlfn.XLOOKUP(A2777, Loan!A:A, Loan!D:D, "0")</f>
        <v>0</v>
      </c>
      <c r="N2777" s="3" t="str">
        <f>_xlfn.XLOOKUP(Customer8[[#This Row],[Account Number]],Transaction!C:C,Transaction!D:D)</f>
        <v>Money Deposit</v>
      </c>
      <c r="O2777" s="3" t="str">
        <f>_xlfn.XLOOKUP(Customer8[[#This Row],[Account Number]], Transaction!C:C,Transaction!E:E)</f>
        <v>Bank</v>
      </c>
      <c r="P2777" s="2">
        <f>_xlfn.XLOOKUP(Customer8[[#This Row],[Account Number]], Transaction!C:C,Transaction!F:F)</f>
        <v>44362</v>
      </c>
      <c r="Q2777" s="3">
        <f>Customer8[[#This Row],[Bank Deposit]]-Customer8[[#This Row],[Saving Accounts]]</f>
        <v>1374545.9401999998</v>
      </c>
      <c r="R2777" s="3">
        <f>IF(AND(K2777="Current", Customer8[[#This Row],[Balance]]&gt;500000), Customer8[[#This Row],[Balance]]*1.02, Customer8[[#This Row],[Balance]])</f>
        <v>1402036.859004</v>
      </c>
      <c r="S2777" s="3" t="str">
        <f>TEXT(Customer8[[#This Row],[Transaction_Date]], "MMM")</f>
        <v>Jun</v>
      </c>
      <c r="T2777" s="3" t="str">
        <f t="shared" si="43"/>
        <v>20-29 Yrs</v>
      </c>
      <c r="U2777" s="3" t="str">
        <f>TEXT(Customer8[[#This Row],[Transaction_Date]],"YYYY")</f>
        <v>2021</v>
      </c>
    </row>
    <row r="2778" spans="1:21" x14ac:dyDescent="0.35">
      <c r="A2778" t="s">
        <v>5651</v>
      </c>
      <c r="B2778">
        <v>261596912</v>
      </c>
      <c r="C2778">
        <v>68</v>
      </c>
      <c r="D2778" s="1">
        <v>19869</v>
      </c>
      <c r="E2778" t="s">
        <v>11</v>
      </c>
      <c r="F2778" t="s">
        <v>81</v>
      </c>
      <c r="G2778" t="s">
        <v>1876</v>
      </c>
      <c r="H2778" s="3">
        <v>326853.42709999997</v>
      </c>
      <c r="I2778" s="3">
        <v>152986.91750000001</v>
      </c>
      <c r="J2778" t="s">
        <v>5652</v>
      </c>
      <c r="K2778" t="str">
        <f>_xlfn.XLOOKUP(A2778, Accounts!A:A, Accounts!E:E, "Not Found")</f>
        <v>Current</v>
      </c>
      <c r="L2778" s="3">
        <f>_xlfn.XLOOKUP(A2778, Accounts!A:A, Accounts!G:G, 0)</f>
        <v>15011025</v>
      </c>
      <c r="M2778" s="3">
        <f>_xlfn.XLOOKUP(A2778, Loan!A:A, Loan!D:D, "0")</f>
        <v>94887615</v>
      </c>
      <c r="N2778" s="3" t="str">
        <f>_xlfn.XLOOKUP(Customer8[[#This Row],[Account Number]],Transaction!C:C,Transaction!D:D)</f>
        <v>Loan Payment</v>
      </c>
      <c r="O2778" s="3" t="str">
        <f>_xlfn.XLOOKUP(Customer8[[#This Row],[Account Number]], Transaction!C:C,Transaction!E:E)</f>
        <v>Mobile</v>
      </c>
      <c r="P2778" s="2">
        <f>_xlfn.XLOOKUP(Customer8[[#This Row],[Account Number]], Transaction!C:C,Transaction!F:F)</f>
        <v>44345</v>
      </c>
      <c r="Q2778" s="3">
        <f>Customer8[[#This Row],[Bank Deposit]]-Customer8[[#This Row],[Saving Accounts]]</f>
        <v>173866.50959999996</v>
      </c>
      <c r="R2778" s="3">
        <f>IF(AND(K2778="Current", Customer8[[#This Row],[Balance]]&gt;500000), Customer8[[#This Row],[Balance]]*1.02, Customer8[[#This Row],[Balance]])</f>
        <v>173866.50959999996</v>
      </c>
      <c r="S2778" s="3" t="str">
        <f>TEXT(Customer8[[#This Row],[Transaction_Date]], "MMM")</f>
        <v>May</v>
      </c>
      <c r="T2778" s="3" t="str">
        <f t="shared" si="43"/>
        <v>60-69 Yrs</v>
      </c>
      <c r="U2778" s="3" t="str">
        <f>TEXT(Customer8[[#This Row],[Transaction_Date]],"YYYY")</f>
        <v>2021</v>
      </c>
    </row>
    <row r="2779" spans="1:21" x14ac:dyDescent="0.35">
      <c r="A2779" t="s">
        <v>5653</v>
      </c>
      <c r="B2779">
        <v>826220444</v>
      </c>
      <c r="C2779">
        <v>75</v>
      </c>
      <c r="D2779" s="1">
        <v>17312.25</v>
      </c>
      <c r="E2779" t="s">
        <v>11</v>
      </c>
      <c r="F2779" t="s">
        <v>250</v>
      </c>
      <c r="G2779" t="s">
        <v>1876</v>
      </c>
      <c r="H2779" s="3">
        <v>821381.48060000001</v>
      </c>
      <c r="I2779" s="3">
        <v>344331.76280000003</v>
      </c>
      <c r="J2779" t="s">
        <v>5654</v>
      </c>
      <c r="K2779" t="str">
        <f>_xlfn.XLOOKUP(A2779, Accounts!A:A, Accounts!E:E, "Not Found")</f>
        <v>Savings</v>
      </c>
      <c r="L2779" s="3">
        <f>_xlfn.XLOOKUP(A2779, Accounts!A:A, Accounts!G:G, 0)</f>
        <v>1822703001</v>
      </c>
      <c r="M2779" s="3" t="str">
        <f>_xlfn.XLOOKUP(A2779, Loan!A:A, Loan!D:D, "0")</f>
        <v>0</v>
      </c>
      <c r="N2779" s="3" t="str">
        <f>_xlfn.XLOOKUP(Customer8[[#This Row],[Account Number]],Transaction!C:C,Transaction!D:D)</f>
        <v>Money Transfer</v>
      </c>
      <c r="O2779" s="3" t="str">
        <f>_xlfn.XLOOKUP(Customer8[[#This Row],[Account Number]], Transaction!C:C,Transaction!E:E)</f>
        <v>Internet Banking</v>
      </c>
      <c r="P2779" s="2">
        <f>_xlfn.XLOOKUP(Customer8[[#This Row],[Account Number]], Transaction!C:C,Transaction!F:F)</f>
        <v>44615</v>
      </c>
      <c r="Q2779" s="3">
        <f>Customer8[[#This Row],[Bank Deposit]]-Customer8[[#This Row],[Saving Accounts]]</f>
        <v>477049.71779999998</v>
      </c>
      <c r="R2779" s="3">
        <f>IF(AND(K2779="Current", Customer8[[#This Row],[Balance]]&gt;500000), Customer8[[#This Row],[Balance]]*1.02, Customer8[[#This Row],[Balance]])</f>
        <v>477049.71779999998</v>
      </c>
      <c r="S2779" s="3" t="str">
        <f>TEXT(Customer8[[#This Row],[Transaction_Date]], "MMM")</f>
        <v>Feb</v>
      </c>
      <c r="T2779" s="3" t="str">
        <f t="shared" si="43"/>
        <v>70 Yrs &amp; Above</v>
      </c>
      <c r="U2779" s="3" t="str">
        <f>TEXT(Customer8[[#This Row],[Transaction_Date]],"YYYY")</f>
        <v>2022</v>
      </c>
    </row>
    <row r="2780" spans="1:21" x14ac:dyDescent="0.35">
      <c r="A2780" t="s">
        <v>5655</v>
      </c>
      <c r="B2780">
        <v>121818842</v>
      </c>
      <c r="C2780">
        <v>24</v>
      </c>
      <c r="D2780" s="1">
        <v>35940</v>
      </c>
      <c r="E2780" t="s">
        <v>11</v>
      </c>
      <c r="F2780" t="s">
        <v>169</v>
      </c>
      <c r="G2780" t="s">
        <v>1876</v>
      </c>
      <c r="H2780" s="3">
        <v>419094.98499999999</v>
      </c>
      <c r="I2780" s="3">
        <v>254367.37280000001</v>
      </c>
      <c r="J2780" t="s">
        <v>5656</v>
      </c>
      <c r="K2780" t="str">
        <f>_xlfn.XLOOKUP(A2780, Accounts!A:A, Accounts!E:E, "Not Found")</f>
        <v>Domiciliary</v>
      </c>
      <c r="L2780" s="3">
        <f>_xlfn.XLOOKUP(A2780, Accounts!A:A, Accounts!G:G, 0)</f>
        <v>1809871128</v>
      </c>
      <c r="M2780" s="3" t="str">
        <f>_xlfn.XLOOKUP(A2780, Loan!A:A, Loan!D:D, "0")</f>
        <v>0</v>
      </c>
      <c r="N2780" s="3" t="str">
        <f>_xlfn.XLOOKUP(Customer8[[#This Row],[Account Number]],Transaction!C:C,Transaction!D:D)</f>
        <v>Online Payment</v>
      </c>
      <c r="O2780" s="3" t="str">
        <f>_xlfn.XLOOKUP(Customer8[[#This Row],[Account Number]], Transaction!C:C,Transaction!E:E)</f>
        <v>Internet Banking</v>
      </c>
      <c r="P2780" s="2">
        <f>_xlfn.XLOOKUP(Customer8[[#This Row],[Account Number]], Transaction!C:C,Transaction!F:F)</f>
        <v>44272</v>
      </c>
      <c r="Q2780" s="3">
        <f>Customer8[[#This Row],[Bank Deposit]]-Customer8[[#This Row],[Saving Accounts]]</f>
        <v>164727.61219999997</v>
      </c>
      <c r="R2780" s="3">
        <f>IF(AND(K2780="Current", Customer8[[#This Row],[Balance]]&gt;500000), Customer8[[#This Row],[Balance]]*1.02, Customer8[[#This Row],[Balance]])</f>
        <v>164727.61219999997</v>
      </c>
      <c r="S2780" s="3" t="str">
        <f>TEXT(Customer8[[#This Row],[Transaction_Date]], "MMM")</f>
        <v>Mar</v>
      </c>
      <c r="T2780" s="3" t="str">
        <f t="shared" si="43"/>
        <v>20-29 Yrs</v>
      </c>
      <c r="U2780" s="3" t="str">
        <f>TEXT(Customer8[[#This Row],[Transaction_Date]],"YYYY")</f>
        <v>2021</v>
      </c>
    </row>
    <row r="2781" spans="1:21" x14ac:dyDescent="0.35">
      <c r="A2781" t="s">
        <v>5657</v>
      </c>
      <c r="B2781">
        <v>759998406</v>
      </c>
      <c r="C2781">
        <v>43</v>
      </c>
      <c r="D2781" s="1">
        <v>29000.25</v>
      </c>
      <c r="E2781" t="s">
        <v>11</v>
      </c>
      <c r="F2781" t="s">
        <v>229</v>
      </c>
      <c r="G2781" t="s">
        <v>1876</v>
      </c>
      <c r="H2781" s="3">
        <v>691698.96360000002</v>
      </c>
      <c r="I2781" s="3">
        <v>359475.4313</v>
      </c>
      <c r="J2781" t="s">
        <v>5658</v>
      </c>
      <c r="K2781" t="str">
        <f>_xlfn.XLOOKUP(A2781, Accounts!A:A, Accounts!E:E, "Not Found")</f>
        <v>Domiciliary</v>
      </c>
      <c r="L2781" s="3">
        <f>_xlfn.XLOOKUP(A2781, Accounts!A:A, Accounts!G:G, 0)</f>
        <v>1329878865</v>
      </c>
      <c r="M2781" s="3" t="str">
        <f>_xlfn.XLOOKUP(A2781, Loan!A:A, Loan!D:D, "0")</f>
        <v>0</v>
      </c>
      <c r="N2781" s="3" t="str">
        <f>_xlfn.XLOOKUP(Customer8[[#This Row],[Account Number]],Transaction!C:C,Transaction!D:D)</f>
        <v>Checks</v>
      </c>
      <c r="O2781" s="3" t="str">
        <f>_xlfn.XLOOKUP(Customer8[[#This Row],[Account Number]], Transaction!C:C,Transaction!E:E)</f>
        <v>Informal Services</v>
      </c>
      <c r="P2781" s="2">
        <f>_xlfn.XLOOKUP(Customer8[[#This Row],[Account Number]], Transaction!C:C,Transaction!F:F)</f>
        <v>44269</v>
      </c>
      <c r="Q2781" s="3">
        <f>Customer8[[#This Row],[Bank Deposit]]-Customer8[[#This Row],[Saving Accounts]]</f>
        <v>332223.53230000002</v>
      </c>
      <c r="R2781" s="3">
        <f>IF(AND(K2781="Current", Customer8[[#This Row],[Balance]]&gt;500000), Customer8[[#This Row],[Balance]]*1.02, Customer8[[#This Row],[Balance]])</f>
        <v>332223.53230000002</v>
      </c>
      <c r="S2781" s="3" t="str">
        <f>TEXT(Customer8[[#This Row],[Transaction_Date]], "MMM")</f>
        <v>Mar</v>
      </c>
      <c r="T2781" s="3" t="str">
        <f t="shared" si="43"/>
        <v>40-49 Yrs</v>
      </c>
      <c r="U2781" s="3" t="str">
        <f>TEXT(Customer8[[#This Row],[Transaction_Date]],"YYYY")</f>
        <v>2021</v>
      </c>
    </row>
    <row r="2782" spans="1:21" x14ac:dyDescent="0.35">
      <c r="A2782" t="s">
        <v>5659</v>
      </c>
      <c r="B2782">
        <v>582690079</v>
      </c>
      <c r="C2782">
        <v>73</v>
      </c>
      <c r="D2782" s="1">
        <v>18042.75</v>
      </c>
      <c r="E2782" t="s">
        <v>11</v>
      </c>
      <c r="F2782" t="s">
        <v>90</v>
      </c>
      <c r="G2782" t="s">
        <v>1876</v>
      </c>
      <c r="H2782" s="3">
        <v>336955.03100000002</v>
      </c>
      <c r="I2782" s="3">
        <v>179949.1306</v>
      </c>
      <c r="J2782" t="s">
        <v>5660</v>
      </c>
      <c r="K2782" t="str">
        <f>_xlfn.XLOOKUP(A2782, Accounts!A:A, Accounts!E:E, "Not Found")</f>
        <v>Corporate</v>
      </c>
      <c r="L2782" s="3">
        <f>_xlfn.XLOOKUP(A2782, Accounts!A:A, Accounts!G:G, 0)</f>
        <v>11845197</v>
      </c>
      <c r="M2782" s="3" t="str">
        <f>_xlfn.XLOOKUP(A2782, Loan!A:A, Loan!D:D, "0")</f>
        <v>0</v>
      </c>
      <c r="N2782" s="3" t="str">
        <f>_xlfn.XLOOKUP(Customer8[[#This Row],[Account Number]],Transaction!C:C,Transaction!D:D)</f>
        <v>Cash Withdrawal</v>
      </c>
      <c r="O2782" s="3" t="str">
        <f>_xlfn.XLOOKUP(Customer8[[#This Row],[Account Number]], Transaction!C:C,Transaction!E:E)</f>
        <v>POS</v>
      </c>
      <c r="P2782" s="2">
        <f>_xlfn.XLOOKUP(Customer8[[#This Row],[Account Number]], Transaction!C:C,Transaction!F:F)</f>
        <v>44342</v>
      </c>
      <c r="Q2782" s="3">
        <f>Customer8[[#This Row],[Bank Deposit]]-Customer8[[#This Row],[Saving Accounts]]</f>
        <v>157005.90040000001</v>
      </c>
      <c r="R2782" s="3">
        <f>IF(AND(K2782="Current", Customer8[[#This Row],[Balance]]&gt;500000), Customer8[[#This Row],[Balance]]*1.02, Customer8[[#This Row],[Balance]])</f>
        <v>157005.90040000001</v>
      </c>
      <c r="S2782" s="3" t="str">
        <f>TEXT(Customer8[[#This Row],[Transaction_Date]], "MMM")</f>
        <v>May</v>
      </c>
      <c r="T2782" s="3" t="str">
        <f t="shared" si="43"/>
        <v>70 Yrs &amp; Above</v>
      </c>
      <c r="U2782" s="3" t="str">
        <f>TEXT(Customer8[[#This Row],[Transaction_Date]],"YYYY")</f>
        <v>2021</v>
      </c>
    </row>
    <row r="2783" spans="1:21" x14ac:dyDescent="0.35">
      <c r="A2783" t="s">
        <v>5661</v>
      </c>
      <c r="B2783">
        <v>707730459</v>
      </c>
      <c r="C2783">
        <v>20</v>
      </c>
      <c r="D2783" s="1">
        <v>37401</v>
      </c>
      <c r="E2783" t="s">
        <v>11</v>
      </c>
      <c r="F2783" t="s">
        <v>401</v>
      </c>
      <c r="G2783" t="s">
        <v>1876</v>
      </c>
      <c r="H2783" s="3">
        <v>1393024.7213000001</v>
      </c>
      <c r="I2783" s="3">
        <v>342169.0135</v>
      </c>
      <c r="J2783" t="s">
        <v>5662</v>
      </c>
      <c r="K2783" t="str">
        <f>_xlfn.XLOOKUP(A2783, Accounts!A:A, Accounts!E:E, "Not Found")</f>
        <v>Current</v>
      </c>
      <c r="L2783" s="3">
        <f>_xlfn.XLOOKUP(A2783, Accounts!A:A, Accounts!G:G, 0)</f>
        <v>839169408</v>
      </c>
      <c r="M2783" s="3" t="str">
        <f>_xlfn.XLOOKUP(A2783, Loan!A:A, Loan!D:D, "0")</f>
        <v>0</v>
      </c>
      <c r="N2783" s="3" t="str">
        <f>_xlfn.XLOOKUP(Customer8[[#This Row],[Account Number]],Transaction!C:C,Transaction!D:D)</f>
        <v>Online Payment</v>
      </c>
      <c r="O2783" s="3" t="str">
        <f>_xlfn.XLOOKUP(Customer8[[#This Row],[Account Number]], Transaction!C:C,Transaction!E:E)</f>
        <v>Card</v>
      </c>
      <c r="P2783" s="2">
        <f>_xlfn.XLOOKUP(Customer8[[#This Row],[Account Number]], Transaction!C:C,Transaction!F:F)</f>
        <v>44360</v>
      </c>
      <c r="Q2783" s="3">
        <f>Customer8[[#This Row],[Bank Deposit]]-Customer8[[#This Row],[Saving Accounts]]</f>
        <v>1050855.7078</v>
      </c>
      <c r="R2783" s="3">
        <f>IF(AND(K2783="Current", Customer8[[#This Row],[Balance]]&gt;500000), Customer8[[#This Row],[Balance]]*1.02, Customer8[[#This Row],[Balance]])</f>
        <v>1071872.8219560001</v>
      </c>
      <c r="S2783" s="3" t="str">
        <f>TEXT(Customer8[[#This Row],[Transaction_Date]], "MMM")</f>
        <v>Jun</v>
      </c>
      <c r="T2783" s="3" t="str">
        <f t="shared" si="43"/>
        <v>20-29 Yrs</v>
      </c>
      <c r="U2783" s="3" t="str">
        <f>TEXT(Customer8[[#This Row],[Transaction_Date]],"YYYY")</f>
        <v>2021</v>
      </c>
    </row>
    <row r="2784" spans="1:21" x14ac:dyDescent="0.35">
      <c r="A2784" t="s">
        <v>5663</v>
      </c>
      <c r="B2784">
        <v>223898357</v>
      </c>
      <c r="C2784">
        <v>72</v>
      </c>
      <c r="D2784" s="1">
        <v>18408</v>
      </c>
      <c r="E2784" t="s">
        <v>11</v>
      </c>
      <c r="F2784" t="s">
        <v>211</v>
      </c>
      <c r="G2784" t="s">
        <v>1876</v>
      </c>
      <c r="H2784" s="3">
        <v>116331.1568</v>
      </c>
      <c r="I2784" s="3">
        <v>16547.104200000002</v>
      </c>
      <c r="J2784" t="s">
        <v>5664</v>
      </c>
      <c r="K2784" t="str">
        <f>_xlfn.XLOOKUP(A2784, Accounts!A:A, Accounts!E:E, "Not Found")</f>
        <v>Corporate</v>
      </c>
      <c r="L2784" s="3">
        <f>_xlfn.XLOOKUP(A2784, Accounts!A:A, Accounts!G:G, 0)</f>
        <v>1579033902</v>
      </c>
      <c r="M2784" s="3" t="str">
        <f>_xlfn.XLOOKUP(A2784, Loan!A:A, Loan!D:D, "0")</f>
        <v>0</v>
      </c>
      <c r="N2784" s="3" t="str">
        <f>_xlfn.XLOOKUP(Customer8[[#This Row],[Account Number]],Transaction!C:C,Transaction!D:D)</f>
        <v>Money Transfer</v>
      </c>
      <c r="O2784" s="3" t="str">
        <f>_xlfn.XLOOKUP(Customer8[[#This Row],[Account Number]], Transaction!C:C,Transaction!E:E)</f>
        <v>Internet Banking</v>
      </c>
      <c r="P2784" s="2">
        <f>_xlfn.XLOOKUP(Customer8[[#This Row],[Account Number]], Transaction!C:C,Transaction!F:F)</f>
        <v>44278</v>
      </c>
      <c r="Q2784" s="3">
        <f>Customer8[[#This Row],[Bank Deposit]]-Customer8[[#This Row],[Saving Accounts]]</f>
        <v>99784.052599999995</v>
      </c>
      <c r="R2784" s="3">
        <f>IF(AND(K2784="Current", Customer8[[#This Row],[Balance]]&gt;500000), Customer8[[#This Row],[Balance]]*1.02, Customer8[[#This Row],[Balance]])</f>
        <v>99784.052599999995</v>
      </c>
      <c r="S2784" s="3" t="str">
        <f>TEXT(Customer8[[#This Row],[Transaction_Date]], "MMM")</f>
        <v>Mar</v>
      </c>
      <c r="T2784" s="3" t="str">
        <f t="shared" si="43"/>
        <v>70 Yrs &amp; Above</v>
      </c>
      <c r="U2784" s="3" t="str">
        <f>TEXT(Customer8[[#This Row],[Transaction_Date]],"YYYY")</f>
        <v>2021</v>
      </c>
    </row>
    <row r="2785" spans="1:21" x14ac:dyDescent="0.35">
      <c r="A2785" t="s">
        <v>5665</v>
      </c>
      <c r="B2785">
        <v>301759028</v>
      </c>
      <c r="C2785">
        <v>76</v>
      </c>
      <c r="D2785" s="1">
        <v>16947</v>
      </c>
      <c r="E2785" t="s">
        <v>11</v>
      </c>
      <c r="F2785" t="s">
        <v>341</v>
      </c>
      <c r="G2785" t="s">
        <v>1876</v>
      </c>
      <c r="H2785" s="3">
        <v>1997338.9987999999</v>
      </c>
      <c r="I2785" s="3">
        <v>641447.57490000001</v>
      </c>
      <c r="J2785" t="s">
        <v>5666</v>
      </c>
      <c r="K2785" t="str">
        <f>_xlfn.XLOOKUP(A2785, Accounts!A:A, Accounts!E:E, "Not Found")</f>
        <v>Corporate</v>
      </c>
      <c r="L2785" s="3">
        <f>_xlfn.XLOOKUP(A2785, Accounts!A:A, Accounts!G:G, 0)</f>
        <v>112495635</v>
      </c>
      <c r="M2785" s="3" t="str">
        <f>_xlfn.XLOOKUP(A2785, Loan!A:A, Loan!D:D, "0")</f>
        <v>0</v>
      </c>
      <c r="N2785" s="3" t="str">
        <f>_xlfn.XLOOKUP(Customer8[[#This Row],[Account Number]],Transaction!C:C,Transaction!D:D)</f>
        <v>Money Transfer</v>
      </c>
      <c r="O2785" s="3" t="str">
        <f>_xlfn.XLOOKUP(Customer8[[#This Row],[Account Number]], Transaction!C:C,Transaction!E:E)</f>
        <v>Mobile</v>
      </c>
      <c r="P2785" s="2">
        <f>_xlfn.XLOOKUP(Customer8[[#This Row],[Account Number]], Transaction!C:C,Transaction!F:F)</f>
        <v>44281</v>
      </c>
      <c r="Q2785" s="3">
        <f>Customer8[[#This Row],[Bank Deposit]]-Customer8[[#This Row],[Saving Accounts]]</f>
        <v>1355891.4238999998</v>
      </c>
      <c r="R2785" s="3">
        <f>IF(AND(K2785="Current", Customer8[[#This Row],[Balance]]&gt;500000), Customer8[[#This Row],[Balance]]*1.02, Customer8[[#This Row],[Balance]])</f>
        <v>1355891.4238999998</v>
      </c>
      <c r="S2785" s="3" t="str">
        <f>TEXT(Customer8[[#This Row],[Transaction_Date]], "MMM")</f>
        <v>Mar</v>
      </c>
      <c r="T2785" s="3" t="str">
        <f t="shared" si="43"/>
        <v>70 Yrs &amp; Above</v>
      </c>
      <c r="U2785" s="3" t="str">
        <f>TEXT(Customer8[[#This Row],[Transaction_Date]],"YYYY")</f>
        <v>2021</v>
      </c>
    </row>
    <row r="2786" spans="1:21" x14ac:dyDescent="0.35">
      <c r="A2786" t="s">
        <v>5667</v>
      </c>
      <c r="B2786">
        <v>774327809</v>
      </c>
      <c r="C2786">
        <v>64</v>
      </c>
      <c r="D2786" s="1">
        <v>21330</v>
      </c>
      <c r="E2786" t="s">
        <v>11</v>
      </c>
      <c r="F2786" t="s">
        <v>671</v>
      </c>
      <c r="G2786" t="s">
        <v>1876</v>
      </c>
      <c r="H2786" s="3">
        <v>1201703.8319999999</v>
      </c>
      <c r="I2786" s="3">
        <v>202229.5877</v>
      </c>
      <c r="J2786" t="s">
        <v>5668</v>
      </c>
      <c r="K2786" t="str">
        <f>_xlfn.XLOOKUP(A2786, Accounts!A:A, Accounts!E:E, "Not Found")</f>
        <v>Savings</v>
      </c>
      <c r="L2786" s="3">
        <f>_xlfn.XLOOKUP(A2786, Accounts!A:A, Accounts!G:G, 0)</f>
        <v>588253566</v>
      </c>
      <c r="M2786" s="3" t="str">
        <f>_xlfn.XLOOKUP(A2786, Loan!A:A, Loan!D:D, "0")</f>
        <v>0</v>
      </c>
      <c r="N2786" s="3" t="str">
        <f>_xlfn.XLOOKUP(Customer8[[#This Row],[Account Number]],Transaction!C:C,Transaction!D:D)</f>
        <v>Money Transfer</v>
      </c>
      <c r="O2786" s="3" t="str">
        <f>_xlfn.XLOOKUP(Customer8[[#This Row],[Account Number]], Transaction!C:C,Transaction!E:E)</f>
        <v>Bank</v>
      </c>
      <c r="P2786" s="2">
        <f>_xlfn.XLOOKUP(Customer8[[#This Row],[Account Number]], Transaction!C:C,Transaction!F:F)</f>
        <v>44517</v>
      </c>
      <c r="Q2786" s="3">
        <f>Customer8[[#This Row],[Bank Deposit]]-Customer8[[#This Row],[Saving Accounts]]</f>
        <v>999474.2442999999</v>
      </c>
      <c r="R2786" s="3">
        <f>IF(AND(K2786="Current", Customer8[[#This Row],[Balance]]&gt;500000), Customer8[[#This Row],[Balance]]*1.02, Customer8[[#This Row],[Balance]])</f>
        <v>999474.2442999999</v>
      </c>
      <c r="S2786" s="3" t="str">
        <f>TEXT(Customer8[[#This Row],[Transaction_Date]], "MMM")</f>
        <v>Nov</v>
      </c>
      <c r="T2786" s="3" t="str">
        <f t="shared" si="43"/>
        <v>60-69 Yrs</v>
      </c>
      <c r="U2786" s="3" t="str">
        <f>TEXT(Customer8[[#This Row],[Transaction_Date]],"YYYY")</f>
        <v>2021</v>
      </c>
    </row>
    <row r="2787" spans="1:21" x14ac:dyDescent="0.35">
      <c r="A2787" t="s">
        <v>5669</v>
      </c>
      <c r="B2787">
        <v>191556823</v>
      </c>
      <c r="C2787">
        <v>61</v>
      </c>
      <c r="D2787" s="1">
        <v>22425.75</v>
      </c>
      <c r="E2787" t="s">
        <v>11</v>
      </c>
      <c r="F2787" t="s">
        <v>172</v>
      </c>
      <c r="G2787" t="s">
        <v>1876</v>
      </c>
      <c r="H2787" s="3">
        <v>989380.39049999998</v>
      </c>
      <c r="I2787" s="3">
        <v>227346.98329999999</v>
      </c>
      <c r="J2787" t="s">
        <v>5670</v>
      </c>
      <c r="K2787" t="str">
        <f>_xlfn.XLOOKUP(A2787, Accounts!A:A, Accounts!E:E, "Not Found")</f>
        <v>Current</v>
      </c>
      <c r="L2787" s="3">
        <f>_xlfn.XLOOKUP(A2787, Accounts!A:A, Accounts!G:G, 0)</f>
        <v>788621676</v>
      </c>
      <c r="M2787" s="3" t="str">
        <f>_xlfn.XLOOKUP(A2787, Loan!A:A, Loan!D:D, "0")</f>
        <v>0</v>
      </c>
      <c r="N2787" s="3" t="str">
        <f>_xlfn.XLOOKUP(Customer8[[#This Row],[Account Number]],Transaction!C:C,Transaction!D:D)</f>
        <v>Cash Withdrawal</v>
      </c>
      <c r="O2787" s="3" t="str">
        <f>_xlfn.XLOOKUP(Customer8[[#This Row],[Account Number]], Transaction!C:C,Transaction!E:E)</f>
        <v>Bank</v>
      </c>
      <c r="P2787" s="2">
        <f>_xlfn.XLOOKUP(Customer8[[#This Row],[Account Number]], Transaction!C:C,Transaction!F:F)</f>
        <v>44615</v>
      </c>
      <c r="Q2787" s="3">
        <f>Customer8[[#This Row],[Bank Deposit]]-Customer8[[#This Row],[Saving Accounts]]</f>
        <v>762033.40720000002</v>
      </c>
      <c r="R2787" s="3">
        <f>IF(AND(K2787="Current", Customer8[[#This Row],[Balance]]&gt;500000), Customer8[[#This Row],[Balance]]*1.02, Customer8[[#This Row],[Balance]])</f>
        <v>777274.07534400001</v>
      </c>
      <c r="S2787" s="3" t="str">
        <f>TEXT(Customer8[[#This Row],[Transaction_Date]], "MMM")</f>
        <v>Feb</v>
      </c>
      <c r="T2787" s="3" t="str">
        <f t="shared" si="43"/>
        <v>60-69 Yrs</v>
      </c>
      <c r="U2787" s="3" t="str">
        <f>TEXT(Customer8[[#This Row],[Transaction_Date]],"YYYY")</f>
        <v>2022</v>
      </c>
    </row>
    <row r="2788" spans="1:21" x14ac:dyDescent="0.35">
      <c r="A2788" t="s">
        <v>5671</v>
      </c>
      <c r="B2788">
        <v>397908305</v>
      </c>
      <c r="C2788">
        <v>18</v>
      </c>
      <c r="D2788" s="1">
        <v>38131.5</v>
      </c>
      <c r="E2788" t="s">
        <v>11</v>
      </c>
      <c r="F2788" t="s">
        <v>1169</v>
      </c>
      <c r="G2788" t="s">
        <v>1876</v>
      </c>
      <c r="H2788" s="3">
        <v>1020976.7557</v>
      </c>
      <c r="I2788" s="3">
        <v>275337.88040000002</v>
      </c>
      <c r="J2788" t="s">
        <v>5672</v>
      </c>
      <c r="K2788" t="str">
        <f>_xlfn.XLOOKUP(A2788, Accounts!A:A, Accounts!E:E, "Not Found")</f>
        <v>Joint</v>
      </c>
      <c r="L2788" s="3">
        <f>_xlfn.XLOOKUP(A2788, Accounts!A:A, Accounts!G:G, 0)</f>
        <v>2983161636</v>
      </c>
      <c r="M2788" s="3" t="str">
        <f>_xlfn.XLOOKUP(A2788, Loan!A:A, Loan!D:D, "0")</f>
        <v>0</v>
      </c>
      <c r="N2788" s="3" t="str">
        <f>_xlfn.XLOOKUP(Customer8[[#This Row],[Account Number]],Transaction!C:C,Transaction!D:D)</f>
        <v>Online Payment</v>
      </c>
      <c r="O2788" s="3" t="str">
        <f>_xlfn.XLOOKUP(Customer8[[#This Row],[Account Number]], Transaction!C:C,Transaction!E:E)</f>
        <v>Mobile</v>
      </c>
      <c r="P2788" s="2">
        <f>_xlfn.XLOOKUP(Customer8[[#This Row],[Account Number]], Transaction!C:C,Transaction!F:F)</f>
        <v>44537</v>
      </c>
      <c r="Q2788" s="3">
        <f>Customer8[[#This Row],[Bank Deposit]]-Customer8[[#This Row],[Saving Accounts]]</f>
        <v>745638.87529999996</v>
      </c>
      <c r="R2788" s="3">
        <f>IF(AND(K2788="Current", Customer8[[#This Row],[Balance]]&gt;500000), Customer8[[#This Row],[Balance]]*1.02, Customer8[[#This Row],[Balance]])</f>
        <v>745638.87529999996</v>
      </c>
      <c r="S2788" s="3" t="str">
        <f>TEXT(Customer8[[#This Row],[Transaction_Date]], "MMM")</f>
        <v>Dec</v>
      </c>
      <c r="T2788" s="3" t="str">
        <f t="shared" si="43"/>
        <v>Below 20 Yrs</v>
      </c>
      <c r="U2788" s="3" t="str">
        <f>TEXT(Customer8[[#This Row],[Transaction_Date]],"YYYY")</f>
        <v>2021</v>
      </c>
    </row>
    <row r="2789" spans="1:21" x14ac:dyDescent="0.35">
      <c r="A2789" t="s">
        <v>5673</v>
      </c>
      <c r="B2789">
        <v>616952413</v>
      </c>
      <c r="C2789">
        <v>51</v>
      </c>
      <c r="D2789" s="1">
        <v>26078.25</v>
      </c>
      <c r="E2789" t="s">
        <v>11</v>
      </c>
      <c r="F2789" t="s">
        <v>825</v>
      </c>
      <c r="G2789" t="s">
        <v>1876</v>
      </c>
      <c r="H2789" s="3">
        <v>215052.59450000001</v>
      </c>
      <c r="I2789" s="3">
        <v>96018.077300000004</v>
      </c>
      <c r="J2789" t="s">
        <v>5674</v>
      </c>
      <c r="K2789" t="str">
        <f>_xlfn.XLOOKUP(A2789, Accounts!A:A, Accounts!E:E, "Not Found")</f>
        <v>Domiciliary</v>
      </c>
      <c r="L2789" s="3">
        <f>_xlfn.XLOOKUP(A2789, Accounts!A:A, Accounts!G:G, 0)</f>
        <v>196620552</v>
      </c>
      <c r="M2789" s="3" t="str">
        <f>_xlfn.XLOOKUP(A2789, Loan!A:A, Loan!D:D, "0")</f>
        <v>0</v>
      </c>
      <c r="N2789" s="3" t="str">
        <f>_xlfn.XLOOKUP(Customer8[[#This Row],[Account Number]],Transaction!C:C,Transaction!D:D)</f>
        <v>Money Deposit</v>
      </c>
      <c r="O2789" s="3" t="str">
        <f>_xlfn.XLOOKUP(Customer8[[#This Row],[Account Number]], Transaction!C:C,Transaction!E:E)</f>
        <v>Bank</v>
      </c>
      <c r="P2789" s="2">
        <f>_xlfn.XLOOKUP(Customer8[[#This Row],[Account Number]], Transaction!C:C,Transaction!F:F)</f>
        <v>44324</v>
      </c>
      <c r="Q2789" s="3">
        <f>Customer8[[#This Row],[Bank Deposit]]-Customer8[[#This Row],[Saving Accounts]]</f>
        <v>119034.5172</v>
      </c>
      <c r="R2789" s="3">
        <f>IF(AND(K2789="Current", Customer8[[#This Row],[Balance]]&gt;500000), Customer8[[#This Row],[Balance]]*1.02, Customer8[[#This Row],[Balance]])</f>
        <v>119034.5172</v>
      </c>
      <c r="S2789" s="3" t="str">
        <f>TEXT(Customer8[[#This Row],[Transaction_Date]], "MMM")</f>
        <v>May</v>
      </c>
      <c r="T2789" s="3" t="str">
        <f t="shared" si="43"/>
        <v>50-59 Yrs</v>
      </c>
      <c r="U2789" s="3" t="str">
        <f>TEXT(Customer8[[#This Row],[Transaction_Date]],"YYYY")</f>
        <v>2021</v>
      </c>
    </row>
    <row r="2790" spans="1:21" x14ac:dyDescent="0.35">
      <c r="A2790" t="s">
        <v>5675</v>
      </c>
      <c r="B2790">
        <v>547978289</v>
      </c>
      <c r="C2790">
        <v>51</v>
      </c>
      <c r="D2790" s="1">
        <v>26078.25</v>
      </c>
      <c r="E2790" t="s">
        <v>11</v>
      </c>
      <c r="F2790" t="s">
        <v>596</v>
      </c>
      <c r="G2790" t="s">
        <v>1876</v>
      </c>
      <c r="H2790" s="3">
        <v>936493.67189999996</v>
      </c>
      <c r="I2790" s="3">
        <v>211947.24780000001</v>
      </c>
      <c r="J2790" t="s">
        <v>5676</v>
      </c>
      <c r="K2790" t="str">
        <f>_xlfn.XLOOKUP(A2790, Accounts!A:A, Accounts!E:E, "Not Found")</f>
        <v>Savings</v>
      </c>
      <c r="L2790" s="3">
        <f>_xlfn.XLOOKUP(A2790, Accounts!A:A, Accounts!G:G, 0)</f>
        <v>1030729728</v>
      </c>
      <c r="M2790" s="3" t="str">
        <f>_xlfn.XLOOKUP(A2790, Loan!A:A, Loan!D:D, "0")</f>
        <v>0</v>
      </c>
      <c r="N2790" s="3" t="str">
        <f>_xlfn.XLOOKUP(Customer8[[#This Row],[Account Number]],Transaction!C:C,Transaction!D:D)</f>
        <v>Money Transfer</v>
      </c>
      <c r="O2790" s="3" t="str">
        <f>_xlfn.XLOOKUP(Customer8[[#This Row],[Account Number]], Transaction!C:C,Transaction!E:E)</f>
        <v>Mobile</v>
      </c>
      <c r="P2790" s="2">
        <f>_xlfn.XLOOKUP(Customer8[[#This Row],[Account Number]], Transaction!C:C,Transaction!F:F)</f>
        <v>44500</v>
      </c>
      <c r="Q2790" s="3">
        <f>Customer8[[#This Row],[Bank Deposit]]-Customer8[[#This Row],[Saving Accounts]]</f>
        <v>724546.42409999995</v>
      </c>
      <c r="R2790" s="3">
        <f>IF(AND(K2790="Current", Customer8[[#This Row],[Balance]]&gt;500000), Customer8[[#This Row],[Balance]]*1.02, Customer8[[#This Row],[Balance]])</f>
        <v>724546.42409999995</v>
      </c>
      <c r="S2790" s="3" t="str">
        <f>TEXT(Customer8[[#This Row],[Transaction_Date]], "MMM")</f>
        <v>Oct</v>
      </c>
      <c r="T2790" s="3" t="str">
        <f t="shared" si="43"/>
        <v>50-59 Yrs</v>
      </c>
      <c r="U2790" s="3" t="str">
        <f>TEXT(Customer8[[#This Row],[Transaction_Date]],"YYYY")</f>
        <v>2021</v>
      </c>
    </row>
    <row r="2791" spans="1:21" x14ac:dyDescent="0.35">
      <c r="A2791" t="s">
        <v>5677</v>
      </c>
      <c r="B2791">
        <v>501707659</v>
      </c>
      <c r="C2791">
        <v>71</v>
      </c>
      <c r="D2791" s="1">
        <v>18773.25</v>
      </c>
      <c r="E2791" t="s">
        <v>11</v>
      </c>
      <c r="F2791" t="s">
        <v>109</v>
      </c>
      <c r="G2791" t="s">
        <v>1876</v>
      </c>
      <c r="H2791" s="3">
        <v>193381.2818</v>
      </c>
      <c r="I2791" s="3">
        <v>108414.3811</v>
      </c>
      <c r="J2791" t="s">
        <v>5678</v>
      </c>
      <c r="K2791" t="str">
        <f>_xlfn.XLOOKUP(A2791, Accounts!A:A, Accounts!E:E, "Not Found")</f>
        <v>Current</v>
      </c>
      <c r="L2791" s="3">
        <f>_xlfn.XLOOKUP(A2791, Accounts!A:A, Accounts!G:G, 0)</f>
        <v>2723796997</v>
      </c>
      <c r="M2791" s="3" t="str">
        <f>_xlfn.XLOOKUP(A2791, Loan!A:A, Loan!D:D, "0")</f>
        <v>0</v>
      </c>
      <c r="N2791" s="3" t="str">
        <f>_xlfn.XLOOKUP(Customer8[[#This Row],[Account Number]],Transaction!C:C,Transaction!D:D)</f>
        <v>Cash Withdrawal</v>
      </c>
      <c r="O2791" s="3" t="str">
        <f>_xlfn.XLOOKUP(Customer8[[#This Row],[Account Number]], Transaction!C:C,Transaction!E:E)</f>
        <v>ATM</v>
      </c>
      <c r="P2791" s="2">
        <f>_xlfn.XLOOKUP(Customer8[[#This Row],[Account Number]], Transaction!C:C,Transaction!F:F)</f>
        <v>44238</v>
      </c>
      <c r="Q2791" s="3">
        <f>Customer8[[#This Row],[Bank Deposit]]-Customer8[[#This Row],[Saving Accounts]]</f>
        <v>84966.900699999998</v>
      </c>
      <c r="R2791" s="3">
        <f>IF(AND(K2791="Current", Customer8[[#This Row],[Balance]]&gt;500000), Customer8[[#This Row],[Balance]]*1.02, Customer8[[#This Row],[Balance]])</f>
        <v>84966.900699999998</v>
      </c>
      <c r="S2791" s="3" t="str">
        <f>TEXT(Customer8[[#This Row],[Transaction_Date]], "MMM")</f>
        <v>Feb</v>
      </c>
      <c r="T2791" s="3" t="str">
        <f t="shared" si="43"/>
        <v>70 Yrs &amp; Above</v>
      </c>
      <c r="U2791" s="3" t="str">
        <f>TEXT(Customer8[[#This Row],[Transaction_Date]],"YYYY")</f>
        <v>2021</v>
      </c>
    </row>
    <row r="2792" spans="1:21" x14ac:dyDescent="0.35">
      <c r="A2792" t="s">
        <v>5679</v>
      </c>
      <c r="B2792">
        <v>406611418</v>
      </c>
      <c r="C2792">
        <v>54</v>
      </c>
      <c r="D2792" s="1">
        <v>24982.5</v>
      </c>
      <c r="E2792" t="s">
        <v>11</v>
      </c>
      <c r="F2792" t="s">
        <v>183</v>
      </c>
      <c r="G2792" t="s">
        <v>1876</v>
      </c>
      <c r="H2792" s="3">
        <v>448280.973</v>
      </c>
      <c r="I2792" s="3">
        <v>171841.03959999999</v>
      </c>
      <c r="J2792" t="s">
        <v>5547</v>
      </c>
      <c r="K2792" t="str">
        <f>_xlfn.XLOOKUP(A2792, Accounts!A:A, Accounts!E:E, "Not Found")</f>
        <v>Current</v>
      </c>
      <c r="L2792" s="3">
        <f>_xlfn.XLOOKUP(A2792, Accounts!A:A, Accounts!G:G, 0)</f>
        <v>2950975314</v>
      </c>
      <c r="M2792" s="3" t="str">
        <f>_xlfn.XLOOKUP(A2792, Loan!A:A, Loan!D:D, "0")</f>
        <v>0</v>
      </c>
      <c r="N2792" s="3" t="str">
        <f>_xlfn.XLOOKUP(Customer8[[#This Row],[Account Number]],Transaction!C:C,Transaction!D:D)</f>
        <v>Checks</v>
      </c>
      <c r="O2792" s="3" t="str">
        <f>_xlfn.XLOOKUP(Customer8[[#This Row],[Account Number]], Transaction!C:C,Transaction!E:E)</f>
        <v>Informal Services</v>
      </c>
      <c r="P2792" s="2">
        <f>_xlfn.XLOOKUP(Customer8[[#This Row],[Account Number]], Transaction!C:C,Transaction!F:F)</f>
        <v>44367</v>
      </c>
      <c r="Q2792" s="3">
        <f>Customer8[[#This Row],[Bank Deposit]]-Customer8[[#This Row],[Saving Accounts]]</f>
        <v>276439.93339999998</v>
      </c>
      <c r="R2792" s="3">
        <f>IF(AND(K2792="Current", Customer8[[#This Row],[Balance]]&gt;500000), Customer8[[#This Row],[Balance]]*1.02, Customer8[[#This Row],[Balance]])</f>
        <v>276439.93339999998</v>
      </c>
      <c r="S2792" s="3" t="str">
        <f>TEXT(Customer8[[#This Row],[Transaction_Date]], "MMM")</f>
        <v>Jun</v>
      </c>
      <c r="T2792" s="3" t="str">
        <f t="shared" si="43"/>
        <v>50-59 Yrs</v>
      </c>
      <c r="U2792" s="3" t="str">
        <f>TEXT(Customer8[[#This Row],[Transaction_Date]],"YYYY")</f>
        <v>2021</v>
      </c>
    </row>
    <row r="2793" spans="1:21" x14ac:dyDescent="0.35">
      <c r="A2793" t="s">
        <v>5680</v>
      </c>
      <c r="B2793">
        <v>16077370</v>
      </c>
      <c r="C2793">
        <v>75</v>
      </c>
      <c r="D2793" s="1">
        <v>17312.25</v>
      </c>
      <c r="E2793" t="s">
        <v>11</v>
      </c>
      <c r="F2793" t="s">
        <v>115</v>
      </c>
      <c r="G2793" t="s">
        <v>1876</v>
      </c>
      <c r="H2793" s="3">
        <v>570888.34259999997</v>
      </c>
      <c r="I2793" s="3">
        <v>258802.71530000001</v>
      </c>
      <c r="J2793" t="s">
        <v>5681</v>
      </c>
      <c r="K2793" t="str">
        <f>_xlfn.XLOOKUP(A2793, Accounts!A:A, Accounts!E:E, "Not Found")</f>
        <v>Current</v>
      </c>
      <c r="L2793" s="3">
        <f>_xlfn.XLOOKUP(A2793, Accounts!A:A, Accounts!G:G, 0)</f>
        <v>3723500892</v>
      </c>
      <c r="M2793" s="3" t="str">
        <f>_xlfn.XLOOKUP(A2793, Loan!A:A, Loan!D:D, "0")</f>
        <v>0</v>
      </c>
      <c r="N2793" s="3" t="str">
        <f>_xlfn.XLOOKUP(Customer8[[#This Row],[Account Number]],Transaction!C:C,Transaction!D:D)</f>
        <v>Money Transfer</v>
      </c>
      <c r="O2793" s="3" t="str">
        <f>_xlfn.XLOOKUP(Customer8[[#This Row],[Account Number]], Transaction!C:C,Transaction!E:E)</f>
        <v>ATM</v>
      </c>
      <c r="P2793" s="2">
        <f>_xlfn.XLOOKUP(Customer8[[#This Row],[Account Number]], Transaction!C:C,Transaction!F:F)</f>
        <v>44497</v>
      </c>
      <c r="Q2793" s="3">
        <f>Customer8[[#This Row],[Bank Deposit]]-Customer8[[#This Row],[Saving Accounts]]</f>
        <v>312085.62729999993</v>
      </c>
      <c r="R2793" s="3">
        <f>IF(AND(K2793="Current", Customer8[[#This Row],[Balance]]&gt;500000), Customer8[[#This Row],[Balance]]*1.02, Customer8[[#This Row],[Balance]])</f>
        <v>312085.62729999993</v>
      </c>
      <c r="S2793" s="3" t="str">
        <f>TEXT(Customer8[[#This Row],[Transaction_Date]], "MMM")</f>
        <v>Oct</v>
      </c>
      <c r="T2793" s="3" t="str">
        <f t="shared" si="43"/>
        <v>70 Yrs &amp; Above</v>
      </c>
      <c r="U2793" s="3" t="str">
        <f>TEXT(Customer8[[#This Row],[Transaction_Date]],"YYYY")</f>
        <v>2021</v>
      </c>
    </row>
    <row r="2794" spans="1:21" x14ac:dyDescent="0.35">
      <c r="A2794" t="s">
        <v>5682</v>
      </c>
      <c r="B2794">
        <v>412896275</v>
      </c>
      <c r="C2794">
        <v>70</v>
      </c>
      <c r="D2794" s="1">
        <v>19138.5</v>
      </c>
      <c r="E2794" t="s">
        <v>11</v>
      </c>
      <c r="F2794" t="s">
        <v>347</v>
      </c>
      <c r="G2794" t="s">
        <v>1876</v>
      </c>
      <c r="H2794" s="3">
        <v>683612.2966</v>
      </c>
      <c r="I2794" s="3">
        <v>196678.61970000001</v>
      </c>
      <c r="J2794" t="s">
        <v>5683</v>
      </c>
      <c r="K2794" t="str">
        <f>_xlfn.XLOOKUP(A2794, Accounts!A:A, Accounts!E:E, "Not Found")</f>
        <v>Corporate</v>
      </c>
      <c r="L2794" s="3">
        <f>_xlfn.XLOOKUP(A2794, Accounts!A:A, Accounts!G:G, 0)</f>
        <v>1339801416</v>
      </c>
      <c r="M2794" s="3" t="str">
        <f>_xlfn.XLOOKUP(A2794, Loan!A:A, Loan!D:D, "0")</f>
        <v>0</v>
      </c>
      <c r="N2794" s="3" t="str">
        <f>_xlfn.XLOOKUP(Customer8[[#This Row],[Account Number]],Transaction!C:C,Transaction!D:D)</f>
        <v>Online Payment</v>
      </c>
      <c r="O2794" s="3" t="str">
        <f>_xlfn.XLOOKUP(Customer8[[#This Row],[Account Number]], Transaction!C:C,Transaction!E:E)</f>
        <v>Mobile</v>
      </c>
      <c r="P2794" s="2">
        <f>_xlfn.XLOOKUP(Customer8[[#This Row],[Account Number]], Transaction!C:C,Transaction!F:F)</f>
        <v>44565</v>
      </c>
      <c r="Q2794" s="3">
        <f>Customer8[[#This Row],[Bank Deposit]]-Customer8[[#This Row],[Saving Accounts]]</f>
        <v>486933.67689999996</v>
      </c>
      <c r="R2794" s="3">
        <f>IF(AND(K2794="Current", Customer8[[#This Row],[Balance]]&gt;500000), Customer8[[#This Row],[Balance]]*1.02, Customer8[[#This Row],[Balance]])</f>
        <v>486933.67689999996</v>
      </c>
      <c r="S2794" s="3" t="str">
        <f>TEXT(Customer8[[#This Row],[Transaction_Date]], "MMM")</f>
        <v>Jan</v>
      </c>
      <c r="T2794" s="3" t="str">
        <f t="shared" si="43"/>
        <v>70 Yrs &amp; Above</v>
      </c>
      <c r="U2794" s="3" t="str">
        <f>TEXT(Customer8[[#This Row],[Transaction_Date]],"YYYY")</f>
        <v>2022</v>
      </c>
    </row>
    <row r="2795" spans="1:21" x14ac:dyDescent="0.35">
      <c r="A2795" t="s">
        <v>5684</v>
      </c>
      <c r="B2795">
        <v>306241973</v>
      </c>
      <c r="C2795">
        <v>78</v>
      </c>
      <c r="D2795" s="1">
        <v>16216.5</v>
      </c>
      <c r="E2795" t="s">
        <v>11</v>
      </c>
      <c r="F2795" t="s">
        <v>69</v>
      </c>
      <c r="G2795" t="s">
        <v>1876</v>
      </c>
      <c r="H2795" s="3">
        <v>1424891.0837999999</v>
      </c>
      <c r="I2795" s="3">
        <v>151478.3541</v>
      </c>
      <c r="J2795" t="s">
        <v>5685</v>
      </c>
      <c r="K2795" t="str">
        <f>_xlfn.XLOOKUP(A2795, Accounts!A:A, Accounts!E:E, "Not Found")</f>
        <v>Savings</v>
      </c>
      <c r="L2795" s="3">
        <f>_xlfn.XLOOKUP(A2795, Accounts!A:A, Accounts!G:G, 0)</f>
        <v>4912948222</v>
      </c>
      <c r="M2795" s="3" t="str">
        <f>_xlfn.XLOOKUP(A2795, Loan!A:A, Loan!D:D, "0")</f>
        <v>0</v>
      </c>
      <c r="N2795" s="3" t="str">
        <f>_xlfn.XLOOKUP(Customer8[[#This Row],[Account Number]],Transaction!C:C,Transaction!D:D)</f>
        <v>Cash Withdrawal</v>
      </c>
      <c r="O2795" s="3" t="str">
        <f>_xlfn.XLOOKUP(Customer8[[#This Row],[Account Number]], Transaction!C:C,Transaction!E:E)</f>
        <v>ATM</v>
      </c>
      <c r="P2795" s="2">
        <f>_xlfn.XLOOKUP(Customer8[[#This Row],[Account Number]], Transaction!C:C,Transaction!F:F)</f>
        <v>44587</v>
      </c>
      <c r="Q2795" s="3">
        <f>Customer8[[#This Row],[Bank Deposit]]-Customer8[[#This Row],[Saving Accounts]]</f>
        <v>1273412.7297</v>
      </c>
      <c r="R2795" s="3">
        <f>IF(AND(K2795="Current", Customer8[[#This Row],[Balance]]&gt;500000), Customer8[[#This Row],[Balance]]*1.02, Customer8[[#This Row],[Balance]])</f>
        <v>1273412.7297</v>
      </c>
      <c r="S2795" s="3" t="str">
        <f>TEXT(Customer8[[#This Row],[Transaction_Date]], "MMM")</f>
        <v>Jan</v>
      </c>
      <c r="T2795" s="3" t="str">
        <f t="shared" si="43"/>
        <v>70 Yrs &amp; Above</v>
      </c>
      <c r="U2795" s="3" t="str">
        <f>TEXT(Customer8[[#This Row],[Transaction_Date]],"YYYY")</f>
        <v>2022</v>
      </c>
    </row>
    <row r="2796" spans="1:21" x14ac:dyDescent="0.35">
      <c r="A2796" t="s">
        <v>5686</v>
      </c>
      <c r="B2796">
        <v>244618092</v>
      </c>
      <c r="C2796">
        <v>78</v>
      </c>
      <c r="D2796" s="1">
        <v>16216.5</v>
      </c>
      <c r="E2796" t="s">
        <v>11</v>
      </c>
      <c r="F2796" t="s">
        <v>776</v>
      </c>
      <c r="G2796" t="s">
        <v>1876</v>
      </c>
      <c r="H2796" s="3">
        <v>0</v>
      </c>
      <c r="I2796" s="3">
        <v>0</v>
      </c>
      <c r="J2796" t="s">
        <v>3599</v>
      </c>
      <c r="K2796" t="str">
        <f>_xlfn.XLOOKUP(A2796, Accounts!A:A, Accounts!E:E, "Not Found")</f>
        <v>Corporate</v>
      </c>
      <c r="L2796" s="3">
        <f>_xlfn.XLOOKUP(A2796, Accounts!A:A, Accounts!G:G, 0)</f>
        <v>2664522625</v>
      </c>
      <c r="M2796" s="3" t="str">
        <f>_xlfn.XLOOKUP(A2796, Loan!A:A, Loan!D:D, "0")</f>
        <v>0</v>
      </c>
      <c r="N2796" s="3" t="str">
        <f>_xlfn.XLOOKUP(Customer8[[#This Row],[Account Number]],Transaction!C:C,Transaction!D:D)</f>
        <v>Cash Withdrawal</v>
      </c>
      <c r="O2796" s="3" t="str">
        <f>_xlfn.XLOOKUP(Customer8[[#This Row],[Account Number]], Transaction!C:C,Transaction!E:E)</f>
        <v>ATM</v>
      </c>
      <c r="P2796" s="2">
        <f>_xlfn.XLOOKUP(Customer8[[#This Row],[Account Number]], Transaction!C:C,Transaction!F:F)</f>
        <v>44251</v>
      </c>
      <c r="Q2796" s="3">
        <f>Customer8[[#This Row],[Bank Deposit]]-Customer8[[#This Row],[Saving Accounts]]</f>
        <v>0</v>
      </c>
      <c r="R2796" s="3">
        <f>IF(AND(K2796="Current", Customer8[[#This Row],[Balance]]&gt;500000), Customer8[[#This Row],[Balance]]*1.02, Customer8[[#This Row],[Balance]])</f>
        <v>0</v>
      </c>
      <c r="S2796" s="3" t="str">
        <f>TEXT(Customer8[[#This Row],[Transaction_Date]], "MMM")</f>
        <v>Feb</v>
      </c>
      <c r="T2796" s="3" t="str">
        <f t="shared" si="43"/>
        <v>70 Yrs &amp; Above</v>
      </c>
      <c r="U2796" s="3" t="str">
        <f>TEXT(Customer8[[#This Row],[Transaction_Date]],"YYYY")</f>
        <v>2021</v>
      </c>
    </row>
    <row r="2797" spans="1:21" x14ac:dyDescent="0.35">
      <c r="A2797" t="s">
        <v>5687</v>
      </c>
      <c r="B2797">
        <v>266203436</v>
      </c>
      <c r="C2797">
        <v>70</v>
      </c>
      <c r="D2797" s="1">
        <v>19138.5</v>
      </c>
      <c r="E2797" t="s">
        <v>11</v>
      </c>
      <c r="F2797" t="s">
        <v>671</v>
      </c>
      <c r="G2797" t="s">
        <v>1876</v>
      </c>
      <c r="H2797" s="3">
        <v>41509.9905</v>
      </c>
      <c r="I2797" s="3">
        <v>7892.0228999999999</v>
      </c>
      <c r="J2797" t="s">
        <v>5688</v>
      </c>
      <c r="K2797" t="str">
        <f>_xlfn.XLOOKUP(A2797, Accounts!A:A, Accounts!E:E, "Not Found")</f>
        <v>Savings</v>
      </c>
      <c r="L2797" s="3">
        <f>_xlfn.XLOOKUP(A2797, Accounts!A:A, Accounts!G:G, 0)</f>
        <v>14661024</v>
      </c>
      <c r="M2797" s="3" t="str">
        <f>_xlfn.XLOOKUP(A2797, Loan!A:A, Loan!D:D, "0")</f>
        <v>0</v>
      </c>
      <c r="N2797" s="3" t="str">
        <f>_xlfn.XLOOKUP(Customer8[[#This Row],[Account Number]],Transaction!C:C,Transaction!D:D)</f>
        <v>Online Payment</v>
      </c>
      <c r="O2797" s="3" t="str">
        <f>_xlfn.XLOOKUP(Customer8[[#This Row],[Account Number]], Transaction!C:C,Transaction!E:E)</f>
        <v>Internet Banking</v>
      </c>
      <c r="P2797" s="2">
        <f>_xlfn.XLOOKUP(Customer8[[#This Row],[Account Number]], Transaction!C:C,Transaction!F:F)</f>
        <v>44416</v>
      </c>
      <c r="Q2797" s="3">
        <f>Customer8[[#This Row],[Bank Deposit]]-Customer8[[#This Row],[Saving Accounts]]</f>
        <v>33617.967600000004</v>
      </c>
      <c r="R2797" s="3">
        <f>IF(AND(K2797="Current", Customer8[[#This Row],[Balance]]&gt;500000), Customer8[[#This Row],[Balance]]*1.02, Customer8[[#This Row],[Balance]])</f>
        <v>33617.967600000004</v>
      </c>
      <c r="S2797" s="3" t="str">
        <f>TEXT(Customer8[[#This Row],[Transaction_Date]], "MMM")</f>
        <v>Aug</v>
      </c>
      <c r="T2797" s="3" t="str">
        <f t="shared" si="43"/>
        <v>70 Yrs &amp; Above</v>
      </c>
      <c r="U2797" s="3" t="str">
        <f>TEXT(Customer8[[#This Row],[Transaction_Date]],"YYYY")</f>
        <v>2021</v>
      </c>
    </row>
    <row r="2798" spans="1:21" x14ac:dyDescent="0.35">
      <c r="A2798" t="s">
        <v>5689</v>
      </c>
      <c r="B2798">
        <v>612790558</v>
      </c>
      <c r="C2798">
        <v>53</v>
      </c>
      <c r="D2798" s="1">
        <v>25347.75</v>
      </c>
      <c r="E2798" t="s">
        <v>11</v>
      </c>
      <c r="F2798" t="s">
        <v>276</v>
      </c>
      <c r="G2798" t="s">
        <v>1876</v>
      </c>
      <c r="H2798" s="3">
        <v>289365.40159999998</v>
      </c>
      <c r="I2798" s="3">
        <v>82390.221600000004</v>
      </c>
      <c r="J2798" t="s">
        <v>5690</v>
      </c>
      <c r="K2798" t="str">
        <f>_xlfn.XLOOKUP(A2798, Accounts!A:A, Accounts!E:E, "Not Found")</f>
        <v>Domiciliary</v>
      </c>
      <c r="L2798" s="3">
        <f>_xlfn.XLOOKUP(A2798, Accounts!A:A, Accounts!G:G, 0)</f>
        <v>3301121187</v>
      </c>
      <c r="M2798" s="3" t="str">
        <f>_xlfn.XLOOKUP(A2798, Loan!A:A, Loan!D:D, "0")</f>
        <v>0</v>
      </c>
      <c r="N2798" s="3" t="str">
        <f>_xlfn.XLOOKUP(Customer8[[#This Row],[Account Number]],Transaction!C:C,Transaction!D:D)</f>
        <v>Money Deposit</v>
      </c>
      <c r="O2798" s="3" t="str">
        <f>_xlfn.XLOOKUP(Customer8[[#This Row],[Account Number]], Transaction!C:C,Transaction!E:E)</f>
        <v>Bank</v>
      </c>
      <c r="P2798" s="2">
        <f>_xlfn.XLOOKUP(Customer8[[#This Row],[Account Number]], Transaction!C:C,Transaction!F:F)</f>
        <v>44376</v>
      </c>
      <c r="Q2798" s="3">
        <f>Customer8[[#This Row],[Bank Deposit]]-Customer8[[#This Row],[Saving Accounts]]</f>
        <v>206975.18</v>
      </c>
      <c r="R2798" s="3">
        <f>IF(AND(K2798="Current", Customer8[[#This Row],[Balance]]&gt;500000), Customer8[[#This Row],[Balance]]*1.02, Customer8[[#This Row],[Balance]])</f>
        <v>206975.18</v>
      </c>
      <c r="S2798" s="3" t="str">
        <f>TEXT(Customer8[[#This Row],[Transaction_Date]], "MMM")</f>
        <v>Jun</v>
      </c>
      <c r="T2798" s="3" t="str">
        <f t="shared" si="43"/>
        <v>50-59 Yrs</v>
      </c>
      <c r="U2798" s="3" t="str">
        <f>TEXT(Customer8[[#This Row],[Transaction_Date]],"YYYY")</f>
        <v>2021</v>
      </c>
    </row>
    <row r="2799" spans="1:21" x14ac:dyDescent="0.35">
      <c r="A2799" t="s">
        <v>5691</v>
      </c>
      <c r="B2799">
        <v>968411127</v>
      </c>
      <c r="C2799">
        <v>26</v>
      </c>
      <c r="D2799" s="1">
        <v>35209.5</v>
      </c>
      <c r="E2799" t="s">
        <v>11</v>
      </c>
      <c r="F2799" t="s">
        <v>671</v>
      </c>
      <c r="G2799" t="s">
        <v>1876</v>
      </c>
      <c r="H2799" s="3">
        <v>358461.90899999999</v>
      </c>
      <c r="I2799" s="3">
        <v>52535.618699999999</v>
      </c>
      <c r="J2799" t="s">
        <v>5692</v>
      </c>
      <c r="K2799" t="str">
        <f>_xlfn.XLOOKUP(A2799, Accounts!A:A, Accounts!E:E, "Not Found")</f>
        <v>Current</v>
      </c>
      <c r="L2799" s="3">
        <f>_xlfn.XLOOKUP(A2799, Accounts!A:A, Accounts!G:G, 0)</f>
        <v>967559296</v>
      </c>
      <c r="M2799" s="3" t="str">
        <f>_xlfn.XLOOKUP(A2799, Loan!A:A, Loan!D:D, "0")</f>
        <v>0</v>
      </c>
      <c r="N2799" s="3" t="str">
        <f>_xlfn.XLOOKUP(Customer8[[#This Row],[Account Number]],Transaction!C:C,Transaction!D:D)</f>
        <v>Cash Withdrawal</v>
      </c>
      <c r="O2799" s="3" t="str">
        <f>_xlfn.XLOOKUP(Customer8[[#This Row],[Account Number]], Transaction!C:C,Transaction!E:E)</f>
        <v>ATM</v>
      </c>
      <c r="P2799" s="2">
        <f>_xlfn.XLOOKUP(Customer8[[#This Row],[Account Number]], Transaction!C:C,Transaction!F:F)</f>
        <v>44202</v>
      </c>
      <c r="Q2799" s="3">
        <f>Customer8[[#This Row],[Bank Deposit]]-Customer8[[#This Row],[Saving Accounts]]</f>
        <v>305926.29029999999</v>
      </c>
      <c r="R2799" s="3">
        <f>IF(AND(K2799="Current", Customer8[[#This Row],[Balance]]&gt;500000), Customer8[[#This Row],[Balance]]*1.02, Customer8[[#This Row],[Balance]])</f>
        <v>305926.29029999999</v>
      </c>
      <c r="S2799" s="3" t="str">
        <f>TEXT(Customer8[[#This Row],[Transaction_Date]], "MMM")</f>
        <v>Jan</v>
      </c>
      <c r="T2799" s="3" t="str">
        <f t="shared" si="43"/>
        <v>20-29 Yrs</v>
      </c>
      <c r="U2799" s="3" t="str">
        <f>TEXT(Customer8[[#This Row],[Transaction_Date]],"YYYY")</f>
        <v>2021</v>
      </c>
    </row>
    <row r="2800" spans="1:21" x14ac:dyDescent="0.35">
      <c r="A2800" t="s">
        <v>5693</v>
      </c>
      <c r="B2800">
        <v>291292071</v>
      </c>
      <c r="C2800">
        <v>19</v>
      </c>
      <c r="D2800" s="1">
        <v>37766.25</v>
      </c>
      <c r="E2800" t="s">
        <v>11</v>
      </c>
      <c r="F2800" t="s">
        <v>950</v>
      </c>
      <c r="G2800" t="s">
        <v>1876</v>
      </c>
      <c r="H2800" s="3">
        <v>169348.06820000001</v>
      </c>
      <c r="I2800" s="3">
        <v>115934.0218</v>
      </c>
      <c r="J2800" t="s">
        <v>5694</v>
      </c>
      <c r="K2800" t="str">
        <f>_xlfn.XLOOKUP(A2800, Accounts!A:A, Accounts!E:E, "Not Found")</f>
        <v>Fixed Deposit</v>
      </c>
      <c r="L2800" s="3">
        <f>_xlfn.XLOOKUP(A2800, Accounts!A:A, Accounts!G:G, 0)</f>
        <v>2964410712</v>
      </c>
      <c r="M2800" s="3" t="str">
        <f>_xlfn.XLOOKUP(A2800, Loan!A:A, Loan!D:D, "0")</f>
        <v>0</v>
      </c>
      <c r="N2800" s="3" t="str">
        <f>_xlfn.XLOOKUP(Customer8[[#This Row],[Account Number]],Transaction!C:C,Transaction!D:D)</f>
        <v>Cash Withdrawal</v>
      </c>
      <c r="O2800" s="3" t="str">
        <f>_xlfn.XLOOKUP(Customer8[[#This Row],[Account Number]], Transaction!C:C,Transaction!E:E)</f>
        <v>POS</v>
      </c>
      <c r="P2800" s="2">
        <f>_xlfn.XLOOKUP(Customer8[[#This Row],[Account Number]], Transaction!C:C,Transaction!F:F)</f>
        <v>44673</v>
      </c>
      <c r="Q2800" s="3">
        <f>Customer8[[#This Row],[Bank Deposit]]-Customer8[[#This Row],[Saving Accounts]]</f>
        <v>53414.046400000007</v>
      </c>
      <c r="R2800" s="3">
        <f>IF(AND(K2800="Current", Customer8[[#This Row],[Balance]]&gt;500000), Customer8[[#This Row],[Balance]]*1.02, Customer8[[#This Row],[Balance]])</f>
        <v>53414.046400000007</v>
      </c>
      <c r="S2800" s="3" t="str">
        <f>TEXT(Customer8[[#This Row],[Transaction_Date]], "MMM")</f>
        <v>Apr</v>
      </c>
      <c r="T2800" s="3" t="str">
        <f t="shared" si="43"/>
        <v>Below 20 Yrs</v>
      </c>
      <c r="U2800" s="3" t="str">
        <f>TEXT(Customer8[[#This Row],[Transaction_Date]],"YYYY")</f>
        <v>2022</v>
      </c>
    </row>
    <row r="2801" spans="1:21" x14ac:dyDescent="0.35">
      <c r="A2801" t="s">
        <v>5695</v>
      </c>
      <c r="B2801">
        <v>763927329</v>
      </c>
      <c r="C2801">
        <v>79</v>
      </c>
      <c r="D2801" s="1">
        <v>15851.25</v>
      </c>
      <c r="E2801" t="s">
        <v>11</v>
      </c>
      <c r="F2801" t="s">
        <v>130</v>
      </c>
      <c r="G2801" t="s">
        <v>1876</v>
      </c>
      <c r="H2801" s="3">
        <v>1523757.9202000001</v>
      </c>
      <c r="I2801" s="3">
        <v>197728.58679999999</v>
      </c>
      <c r="J2801" t="s">
        <v>5696</v>
      </c>
      <c r="K2801" t="str">
        <f>_xlfn.XLOOKUP(A2801, Accounts!A:A, Accounts!E:E, "Not Found")</f>
        <v>Current</v>
      </c>
      <c r="L2801" s="3">
        <f>_xlfn.XLOOKUP(A2801, Accounts!A:A, Accounts!G:G, 0)</f>
        <v>2965133472</v>
      </c>
      <c r="M2801" s="3" t="str">
        <f>_xlfn.XLOOKUP(A2801, Loan!A:A, Loan!D:D, "0")</f>
        <v>0</v>
      </c>
      <c r="N2801" s="3" t="str">
        <f>_xlfn.XLOOKUP(Customer8[[#This Row],[Account Number]],Transaction!C:C,Transaction!D:D)</f>
        <v>Money Deposit</v>
      </c>
      <c r="O2801" s="3" t="str">
        <f>_xlfn.XLOOKUP(Customer8[[#This Row],[Account Number]], Transaction!C:C,Transaction!E:E)</f>
        <v>ATM</v>
      </c>
      <c r="P2801" s="2">
        <f>_xlfn.XLOOKUP(Customer8[[#This Row],[Account Number]], Transaction!C:C,Transaction!F:F)</f>
        <v>44322</v>
      </c>
      <c r="Q2801" s="3">
        <f>Customer8[[#This Row],[Bank Deposit]]-Customer8[[#This Row],[Saving Accounts]]</f>
        <v>1326029.3334000001</v>
      </c>
      <c r="R2801" s="3">
        <f>IF(AND(K2801="Current", Customer8[[#This Row],[Balance]]&gt;500000), Customer8[[#This Row],[Balance]]*1.02, Customer8[[#This Row],[Balance]])</f>
        <v>1352549.9200680002</v>
      </c>
      <c r="S2801" s="3" t="str">
        <f>TEXT(Customer8[[#This Row],[Transaction_Date]], "MMM")</f>
        <v>May</v>
      </c>
      <c r="T2801" s="3" t="str">
        <f t="shared" si="43"/>
        <v>70 Yrs &amp; Above</v>
      </c>
      <c r="U2801" s="3" t="str">
        <f>TEXT(Customer8[[#This Row],[Transaction_Date]],"YYYY")</f>
        <v>2021</v>
      </c>
    </row>
    <row r="2802" spans="1:21" x14ac:dyDescent="0.35">
      <c r="A2802" t="s">
        <v>5697</v>
      </c>
      <c r="B2802">
        <v>598219243</v>
      </c>
      <c r="C2802">
        <v>25</v>
      </c>
      <c r="D2802" s="1">
        <v>35574.75</v>
      </c>
      <c r="E2802" t="s">
        <v>11</v>
      </c>
      <c r="F2802" t="s">
        <v>166</v>
      </c>
      <c r="G2802" t="s">
        <v>1876</v>
      </c>
      <c r="H2802" s="3">
        <v>611852.16709999996</v>
      </c>
      <c r="I2802" s="3">
        <v>457697.20549999998</v>
      </c>
      <c r="J2802" t="s">
        <v>5698</v>
      </c>
      <c r="K2802" t="str">
        <f>_xlfn.XLOOKUP(A2802, Accounts!A:A, Accounts!E:E, "Not Found")</f>
        <v>Current</v>
      </c>
      <c r="L2802" s="3">
        <f>_xlfn.XLOOKUP(A2802, Accounts!A:A, Accounts!G:G, 0)</f>
        <v>991513235</v>
      </c>
      <c r="M2802" s="3" t="str">
        <f>_xlfn.XLOOKUP(A2802, Loan!A:A, Loan!D:D, "0")</f>
        <v>0</v>
      </c>
      <c r="N2802" s="3" t="str">
        <f>_xlfn.XLOOKUP(Customer8[[#This Row],[Account Number]],Transaction!C:C,Transaction!D:D)</f>
        <v>Checks</v>
      </c>
      <c r="O2802" s="3" t="str">
        <f>_xlfn.XLOOKUP(Customer8[[#This Row],[Account Number]], Transaction!C:C,Transaction!E:E)</f>
        <v>Bank</v>
      </c>
      <c r="P2802" s="2">
        <f>_xlfn.XLOOKUP(Customer8[[#This Row],[Account Number]], Transaction!C:C,Transaction!F:F)</f>
        <v>44504</v>
      </c>
      <c r="Q2802" s="3">
        <f>Customer8[[#This Row],[Bank Deposit]]-Customer8[[#This Row],[Saving Accounts]]</f>
        <v>154154.96159999998</v>
      </c>
      <c r="R2802" s="3">
        <f>IF(AND(K2802="Current", Customer8[[#This Row],[Balance]]&gt;500000), Customer8[[#This Row],[Balance]]*1.02, Customer8[[#This Row],[Balance]])</f>
        <v>154154.96159999998</v>
      </c>
      <c r="S2802" s="3" t="str">
        <f>TEXT(Customer8[[#This Row],[Transaction_Date]], "MMM")</f>
        <v>Nov</v>
      </c>
      <c r="T2802" s="3" t="str">
        <f t="shared" si="43"/>
        <v>20-29 Yrs</v>
      </c>
      <c r="U2802" s="3" t="str">
        <f>TEXT(Customer8[[#This Row],[Transaction_Date]],"YYYY")</f>
        <v>2021</v>
      </c>
    </row>
    <row r="2803" spans="1:21" x14ac:dyDescent="0.35">
      <c r="A2803" t="s">
        <v>5699</v>
      </c>
      <c r="B2803">
        <v>21129169</v>
      </c>
      <c r="C2803">
        <v>48</v>
      </c>
      <c r="D2803" s="1">
        <v>27174</v>
      </c>
      <c r="E2803" t="s">
        <v>11</v>
      </c>
      <c r="F2803" t="s">
        <v>1030</v>
      </c>
      <c r="G2803" t="s">
        <v>1876</v>
      </c>
      <c r="H2803" s="3">
        <v>191303.25870000001</v>
      </c>
      <c r="I2803" s="3">
        <v>208032.91620000001</v>
      </c>
      <c r="J2803" t="s">
        <v>5700</v>
      </c>
      <c r="K2803" t="str">
        <f>_xlfn.XLOOKUP(A2803, Accounts!A:A, Accounts!E:E, "Not Found")</f>
        <v>Domiciliary</v>
      </c>
      <c r="L2803" s="3">
        <f>_xlfn.XLOOKUP(A2803, Accounts!A:A, Accounts!G:G, 0)</f>
        <v>2802866409</v>
      </c>
      <c r="M2803" s="3" t="str">
        <f>_xlfn.XLOOKUP(A2803, Loan!A:A, Loan!D:D, "0")</f>
        <v>0</v>
      </c>
      <c r="N2803" s="3" t="str">
        <f>_xlfn.XLOOKUP(Customer8[[#This Row],[Account Number]],Transaction!C:C,Transaction!D:D)</f>
        <v>Money Deposit</v>
      </c>
      <c r="O2803" s="3" t="str">
        <f>_xlfn.XLOOKUP(Customer8[[#This Row],[Account Number]], Transaction!C:C,Transaction!E:E)</f>
        <v>Bank</v>
      </c>
      <c r="P2803" s="2">
        <f>_xlfn.XLOOKUP(Customer8[[#This Row],[Account Number]], Transaction!C:C,Transaction!F:F)</f>
        <v>44624</v>
      </c>
      <c r="Q2803" s="3">
        <f>Customer8[[#This Row],[Bank Deposit]]-Customer8[[#This Row],[Saving Accounts]]</f>
        <v>-16729.657500000001</v>
      </c>
      <c r="R2803" s="3">
        <f>IF(AND(K2803="Current", Customer8[[#This Row],[Balance]]&gt;500000), Customer8[[#This Row],[Balance]]*1.02, Customer8[[#This Row],[Balance]])</f>
        <v>-16729.657500000001</v>
      </c>
      <c r="S2803" s="3" t="str">
        <f>TEXT(Customer8[[#This Row],[Transaction_Date]], "MMM")</f>
        <v>Mar</v>
      </c>
      <c r="T2803" s="3" t="str">
        <f t="shared" si="43"/>
        <v>40-49 Yrs</v>
      </c>
      <c r="U2803" s="3" t="str">
        <f>TEXT(Customer8[[#This Row],[Transaction_Date]],"YYYY")</f>
        <v>2022</v>
      </c>
    </row>
    <row r="2804" spans="1:21" x14ac:dyDescent="0.35">
      <c r="A2804" t="s">
        <v>5701</v>
      </c>
      <c r="B2804">
        <v>478863350</v>
      </c>
      <c r="C2804">
        <v>77</v>
      </c>
      <c r="D2804" s="1">
        <v>16581.75</v>
      </c>
      <c r="E2804" t="s">
        <v>11</v>
      </c>
      <c r="F2804" t="s">
        <v>519</v>
      </c>
      <c r="G2804" t="s">
        <v>1876</v>
      </c>
      <c r="H2804" s="3">
        <v>116494.44960000001</v>
      </c>
      <c r="I2804" s="3">
        <v>60689.850400000003</v>
      </c>
      <c r="J2804" t="s">
        <v>5702</v>
      </c>
      <c r="K2804" t="str">
        <f>_xlfn.XLOOKUP(A2804, Accounts!A:A, Accounts!E:E, "Not Found")</f>
        <v>Corporate</v>
      </c>
      <c r="L2804" s="3">
        <f>_xlfn.XLOOKUP(A2804, Accounts!A:A, Accounts!G:G, 0)</f>
        <v>15656648</v>
      </c>
      <c r="M2804" s="3" t="str">
        <f>_xlfn.XLOOKUP(A2804, Loan!A:A, Loan!D:D, "0")</f>
        <v>0</v>
      </c>
      <c r="N2804" s="3" t="str">
        <f>_xlfn.XLOOKUP(Customer8[[#This Row],[Account Number]],Transaction!C:C,Transaction!D:D)</f>
        <v>Money Transfer</v>
      </c>
      <c r="O2804" s="3" t="str">
        <f>_xlfn.XLOOKUP(Customer8[[#This Row],[Account Number]], Transaction!C:C,Transaction!E:E)</f>
        <v>Mobile</v>
      </c>
      <c r="P2804" s="2">
        <f>_xlfn.XLOOKUP(Customer8[[#This Row],[Account Number]], Transaction!C:C,Transaction!F:F)</f>
        <v>44426</v>
      </c>
      <c r="Q2804" s="3">
        <f>Customer8[[#This Row],[Bank Deposit]]-Customer8[[#This Row],[Saving Accounts]]</f>
        <v>55804.599200000004</v>
      </c>
      <c r="R2804" s="3">
        <f>IF(AND(K2804="Current", Customer8[[#This Row],[Balance]]&gt;500000), Customer8[[#This Row],[Balance]]*1.02, Customer8[[#This Row],[Balance]])</f>
        <v>55804.599200000004</v>
      </c>
      <c r="S2804" s="3" t="str">
        <f>TEXT(Customer8[[#This Row],[Transaction_Date]], "MMM")</f>
        <v>Aug</v>
      </c>
      <c r="T2804" s="3" t="str">
        <f t="shared" si="43"/>
        <v>70 Yrs &amp; Above</v>
      </c>
      <c r="U2804" s="3" t="str">
        <f>TEXT(Customer8[[#This Row],[Transaction_Date]],"YYYY")</f>
        <v>2021</v>
      </c>
    </row>
    <row r="2805" spans="1:21" x14ac:dyDescent="0.35">
      <c r="A2805" t="s">
        <v>5703</v>
      </c>
      <c r="B2805">
        <v>465801768</v>
      </c>
      <c r="C2805">
        <v>74</v>
      </c>
      <c r="D2805" s="1">
        <v>17677.5</v>
      </c>
      <c r="E2805" t="s">
        <v>11</v>
      </c>
      <c r="F2805" t="s">
        <v>1762</v>
      </c>
      <c r="G2805" t="s">
        <v>1876</v>
      </c>
      <c r="H2805" s="3">
        <v>502389.90360000002</v>
      </c>
      <c r="I2805" s="3">
        <v>116349.6618</v>
      </c>
      <c r="J2805" t="s">
        <v>5704</v>
      </c>
      <c r="K2805" t="str">
        <f>_xlfn.XLOOKUP(A2805, Accounts!A:A, Accounts!E:E, "Not Found")</f>
        <v>Domiciliary</v>
      </c>
      <c r="L2805" s="3">
        <f>_xlfn.XLOOKUP(A2805, Accounts!A:A, Accounts!G:G, 0)</f>
        <v>5027421696</v>
      </c>
      <c r="M2805" s="3" t="str">
        <f>_xlfn.XLOOKUP(A2805, Loan!A:A, Loan!D:D, "0")</f>
        <v>0</v>
      </c>
      <c r="N2805" s="3" t="str">
        <f>_xlfn.XLOOKUP(Customer8[[#This Row],[Account Number]],Transaction!C:C,Transaction!D:D)</f>
        <v>Money Deposit</v>
      </c>
      <c r="O2805" s="3" t="str">
        <f>_xlfn.XLOOKUP(Customer8[[#This Row],[Account Number]], Transaction!C:C,Transaction!E:E)</f>
        <v>Bank</v>
      </c>
      <c r="P2805" s="2">
        <f>_xlfn.XLOOKUP(Customer8[[#This Row],[Account Number]], Transaction!C:C,Transaction!F:F)</f>
        <v>44631</v>
      </c>
      <c r="Q2805" s="3">
        <f>Customer8[[#This Row],[Bank Deposit]]-Customer8[[#This Row],[Saving Accounts]]</f>
        <v>386040.24180000002</v>
      </c>
      <c r="R2805" s="3">
        <f>IF(AND(K2805="Current", Customer8[[#This Row],[Balance]]&gt;500000), Customer8[[#This Row],[Balance]]*1.02, Customer8[[#This Row],[Balance]])</f>
        <v>386040.24180000002</v>
      </c>
      <c r="S2805" s="3" t="str">
        <f>TEXT(Customer8[[#This Row],[Transaction_Date]], "MMM")</f>
        <v>Mar</v>
      </c>
      <c r="T2805" s="3" t="str">
        <f t="shared" si="43"/>
        <v>70 Yrs &amp; Above</v>
      </c>
      <c r="U2805" s="3" t="str">
        <f>TEXT(Customer8[[#This Row],[Transaction_Date]],"YYYY")</f>
        <v>2022</v>
      </c>
    </row>
    <row r="2806" spans="1:21" x14ac:dyDescent="0.35">
      <c r="A2806" t="s">
        <v>5705</v>
      </c>
      <c r="B2806">
        <v>540646135</v>
      </c>
      <c r="C2806">
        <v>43</v>
      </c>
      <c r="D2806" s="1">
        <v>29000.25</v>
      </c>
      <c r="E2806" t="s">
        <v>11</v>
      </c>
      <c r="F2806" t="s">
        <v>997</v>
      </c>
      <c r="G2806" t="s">
        <v>1876</v>
      </c>
      <c r="H2806" s="3">
        <v>370594.47440000001</v>
      </c>
      <c r="I2806" s="3">
        <v>74588.001799999998</v>
      </c>
      <c r="J2806" t="s">
        <v>5706</v>
      </c>
      <c r="K2806" t="str">
        <f>_xlfn.XLOOKUP(A2806, Accounts!A:A, Accounts!E:E, "Not Found")</f>
        <v>Savings</v>
      </c>
      <c r="L2806" s="3">
        <f>_xlfn.XLOOKUP(A2806, Accounts!A:A, Accounts!G:G, 0)</f>
        <v>940548804</v>
      </c>
      <c r="M2806" s="3" t="str">
        <f>_xlfn.XLOOKUP(A2806, Loan!A:A, Loan!D:D, "0")</f>
        <v>0</v>
      </c>
      <c r="N2806" s="3" t="str">
        <f>_xlfn.XLOOKUP(Customer8[[#This Row],[Account Number]],Transaction!C:C,Transaction!D:D)</f>
        <v>Money Deposit</v>
      </c>
      <c r="O2806" s="3" t="str">
        <f>_xlfn.XLOOKUP(Customer8[[#This Row],[Account Number]], Transaction!C:C,Transaction!E:E)</f>
        <v>Bank</v>
      </c>
      <c r="P2806" s="2">
        <f>_xlfn.XLOOKUP(Customer8[[#This Row],[Account Number]], Transaction!C:C,Transaction!F:F)</f>
        <v>44211</v>
      </c>
      <c r="Q2806" s="3">
        <f>Customer8[[#This Row],[Bank Deposit]]-Customer8[[#This Row],[Saving Accounts]]</f>
        <v>296006.47259999998</v>
      </c>
      <c r="R2806" s="3">
        <f>IF(AND(K2806="Current", Customer8[[#This Row],[Balance]]&gt;500000), Customer8[[#This Row],[Balance]]*1.02, Customer8[[#This Row],[Balance]])</f>
        <v>296006.47259999998</v>
      </c>
      <c r="S2806" s="3" t="str">
        <f>TEXT(Customer8[[#This Row],[Transaction_Date]], "MMM")</f>
        <v>Jan</v>
      </c>
      <c r="T2806" s="3" t="str">
        <f t="shared" si="43"/>
        <v>40-49 Yrs</v>
      </c>
      <c r="U2806" s="3" t="str">
        <f>TEXT(Customer8[[#This Row],[Transaction_Date]],"YYYY")</f>
        <v>2021</v>
      </c>
    </row>
    <row r="2807" spans="1:21" x14ac:dyDescent="0.35">
      <c r="A2807" t="s">
        <v>5707</v>
      </c>
      <c r="B2807">
        <v>119419377</v>
      </c>
      <c r="C2807">
        <v>27</v>
      </c>
      <c r="D2807" s="1">
        <v>34844.25</v>
      </c>
      <c r="E2807" t="s">
        <v>11</v>
      </c>
      <c r="F2807" t="s">
        <v>1694</v>
      </c>
      <c r="G2807" t="s">
        <v>1876</v>
      </c>
      <c r="H2807" s="3">
        <v>222884.56109999999</v>
      </c>
      <c r="I2807" s="3">
        <v>125629.0597</v>
      </c>
      <c r="J2807" t="s">
        <v>5708</v>
      </c>
      <c r="K2807" t="str">
        <f>_xlfn.XLOOKUP(A2807, Accounts!A:A, Accounts!E:E, "Not Found")</f>
        <v>Joint</v>
      </c>
      <c r="L2807" s="3">
        <f>_xlfn.XLOOKUP(A2807, Accounts!A:A, Accounts!G:G, 0)</f>
        <v>136956204</v>
      </c>
      <c r="M2807" s="3" t="str">
        <f>_xlfn.XLOOKUP(A2807, Loan!A:A, Loan!D:D, "0")</f>
        <v>0</v>
      </c>
      <c r="N2807" s="3" t="str">
        <f>_xlfn.XLOOKUP(Customer8[[#This Row],[Account Number]],Transaction!C:C,Transaction!D:D)</f>
        <v>Money Transfer</v>
      </c>
      <c r="O2807" s="3" t="str">
        <f>_xlfn.XLOOKUP(Customer8[[#This Row],[Account Number]], Transaction!C:C,Transaction!E:E)</f>
        <v>ATM</v>
      </c>
      <c r="P2807" s="2">
        <f>_xlfn.XLOOKUP(Customer8[[#This Row],[Account Number]], Transaction!C:C,Transaction!F:F)</f>
        <v>44461</v>
      </c>
      <c r="Q2807" s="3">
        <f>Customer8[[#This Row],[Bank Deposit]]-Customer8[[#This Row],[Saving Accounts]]</f>
        <v>97255.501399999994</v>
      </c>
      <c r="R2807" s="3">
        <f>IF(AND(K2807="Current", Customer8[[#This Row],[Balance]]&gt;500000), Customer8[[#This Row],[Balance]]*1.02, Customer8[[#This Row],[Balance]])</f>
        <v>97255.501399999994</v>
      </c>
      <c r="S2807" s="3" t="str">
        <f>TEXT(Customer8[[#This Row],[Transaction_Date]], "MMM")</f>
        <v>Sep</v>
      </c>
      <c r="T2807" s="3" t="str">
        <f t="shared" si="43"/>
        <v>20-29 Yrs</v>
      </c>
      <c r="U2807" s="3" t="str">
        <f>TEXT(Customer8[[#This Row],[Transaction_Date]],"YYYY")</f>
        <v>2021</v>
      </c>
    </row>
    <row r="2808" spans="1:21" x14ac:dyDescent="0.35">
      <c r="A2808" t="s">
        <v>5709</v>
      </c>
      <c r="B2808">
        <v>782716076</v>
      </c>
      <c r="C2808">
        <v>68</v>
      </c>
      <c r="D2808" s="1">
        <v>19869</v>
      </c>
      <c r="E2808" t="s">
        <v>11</v>
      </c>
      <c r="F2808" t="s">
        <v>1694</v>
      </c>
      <c r="G2808" t="s">
        <v>1876</v>
      </c>
      <c r="H2808" s="3">
        <v>421426.09169999999</v>
      </c>
      <c r="I2808" s="3">
        <v>69584.308199999999</v>
      </c>
      <c r="J2808" t="s">
        <v>5710</v>
      </c>
      <c r="K2808" t="str">
        <f>_xlfn.XLOOKUP(A2808, Accounts!A:A, Accounts!E:E, "Not Found")</f>
        <v>Corporate</v>
      </c>
      <c r="L2808" s="3">
        <f>_xlfn.XLOOKUP(A2808, Accounts!A:A, Accounts!G:G, 0)</f>
        <v>1244347776</v>
      </c>
      <c r="M2808" s="3" t="str">
        <f>_xlfn.XLOOKUP(A2808, Loan!A:A, Loan!D:D, "0")</f>
        <v>0</v>
      </c>
      <c r="N2808" s="3" t="str">
        <f>_xlfn.XLOOKUP(Customer8[[#This Row],[Account Number]],Transaction!C:C,Transaction!D:D)</f>
        <v>Money Deposit</v>
      </c>
      <c r="O2808" s="3" t="str">
        <f>_xlfn.XLOOKUP(Customer8[[#This Row],[Account Number]], Transaction!C:C,Transaction!E:E)</f>
        <v>ATM</v>
      </c>
      <c r="P2808" s="2">
        <f>_xlfn.XLOOKUP(Customer8[[#This Row],[Account Number]], Transaction!C:C,Transaction!F:F)</f>
        <v>44213</v>
      </c>
      <c r="Q2808" s="3">
        <f>Customer8[[#This Row],[Bank Deposit]]-Customer8[[#This Row],[Saving Accounts]]</f>
        <v>351841.78350000002</v>
      </c>
      <c r="R2808" s="3">
        <f>IF(AND(K2808="Current", Customer8[[#This Row],[Balance]]&gt;500000), Customer8[[#This Row],[Balance]]*1.02, Customer8[[#This Row],[Balance]])</f>
        <v>351841.78350000002</v>
      </c>
      <c r="S2808" s="3" t="str">
        <f>TEXT(Customer8[[#This Row],[Transaction_Date]], "MMM")</f>
        <v>Jan</v>
      </c>
      <c r="T2808" s="3" t="str">
        <f t="shared" si="43"/>
        <v>60-69 Yrs</v>
      </c>
      <c r="U2808" s="3" t="str">
        <f>TEXT(Customer8[[#This Row],[Transaction_Date]],"YYYY")</f>
        <v>2021</v>
      </c>
    </row>
    <row r="2809" spans="1:21" x14ac:dyDescent="0.35">
      <c r="A2809" t="s">
        <v>5711</v>
      </c>
      <c r="B2809">
        <v>321721952</v>
      </c>
      <c r="C2809">
        <v>80</v>
      </c>
      <c r="D2809" s="1">
        <v>15486</v>
      </c>
      <c r="E2809" t="s">
        <v>11</v>
      </c>
      <c r="F2809" t="s">
        <v>208</v>
      </c>
      <c r="G2809" t="s">
        <v>1876</v>
      </c>
      <c r="H2809" s="3">
        <v>1448756.0229</v>
      </c>
      <c r="I2809" s="3">
        <v>382206.1691</v>
      </c>
      <c r="J2809" t="s">
        <v>5712</v>
      </c>
      <c r="K2809" t="str">
        <f>_xlfn.XLOOKUP(A2809, Accounts!A:A, Accounts!E:E, "Not Found")</f>
        <v>Domiciliary</v>
      </c>
      <c r="L2809" s="3">
        <f>_xlfn.XLOOKUP(A2809, Accounts!A:A, Accounts!G:G, 0)</f>
        <v>1621005529</v>
      </c>
      <c r="M2809" s="3" t="str">
        <f>_xlfn.XLOOKUP(A2809, Loan!A:A, Loan!D:D, "0")</f>
        <v>0</v>
      </c>
      <c r="N2809" s="3" t="str">
        <f>_xlfn.XLOOKUP(Customer8[[#This Row],[Account Number]],Transaction!C:C,Transaction!D:D)</f>
        <v>Money Transfer</v>
      </c>
      <c r="O2809" s="3" t="str">
        <f>_xlfn.XLOOKUP(Customer8[[#This Row],[Account Number]], Transaction!C:C,Transaction!E:E)</f>
        <v>Mobile</v>
      </c>
      <c r="P2809" s="2">
        <f>_xlfn.XLOOKUP(Customer8[[#This Row],[Account Number]], Transaction!C:C,Transaction!F:F)</f>
        <v>44530</v>
      </c>
      <c r="Q2809" s="3">
        <f>Customer8[[#This Row],[Bank Deposit]]-Customer8[[#This Row],[Saving Accounts]]</f>
        <v>1066549.8537999999</v>
      </c>
      <c r="R2809" s="3">
        <f>IF(AND(K2809="Current", Customer8[[#This Row],[Balance]]&gt;500000), Customer8[[#This Row],[Balance]]*1.02, Customer8[[#This Row],[Balance]])</f>
        <v>1066549.8537999999</v>
      </c>
      <c r="S2809" s="3" t="str">
        <f>TEXT(Customer8[[#This Row],[Transaction_Date]], "MMM")</f>
        <v>Nov</v>
      </c>
      <c r="T2809" s="3" t="str">
        <f t="shared" si="43"/>
        <v>70 Yrs &amp; Above</v>
      </c>
      <c r="U2809" s="3" t="str">
        <f>TEXT(Customer8[[#This Row],[Transaction_Date]],"YYYY")</f>
        <v>2021</v>
      </c>
    </row>
    <row r="2810" spans="1:21" x14ac:dyDescent="0.35">
      <c r="A2810" t="s">
        <v>5713</v>
      </c>
      <c r="B2810">
        <v>330818890</v>
      </c>
      <c r="C2810">
        <v>34</v>
      </c>
      <c r="D2810" s="1">
        <v>32287.5</v>
      </c>
      <c r="E2810" t="s">
        <v>11</v>
      </c>
      <c r="F2810" t="s">
        <v>220</v>
      </c>
      <c r="G2810" t="s">
        <v>1876</v>
      </c>
      <c r="H2810" s="3">
        <v>168183.13099999999</v>
      </c>
      <c r="I2810" s="3">
        <v>117451.1842</v>
      </c>
      <c r="J2810" t="s">
        <v>5714</v>
      </c>
      <c r="K2810" t="str">
        <f>_xlfn.XLOOKUP(A2810, Accounts!A:A, Accounts!E:E, "Not Found")</f>
        <v>Domiciliary</v>
      </c>
      <c r="L2810" s="3">
        <f>_xlfn.XLOOKUP(A2810, Accounts!A:A, Accounts!G:G, 0)</f>
        <v>1895565516</v>
      </c>
      <c r="M2810" s="3" t="str">
        <f>_xlfn.XLOOKUP(A2810, Loan!A:A, Loan!D:D, "0")</f>
        <v>0</v>
      </c>
      <c r="N2810" s="3" t="str">
        <f>_xlfn.XLOOKUP(Customer8[[#This Row],[Account Number]],Transaction!C:C,Transaction!D:D)</f>
        <v>Cash Withdrawal</v>
      </c>
      <c r="O2810" s="3" t="str">
        <f>_xlfn.XLOOKUP(Customer8[[#This Row],[Account Number]], Transaction!C:C,Transaction!E:E)</f>
        <v>ATM</v>
      </c>
      <c r="P2810" s="2">
        <f>_xlfn.XLOOKUP(Customer8[[#This Row],[Account Number]], Transaction!C:C,Transaction!F:F)</f>
        <v>44413</v>
      </c>
      <c r="Q2810" s="3">
        <f>Customer8[[#This Row],[Bank Deposit]]-Customer8[[#This Row],[Saving Accounts]]</f>
        <v>50731.946799999991</v>
      </c>
      <c r="R2810" s="3">
        <f>IF(AND(K2810="Current", Customer8[[#This Row],[Balance]]&gt;500000), Customer8[[#This Row],[Balance]]*1.02, Customer8[[#This Row],[Balance]])</f>
        <v>50731.946799999991</v>
      </c>
      <c r="S2810" s="3" t="str">
        <f>TEXT(Customer8[[#This Row],[Transaction_Date]], "MMM")</f>
        <v>Aug</v>
      </c>
      <c r="T2810" s="3" t="str">
        <f t="shared" si="43"/>
        <v>30-39 Yrs</v>
      </c>
      <c r="U2810" s="3" t="str">
        <f>TEXT(Customer8[[#This Row],[Transaction_Date]],"YYYY")</f>
        <v>2021</v>
      </c>
    </row>
    <row r="2811" spans="1:21" x14ac:dyDescent="0.35">
      <c r="A2811" t="s">
        <v>5715</v>
      </c>
      <c r="B2811">
        <v>571268682</v>
      </c>
      <c r="C2811">
        <v>29</v>
      </c>
      <c r="D2811" s="1">
        <v>34113.75</v>
      </c>
      <c r="E2811" t="s">
        <v>11</v>
      </c>
      <c r="F2811" t="s">
        <v>482</v>
      </c>
      <c r="G2811" t="s">
        <v>1876</v>
      </c>
      <c r="H2811" s="3">
        <v>77377.408500000005</v>
      </c>
      <c r="I2811" s="3">
        <v>32105.0671</v>
      </c>
      <c r="J2811" t="s">
        <v>5716</v>
      </c>
      <c r="K2811" t="str">
        <f>_xlfn.XLOOKUP(A2811, Accounts!A:A, Accounts!E:E, "Not Found")</f>
        <v>Current</v>
      </c>
      <c r="L2811" s="3">
        <f>_xlfn.XLOOKUP(A2811, Accounts!A:A, Accounts!G:G, 0)</f>
        <v>2389974528</v>
      </c>
      <c r="M2811" s="3" t="str">
        <f>_xlfn.XLOOKUP(A2811, Loan!A:A, Loan!D:D, "0")</f>
        <v>0</v>
      </c>
      <c r="N2811" s="3" t="str">
        <f>_xlfn.XLOOKUP(Customer8[[#This Row],[Account Number]],Transaction!C:C,Transaction!D:D)</f>
        <v>Money Transfer</v>
      </c>
      <c r="O2811" s="3" t="str">
        <f>_xlfn.XLOOKUP(Customer8[[#This Row],[Account Number]], Transaction!C:C,Transaction!E:E)</f>
        <v>Mobile</v>
      </c>
      <c r="P2811" s="2">
        <f>_xlfn.XLOOKUP(Customer8[[#This Row],[Account Number]], Transaction!C:C,Transaction!F:F)</f>
        <v>44218</v>
      </c>
      <c r="Q2811" s="3">
        <f>Customer8[[#This Row],[Bank Deposit]]-Customer8[[#This Row],[Saving Accounts]]</f>
        <v>45272.341400000005</v>
      </c>
      <c r="R2811" s="3">
        <f>IF(AND(K2811="Current", Customer8[[#This Row],[Balance]]&gt;500000), Customer8[[#This Row],[Balance]]*1.02, Customer8[[#This Row],[Balance]])</f>
        <v>45272.341400000005</v>
      </c>
      <c r="S2811" s="3" t="str">
        <f>TEXT(Customer8[[#This Row],[Transaction_Date]], "MMM")</f>
        <v>Jan</v>
      </c>
      <c r="T2811" s="3" t="str">
        <f t="shared" si="43"/>
        <v>20-29 Yrs</v>
      </c>
      <c r="U2811" s="3" t="str">
        <f>TEXT(Customer8[[#This Row],[Transaction_Date]],"YYYY")</f>
        <v>2021</v>
      </c>
    </row>
    <row r="2812" spans="1:21" x14ac:dyDescent="0.35">
      <c r="A2812" t="s">
        <v>5717</v>
      </c>
      <c r="B2812">
        <v>995229677</v>
      </c>
      <c r="C2812">
        <v>83</v>
      </c>
      <c r="D2812" s="1">
        <v>14390.25</v>
      </c>
      <c r="E2812" t="s">
        <v>11</v>
      </c>
      <c r="F2812" t="s">
        <v>738</v>
      </c>
      <c r="G2812" t="s">
        <v>1876</v>
      </c>
      <c r="H2812" s="3">
        <v>1118146.5284</v>
      </c>
      <c r="I2812" s="3">
        <v>657266.85930000001</v>
      </c>
      <c r="J2812" t="s">
        <v>5718</v>
      </c>
      <c r="K2812" t="str">
        <f>_xlfn.XLOOKUP(A2812, Accounts!A:A, Accounts!E:E, "Not Found")</f>
        <v>Domiciliary</v>
      </c>
      <c r="L2812" s="3">
        <f>_xlfn.XLOOKUP(A2812, Accounts!A:A, Accounts!G:G, 0)</f>
        <v>11003772</v>
      </c>
      <c r="M2812" s="3" t="str">
        <f>_xlfn.XLOOKUP(A2812, Loan!A:A, Loan!D:D, "0")</f>
        <v>0</v>
      </c>
      <c r="N2812" s="3" t="str">
        <f>_xlfn.XLOOKUP(Customer8[[#This Row],[Account Number]],Transaction!C:C,Transaction!D:D)</f>
        <v>Checks</v>
      </c>
      <c r="O2812" s="3" t="str">
        <f>_xlfn.XLOOKUP(Customer8[[#This Row],[Account Number]], Transaction!C:C,Transaction!E:E)</f>
        <v>Informal Services</v>
      </c>
      <c r="P2812" s="2">
        <f>_xlfn.XLOOKUP(Customer8[[#This Row],[Account Number]], Transaction!C:C,Transaction!F:F)</f>
        <v>44608</v>
      </c>
      <c r="Q2812" s="3">
        <f>Customer8[[#This Row],[Bank Deposit]]-Customer8[[#This Row],[Saving Accounts]]</f>
        <v>460879.66909999994</v>
      </c>
      <c r="R2812" s="3">
        <f>IF(AND(K2812="Current", Customer8[[#This Row],[Balance]]&gt;500000), Customer8[[#This Row],[Balance]]*1.02, Customer8[[#This Row],[Balance]])</f>
        <v>460879.66909999994</v>
      </c>
      <c r="S2812" s="3" t="str">
        <f>TEXT(Customer8[[#This Row],[Transaction_Date]], "MMM")</f>
        <v>Feb</v>
      </c>
      <c r="T2812" s="3" t="str">
        <f t="shared" si="43"/>
        <v>70 Yrs &amp; Above</v>
      </c>
      <c r="U2812" s="3" t="str">
        <f>TEXT(Customer8[[#This Row],[Transaction_Date]],"YYYY")</f>
        <v>2022</v>
      </c>
    </row>
    <row r="2813" spans="1:21" x14ac:dyDescent="0.35">
      <c r="A2813" t="s">
        <v>5719</v>
      </c>
      <c r="B2813">
        <v>241445901</v>
      </c>
      <c r="C2813">
        <v>19</v>
      </c>
      <c r="D2813" s="1">
        <v>37766.25</v>
      </c>
      <c r="E2813" t="s">
        <v>11</v>
      </c>
      <c r="F2813" t="s">
        <v>54</v>
      </c>
      <c r="G2813" t="s">
        <v>1876</v>
      </c>
      <c r="H2813" s="3">
        <v>25861.372899999998</v>
      </c>
      <c r="I2813" s="3">
        <v>34813.386599999998</v>
      </c>
      <c r="J2813" t="s">
        <v>5720</v>
      </c>
      <c r="K2813" t="str">
        <f>_xlfn.XLOOKUP(A2813, Accounts!A:A, Accounts!E:E, "Not Found")</f>
        <v>Domiciliary</v>
      </c>
      <c r="L2813" s="3">
        <f>_xlfn.XLOOKUP(A2813, Accounts!A:A, Accounts!G:G, 0)</f>
        <v>4664020224</v>
      </c>
      <c r="M2813" s="3" t="str">
        <f>_xlfn.XLOOKUP(A2813, Loan!A:A, Loan!D:D, "0")</f>
        <v>0</v>
      </c>
      <c r="N2813" s="3" t="str">
        <f>_xlfn.XLOOKUP(Customer8[[#This Row],[Account Number]],Transaction!C:C,Transaction!D:D)</f>
        <v>Money Deposit</v>
      </c>
      <c r="O2813" s="3" t="str">
        <f>_xlfn.XLOOKUP(Customer8[[#This Row],[Account Number]], Transaction!C:C,Transaction!E:E)</f>
        <v>Bank</v>
      </c>
      <c r="P2813" s="2">
        <f>_xlfn.XLOOKUP(Customer8[[#This Row],[Account Number]], Transaction!C:C,Transaction!F:F)</f>
        <v>44632</v>
      </c>
      <c r="Q2813" s="3">
        <f>Customer8[[#This Row],[Bank Deposit]]-Customer8[[#This Row],[Saving Accounts]]</f>
        <v>-8952.0136999999995</v>
      </c>
      <c r="R2813" s="3">
        <f>IF(AND(K2813="Current", Customer8[[#This Row],[Balance]]&gt;500000), Customer8[[#This Row],[Balance]]*1.02, Customer8[[#This Row],[Balance]])</f>
        <v>-8952.0136999999995</v>
      </c>
      <c r="S2813" s="3" t="str">
        <f>TEXT(Customer8[[#This Row],[Transaction_Date]], "MMM")</f>
        <v>Mar</v>
      </c>
      <c r="T2813" s="3" t="str">
        <f t="shared" si="43"/>
        <v>Below 20 Yrs</v>
      </c>
      <c r="U2813" s="3" t="str">
        <f>TEXT(Customer8[[#This Row],[Transaction_Date]],"YYYY")</f>
        <v>2022</v>
      </c>
    </row>
    <row r="2814" spans="1:21" x14ac:dyDescent="0.35">
      <c r="A2814" t="s">
        <v>5721</v>
      </c>
      <c r="B2814">
        <v>277879148</v>
      </c>
      <c r="C2814">
        <v>76</v>
      </c>
      <c r="D2814" s="1">
        <v>16947</v>
      </c>
      <c r="E2814" t="s">
        <v>11</v>
      </c>
      <c r="F2814" t="s">
        <v>1030</v>
      </c>
      <c r="G2814" t="s">
        <v>1876</v>
      </c>
      <c r="H2814" s="3">
        <v>95070.793999999994</v>
      </c>
      <c r="I2814" s="3">
        <v>47565.419399999999</v>
      </c>
      <c r="J2814" t="s">
        <v>5722</v>
      </c>
      <c r="K2814" t="str">
        <f>_xlfn.XLOOKUP(A2814, Accounts!A:A, Accounts!E:E, "Not Found")</f>
        <v>Savings</v>
      </c>
      <c r="L2814" s="3">
        <f>_xlfn.XLOOKUP(A2814, Accounts!A:A, Accounts!G:G, 0)</f>
        <v>529289475</v>
      </c>
      <c r="M2814" s="3" t="str">
        <f>_xlfn.XLOOKUP(A2814, Loan!A:A, Loan!D:D, "0")</f>
        <v>0</v>
      </c>
      <c r="N2814" s="3" t="str">
        <f>_xlfn.XLOOKUP(Customer8[[#This Row],[Account Number]],Transaction!C:C,Transaction!D:D)</f>
        <v>Money Deposit</v>
      </c>
      <c r="O2814" s="3" t="str">
        <f>_xlfn.XLOOKUP(Customer8[[#This Row],[Account Number]], Transaction!C:C,Transaction!E:E)</f>
        <v>Bank</v>
      </c>
      <c r="P2814" s="2">
        <f>_xlfn.XLOOKUP(Customer8[[#This Row],[Account Number]], Transaction!C:C,Transaction!F:F)</f>
        <v>44259</v>
      </c>
      <c r="Q2814" s="3">
        <f>Customer8[[#This Row],[Bank Deposit]]-Customer8[[#This Row],[Saving Accounts]]</f>
        <v>47505.374599999996</v>
      </c>
      <c r="R2814" s="3">
        <f>IF(AND(K2814="Current", Customer8[[#This Row],[Balance]]&gt;500000), Customer8[[#This Row],[Balance]]*1.02, Customer8[[#This Row],[Balance]])</f>
        <v>47505.374599999996</v>
      </c>
      <c r="S2814" s="3" t="str">
        <f>TEXT(Customer8[[#This Row],[Transaction_Date]], "MMM")</f>
        <v>Mar</v>
      </c>
      <c r="T2814" s="3" t="str">
        <f t="shared" si="43"/>
        <v>70 Yrs &amp; Above</v>
      </c>
      <c r="U2814" s="3" t="str">
        <f>TEXT(Customer8[[#This Row],[Transaction_Date]],"YYYY")</f>
        <v>2021</v>
      </c>
    </row>
    <row r="2815" spans="1:21" x14ac:dyDescent="0.35">
      <c r="A2815" t="s">
        <v>5723</v>
      </c>
      <c r="B2815">
        <v>814266527</v>
      </c>
      <c r="C2815">
        <v>18</v>
      </c>
      <c r="D2815" s="1">
        <v>38131.5</v>
      </c>
      <c r="E2815" t="s">
        <v>11</v>
      </c>
      <c r="F2815" t="s">
        <v>968</v>
      </c>
      <c r="G2815" t="s">
        <v>1876</v>
      </c>
      <c r="H2815" s="3">
        <v>994183.24719999998</v>
      </c>
      <c r="I2815" s="3">
        <v>277555.18859999999</v>
      </c>
      <c r="J2815" t="s">
        <v>5724</v>
      </c>
      <c r="K2815" t="str">
        <f>_xlfn.XLOOKUP(A2815, Accounts!A:A, Accounts!E:E, "Not Found")</f>
        <v>Domiciliary</v>
      </c>
      <c r="L2815" s="3">
        <f>_xlfn.XLOOKUP(A2815, Accounts!A:A, Accounts!G:G, 0)</f>
        <v>844105087</v>
      </c>
      <c r="M2815" s="3" t="str">
        <f>_xlfn.XLOOKUP(A2815, Loan!A:A, Loan!D:D, "0")</f>
        <v>0</v>
      </c>
      <c r="N2815" s="3" t="str">
        <f>_xlfn.XLOOKUP(Customer8[[#This Row],[Account Number]],Transaction!C:C,Transaction!D:D)</f>
        <v>Cash Withdrawal</v>
      </c>
      <c r="O2815" s="3" t="str">
        <f>_xlfn.XLOOKUP(Customer8[[#This Row],[Account Number]], Transaction!C:C,Transaction!E:E)</f>
        <v>ATM</v>
      </c>
      <c r="P2815" s="2">
        <f>_xlfn.XLOOKUP(Customer8[[#This Row],[Account Number]], Transaction!C:C,Transaction!F:F)</f>
        <v>44681</v>
      </c>
      <c r="Q2815" s="3">
        <f>Customer8[[#This Row],[Bank Deposit]]-Customer8[[#This Row],[Saving Accounts]]</f>
        <v>716628.05859999999</v>
      </c>
      <c r="R2815" s="3">
        <f>IF(AND(K2815="Current", Customer8[[#This Row],[Balance]]&gt;500000), Customer8[[#This Row],[Balance]]*1.02, Customer8[[#This Row],[Balance]])</f>
        <v>716628.05859999999</v>
      </c>
      <c r="S2815" s="3" t="str">
        <f>TEXT(Customer8[[#This Row],[Transaction_Date]], "MMM")</f>
        <v>Apr</v>
      </c>
      <c r="T2815" s="3" t="str">
        <f t="shared" si="43"/>
        <v>Below 20 Yrs</v>
      </c>
      <c r="U2815" s="3" t="str">
        <f>TEXT(Customer8[[#This Row],[Transaction_Date]],"YYYY")</f>
        <v>2022</v>
      </c>
    </row>
    <row r="2816" spans="1:21" x14ac:dyDescent="0.35">
      <c r="A2816" t="s">
        <v>5725</v>
      </c>
      <c r="B2816">
        <v>926400808</v>
      </c>
      <c r="C2816">
        <v>52</v>
      </c>
      <c r="D2816" s="1">
        <v>25713</v>
      </c>
      <c r="E2816" t="s">
        <v>11</v>
      </c>
      <c r="F2816" t="s">
        <v>57</v>
      </c>
      <c r="G2816" t="s">
        <v>1876</v>
      </c>
      <c r="H2816" s="3">
        <v>976917.76</v>
      </c>
      <c r="I2816" s="3">
        <v>226400.69089999999</v>
      </c>
      <c r="J2816" t="s">
        <v>1646</v>
      </c>
      <c r="K2816" t="str">
        <f>_xlfn.XLOOKUP(A2816, Accounts!A:A, Accounts!E:E, "Not Found")</f>
        <v>Joint</v>
      </c>
      <c r="L2816" s="3">
        <f>_xlfn.XLOOKUP(A2816, Accounts!A:A, Accounts!G:G, 0)</f>
        <v>1949128192</v>
      </c>
      <c r="M2816" s="3" t="str">
        <f>_xlfn.XLOOKUP(A2816, Loan!A:A, Loan!D:D, "0")</f>
        <v>0</v>
      </c>
      <c r="N2816" s="3" t="str">
        <f>_xlfn.XLOOKUP(Customer8[[#This Row],[Account Number]],Transaction!C:C,Transaction!D:D)</f>
        <v>Money Deposit</v>
      </c>
      <c r="O2816" s="3" t="str">
        <f>_xlfn.XLOOKUP(Customer8[[#This Row],[Account Number]], Transaction!C:C,Transaction!E:E)</f>
        <v>Bank</v>
      </c>
      <c r="P2816" s="2">
        <f>_xlfn.XLOOKUP(Customer8[[#This Row],[Account Number]], Transaction!C:C,Transaction!F:F)</f>
        <v>44316</v>
      </c>
      <c r="Q2816" s="3">
        <f>Customer8[[#This Row],[Bank Deposit]]-Customer8[[#This Row],[Saving Accounts]]</f>
        <v>750517.06909999996</v>
      </c>
      <c r="R2816" s="3">
        <f>IF(AND(K2816="Current", Customer8[[#This Row],[Balance]]&gt;500000), Customer8[[#This Row],[Balance]]*1.02, Customer8[[#This Row],[Balance]])</f>
        <v>750517.06909999996</v>
      </c>
      <c r="S2816" s="3" t="str">
        <f>TEXT(Customer8[[#This Row],[Transaction_Date]], "MMM")</f>
        <v>Apr</v>
      </c>
      <c r="T2816" s="3" t="str">
        <f t="shared" si="43"/>
        <v>50-59 Yrs</v>
      </c>
      <c r="U2816" s="3" t="str">
        <f>TEXT(Customer8[[#This Row],[Transaction_Date]],"YYYY")</f>
        <v>2021</v>
      </c>
    </row>
    <row r="2817" spans="1:21" x14ac:dyDescent="0.35">
      <c r="A2817" t="s">
        <v>5726</v>
      </c>
      <c r="B2817">
        <v>87238732</v>
      </c>
      <c r="C2817">
        <v>70</v>
      </c>
      <c r="D2817" s="1">
        <v>19138.5</v>
      </c>
      <c r="E2817" t="s">
        <v>11</v>
      </c>
      <c r="F2817" t="s">
        <v>1104</v>
      </c>
      <c r="G2817" t="s">
        <v>1876</v>
      </c>
      <c r="H2817" s="3">
        <v>934525.89399999997</v>
      </c>
      <c r="I2817" s="3">
        <v>161495.3425</v>
      </c>
      <c r="J2817" t="s">
        <v>5727</v>
      </c>
      <c r="K2817" t="str">
        <f>_xlfn.XLOOKUP(A2817, Accounts!A:A, Accounts!E:E, "Not Found")</f>
        <v>Savings</v>
      </c>
      <c r="L2817" s="3">
        <f>_xlfn.XLOOKUP(A2817, Accounts!A:A, Accounts!G:G, 0)</f>
        <v>228548883</v>
      </c>
      <c r="M2817" s="3" t="str">
        <f>_xlfn.XLOOKUP(A2817, Loan!A:A, Loan!D:D, "0")</f>
        <v>0</v>
      </c>
      <c r="N2817" s="3" t="str">
        <f>_xlfn.XLOOKUP(Customer8[[#This Row],[Account Number]],Transaction!C:C,Transaction!D:D)</f>
        <v>Money Deposit</v>
      </c>
      <c r="O2817" s="3" t="str">
        <f>_xlfn.XLOOKUP(Customer8[[#This Row],[Account Number]], Transaction!C:C,Transaction!E:E)</f>
        <v>Bank</v>
      </c>
      <c r="P2817" s="2">
        <f>_xlfn.XLOOKUP(Customer8[[#This Row],[Account Number]], Transaction!C:C,Transaction!F:F)</f>
        <v>44490</v>
      </c>
      <c r="Q2817" s="3">
        <f>Customer8[[#This Row],[Bank Deposit]]-Customer8[[#This Row],[Saving Accounts]]</f>
        <v>773030.55149999994</v>
      </c>
      <c r="R2817" s="3">
        <f>IF(AND(K2817="Current", Customer8[[#This Row],[Balance]]&gt;500000), Customer8[[#This Row],[Balance]]*1.02, Customer8[[#This Row],[Balance]])</f>
        <v>773030.55149999994</v>
      </c>
      <c r="S2817" s="3" t="str">
        <f>TEXT(Customer8[[#This Row],[Transaction_Date]], "MMM")</f>
        <v>Oct</v>
      </c>
      <c r="T2817" s="3" t="str">
        <f t="shared" si="43"/>
        <v>70 Yrs &amp; Above</v>
      </c>
      <c r="U2817" s="3" t="str">
        <f>TEXT(Customer8[[#This Row],[Transaction_Date]],"YYYY")</f>
        <v>2021</v>
      </c>
    </row>
    <row r="2818" spans="1:21" x14ac:dyDescent="0.35">
      <c r="A2818" t="s">
        <v>5728</v>
      </c>
      <c r="B2818">
        <v>500212612</v>
      </c>
      <c r="C2818">
        <v>24</v>
      </c>
      <c r="D2818" s="1">
        <v>35940</v>
      </c>
      <c r="E2818" t="s">
        <v>11</v>
      </c>
      <c r="F2818" t="s">
        <v>19</v>
      </c>
      <c r="G2818" t="s">
        <v>1876</v>
      </c>
      <c r="H2818" s="3">
        <v>437316.13500000001</v>
      </c>
      <c r="I2818" s="3">
        <v>163640.8763</v>
      </c>
      <c r="J2818" t="s">
        <v>5729</v>
      </c>
      <c r="K2818" t="str">
        <f>_xlfn.XLOOKUP(A2818, Accounts!A:A, Accounts!E:E, "Not Found")</f>
        <v>Savings</v>
      </c>
      <c r="L2818" s="3">
        <f>_xlfn.XLOOKUP(A2818, Accounts!A:A, Accounts!G:G, 0)</f>
        <v>962956143</v>
      </c>
      <c r="M2818" s="3" t="str">
        <f>_xlfn.XLOOKUP(A2818, Loan!A:A, Loan!D:D, "0")</f>
        <v>0</v>
      </c>
      <c r="N2818" s="3" t="str">
        <f>_xlfn.XLOOKUP(Customer8[[#This Row],[Account Number]],Transaction!C:C,Transaction!D:D)</f>
        <v>Money Transfer</v>
      </c>
      <c r="O2818" s="3" t="str">
        <f>_xlfn.XLOOKUP(Customer8[[#This Row],[Account Number]], Transaction!C:C,Transaction!E:E)</f>
        <v>Internet Banking</v>
      </c>
      <c r="P2818" s="2">
        <f>_xlfn.XLOOKUP(Customer8[[#This Row],[Account Number]], Transaction!C:C,Transaction!F:F)</f>
        <v>44252</v>
      </c>
      <c r="Q2818" s="3">
        <f>Customer8[[#This Row],[Bank Deposit]]-Customer8[[#This Row],[Saving Accounts]]</f>
        <v>273675.25870000001</v>
      </c>
      <c r="R2818" s="3">
        <f>IF(AND(K2818="Current", Customer8[[#This Row],[Balance]]&gt;500000), Customer8[[#This Row],[Balance]]*1.02, Customer8[[#This Row],[Balance]])</f>
        <v>273675.25870000001</v>
      </c>
      <c r="S2818" s="3" t="str">
        <f>TEXT(Customer8[[#This Row],[Transaction_Date]], "MMM")</f>
        <v>Feb</v>
      </c>
      <c r="T2818" s="3" t="str">
        <f t="shared" ref="T2818:T2881" si="44">IF(C2818&lt;20,"Below 20 Yrs",IF(C2818&lt;=29,"20-29 Yrs",IF(C2818&lt;=39,"30-39 Yrs",IF(C2818&lt;=49,"40-49 Yrs",IF(C2818&lt;=59,"50-59 Yrs",IF(C2818&lt;=69,"60-69 Yrs","70 Yrs &amp; Above"))))))</f>
        <v>20-29 Yrs</v>
      </c>
      <c r="U2818" s="3" t="str">
        <f>TEXT(Customer8[[#This Row],[Transaction_Date]],"YYYY")</f>
        <v>2021</v>
      </c>
    </row>
    <row r="2819" spans="1:21" x14ac:dyDescent="0.35">
      <c r="A2819" t="s">
        <v>5730</v>
      </c>
      <c r="B2819">
        <v>387078888</v>
      </c>
      <c r="C2819">
        <v>36</v>
      </c>
      <c r="D2819" s="1">
        <v>31557</v>
      </c>
      <c r="E2819" t="s">
        <v>11</v>
      </c>
      <c r="F2819" t="s">
        <v>840</v>
      </c>
      <c r="G2819" t="s">
        <v>1876</v>
      </c>
      <c r="H2819" s="3">
        <v>678567.87</v>
      </c>
      <c r="I2819" s="3">
        <v>75959.089900000006</v>
      </c>
      <c r="J2819" t="s">
        <v>5731</v>
      </c>
      <c r="K2819" t="str">
        <f>_xlfn.XLOOKUP(A2819, Accounts!A:A, Accounts!E:E, "Not Found")</f>
        <v>Domiciliary</v>
      </c>
      <c r="L2819" s="3">
        <f>_xlfn.XLOOKUP(A2819, Accounts!A:A, Accounts!G:G, 0)</f>
        <v>1093164396</v>
      </c>
      <c r="M2819" s="3" t="str">
        <f>_xlfn.XLOOKUP(A2819, Loan!A:A, Loan!D:D, "0")</f>
        <v>0</v>
      </c>
      <c r="N2819" s="3" t="str">
        <f>_xlfn.XLOOKUP(Customer8[[#This Row],[Account Number]],Transaction!C:C,Transaction!D:D)</f>
        <v>Money Transfer</v>
      </c>
      <c r="O2819" s="3" t="str">
        <f>_xlfn.XLOOKUP(Customer8[[#This Row],[Account Number]], Transaction!C:C,Transaction!E:E)</f>
        <v>Mobile</v>
      </c>
      <c r="P2819" s="2">
        <f>_xlfn.XLOOKUP(Customer8[[#This Row],[Account Number]], Transaction!C:C,Transaction!F:F)</f>
        <v>44586</v>
      </c>
      <c r="Q2819" s="3">
        <f>Customer8[[#This Row],[Bank Deposit]]-Customer8[[#This Row],[Saving Accounts]]</f>
        <v>602608.78009999997</v>
      </c>
      <c r="R2819" s="3">
        <f>IF(AND(K2819="Current", Customer8[[#This Row],[Balance]]&gt;500000), Customer8[[#This Row],[Balance]]*1.02, Customer8[[#This Row],[Balance]])</f>
        <v>602608.78009999997</v>
      </c>
      <c r="S2819" s="3" t="str">
        <f>TEXT(Customer8[[#This Row],[Transaction_Date]], "MMM")</f>
        <v>Jan</v>
      </c>
      <c r="T2819" s="3" t="str">
        <f t="shared" si="44"/>
        <v>30-39 Yrs</v>
      </c>
      <c r="U2819" s="3" t="str">
        <f>TEXT(Customer8[[#This Row],[Transaction_Date]],"YYYY")</f>
        <v>2022</v>
      </c>
    </row>
    <row r="2820" spans="1:21" x14ac:dyDescent="0.35">
      <c r="A2820" t="s">
        <v>5732</v>
      </c>
      <c r="B2820">
        <v>980718499</v>
      </c>
      <c r="C2820">
        <v>50</v>
      </c>
      <c r="D2820" s="1">
        <v>26443.5</v>
      </c>
      <c r="E2820" t="s">
        <v>11</v>
      </c>
      <c r="F2820" t="s">
        <v>147</v>
      </c>
      <c r="G2820" t="s">
        <v>1876</v>
      </c>
      <c r="H2820" s="3">
        <v>958002.58759999997</v>
      </c>
      <c r="I2820" s="3">
        <v>271735.32520000002</v>
      </c>
      <c r="J2820" t="s">
        <v>5733</v>
      </c>
      <c r="K2820" t="str">
        <f>_xlfn.XLOOKUP(A2820, Accounts!A:A, Accounts!E:E, "Not Found")</f>
        <v>Domiciliary</v>
      </c>
      <c r="L2820" s="3">
        <f>_xlfn.XLOOKUP(A2820, Accounts!A:A, Accounts!G:G, 0)</f>
        <v>545999232</v>
      </c>
      <c r="M2820" s="3" t="str">
        <f>_xlfn.XLOOKUP(A2820, Loan!A:A, Loan!D:D, "0")</f>
        <v>0</v>
      </c>
      <c r="N2820" s="3" t="str">
        <f>_xlfn.XLOOKUP(Customer8[[#This Row],[Account Number]],Transaction!C:C,Transaction!D:D)</f>
        <v>Online Payment</v>
      </c>
      <c r="O2820" s="3" t="str">
        <f>_xlfn.XLOOKUP(Customer8[[#This Row],[Account Number]], Transaction!C:C,Transaction!E:E)</f>
        <v>Internet Banking</v>
      </c>
      <c r="P2820" s="2">
        <f>_xlfn.XLOOKUP(Customer8[[#This Row],[Account Number]], Transaction!C:C,Transaction!F:F)</f>
        <v>44542</v>
      </c>
      <c r="Q2820" s="3">
        <f>Customer8[[#This Row],[Bank Deposit]]-Customer8[[#This Row],[Saving Accounts]]</f>
        <v>686267.26239999989</v>
      </c>
      <c r="R2820" s="3">
        <f>IF(AND(K2820="Current", Customer8[[#This Row],[Balance]]&gt;500000), Customer8[[#This Row],[Balance]]*1.02, Customer8[[#This Row],[Balance]])</f>
        <v>686267.26239999989</v>
      </c>
      <c r="S2820" s="3" t="str">
        <f>TEXT(Customer8[[#This Row],[Transaction_Date]], "MMM")</f>
        <v>Dec</v>
      </c>
      <c r="T2820" s="3" t="str">
        <f t="shared" si="44"/>
        <v>50-59 Yrs</v>
      </c>
      <c r="U2820" s="3" t="str">
        <f>TEXT(Customer8[[#This Row],[Transaction_Date]],"YYYY")</f>
        <v>2021</v>
      </c>
    </row>
    <row r="2821" spans="1:21" x14ac:dyDescent="0.35">
      <c r="A2821" t="s">
        <v>5734</v>
      </c>
      <c r="B2821">
        <v>694139298</v>
      </c>
      <c r="C2821">
        <v>81</v>
      </c>
      <c r="D2821" s="1">
        <v>15120.75</v>
      </c>
      <c r="E2821" t="s">
        <v>11</v>
      </c>
      <c r="F2821" t="s">
        <v>136</v>
      </c>
      <c r="G2821" t="s">
        <v>1876</v>
      </c>
      <c r="H2821" s="3">
        <v>1024647.7319</v>
      </c>
      <c r="I2821" s="3">
        <v>413930.54070000001</v>
      </c>
      <c r="J2821" t="s">
        <v>716</v>
      </c>
      <c r="K2821" t="str">
        <f>_xlfn.XLOOKUP(A2821, Accounts!A:A, Accounts!E:E, "Not Found")</f>
        <v>Joint</v>
      </c>
      <c r="L2821" s="3">
        <f>_xlfn.XLOOKUP(A2821, Accounts!A:A, Accounts!G:G, 0)</f>
        <v>24307773</v>
      </c>
      <c r="M2821" s="3" t="str">
        <f>_xlfn.XLOOKUP(A2821, Loan!A:A, Loan!D:D, "0")</f>
        <v>0</v>
      </c>
      <c r="N2821" s="3" t="str">
        <f>_xlfn.XLOOKUP(Customer8[[#This Row],[Account Number]],Transaction!C:C,Transaction!D:D)</f>
        <v>Online Payment</v>
      </c>
      <c r="O2821" s="3" t="str">
        <f>_xlfn.XLOOKUP(Customer8[[#This Row],[Account Number]], Transaction!C:C,Transaction!E:E)</f>
        <v>Mobile</v>
      </c>
      <c r="P2821" s="2">
        <f>_xlfn.XLOOKUP(Customer8[[#This Row],[Account Number]], Transaction!C:C,Transaction!F:F)</f>
        <v>44387</v>
      </c>
      <c r="Q2821" s="3">
        <f>Customer8[[#This Row],[Bank Deposit]]-Customer8[[#This Row],[Saving Accounts]]</f>
        <v>610717.1912</v>
      </c>
      <c r="R2821" s="3">
        <f>IF(AND(K2821="Current", Customer8[[#This Row],[Balance]]&gt;500000), Customer8[[#This Row],[Balance]]*1.02, Customer8[[#This Row],[Balance]])</f>
        <v>610717.1912</v>
      </c>
      <c r="S2821" s="3" t="str">
        <f>TEXT(Customer8[[#This Row],[Transaction_Date]], "MMM")</f>
        <v>Jul</v>
      </c>
      <c r="T2821" s="3" t="str">
        <f t="shared" si="44"/>
        <v>70 Yrs &amp; Above</v>
      </c>
      <c r="U2821" s="3" t="str">
        <f>TEXT(Customer8[[#This Row],[Transaction_Date]],"YYYY")</f>
        <v>2021</v>
      </c>
    </row>
    <row r="2822" spans="1:21" x14ac:dyDescent="0.35">
      <c r="A2822" t="s">
        <v>5735</v>
      </c>
      <c r="B2822">
        <v>499863915</v>
      </c>
      <c r="C2822">
        <v>63</v>
      </c>
      <c r="D2822" s="1">
        <v>21695.25</v>
      </c>
      <c r="E2822" t="s">
        <v>11</v>
      </c>
      <c r="F2822" t="s">
        <v>398</v>
      </c>
      <c r="G2822" t="s">
        <v>1876</v>
      </c>
      <c r="H2822" s="3">
        <v>127045.876</v>
      </c>
      <c r="I2822" s="3">
        <v>23471.187300000001</v>
      </c>
      <c r="J2822" t="s">
        <v>5736</v>
      </c>
      <c r="K2822" t="str">
        <f>_xlfn.XLOOKUP(A2822, Accounts!A:A, Accounts!E:E, "Not Found")</f>
        <v>Domiciliary</v>
      </c>
      <c r="L2822" s="3">
        <f>_xlfn.XLOOKUP(A2822, Accounts!A:A, Accounts!G:G, 0)</f>
        <v>309043</v>
      </c>
      <c r="M2822" s="3" t="str">
        <f>_xlfn.XLOOKUP(A2822, Loan!A:A, Loan!D:D, "0")</f>
        <v>0</v>
      </c>
      <c r="N2822" s="3" t="str">
        <f>_xlfn.XLOOKUP(Customer8[[#This Row],[Account Number]],Transaction!C:C,Transaction!D:D)</f>
        <v>Money Transfer</v>
      </c>
      <c r="O2822" s="3" t="str">
        <f>_xlfn.XLOOKUP(Customer8[[#This Row],[Account Number]], Transaction!C:C,Transaction!E:E)</f>
        <v>Mobile</v>
      </c>
      <c r="P2822" s="2">
        <f>_xlfn.XLOOKUP(Customer8[[#This Row],[Account Number]], Transaction!C:C,Transaction!F:F)</f>
        <v>44650</v>
      </c>
      <c r="Q2822" s="3">
        <f>Customer8[[#This Row],[Bank Deposit]]-Customer8[[#This Row],[Saving Accounts]]</f>
        <v>103574.6887</v>
      </c>
      <c r="R2822" s="3">
        <f>IF(AND(K2822="Current", Customer8[[#This Row],[Balance]]&gt;500000), Customer8[[#This Row],[Balance]]*1.02, Customer8[[#This Row],[Balance]])</f>
        <v>103574.6887</v>
      </c>
      <c r="S2822" s="3" t="str">
        <f>TEXT(Customer8[[#This Row],[Transaction_Date]], "MMM")</f>
        <v>Mar</v>
      </c>
      <c r="T2822" s="3" t="str">
        <f t="shared" si="44"/>
        <v>60-69 Yrs</v>
      </c>
      <c r="U2822" s="3" t="str">
        <f>TEXT(Customer8[[#This Row],[Transaction_Date]],"YYYY")</f>
        <v>2022</v>
      </c>
    </row>
    <row r="2823" spans="1:21" x14ac:dyDescent="0.35">
      <c r="A2823" t="s">
        <v>5737</v>
      </c>
      <c r="B2823">
        <v>934597374</v>
      </c>
      <c r="C2823">
        <v>20</v>
      </c>
      <c r="D2823" s="1">
        <v>37401</v>
      </c>
      <c r="E2823" t="s">
        <v>11</v>
      </c>
      <c r="F2823" t="s">
        <v>950</v>
      </c>
      <c r="G2823" t="s">
        <v>1876</v>
      </c>
      <c r="H2823" s="3">
        <v>87378.659299999999</v>
      </c>
      <c r="I2823" s="3">
        <v>75066.211800000005</v>
      </c>
      <c r="J2823" t="s">
        <v>5738</v>
      </c>
      <c r="K2823" t="str">
        <f>_xlfn.XLOOKUP(A2823, Accounts!A:A, Accounts!E:E, "Not Found")</f>
        <v>Joint</v>
      </c>
      <c r="L2823" s="3">
        <f>_xlfn.XLOOKUP(A2823, Accounts!A:A, Accounts!G:G, 0)</f>
        <v>1702208734</v>
      </c>
      <c r="M2823" s="3" t="str">
        <f>_xlfn.XLOOKUP(A2823, Loan!A:A, Loan!D:D, "0")</f>
        <v>0</v>
      </c>
      <c r="N2823" s="3" t="str">
        <f>_xlfn.XLOOKUP(Customer8[[#This Row],[Account Number]],Transaction!C:C,Transaction!D:D)</f>
        <v>Money Deposit</v>
      </c>
      <c r="O2823" s="3" t="str">
        <f>_xlfn.XLOOKUP(Customer8[[#This Row],[Account Number]], Transaction!C:C,Transaction!E:E)</f>
        <v>Bank</v>
      </c>
      <c r="P2823" s="2">
        <f>_xlfn.XLOOKUP(Customer8[[#This Row],[Account Number]], Transaction!C:C,Transaction!F:F)</f>
        <v>44382</v>
      </c>
      <c r="Q2823" s="3">
        <f>Customer8[[#This Row],[Bank Deposit]]-Customer8[[#This Row],[Saving Accounts]]</f>
        <v>12312.447499999995</v>
      </c>
      <c r="R2823" s="3">
        <f>IF(AND(K2823="Current", Customer8[[#This Row],[Balance]]&gt;500000), Customer8[[#This Row],[Balance]]*1.02, Customer8[[#This Row],[Balance]])</f>
        <v>12312.447499999995</v>
      </c>
      <c r="S2823" s="3" t="str">
        <f>TEXT(Customer8[[#This Row],[Transaction_Date]], "MMM")</f>
        <v>Jul</v>
      </c>
      <c r="T2823" s="3" t="str">
        <f t="shared" si="44"/>
        <v>20-29 Yrs</v>
      </c>
      <c r="U2823" s="3" t="str">
        <f>TEXT(Customer8[[#This Row],[Transaction_Date]],"YYYY")</f>
        <v>2021</v>
      </c>
    </row>
    <row r="2824" spans="1:21" x14ac:dyDescent="0.35">
      <c r="A2824" t="s">
        <v>5739</v>
      </c>
      <c r="B2824">
        <v>619053523</v>
      </c>
      <c r="C2824">
        <v>28</v>
      </c>
      <c r="D2824" s="1">
        <v>34479</v>
      </c>
      <c r="E2824" t="s">
        <v>11</v>
      </c>
      <c r="F2824" t="s">
        <v>232</v>
      </c>
      <c r="G2824" t="s">
        <v>1876</v>
      </c>
      <c r="H2824" s="3">
        <v>390050.10139999999</v>
      </c>
      <c r="I2824" s="3">
        <v>135217.36850000001</v>
      </c>
      <c r="J2824" t="s">
        <v>5740</v>
      </c>
      <c r="K2824" t="str">
        <f>_xlfn.XLOOKUP(A2824, Accounts!A:A, Accounts!E:E, "Not Found")</f>
        <v>Domiciliary</v>
      </c>
      <c r="L2824" s="3">
        <f>_xlfn.XLOOKUP(A2824, Accounts!A:A, Accounts!G:G, 0)</f>
        <v>157737216</v>
      </c>
      <c r="M2824" s="3" t="str">
        <f>_xlfn.XLOOKUP(A2824, Loan!A:A, Loan!D:D, "0")</f>
        <v>0</v>
      </c>
      <c r="N2824" s="3" t="str">
        <f>_xlfn.XLOOKUP(Customer8[[#This Row],[Account Number]],Transaction!C:C,Transaction!D:D)</f>
        <v>Money Deposit</v>
      </c>
      <c r="O2824" s="3" t="str">
        <f>_xlfn.XLOOKUP(Customer8[[#This Row],[Account Number]], Transaction!C:C,Transaction!E:E)</f>
        <v>Bank</v>
      </c>
      <c r="P2824" s="2">
        <f>_xlfn.XLOOKUP(Customer8[[#This Row],[Account Number]], Transaction!C:C,Transaction!F:F)</f>
        <v>44225</v>
      </c>
      <c r="Q2824" s="3">
        <f>Customer8[[#This Row],[Bank Deposit]]-Customer8[[#This Row],[Saving Accounts]]</f>
        <v>254832.73289999997</v>
      </c>
      <c r="R2824" s="3">
        <f>IF(AND(K2824="Current", Customer8[[#This Row],[Balance]]&gt;500000), Customer8[[#This Row],[Balance]]*1.02, Customer8[[#This Row],[Balance]])</f>
        <v>254832.73289999997</v>
      </c>
      <c r="S2824" s="3" t="str">
        <f>TEXT(Customer8[[#This Row],[Transaction_Date]], "MMM")</f>
        <v>Jan</v>
      </c>
      <c r="T2824" s="3" t="str">
        <f t="shared" si="44"/>
        <v>20-29 Yrs</v>
      </c>
      <c r="U2824" s="3" t="str">
        <f>TEXT(Customer8[[#This Row],[Transaction_Date]],"YYYY")</f>
        <v>2021</v>
      </c>
    </row>
    <row r="2825" spans="1:21" x14ac:dyDescent="0.35">
      <c r="A2825" t="s">
        <v>5741</v>
      </c>
      <c r="B2825">
        <v>308158521</v>
      </c>
      <c r="C2825">
        <v>56</v>
      </c>
      <c r="D2825" s="1">
        <v>24252</v>
      </c>
      <c r="E2825" t="s">
        <v>11</v>
      </c>
      <c r="F2825" t="s">
        <v>1233</v>
      </c>
      <c r="G2825" t="s">
        <v>1876</v>
      </c>
      <c r="H2825" s="3">
        <v>244609.51920000001</v>
      </c>
      <c r="I2825" s="3">
        <v>139343.0779</v>
      </c>
      <c r="J2825" t="s">
        <v>5742</v>
      </c>
      <c r="K2825" t="str">
        <f>_xlfn.XLOOKUP(A2825, Accounts!A:A, Accounts!E:E, "Not Found")</f>
        <v>Domiciliary</v>
      </c>
      <c r="L2825" s="3">
        <f>_xlfn.XLOOKUP(A2825, Accounts!A:A, Accounts!G:G, 0)</f>
        <v>2732776011</v>
      </c>
      <c r="M2825" s="3" t="str">
        <f>_xlfn.XLOOKUP(A2825, Loan!A:A, Loan!D:D, "0")</f>
        <v>0</v>
      </c>
      <c r="N2825" s="3" t="str">
        <f>_xlfn.XLOOKUP(Customer8[[#This Row],[Account Number]],Transaction!C:C,Transaction!D:D)</f>
        <v>Online Payment</v>
      </c>
      <c r="O2825" s="3" t="str">
        <f>_xlfn.XLOOKUP(Customer8[[#This Row],[Account Number]], Transaction!C:C,Transaction!E:E)</f>
        <v>Internet Banking</v>
      </c>
      <c r="P2825" s="2">
        <f>_xlfn.XLOOKUP(Customer8[[#This Row],[Account Number]], Transaction!C:C,Transaction!F:F)</f>
        <v>44389</v>
      </c>
      <c r="Q2825" s="3">
        <f>Customer8[[#This Row],[Bank Deposit]]-Customer8[[#This Row],[Saving Accounts]]</f>
        <v>105266.44130000001</v>
      </c>
      <c r="R2825" s="3">
        <f>IF(AND(K2825="Current", Customer8[[#This Row],[Balance]]&gt;500000), Customer8[[#This Row],[Balance]]*1.02, Customer8[[#This Row],[Balance]])</f>
        <v>105266.44130000001</v>
      </c>
      <c r="S2825" s="3" t="str">
        <f>TEXT(Customer8[[#This Row],[Transaction_Date]], "MMM")</f>
        <v>Jul</v>
      </c>
      <c r="T2825" s="3" t="str">
        <f t="shared" si="44"/>
        <v>50-59 Yrs</v>
      </c>
      <c r="U2825" s="3" t="str">
        <f>TEXT(Customer8[[#This Row],[Transaction_Date]],"YYYY")</f>
        <v>2021</v>
      </c>
    </row>
    <row r="2826" spans="1:21" x14ac:dyDescent="0.35">
      <c r="A2826" t="s">
        <v>5743</v>
      </c>
      <c r="B2826">
        <v>456255247</v>
      </c>
      <c r="C2826">
        <v>81</v>
      </c>
      <c r="D2826" s="1">
        <v>15120.75</v>
      </c>
      <c r="E2826" t="s">
        <v>11</v>
      </c>
      <c r="F2826" t="s">
        <v>864</v>
      </c>
      <c r="G2826" t="s">
        <v>1876</v>
      </c>
      <c r="H2826" s="3">
        <v>342667.57299999997</v>
      </c>
      <c r="I2826" s="3">
        <v>177132.77619999999</v>
      </c>
      <c r="J2826" t="s">
        <v>5744</v>
      </c>
      <c r="K2826" t="str">
        <f>_xlfn.XLOOKUP(A2826, Accounts!A:A, Accounts!E:E, "Not Found")</f>
        <v>Domiciliary</v>
      </c>
      <c r="L2826" s="3">
        <f>_xlfn.XLOOKUP(A2826, Accounts!A:A, Accounts!G:G, 0)</f>
        <v>433576044</v>
      </c>
      <c r="M2826" s="3" t="str">
        <f>_xlfn.XLOOKUP(A2826, Loan!A:A, Loan!D:D, "0")</f>
        <v>0</v>
      </c>
      <c r="N2826" s="3" t="str">
        <f>_xlfn.XLOOKUP(Customer8[[#This Row],[Account Number]],Transaction!C:C,Transaction!D:D)</f>
        <v>Cash Withdrawal</v>
      </c>
      <c r="O2826" s="3" t="str">
        <f>_xlfn.XLOOKUP(Customer8[[#This Row],[Account Number]], Transaction!C:C,Transaction!E:E)</f>
        <v>ATM</v>
      </c>
      <c r="P2826" s="2">
        <f>_xlfn.XLOOKUP(Customer8[[#This Row],[Account Number]], Transaction!C:C,Transaction!F:F)</f>
        <v>44397</v>
      </c>
      <c r="Q2826" s="3">
        <f>Customer8[[#This Row],[Bank Deposit]]-Customer8[[#This Row],[Saving Accounts]]</f>
        <v>165534.79679999998</v>
      </c>
      <c r="R2826" s="3">
        <f>IF(AND(K2826="Current", Customer8[[#This Row],[Balance]]&gt;500000), Customer8[[#This Row],[Balance]]*1.02, Customer8[[#This Row],[Balance]])</f>
        <v>165534.79679999998</v>
      </c>
      <c r="S2826" s="3" t="str">
        <f>TEXT(Customer8[[#This Row],[Transaction_Date]], "MMM")</f>
        <v>Jul</v>
      </c>
      <c r="T2826" s="3" t="str">
        <f t="shared" si="44"/>
        <v>70 Yrs &amp; Above</v>
      </c>
      <c r="U2826" s="3" t="str">
        <f>TEXT(Customer8[[#This Row],[Transaction_Date]],"YYYY")</f>
        <v>2021</v>
      </c>
    </row>
    <row r="2827" spans="1:21" x14ac:dyDescent="0.35">
      <c r="A2827" t="s">
        <v>5745</v>
      </c>
      <c r="B2827">
        <v>489162349</v>
      </c>
      <c r="C2827">
        <v>82</v>
      </c>
      <c r="D2827" s="1">
        <v>14755.5</v>
      </c>
      <c r="E2827" t="s">
        <v>11</v>
      </c>
      <c r="F2827" t="s">
        <v>489</v>
      </c>
      <c r="G2827" t="s">
        <v>1876</v>
      </c>
      <c r="H2827" s="3">
        <v>1089957.0275999999</v>
      </c>
      <c r="I2827" s="3">
        <v>657849.61930000002</v>
      </c>
      <c r="J2827" t="s">
        <v>5746</v>
      </c>
      <c r="K2827" t="str">
        <f>_xlfn.XLOOKUP(A2827, Accounts!A:A, Accounts!E:E, "Not Found")</f>
        <v>Savings</v>
      </c>
      <c r="L2827" s="3">
        <f>_xlfn.XLOOKUP(A2827, Accounts!A:A, Accounts!G:G, 0)</f>
        <v>1842908672</v>
      </c>
      <c r="M2827" s="3" t="str">
        <f>_xlfn.XLOOKUP(A2827, Loan!A:A, Loan!D:D, "0")</f>
        <v>0</v>
      </c>
      <c r="N2827" s="3" t="str">
        <f>_xlfn.XLOOKUP(Customer8[[#This Row],[Account Number]],Transaction!C:C,Transaction!D:D)</f>
        <v>Money Transfer</v>
      </c>
      <c r="O2827" s="3" t="str">
        <f>_xlfn.XLOOKUP(Customer8[[#This Row],[Account Number]], Transaction!C:C,Transaction!E:E)</f>
        <v>ATM</v>
      </c>
      <c r="P2827" s="2">
        <f>_xlfn.XLOOKUP(Customer8[[#This Row],[Account Number]], Transaction!C:C,Transaction!F:F)</f>
        <v>44538</v>
      </c>
      <c r="Q2827" s="3">
        <f>Customer8[[#This Row],[Bank Deposit]]-Customer8[[#This Row],[Saving Accounts]]</f>
        <v>432107.40829999989</v>
      </c>
      <c r="R2827" s="3">
        <f>IF(AND(K2827="Current", Customer8[[#This Row],[Balance]]&gt;500000), Customer8[[#This Row],[Balance]]*1.02, Customer8[[#This Row],[Balance]])</f>
        <v>432107.40829999989</v>
      </c>
      <c r="S2827" s="3" t="str">
        <f>TEXT(Customer8[[#This Row],[Transaction_Date]], "MMM")</f>
        <v>Dec</v>
      </c>
      <c r="T2827" s="3" t="str">
        <f t="shared" si="44"/>
        <v>70 Yrs &amp; Above</v>
      </c>
      <c r="U2827" s="3" t="str">
        <f>TEXT(Customer8[[#This Row],[Transaction_Date]],"YYYY")</f>
        <v>2021</v>
      </c>
    </row>
    <row r="2828" spans="1:21" x14ac:dyDescent="0.35">
      <c r="A2828" t="s">
        <v>5747</v>
      </c>
      <c r="B2828">
        <v>245645227</v>
      </c>
      <c r="C2828">
        <v>72</v>
      </c>
      <c r="D2828" s="1">
        <v>18408</v>
      </c>
      <c r="E2828" t="s">
        <v>11</v>
      </c>
      <c r="F2828" t="s">
        <v>189</v>
      </c>
      <c r="G2828" t="s">
        <v>1876</v>
      </c>
      <c r="H2828" s="3">
        <v>669180.32990000001</v>
      </c>
      <c r="I2828" s="3">
        <v>144437.6869</v>
      </c>
      <c r="J2828" t="s">
        <v>5748</v>
      </c>
      <c r="K2828" t="str">
        <f>_xlfn.XLOOKUP(A2828, Accounts!A:A, Accounts!E:E, "Not Found")</f>
        <v>Domiciliary</v>
      </c>
      <c r="L2828" s="3">
        <f>_xlfn.XLOOKUP(A2828, Accounts!A:A, Accounts!G:G, 0)</f>
        <v>1670717664</v>
      </c>
      <c r="M2828" s="3" t="str">
        <f>_xlfn.XLOOKUP(A2828, Loan!A:A, Loan!D:D, "0")</f>
        <v>0</v>
      </c>
      <c r="N2828" s="3" t="str">
        <f>_xlfn.XLOOKUP(Customer8[[#This Row],[Account Number]],Transaction!C:C,Transaction!D:D)</f>
        <v>Checks</v>
      </c>
      <c r="O2828" s="3" t="str">
        <f>_xlfn.XLOOKUP(Customer8[[#This Row],[Account Number]], Transaction!C:C,Transaction!E:E)</f>
        <v>Informal Services</v>
      </c>
      <c r="P2828" s="2">
        <f>_xlfn.XLOOKUP(Customer8[[#This Row],[Account Number]], Transaction!C:C,Transaction!F:F)</f>
        <v>44396</v>
      </c>
      <c r="Q2828" s="3">
        <f>Customer8[[#This Row],[Bank Deposit]]-Customer8[[#This Row],[Saving Accounts]]</f>
        <v>524742.64300000004</v>
      </c>
      <c r="R2828" s="3">
        <f>IF(AND(K2828="Current", Customer8[[#This Row],[Balance]]&gt;500000), Customer8[[#This Row],[Balance]]*1.02, Customer8[[#This Row],[Balance]])</f>
        <v>524742.64300000004</v>
      </c>
      <c r="S2828" s="3" t="str">
        <f>TEXT(Customer8[[#This Row],[Transaction_Date]], "MMM")</f>
        <v>Jul</v>
      </c>
      <c r="T2828" s="3" t="str">
        <f t="shared" si="44"/>
        <v>70 Yrs &amp; Above</v>
      </c>
      <c r="U2828" s="3" t="str">
        <f>TEXT(Customer8[[#This Row],[Transaction_Date]],"YYYY")</f>
        <v>2021</v>
      </c>
    </row>
    <row r="2829" spans="1:21" x14ac:dyDescent="0.35">
      <c r="A2829" t="s">
        <v>5749</v>
      </c>
      <c r="B2829">
        <v>219307348</v>
      </c>
      <c r="C2829">
        <v>38</v>
      </c>
      <c r="D2829" s="1">
        <v>30826.5</v>
      </c>
      <c r="E2829" t="s">
        <v>11</v>
      </c>
      <c r="F2829" t="s">
        <v>401</v>
      </c>
      <c r="G2829" t="s">
        <v>1876</v>
      </c>
      <c r="H2829" s="3">
        <v>818115.37919999997</v>
      </c>
      <c r="I2829" s="3">
        <v>310202.08130000002</v>
      </c>
      <c r="J2829" t="s">
        <v>5750</v>
      </c>
      <c r="K2829" t="str">
        <f>_xlfn.XLOOKUP(A2829, Accounts!A:A, Accounts!E:E, "Not Found")</f>
        <v>Corporate</v>
      </c>
      <c r="L2829" s="3">
        <f>_xlfn.XLOOKUP(A2829, Accounts!A:A, Accounts!G:G, 0)</f>
        <v>2829526752</v>
      </c>
      <c r="M2829" s="3" t="str">
        <f>_xlfn.XLOOKUP(A2829, Loan!A:A, Loan!D:D, "0")</f>
        <v>0</v>
      </c>
      <c r="N2829" s="3" t="str">
        <f>_xlfn.XLOOKUP(Customer8[[#This Row],[Account Number]],Transaction!C:C,Transaction!D:D)</f>
        <v>Cash Withdrawal</v>
      </c>
      <c r="O2829" s="3" t="str">
        <f>_xlfn.XLOOKUP(Customer8[[#This Row],[Account Number]], Transaction!C:C,Transaction!E:E)</f>
        <v>POS</v>
      </c>
      <c r="P2829" s="2">
        <f>_xlfn.XLOOKUP(Customer8[[#This Row],[Account Number]], Transaction!C:C,Transaction!F:F)</f>
        <v>44567</v>
      </c>
      <c r="Q2829" s="3">
        <f>Customer8[[#This Row],[Bank Deposit]]-Customer8[[#This Row],[Saving Accounts]]</f>
        <v>507913.29789999995</v>
      </c>
      <c r="R2829" s="3">
        <f>IF(AND(K2829="Current", Customer8[[#This Row],[Balance]]&gt;500000), Customer8[[#This Row],[Balance]]*1.02, Customer8[[#This Row],[Balance]])</f>
        <v>507913.29789999995</v>
      </c>
      <c r="S2829" s="3" t="str">
        <f>TEXT(Customer8[[#This Row],[Transaction_Date]], "MMM")</f>
        <v>Jan</v>
      </c>
      <c r="T2829" s="3" t="str">
        <f t="shared" si="44"/>
        <v>30-39 Yrs</v>
      </c>
      <c r="U2829" s="3" t="str">
        <f>TEXT(Customer8[[#This Row],[Transaction_Date]],"YYYY")</f>
        <v>2022</v>
      </c>
    </row>
    <row r="2830" spans="1:21" x14ac:dyDescent="0.35">
      <c r="A2830" t="s">
        <v>5751</v>
      </c>
      <c r="B2830">
        <v>120932057</v>
      </c>
      <c r="C2830">
        <v>83</v>
      </c>
      <c r="D2830" s="1">
        <v>14390.25</v>
      </c>
      <c r="E2830" t="s">
        <v>11</v>
      </c>
      <c r="F2830" t="s">
        <v>1250</v>
      </c>
      <c r="G2830" t="s">
        <v>1876</v>
      </c>
      <c r="H2830" s="3">
        <v>244910.0085</v>
      </c>
      <c r="I2830" s="3">
        <v>253073.67550000001</v>
      </c>
      <c r="J2830" t="s">
        <v>5752</v>
      </c>
      <c r="K2830" t="str">
        <f>_xlfn.XLOOKUP(A2830, Accounts!A:A, Accounts!E:E, "Not Found")</f>
        <v>Current</v>
      </c>
      <c r="L2830" s="3">
        <f>_xlfn.XLOOKUP(A2830, Accounts!A:A, Accounts!G:G, 0)</f>
        <v>250725561</v>
      </c>
      <c r="M2830" s="3" t="str">
        <f>_xlfn.XLOOKUP(A2830, Loan!A:A, Loan!D:D, "0")</f>
        <v>0</v>
      </c>
      <c r="N2830" s="3" t="str">
        <f>_xlfn.XLOOKUP(Customer8[[#This Row],[Account Number]],Transaction!C:C,Transaction!D:D)</f>
        <v>Online Payment</v>
      </c>
      <c r="O2830" s="3" t="str">
        <f>_xlfn.XLOOKUP(Customer8[[#This Row],[Account Number]], Transaction!C:C,Transaction!E:E)</f>
        <v>Mobile</v>
      </c>
      <c r="P2830" s="2">
        <f>_xlfn.XLOOKUP(Customer8[[#This Row],[Account Number]], Transaction!C:C,Transaction!F:F)</f>
        <v>44374</v>
      </c>
      <c r="Q2830" s="3">
        <f>Customer8[[#This Row],[Bank Deposit]]-Customer8[[#This Row],[Saving Accounts]]</f>
        <v>-8163.6670000000158</v>
      </c>
      <c r="R2830" s="3">
        <f>IF(AND(K2830="Current", Customer8[[#This Row],[Balance]]&gt;500000), Customer8[[#This Row],[Balance]]*1.02, Customer8[[#This Row],[Balance]])</f>
        <v>-8163.6670000000158</v>
      </c>
      <c r="S2830" s="3" t="str">
        <f>TEXT(Customer8[[#This Row],[Transaction_Date]], "MMM")</f>
        <v>Jun</v>
      </c>
      <c r="T2830" s="3" t="str">
        <f t="shared" si="44"/>
        <v>70 Yrs &amp; Above</v>
      </c>
      <c r="U2830" s="3" t="str">
        <f>TEXT(Customer8[[#This Row],[Transaction_Date]],"YYYY")</f>
        <v>2021</v>
      </c>
    </row>
    <row r="2831" spans="1:21" x14ac:dyDescent="0.35">
      <c r="A2831" t="s">
        <v>5753</v>
      </c>
      <c r="B2831">
        <v>415890182</v>
      </c>
      <c r="C2831">
        <v>56</v>
      </c>
      <c r="D2831" s="1">
        <v>24252</v>
      </c>
      <c r="E2831" t="s">
        <v>11</v>
      </c>
      <c r="F2831" t="s">
        <v>370</v>
      </c>
      <c r="G2831" t="s">
        <v>1876</v>
      </c>
      <c r="H2831" s="3">
        <v>2438133.21</v>
      </c>
      <c r="I2831" s="3">
        <v>1422244.3725000001</v>
      </c>
      <c r="J2831" t="s">
        <v>5754</v>
      </c>
      <c r="K2831" t="str">
        <f>_xlfn.XLOOKUP(A2831, Accounts!A:A, Accounts!E:E, "Not Found")</f>
        <v>Current</v>
      </c>
      <c r="L2831" s="3">
        <f>_xlfn.XLOOKUP(A2831, Accounts!A:A, Accounts!G:G, 0)</f>
        <v>532962753</v>
      </c>
      <c r="M2831" s="3" t="str">
        <f>_xlfn.XLOOKUP(A2831, Loan!A:A, Loan!D:D, "0")</f>
        <v>0</v>
      </c>
      <c r="N2831" s="3" t="str">
        <f>_xlfn.XLOOKUP(Customer8[[#This Row],[Account Number]],Transaction!C:C,Transaction!D:D)</f>
        <v>Money Transfer</v>
      </c>
      <c r="O2831" s="3" t="str">
        <f>_xlfn.XLOOKUP(Customer8[[#This Row],[Account Number]], Transaction!C:C,Transaction!E:E)</f>
        <v>Internet Banking</v>
      </c>
      <c r="P2831" s="2">
        <f>_xlfn.XLOOKUP(Customer8[[#This Row],[Account Number]], Transaction!C:C,Transaction!F:F)</f>
        <v>44489</v>
      </c>
      <c r="Q2831" s="3">
        <f>Customer8[[#This Row],[Bank Deposit]]-Customer8[[#This Row],[Saving Accounts]]</f>
        <v>1015888.8374999999</v>
      </c>
      <c r="R2831" s="3">
        <f>IF(AND(K2831="Current", Customer8[[#This Row],[Balance]]&gt;500000), Customer8[[#This Row],[Balance]]*1.02, Customer8[[#This Row],[Balance]])</f>
        <v>1036206.6142499999</v>
      </c>
      <c r="S2831" s="3" t="str">
        <f>TEXT(Customer8[[#This Row],[Transaction_Date]], "MMM")</f>
        <v>Oct</v>
      </c>
      <c r="T2831" s="3" t="str">
        <f t="shared" si="44"/>
        <v>50-59 Yrs</v>
      </c>
      <c r="U2831" s="3" t="str">
        <f>TEXT(Customer8[[#This Row],[Transaction_Date]],"YYYY")</f>
        <v>2021</v>
      </c>
    </row>
    <row r="2832" spans="1:21" x14ac:dyDescent="0.35">
      <c r="A2832" t="s">
        <v>5755</v>
      </c>
      <c r="B2832">
        <v>955631691</v>
      </c>
      <c r="C2832">
        <v>84</v>
      </c>
      <c r="D2832" s="1">
        <v>14025</v>
      </c>
      <c r="E2832" t="s">
        <v>11</v>
      </c>
      <c r="F2832" t="s">
        <v>269</v>
      </c>
      <c r="G2832" t="s">
        <v>1876</v>
      </c>
      <c r="H2832" s="3">
        <v>694986.09369999997</v>
      </c>
      <c r="I2832" s="3">
        <v>151194.9339</v>
      </c>
      <c r="J2832" t="s">
        <v>5756</v>
      </c>
      <c r="K2832" t="str">
        <f>_xlfn.XLOOKUP(A2832, Accounts!A:A, Accounts!E:E, "Not Found")</f>
        <v>Joint</v>
      </c>
      <c r="L2832" s="3">
        <f>_xlfn.XLOOKUP(A2832, Accounts!A:A, Accounts!G:G, 0)</f>
        <v>584212388</v>
      </c>
      <c r="M2832" s="3" t="str">
        <f>_xlfn.XLOOKUP(A2832, Loan!A:A, Loan!D:D, "0")</f>
        <v>0</v>
      </c>
      <c r="N2832" s="3" t="str">
        <f>_xlfn.XLOOKUP(Customer8[[#This Row],[Account Number]],Transaction!C:C,Transaction!D:D)</f>
        <v>Cash Withdrawal</v>
      </c>
      <c r="O2832" s="3" t="str">
        <f>_xlfn.XLOOKUP(Customer8[[#This Row],[Account Number]], Transaction!C:C,Transaction!E:E)</f>
        <v>ATM</v>
      </c>
      <c r="P2832" s="2">
        <f>_xlfn.XLOOKUP(Customer8[[#This Row],[Account Number]], Transaction!C:C,Transaction!F:F)</f>
        <v>44449</v>
      </c>
      <c r="Q2832" s="3">
        <f>Customer8[[#This Row],[Bank Deposit]]-Customer8[[#This Row],[Saving Accounts]]</f>
        <v>543791.15980000002</v>
      </c>
      <c r="R2832" s="3">
        <f>IF(AND(K2832="Current", Customer8[[#This Row],[Balance]]&gt;500000), Customer8[[#This Row],[Balance]]*1.02, Customer8[[#This Row],[Balance]])</f>
        <v>543791.15980000002</v>
      </c>
      <c r="S2832" s="3" t="str">
        <f>TEXT(Customer8[[#This Row],[Transaction_Date]], "MMM")</f>
        <v>Sep</v>
      </c>
      <c r="T2832" s="3" t="str">
        <f t="shared" si="44"/>
        <v>70 Yrs &amp; Above</v>
      </c>
      <c r="U2832" s="3" t="str">
        <f>TEXT(Customer8[[#This Row],[Transaction_Date]],"YYYY")</f>
        <v>2021</v>
      </c>
    </row>
    <row r="2833" spans="1:21" x14ac:dyDescent="0.35">
      <c r="A2833" t="s">
        <v>5757</v>
      </c>
      <c r="B2833">
        <v>607842215</v>
      </c>
      <c r="C2833">
        <v>24</v>
      </c>
      <c r="D2833" s="1">
        <v>35940</v>
      </c>
      <c r="E2833" t="s">
        <v>11</v>
      </c>
      <c r="F2833" t="s">
        <v>638</v>
      </c>
      <c r="G2833" t="s">
        <v>2575</v>
      </c>
      <c r="H2833" s="3">
        <v>774143.80819999997</v>
      </c>
      <c r="I2833" s="3">
        <v>358651.9938</v>
      </c>
      <c r="J2833" t="s">
        <v>5758</v>
      </c>
      <c r="K2833" t="str">
        <f>_xlfn.XLOOKUP(A2833, Accounts!A:A, Accounts!E:E, "Not Found")</f>
        <v>Savings</v>
      </c>
      <c r="L2833" s="3">
        <f>_xlfn.XLOOKUP(A2833, Accounts!A:A, Accounts!G:G, 0)</f>
        <v>2221857857</v>
      </c>
      <c r="M2833" s="3" t="str">
        <f>_xlfn.XLOOKUP(A2833, Loan!A:A, Loan!D:D, "0")</f>
        <v>0</v>
      </c>
      <c r="N2833" s="3" t="str">
        <f>_xlfn.XLOOKUP(Customer8[[#This Row],[Account Number]],Transaction!C:C,Transaction!D:D)</f>
        <v>Online Payment</v>
      </c>
      <c r="O2833" s="3" t="str">
        <f>_xlfn.XLOOKUP(Customer8[[#This Row],[Account Number]], Transaction!C:C,Transaction!E:E)</f>
        <v>Mobile</v>
      </c>
      <c r="P2833" s="2">
        <f>_xlfn.XLOOKUP(Customer8[[#This Row],[Account Number]], Transaction!C:C,Transaction!F:F)</f>
        <v>44355</v>
      </c>
      <c r="Q2833" s="3">
        <f>Customer8[[#This Row],[Bank Deposit]]-Customer8[[#This Row],[Saving Accounts]]</f>
        <v>415491.81439999997</v>
      </c>
      <c r="R2833" s="3">
        <f>IF(AND(K2833="Current", Customer8[[#This Row],[Balance]]&gt;500000), Customer8[[#This Row],[Balance]]*1.02, Customer8[[#This Row],[Balance]])</f>
        <v>415491.81439999997</v>
      </c>
      <c r="S2833" s="3" t="str">
        <f>TEXT(Customer8[[#This Row],[Transaction_Date]], "MMM")</f>
        <v>Jun</v>
      </c>
      <c r="T2833" s="3" t="str">
        <f t="shared" si="44"/>
        <v>20-29 Yrs</v>
      </c>
      <c r="U2833" s="3" t="str">
        <f>TEXT(Customer8[[#This Row],[Transaction_Date]],"YYYY")</f>
        <v>2021</v>
      </c>
    </row>
    <row r="2834" spans="1:21" x14ac:dyDescent="0.35">
      <c r="A2834" t="s">
        <v>5759</v>
      </c>
      <c r="B2834">
        <v>156058632</v>
      </c>
      <c r="C2834">
        <v>18</v>
      </c>
      <c r="D2834" s="1">
        <v>38131.5</v>
      </c>
      <c r="E2834" t="s">
        <v>11</v>
      </c>
      <c r="F2834" t="s">
        <v>489</v>
      </c>
      <c r="G2834" t="s">
        <v>2575</v>
      </c>
      <c r="H2834" s="3">
        <v>280502.9768</v>
      </c>
      <c r="I2834" s="3">
        <v>198801.54639999999</v>
      </c>
      <c r="J2834" t="s">
        <v>5760</v>
      </c>
      <c r="K2834" t="str">
        <f>_xlfn.XLOOKUP(A2834, Accounts!A:A, Accounts!E:E, "Not Found")</f>
        <v>Savings</v>
      </c>
      <c r="L2834" s="3">
        <f>_xlfn.XLOOKUP(A2834, Accounts!A:A, Accounts!G:G, 0)</f>
        <v>42453408</v>
      </c>
      <c r="M2834" s="3" t="str">
        <f>_xlfn.XLOOKUP(A2834, Loan!A:A, Loan!D:D, "0")</f>
        <v>0</v>
      </c>
      <c r="N2834" s="3" t="str">
        <f>_xlfn.XLOOKUP(Customer8[[#This Row],[Account Number]],Transaction!C:C,Transaction!D:D)</f>
        <v>Checks</v>
      </c>
      <c r="O2834" s="3" t="str">
        <f>_xlfn.XLOOKUP(Customer8[[#This Row],[Account Number]], Transaction!C:C,Transaction!E:E)</f>
        <v>Bank</v>
      </c>
      <c r="P2834" s="2">
        <f>_xlfn.XLOOKUP(Customer8[[#This Row],[Account Number]], Transaction!C:C,Transaction!F:F)</f>
        <v>44301</v>
      </c>
      <c r="Q2834" s="3">
        <f>Customer8[[#This Row],[Bank Deposit]]-Customer8[[#This Row],[Saving Accounts]]</f>
        <v>81701.430400000012</v>
      </c>
      <c r="R2834" s="3">
        <f>IF(AND(K2834="Current", Customer8[[#This Row],[Balance]]&gt;500000), Customer8[[#This Row],[Balance]]*1.02, Customer8[[#This Row],[Balance]])</f>
        <v>81701.430400000012</v>
      </c>
      <c r="S2834" s="3" t="str">
        <f>TEXT(Customer8[[#This Row],[Transaction_Date]], "MMM")</f>
        <v>Apr</v>
      </c>
      <c r="T2834" s="3" t="str">
        <f t="shared" si="44"/>
        <v>Below 20 Yrs</v>
      </c>
      <c r="U2834" s="3" t="str">
        <f>TEXT(Customer8[[#This Row],[Transaction_Date]],"YYYY")</f>
        <v>2021</v>
      </c>
    </row>
    <row r="2835" spans="1:21" x14ac:dyDescent="0.35">
      <c r="A2835" t="s">
        <v>5761</v>
      </c>
      <c r="B2835">
        <v>158449315</v>
      </c>
      <c r="C2835">
        <v>85</v>
      </c>
      <c r="D2835" s="1">
        <v>13659.75</v>
      </c>
      <c r="E2835" t="s">
        <v>11</v>
      </c>
      <c r="F2835" t="s">
        <v>226</v>
      </c>
      <c r="G2835" t="s">
        <v>2575</v>
      </c>
      <c r="H2835" s="3">
        <v>584228.50899999996</v>
      </c>
      <c r="I2835" s="3">
        <v>333930.29499999998</v>
      </c>
      <c r="J2835" t="s">
        <v>5762</v>
      </c>
      <c r="K2835" t="str">
        <f>_xlfn.XLOOKUP(A2835, Accounts!A:A, Accounts!E:E, "Not Found")</f>
        <v>Domiciliary</v>
      </c>
      <c r="L2835" s="3">
        <f>_xlfn.XLOOKUP(A2835, Accounts!A:A, Accounts!G:G, 0)</f>
        <v>1269354429</v>
      </c>
      <c r="M2835" s="3">
        <f>_xlfn.XLOOKUP(A2835, Loan!A:A, Loan!D:D, "0")</f>
        <v>7484371149</v>
      </c>
      <c r="N2835" s="3" t="str">
        <f>_xlfn.XLOOKUP(Customer8[[#This Row],[Account Number]],Transaction!C:C,Transaction!D:D)</f>
        <v>Loan Payment</v>
      </c>
      <c r="O2835" s="3" t="str">
        <f>_xlfn.XLOOKUP(Customer8[[#This Row],[Account Number]], Transaction!C:C,Transaction!E:E)</f>
        <v>Mobile</v>
      </c>
      <c r="P2835" s="2">
        <f>_xlfn.XLOOKUP(Customer8[[#This Row],[Account Number]], Transaction!C:C,Transaction!F:F)</f>
        <v>44581</v>
      </c>
      <c r="Q2835" s="3">
        <f>Customer8[[#This Row],[Bank Deposit]]-Customer8[[#This Row],[Saving Accounts]]</f>
        <v>250298.21399999998</v>
      </c>
      <c r="R2835" s="3">
        <f>IF(AND(K2835="Current", Customer8[[#This Row],[Balance]]&gt;500000), Customer8[[#This Row],[Balance]]*1.02, Customer8[[#This Row],[Balance]])</f>
        <v>250298.21399999998</v>
      </c>
      <c r="S2835" s="3" t="str">
        <f>TEXT(Customer8[[#This Row],[Transaction_Date]], "MMM")</f>
        <v>Jan</v>
      </c>
      <c r="T2835" s="3" t="str">
        <f t="shared" si="44"/>
        <v>70 Yrs &amp; Above</v>
      </c>
      <c r="U2835" s="3" t="str">
        <f>TEXT(Customer8[[#This Row],[Transaction_Date]],"YYYY")</f>
        <v>2022</v>
      </c>
    </row>
    <row r="2836" spans="1:21" x14ac:dyDescent="0.35">
      <c r="A2836" t="s">
        <v>5763</v>
      </c>
      <c r="B2836">
        <v>735065</v>
      </c>
      <c r="C2836">
        <v>30</v>
      </c>
      <c r="D2836" s="1">
        <v>33748.5</v>
      </c>
      <c r="E2836" t="s">
        <v>11</v>
      </c>
      <c r="F2836" t="s">
        <v>115</v>
      </c>
      <c r="G2836" t="s">
        <v>2575</v>
      </c>
      <c r="H2836" s="3">
        <v>455937.82040000003</v>
      </c>
      <c r="I2836" s="3">
        <v>108104.1355</v>
      </c>
      <c r="J2836" t="s">
        <v>5764</v>
      </c>
      <c r="K2836" t="str">
        <f>_xlfn.XLOOKUP(A2836, Accounts!A:A, Accounts!E:E, "Not Found")</f>
        <v>Current</v>
      </c>
      <c r="L2836" s="3">
        <f>_xlfn.XLOOKUP(A2836, Accounts!A:A, Accounts!G:G, 0)</f>
        <v>990931407</v>
      </c>
      <c r="M2836" s="3" t="str">
        <f>_xlfn.XLOOKUP(A2836, Loan!A:A, Loan!D:D, "0")</f>
        <v>0</v>
      </c>
      <c r="N2836" s="3" t="str">
        <f>_xlfn.XLOOKUP(Customer8[[#This Row],[Account Number]],Transaction!C:C,Transaction!D:D)</f>
        <v>Cash Withdrawal</v>
      </c>
      <c r="O2836" s="3" t="str">
        <f>_xlfn.XLOOKUP(Customer8[[#This Row],[Account Number]], Transaction!C:C,Transaction!E:E)</f>
        <v>ATM</v>
      </c>
      <c r="P2836" s="2">
        <f>_xlfn.XLOOKUP(Customer8[[#This Row],[Account Number]], Transaction!C:C,Transaction!F:F)</f>
        <v>44626</v>
      </c>
      <c r="Q2836" s="3">
        <f>Customer8[[#This Row],[Bank Deposit]]-Customer8[[#This Row],[Saving Accounts]]</f>
        <v>347833.68489999999</v>
      </c>
      <c r="R2836" s="3">
        <f>IF(AND(K2836="Current", Customer8[[#This Row],[Balance]]&gt;500000), Customer8[[#This Row],[Balance]]*1.02, Customer8[[#This Row],[Balance]])</f>
        <v>347833.68489999999</v>
      </c>
      <c r="S2836" s="3" t="str">
        <f>TEXT(Customer8[[#This Row],[Transaction_Date]], "MMM")</f>
        <v>Mar</v>
      </c>
      <c r="T2836" s="3" t="str">
        <f t="shared" si="44"/>
        <v>30-39 Yrs</v>
      </c>
      <c r="U2836" s="3" t="str">
        <f>TEXT(Customer8[[#This Row],[Transaction_Date]],"YYYY")</f>
        <v>2022</v>
      </c>
    </row>
    <row r="2837" spans="1:21" x14ac:dyDescent="0.35">
      <c r="A2837" t="s">
        <v>5765</v>
      </c>
      <c r="B2837">
        <v>713828928</v>
      </c>
      <c r="C2837">
        <v>29</v>
      </c>
      <c r="D2837" s="1">
        <v>34113.75</v>
      </c>
      <c r="E2837" t="s">
        <v>11</v>
      </c>
      <c r="F2837" t="s">
        <v>633</v>
      </c>
      <c r="G2837" t="s">
        <v>2575</v>
      </c>
      <c r="H2837" s="3">
        <v>1901203.1531</v>
      </c>
      <c r="I2837" s="3">
        <v>914432.34580000001</v>
      </c>
      <c r="J2837" t="s">
        <v>5766</v>
      </c>
      <c r="K2837" t="str">
        <f>_xlfn.XLOOKUP(A2837, Accounts!A:A, Accounts!E:E, "Not Found")</f>
        <v>Joint</v>
      </c>
      <c r="L2837" s="3">
        <f>_xlfn.XLOOKUP(A2837, Accounts!A:A, Accounts!G:G, 0)</f>
        <v>1518860448</v>
      </c>
      <c r="M2837" s="3" t="str">
        <f>_xlfn.XLOOKUP(A2837, Loan!A:A, Loan!D:D, "0")</f>
        <v>0</v>
      </c>
      <c r="N2837" s="3" t="str">
        <f>_xlfn.XLOOKUP(Customer8[[#This Row],[Account Number]],Transaction!C:C,Transaction!D:D)</f>
        <v>Online Payment</v>
      </c>
      <c r="O2837" s="3" t="str">
        <f>_xlfn.XLOOKUP(Customer8[[#This Row],[Account Number]], Transaction!C:C,Transaction!E:E)</f>
        <v>Card</v>
      </c>
      <c r="P2837" s="2">
        <f>_xlfn.XLOOKUP(Customer8[[#This Row],[Account Number]], Transaction!C:C,Transaction!F:F)</f>
        <v>44624</v>
      </c>
      <c r="Q2837" s="3">
        <f>Customer8[[#This Row],[Bank Deposit]]-Customer8[[#This Row],[Saving Accounts]]</f>
        <v>986770.80729999999</v>
      </c>
      <c r="R2837" s="3">
        <f>IF(AND(K2837="Current", Customer8[[#This Row],[Balance]]&gt;500000), Customer8[[#This Row],[Balance]]*1.02, Customer8[[#This Row],[Balance]])</f>
        <v>986770.80729999999</v>
      </c>
      <c r="S2837" s="3" t="str">
        <f>TEXT(Customer8[[#This Row],[Transaction_Date]], "MMM")</f>
        <v>Mar</v>
      </c>
      <c r="T2837" s="3" t="str">
        <f t="shared" si="44"/>
        <v>20-29 Yrs</v>
      </c>
      <c r="U2837" s="3" t="str">
        <f>TEXT(Customer8[[#This Row],[Transaction_Date]],"YYYY")</f>
        <v>2022</v>
      </c>
    </row>
    <row r="2838" spans="1:21" x14ac:dyDescent="0.35">
      <c r="A2838" t="s">
        <v>5767</v>
      </c>
      <c r="B2838">
        <v>172877992</v>
      </c>
      <c r="C2838">
        <v>59</v>
      </c>
      <c r="D2838" s="1">
        <v>23156.25</v>
      </c>
      <c r="E2838" t="s">
        <v>11</v>
      </c>
      <c r="F2838" t="s">
        <v>1233</v>
      </c>
      <c r="G2838" t="s">
        <v>2575</v>
      </c>
      <c r="H2838" s="3">
        <v>523535.69650000002</v>
      </c>
      <c r="I2838" s="3">
        <v>390292.17489999998</v>
      </c>
      <c r="J2838" t="s">
        <v>5768</v>
      </c>
      <c r="K2838" t="str">
        <f>_xlfn.XLOOKUP(A2838, Accounts!A:A, Accounts!E:E, "Not Found")</f>
        <v>Current</v>
      </c>
      <c r="L2838" s="3">
        <f>_xlfn.XLOOKUP(A2838, Accounts!A:A, Accounts!G:G, 0)</f>
        <v>2830762809</v>
      </c>
      <c r="M2838" s="3" t="str">
        <f>_xlfn.XLOOKUP(A2838, Loan!A:A, Loan!D:D, "0")</f>
        <v>0</v>
      </c>
      <c r="N2838" s="3" t="str">
        <f>_xlfn.XLOOKUP(Customer8[[#This Row],[Account Number]],Transaction!C:C,Transaction!D:D)</f>
        <v>Money Transfer</v>
      </c>
      <c r="O2838" s="3" t="str">
        <f>_xlfn.XLOOKUP(Customer8[[#This Row],[Account Number]], Transaction!C:C,Transaction!E:E)</f>
        <v>Bank</v>
      </c>
      <c r="P2838" s="2">
        <f>_xlfn.XLOOKUP(Customer8[[#This Row],[Account Number]], Transaction!C:C,Transaction!F:F)</f>
        <v>44627</v>
      </c>
      <c r="Q2838" s="3">
        <f>Customer8[[#This Row],[Bank Deposit]]-Customer8[[#This Row],[Saving Accounts]]</f>
        <v>133243.52160000004</v>
      </c>
      <c r="R2838" s="3">
        <f>IF(AND(K2838="Current", Customer8[[#This Row],[Balance]]&gt;500000), Customer8[[#This Row],[Balance]]*1.02, Customer8[[#This Row],[Balance]])</f>
        <v>133243.52160000004</v>
      </c>
      <c r="S2838" s="3" t="str">
        <f>TEXT(Customer8[[#This Row],[Transaction_Date]], "MMM")</f>
        <v>Mar</v>
      </c>
      <c r="T2838" s="3" t="str">
        <f t="shared" si="44"/>
        <v>50-59 Yrs</v>
      </c>
      <c r="U2838" s="3" t="str">
        <f>TEXT(Customer8[[#This Row],[Transaction_Date]],"YYYY")</f>
        <v>2022</v>
      </c>
    </row>
    <row r="2839" spans="1:21" x14ac:dyDescent="0.35">
      <c r="A2839" t="s">
        <v>5769</v>
      </c>
      <c r="B2839">
        <v>369381575</v>
      </c>
      <c r="C2839">
        <v>73</v>
      </c>
      <c r="D2839" s="1">
        <v>18042.75</v>
      </c>
      <c r="E2839" t="s">
        <v>11</v>
      </c>
      <c r="F2839" t="s">
        <v>344</v>
      </c>
      <c r="G2839" t="s">
        <v>2575</v>
      </c>
      <c r="H2839" s="3">
        <v>167595.375</v>
      </c>
      <c r="I2839" s="3">
        <v>24123.576700000001</v>
      </c>
      <c r="J2839" t="s">
        <v>5770</v>
      </c>
      <c r="K2839" t="str">
        <f>_xlfn.XLOOKUP(A2839, Accounts!A:A, Accounts!E:E, "Not Found")</f>
        <v>Savings</v>
      </c>
      <c r="L2839" s="3">
        <f>_xlfn.XLOOKUP(A2839, Accounts!A:A, Accounts!G:G, 0)</f>
        <v>947638536</v>
      </c>
      <c r="M2839" s="3" t="str">
        <f>_xlfn.XLOOKUP(A2839, Loan!A:A, Loan!D:D, "0")</f>
        <v>0</v>
      </c>
      <c r="N2839" s="3" t="str">
        <f>_xlfn.XLOOKUP(Customer8[[#This Row],[Account Number]],Transaction!C:C,Transaction!D:D)</f>
        <v>Cash Withdrawal</v>
      </c>
      <c r="O2839" s="3" t="str">
        <f>_xlfn.XLOOKUP(Customer8[[#This Row],[Account Number]], Transaction!C:C,Transaction!E:E)</f>
        <v>ATM</v>
      </c>
      <c r="P2839" s="2">
        <f>_xlfn.XLOOKUP(Customer8[[#This Row],[Account Number]], Transaction!C:C,Transaction!F:F)</f>
        <v>44433</v>
      </c>
      <c r="Q2839" s="3">
        <f>Customer8[[#This Row],[Bank Deposit]]-Customer8[[#This Row],[Saving Accounts]]</f>
        <v>143471.79829999999</v>
      </c>
      <c r="R2839" s="3">
        <f>IF(AND(K2839="Current", Customer8[[#This Row],[Balance]]&gt;500000), Customer8[[#This Row],[Balance]]*1.02, Customer8[[#This Row],[Balance]])</f>
        <v>143471.79829999999</v>
      </c>
      <c r="S2839" s="3" t="str">
        <f>TEXT(Customer8[[#This Row],[Transaction_Date]], "MMM")</f>
        <v>Aug</v>
      </c>
      <c r="T2839" s="3" t="str">
        <f t="shared" si="44"/>
        <v>70 Yrs &amp; Above</v>
      </c>
      <c r="U2839" s="3" t="str">
        <f>TEXT(Customer8[[#This Row],[Transaction_Date]],"YYYY")</f>
        <v>2021</v>
      </c>
    </row>
    <row r="2840" spans="1:21" x14ac:dyDescent="0.35">
      <c r="A2840" t="s">
        <v>5771</v>
      </c>
      <c r="B2840">
        <v>210406263</v>
      </c>
      <c r="C2840">
        <v>72</v>
      </c>
      <c r="D2840" s="1">
        <v>18408</v>
      </c>
      <c r="E2840" t="s">
        <v>11</v>
      </c>
      <c r="F2840" t="s">
        <v>279</v>
      </c>
      <c r="G2840" t="s">
        <v>2575</v>
      </c>
      <c r="H2840" s="3">
        <v>476404.092</v>
      </c>
      <c r="I2840" s="3">
        <v>157107.4828</v>
      </c>
      <c r="J2840" t="s">
        <v>5772</v>
      </c>
      <c r="K2840" t="str">
        <f>_xlfn.XLOOKUP(A2840, Accounts!A:A, Accounts!E:E, "Not Found")</f>
        <v>Domiciliary</v>
      </c>
      <c r="L2840" s="3">
        <f>_xlfn.XLOOKUP(A2840, Accounts!A:A, Accounts!G:G, 0)</f>
        <v>711860448</v>
      </c>
      <c r="M2840" s="3" t="str">
        <f>_xlfn.XLOOKUP(A2840, Loan!A:A, Loan!D:D, "0")</f>
        <v>0</v>
      </c>
      <c r="N2840" s="3" t="str">
        <f>_xlfn.XLOOKUP(Customer8[[#This Row],[Account Number]],Transaction!C:C,Transaction!D:D)</f>
        <v>Money Transfer</v>
      </c>
      <c r="O2840" s="3" t="str">
        <f>_xlfn.XLOOKUP(Customer8[[#This Row],[Account Number]], Transaction!C:C,Transaction!E:E)</f>
        <v>Mobile</v>
      </c>
      <c r="P2840" s="2">
        <f>_xlfn.XLOOKUP(Customer8[[#This Row],[Account Number]], Transaction!C:C,Transaction!F:F)</f>
        <v>44254</v>
      </c>
      <c r="Q2840" s="3">
        <f>Customer8[[#This Row],[Bank Deposit]]-Customer8[[#This Row],[Saving Accounts]]</f>
        <v>319296.60920000001</v>
      </c>
      <c r="R2840" s="3">
        <f>IF(AND(K2840="Current", Customer8[[#This Row],[Balance]]&gt;500000), Customer8[[#This Row],[Balance]]*1.02, Customer8[[#This Row],[Balance]])</f>
        <v>319296.60920000001</v>
      </c>
      <c r="S2840" s="3" t="str">
        <f>TEXT(Customer8[[#This Row],[Transaction_Date]], "MMM")</f>
        <v>Feb</v>
      </c>
      <c r="T2840" s="3" t="str">
        <f t="shared" si="44"/>
        <v>70 Yrs &amp; Above</v>
      </c>
      <c r="U2840" s="3" t="str">
        <f>TEXT(Customer8[[#This Row],[Transaction_Date]],"YYYY")</f>
        <v>2021</v>
      </c>
    </row>
    <row r="2841" spans="1:21" x14ac:dyDescent="0.35">
      <c r="A2841" t="s">
        <v>5773</v>
      </c>
      <c r="B2841">
        <v>876216916</v>
      </c>
      <c r="C2841">
        <v>40</v>
      </c>
      <c r="D2841" s="1">
        <v>30096</v>
      </c>
      <c r="E2841" t="s">
        <v>11</v>
      </c>
      <c r="F2841" t="s">
        <v>941</v>
      </c>
      <c r="G2841" t="s">
        <v>2575</v>
      </c>
      <c r="H2841" s="3">
        <v>178785.09580000001</v>
      </c>
      <c r="I2841" s="3">
        <v>45084.9372</v>
      </c>
      <c r="J2841" t="s">
        <v>5774</v>
      </c>
      <c r="K2841" t="str">
        <f>_xlfn.XLOOKUP(A2841, Accounts!A:A, Accounts!E:E, "Not Found")</f>
        <v>Domiciliary</v>
      </c>
      <c r="L2841" s="3">
        <f>_xlfn.XLOOKUP(A2841, Accounts!A:A, Accounts!G:G, 0)</f>
        <v>1259545584</v>
      </c>
      <c r="M2841" s="3" t="str">
        <f>_xlfn.XLOOKUP(A2841, Loan!A:A, Loan!D:D, "0")</f>
        <v>0</v>
      </c>
      <c r="N2841" s="3" t="str">
        <f>_xlfn.XLOOKUP(Customer8[[#This Row],[Account Number]],Transaction!C:C,Transaction!D:D)</f>
        <v>Money Deposit</v>
      </c>
      <c r="O2841" s="3" t="str">
        <f>_xlfn.XLOOKUP(Customer8[[#This Row],[Account Number]], Transaction!C:C,Transaction!E:E)</f>
        <v>Bank</v>
      </c>
      <c r="P2841" s="2">
        <f>_xlfn.XLOOKUP(Customer8[[#This Row],[Account Number]], Transaction!C:C,Transaction!F:F)</f>
        <v>44669</v>
      </c>
      <c r="Q2841" s="3">
        <f>Customer8[[#This Row],[Bank Deposit]]-Customer8[[#This Row],[Saving Accounts]]</f>
        <v>133700.15860000002</v>
      </c>
      <c r="R2841" s="3">
        <f>IF(AND(K2841="Current", Customer8[[#This Row],[Balance]]&gt;500000), Customer8[[#This Row],[Balance]]*1.02, Customer8[[#This Row],[Balance]])</f>
        <v>133700.15860000002</v>
      </c>
      <c r="S2841" s="3" t="str">
        <f>TEXT(Customer8[[#This Row],[Transaction_Date]], "MMM")</f>
        <v>Apr</v>
      </c>
      <c r="T2841" s="3" t="str">
        <f t="shared" si="44"/>
        <v>40-49 Yrs</v>
      </c>
      <c r="U2841" s="3" t="str">
        <f>TEXT(Customer8[[#This Row],[Transaction_Date]],"YYYY")</f>
        <v>2022</v>
      </c>
    </row>
    <row r="2842" spans="1:21" x14ac:dyDescent="0.35">
      <c r="A2842" t="s">
        <v>5775</v>
      </c>
      <c r="B2842">
        <v>295682322</v>
      </c>
      <c r="C2842">
        <v>18</v>
      </c>
      <c r="D2842" s="1">
        <v>38131.5</v>
      </c>
      <c r="E2842" t="s">
        <v>11</v>
      </c>
      <c r="F2842" t="s">
        <v>370</v>
      </c>
      <c r="G2842" t="s">
        <v>2575</v>
      </c>
      <c r="H2842" s="3">
        <v>687309.2352</v>
      </c>
      <c r="I2842" s="3">
        <v>70105.542000000001</v>
      </c>
      <c r="J2842" t="s">
        <v>5776</v>
      </c>
      <c r="K2842" t="str">
        <f>_xlfn.XLOOKUP(A2842, Accounts!A:A, Accounts!E:E, "Not Found")</f>
        <v>Current</v>
      </c>
      <c r="L2842" s="3">
        <f>_xlfn.XLOOKUP(A2842, Accounts!A:A, Accounts!G:G, 0)</f>
        <v>261715038</v>
      </c>
      <c r="M2842" s="3" t="str">
        <f>_xlfn.XLOOKUP(A2842, Loan!A:A, Loan!D:D, "0")</f>
        <v>0</v>
      </c>
      <c r="N2842" s="3" t="str">
        <f>_xlfn.XLOOKUP(Customer8[[#This Row],[Account Number]],Transaction!C:C,Transaction!D:D)</f>
        <v>Cash Withdrawal</v>
      </c>
      <c r="O2842" s="3" t="str">
        <f>_xlfn.XLOOKUP(Customer8[[#This Row],[Account Number]], Transaction!C:C,Transaction!E:E)</f>
        <v>Bank</v>
      </c>
      <c r="P2842" s="2">
        <f>_xlfn.XLOOKUP(Customer8[[#This Row],[Account Number]], Transaction!C:C,Transaction!F:F)</f>
        <v>44361</v>
      </c>
      <c r="Q2842" s="3">
        <f>Customer8[[#This Row],[Bank Deposit]]-Customer8[[#This Row],[Saving Accounts]]</f>
        <v>617203.69319999998</v>
      </c>
      <c r="R2842" s="3">
        <f>IF(AND(K2842="Current", Customer8[[#This Row],[Balance]]&gt;500000), Customer8[[#This Row],[Balance]]*1.02, Customer8[[#This Row],[Balance]])</f>
        <v>629547.76706400001</v>
      </c>
      <c r="S2842" s="3" t="str">
        <f>TEXT(Customer8[[#This Row],[Transaction_Date]], "MMM")</f>
        <v>Jun</v>
      </c>
      <c r="T2842" s="3" t="str">
        <f t="shared" si="44"/>
        <v>Below 20 Yrs</v>
      </c>
      <c r="U2842" s="3" t="str">
        <f>TEXT(Customer8[[#This Row],[Transaction_Date]],"YYYY")</f>
        <v>2021</v>
      </c>
    </row>
    <row r="2843" spans="1:21" x14ac:dyDescent="0.35">
      <c r="A2843" t="s">
        <v>5777</v>
      </c>
      <c r="B2843">
        <v>371142420</v>
      </c>
      <c r="C2843">
        <v>38</v>
      </c>
      <c r="D2843" s="1">
        <v>30826.5</v>
      </c>
      <c r="E2843" t="s">
        <v>11</v>
      </c>
      <c r="F2843" t="s">
        <v>33</v>
      </c>
      <c r="G2843" t="s">
        <v>2575</v>
      </c>
      <c r="H2843" s="3">
        <v>32563.931400000001</v>
      </c>
      <c r="I2843" s="3">
        <v>9544.1923000000006</v>
      </c>
      <c r="J2843" t="s">
        <v>5778</v>
      </c>
      <c r="K2843" t="str">
        <f>_xlfn.XLOOKUP(A2843, Accounts!A:A, Accounts!E:E, "Not Found")</f>
        <v>Domiciliary</v>
      </c>
      <c r="L2843" s="3">
        <f>_xlfn.XLOOKUP(A2843, Accounts!A:A, Accounts!G:G, 0)</f>
        <v>47528208</v>
      </c>
      <c r="M2843" s="3" t="str">
        <f>_xlfn.XLOOKUP(A2843, Loan!A:A, Loan!D:D, "0")</f>
        <v>0</v>
      </c>
      <c r="N2843" s="3" t="str">
        <f>_xlfn.XLOOKUP(Customer8[[#This Row],[Account Number]],Transaction!C:C,Transaction!D:D)</f>
        <v>Money Deposit</v>
      </c>
      <c r="O2843" s="3" t="str">
        <f>_xlfn.XLOOKUP(Customer8[[#This Row],[Account Number]], Transaction!C:C,Transaction!E:E)</f>
        <v>Bank</v>
      </c>
      <c r="P2843" s="2">
        <f>_xlfn.XLOOKUP(Customer8[[#This Row],[Account Number]], Transaction!C:C,Transaction!F:F)</f>
        <v>44598</v>
      </c>
      <c r="Q2843" s="3">
        <f>Customer8[[#This Row],[Bank Deposit]]-Customer8[[#This Row],[Saving Accounts]]</f>
        <v>23019.739099999999</v>
      </c>
      <c r="R2843" s="3">
        <f>IF(AND(K2843="Current", Customer8[[#This Row],[Balance]]&gt;500000), Customer8[[#This Row],[Balance]]*1.02, Customer8[[#This Row],[Balance]])</f>
        <v>23019.739099999999</v>
      </c>
      <c r="S2843" s="3" t="str">
        <f>TEXT(Customer8[[#This Row],[Transaction_Date]], "MMM")</f>
        <v>Feb</v>
      </c>
      <c r="T2843" s="3" t="str">
        <f t="shared" si="44"/>
        <v>30-39 Yrs</v>
      </c>
      <c r="U2843" s="3" t="str">
        <f>TEXT(Customer8[[#This Row],[Transaction_Date]],"YYYY")</f>
        <v>2022</v>
      </c>
    </row>
    <row r="2844" spans="1:21" x14ac:dyDescent="0.35">
      <c r="A2844" t="s">
        <v>5779</v>
      </c>
      <c r="B2844">
        <v>518915884</v>
      </c>
      <c r="C2844">
        <v>51</v>
      </c>
      <c r="D2844" s="1">
        <v>26078.25</v>
      </c>
      <c r="E2844" t="s">
        <v>11</v>
      </c>
      <c r="F2844" t="s">
        <v>163</v>
      </c>
      <c r="G2844" t="s">
        <v>2575</v>
      </c>
      <c r="H2844" s="3">
        <v>239453.66020000001</v>
      </c>
      <c r="I2844" s="3">
        <v>44548.358</v>
      </c>
      <c r="J2844" t="s">
        <v>5780</v>
      </c>
      <c r="K2844" t="str">
        <f>_xlfn.XLOOKUP(A2844, Accounts!A:A, Accounts!E:E, "Not Found")</f>
        <v>Domiciliary</v>
      </c>
      <c r="L2844" s="3">
        <f>_xlfn.XLOOKUP(A2844, Accounts!A:A, Accounts!G:G, 0)</f>
        <v>2151321795</v>
      </c>
      <c r="M2844" s="3" t="str">
        <f>_xlfn.XLOOKUP(A2844, Loan!A:A, Loan!D:D, "0")</f>
        <v>0</v>
      </c>
      <c r="N2844" s="3" t="str">
        <f>_xlfn.XLOOKUP(Customer8[[#This Row],[Account Number]],Transaction!C:C,Transaction!D:D)</f>
        <v>Cash Withdrawal</v>
      </c>
      <c r="O2844" s="3" t="str">
        <f>_xlfn.XLOOKUP(Customer8[[#This Row],[Account Number]], Transaction!C:C,Transaction!E:E)</f>
        <v>POS</v>
      </c>
      <c r="P2844" s="2">
        <f>_xlfn.XLOOKUP(Customer8[[#This Row],[Account Number]], Transaction!C:C,Transaction!F:F)</f>
        <v>44465</v>
      </c>
      <c r="Q2844" s="3">
        <f>Customer8[[#This Row],[Bank Deposit]]-Customer8[[#This Row],[Saving Accounts]]</f>
        <v>194905.30220000001</v>
      </c>
      <c r="R2844" s="3">
        <f>IF(AND(K2844="Current", Customer8[[#This Row],[Balance]]&gt;500000), Customer8[[#This Row],[Balance]]*1.02, Customer8[[#This Row],[Balance]])</f>
        <v>194905.30220000001</v>
      </c>
      <c r="S2844" s="3" t="str">
        <f>TEXT(Customer8[[#This Row],[Transaction_Date]], "MMM")</f>
        <v>Sep</v>
      </c>
      <c r="T2844" s="3" t="str">
        <f t="shared" si="44"/>
        <v>50-59 Yrs</v>
      </c>
      <c r="U2844" s="3" t="str">
        <f>TEXT(Customer8[[#This Row],[Transaction_Date]],"YYYY")</f>
        <v>2021</v>
      </c>
    </row>
    <row r="2845" spans="1:21" x14ac:dyDescent="0.35">
      <c r="A2845" t="s">
        <v>5781</v>
      </c>
      <c r="B2845">
        <v>926002607</v>
      </c>
      <c r="C2845">
        <v>75</v>
      </c>
      <c r="D2845" s="1">
        <v>17312.25</v>
      </c>
      <c r="E2845" t="s">
        <v>11</v>
      </c>
      <c r="F2845" t="s">
        <v>42</v>
      </c>
      <c r="G2845" t="s">
        <v>2575</v>
      </c>
      <c r="H2845" s="3">
        <v>1112280.662</v>
      </c>
      <c r="I2845" s="3">
        <v>677796.02839999995</v>
      </c>
      <c r="J2845" t="s">
        <v>5782</v>
      </c>
      <c r="K2845" t="str">
        <f>_xlfn.XLOOKUP(A2845, Accounts!A:A, Accounts!E:E, "Not Found")</f>
        <v>Corporate</v>
      </c>
      <c r="L2845" s="3">
        <f>_xlfn.XLOOKUP(A2845, Accounts!A:A, Accounts!G:G, 0)</f>
        <v>468818091</v>
      </c>
      <c r="M2845" s="3" t="str">
        <f>_xlfn.XLOOKUP(A2845, Loan!A:A, Loan!D:D, "0")</f>
        <v>0</v>
      </c>
      <c r="N2845" s="3" t="str">
        <f>_xlfn.XLOOKUP(Customer8[[#This Row],[Account Number]],Transaction!C:C,Transaction!D:D)</f>
        <v>Checks</v>
      </c>
      <c r="O2845" s="3" t="str">
        <f>_xlfn.XLOOKUP(Customer8[[#This Row],[Account Number]], Transaction!C:C,Transaction!E:E)</f>
        <v>Informal Services</v>
      </c>
      <c r="P2845" s="2">
        <f>_xlfn.XLOOKUP(Customer8[[#This Row],[Account Number]], Transaction!C:C,Transaction!F:F)</f>
        <v>44358</v>
      </c>
      <c r="Q2845" s="3">
        <f>Customer8[[#This Row],[Bank Deposit]]-Customer8[[#This Row],[Saving Accounts]]</f>
        <v>434484.63360000006</v>
      </c>
      <c r="R2845" s="3">
        <f>IF(AND(K2845="Current", Customer8[[#This Row],[Balance]]&gt;500000), Customer8[[#This Row],[Balance]]*1.02, Customer8[[#This Row],[Balance]])</f>
        <v>434484.63360000006</v>
      </c>
      <c r="S2845" s="3" t="str">
        <f>TEXT(Customer8[[#This Row],[Transaction_Date]], "MMM")</f>
        <v>Jun</v>
      </c>
      <c r="T2845" s="3" t="str">
        <f t="shared" si="44"/>
        <v>70 Yrs &amp; Above</v>
      </c>
      <c r="U2845" s="3" t="str">
        <f>TEXT(Customer8[[#This Row],[Transaction_Date]],"YYYY")</f>
        <v>2021</v>
      </c>
    </row>
    <row r="2846" spans="1:21" x14ac:dyDescent="0.35">
      <c r="A2846" t="s">
        <v>5783</v>
      </c>
      <c r="B2846">
        <v>834478667</v>
      </c>
      <c r="C2846">
        <v>31</v>
      </c>
      <c r="D2846" s="1">
        <v>33383.25</v>
      </c>
      <c r="E2846" t="s">
        <v>11</v>
      </c>
      <c r="F2846" t="s">
        <v>36</v>
      </c>
      <c r="G2846" t="s">
        <v>2575</v>
      </c>
      <c r="H2846" s="3">
        <v>1205689.4959</v>
      </c>
      <c r="I2846" s="3">
        <v>121695.7622</v>
      </c>
      <c r="J2846" t="s">
        <v>5784</v>
      </c>
      <c r="K2846" t="str">
        <f>_xlfn.XLOOKUP(A2846, Accounts!A:A, Accounts!E:E, "Not Found")</f>
        <v>Joint</v>
      </c>
      <c r="L2846" s="3">
        <f>_xlfn.XLOOKUP(A2846, Accounts!A:A, Accounts!G:G, 0)</f>
        <v>7801716</v>
      </c>
      <c r="M2846" s="3" t="str">
        <f>_xlfn.XLOOKUP(A2846, Loan!A:A, Loan!D:D, "0")</f>
        <v>0</v>
      </c>
      <c r="N2846" s="3" t="str">
        <f>_xlfn.XLOOKUP(Customer8[[#This Row],[Account Number]],Transaction!C:C,Transaction!D:D)</f>
        <v>Online Payment</v>
      </c>
      <c r="O2846" s="3" t="str">
        <f>_xlfn.XLOOKUP(Customer8[[#This Row],[Account Number]], Transaction!C:C,Transaction!E:E)</f>
        <v>Mobile</v>
      </c>
      <c r="P2846" s="2">
        <f>_xlfn.XLOOKUP(Customer8[[#This Row],[Account Number]], Transaction!C:C,Transaction!F:F)</f>
        <v>44231</v>
      </c>
      <c r="Q2846" s="3">
        <f>Customer8[[#This Row],[Bank Deposit]]-Customer8[[#This Row],[Saving Accounts]]</f>
        <v>1083993.7337</v>
      </c>
      <c r="R2846" s="3">
        <f>IF(AND(K2846="Current", Customer8[[#This Row],[Balance]]&gt;500000), Customer8[[#This Row],[Balance]]*1.02, Customer8[[#This Row],[Balance]])</f>
        <v>1083993.7337</v>
      </c>
      <c r="S2846" s="3" t="str">
        <f>TEXT(Customer8[[#This Row],[Transaction_Date]], "MMM")</f>
        <v>Feb</v>
      </c>
      <c r="T2846" s="3" t="str">
        <f t="shared" si="44"/>
        <v>30-39 Yrs</v>
      </c>
      <c r="U2846" s="3" t="str">
        <f>TEXT(Customer8[[#This Row],[Transaction_Date]],"YYYY")</f>
        <v>2021</v>
      </c>
    </row>
    <row r="2847" spans="1:21" x14ac:dyDescent="0.35">
      <c r="A2847" t="s">
        <v>5785</v>
      </c>
      <c r="B2847">
        <v>723431746</v>
      </c>
      <c r="C2847">
        <v>85</v>
      </c>
      <c r="D2847" s="1">
        <v>13659.75</v>
      </c>
      <c r="E2847" t="s">
        <v>11</v>
      </c>
      <c r="F2847" t="s">
        <v>533</v>
      </c>
      <c r="G2847" t="s">
        <v>2575</v>
      </c>
      <c r="H2847" s="3">
        <v>991525.19979999994</v>
      </c>
      <c r="I2847" s="3">
        <v>309851.6249</v>
      </c>
      <c r="J2847" t="s">
        <v>5786</v>
      </c>
      <c r="K2847" t="str">
        <f>_xlfn.XLOOKUP(A2847, Accounts!A:A, Accounts!E:E, "Not Found")</f>
        <v>Domiciliary</v>
      </c>
      <c r="L2847" s="3">
        <f>_xlfn.XLOOKUP(A2847, Accounts!A:A, Accounts!G:G, 0)</f>
        <v>4927485123</v>
      </c>
      <c r="M2847" s="3">
        <f>_xlfn.XLOOKUP(A2847, Loan!A:A, Loan!D:D, "0")</f>
        <v>5920035528</v>
      </c>
      <c r="N2847" s="3" t="str">
        <f>_xlfn.XLOOKUP(Customer8[[#This Row],[Account Number]],Transaction!C:C,Transaction!D:D)</f>
        <v>Loan Payment</v>
      </c>
      <c r="O2847" s="3" t="str">
        <f>_xlfn.XLOOKUP(Customer8[[#This Row],[Account Number]], Transaction!C:C,Transaction!E:E)</f>
        <v>Mobile</v>
      </c>
      <c r="P2847" s="2">
        <f>_xlfn.XLOOKUP(Customer8[[#This Row],[Account Number]], Transaction!C:C,Transaction!F:F)</f>
        <v>44404</v>
      </c>
      <c r="Q2847" s="3">
        <f>Customer8[[#This Row],[Bank Deposit]]-Customer8[[#This Row],[Saving Accounts]]</f>
        <v>681673.57489999989</v>
      </c>
      <c r="R2847" s="3">
        <f>IF(AND(K2847="Current", Customer8[[#This Row],[Balance]]&gt;500000), Customer8[[#This Row],[Balance]]*1.02, Customer8[[#This Row],[Balance]])</f>
        <v>681673.57489999989</v>
      </c>
      <c r="S2847" s="3" t="str">
        <f>TEXT(Customer8[[#This Row],[Transaction_Date]], "MMM")</f>
        <v>Jul</v>
      </c>
      <c r="T2847" s="3" t="str">
        <f t="shared" si="44"/>
        <v>70 Yrs &amp; Above</v>
      </c>
      <c r="U2847" s="3" t="str">
        <f>TEXT(Customer8[[#This Row],[Transaction_Date]],"YYYY")</f>
        <v>2021</v>
      </c>
    </row>
    <row r="2848" spans="1:21" x14ac:dyDescent="0.35">
      <c r="A2848" t="s">
        <v>5787</v>
      </c>
      <c r="B2848">
        <v>436593969</v>
      </c>
      <c r="C2848">
        <v>30</v>
      </c>
      <c r="D2848" s="1">
        <v>33748.5</v>
      </c>
      <c r="E2848" t="s">
        <v>11</v>
      </c>
      <c r="F2848" t="s">
        <v>220</v>
      </c>
      <c r="G2848" t="s">
        <v>2575</v>
      </c>
      <c r="H2848" s="3">
        <v>1719422.7483999999</v>
      </c>
      <c r="I2848" s="3">
        <v>274783.22039999999</v>
      </c>
      <c r="J2848" t="s">
        <v>5788</v>
      </c>
      <c r="K2848" t="str">
        <f>_xlfn.XLOOKUP(A2848, Accounts!A:A, Accounts!E:E, "Not Found")</f>
        <v>Domiciliary</v>
      </c>
      <c r="L2848" s="3">
        <f>_xlfn.XLOOKUP(A2848, Accounts!A:A, Accounts!G:G, 0)</f>
        <v>216752382</v>
      </c>
      <c r="M2848" s="3" t="str">
        <f>_xlfn.XLOOKUP(A2848, Loan!A:A, Loan!D:D, "0")</f>
        <v>0</v>
      </c>
      <c r="N2848" s="3" t="str">
        <f>_xlfn.XLOOKUP(Customer8[[#This Row],[Account Number]],Transaction!C:C,Transaction!D:D)</f>
        <v>Money Transfer</v>
      </c>
      <c r="O2848" s="3" t="str">
        <f>_xlfn.XLOOKUP(Customer8[[#This Row],[Account Number]], Transaction!C:C,Transaction!E:E)</f>
        <v>Mobile</v>
      </c>
      <c r="P2848" s="2">
        <f>_xlfn.XLOOKUP(Customer8[[#This Row],[Account Number]], Transaction!C:C,Transaction!F:F)</f>
        <v>44438</v>
      </c>
      <c r="Q2848" s="3">
        <f>Customer8[[#This Row],[Bank Deposit]]-Customer8[[#This Row],[Saving Accounts]]</f>
        <v>1444639.5279999999</v>
      </c>
      <c r="R2848" s="3">
        <f>IF(AND(K2848="Current", Customer8[[#This Row],[Balance]]&gt;500000), Customer8[[#This Row],[Balance]]*1.02, Customer8[[#This Row],[Balance]])</f>
        <v>1444639.5279999999</v>
      </c>
      <c r="S2848" s="3" t="str">
        <f>TEXT(Customer8[[#This Row],[Transaction_Date]], "MMM")</f>
        <v>Aug</v>
      </c>
      <c r="T2848" s="3" t="str">
        <f t="shared" si="44"/>
        <v>30-39 Yrs</v>
      </c>
      <c r="U2848" s="3" t="str">
        <f>TEXT(Customer8[[#This Row],[Transaction_Date]],"YYYY")</f>
        <v>2021</v>
      </c>
    </row>
    <row r="2849" spans="1:21" x14ac:dyDescent="0.35">
      <c r="A2849" t="s">
        <v>5789</v>
      </c>
      <c r="B2849">
        <v>337682362</v>
      </c>
      <c r="C2849">
        <v>57</v>
      </c>
      <c r="D2849" s="1">
        <v>23886.75</v>
      </c>
      <c r="E2849" t="s">
        <v>11</v>
      </c>
      <c r="F2849" t="s">
        <v>378</v>
      </c>
      <c r="G2849" t="s">
        <v>2575</v>
      </c>
      <c r="H2849" s="3">
        <v>284911.57919999998</v>
      </c>
      <c r="I2849" s="3">
        <v>73869.802200000006</v>
      </c>
      <c r="J2849" t="s">
        <v>5790</v>
      </c>
      <c r="K2849" t="str">
        <f>_xlfn.XLOOKUP(A2849, Accounts!A:A, Accounts!E:E, "Not Found")</f>
        <v>Savings</v>
      </c>
      <c r="L2849" s="3">
        <f>_xlfn.XLOOKUP(A2849, Accounts!A:A, Accounts!G:G, 0)</f>
        <v>1319627958</v>
      </c>
      <c r="M2849" s="3" t="str">
        <f>_xlfn.XLOOKUP(A2849, Loan!A:A, Loan!D:D, "0")</f>
        <v>0</v>
      </c>
      <c r="N2849" s="3" t="str">
        <f>_xlfn.XLOOKUP(Customer8[[#This Row],[Account Number]],Transaction!C:C,Transaction!D:D)</f>
        <v>Online Payment</v>
      </c>
      <c r="O2849" s="3" t="str">
        <f>_xlfn.XLOOKUP(Customer8[[#This Row],[Account Number]], Transaction!C:C,Transaction!E:E)</f>
        <v>Card</v>
      </c>
      <c r="P2849" s="2">
        <f>_xlfn.XLOOKUP(Customer8[[#This Row],[Account Number]], Transaction!C:C,Transaction!F:F)</f>
        <v>44598</v>
      </c>
      <c r="Q2849" s="3">
        <f>Customer8[[#This Row],[Bank Deposit]]-Customer8[[#This Row],[Saving Accounts]]</f>
        <v>211041.77699999997</v>
      </c>
      <c r="R2849" s="3">
        <f>IF(AND(K2849="Current", Customer8[[#This Row],[Balance]]&gt;500000), Customer8[[#This Row],[Balance]]*1.02, Customer8[[#This Row],[Balance]])</f>
        <v>211041.77699999997</v>
      </c>
      <c r="S2849" s="3" t="str">
        <f>TEXT(Customer8[[#This Row],[Transaction_Date]], "MMM")</f>
        <v>Feb</v>
      </c>
      <c r="T2849" s="3" t="str">
        <f t="shared" si="44"/>
        <v>50-59 Yrs</v>
      </c>
      <c r="U2849" s="3" t="str">
        <f>TEXT(Customer8[[#This Row],[Transaction_Date]],"YYYY")</f>
        <v>2022</v>
      </c>
    </row>
    <row r="2850" spans="1:21" x14ac:dyDescent="0.35">
      <c r="A2850" t="s">
        <v>5791</v>
      </c>
      <c r="B2850">
        <v>741568626</v>
      </c>
      <c r="C2850">
        <v>36</v>
      </c>
      <c r="D2850" s="1">
        <v>31557</v>
      </c>
      <c r="E2850" t="s">
        <v>11</v>
      </c>
      <c r="F2850" t="s">
        <v>347</v>
      </c>
      <c r="G2850" t="s">
        <v>2575</v>
      </c>
      <c r="H2850" s="3">
        <v>531230.56999999995</v>
      </c>
      <c r="I2850" s="3">
        <v>306891.90029999998</v>
      </c>
      <c r="J2850" t="s">
        <v>5792</v>
      </c>
      <c r="K2850" t="str">
        <f>_xlfn.XLOOKUP(A2850, Accounts!A:A, Accounts!E:E, "Not Found")</f>
        <v>Current</v>
      </c>
      <c r="L2850" s="3">
        <f>_xlfn.XLOOKUP(A2850, Accounts!A:A, Accounts!G:G, 0)</f>
        <v>45600399</v>
      </c>
      <c r="M2850" s="3" t="str">
        <f>_xlfn.XLOOKUP(A2850, Loan!A:A, Loan!D:D, "0")</f>
        <v>0</v>
      </c>
      <c r="N2850" s="3" t="str">
        <f>_xlfn.XLOOKUP(Customer8[[#This Row],[Account Number]],Transaction!C:C,Transaction!D:D)</f>
        <v>Money Transfer</v>
      </c>
      <c r="O2850" s="3" t="str">
        <f>_xlfn.XLOOKUP(Customer8[[#This Row],[Account Number]], Transaction!C:C,Transaction!E:E)</f>
        <v>Mobile</v>
      </c>
      <c r="P2850" s="2">
        <f>_xlfn.XLOOKUP(Customer8[[#This Row],[Account Number]], Transaction!C:C,Transaction!F:F)</f>
        <v>44466</v>
      </c>
      <c r="Q2850" s="3">
        <f>Customer8[[#This Row],[Bank Deposit]]-Customer8[[#This Row],[Saving Accounts]]</f>
        <v>224338.66969999997</v>
      </c>
      <c r="R2850" s="3">
        <f>IF(AND(K2850="Current", Customer8[[#This Row],[Balance]]&gt;500000), Customer8[[#This Row],[Balance]]*1.02, Customer8[[#This Row],[Balance]])</f>
        <v>224338.66969999997</v>
      </c>
      <c r="S2850" s="3" t="str">
        <f>TEXT(Customer8[[#This Row],[Transaction_Date]], "MMM")</f>
        <v>Sep</v>
      </c>
      <c r="T2850" s="3" t="str">
        <f t="shared" si="44"/>
        <v>30-39 Yrs</v>
      </c>
      <c r="U2850" s="3" t="str">
        <f>TEXT(Customer8[[#This Row],[Transaction_Date]],"YYYY")</f>
        <v>2021</v>
      </c>
    </row>
    <row r="2851" spans="1:21" x14ac:dyDescent="0.35">
      <c r="A2851" t="s">
        <v>5793</v>
      </c>
      <c r="B2851">
        <v>652862459</v>
      </c>
      <c r="C2851">
        <v>75</v>
      </c>
      <c r="D2851" s="1">
        <v>17312.25</v>
      </c>
      <c r="E2851" t="s">
        <v>11</v>
      </c>
      <c r="F2851" t="s">
        <v>1544</v>
      </c>
      <c r="G2851" t="s">
        <v>2575</v>
      </c>
      <c r="H2851" s="3">
        <v>70177.954899999997</v>
      </c>
      <c r="I2851" s="3">
        <v>42305.389799999997</v>
      </c>
      <c r="J2851" t="s">
        <v>5794</v>
      </c>
      <c r="K2851" t="str">
        <f>_xlfn.XLOOKUP(A2851, Accounts!A:A, Accounts!E:E, "Not Found")</f>
        <v>Current</v>
      </c>
      <c r="L2851" s="3">
        <f>_xlfn.XLOOKUP(A2851, Accounts!A:A, Accounts!G:G, 0)</f>
        <v>1644566275</v>
      </c>
      <c r="M2851" s="3" t="str">
        <f>_xlfn.XLOOKUP(A2851, Loan!A:A, Loan!D:D, "0")</f>
        <v>0</v>
      </c>
      <c r="N2851" s="3" t="str">
        <f>_xlfn.XLOOKUP(Customer8[[#This Row],[Account Number]],Transaction!C:C,Transaction!D:D)</f>
        <v>Cash Withdrawal</v>
      </c>
      <c r="O2851" s="3" t="str">
        <f>_xlfn.XLOOKUP(Customer8[[#This Row],[Account Number]], Transaction!C:C,Transaction!E:E)</f>
        <v>ATM</v>
      </c>
      <c r="P2851" s="2">
        <f>_xlfn.XLOOKUP(Customer8[[#This Row],[Account Number]], Transaction!C:C,Transaction!F:F)</f>
        <v>44251</v>
      </c>
      <c r="Q2851" s="3">
        <f>Customer8[[#This Row],[Bank Deposit]]-Customer8[[#This Row],[Saving Accounts]]</f>
        <v>27872.5651</v>
      </c>
      <c r="R2851" s="3">
        <f>IF(AND(K2851="Current", Customer8[[#This Row],[Balance]]&gt;500000), Customer8[[#This Row],[Balance]]*1.02, Customer8[[#This Row],[Balance]])</f>
        <v>27872.5651</v>
      </c>
      <c r="S2851" s="3" t="str">
        <f>TEXT(Customer8[[#This Row],[Transaction_Date]], "MMM")</f>
        <v>Feb</v>
      </c>
      <c r="T2851" s="3" t="str">
        <f t="shared" si="44"/>
        <v>70 Yrs &amp; Above</v>
      </c>
      <c r="U2851" s="3" t="str">
        <f>TEXT(Customer8[[#This Row],[Transaction_Date]],"YYYY")</f>
        <v>2021</v>
      </c>
    </row>
    <row r="2852" spans="1:21" x14ac:dyDescent="0.35">
      <c r="A2852" t="s">
        <v>5795</v>
      </c>
      <c r="B2852">
        <v>998752321</v>
      </c>
      <c r="C2852">
        <v>61</v>
      </c>
      <c r="D2852" s="1">
        <v>22425.75</v>
      </c>
      <c r="E2852" t="s">
        <v>11</v>
      </c>
      <c r="F2852" t="s">
        <v>263</v>
      </c>
      <c r="G2852" t="s">
        <v>2575</v>
      </c>
      <c r="H2852" s="3">
        <v>1457194.6137999999</v>
      </c>
      <c r="I2852" s="3">
        <v>145258.32380000001</v>
      </c>
      <c r="J2852" t="s">
        <v>5796</v>
      </c>
      <c r="K2852" t="str">
        <f>_xlfn.XLOOKUP(A2852, Accounts!A:A, Accounts!E:E, "Not Found")</f>
        <v>Current</v>
      </c>
      <c r="L2852" s="3">
        <f>_xlfn.XLOOKUP(A2852, Accounts!A:A, Accounts!G:G, 0)</f>
        <v>1135856925</v>
      </c>
      <c r="M2852" s="3" t="str">
        <f>_xlfn.XLOOKUP(A2852, Loan!A:A, Loan!D:D, "0")</f>
        <v>0</v>
      </c>
      <c r="N2852" s="3" t="str">
        <f>_xlfn.XLOOKUP(Customer8[[#This Row],[Account Number]],Transaction!C:C,Transaction!D:D)</f>
        <v>Money Transfer</v>
      </c>
      <c r="O2852" s="3" t="str">
        <f>_xlfn.XLOOKUP(Customer8[[#This Row],[Account Number]], Transaction!C:C,Transaction!E:E)</f>
        <v>Mobile</v>
      </c>
      <c r="P2852" s="2">
        <f>_xlfn.XLOOKUP(Customer8[[#This Row],[Account Number]], Transaction!C:C,Transaction!F:F)</f>
        <v>44654</v>
      </c>
      <c r="Q2852" s="3">
        <f>Customer8[[#This Row],[Bank Deposit]]-Customer8[[#This Row],[Saving Accounts]]</f>
        <v>1311936.29</v>
      </c>
      <c r="R2852" s="3">
        <f>IF(AND(K2852="Current", Customer8[[#This Row],[Balance]]&gt;500000), Customer8[[#This Row],[Balance]]*1.02, Customer8[[#This Row],[Balance]])</f>
        <v>1338175.0158000002</v>
      </c>
      <c r="S2852" s="3" t="str">
        <f>TEXT(Customer8[[#This Row],[Transaction_Date]], "MMM")</f>
        <v>Apr</v>
      </c>
      <c r="T2852" s="3" t="str">
        <f t="shared" si="44"/>
        <v>60-69 Yrs</v>
      </c>
      <c r="U2852" s="3" t="str">
        <f>TEXT(Customer8[[#This Row],[Transaction_Date]],"YYYY")</f>
        <v>2022</v>
      </c>
    </row>
    <row r="2853" spans="1:21" x14ac:dyDescent="0.35">
      <c r="A2853" t="s">
        <v>5797</v>
      </c>
      <c r="B2853">
        <v>710131099</v>
      </c>
      <c r="C2853">
        <v>48</v>
      </c>
      <c r="D2853" s="1">
        <v>27174</v>
      </c>
      <c r="E2853" t="s">
        <v>11</v>
      </c>
      <c r="F2853" t="s">
        <v>208</v>
      </c>
      <c r="G2853" t="s">
        <v>2575</v>
      </c>
      <c r="H2853" s="3">
        <v>0</v>
      </c>
      <c r="I2853" s="3">
        <v>0</v>
      </c>
      <c r="J2853" t="s">
        <v>5798</v>
      </c>
      <c r="K2853" t="str">
        <f>_xlfn.XLOOKUP(A2853, Accounts!A:A, Accounts!E:E, "Not Found")</f>
        <v>Corporate</v>
      </c>
      <c r="L2853" s="3">
        <f>_xlfn.XLOOKUP(A2853, Accounts!A:A, Accounts!G:G, 0)</f>
        <v>203317086</v>
      </c>
      <c r="M2853" s="3" t="str">
        <f>_xlfn.XLOOKUP(A2853, Loan!A:A, Loan!D:D, "0")</f>
        <v>0</v>
      </c>
      <c r="N2853" s="3" t="str">
        <f>_xlfn.XLOOKUP(Customer8[[#This Row],[Account Number]],Transaction!C:C,Transaction!D:D)</f>
        <v>Money Transfer</v>
      </c>
      <c r="O2853" s="3" t="str">
        <f>_xlfn.XLOOKUP(Customer8[[#This Row],[Account Number]], Transaction!C:C,Transaction!E:E)</f>
        <v>Bank</v>
      </c>
      <c r="P2853" s="2">
        <f>_xlfn.XLOOKUP(Customer8[[#This Row],[Account Number]], Transaction!C:C,Transaction!F:F)</f>
        <v>44335</v>
      </c>
      <c r="Q2853" s="3">
        <f>Customer8[[#This Row],[Bank Deposit]]-Customer8[[#This Row],[Saving Accounts]]</f>
        <v>0</v>
      </c>
      <c r="R2853" s="3">
        <f>IF(AND(K2853="Current", Customer8[[#This Row],[Balance]]&gt;500000), Customer8[[#This Row],[Balance]]*1.02, Customer8[[#This Row],[Balance]])</f>
        <v>0</v>
      </c>
      <c r="S2853" s="3" t="str">
        <f>TEXT(Customer8[[#This Row],[Transaction_Date]], "MMM")</f>
        <v>May</v>
      </c>
      <c r="T2853" s="3" t="str">
        <f t="shared" si="44"/>
        <v>40-49 Yrs</v>
      </c>
      <c r="U2853" s="3" t="str">
        <f>TEXT(Customer8[[#This Row],[Transaction_Date]],"YYYY")</f>
        <v>2021</v>
      </c>
    </row>
    <row r="2854" spans="1:21" x14ac:dyDescent="0.35">
      <c r="A2854" t="s">
        <v>5799</v>
      </c>
      <c r="B2854">
        <v>183697653</v>
      </c>
      <c r="C2854">
        <v>23</v>
      </c>
      <c r="D2854" s="1">
        <v>36305.25</v>
      </c>
      <c r="E2854" t="s">
        <v>11</v>
      </c>
      <c r="F2854" t="s">
        <v>514</v>
      </c>
      <c r="G2854" t="s">
        <v>2575</v>
      </c>
      <c r="H2854" s="3">
        <v>112112.5358</v>
      </c>
      <c r="I2854" s="3">
        <v>30733.458200000001</v>
      </c>
      <c r="J2854" t="s">
        <v>5800</v>
      </c>
      <c r="K2854" t="str">
        <f>_xlfn.XLOOKUP(A2854, Accounts!A:A, Accounts!E:E, "Not Found")</f>
        <v>Domiciliary</v>
      </c>
      <c r="L2854" s="3">
        <f>_xlfn.XLOOKUP(A2854, Accounts!A:A, Accounts!G:G, 0)</f>
        <v>3038296872</v>
      </c>
      <c r="M2854" s="3" t="str">
        <f>_xlfn.XLOOKUP(A2854, Loan!A:A, Loan!D:D, "0")</f>
        <v>0</v>
      </c>
      <c r="N2854" s="3" t="str">
        <f>_xlfn.XLOOKUP(Customer8[[#This Row],[Account Number]],Transaction!C:C,Transaction!D:D)</f>
        <v>Money Transfer</v>
      </c>
      <c r="O2854" s="3" t="str">
        <f>_xlfn.XLOOKUP(Customer8[[#This Row],[Account Number]], Transaction!C:C,Transaction!E:E)</f>
        <v>Bank</v>
      </c>
      <c r="P2854" s="2">
        <f>_xlfn.XLOOKUP(Customer8[[#This Row],[Account Number]], Transaction!C:C,Transaction!F:F)</f>
        <v>44578</v>
      </c>
      <c r="Q2854" s="3">
        <f>Customer8[[#This Row],[Bank Deposit]]-Customer8[[#This Row],[Saving Accounts]]</f>
        <v>81379.07759999999</v>
      </c>
      <c r="R2854" s="3">
        <f>IF(AND(K2854="Current", Customer8[[#This Row],[Balance]]&gt;500000), Customer8[[#This Row],[Balance]]*1.02, Customer8[[#This Row],[Balance]])</f>
        <v>81379.07759999999</v>
      </c>
      <c r="S2854" s="3" t="str">
        <f>TEXT(Customer8[[#This Row],[Transaction_Date]], "MMM")</f>
        <v>Jan</v>
      </c>
      <c r="T2854" s="3" t="str">
        <f t="shared" si="44"/>
        <v>20-29 Yrs</v>
      </c>
      <c r="U2854" s="3" t="str">
        <f>TEXT(Customer8[[#This Row],[Transaction_Date]],"YYYY")</f>
        <v>2022</v>
      </c>
    </row>
    <row r="2855" spans="1:21" x14ac:dyDescent="0.35">
      <c r="A2855" t="s">
        <v>5801</v>
      </c>
      <c r="B2855">
        <v>388129904</v>
      </c>
      <c r="C2855">
        <v>42</v>
      </c>
      <c r="D2855" s="1">
        <v>29365.5</v>
      </c>
      <c r="E2855" t="s">
        <v>11</v>
      </c>
      <c r="F2855" t="s">
        <v>776</v>
      </c>
      <c r="G2855" t="s">
        <v>2575</v>
      </c>
      <c r="H2855" s="3">
        <v>729015.72640000004</v>
      </c>
      <c r="I2855" s="3">
        <v>190842.33600000001</v>
      </c>
      <c r="J2855" t="s">
        <v>5802</v>
      </c>
      <c r="K2855" t="str">
        <f>_xlfn.XLOOKUP(A2855, Accounts!A:A, Accounts!E:E, "Not Found")</f>
        <v>Current</v>
      </c>
      <c r="L2855" s="3">
        <f>_xlfn.XLOOKUP(A2855, Accounts!A:A, Accounts!G:G, 0)</f>
        <v>226527</v>
      </c>
      <c r="M2855" s="3" t="str">
        <f>_xlfn.XLOOKUP(A2855, Loan!A:A, Loan!D:D, "0")</f>
        <v>0</v>
      </c>
      <c r="N2855" s="3" t="str">
        <f>_xlfn.XLOOKUP(Customer8[[#This Row],[Account Number]],Transaction!C:C,Transaction!D:D)</f>
        <v>Checks</v>
      </c>
      <c r="O2855" s="3" t="str">
        <f>_xlfn.XLOOKUP(Customer8[[#This Row],[Account Number]], Transaction!C:C,Transaction!E:E)</f>
        <v>Bank</v>
      </c>
      <c r="P2855" s="2">
        <f>_xlfn.XLOOKUP(Customer8[[#This Row],[Account Number]], Transaction!C:C,Transaction!F:F)</f>
        <v>44365</v>
      </c>
      <c r="Q2855" s="3">
        <f>Customer8[[#This Row],[Bank Deposit]]-Customer8[[#This Row],[Saving Accounts]]</f>
        <v>538173.39040000003</v>
      </c>
      <c r="R2855" s="3">
        <f>IF(AND(K2855="Current", Customer8[[#This Row],[Balance]]&gt;500000), Customer8[[#This Row],[Balance]]*1.02, Customer8[[#This Row],[Balance]])</f>
        <v>548936.85820800008</v>
      </c>
      <c r="S2855" s="3" t="str">
        <f>TEXT(Customer8[[#This Row],[Transaction_Date]], "MMM")</f>
        <v>Jun</v>
      </c>
      <c r="T2855" s="3" t="str">
        <f t="shared" si="44"/>
        <v>40-49 Yrs</v>
      </c>
      <c r="U2855" s="3" t="str">
        <f>TEXT(Customer8[[#This Row],[Transaction_Date]],"YYYY")</f>
        <v>2021</v>
      </c>
    </row>
    <row r="2856" spans="1:21" x14ac:dyDescent="0.35">
      <c r="A2856" t="s">
        <v>5803</v>
      </c>
      <c r="B2856">
        <v>126238837</v>
      </c>
      <c r="C2856">
        <v>36</v>
      </c>
      <c r="D2856" s="1">
        <v>31557</v>
      </c>
      <c r="E2856" t="s">
        <v>11</v>
      </c>
      <c r="F2856" t="s">
        <v>163</v>
      </c>
      <c r="G2856" t="s">
        <v>2575</v>
      </c>
      <c r="H2856" s="3">
        <v>955530.72</v>
      </c>
      <c r="I2856" s="3">
        <v>186089.60769999999</v>
      </c>
      <c r="J2856" t="s">
        <v>5804</v>
      </c>
      <c r="K2856" t="str">
        <f>_xlfn.XLOOKUP(A2856, Accounts!A:A, Accounts!E:E, "Not Found")</f>
        <v>Domiciliary</v>
      </c>
      <c r="L2856" s="3">
        <f>_xlfn.XLOOKUP(A2856, Accounts!A:A, Accounts!G:G, 0)</f>
        <v>773704017</v>
      </c>
      <c r="M2856" s="3" t="str">
        <f>_xlfn.XLOOKUP(A2856, Loan!A:A, Loan!D:D, "0")</f>
        <v>0</v>
      </c>
      <c r="N2856" s="3" t="str">
        <f>_xlfn.XLOOKUP(Customer8[[#This Row],[Account Number]],Transaction!C:C,Transaction!D:D)</f>
        <v>Cash Withdrawal</v>
      </c>
      <c r="O2856" s="3" t="str">
        <f>_xlfn.XLOOKUP(Customer8[[#This Row],[Account Number]], Transaction!C:C,Transaction!E:E)</f>
        <v>POS</v>
      </c>
      <c r="P2856" s="2">
        <f>_xlfn.XLOOKUP(Customer8[[#This Row],[Account Number]], Transaction!C:C,Transaction!F:F)</f>
        <v>44311</v>
      </c>
      <c r="Q2856" s="3">
        <f>Customer8[[#This Row],[Bank Deposit]]-Customer8[[#This Row],[Saving Accounts]]</f>
        <v>769441.11229999992</v>
      </c>
      <c r="R2856" s="3">
        <f>IF(AND(K2856="Current", Customer8[[#This Row],[Balance]]&gt;500000), Customer8[[#This Row],[Balance]]*1.02, Customer8[[#This Row],[Balance]])</f>
        <v>769441.11229999992</v>
      </c>
      <c r="S2856" s="3" t="str">
        <f>TEXT(Customer8[[#This Row],[Transaction_Date]], "MMM")</f>
        <v>Apr</v>
      </c>
      <c r="T2856" s="3" t="str">
        <f t="shared" si="44"/>
        <v>30-39 Yrs</v>
      </c>
      <c r="U2856" s="3" t="str">
        <f>TEXT(Customer8[[#This Row],[Transaction_Date]],"YYYY")</f>
        <v>2021</v>
      </c>
    </row>
    <row r="2857" spans="1:21" x14ac:dyDescent="0.35">
      <c r="A2857" t="s">
        <v>5805</v>
      </c>
      <c r="B2857">
        <v>290965816</v>
      </c>
      <c r="C2857">
        <v>56</v>
      </c>
      <c r="D2857" s="1">
        <v>24252</v>
      </c>
      <c r="E2857" t="s">
        <v>11</v>
      </c>
      <c r="F2857" t="s">
        <v>738</v>
      </c>
      <c r="G2857" t="s">
        <v>2575</v>
      </c>
      <c r="H2857" s="3">
        <v>129367.9675</v>
      </c>
      <c r="I2857" s="3">
        <v>27178.2366</v>
      </c>
      <c r="J2857" t="s">
        <v>5806</v>
      </c>
      <c r="K2857" t="str">
        <f>_xlfn.XLOOKUP(A2857, Accounts!A:A, Accounts!E:E, "Not Found")</f>
        <v>Domiciliary</v>
      </c>
      <c r="L2857" s="3">
        <f>_xlfn.XLOOKUP(A2857, Accounts!A:A, Accounts!G:G, 0)</f>
        <v>1473178434</v>
      </c>
      <c r="M2857" s="3" t="str">
        <f>_xlfn.XLOOKUP(A2857, Loan!A:A, Loan!D:D, "0")</f>
        <v>0</v>
      </c>
      <c r="N2857" s="3" t="str">
        <f>_xlfn.XLOOKUP(Customer8[[#This Row],[Account Number]],Transaction!C:C,Transaction!D:D)</f>
        <v>Cash Withdrawal</v>
      </c>
      <c r="O2857" s="3" t="str">
        <f>_xlfn.XLOOKUP(Customer8[[#This Row],[Account Number]], Transaction!C:C,Transaction!E:E)</f>
        <v>POS</v>
      </c>
      <c r="P2857" s="2">
        <f>_xlfn.XLOOKUP(Customer8[[#This Row],[Account Number]], Transaction!C:C,Transaction!F:F)</f>
        <v>44523</v>
      </c>
      <c r="Q2857" s="3">
        <f>Customer8[[#This Row],[Bank Deposit]]-Customer8[[#This Row],[Saving Accounts]]</f>
        <v>102189.7309</v>
      </c>
      <c r="R2857" s="3">
        <f>IF(AND(K2857="Current", Customer8[[#This Row],[Balance]]&gt;500000), Customer8[[#This Row],[Balance]]*1.02, Customer8[[#This Row],[Balance]])</f>
        <v>102189.7309</v>
      </c>
      <c r="S2857" s="3" t="str">
        <f>TEXT(Customer8[[#This Row],[Transaction_Date]], "MMM")</f>
        <v>Nov</v>
      </c>
      <c r="T2857" s="3" t="str">
        <f t="shared" si="44"/>
        <v>50-59 Yrs</v>
      </c>
      <c r="U2857" s="3" t="str">
        <f>TEXT(Customer8[[#This Row],[Transaction_Date]],"YYYY")</f>
        <v>2021</v>
      </c>
    </row>
    <row r="2858" spans="1:21" x14ac:dyDescent="0.35">
      <c r="A2858" t="s">
        <v>5807</v>
      </c>
      <c r="B2858">
        <v>27198565</v>
      </c>
      <c r="C2858">
        <v>44</v>
      </c>
      <c r="D2858" s="1">
        <v>28635</v>
      </c>
      <c r="E2858" t="s">
        <v>11</v>
      </c>
      <c r="F2858" t="s">
        <v>166</v>
      </c>
      <c r="G2858" t="s">
        <v>2575</v>
      </c>
      <c r="H2858" s="3">
        <v>136148.51</v>
      </c>
      <c r="I2858" s="3">
        <v>109541.8605</v>
      </c>
      <c r="J2858" t="s">
        <v>3061</v>
      </c>
      <c r="K2858" t="str">
        <f>_xlfn.XLOOKUP(A2858, Accounts!A:A, Accounts!E:E, "Not Found")</f>
        <v>Domiciliary</v>
      </c>
      <c r="L2858" s="3">
        <f>_xlfn.XLOOKUP(A2858, Accounts!A:A, Accounts!G:G, 0)</f>
        <v>3128625545</v>
      </c>
      <c r="M2858" s="3" t="str">
        <f>_xlfn.XLOOKUP(A2858, Loan!A:A, Loan!D:D, "0")</f>
        <v>0</v>
      </c>
      <c r="N2858" s="3" t="str">
        <f>_xlfn.XLOOKUP(Customer8[[#This Row],[Account Number]],Transaction!C:C,Transaction!D:D)</f>
        <v>Money Deposit</v>
      </c>
      <c r="O2858" s="3" t="str">
        <f>_xlfn.XLOOKUP(Customer8[[#This Row],[Account Number]], Transaction!C:C,Transaction!E:E)</f>
        <v>Bank</v>
      </c>
      <c r="P2858" s="2">
        <f>_xlfn.XLOOKUP(Customer8[[#This Row],[Account Number]], Transaction!C:C,Transaction!F:F)</f>
        <v>44264</v>
      </c>
      <c r="Q2858" s="3">
        <f>Customer8[[#This Row],[Bank Deposit]]-Customer8[[#This Row],[Saving Accounts]]</f>
        <v>26606.649500000014</v>
      </c>
      <c r="R2858" s="3">
        <f>IF(AND(K2858="Current", Customer8[[#This Row],[Balance]]&gt;500000), Customer8[[#This Row],[Balance]]*1.02, Customer8[[#This Row],[Balance]])</f>
        <v>26606.649500000014</v>
      </c>
      <c r="S2858" s="3" t="str">
        <f>TEXT(Customer8[[#This Row],[Transaction_Date]], "MMM")</f>
        <v>Mar</v>
      </c>
      <c r="T2858" s="3" t="str">
        <f t="shared" si="44"/>
        <v>40-49 Yrs</v>
      </c>
      <c r="U2858" s="3" t="str">
        <f>TEXT(Customer8[[#This Row],[Transaction_Date]],"YYYY")</f>
        <v>2021</v>
      </c>
    </row>
    <row r="2859" spans="1:21" x14ac:dyDescent="0.35">
      <c r="A2859" t="s">
        <v>5808</v>
      </c>
      <c r="B2859">
        <v>171703363</v>
      </c>
      <c r="C2859">
        <v>82</v>
      </c>
      <c r="D2859" s="1">
        <v>14755.5</v>
      </c>
      <c r="E2859" t="s">
        <v>11</v>
      </c>
      <c r="F2859" t="s">
        <v>60</v>
      </c>
      <c r="G2859" t="s">
        <v>2575</v>
      </c>
      <c r="H2859" s="3">
        <v>2059977.7519</v>
      </c>
      <c r="I2859" s="3">
        <v>252191.2157</v>
      </c>
      <c r="J2859" t="s">
        <v>5809</v>
      </c>
      <c r="K2859" t="str">
        <f>_xlfn.XLOOKUP(A2859, Accounts!A:A, Accounts!E:E, "Not Found")</f>
        <v>Domiciliary</v>
      </c>
      <c r="L2859" s="3">
        <f>_xlfn.XLOOKUP(A2859, Accounts!A:A, Accounts!G:G, 0)</f>
        <v>997910982</v>
      </c>
      <c r="M2859" s="3" t="str">
        <f>_xlfn.XLOOKUP(A2859, Loan!A:A, Loan!D:D, "0")</f>
        <v>0</v>
      </c>
      <c r="N2859" s="3" t="str">
        <f>_xlfn.XLOOKUP(Customer8[[#This Row],[Account Number]],Transaction!C:C,Transaction!D:D)</f>
        <v>Money Transfer</v>
      </c>
      <c r="O2859" s="3" t="str">
        <f>_xlfn.XLOOKUP(Customer8[[#This Row],[Account Number]], Transaction!C:C,Transaction!E:E)</f>
        <v>Bank</v>
      </c>
      <c r="P2859" s="2">
        <f>_xlfn.XLOOKUP(Customer8[[#This Row],[Account Number]], Transaction!C:C,Transaction!F:F)</f>
        <v>44225</v>
      </c>
      <c r="Q2859" s="3">
        <f>Customer8[[#This Row],[Bank Deposit]]-Customer8[[#This Row],[Saving Accounts]]</f>
        <v>1807786.5362</v>
      </c>
      <c r="R2859" s="3">
        <f>IF(AND(K2859="Current", Customer8[[#This Row],[Balance]]&gt;500000), Customer8[[#This Row],[Balance]]*1.02, Customer8[[#This Row],[Balance]])</f>
        <v>1807786.5362</v>
      </c>
      <c r="S2859" s="3" t="str">
        <f>TEXT(Customer8[[#This Row],[Transaction_Date]], "MMM")</f>
        <v>Jan</v>
      </c>
      <c r="T2859" s="3" t="str">
        <f t="shared" si="44"/>
        <v>70 Yrs &amp; Above</v>
      </c>
      <c r="U2859" s="3" t="str">
        <f>TEXT(Customer8[[#This Row],[Transaction_Date]],"YYYY")</f>
        <v>2021</v>
      </c>
    </row>
    <row r="2860" spans="1:21" x14ac:dyDescent="0.35">
      <c r="A2860" t="s">
        <v>5810</v>
      </c>
      <c r="B2860">
        <v>409989446</v>
      </c>
      <c r="C2860">
        <v>66</v>
      </c>
      <c r="D2860" s="1">
        <v>20599.5</v>
      </c>
      <c r="E2860" t="s">
        <v>11</v>
      </c>
      <c r="F2860" t="s">
        <v>279</v>
      </c>
      <c r="G2860" t="s">
        <v>2575</v>
      </c>
      <c r="H2860" s="3">
        <v>443300.0882</v>
      </c>
      <c r="I2860" s="3">
        <v>93271.528600000005</v>
      </c>
      <c r="J2860" t="s">
        <v>5811</v>
      </c>
      <c r="K2860" t="str">
        <f>_xlfn.XLOOKUP(A2860, Accounts!A:A, Accounts!E:E, "Not Found")</f>
        <v>Corporate</v>
      </c>
      <c r="L2860" s="3">
        <f>_xlfn.XLOOKUP(A2860, Accounts!A:A, Accounts!G:G, 0)</f>
        <v>2793424704</v>
      </c>
      <c r="M2860" s="3">
        <f>_xlfn.XLOOKUP(A2860, Loan!A:A, Loan!D:D, "0")</f>
        <v>7973843976</v>
      </c>
      <c r="N2860" s="3" t="str">
        <f>_xlfn.XLOOKUP(Customer8[[#This Row],[Account Number]],Transaction!C:C,Transaction!D:D)</f>
        <v>Loan Payment</v>
      </c>
      <c r="O2860" s="3" t="str">
        <f>_xlfn.XLOOKUP(Customer8[[#This Row],[Account Number]], Transaction!C:C,Transaction!E:E)</f>
        <v>AFT</v>
      </c>
      <c r="P2860" s="2">
        <f>_xlfn.XLOOKUP(Customer8[[#This Row],[Account Number]], Transaction!C:C,Transaction!F:F)</f>
        <v>44257</v>
      </c>
      <c r="Q2860" s="3">
        <f>Customer8[[#This Row],[Bank Deposit]]-Customer8[[#This Row],[Saving Accounts]]</f>
        <v>350028.55959999998</v>
      </c>
      <c r="R2860" s="3">
        <f>IF(AND(K2860="Current", Customer8[[#This Row],[Balance]]&gt;500000), Customer8[[#This Row],[Balance]]*1.02, Customer8[[#This Row],[Balance]])</f>
        <v>350028.55959999998</v>
      </c>
      <c r="S2860" s="3" t="str">
        <f>TEXT(Customer8[[#This Row],[Transaction_Date]], "MMM")</f>
        <v>Mar</v>
      </c>
      <c r="T2860" s="3" t="str">
        <f t="shared" si="44"/>
        <v>60-69 Yrs</v>
      </c>
      <c r="U2860" s="3" t="str">
        <f>TEXT(Customer8[[#This Row],[Transaction_Date]],"YYYY")</f>
        <v>2021</v>
      </c>
    </row>
    <row r="2861" spans="1:21" x14ac:dyDescent="0.35">
      <c r="A2861" t="s">
        <v>5812</v>
      </c>
      <c r="B2861">
        <v>599797239</v>
      </c>
      <c r="C2861">
        <v>65</v>
      </c>
      <c r="D2861" s="1">
        <v>20964.75</v>
      </c>
      <c r="E2861" t="s">
        <v>11</v>
      </c>
      <c r="F2861" t="s">
        <v>1762</v>
      </c>
      <c r="G2861" t="s">
        <v>2575</v>
      </c>
      <c r="H2861" s="3">
        <v>1021773.4917</v>
      </c>
      <c r="I2861" s="3">
        <v>280987.71019999997</v>
      </c>
      <c r="J2861" t="s">
        <v>5813</v>
      </c>
      <c r="K2861" t="str">
        <f>_xlfn.XLOOKUP(A2861, Accounts!A:A, Accounts!E:E, "Not Found")</f>
        <v>Current</v>
      </c>
      <c r="L2861" s="3">
        <f>_xlfn.XLOOKUP(A2861, Accounts!A:A, Accounts!G:G, 0)</f>
        <v>283534125</v>
      </c>
      <c r="M2861" s="3">
        <f>_xlfn.XLOOKUP(A2861, Loan!A:A, Loan!D:D, "0")</f>
        <v>3077448</v>
      </c>
      <c r="N2861" s="3" t="str">
        <f>_xlfn.XLOOKUP(Customer8[[#This Row],[Account Number]],Transaction!C:C,Transaction!D:D)</f>
        <v>Loan Payment</v>
      </c>
      <c r="O2861" s="3" t="str">
        <f>_xlfn.XLOOKUP(Customer8[[#This Row],[Account Number]], Transaction!C:C,Transaction!E:E)</f>
        <v>AFT</v>
      </c>
      <c r="P2861" s="2">
        <f>_xlfn.XLOOKUP(Customer8[[#This Row],[Account Number]], Transaction!C:C,Transaction!F:F)</f>
        <v>44634</v>
      </c>
      <c r="Q2861" s="3">
        <f>Customer8[[#This Row],[Bank Deposit]]-Customer8[[#This Row],[Saving Accounts]]</f>
        <v>740785.78150000004</v>
      </c>
      <c r="R2861" s="3">
        <f>IF(AND(K2861="Current", Customer8[[#This Row],[Balance]]&gt;500000), Customer8[[#This Row],[Balance]]*1.02, Customer8[[#This Row],[Balance]])</f>
        <v>755601.49713000003</v>
      </c>
      <c r="S2861" s="3" t="str">
        <f>TEXT(Customer8[[#This Row],[Transaction_Date]], "MMM")</f>
        <v>Mar</v>
      </c>
      <c r="T2861" s="3" t="str">
        <f t="shared" si="44"/>
        <v>60-69 Yrs</v>
      </c>
      <c r="U2861" s="3" t="str">
        <f>TEXT(Customer8[[#This Row],[Transaction_Date]],"YYYY")</f>
        <v>2022</v>
      </c>
    </row>
    <row r="2862" spans="1:21" x14ac:dyDescent="0.35">
      <c r="A2862" t="s">
        <v>5814</v>
      </c>
      <c r="B2862">
        <v>24757395</v>
      </c>
      <c r="C2862">
        <v>84</v>
      </c>
      <c r="D2862" s="1">
        <v>14025</v>
      </c>
      <c r="E2862" t="s">
        <v>11</v>
      </c>
      <c r="F2862" t="s">
        <v>338</v>
      </c>
      <c r="G2862" t="s">
        <v>2575</v>
      </c>
      <c r="H2862" s="3">
        <v>921518.11620000005</v>
      </c>
      <c r="I2862" s="3">
        <v>421301.32789999997</v>
      </c>
      <c r="J2862" t="s">
        <v>5815</v>
      </c>
      <c r="K2862" t="str">
        <f>_xlfn.XLOOKUP(A2862, Accounts!A:A, Accounts!E:E, "Not Found")</f>
        <v>Current</v>
      </c>
      <c r="L2862" s="3">
        <f>_xlfn.XLOOKUP(A2862, Accounts!A:A, Accounts!G:G, 0)</f>
        <v>221165776</v>
      </c>
      <c r="M2862" s="3" t="str">
        <f>_xlfn.XLOOKUP(A2862, Loan!A:A, Loan!D:D, "0")</f>
        <v>0</v>
      </c>
      <c r="N2862" s="3" t="str">
        <f>_xlfn.XLOOKUP(Customer8[[#This Row],[Account Number]],Transaction!C:C,Transaction!D:D)</f>
        <v>Online Payment</v>
      </c>
      <c r="O2862" s="3" t="str">
        <f>_xlfn.XLOOKUP(Customer8[[#This Row],[Account Number]], Transaction!C:C,Transaction!E:E)</f>
        <v>Internet Banking</v>
      </c>
      <c r="P2862" s="2">
        <f>_xlfn.XLOOKUP(Customer8[[#This Row],[Account Number]], Transaction!C:C,Transaction!F:F)</f>
        <v>44430</v>
      </c>
      <c r="Q2862" s="3">
        <f>Customer8[[#This Row],[Bank Deposit]]-Customer8[[#This Row],[Saving Accounts]]</f>
        <v>500216.78830000007</v>
      </c>
      <c r="R2862" s="3">
        <f>IF(AND(K2862="Current", Customer8[[#This Row],[Balance]]&gt;500000), Customer8[[#This Row],[Balance]]*1.02, Customer8[[#This Row],[Balance]])</f>
        <v>510221.12406600011</v>
      </c>
      <c r="S2862" s="3" t="str">
        <f>TEXT(Customer8[[#This Row],[Transaction_Date]], "MMM")</f>
        <v>Aug</v>
      </c>
      <c r="T2862" s="3" t="str">
        <f t="shared" si="44"/>
        <v>70 Yrs &amp; Above</v>
      </c>
      <c r="U2862" s="3" t="str">
        <f>TEXT(Customer8[[#This Row],[Transaction_Date]],"YYYY")</f>
        <v>2021</v>
      </c>
    </row>
    <row r="2863" spans="1:21" x14ac:dyDescent="0.35">
      <c r="A2863" t="s">
        <v>5816</v>
      </c>
      <c r="B2863">
        <v>574901635</v>
      </c>
      <c r="C2863">
        <v>53</v>
      </c>
      <c r="D2863" s="1">
        <v>25347.75</v>
      </c>
      <c r="E2863" t="s">
        <v>11</v>
      </c>
      <c r="F2863" t="s">
        <v>124</v>
      </c>
      <c r="G2863" t="s">
        <v>2575</v>
      </c>
      <c r="H2863" s="3">
        <v>870565.34069999994</v>
      </c>
      <c r="I2863" s="3">
        <v>783508.80669999996</v>
      </c>
      <c r="J2863" t="s">
        <v>5817</v>
      </c>
      <c r="K2863" t="str">
        <f>_xlfn.XLOOKUP(A2863, Accounts!A:A, Accounts!E:E, "Not Found")</f>
        <v>Joint</v>
      </c>
      <c r="L2863" s="3">
        <f>_xlfn.XLOOKUP(A2863, Accounts!A:A, Accounts!G:G, 0)</f>
        <v>530677068</v>
      </c>
      <c r="M2863" s="3" t="str">
        <f>_xlfn.XLOOKUP(A2863, Loan!A:A, Loan!D:D, "0")</f>
        <v>0</v>
      </c>
      <c r="N2863" s="3" t="str">
        <f>_xlfn.XLOOKUP(Customer8[[#This Row],[Account Number]],Transaction!C:C,Transaction!D:D)</f>
        <v>Money Deposit</v>
      </c>
      <c r="O2863" s="3" t="str">
        <f>_xlfn.XLOOKUP(Customer8[[#This Row],[Account Number]], Transaction!C:C,Transaction!E:E)</f>
        <v>Bank</v>
      </c>
      <c r="P2863" s="2">
        <f>_xlfn.XLOOKUP(Customer8[[#This Row],[Account Number]], Transaction!C:C,Transaction!F:F)</f>
        <v>44352</v>
      </c>
      <c r="Q2863" s="3">
        <f>Customer8[[#This Row],[Bank Deposit]]-Customer8[[#This Row],[Saving Accounts]]</f>
        <v>87056.533999999985</v>
      </c>
      <c r="R2863" s="3">
        <f>IF(AND(K2863="Current", Customer8[[#This Row],[Balance]]&gt;500000), Customer8[[#This Row],[Balance]]*1.02, Customer8[[#This Row],[Balance]])</f>
        <v>87056.533999999985</v>
      </c>
      <c r="S2863" s="3" t="str">
        <f>TEXT(Customer8[[#This Row],[Transaction_Date]], "MMM")</f>
        <v>Jun</v>
      </c>
      <c r="T2863" s="3" t="str">
        <f t="shared" si="44"/>
        <v>50-59 Yrs</v>
      </c>
      <c r="U2863" s="3" t="str">
        <f>TEXT(Customer8[[#This Row],[Transaction_Date]],"YYYY")</f>
        <v>2021</v>
      </c>
    </row>
    <row r="2864" spans="1:21" x14ac:dyDescent="0.35">
      <c r="A2864" t="s">
        <v>5818</v>
      </c>
      <c r="B2864">
        <v>589094059</v>
      </c>
      <c r="C2864">
        <v>42</v>
      </c>
      <c r="D2864" s="1">
        <v>29365.5</v>
      </c>
      <c r="E2864" t="s">
        <v>11</v>
      </c>
      <c r="F2864" t="s">
        <v>398</v>
      </c>
      <c r="G2864" t="s">
        <v>2575</v>
      </c>
      <c r="H2864" s="3">
        <v>232227.41080000001</v>
      </c>
      <c r="I2864" s="3">
        <v>56868.712500000001</v>
      </c>
      <c r="J2864" t="s">
        <v>5819</v>
      </c>
      <c r="K2864" t="str">
        <f>_xlfn.XLOOKUP(A2864, Accounts!A:A, Accounts!E:E, "Not Found")</f>
        <v>Domiciliary</v>
      </c>
      <c r="L2864" s="3">
        <f>_xlfn.XLOOKUP(A2864, Accounts!A:A, Accounts!G:G, 0)</f>
        <v>23729314</v>
      </c>
      <c r="M2864" s="3" t="str">
        <f>_xlfn.XLOOKUP(A2864, Loan!A:A, Loan!D:D, "0")</f>
        <v>0</v>
      </c>
      <c r="N2864" s="3" t="str">
        <f>_xlfn.XLOOKUP(Customer8[[#This Row],[Account Number]],Transaction!C:C,Transaction!D:D)</f>
        <v>Money Deposit</v>
      </c>
      <c r="O2864" s="3" t="str">
        <f>_xlfn.XLOOKUP(Customer8[[#This Row],[Account Number]], Transaction!C:C,Transaction!E:E)</f>
        <v>Bank</v>
      </c>
      <c r="P2864" s="2">
        <f>_xlfn.XLOOKUP(Customer8[[#This Row],[Account Number]], Transaction!C:C,Transaction!F:F)</f>
        <v>44663</v>
      </c>
      <c r="Q2864" s="3">
        <f>Customer8[[#This Row],[Bank Deposit]]-Customer8[[#This Row],[Saving Accounts]]</f>
        <v>175358.69830000002</v>
      </c>
      <c r="R2864" s="3">
        <f>IF(AND(K2864="Current", Customer8[[#This Row],[Balance]]&gt;500000), Customer8[[#This Row],[Balance]]*1.02, Customer8[[#This Row],[Balance]])</f>
        <v>175358.69830000002</v>
      </c>
      <c r="S2864" s="3" t="str">
        <f>TEXT(Customer8[[#This Row],[Transaction_Date]], "MMM")</f>
        <v>Apr</v>
      </c>
      <c r="T2864" s="3" t="str">
        <f t="shared" si="44"/>
        <v>40-49 Yrs</v>
      </c>
      <c r="U2864" s="3" t="str">
        <f>TEXT(Customer8[[#This Row],[Transaction_Date]],"YYYY")</f>
        <v>2022</v>
      </c>
    </row>
    <row r="2865" spans="1:21" x14ac:dyDescent="0.35">
      <c r="A2865" t="s">
        <v>5820</v>
      </c>
      <c r="B2865">
        <v>805420729</v>
      </c>
      <c r="C2865">
        <v>27</v>
      </c>
      <c r="D2865" s="1">
        <v>34844.25</v>
      </c>
      <c r="E2865" t="s">
        <v>11</v>
      </c>
      <c r="F2865" t="s">
        <v>63</v>
      </c>
      <c r="G2865" t="s">
        <v>2575</v>
      </c>
      <c r="H2865" s="3">
        <v>649525.86540000001</v>
      </c>
      <c r="I2865" s="3">
        <v>61203.645299999996</v>
      </c>
      <c r="J2865" t="s">
        <v>5821</v>
      </c>
      <c r="K2865" t="str">
        <f>_xlfn.XLOOKUP(A2865, Accounts!A:A, Accounts!E:E, "Not Found")</f>
        <v>Corporate</v>
      </c>
      <c r="L2865" s="3">
        <f>_xlfn.XLOOKUP(A2865, Accounts!A:A, Accounts!G:G, 0)</f>
        <v>2672688312</v>
      </c>
      <c r="M2865" s="3" t="str">
        <f>_xlfn.XLOOKUP(A2865, Loan!A:A, Loan!D:D, "0")</f>
        <v>0</v>
      </c>
      <c r="N2865" s="3" t="str">
        <f>_xlfn.XLOOKUP(Customer8[[#This Row],[Account Number]],Transaction!C:C,Transaction!D:D)</f>
        <v>Online Payment</v>
      </c>
      <c r="O2865" s="3" t="str">
        <f>_xlfn.XLOOKUP(Customer8[[#This Row],[Account Number]], Transaction!C:C,Transaction!E:E)</f>
        <v>Card</v>
      </c>
      <c r="P2865" s="2">
        <f>_xlfn.XLOOKUP(Customer8[[#This Row],[Account Number]], Transaction!C:C,Transaction!F:F)</f>
        <v>44304</v>
      </c>
      <c r="Q2865" s="3">
        <f>Customer8[[#This Row],[Bank Deposit]]-Customer8[[#This Row],[Saving Accounts]]</f>
        <v>588322.22010000004</v>
      </c>
      <c r="R2865" s="3">
        <f>IF(AND(K2865="Current", Customer8[[#This Row],[Balance]]&gt;500000), Customer8[[#This Row],[Balance]]*1.02, Customer8[[#This Row],[Balance]])</f>
        <v>588322.22010000004</v>
      </c>
      <c r="S2865" s="3" t="str">
        <f>TEXT(Customer8[[#This Row],[Transaction_Date]], "MMM")</f>
        <v>Apr</v>
      </c>
      <c r="T2865" s="3" t="str">
        <f t="shared" si="44"/>
        <v>20-29 Yrs</v>
      </c>
      <c r="U2865" s="3" t="str">
        <f>TEXT(Customer8[[#This Row],[Transaction_Date]],"YYYY")</f>
        <v>2021</v>
      </c>
    </row>
    <row r="2866" spans="1:21" x14ac:dyDescent="0.35">
      <c r="A2866" t="s">
        <v>5822</v>
      </c>
      <c r="B2866">
        <v>847601515</v>
      </c>
      <c r="C2866">
        <v>73</v>
      </c>
      <c r="D2866" s="1">
        <v>18042.75</v>
      </c>
      <c r="E2866" t="s">
        <v>11</v>
      </c>
      <c r="F2866" t="s">
        <v>401</v>
      </c>
      <c r="G2866" t="s">
        <v>2575</v>
      </c>
      <c r="H2866" s="3">
        <v>1067459.0355</v>
      </c>
      <c r="I2866" s="3">
        <v>414853.39789999998</v>
      </c>
      <c r="J2866" t="s">
        <v>5823</v>
      </c>
      <c r="K2866" t="str">
        <f>_xlfn.XLOOKUP(A2866, Accounts!A:A, Accounts!E:E, "Not Found")</f>
        <v>Joint</v>
      </c>
      <c r="L2866" s="3">
        <f>_xlfn.XLOOKUP(A2866, Accounts!A:A, Accounts!G:G, 0)</f>
        <v>36451386</v>
      </c>
      <c r="M2866" s="3">
        <f>_xlfn.XLOOKUP(A2866, Loan!A:A, Loan!D:D, "0")</f>
        <v>63118152</v>
      </c>
      <c r="N2866" s="3" t="str">
        <f>_xlfn.XLOOKUP(Customer8[[#This Row],[Account Number]],Transaction!C:C,Transaction!D:D)</f>
        <v>Loan Payment</v>
      </c>
      <c r="O2866" s="3" t="str">
        <f>_xlfn.XLOOKUP(Customer8[[#This Row],[Account Number]], Transaction!C:C,Transaction!E:E)</f>
        <v>ACH</v>
      </c>
      <c r="P2866" s="2">
        <f>_xlfn.XLOOKUP(Customer8[[#This Row],[Account Number]], Transaction!C:C,Transaction!F:F)</f>
        <v>44197</v>
      </c>
      <c r="Q2866" s="3">
        <f>Customer8[[#This Row],[Bank Deposit]]-Customer8[[#This Row],[Saving Accounts]]</f>
        <v>652605.63760000002</v>
      </c>
      <c r="R2866" s="3">
        <f>IF(AND(K2866="Current", Customer8[[#This Row],[Balance]]&gt;500000), Customer8[[#This Row],[Balance]]*1.02, Customer8[[#This Row],[Balance]])</f>
        <v>652605.63760000002</v>
      </c>
      <c r="S2866" s="3" t="str">
        <f>TEXT(Customer8[[#This Row],[Transaction_Date]], "MMM")</f>
        <v>Jan</v>
      </c>
      <c r="T2866" s="3" t="str">
        <f t="shared" si="44"/>
        <v>70 Yrs &amp; Above</v>
      </c>
      <c r="U2866" s="3" t="str">
        <f>TEXT(Customer8[[#This Row],[Transaction_Date]],"YYYY")</f>
        <v>2021</v>
      </c>
    </row>
    <row r="2867" spans="1:21" x14ac:dyDescent="0.35">
      <c r="A2867" t="s">
        <v>5824</v>
      </c>
      <c r="B2867">
        <v>668226973</v>
      </c>
      <c r="C2867">
        <v>28</v>
      </c>
      <c r="D2867" s="1">
        <v>34479</v>
      </c>
      <c r="E2867" t="s">
        <v>11</v>
      </c>
      <c r="F2867" t="s">
        <v>344</v>
      </c>
      <c r="G2867" t="s">
        <v>2575</v>
      </c>
      <c r="H2867" s="3">
        <v>94039.357099999994</v>
      </c>
      <c r="I2867" s="3">
        <v>62876.160900000003</v>
      </c>
      <c r="J2867" t="s">
        <v>5825</v>
      </c>
      <c r="K2867" t="str">
        <f>_xlfn.XLOOKUP(A2867, Accounts!A:A, Accounts!E:E, "Not Found")</f>
        <v>Domiciliary</v>
      </c>
      <c r="L2867" s="3">
        <f>_xlfn.XLOOKUP(A2867, Accounts!A:A, Accounts!G:G, 0)</f>
        <v>10579548</v>
      </c>
      <c r="M2867" s="3" t="str">
        <f>_xlfn.XLOOKUP(A2867, Loan!A:A, Loan!D:D, "0")</f>
        <v>0</v>
      </c>
      <c r="N2867" s="3" t="str">
        <f>_xlfn.XLOOKUP(Customer8[[#This Row],[Account Number]],Transaction!C:C,Transaction!D:D)</f>
        <v>Checks</v>
      </c>
      <c r="O2867" s="3" t="str">
        <f>_xlfn.XLOOKUP(Customer8[[#This Row],[Account Number]], Transaction!C:C,Transaction!E:E)</f>
        <v>Informal Services</v>
      </c>
      <c r="P2867" s="2">
        <f>_xlfn.XLOOKUP(Customer8[[#This Row],[Account Number]], Transaction!C:C,Transaction!F:F)</f>
        <v>44511</v>
      </c>
      <c r="Q2867" s="3">
        <f>Customer8[[#This Row],[Bank Deposit]]-Customer8[[#This Row],[Saving Accounts]]</f>
        <v>31163.196199999991</v>
      </c>
      <c r="R2867" s="3">
        <f>IF(AND(K2867="Current", Customer8[[#This Row],[Balance]]&gt;500000), Customer8[[#This Row],[Balance]]*1.02, Customer8[[#This Row],[Balance]])</f>
        <v>31163.196199999991</v>
      </c>
      <c r="S2867" s="3" t="str">
        <f>TEXT(Customer8[[#This Row],[Transaction_Date]], "MMM")</f>
        <v>Nov</v>
      </c>
      <c r="T2867" s="3" t="str">
        <f t="shared" si="44"/>
        <v>20-29 Yrs</v>
      </c>
      <c r="U2867" s="3" t="str">
        <f>TEXT(Customer8[[#This Row],[Transaction_Date]],"YYYY")</f>
        <v>2021</v>
      </c>
    </row>
    <row r="2868" spans="1:21" x14ac:dyDescent="0.35">
      <c r="A2868" t="s">
        <v>5826</v>
      </c>
      <c r="B2868">
        <v>913730367</v>
      </c>
      <c r="C2868">
        <v>61</v>
      </c>
      <c r="D2868" s="1">
        <v>22425.75</v>
      </c>
      <c r="E2868" t="s">
        <v>11</v>
      </c>
      <c r="F2868" t="s">
        <v>1104</v>
      </c>
      <c r="G2868" t="s">
        <v>2575</v>
      </c>
      <c r="H2868" s="3">
        <v>636611.625</v>
      </c>
      <c r="I2868" s="3">
        <v>98089.119200000001</v>
      </c>
      <c r="J2868" t="s">
        <v>5827</v>
      </c>
      <c r="K2868" t="str">
        <f>_xlfn.XLOOKUP(A2868, Accounts!A:A, Accounts!E:E, "Not Found")</f>
        <v>Current</v>
      </c>
      <c r="L2868" s="3">
        <f>_xlfn.XLOOKUP(A2868, Accounts!A:A, Accounts!G:G, 0)</f>
        <v>1564178559</v>
      </c>
      <c r="M2868" s="3" t="str">
        <f>_xlfn.XLOOKUP(A2868, Loan!A:A, Loan!D:D, "0")</f>
        <v>0</v>
      </c>
      <c r="N2868" s="3" t="str">
        <f>_xlfn.XLOOKUP(Customer8[[#This Row],[Account Number]],Transaction!C:C,Transaction!D:D)</f>
        <v>Money Deposit</v>
      </c>
      <c r="O2868" s="3" t="str">
        <f>_xlfn.XLOOKUP(Customer8[[#This Row],[Account Number]], Transaction!C:C,Transaction!E:E)</f>
        <v>Bank</v>
      </c>
      <c r="P2868" s="2">
        <f>_xlfn.XLOOKUP(Customer8[[#This Row],[Account Number]], Transaction!C:C,Transaction!F:F)</f>
        <v>44203</v>
      </c>
      <c r="Q2868" s="3">
        <f>Customer8[[#This Row],[Bank Deposit]]-Customer8[[#This Row],[Saving Accounts]]</f>
        <v>538522.50580000004</v>
      </c>
      <c r="R2868" s="3">
        <f>IF(AND(K2868="Current", Customer8[[#This Row],[Balance]]&gt;500000), Customer8[[#This Row],[Balance]]*1.02, Customer8[[#This Row],[Balance]])</f>
        <v>549292.95591600006</v>
      </c>
      <c r="S2868" s="3" t="str">
        <f>TEXT(Customer8[[#This Row],[Transaction_Date]], "MMM")</f>
        <v>Jan</v>
      </c>
      <c r="T2868" s="3" t="str">
        <f t="shared" si="44"/>
        <v>60-69 Yrs</v>
      </c>
      <c r="U2868" s="3" t="str">
        <f>TEXT(Customer8[[#This Row],[Transaction_Date]],"YYYY")</f>
        <v>2021</v>
      </c>
    </row>
    <row r="2869" spans="1:21" x14ac:dyDescent="0.35">
      <c r="A2869" t="s">
        <v>5828</v>
      </c>
      <c r="B2869">
        <v>921708705</v>
      </c>
      <c r="C2869">
        <v>81</v>
      </c>
      <c r="D2869" s="1">
        <v>15120.75</v>
      </c>
      <c r="E2869" t="s">
        <v>11</v>
      </c>
      <c r="F2869" t="s">
        <v>533</v>
      </c>
      <c r="G2869" t="s">
        <v>2575</v>
      </c>
      <c r="H2869" s="3">
        <v>346514.66279999999</v>
      </c>
      <c r="I2869" s="3">
        <v>142071.0117</v>
      </c>
      <c r="J2869" t="s">
        <v>5829</v>
      </c>
      <c r="K2869" t="str">
        <f>_xlfn.XLOOKUP(A2869, Accounts!A:A, Accounts!E:E, "Not Found")</f>
        <v>Corporate</v>
      </c>
      <c r="L2869" s="3">
        <f>_xlfn.XLOOKUP(A2869, Accounts!A:A, Accounts!G:G, 0)</f>
        <v>48808704</v>
      </c>
      <c r="M2869" s="3" t="str">
        <f>_xlfn.XLOOKUP(A2869, Loan!A:A, Loan!D:D, "0")</f>
        <v>0</v>
      </c>
      <c r="N2869" s="3" t="str">
        <f>_xlfn.XLOOKUP(Customer8[[#This Row],[Account Number]],Transaction!C:C,Transaction!D:D)</f>
        <v>Money Deposit</v>
      </c>
      <c r="O2869" s="3" t="str">
        <f>_xlfn.XLOOKUP(Customer8[[#This Row],[Account Number]], Transaction!C:C,Transaction!E:E)</f>
        <v>Bank</v>
      </c>
      <c r="P2869" s="2">
        <f>_xlfn.XLOOKUP(Customer8[[#This Row],[Account Number]], Transaction!C:C,Transaction!F:F)</f>
        <v>44656</v>
      </c>
      <c r="Q2869" s="3">
        <f>Customer8[[#This Row],[Bank Deposit]]-Customer8[[#This Row],[Saving Accounts]]</f>
        <v>204443.65109999999</v>
      </c>
      <c r="R2869" s="3">
        <f>IF(AND(K2869="Current", Customer8[[#This Row],[Balance]]&gt;500000), Customer8[[#This Row],[Balance]]*1.02, Customer8[[#This Row],[Balance]])</f>
        <v>204443.65109999999</v>
      </c>
      <c r="S2869" s="3" t="str">
        <f>TEXT(Customer8[[#This Row],[Transaction_Date]], "MMM")</f>
        <v>Apr</v>
      </c>
      <c r="T2869" s="3" t="str">
        <f t="shared" si="44"/>
        <v>70 Yrs &amp; Above</v>
      </c>
      <c r="U2869" s="3" t="str">
        <f>TEXT(Customer8[[#This Row],[Transaction_Date]],"YYYY")</f>
        <v>2022</v>
      </c>
    </row>
    <row r="2870" spans="1:21" x14ac:dyDescent="0.35">
      <c r="A2870" t="s">
        <v>5830</v>
      </c>
      <c r="B2870">
        <v>549894138</v>
      </c>
      <c r="C2870">
        <v>24</v>
      </c>
      <c r="D2870" s="1">
        <v>35940</v>
      </c>
      <c r="E2870" t="s">
        <v>11</v>
      </c>
      <c r="F2870" t="s">
        <v>150</v>
      </c>
      <c r="G2870" t="s">
        <v>2575</v>
      </c>
      <c r="H2870" s="3">
        <v>147575.1292</v>
      </c>
      <c r="I2870" s="3">
        <v>139270.90160000001</v>
      </c>
      <c r="J2870" t="s">
        <v>5831</v>
      </c>
      <c r="K2870" t="str">
        <f>_xlfn.XLOOKUP(A2870, Accounts!A:A, Accounts!E:E, "Not Found")</f>
        <v>Savings</v>
      </c>
      <c r="L2870" s="3">
        <f>_xlfn.XLOOKUP(A2870, Accounts!A:A, Accounts!G:G, 0)</f>
        <v>1308861696</v>
      </c>
      <c r="M2870" s="3">
        <f>_xlfn.XLOOKUP(A2870, Loan!A:A, Loan!D:D, "0")</f>
        <v>765990528</v>
      </c>
      <c r="N2870" s="3" t="str">
        <f>_xlfn.XLOOKUP(Customer8[[#This Row],[Account Number]],Transaction!C:C,Transaction!D:D)</f>
        <v>Loan Payment</v>
      </c>
      <c r="O2870" s="3" t="str">
        <f>_xlfn.XLOOKUP(Customer8[[#This Row],[Account Number]], Transaction!C:C,Transaction!E:E)</f>
        <v>ACH</v>
      </c>
      <c r="P2870" s="2">
        <f>_xlfn.XLOOKUP(Customer8[[#This Row],[Account Number]], Transaction!C:C,Transaction!F:F)</f>
        <v>44327</v>
      </c>
      <c r="Q2870" s="3">
        <f>Customer8[[#This Row],[Bank Deposit]]-Customer8[[#This Row],[Saving Accounts]]</f>
        <v>8304.2275999999838</v>
      </c>
      <c r="R2870" s="3">
        <f>IF(AND(K2870="Current", Customer8[[#This Row],[Balance]]&gt;500000), Customer8[[#This Row],[Balance]]*1.02, Customer8[[#This Row],[Balance]])</f>
        <v>8304.2275999999838</v>
      </c>
      <c r="S2870" s="3" t="str">
        <f>TEXT(Customer8[[#This Row],[Transaction_Date]], "MMM")</f>
        <v>May</v>
      </c>
      <c r="T2870" s="3" t="str">
        <f t="shared" si="44"/>
        <v>20-29 Yrs</v>
      </c>
      <c r="U2870" s="3" t="str">
        <f>TEXT(Customer8[[#This Row],[Transaction_Date]],"YYYY")</f>
        <v>2021</v>
      </c>
    </row>
    <row r="2871" spans="1:21" x14ac:dyDescent="0.35">
      <c r="A2871" t="s">
        <v>3243</v>
      </c>
      <c r="B2871">
        <v>157826546</v>
      </c>
      <c r="C2871">
        <v>66</v>
      </c>
      <c r="D2871" s="1">
        <v>20599.5</v>
      </c>
      <c r="E2871" t="s">
        <v>11</v>
      </c>
      <c r="F2871" t="s">
        <v>39</v>
      </c>
      <c r="G2871" t="s">
        <v>2575</v>
      </c>
      <c r="H2871" s="3">
        <v>97134.304799999998</v>
      </c>
      <c r="I2871" s="3">
        <v>38076.647499999999</v>
      </c>
      <c r="J2871" t="s">
        <v>5832</v>
      </c>
      <c r="K2871" t="str">
        <f>_xlfn.XLOOKUP(A2871, Accounts!A:A, Accounts!E:E, "Not Found")</f>
        <v>Corporate</v>
      </c>
      <c r="L2871" s="3">
        <f>_xlfn.XLOOKUP(A2871, Accounts!A:A, Accounts!G:G, 0)</f>
        <v>225213912</v>
      </c>
      <c r="M2871" s="3" t="str">
        <f>_xlfn.XLOOKUP(A2871, Loan!A:A, Loan!D:D, "0")</f>
        <v>0</v>
      </c>
      <c r="N2871" s="3" t="str">
        <f>_xlfn.XLOOKUP(Customer8[[#This Row],[Account Number]],Transaction!C:C,Transaction!D:D)</f>
        <v>Online Payment</v>
      </c>
      <c r="O2871" s="3" t="str">
        <f>_xlfn.XLOOKUP(Customer8[[#This Row],[Account Number]], Transaction!C:C,Transaction!E:E)</f>
        <v>Mobile</v>
      </c>
      <c r="P2871" s="2">
        <f>_xlfn.XLOOKUP(Customer8[[#This Row],[Account Number]], Transaction!C:C,Transaction!F:F)</f>
        <v>44449</v>
      </c>
      <c r="Q2871" s="3">
        <f>Customer8[[#This Row],[Bank Deposit]]-Customer8[[#This Row],[Saving Accounts]]</f>
        <v>59057.657299999999</v>
      </c>
      <c r="R2871" s="3">
        <f>IF(AND(K2871="Current", Customer8[[#This Row],[Balance]]&gt;500000), Customer8[[#This Row],[Balance]]*1.02, Customer8[[#This Row],[Balance]])</f>
        <v>59057.657299999999</v>
      </c>
      <c r="S2871" s="3" t="str">
        <f>TEXT(Customer8[[#This Row],[Transaction_Date]], "MMM")</f>
        <v>Sep</v>
      </c>
      <c r="T2871" s="3" t="str">
        <f t="shared" si="44"/>
        <v>60-69 Yrs</v>
      </c>
      <c r="U2871" s="3" t="str">
        <f>TEXT(Customer8[[#This Row],[Transaction_Date]],"YYYY")</f>
        <v>2021</v>
      </c>
    </row>
    <row r="2872" spans="1:21" x14ac:dyDescent="0.35">
      <c r="A2872" t="s">
        <v>5833</v>
      </c>
      <c r="B2872">
        <v>600471343</v>
      </c>
      <c r="C2872">
        <v>80</v>
      </c>
      <c r="D2872" s="1">
        <v>15486</v>
      </c>
      <c r="E2872" t="s">
        <v>11</v>
      </c>
      <c r="F2872" t="s">
        <v>28</v>
      </c>
      <c r="G2872" t="s">
        <v>2575</v>
      </c>
      <c r="H2872" s="3">
        <v>483785.82</v>
      </c>
      <c r="I2872" s="3">
        <v>258272.51560000001</v>
      </c>
      <c r="J2872" t="s">
        <v>5834</v>
      </c>
      <c r="K2872" t="str">
        <f>_xlfn.XLOOKUP(A2872, Accounts!A:A, Accounts!E:E, "Not Found")</f>
        <v>Corporate</v>
      </c>
      <c r="L2872" s="3">
        <f>_xlfn.XLOOKUP(A2872, Accounts!A:A, Accounts!G:G, 0)</f>
        <v>1586672672</v>
      </c>
      <c r="M2872" s="3" t="str">
        <f>_xlfn.XLOOKUP(A2872, Loan!A:A, Loan!D:D, "0")</f>
        <v>0</v>
      </c>
      <c r="N2872" s="3" t="str">
        <f>_xlfn.XLOOKUP(Customer8[[#This Row],[Account Number]],Transaction!C:C,Transaction!D:D)</f>
        <v>Checks</v>
      </c>
      <c r="O2872" s="3" t="str">
        <f>_xlfn.XLOOKUP(Customer8[[#This Row],[Account Number]], Transaction!C:C,Transaction!E:E)</f>
        <v>Informal Services</v>
      </c>
      <c r="P2872" s="2">
        <f>_xlfn.XLOOKUP(Customer8[[#This Row],[Account Number]], Transaction!C:C,Transaction!F:F)</f>
        <v>44293</v>
      </c>
      <c r="Q2872" s="3">
        <f>Customer8[[#This Row],[Bank Deposit]]-Customer8[[#This Row],[Saving Accounts]]</f>
        <v>225513.30439999999</v>
      </c>
      <c r="R2872" s="3">
        <f>IF(AND(K2872="Current", Customer8[[#This Row],[Balance]]&gt;500000), Customer8[[#This Row],[Balance]]*1.02, Customer8[[#This Row],[Balance]])</f>
        <v>225513.30439999999</v>
      </c>
      <c r="S2872" s="3" t="str">
        <f>TEXT(Customer8[[#This Row],[Transaction_Date]], "MMM")</f>
        <v>Apr</v>
      </c>
      <c r="T2872" s="3" t="str">
        <f t="shared" si="44"/>
        <v>70 Yrs &amp; Above</v>
      </c>
      <c r="U2872" s="3" t="str">
        <f>TEXT(Customer8[[#This Row],[Transaction_Date]],"YYYY")</f>
        <v>2021</v>
      </c>
    </row>
    <row r="2873" spans="1:21" x14ac:dyDescent="0.35">
      <c r="A2873" t="s">
        <v>5835</v>
      </c>
      <c r="B2873">
        <v>409183764</v>
      </c>
      <c r="C2873">
        <v>78</v>
      </c>
      <c r="D2873" s="1">
        <v>16216.5</v>
      </c>
      <c r="E2873" t="s">
        <v>11</v>
      </c>
      <c r="F2873" t="s">
        <v>157</v>
      </c>
      <c r="G2873" t="s">
        <v>2575</v>
      </c>
      <c r="H2873" s="3">
        <v>54702.285000000003</v>
      </c>
      <c r="I2873" s="3">
        <v>27114.774600000001</v>
      </c>
      <c r="J2873" t="s">
        <v>5836</v>
      </c>
      <c r="K2873" t="str">
        <f>_xlfn.XLOOKUP(A2873, Accounts!A:A, Accounts!E:E, "Not Found")</f>
        <v>Domiciliary</v>
      </c>
      <c r="L2873" s="3">
        <f>_xlfn.XLOOKUP(A2873, Accounts!A:A, Accounts!G:G, 0)</f>
        <v>2828047552</v>
      </c>
      <c r="M2873" s="3" t="str">
        <f>_xlfn.XLOOKUP(A2873, Loan!A:A, Loan!D:D, "0")</f>
        <v>0</v>
      </c>
      <c r="N2873" s="3" t="str">
        <f>_xlfn.XLOOKUP(Customer8[[#This Row],[Account Number]],Transaction!C:C,Transaction!D:D)</f>
        <v>Checks</v>
      </c>
      <c r="O2873" s="3" t="str">
        <f>_xlfn.XLOOKUP(Customer8[[#This Row],[Account Number]], Transaction!C:C,Transaction!E:E)</f>
        <v>Informal Services</v>
      </c>
      <c r="P2873" s="2">
        <f>_xlfn.XLOOKUP(Customer8[[#This Row],[Account Number]], Transaction!C:C,Transaction!F:F)</f>
        <v>44543</v>
      </c>
      <c r="Q2873" s="3">
        <f>Customer8[[#This Row],[Bank Deposit]]-Customer8[[#This Row],[Saving Accounts]]</f>
        <v>27587.510400000003</v>
      </c>
      <c r="R2873" s="3">
        <f>IF(AND(K2873="Current", Customer8[[#This Row],[Balance]]&gt;500000), Customer8[[#This Row],[Balance]]*1.02, Customer8[[#This Row],[Balance]])</f>
        <v>27587.510400000003</v>
      </c>
      <c r="S2873" s="3" t="str">
        <f>TEXT(Customer8[[#This Row],[Transaction_Date]], "MMM")</f>
        <v>Dec</v>
      </c>
      <c r="T2873" s="3" t="str">
        <f t="shared" si="44"/>
        <v>70 Yrs &amp; Above</v>
      </c>
      <c r="U2873" s="3" t="str">
        <f>TEXT(Customer8[[#This Row],[Transaction_Date]],"YYYY")</f>
        <v>2021</v>
      </c>
    </row>
    <row r="2874" spans="1:21" x14ac:dyDescent="0.35">
      <c r="A2874" t="s">
        <v>5837</v>
      </c>
      <c r="B2874">
        <v>707708220</v>
      </c>
      <c r="C2874">
        <v>64</v>
      </c>
      <c r="D2874" s="1">
        <v>21330</v>
      </c>
      <c r="E2874" t="s">
        <v>11</v>
      </c>
      <c r="F2874" t="s">
        <v>671</v>
      </c>
      <c r="G2874" t="s">
        <v>2575</v>
      </c>
      <c r="H2874" s="3">
        <v>343016.51370000001</v>
      </c>
      <c r="I2874" s="3">
        <v>290972.62880000001</v>
      </c>
      <c r="J2874" t="s">
        <v>5838</v>
      </c>
      <c r="K2874" t="str">
        <f>_xlfn.XLOOKUP(A2874, Accounts!A:A, Accounts!E:E, "Not Found")</f>
        <v>Current</v>
      </c>
      <c r="L2874" s="3">
        <f>_xlfn.XLOOKUP(A2874, Accounts!A:A, Accounts!G:G, 0)</f>
        <v>1906600696</v>
      </c>
      <c r="M2874" s="3" t="str">
        <f>_xlfn.XLOOKUP(A2874, Loan!A:A, Loan!D:D, "0")</f>
        <v>0</v>
      </c>
      <c r="N2874" s="3" t="str">
        <f>_xlfn.XLOOKUP(Customer8[[#This Row],[Account Number]],Transaction!C:C,Transaction!D:D)</f>
        <v>Money Deposit</v>
      </c>
      <c r="O2874" s="3" t="str">
        <f>_xlfn.XLOOKUP(Customer8[[#This Row],[Account Number]], Transaction!C:C,Transaction!E:E)</f>
        <v>Bank</v>
      </c>
      <c r="P2874" s="2">
        <f>_xlfn.XLOOKUP(Customer8[[#This Row],[Account Number]], Transaction!C:C,Transaction!F:F)</f>
        <v>44400</v>
      </c>
      <c r="Q2874" s="3">
        <f>Customer8[[#This Row],[Bank Deposit]]-Customer8[[#This Row],[Saving Accounts]]</f>
        <v>52043.884900000005</v>
      </c>
      <c r="R2874" s="3">
        <f>IF(AND(K2874="Current", Customer8[[#This Row],[Balance]]&gt;500000), Customer8[[#This Row],[Balance]]*1.02, Customer8[[#This Row],[Balance]])</f>
        <v>52043.884900000005</v>
      </c>
      <c r="S2874" s="3" t="str">
        <f>TEXT(Customer8[[#This Row],[Transaction_Date]], "MMM")</f>
        <v>Jul</v>
      </c>
      <c r="T2874" s="3" t="str">
        <f t="shared" si="44"/>
        <v>60-69 Yrs</v>
      </c>
      <c r="U2874" s="3" t="str">
        <f>TEXT(Customer8[[#This Row],[Transaction_Date]],"YYYY")</f>
        <v>2021</v>
      </c>
    </row>
    <row r="2875" spans="1:21" x14ac:dyDescent="0.35">
      <c r="A2875" t="s">
        <v>5839</v>
      </c>
      <c r="B2875">
        <v>850215093</v>
      </c>
      <c r="C2875">
        <v>49</v>
      </c>
      <c r="D2875" s="1">
        <v>26808.75</v>
      </c>
      <c r="E2875" t="s">
        <v>11</v>
      </c>
      <c r="F2875" t="s">
        <v>183</v>
      </c>
      <c r="G2875" t="s">
        <v>2575</v>
      </c>
      <c r="H2875" s="3">
        <v>3000645.9155000001</v>
      </c>
      <c r="I2875" s="3">
        <v>1132694.1535</v>
      </c>
      <c r="J2875" t="s">
        <v>5840</v>
      </c>
      <c r="K2875" t="str">
        <f>_xlfn.XLOOKUP(A2875, Accounts!A:A, Accounts!E:E, "Not Found")</f>
        <v>Joint</v>
      </c>
      <c r="L2875" s="3">
        <f>_xlfn.XLOOKUP(A2875, Accounts!A:A, Accounts!G:G, 0)</f>
        <v>90295857</v>
      </c>
      <c r="M2875" s="3" t="str">
        <f>_xlfn.XLOOKUP(A2875, Loan!A:A, Loan!D:D, "0")</f>
        <v>0</v>
      </c>
      <c r="N2875" s="3" t="str">
        <f>_xlfn.XLOOKUP(Customer8[[#This Row],[Account Number]],Transaction!C:C,Transaction!D:D)</f>
        <v>Money Transfer</v>
      </c>
      <c r="O2875" s="3" t="str">
        <f>_xlfn.XLOOKUP(Customer8[[#This Row],[Account Number]], Transaction!C:C,Transaction!E:E)</f>
        <v>Internet Banking</v>
      </c>
      <c r="P2875" s="2">
        <f>_xlfn.XLOOKUP(Customer8[[#This Row],[Account Number]], Transaction!C:C,Transaction!F:F)</f>
        <v>44668</v>
      </c>
      <c r="Q2875" s="3">
        <f>Customer8[[#This Row],[Bank Deposit]]-Customer8[[#This Row],[Saving Accounts]]</f>
        <v>1867951.7620000001</v>
      </c>
      <c r="R2875" s="3">
        <f>IF(AND(K2875="Current", Customer8[[#This Row],[Balance]]&gt;500000), Customer8[[#This Row],[Balance]]*1.02, Customer8[[#This Row],[Balance]])</f>
        <v>1867951.7620000001</v>
      </c>
      <c r="S2875" s="3" t="str">
        <f>TEXT(Customer8[[#This Row],[Transaction_Date]], "MMM")</f>
        <v>Apr</v>
      </c>
      <c r="T2875" s="3" t="str">
        <f t="shared" si="44"/>
        <v>40-49 Yrs</v>
      </c>
      <c r="U2875" s="3" t="str">
        <f>TEXT(Customer8[[#This Row],[Transaction_Date]],"YYYY")</f>
        <v>2022</v>
      </c>
    </row>
    <row r="2876" spans="1:21" x14ac:dyDescent="0.35">
      <c r="A2876" t="s">
        <v>5841</v>
      </c>
      <c r="B2876">
        <v>971077105</v>
      </c>
      <c r="C2876">
        <v>68</v>
      </c>
      <c r="D2876" s="1">
        <v>19869</v>
      </c>
      <c r="E2876" t="s">
        <v>11</v>
      </c>
      <c r="F2876" t="s">
        <v>144</v>
      </c>
      <c r="G2876" t="s">
        <v>2575</v>
      </c>
      <c r="H2876" s="3">
        <v>917482.58530000004</v>
      </c>
      <c r="I2876" s="3">
        <v>388664.60550000001</v>
      </c>
      <c r="J2876" t="s">
        <v>5842</v>
      </c>
      <c r="K2876" t="str">
        <f>_xlfn.XLOOKUP(A2876, Accounts!A:A, Accounts!E:E, "Not Found")</f>
        <v>Current</v>
      </c>
      <c r="L2876" s="3">
        <f>_xlfn.XLOOKUP(A2876, Accounts!A:A, Accounts!G:G, 0)</f>
        <v>236893508</v>
      </c>
      <c r="M2876" s="3">
        <f>_xlfn.XLOOKUP(A2876, Loan!A:A, Loan!D:D, "0")</f>
        <v>8429663558</v>
      </c>
      <c r="N2876" s="3" t="str">
        <f>_xlfn.XLOOKUP(Customer8[[#This Row],[Account Number]],Transaction!C:C,Transaction!D:D)</f>
        <v>Loan Payment</v>
      </c>
      <c r="O2876" s="3" t="str">
        <f>_xlfn.XLOOKUP(Customer8[[#This Row],[Account Number]], Transaction!C:C,Transaction!E:E)</f>
        <v>AFT</v>
      </c>
      <c r="P2876" s="2">
        <f>_xlfn.XLOOKUP(Customer8[[#This Row],[Account Number]], Transaction!C:C,Transaction!F:F)</f>
        <v>44543</v>
      </c>
      <c r="Q2876" s="3">
        <f>Customer8[[#This Row],[Bank Deposit]]-Customer8[[#This Row],[Saving Accounts]]</f>
        <v>528817.97980000009</v>
      </c>
      <c r="R2876" s="3">
        <f>IF(AND(K2876="Current", Customer8[[#This Row],[Balance]]&gt;500000), Customer8[[#This Row],[Balance]]*1.02, Customer8[[#This Row],[Balance]])</f>
        <v>539394.33939600014</v>
      </c>
      <c r="S2876" s="3" t="str">
        <f>TEXT(Customer8[[#This Row],[Transaction_Date]], "MMM")</f>
        <v>Dec</v>
      </c>
      <c r="T2876" s="3" t="str">
        <f t="shared" si="44"/>
        <v>60-69 Yrs</v>
      </c>
      <c r="U2876" s="3" t="str">
        <f>TEXT(Customer8[[#This Row],[Transaction_Date]],"YYYY")</f>
        <v>2021</v>
      </c>
    </row>
    <row r="2877" spans="1:21" x14ac:dyDescent="0.35">
      <c r="A2877" t="s">
        <v>5843</v>
      </c>
      <c r="B2877">
        <v>744442646</v>
      </c>
      <c r="C2877">
        <v>47</v>
      </c>
      <c r="D2877" s="1">
        <v>27539.25</v>
      </c>
      <c r="E2877" t="s">
        <v>11</v>
      </c>
      <c r="F2877" t="s">
        <v>75</v>
      </c>
      <c r="G2877" t="s">
        <v>2575</v>
      </c>
      <c r="H2877" s="3">
        <v>204193.2213</v>
      </c>
      <c r="I2877" s="3">
        <v>119291.8293</v>
      </c>
      <c r="J2877" t="s">
        <v>5844</v>
      </c>
      <c r="K2877" t="str">
        <f>_xlfn.XLOOKUP(A2877, Accounts!A:A, Accounts!E:E, "Not Found")</f>
        <v>Joint</v>
      </c>
      <c r="L2877" s="3">
        <f>_xlfn.XLOOKUP(A2877, Accounts!A:A, Accounts!G:G, 0)</f>
        <v>3755895052</v>
      </c>
      <c r="M2877" s="3" t="str">
        <f>_xlfn.XLOOKUP(A2877, Loan!A:A, Loan!D:D, "0")</f>
        <v>0</v>
      </c>
      <c r="N2877" s="3" t="str">
        <f>_xlfn.XLOOKUP(Customer8[[#This Row],[Account Number]],Transaction!C:C,Transaction!D:D)</f>
        <v>Online Payment</v>
      </c>
      <c r="O2877" s="3" t="str">
        <f>_xlfn.XLOOKUP(Customer8[[#This Row],[Account Number]], Transaction!C:C,Transaction!E:E)</f>
        <v>Card</v>
      </c>
      <c r="P2877" s="2">
        <f>_xlfn.XLOOKUP(Customer8[[#This Row],[Account Number]], Transaction!C:C,Transaction!F:F)</f>
        <v>44216</v>
      </c>
      <c r="Q2877" s="3">
        <f>Customer8[[#This Row],[Bank Deposit]]-Customer8[[#This Row],[Saving Accounts]]</f>
        <v>84901.392000000007</v>
      </c>
      <c r="R2877" s="3">
        <f>IF(AND(K2877="Current", Customer8[[#This Row],[Balance]]&gt;500000), Customer8[[#This Row],[Balance]]*1.02, Customer8[[#This Row],[Balance]])</f>
        <v>84901.392000000007</v>
      </c>
      <c r="S2877" s="3" t="str">
        <f>TEXT(Customer8[[#This Row],[Transaction_Date]], "MMM")</f>
        <v>Jan</v>
      </c>
      <c r="T2877" s="3" t="str">
        <f t="shared" si="44"/>
        <v>40-49 Yrs</v>
      </c>
      <c r="U2877" s="3" t="str">
        <f>TEXT(Customer8[[#This Row],[Transaction_Date]],"YYYY")</f>
        <v>2021</v>
      </c>
    </row>
    <row r="2878" spans="1:21" x14ac:dyDescent="0.35">
      <c r="A2878" t="s">
        <v>5845</v>
      </c>
      <c r="B2878">
        <v>54474771</v>
      </c>
      <c r="C2878">
        <v>73</v>
      </c>
      <c r="D2878" s="1">
        <v>18042.75</v>
      </c>
      <c r="E2878" t="s">
        <v>11</v>
      </c>
      <c r="F2878" t="s">
        <v>25</v>
      </c>
      <c r="G2878" t="s">
        <v>2575</v>
      </c>
      <c r="H2878" s="3">
        <v>221793.11470000001</v>
      </c>
      <c r="I2878" s="3">
        <v>220004.46059999999</v>
      </c>
      <c r="J2878" t="s">
        <v>5846</v>
      </c>
      <c r="K2878" t="str">
        <f>_xlfn.XLOOKUP(A2878, Accounts!A:A, Accounts!E:E, "Not Found")</f>
        <v>Domiciliary</v>
      </c>
      <c r="L2878" s="3">
        <f>_xlfn.XLOOKUP(A2878, Accounts!A:A, Accounts!G:G, 0)</f>
        <v>3806451324</v>
      </c>
      <c r="M2878" s="3" t="str">
        <f>_xlfn.XLOOKUP(A2878, Loan!A:A, Loan!D:D, "0")</f>
        <v>0</v>
      </c>
      <c r="N2878" s="3" t="str">
        <f>_xlfn.XLOOKUP(Customer8[[#This Row],[Account Number]],Transaction!C:C,Transaction!D:D)</f>
        <v>Checks</v>
      </c>
      <c r="O2878" s="3" t="str">
        <f>_xlfn.XLOOKUP(Customer8[[#This Row],[Account Number]], Transaction!C:C,Transaction!E:E)</f>
        <v>Informal Services</v>
      </c>
      <c r="P2878" s="2">
        <f>_xlfn.XLOOKUP(Customer8[[#This Row],[Account Number]], Transaction!C:C,Transaction!F:F)</f>
        <v>44285</v>
      </c>
      <c r="Q2878" s="3">
        <f>Customer8[[#This Row],[Bank Deposit]]-Customer8[[#This Row],[Saving Accounts]]</f>
        <v>1788.6541000000143</v>
      </c>
      <c r="R2878" s="3">
        <f>IF(AND(K2878="Current", Customer8[[#This Row],[Balance]]&gt;500000), Customer8[[#This Row],[Balance]]*1.02, Customer8[[#This Row],[Balance]])</f>
        <v>1788.6541000000143</v>
      </c>
      <c r="S2878" s="3" t="str">
        <f>TEXT(Customer8[[#This Row],[Transaction_Date]], "MMM")</f>
        <v>Mar</v>
      </c>
      <c r="T2878" s="3" t="str">
        <f t="shared" si="44"/>
        <v>70 Yrs &amp; Above</v>
      </c>
      <c r="U2878" s="3" t="str">
        <f>TEXT(Customer8[[#This Row],[Transaction_Date]],"YYYY")</f>
        <v>2021</v>
      </c>
    </row>
    <row r="2879" spans="1:21" x14ac:dyDescent="0.35">
      <c r="A2879" t="s">
        <v>5847</v>
      </c>
      <c r="B2879">
        <v>930899737</v>
      </c>
      <c r="C2879">
        <v>18</v>
      </c>
      <c r="D2879" s="1">
        <v>38131.5</v>
      </c>
      <c r="E2879" t="s">
        <v>11</v>
      </c>
      <c r="F2879" t="s">
        <v>519</v>
      </c>
      <c r="G2879" t="s">
        <v>2575</v>
      </c>
      <c r="H2879" s="3">
        <v>447626.9056</v>
      </c>
      <c r="I2879" s="3">
        <v>84937.205300000001</v>
      </c>
      <c r="J2879" t="s">
        <v>5848</v>
      </c>
      <c r="K2879" t="str">
        <f>_xlfn.XLOOKUP(A2879, Accounts!A:A, Accounts!E:E, "Not Found")</f>
        <v>Domiciliary</v>
      </c>
      <c r="L2879" s="3">
        <f>_xlfn.XLOOKUP(A2879, Accounts!A:A, Accounts!G:G, 0)</f>
        <v>1876014666</v>
      </c>
      <c r="M2879" s="3" t="str">
        <f>_xlfn.XLOOKUP(A2879, Loan!A:A, Loan!D:D, "0")</f>
        <v>0</v>
      </c>
      <c r="N2879" s="3" t="str">
        <f>_xlfn.XLOOKUP(Customer8[[#This Row],[Account Number]],Transaction!C:C,Transaction!D:D)</f>
        <v>Money Transfer</v>
      </c>
      <c r="O2879" s="3" t="str">
        <f>_xlfn.XLOOKUP(Customer8[[#This Row],[Account Number]], Transaction!C:C,Transaction!E:E)</f>
        <v>Mobile</v>
      </c>
      <c r="P2879" s="2">
        <f>_xlfn.XLOOKUP(Customer8[[#This Row],[Account Number]], Transaction!C:C,Transaction!F:F)</f>
        <v>44403</v>
      </c>
      <c r="Q2879" s="3">
        <f>Customer8[[#This Row],[Bank Deposit]]-Customer8[[#This Row],[Saving Accounts]]</f>
        <v>362689.70030000003</v>
      </c>
      <c r="R2879" s="3">
        <f>IF(AND(K2879="Current", Customer8[[#This Row],[Balance]]&gt;500000), Customer8[[#This Row],[Balance]]*1.02, Customer8[[#This Row],[Balance]])</f>
        <v>362689.70030000003</v>
      </c>
      <c r="S2879" s="3" t="str">
        <f>TEXT(Customer8[[#This Row],[Transaction_Date]], "MMM")</f>
        <v>Jul</v>
      </c>
      <c r="T2879" s="3" t="str">
        <f t="shared" si="44"/>
        <v>Below 20 Yrs</v>
      </c>
      <c r="U2879" s="3" t="str">
        <f>TEXT(Customer8[[#This Row],[Transaction_Date]],"YYYY")</f>
        <v>2021</v>
      </c>
    </row>
    <row r="2880" spans="1:21" x14ac:dyDescent="0.35">
      <c r="A2880" t="s">
        <v>5849</v>
      </c>
      <c r="B2880">
        <v>663702178</v>
      </c>
      <c r="C2880">
        <v>43</v>
      </c>
      <c r="D2880" s="1">
        <v>29000.25</v>
      </c>
      <c r="E2880" t="s">
        <v>11</v>
      </c>
      <c r="F2880" t="s">
        <v>1093</v>
      </c>
      <c r="G2880" t="s">
        <v>2575</v>
      </c>
      <c r="H2880" s="3">
        <v>154216.53580000001</v>
      </c>
      <c r="I2880" s="3">
        <v>87132.342699999994</v>
      </c>
      <c r="J2880" t="s">
        <v>5850</v>
      </c>
      <c r="K2880" t="str">
        <f>_xlfn.XLOOKUP(A2880, Accounts!A:A, Accounts!E:E, "Not Found")</f>
        <v>Domiciliary</v>
      </c>
      <c r="L2880" s="3">
        <f>_xlfn.XLOOKUP(A2880, Accounts!A:A, Accounts!G:G, 0)</f>
        <v>145351008</v>
      </c>
      <c r="M2880" s="3" t="str">
        <f>_xlfn.XLOOKUP(A2880, Loan!A:A, Loan!D:D, "0")</f>
        <v>0</v>
      </c>
      <c r="N2880" s="3" t="str">
        <f>_xlfn.XLOOKUP(Customer8[[#This Row],[Account Number]],Transaction!C:C,Transaction!D:D)</f>
        <v>Cash Withdrawal</v>
      </c>
      <c r="O2880" s="3" t="str">
        <f>_xlfn.XLOOKUP(Customer8[[#This Row],[Account Number]], Transaction!C:C,Transaction!E:E)</f>
        <v>ATM</v>
      </c>
      <c r="P2880" s="2">
        <f>_xlfn.XLOOKUP(Customer8[[#This Row],[Account Number]], Transaction!C:C,Transaction!F:F)</f>
        <v>44275</v>
      </c>
      <c r="Q2880" s="3">
        <f>Customer8[[#This Row],[Bank Deposit]]-Customer8[[#This Row],[Saving Accounts]]</f>
        <v>67084.193100000019</v>
      </c>
      <c r="R2880" s="3">
        <f>IF(AND(K2880="Current", Customer8[[#This Row],[Balance]]&gt;500000), Customer8[[#This Row],[Balance]]*1.02, Customer8[[#This Row],[Balance]])</f>
        <v>67084.193100000019</v>
      </c>
      <c r="S2880" s="3" t="str">
        <f>TEXT(Customer8[[#This Row],[Transaction_Date]], "MMM")</f>
        <v>Mar</v>
      </c>
      <c r="T2880" s="3" t="str">
        <f t="shared" si="44"/>
        <v>40-49 Yrs</v>
      </c>
      <c r="U2880" s="3" t="str">
        <f>TEXT(Customer8[[#This Row],[Transaction_Date]],"YYYY")</f>
        <v>2021</v>
      </c>
    </row>
    <row r="2881" spans="1:21" x14ac:dyDescent="0.35">
      <c r="A2881" t="s">
        <v>5851</v>
      </c>
      <c r="B2881">
        <v>934424206</v>
      </c>
      <c r="C2881">
        <v>79</v>
      </c>
      <c r="D2881" s="1">
        <v>15851.25</v>
      </c>
      <c r="E2881" t="s">
        <v>11</v>
      </c>
      <c r="F2881" t="s">
        <v>864</v>
      </c>
      <c r="G2881" t="s">
        <v>2575</v>
      </c>
      <c r="H2881" s="3">
        <v>32106.0687</v>
      </c>
      <c r="I2881" s="3">
        <v>17078.5118</v>
      </c>
      <c r="J2881" t="s">
        <v>5852</v>
      </c>
      <c r="K2881" t="str">
        <f>_xlfn.XLOOKUP(A2881, Accounts!A:A, Accounts!E:E, "Not Found")</f>
        <v>Savings</v>
      </c>
      <c r="L2881" s="3">
        <f>_xlfn.XLOOKUP(A2881, Accounts!A:A, Accounts!G:G, 0)</f>
        <v>2226088773</v>
      </c>
      <c r="M2881" s="3" t="str">
        <f>_xlfn.XLOOKUP(A2881, Loan!A:A, Loan!D:D, "0")</f>
        <v>0</v>
      </c>
      <c r="N2881" s="3" t="str">
        <f>_xlfn.XLOOKUP(Customer8[[#This Row],[Account Number]],Transaction!C:C,Transaction!D:D)</f>
        <v>Money Deposit</v>
      </c>
      <c r="O2881" s="3" t="str">
        <f>_xlfn.XLOOKUP(Customer8[[#This Row],[Account Number]], Transaction!C:C,Transaction!E:E)</f>
        <v>Bank</v>
      </c>
      <c r="P2881" s="2">
        <f>_xlfn.XLOOKUP(Customer8[[#This Row],[Account Number]], Transaction!C:C,Transaction!F:F)</f>
        <v>44304</v>
      </c>
      <c r="Q2881" s="3">
        <f>Customer8[[#This Row],[Bank Deposit]]-Customer8[[#This Row],[Saving Accounts]]</f>
        <v>15027.5569</v>
      </c>
      <c r="R2881" s="3">
        <f>IF(AND(K2881="Current", Customer8[[#This Row],[Balance]]&gt;500000), Customer8[[#This Row],[Balance]]*1.02, Customer8[[#This Row],[Balance]])</f>
        <v>15027.5569</v>
      </c>
      <c r="S2881" s="3" t="str">
        <f>TEXT(Customer8[[#This Row],[Transaction_Date]], "MMM")</f>
        <v>Apr</v>
      </c>
      <c r="T2881" s="3" t="str">
        <f t="shared" si="44"/>
        <v>70 Yrs &amp; Above</v>
      </c>
      <c r="U2881" s="3" t="str">
        <f>TEXT(Customer8[[#This Row],[Transaction_Date]],"YYYY")</f>
        <v>2021</v>
      </c>
    </row>
    <row r="2882" spans="1:21" x14ac:dyDescent="0.35">
      <c r="A2882" t="s">
        <v>5853</v>
      </c>
      <c r="B2882">
        <v>948883528</v>
      </c>
      <c r="C2882">
        <v>36</v>
      </c>
      <c r="D2882" s="1">
        <v>31557</v>
      </c>
      <c r="E2882" t="s">
        <v>11</v>
      </c>
      <c r="F2882" t="s">
        <v>130</v>
      </c>
      <c r="G2882" t="s">
        <v>2575</v>
      </c>
      <c r="H2882" s="3">
        <v>858197.39720000001</v>
      </c>
      <c r="I2882" s="3">
        <v>168820.58290000001</v>
      </c>
      <c r="J2882" t="s">
        <v>5854</v>
      </c>
      <c r="K2882" t="str">
        <f>_xlfn.XLOOKUP(A2882, Accounts!A:A, Accounts!E:E, "Not Found")</f>
        <v>Current</v>
      </c>
      <c r="L2882" s="3">
        <f>_xlfn.XLOOKUP(A2882, Accounts!A:A, Accounts!G:G, 0)</f>
        <v>2609440275</v>
      </c>
      <c r="M2882" s="3" t="str">
        <f>_xlfn.XLOOKUP(A2882, Loan!A:A, Loan!D:D, "0")</f>
        <v>0</v>
      </c>
      <c r="N2882" s="3" t="str">
        <f>_xlfn.XLOOKUP(Customer8[[#This Row],[Account Number]],Transaction!C:C,Transaction!D:D)</f>
        <v>Money Transfer</v>
      </c>
      <c r="O2882" s="3" t="str">
        <f>_xlfn.XLOOKUP(Customer8[[#This Row],[Account Number]], Transaction!C:C,Transaction!E:E)</f>
        <v>Mobile</v>
      </c>
      <c r="P2882" s="2">
        <f>_xlfn.XLOOKUP(Customer8[[#This Row],[Account Number]], Transaction!C:C,Transaction!F:F)</f>
        <v>44420</v>
      </c>
      <c r="Q2882" s="3">
        <f>Customer8[[#This Row],[Bank Deposit]]-Customer8[[#This Row],[Saving Accounts]]</f>
        <v>689376.81429999997</v>
      </c>
      <c r="R2882" s="3">
        <f>IF(AND(K2882="Current", Customer8[[#This Row],[Balance]]&gt;500000), Customer8[[#This Row],[Balance]]*1.02, Customer8[[#This Row],[Balance]])</f>
        <v>703164.35058600002</v>
      </c>
      <c r="S2882" s="3" t="str">
        <f>TEXT(Customer8[[#This Row],[Transaction_Date]], "MMM")</f>
        <v>Aug</v>
      </c>
      <c r="T2882" s="3" t="str">
        <f t="shared" ref="T2882:T2945" si="45">IF(C2882&lt;20,"Below 20 Yrs",IF(C2882&lt;=29,"20-29 Yrs",IF(C2882&lt;=39,"30-39 Yrs",IF(C2882&lt;=49,"40-49 Yrs",IF(C2882&lt;=59,"50-59 Yrs",IF(C2882&lt;=69,"60-69 Yrs","70 Yrs &amp; Above"))))))</f>
        <v>30-39 Yrs</v>
      </c>
      <c r="U2882" s="3" t="str">
        <f>TEXT(Customer8[[#This Row],[Transaction_Date]],"YYYY")</f>
        <v>2021</v>
      </c>
    </row>
    <row r="2883" spans="1:21" x14ac:dyDescent="0.35">
      <c r="A2883" t="s">
        <v>5855</v>
      </c>
      <c r="B2883">
        <v>382079662</v>
      </c>
      <c r="C2883">
        <v>17</v>
      </c>
      <c r="D2883" s="1">
        <v>38496.75</v>
      </c>
      <c r="E2883" t="s">
        <v>11</v>
      </c>
      <c r="F2883" t="s">
        <v>437</v>
      </c>
      <c r="G2883" t="s">
        <v>2575</v>
      </c>
      <c r="H2883" s="3">
        <v>970917.69140000001</v>
      </c>
      <c r="I2883" s="3">
        <v>271856.95360000001</v>
      </c>
      <c r="J2883" t="s">
        <v>5856</v>
      </c>
      <c r="K2883" t="str">
        <f>_xlfn.XLOOKUP(A2883, Accounts!A:A, Accounts!E:E, "Not Found")</f>
        <v>Domiciliary</v>
      </c>
      <c r="L2883" s="3">
        <f>_xlfn.XLOOKUP(A2883, Accounts!A:A, Accounts!G:G, 0)</f>
        <v>292770144</v>
      </c>
      <c r="M2883" s="3" t="str">
        <f>_xlfn.XLOOKUP(A2883, Loan!A:A, Loan!D:D, "0")</f>
        <v>0</v>
      </c>
      <c r="N2883" s="3" t="str">
        <f>_xlfn.XLOOKUP(Customer8[[#This Row],[Account Number]],Transaction!C:C,Transaction!D:D)</f>
        <v>Money Deposit</v>
      </c>
      <c r="O2883" s="3" t="str">
        <f>_xlfn.XLOOKUP(Customer8[[#This Row],[Account Number]], Transaction!C:C,Transaction!E:E)</f>
        <v>Bank</v>
      </c>
      <c r="P2883" s="2">
        <f>_xlfn.XLOOKUP(Customer8[[#This Row],[Account Number]], Transaction!C:C,Transaction!F:F)</f>
        <v>44253</v>
      </c>
      <c r="Q2883" s="3">
        <f>Customer8[[#This Row],[Bank Deposit]]-Customer8[[#This Row],[Saving Accounts]]</f>
        <v>699060.7378</v>
      </c>
      <c r="R2883" s="3">
        <f>IF(AND(K2883="Current", Customer8[[#This Row],[Balance]]&gt;500000), Customer8[[#This Row],[Balance]]*1.02, Customer8[[#This Row],[Balance]])</f>
        <v>699060.7378</v>
      </c>
      <c r="S2883" s="3" t="str">
        <f>TEXT(Customer8[[#This Row],[Transaction_Date]], "MMM")</f>
        <v>Feb</v>
      </c>
      <c r="T2883" s="3" t="str">
        <f t="shared" si="45"/>
        <v>Below 20 Yrs</v>
      </c>
      <c r="U2883" s="3" t="str">
        <f>TEXT(Customer8[[#This Row],[Transaction_Date]],"YYYY")</f>
        <v>2021</v>
      </c>
    </row>
    <row r="2884" spans="1:21" x14ac:dyDescent="0.35">
      <c r="A2884" t="s">
        <v>5857</v>
      </c>
      <c r="B2884">
        <v>200545516</v>
      </c>
      <c r="C2884">
        <v>80</v>
      </c>
      <c r="D2884" s="1">
        <v>15486</v>
      </c>
      <c r="E2884" t="s">
        <v>11</v>
      </c>
      <c r="F2884" t="s">
        <v>33</v>
      </c>
      <c r="G2884" t="s">
        <v>2575</v>
      </c>
      <c r="H2884" s="3">
        <v>1312296.5044</v>
      </c>
      <c r="I2884" s="3">
        <v>499085.99339999998</v>
      </c>
      <c r="J2884" t="s">
        <v>5858</v>
      </c>
      <c r="K2884" t="str">
        <f>_xlfn.XLOOKUP(A2884, Accounts!A:A, Accounts!E:E, "Not Found")</f>
        <v>Current</v>
      </c>
      <c r="L2884" s="3">
        <f>_xlfn.XLOOKUP(A2884, Accounts!A:A, Accounts!G:G, 0)</f>
        <v>42638023</v>
      </c>
      <c r="M2884" s="3" t="str">
        <f>_xlfn.XLOOKUP(A2884, Loan!A:A, Loan!D:D, "0")</f>
        <v>0</v>
      </c>
      <c r="N2884" s="3" t="str">
        <f>_xlfn.XLOOKUP(Customer8[[#This Row],[Account Number]],Transaction!C:C,Transaction!D:D)</f>
        <v>Online Payment</v>
      </c>
      <c r="O2884" s="3" t="str">
        <f>_xlfn.XLOOKUP(Customer8[[#This Row],[Account Number]], Transaction!C:C,Transaction!E:E)</f>
        <v>Internet Banking</v>
      </c>
      <c r="P2884" s="2">
        <f>_xlfn.XLOOKUP(Customer8[[#This Row],[Account Number]], Transaction!C:C,Transaction!F:F)</f>
        <v>44398</v>
      </c>
      <c r="Q2884" s="3">
        <f>Customer8[[#This Row],[Bank Deposit]]-Customer8[[#This Row],[Saving Accounts]]</f>
        <v>813210.51099999994</v>
      </c>
      <c r="R2884" s="3">
        <f>IF(AND(K2884="Current", Customer8[[#This Row],[Balance]]&gt;500000), Customer8[[#This Row],[Balance]]*1.02, Customer8[[#This Row],[Balance]])</f>
        <v>829474.72121999995</v>
      </c>
      <c r="S2884" s="3" t="str">
        <f>TEXT(Customer8[[#This Row],[Transaction_Date]], "MMM")</f>
        <v>Jul</v>
      </c>
      <c r="T2884" s="3" t="str">
        <f t="shared" si="45"/>
        <v>70 Yrs &amp; Above</v>
      </c>
      <c r="U2884" s="3" t="str">
        <f>TEXT(Customer8[[#This Row],[Transaction_Date]],"YYYY")</f>
        <v>2021</v>
      </c>
    </row>
    <row r="2885" spans="1:21" x14ac:dyDescent="0.35">
      <c r="A2885" t="s">
        <v>5859</v>
      </c>
      <c r="B2885">
        <v>840468399</v>
      </c>
      <c r="C2885">
        <v>41</v>
      </c>
      <c r="D2885" s="1">
        <v>29730.75</v>
      </c>
      <c r="E2885" t="s">
        <v>11</v>
      </c>
      <c r="F2885" t="s">
        <v>323</v>
      </c>
      <c r="G2885" t="s">
        <v>2575</v>
      </c>
      <c r="H2885" s="3"/>
      <c r="J2885" t="s">
        <v>5860</v>
      </c>
      <c r="K2885" t="str">
        <f>_xlfn.XLOOKUP(A2885, Accounts!A:A, Accounts!E:E, "Not Found")</f>
        <v>Domiciliary</v>
      </c>
      <c r="L2885" s="3">
        <f>_xlfn.XLOOKUP(A2885, Accounts!A:A, Accounts!G:G, 0)</f>
        <v>11405946</v>
      </c>
      <c r="M2885" s="3" t="str">
        <f>_xlfn.XLOOKUP(A2885, Loan!A:A, Loan!D:D, "0")</f>
        <v>0</v>
      </c>
      <c r="N2885" s="3" t="str">
        <f>_xlfn.XLOOKUP(Customer8[[#This Row],[Account Number]],Transaction!C:C,Transaction!D:D)</f>
        <v>Online Payment</v>
      </c>
      <c r="O2885" s="3" t="str">
        <f>_xlfn.XLOOKUP(Customer8[[#This Row],[Account Number]], Transaction!C:C,Transaction!E:E)</f>
        <v>Mobile</v>
      </c>
      <c r="P2885" s="2">
        <f>_xlfn.XLOOKUP(Customer8[[#This Row],[Account Number]], Transaction!C:C,Transaction!F:F)</f>
        <v>44636</v>
      </c>
      <c r="Q2885" s="3">
        <f>Customer8[[#This Row],[Bank Deposit]]-Customer8[[#This Row],[Saving Accounts]]</f>
        <v>0</v>
      </c>
      <c r="R2885" s="3">
        <f>IF(AND(K2885="Current", Customer8[[#This Row],[Balance]]&gt;500000), Customer8[[#This Row],[Balance]]*1.02, Customer8[[#This Row],[Balance]])</f>
        <v>0</v>
      </c>
      <c r="S2885" s="3" t="str">
        <f>TEXT(Customer8[[#This Row],[Transaction_Date]], "MMM")</f>
        <v>Mar</v>
      </c>
      <c r="T2885" s="3" t="str">
        <f t="shared" si="45"/>
        <v>40-49 Yrs</v>
      </c>
      <c r="U2885" s="3" t="str">
        <f>TEXT(Customer8[[#This Row],[Transaction_Date]],"YYYY")</f>
        <v>2022</v>
      </c>
    </row>
    <row r="2886" spans="1:21" x14ac:dyDescent="0.35">
      <c r="A2886" t="s">
        <v>5861</v>
      </c>
      <c r="B2886">
        <v>969029741</v>
      </c>
      <c r="C2886">
        <v>46</v>
      </c>
      <c r="D2886" s="1">
        <v>27904.5</v>
      </c>
      <c r="E2886" t="s">
        <v>11</v>
      </c>
      <c r="F2886" t="s">
        <v>1250</v>
      </c>
      <c r="G2886" t="s">
        <v>2575</v>
      </c>
      <c r="H2886" s="3">
        <v>137624.61230000001</v>
      </c>
      <c r="I2886" s="3">
        <v>102569.2865</v>
      </c>
      <c r="J2886" t="s">
        <v>5862</v>
      </c>
      <c r="K2886" t="str">
        <f>_xlfn.XLOOKUP(A2886, Accounts!A:A, Accounts!E:E, "Not Found")</f>
        <v>Joint</v>
      </c>
      <c r="L2886" s="3">
        <f>_xlfn.XLOOKUP(A2886, Accounts!A:A, Accounts!G:G, 0)</f>
        <v>679824639</v>
      </c>
      <c r="M2886" s="3" t="str">
        <f>_xlfn.XLOOKUP(A2886, Loan!A:A, Loan!D:D, "0")</f>
        <v>0</v>
      </c>
      <c r="N2886" s="3" t="str">
        <f>_xlfn.XLOOKUP(Customer8[[#This Row],[Account Number]],Transaction!C:C,Transaction!D:D)</f>
        <v>Money Transfer</v>
      </c>
      <c r="O2886" s="3" t="str">
        <f>_xlfn.XLOOKUP(Customer8[[#This Row],[Account Number]], Transaction!C:C,Transaction!E:E)</f>
        <v>Bank</v>
      </c>
      <c r="P2886" s="2">
        <f>_xlfn.XLOOKUP(Customer8[[#This Row],[Account Number]], Transaction!C:C,Transaction!F:F)</f>
        <v>44525</v>
      </c>
      <c r="Q2886" s="3">
        <f>Customer8[[#This Row],[Bank Deposit]]-Customer8[[#This Row],[Saving Accounts]]</f>
        <v>35055.325800000006</v>
      </c>
      <c r="R2886" s="3">
        <f>IF(AND(K2886="Current", Customer8[[#This Row],[Balance]]&gt;500000), Customer8[[#This Row],[Balance]]*1.02, Customer8[[#This Row],[Balance]])</f>
        <v>35055.325800000006</v>
      </c>
      <c r="S2886" s="3" t="str">
        <f>TEXT(Customer8[[#This Row],[Transaction_Date]], "MMM")</f>
        <v>Nov</v>
      </c>
      <c r="T2886" s="3" t="str">
        <f t="shared" si="45"/>
        <v>40-49 Yrs</v>
      </c>
      <c r="U2886" s="3" t="str">
        <f>TEXT(Customer8[[#This Row],[Transaction_Date]],"YYYY")</f>
        <v>2021</v>
      </c>
    </row>
    <row r="2887" spans="1:21" x14ac:dyDescent="0.35">
      <c r="A2887" t="s">
        <v>5863</v>
      </c>
      <c r="B2887">
        <v>508746778</v>
      </c>
      <c r="C2887">
        <v>33</v>
      </c>
      <c r="D2887" s="1">
        <v>32652.75</v>
      </c>
      <c r="E2887" t="s">
        <v>11</v>
      </c>
      <c r="F2887" t="s">
        <v>370</v>
      </c>
      <c r="G2887" t="s">
        <v>2575</v>
      </c>
      <c r="H2887" s="3">
        <v>1435680.2398000001</v>
      </c>
      <c r="I2887" s="3">
        <v>526487.5148</v>
      </c>
      <c r="J2887" t="s">
        <v>5864</v>
      </c>
      <c r="K2887" t="str">
        <f>_xlfn.XLOOKUP(A2887, Accounts!A:A, Accounts!E:E, "Not Found")</f>
        <v>Joint</v>
      </c>
      <c r="L2887" s="3">
        <f>_xlfn.XLOOKUP(A2887, Accounts!A:A, Accounts!G:G, 0)</f>
        <v>681039168</v>
      </c>
      <c r="M2887" s="3" t="str">
        <f>_xlfn.XLOOKUP(A2887, Loan!A:A, Loan!D:D, "0")</f>
        <v>0</v>
      </c>
      <c r="N2887" s="3" t="str">
        <f>_xlfn.XLOOKUP(Customer8[[#This Row],[Account Number]],Transaction!C:C,Transaction!D:D)</f>
        <v>Money Deposit</v>
      </c>
      <c r="O2887" s="3" t="str">
        <f>_xlfn.XLOOKUP(Customer8[[#This Row],[Account Number]], Transaction!C:C,Transaction!E:E)</f>
        <v>Bank</v>
      </c>
      <c r="P2887" s="2">
        <f>_xlfn.XLOOKUP(Customer8[[#This Row],[Account Number]], Transaction!C:C,Transaction!F:F)</f>
        <v>44436</v>
      </c>
      <c r="Q2887" s="3">
        <f>Customer8[[#This Row],[Bank Deposit]]-Customer8[[#This Row],[Saving Accounts]]</f>
        <v>909192.72500000009</v>
      </c>
      <c r="R2887" s="3">
        <f>IF(AND(K2887="Current", Customer8[[#This Row],[Balance]]&gt;500000), Customer8[[#This Row],[Balance]]*1.02, Customer8[[#This Row],[Balance]])</f>
        <v>909192.72500000009</v>
      </c>
      <c r="S2887" s="3" t="str">
        <f>TEXT(Customer8[[#This Row],[Transaction_Date]], "MMM")</f>
        <v>Aug</v>
      </c>
      <c r="T2887" s="3" t="str">
        <f t="shared" si="45"/>
        <v>30-39 Yrs</v>
      </c>
      <c r="U2887" s="3" t="str">
        <f>TEXT(Customer8[[#This Row],[Transaction_Date]],"YYYY")</f>
        <v>2021</v>
      </c>
    </row>
    <row r="2888" spans="1:21" x14ac:dyDescent="0.35">
      <c r="A2888" t="s">
        <v>5865</v>
      </c>
      <c r="B2888">
        <v>739411332</v>
      </c>
      <c r="C2888">
        <v>47</v>
      </c>
      <c r="D2888" s="1">
        <v>27539.25</v>
      </c>
      <c r="E2888" t="s">
        <v>11</v>
      </c>
      <c r="F2888" t="s">
        <v>1222</v>
      </c>
      <c r="G2888" t="s">
        <v>2575</v>
      </c>
      <c r="H2888" s="3">
        <v>223771.21170000001</v>
      </c>
      <c r="I2888" s="3">
        <v>46246.0504</v>
      </c>
      <c r="J2888" t="s">
        <v>5866</v>
      </c>
      <c r="K2888" t="str">
        <f>_xlfn.XLOOKUP(A2888, Accounts!A:A, Accounts!E:E, "Not Found")</f>
        <v>Corporate</v>
      </c>
      <c r="L2888" s="3">
        <f>_xlfn.XLOOKUP(A2888, Accounts!A:A, Accounts!G:G, 0)</f>
        <v>1748203264</v>
      </c>
      <c r="M2888" s="3" t="str">
        <f>_xlfn.XLOOKUP(A2888, Loan!A:A, Loan!D:D, "0")</f>
        <v>0</v>
      </c>
      <c r="N2888" s="3" t="str">
        <f>_xlfn.XLOOKUP(Customer8[[#This Row],[Account Number]],Transaction!C:C,Transaction!D:D)</f>
        <v>Money Transfer</v>
      </c>
      <c r="O2888" s="3" t="str">
        <f>_xlfn.XLOOKUP(Customer8[[#This Row],[Account Number]], Transaction!C:C,Transaction!E:E)</f>
        <v>Mobile</v>
      </c>
      <c r="P2888" s="2">
        <f>_xlfn.XLOOKUP(Customer8[[#This Row],[Account Number]], Transaction!C:C,Transaction!F:F)</f>
        <v>44491</v>
      </c>
      <c r="Q2888" s="3">
        <f>Customer8[[#This Row],[Bank Deposit]]-Customer8[[#This Row],[Saving Accounts]]</f>
        <v>177525.16130000001</v>
      </c>
      <c r="R2888" s="3">
        <f>IF(AND(K2888="Current", Customer8[[#This Row],[Balance]]&gt;500000), Customer8[[#This Row],[Balance]]*1.02, Customer8[[#This Row],[Balance]])</f>
        <v>177525.16130000001</v>
      </c>
      <c r="S2888" s="3" t="str">
        <f>TEXT(Customer8[[#This Row],[Transaction_Date]], "MMM")</f>
        <v>Oct</v>
      </c>
      <c r="T2888" s="3" t="str">
        <f t="shared" si="45"/>
        <v>40-49 Yrs</v>
      </c>
      <c r="U2888" s="3" t="str">
        <f>TEXT(Customer8[[#This Row],[Transaction_Date]],"YYYY")</f>
        <v>2021</v>
      </c>
    </row>
    <row r="2889" spans="1:21" x14ac:dyDescent="0.35">
      <c r="A2889" t="s">
        <v>5867</v>
      </c>
      <c r="B2889">
        <v>3816115</v>
      </c>
      <c r="C2889">
        <v>32</v>
      </c>
      <c r="D2889" s="1">
        <v>33018</v>
      </c>
      <c r="E2889" t="s">
        <v>11</v>
      </c>
      <c r="F2889" t="s">
        <v>1215</v>
      </c>
      <c r="G2889" t="s">
        <v>2575</v>
      </c>
      <c r="H2889" s="3">
        <v>288457.57630000002</v>
      </c>
      <c r="I2889" s="3">
        <v>79108.502399999998</v>
      </c>
      <c r="J2889" t="s">
        <v>5868</v>
      </c>
      <c r="K2889" t="str">
        <f>_xlfn.XLOOKUP(A2889, Accounts!A:A, Accounts!E:E, "Not Found")</f>
        <v>Domiciliary</v>
      </c>
      <c r="L2889" s="3">
        <f>_xlfn.XLOOKUP(A2889, Accounts!A:A, Accounts!G:G, 0)</f>
        <v>35841087</v>
      </c>
      <c r="M2889" s="3" t="str">
        <f>_xlfn.XLOOKUP(A2889, Loan!A:A, Loan!D:D, "0")</f>
        <v>0</v>
      </c>
      <c r="N2889" s="3" t="str">
        <f>_xlfn.XLOOKUP(Customer8[[#This Row],[Account Number]],Transaction!C:C,Transaction!D:D)</f>
        <v>Online Payment</v>
      </c>
      <c r="O2889" s="3" t="str">
        <f>_xlfn.XLOOKUP(Customer8[[#This Row],[Account Number]], Transaction!C:C,Transaction!E:E)</f>
        <v>Mobile</v>
      </c>
      <c r="P2889" s="2">
        <f>_xlfn.XLOOKUP(Customer8[[#This Row],[Account Number]], Transaction!C:C,Transaction!F:F)</f>
        <v>44376</v>
      </c>
      <c r="Q2889" s="3">
        <f>Customer8[[#This Row],[Bank Deposit]]-Customer8[[#This Row],[Saving Accounts]]</f>
        <v>209349.07390000002</v>
      </c>
      <c r="R2889" s="3">
        <f>IF(AND(K2889="Current", Customer8[[#This Row],[Balance]]&gt;500000), Customer8[[#This Row],[Balance]]*1.02, Customer8[[#This Row],[Balance]])</f>
        <v>209349.07390000002</v>
      </c>
      <c r="S2889" s="3" t="str">
        <f>TEXT(Customer8[[#This Row],[Transaction_Date]], "MMM")</f>
        <v>Jun</v>
      </c>
      <c r="T2889" s="3" t="str">
        <f t="shared" si="45"/>
        <v>30-39 Yrs</v>
      </c>
      <c r="U2889" s="3" t="str">
        <f>TEXT(Customer8[[#This Row],[Transaction_Date]],"YYYY")</f>
        <v>2021</v>
      </c>
    </row>
    <row r="2890" spans="1:21" x14ac:dyDescent="0.35">
      <c r="A2890" t="s">
        <v>5869</v>
      </c>
      <c r="B2890">
        <v>156648886</v>
      </c>
      <c r="C2890">
        <v>79</v>
      </c>
      <c r="D2890" s="1">
        <v>15851.25</v>
      </c>
      <c r="E2890" t="s">
        <v>11</v>
      </c>
      <c r="F2890" t="s">
        <v>263</v>
      </c>
      <c r="G2890" t="s">
        <v>2575</v>
      </c>
      <c r="H2890" s="3">
        <v>413227.37959999999</v>
      </c>
      <c r="I2890" s="3">
        <v>63034.684999999998</v>
      </c>
      <c r="J2890" t="s">
        <v>5870</v>
      </c>
      <c r="K2890" t="str">
        <f>_xlfn.XLOOKUP(A2890, Accounts!A:A, Accounts!E:E, "Not Found")</f>
        <v>Domiciliary</v>
      </c>
      <c r="L2890" s="3">
        <f>_xlfn.XLOOKUP(A2890, Accounts!A:A, Accounts!G:G, 0)</f>
        <v>3054748446</v>
      </c>
      <c r="M2890" s="3" t="str">
        <f>_xlfn.XLOOKUP(A2890, Loan!A:A, Loan!D:D, "0")</f>
        <v>0</v>
      </c>
      <c r="N2890" s="3" t="str">
        <f>_xlfn.XLOOKUP(Customer8[[#This Row],[Account Number]],Transaction!C:C,Transaction!D:D)</f>
        <v>Online Payment</v>
      </c>
      <c r="O2890" s="3" t="str">
        <f>_xlfn.XLOOKUP(Customer8[[#This Row],[Account Number]], Transaction!C:C,Transaction!E:E)</f>
        <v>Internet Banking</v>
      </c>
      <c r="P2890" s="2">
        <f>_xlfn.XLOOKUP(Customer8[[#This Row],[Account Number]], Transaction!C:C,Transaction!F:F)</f>
        <v>44484</v>
      </c>
      <c r="Q2890" s="3">
        <f>Customer8[[#This Row],[Bank Deposit]]-Customer8[[#This Row],[Saving Accounts]]</f>
        <v>350192.69459999999</v>
      </c>
      <c r="R2890" s="3">
        <f>IF(AND(K2890="Current", Customer8[[#This Row],[Balance]]&gt;500000), Customer8[[#This Row],[Balance]]*1.02, Customer8[[#This Row],[Balance]])</f>
        <v>350192.69459999999</v>
      </c>
      <c r="S2890" s="3" t="str">
        <f>TEXT(Customer8[[#This Row],[Transaction_Date]], "MMM")</f>
        <v>Oct</v>
      </c>
      <c r="T2890" s="3" t="str">
        <f t="shared" si="45"/>
        <v>70 Yrs &amp; Above</v>
      </c>
      <c r="U2890" s="3" t="str">
        <f>TEXT(Customer8[[#This Row],[Transaction_Date]],"YYYY")</f>
        <v>2021</v>
      </c>
    </row>
    <row r="2891" spans="1:21" x14ac:dyDescent="0.35">
      <c r="A2891" t="s">
        <v>5871</v>
      </c>
      <c r="B2891">
        <v>43787692</v>
      </c>
      <c r="C2891">
        <v>43</v>
      </c>
      <c r="D2891" s="1">
        <v>29000.25</v>
      </c>
      <c r="E2891" t="s">
        <v>11</v>
      </c>
      <c r="F2891" t="s">
        <v>66</v>
      </c>
      <c r="G2891" t="s">
        <v>2575</v>
      </c>
      <c r="H2891" s="3">
        <v>120211.371</v>
      </c>
      <c r="I2891" s="3">
        <v>31254.9565</v>
      </c>
      <c r="J2891" t="s">
        <v>5872</v>
      </c>
      <c r="K2891" t="str">
        <f>_xlfn.XLOOKUP(A2891, Accounts!A:A, Accounts!E:E, "Not Found")</f>
        <v>Domiciliary</v>
      </c>
      <c r="L2891" s="3">
        <f>_xlfn.XLOOKUP(A2891, Accounts!A:A, Accounts!G:G, 0)</f>
        <v>15770475</v>
      </c>
      <c r="M2891" s="3" t="str">
        <f>_xlfn.XLOOKUP(A2891, Loan!A:A, Loan!D:D, "0")</f>
        <v>0</v>
      </c>
      <c r="N2891" s="3" t="str">
        <f>_xlfn.XLOOKUP(Customer8[[#This Row],[Account Number]],Transaction!C:C,Transaction!D:D)</f>
        <v>Money Deposit</v>
      </c>
      <c r="O2891" s="3" t="str">
        <f>_xlfn.XLOOKUP(Customer8[[#This Row],[Account Number]], Transaction!C:C,Transaction!E:E)</f>
        <v>Bank</v>
      </c>
      <c r="P2891" s="2">
        <f>_xlfn.XLOOKUP(Customer8[[#This Row],[Account Number]], Transaction!C:C,Transaction!F:F)</f>
        <v>44269</v>
      </c>
      <c r="Q2891" s="3">
        <f>Customer8[[#This Row],[Bank Deposit]]-Customer8[[#This Row],[Saving Accounts]]</f>
        <v>88956.414499999999</v>
      </c>
      <c r="R2891" s="3">
        <f>IF(AND(K2891="Current", Customer8[[#This Row],[Balance]]&gt;500000), Customer8[[#This Row],[Balance]]*1.02, Customer8[[#This Row],[Balance]])</f>
        <v>88956.414499999999</v>
      </c>
      <c r="S2891" s="3" t="str">
        <f>TEXT(Customer8[[#This Row],[Transaction_Date]], "MMM")</f>
        <v>Mar</v>
      </c>
      <c r="T2891" s="3" t="str">
        <f t="shared" si="45"/>
        <v>40-49 Yrs</v>
      </c>
      <c r="U2891" s="3" t="str">
        <f>TEXT(Customer8[[#This Row],[Transaction_Date]],"YYYY")</f>
        <v>2021</v>
      </c>
    </row>
    <row r="2892" spans="1:21" x14ac:dyDescent="0.35">
      <c r="A2892" t="s">
        <v>5377</v>
      </c>
      <c r="B2892">
        <v>523976534</v>
      </c>
      <c r="C2892">
        <v>83</v>
      </c>
      <c r="D2892" s="1">
        <v>14390.25</v>
      </c>
      <c r="E2892" t="s">
        <v>11</v>
      </c>
      <c r="F2892" t="s">
        <v>75</v>
      </c>
      <c r="G2892" t="s">
        <v>2575</v>
      </c>
      <c r="H2892" s="3">
        <v>382718.68680000002</v>
      </c>
      <c r="I2892" s="3">
        <v>155041.78289999999</v>
      </c>
      <c r="J2892" t="s">
        <v>5873</v>
      </c>
      <c r="K2892" t="str">
        <f>_xlfn.XLOOKUP(A2892, Accounts!A:A, Accounts!E:E, "Not Found")</f>
        <v>Domiciliary</v>
      </c>
      <c r="L2892" s="3">
        <f>_xlfn.XLOOKUP(A2892, Accounts!A:A, Accounts!G:G, 0)</f>
        <v>669598632</v>
      </c>
      <c r="M2892" s="3" t="str">
        <f>_xlfn.XLOOKUP(A2892, Loan!A:A, Loan!D:D, "0")</f>
        <v>0</v>
      </c>
      <c r="N2892" s="3" t="str">
        <f>_xlfn.XLOOKUP(Customer8[[#This Row],[Account Number]],Transaction!C:C,Transaction!D:D)</f>
        <v>Money Transfer</v>
      </c>
      <c r="O2892" s="3" t="str">
        <f>_xlfn.XLOOKUP(Customer8[[#This Row],[Account Number]], Transaction!C:C,Transaction!E:E)</f>
        <v>ATM</v>
      </c>
      <c r="P2892" s="2">
        <f>_xlfn.XLOOKUP(Customer8[[#This Row],[Account Number]], Transaction!C:C,Transaction!F:F)</f>
        <v>44672</v>
      </c>
      <c r="Q2892" s="3">
        <f>Customer8[[#This Row],[Bank Deposit]]-Customer8[[#This Row],[Saving Accounts]]</f>
        <v>227676.90390000003</v>
      </c>
      <c r="R2892" s="3">
        <f>IF(AND(K2892="Current", Customer8[[#This Row],[Balance]]&gt;500000), Customer8[[#This Row],[Balance]]*1.02, Customer8[[#This Row],[Balance]])</f>
        <v>227676.90390000003</v>
      </c>
      <c r="S2892" s="3" t="str">
        <f>TEXT(Customer8[[#This Row],[Transaction_Date]], "MMM")</f>
        <v>Apr</v>
      </c>
      <c r="T2892" s="3" t="str">
        <f t="shared" si="45"/>
        <v>70 Yrs &amp; Above</v>
      </c>
      <c r="U2892" s="3" t="str">
        <f>TEXT(Customer8[[#This Row],[Transaction_Date]],"YYYY")</f>
        <v>2022</v>
      </c>
    </row>
    <row r="2893" spans="1:21" x14ac:dyDescent="0.35">
      <c r="A2893" t="s">
        <v>5874</v>
      </c>
      <c r="B2893">
        <v>44902450</v>
      </c>
      <c r="C2893">
        <v>80</v>
      </c>
      <c r="D2893" s="1">
        <v>15486</v>
      </c>
      <c r="E2893" t="s">
        <v>11</v>
      </c>
      <c r="F2893" t="s">
        <v>240</v>
      </c>
      <c r="G2893" t="s">
        <v>2575</v>
      </c>
      <c r="H2893" s="3">
        <v>1013124.648</v>
      </c>
      <c r="I2893" s="3">
        <v>240473.7372</v>
      </c>
      <c r="J2893" t="s">
        <v>5875</v>
      </c>
      <c r="K2893" t="str">
        <f>_xlfn.XLOOKUP(A2893, Accounts!A:A, Accounts!E:E, "Not Found")</f>
        <v>Current</v>
      </c>
      <c r="L2893" s="3">
        <f>_xlfn.XLOOKUP(A2893, Accounts!A:A, Accounts!G:G, 0)</f>
        <v>1147331328</v>
      </c>
      <c r="M2893" s="3" t="str">
        <f>_xlfn.XLOOKUP(A2893, Loan!A:A, Loan!D:D, "0")</f>
        <v>0</v>
      </c>
      <c r="N2893" s="3" t="str">
        <f>_xlfn.XLOOKUP(Customer8[[#This Row],[Account Number]],Transaction!C:C,Transaction!D:D)</f>
        <v>Money Deposit</v>
      </c>
      <c r="O2893" s="3" t="str">
        <f>_xlfn.XLOOKUP(Customer8[[#This Row],[Account Number]], Transaction!C:C,Transaction!E:E)</f>
        <v>Bank</v>
      </c>
      <c r="P2893" s="2">
        <f>_xlfn.XLOOKUP(Customer8[[#This Row],[Account Number]], Transaction!C:C,Transaction!F:F)</f>
        <v>44401</v>
      </c>
      <c r="Q2893" s="3">
        <f>Customer8[[#This Row],[Bank Deposit]]-Customer8[[#This Row],[Saving Accounts]]</f>
        <v>772650.91080000007</v>
      </c>
      <c r="R2893" s="3">
        <f>IF(AND(K2893="Current", Customer8[[#This Row],[Balance]]&gt;500000), Customer8[[#This Row],[Balance]]*1.02, Customer8[[#This Row],[Balance]])</f>
        <v>788103.92901600013</v>
      </c>
      <c r="S2893" s="3" t="str">
        <f>TEXT(Customer8[[#This Row],[Transaction_Date]], "MMM")</f>
        <v>Jul</v>
      </c>
      <c r="T2893" s="3" t="str">
        <f t="shared" si="45"/>
        <v>70 Yrs &amp; Above</v>
      </c>
      <c r="U2893" s="3" t="str">
        <f>TEXT(Customer8[[#This Row],[Transaction_Date]],"YYYY")</f>
        <v>2021</v>
      </c>
    </row>
    <row r="2894" spans="1:21" x14ac:dyDescent="0.35">
      <c r="A2894" t="s">
        <v>5876</v>
      </c>
      <c r="B2894">
        <v>790391249</v>
      </c>
      <c r="C2894">
        <v>30</v>
      </c>
      <c r="D2894" s="1">
        <v>33748.5</v>
      </c>
      <c r="E2894" t="s">
        <v>11</v>
      </c>
      <c r="F2894" t="s">
        <v>596</v>
      </c>
      <c r="G2894" t="s">
        <v>2575</v>
      </c>
      <c r="H2894" s="3">
        <v>585623.39529999997</v>
      </c>
      <c r="I2894" s="3">
        <v>144412.23730000001</v>
      </c>
      <c r="J2894" t="s">
        <v>5877</v>
      </c>
      <c r="K2894" t="str">
        <f>_xlfn.XLOOKUP(A2894, Accounts!A:A, Accounts!E:E, "Not Found")</f>
        <v>Corporate</v>
      </c>
      <c r="L2894" s="3">
        <f>_xlfn.XLOOKUP(A2894, Accounts!A:A, Accounts!G:G, 0)</f>
        <v>1410769293</v>
      </c>
      <c r="M2894" s="3" t="str">
        <f>_xlfn.XLOOKUP(A2894, Loan!A:A, Loan!D:D, "0")</f>
        <v>0</v>
      </c>
      <c r="N2894" s="3" t="str">
        <f>_xlfn.XLOOKUP(Customer8[[#This Row],[Account Number]],Transaction!C:C,Transaction!D:D)</f>
        <v>Money Deposit</v>
      </c>
      <c r="O2894" s="3" t="str">
        <f>_xlfn.XLOOKUP(Customer8[[#This Row],[Account Number]], Transaction!C:C,Transaction!E:E)</f>
        <v>Bank</v>
      </c>
      <c r="P2894" s="2">
        <f>_xlfn.XLOOKUP(Customer8[[#This Row],[Account Number]], Transaction!C:C,Transaction!F:F)</f>
        <v>44624</v>
      </c>
      <c r="Q2894" s="3">
        <f>Customer8[[#This Row],[Bank Deposit]]-Customer8[[#This Row],[Saving Accounts]]</f>
        <v>441211.15799999994</v>
      </c>
      <c r="R2894" s="3">
        <f>IF(AND(K2894="Current", Customer8[[#This Row],[Balance]]&gt;500000), Customer8[[#This Row],[Balance]]*1.02, Customer8[[#This Row],[Balance]])</f>
        <v>441211.15799999994</v>
      </c>
      <c r="S2894" s="3" t="str">
        <f>TEXT(Customer8[[#This Row],[Transaction_Date]], "MMM")</f>
        <v>Mar</v>
      </c>
      <c r="T2894" s="3" t="str">
        <f t="shared" si="45"/>
        <v>30-39 Yrs</v>
      </c>
      <c r="U2894" s="3" t="str">
        <f>TEXT(Customer8[[#This Row],[Transaction_Date]],"YYYY")</f>
        <v>2022</v>
      </c>
    </row>
    <row r="2895" spans="1:21" x14ac:dyDescent="0.35">
      <c r="A2895" t="s">
        <v>5878</v>
      </c>
      <c r="B2895">
        <v>930170526</v>
      </c>
      <c r="C2895">
        <v>76</v>
      </c>
      <c r="D2895" s="1">
        <v>16947</v>
      </c>
      <c r="E2895" t="s">
        <v>11</v>
      </c>
      <c r="F2895" t="s">
        <v>381</v>
      </c>
      <c r="G2895" t="s">
        <v>2575</v>
      </c>
      <c r="H2895" s="3">
        <v>98876.791599999997</v>
      </c>
      <c r="I2895" s="3">
        <v>90388.312300000005</v>
      </c>
      <c r="J2895" t="s">
        <v>5879</v>
      </c>
      <c r="K2895" t="str">
        <f>_xlfn.XLOOKUP(A2895, Accounts!A:A, Accounts!E:E, "Not Found")</f>
        <v>Domiciliary</v>
      </c>
      <c r="L2895" s="3">
        <f>_xlfn.XLOOKUP(A2895, Accounts!A:A, Accounts!G:G, 0)</f>
        <v>827650032</v>
      </c>
      <c r="M2895" s="3" t="str">
        <f>_xlfn.XLOOKUP(A2895, Loan!A:A, Loan!D:D, "0")</f>
        <v>0</v>
      </c>
      <c r="N2895" s="3" t="str">
        <f>_xlfn.XLOOKUP(Customer8[[#This Row],[Account Number]],Transaction!C:C,Transaction!D:D)</f>
        <v>Cash Withdrawal</v>
      </c>
      <c r="O2895" s="3" t="str">
        <f>_xlfn.XLOOKUP(Customer8[[#This Row],[Account Number]], Transaction!C:C,Transaction!E:E)</f>
        <v>POS</v>
      </c>
      <c r="P2895" s="2">
        <f>_xlfn.XLOOKUP(Customer8[[#This Row],[Account Number]], Transaction!C:C,Transaction!F:F)</f>
        <v>44385</v>
      </c>
      <c r="Q2895" s="3">
        <f>Customer8[[#This Row],[Bank Deposit]]-Customer8[[#This Row],[Saving Accounts]]</f>
        <v>8488.4792999999918</v>
      </c>
      <c r="R2895" s="3">
        <f>IF(AND(K2895="Current", Customer8[[#This Row],[Balance]]&gt;500000), Customer8[[#This Row],[Balance]]*1.02, Customer8[[#This Row],[Balance]])</f>
        <v>8488.4792999999918</v>
      </c>
      <c r="S2895" s="3" t="str">
        <f>TEXT(Customer8[[#This Row],[Transaction_Date]], "MMM")</f>
        <v>Jul</v>
      </c>
      <c r="T2895" s="3" t="str">
        <f t="shared" si="45"/>
        <v>70 Yrs &amp; Above</v>
      </c>
      <c r="U2895" s="3" t="str">
        <f>TEXT(Customer8[[#This Row],[Transaction_Date]],"YYYY")</f>
        <v>2021</v>
      </c>
    </row>
    <row r="2896" spans="1:21" x14ac:dyDescent="0.35">
      <c r="A2896" t="s">
        <v>5880</v>
      </c>
      <c r="B2896">
        <v>934687474</v>
      </c>
      <c r="C2896">
        <v>22</v>
      </c>
      <c r="D2896" s="1">
        <v>36670.5</v>
      </c>
      <c r="E2896" t="s">
        <v>11</v>
      </c>
      <c r="F2896" t="s">
        <v>163</v>
      </c>
      <c r="G2896" t="s">
        <v>2575</v>
      </c>
      <c r="H2896" s="3">
        <v>704059.56610000005</v>
      </c>
      <c r="I2896" s="3">
        <v>200144.93299999999</v>
      </c>
      <c r="J2896" t="s">
        <v>5881</v>
      </c>
      <c r="K2896" t="str">
        <f>_xlfn.XLOOKUP(A2896, Accounts!A:A, Accounts!E:E, "Not Found")</f>
        <v>Domiciliary</v>
      </c>
      <c r="L2896" s="3">
        <f>_xlfn.XLOOKUP(A2896, Accounts!A:A, Accounts!G:G, 0)</f>
        <v>1084473621</v>
      </c>
      <c r="M2896" s="3" t="str">
        <f>_xlfn.XLOOKUP(A2896, Loan!A:A, Loan!D:D, "0")</f>
        <v>0</v>
      </c>
      <c r="N2896" s="3" t="str">
        <f>_xlfn.XLOOKUP(Customer8[[#This Row],[Account Number]],Transaction!C:C,Transaction!D:D)</f>
        <v>Online Payment</v>
      </c>
      <c r="O2896" s="3" t="str">
        <f>_xlfn.XLOOKUP(Customer8[[#This Row],[Account Number]], Transaction!C:C,Transaction!E:E)</f>
        <v>Mobile</v>
      </c>
      <c r="P2896" s="2">
        <f>_xlfn.XLOOKUP(Customer8[[#This Row],[Account Number]], Transaction!C:C,Transaction!F:F)</f>
        <v>44476</v>
      </c>
      <c r="Q2896" s="3">
        <f>Customer8[[#This Row],[Bank Deposit]]-Customer8[[#This Row],[Saving Accounts]]</f>
        <v>503914.63310000009</v>
      </c>
      <c r="R2896" s="3">
        <f>IF(AND(K2896="Current", Customer8[[#This Row],[Balance]]&gt;500000), Customer8[[#This Row],[Balance]]*1.02, Customer8[[#This Row],[Balance]])</f>
        <v>503914.63310000009</v>
      </c>
      <c r="S2896" s="3" t="str">
        <f>TEXT(Customer8[[#This Row],[Transaction_Date]], "MMM")</f>
        <v>Oct</v>
      </c>
      <c r="T2896" s="3" t="str">
        <f t="shared" si="45"/>
        <v>20-29 Yrs</v>
      </c>
      <c r="U2896" s="3" t="str">
        <f>TEXT(Customer8[[#This Row],[Transaction_Date]],"YYYY")</f>
        <v>2021</v>
      </c>
    </row>
    <row r="2897" spans="1:21" x14ac:dyDescent="0.35">
      <c r="A2897" t="s">
        <v>5882</v>
      </c>
      <c r="B2897">
        <v>776956544</v>
      </c>
      <c r="C2897">
        <v>47</v>
      </c>
      <c r="D2897" s="1">
        <v>27539.25</v>
      </c>
      <c r="E2897" t="s">
        <v>11</v>
      </c>
      <c r="F2897" t="s">
        <v>33</v>
      </c>
      <c r="G2897" t="s">
        <v>2575</v>
      </c>
      <c r="H2897" s="3">
        <v>1292689.0423999999</v>
      </c>
      <c r="I2897" s="3">
        <v>722446.37609999999</v>
      </c>
      <c r="J2897" t="s">
        <v>5883</v>
      </c>
      <c r="K2897" t="str">
        <f>_xlfn.XLOOKUP(A2897, Accounts!A:A, Accounts!E:E, "Not Found")</f>
        <v>Domiciliary</v>
      </c>
      <c r="L2897" s="3">
        <f>_xlfn.XLOOKUP(A2897, Accounts!A:A, Accounts!G:G, 0)</f>
        <v>2387563904</v>
      </c>
      <c r="M2897" s="3" t="str">
        <f>_xlfn.XLOOKUP(A2897, Loan!A:A, Loan!D:D, "0")</f>
        <v>0</v>
      </c>
      <c r="N2897" s="3" t="str">
        <f>_xlfn.XLOOKUP(Customer8[[#This Row],[Account Number]],Transaction!C:C,Transaction!D:D)</f>
        <v>Money Deposit</v>
      </c>
      <c r="O2897" s="3" t="str">
        <f>_xlfn.XLOOKUP(Customer8[[#This Row],[Account Number]], Transaction!C:C,Transaction!E:E)</f>
        <v>Bank</v>
      </c>
      <c r="P2897" s="2">
        <f>_xlfn.XLOOKUP(Customer8[[#This Row],[Account Number]], Transaction!C:C,Transaction!F:F)</f>
        <v>44297</v>
      </c>
      <c r="Q2897" s="3">
        <f>Customer8[[#This Row],[Bank Deposit]]-Customer8[[#This Row],[Saving Accounts]]</f>
        <v>570242.66629999992</v>
      </c>
      <c r="R2897" s="3">
        <f>IF(AND(K2897="Current", Customer8[[#This Row],[Balance]]&gt;500000), Customer8[[#This Row],[Balance]]*1.02, Customer8[[#This Row],[Balance]])</f>
        <v>570242.66629999992</v>
      </c>
      <c r="S2897" s="3" t="str">
        <f>TEXT(Customer8[[#This Row],[Transaction_Date]], "MMM")</f>
        <v>Apr</v>
      </c>
      <c r="T2897" s="3" t="str">
        <f t="shared" si="45"/>
        <v>40-49 Yrs</v>
      </c>
      <c r="U2897" s="3" t="str">
        <f>TEXT(Customer8[[#This Row],[Transaction_Date]],"YYYY")</f>
        <v>2021</v>
      </c>
    </row>
    <row r="2898" spans="1:21" x14ac:dyDescent="0.35">
      <c r="A2898" t="s">
        <v>5884</v>
      </c>
      <c r="B2898">
        <v>743758298</v>
      </c>
      <c r="C2898">
        <v>77</v>
      </c>
      <c r="D2898" s="1">
        <v>16581.75</v>
      </c>
      <c r="E2898" t="s">
        <v>11</v>
      </c>
      <c r="F2898" t="s">
        <v>381</v>
      </c>
      <c r="G2898" t="s">
        <v>2575</v>
      </c>
      <c r="H2898" s="3">
        <v>1917355.4106999999</v>
      </c>
      <c r="I2898" s="3">
        <v>789564.19929999998</v>
      </c>
      <c r="J2898" t="s">
        <v>5885</v>
      </c>
      <c r="K2898" t="str">
        <f>_xlfn.XLOOKUP(A2898, Accounts!A:A, Accounts!E:E, "Not Found")</f>
        <v>Corporate</v>
      </c>
      <c r="L2898" s="3">
        <f>_xlfn.XLOOKUP(A2898, Accounts!A:A, Accounts!G:G, 0)</f>
        <v>2472803457</v>
      </c>
      <c r="M2898" s="3" t="str">
        <f>_xlfn.XLOOKUP(A2898, Loan!A:A, Loan!D:D, "0")</f>
        <v>0</v>
      </c>
      <c r="N2898" s="3" t="str">
        <f>_xlfn.XLOOKUP(Customer8[[#This Row],[Account Number]],Transaction!C:C,Transaction!D:D)</f>
        <v>Online Payment</v>
      </c>
      <c r="O2898" s="3" t="str">
        <f>_xlfn.XLOOKUP(Customer8[[#This Row],[Account Number]], Transaction!C:C,Transaction!E:E)</f>
        <v>Mobile</v>
      </c>
      <c r="P2898" s="2">
        <f>_xlfn.XLOOKUP(Customer8[[#This Row],[Account Number]], Transaction!C:C,Transaction!F:F)</f>
        <v>44437</v>
      </c>
      <c r="Q2898" s="3">
        <f>Customer8[[#This Row],[Bank Deposit]]-Customer8[[#This Row],[Saving Accounts]]</f>
        <v>1127791.2113999999</v>
      </c>
      <c r="R2898" s="3">
        <f>IF(AND(K2898="Current", Customer8[[#This Row],[Balance]]&gt;500000), Customer8[[#This Row],[Balance]]*1.02, Customer8[[#This Row],[Balance]])</f>
        <v>1127791.2113999999</v>
      </c>
      <c r="S2898" s="3" t="str">
        <f>TEXT(Customer8[[#This Row],[Transaction_Date]], "MMM")</f>
        <v>Aug</v>
      </c>
      <c r="T2898" s="3" t="str">
        <f t="shared" si="45"/>
        <v>70 Yrs &amp; Above</v>
      </c>
      <c r="U2898" s="3" t="str">
        <f>TEXT(Customer8[[#This Row],[Transaction_Date]],"YYYY")</f>
        <v>2021</v>
      </c>
    </row>
    <row r="2899" spans="1:21" x14ac:dyDescent="0.35">
      <c r="A2899" t="s">
        <v>5886</v>
      </c>
      <c r="B2899">
        <v>406401047</v>
      </c>
      <c r="C2899">
        <v>20</v>
      </c>
      <c r="D2899" s="1">
        <v>37401</v>
      </c>
      <c r="E2899" t="s">
        <v>11</v>
      </c>
      <c r="F2899" t="s">
        <v>28</v>
      </c>
      <c r="G2899" t="s">
        <v>2575</v>
      </c>
      <c r="H2899" s="3">
        <v>465096.92830000003</v>
      </c>
      <c r="I2899" s="3">
        <v>52068.168299999998</v>
      </c>
      <c r="J2899" t="s">
        <v>5887</v>
      </c>
      <c r="K2899" t="str">
        <f>_xlfn.XLOOKUP(A2899, Accounts!A:A, Accounts!E:E, "Not Found")</f>
        <v>Corporate</v>
      </c>
      <c r="L2899" s="3">
        <f>_xlfn.XLOOKUP(A2899, Accounts!A:A, Accounts!G:G, 0)</f>
        <v>44231616</v>
      </c>
      <c r="M2899" s="3" t="str">
        <f>_xlfn.XLOOKUP(A2899, Loan!A:A, Loan!D:D, "0")</f>
        <v>0</v>
      </c>
      <c r="N2899" s="3" t="str">
        <f>_xlfn.XLOOKUP(Customer8[[#This Row],[Account Number]],Transaction!C:C,Transaction!D:D)</f>
        <v>Cash Withdrawal</v>
      </c>
      <c r="O2899" s="3" t="str">
        <f>_xlfn.XLOOKUP(Customer8[[#This Row],[Account Number]], Transaction!C:C,Transaction!E:E)</f>
        <v>Bank</v>
      </c>
      <c r="P2899" s="2">
        <f>_xlfn.XLOOKUP(Customer8[[#This Row],[Account Number]], Transaction!C:C,Transaction!F:F)</f>
        <v>44374</v>
      </c>
      <c r="Q2899" s="3">
        <f>Customer8[[#This Row],[Bank Deposit]]-Customer8[[#This Row],[Saving Accounts]]</f>
        <v>413028.76</v>
      </c>
      <c r="R2899" s="3">
        <f>IF(AND(K2899="Current", Customer8[[#This Row],[Balance]]&gt;500000), Customer8[[#This Row],[Balance]]*1.02, Customer8[[#This Row],[Balance]])</f>
        <v>413028.76</v>
      </c>
      <c r="S2899" s="3" t="str">
        <f>TEXT(Customer8[[#This Row],[Transaction_Date]], "MMM")</f>
        <v>Jun</v>
      </c>
      <c r="T2899" s="3" t="str">
        <f t="shared" si="45"/>
        <v>20-29 Yrs</v>
      </c>
      <c r="U2899" s="3" t="str">
        <f>TEXT(Customer8[[#This Row],[Transaction_Date]],"YYYY")</f>
        <v>2021</v>
      </c>
    </row>
    <row r="2900" spans="1:21" x14ac:dyDescent="0.35">
      <c r="A2900" t="s">
        <v>5888</v>
      </c>
      <c r="B2900">
        <v>932995365</v>
      </c>
      <c r="C2900">
        <v>55</v>
      </c>
      <c r="D2900" s="1">
        <v>24617.25</v>
      </c>
      <c r="E2900" t="s">
        <v>11</v>
      </c>
      <c r="F2900" t="s">
        <v>136</v>
      </c>
      <c r="G2900" t="s">
        <v>2575</v>
      </c>
      <c r="H2900" s="3">
        <v>1800941.064</v>
      </c>
      <c r="I2900" s="3">
        <v>343841.20929999999</v>
      </c>
      <c r="J2900" t="s">
        <v>5889</v>
      </c>
      <c r="K2900" t="str">
        <f>_xlfn.XLOOKUP(A2900, Accounts!A:A, Accounts!E:E, "Not Found")</f>
        <v>Joint</v>
      </c>
      <c r="L2900" s="3">
        <f>_xlfn.XLOOKUP(A2900, Accounts!A:A, Accounts!G:G, 0)</f>
        <v>710317416</v>
      </c>
      <c r="M2900" s="3" t="str">
        <f>_xlfn.XLOOKUP(A2900, Loan!A:A, Loan!D:D, "0")</f>
        <v>0</v>
      </c>
      <c r="N2900" s="3" t="str">
        <f>_xlfn.XLOOKUP(Customer8[[#This Row],[Account Number]],Transaction!C:C,Transaction!D:D)</f>
        <v>Money Transfer</v>
      </c>
      <c r="O2900" s="3" t="str">
        <f>_xlfn.XLOOKUP(Customer8[[#This Row],[Account Number]], Transaction!C:C,Transaction!E:E)</f>
        <v>Mobile</v>
      </c>
      <c r="P2900" s="2">
        <f>_xlfn.XLOOKUP(Customer8[[#This Row],[Account Number]], Transaction!C:C,Transaction!F:F)</f>
        <v>44446</v>
      </c>
      <c r="Q2900" s="3">
        <f>Customer8[[#This Row],[Bank Deposit]]-Customer8[[#This Row],[Saving Accounts]]</f>
        <v>1457099.8547</v>
      </c>
      <c r="R2900" s="3">
        <f>IF(AND(K2900="Current", Customer8[[#This Row],[Balance]]&gt;500000), Customer8[[#This Row],[Balance]]*1.02, Customer8[[#This Row],[Balance]])</f>
        <v>1457099.8547</v>
      </c>
      <c r="S2900" s="3" t="str">
        <f>TEXT(Customer8[[#This Row],[Transaction_Date]], "MMM")</f>
        <v>Sep</v>
      </c>
      <c r="T2900" s="3" t="str">
        <f t="shared" si="45"/>
        <v>50-59 Yrs</v>
      </c>
      <c r="U2900" s="3" t="str">
        <f>TEXT(Customer8[[#This Row],[Transaction_Date]],"YYYY")</f>
        <v>2021</v>
      </c>
    </row>
    <row r="2901" spans="1:21" x14ac:dyDescent="0.35">
      <c r="A2901" t="s">
        <v>5890</v>
      </c>
      <c r="B2901">
        <v>212106903</v>
      </c>
      <c r="C2901">
        <v>19</v>
      </c>
      <c r="D2901" s="1">
        <v>37766.25</v>
      </c>
      <c r="E2901" t="s">
        <v>11</v>
      </c>
      <c r="F2901" t="s">
        <v>585</v>
      </c>
      <c r="G2901" t="s">
        <v>2575</v>
      </c>
      <c r="H2901" s="3">
        <v>610078.86250000005</v>
      </c>
      <c r="I2901" s="3">
        <v>598986.51950000005</v>
      </c>
      <c r="J2901" t="s">
        <v>5891</v>
      </c>
      <c r="K2901" t="str">
        <f>_xlfn.XLOOKUP(A2901, Accounts!A:A, Accounts!E:E, "Not Found")</f>
        <v>Joint</v>
      </c>
      <c r="L2901" s="3">
        <f>_xlfn.XLOOKUP(A2901, Accounts!A:A, Accounts!G:G, 0)</f>
        <v>14304768</v>
      </c>
      <c r="M2901" s="3" t="str">
        <f>_xlfn.XLOOKUP(A2901, Loan!A:A, Loan!D:D, "0")</f>
        <v>0</v>
      </c>
      <c r="N2901" s="3" t="str">
        <f>_xlfn.XLOOKUP(Customer8[[#This Row],[Account Number]],Transaction!C:C,Transaction!D:D)</f>
        <v>Money Transfer</v>
      </c>
      <c r="O2901" s="3" t="str">
        <f>_xlfn.XLOOKUP(Customer8[[#This Row],[Account Number]], Transaction!C:C,Transaction!E:E)</f>
        <v>Mobile</v>
      </c>
      <c r="P2901" s="2">
        <f>_xlfn.XLOOKUP(Customer8[[#This Row],[Account Number]], Transaction!C:C,Transaction!F:F)</f>
        <v>44291</v>
      </c>
      <c r="Q2901" s="3">
        <f>Customer8[[#This Row],[Bank Deposit]]-Customer8[[#This Row],[Saving Accounts]]</f>
        <v>11092.342999999993</v>
      </c>
      <c r="R2901" s="3">
        <f>IF(AND(K2901="Current", Customer8[[#This Row],[Balance]]&gt;500000), Customer8[[#This Row],[Balance]]*1.02, Customer8[[#This Row],[Balance]])</f>
        <v>11092.342999999993</v>
      </c>
      <c r="S2901" s="3" t="str">
        <f>TEXT(Customer8[[#This Row],[Transaction_Date]], "MMM")</f>
        <v>Apr</v>
      </c>
      <c r="T2901" s="3" t="str">
        <f t="shared" si="45"/>
        <v>Below 20 Yrs</v>
      </c>
      <c r="U2901" s="3" t="str">
        <f>TEXT(Customer8[[#This Row],[Transaction_Date]],"YYYY")</f>
        <v>2021</v>
      </c>
    </row>
    <row r="2902" spans="1:21" x14ac:dyDescent="0.35">
      <c r="A2902" t="s">
        <v>5892</v>
      </c>
      <c r="B2902">
        <v>704101225</v>
      </c>
      <c r="C2902">
        <v>20</v>
      </c>
      <c r="D2902" s="1">
        <v>37401</v>
      </c>
      <c r="E2902" t="s">
        <v>11</v>
      </c>
      <c r="F2902" t="s">
        <v>39</v>
      </c>
      <c r="G2902" t="s">
        <v>2575</v>
      </c>
      <c r="H2902" s="3">
        <v>2604860.9230999998</v>
      </c>
      <c r="I2902" s="3">
        <v>948406.18149999995</v>
      </c>
      <c r="J2902" t="s">
        <v>5893</v>
      </c>
      <c r="K2902" t="str">
        <f>_xlfn.XLOOKUP(A2902, Accounts!A:A, Accounts!E:E, "Not Found")</f>
        <v>Domiciliary</v>
      </c>
      <c r="L2902" s="3">
        <f>_xlfn.XLOOKUP(A2902, Accounts!A:A, Accounts!G:G, 0)</f>
        <v>2314712544</v>
      </c>
      <c r="M2902" s="3" t="str">
        <f>_xlfn.XLOOKUP(A2902, Loan!A:A, Loan!D:D, "0")</f>
        <v>0</v>
      </c>
      <c r="N2902" s="3" t="str">
        <f>_xlfn.XLOOKUP(Customer8[[#This Row],[Account Number]],Transaction!C:C,Transaction!D:D)</f>
        <v>Money Deposit</v>
      </c>
      <c r="O2902" s="3" t="str">
        <f>_xlfn.XLOOKUP(Customer8[[#This Row],[Account Number]], Transaction!C:C,Transaction!E:E)</f>
        <v>ATM</v>
      </c>
      <c r="P2902" s="2">
        <f>_xlfn.XLOOKUP(Customer8[[#This Row],[Account Number]], Transaction!C:C,Transaction!F:F)</f>
        <v>44465</v>
      </c>
      <c r="Q2902" s="3">
        <f>Customer8[[#This Row],[Bank Deposit]]-Customer8[[#This Row],[Saving Accounts]]</f>
        <v>1656454.7415999998</v>
      </c>
      <c r="R2902" s="3">
        <f>IF(AND(K2902="Current", Customer8[[#This Row],[Balance]]&gt;500000), Customer8[[#This Row],[Balance]]*1.02, Customer8[[#This Row],[Balance]])</f>
        <v>1656454.7415999998</v>
      </c>
      <c r="S2902" s="3" t="str">
        <f>TEXT(Customer8[[#This Row],[Transaction_Date]], "MMM")</f>
        <v>Sep</v>
      </c>
      <c r="T2902" s="3" t="str">
        <f t="shared" si="45"/>
        <v>20-29 Yrs</v>
      </c>
      <c r="U2902" s="3" t="str">
        <f>TEXT(Customer8[[#This Row],[Transaction_Date]],"YYYY")</f>
        <v>2021</v>
      </c>
    </row>
    <row r="2903" spans="1:21" x14ac:dyDescent="0.35">
      <c r="A2903" t="s">
        <v>5894</v>
      </c>
      <c r="B2903">
        <v>911205536</v>
      </c>
      <c r="C2903">
        <v>66</v>
      </c>
      <c r="D2903" s="1">
        <v>20599.5</v>
      </c>
      <c r="E2903" t="s">
        <v>11</v>
      </c>
      <c r="F2903" t="s">
        <v>133</v>
      </c>
      <c r="G2903" t="s">
        <v>2575</v>
      </c>
      <c r="H2903" s="3">
        <v>1628718.42</v>
      </c>
      <c r="I2903" s="3">
        <v>138505.18849999999</v>
      </c>
      <c r="J2903" t="s">
        <v>5895</v>
      </c>
      <c r="K2903" t="str">
        <f>_xlfn.XLOOKUP(A2903, Accounts!A:A, Accounts!E:E, "Not Found")</f>
        <v>Domiciliary</v>
      </c>
      <c r="L2903" s="3">
        <f>_xlfn.XLOOKUP(A2903, Accounts!A:A, Accounts!G:G, 0)</f>
        <v>1297279728</v>
      </c>
      <c r="M2903" s="3" t="str">
        <f>_xlfn.XLOOKUP(A2903, Loan!A:A, Loan!D:D, "0")</f>
        <v>0</v>
      </c>
      <c r="N2903" s="3" t="str">
        <f>_xlfn.XLOOKUP(Customer8[[#This Row],[Account Number]],Transaction!C:C,Transaction!D:D)</f>
        <v>Online Payment</v>
      </c>
      <c r="O2903" s="3" t="str">
        <f>_xlfn.XLOOKUP(Customer8[[#This Row],[Account Number]], Transaction!C:C,Transaction!E:E)</f>
        <v>Internet Banking</v>
      </c>
      <c r="P2903" s="2">
        <f>_xlfn.XLOOKUP(Customer8[[#This Row],[Account Number]], Transaction!C:C,Transaction!F:F)</f>
        <v>44552</v>
      </c>
      <c r="Q2903" s="3">
        <f>Customer8[[#This Row],[Bank Deposit]]-Customer8[[#This Row],[Saving Accounts]]</f>
        <v>1490213.2315</v>
      </c>
      <c r="R2903" s="3">
        <f>IF(AND(K2903="Current", Customer8[[#This Row],[Balance]]&gt;500000), Customer8[[#This Row],[Balance]]*1.02, Customer8[[#This Row],[Balance]])</f>
        <v>1490213.2315</v>
      </c>
      <c r="S2903" s="3" t="str">
        <f>TEXT(Customer8[[#This Row],[Transaction_Date]], "MMM")</f>
        <v>Dec</v>
      </c>
      <c r="T2903" s="3" t="str">
        <f t="shared" si="45"/>
        <v>60-69 Yrs</v>
      </c>
      <c r="U2903" s="3" t="str">
        <f>TEXT(Customer8[[#This Row],[Transaction_Date]],"YYYY")</f>
        <v>2021</v>
      </c>
    </row>
    <row r="2904" spans="1:21" x14ac:dyDescent="0.35">
      <c r="A2904" t="s">
        <v>5896</v>
      </c>
      <c r="B2904">
        <v>417089165</v>
      </c>
      <c r="C2904">
        <v>50</v>
      </c>
      <c r="D2904" s="1">
        <v>26443.5</v>
      </c>
      <c r="E2904" t="s">
        <v>11</v>
      </c>
      <c r="F2904" t="s">
        <v>378</v>
      </c>
      <c r="G2904" t="s">
        <v>2575</v>
      </c>
      <c r="H2904" s="3">
        <v>385630.11420000001</v>
      </c>
      <c r="I2904" s="3">
        <v>223033.28570000001</v>
      </c>
      <c r="J2904" t="s">
        <v>5897</v>
      </c>
      <c r="K2904" t="str">
        <f>_xlfn.XLOOKUP(A2904, Accounts!A:A, Accounts!E:E, "Not Found")</f>
        <v>Savings</v>
      </c>
      <c r="L2904" s="3">
        <f>_xlfn.XLOOKUP(A2904, Accounts!A:A, Accounts!G:G, 0)</f>
        <v>1415150244</v>
      </c>
      <c r="M2904" s="3" t="str">
        <f>_xlfn.XLOOKUP(A2904, Loan!A:A, Loan!D:D, "0")</f>
        <v>0</v>
      </c>
      <c r="N2904" s="3" t="str">
        <f>_xlfn.XLOOKUP(Customer8[[#This Row],[Account Number]],Transaction!C:C,Transaction!D:D)</f>
        <v>Cash Withdrawal</v>
      </c>
      <c r="O2904" s="3" t="str">
        <f>_xlfn.XLOOKUP(Customer8[[#This Row],[Account Number]], Transaction!C:C,Transaction!E:E)</f>
        <v>POS</v>
      </c>
      <c r="P2904" s="2">
        <f>_xlfn.XLOOKUP(Customer8[[#This Row],[Account Number]], Transaction!C:C,Transaction!F:F)</f>
        <v>44248</v>
      </c>
      <c r="Q2904" s="3">
        <f>Customer8[[#This Row],[Bank Deposit]]-Customer8[[#This Row],[Saving Accounts]]</f>
        <v>162596.8285</v>
      </c>
      <c r="R2904" s="3">
        <f>IF(AND(K2904="Current", Customer8[[#This Row],[Balance]]&gt;500000), Customer8[[#This Row],[Balance]]*1.02, Customer8[[#This Row],[Balance]])</f>
        <v>162596.8285</v>
      </c>
      <c r="S2904" s="3" t="str">
        <f>TEXT(Customer8[[#This Row],[Transaction_Date]], "MMM")</f>
        <v>Feb</v>
      </c>
      <c r="T2904" s="3" t="str">
        <f t="shared" si="45"/>
        <v>50-59 Yrs</v>
      </c>
      <c r="U2904" s="3" t="str">
        <f>TEXT(Customer8[[#This Row],[Transaction_Date]],"YYYY")</f>
        <v>2021</v>
      </c>
    </row>
    <row r="2905" spans="1:21" x14ac:dyDescent="0.35">
      <c r="A2905" t="s">
        <v>5898</v>
      </c>
      <c r="B2905">
        <v>760479632</v>
      </c>
      <c r="C2905">
        <v>70</v>
      </c>
      <c r="D2905" s="1">
        <v>19138.5</v>
      </c>
      <c r="E2905" t="s">
        <v>11</v>
      </c>
      <c r="F2905" t="s">
        <v>1043</v>
      </c>
      <c r="G2905" t="s">
        <v>2575</v>
      </c>
      <c r="H2905" s="3">
        <v>969928.76899999997</v>
      </c>
      <c r="I2905" s="3">
        <v>237592.4687</v>
      </c>
      <c r="J2905" t="s">
        <v>5899</v>
      </c>
      <c r="K2905" t="str">
        <f>_xlfn.XLOOKUP(A2905, Accounts!A:A, Accounts!E:E, "Not Found")</f>
        <v>Domiciliary</v>
      </c>
      <c r="L2905" s="3">
        <f>_xlfn.XLOOKUP(A2905, Accounts!A:A, Accounts!G:G, 0)</f>
        <v>2102234076</v>
      </c>
      <c r="M2905" s="3" t="str">
        <f>_xlfn.XLOOKUP(A2905, Loan!A:A, Loan!D:D, "0")</f>
        <v>0</v>
      </c>
      <c r="N2905" s="3" t="str">
        <f>_xlfn.XLOOKUP(Customer8[[#This Row],[Account Number]],Transaction!C:C,Transaction!D:D)</f>
        <v>Money Transfer</v>
      </c>
      <c r="O2905" s="3" t="str">
        <f>_xlfn.XLOOKUP(Customer8[[#This Row],[Account Number]], Transaction!C:C,Transaction!E:E)</f>
        <v>Mobile</v>
      </c>
      <c r="P2905" s="2">
        <f>_xlfn.XLOOKUP(Customer8[[#This Row],[Account Number]], Transaction!C:C,Transaction!F:F)</f>
        <v>44668</v>
      </c>
      <c r="Q2905" s="3">
        <f>Customer8[[#This Row],[Bank Deposit]]-Customer8[[#This Row],[Saving Accounts]]</f>
        <v>732336.3003</v>
      </c>
      <c r="R2905" s="3">
        <f>IF(AND(K2905="Current", Customer8[[#This Row],[Balance]]&gt;500000), Customer8[[#This Row],[Balance]]*1.02, Customer8[[#This Row],[Balance]])</f>
        <v>732336.3003</v>
      </c>
      <c r="S2905" s="3" t="str">
        <f>TEXT(Customer8[[#This Row],[Transaction_Date]], "MMM")</f>
        <v>Apr</v>
      </c>
      <c r="T2905" s="3" t="str">
        <f t="shared" si="45"/>
        <v>70 Yrs &amp; Above</v>
      </c>
      <c r="U2905" s="3" t="str">
        <f>TEXT(Customer8[[#This Row],[Transaction_Date]],"YYYY")</f>
        <v>2022</v>
      </c>
    </row>
    <row r="2906" spans="1:21" x14ac:dyDescent="0.35">
      <c r="A2906" t="s">
        <v>5900</v>
      </c>
      <c r="B2906">
        <v>700293659</v>
      </c>
      <c r="C2906">
        <v>57</v>
      </c>
      <c r="D2906" s="1">
        <v>23886.75</v>
      </c>
      <c r="E2906" t="s">
        <v>11</v>
      </c>
      <c r="F2906" t="s">
        <v>220</v>
      </c>
      <c r="G2906" t="s">
        <v>2575</v>
      </c>
      <c r="H2906" s="3">
        <v>1200953.2612999999</v>
      </c>
      <c r="I2906" s="3">
        <v>692422.2243</v>
      </c>
      <c r="J2906" t="s">
        <v>5901</v>
      </c>
      <c r="K2906" t="str">
        <f>_xlfn.XLOOKUP(A2906, Accounts!A:A, Accounts!E:E, "Not Found")</f>
        <v>Domiciliary</v>
      </c>
      <c r="L2906" s="3">
        <f>_xlfn.XLOOKUP(A2906, Accounts!A:A, Accounts!G:G, 0)</f>
        <v>521091276</v>
      </c>
      <c r="M2906" s="3">
        <f>_xlfn.XLOOKUP(A2906, Loan!A:A, Loan!D:D, "0")</f>
        <v>2055520472</v>
      </c>
      <c r="N2906" s="3" t="str">
        <f>_xlfn.XLOOKUP(Customer8[[#This Row],[Account Number]],Transaction!C:C,Transaction!D:D)</f>
        <v>Loan Payment</v>
      </c>
      <c r="O2906" s="3" t="str">
        <f>_xlfn.XLOOKUP(Customer8[[#This Row],[Account Number]], Transaction!C:C,Transaction!E:E)</f>
        <v>ACH</v>
      </c>
      <c r="P2906" s="2">
        <f>_xlfn.XLOOKUP(Customer8[[#This Row],[Account Number]], Transaction!C:C,Transaction!F:F)</f>
        <v>44567</v>
      </c>
      <c r="Q2906" s="3">
        <f>Customer8[[#This Row],[Bank Deposit]]-Customer8[[#This Row],[Saving Accounts]]</f>
        <v>508531.03699999989</v>
      </c>
      <c r="R2906" s="3">
        <f>IF(AND(K2906="Current", Customer8[[#This Row],[Balance]]&gt;500000), Customer8[[#This Row],[Balance]]*1.02, Customer8[[#This Row],[Balance]])</f>
        <v>508531.03699999989</v>
      </c>
      <c r="S2906" s="3" t="str">
        <f>TEXT(Customer8[[#This Row],[Transaction_Date]], "MMM")</f>
        <v>Jan</v>
      </c>
      <c r="T2906" s="3" t="str">
        <f t="shared" si="45"/>
        <v>50-59 Yrs</v>
      </c>
      <c r="U2906" s="3" t="str">
        <f>TEXT(Customer8[[#This Row],[Transaction_Date]],"YYYY")</f>
        <v>2022</v>
      </c>
    </row>
    <row r="2907" spans="1:21" x14ac:dyDescent="0.35">
      <c r="A2907" t="s">
        <v>5902</v>
      </c>
      <c r="B2907">
        <v>859532110</v>
      </c>
      <c r="C2907">
        <v>24</v>
      </c>
      <c r="D2907" s="1">
        <v>35940</v>
      </c>
      <c r="E2907" t="s">
        <v>11</v>
      </c>
      <c r="F2907" t="s">
        <v>133</v>
      </c>
      <c r="G2907" t="s">
        <v>2575</v>
      </c>
      <c r="H2907" s="3">
        <v>306455.37119999999</v>
      </c>
      <c r="I2907" s="3">
        <v>58711.741499999996</v>
      </c>
      <c r="J2907" t="s">
        <v>5903</v>
      </c>
      <c r="K2907" t="str">
        <f>_xlfn.XLOOKUP(A2907, Accounts!A:A, Accounts!E:E, "Not Found")</f>
        <v>Current</v>
      </c>
      <c r="L2907" s="3">
        <f>_xlfn.XLOOKUP(A2907, Accounts!A:A, Accounts!G:G, 0)</f>
        <v>4330156065</v>
      </c>
      <c r="M2907" s="3" t="str">
        <f>_xlfn.XLOOKUP(A2907, Loan!A:A, Loan!D:D, "0")</f>
        <v>0</v>
      </c>
      <c r="N2907" s="3" t="str">
        <f>_xlfn.XLOOKUP(Customer8[[#This Row],[Account Number]],Transaction!C:C,Transaction!D:D)</f>
        <v>Money Deposit</v>
      </c>
      <c r="O2907" s="3" t="str">
        <f>_xlfn.XLOOKUP(Customer8[[#This Row],[Account Number]], Transaction!C:C,Transaction!E:E)</f>
        <v>Bank</v>
      </c>
      <c r="P2907" s="2">
        <f>_xlfn.XLOOKUP(Customer8[[#This Row],[Account Number]], Transaction!C:C,Transaction!F:F)</f>
        <v>44333</v>
      </c>
      <c r="Q2907" s="3">
        <f>Customer8[[#This Row],[Bank Deposit]]-Customer8[[#This Row],[Saving Accounts]]</f>
        <v>247743.62969999999</v>
      </c>
      <c r="R2907" s="3">
        <f>IF(AND(K2907="Current", Customer8[[#This Row],[Balance]]&gt;500000), Customer8[[#This Row],[Balance]]*1.02, Customer8[[#This Row],[Balance]])</f>
        <v>247743.62969999999</v>
      </c>
      <c r="S2907" s="3" t="str">
        <f>TEXT(Customer8[[#This Row],[Transaction_Date]], "MMM")</f>
        <v>May</v>
      </c>
      <c r="T2907" s="3" t="str">
        <f t="shared" si="45"/>
        <v>20-29 Yrs</v>
      </c>
      <c r="U2907" s="3" t="str">
        <f>TEXT(Customer8[[#This Row],[Transaction_Date]],"YYYY")</f>
        <v>2021</v>
      </c>
    </row>
    <row r="2908" spans="1:21" x14ac:dyDescent="0.35">
      <c r="A2908" t="s">
        <v>5904</v>
      </c>
      <c r="B2908">
        <v>785496028</v>
      </c>
      <c r="C2908">
        <v>33</v>
      </c>
      <c r="D2908" s="1">
        <v>32652.75</v>
      </c>
      <c r="E2908" t="s">
        <v>11</v>
      </c>
      <c r="F2908" t="s">
        <v>338</v>
      </c>
      <c r="G2908" t="s">
        <v>2575</v>
      </c>
      <c r="H2908" s="3">
        <v>24720.143800000002</v>
      </c>
      <c r="I2908" s="3">
        <v>35397.344299999997</v>
      </c>
      <c r="J2908" t="s">
        <v>5905</v>
      </c>
      <c r="K2908" t="str">
        <f>_xlfn.XLOOKUP(A2908, Accounts!A:A, Accounts!E:E, "Not Found")</f>
        <v>Domiciliary</v>
      </c>
      <c r="L2908" s="3">
        <f>_xlfn.XLOOKUP(A2908, Accounts!A:A, Accounts!G:G, 0)</f>
        <v>2226096</v>
      </c>
      <c r="M2908" s="3" t="str">
        <f>_xlfn.XLOOKUP(A2908, Loan!A:A, Loan!D:D, "0")</f>
        <v>0</v>
      </c>
      <c r="N2908" s="3" t="str">
        <f>_xlfn.XLOOKUP(Customer8[[#This Row],[Account Number]],Transaction!C:C,Transaction!D:D)</f>
        <v>Cash Withdrawal</v>
      </c>
      <c r="O2908" s="3" t="str">
        <f>_xlfn.XLOOKUP(Customer8[[#This Row],[Account Number]], Transaction!C:C,Transaction!E:E)</f>
        <v>ATM</v>
      </c>
      <c r="P2908" s="2">
        <f>_xlfn.XLOOKUP(Customer8[[#This Row],[Account Number]], Transaction!C:C,Transaction!F:F)</f>
        <v>44501</v>
      </c>
      <c r="Q2908" s="3">
        <f>Customer8[[#This Row],[Bank Deposit]]-Customer8[[#This Row],[Saving Accounts]]</f>
        <v>-10677.200499999995</v>
      </c>
      <c r="R2908" s="3">
        <f>IF(AND(K2908="Current", Customer8[[#This Row],[Balance]]&gt;500000), Customer8[[#This Row],[Balance]]*1.02, Customer8[[#This Row],[Balance]])</f>
        <v>-10677.200499999995</v>
      </c>
      <c r="S2908" s="3" t="str">
        <f>TEXT(Customer8[[#This Row],[Transaction_Date]], "MMM")</f>
        <v>Nov</v>
      </c>
      <c r="T2908" s="3" t="str">
        <f t="shared" si="45"/>
        <v>30-39 Yrs</v>
      </c>
      <c r="U2908" s="3" t="str">
        <f>TEXT(Customer8[[#This Row],[Transaction_Date]],"YYYY")</f>
        <v>2021</v>
      </c>
    </row>
    <row r="2909" spans="1:21" x14ac:dyDescent="0.35">
      <c r="A2909" t="s">
        <v>5906</v>
      </c>
      <c r="B2909">
        <v>467301386</v>
      </c>
      <c r="C2909">
        <v>30</v>
      </c>
      <c r="D2909" s="1">
        <v>33748.5</v>
      </c>
      <c r="E2909" t="s">
        <v>11</v>
      </c>
      <c r="F2909" t="s">
        <v>997</v>
      </c>
      <c r="G2909" t="s">
        <v>2575</v>
      </c>
      <c r="H2909" s="3">
        <v>2735303.7266000002</v>
      </c>
      <c r="I2909" s="3">
        <v>518543.74900000001</v>
      </c>
      <c r="J2909" t="s">
        <v>4603</v>
      </c>
      <c r="K2909" t="str">
        <f>_xlfn.XLOOKUP(A2909, Accounts!A:A, Accounts!E:E, "Not Found")</f>
        <v>Joint</v>
      </c>
      <c r="L2909" s="3">
        <f>_xlfn.XLOOKUP(A2909, Accounts!A:A, Accounts!G:G, 0)</f>
        <v>921360384</v>
      </c>
      <c r="M2909" s="3" t="str">
        <f>_xlfn.XLOOKUP(A2909, Loan!A:A, Loan!D:D, "0")</f>
        <v>0</v>
      </c>
      <c r="N2909" s="3" t="str">
        <f>_xlfn.XLOOKUP(Customer8[[#This Row],[Account Number]],Transaction!C:C,Transaction!D:D)</f>
        <v>Money Transfer</v>
      </c>
      <c r="O2909" s="3" t="str">
        <f>_xlfn.XLOOKUP(Customer8[[#This Row],[Account Number]], Transaction!C:C,Transaction!E:E)</f>
        <v>Bank</v>
      </c>
      <c r="P2909" s="2">
        <f>_xlfn.XLOOKUP(Customer8[[#This Row],[Account Number]], Transaction!C:C,Transaction!F:F)</f>
        <v>44660</v>
      </c>
      <c r="Q2909" s="3">
        <f>Customer8[[#This Row],[Bank Deposit]]-Customer8[[#This Row],[Saving Accounts]]</f>
        <v>2216759.9776000003</v>
      </c>
      <c r="R2909" s="3">
        <f>IF(AND(K2909="Current", Customer8[[#This Row],[Balance]]&gt;500000), Customer8[[#This Row],[Balance]]*1.02, Customer8[[#This Row],[Balance]])</f>
        <v>2216759.9776000003</v>
      </c>
      <c r="S2909" s="3" t="str">
        <f>TEXT(Customer8[[#This Row],[Transaction_Date]], "MMM")</f>
        <v>Apr</v>
      </c>
      <c r="T2909" s="3" t="str">
        <f t="shared" si="45"/>
        <v>30-39 Yrs</v>
      </c>
      <c r="U2909" s="3" t="str">
        <f>TEXT(Customer8[[#This Row],[Transaction_Date]],"YYYY")</f>
        <v>2022</v>
      </c>
    </row>
    <row r="2910" spans="1:21" x14ac:dyDescent="0.35">
      <c r="A2910" t="s">
        <v>5907</v>
      </c>
      <c r="B2910">
        <v>176770758</v>
      </c>
      <c r="C2910">
        <v>36</v>
      </c>
      <c r="D2910" s="1">
        <v>31557</v>
      </c>
      <c r="E2910" t="s">
        <v>11</v>
      </c>
      <c r="F2910" t="s">
        <v>1070</v>
      </c>
      <c r="G2910" t="s">
        <v>2575</v>
      </c>
      <c r="H2910" s="3">
        <v>592813.19880000001</v>
      </c>
      <c r="I2910" s="3">
        <v>203354.36369999999</v>
      </c>
      <c r="J2910" t="s">
        <v>5908</v>
      </c>
      <c r="K2910" t="str">
        <f>_xlfn.XLOOKUP(A2910, Accounts!A:A, Accounts!E:E, "Not Found")</f>
        <v>Fixed Deposit</v>
      </c>
      <c r="L2910" s="3">
        <f>_xlfn.XLOOKUP(A2910, Accounts!A:A, Accounts!G:G, 0)</f>
        <v>4404393312</v>
      </c>
      <c r="M2910" s="3" t="str">
        <f>_xlfn.XLOOKUP(A2910, Loan!A:A, Loan!D:D, "0")</f>
        <v>0</v>
      </c>
      <c r="N2910" s="3" t="str">
        <f>_xlfn.XLOOKUP(Customer8[[#This Row],[Account Number]],Transaction!C:C,Transaction!D:D)</f>
        <v>Online Payment</v>
      </c>
      <c r="O2910" s="3" t="str">
        <f>_xlfn.XLOOKUP(Customer8[[#This Row],[Account Number]], Transaction!C:C,Transaction!E:E)</f>
        <v>Card</v>
      </c>
      <c r="P2910" s="2">
        <f>_xlfn.XLOOKUP(Customer8[[#This Row],[Account Number]], Transaction!C:C,Transaction!F:F)</f>
        <v>44524</v>
      </c>
      <c r="Q2910" s="3">
        <f>Customer8[[#This Row],[Bank Deposit]]-Customer8[[#This Row],[Saving Accounts]]</f>
        <v>389458.83510000003</v>
      </c>
      <c r="R2910" s="3">
        <f>IF(AND(K2910="Current", Customer8[[#This Row],[Balance]]&gt;500000), Customer8[[#This Row],[Balance]]*1.02, Customer8[[#This Row],[Balance]])</f>
        <v>389458.83510000003</v>
      </c>
      <c r="S2910" s="3" t="str">
        <f>TEXT(Customer8[[#This Row],[Transaction_Date]], "MMM")</f>
        <v>Nov</v>
      </c>
      <c r="T2910" s="3" t="str">
        <f t="shared" si="45"/>
        <v>30-39 Yrs</v>
      </c>
      <c r="U2910" s="3" t="str">
        <f>TEXT(Customer8[[#This Row],[Transaction_Date]],"YYYY")</f>
        <v>2021</v>
      </c>
    </row>
    <row r="2911" spans="1:21" x14ac:dyDescent="0.35">
      <c r="A2911" t="s">
        <v>5909</v>
      </c>
      <c r="B2911">
        <v>595680202</v>
      </c>
      <c r="C2911">
        <v>77</v>
      </c>
      <c r="D2911" s="1">
        <v>16581.75</v>
      </c>
      <c r="E2911" t="s">
        <v>11</v>
      </c>
      <c r="F2911" t="s">
        <v>54</v>
      </c>
      <c r="G2911" t="s">
        <v>2575</v>
      </c>
      <c r="H2911" s="3">
        <v>2034622.233</v>
      </c>
      <c r="I2911" s="3">
        <v>859062.7206</v>
      </c>
      <c r="J2911" t="s">
        <v>5910</v>
      </c>
      <c r="K2911" t="str">
        <f>_xlfn.XLOOKUP(A2911, Accounts!A:A, Accounts!E:E, "Not Found")</f>
        <v>Domiciliary</v>
      </c>
      <c r="L2911" s="3">
        <f>_xlfn.XLOOKUP(A2911, Accounts!A:A, Accounts!G:G, 0)</f>
        <v>2140888644</v>
      </c>
      <c r="M2911" s="3" t="str">
        <f>_xlfn.XLOOKUP(A2911, Loan!A:A, Loan!D:D, "0")</f>
        <v>0</v>
      </c>
      <c r="N2911" s="3" t="str">
        <f>_xlfn.XLOOKUP(Customer8[[#This Row],[Account Number]],Transaction!C:C,Transaction!D:D)</f>
        <v>Money Transfer</v>
      </c>
      <c r="O2911" s="3" t="str">
        <f>_xlfn.XLOOKUP(Customer8[[#This Row],[Account Number]], Transaction!C:C,Transaction!E:E)</f>
        <v>Mobile</v>
      </c>
      <c r="P2911" s="2">
        <f>_xlfn.XLOOKUP(Customer8[[#This Row],[Account Number]], Transaction!C:C,Transaction!F:F)</f>
        <v>44295</v>
      </c>
      <c r="Q2911" s="3">
        <f>Customer8[[#This Row],[Bank Deposit]]-Customer8[[#This Row],[Saving Accounts]]</f>
        <v>1175559.5123999999</v>
      </c>
      <c r="R2911" s="3">
        <f>IF(AND(K2911="Current", Customer8[[#This Row],[Balance]]&gt;500000), Customer8[[#This Row],[Balance]]*1.02, Customer8[[#This Row],[Balance]])</f>
        <v>1175559.5123999999</v>
      </c>
      <c r="S2911" s="3" t="str">
        <f>TEXT(Customer8[[#This Row],[Transaction_Date]], "MMM")</f>
        <v>Apr</v>
      </c>
      <c r="T2911" s="3" t="str">
        <f t="shared" si="45"/>
        <v>70 Yrs &amp; Above</v>
      </c>
      <c r="U2911" s="3" t="str">
        <f>TEXT(Customer8[[#This Row],[Transaction_Date]],"YYYY")</f>
        <v>2021</v>
      </c>
    </row>
    <row r="2912" spans="1:21" x14ac:dyDescent="0.35">
      <c r="A2912" t="s">
        <v>5911</v>
      </c>
      <c r="B2912">
        <v>147534688</v>
      </c>
      <c r="C2912">
        <v>63</v>
      </c>
      <c r="D2912" s="1">
        <v>21695.25</v>
      </c>
      <c r="E2912" t="s">
        <v>11</v>
      </c>
      <c r="F2912" t="s">
        <v>1151</v>
      </c>
      <c r="G2912" t="s">
        <v>2575</v>
      </c>
      <c r="H2912" s="3">
        <v>126741.6689</v>
      </c>
      <c r="I2912" s="3">
        <v>138701.79819999999</v>
      </c>
      <c r="J2912" t="s">
        <v>5912</v>
      </c>
      <c r="K2912" t="str">
        <f>_xlfn.XLOOKUP(A2912, Accounts!A:A, Accounts!E:E, "Not Found")</f>
        <v>Domiciliary</v>
      </c>
      <c r="L2912" s="3">
        <f>_xlfn.XLOOKUP(A2912, Accounts!A:A, Accounts!G:G, 0)</f>
        <v>19415682</v>
      </c>
      <c r="M2912" s="3" t="str">
        <f>_xlfn.XLOOKUP(A2912, Loan!A:A, Loan!D:D, "0")</f>
        <v>0</v>
      </c>
      <c r="N2912" s="3" t="str">
        <f>_xlfn.XLOOKUP(Customer8[[#This Row],[Account Number]],Transaction!C:C,Transaction!D:D)</f>
        <v>Money Deposit</v>
      </c>
      <c r="O2912" s="3" t="str">
        <f>_xlfn.XLOOKUP(Customer8[[#This Row],[Account Number]], Transaction!C:C,Transaction!E:E)</f>
        <v>ATM</v>
      </c>
      <c r="P2912" s="2">
        <f>_xlfn.XLOOKUP(Customer8[[#This Row],[Account Number]], Transaction!C:C,Transaction!F:F)</f>
        <v>44536</v>
      </c>
      <c r="Q2912" s="3">
        <f>Customer8[[#This Row],[Bank Deposit]]-Customer8[[#This Row],[Saving Accounts]]</f>
        <v>-11960.129299999986</v>
      </c>
      <c r="R2912" s="3">
        <f>IF(AND(K2912="Current", Customer8[[#This Row],[Balance]]&gt;500000), Customer8[[#This Row],[Balance]]*1.02, Customer8[[#This Row],[Balance]])</f>
        <v>-11960.129299999986</v>
      </c>
      <c r="S2912" s="3" t="str">
        <f>TEXT(Customer8[[#This Row],[Transaction_Date]], "MMM")</f>
        <v>Dec</v>
      </c>
      <c r="T2912" s="3" t="str">
        <f t="shared" si="45"/>
        <v>60-69 Yrs</v>
      </c>
      <c r="U2912" s="3" t="str">
        <f>TEXT(Customer8[[#This Row],[Transaction_Date]],"YYYY")</f>
        <v>2021</v>
      </c>
    </row>
    <row r="2913" spans="1:21" x14ac:dyDescent="0.35">
      <c r="A2913" t="s">
        <v>5913</v>
      </c>
      <c r="B2913">
        <v>900456904</v>
      </c>
      <c r="C2913">
        <v>48</v>
      </c>
      <c r="D2913" s="1">
        <v>27174</v>
      </c>
      <c r="E2913" t="s">
        <v>11</v>
      </c>
      <c r="F2913" t="s">
        <v>585</v>
      </c>
      <c r="G2913" t="s">
        <v>2575</v>
      </c>
      <c r="H2913" s="3">
        <v>71222.105100000001</v>
      </c>
      <c r="I2913" s="3">
        <v>14849.137000000001</v>
      </c>
      <c r="J2913" t="s">
        <v>5914</v>
      </c>
      <c r="K2913" t="str">
        <f>_xlfn.XLOOKUP(A2913, Accounts!A:A, Accounts!E:E, "Not Found")</f>
        <v>Joint</v>
      </c>
      <c r="L2913" s="3">
        <f>_xlfn.XLOOKUP(A2913, Accounts!A:A, Accounts!G:G, 0)</f>
        <v>806190625</v>
      </c>
      <c r="M2913" s="3" t="str">
        <f>_xlfn.XLOOKUP(A2913, Loan!A:A, Loan!D:D, "0")</f>
        <v>0</v>
      </c>
      <c r="N2913" s="3" t="str">
        <f>_xlfn.XLOOKUP(Customer8[[#This Row],[Account Number]],Transaction!C:C,Transaction!D:D)</f>
        <v>Online Payment</v>
      </c>
      <c r="O2913" s="3" t="str">
        <f>_xlfn.XLOOKUP(Customer8[[#This Row],[Account Number]], Transaction!C:C,Transaction!E:E)</f>
        <v>Mobile</v>
      </c>
      <c r="P2913" s="2">
        <f>_xlfn.XLOOKUP(Customer8[[#This Row],[Account Number]], Transaction!C:C,Transaction!F:F)</f>
        <v>44348</v>
      </c>
      <c r="Q2913" s="3">
        <f>Customer8[[#This Row],[Bank Deposit]]-Customer8[[#This Row],[Saving Accounts]]</f>
        <v>56372.968099999998</v>
      </c>
      <c r="R2913" s="3">
        <f>IF(AND(K2913="Current", Customer8[[#This Row],[Balance]]&gt;500000), Customer8[[#This Row],[Balance]]*1.02, Customer8[[#This Row],[Balance]])</f>
        <v>56372.968099999998</v>
      </c>
      <c r="S2913" s="3" t="str">
        <f>TEXT(Customer8[[#This Row],[Transaction_Date]], "MMM")</f>
        <v>Jun</v>
      </c>
      <c r="T2913" s="3" t="str">
        <f t="shared" si="45"/>
        <v>40-49 Yrs</v>
      </c>
      <c r="U2913" s="3" t="str">
        <f>TEXT(Customer8[[#This Row],[Transaction_Date]],"YYYY")</f>
        <v>2021</v>
      </c>
    </row>
    <row r="2914" spans="1:21" x14ac:dyDescent="0.35">
      <c r="A2914" t="s">
        <v>5915</v>
      </c>
      <c r="B2914">
        <v>543580109</v>
      </c>
      <c r="C2914">
        <v>50</v>
      </c>
      <c r="D2914" s="1">
        <v>26443.5</v>
      </c>
      <c r="E2914" t="s">
        <v>11</v>
      </c>
      <c r="F2914" t="s">
        <v>136</v>
      </c>
      <c r="G2914" t="s">
        <v>2575</v>
      </c>
      <c r="H2914" s="3">
        <v>223021.7941</v>
      </c>
      <c r="I2914" s="3">
        <v>95313.466700000004</v>
      </c>
      <c r="J2914" t="s">
        <v>5916</v>
      </c>
      <c r="K2914" t="str">
        <f>_xlfn.XLOOKUP(A2914, Accounts!A:A, Accounts!E:E, "Not Found")</f>
        <v>Domiciliary</v>
      </c>
      <c r="L2914" s="3">
        <f>_xlfn.XLOOKUP(A2914, Accounts!A:A, Accounts!G:G, 0)</f>
        <v>810568836</v>
      </c>
      <c r="M2914" s="3" t="str">
        <f>_xlfn.XLOOKUP(A2914, Loan!A:A, Loan!D:D, "0")</f>
        <v>0</v>
      </c>
      <c r="N2914" s="3" t="str">
        <f>_xlfn.XLOOKUP(Customer8[[#This Row],[Account Number]],Transaction!C:C,Transaction!D:D)</f>
        <v>Money Deposit</v>
      </c>
      <c r="O2914" s="3" t="str">
        <f>_xlfn.XLOOKUP(Customer8[[#This Row],[Account Number]], Transaction!C:C,Transaction!E:E)</f>
        <v>Bank</v>
      </c>
      <c r="P2914" s="2">
        <f>_xlfn.XLOOKUP(Customer8[[#This Row],[Account Number]], Transaction!C:C,Transaction!F:F)</f>
        <v>44358</v>
      </c>
      <c r="Q2914" s="3">
        <f>Customer8[[#This Row],[Bank Deposit]]-Customer8[[#This Row],[Saving Accounts]]</f>
        <v>127708.32739999999</v>
      </c>
      <c r="R2914" s="3">
        <f>IF(AND(K2914="Current", Customer8[[#This Row],[Balance]]&gt;500000), Customer8[[#This Row],[Balance]]*1.02, Customer8[[#This Row],[Balance]])</f>
        <v>127708.32739999999</v>
      </c>
      <c r="S2914" s="3" t="str">
        <f>TEXT(Customer8[[#This Row],[Transaction_Date]], "MMM")</f>
        <v>Jun</v>
      </c>
      <c r="T2914" s="3" t="str">
        <f t="shared" si="45"/>
        <v>50-59 Yrs</v>
      </c>
      <c r="U2914" s="3" t="str">
        <f>TEXT(Customer8[[#This Row],[Transaction_Date]],"YYYY")</f>
        <v>2021</v>
      </c>
    </row>
    <row r="2915" spans="1:21" x14ac:dyDescent="0.35">
      <c r="A2915" t="s">
        <v>5917</v>
      </c>
      <c r="B2915">
        <v>475998423</v>
      </c>
      <c r="C2915">
        <v>73</v>
      </c>
      <c r="D2915" s="1">
        <v>18042.75</v>
      </c>
      <c r="E2915" t="s">
        <v>11</v>
      </c>
      <c r="F2915" t="s">
        <v>883</v>
      </c>
      <c r="G2915" t="s">
        <v>2575</v>
      </c>
      <c r="H2915" s="3">
        <v>609009.51989999996</v>
      </c>
      <c r="I2915" s="3">
        <v>109621.7136</v>
      </c>
      <c r="J2915" t="s">
        <v>5918</v>
      </c>
      <c r="K2915" t="str">
        <f>_xlfn.XLOOKUP(A2915, Accounts!A:A, Accounts!E:E, "Not Found")</f>
        <v>Domiciliary</v>
      </c>
      <c r="L2915" s="3">
        <f>_xlfn.XLOOKUP(A2915, Accounts!A:A, Accounts!G:G, 0)</f>
        <v>158091856</v>
      </c>
      <c r="M2915" s="3" t="str">
        <f>_xlfn.XLOOKUP(A2915, Loan!A:A, Loan!D:D, "0")</f>
        <v>0</v>
      </c>
      <c r="N2915" s="3" t="str">
        <f>_xlfn.XLOOKUP(Customer8[[#This Row],[Account Number]],Transaction!C:C,Transaction!D:D)</f>
        <v>Cash Withdrawal</v>
      </c>
      <c r="O2915" s="3" t="str">
        <f>_xlfn.XLOOKUP(Customer8[[#This Row],[Account Number]], Transaction!C:C,Transaction!E:E)</f>
        <v>Bank</v>
      </c>
      <c r="P2915" s="2">
        <f>_xlfn.XLOOKUP(Customer8[[#This Row],[Account Number]], Transaction!C:C,Transaction!F:F)</f>
        <v>44277</v>
      </c>
      <c r="Q2915" s="3">
        <f>Customer8[[#This Row],[Bank Deposit]]-Customer8[[#This Row],[Saving Accounts]]</f>
        <v>499387.80629999994</v>
      </c>
      <c r="R2915" s="3">
        <f>IF(AND(K2915="Current", Customer8[[#This Row],[Balance]]&gt;500000), Customer8[[#This Row],[Balance]]*1.02, Customer8[[#This Row],[Balance]])</f>
        <v>499387.80629999994</v>
      </c>
      <c r="S2915" s="3" t="str">
        <f>TEXT(Customer8[[#This Row],[Transaction_Date]], "MMM")</f>
        <v>Mar</v>
      </c>
      <c r="T2915" s="3" t="str">
        <f t="shared" si="45"/>
        <v>70 Yrs &amp; Above</v>
      </c>
      <c r="U2915" s="3" t="str">
        <f>TEXT(Customer8[[#This Row],[Transaction_Date]],"YYYY")</f>
        <v>2021</v>
      </c>
    </row>
    <row r="2916" spans="1:21" x14ac:dyDescent="0.35">
      <c r="A2916" t="s">
        <v>3560</v>
      </c>
      <c r="B2916">
        <v>661870122</v>
      </c>
      <c r="C2916">
        <v>34</v>
      </c>
      <c r="D2916" s="1">
        <v>32287.5</v>
      </c>
      <c r="E2916" t="s">
        <v>11</v>
      </c>
      <c r="F2916" t="s">
        <v>542</v>
      </c>
      <c r="G2916" t="s">
        <v>2575</v>
      </c>
      <c r="H2916" s="3">
        <v>251158.74660000001</v>
      </c>
      <c r="I2916" s="3">
        <v>166293.52799999999</v>
      </c>
      <c r="J2916" t="s">
        <v>5919</v>
      </c>
      <c r="K2916" t="str">
        <f>_xlfn.XLOOKUP(A2916, Accounts!A:A, Accounts!E:E, "Not Found")</f>
        <v>Savings</v>
      </c>
      <c r="L2916" s="3">
        <f>_xlfn.XLOOKUP(A2916, Accounts!A:A, Accounts!G:G, 0)</f>
        <v>293419065</v>
      </c>
      <c r="M2916" s="3" t="str">
        <f>_xlfn.XLOOKUP(A2916, Loan!A:A, Loan!D:D, "0")</f>
        <v>0</v>
      </c>
      <c r="N2916" s="3" t="str">
        <f>_xlfn.XLOOKUP(Customer8[[#This Row],[Account Number]],Transaction!C:C,Transaction!D:D)</f>
        <v>Money Transfer</v>
      </c>
      <c r="O2916" s="3" t="str">
        <f>_xlfn.XLOOKUP(Customer8[[#This Row],[Account Number]], Transaction!C:C,Transaction!E:E)</f>
        <v>Mobile</v>
      </c>
      <c r="P2916" s="2">
        <f>_xlfn.XLOOKUP(Customer8[[#This Row],[Account Number]], Transaction!C:C,Transaction!F:F)</f>
        <v>44431</v>
      </c>
      <c r="Q2916" s="3">
        <f>Customer8[[#This Row],[Bank Deposit]]-Customer8[[#This Row],[Saving Accounts]]</f>
        <v>84865.218600000022</v>
      </c>
      <c r="R2916" s="3">
        <f>IF(AND(K2916="Current", Customer8[[#This Row],[Balance]]&gt;500000), Customer8[[#This Row],[Balance]]*1.02, Customer8[[#This Row],[Balance]])</f>
        <v>84865.218600000022</v>
      </c>
      <c r="S2916" s="3" t="str">
        <f>TEXT(Customer8[[#This Row],[Transaction_Date]], "MMM")</f>
        <v>Aug</v>
      </c>
      <c r="T2916" s="3" t="str">
        <f t="shared" si="45"/>
        <v>30-39 Yrs</v>
      </c>
      <c r="U2916" s="3" t="str">
        <f>TEXT(Customer8[[#This Row],[Transaction_Date]],"YYYY")</f>
        <v>2021</v>
      </c>
    </row>
    <row r="2917" spans="1:21" x14ac:dyDescent="0.35">
      <c r="A2917" t="s">
        <v>5920</v>
      </c>
      <c r="B2917">
        <v>964074906</v>
      </c>
      <c r="C2917">
        <v>65</v>
      </c>
      <c r="D2917" s="1">
        <v>20964.75</v>
      </c>
      <c r="E2917" t="s">
        <v>11</v>
      </c>
      <c r="F2917" t="s">
        <v>905</v>
      </c>
      <c r="G2917" t="s">
        <v>2575</v>
      </c>
      <c r="H2917" s="3">
        <v>348082.7328</v>
      </c>
      <c r="I2917" s="3">
        <v>45883.633000000002</v>
      </c>
      <c r="J2917" t="s">
        <v>5921</v>
      </c>
      <c r="K2917" t="str">
        <f>_xlfn.XLOOKUP(A2917, Accounts!A:A, Accounts!E:E, "Not Found")</f>
        <v>Corporate</v>
      </c>
      <c r="L2917" s="3">
        <f>_xlfn.XLOOKUP(A2917, Accounts!A:A, Accounts!G:G, 0)</f>
        <v>5875968</v>
      </c>
      <c r="M2917" s="3" t="str">
        <f>_xlfn.XLOOKUP(A2917, Loan!A:A, Loan!D:D, "0")</f>
        <v>0</v>
      </c>
      <c r="N2917" s="3" t="str">
        <f>_xlfn.XLOOKUP(Customer8[[#This Row],[Account Number]],Transaction!C:C,Transaction!D:D)</f>
        <v>Cash Withdrawal</v>
      </c>
      <c r="O2917" s="3" t="str">
        <f>_xlfn.XLOOKUP(Customer8[[#This Row],[Account Number]], Transaction!C:C,Transaction!E:E)</f>
        <v>Bank</v>
      </c>
      <c r="P2917" s="2">
        <f>_xlfn.XLOOKUP(Customer8[[#This Row],[Account Number]], Transaction!C:C,Transaction!F:F)</f>
        <v>44635</v>
      </c>
      <c r="Q2917" s="3">
        <f>Customer8[[#This Row],[Bank Deposit]]-Customer8[[#This Row],[Saving Accounts]]</f>
        <v>302199.09979999997</v>
      </c>
      <c r="R2917" s="3">
        <f>IF(AND(K2917="Current", Customer8[[#This Row],[Balance]]&gt;500000), Customer8[[#This Row],[Balance]]*1.02, Customer8[[#This Row],[Balance]])</f>
        <v>302199.09979999997</v>
      </c>
      <c r="S2917" s="3" t="str">
        <f>TEXT(Customer8[[#This Row],[Transaction_Date]], "MMM")</f>
        <v>Mar</v>
      </c>
      <c r="T2917" s="3" t="str">
        <f t="shared" si="45"/>
        <v>60-69 Yrs</v>
      </c>
      <c r="U2917" s="3" t="str">
        <f>TEXT(Customer8[[#This Row],[Transaction_Date]],"YYYY")</f>
        <v>2022</v>
      </c>
    </row>
    <row r="2918" spans="1:21" x14ac:dyDescent="0.35">
      <c r="A2918" t="s">
        <v>5922</v>
      </c>
      <c r="B2918">
        <v>518406085</v>
      </c>
      <c r="C2918">
        <v>18</v>
      </c>
      <c r="D2918" s="1">
        <v>38131.5</v>
      </c>
      <c r="E2918" t="s">
        <v>11</v>
      </c>
      <c r="F2918" t="s">
        <v>950</v>
      </c>
      <c r="G2918" t="s">
        <v>2575</v>
      </c>
      <c r="H2918" s="3">
        <v>150704.23379999999</v>
      </c>
      <c r="I2918" s="3">
        <v>21098.592700000001</v>
      </c>
      <c r="J2918" t="s">
        <v>102</v>
      </c>
      <c r="K2918" t="str">
        <f>_xlfn.XLOOKUP(A2918, Accounts!A:A, Accounts!E:E, "Not Found")</f>
        <v>Fixed Deposit</v>
      </c>
      <c r="L2918" s="3">
        <f>_xlfn.XLOOKUP(A2918, Accounts!A:A, Accounts!G:G, 0)</f>
        <v>40206607</v>
      </c>
      <c r="M2918" s="3" t="str">
        <f>_xlfn.XLOOKUP(A2918, Loan!A:A, Loan!D:D, "0")</f>
        <v>0</v>
      </c>
      <c r="N2918" s="3" t="str">
        <f>_xlfn.XLOOKUP(Customer8[[#This Row],[Account Number]],Transaction!C:C,Transaction!D:D)</f>
        <v>Money Deposit</v>
      </c>
      <c r="O2918" s="3" t="str">
        <f>_xlfn.XLOOKUP(Customer8[[#This Row],[Account Number]], Transaction!C:C,Transaction!E:E)</f>
        <v>Bank</v>
      </c>
      <c r="P2918" s="2">
        <f>_xlfn.XLOOKUP(Customer8[[#This Row],[Account Number]], Transaction!C:C,Transaction!F:F)</f>
        <v>44505</v>
      </c>
      <c r="Q2918" s="3">
        <f>Customer8[[#This Row],[Bank Deposit]]-Customer8[[#This Row],[Saving Accounts]]</f>
        <v>129605.64109999998</v>
      </c>
      <c r="R2918" s="3">
        <f>IF(AND(K2918="Current", Customer8[[#This Row],[Balance]]&gt;500000), Customer8[[#This Row],[Balance]]*1.02, Customer8[[#This Row],[Balance]])</f>
        <v>129605.64109999998</v>
      </c>
      <c r="S2918" s="3" t="str">
        <f>TEXT(Customer8[[#This Row],[Transaction_Date]], "MMM")</f>
        <v>Nov</v>
      </c>
      <c r="T2918" s="3" t="str">
        <f t="shared" si="45"/>
        <v>Below 20 Yrs</v>
      </c>
      <c r="U2918" s="3" t="str">
        <f>TEXT(Customer8[[#This Row],[Transaction_Date]],"YYYY")</f>
        <v>2021</v>
      </c>
    </row>
    <row r="2919" spans="1:21" x14ac:dyDescent="0.35">
      <c r="A2919" t="s">
        <v>5923</v>
      </c>
      <c r="B2919">
        <v>695447801</v>
      </c>
      <c r="C2919">
        <v>64</v>
      </c>
      <c r="D2919" s="1">
        <v>21330</v>
      </c>
      <c r="E2919" t="s">
        <v>11</v>
      </c>
      <c r="F2919" t="s">
        <v>378</v>
      </c>
      <c r="G2919" t="s">
        <v>2575</v>
      </c>
      <c r="H2919" s="3">
        <v>149993.13990000001</v>
      </c>
      <c r="I2919" s="3">
        <v>18320.590700000001</v>
      </c>
      <c r="J2919" t="s">
        <v>5924</v>
      </c>
      <c r="K2919" t="str">
        <f>_xlfn.XLOOKUP(A2919, Accounts!A:A, Accounts!E:E, "Not Found")</f>
        <v>Domiciliary</v>
      </c>
      <c r="L2919" s="3">
        <f>_xlfn.XLOOKUP(A2919, Accounts!A:A, Accounts!G:G, 0)</f>
        <v>1635053217</v>
      </c>
      <c r="M2919" s="3" t="str">
        <f>_xlfn.XLOOKUP(A2919, Loan!A:A, Loan!D:D, "0")</f>
        <v>0</v>
      </c>
      <c r="N2919" s="3" t="str">
        <f>_xlfn.XLOOKUP(Customer8[[#This Row],[Account Number]],Transaction!C:C,Transaction!D:D)</f>
        <v>Online Payment</v>
      </c>
      <c r="O2919" s="3" t="str">
        <f>_xlfn.XLOOKUP(Customer8[[#This Row],[Account Number]], Transaction!C:C,Transaction!E:E)</f>
        <v>Internet Banking</v>
      </c>
      <c r="P2919" s="2">
        <f>_xlfn.XLOOKUP(Customer8[[#This Row],[Account Number]], Transaction!C:C,Transaction!F:F)</f>
        <v>44347</v>
      </c>
      <c r="Q2919" s="3">
        <f>Customer8[[#This Row],[Bank Deposit]]-Customer8[[#This Row],[Saving Accounts]]</f>
        <v>131672.54920000001</v>
      </c>
      <c r="R2919" s="3">
        <f>IF(AND(K2919="Current", Customer8[[#This Row],[Balance]]&gt;500000), Customer8[[#This Row],[Balance]]*1.02, Customer8[[#This Row],[Balance]])</f>
        <v>131672.54920000001</v>
      </c>
      <c r="S2919" s="3" t="str">
        <f>TEXT(Customer8[[#This Row],[Transaction_Date]], "MMM")</f>
        <v>May</v>
      </c>
      <c r="T2919" s="3" t="str">
        <f t="shared" si="45"/>
        <v>60-69 Yrs</v>
      </c>
      <c r="U2919" s="3" t="str">
        <f>TEXT(Customer8[[#This Row],[Transaction_Date]],"YYYY")</f>
        <v>2021</v>
      </c>
    </row>
    <row r="2920" spans="1:21" x14ac:dyDescent="0.35">
      <c r="A2920" t="s">
        <v>5925</v>
      </c>
      <c r="B2920">
        <v>70992498</v>
      </c>
      <c r="C2920">
        <v>81</v>
      </c>
      <c r="D2920" s="1">
        <v>15120.75</v>
      </c>
      <c r="E2920" t="s">
        <v>11</v>
      </c>
      <c r="F2920" t="s">
        <v>124</v>
      </c>
      <c r="G2920" t="s">
        <v>2575</v>
      </c>
      <c r="H2920" s="3">
        <v>581539.74840000004</v>
      </c>
      <c r="I2920" s="3">
        <v>292022.42139999999</v>
      </c>
      <c r="J2920" t="s">
        <v>5926</v>
      </c>
      <c r="K2920" t="str">
        <f>_xlfn.XLOOKUP(A2920, Accounts!A:A, Accounts!E:E, "Not Found")</f>
        <v>Domiciliary</v>
      </c>
      <c r="L2920" s="3">
        <f>_xlfn.XLOOKUP(A2920, Accounts!A:A, Accounts!G:G, 0)</f>
        <v>26695984</v>
      </c>
      <c r="M2920" s="3" t="str">
        <f>_xlfn.XLOOKUP(A2920, Loan!A:A, Loan!D:D, "0")</f>
        <v>0</v>
      </c>
      <c r="N2920" s="3" t="str">
        <f>_xlfn.XLOOKUP(Customer8[[#This Row],[Account Number]],Transaction!C:C,Transaction!D:D)</f>
        <v>Money Deposit</v>
      </c>
      <c r="O2920" s="3" t="str">
        <f>_xlfn.XLOOKUP(Customer8[[#This Row],[Account Number]], Transaction!C:C,Transaction!E:E)</f>
        <v>Bank</v>
      </c>
      <c r="P2920" s="2">
        <f>_xlfn.XLOOKUP(Customer8[[#This Row],[Account Number]], Transaction!C:C,Transaction!F:F)</f>
        <v>44669</v>
      </c>
      <c r="Q2920" s="3">
        <f>Customer8[[#This Row],[Bank Deposit]]-Customer8[[#This Row],[Saving Accounts]]</f>
        <v>289517.32700000005</v>
      </c>
      <c r="R2920" s="3">
        <f>IF(AND(K2920="Current", Customer8[[#This Row],[Balance]]&gt;500000), Customer8[[#This Row],[Balance]]*1.02, Customer8[[#This Row],[Balance]])</f>
        <v>289517.32700000005</v>
      </c>
      <c r="S2920" s="3" t="str">
        <f>TEXT(Customer8[[#This Row],[Transaction_Date]], "MMM")</f>
        <v>Apr</v>
      </c>
      <c r="T2920" s="3" t="str">
        <f t="shared" si="45"/>
        <v>70 Yrs &amp; Above</v>
      </c>
      <c r="U2920" s="3" t="str">
        <f>TEXT(Customer8[[#This Row],[Transaction_Date]],"YYYY")</f>
        <v>2022</v>
      </c>
    </row>
    <row r="2921" spans="1:21" x14ac:dyDescent="0.35">
      <c r="A2921" t="s">
        <v>5927</v>
      </c>
      <c r="B2921">
        <v>992552173</v>
      </c>
      <c r="C2921">
        <v>31</v>
      </c>
      <c r="D2921" s="1">
        <v>33383.25</v>
      </c>
      <c r="E2921" t="s">
        <v>11</v>
      </c>
      <c r="F2921" t="s">
        <v>641</v>
      </c>
      <c r="G2921" t="s">
        <v>2575</v>
      </c>
      <c r="H2921" s="3">
        <v>399326.74040000001</v>
      </c>
      <c r="I2921" s="3">
        <v>80390.778000000006</v>
      </c>
      <c r="J2921" t="s">
        <v>5928</v>
      </c>
      <c r="K2921" t="str">
        <f>_xlfn.XLOOKUP(A2921, Accounts!A:A, Accounts!E:E, "Not Found")</f>
        <v>Domiciliary</v>
      </c>
      <c r="L2921" s="3">
        <f>_xlfn.XLOOKUP(A2921, Accounts!A:A, Accounts!G:G, 0)</f>
        <v>981736</v>
      </c>
      <c r="M2921" s="3" t="str">
        <f>_xlfn.XLOOKUP(A2921, Loan!A:A, Loan!D:D, "0")</f>
        <v>0</v>
      </c>
      <c r="N2921" s="3" t="str">
        <f>_xlfn.XLOOKUP(Customer8[[#This Row],[Account Number]],Transaction!C:C,Transaction!D:D)</f>
        <v>Money Deposit</v>
      </c>
      <c r="O2921" s="3" t="str">
        <f>_xlfn.XLOOKUP(Customer8[[#This Row],[Account Number]], Transaction!C:C,Transaction!E:E)</f>
        <v>ATM</v>
      </c>
      <c r="P2921" s="2">
        <f>_xlfn.XLOOKUP(Customer8[[#This Row],[Account Number]], Transaction!C:C,Transaction!F:F)</f>
        <v>44653</v>
      </c>
      <c r="Q2921" s="3">
        <f>Customer8[[#This Row],[Bank Deposit]]-Customer8[[#This Row],[Saving Accounts]]</f>
        <v>318935.96240000002</v>
      </c>
      <c r="R2921" s="3">
        <f>IF(AND(K2921="Current", Customer8[[#This Row],[Balance]]&gt;500000), Customer8[[#This Row],[Balance]]*1.02, Customer8[[#This Row],[Balance]])</f>
        <v>318935.96240000002</v>
      </c>
      <c r="S2921" s="3" t="str">
        <f>TEXT(Customer8[[#This Row],[Transaction_Date]], "MMM")</f>
        <v>Apr</v>
      </c>
      <c r="T2921" s="3" t="str">
        <f t="shared" si="45"/>
        <v>30-39 Yrs</v>
      </c>
      <c r="U2921" s="3" t="str">
        <f>TEXT(Customer8[[#This Row],[Transaction_Date]],"YYYY")</f>
        <v>2022</v>
      </c>
    </row>
    <row r="2922" spans="1:21" x14ac:dyDescent="0.35">
      <c r="A2922" t="s">
        <v>5929</v>
      </c>
      <c r="B2922">
        <v>498794082</v>
      </c>
      <c r="C2922">
        <v>59</v>
      </c>
      <c r="D2922" s="1">
        <v>23156.25</v>
      </c>
      <c r="E2922" t="s">
        <v>11</v>
      </c>
      <c r="F2922" t="s">
        <v>84</v>
      </c>
      <c r="G2922" t="s">
        <v>2575</v>
      </c>
      <c r="H2922" s="3">
        <v>281809.65389999998</v>
      </c>
      <c r="I2922" s="3">
        <v>60248.960500000001</v>
      </c>
      <c r="J2922" t="s">
        <v>1344</v>
      </c>
      <c r="K2922" t="str">
        <f>_xlfn.XLOOKUP(A2922, Accounts!A:A, Accounts!E:E, "Not Found")</f>
        <v>Domiciliary</v>
      </c>
      <c r="L2922" s="3">
        <f>_xlfn.XLOOKUP(A2922, Accounts!A:A, Accounts!G:G, 0)</f>
        <v>1819822368</v>
      </c>
      <c r="M2922" s="3" t="str">
        <f>_xlfn.XLOOKUP(A2922, Loan!A:A, Loan!D:D, "0")</f>
        <v>0</v>
      </c>
      <c r="N2922" s="3" t="str">
        <f>_xlfn.XLOOKUP(Customer8[[#This Row],[Account Number]],Transaction!C:C,Transaction!D:D)</f>
        <v>Cash Withdrawal</v>
      </c>
      <c r="O2922" s="3" t="str">
        <f>_xlfn.XLOOKUP(Customer8[[#This Row],[Account Number]], Transaction!C:C,Transaction!E:E)</f>
        <v>Bank</v>
      </c>
      <c r="P2922" s="2">
        <f>_xlfn.XLOOKUP(Customer8[[#This Row],[Account Number]], Transaction!C:C,Transaction!F:F)</f>
        <v>44458</v>
      </c>
      <c r="Q2922" s="3">
        <f>Customer8[[#This Row],[Bank Deposit]]-Customer8[[#This Row],[Saving Accounts]]</f>
        <v>221560.69339999999</v>
      </c>
      <c r="R2922" s="3">
        <f>IF(AND(K2922="Current", Customer8[[#This Row],[Balance]]&gt;500000), Customer8[[#This Row],[Balance]]*1.02, Customer8[[#This Row],[Balance]])</f>
        <v>221560.69339999999</v>
      </c>
      <c r="S2922" s="3" t="str">
        <f>TEXT(Customer8[[#This Row],[Transaction_Date]], "MMM")</f>
        <v>Sep</v>
      </c>
      <c r="T2922" s="3" t="str">
        <f t="shared" si="45"/>
        <v>50-59 Yrs</v>
      </c>
      <c r="U2922" s="3" t="str">
        <f>TEXT(Customer8[[#This Row],[Transaction_Date]],"YYYY")</f>
        <v>2021</v>
      </c>
    </row>
    <row r="2923" spans="1:21" x14ac:dyDescent="0.35">
      <c r="A2923" t="s">
        <v>5930</v>
      </c>
      <c r="B2923">
        <v>46729591</v>
      </c>
      <c r="C2923">
        <v>71</v>
      </c>
      <c r="D2923" s="1">
        <v>18773.25</v>
      </c>
      <c r="E2923" t="s">
        <v>11</v>
      </c>
      <c r="F2923" t="s">
        <v>533</v>
      </c>
      <c r="G2923" t="s">
        <v>2575</v>
      </c>
      <c r="H2923" s="3">
        <v>1059118.6684000001</v>
      </c>
      <c r="I2923" s="3">
        <v>333264.03210000001</v>
      </c>
      <c r="J2923" t="s">
        <v>5931</v>
      </c>
      <c r="K2923" t="str">
        <f>_xlfn.XLOOKUP(A2923, Accounts!A:A, Accounts!E:E, "Not Found")</f>
        <v>Domiciliary</v>
      </c>
      <c r="L2923" s="3">
        <f>_xlfn.XLOOKUP(A2923, Accounts!A:A, Accounts!G:G, 0)</f>
        <v>27417792</v>
      </c>
      <c r="M2923" s="3" t="str">
        <f>_xlfn.XLOOKUP(A2923, Loan!A:A, Loan!D:D, "0")</f>
        <v>0</v>
      </c>
      <c r="N2923" s="3" t="str">
        <f>_xlfn.XLOOKUP(Customer8[[#This Row],[Account Number]],Transaction!C:C,Transaction!D:D)</f>
        <v>Checks</v>
      </c>
      <c r="O2923" s="3" t="str">
        <f>_xlfn.XLOOKUP(Customer8[[#This Row],[Account Number]], Transaction!C:C,Transaction!E:E)</f>
        <v>Informal Services</v>
      </c>
      <c r="P2923" s="2">
        <f>_xlfn.XLOOKUP(Customer8[[#This Row],[Account Number]], Transaction!C:C,Transaction!F:F)</f>
        <v>44507</v>
      </c>
      <c r="Q2923" s="3">
        <f>Customer8[[#This Row],[Bank Deposit]]-Customer8[[#This Row],[Saving Accounts]]</f>
        <v>725854.63630000013</v>
      </c>
      <c r="R2923" s="3">
        <f>IF(AND(K2923="Current", Customer8[[#This Row],[Balance]]&gt;500000), Customer8[[#This Row],[Balance]]*1.02, Customer8[[#This Row],[Balance]])</f>
        <v>725854.63630000013</v>
      </c>
      <c r="S2923" s="3" t="str">
        <f>TEXT(Customer8[[#This Row],[Transaction_Date]], "MMM")</f>
        <v>Nov</v>
      </c>
      <c r="T2923" s="3" t="str">
        <f t="shared" si="45"/>
        <v>70 Yrs &amp; Above</v>
      </c>
      <c r="U2923" s="3" t="str">
        <f>TEXT(Customer8[[#This Row],[Transaction_Date]],"YYYY")</f>
        <v>2021</v>
      </c>
    </row>
    <row r="2924" spans="1:21" x14ac:dyDescent="0.35">
      <c r="A2924" t="s">
        <v>5932</v>
      </c>
      <c r="B2924">
        <v>414415630</v>
      </c>
      <c r="C2924">
        <v>67</v>
      </c>
      <c r="D2924" s="1">
        <v>20234.25</v>
      </c>
      <c r="E2924" t="s">
        <v>11</v>
      </c>
      <c r="F2924" t="s">
        <v>810</v>
      </c>
      <c r="G2924" t="s">
        <v>2575</v>
      </c>
      <c r="H2924" s="3">
        <v>39648.524899999997</v>
      </c>
      <c r="I2924" s="3">
        <v>21104.144700000001</v>
      </c>
      <c r="J2924" t="s">
        <v>5933</v>
      </c>
      <c r="K2924" t="str">
        <f>_xlfn.XLOOKUP(A2924, Accounts!A:A, Accounts!E:E, "Not Found")</f>
        <v>Domiciliary</v>
      </c>
      <c r="L2924" s="3">
        <f>_xlfn.XLOOKUP(A2924, Accounts!A:A, Accounts!G:G, 0)</f>
        <v>3874781092</v>
      </c>
      <c r="M2924" s="3" t="str">
        <f>_xlfn.XLOOKUP(A2924, Loan!A:A, Loan!D:D, "0")</f>
        <v>0</v>
      </c>
      <c r="N2924" s="3" t="str">
        <f>_xlfn.XLOOKUP(Customer8[[#This Row],[Account Number]],Transaction!C:C,Transaction!D:D)</f>
        <v>Online Payment</v>
      </c>
      <c r="O2924" s="3" t="str">
        <f>_xlfn.XLOOKUP(Customer8[[#This Row],[Account Number]], Transaction!C:C,Transaction!E:E)</f>
        <v>Mobile</v>
      </c>
      <c r="P2924" s="2">
        <f>_xlfn.XLOOKUP(Customer8[[#This Row],[Account Number]], Transaction!C:C,Transaction!F:F)</f>
        <v>44313</v>
      </c>
      <c r="Q2924" s="3">
        <f>Customer8[[#This Row],[Bank Deposit]]-Customer8[[#This Row],[Saving Accounts]]</f>
        <v>18544.380199999996</v>
      </c>
      <c r="R2924" s="3">
        <f>IF(AND(K2924="Current", Customer8[[#This Row],[Balance]]&gt;500000), Customer8[[#This Row],[Balance]]*1.02, Customer8[[#This Row],[Balance]])</f>
        <v>18544.380199999996</v>
      </c>
      <c r="S2924" s="3" t="str">
        <f>TEXT(Customer8[[#This Row],[Transaction_Date]], "MMM")</f>
        <v>Apr</v>
      </c>
      <c r="T2924" s="3" t="str">
        <f t="shared" si="45"/>
        <v>60-69 Yrs</v>
      </c>
      <c r="U2924" s="3" t="str">
        <f>TEXT(Customer8[[#This Row],[Transaction_Date]],"YYYY")</f>
        <v>2021</v>
      </c>
    </row>
    <row r="2925" spans="1:21" x14ac:dyDescent="0.35">
      <c r="A2925" t="s">
        <v>5934</v>
      </c>
      <c r="B2925">
        <v>893095503</v>
      </c>
      <c r="C2925">
        <v>71</v>
      </c>
      <c r="D2925" s="1">
        <v>18773.25</v>
      </c>
      <c r="E2925" t="s">
        <v>11</v>
      </c>
      <c r="F2925" t="s">
        <v>810</v>
      </c>
      <c r="G2925" t="s">
        <v>2575</v>
      </c>
      <c r="H2925" s="3">
        <v>300310.90549999999</v>
      </c>
      <c r="I2925" s="3">
        <v>144149.2346</v>
      </c>
      <c r="J2925" t="s">
        <v>5935</v>
      </c>
      <c r="K2925" t="str">
        <f>_xlfn.XLOOKUP(A2925, Accounts!A:A, Accounts!E:E, "Not Found")</f>
        <v>Domiciliary</v>
      </c>
      <c r="L2925" s="3">
        <f>_xlfn.XLOOKUP(A2925, Accounts!A:A, Accounts!G:G, 0)</f>
        <v>33838313</v>
      </c>
      <c r="M2925" s="3" t="str">
        <f>_xlfn.XLOOKUP(A2925, Loan!A:A, Loan!D:D, "0")</f>
        <v>0</v>
      </c>
      <c r="N2925" s="3" t="str">
        <f>_xlfn.XLOOKUP(Customer8[[#This Row],[Account Number]],Transaction!C:C,Transaction!D:D)</f>
        <v>Cash Withdrawal</v>
      </c>
      <c r="O2925" s="3" t="str">
        <f>_xlfn.XLOOKUP(Customer8[[#This Row],[Account Number]], Transaction!C:C,Transaction!E:E)</f>
        <v>Bank</v>
      </c>
      <c r="P2925" s="2">
        <f>_xlfn.XLOOKUP(Customer8[[#This Row],[Account Number]], Transaction!C:C,Transaction!F:F)</f>
        <v>44245</v>
      </c>
      <c r="Q2925" s="3">
        <f>Customer8[[#This Row],[Bank Deposit]]-Customer8[[#This Row],[Saving Accounts]]</f>
        <v>156161.6709</v>
      </c>
      <c r="R2925" s="3">
        <f>IF(AND(K2925="Current", Customer8[[#This Row],[Balance]]&gt;500000), Customer8[[#This Row],[Balance]]*1.02, Customer8[[#This Row],[Balance]])</f>
        <v>156161.6709</v>
      </c>
      <c r="S2925" s="3" t="str">
        <f>TEXT(Customer8[[#This Row],[Transaction_Date]], "MMM")</f>
        <v>Feb</v>
      </c>
      <c r="T2925" s="3" t="str">
        <f t="shared" si="45"/>
        <v>70 Yrs &amp; Above</v>
      </c>
      <c r="U2925" s="3" t="str">
        <f>TEXT(Customer8[[#This Row],[Transaction_Date]],"YYYY")</f>
        <v>2021</v>
      </c>
    </row>
    <row r="2926" spans="1:21" x14ac:dyDescent="0.35">
      <c r="A2926" t="s">
        <v>5936</v>
      </c>
      <c r="B2926">
        <v>900259264</v>
      </c>
      <c r="C2926">
        <v>27</v>
      </c>
      <c r="D2926" s="1">
        <v>34844.25</v>
      </c>
      <c r="E2926" t="s">
        <v>11</v>
      </c>
      <c r="F2926" t="s">
        <v>16</v>
      </c>
      <c r="G2926" t="s">
        <v>2575</v>
      </c>
      <c r="H2926" s="3">
        <v>1033401.5934</v>
      </c>
      <c r="I2926" s="3">
        <v>203054.34820000001</v>
      </c>
      <c r="J2926" t="s">
        <v>5937</v>
      </c>
      <c r="K2926" t="str">
        <f>_xlfn.XLOOKUP(A2926, Accounts!A:A, Accounts!E:E, "Not Found")</f>
        <v>Domiciliary</v>
      </c>
      <c r="L2926" s="3">
        <f>_xlfn.XLOOKUP(A2926, Accounts!A:A, Accounts!G:G, 0)</f>
        <v>800856379</v>
      </c>
      <c r="M2926" s="3" t="str">
        <f>_xlfn.XLOOKUP(A2926, Loan!A:A, Loan!D:D, "0")</f>
        <v>0</v>
      </c>
      <c r="N2926" s="3" t="str">
        <f>_xlfn.XLOOKUP(Customer8[[#This Row],[Account Number]],Transaction!C:C,Transaction!D:D)</f>
        <v>Online Payment</v>
      </c>
      <c r="O2926" s="3" t="str">
        <f>_xlfn.XLOOKUP(Customer8[[#This Row],[Account Number]], Transaction!C:C,Transaction!E:E)</f>
        <v>Mobile</v>
      </c>
      <c r="P2926" s="2">
        <f>_xlfn.XLOOKUP(Customer8[[#This Row],[Account Number]], Transaction!C:C,Transaction!F:F)</f>
        <v>44518</v>
      </c>
      <c r="Q2926" s="3">
        <f>Customer8[[#This Row],[Bank Deposit]]-Customer8[[#This Row],[Saving Accounts]]</f>
        <v>830347.2452</v>
      </c>
      <c r="R2926" s="3">
        <f>IF(AND(K2926="Current", Customer8[[#This Row],[Balance]]&gt;500000), Customer8[[#This Row],[Balance]]*1.02, Customer8[[#This Row],[Balance]])</f>
        <v>830347.2452</v>
      </c>
      <c r="S2926" s="3" t="str">
        <f>TEXT(Customer8[[#This Row],[Transaction_Date]], "MMM")</f>
        <v>Nov</v>
      </c>
      <c r="T2926" s="3" t="str">
        <f t="shared" si="45"/>
        <v>20-29 Yrs</v>
      </c>
      <c r="U2926" s="3" t="str">
        <f>TEXT(Customer8[[#This Row],[Transaction_Date]],"YYYY")</f>
        <v>2021</v>
      </c>
    </row>
    <row r="2927" spans="1:21" x14ac:dyDescent="0.35">
      <c r="A2927" t="s">
        <v>5938</v>
      </c>
      <c r="B2927">
        <v>935349309</v>
      </c>
      <c r="C2927">
        <v>79</v>
      </c>
      <c r="D2927" s="1">
        <v>15851.25</v>
      </c>
      <c r="E2927" t="s">
        <v>11</v>
      </c>
      <c r="F2927" t="s">
        <v>585</v>
      </c>
      <c r="G2927" t="s">
        <v>2575</v>
      </c>
      <c r="H2927" s="3">
        <v>26915.6005</v>
      </c>
      <c r="I2927" s="3">
        <v>10655.930399999999</v>
      </c>
      <c r="J2927" t="s">
        <v>5939</v>
      </c>
      <c r="K2927" t="str">
        <f>_xlfn.XLOOKUP(A2927, Accounts!A:A, Accounts!E:E, "Not Found")</f>
        <v>Domiciliary</v>
      </c>
      <c r="L2927" s="3">
        <f>_xlfn.XLOOKUP(A2927, Accounts!A:A, Accounts!G:G, 0)</f>
        <v>1239555018</v>
      </c>
      <c r="M2927" s="3" t="str">
        <f>_xlfn.XLOOKUP(A2927, Loan!A:A, Loan!D:D, "0")</f>
        <v>0</v>
      </c>
      <c r="N2927" s="3" t="str">
        <f>_xlfn.XLOOKUP(Customer8[[#This Row],[Account Number]],Transaction!C:C,Transaction!D:D)</f>
        <v>Online Payment</v>
      </c>
      <c r="O2927" s="3" t="str">
        <f>_xlfn.XLOOKUP(Customer8[[#This Row],[Account Number]], Transaction!C:C,Transaction!E:E)</f>
        <v>Card</v>
      </c>
      <c r="P2927" s="2">
        <f>_xlfn.XLOOKUP(Customer8[[#This Row],[Account Number]], Transaction!C:C,Transaction!F:F)</f>
        <v>44569</v>
      </c>
      <c r="Q2927" s="3">
        <f>Customer8[[#This Row],[Bank Deposit]]-Customer8[[#This Row],[Saving Accounts]]</f>
        <v>16259.670100000001</v>
      </c>
      <c r="R2927" s="3">
        <f>IF(AND(K2927="Current", Customer8[[#This Row],[Balance]]&gt;500000), Customer8[[#This Row],[Balance]]*1.02, Customer8[[#This Row],[Balance]])</f>
        <v>16259.670100000001</v>
      </c>
      <c r="S2927" s="3" t="str">
        <f>TEXT(Customer8[[#This Row],[Transaction_Date]], "MMM")</f>
        <v>Jan</v>
      </c>
      <c r="T2927" s="3" t="str">
        <f t="shared" si="45"/>
        <v>70 Yrs &amp; Above</v>
      </c>
      <c r="U2927" s="3" t="str">
        <f>TEXT(Customer8[[#This Row],[Transaction_Date]],"YYYY")</f>
        <v>2022</v>
      </c>
    </row>
    <row r="2928" spans="1:21" x14ac:dyDescent="0.35">
      <c r="A2928" t="s">
        <v>5940</v>
      </c>
      <c r="B2928">
        <v>133479094</v>
      </c>
      <c r="C2928">
        <v>31</v>
      </c>
      <c r="D2928" s="1">
        <v>33383.25</v>
      </c>
      <c r="E2928" t="s">
        <v>11</v>
      </c>
      <c r="F2928" t="s">
        <v>315</v>
      </c>
      <c r="G2928" t="s">
        <v>2575</v>
      </c>
      <c r="H2928" s="3">
        <v>620849.96770000004</v>
      </c>
      <c r="I2928" s="3">
        <v>204564.80290000001</v>
      </c>
      <c r="J2928" t="s">
        <v>5941</v>
      </c>
      <c r="K2928" t="str">
        <f>_xlfn.XLOOKUP(A2928, Accounts!A:A, Accounts!E:E, "Not Found")</f>
        <v>Savings</v>
      </c>
      <c r="L2928" s="3">
        <f>_xlfn.XLOOKUP(A2928, Accounts!A:A, Accounts!G:G, 0)</f>
        <v>430630965</v>
      </c>
      <c r="M2928" s="3" t="str">
        <f>_xlfn.XLOOKUP(A2928, Loan!A:A, Loan!D:D, "0")</f>
        <v>0</v>
      </c>
      <c r="N2928" s="3" t="str">
        <f>_xlfn.XLOOKUP(Customer8[[#This Row],[Account Number]],Transaction!C:C,Transaction!D:D)</f>
        <v>Money Transfer</v>
      </c>
      <c r="O2928" s="3" t="str">
        <f>_xlfn.XLOOKUP(Customer8[[#This Row],[Account Number]], Transaction!C:C,Transaction!E:E)</f>
        <v>ATM</v>
      </c>
      <c r="P2928" s="2">
        <f>_xlfn.XLOOKUP(Customer8[[#This Row],[Account Number]], Transaction!C:C,Transaction!F:F)</f>
        <v>44434</v>
      </c>
      <c r="Q2928" s="3">
        <f>Customer8[[#This Row],[Bank Deposit]]-Customer8[[#This Row],[Saving Accounts]]</f>
        <v>416285.16480000003</v>
      </c>
      <c r="R2928" s="3">
        <f>IF(AND(K2928="Current", Customer8[[#This Row],[Balance]]&gt;500000), Customer8[[#This Row],[Balance]]*1.02, Customer8[[#This Row],[Balance]])</f>
        <v>416285.16480000003</v>
      </c>
      <c r="S2928" s="3" t="str">
        <f>TEXT(Customer8[[#This Row],[Transaction_Date]], "MMM")</f>
        <v>Aug</v>
      </c>
      <c r="T2928" s="3" t="str">
        <f t="shared" si="45"/>
        <v>30-39 Yrs</v>
      </c>
      <c r="U2928" s="3" t="str">
        <f>TEXT(Customer8[[#This Row],[Transaction_Date]],"YYYY")</f>
        <v>2021</v>
      </c>
    </row>
    <row r="2929" spans="1:21" x14ac:dyDescent="0.35">
      <c r="A2929" t="s">
        <v>1158</v>
      </c>
      <c r="B2929">
        <v>117450995</v>
      </c>
      <c r="C2929">
        <v>78</v>
      </c>
      <c r="D2929" s="1">
        <v>16216.5</v>
      </c>
      <c r="E2929" t="s">
        <v>11</v>
      </c>
      <c r="F2929" t="s">
        <v>2538</v>
      </c>
      <c r="G2929" t="s">
        <v>2575</v>
      </c>
      <c r="H2929" s="3">
        <v>227737.07810000001</v>
      </c>
      <c r="I2929" s="3">
        <v>101668.33839999999</v>
      </c>
      <c r="J2929" t="s">
        <v>5942</v>
      </c>
      <c r="K2929" t="str">
        <f>_xlfn.XLOOKUP(A2929, Accounts!A:A, Accounts!E:E, "Not Found")</f>
        <v>Domiciliary</v>
      </c>
      <c r="L2929" s="3">
        <f>_xlfn.XLOOKUP(A2929, Accounts!A:A, Accounts!G:G, 0)</f>
        <v>1912658849</v>
      </c>
      <c r="M2929" s="3">
        <f>_xlfn.XLOOKUP(A2929, Loan!A:A, Loan!D:D, "0")</f>
        <v>4120415178</v>
      </c>
      <c r="N2929" s="3" t="str">
        <f>_xlfn.XLOOKUP(Customer8[[#This Row],[Account Number]],Transaction!C:C,Transaction!D:D)</f>
        <v>Loan Payment</v>
      </c>
      <c r="O2929" s="3" t="str">
        <f>_xlfn.XLOOKUP(Customer8[[#This Row],[Account Number]], Transaction!C:C,Transaction!E:E)</f>
        <v>AFT</v>
      </c>
      <c r="P2929" s="2">
        <f>_xlfn.XLOOKUP(Customer8[[#This Row],[Account Number]], Transaction!C:C,Transaction!F:F)</f>
        <v>44643</v>
      </c>
      <c r="Q2929" s="3">
        <f>Customer8[[#This Row],[Bank Deposit]]-Customer8[[#This Row],[Saving Accounts]]</f>
        <v>126068.73970000002</v>
      </c>
      <c r="R2929" s="3">
        <f>IF(AND(K2929="Current", Customer8[[#This Row],[Balance]]&gt;500000), Customer8[[#This Row],[Balance]]*1.02, Customer8[[#This Row],[Balance]])</f>
        <v>126068.73970000002</v>
      </c>
      <c r="S2929" s="3" t="str">
        <f>TEXT(Customer8[[#This Row],[Transaction_Date]], "MMM")</f>
        <v>Mar</v>
      </c>
      <c r="T2929" s="3" t="str">
        <f t="shared" si="45"/>
        <v>70 Yrs &amp; Above</v>
      </c>
      <c r="U2929" s="3" t="str">
        <f>TEXT(Customer8[[#This Row],[Transaction_Date]],"YYYY")</f>
        <v>2022</v>
      </c>
    </row>
    <row r="2930" spans="1:21" x14ac:dyDescent="0.35">
      <c r="A2930" t="s">
        <v>5943</v>
      </c>
      <c r="B2930">
        <v>511778205</v>
      </c>
      <c r="C2930">
        <v>79</v>
      </c>
      <c r="D2930" s="1">
        <v>15851.25</v>
      </c>
      <c r="E2930" t="s">
        <v>11</v>
      </c>
      <c r="F2930" t="s">
        <v>323</v>
      </c>
      <c r="G2930" t="s">
        <v>2575</v>
      </c>
      <c r="H2930" s="3">
        <v>187826.40299999999</v>
      </c>
      <c r="I2930" s="3">
        <v>70287.238899999997</v>
      </c>
      <c r="J2930" t="s">
        <v>5944</v>
      </c>
      <c r="K2930" t="str">
        <f>_xlfn.XLOOKUP(A2930, Accounts!A:A, Accounts!E:E, "Not Found")</f>
        <v>Domiciliary</v>
      </c>
      <c r="L2930" s="3">
        <f>_xlfn.XLOOKUP(A2930, Accounts!A:A, Accounts!G:G, 0)</f>
        <v>2536016175</v>
      </c>
      <c r="M2930" s="3" t="str">
        <f>_xlfn.XLOOKUP(A2930, Loan!A:A, Loan!D:D, "0")</f>
        <v>0</v>
      </c>
      <c r="N2930" s="3" t="str">
        <f>_xlfn.XLOOKUP(Customer8[[#This Row],[Account Number]],Transaction!C:C,Transaction!D:D)</f>
        <v>Money Transfer</v>
      </c>
      <c r="O2930" s="3" t="str">
        <f>_xlfn.XLOOKUP(Customer8[[#This Row],[Account Number]], Transaction!C:C,Transaction!E:E)</f>
        <v>Bank</v>
      </c>
      <c r="P2930" s="2">
        <f>_xlfn.XLOOKUP(Customer8[[#This Row],[Account Number]], Transaction!C:C,Transaction!F:F)</f>
        <v>44627</v>
      </c>
      <c r="Q2930" s="3">
        <f>Customer8[[#This Row],[Bank Deposit]]-Customer8[[#This Row],[Saving Accounts]]</f>
        <v>117539.16409999999</v>
      </c>
      <c r="R2930" s="3">
        <f>IF(AND(K2930="Current", Customer8[[#This Row],[Balance]]&gt;500000), Customer8[[#This Row],[Balance]]*1.02, Customer8[[#This Row],[Balance]])</f>
        <v>117539.16409999999</v>
      </c>
      <c r="S2930" s="3" t="str">
        <f>TEXT(Customer8[[#This Row],[Transaction_Date]], "MMM")</f>
        <v>Mar</v>
      </c>
      <c r="T2930" s="3" t="str">
        <f t="shared" si="45"/>
        <v>70 Yrs &amp; Above</v>
      </c>
      <c r="U2930" s="3" t="str">
        <f>TEXT(Customer8[[#This Row],[Transaction_Date]],"YYYY")</f>
        <v>2022</v>
      </c>
    </row>
    <row r="2931" spans="1:21" x14ac:dyDescent="0.35">
      <c r="A2931" t="s">
        <v>5945</v>
      </c>
      <c r="B2931">
        <v>576280999</v>
      </c>
      <c r="C2931">
        <v>45</v>
      </c>
      <c r="D2931" s="1">
        <v>28269.75</v>
      </c>
      <c r="E2931" t="s">
        <v>11</v>
      </c>
      <c r="F2931" t="s">
        <v>489</v>
      </c>
      <c r="G2931" t="s">
        <v>2575</v>
      </c>
      <c r="H2931" s="3">
        <v>284516.14970000001</v>
      </c>
      <c r="I2931" s="3">
        <v>130625.3259</v>
      </c>
      <c r="J2931" t="s">
        <v>5946</v>
      </c>
      <c r="K2931" t="str">
        <f>_xlfn.XLOOKUP(A2931, Accounts!A:A, Accounts!E:E, "Not Found")</f>
        <v>Domiciliary</v>
      </c>
      <c r="L2931" s="3">
        <f>_xlfn.XLOOKUP(A2931, Accounts!A:A, Accounts!G:G, 0)</f>
        <v>3474620512</v>
      </c>
      <c r="M2931" s="3" t="str">
        <f>_xlfn.XLOOKUP(A2931, Loan!A:A, Loan!D:D, "0")</f>
        <v>0</v>
      </c>
      <c r="N2931" s="3" t="str">
        <f>_xlfn.XLOOKUP(Customer8[[#This Row],[Account Number]],Transaction!C:C,Transaction!D:D)</f>
        <v>Online Payment</v>
      </c>
      <c r="O2931" s="3" t="str">
        <f>_xlfn.XLOOKUP(Customer8[[#This Row],[Account Number]], Transaction!C:C,Transaction!E:E)</f>
        <v>Mobile</v>
      </c>
      <c r="P2931" s="2">
        <f>_xlfn.XLOOKUP(Customer8[[#This Row],[Account Number]], Transaction!C:C,Transaction!F:F)</f>
        <v>44341</v>
      </c>
      <c r="Q2931" s="3">
        <f>Customer8[[#This Row],[Bank Deposit]]-Customer8[[#This Row],[Saving Accounts]]</f>
        <v>153890.82380000001</v>
      </c>
      <c r="R2931" s="3">
        <f>IF(AND(K2931="Current", Customer8[[#This Row],[Balance]]&gt;500000), Customer8[[#This Row],[Balance]]*1.02, Customer8[[#This Row],[Balance]])</f>
        <v>153890.82380000001</v>
      </c>
      <c r="S2931" s="3" t="str">
        <f>TEXT(Customer8[[#This Row],[Transaction_Date]], "MMM")</f>
        <v>May</v>
      </c>
      <c r="T2931" s="3" t="str">
        <f t="shared" si="45"/>
        <v>40-49 Yrs</v>
      </c>
      <c r="U2931" s="3" t="str">
        <f>TEXT(Customer8[[#This Row],[Transaction_Date]],"YYYY")</f>
        <v>2021</v>
      </c>
    </row>
    <row r="2932" spans="1:21" x14ac:dyDescent="0.35">
      <c r="A2932" t="s">
        <v>5947</v>
      </c>
      <c r="B2932">
        <v>523429584</v>
      </c>
      <c r="C2932">
        <v>18</v>
      </c>
      <c r="D2932" s="1">
        <v>38131.5</v>
      </c>
      <c r="E2932" t="s">
        <v>11</v>
      </c>
      <c r="F2932" t="s">
        <v>601</v>
      </c>
      <c r="G2932" t="s">
        <v>2575</v>
      </c>
      <c r="H2932" s="3">
        <v>246783.28320000001</v>
      </c>
      <c r="I2932" s="3">
        <v>170306.17199999999</v>
      </c>
      <c r="J2932" t="s">
        <v>5948</v>
      </c>
      <c r="K2932" t="str">
        <f>_xlfn.XLOOKUP(A2932, Accounts!A:A, Accounts!E:E, "Not Found")</f>
        <v>Corporate</v>
      </c>
      <c r="L2932" s="3">
        <f>_xlfn.XLOOKUP(A2932, Accounts!A:A, Accounts!G:G, 0)</f>
        <v>1970793088</v>
      </c>
      <c r="M2932" s="3" t="str">
        <f>_xlfn.XLOOKUP(A2932, Loan!A:A, Loan!D:D, "0")</f>
        <v>0</v>
      </c>
      <c r="N2932" s="3" t="str">
        <f>_xlfn.XLOOKUP(Customer8[[#This Row],[Account Number]],Transaction!C:C,Transaction!D:D)</f>
        <v>Money Transfer</v>
      </c>
      <c r="O2932" s="3" t="str">
        <f>_xlfn.XLOOKUP(Customer8[[#This Row],[Account Number]], Transaction!C:C,Transaction!E:E)</f>
        <v>ATM</v>
      </c>
      <c r="P2932" s="2">
        <f>_xlfn.XLOOKUP(Customer8[[#This Row],[Account Number]], Transaction!C:C,Transaction!F:F)</f>
        <v>44218</v>
      </c>
      <c r="Q2932" s="3">
        <f>Customer8[[#This Row],[Bank Deposit]]-Customer8[[#This Row],[Saving Accounts]]</f>
        <v>76477.111200000014</v>
      </c>
      <c r="R2932" s="3">
        <f>IF(AND(K2932="Current", Customer8[[#This Row],[Balance]]&gt;500000), Customer8[[#This Row],[Balance]]*1.02, Customer8[[#This Row],[Balance]])</f>
        <v>76477.111200000014</v>
      </c>
      <c r="S2932" s="3" t="str">
        <f>TEXT(Customer8[[#This Row],[Transaction_Date]], "MMM")</f>
        <v>Jan</v>
      </c>
      <c r="T2932" s="3" t="str">
        <f t="shared" si="45"/>
        <v>Below 20 Yrs</v>
      </c>
      <c r="U2932" s="3" t="str">
        <f>TEXT(Customer8[[#This Row],[Transaction_Date]],"YYYY")</f>
        <v>2021</v>
      </c>
    </row>
    <row r="2933" spans="1:21" x14ac:dyDescent="0.35">
      <c r="A2933" t="s">
        <v>5949</v>
      </c>
      <c r="B2933">
        <v>387908126</v>
      </c>
      <c r="C2933">
        <v>85</v>
      </c>
      <c r="D2933" s="1">
        <v>13659.75</v>
      </c>
      <c r="E2933" t="s">
        <v>11</v>
      </c>
      <c r="F2933" t="s">
        <v>542</v>
      </c>
      <c r="G2933" t="s">
        <v>2575</v>
      </c>
      <c r="H2933" s="3">
        <v>93106.147599999997</v>
      </c>
      <c r="I2933" s="3">
        <v>32480.308499999999</v>
      </c>
      <c r="J2933" t="s">
        <v>5950</v>
      </c>
      <c r="K2933" t="str">
        <f>_xlfn.XLOOKUP(A2933, Accounts!A:A, Accounts!E:E, "Not Found")</f>
        <v>Current</v>
      </c>
      <c r="L2933" s="3">
        <f>_xlfn.XLOOKUP(A2933, Accounts!A:A, Accounts!G:G, 0)</f>
        <v>1904919264</v>
      </c>
      <c r="M2933" s="3">
        <f>_xlfn.XLOOKUP(A2933, Loan!A:A, Loan!D:D, "0")</f>
        <v>13665945168</v>
      </c>
      <c r="N2933" s="3" t="str">
        <f>_xlfn.XLOOKUP(Customer8[[#This Row],[Account Number]],Transaction!C:C,Transaction!D:D)</f>
        <v>Loan Payment</v>
      </c>
      <c r="O2933" s="3" t="str">
        <f>_xlfn.XLOOKUP(Customer8[[#This Row],[Account Number]], Transaction!C:C,Transaction!E:E)</f>
        <v>Mobile</v>
      </c>
      <c r="P2933" s="2">
        <f>_xlfn.XLOOKUP(Customer8[[#This Row],[Account Number]], Transaction!C:C,Transaction!F:F)</f>
        <v>44464</v>
      </c>
      <c r="Q2933" s="3">
        <f>Customer8[[#This Row],[Bank Deposit]]-Customer8[[#This Row],[Saving Accounts]]</f>
        <v>60625.839099999997</v>
      </c>
      <c r="R2933" s="3">
        <f>IF(AND(K2933="Current", Customer8[[#This Row],[Balance]]&gt;500000), Customer8[[#This Row],[Balance]]*1.02, Customer8[[#This Row],[Balance]])</f>
        <v>60625.839099999997</v>
      </c>
      <c r="S2933" s="3" t="str">
        <f>TEXT(Customer8[[#This Row],[Transaction_Date]], "MMM")</f>
        <v>Sep</v>
      </c>
      <c r="T2933" s="3" t="str">
        <f t="shared" si="45"/>
        <v>70 Yrs &amp; Above</v>
      </c>
      <c r="U2933" s="3" t="str">
        <f>TEXT(Customer8[[#This Row],[Transaction_Date]],"YYYY")</f>
        <v>2021</v>
      </c>
    </row>
    <row r="2934" spans="1:21" x14ac:dyDescent="0.35">
      <c r="A2934" t="s">
        <v>5951</v>
      </c>
      <c r="B2934">
        <v>785578700</v>
      </c>
      <c r="C2934">
        <v>26</v>
      </c>
      <c r="D2934" s="1">
        <v>35209.5</v>
      </c>
      <c r="E2934" t="s">
        <v>11</v>
      </c>
      <c r="F2934" t="s">
        <v>1602</v>
      </c>
      <c r="G2934" t="s">
        <v>2575</v>
      </c>
      <c r="H2934" s="3">
        <v>118416.32279999999</v>
      </c>
      <c r="I2934" s="3">
        <v>51955.161599999999</v>
      </c>
      <c r="J2934" t="s">
        <v>5952</v>
      </c>
      <c r="K2934" t="str">
        <f>_xlfn.XLOOKUP(A2934, Accounts!A:A, Accounts!E:E, "Not Found")</f>
        <v>Domiciliary</v>
      </c>
      <c r="L2934" s="3">
        <f>_xlfn.XLOOKUP(A2934, Accounts!A:A, Accounts!G:G, 0)</f>
        <v>208231542</v>
      </c>
      <c r="M2934" s="3" t="str">
        <f>_xlfn.XLOOKUP(A2934, Loan!A:A, Loan!D:D, "0")</f>
        <v>0</v>
      </c>
      <c r="N2934" s="3" t="str">
        <f>_xlfn.XLOOKUP(Customer8[[#This Row],[Account Number]],Transaction!C:C,Transaction!D:D)</f>
        <v>Money Transfer</v>
      </c>
      <c r="O2934" s="3" t="str">
        <f>_xlfn.XLOOKUP(Customer8[[#This Row],[Account Number]], Transaction!C:C,Transaction!E:E)</f>
        <v>Mobile</v>
      </c>
      <c r="P2934" s="2">
        <f>_xlfn.XLOOKUP(Customer8[[#This Row],[Account Number]], Transaction!C:C,Transaction!F:F)</f>
        <v>44292</v>
      </c>
      <c r="Q2934" s="3">
        <f>Customer8[[#This Row],[Bank Deposit]]-Customer8[[#This Row],[Saving Accounts]]</f>
        <v>66461.161200000002</v>
      </c>
      <c r="R2934" s="3">
        <f>IF(AND(K2934="Current", Customer8[[#This Row],[Balance]]&gt;500000), Customer8[[#This Row],[Balance]]*1.02, Customer8[[#This Row],[Balance]])</f>
        <v>66461.161200000002</v>
      </c>
      <c r="S2934" s="3" t="str">
        <f>TEXT(Customer8[[#This Row],[Transaction_Date]], "MMM")</f>
        <v>Apr</v>
      </c>
      <c r="T2934" s="3" t="str">
        <f t="shared" si="45"/>
        <v>20-29 Yrs</v>
      </c>
      <c r="U2934" s="3" t="str">
        <f>TEXT(Customer8[[#This Row],[Transaction_Date]],"YYYY")</f>
        <v>2021</v>
      </c>
    </row>
    <row r="2935" spans="1:21" x14ac:dyDescent="0.35">
      <c r="A2935" t="s">
        <v>4483</v>
      </c>
      <c r="B2935">
        <v>919543217</v>
      </c>
      <c r="C2935">
        <v>29</v>
      </c>
      <c r="D2935" s="1">
        <v>34113.75</v>
      </c>
      <c r="E2935" t="s">
        <v>11</v>
      </c>
      <c r="F2935" t="s">
        <v>157</v>
      </c>
      <c r="G2935" t="s">
        <v>2575</v>
      </c>
      <c r="H2935" s="3">
        <v>35563.311600000001</v>
      </c>
      <c r="I2935" s="3">
        <v>15534.957700000001</v>
      </c>
      <c r="J2935" t="s">
        <v>5953</v>
      </c>
      <c r="K2935" t="str">
        <f>_xlfn.XLOOKUP(A2935, Accounts!A:A, Accounts!E:E, "Not Found")</f>
        <v>Current</v>
      </c>
      <c r="L2935" s="3">
        <f>_xlfn.XLOOKUP(A2935, Accounts!A:A, Accounts!G:G, 0)</f>
        <v>5197125</v>
      </c>
      <c r="M2935" s="3" t="str">
        <f>_xlfn.XLOOKUP(A2935, Loan!A:A, Loan!D:D, "0")</f>
        <v>0</v>
      </c>
      <c r="N2935" s="3" t="str">
        <f>_xlfn.XLOOKUP(Customer8[[#This Row],[Account Number]],Transaction!C:C,Transaction!D:D)</f>
        <v>Cash Withdrawal</v>
      </c>
      <c r="O2935" s="3" t="str">
        <f>_xlfn.XLOOKUP(Customer8[[#This Row],[Account Number]], Transaction!C:C,Transaction!E:E)</f>
        <v>ATM</v>
      </c>
      <c r="P2935" s="2">
        <f>_xlfn.XLOOKUP(Customer8[[#This Row],[Account Number]], Transaction!C:C,Transaction!F:F)</f>
        <v>44385</v>
      </c>
      <c r="Q2935" s="3">
        <f>Customer8[[#This Row],[Bank Deposit]]-Customer8[[#This Row],[Saving Accounts]]</f>
        <v>20028.353900000002</v>
      </c>
      <c r="R2935" s="3">
        <f>IF(AND(K2935="Current", Customer8[[#This Row],[Balance]]&gt;500000), Customer8[[#This Row],[Balance]]*1.02, Customer8[[#This Row],[Balance]])</f>
        <v>20028.353900000002</v>
      </c>
      <c r="S2935" s="3" t="str">
        <f>TEXT(Customer8[[#This Row],[Transaction_Date]], "MMM")</f>
        <v>Jul</v>
      </c>
      <c r="T2935" s="3" t="str">
        <f t="shared" si="45"/>
        <v>20-29 Yrs</v>
      </c>
      <c r="U2935" s="3" t="str">
        <f>TEXT(Customer8[[#This Row],[Transaction_Date]],"YYYY")</f>
        <v>2021</v>
      </c>
    </row>
    <row r="2936" spans="1:21" x14ac:dyDescent="0.35">
      <c r="A2936" t="s">
        <v>5954</v>
      </c>
      <c r="B2936">
        <v>476788440</v>
      </c>
      <c r="C2936">
        <v>53</v>
      </c>
      <c r="D2936" s="1">
        <v>25347.75</v>
      </c>
      <c r="E2936" t="s">
        <v>11</v>
      </c>
      <c r="F2936" t="s">
        <v>229</v>
      </c>
      <c r="G2936" t="s">
        <v>2575</v>
      </c>
      <c r="H2936" s="3">
        <v>628718.29859999998</v>
      </c>
      <c r="I2936" s="3">
        <v>329776.4154</v>
      </c>
      <c r="J2936" t="s">
        <v>5955</v>
      </c>
      <c r="K2936" t="str">
        <f>_xlfn.XLOOKUP(A2936, Accounts!A:A, Accounts!E:E, "Not Found")</f>
        <v>Domiciliary</v>
      </c>
      <c r="L2936" s="3">
        <f>_xlfn.XLOOKUP(A2936, Accounts!A:A, Accounts!G:G, 0)</f>
        <v>3133025168</v>
      </c>
      <c r="M2936" s="3" t="str">
        <f>_xlfn.XLOOKUP(A2936, Loan!A:A, Loan!D:D, "0")</f>
        <v>0</v>
      </c>
      <c r="N2936" s="3" t="str">
        <f>_xlfn.XLOOKUP(Customer8[[#This Row],[Account Number]],Transaction!C:C,Transaction!D:D)</f>
        <v>Online Payment</v>
      </c>
      <c r="O2936" s="3" t="str">
        <f>_xlfn.XLOOKUP(Customer8[[#This Row],[Account Number]], Transaction!C:C,Transaction!E:E)</f>
        <v>Internet Banking</v>
      </c>
      <c r="P2936" s="2">
        <f>_xlfn.XLOOKUP(Customer8[[#This Row],[Account Number]], Transaction!C:C,Transaction!F:F)</f>
        <v>44235</v>
      </c>
      <c r="Q2936" s="3">
        <f>Customer8[[#This Row],[Bank Deposit]]-Customer8[[#This Row],[Saving Accounts]]</f>
        <v>298941.88319999998</v>
      </c>
      <c r="R2936" s="3">
        <f>IF(AND(K2936="Current", Customer8[[#This Row],[Balance]]&gt;500000), Customer8[[#This Row],[Balance]]*1.02, Customer8[[#This Row],[Balance]])</f>
        <v>298941.88319999998</v>
      </c>
      <c r="S2936" s="3" t="str">
        <f>TEXT(Customer8[[#This Row],[Transaction_Date]], "MMM")</f>
        <v>Feb</v>
      </c>
      <c r="T2936" s="3" t="str">
        <f t="shared" si="45"/>
        <v>50-59 Yrs</v>
      </c>
      <c r="U2936" s="3" t="str">
        <f>TEXT(Customer8[[#This Row],[Transaction_Date]],"YYYY")</f>
        <v>2021</v>
      </c>
    </row>
    <row r="2937" spans="1:21" x14ac:dyDescent="0.35">
      <c r="A2937" t="s">
        <v>5956</v>
      </c>
      <c r="B2937">
        <v>157500690</v>
      </c>
      <c r="C2937">
        <v>60</v>
      </c>
      <c r="D2937" s="1">
        <v>22791</v>
      </c>
      <c r="E2937" t="s">
        <v>11</v>
      </c>
      <c r="F2937" t="s">
        <v>519</v>
      </c>
      <c r="G2937" t="s">
        <v>2575</v>
      </c>
      <c r="H2937" s="3">
        <v>292495.85159999999</v>
      </c>
      <c r="I2937" s="3">
        <v>118537.7925</v>
      </c>
      <c r="J2937" t="s">
        <v>5957</v>
      </c>
      <c r="K2937" t="str">
        <f>_xlfn.XLOOKUP(A2937, Accounts!A:A, Accounts!E:E, "Not Found")</f>
        <v>Fixed Deposit</v>
      </c>
      <c r="L2937" s="3">
        <f>_xlfn.XLOOKUP(A2937, Accounts!A:A, Accounts!G:G, 0)</f>
        <v>1974060396</v>
      </c>
      <c r="M2937" s="3" t="str">
        <f>_xlfn.XLOOKUP(A2937, Loan!A:A, Loan!D:D, "0")</f>
        <v>0</v>
      </c>
      <c r="N2937" s="3" t="str">
        <f>_xlfn.XLOOKUP(Customer8[[#This Row],[Account Number]],Transaction!C:C,Transaction!D:D)</f>
        <v>Money Deposit</v>
      </c>
      <c r="O2937" s="3" t="str">
        <f>_xlfn.XLOOKUP(Customer8[[#This Row],[Account Number]], Transaction!C:C,Transaction!E:E)</f>
        <v>ATM</v>
      </c>
      <c r="P2937" s="2">
        <f>_xlfn.XLOOKUP(Customer8[[#This Row],[Account Number]], Transaction!C:C,Transaction!F:F)</f>
        <v>44540</v>
      </c>
      <c r="Q2937" s="3">
        <f>Customer8[[#This Row],[Bank Deposit]]-Customer8[[#This Row],[Saving Accounts]]</f>
        <v>173958.05910000001</v>
      </c>
      <c r="R2937" s="3">
        <f>IF(AND(K2937="Current", Customer8[[#This Row],[Balance]]&gt;500000), Customer8[[#This Row],[Balance]]*1.02, Customer8[[#This Row],[Balance]])</f>
        <v>173958.05910000001</v>
      </c>
      <c r="S2937" s="3" t="str">
        <f>TEXT(Customer8[[#This Row],[Transaction_Date]], "MMM")</f>
        <v>Dec</v>
      </c>
      <c r="T2937" s="3" t="str">
        <f t="shared" si="45"/>
        <v>60-69 Yrs</v>
      </c>
      <c r="U2937" s="3" t="str">
        <f>TEXT(Customer8[[#This Row],[Transaction_Date]],"YYYY")</f>
        <v>2021</v>
      </c>
    </row>
    <row r="2938" spans="1:21" x14ac:dyDescent="0.35">
      <c r="A2938" t="s">
        <v>5958</v>
      </c>
      <c r="B2938">
        <v>853740203</v>
      </c>
      <c r="C2938">
        <v>73</v>
      </c>
      <c r="D2938" s="1">
        <v>18042.75</v>
      </c>
      <c r="E2938" t="s">
        <v>11</v>
      </c>
      <c r="F2938" t="s">
        <v>63</v>
      </c>
      <c r="G2938" t="s">
        <v>2575</v>
      </c>
      <c r="H2938" s="3">
        <v>917669.16310000001</v>
      </c>
      <c r="I2938" s="3">
        <v>78946.5383</v>
      </c>
      <c r="J2938" t="s">
        <v>5959</v>
      </c>
      <c r="K2938" t="str">
        <f>_xlfn.XLOOKUP(A2938, Accounts!A:A, Accounts!E:E, "Not Found")</f>
        <v>Domiciliary</v>
      </c>
      <c r="L2938" s="3">
        <f>_xlfn.XLOOKUP(A2938, Accounts!A:A, Accounts!G:G, 0)</f>
        <v>198017127</v>
      </c>
      <c r="M2938" s="3" t="str">
        <f>_xlfn.XLOOKUP(A2938, Loan!A:A, Loan!D:D, "0")</f>
        <v>0</v>
      </c>
      <c r="N2938" s="3" t="str">
        <f>_xlfn.XLOOKUP(Customer8[[#This Row],[Account Number]],Transaction!C:C,Transaction!D:D)</f>
        <v>Money Deposit</v>
      </c>
      <c r="O2938" s="3" t="str">
        <f>_xlfn.XLOOKUP(Customer8[[#This Row],[Account Number]], Transaction!C:C,Transaction!E:E)</f>
        <v>ATM</v>
      </c>
      <c r="P2938" s="2">
        <f>_xlfn.XLOOKUP(Customer8[[#This Row],[Account Number]], Transaction!C:C,Transaction!F:F)</f>
        <v>44459</v>
      </c>
      <c r="Q2938" s="3">
        <f>Customer8[[#This Row],[Bank Deposit]]-Customer8[[#This Row],[Saving Accounts]]</f>
        <v>838722.62479999999</v>
      </c>
      <c r="R2938" s="3">
        <f>IF(AND(K2938="Current", Customer8[[#This Row],[Balance]]&gt;500000), Customer8[[#This Row],[Balance]]*1.02, Customer8[[#This Row],[Balance]])</f>
        <v>838722.62479999999</v>
      </c>
      <c r="S2938" s="3" t="str">
        <f>TEXT(Customer8[[#This Row],[Transaction_Date]], "MMM")</f>
        <v>Sep</v>
      </c>
      <c r="T2938" s="3" t="str">
        <f t="shared" si="45"/>
        <v>70 Yrs &amp; Above</v>
      </c>
      <c r="U2938" s="3" t="str">
        <f>TEXT(Customer8[[#This Row],[Transaction_Date]],"YYYY")</f>
        <v>2021</v>
      </c>
    </row>
    <row r="2939" spans="1:21" x14ac:dyDescent="0.35">
      <c r="A2939" t="s">
        <v>5960</v>
      </c>
      <c r="B2939">
        <v>200706423</v>
      </c>
      <c r="C2939">
        <v>47</v>
      </c>
      <c r="D2939" s="1">
        <v>27539.25</v>
      </c>
      <c r="E2939" t="s">
        <v>11</v>
      </c>
      <c r="F2939" t="s">
        <v>365</v>
      </c>
      <c r="G2939" t="s">
        <v>2575</v>
      </c>
      <c r="H2939" s="3">
        <v>1658877.6377999999</v>
      </c>
      <c r="I2939" s="3">
        <v>226210.587</v>
      </c>
      <c r="J2939" t="s">
        <v>5961</v>
      </c>
      <c r="K2939" t="str">
        <f>_xlfn.XLOOKUP(A2939, Accounts!A:A, Accounts!E:E, "Not Found")</f>
        <v>Current</v>
      </c>
      <c r="L2939" s="3">
        <f>_xlfn.XLOOKUP(A2939, Accounts!A:A, Accounts!G:G, 0)</f>
        <v>676465625</v>
      </c>
      <c r="M2939" s="3" t="str">
        <f>_xlfn.XLOOKUP(A2939, Loan!A:A, Loan!D:D, "0")</f>
        <v>0</v>
      </c>
      <c r="N2939" s="3" t="str">
        <f>_xlfn.XLOOKUP(Customer8[[#This Row],[Account Number]],Transaction!C:C,Transaction!D:D)</f>
        <v>Money Transfer</v>
      </c>
      <c r="O2939" s="3" t="str">
        <f>_xlfn.XLOOKUP(Customer8[[#This Row],[Account Number]], Transaction!C:C,Transaction!E:E)</f>
        <v>Mobile</v>
      </c>
      <c r="P2939" s="2">
        <f>_xlfn.XLOOKUP(Customer8[[#This Row],[Account Number]], Transaction!C:C,Transaction!F:F)</f>
        <v>44347</v>
      </c>
      <c r="Q2939" s="3">
        <f>Customer8[[#This Row],[Bank Deposit]]-Customer8[[#This Row],[Saving Accounts]]</f>
        <v>1432667.0507999999</v>
      </c>
      <c r="R2939" s="3">
        <f>IF(AND(K2939="Current", Customer8[[#This Row],[Balance]]&gt;500000), Customer8[[#This Row],[Balance]]*1.02, Customer8[[#This Row],[Balance]])</f>
        <v>1461320.391816</v>
      </c>
      <c r="S2939" s="3" t="str">
        <f>TEXT(Customer8[[#This Row],[Transaction_Date]], "MMM")</f>
        <v>May</v>
      </c>
      <c r="T2939" s="3" t="str">
        <f t="shared" si="45"/>
        <v>40-49 Yrs</v>
      </c>
      <c r="U2939" s="3" t="str">
        <f>TEXT(Customer8[[#This Row],[Transaction_Date]],"YYYY")</f>
        <v>2021</v>
      </c>
    </row>
    <row r="2940" spans="1:21" x14ac:dyDescent="0.35">
      <c r="A2940" t="s">
        <v>5962</v>
      </c>
      <c r="B2940">
        <v>129117923</v>
      </c>
      <c r="C2940">
        <v>55</v>
      </c>
      <c r="D2940" s="1">
        <v>24617.25</v>
      </c>
      <c r="E2940" t="s">
        <v>11</v>
      </c>
      <c r="F2940" t="s">
        <v>172</v>
      </c>
      <c r="G2940" t="s">
        <v>2575</v>
      </c>
      <c r="H2940" s="3">
        <v>517758.22080000001</v>
      </c>
      <c r="I2940" s="3">
        <v>47820.724600000001</v>
      </c>
      <c r="J2940" t="s">
        <v>5963</v>
      </c>
      <c r="K2940" t="str">
        <f>_xlfn.XLOOKUP(A2940, Accounts!A:A, Accounts!E:E, "Not Found")</f>
        <v>Fixed Deposit</v>
      </c>
      <c r="L2940" s="3">
        <f>_xlfn.XLOOKUP(A2940, Accounts!A:A, Accounts!G:G, 0)</f>
        <v>328563105</v>
      </c>
      <c r="M2940" s="3" t="str">
        <f>_xlfn.XLOOKUP(A2940, Loan!A:A, Loan!D:D, "0")</f>
        <v>0</v>
      </c>
      <c r="N2940" s="3" t="str">
        <f>_xlfn.XLOOKUP(Customer8[[#This Row],[Account Number]],Transaction!C:C,Transaction!D:D)</f>
        <v>Money Transfer</v>
      </c>
      <c r="O2940" s="3" t="str">
        <f>_xlfn.XLOOKUP(Customer8[[#This Row],[Account Number]], Transaction!C:C,Transaction!E:E)</f>
        <v>ATM</v>
      </c>
      <c r="P2940" s="2">
        <f>_xlfn.XLOOKUP(Customer8[[#This Row],[Account Number]], Transaction!C:C,Transaction!F:F)</f>
        <v>44504</v>
      </c>
      <c r="Q2940" s="3">
        <f>Customer8[[#This Row],[Bank Deposit]]-Customer8[[#This Row],[Saving Accounts]]</f>
        <v>469937.49619999999</v>
      </c>
      <c r="R2940" s="3">
        <f>IF(AND(K2940="Current", Customer8[[#This Row],[Balance]]&gt;500000), Customer8[[#This Row],[Balance]]*1.02, Customer8[[#This Row],[Balance]])</f>
        <v>469937.49619999999</v>
      </c>
      <c r="S2940" s="3" t="str">
        <f>TEXT(Customer8[[#This Row],[Transaction_Date]], "MMM")</f>
        <v>Nov</v>
      </c>
      <c r="T2940" s="3" t="str">
        <f t="shared" si="45"/>
        <v>50-59 Yrs</v>
      </c>
      <c r="U2940" s="3" t="str">
        <f>TEXT(Customer8[[#This Row],[Transaction_Date]],"YYYY")</f>
        <v>2021</v>
      </c>
    </row>
    <row r="2941" spans="1:21" x14ac:dyDescent="0.35">
      <c r="A2941" t="s">
        <v>5964</v>
      </c>
      <c r="B2941">
        <v>518813959</v>
      </c>
      <c r="C2941">
        <v>65</v>
      </c>
      <c r="D2941" s="1">
        <v>20964.75</v>
      </c>
      <c r="E2941" t="s">
        <v>11</v>
      </c>
      <c r="F2941" t="s">
        <v>373</v>
      </c>
      <c r="G2941" t="s">
        <v>2575</v>
      </c>
      <c r="H2941" s="3">
        <v>532843.85120000003</v>
      </c>
      <c r="I2941" s="3">
        <v>243687.25459999999</v>
      </c>
      <c r="J2941" t="s">
        <v>5965</v>
      </c>
      <c r="K2941" t="str">
        <f>_xlfn.XLOOKUP(A2941, Accounts!A:A, Accounts!E:E, "Not Found")</f>
        <v>Current</v>
      </c>
      <c r="L2941" s="3">
        <f>_xlfn.XLOOKUP(A2941, Accounts!A:A, Accounts!G:G, 0)</f>
        <v>936506571</v>
      </c>
      <c r="M2941" s="3" t="str">
        <f>_xlfn.XLOOKUP(A2941, Loan!A:A, Loan!D:D, "0")</f>
        <v>0</v>
      </c>
      <c r="N2941" s="3" t="str">
        <f>_xlfn.XLOOKUP(Customer8[[#This Row],[Account Number]],Transaction!C:C,Transaction!D:D)</f>
        <v>Money Transfer</v>
      </c>
      <c r="O2941" s="3" t="str">
        <f>_xlfn.XLOOKUP(Customer8[[#This Row],[Account Number]], Transaction!C:C,Transaction!E:E)</f>
        <v>Mobile</v>
      </c>
      <c r="P2941" s="2">
        <f>_xlfn.XLOOKUP(Customer8[[#This Row],[Account Number]], Transaction!C:C,Transaction!F:F)</f>
        <v>44221</v>
      </c>
      <c r="Q2941" s="3">
        <f>Customer8[[#This Row],[Bank Deposit]]-Customer8[[#This Row],[Saving Accounts]]</f>
        <v>289156.59660000005</v>
      </c>
      <c r="R2941" s="3">
        <f>IF(AND(K2941="Current", Customer8[[#This Row],[Balance]]&gt;500000), Customer8[[#This Row],[Balance]]*1.02, Customer8[[#This Row],[Balance]])</f>
        <v>289156.59660000005</v>
      </c>
      <c r="S2941" s="3" t="str">
        <f>TEXT(Customer8[[#This Row],[Transaction_Date]], "MMM")</f>
        <v>Jan</v>
      </c>
      <c r="T2941" s="3" t="str">
        <f t="shared" si="45"/>
        <v>60-69 Yrs</v>
      </c>
      <c r="U2941" s="3" t="str">
        <f>TEXT(Customer8[[#This Row],[Transaction_Date]],"YYYY")</f>
        <v>2021</v>
      </c>
    </row>
    <row r="2942" spans="1:21" x14ac:dyDescent="0.35">
      <c r="A2942" t="s">
        <v>5966</v>
      </c>
      <c r="B2942">
        <v>166902456</v>
      </c>
      <c r="C2942">
        <v>72</v>
      </c>
      <c r="D2942" s="1">
        <v>38511.25</v>
      </c>
      <c r="E2942" t="s">
        <v>11</v>
      </c>
      <c r="F2942" t="s">
        <v>5967</v>
      </c>
      <c r="G2942" t="s">
        <v>2749</v>
      </c>
      <c r="H2942" s="3">
        <v>455654.83279999997</v>
      </c>
      <c r="I2942" s="3">
        <v>519036.26</v>
      </c>
      <c r="J2942" t="s">
        <v>5968</v>
      </c>
      <c r="K2942" t="str">
        <f>_xlfn.XLOOKUP(A2942, Accounts!A:A, Accounts!E:E, "Not Found")</f>
        <v>Domiciliary</v>
      </c>
      <c r="L2942" s="3">
        <f>_xlfn.XLOOKUP(A2942, Accounts!A:A, Accounts!G:G, 0)</f>
        <v>940944033</v>
      </c>
      <c r="M2942" s="3" t="str">
        <f>_xlfn.XLOOKUP(A2942, Loan!A:A, Loan!D:D, "0")</f>
        <v>0</v>
      </c>
      <c r="N2942" s="3" t="str">
        <f>_xlfn.XLOOKUP(Customer8[[#This Row],[Account Number]],Transaction!C:C,Transaction!D:D)</f>
        <v>Money Deposit</v>
      </c>
      <c r="O2942" s="3" t="str">
        <f>_xlfn.XLOOKUP(Customer8[[#This Row],[Account Number]], Transaction!C:C,Transaction!E:E)</f>
        <v>Bank</v>
      </c>
      <c r="P2942" s="2">
        <f>_xlfn.XLOOKUP(Customer8[[#This Row],[Account Number]], Transaction!C:C,Transaction!F:F)</f>
        <v>44206</v>
      </c>
      <c r="Q2942" s="3">
        <f>Customer8[[#This Row],[Bank Deposit]]-Customer8[[#This Row],[Saving Accounts]]</f>
        <v>-63381.427200000035</v>
      </c>
      <c r="R2942" s="3">
        <f>IF(AND(K2942="Current", Customer8[[#This Row],[Balance]]&gt;500000), Customer8[[#This Row],[Balance]]*1.02, Customer8[[#This Row],[Balance]])</f>
        <v>-63381.427200000035</v>
      </c>
      <c r="S2942" s="3" t="str">
        <f>TEXT(Customer8[[#This Row],[Transaction_Date]], "MMM")</f>
        <v>Jan</v>
      </c>
      <c r="T2942" s="3" t="str">
        <f t="shared" si="45"/>
        <v>70 Yrs &amp; Above</v>
      </c>
      <c r="U2942" s="3" t="str">
        <f>TEXT(Customer8[[#This Row],[Transaction_Date]],"YYYY")</f>
        <v>2021</v>
      </c>
    </row>
    <row r="2943" spans="1:21" x14ac:dyDescent="0.35">
      <c r="A2943" t="s">
        <v>5969</v>
      </c>
      <c r="B2943">
        <v>565277281</v>
      </c>
      <c r="C2943">
        <v>31</v>
      </c>
      <c r="D2943" s="1">
        <v>39033</v>
      </c>
      <c r="E2943" t="s">
        <v>11</v>
      </c>
      <c r="F2943" t="s">
        <v>5970</v>
      </c>
      <c r="G2943" t="s">
        <v>2737</v>
      </c>
      <c r="H2943" s="3">
        <v>772856.98569999996</v>
      </c>
      <c r="I2943" s="3">
        <v>801353.93400000001</v>
      </c>
      <c r="J2943" t="s">
        <v>5971</v>
      </c>
      <c r="K2943" t="str">
        <f>_xlfn.XLOOKUP(A2943, Accounts!A:A, Accounts!E:E, "Not Found")</f>
        <v>Domiciliary</v>
      </c>
      <c r="L2943" s="3">
        <f>_xlfn.XLOOKUP(A2943, Accounts!A:A, Accounts!G:G, 0)</f>
        <v>543398676</v>
      </c>
      <c r="M2943" s="3">
        <f>_xlfn.XLOOKUP(A2943, Loan!A:A, Loan!D:D, "0")</f>
        <v>8705693064</v>
      </c>
      <c r="N2943" s="3" t="str">
        <f>_xlfn.XLOOKUP(Customer8[[#This Row],[Account Number]],Transaction!C:C,Transaction!D:D)</f>
        <v>Loan Payment</v>
      </c>
      <c r="O2943" s="3" t="str">
        <f>_xlfn.XLOOKUP(Customer8[[#This Row],[Account Number]], Transaction!C:C,Transaction!E:E)</f>
        <v>ACH</v>
      </c>
      <c r="P2943" s="2">
        <f>_xlfn.XLOOKUP(Customer8[[#This Row],[Account Number]], Transaction!C:C,Transaction!F:F)</f>
        <v>44442</v>
      </c>
      <c r="Q2943" s="3">
        <f>Customer8[[#This Row],[Bank Deposit]]-Customer8[[#This Row],[Saving Accounts]]</f>
        <v>-28496.948300000047</v>
      </c>
      <c r="R2943" s="3">
        <f>IF(AND(K2943="Current", Customer8[[#This Row],[Balance]]&gt;500000), Customer8[[#This Row],[Balance]]*1.02, Customer8[[#This Row],[Balance]])</f>
        <v>-28496.948300000047</v>
      </c>
      <c r="S2943" s="3" t="str">
        <f>TEXT(Customer8[[#This Row],[Transaction_Date]], "MMM")</f>
        <v>Sep</v>
      </c>
      <c r="T2943" s="3" t="str">
        <f t="shared" si="45"/>
        <v>30-39 Yrs</v>
      </c>
      <c r="U2943" s="3" t="str">
        <f>TEXT(Customer8[[#This Row],[Transaction_Date]],"YYYY")</f>
        <v>2021</v>
      </c>
    </row>
    <row r="2944" spans="1:21" x14ac:dyDescent="0.35">
      <c r="A2944" t="s">
        <v>5972</v>
      </c>
      <c r="B2944">
        <v>806393261</v>
      </c>
      <c r="C2944">
        <v>64</v>
      </c>
      <c r="D2944" s="1">
        <v>37983</v>
      </c>
      <c r="E2944" t="s">
        <v>741</v>
      </c>
      <c r="F2944" t="s">
        <v>5967</v>
      </c>
      <c r="G2944" t="s">
        <v>2740</v>
      </c>
      <c r="H2944" s="3">
        <v>745845.73950000003</v>
      </c>
      <c r="I2944" s="3">
        <v>183616.9247</v>
      </c>
      <c r="J2944" t="s">
        <v>5973</v>
      </c>
      <c r="K2944" t="str">
        <f>_xlfn.XLOOKUP(A2944, Accounts!A:A, Accounts!E:E, "Not Found")</f>
        <v>Current</v>
      </c>
      <c r="L2944" s="3">
        <f>_xlfn.XLOOKUP(A2944, Accounts!A:A, Accounts!G:G, 0)</f>
        <v>722561008</v>
      </c>
      <c r="M2944" s="3" t="str">
        <f>_xlfn.XLOOKUP(A2944, Loan!A:A, Loan!D:D, "0")</f>
        <v>0</v>
      </c>
      <c r="N2944" s="3" t="str">
        <f>_xlfn.XLOOKUP(Customer8[[#This Row],[Account Number]],Transaction!C:C,Transaction!D:D)</f>
        <v>Money Deposit</v>
      </c>
      <c r="O2944" s="3" t="str">
        <f>_xlfn.XLOOKUP(Customer8[[#This Row],[Account Number]], Transaction!C:C,Transaction!E:E)</f>
        <v>Bank</v>
      </c>
      <c r="P2944" s="2">
        <f>_xlfn.XLOOKUP(Customer8[[#This Row],[Account Number]], Transaction!C:C,Transaction!F:F)</f>
        <v>44393</v>
      </c>
      <c r="Q2944" s="3">
        <f>Customer8[[#This Row],[Bank Deposit]]-Customer8[[#This Row],[Saving Accounts]]</f>
        <v>562228.81480000005</v>
      </c>
      <c r="R2944" s="3">
        <f>IF(AND(K2944="Current", Customer8[[#This Row],[Balance]]&gt;500000), Customer8[[#This Row],[Balance]]*1.02, Customer8[[#This Row],[Balance]])</f>
        <v>573473.39109600009</v>
      </c>
      <c r="S2944" s="3" t="str">
        <f>TEXT(Customer8[[#This Row],[Transaction_Date]], "MMM")</f>
        <v>Jul</v>
      </c>
      <c r="T2944" s="3" t="str">
        <f t="shared" si="45"/>
        <v>60-69 Yrs</v>
      </c>
      <c r="U2944" s="3" t="str">
        <f>TEXT(Customer8[[#This Row],[Transaction_Date]],"YYYY")</f>
        <v>2021</v>
      </c>
    </row>
    <row r="2945" spans="1:21" x14ac:dyDescent="0.35">
      <c r="A2945" t="s">
        <v>5974</v>
      </c>
      <c r="B2945">
        <v>54519301</v>
      </c>
      <c r="C2945">
        <v>57</v>
      </c>
      <c r="D2945" s="1">
        <v>37437.75</v>
      </c>
      <c r="E2945" t="s">
        <v>741</v>
      </c>
      <c r="F2945" t="s">
        <v>5967</v>
      </c>
      <c r="G2945" t="s">
        <v>2800</v>
      </c>
      <c r="H2945" s="3">
        <v>516853.23989999999</v>
      </c>
      <c r="I2945" s="3">
        <v>368844.68900000001</v>
      </c>
      <c r="J2945" t="s">
        <v>5975</v>
      </c>
      <c r="K2945" t="str">
        <f>_xlfn.XLOOKUP(A2945, Accounts!A:A, Accounts!E:E, "Not Found")</f>
        <v>Domiciliary</v>
      </c>
      <c r="L2945" s="3">
        <f>_xlfn.XLOOKUP(A2945, Accounts!A:A, Accounts!G:G, 0)</f>
        <v>4224987</v>
      </c>
      <c r="M2945" s="3" t="str">
        <f>_xlfn.XLOOKUP(A2945, Loan!A:A, Loan!D:D, "0")</f>
        <v>0</v>
      </c>
      <c r="N2945" s="3" t="str">
        <f>_xlfn.XLOOKUP(Customer8[[#This Row],[Account Number]],Transaction!C:C,Transaction!D:D)</f>
        <v>Online Payment</v>
      </c>
      <c r="O2945" s="3" t="str">
        <f>_xlfn.XLOOKUP(Customer8[[#This Row],[Account Number]], Transaction!C:C,Transaction!E:E)</f>
        <v>Card</v>
      </c>
      <c r="P2945" s="2">
        <f>_xlfn.XLOOKUP(Customer8[[#This Row],[Account Number]], Transaction!C:C,Transaction!F:F)</f>
        <v>44539</v>
      </c>
      <c r="Q2945" s="3">
        <f>Customer8[[#This Row],[Bank Deposit]]-Customer8[[#This Row],[Saving Accounts]]</f>
        <v>148008.55089999997</v>
      </c>
      <c r="R2945" s="3">
        <f>IF(AND(K2945="Current", Customer8[[#This Row],[Balance]]&gt;500000), Customer8[[#This Row],[Balance]]*1.02, Customer8[[#This Row],[Balance]])</f>
        <v>148008.55089999997</v>
      </c>
      <c r="S2945" s="3" t="str">
        <f>TEXT(Customer8[[#This Row],[Transaction_Date]], "MMM")</f>
        <v>Dec</v>
      </c>
      <c r="T2945" s="3" t="str">
        <f t="shared" si="45"/>
        <v>50-59 Yrs</v>
      </c>
      <c r="U2945" s="3" t="str">
        <f>TEXT(Customer8[[#This Row],[Transaction_Date]],"YYYY")</f>
        <v>2021</v>
      </c>
    </row>
    <row r="2946" spans="1:21" x14ac:dyDescent="0.35">
      <c r="A2946" t="s">
        <v>5976</v>
      </c>
      <c r="B2946">
        <v>887871306</v>
      </c>
      <c r="C2946">
        <v>32</v>
      </c>
      <c r="D2946" s="1">
        <v>33388.75</v>
      </c>
      <c r="E2946" t="s">
        <v>11</v>
      </c>
      <c r="F2946" t="s">
        <v>5977</v>
      </c>
      <c r="G2946" t="s">
        <v>2771</v>
      </c>
      <c r="H2946" s="3">
        <v>557613.15610000002</v>
      </c>
      <c r="I2946" s="3">
        <v>800854.83660000004</v>
      </c>
      <c r="J2946" t="s">
        <v>5978</v>
      </c>
      <c r="K2946" t="str">
        <f>_xlfn.XLOOKUP(A2946, Accounts!A:A, Accounts!E:E, "Not Found")</f>
        <v>Savings</v>
      </c>
      <c r="L2946" s="3">
        <f>_xlfn.XLOOKUP(A2946, Accounts!A:A, Accounts!G:G, 0)</f>
        <v>2820117267</v>
      </c>
      <c r="M2946" s="3" t="str">
        <f>_xlfn.XLOOKUP(A2946, Loan!A:A, Loan!D:D, "0")</f>
        <v>0</v>
      </c>
      <c r="N2946" s="3" t="str">
        <f>_xlfn.XLOOKUP(Customer8[[#This Row],[Account Number]],Transaction!C:C,Transaction!D:D)</f>
        <v>Checks</v>
      </c>
      <c r="O2946" s="3" t="str">
        <f>_xlfn.XLOOKUP(Customer8[[#This Row],[Account Number]], Transaction!C:C,Transaction!E:E)</f>
        <v>Informal Services</v>
      </c>
      <c r="P2946" s="2">
        <f>_xlfn.XLOOKUP(Customer8[[#This Row],[Account Number]], Transaction!C:C,Transaction!F:F)</f>
        <v>44414</v>
      </c>
      <c r="Q2946" s="3">
        <f>Customer8[[#This Row],[Bank Deposit]]-Customer8[[#This Row],[Saving Accounts]]</f>
        <v>-243241.68050000002</v>
      </c>
      <c r="R2946" s="3">
        <f>IF(AND(K2946="Current", Customer8[[#This Row],[Balance]]&gt;500000), Customer8[[#This Row],[Balance]]*1.02, Customer8[[#This Row],[Balance]])</f>
        <v>-243241.68050000002</v>
      </c>
      <c r="S2946" s="3" t="str">
        <f>TEXT(Customer8[[#This Row],[Transaction_Date]], "MMM")</f>
        <v>Aug</v>
      </c>
      <c r="T2946" s="3" t="str">
        <f t="shared" ref="T2946:T3012" si="46">IF(C2946&lt;20,"Below 20 Yrs",IF(C2946&lt;=29,"20-29 Yrs",IF(C2946&lt;=39,"30-39 Yrs",IF(C2946&lt;=49,"40-49 Yrs",IF(C2946&lt;=59,"50-59 Yrs",IF(C2946&lt;=69,"60-69 Yrs","70 Yrs &amp; Above"))))))</f>
        <v>30-39 Yrs</v>
      </c>
      <c r="U2946" s="3" t="str">
        <f>TEXT(Customer8[[#This Row],[Transaction_Date]],"YYYY")</f>
        <v>2021</v>
      </c>
    </row>
    <row r="2947" spans="1:21" x14ac:dyDescent="0.35">
      <c r="A2947" t="s">
        <v>5979</v>
      </c>
      <c r="B2947">
        <v>753052435</v>
      </c>
      <c r="C2947">
        <v>28</v>
      </c>
      <c r="D2947" s="1">
        <v>33356</v>
      </c>
      <c r="E2947" t="s">
        <v>11</v>
      </c>
      <c r="F2947" t="s">
        <v>5970</v>
      </c>
      <c r="G2947" t="s">
        <v>2776</v>
      </c>
      <c r="H2947" s="3">
        <v>717894.24280000001</v>
      </c>
      <c r="I2947" s="3">
        <v>838560.42220000003</v>
      </c>
      <c r="J2947" t="s">
        <v>5980</v>
      </c>
      <c r="K2947" t="str">
        <f>_xlfn.XLOOKUP(A2947, Accounts!A:A, Accounts!E:E, "Not Found")</f>
        <v>Current</v>
      </c>
      <c r="L2947" s="3">
        <f>_xlfn.XLOOKUP(A2947, Accounts!A:A, Accounts!G:G, 0)</f>
        <v>333079296</v>
      </c>
      <c r="M2947" s="3" t="str">
        <f>_xlfn.XLOOKUP(A2947, Loan!A:A, Loan!D:D, "0")</f>
        <v>0</v>
      </c>
      <c r="N2947" s="3" t="str">
        <f>_xlfn.XLOOKUP(Customer8[[#This Row],[Account Number]],Transaction!C:C,Transaction!D:D)</f>
        <v>Money Deposit</v>
      </c>
      <c r="O2947" s="3" t="str">
        <f>_xlfn.XLOOKUP(Customer8[[#This Row],[Account Number]], Transaction!C:C,Transaction!E:E)</f>
        <v>Bank</v>
      </c>
      <c r="P2947" s="2">
        <f>_xlfn.XLOOKUP(Customer8[[#This Row],[Account Number]], Transaction!C:C,Transaction!F:F)</f>
        <v>44332</v>
      </c>
      <c r="Q2947" s="3">
        <f>Customer8[[#This Row],[Bank Deposit]]-Customer8[[#This Row],[Saving Accounts]]</f>
        <v>-120666.17940000002</v>
      </c>
      <c r="R2947" s="3">
        <f>IF(AND(K2947="Current", Customer8[[#This Row],[Balance]]&gt;500000), Customer8[[#This Row],[Balance]]*1.02, Customer8[[#This Row],[Balance]])</f>
        <v>-120666.17940000002</v>
      </c>
      <c r="S2947" s="3" t="str">
        <f>TEXT(Customer8[[#This Row],[Transaction_Date]], "MMM")</f>
        <v>May</v>
      </c>
      <c r="T2947" s="3" t="str">
        <f t="shared" si="46"/>
        <v>20-29 Yrs</v>
      </c>
      <c r="U2947" s="3" t="str">
        <f>TEXT(Customer8[[#This Row],[Transaction_Date]],"YYYY")</f>
        <v>2021</v>
      </c>
    </row>
    <row r="2948" spans="1:21" x14ac:dyDescent="0.35">
      <c r="A2948" t="s">
        <v>5981</v>
      </c>
      <c r="B2948">
        <v>268424217</v>
      </c>
      <c r="C2948">
        <v>30</v>
      </c>
      <c r="D2948" s="1">
        <v>36685.5</v>
      </c>
      <c r="E2948" t="s">
        <v>741</v>
      </c>
      <c r="F2948" t="s">
        <v>5970</v>
      </c>
      <c r="G2948" t="s">
        <v>2764</v>
      </c>
      <c r="H2948" s="3">
        <v>539798.33979999996</v>
      </c>
      <c r="I2948" s="3">
        <v>587185.7942</v>
      </c>
      <c r="J2948" t="s">
        <v>5982</v>
      </c>
      <c r="K2948" t="str">
        <f>_xlfn.XLOOKUP(A2948, Accounts!A:A, Accounts!E:E, "Not Found")</f>
        <v>Joint</v>
      </c>
      <c r="L2948" s="3">
        <f>_xlfn.XLOOKUP(A2948, Accounts!A:A, Accounts!G:G, 0)</f>
        <v>4462867227</v>
      </c>
      <c r="M2948" s="3" t="str">
        <f>_xlfn.XLOOKUP(A2948, Loan!A:A, Loan!D:D, "0")</f>
        <v>0</v>
      </c>
      <c r="N2948" s="3" t="str">
        <f>_xlfn.XLOOKUP(Customer8[[#This Row],[Account Number]],Transaction!C:C,Transaction!D:D)</f>
        <v>Online Payment</v>
      </c>
      <c r="O2948" s="3" t="str">
        <f>_xlfn.XLOOKUP(Customer8[[#This Row],[Account Number]], Transaction!C:C,Transaction!E:E)</f>
        <v>Card</v>
      </c>
      <c r="P2948" s="2">
        <f>_xlfn.XLOOKUP(Customer8[[#This Row],[Account Number]], Transaction!C:C,Transaction!F:F)</f>
        <v>44209</v>
      </c>
      <c r="Q2948" s="3">
        <f>Customer8[[#This Row],[Bank Deposit]]-Customer8[[#This Row],[Saving Accounts]]</f>
        <v>-47387.454400000046</v>
      </c>
      <c r="R2948" s="3">
        <f>IF(AND(K2948="Current", Customer8[[#This Row],[Balance]]&gt;500000), Customer8[[#This Row],[Balance]]*1.02, Customer8[[#This Row],[Balance]])</f>
        <v>-47387.454400000046</v>
      </c>
      <c r="S2948" s="3" t="str">
        <f>TEXT(Customer8[[#This Row],[Transaction_Date]], "MMM")</f>
        <v>Jan</v>
      </c>
      <c r="T2948" s="3" t="str">
        <f t="shared" si="46"/>
        <v>30-39 Yrs</v>
      </c>
      <c r="U2948" s="3" t="str">
        <f>TEXT(Customer8[[#This Row],[Transaction_Date]],"YYYY")</f>
        <v>2021</v>
      </c>
    </row>
    <row r="2949" spans="1:21" x14ac:dyDescent="0.35">
      <c r="A2949" t="s">
        <v>5983</v>
      </c>
      <c r="B2949">
        <v>632742319</v>
      </c>
      <c r="C2949">
        <v>45</v>
      </c>
      <c r="D2949" s="1">
        <v>36599.75</v>
      </c>
      <c r="E2949" t="s">
        <v>741</v>
      </c>
      <c r="F2949" t="s">
        <v>124</v>
      </c>
      <c r="G2949" t="s">
        <v>13</v>
      </c>
      <c r="H2949" s="3">
        <v>947121.27480000001</v>
      </c>
      <c r="I2949" s="3">
        <v>328364.20799999998</v>
      </c>
      <c r="J2949" t="s">
        <v>5984</v>
      </c>
      <c r="K2949" t="str">
        <f>_xlfn.XLOOKUP(A2949, Accounts!A:A, Accounts!E:E, "Not Found")</f>
        <v>Domiciliary</v>
      </c>
      <c r="L2949" s="3">
        <f>_xlfn.XLOOKUP(A2949, Accounts!A:A, Accounts!G:G, 0)</f>
        <v>1283803059</v>
      </c>
      <c r="M2949" s="3" t="str">
        <f>_xlfn.XLOOKUP(A2949, Loan!A:A, Loan!D:D, "0")</f>
        <v>0</v>
      </c>
      <c r="N2949" s="3" t="str">
        <f>_xlfn.XLOOKUP(Customer8[[#This Row],[Account Number]],Transaction!C:C,Transaction!D:D)</f>
        <v>Money Transfer</v>
      </c>
      <c r="O2949" s="3" t="str">
        <f>_xlfn.XLOOKUP(Customer8[[#This Row],[Account Number]], Transaction!C:C,Transaction!E:E)</f>
        <v>Mobile</v>
      </c>
      <c r="P2949" s="2">
        <f>_xlfn.XLOOKUP(Customer8[[#This Row],[Account Number]], Transaction!C:C,Transaction!F:F)</f>
        <v>44320</v>
      </c>
      <c r="Q2949" s="3">
        <f>Customer8[[#This Row],[Bank Deposit]]-Customer8[[#This Row],[Saving Accounts]]</f>
        <v>618757.06680000003</v>
      </c>
      <c r="R2949" s="3">
        <f>IF(AND(K2949="Current", Customer8[[#This Row],[Balance]]&gt;500000), Customer8[[#This Row],[Balance]]*1.02, Customer8[[#This Row],[Balance]])</f>
        <v>618757.06680000003</v>
      </c>
      <c r="S2949" s="3" t="str">
        <f>TEXT(Customer8[[#This Row],[Transaction_Date]], "MMM")</f>
        <v>May</v>
      </c>
      <c r="T2949" s="3" t="str">
        <f t="shared" si="46"/>
        <v>40-49 Yrs</v>
      </c>
      <c r="U2949" s="3" t="str">
        <f>TEXT(Customer8[[#This Row],[Transaction_Date]],"YYYY")</f>
        <v>2021</v>
      </c>
    </row>
    <row r="2950" spans="1:21" x14ac:dyDescent="0.35">
      <c r="A2950" t="s">
        <v>5985</v>
      </c>
      <c r="B2950">
        <v>860663910</v>
      </c>
      <c r="C2950">
        <v>88</v>
      </c>
      <c r="D2950" s="1">
        <v>38173.25</v>
      </c>
      <c r="E2950" t="s">
        <v>11</v>
      </c>
      <c r="F2950" t="s">
        <v>5967</v>
      </c>
      <c r="G2950" t="s">
        <v>1333</v>
      </c>
      <c r="H2950" s="3">
        <v>868111.54760000005</v>
      </c>
      <c r="I2950" s="3">
        <v>197222.04920000001</v>
      </c>
      <c r="J2950" t="s">
        <v>5986</v>
      </c>
      <c r="K2950" t="str">
        <f>_xlfn.XLOOKUP(A2950, Accounts!A:A, Accounts!E:E, "Not Found")</f>
        <v>Joint</v>
      </c>
      <c r="L2950" s="3">
        <f>_xlfn.XLOOKUP(A2950, Accounts!A:A, Accounts!G:G, 0)</f>
        <v>24162768</v>
      </c>
      <c r="M2950" s="3" t="str">
        <f>_xlfn.XLOOKUP(A2950, Loan!A:A, Loan!D:D, "0")</f>
        <v>0</v>
      </c>
      <c r="N2950" s="3" t="str">
        <f>_xlfn.XLOOKUP(Customer8[[#This Row],[Account Number]],Transaction!C:C,Transaction!D:D)</f>
        <v>Money Deposit</v>
      </c>
      <c r="O2950" s="3" t="str">
        <f>_xlfn.XLOOKUP(Customer8[[#This Row],[Account Number]], Transaction!C:C,Transaction!E:E)</f>
        <v>Bank</v>
      </c>
      <c r="P2950" s="2">
        <f>_xlfn.XLOOKUP(Customer8[[#This Row],[Account Number]], Transaction!C:C,Transaction!F:F)</f>
        <v>44357</v>
      </c>
      <c r="Q2950" s="3">
        <f>Customer8[[#This Row],[Bank Deposit]]-Customer8[[#This Row],[Saving Accounts]]</f>
        <v>670889.49840000004</v>
      </c>
      <c r="R2950" s="3">
        <f>IF(AND(K2950="Current", Customer8[[#This Row],[Balance]]&gt;500000), Customer8[[#This Row],[Balance]]*1.02, Customer8[[#This Row],[Balance]])</f>
        <v>670889.49840000004</v>
      </c>
      <c r="S2950" s="3" t="str">
        <f>TEXT(Customer8[[#This Row],[Transaction_Date]], "MMM")</f>
        <v>Jun</v>
      </c>
      <c r="T2950" s="3" t="str">
        <f t="shared" si="46"/>
        <v>70 Yrs &amp; Above</v>
      </c>
      <c r="U2950" s="3" t="str">
        <f>TEXT(Customer8[[#This Row],[Transaction_Date]],"YYYY")</f>
        <v>2021</v>
      </c>
    </row>
    <row r="2951" spans="1:21" x14ac:dyDescent="0.35">
      <c r="A2951" t="s">
        <v>5987</v>
      </c>
      <c r="B2951">
        <v>114607143</v>
      </c>
      <c r="C2951">
        <v>68</v>
      </c>
      <c r="D2951" s="1">
        <v>36305.75</v>
      </c>
      <c r="E2951" t="s">
        <v>11</v>
      </c>
      <c r="F2951" t="s">
        <v>5988</v>
      </c>
      <c r="G2951" t="s">
        <v>2759</v>
      </c>
      <c r="H2951" s="3">
        <v>53289.8874</v>
      </c>
      <c r="I2951" s="3">
        <v>583454.13950000005</v>
      </c>
      <c r="J2951" t="s">
        <v>5989</v>
      </c>
      <c r="K2951" t="str">
        <f>_xlfn.XLOOKUP(A2951, Accounts!A:A, Accounts!E:E, "Not Found")</f>
        <v>Current</v>
      </c>
      <c r="L2951" s="3">
        <f>_xlfn.XLOOKUP(A2951, Accounts!A:A, Accounts!G:G, 0)</f>
        <v>826308621</v>
      </c>
      <c r="M2951" s="3" t="str">
        <f>_xlfn.XLOOKUP(A2951, Loan!A:A, Loan!D:D, "0")</f>
        <v>0</v>
      </c>
      <c r="N2951" s="3" t="str">
        <f>_xlfn.XLOOKUP(Customer8[[#This Row],[Account Number]],Transaction!C:C,Transaction!D:D)</f>
        <v>Money Deposit</v>
      </c>
      <c r="O2951" s="3" t="str">
        <f>_xlfn.XLOOKUP(Customer8[[#This Row],[Account Number]], Transaction!C:C,Transaction!E:E)</f>
        <v>Bank</v>
      </c>
      <c r="P2951" s="2">
        <f>_xlfn.XLOOKUP(Customer8[[#This Row],[Account Number]], Transaction!C:C,Transaction!F:F)</f>
        <v>44494</v>
      </c>
      <c r="Q2951" s="3">
        <f>Customer8[[#This Row],[Bank Deposit]]-Customer8[[#This Row],[Saving Accounts]]</f>
        <v>-530164.25210000004</v>
      </c>
      <c r="R2951" s="3">
        <f>IF(AND(K2951="Current", Customer8[[#This Row],[Balance]]&gt;500000), Customer8[[#This Row],[Balance]]*1.02, Customer8[[#This Row],[Balance]])</f>
        <v>-530164.25210000004</v>
      </c>
      <c r="S2951" s="3" t="str">
        <f>TEXT(Customer8[[#This Row],[Transaction_Date]], "MMM")</f>
        <v>Oct</v>
      </c>
      <c r="T2951" s="3" t="str">
        <f t="shared" si="46"/>
        <v>60-69 Yrs</v>
      </c>
      <c r="U2951" s="3" t="str">
        <f>TEXT(Customer8[[#This Row],[Transaction_Date]],"YYYY")</f>
        <v>2021</v>
      </c>
    </row>
    <row r="2952" spans="1:21" x14ac:dyDescent="0.35">
      <c r="A2952" t="s">
        <v>5990</v>
      </c>
      <c r="B2952">
        <v>128877972</v>
      </c>
      <c r="C2952">
        <v>33</v>
      </c>
      <c r="D2952" s="1">
        <v>33241</v>
      </c>
      <c r="E2952" t="s">
        <v>741</v>
      </c>
      <c r="F2952" t="s">
        <v>5967</v>
      </c>
      <c r="G2952" t="s">
        <v>2065</v>
      </c>
      <c r="H2952" s="3">
        <v>319052.35739999998</v>
      </c>
      <c r="I2952" s="3">
        <v>702430.25260000001</v>
      </c>
      <c r="J2952" t="s">
        <v>5991</v>
      </c>
      <c r="K2952" t="str">
        <f>_xlfn.XLOOKUP(A2952, Accounts!A:A, Accounts!E:E, "Not Found")</f>
        <v>Savings</v>
      </c>
      <c r="L2952" s="3">
        <f>_xlfn.XLOOKUP(A2952, Accounts!A:A, Accounts!G:G, 0)</f>
        <v>3741916473</v>
      </c>
      <c r="M2952" s="3" t="str">
        <f>_xlfn.XLOOKUP(A2952, Loan!A:A, Loan!D:D, "0")</f>
        <v>0</v>
      </c>
      <c r="N2952" s="3" t="str">
        <f>_xlfn.XLOOKUP(Customer8[[#This Row],[Account Number]],Transaction!C:C,Transaction!D:D)</f>
        <v>Money Deposit</v>
      </c>
      <c r="O2952" s="3" t="str">
        <f>_xlfn.XLOOKUP(Customer8[[#This Row],[Account Number]], Transaction!C:C,Transaction!E:E)</f>
        <v>Bank</v>
      </c>
      <c r="P2952" s="2">
        <f>_xlfn.XLOOKUP(Customer8[[#This Row],[Account Number]], Transaction!C:C,Transaction!F:F)</f>
        <v>44496</v>
      </c>
      <c r="Q2952" s="3">
        <f>Customer8[[#This Row],[Bank Deposit]]-Customer8[[#This Row],[Saving Accounts]]</f>
        <v>-383377.89520000003</v>
      </c>
      <c r="R2952" s="3">
        <f>IF(AND(K2952="Current", Customer8[[#This Row],[Balance]]&gt;500000), Customer8[[#This Row],[Balance]]*1.02, Customer8[[#This Row],[Balance]])</f>
        <v>-383377.89520000003</v>
      </c>
      <c r="S2952" s="3" t="str">
        <f>TEXT(Customer8[[#This Row],[Transaction_Date]], "MMM")</f>
        <v>Oct</v>
      </c>
      <c r="T2952" s="3" t="str">
        <f t="shared" si="46"/>
        <v>30-39 Yrs</v>
      </c>
      <c r="U2952" s="3" t="str">
        <f>TEXT(Customer8[[#This Row],[Transaction_Date]],"YYYY")</f>
        <v>2021</v>
      </c>
    </row>
    <row r="2953" spans="1:21" x14ac:dyDescent="0.35">
      <c r="A2953" t="s">
        <v>5992</v>
      </c>
      <c r="B2953">
        <v>532704877</v>
      </c>
      <c r="C2953">
        <v>40</v>
      </c>
      <c r="D2953" s="1">
        <v>38063.25</v>
      </c>
      <c r="E2953" t="s">
        <v>741</v>
      </c>
      <c r="F2953" t="s">
        <v>5988</v>
      </c>
      <c r="G2953" t="s">
        <v>2746</v>
      </c>
      <c r="H2953" s="3">
        <v>633522.63009999995</v>
      </c>
      <c r="I2953" s="3">
        <v>606383.92169999995</v>
      </c>
      <c r="J2953" t="s">
        <v>5993</v>
      </c>
      <c r="K2953" t="str">
        <f>_xlfn.XLOOKUP(A2953, Accounts!A:A, Accounts!E:E, "Not Found")</f>
        <v>Domiciliary</v>
      </c>
      <c r="L2953" s="3">
        <f>_xlfn.XLOOKUP(A2953, Accounts!A:A, Accounts!G:G, 0)</f>
        <v>153473229</v>
      </c>
      <c r="M2953" s="3" t="str">
        <f>_xlfn.XLOOKUP(A2953, Loan!A:A, Loan!D:D, "0")</f>
        <v>0</v>
      </c>
      <c r="N2953" s="3" t="str">
        <f>_xlfn.XLOOKUP(Customer8[[#This Row],[Account Number]],Transaction!C:C,Transaction!D:D)</f>
        <v>Money Transfer</v>
      </c>
      <c r="O2953" s="3" t="str">
        <f>_xlfn.XLOOKUP(Customer8[[#This Row],[Account Number]], Transaction!C:C,Transaction!E:E)</f>
        <v>ATM</v>
      </c>
      <c r="P2953" s="2">
        <f>_xlfn.XLOOKUP(Customer8[[#This Row],[Account Number]], Transaction!C:C,Transaction!F:F)</f>
        <v>44594</v>
      </c>
      <c r="Q2953" s="3">
        <f>Customer8[[#This Row],[Bank Deposit]]-Customer8[[#This Row],[Saving Accounts]]</f>
        <v>27138.708400000003</v>
      </c>
      <c r="R2953" s="3">
        <f>IF(AND(K2953="Current", Customer8[[#This Row],[Balance]]&gt;500000), Customer8[[#This Row],[Balance]]*1.02, Customer8[[#This Row],[Balance]])</f>
        <v>27138.708400000003</v>
      </c>
      <c r="S2953" s="3" t="str">
        <f>TEXT(Customer8[[#This Row],[Transaction_Date]], "MMM")</f>
        <v>Feb</v>
      </c>
      <c r="T2953" s="3" t="str">
        <f t="shared" si="46"/>
        <v>40-49 Yrs</v>
      </c>
      <c r="U2953" s="3" t="str">
        <f>TEXT(Customer8[[#This Row],[Transaction_Date]],"YYYY")</f>
        <v>2022</v>
      </c>
    </row>
    <row r="2954" spans="1:21" x14ac:dyDescent="0.35">
      <c r="A2954" t="s">
        <v>5994</v>
      </c>
      <c r="B2954">
        <v>886640959</v>
      </c>
      <c r="C2954">
        <v>81</v>
      </c>
      <c r="D2954" s="1">
        <v>38502.25</v>
      </c>
      <c r="E2954" t="s">
        <v>11</v>
      </c>
      <c r="F2954" t="s">
        <v>5977</v>
      </c>
      <c r="G2954" t="s">
        <v>2743</v>
      </c>
      <c r="H2954" s="3">
        <v>761403.27720000001</v>
      </c>
      <c r="I2954" s="3">
        <v>419969.9474</v>
      </c>
      <c r="J2954" t="s">
        <v>5995</v>
      </c>
      <c r="K2954" t="str">
        <f>_xlfn.XLOOKUP(A2954, Accounts!A:A, Accounts!E:E, "Not Found")</f>
        <v>Joint</v>
      </c>
      <c r="L2954" s="3">
        <f>_xlfn.XLOOKUP(A2954, Accounts!A:A, Accounts!G:G, 0)</f>
        <v>1187790032</v>
      </c>
      <c r="M2954" s="3" t="str">
        <f>_xlfn.XLOOKUP(A2954, Loan!A:A, Loan!D:D, "0")</f>
        <v>0</v>
      </c>
      <c r="N2954" s="3" t="str">
        <f>_xlfn.XLOOKUP(Customer8[[#This Row],[Account Number]],Transaction!C:C,Transaction!D:D)</f>
        <v>Online Payment</v>
      </c>
      <c r="O2954" s="3" t="str">
        <f>_xlfn.XLOOKUP(Customer8[[#This Row],[Account Number]], Transaction!C:C,Transaction!E:E)</f>
        <v>Mobile</v>
      </c>
      <c r="P2954" s="2">
        <f>_xlfn.XLOOKUP(Customer8[[#This Row],[Account Number]], Transaction!C:C,Transaction!F:F)</f>
        <v>44550</v>
      </c>
      <c r="Q2954" s="3">
        <f>Customer8[[#This Row],[Bank Deposit]]-Customer8[[#This Row],[Saving Accounts]]</f>
        <v>341433.32980000001</v>
      </c>
      <c r="R2954" s="3">
        <f>IF(AND(K2954="Current", Customer8[[#This Row],[Balance]]&gt;500000), Customer8[[#This Row],[Balance]]*1.02, Customer8[[#This Row],[Balance]])</f>
        <v>341433.32980000001</v>
      </c>
      <c r="S2954" s="3" t="str">
        <f>TEXT(Customer8[[#This Row],[Transaction_Date]], "MMM")</f>
        <v>Dec</v>
      </c>
      <c r="T2954" s="3" t="str">
        <f t="shared" si="46"/>
        <v>70 Yrs &amp; Above</v>
      </c>
      <c r="U2954" s="3" t="str">
        <f>TEXT(Customer8[[#This Row],[Transaction_Date]],"YYYY")</f>
        <v>2021</v>
      </c>
    </row>
    <row r="2955" spans="1:21" x14ac:dyDescent="0.35">
      <c r="A2955" t="s">
        <v>5996</v>
      </c>
      <c r="B2955">
        <v>623575342</v>
      </c>
      <c r="C2955">
        <v>23</v>
      </c>
      <c r="D2955" s="1">
        <v>32613.5</v>
      </c>
      <c r="E2955" t="s">
        <v>11</v>
      </c>
      <c r="F2955" t="s">
        <v>5988</v>
      </c>
      <c r="G2955" t="s">
        <v>2781</v>
      </c>
      <c r="H2955" s="3">
        <v>773273.39350000001</v>
      </c>
      <c r="I2955" s="3">
        <v>485560.66859999998</v>
      </c>
      <c r="J2955" t="s">
        <v>5997</v>
      </c>
      <c r="K2955" t="str">
        <f>_xlfn.XLOOKUP(A2955, Accounts!A:A, Accounts!E:E, "Not Found")</f>
        <v>Domiciliary</v>
      </c>
      <c r="L2955" s="3">
        <f>_xlfn.XLOOKUP(A2955, Accounts!A:A, Accounts!G:G, 0)</f>
        <v>2853754887</v>
      </c>
      <c r="M2955" s="3" t="str">
        <f>_xlfn.XLOOKUP(A2955, Loan!A:A, Loan!D:D, "0")</f>
        <v>0</v>
      </c>
      <c r="N2955" s="3" t="str">
        <f>_xlfn.XLOOKUP(Customer8[[#This Row],[Account Number]],Transaction!C:C,Transaction!D:D)</f>
        <v>Online Payment</v>
      </c>
      <c r="O2955" s="3" t="str">
        <f>_xlfn.XLOOKUP(Customer8[[#This Row],[Account Number]], Transaction!C:C,Transaction!E:E)</f>
        <v>Mobile</v>
      </c>
      <c r="P2955" s="2">
        <f>_xlfn.XLOOKUP(Customer8[[#This Row],[Account Number]], Transaction!C:C,Transaction!F:F)</f>
        <v>44590</v>
      </c>
      <c r="Q2955" s="3">
        <f>Customer8[[#This Row],[Bank Deposit]]-Customer8[[#This Row],[Saving Accounts]]</f>
        <v>287712.72490000003</v>
      </c>
      <c r="R2955" s="3">
        <f>IF(AND(K2955="Current", Customer8[[#This Row],[Balance]]&gt;500000), Customer8[[#This Row],[Balance]]*1.02, Customer8[[#This Row],[Balance]])</f>
        <v>287712.72490000003</v>
      </c>
      <c r="S2955" s="3" t="str">
        <f>TEXT(Customer8[[#This Row],[Transaction_Date]], "MMM")</f>
        <v>Jan</v>
      </c>
      <c r="T2955" s="3" t="str">
        <f t="shared" si="46"/>
        <v>20-29 Yrs</v>
      </c>
      <c r="U2955" s="3" t="str">
        <f>TEXT(Customer8[[#This Row],[Transaction_Date]],"YYYY")</f>
        <v>2022</v>
      </c>
    </row>
    <row r="2956" spans="1:21" x14ac:dyDescent="0.35">
      <c r="A2956" t="s">
        <v>5998</v>
      </c>
      <c r="B2956">
        <v>800954188</v>
      </c>
      <c r="C2956">
        <v>30</v>
      </c>
      <c r="D2956" s="1">
        <v>38531</v>
      </c>
      <c r="E2956" t="s">
        <v>741</v>
      </c>
      <c r="F2956" t="s">
        <v>5977</v>
      </c>
      <c r="G2956" t="s">
        <v>13</v>
      </c>
      <c r="H2956" s="3">
        <v>853812.49690000003</v>
      </c>
      <c r="I2956" s="3">
        <v>166195.89079999999</v>
      </c>
      <c r="J2956" t="s">
        <v>5999</v>
      </c>
      <c r="K2956" t="str">
        <f>_xlfn.XLOOKUP(A2956, Accounts!A:A, Accounts!E:E, "Not Found")</f>
        <v>Joint</v>
      </c>
      <c r="L2956" s="3">
        <f>_xlfn.XLOOKUP(A2956, Accounts!A:A, Accounts!G:G, 0)</f>
        <v>999276306</v>
      </c>
      <c r="M2956" s="3" t="str">
        <f>_xlfn.XLOOKUP(A2956, Loan!A:A, Loan!D:D, "0")</f>
        <v>0</v>
      </c>
      <c r="N2956" s="3" t="str">
        <f>_xlfn.XLOOKUP(Customer8[[#This Row],[Account Number]],Transaction!C:C,Transaction!D:D)</f>
        <v>Money Deposit</v>
      </c>
      <c r="O2956" s="3" t="str">
        <f>_xlfn.XLOOKUP(Customer8[[#This Row],[Account Number]], Transaction!C:C,Transaction!E:E)</f>
        <v>Bank</v>
      </c>
      <c r="P2956" s="2">
        <f>_xlfn.XLOOKUP(Customer8[[#This Row],[Account Number]], Transaction!C:C,Transaction!F:F)</f>
        <v>44429</v>
      </c>
      <c r="Q2956" s="3">
        <f>Customer8[[#This Row],[Bank Deposit]]-Customer8[[#This Row],[Saving Accounts]]</f>
        <v>687616.60609999998</v>
      </c>
      <c r="R2956" s="3">
        <f>IF(AND(K2956="Current", Customer8[[#This Row],[Balance]]&gt;500000), Customer8[[#This Row],[Balance]]*1.02, Customer8[[#This Row],[Balance]])</f>
        <v>687616.60609999998</v>
      </c>
      <c r="S2956" s="3" t="str">
        <f>TEXT(Customer8[[#This Row],[Transaction_Date]], "MMM")</f>
        <v>Aug</v>
      </c>
      <c r="T2956" s="3" t="str">
        <f t="shared" si="46"/>
        <v>30-39 Yrs</v>
      </c>
      <c r="U2956" s="3" t="str">
        <f>TEXT(Customer8[[#This Row],[Transaction_Date]],"YYYY")</f>
        <v>2021</v>
      </c>
    </row>
    <row r="2957" spans="1:21" x14ac:dyDescent="0.35">
      <c r="A2957" t="s">
        <v>6000</v>
      </c>
      <c r="B2957">
        <v>802418265</v>
      </c>
      <c r="C2957">
        <v>77</v>
      </c>
      <c r="D2957" s="1">
        <v>34461.75</v>
      </c>
      <c r="E2957" t="s">
        <v>11</v>
      </c>
      <c r="F2957" t="s">
        <v>124</v>
      </c>
      <c r="G2957" t="s">
        <v>2749</v>
      </c>
      <c r="H2957" s="3">
        <v>499900.05089999997</v>
      </c>
      <c r="I2957" s="3">
        <v>939701.5514</v>
      </c>
      <c r="J2957" t="s">
        <v>6001</v>
      </c>
      <c r="K2957" t="str">
        <f>_xlfn.XLOOKUP(A2957, Accounts!A:A, Accounts!E:E, "Not Found")</f>
        <v>Domiciliary</v>
      </c>
      <c r="L2957" s="3">
        <f>_xlfn.XLOOKUP(A2957, Accounts!A:A, Accounts!G:G, 0)</f>
        <v>1406520402</v>
      </c>
      <c r="M2957" s="3" t="str">
        <f>_xlfn.XLOOKUP(A2957, Loan!A:A, Loan!D:D, "0")</f>
        <v>0</v>
      </c>
      <c r="N2957" s="3" t="str">
        <f>_xlfn.XLOOKUP(Customer8[[#This Row],[Account Number]],Transaction!C:C,Transaction!D:D)</f>
        <v>Checks</v>
      </c>
      <c r="O2957" s="3" t="str">
        <f>_xlfn.XLOOKUP(Customer8[[#This Row],[Account Number]], Transaction!C:C,Transaction!E:E)</f>
        <v>Informal Services</v>
      </c>
      <c r="P2957" s="2">
        <f>_xlfn.XLOOKUP(Customer8[[#This Row],[Account Number]], Transaction!C:C,Transaction!F:F)</f>
        <v>44643</v>
      </c>
      <c r="Q2957" s="3">
        <f>Customer8[[#This Row],[Bank Deposit]]-Customer8[[#This Row],[Saving Accounts]]</f>
        <v>-439801.50050000002</v>
      </c>
      <c r="R2957" s="3">
        <f>IF(AND(K2957="Current", Customer8[[#This Row],[Balance]]&gt;500000), Customer8[[#This Row],[Balance]]*1.02, Customer8[[#This Row],[Balance]])</f>
        <v>-439801.50050000002</v>
      </c>
      <c r="S2957" s="3" t="str">
        <f>TEXT(Customer8[[#This Row],[Transaction_Date]], "MMM")</f>
        <v>Mar</v>
      </c>
      <c r="T2957" s="3" t="str">
        <f t="shared" si="46"/>
        <v>70 Yrs &amp; Above</v>
      </c>
      <c r="U2957" s="3" t="str">
        <f>TEXT(Customer8[[#This Row],[Transaction_Date]],"YYYY")</f>
        <v>2022</v>
      </c>
    </row>
    <row r="2958" spans="1:21" x14ac:dyDescent="0.35">
      <c r="A2958" t="s">
        <v>6002</v>
      </c>
      <c r="B2958">
        <v>376092417</v>
      </c>
      <c r="C2958">
        <v>38</v>
      </c>
      <c r="D2958" s="1">
        <v>36435.25</v>
      </c>
      <c r="E2958" t="s">
        <v>741</v>
      </c>
      <c r="F2958" t="s">
        <v>5977</v>
      </c>
      <c r="G2958" t="s">
        <v>1333</v>
      </c>
      <c r="H2958" s="3">
        <v>483614.49829999998</v>
      </c>
      <c r="I2958" s="3">
        <v>682296.80610000005</v>
      </c>
      <c r="J2958" t="s">
        <v>6003</v>
      </c>
      <c r="K2958" t="str">
        <f>_xlfn.XLOOKUP(A2958, Accounts!A:A, Accounts!E:E, "Not Found")</f>
        <v>Current</v>
      </c>
      <c r="L2958" s="3">
        <f>_xlfn.XLOOKUP(A2958, Accounts!A:A, Accounts!G:G, 0)</f>
        <v>1009454781</v>
      </c>
      <c r="M2958" s="3" t="str">
        <f>_xlfn.XLOOKUP(A2958, Loan!A:A, Loan!D:D, "0")</f>
        <v>0</v>
      </c>
      <c r="N2958" s="3" t="str">
        <f>_xlfn.XLOOKUP(Customer8[[#This Row],[Account Number]],Transaction!C:C,Transaction!D:D)</f>
        <v>Money Transfer</v>
      </c>
      <c r="O2958" s="3" t="str">
        <f>_xlfn.XLOOKUP(Customer8[[#This Row],[Account Number]], Transaction!C:C,Transaction!E:E)</f>
        <v>ATM</v>
      </c>
      <c r="P2958" s="2">
        <f>_xlfn.XLOOKUP(Customer8[[#This Row],[Account Number]], Transaction!C:C,Transaction!F:F)</f>
        <v>44410</v>
      </c>
      <c r="Q2958" s="3">
        <f>Customer8[[#This Row],[Bank Deposit]]-Customer8[[#This Row],[Saving Accounts]]</f>
        <v>-198682.30780000007</v>
      </c>
      <c r="R2958" s="3">
        <f>IF(AND(K2958="Current", Customer8[[#This Row],[Balance]]&gt;500000), Customer8[[#This Row],[Balance]]*1.02, Customer8[[#This Row],[Balance]])</f>
        <v>-198682.30780000007</v>
      </c>
      <c r="S2958" s="3" t="str">
        <f>TEXT(Customer8[[#This Row],[Transaction_Date]], "MMM")</f>
        <v>Aug</v>
      </c>
      <c r="T2958" s="3" t="str">
        <f t="shared" si="46"/>
        <v>30-39 Yrs</v>
      </c>
      <c r="U2958" s="3" t="str">
        <f>TEXT(Customer8[[#This Row],[Transaction_Date]],"YYYY")</f>
        <v>2021</v>
      </c>
    </row>
    <row r="2959" spans="1:21" x14ac:dyDescent="0.35">
      <c r="A2959" t="s">
        <v>6004</v>
      </c>
      <c r="B2959">
        <v>23435974</v>
      </c>
      <c r="C2959">
        <v>18</v>
      </c>
      <c r="D2959" s="1">
        <v>32617.75</v>
      </c>
      <c r="E2959" t="s">
        <v>11</v>
      </c>
      <c r="F2959" t="s">
        <v>5970</v>
      </c>
      <c r="G2959" t="s">
        <v>1333</v>
      </c>
      <c r="H2959" s="3">
        <v>758526.63879999996</v>
      </c>
      <c r="I2959" s="3">
        <v>857334.64520000003</v>
      </c>
      <c r="J2959" t="s">
        <v>6005</v>
      </c>
      <c r="K2959" t="str">
        <f>_xlfn.XLOOKUP(A2959, Accounts!A:A, Accounts!E:E, "Not Found")</f>
        <v>Joint</v>
      </c>
      <c r="L2959" s="3">
        <f>_xlfn.XLOOKUP(A2959, Accounts!A:A, Accounts!G:G, 0)</f>
        <v>1812166884</v>
      </c>
      <c r="M2959" s="3">
        <f>_xlfn.XLOOKUP(A2959, Loan!A:A, Loan!D:D, "0")</f>
        <v>4086617152</v>
      </c>
      <c r="N2959" s="3" t="str">
        <f>_xlfn.XLOOKUP(Customer8[[#This Row],[Account Number]],Transaction!C:C,Transaction!D:D)</f>
        <v>Loan Payment</v>
      </c>
      <c r="O2959" s="3" t="str">
        <f>_xlfn.XLOOKUP(Customer8[[#This Row],[Account Number]], Transaction!C:C,Transaction!E:E)</f>
        <v>AFT</v>
      </c>
      <c r="P2959" s="2">
        <f>_xlfn.XLOOKUP(Customer8[[#This Row],[Account Number]], Transaction!C:C,Transaction!F:F)</f>
        <v>44617</v>
      </c>
      <c r="Q2959" s="3">
        <f>Customer8[[#This Row],[Bank Deposit]]-Customer8[[#This Row],[Saving Accounts]]</f>
        <v>-98808.006400000071</v>
      </c>
      <c r="R2959" s="3">
        <f>IF(AND(K2959="Current", Customer8[[#This Row],[Balance]]&gt;500000), Customer8[[#This Row],[Balance]]*1.02, Customer8[[#This Row],[Balance]])</f>
        <v>-98808.006400000071</v>
      </c>
      <c r="S2959" s="3" t="str">
        <f>TEXT(Customer8[[#This Row],[Transaction_Date]], "MMM")</f>
        <v>Feb</v>
      </c>
      <c r="T2959" s="3" t="str">
        <f t="shared" si="46"/>
        <v>Below 20 Yrs</v>
      </c>
      <c r="U2959" s="3" t="str">
        <f>TEXT(Customer8[[#This Row],[Transaction_Date]],"YYYY")</f>
        <v>2022</v>
      </c>
    </row>
    <row r="2960" spans="1:21" x14ac:dyDescent="0.35">
      <c r="A2960" t="s">
        <v>6006</v>
      </c>
      <c r="B2960">
        <v>524608847</v>
      </c>
      <c r="C2960">
        <v>27</v>
      </c>
      <c r="D2960" s="1">
        <v>33790.5</v>
      </c>
      <c r="E2960" t="s">
        <v>11</v>
      </c>
      <c r="F2960" t="s">
        <v>124</v>
      </c>
      <c r="G2960" t="s">
        <v>2848</v>
      </c>
      <c r="H2960" s="3">
        <v>384041.12199999997</v>
      </c>
      <c r="I2960" s="3">
        <v>372250.36210000003</v>
      </c>
      <c r="J2960" t="s">
        <v>6007</v>
      </c>
      <c r="K2960" t="str">
        <f>_xlfn.XLOOKUP(A2960, Accounts!A:A, Accounts!E:E, "Not Found")</f>
        <v>Domiciliary</v>
      </c>
      <c r="L2960" s="3">
        <f>_xlfn.XLOOKUP(A2960, Accounts!A:A, Accounts!G:G, 0)</f>
        <v>3562678656</v>
      </c>
      <c r="M2960" s="3">
        <f>_xlfn.XLOOKUP(A2960, Loan!A:A, Loan!D:D, "0")</f>
        <v>2308525056</v>
      </c>
      <c r="N2960" s="3" t="str">
        <f>_xlfn.XLOOKUP(Customer8[[#This Row],[Account Number]],Transaction!C:C,Transaction!D:D)</f>
        <v>Loan Payment</v>
      </c>
      <c r="O2960" s="3" t="str">
        <f>_xlfn.XLOOKUP(Customer8[[#This Row],[Account Number]], Transaction!C:C,Transaction!E:E)</f>
        <v>AFT</v>
      </c>
      <c r="P2960" s="2">
        <f>_xlfn.XLOOKUP(Customer8[[#This Row],[Account Number]], Transaction!C:C,Transaction!F:F)</f>
        <v>44424</v>
      </c>
      <c r="Q2960" s="3">
        <f>Customer8[[#This Row],[Bank Deposit]]-Customer8[[#This Row],[Saving Accounts]]</f>
        <v>11790.759899999946</v>
      </c>
      <c r="R2960" s="3">
        <f>IF(AND(K2960="Current", Customer8[[#This Row],[Balance]]&gt;500000), Customer8[[#This Row],[Balance]]*1.02, Customer8[[#This Row],[Balance]])</f>
        <v>11790.759899999946</v>
      </c>
      <c r="S2960" s="3" t="str">
        <f>TEXT(Customer8[[#This Row],[Transaction_Date]], "MMM")</f>
        <v>Aug</v>
      </c>
      <c r="T2960" s="3" t="str">
        <f t="shared" si="46"/>
        <v>20-29 Yrs</v>
      </c>
      <c r="U2960" s="3" t="str">
        <f>TEXT(Customer8[[#This Row],[Transaction_Date]],"YYYY")</f>
        <v>2021</v>
      </c>
    </row>
    <row r="2961" spans="1:21" x14ac:dyDescent="0.35">
      <c r="A2961" t="s">
        <v>6008</v>
      </c>
      <c r="B2961">
        <v>688516629</v>
      </c>
      <c r="C2961">
        <v>62</v>
      </c>
      <c r="D2961" s="1">
        <v>35037.5</v>
      </c>
      <c r="E2961" t="s">
        <v>741</v>
      </c>
      <c r="F2961" t="s">
        <v>5967</v>
      </c>
      <c r="G2961" t="s">
        <v>2416</v>
      </c>
      <c r="H2961" s="3">
        <v>828094.07519999996</v>
      </c>
      <c r="I2961" s="3">
        <v>781501.40240000002</v>
      </c>
      <c r="J2961" t="s">
        <v>6009</v>
      </c>
      <c r="K2961" t="str">
        <f>_xlfn.XLOOKUP(A2961, Accounts!A:A, Accounts!E:E, "Not Found")</f>
        <v>Domiciliary</v>
      </c>
      <c r="L2961" s="3">
        <f>_xlfn.XLOOKUP(A2961, Accounts!A:A, Accounts!G:G, 0)</f>
        <v>161007264</v>
      </c>
      <c r="M2961" s="3" t="str">
        <f>_xlfn.XLOOKUP(A2961, Loan!A:A, Loan!D:D, "0")</f>
        <v>0</v>
      </c>
      <c r="N2961" s="3" t="str">
        <f>_xlfn.XLOOKUP(Customer8[[#This Row],[Account Number]],Transaction!C:C,Transaction!D:D)</f>
        <v>Money Deposit</v>
      </c>
      <c r="O2961" s="3" t="str">
        <f>_xlfn.XLOOKUP(Customer8[[#This Row],[Account Number]], Transaction!C:C,Transaction!E:E)</f>
        <v>Bank</v>
      </c>
      <c r="P2961" s="2">
        <f>_xlfn.XLOOKUP(Customer8[[#This Row],[Account Number]], Transaction!C:C,Transaction!F:F)</f>
        <v>44588</v>
      </c>
      <c r="Q2961" s="3">
        <f>Customer8[[#This Row],[Bank Deposit]]-Customer8[[#This Row],[Saving Accounts]]</f>
        <v>46592.672799999942</v>
      </c>
      <c r="R2961" s="3">
        <f>IF(AND(K2961="Current", Customer8[[#This Row],[Balance]]&gt;500000), Customer8[[#This Row],[Balance]]*1.02, Customer8[[#This Row],[Balance]])</f>
        <v>46592.672799999942</v>
      </c>
      <c r="S2961" s="3" t="str">
        <f>TEXT(Customer8[[#This Row],[Transaction_Date]], "MMM")</f>
        <v>Jan</v>
      </c>
      <c r="T2961" s="3" t="str">
        <f t="shared" si="46"/>
        <v>60-69 Yrs</v>
      </c>
      <c r="U2961" s="3" t="str">
        <f>TEXT(Customer8[[#This Row],[Transaction_Date]],"YYYY")</f>
        <v>2022</v>
      </c>
    </row>
    <row r="2962" spans="1:21" x14ac:dyDescent="0.35">
      <c r="A2962" t="s">
        <v>6010</v>
      </c>
      <c r="B2962">
        <v>453656191</v>
      </c>
      <c r="C2962">
        <v>18</v>
      </c>
      <c r="D2962" s="1">
        <v>37419</v>
      </c>
      <c r="E2962" t="s">
        <v>11</v>
      </c>
      <c r="F2962" t="s">
        <v>5967</v>
      </c>
      <c r="G2962" t="s">
        <v>2759</v>
      </c>
      <c r="H2962" s="3">
        <v>776868.44110000005</v>
      </c>
      <c r="I2962" s="3">
        <v>376088.3884</v>
      </c>
      <c r="J2962" t="s">
        <v>6011</v>
      </c>
      <c r="K2962" t="str">
        <f>_xlfn.XLOOKUP(A2962, Accounts!A:A, Accounts!E:E, "Not Found")</f>
        <v>Domiciliary</v>
      </c>
      <c r="L2962" s="3">
        <f>_xlfn.XLOOKUP(A2962, Accounts!A:A, Accounts!G:G, 0)</f>
        <v>552316128</v>
      </c>
      <c r="M2962" s="3" t="str">
        <f>_xlfn.XLOOKUP(A2962, Loan!A:A, Loan!D:D, "0")</f>
        <v>0</v>
      </c>
      <c r="N2962" s="3" t="str">
        <f>_xlfn.XLOOKUP(Customer8[[#This Row],[Account Number]],Transaction!C:C,Transaction!D:D)</f>
        <v>Cash Withdrawal</v>
      </c>
      <c r="O2962" s="3" t="str">
        <f>_xlfn.XLOOKUP(Customer8[[#This Row],[Account Number]], Transaction!C:C,Transaction!E:E)</f>
        <v>ATM</v>
      </c>
      <c r="P2962" s="2">
        <f>_xlfn.XLOOKUP(Customer8[[#This Row],[Account Number]], Transaction!C:C,Transaction!F:F)</f>
        <v>44602</v>
      </c>
      <c r="Q2962" s="3">
        <f>Customer8[[#This Row],[Bank Deposit]]-Customer8[[#This Row],[Saving Accounts]]</f>
        <v>400780.05270000006</v>
      </c>
      <c r="R2962" s="3">
        <f>IF(AND(K2962="Current", Customer8[[#This Row],[Balance]]&gt;500000), Customer8[[#This Row],[Balance]]*1.02, Customer8[[#This Row],[Balance]])</f>
        <v>400780.05270000006</v>
      </c>
      <c r="S2962" s="3" t="str">
        <f>TEXT(Customer8[[#This Row],[Transaction_Date]], "MMM")</f>
        <v>Feb</v>
      </c>
      <c r="T2962" s="3" t="str">
        <f t="shared" si="46"/>
        <v>Below 20 Yrs</v>
      </c>
      <c r="U2962" s="3" t="str">
        <f>TEXT(Customer8[[#This Row],[Transaction_Date]],"YYYY")</f>
        <v>2022</v>
      </c>
    </row>
    <row r="2963" spans="1:21" x14ac:dyDescent="0.35">
      <c r="A2963" t="s">
        <v>6012</v>
      </c>
      <c r="B2963">
        <v>99404141</v>
      </c>
      <c r="C2963">
        <v>25</v>
      </c>
      <c r="D2963" s="1">
        <v>36634.5</v>
      </c>
      <c r="E2963" t="s">
        <v>11</v>
      </c>
      <c r="F2963" t="s">
        <v>5977</v>
      </c>
      <c r="G2963" t="s">
        <v>2740</v>
      </c>
      <c r="H2963" s="3">
        <v>623909.2905</v>
      </c>
      <c r="I2963" s="3">
        <v>424797.65460000001</v>
      </c>
      <c r="J2963" t="s">
        <v>6013</v>
      </c>
      <c r="K2963" t="str">
        <f>_xlfn.XLOOKUP(A2963, Accounts!A:A, Accounts!E:E, "Not Found")</f>
        <v>Domiciliary</v>
      </c>
      <c r="L2963" s="3">
        <f>_xlfn.XLOOKUP(A2963, Accounts!A:A, Accounts!G:G, 0)</f>
        <v>2635822035</v>
      </c>
      <c r="M2963" s="3" t="str">
        <f>_xlfn.XLOOKUP(A2963, Loan!A:A, Loan!D:D, "0")</f>
        <v>0</v>
      </c>
      <c r="N2963" s="3" t="str">
        <f>_xlfn.XLOOKUP(Customer8[[#This Row],[Account Number]],Transaction!C:C,Transaction!D:D)</f>
        <v>Online Payment</v>
      </c>
      <c r="O2963" s="3" t="str">
        <f>_xlfn.XLOOKUP(Customer8[[#This Row],[Account Number]], Transaction!C:C,Transaction!E:E)</f>
        <v>Mobile</v>
      </c>
      <c r="P2963" s="2">
        <f>_xlfn.XLOOKUP(Customer8[[#This Row],[Account Number]], Transaction!C:C,Transaction!F:F)</f>
        <v>44436</v>
      </c>
      <c r="Q2963" s="3">
        <f>Customer8[[#This Row],[Bank Deposit]]-Customer8[[#This Row],[Saving Accounts]]</f>
        <v>199111.63589999999</v>
      </c>
      <c r="R2963" s="3">
        <f>IF(AND(K2963="Current", Customer8[[#This Row],[Balance]]&gt;500000), Customer8[[#This Row],[Balance]]*1.02, Customer8[[#This Row],[Balance]])</f>
        <v>199111.63589999999</v>
      </c>
      <c r="S2963" s="3" t="str">
        <f>TEXT(Customer8[[#This Row],[Transaction_Date]], "MMM")</f>
        <v>Aug</v>
      </c>
      <c r="T2963" s="3" t="str">
        <f t="shared" si="46"/>
        <v>20-29 Yrs</v>
      </c>
      <c r="U2963" s="3" t="str">
        <f>TEXT(Customer8[[#This Row],[Transaction_Date]],"YYYY")</f>
        <v>2021</v>
      </c>
    </row>
    <row r="2964" spans="1:21" x14ac:dyDescent="0.35">
      <c r="A2964" t="s">
        <v>6014</v>
      </c>
      <c r="B2964">
        <v>466150363</v>
      </c>
      <c r="C2964">
        <v>22</v>
      </c>
      <c r="D2964" s="1">
        <v>39010.5</v>
      </c>
      <c r="E2964" t="s">
        <v>11</v>
      </c>
      <c r="F2964" t="s">
        <v>124</v>
      </c>
      <c r="G2964" t="s">
        <v>2759</v>
      </c>
      <c r="H2964" s="3">
        <v>921185.86959999998</v>
      </c>
      <c r="I2964" s="3">
        <v>348546.9731</v>
      </c>
      <c r="J2964" t="s">
        <v>6015</v>
      </c>
      <c r="K2964" t="str">
        <f>_xlfn.XLOOKUP(A2964, Accounts!A:A, Accounts!E:E, "Not Found")</f>
        <v>Joint</v>
      </c>
      <c r="L2964" s="3">
        <f>_xlfn.XLOOKUP(A2964, Accounts!A:A, Accounts!G:G, 0)</f>
        <v>2318176476</v>
      </c>
      <c r="M2964" s="3" t="str">
        <f>_xlfn.XLOOKUP(A2964, Loan!A:A, Loan!D:D, "0")</f>
        <v>0</v>
      </c>
      <c r="N2964" s="3" t="str">
        <f>_xlfn.XLOOKUP(Customer8[[#This Row],[Account Number]],Transaction!C:C,Transaction!D:D)</f>
        <v>Online Payment</v>
      </c>
      <c r="O2964" s="3" t="str">
        <f>_xlfn.XLOOKUP(Customer8[[#This Row],[Account Number]], Transaction!C:C,Transaction!E:E)</f>
        <v>Internet Banking</v>
      </c>
      <c r="P2964" s="2">
        <f>_xlfn.XLOOKUP(Customer8[[#This Row],[Account Number]], Transaction!C:C,Transaction!F:F)</f>
        <v>44377</v>
      </c>
      <c r="Q2964" s="3">
        <f>Customer8[[#This Row],[Bank Deposit]]-Customer8[[#This Row],[Saving Accounts]]</f>
        <v>572638.89650000003</v>
      </c>
      <c r="R2964" s="3">
        <f>IF(AND(K2964="Current", Customer8[[#This Row],[Balance]]&gt;500000), Customer8[[#This Row],[Balance]]*1.02, Customer8[[#This Row],[Balance]])</f>
        <v>572638.89650000003</v>
      </c>
      <c r="S2964" s="3" t="str">
        <f>TEXT(Customer8[[#This Row],[Transaction_Date]], "MMM")</f>
        <v>Jun</v>
      </c>
      <c r="T2964" s="3" t="str">
        <f t="shared" si="46"/>
        <v>20-29 Yrs</v>
      </c>
      <c r="U2964" s="3" t="str">
        <f>TEXT(Customer8[[#This Row],[Transaction_Date]],"YYYY")</f>
        <v>2021</v>
      </c>
    </row>
    <row r="2965" spans="1:21" x14ac:dyDescent="0.35">
      <c r="A2965" t="s">
        <v>6016</v>
      </c>
      <c r="B2965">
        <v>365348550</v>
      </c>
      <c r="C2965">
        <v>54</v>
      </c>
      <c r="D2965" s="1">
        <v>32839</v>
      </c>
      <c r="E2965" t="s">
        <v>741</v>
      </c>
      <c r="F2965" t="s">
        <v>5988</v>
      </c>
      <c r="G2965" t="s">
        <v>2759</v>
      </c>
      <c r="H2965" s="3">
        <v>968587.12170000002</v>
      </c>
      <c r="I2965" s="3">
        <v>586426.59259999997</v>
      </c>
      <c r="J2965" t="s">
        <v>6017</v>
      </c>
      <c r="K2965" t="str">
        <f>_xlfn.XLOOKUP(A2965, Accounts!A:A, Accounts!E:E, "Not Found")</f>
        <v>Fixed Deposit</v>
      </c>
      <c r="L2965" s="3">
        <f>_xlfn.XLOOKUP(A2965, Accounts!A:A, Accounts!G:G, 0)</f>
        <v>61488504</v>
      </c>
      <c r="M2965" s="3" t="str">
        <f>_xlfn.XLOOKUP(A2965, Loan!A:A, Loan!D:D, "0")</f>
        <v>0</v>
      </c>
      <c r="N2965" s="3" t="str">
        <f>_xlfn.XLOOKUP(Customer8[[#This Row],[Account Number]],Transaction!C:C,Transaction!D:D)</f>
        <v>Online Payment</v>
      </c>
      <c r="O2965" s="3" t="str">
        <f>_xlfn.XLOOKUP(Customer8[[#This Row],[Account Number]], Transaction!C:C,Transaction!E:E)</f>
        <v>Mobile</v>
      </c>
      <c r="P2965" s="2">
        <f>_xlfn.XLOOKUP(Customer8[[#This Row],[Account Number]], Transaction!C:C,Transaction!F:F)</f>
        <v>44398</v>
      </c>
      <c r="Q2965" s="3">
        <f>Customer8[[#This Row],[Bank Deposit]]-Customer8[[#This Row],[Saving Accounts]]</f>
        <v>382160.52910000004</v>
      </c>
      <c r="R2965" s="3">
        <f>IF(AND(K2965="Current", Customer8[[#This Row],[Balance]]&gt;500000), Customer8[[#This Row],[Balance]]*1.02, Customer8[[#This Row],[Balance]])</f>
        <v>382160.52910000004</v>
      </c>
      <c r="S2965" s="3" t="str">
        <f>TEXT(Customer8[[#This Row],[Transaction_Date]], "MMM")</f>
        <v>Jul</v>
      </c>
      <c r="T2965" s="3" t="str">
        <f t="shared" si="46"/>
        <v>50-59 Yrs</v>
      </c>
      <c r="U2965" s="3" t="str">
        <f>TEXT(Customer8[[#This Row],[Transaction_Date]],"YYYY")</f>
        <v>2021</v>
      </c>
    </row>
    <row r="2966" spans="1:21" x14ac:dyDescent="0.35">
      <c r="A2966" t="s">
        <v>6018</v>
      </c>
      <c r="B2966">
        <v>436456283</v>
      </c>
      <c r="C2966">
        <v>80</v>
      </c>
      <c r="D2966" s="1">
        <v>34980.75</v>
      </c>
      <c r="E2966" t="s">
        <v>741</v>
      </c>
      <c r="F2966" t="s">
        <v>5977</v>
      </c>
      <c r="G2966" t="s">
        <v>13</v>
      </c>
      <c r="H2966" s="3">
        <v>74749.571400000001</v>
      </c>
      <c r="I2966" s="3">
        <v>441222.59090000001</v>
      </c>
      <c r="J2966" t="s">
        <v>6019</v>
      </c>
      <c r="K2966" t="str">
        <f>_xlfn.XLOOKUP(A2966, Accounts!A:A, Accounts!E:E, "Not Found")</f>
        <v>Domiciliary</v>
      </c>
      <c r="L2966" s="3">
        <f>_xlfn.XLOOKUP(A2966, Accounts!A:A, Accounts!G:G, 0)</f>
        <v>4356321697</v>
      </c>
      <c r="M2966" s="3" t="str">
        <f>_xlfn.XLOOKUP(A2966, Loan!A:A, Loan!D:D, "0")</f>
        <v>0</v>
      </c>
      <c r="N2966" s="3" t="str">
        <f>_xlfn.XLOOKUP(Customer8[[#This Row],[Account Number]],Transaction!C:C,Transaction!D:D)</f>
        <v>Cash Withdrawal</v>
      </c>
      <c r="O2966" s="3" t="str">
        <f>_xlfn.XLOOKUP(Customer8[[#This Row],[Account Number]], Transaction!C:C,Transaction!E:E)</f>
        <v>ATM</v>
      </c>
      <c r="P2966" s="2">
        <f>_xlfn.XLOOKUP(Customer8[[#This Row],[Account Number]], Transaction!C:C,Transaction!F:F)</f>
        <v>44540</v>
      </c>
      <c r="Q2966" s="3">
        <f>Customer8[[#This Row],[Bank Deposit]]-Customer8[[#This Row],[Saving Accounts]]</f>
        <v>-366473.01949999999</v>
      </c>
      <c r="R2966" s="3">
        <f>IF(AND(K2966="Current", Customer8[[#This Row],[Balance]]&gt;500000), Customer8[[#This Row],[Balance]]*1.02, Customer8[[#This Row],[Balance]])</f>
        <v>-366473.01949999999</v>
      </c>
      <c r="S2966" s="3" t="str">
        <f>TEXT(Customer8[[#This Row],[Transaction_Date]], "MMM")</f>
        <v>Dec</v>
      </c>
      <c r="T2966" s="3" t="str">
        <f t="shared" si="46"/>
        <v>70 Yrs &amp; Above</v>
      </c>
      <c r="U2966" s="3" t="str">
        <f>TEXT(Customer8[[#This Row],[Transaction_Date]],"YYYY")</f>
        <v>2021</v>
      </c>
    </row>
    <row r="2967" spans="1:21" x14ac:dyDescent="0.35">
      <c r="A2967" t="s">
        <v>6020</v>
      </c>
      <c r="B2967">
        <v>948586012</v>
      </c>
      <c r="C2967">
        <v>77</v>
      </c>
      <c r="D2967" s="1">
        <v>32526</v>
      </c>
      <c r="E2967" t="s">
        <v>741</v>
      </c>
      <c r="F2967" t="s">
        <v>124</v>
      </c>
      <c r="G2967" t="s">
        <v>2756</v>
      </c>
      <c r="H2967" s="3">
        <v>572032.87789999996</v>
      </c>
      <c r="I2967" s="3">
        <v>938814.76919999998</v>
      </c>
      <c r="J2967" t="s">
        <v>6021</v>
      </c>
      <c r="K2967" t="str">
        <f>_xlfn.XLOOKUP(A2967, Accounts!A:A, Accounts!E:E, "Not Found")</f>
        <v>Savings</v>
      </c>
      <c r="L2967" s="3">
        <f>_xlfn.XLOOKUP(A2967, Accounts!A:A, Accounts!G:G, 0)</f>
        <v>264956796</v>
      </c>
      <c r="M2967" s="3" t="str">
        <f>_xlfn.XLOOKUP(A2967, Loan!A:A, Loan!D:D, "0")</f>
        <v>0</v>
      </c>
      <c r="N2967" s="3" t="str">
        <f>_xlfn.XLOOKUP(Customer8[[#This Row],[Account Number]],Transaction!C:C,Transaction!D:D)</f>
        <v>Cash Withdrawal</v>
      </c>
      <c r="O2967" s="3" t="str">
        <f>_xlfn.XLOOKUP(Customer8[[#This Row],[Account Number]], Transaction!C:C,Transaction!E:E)</f>
        <v>POS</v>
      </c>
      <c r="P2967" s="2">
        <f>_xlfn.XLOOKUP(Customer8[[#This Row],[Account Number]], Transaction!C:C,Transaction!F:F)</f>
        <v>44576</v>
      </c>
      <c r="Q2967" s="3">
        <f>Customer8[[#This Row],[Bank Deposit]]-Customer8[[#This Row],[Saving Accounts]]</f>
        <v>-366781.89130000002</v>
      </c>
      <c r="R2967" s="3">
        <f>IF(AND(K2967="Current", Customer8[[#This Row],[Balance]]&gt;500000), Customer8[[#This Row],[Balance]]*1.02, Customer8[[#This Row],[Balance]])</f>
        <v>-366781.89130000002</v>
      </c>
      <c r="S2967" s="3" t="str">
        <f>TEXT(Customer8[[#This Row],[Transaction_Date]], "MMM")</f>
        <v>Jan</v>
      </c>
      <c r="T2967" s="3" t="str">
        <f t="shared" si="46"/>
        <v>70 Yrs &amp; Above</v>
      </c>
      <c r="U2967" s="3" t="str">
        <f>TEXT(Customer8[[#This Row],[Transaction_Date]],"YYYY")</f>
        <v>2022</v>
      </c>
    </row>
    <row r="2968" spans="1:21" x14ac:dyDescent="0.35">
      <c r="A2968" t="s">
        <v>6022</v>
      </c>
      <c r="B2968">
        <v>402738667</v>
      </c>
      <c r="C2968">
        <v>64</v>
      </c>
      <c r="D2968" s="1">
        <v>37409.25</v>
      </c>
      <c r="E2968" t="s">
        <v>11</v>
      </c>
      <c r="F2968" t="s">
        <v>124</v>
      </c>
      <c r="G2968" t="s">
        <v>2416</v>
      </c>
      <c r="H2968" s="3">
        <v>73107.456099999996</v>
      </c>
      <c r="I2968" s="3">
        <v>564745.32290000003</v>
      </c>
      <c r="J2968" t="s">
        <v>6023</v>
      </c>
      <c r="K2968" t="str">
        <f>_xlfn.XLOOKUP(A2968, Accounts!A:A, Accounts!E:E, "Not Found")</f>
        <v>Corporate</v>
      </c>
      <c r="L2968" s="3">
        <f>_xlfn.XLOOKUP(A2968, Accounts!A:A, Accounts!G:G, 0)</f>
        <v>1774897488</v>
      </c>
      <c r="M2968" s="3" t="str">
        <f>_xlfn.XLOOKUP(A2968, Loan!A:A, Loan!D:D, "0")</f>
        <v>0</v>
      </c>
      <c r="N2968" s="3" t="str">
        <f>_xlfn.XLOOKUP(Customer8[[#This Row],[Account Number]],Transaction!C:C,Transaction!D:D)</f>
        <v>Money Transfer</v>
      </c>
      <c r="O2968" s="3" t="str">
        <f>_xlfn.XLOOKUP(Customer8[[#This Row],[Account Number]], Transaction!C:C,Transaction!E:E)</f>
        <v>Mobile</v>
      </c>
      <c r="P2968" s="2">
        <f>_xlfn.XLOOKUP(Customer8[[#This Row],[Account Number]], Transaction!C:C,Transaction!F:F)</f>
        <v>44278</v>
      </c>
      <c r="Q2968" s="3">
        <f>Customer8[[#This Row],[Bank Deposit]]-Customer8[[#This Row],[Saving Accounts]]</f>
        <v>-491637.86680000002</v>
      </c>
      <c r="R2968" s="3">
        <f>IF(AND(K2968="Current", Customer8[[#This Row],[Balance]]&gt;500000), Customer8[[#This Row],[Balance]]*1.02, Customer8[[#This Row],[Balance]])</f>
        <v>-491637.86680000002</v>
      </c>
      <c r="S2968" s="3" t="str">
        <f>TEXT(Customer8[[#This Row],[Transaction_Date]], "MMM")</f>
        <v>Mar</v>
      </c>
      <c r="T2968" s="3" t="str">
        <f t="shared" si="46"/>
        <v>60-69 Yrs</v>
      </c>
      <c r="U2968" s="3" t="str">
        <f>TEXT(Customer8[[#This Row],[Transaction_Date]],"YYYY")</f>
        <v>2021</v>
      </c>
    </row>
    <row r="2969" spans="1:21" x14ac:dyDescent="0.35">
      <c r="A2969" t="s">
        <v>6024</v>
      </c>
      <c r="B2969">
        <v>519478706</v>
      </c>
      <c r="C2969">
        <v>73</v>
      </c>
      <c r="D2969" s="1">
        <v>35436</v>
      </c>
      <c r="E2969" t="s">
        <v>11</v>
      </c>
      <c r="F2969" t="s">
        <v>124</v>
      </c>
      <c r="G2969" t="s">
        <v>2771</v>
      </c>
      <c r="H2969" s="3">
        <v>296104.03619999997</v>
      </c>
      <c r="I2969" s="3">
        <v>239341.2776</v>
      </c>
      <c r="J2969" t="s">
        <v>6025</v>
      </c>
      <c r="K2969" t="str">
        <f>_xlfn.XLOOKUP(A2969, Accounts!A:A, Accounts!E:E, "Not Found")</f>
        <v>Savings</v>
      </c>
      <c r="L2969" s="3">
        <f>_xlfn.XLOOKUP(A2969, Accounts!A:A, Accounts!G:G, 0)</f>
        <v>2945104239</v>
      </c>
      <c r="M2969" s="3" t="str">
        <f>_xlfn.XLOOKUP(A2969, Loan!A:A, Loan!D:D, "0")</f>
        <v>0</v>
      </c>
      <c r="N2969" s="3" t="str">
        <f>_xlfn.XLOOKUP(Customer8[[#This Row],[Account Number]],Transaction!C:C,Transaction!D:D)</f>
        <v>Checks</v>
      </c>
      <c r="O2969" s="3" t="str">
        <f>_xlfn.XLOOKUP(Customer8[[#This Row],[Account Number]], Transaction!C:C,Transaction!E:E)</f>
        <v>Informal Services</v>
      </c>
      <c r="P2969" s="2">
        <f>_xlfn.XLOOKUP(Customer8[[#This Row],[Account Number]], Transaction!C:C,Transaction!F:F)</f>
        <v>44368</v>
      </c>
      <c r="Q2969" s="3">
        <f>Customer8[[#This Row],[Bank Deposit]]-Customer8[[#This Row],[Saving Accounts]]</f>
        <v>56762.758599999972</v>
      </c>
      <c r="R2969" s="3">
        <f>IF(AND(K2969="Current", Customer8[[#This Row],[Balance]]&gt;500000), Customer8[[#This Row],[Balance]]*1.02, Customer8[[#This Row],[Balance]])</f>
        <v>56762.758599999972</v>
      </c>
      <c r="S2969" s="3" t="str">
        <f>TEXT(Customer8[[#This Row],[Transaction_Date]], "MMM")</f>
        <v>Jun</v>
      </c>
      <c r="T2969" s="3" t="str">
        <f t="shared" si="46"/>
        <v>70 Yrs &amp; Above</v>
      </c>
      <c r="U2969" s="3" t="str">
        <f>TEXT(Customer8[[#This Row],[Transaction_Date]],"YYYY")</f>
        <v>2021</v>
      </c>
    </row>
    <row r="2970" spans="1:21" x14ac:dyDescent="0.35">
      <c r="A2970" t="s">
        <v>6026</v>
      </c>
      <c r="B2970">
        <v>188446916</v>
      </c>
      <c r="C2970">
        <v>80</v>
      </c>
      <c r="D2970" s="1">
        <v>39047.25</v>
      </c>
      <c r="E2970" t="s">
        <v>741</v>
      </c>
      <c r="F2970" t="s">
        <v>5970</v>
      </c>
      <c r="G2970" t="s">
        <v>2776</v>
      </c>
      <c r="H2970" s="3">
        <v>591721.32129999995</v>
      </c>
      <c r="I2970" s="3">
        <v>674317.81270000001</v>
      </c>
      <c r="J2970" t="s">
        <v>6027</v>
      </c>
      <c r="K2970" t="str">
        <f>_xlfn.XLOOKUP(A2970, Accounts!A:A, Accounts!E:E, "Not Found")</f>
        <v>Domiciliary</v>
      </c>
      <c r="L2970" s="3">
        <f>_xlfn.XLOOKUP(A2970, Accounts!A:A, Accounts!G:G, 0)</f>
        <v>796434153</v>
      </c>
      <c r="M2970" s="3" t="str">
        <f>_xlfn.XLOOKUP(A2970, Loan!A:A, Loan!D:D, "0")</f>
        <v>0</v>
      </c>
      <c r="N2970" s="3" t="str">
        <f>_xlfn.XLOOKUP(Customer8[[#This Row],[Account Number]],Transaction!C:C,Transaction!D:D)</f>
        <v>Money Deposit</v>
      </c>
      <c r="O2970" s="3" t="str">
        <f>_xlfn.XLOOKUP(Customer8[[#This Row],[Account Number]], Transaction!C:C,Transaction!E:E)</f>
        <v>Bank</v>
      </c>
      <c r="P2970" s="2">
        <f>_xlfn.XLOOKUP(Customer8[[#This Row],[Account Number]], Transaction!C:C,Transaction!F:F)</f>
        <v>44558</v>
      </c>
      <c r="Q2970" s="3">
        <f>Customer8[[#This Row],[Bank Deposit]]-Customer8[[#This Row],[Saving Accounts]]</f>
        <v>-82596.491400000057</v>
      </c>
      <c r="R2970" s="3">
        <f>IF(AND(K2970="Current", Customer8[[#This Row],[Balance]]&gt;500000), Customer8[[#This Row],[Balance]]*1.02, Customer8[[#This Row],[Balance]])</f>
        <v>-82596.491400000057</v>
      </c>
      <c r="S2970" s="3" t="str">
        <f>TEXT(Customer8[[#This Row],[Transaction_Date]], "MMM")</f>
        <v>Dec</v>
      </c>
      <c r="T2970" s="3" t="str">
        <f t="shared" si="46"/>
        <v>70 Yrs &amp; Above</v>
      </c>
      <c r="U2970" s="3" t="str">
        <f>TEXT(Customer8[[#This Row],[Transaction_Date]],"YYYY")</f>
        <v>2021</v>
      </c>
    </row>
    <row r="2971" spans="1:21" x14ac:dyDescent="0.35">
      <c r="A2971" t="s">
        <v>6028</v>
      </c>
      <c r="B2971">
        <v>781083636</v>
      </c>
      <c r="C2971">
        <v>20</v>
      </c>
      <c r="D2971" s="1">
        <v>37782.25</v>
      </c>
      <c r="E2971" t="s">
        <v>741</v>
      </c>
      <c r="F2971" t="s">
        <v>124</v>
      </c>
      <c r="G2971" t="s">
        <v>2771</v>
      </c>
      <c r="H2971" s="3">
        <v>213426.36859999999</v>
      </c>
      <c r="I2971" s="3">
        <v>945855.8112</v>
      </c>
      <c r="J2971" t="s">
        <v>6029</v>
      </c>
      <c r="K2971" t="str">
        <f>_xlfn.XLOOKUP(A2971, Accounts!A:A, Accounts!E:E, "Not Found")</f>
        <v>Current</v>
      </c>
      <c r="L2971" s="3">
        <f>_xlfn.XLOOKUP(A2971, Accounts!A:A, Accounts!G:G, 0)</f>
        <v>1734172818</v>
      </c>
      <c r="M2971" s="3" t="str">
        <f>_xlfn.XLOOKUP(A2971, Loan!A:A, Loan!D:D, "0")</f>
        <v>0</v>
      </c>
      <c r="N2971" s="3" t="str">
        <f>_xlfn.XLOOKUP(Customer8[[#This Row],[Account Number]],Transaction!C:C,Transaction!D:D)</f>
        <v>Online Payment</v>
      </c>
      <c r="O2971" s="3" t="str">
        <f>_xlfn.XLOOKUP(Customer8[[#This Row],[Account Number]], Transaction!C:C,Transaction!E:E)</f>
        <v>Internet Banking</v>
      </c>
      <c r="P2971" s="2">
        <f>_xlfn.XLOOKUP(Customer8[[#This Row],[Account Number]], Transaction!C:C,Transaction!F:F)</f>
        <v>44334</v>
      </c>
      <c r="Q2971" s="3">
        <f>Customer8[[#This Row],[Bank Deposit]]-Customer8[[#This Row],[Saving Accounts]]</f>
        <v>-732429.44259999995</v>
      </c>
      <c r="R2971" s="3">
        <f>IF(AND(K2971="Current", Customer8[[#This Row],[Balance]]&gt;500000), Customer8[[#This Row],[Balance]]*1.02, Customer8[[#This Row],[Balance]])</f>
        <v>-732429.44259999995</v>
      </c>
      <c r="S2971" s="3" t="str">
        <f>TEXT(Customer8[[#This Row],[Transaction_Date]], "MMM")</f>
        <v>May</v>
      </c>
      <c r="T2971" s="3" t="str">
        <f t="shared" si="46"/>
        <v>20-29 Yrs</v>
      </c>
      <c r="U2971" s="3" t="str">
        <f>TEXT(Customer8[[#This Row],[Transaction_Date]],"YYYY")</f>
        <v>2021</v>
      </c>
    </row>
    <row r="2972" spans="1:21" x14ac:dyDescent="0.35">
      <c r="A2972" t="s">
        <v>6030</v>
      </c>
      <c r="B2972">
        <v>603175786</v>
      </c>
      <c r="C2972">
        <v>48</v>
      </c>
      <c r="D2972" s="1">
        <v>35822.75</v>
      </c>
      <c r="E2972" t="s">
        <v>11</v>
      </c>
      <c r="F2972" t="s">
        <v>5988</v>
      </c>
      <c r="G2972" t="s">
        <v>2781</v>
      </c>
      <c r="H2972" s="3">
        <v>813793.20169999998</v>
      </c>
      <c r="I2972" s="3">
        <v>195926.0031</v>
      </c>
      <c r="J2972" t="s">
        <v>6031</v>
      </c>
      <c r="K2972" t="str">
        <f>_xlfn.XLOOKUP(A2972, Accounts!A:A, Accounts!E:E, "Not Found")</f>
        <v>Joint</v>
      </c>
      <c r="L2972" s="3">
        <f>_xlfn.XLOOKUP(A2972, Accounts!A:A, Accounts!G:G, 0)</f>
        <v>5193075</v>
      </c>
      <c r="M2972" s="3" t="str">
        <f>_xlfn.XLOOKUP(A2972, Loan!A:A, Loan!D:D, "0")</f>
        <v>0</v>
      </c>
      <c r="N2972" s="3" t="str">
        <f>_xlfn.XLOOKUP(Customer8[[#This Row],[Account Number]],Transaction!C:C,Transaction!D:D)</f>
        <v>Money Deposit</v>
      </c>
      <c r="O2972" s="3" t="str">
        <f>_xlfn.XLOOKUP(Customer8[[#This Row],[Account Number]], Transaction!C:C,Transaction!E:E)</f>
        <v>Bank</v>
      </c>
      <c r="P2972" s="2">
        <f>_xlfn.XLOOKUP(Customer8[[#This Row],[Account Number]], Transaction!C:C,Transaction!F:F)</f>
        <v>44360</v>
      </c>
      <c r="Q2972" s="3">
        <f>Customer8[[#This Row],[Bank Deposit]]-Customer8[[#This Row],[Saving Accounts]]</f>
        <v>617867.1986</v>
      </c>
      <c r="R2972" s="3">
        <f>IF(AND(K2972="Current", Customer8[[#This Row],[Balance]]&gt;500000), Customer8[[#This Row],[Balance]]*1.02, Customer8[[#This Row],[Balance]])</f>
        <v>617867.1986</v>
      </c>
      <c r="S2972" s="3" t="str">
        <f>TEXT(Customer8[[#This Row],[Transaction_Date]], "MMM")</f>
        <v>Jun</v>
      </c>
      <c r="T2972" s="3" t="str">
        <f t="shared" si="46"/>
        <v>40-49 Yrs</v>
      </c>
      <c r="U2972" s="3" t="str">
        <f>TEXT(Customer8[[#This Row],[Transaction_Date]],"YYYY")</f>
        <v>2021</v>
      </c>
    </row>
    <row r="2973" spans="1:21" x14ac:dyDescent="0.35">
      <c r="A2973" t="s">
        <v>6032</v>
      </c>
      <c r="B2973">
        <v>227936833</v>
      </c>
      <c r="C2973">
        <v>77</v>
      </c>
      <c r="D2973" s="1">
        <v>36630.5</v>
      </c>
      <c r="E2973" t="s">
        <v>11</v>
      </c>
      <c r="F2973" t="s">
        <v>124</v>
      </c>
      <c r="G2973" t="s">
        <v>2247</v>
      </c>
      <c r="H2973" s="3">
        <v>693032.68039999995</v>
      </c>
      <c r="I2973" s="3">
        <v>812105.49939999997</v>
      </c>
      <c r="J2973" t="s">
        <v>6033</v>
      </c>
      <c r="K2973" t="str">
        <f>_xlfn.XLOOKUP(A2973, Accounts!A:A, Accounts!E:E, "Not Found")</f>
        <v>Corporate</v>
      </c>
      <c r="L2973" s="3">
        <f>_xlfn.XLOOKUP(A2973, Accounts!A:A, Accounts!G:G, 0)</f>
        <v>27189888</v>
      </c>
      <c r="M2973" s="3" t="str">
        <f>_xlfn.XLOOKUP(A2973, Loan!A:A, Loan!D:D, "0")</f>
        <v>0</v>
      </c>
      <c r="N2973" s="3" t="str">
        <f>_xlfn.XLOOKUP(Customer8[[#This Row],[Account Number]],Transaction!C:C,Transaction!D:D)</f>
        <v>Cash Withdrawal</v>
      </c>
      <c r="O2973" s="3" t="str">
        <f>_xlfn.XLOOKUP(Customer8[[#This Row],[Account Number]], Transaction!C:C,Transaction!E:E)</f>
        <v>ATM</v>
      </c>
      <c r="P2973" s="2">
        <f>_xlfn.XLOOKUP(Customer8[[#This Row],[Account Number]], Transaction!C:C,Transaction!F:F)</f>
        <v>44637</v>
      </c>
      <c r="Q2973" s="3">
        <f>Customer8[[#This Row],[Bank Deposit]]-Customer8[[#This Row],[Saving Accounts]]</f>
        <v>-119072.81900000002</v>
      </c>
      <c r="R2973" s="3">
        <f>IF(AND(K2973="Current", Customer8[[#This Row],[Balance]]&gt;500000), Customer8[[#This Row],[Balance]]*1.02, Customer8[[#This Row],[Balance]])</f>
        <v>-119072.81900000002</v>
      </c>
      <c r="S2973" s="3" t="str">
        <f>TEXT(Customer8[[#This Row],[Transaction_Date]], "MMM")</f>
        <v>Mar</v>
      </c>
      <c r="T2973" s="3" t="str">
        <f t="shared" si="46"/>
        <v>70 Yrs &amp; Above</v>
      </c>
      <c r="U2973" s="3" t="str">
        <f>TEXT(Customer8[[#This Row],[Transaction_Date]],"YYYY")</f>
        <v>2022</v>
      </c>
    </row>
    <row r="2974" spans="1:21" x14ac:dyDescent="0.35">
      <c r="A2974" t="s">
        <v>6034</v>
      </c>
      <c r="B2974">
        <v>206373963</v>
      </c>
      <c r="C2974">
        <v>27</v>
      </c>
      <c r="D2974" s="1">
        <v>36123.25</v>
      </c>
      <c r="E2974" t="s">
        <v>741</v>
      </c>
      <c r="F2974" t="s">
        <v>124</v>
      </c>
      <c r="G2974" t="s">
        <v>2737</v>
      </c>
      <c r="H2974" s="3">
        <v>422389.5061</v>
      </c>
      <c r="I2974" s="3">
        <v>467526.55310000002</v>
      </c>
      <c r="J2974" t="s">
        <v>6035</v>
      </c>
      <c r="K2974" t="str">
        <f>_xlfn.XLOOKUP(A2974, Accounts!A:A, Accounts!E:E, "Not Found")</f>
        <v>Domiciliary</v>
      </c>
      <c r="L2974" s="3">
        <f>_xlfn.XLOOKUP(A2974, Accounts!A:A, Accounts!G:G, 0)</f>
        <v>2918150055</v>
      </c>
      <c r="M2974" s="3" t="str">
        <f>_xlfn.XLOOKUP(A2974, Loan!A:A, Loan!D:D, "0")</f>
        <v>0</v>
      </c>
      <c r="N2974" s="3" t="str">
        <f>_xlfn.XLOOKUP(Customer8[[#This Row],[Account Number]],Transaction!C:C,Transaction!D:D)</f>
        <v>Money Transfer</v>
      </c>
      <c r="O2974" s="3" t="str">
        <f>_xlfn.XLOOKUP(Customer8[[#This Row],[Account Number]], Transaction!C:C,Transaction!E:E)</f>
        <v>Mobile</v>
      </c>
      <c r="P2974" s="2">
        <f>_xlfn.XLOOKUP(Customer8[[#This Row],[Account Number]], Transaction!C:C,Transaction!F:F)</f>
        <v>44257</v>
      </c>
      <c r="Q2974" s="3">
        <f>Customer8[[#This Row],[Bank Deposit]]-Customer8[[#This Row],[Saving Accounts]]</f>
        <v>-45137.04700000002</v>
      </c>
      <c r="R2974" s="3">
        <f>IF(AND(K2974="Current", Customer8[[#This Row],[Balance]]&gt;500000), Customer8[[#This Row],[Balance]]*1.02, Customer8[[#This Row],[Balance]])</f>
        <v>-45137.04700000002</v>
      </c>
      <c r="S2974" s="3" t="str">
        <f>TEXT(Customer8[[#This Row],[Transaction_Date]], "MMM")</f>
        <v>Mar</v>
      </c>
      <c r="T2974" s="3" t="str">
        <f t="shared" si="46"/>
        <v>20-29 Yrs</v>
      </c>
      <c r="U2974" s="3" t="str">
        <f>TEXT(Customer8[[#This Row],[Transaction_Date]],"YYYY")</f>
        <v>2021</v>
      </c>
    </row>
    <row r="2975" spans="1:21" x14ac:dyDescent="0.35">
      <c r="A2975" t="s">
        <v>6036</v>
      </c>
      <c r="B2975">
        <v>305720354</v>
      </c>
      <c r="C2975">
        <v>65</v>
      </c>
      <c r="D2975" s="1">
        <v>38054.25</v>
      </c>
      <c r="E2975" t="s">
        <v>11</v>
      </c>
      <c r="F2975" t="s">
        <v>5970</v>
      </c>
      <c r="G2975" t="s">
        <v>2740</v>
      </c>
      <c r="H2975" s="3">
        <v>804974.99250000005</v>
      </c>
      <c r="I2975" s="3">
        <v>531122.91540000006</v>
      </c>
      <c r="J2975" t="s">
        <v>6037</v>
      </c>
      <c r="K2975" t="str">
        <f>_xlfn.XLOOKUP(A2975, Accounts!A:A, Accounts!E:E, "Not Found")</f>
        <v>Joint</v>
      </c>
      <c r="L2975" s="3">
        <f>_xlfn.XLOOKUP(A2975, Accounts!A:A, Accounts!G:G, 0)</f>
        <v>1393580304</v>
      </c>
      <c r="M2975" s="3" t="str">
        <f>_xlfn.XLOOKUP(A2975, Loan!A:A, Loan!D:D, "0")</f>
        <v>0</v>
      </c>
      <c r="N2975" s="3" t="str">
        <f>_xlfn.XLOOKUP(Customer8[[#This Row],[Account Number]],Transaction!C:C,Transaction!D:D)</f>
        <v>Money Transfer</v>
      </c>
      <c r="O2975" s="3" t="str">
        <f>_xlfn.XLOOKUP(Customer8[[#This Row],[Account Number]], Transaction!C:C,Transaction!E:E)</f>
        <v>Mobile</v>
      </c>
      <c r="P2975" s="2">
        <f>_xlfn.XLOOKUP(Customer8[[#This Row],[Account Number]], Transaction!C:C,Transaction!F:F)</f>
        <v>44578</v>
      </c>
      <c r="Q2975" s="3">
        <f>Customer8[[#This Row],[Bank Deposit]]-Customer8[[#This Row],[Saving Accounts]]</f>
        <v>273852.07709999999</v>
      </c>
      <c r="R2975" s="3">
        <f>IF(AND(K2975="Current", Customer8[[#This Row],[Balance]]&gt;500000), Customer8[[#This Row],[Balance]]*1.02, Customer8[[#This Row],[Balance]])</f>
        <v>273852.07709999999</v>
      </c>
      <c r="S2975" s="3" t="str">
        <f>TEXT(Customer8[[#This Row],[Transaction_Date]], "MMM")</f>
        <v>Jan</v>
      </c>
      <c r="T2975" s="3" t="str">
        <f t="shared" si="46"/>
        <v>60-69 Yrs</v>
      </c>
      <c r="U2975" s="3" t="str">
        <f>TEXT(Customer8[[#This Row],[Transaction_Date]],"YYYY")</f>
        <v>2022</v>
      </c>
    </row>
    <row r="2976" spans="1:21" x14ac:dyDescent="0.35">
      <c r="A2976" t="s">
        <v>6038</v>
      </c>
      <c r="B2976">
        <v>73607638</v>
      </c>
      <c r="C2976">
        <v>41</v>
      </c>
      <c r="D2976" s="1">
        <v>36352.25</v>
      </c>
      <c r="E2976" t="s">
        <v>741</v>
      </c>
      <c r="F2976" t="s">
        <v>5970</v>
      </c>
      <c r="G2976" t="s">
        <v>2756</v>
      </c>
      <c r="H2976" s="3">
        <v>466850.91859999998</v>
      </c>
      <c r="I2976" s="3">
        <v>743853.58409999998</v>
      </c>
      <c r="J2976" t="s">
        <v>6039</v>
      </c>
      <c r="K2976" t="str">
        <f>_xlfn.XLOOKUP(A2976, Accounts!A:A, Accounts!E:E, "Not Found")</f>
        <v>Current</v>
      </c>
      <c r="L2976" s="3">
        <f>_xlfn.XLOOKUP(A2976, Accounts!A:A, Accounts!G:G, 0)</f>
        <v>4702626825</v>
      </c>
      <c r="M2976" s="3" t="str">
        <f>_xlfn.XLOOKUP(A2976, Loan!A:A, Loan!D:D, "0")</f>
        <v>0</v>
      </c>
      <c r="N2976" s="3" t="str">
        <f>_xlfn.XLOOKUP(Customer8[[#This Row],[Account Number]],Transaction!C:C,Transaction!D:D)</f>
        <v>Money Transfer</v>
      </c>
      <c r="O2976" s="3" t="str">
        <f>_xlfn.XLOOKUP(Customer8[[#This Row],[Account Number]], Transaction!C:C,Transaction!E:E)</f>
        <v>Mobile</v>
      </c>
      <c r="P2976" s="2">
        <f>_xlfn.XLOOKUP(Customer8[[#This Row],[Account Number]], Transaction!C:C,Transaction!F:F)</f>
        <v>44578</v>
      </c>
      <c r="Q2976" s="3">
        <f>Customer8[[#This Row],[Bank Deposit]]-Customer8[[#This Row],[Saving Accounts]]</f>
        <v>-277002.6655</v>
      </c>
      <c r="R2976" s="3">
        <f>IF(AND(K2976="Current", Customer8[[#This Row],[Balance]]&gt;500000), Customer8[[#This Row],[Balance]]*1.02, Customer8[[#This Row],[Balance]])</f>
        <v>-277002.6655</v>
      </c>
      <c r="S2976" s="3" t="str">
        <f>TEXT(Customer8[[#This Row],[Transaction_Date]], "MMM")</f>
        <v>Jan</v>
      </c>
      <c r="T2976" s="3" t="str">
        <f t="shared" si="46"/>
        <v>40-49 Yrs</v>
      </c>
      <c r="U2976" s="3" t="str">
        <f>TEXT(Customer8[[#This Row],[Transaction_Date]],"YYYY")</f>
        <v>2022</v>
      </c>
    </row>
    <row r="2977" spans="1:21" x14ac:dyDescent="0.35">
      <c r="A2977" t="s">
        <v>6040</v>
      </c>
      <c r="B2977">
        <v>718195068</v>
      </c>
      <c r="C2977">
        <v>32</v>
      </c>
      <c r="D2977" s="1">
        <v>37995</v>
      </c>
      <c r="E2977" t="s">
        <v>11</v>
      </c>
      <c r="F2977" t="s">
        <v>5977</v>
      </c>
      <c r="G2977" t="s">
        <v>2848</v>
      </c>
      <c r="H2977" s="3">
        <v>933509.27439999999</v>
      </c>
      <c r="I2977" s="3">
        <v>223311.49350000001</v>
      </c>
      <c r="J2977" t="s">
        <v>6041</v>
      </c>
      <c r="K2977" t="str">
        <f>_xlfn.XLOOKUP(A2977, Accounts!A:A, Accounts!E:E, "Not Found")</f>
        <v>Fixed Deposit</v>
      </c>
      <c r="L2977" s="3">
        <f>_xlfn.XLOOKUP(A2977, Accounts!A:A, Accounts!G:G, 0)</f>
        <v>2126369988</v>
      </c>
      <c r="M2977" s="3" t="str">
        <f>_xlfn.XLOOKUP(A2977, Loan!A:A, Loan!D:D, "0")</f>
        <v>0</v>
      </c>
      <c r="N2977" s="3" t="str">
        <f>_xlfn.XLOOKUP(Customer8[[#This Row],[Account Number]],Transaction!C:C,Transaction!D:D)</f>
        <v>Money Transfer</v>
      </c>
      <c r="O2977" s="3" t="str">
        <f>_xlfn.XLOOKUP(Customer8[[#This Row],[Account Number]], Transaction!C:C,Transaction!E:E)</f>
        <v>Mobile</v>
      </c>
      <c r="P2977" s="2">
        <f>_xlfn.XLOOKUP(Customer8[[#This Row],[Account Number]], Transaction!C:C,Transaction!F:F)</f>
        <v>44647</v>
      </c>
      <c r="Q2977" s="3">
        <f>Customer8[[#This Row],[Bank Deposit]]-Customer8[[#This Row],[Saving Accounts]]</f>
        <v>710197.78090000001</v>
      </c>
      <c r="R2977" s="3">
        <f>IF(AND(K2977="Current", Customer8[[#This Row],[Balance]]&gt;500000), Customer8[[#This Row],[Balance]]*1.02, Customer8[[#This Row],[Balance]])</f>
        <v>710197.78090000001</v>
      </c>
      <c r="S2977" s="3" t="str">
        <f>TEXT(Customer8[[#This Row],[Transaction_Date]], "MMM")</f>
        <v>Mar</v>
      </c>
      <c r="T2977" s="3" t="str">
        <f t="shared" si="46"/>
        <v>30-39 Yrs</v>
      </c>
      <c r="U2977" s="3" t="str">
        <f>TEXT(Customer8[[#This Row],[Transaction_Date]],"YYYY")</f>
        <v>2022</v>
      </c>
    </row>
    <row r="2978" spans="1:21" x14ac:dyDescent="0.35">
      <c r="A2978" t="s">
        <v>6042</v>
      </c>
      <c r="B2978">
        <v>267895724</v>
      </c>
      <c r="C2978">
        <v>24</v>
      </c>
      <c r="D2978" s="1">
        <v>34211</v>
      </c>
      <c r="E2978" t="s">
        <v>741</v>
      </c>
      <c r="F2978" t="s">
        <v>5967</v>
      </c>
      <c r="G2978" t="s">
        <v>1333</v>
      </c>
      <c r="H2978" s="3">
        <v>764031.08290000004</v>
      </c>
      <c r="I2978" s="3">
        <v>195542.9589</v>
      </c>
      <c r="J2978" t="s">
        <v>6043</v>
      </c>
      <c r="K2978" t="str">
        <f>_xlfn.XLOOKUP(A2978, Accounts!A:A, Accounts!E:E, "Not Found")</f>
        <v>Current</v>
      </c>
      <c r="L2978" s="3">
        <f>_xlfn.XLOOKUP(A2978, Accounts!A:A, Accounts!G:G, 0)</f>
        <v>689741568</v>
      </c>
      <c r="M2978" s="3">
        <f>_xlfn.XLOOKUP(A2978, Loan!A:A, Loan!D:D, "0")</f>
        <v>488280256</v>
      </c>
      <c r="N2978" s="3" t="str">
        <f>_xlfn.XLOOKUP(Customer8[[#This Row],[Account Number]],Transaction!C:C,Transaction!D:D)</f>
        <v>Loan Payment</v>
      </c>
      <c r="O2978" s="3" t="str">
        <f>_xlfn.XLOOKUP(Customer8[[#This Row],[Account Number]], Transaction!C:C,Transaction!E:E)</f>
        <v>AFT</v>
      </c>
      <c r="P2978" s="2">
        <f>_xlfn.XLOOKUP(Customer8[[#This Row],[Account Number]], Transaction!C:C,Transaction!F:F)</f>
        <v>44674</v>
      </c>
      <c r="Q2978" s="3">
        <f>Customer8[[#This Row],[Bank Deposit]]-Customer8[[#This Row],[Saving Accounts]]</f>
        <v>568488.12400000007</v>
      </c>
      <c r="R2978" s="3">
        <f>IF(AND(K2978="Current", Customer8[[#This Row],[Balance]]&gt;500000), Customer8[[#This Row],[Balance]]*1.02, Customer8[[#This Row],[Balance]])</f>
        <v>579857.8864800001</v>
      </c>
      <c r="S2978" s="3" t="str">
        <f>TEXT(Customer8[[#This Row],[Transaction_Date]], "MMM")</f>
        <v>Apr</v>
      </c>
      <c r="T2978" s="3" t="str">
        <f t="shared" si="46"/>
        <v>20-29 Yrs</v>
      </c>
      <c r="U2978" s="3" t="str">
        <f>TEXT(Customer8[[#This Row],[Transaction_Date]],"YYYY")</f>
        <v>2022</v>
      </c>
    </row>
    <row r="2979" spans="1:21" x14ac:dyDescent="0.35">
      <c r="A2979" t="s">
        <v>6044</v>
      </c>
      <c r="B2979">
        <v>497837231</v>
      </c>
      <c r="C2979">
        <v>51</v>
      </c>
      <c r="D2979" s="1">
        <v>35887.25</v>
      </c>
      <c r="E2979" t="s">
        <v>741</v>
      </c>
      <c r="F2979" t="s">
        <v>5967</v>
      </c>
      <c r="G2979" t="s">
        <v>2416</v>
      </c>
      <c r="H2979" s="3">
        <v>834678.01740000001</v>
      </c>
      <c r="I2979" s="3">
        <v>904789.52060000005</v>
      </c>
      <c r="J2979" t="s">
        <v>6045</v>
      </c>
      <c r="K2979" t="str">
        <f>_xlfn.XLOOKUP(A2979, Accounts!A:A, Accounts!E:E, "Not Found")</f>
        <v>Domiciliary</v>
      </c>
      <c r="L2979" s="3">
        <f>_xlfn.XLOOKUP(A2979, Accounts!A:A, Accounts!G:G, 0)</f>
        <v>2178085707</v>
      </c>
      <c r="M2979" s="3" t="str">
        <f>_xlfn.XLOOKUP(A2979, Loan!A:A, Loan!D:D, "0")</f>
        <v>0</v>
      </c>
      <c r="N2979" s="3" t="str">
        <f>_xlfn.XLOOKUP(Customer8[[#This Row],[Account Number]],Transaction!C:C,Transaction!D:D)</f>
        <v>Cash Withdrawal</v>
      </c>
      <c r="O2979" s="3" t="str">
        <f>_xlfn.XLOOKUP(Customer8[[#This Row],[Account Number]], Transaction!C:C,Transaction!E:E)</f>
        <v>Bank</v>
      </c>
      <c r="P2979" s="2">
        <f>_xlfn.XLOOKUP(Customer8[[#This Row],[Account Number]], Transaction!C:C,Transaction!F:F)</f>
        <v>44566</v>
      </c>
      <c r="Q2979" s="3">
        <f>Customer8[[#This Row],[Bank Deposit]]-Customer8[[#This Row],[Saving Accounts]]</f>
        <v>-70111.503200000036</v>
      </c>
      <c r="R2979" s="3">
        <f>IF(AND(K2979="Current", Customer8[[#This Row],[Balance]]&gt;500000), Customer8[[#This Row],[Balance]]*1.02, Customer8[[#This Row],[Balance]])</f>
        <v>-70111.503200000036</v>
      </c>
      <c r="S2979" s="3" t="str">
        <f>TEXT(Customer8[[#This Row],[Transaction_Date]], "MMM")</f>
        <v>Jan</v>
      </c>
      <c r="T2979" s="3" t="str">
        <f t="shared" si="46"/>
        <v>50-59 Yrs</v>
      </c>
      <c r="U2979" s="3" t="str">
        <f>TEXT(Customer8[[#This Row],[Transaction_Date]],"YYYY")</f>
        <v>2022</v>
      </c>
    </row>
    <row r="2980" spans="1:21" x14ac:dyDescent="0.35">
      <c r="A2980" t="s">
        <v>6046</v>
      </c>
      <c r="B2980">
        <v>306590052</v>
      </c>
      <c r="C2980">
        <v>40</v>
      </c>
      <c r="D2980" s="1">
        <v>38725.75</v>
      </c>
      <c r="E2980" t="s">
        <v>11</v>
      </c>
      <c r="F2980" t="s">
        <v>5967</v>
      </c>
      <c r="G2980" t="s">
        <v>2743</v>
      </c>
      <c r="H2980" s="3">
        <v>317498.14150000003</v>
      </c>
      <c r="I2980" s="3">
        <v>929787.42429999996</v>
      </c>
      <c r="J2980" t="s">
        <v>6047</v>
      </c>
      <c r="K2980" t="str">
        <f>_xlfn.XLOOKUP(A2980, Accounts!A:A, Accounts!E:E, "Not Found")</f>
        <v>Current</v>
      </c>
      <c r="L2980" s="3">
        <f>_xlfn.XLOOKUP(A2980, Accounts!A:A, Accounts!G:G, 0)</f>
        <v>301311498</v>
      </c>
      <c r="M2980" s="3" t="str">
        <f>_xlfn.XLOOKUP(A2980, Loan!A:A, Loan!D:D, "0")</f>
        <v>0</v>
      </c>
      <c r="N2980" s="3" t="str">
        <f>_xlfn.XLOOKUP(Customer8[[#This Row],[Account Number]],Transaction!C:C,Transaction!D:D)</f>
        <v>Money Transfer</v>
      </c>
      <c r="O2980" s="3" t="str">
        <f>_xlfn.XLOOKUP(Customer8[[#This Row],[Account Number]], Transaction!C:C,Transaction!E:E)</f>
        <v>ATM</v>
      </c>
      <c r="P2980" s="2">
        <f>_xlfn.XLOOKUP(Customer8[[#This Row],[Account Number]], Transaction!C:C,Transaction!F:F)</f>
        <v>44409</v>
      </c>
      <c r="Q2980" s="3">
        <f>Customer8[[#This Row],[Bank Deposit]]-Customer8[[#This Row],[Saving Accounts]]</f>
        <v>-612289.28279999993</v>
      </c>
      <c r="R2980" s="3">
        <f>IF(AND(K2980="Current", Customer8[[#This Row],[Balance]]&gt;500000), Customer8[[#This Row],[Balance]]*1.02, Customer8[[#This Row],[Balance]])</f>
        <v>-612289.28279999993</v>
      </c>
      <c r="S2980" s="3" t="str">
        <f>TEXT(Customer8[[#This Row],[Transaction_Date]], "MMM")</f>
        <v>Aug</v>
      </c>
      <c r="T2980" s="3" t="str">
        <f t="shared" si="46"/>
        <v>40-49 Yrs</v>
      </c>
      <c r="U2980" s="3" t="str">
        <f>TEXT(Customer8[[#This Row],[Transaction_Date]],"YYYY")</f>
        <v>2021</v>
      </c>
    </row>
    <row r="2981" spans="1:21" x14ac:dyDescent="0.35">
      <c r="A2981" t="s">
        <v>6048</v>
      </c>
      <c r="B2981">
        <v>811940504</v>
      </c>
      <c r="C2981">
        <v>38</v>
      </c>
      <c r="D2981" s="1">
        <v>35286.5</v>
      </c>
      <c r="E2981" t="s">
        <v>741</v>
      </c>
      <c r="F2981" t="s">
        <v>5970</v>
      </c>
      <c r="G2981" t="s">
        <v>13</v>
      </c>
      <c r="H2981" s="3">
        <v>502154.06410000002</v>
      </c>
      <c r="I2981" s="3">
        <v>811785.19339999999</v>
      </c>
      <c r="J2981" t="s">
        <v>6049</v>
      </c>
      <c r="K2981" t="str">
        <f>_xlfn.XLOOKUP(A2981, Accounts!A:A, Accounts!E:E, "Not Found")</f>
        <v>Savings</v>
      </c>
      <c r="L2981" s="3">
        <f>_xlfn.XLOOKUP(A2981, Accounts!A:A, Accounts!G:G, 0)</f>
        <v>57704976</v>
      </c>
      <c r="M2981" s="3" t="str">
        <f>_xlfn.XLOOKUP(A2981, Loan!A:A, Loan!D:D, "0")</f>
        <v>0</v>
      </c>
      <c r="N2981" s="3" t="str">
        <f>_xlfn.XLOOKUP(Customer8[[#This Row],[Account Number]],Transaction!C:C,Transaction!D:D)</f>
        <v>Money Transfer</v>
      </c>
      <c r="O2981" s="3" t="str">
        <f>_xlfn.XLOOKUP(Customer8[[#This Row],[Account Number]], Transaction!C:C,Transaction!E:E)</f>
        <v>Mobile</v>
      </c>
      <c r="P2981" s="2">
        <f>_xlfn.XLOOKUP(Customer8[[#This Row],[Account Number]], Transaction!C:C,Transaction!F:F)</f>
        <v>44478</v>
      </c>
      <c r="Q2981" s="3">
        <f>Customer8[[#This Row],[Bank Deposit]]-Customer8[[#This Row],[Saving Accounts]]</f>
        <v>-309631.12929999997</v>
      </c>
      <c r="R2981" s="3">
        <f>IF(AND(K2981="Current", Customer8[[#This Row],[Balance]]&gt;500000), Customer8[[#This Row],[Balance]]*1.02, Customer8[[#This Row],[Balance]])</f>
        <v>-309631.12929999997</v>
      </c>
      <c r="S2981" s="3" t="str">
        <f>TEXT(Customer8[[#This Row],[Transaction_Date]], "MMM")</f>
        <v>Oct</v>
      </c>
      <c r="T2981" s="3" t="str">
        <f t="shared" si="46"/>
        <v>30-39 Yrs</v>
      </c>
      <c r="U2981" s="3" t="str">
        <f>TEXT(Customer8[[#This Row],[Transaction_Date]],"YYYY")</f>
        <v>2021</v>
      </c>
    </row>
    <row r="2982" spans="1:21" x14ac:dyDescent="0.35">
      <c r="A2982" t="s">
        <v>6050</v>
      </c>
      <c r="B2982">
        <v>474173583</v>
      </c>
      <c r="C2982">
        <v>40</v>
      </c>
      <c r="D2982" s="1">
        <v>38659.25</v>
      </c>
      <c r="E2982" t="s">
        <v>741</v>
      </c>
      <c r="F2982" t="s">
        <v>5988</v>
      </c>
      <c r="G2982" t="s">
        <v>2767</v>
      </c>
      <c r="H2982" s="3">
        <v>675231.01240000001</v>
      </c>
      <c r="I2982" s="3">
        <v>512709.47450000001</v>
      </c>
      <c r="J2982" t="s">
        <v>6051</v>
      </c>
      <c r="K2982" t="str">
        <f>_xlfn.XLOOKUP(A2982, Accounts!A:A, Accounts!E:E, "Not Found")</f>
        <v>Domiciliary</v>
      </c>
      <c r="L2982" s="3">
        <f>_xlfn.XLOOKUP(A2982, Accounts!A:A, Accounts!G:G, 0)</f>
        <v>634976892</v>
      </c>
      <c r="M2982" s="3" t="str">
        <f>_xlfn.XLOOKUP(A2982, Loan!A:A, Loan!D:D, "0")</f>
        <v>0</v>
      </c>
      <c r="N2982" s="3" t="str">
        <f>_xlfn.XLOOKUP(Customer8[[#This Row],[Account Number]],Transaction!C:C,Transaction!D:D)</f>
        <v>Cash Withdrawal</v>
      </c>
      <c r="O2982" s="3" t="str">
        <f>_xlfn.XLOOKUP(Customer8[[#This Row],[Account Number]], Transaction!C:C,Transaction!E:E)</f>
        <v>ATM</v>
      </c>
      <c r="P2982" s="2">
        <f>_xlfn.XLOOKUP(Customer8[[#This Row],[Account Number]], Transaction!C:C,Transaction!F:F)</f>
        <v>44229</v>
      </c>
      <c r="Q2982" s="3">
        <f>Customer8[[#This Row],[Bank Deposit]]-Customer8[[#This Row],[Saving Accounts]]</f>
        <v>162521.5379</v>
      </c>
      <c r="R2982" s="3">
        <f>IF(AND(K2982="Current", Customer8[[#This Row],[Balance]]&gt;500000), Customer8[[#This Row],[Balance]]*1.02, Customer8[[#This Row],[Balance]])</f>
        <v>162521.5379</v>
      </c>
      <c r="S2982" s="3" t="str">
        <f>TEXT(Customer8[[#This Row],[Transaction_Date]], "MMM")</f>
        <v>Feb</v>
      </c>
      <c r="T2982" s="3" t="str">
        <f t="shared" si="46"/>
        <v>40-49 Yrs</v>
      </c>
      <c r="U2982" s="3" t="str">
        <f>TEXT(Customer8[[#This Row],[Transaction_Date]],"YYYY")</f>
        <v>2021</v>
      </c>
    </row>
    <row r="2983" spans="1:21" x14ac:dyDescent="0.35">
      <c r="A2983" t="s">
        <v>6052</v>
      </c>
      <c r="B2983">
        <v>337589890</v>
      </c>
      <c r="C2983">
        <v>36</v>
      </c>
      <c r="D2983" s="1">
        <v>37718.25</v>
      </c>
      <c r="E2983" t="s">
        <v>741</v>
      </c>
      <c r="F2983" t="s">
        <v>5977</v>
      </c>
      <c r="G2983" t="s">
        <v>2759</v>
      </c>
      <c r="H2983" s="3">
        <v>251356.25469999999</v>
      </c>
      <c r="I2983" s="3">
        <v>281327.25880000001</v>
      </c>
      <c r="J2983" t="s">
        <v>6053</v>
      </c>
      <c r="K2983" t="str">
        <f>_xlfn.XLOOKUP(A2983, Accounts!A:A, Accounts!E:E, "Not Found")</f>
        <v>Current</v>
      </c>
      <c r="L2983" s="3">
        <f>_xlfn.XLOOKUP(A2983, Accounts!A:A, Accounts!G:G, 0)</f>
        <v>522962607</v>
      </c>
      <c r="M2983" s="3" t="str">
        <f>_xlfn.XLOOKUP(A2983, Loan!A:A, Loan!D:D, "0")</f>
        <v>0</v>
      </c>
      <c r="N2983" s="3" t="str">
        <f>_xlfn.XLOOKUP(Customer8[[#This Row],[Account Number]],Transaction!C:C,Transaction!D:D)</f>
        <v>Money Transfer</v>
      </c>
      <c r="O2983" s="3" t="str">
        <f>_xlfn.XLOOKUP(Customer8[[#This Row],[Account Number]], Transaction!C:C,Transaction!E:E)</f>
        <v>Mobile</v>
      </c>
      <c r="P2983" s="2">
        <f>_xlfn.XLOOKUP(Customer8[[#This Row],[Account Number]], Transaction!C:C,Transaction!F:F)</f>
        <v>44422</v>
      </c>
      <c r="Q2983" s="3">
        <f>Customer8[[#This Row],[Bank Deposit]]-Customer8[[#This Row],[Saving Accounts]]</f>
        <v>-29971.00410000002</v>
      </c>
      <c r="R2983" s="3">
        <f>IF(AND(K2983="Current", Customer8[[#This Row],[Balance]]&gt;500000), Customer8[[#This Row],[Balance]]*1.02, Customer8[[#This Row],[Balance]])</f>
        <v>-29971.00410000002</v>
      </c>
      <c r="S2983" s="3" t="str">
        <f>TEXT(Customer8[[#This Row],[Transaction_Date]], "MMM")</f>
        <v>Aug</v>
      </c>
      <c r="T2983" s="3" t="str">
        <f t="shared" si="46"/>
        <v>30-39 Yrs</v>
      </c>
      <c r="U2983" s="3" t="str">
        <f>TEXT(Customer8[[#This Row],[Transaction_Date]],"YYYY")</f>
        <v>2021</v>
      </c>
    </row>
    <row r="2984" spans="1:21" x14ac:dyDescent="0.35">
      <c r="A2984" t="s">
        <v>6054</v>
      </c>
      <c r="B2984">
        <v>710960755</v>
      </c>
      <c r="C2984">
        <v>48</v>
      </c>
      <c r="D2984" s="1">
        <v>35803.25</v>
      </c>
      <c r="E2984" t="s">
        <v>11</v>
      </c>
      <c r="F2984" t="s">
        <v>5977</v>
      </c>
      <c r="G2984" t="s">
        <v>2416</v>
      </c>
      <c r="H2984" s="3">
        <v>102677.766</v>
      </c>
      <c r="I2984" s="3">
        <v>416380.84499999997</v>
      </c>
      <c r="J2984" t="s">
        <v>6055</v>
      </c>
      <c r="K2984" t="str">
        <f>_xlfn.XLOOKUP(A2984, Accounts!A:A, Accounts!E:E, "Not Found")</f>
        <v>Corporate</v>
      </c>
      <c r="L2984" s="3">
        <f>_xlfn.XLOOKUP(A2984, Accounts!A:A, Accounts!G:G, 0)</f>
        <v>2734345442</v>
      </c>
      <c r="M2984" s="3" t="str">
        <f>_xlfn.XLOOKUP(A2984, Loan!A:A, Loan!D:D, "0")</f>
        <v>0</v>
      </c>
      <c r="N2984" s="3" t="str">
        <f>_xlfn.XLOOKUP(Customer8[[#This Row],[Account Number]],Transaction!C:C,Transaction!D:D)</f>
        <v>Online Payment</v>
      </c>
      <c r="O2984" s="3" t="str">
        <f>_xlfn.XLOOKUP(Customer8[[#This Row],[Account Number]], Transaction!C:C,Transaction!E:E)</f>
        <v>Mobile</v>
      </c>
      <c r="P2984" s="2">
        <f>_xlfn.XLOOKUP(Customer8[[#This Row],[Account Number]], Transaction!C:C,Transaction!F:F)</f>
        <v>44668</v>
      </c>
      <c r="Q2984" s="3">
        <f>Customer8[[#This Row],[Bank Deposit]]-Customer8[[#This Row],[Saving Accounts]]</f>
        <v>-313703.07899999997</v>
      </c>
      <c r="R2984" s="3">
        <f>IF(AND(K2984="Current", Customer8[[#This Row],[Balance]]&gt;500000), Customer8[[#This Row],[Balance]]*1.02, Customer8[[#This Row],[Balance]])</f>
        <v>-313703.07899999997</v>
      </c>
      <c r="S2984" s="3" t="str">
        <f>TEXT(Customer8[[#This Row],[Transaction_Date]], "MMM")</f>
        <v>Apr</v>
      </c>
      <c r="T2984" s="3" t="str">
        <f t="shared" si="46"/>
        <v>40-49 Yrs</v>
      </c>
      <c r="U2984" s="3" t="str">
        <f>TEXT(Customer8[[#This Row],[Transaction_Date]],"YYYY")</f>
        <v>2022</v>
      </c>
    </row>
    <row r="2985" spans="1:21" x14ac:dyDescent="0.35">
      <c r="A2985" t="s">
        <v>6056</v>
      </c>
      <c r="B2985">
        <v>63506705</v>
      </c>
      <c r="C2985">
        <v>20</v>
      </c>
      <c r="D2985" s="1">
        <v>36707</v>
      </c>
      <c r="E2985" t="s">
        <v>11</v>
      </c>
      <c r="F2985" t="s">
        <v>5988</v>
      </c>
      <c r="G2985" t="s">
        <v>1333</v>
      </c>
      <c r="H2985" s="3">
        <v>950404.40170000005</v>
      </c>
      <c r="I2985" s="3">
        <v>367675.54489999998</v>
      </c>
      <c r="J2985" t="s">
        <v>6057</v>
      </c>
      <c r="K2985" t="str">
        <f>_xlfn.XLOOKUP(A2985, Accounts!A:A, Accounts!E:E, "Not Found")</f>
        <v>Joint</v>
      </c>
      <c r="L2985" s="3">
        <f>_xlfn.XLOOKUP(A2985, Accounts!A:A, Accounts!G:G, 0)</f>
        <v>258230368</v>
      </c>
      <c r="M2985" s="3" t="str">
        <f>_xlfn.XLOOKUP(A2985, Loan!A:A, Loan!D:D, "0")</f>
        <v>0</v>
      </c>
      <c r="N2985" s="3" t="str">
        <f>_xlfn.XLOOKUP(Customer8[[#This Row],[Account Number]],Transaction!C:C,Transaction!D:D)</f>
        <v>Money Deposit</v>
      </c>
      <c r="O2985" s="3" t="str">
        <f>_xlfn.XLOOKUP(Customer8[[#This Row],[Account Number]], Transaction!C:C,Transaction!E:E)</f>
        <v>ATM</v>
      </c>
      <c r="P2985" s="2">
        <f>_xlfn.XLOOKUP(Customer8[[#This Row],[Account Number]], Transaction!C:C,Transaction!F:F)</f>
        <v>44272</v>
      </c>
      <c r="Q2985" s="3">
        <f>Customer8[[#This Row],[Bank Deposit]]-Customer8[[#This Row],[Saving Accounts]]</f>
        <v>582728.85680000007</v>
      </c>
      <c r="R2985" s="3">
        <f>IF(AND(K2985="Current", Customer8[[#This Row],[Balance]]&gt;500000), Customer8[[#This Row],[Balance]]*1.02, Customer8[[#This Row],[Balance]])</f>
        <v>582728.85680000007</v>
      </c>
      <c r="S2985" s="3" t="str">
        <f>TEXT(Customer8[[#This Row],[Transaction_Date]], "MMM")</f>
        <v>Mar</v>
      </c>
      <c r="T2985" s="3" t="str">
        <f t="shared" si="46"/>
        <v>20-29 Yrs</v>
      </c>
      <c r="U2985" s="3" t="str">
        <f>TEXT(Customer8[[#This Row],[Transaction_Date]],"YYYY")</f>
        <v>2021</v>
      </c>
    </row>
    <row r="2986" spans="1:21" x14ac:dyDescent="0.35">
      <c r="A2986" t="s">
        <v>6058</v>
      </c>
      <c r="B2986">
        <v>260853016</v>
      </c>
      <c r="C2986">
        <v>22</v>
      </c>
      <c r="D2986" s="1">
        <v>32843.75</v>
      </c>
      <c r="E2986" t="s">
        <v>741</v>
      </c>
      <c r="F2986" t="s">
        <v>5967</v>
      </c>
      <c r="G2986" t="s">
        <v>1333</v>
      </c>
      <c r="H2986" s="3">
        <v>820166.86880000005</v>
      </c>
      <c r="I2986" s="3">
        <v>229263.2427</v>
      </c>
      <c r="J2986" t="s">
        <v>6059</v>
      </c>
      <c r="K2986" t="str">
        <f>_xlfn.XLOOKUP(A2986, Accounts!A:A, Accounts!E:E, "Not Found")</f>
        <v>Domiciliary</v>
      </c>
      <c r="L2986" s="3">
        <f>_xlfn.XLOOKUP(A2986, Accounts!A:A, Accounts!G:G, 0)</f>
        <v>12700521</v>
      </c>
      <c r="M2986" s="3" t="str">
        <f>_xlfn.XLOOKUP(A2986, Loan!A:A, Loan!D:D, "0")</f>
        <v>0</v>
      </c>
      <c r="N2986" s="3" t="str">
        <f>_xlfn.XLOOKUP(Customer8[[#This Row],[Account Number]],Transaction!C:C,Transaction!D:D)</f>
        <v>Money Deposit</v>
      </c>
      <c r="O2986" s="3" t="str">
        <f>_xlfn.XLOOKUP(Customer8[[#This Row],[Account Number]], Transaction!C:C,Transaction!E:E)</f>
        <v>ATM</v>
      </c>
      <c r="P2986" s="2">
        <f>_xlfn.XLOOKUP(Customer8[[#This Row],[Account Number]], Transaction!C:C,Transaction!F:F)</f>
        <v>44245</v>
      </c>
      <c r="Q2986" s="3">
        <f>Customer8[[#This Row],[Bank Deposit]]-Customer8[[#This Row],[Saving Accounts]]</f>
        <v>590903.62609999999</v>
      </c>
      <c r="R2986" s="3">
        <f>IF(AND(K2986="Current", Customer8[[#This Row],[Balance]]&gt;500000), Customer8[[#This Row],[Balance]]*1.02, Customer8[[#This Row],[Balance]])</f>
        <v>590903.62609999999</v>
      </c>
      <c r="S2986" s="3" t="str">
        <f>TEXT(Customer8[[#This Row],[Transaction_Date]], "MMM")</f>
        <v>Feb</v>
      </c>
      <c r="T2986" s="3" t="str">
        <f t="shared" si="46"/>
        <v>20-29 Yrs</v>
      </c>
      <c r="U2986" s="3" t="str">
        <f>TEXT(Customer8[[#This Row],[Transaction_Date]],"YYYY")</f>
        <v>2021</v>
      </c>
    </row>
    <row r="2987" spans="1:21" x14ac:dyDescent="0.35">
      <c r="A2987" t="s">
        <v>4985</v>
      </c>
      <c r="B2987">
        <v>994777450</v>
      </c>
      <c r="C2987">
        <v>75</v>
      </c>
      <c r="D2987" s="1">
        <v>37778.5</v>
      </c>
      <c r="E2987" t="s">
        <v>11</v>
      </c>
      <c r="F2987" t="s">
        <v>5967</v>
      </c>
      <c r="G2987" t="s">
        <v>2746</v>
      </c>
      <c r="H2987" s="3">
        <v>879406.47759999998</v>
      </c>
      <c r="I2987" s="3">
        <v>227263.85130000001</v>
      </c>
      <c r="J2987" t="s">
        <v>6060</v>
      </c>
      <c r="K2987" t="str">
        <f>_xlfn.XLOOKUP(A2987, Accounts!A:A, Accounts!E:E, "Not Found")</f>
        <v>Domiciliary</v>
      </c>
      <c r="L2987" s="3">
        <f>_xlfn.XLOOKUP(A2987, Accounts!A:A, Accounts!G:G, 0)</f>
        <v>1148613099</v>
      </c>
      <c r="M2987" s="3" t="str">
        <f>_xlfn.XLOOKUP(A2987, Loan!A:A, Loan!D:D, "0")</f>
        <v>0</v>
      </c>
      <c r="N2987" s="3" t="str">
        <f>_xlfn.XLOOKUP(Customer8[[#This Row],[Account Number]],Transaction!C:C,Transaction!D:D)</f>
        <v>Online Payment</v>
      </c>
      <c r="O2987" s="3" t="str">
        <f>_xlfn.XLOOKUP(Customer8[[#This Row],[Account Number]], Transaction!C:C,Transaction!E:E)</f>
        <v>Internet Banking</v>
      </c>
      <c r="P2987" s="2">
        <f>_xlfn.XLOOKUP(Customer8[[#This Row],[Account Number]], Transaction!C:C,Transaction!F:F)</f>
        <v>44232</v>
      </c>
      <c r="Q2987" s="3">
        <f>Customer8[[#This Row],[Bank Deposit]]-Customer8[[#This Row],[Saving Accounts]]</f>
        <v>652142.6263</v>
      </c>
      <c r="R2987" s="3">
        <f>IF(AND(K2987="Current", Customer8[[#This Row],[Balance]]&gt;500000), Customer8[[#This Row],[Balance]]*1.02, Customer8[[#This Row],[Balance]])</f>
        <v>652142.6263</v>
      </c>
      <c r="S2987" s="3" t="str">
        <f>TEXT(Customer8[[#This Row],[Transaction_Date]], "MMM")</f>
        <v>Feb</v>
      </c>
      <c r="T2987" s="3" t="str">
        <f t="shared" si="46"/>
        <v>70 Yrs &amp; Above</v>
      </c>
      <c r="U2987" s="3" t="str">
        <f>TEXT(Customer8[[#This Row],[Transaction_Date]],"YYYY")</f>
        <v>2021</v>
      </c>
    </row>
    <row r="2988" spans="1:21" x14ac:dyDescent="0.35">
      <c r="A2988" t="s">
        <v>6061</v>
      </c>
      <c r="B2988">
        <v>254207692</v>
      </c>
      <c r="C2988">
        <v>47</v>
      </c>
      <c r="D2988" s="1">
        <v>38052</v>
      </c>
      <c r="E2988" t="s">
        <v>741</v>
      </c>
      <c r="F2988" t="s">
        <v>5970</v>
      </c>
      <c r="G2988" t="s">
        <v>1876</v>
      </c>
      <c r="H2988" s="3">
        <v>712363.39410000003</v>
      </c>
      <c r="I2988" s="3">
        <v>279325.01500000001</v>
      </c>
      <c r="J2988" t="s">
        <v>6062</v>
      </c>
      <c r="K2988" t="str">
        <f>_xlfn.XLOOKUP(A2988, Accounts!A:A, Accounts!E:E, "Not Found")</f>
        <v>Joint</v>
      </c>
      <c r="L2988" s="3">
        <f>_xlfn.XLOOKUP(A2988, Accounts!A:A, Accounts!G:G, 0)</f>
        <v>1703894395</v>
      </c>
      <c r="M2988" s="3">
        <f>_xlfn.XLOOKUP(A2988, Loan!A:A, Loan!D:D, "0")</f>
        <v>5667882222</v>
      </c>
      <c r="N2988" s="3" t="str">
        <f>_xlfn.XLOOKUP(Customer8[[#This Row],[Account Number]],Transaction!C:C,Transaction!D:D)</f>
        <v>Loan Payment</v>
      </c>
      <c r="O2988" s="3" t="str">
        <f>_xlfn.XLOOKUP(Customer8[[#This Row],[Account Number]], Transaction!C:C,Transaction!E:E)</f>
        <v>ACH</v>
      </c>
      <c r="P2988" s="2">
        <f>_xlfn.XLOOKUP(Customer8[[#This Row],[Account Number]], Transaction!C:C,Transaction!F:F)</f>
        <v>44307</v>
      </c>
      <c r="Q2988" s="3">
        <f>Customer8[[#This Row],[Bank Deposit]]-Customer8[[#This Row],[Saving Accounts]]</f>
        <v>433038.37910000002</v>
      </c>
      <c r="R2988" s="3">
        <f>IF(AND(K2988="Current", Customer8[[#This Row],[Balance]]&gt;500000), Customer8[[#This Row],[Balance]]*1.02, Customer8[[#This Row],[Balance]])</f>
        <v>433038.37910000002</v>
      </c>
      <c r="S2988" s="3" t="str">
        <f>TEXT(Customer8[[#This Row],[Transaction_Date]], "MMM")</f>
        <v>Apr</v>
      </c>
      <c r="T2988" s="3" t="str">
        <f t="shared" si="46"/>
        <v>40-49 Yrs</v>
      </c>
      <c r="U2988" s="3" t="str">
        <f>TEXT(Customer8[[#This Row],[Transaction_Date]],"YYYY")</f>
        <v>2021</v>
      </c>
    </row>
    <row r="2989" spans="1:21" x14ac:dyDescent="0.35">
      <c r="A2989" t="s">
        <v>6063</v>
      </c>
      <c r="B2989">
        <v>825826622</v>
      </c>
      <c r="C2989">
        <v>19</v>
      </c>
      <c r="D2989" s="1">
        <v>33790</v>
      </c>
      <c r="E2989" t="s">
        <v>11</v>
      </c>
      <c r="F2989" t="s">
        <v>5988</v>
      </c>
      <c r="G2989" t="s">
        <v>2575</v>
      </c>
      <c r="H2989" s="3">
        <v>80334.912200000006</v>
      </c>
      <c r="I2989" s="3">
        <v>331031.86790000001</v>
      </c>
      <c r="J2989" t="s">
        <v>6064</v>
      </c>
      <c r="K2989" t="str">
        <f>_xlfn.XLOOKUP(A2989, Accounts!A:A, Accounts!E:E, "Not Found")</f>
        <v>Domiciliary</v>
      </c>
      <c r="L2989" s="3">
        <f>_xlfn.XLOOKUP(A2989, Accounts!A:A, Accounts!G:G, 0)</f>
        <v>668022317</v>
      </c>
      <c r="M2989" s="3">
        <f>_xlfn.XLOOKUP(A2989, Loan!A:A, Loan!D:D, "0")</f>
        <v>38642399</v>
      </c>
      <c r="N2989" s="3" t="str">
        <f>_xlfn.XLOOKUP(Customer8[[#This Row],[Account Number]],Transaction!C:C,Transaction!D:D)</f>
        <v>Loan Payment</v>
      </c>
      <c r="O2989" s="3" t="str">
        <f>_xlfn.XLOOKUP(Customer8[[#This Row],[Account Number]], Transaction!C:C,Transaction!E:E)</f>
        <v>Mobile</v>
      </c>
      <c r="P2989" s="2">
        <f>_xlfn.XLOOKUP(Customer8[[#This Row],[Account Number]], Transaction!C:C,Transaction!F:F)</f>
        <v>44484</v>
      </c>
      <c r="Q2989" s="3">
        <f>Customer8[[#This Row],[Bank Deposit]]-Customer8[[#This Row],[Saving Accounts]]</f>
        <v>-250696.95569999999</v>
      </c>
      <c r="R2989" s="3">
        <f>IF(AND(K2989="Current", Customer8[[#This Row],[Balance]]&gt;500000), Customer8[[#This Row],[Balance]]*1.02, Customer8[[#This Row],[Balance]])</f>
        <v>-250696.95569999999</v>
      </c>
      <c r="S2989" s="3" t="str">
        <f>TEXT(Customer8[[#This Row],[Transaction_Date]], "MMM")</f>
        <v>Oct</v>
      </c>
      <c r="T2989" s="3" t="str">
        <f t="shared" si="46"/>
        <v>Below 20 Yrs</v>
      </c>
      <c r="U2989" s="3" t="str">
        <f>TEXT(Customer8[[#This Row],[Transaction_Date]],"YYYY")</f>
        <v>2021</v>
      </c>
    </row>
    <row r="2990" spans="1:21" x14ac:dyDescent="0.35">
      <c r="A2990" t="s">
        <v>6065</v>
      </c>
      <c r="B2990">
        <v>318126840</v>
      </c>
      <c r="C2990">
        <v>48</v>
      </c>
      <c r="D2990" s="1">
        <v>36262.25</v>
      </c>
      <c r="E2990" t="s">
        <v>11</v>
      </c>
      <c r="F2990" t="s">
        <v>5977</v>
      </c>
      <c r="G2990" t="s">
        <v>2737</v>
      </c>
      <c r="H2990" s="3">
        <v>977166.18449999997</v>
      </c>
      <c r="I2990" s="3">
        <v>201883.66450000001</v>
      </c>
      <c r="J2990" t="s">
        <v>6066</v>
      </c>
      <c r="K2990" t="str">
        <f>_xlfn.XLOOKUP(A2990, Accounts!A:A, Accounts!E:E, "Not Found")</f>
        <v>Corporate</v>
      </c>
      <c r="L2990" s="3">
        <f>_xlfn.XLOOKUP(A2990, Accounts!A:A, Accounts!G:G, 0)</f>
        <v>3578207643</v>
      </c>
      <c r="M2990" s="3" t="str">
        <f>_xlfn.XLOOKUP(A2990, Loan!A:A, Loan!D:D, "0")</f>
        <v>0</v>
      </c>
      <c r="N2990" s="3" t="str">
        <f>_xlfn.XLOOKUP(Customer8[[#This Row],[Account Number]],Transaction!C:C,Transaction!D:D)</f>
        <v>Online Payment</v>
      </c>
      <c r="O2990" s="3" t="str">
        <f>_xlfn.XLOOKUP(Customer8[[#This Row],[Account Number]], Transaction!C:C,Transaction!E:E)</f>
        <v>Mobile</v>
      </c>
      <c r="P2990" s="2">
        <f>_xlfn.XLOOKUP(Customer8[[#This Row],[Account Number]], Transaction!C:C,Transaction!F:F)</f>
        <v>44513</v>
      </c>
      <c r="Q2990" s="3">
        <f>Customer8[[#This Row],[Bank Deposit]]-Customer8[[#This Row],[Saving Accounts]]</f>
        <v>775282.52</v>
      </c>
      <c r="R2990" s="3">
        <f>IF(AND(K2990="Current", Customer8[[#This Row],[Balance]]&gt;500000), Customer8[[#This Row],[Balance]]*1.02, Customer8[[#This Row],[Balance]])</f>
        <v>775282.52</v>
      </c>
      <c r="S2990" s="3" t="str">
        <f>TEXT(Customer8[[#This Row],[Transaction_Date]], "MMM")</f>
        <v>Nov</v>
      </c>
      <c r="T2990" s="3" t="str">
        <f t="shared" si="46"/>
        <v>40-49 Yrs</v>
      </c>
      <c r="U2990" s="3" t="str">
        <f>TEXT(Customer8[[#This Row],[Transaction_Date]],"YYYY")</f>
        <v>2021</v>
      </c>
    </row>
    <row r="2991" spans="1:21" x14ac:dyDescent="0.35">
      <c r="A2991" t="s">
        <v>6067</v>
      </c>
      <c r="B2991">
        <v>403033646</v>
      </c>
      <c r="C2991">
        <v>42</v>
      </c>
      <c r="D2991" s="1">
        <v>36152</v>
      </c>
      <c r="E2991" t="s">
        <v>741</v>
      </c>
      <c r="F2991" t="s">
        <v>124</v>
      </c>
      <c r="G2991" t="s">
        <v>2776</v>
      </c>
      <c r="H2991" s="3">
        <v>314739.71629999997</v>
      </c>
      <c r="I2991" s="3">
        <v>477754.81900000002</v>
      </c>
      <c r="J2991" t="s">
        <v>6068</v>
      </c>
      <c r="K2991" t="str">
        <f>_xlfn.XLOOKUP(A2991, Accounts!A:A, Accounts!E:E, "Not Found")</f>
        <v>Domiciliary</v>
      </c>
      <c r="L2991" s="3">
        <f>_xlfn.XLOOKUP(A2991, Accounts!A:A, Accounts!G:G, 0)</f>
        <v>1654205796</v>
      </c>
      <c r="M2991" s="3" t="str">
        <f>_xlfn.XLOOKUP(A2991, Loan!A:A, Loan!D:D, "0")</f>
        <v>0</v>
      </c>
      <c r="N2991" s="3" t="str">
        <f>_xlfn.XLOOKUP(Customer8[[#This Row],[Account Number]],Transaction!C:C,Transaction!D:D)</f>
        <v>Money Deposit</v>
      </c>
      <c r="O2991" s="3" t="str">
        <f>_xlfn.XLOOKUP(Customer8[[#This Row],[Account Number]], Transaction!C:C,Transaction!E:E)</f>
        <v>Bank</v>
      </c>
      <c r="P2991" s="2">
        <f>_xlfn.XLOOKUP(Customer8[[#This Row],[Account Number]], Transaction!C:C,Transaction!F:F)</f>
        <v>44281</v>
      </c>
      <c r="Q2991" s="3">
        <f>Customer8[[#This Row],[Bank Deposit]]-Customer8[[#This Row],[Saving Accounts]]</f>
        <v>-163015.10270000005</v>
      </c>
      <c r="R2991" s="3">
        <f>IF(AND(K2991="Current", Customer8[[#This Row],[Balance]]&gt;500000), Customer8[[#This Row],[Balance]]*1.02, Customer8[[#This Row],[Balance]])</f>
        <v>-163015.10270000005</v>
      </c>
      <c r="S2991" s="3" t="str">
        <f>TEXT(Customer8[[#This Row],[Transaction_Date]], "MMM")</f>
        <v>Mar</v>
      </c>
      <c r="T2991" s="3" t="str">
        <f t="shared" si="46"/>
        <v>40-49 Yrs</v>
      </c>
      <c r="U2991" s="3" t="str">
        <f>TEXT(Customer8[[#This Row],[Transaction_Date]],"YYYY")</f>
        <v>2021</v>
      </c>
    </row>
    <row r="2992" spans="1:21" x14ac:dyDescent="0.35">
      <c r="A2992" t="s">
        <v>6069</v>
      </c>
      <c r="B2992">
        <v>558451073</v>
      </c>
      <c r="C2992">
        <v>22</v>
      </c>
      <c r="D2992" s="1">
        <v>37949.5</v>
      </c>
      <c r="E2992" t="s">
        <v>11</v>
      </c>
      <c r="F2992" t="s">
        <v>5988</v>
      </c>
      <c r="G2992" t="s">
        <v>2771</v>
      </c>
      <c r="H2992" s="3">
        <v>157483.81690000001</v>
      </c>
      <c r="I2992" s="3">
        <v>992719.45169999998</v>
      </c>
      <c r="J2992" t="s">
        <v>6070</v>
      </c>
      <c r="K2992" t="str">
        <f>_xlfn.XLOOKUP(A2992, Accounts!A:A, Accounts!E:E, "Not Found")</f>
        <v>Domiciliary</v>
      </c>
      <c r="L2992" s="3">
        <f>_xlfn.XLOOKUP(A2992, Accounts!A:A, Accounts!G:G, 0)</f>
        <v>2505587616</v>
      </c>
      <c r="M2992" s="3" t="str">
        <f>_xlfn.XLOOKUP(A2992, Loan!A:A, Loan!D:D, "0")</f>
        <v>0</v>
      </c>
      <c r="N2992" s="3" t="str">
        <f>_xlfn.XLOOKUP(Customer8[[#This Row],[Account Number]],Transaction!C:C,Transaction!D:D)</f>
        <v>Money Transfer</v>
      </c>
      <c r="O2992" s="3" t="str">
        <f>_xlfn.XLOOKUP(Customer8[[#This Row],[Account Number]], Transaction!C:C,Transaction!E:E)</f>
        <v>Internet Banking</v>
      </c>
      <c r="P2992" s="2">
        <f>_xlfn.XLOOKUP(Customer8[[#This Row],[Account Number]], Transaction!C:C,Transaction!F:F)</f>
        <v>44285</v>
      </c>
      <c r="Q2992" s="3">
        <f>Customer8[[#This Row],[Bank Deposit]]-Customer8[[#This Row],[Saving Accounts]]</f>
        <v>-835235.6348</v>
      </c>
      <c r="R2992" s="3">
        <f>IF(AND(K2992="Current", Customer8[[#This Row],[Balance]]&gt;500000), Customer8[[#This Row],[Balance]]*1.02, Customer8[[#This Row],[Balance]])</f>
        <v>-835235.6348</v>
      </c>
      <c r="S2992" s="3" t="str">
        <f>TEXT(Customer8[[#This Row],[Transaction_Date]], "MMM")</f>
        <v>Mar</v>
      </c>
      <c r="T2992" s="3" t="str">
        <f t="shared" si="46"/>
        <v>20-29 Yrs</v>
      </c>
      <c r="U2992" s="3" t="str">
        <f>TEXT(Customer8[[#This Row],[Transaction_Date]],"YYYY")</f>
        <v>2021</v>
      </c>
    </row>
    <row r="2993" spans="1:21" x14ac:dyDescent="0.35">
      <c r="A2993" t="s">
        <v>6071</v>
      </c>
      <c r="B2993">
        <v>343407440</v>
      </c>
      <c r="C2993">
        <v>81</v>
      </c>
      <c r="D2993" s="1">
        <v>33474.75</v>
      </c>
      <c r="E2993" t="s">
        <v>11</v>
      </c>
      <c r="F2993" t="s">
        <v>5988</v>
      </c>
      <c r="G2993" t="s">
        <v>2746</v>
      </c>
      <c r="H2993" s="3">
        <v>924993.89789999998</v>
      </c>
      <c r="I2993" s="3">
        <v>375717.97830000002</v>
      </c>
      <c r="J2993" t="s">
        <v>6072</v>
      </c>
      <c r="K2993" t="str">
        <f>_xlfn.XLOOKUP(A2993, Accounts!A:A, Accounts!E:E, "Not Found")</f>
        <v>Domiciliary</v>
      </c>
      <c r="L2993" s="3">
        <f>_xlfn.XLOOKUP(A2993, Accounts!A:A, Accounts!G:G, 0)</f>
        <v>28616328</v>
      </c>
      <c r="M2993" s="3" t="str">
        <f>_xlfn.XLOOKUP(A2993, Loan!A:A, Loan!D:D, "0")</f>
        <v>0</v>
      </c>
      <c r="N2993" s="3" t="str">
        <f>_xlfn.XLOOKUP(Customer8[[#This Row],[Account Number]],Transaction!C:C,Transaction!D:D)</f>
        <v>Checks</v>
      </c>
      <c r="O2993" s="3" t="str">
        <f>_xlfn.XLOOKUP(Customer8[[#This Row],[Account Number]], Transaction!C:C,Transaction!E:E)</f>
        <v>Bank</v>
      </c>
      <c r="P2993" s="2">
        <f>_xlfn.XLOOKUP(Customer8[[#This Row],[Account Number]], Transaction!C:C,Transaction!F:F)</f>
        <v>44635</v>
      </c>
      <c r="Q2993" s="3">
        <f>Customer8[[#This Row],[Bank Deposit]]-Customer8[[#This Row],[Saving Accounts]]</f>
        <v>549275.91959999991</v>
      </c>
      <c r="R2993" s="3">
        <f>IF(AND(K2993="Current", Customer8[[#This Row],[Balance]]&gt;500000), Customer8[[#This Row],[Balance]]*1.02, Customer8[[#This Row],[Balance]])</f>
        <v>549275.91959999991</v>
      </c>
      <c r="S2993" s="3" t="str">
        <f>TEXT(Customer8[[#This Row],[Transaction_Date]], "MMM")</f>
        <v>Mar</v>
      </c>
      <c r="T2993" s="3" t="str">
        <f t="shared" si="46"/>
        <v>70 Yrs &amp; Above</v>
      </c>
      <c r="U2993" s="3" t="str">
        <f>TEXT(Customer8[[#This Row],[Transaction_Date]],"YYYY")</f>
        <v>2022</v>
      </c>
    </row>
    <row r="2994" spans="1:21" x14ac:dyDescent="0.35">
      <c r="A2994" t="s">
        <v>6073</v>
      </c>
      <c r="B2994">
        <v>304071750</v>
      </c>
      <c r="C2994">
        <v>61</v>
      </c>
      <c r="D2994" s="1">
        <v>36713.75</v>
      </c>
      <c r="E2994" t="s">
        <v>11</v>
      </c>
      <c r="F2994" t="s">
        <v>124</v>
      </c>
      <c r="G2994" t="s">
        <v>2737</v>
      </c>
      <c r="H2994" s="3">
        <v>184502.8395</v>
      </c>
      <c r="I2994" s="3">
        <v>401667.09570000001</v>
      </c>
      <c r="J2994" t="s">
        <v>6074</v>
      </c>
      <c r="K2994" t="str">
        <f>_xlfn.XLOOKUP(A2994, Accounts!A:A, Accounts!E:E, "Not Found")</f>
        <v>Domiciliary</v>
      </c>
      <c r="L2994" s="3">
        <f>_xlfn.XLOOKUP(A2994, Accounts!A:A, Accounts!G:G, 0)</f>
        <v>16255904</v>
      </c>
      <c r="M2994" s="3" t="str">
        <f>_xlfn.XLOOKUP(A2994, Loan!A:A, Loan!D:D, "0")</f>
        <v>0</v>
      </c>
      <c r="N2994" s="3" t="str">
        <f>_xlfn.XLOOKUP(Customer8[[#This Row],[Account Number]],Transaction!C:C,Transaction!D:D)</f>
        <v>Money Deposit</v>
      </c>
      <c r="O2994" s="3" t="str">
        <f>_xlfn.XLOOKUP(Customer8[[#This Row],[Account Number]], Transaction!C:C,Transaction!E:E)</f>
        <v>Bank</v>
      </c>
      <c r="P2994" s="2">
        <f>_xlfn.XLOOKUP(Customer8[[#This Row],[Account Number]], Transaction!C:C,Transaction!F:F)</f>
        <v>44541</v>
      </c>
      <c r="Q2994" s="3">
        <f>Customer8[[#This Row],[Bank Deposit]]-Customer8[[#This Row],[Saving Accounts]]</f>
        <v>-217164.2562</v>
      </c>
      <c r="R2994" s="3">
        <f>IF(AND(K2994="Current", Customer8[[#This Row],[Balance]]&gt;500000), Customer8[[#This Row],[Balance]]*1.02, Customer8[[#This Row],[Balance]])</f>
        <v>-217164.2562</v>
      </c>
      <c r="S2994" s="3" t="str">
        <f>TEXT(Customer8[[#This Row],[Transaction_Date]], "MMM")</f>
        <v>Dec</v>
      </c>
      <c r="T2994" s="3" t="str">
        <f t="shared" si="46"/>
        <v>60-69 Yrs</v>
      </c>
      <c r="U2994" s="3" t="str">
        <f>TEXT(Customer8[[#This Row],[Transaction_Date]],"YYYY")</f>
        <v>2021</v>
      </c>
    </row>
    <row r="2995" spans="1:21" x14ac:dyDescent="0.35">
      <c r="A2995" t="s">
        <v>6075</v>
      </c>
      <c r="B2995">
        <v>720504346</v>
      </c>
      <c r="C2995">
        <v>65</v>
      </c>
      <c r="D2995" s="1">
        <v>32959.75</v>
      </c>
      <c r="E2995" t="s">
        <v>11</v>
      </c>
      <c r="F2995" t="s">
        <v>124</v>
      </c>
      <c r="G2995" t="s">
        <v>2734</v>
      </c>
      <c r="H2995" s="3">
        <v>440661.49969999999</v>
      </c>
      <c r="I2995" s="3">
        <v>654039.50959999999</v>
      </c>
      <c r="J2995" t="s">
        <v>6076</v>
      </c>
      <c r="K2995" t="str">
        <f>_xlfn.XLOOKUP(A2995, Accounts!A:A, Accounts!E:E, "Not Found")</f>
        <v>Current</v>
      </c>
      <c r="L2995" s="3">
        <f>_xlfn.XLOOKUP(A2995, Accounts!A:A, Accounts!G:G, 0)</f>
        <v>1331398656</v>
      </c>
      <c r="M2995" s="3" t="str">
        <f>_xlfn.XLOOKUP(A2995, Loan!A:A, Loan!D:D, "0")</f>
        <v>0</v>
      </c>
      <c r="N2995" s="3" t="str">
        <f>_xlfn.XLOOKUP(Customer8[[#This Row],[Account Number]],Transaction!C:C,Transaction!D:D)</f>
        <v>Money Deposit</v>
      </c>
      <c r="O2995" s="3" t="str">
        <f>_xlfn.XLOOKUP(Customer8[[#This Row],[Account Number]], Transaction!C:C,Transaction!E:E)</f>
        <v>Bank</v>
      </c>
      <c r="P2995" s="2">
        <f>_xlfn.XLOOKUP(Customer8[[#This Row],[Account Number]], Transaction!C:C,Transaction!F:F)</f>
        <v>44442</v>
      </c>
      <c r="Q2995" s="3">
        <f>Customer8[[#This Row],[Bank Deposit]]-Customer8[[#This Row],[Saving Accounts]]</f>
        <v>-213378.0099</v>
      </c>
      <c r="R2995" s="3">
        <f>IF(AND(K2995="Current", Customer8[[#This Row],[Balance]]&gt;500000), Customer8[[#This Row],[Balance]]*1.02, Customer8[[#This Row],[Balance]])</f>
        <v>-213378.0099</v>
      </c>
      <c r="S2995" s="3" t="str">
        <f>TEXT(Customer8[[#This Row],[Transaction_Date]], "MMM")</f>
        <v>Sep</v>
      </c>
      <c r="T2995" s="3" t="str">
        <f t="shared" si="46"/>
        <v>60-69 Yrs</v>
      </c>
      <c r="U2995" s="3" t="str">
        <f>TEXT(Customer8[[#This Row],[Transaction_Date]],"YYYY")</f>
        <v>2021</v>
      </c>
    </row>
    <row r="2996" spans="1:21" x14ac:dyDescent="0.35">
      <c r="A2996" t="s">
        <v>6077</v>
      </c>
      <c r="B2996">
        <v>585230250</v>
      </c>
      <c r="C2996">
        <v>82</v>
      </c>
      <c r="D2996" s="1">
        <v>38049.25</v>
      </c>
      <c r="E2996" t="s">
        <v>741</v>
      </c>
      <c r="F2996" t="s">
        <v>5970</v>
      </c>
      <c r="G2996" t="s">
        <v>2737</v>
      </c>
      <c r="H2996" s="3">
        <v>876029.03709999996</v>
      </c>
      <c r="I2996" s="3">
        <v>664850.51300000004</v>
      </c>
      <c r="J2996" t="s">
        <v>6078</v>
      </c>
      <c r="K2996" t="str">
        <f>_xlfn.XLOOKUP(A2996, Accounts!A:A, Accounts!E:E, "Not Found")</f>
        <v>Current</v>
      </c>
      <c r="L2996" s="3">
        <f>_xlfn.XLOOKUP(A2996, Accounts!A:A, Accounts!G:G, 0)</f>
        <v>9669135</v>
      </c>
      <c r="M2996" s="3" t="str">
        <f>_xlfn.XLOOKUP(A2996, Loan!A:A, Loan!D:D, "0")</f>
        <v>0</v>
      </c>
      <c r="N2996" s="3" t="str">
        <f>_xlfn.XLOOKUP(Customer8[[#This Row],[Account Number]],Transaction!C:C,Transaction!D:D)</f>
        <v>Money Transfer</v>
      </c>
      <c r="O2996" s="3" t="str">
        <f>_xlfn.XLOOKUP(Customer8[[#This Row],[Account Number]], Transaction!C:C,Transaction!E:E)</f>
        <v>Mobile</v>
      </c>
      <c r="P2996" s="2">
        <f>_xlfn.XLOOKUP(Customer8[[#This Row],[Account Number]], Transaction!C:C,Transaction!F:F)</f>
        <v>44354</v>
      </c>
      <c r="Q2996" s="3">
        <f>Customer8[[#This Row],[Bank Deposit]]-Customer8[[#This Row],[Saving Accounts]]</f>
        <v>211178.52409999992</v>
      </c>
      <c r="R2996" s="3">
        <f>IF(AND(K2996="Current", Customer8[[#This Row],[Balance]]&gt;500000), Customer8[[#This Row],[Balance]]*1.02, Customer8[[#This Row],[Balance]])</f>
        <v>211178.52409999992</v>
      </c>
      <c r="S2996" s="3" t="str">
        <f>TEXT(Customer8[[#This Row],[Transaction_Date]], "MMM")</f>
        <v>Jun</v>
      </c>
      <c r="T2996" s="3" t="str">
        <f t="shared" si="46"/>
        <v>70 Yrs &amp; Above</v>
      </c>
      <c r="U2996" s="3" t="str">
        <f>TEXT(Customer8[[#This Row],[Transaction_Date]],"YYYY")</f>
        <v>2021</v>
      </c>
    </row>
    <row r="2997" spans="1:21" x14ac:dyDescent="0.35">
      <c r="A2997" t="s">
        <v>6079</v>
      </c>
      <c r="B2997">
        <v>157315900</v>
      </c>
      <c r="C2997">
        <v>66</v>
      </c>
      <c r="D2997" s="1">
        <v>36971.25</v>
      </c>
      <c r="E2997" t="s">
        <v>741</v>
      </c>
      <c r="F2997" t="s">
        <v>124</v>
      </c>
      <c r="G2997" t="s">
        <v>2416</v>
      </c>
      <c r="H2997" s="3">
        <v>603390.76359999995</v>
      </c>
      <c r="I2997" s="3">
        <v>640495.93429999996</v>
      </c>
      <c r="J2997" t="s">
        <v>6080</v>
      </c>
      <c r="K2997" t="str">
        <f>_xlfn.XLOOKUP(A2997, Accounts!A:A, Accounts!E:E, "Not Found")</f>
        <v>Corporate</v>
      </c>
      <c r="L2997" s="3">
        <f>_xlfn.XLOOKUP(A2997, Accounts!A:A, Accounts!G:G, 0)</f>
        <v>1100149248</v>
      </c>
      <c r="M2997" s="3" t="str">
        <f>_xlfn.XLOOKUP(A2997, Loan!A:A, Loan!D:D, "0")</f>
        <v>0</v>
      </c>
      <c r="N2997" s="3" t="str">
        <f>_xlfn.XLOOKUP(Customer8[[#This Row],[Account Number]],Transaction!C:C,Transaction!D:D)</f>
        <v>Money Deposit</v>
      </c>
      <c r="O2997" s="3" t="str">
        <f>_xlfn.XLOOKUP(Customer8[[#This Row],[Account Number]], Transaction!C:C,Transaction!E:E)</f>
        <v>ATM</v>
      </c>
      <c r="P2997" s="2">
        <f>_xlfn.XLOOKUP(Customer8[[#This Row],[Account Number]], Transaction!C:C,Transaction!F:F)</f>
        <v>44346</v>
      </c>
      <c r="Q2997" s="3">
        <f>Customer8[[#This Row],[Bank Deposit]]-Customer8[[#This Row],[Saving Accounts]]</f>
        <v>-37105.170700000017</v>
      </c>
      <c r="R2997" s="3">
        <f>IF(AND(K2997="Current", Customer8[[#This Row],[Balance]]&gt;500000), Customer8[[#This Row],[Balance]]*1.02, Customer8[[#This Row],[Balance]])</f>
        <v>-37105.170700000017</v>
      </c>
      <c r="S2997" s="3" t="str">
        <f>TEXT(Customer8[[#This Row],[Transaction_Date]], "MMM")</f>
        <v>May</v>
      </c>
      <c r="T2997" s="3" t="str">
        <f t="shared" si="46"/>
        <v>60-69 Yrs</v>
      </c>
      <c r="U2997" s="3" t="str">
        <f>TEXT(Customer8[[#This Row],[Transaction_Date]],"YYYY")</f>
        <v>2021</v>
      </c>
    </row>
    <row r="2998" spans="1:21" x14ac:dyDescent="0.35">
      <c r="A2998" t="s">
        <v>6081</v>
      </c>
      <c r="B2998">
        <v>225736476</v>
      </c>
      <c r="C2998">
        <v>25</v>
      </c>
      <c r="D2998" s="1">
        <v>34899.5</v>
      </c>
      <c r="E2998" t="s">
        <v>11</v>
      </c>
      <c r="F2998" t="s">
        <v>5977</v>
      </c>
      <c r="G2998" t="s">
        <v>2764</v>
      </c>
      <c r="H2998" s="3">
        <v>645771.71380000003</v>
      </c>
      <c r="I2998" s="3">
        <v>811498.19889999996</v>
      </c>
      <c r="J2998" t="s">
        <v>6082</v>
      </c>
      <c r="K2998" t="str">
        <f>_xlfn.XLOOKUP(A2998, Accounts!A:A, Accounts!E:E, "Not Found")</f>
        <v>Savings</v>
      </c>
      <c r="L2998" s="3">
        <f>_xlfn.XLOOKUP(A2998, Accounts!A:A, Accounts!G:G, 0)</f>
        <v>18152544</v>
      </c>
      <c r="M2998" s="3" t="str">
        <f>_xlfn.XLOOKUP(A2998, Loan!A:A, Loan!D:D, "0")</f>
        <v>0</v>
      </c>
      <c r="N2998" s="3" t="str">
        <f>_xlfn.XLOOKUP(Customer8[[#This Row],[Account Number]],Transaction!C:C,Transaction!D:D)</f>
        <v>Money Transfer</v>
      </c>
      <c r="O2998" s="3" t="str">
        <f>_xlfn.XLOOKUP(Customer8[[#This Row],[Account Number]], Transaction!C:C,Transaction!E:E)</f>
        <v>ATM</v>
      </c>
      <c r="P2998" s="2">
        <f>_xlfn.XLOOKUP(Customer8[[#This Row],[Account Number]], Transaction!C:C,Transaction!F:F)</f>
        <v>44350</v>
      </c>
      <c r="Q2998" s="3">
        <f>Customer8[[#This Row],[Bank Deposit]]-Customer8[[#This Row],[Saving Accounts]]</f>
        <v>-165726.48509999993</v>
      </c>
      <c r="R2998" s="3">
        <f>IF(AND(K2998="Current", Customer8[[#This Row],[Balance]]&gt;500000), Customer8[[#This Row],[Balance]]*1.02, Customer8[[#This Row],[Balance]])</f>
        <v>-165726.48509999993</v>
      </c>
      <c r="S2998" s="3" t="str">
        <f>TEXT(Customer8[[#This Row],[Transaction_Date]], "MMM")</f>
        <v>Jun</v>
      </c>
      <c r="T2998" s="3" t="str">
        <f t="shared" si="46"/>
        <v>20-29 Yrs</v>
      </c>
      <c r="U2998" s="3" t="str">
        <f>TEXT(Customer8[[#This Row],[Transaction_Date]],"YYYY")</f>
        <v>2021</v>
      </c>
    </row>
    <row r="2999" spans="1:21" x14ac:dyDescent="0.35">
      <c r="A2999" t="s">
        <v>6083</v>
      </c>
      <c r="B2999">
        <v>135044117</v>
      </c>
      <c r="C2999">
        <v>26</v>
      </c>
      <c r="D2999" s="1">
        <v>35320.75</v>
      </c>
      <c r="E2999" t="s">
        <v>11</v>
      </c>
      <c r="F2999" t="s">
        <v>5970</v>
      </c>
      <c r="G2999" t="s">
        <v>2776</v>
      </c>
      <c r="H2999" s="3">
        <v>314807.99320000003</v>
      </c>
      <c r="I2999" s="3">
        <v>104681.1654</v>
      </c>
      <c r="J2999" t="s">
        <v>6084</v>
      </c>
      <c r="K2999" t="str">
        <f>_xlfn.XLOOKUP(A2999, Accounts!A:A, Accounts!E:E, "Not Found")</f>
        <v>Savings</v>
      </c>
      <c r="L2999" s="3">
        <f>_xlfn.XLOOKUP(A2999, Accounts!A:A, Accounts!G:G, 0)</f>
        <v>2713681152</v>
      </c>
      <c r="M2999" s="3" t="str">
        <f>_xlfn.XLOOKUP(A2999, Loan!A:A, Loan!D:D, "0")</f>
        <v>0</v>
      </c>
      <c r="N2999" s="3" t="str">
        <f>_xlfn.XLOOKUP(Customer8[[#This Row],[Account Number]],Transaction!C:C,Transaction!D:D)</f>
        <v>Online Payment</v>
      </c>
      <c r="O2999" s="3" t="str">
        <f>_xlfn.XLOOKUP(Customer8[[#This Row],[Account Number]], Transaction!C:C,Transaction!E:E)</f>
        <v>Internet Banking</v>
      </c>
      <c r="P2999" s="2">
        <f>_xlfn.XLOOKUP(Customer8[[#This Row],[Account Number]], Transaction!C:C,Transaction!F:F)</f>
        <v>44253</v>
      </c>
      <c r="Q2999" s="3">
        <f>Customer8[[#This Row],[Bank Deposit]]-Customer8[[#This Row],[Saving Accounts]]</f>
        <v>210126.82780000003</v>
      </c>
      <c r="R2999" s="3">
        <f>IF(AND(K2999="Current", Customer8[[#This Row],[Balance]]&gt;500000), Customer8[[#This Row],[Balance]]*1.02, Customer8[[#This Row],[Balance]])</f>
        <v>210126.82780000003</v>
      </c>
      <c r="S2999" s="3" t="str">
        <f>TEXT(Customer8[[#This Row],[Transaction_Date]], "MMM")</f>
        <v>Feb</v>
      </c>
      <c r="T2999" s="3" t="str">
        <f t="shared" si="46"/>
        <v>20-29 Yrs</v>
      </c>
      <c r="U2999" s="3" t="str">
        <f>TEXT(Customer8[[#This Row],[Transaction_Date]],"YYYY")</f>
        <v>2021</v>
      </c>
    </row>
    <row r="3000" spans="1:21" x14ac:dyDescent="0.35">
      <c r="A3000" t="s">
        <v>6085</v>
      </c>
      <c r="B3000">
        <v>935902253</v>
      </c>
      <c r="C3000">
        <v>32</v>
      </c>
      <c r="D3000" s="1">
        <v>35427.75</v>
      </c>
      <c r="E3000" t="s">
        <v>741</v>
      </c>
      <c r="F3000" t="s">
        <v>5967</v>
      </c>
      <c r="G3000" t="s">
        <v>2740</v>
      </c>
      <c r="H3000" s="3">
        <v>567856.6348</v>
      </c>
      <c r="I3000" s="3">
        <v>768763.86719999998</v>
      </c>
      <c r="J3000" t="s">
        <v>6086</v>
      </c>
      <c r="K3000" t="str">
        <f>_xlfn.XLOOKUP(A3000, Accounts!A:A, Accounts!E:E, "Not Found")</f>
        <v>Domiciliary</v>
      </c>
      <c r="L3000" s="3">
        <f>_xlfn.XLOOKUP(A3000, Accounts!A:A, Accounts!G:G, 0)</f>
        <v>14671488</v>
      </c>
      <c r="M3000" s="3" t="str">
        <f>_xlfn.XLOOKUP(A3000, Loan!A:A, Loan!D:D, "0")</f>
        <v>0</v>
      </c>
      <c r="N3000" s="3" t="str">
        <f>_xlfn.XLOOKUP(Customer8[[#This Row],[Account Number]],Transaction!C:C,Transaction!D:D)</f>
        <v>Money Transfer</v>
      </c>
      <c r="O3000" s="3" t="str">
        <f>_xlfn.XLOOKUP(Customer8[[#This Row],[Account Number]], Transaction!C:C,Transaction!E:E)</f>
        <v>ATM</v>
      </c>
      <c r="P3000" s="2">
        <f>_xlfn.XLOOKUP(Customer8[[#This Row],[Account Number]], Transaction!C:C,Transaction!F:F)</f>
        <v>44319</v>
      </c>
      <c r="Q3000" s="3">
        <f>Customer8[[#This Row],[Bank Deposit]]-Customer8[[#This Row],[Saving Accounts]]</f>
        <v>-200907.23239999998</v>
      </c>
      <c r="R3000" s="3">
        <f>IF(AND(K3000="Current", Customer8[[#This Row],[Balance]]&gt;500000), Customer8[[#This Row],[Balance]]*1.02, Customer8[[#This Row],[Balance]])</f>
        <v>-200907.23239999998</v>
      </c>
      <c r="S3000" s="3" t="str">
        <f>TEXT(Customer8[[#This Row],[Transaction_Date]], "MMM")</f>
        <v>May</v>
      </c>
      <c r="T3000" s="3" t="str">
        <f t="shared" si="46"/>
        <v>30-39 Yrs</v>
      </c>
      <c r="U3000" s="3" t="str">
        <f>TEXT(Customer8[[#This Row],[Transaction_Date]],"YYYY")</f>
        <v>2021</v>
      </c>
    </row>
    <row r="3001" spans="1:21" x14ac:dyDescent="0.35">
      <c r="A3001" t="s">
        <v>6087</v>
      </c>
      <c r="B3001">
        <v>898544861</v>
      </c>
      <c r="C3001">
        <v>46</v>
      </c>
      <c r="D3001" s="1">
        <v>32526.25</v>
      </c>
      <c r="E3001" t="s">
        <v>741</v>
      </c>
      <c r="F3001" t="s">
        <v>5988</v>
      </c>
      <c r="G3001" t="s">
        <v>2749</v>
      </c>
      <c r="H3001" s="3">
        <v>599115.20770000003</v>
      </c>
      <c r="I3001" s="3">
        <v>882908.9632</v>
      </c>
      <c r="J3001" t="s">
        <v>6088</v>
      </c>
      <c r="K3001" t="str">
        <f>_xlfn.XLOOKUP(A3001, Accounts!A:A, Accounts!E:E, "Not Found")</f>
        <v>Joint</v>
      </c>
      <c r="L3001" s="3">
        <f>_xlfn.XLOOKUP(A3001, Accounts!A:A, Accounts!G:G, 0)</f>
        <v>779156224</v>
      </c>
      <c r="M3001" s="3" t="str">
        <f>_xlfn.XLOOKUP(A3001, Loan!A:A, Loan!D:D, "0")</f>
        <v>0</v>
      </c>
      <c r="N3001" s="3" t="str">
        <f>_xlfn.XLOOKUP(Customer8[[#This Row],[Account Number]],Transaction!C:C,Transaction!D:D)</f>
        <v>Checks</v>
      </c>
      <c r="O3001" s="3" t="str">
        <f>_xlfn.XLOOKUP(Customer8[[#This Row],[Account Number]], Transaction!C:C,Transaction!E:E)</f>
        <v>Informal Services</v>
      </c>
      <c r="P3001" s="2">
        <f>_xlfn.XLOOKUP(Customer8[[#This Row],[Account Number]], Transaction!C:C,Transaction!F:F)</f>
        <v>44476</v>
      </c>
      <c r="Q3001" s="3">
        <f>Customer8[[#This Row],[Bank Deposit]]-Customer8[[#This Row],[Saving Accounts]]</f>
        <v>-283793.75549999997</v>
      </c>
      <c r="R3001" s="3">
        <f>IF(AND(K3001="Current", Customer8[[#This Row],[Balance]]&gt;500000), Customer8[[#This Row],[Balance]]*1.02, Customer8[[#This Row],[Balance]])</f>
        <v>-283793.75549999997</v>
      </c>
      <c r="S3001" s="3" t="str">
        <f>TEXT(Customer8[[#This Row],[Transaction_Date]], "MMM")</f>
        <v>Oct</v>
      </c>
      <c r="T3001" s="3" t="str">
        <f t="shared" si="46"/>
        <v>40-49 Yrs</v>
      </c>
      <c r="U3001" s="3" t="str">
        <f>TEXT(Customer8[[#This Row],[Transaction_Date]],"YYYY")</f>
        <v>2021</v>
      </c>
    </row>
    <row r="3002" spans="1:21" x14ac:dyDescent="0.35">
      <c r="A3002" t="s">
        <v>47</v>
      </c>
      <c r="B3002">
        <v>734600374</v>
      </c>
      <c r="C3002">
        <v>27</v>
      </c>
      <c r="D3002" s="1">
        <v>34844.25</v>
      </c>
      <c r="E3002" t="s">
        <v>11</v>
      </c>
      <c r="F3002" t="s">
        <v>48</v>
      </c>
      <c r="G3002" t="s">
        <v>13</v>
      </c>
      <c r="H3002" s="3">
        <v>866277.31940000004</v>
      </c>
      <c r="I3002" s="3">
        <v>199549.52840000001</v>
      </c>
      <c r="J3002" t="s">
        <v>49</v>
      </c>
      <c r="K3002" t="str">
        <f>_xlfn.XLOOKUP(A3002, Accounts!A:A, Accounts!E:E, "Not Found")</f>
        <v>Domiciliary</v>
      </c>
      <c r="L3002" s="3">
        <f>_xlfn.XLOOKUP(A3002, Accounts!A:A, Accounts!G:G, 0)</f>
        <v>8936475</v>
      </c>
      <c r="M3002" s="3" t="str">
        <f>_xlfn.XLOOKUP(A3002, Loan!A:A, Loan!D:D, "0")</f>
        <v>0</v>
      </c>
      <c r="N3002" s="3" t="str">
        <f>_xlfn.XLOOKUP(Customer8[[#This Row],[Account Number]],Transaction!C:C,Transaction!D:D)</f>
        <v>Money Transfer</v>
      </c>
      <c r="O3002" s="3" t="str">
        <f>_xlfn.XLOOKUP(Customer8[[#This Row],[Account Number]], Transaction!C:C,Transaction!E:E)</f>
        <v>Mobile</v>
      </c>
      <c r="P3002" s="2">
        <f>_xlfn.XLOOKUP(Customer8[[#This Row],[Account Number]], Transaction!C:C,Transaction!F:F)</f>
        <v>44678</v>
      </c>
      <c r="Q3002" s="3">
        <f>Customer8[[#This Row],[Bank Deposit]]-Customer8[[#This Row],[Saving Accounts]]</f>
        <v>666727.79099999997</v>
      </c>
      <c r="R3002" s="3">
        <f>IF(AND(K3002="Current", Customer8[[#This Row],[Balance]]&gt;500000), Customer8[[#This Row],[Balance]]*1.02, Customer8[[#This Row],[Balance]])</f>
        <v>666727.79099999997</v>
      </c>
      <c r="S3002" s="3" t="str">
        <f>TEXT(Customer8[[#This Row],[Transaction_Date]], "MMM")</f>
        <v>Apr</v>
      </c>
      <c r="T3002" s="3" t="str">
        <f t="shared" si="46"/>
        <v>20-29 Yrs</v>
      </c>
      <c r="U3002" s="3" t="str">
        <f>TEXT(Customer8[[#This Row],[Transaction_Date]],"YYYY")</f>
        <v>2022</v>
      </c>
    </row>
    <row r="3003" spans="1:21" x14ac:dyDescent="0.35">
      <c r="A3003" t="s">
        <v>50</v>
      </c>
      <c r="B3003">
        <v>747666123</v>
      </c>
      <c r="C3003">
        <v>58</v>
      </c>
      <c r="D3003" s="1">
        <v>23521.5</v>
      </c>
      <c r="E3003" t="s">
        <v>11</v>
      </c>
      <c r="F3003" t="s">
        <v>51</v>
      </c>
      <c r="G3003" t="s">
        <v>13</v>
      </c>
      <c r="H3003" s="3">
        <v>349786.12699999998</v>
      </c>
      <c r="I3003" s="3">
        <v>60476.180399999997</v>
      </c>
      <c r="J3003" t="s">
        <v>52</v>
      </c>
      <c r="K3003" t="str">
        <f>_xlfn.XLOOKUP(A3003, Accounts!A:A, Accounts!E:E, "Not Found")</f>
        <v>Domiciliary</v>
      </c>
      <c r="L3003" s="3">
        <f>_xlfn.XLOOKUP(A3003, Accounts!A:A, Accounts!G:G, 0)</f>
        <v>682365</v>
      </c>
      <c r="M3003" s="3" t="str">
        <f>_xlfn.XLOOKUP(A3003, Loan!A:A, Loan!D:D, "0")</f>
        <v>0</v>
      </c>
      <c r="N3003" s="3" t="str">
        <f>_xlfn.XLOOKUP(Customer8[[#This Row],[Account Number]],Transaction!C:C,Transaction!D:D)</f>
        <v>Online Payment</v>
      </c>
      <c r="O3003" s="3" t="str">
        <f>_xlfn.XLOOKUP(Customer8[[#This Row],[Account Number]], Transaction!C:C,Transaction!E:E)</f>
        <v>Internet Banking</v>
      </c>
      <c r="P3003" s="2">
        <f>_xlfn.XLOOKUP(Customer8[[#This Row],[Account Number]], Transaction!C:C,Transaction!F:F)</f>
        <v>44334</v>
      </c>
      <c r="Q3003" s="3">
        <f>Customer8[[#This Row],[Bank Deposit]]-Customer8[[#This Row],[Saving Accounts]]</f>
        <v>289309.94659999997</v>
      </c>
      <c r="R3003" s="3">
        <f>IF(AND(K3003="Current", Customer8[[#This Row],[Balance]]&gt;500000), Customer8[[#This Row],[Balance]]*1.02, Customer8[[#This Row],[Balance]])</f>
        <v>289309.94659999997</v>
      </c>
      <c r="S3003" s="3" t="str">
        <f>TEXT(Customer8[[#This Row],[Transaction_Date]], "MMM")</f>
        <v>May</v>
      </c>
      <c r="T3003" s="3" t="str">
        <f t="shared" si="46"/>
        <v>50-59 Yrs</v>
      </c>
      <c r="U3003" s="3" t="str">
        <f>TEXT(Customer8[[#This Row],[Transaction_Date]],"YYYY")</f>
        <v>2021</v>
      </c>
    </row>
    <row r="3004" spans="1:21" x14ac:dyDescent="0.35">
      <c r="A3004" t="s">
        <v>53</v>
      </c>
      <c r="B3004">
        <v>766319894</v>
      </c>
      <c r="C3004">
        <v>76</v>
      </c>
      <c r="D3004" s="1">
        <v>16947</v>
      </c>
      <c r="E3004" t="s">
        <v>11</v>
      </c>
      <c r="F3004" t="s">
        <v>54</v>
      </c>
      <c r="G3004" t="s">
        <v>13</v>
      </c>
      <c r="H3004" s="3">
        <v>682905.64910000004</v>
      </c>
      <c r="I3004" s="3">
        <v>251640.3847</v>
      </c>
      <c r="J3004" t="s">
        <v>55</v>
      </c>
      <c r="K3004" t="str">
        <f>_xlfn.XLOOKUP(A3004, Accounts!A:A, Accounts!E:E, "Not Found")</f>
        <v>Domiciliary</v>
      </c>
      <c r="L3004" s="3">
        <f>_xlfn.XLOOKUP(A3004, Accounts!A:A, Accounts!G:G, 0)</f>
        <v>2809815912</v>
      </c>
      <c r="M3004" s="3" t="str">
        <f>_xlfn.XLOOKUP(A3004, Loan!A:A, Loan!D:D, "0")</f>
        <v>0</v>
      </c>
      <c r="N3004" s="3" t="str">
        <f>_xlfn.XLOOKUP(Customer8[[#This Row],[Account Number]],Transaction!C:C,Transaction!D:D)</f>
        <v>Cash Withdrawal</v>
      </c>
      <c r="O3004" s="3" t="str">
        <f>_xlfn.XLOOKUP(Customer8[[#This Row],[Account Number]], Transaction!C:C,Transaction!E:E)</f>
        <v>POS</v>
      </c>
      <c r="P3004" s="2">
        <f>_xlfn.XLOOKUP(Customer8[[#This Row],[Account Number]], Transaction!C:C,Transaction!F:F)</f>
        <v>44235</v>
      </c>
      <c r="Q3004" s="3">
        <f>Customer8[[#This Row],[Bank Deposit]]-Customer8[[#This Row],[Saving Accounts]]</f>
        <v>431265.26440000004</v>
      </c>
      <c r="R3004" s="3">
        <f>IF(AND(K3004="Current", Customer8[[#This Row],[Balance]]&gt;500000), Customer8[[#This Row],[Balance]]*1.02, Customer8[[#This Row],[Balance]])</f>
        <v>431265.26440000004</v>
      </c>
      <c r="S3004" s="3" t="str">
        <f>TEXT(Customer8[[#This Row],[Transaction_Date]], "MMM")</f>
        <v>Feb</v>
      </c>
      <c r="T3004" s="3" t="str">
        <f t="shared" si="46"/>
        <v>70 Yrs &amp; Above</v>
      </c>
      <c r="U3004" s="3" t="str">
        <f>TEXT(Customer8[[#This Row],[Transaction_Date]],"YYYY")</f>
        <v>2021</v>
      </c>
    </row>
    <row r="3005" spans="1:21" x14ac:dyDescent="0.35">
      <c r="A3005" t="s">
        <v>56</v>
      </c>
      <c r="B3005">
        <v>349872023</v>
      </c>
      <c r="C3005">
        <v>77</v>
      </c>
      <c r="D3005" s="1">
        <v>16581.75</v>
      </c>
      <c r="E3005" t="s">
        <v>11</v>
      </c>
      <c r="F3005" t="s">
        <v>57</v>
      </c>
      <c r="G3005" t="s">
        <v>13</v>
      </c>
      <c r="H3005" s="3">
        <v>2092998.2566</v>
      </c>
      <c r="I3005" s="3">
        <v>599062.61210000003</v>
      </c>
      <c r="J3005" t="s">
        <v>58</v>
      </c>
      <c r="K3005" t="str">
        <f>_xlfn.XLOOKUP(A3005, Accounts!A:A, Accounts!E:E, "Not Found")</f>
        <v>Savings</v>
      </c>
      <c r="L3005" s="3">
        <f>_xlfn.XLOOKUP(A3005, Accounts!A:A, Accounts!G:G, 0)</f>
        <v>191841</v>
      </c>
      <c r="M3005" s="3" t="str">
        <f>_xlfn.XLOOKUP(A3005, Loan!A:A, Loan!D:D, "0")</f>
        <v>0</v>
      </c>
      <c r="N3005" s="3" t="str">
        <f>_xlfn.XLOOKUP(Customer8[[#This Row],[Account Number]],Transaction!C:C,Transaction!D:D)</f>
        <v>Money Deposit</v>
      </c>
      <c r="O3005" s="3" t="str">
        <f>_xlfn.XLOOKUP(Customer8[[#This Row],[Account Number]], Transaction!C:C,Transaction!E:E)</f>
        <v>ATM</v>
      </c>
      <c r="P3005" s="2">
        <f>_xlfn.XLOOKUP(Customer8[[#This Row],[Account Number]], Transaction!C:C,Transaction!F:F)</f>
        <v>44222</v>
      </c>
      <c r="Q3005" s="3">
        <f>Customer8[[#This Row],[Bank Deposit]]-Customer8[[#This Row],[Saving Accounts]]</f>
        <v>1493935.6444999999</v>
      </c>
      <c r="R3005" s="3">
        <f>IF(AND(K3005="Current", Customer8[[#This Row],[Balance]]&gt;500000), Customer8[[#This Row],[Balance]]*1.02, Customer8[[#This Row],[Balance]])</f>
        <v>1493935.6444999999</v>
      </c>
      <c r="S3005" s="3" t="str">
        <f>TEXT(Customer8[[#This Row],[Transaction_Date]], "MMM")</f>
        <v>Jan</v>
      </c>
      <c r="T3005" s="3" t="str">
        <f t="shared" si="46"/>
        <v>70 Yrs &amp; Above</v>
      </c>
      <c r="U3005" s="3" t="str">
        <f>TEXT(Customer8[[#This Row],[Transaction_Date]],"YYYY")</f>
        <v>2021</v>
      </c>
    </row>
    <row r="3006" spans="1:21" x14ac:dyDescent="0.35">
      <c r="A3006" t="s">
        <v>59</v>
      </c>
      <c r="B3006">
        <v>25045676</v>
      </c>
      <c r="C3006">
        <v>43</v>
      </c>
      <c r="D3006" s="1">
        <v>29000.25</v>
      </c>
      <c r="E3006" t="s">
        <v>11</v>
      </c>
      <c r="F3006" t="s">
        <v>60</v>
      </c>
      <c r="G3006" t="s">
        <v>13</v>
      </c>
      <c r="H3006" s="3">
        <v>257445.0742</v>
      </c>
      <c r="I3006" s="3">
        <v>46827.904000000002</v>
      </c>
      <c r="J3006" t="s">
        <v>61</v>
      </c>
      <c r="K3006" t="str">
        <f>_xlfn.XLOOKUP(A3006, Accounts!A:A, Accounts!E:E, "Not Found")</f>
        <v>Domiciliary</v>
      </c>
      <c r="L3006" s="3">
        <f>_xlfn.XLOOKUP(A3006, Accounts!A:A, Accounts!G:G, 0)</f>
        <v>1541727</v>
      </c>
      <c r="M3006" s="3" t="str">
        <f>_xlfn.XLOOKUP(A3006, Loan!A:A, Loan!D:D, "0")</f>
        <v>0</v>
      </c>
      <c r="N3006" s="3" t="str">
        <f>_xlfn.XLOOKUP(Customer8[[#This Row],[Account Number]],Transaction!C:C,Transaction!D:D)</f>
        <v>Online Payment</v>
      </c>
      <c r="O3006" s="3" t="str">
        <f>_xlfn.XLOOKUP(Customer8[[#This Row],[Account Number]], Transaction!C:C,Transaction!E:E)</f>
        <v>Card</v>
      </c>
      <c r="P3006" s="2">
        <f>_xlfn.XLOOKUP(Customer8[[#This Row],[Account Number]], Transaction!C:C,Transaction!F:F)</f>
        <v>44551</v>
      </c>
      <c r="Q3006" s="3">
        <f>Customer8[[#This Row],[Bank Deposit]]-Customer8[[#This Row],[Saving Accounts]]</f>
        <v>210617.17019999999</v>
      </c>
      <c r="R3006" s="3">
        <f>IF(AND(K3006="Current", Customer8[[#This Row],[Balance]]&gt;500000), Customer8[[#This Row],[Balance]]*1.02, Customer8[[#This Row],[Balance]])</f>
        <v>210617.17019999999</v>
      </c>
      <c r="S3006" s="3" t="str">
        <f>TEXT(Customer8[[#This Row],[Transaction_Date]], "MMM")</f>
        <v>Dec</v>
      </c>
      <c r="T3006" s="3" t="str">
        <f t="shared" si="46"/>
        <v>40-49 Yrs</v>
      </c>
      <c r="U3006" s="3" t="str">
        <f>TEXT(Customer8[[#This Row],[Transaction_Date]],"YYYY")</f>
        <v>2021</v>
      </c>
    </row>
    <row r="3007" spans="1:21" x14ac:dyDescent="0.35">
      <c r="A3007" t="s">
        <v>62</v>
      </c>
      <c r="B3007">
        <v>66154412</v>
      </c>
      <c r="C3007">
        <v>33</v>
      </c>
      <c r="D3007" s="1">
        <v>32652.75</v>
      </c>
      <c r="E3007" t="s">
        <v>11</v>
      </c>
      <c r="F3007" t="s">
        <v>63</v>
      </c>
      <c r="G3007" t="s">
        <v>13</v>
      </c>
      <c r="H3007" s="3">
        <v>87804.104000000007</v>
      </c>
      <c r="I3007" s="3">
        <v>43935.185599999997</v>
      </c>
      <c r="J3007" t="s">
        <v>64</v>
      </c>
      <c r="K3007" t="str">
        <f>_xlfn.XLOOKUP(A3007, Accounts!A:A, Accounts!E:E, "Not Found")</f>
        <v>Domiciliary</v>
      </c>
      <c r="L3007" s="3">
        <f>_xlfn.XLOOKUP(A3007, Accounts!A:A, Accounts!G:G, 0)</f>
        <v>9260775</v>
      </c>
      <c r="M3007" s="3" t="str">
        <f>_xlfn.XLOOKUP(A3007, Loan!A:A, Loan!D:D, "0")</f>
        <v>0</v>
      </c>
      <c r="N3007" s="3" t="str">
        <f>_xlfn.XLOOKUP(Customer8[[#This Row],[Account Number]],Transaction!C:C,Transaction!D:D)</f>
        <v>Online Payment</v>
      </c>
      <c r="O3007" s="3" t="str">
        <f>_xlfn.XLOOKUP(Customer8[[#This Row],[Account Number]], Transaction!C:C,Transaction!E:E)</f>
        <v>Mobile</v>
      </c>
      <c r="P3007" s="2">
        <f>_xlfn.XLOOKUP(Customer8[[#This Row],[Account Number]], Transaction!C:C,Transaction!F:F)</f>
        <v>44624</v>
      </c>
      <c r="Q3007" s="3">
        <f>Customer8[[#This Row],[Bank Deposit]]-Customer8[[#This Row],[Saving Accounts]]</f>
        <v>43868.91840000001</v>
      </c>
      <c r="R3007" s="3">
        <f>IF(AND(K3007="Current", Customer8[[#This Row],[Balance]]&gt;500000), Customer8[[#This Row],[Balance]]*1.02, Customer8[[#This Row],[Balance]])</f>
        <v>43868.91840000001</v>
      </c>
      <c r="S3007" s="3" t="str">
        <f>TEXT(Customer8[[#This Row],[Transaction_Date]], "MMM")</f>
        <v>Mar</v>
      </c>
      <c r="T3007" s="3" t="str">
        <f t="shared" si="46"/>
        <v>30-39 Yrs</v>
      </c>
      <c r="U3007" s="3" t="str">
        <f>TEXT(Customer8[[#This Row],[Transaction_Date]],"YYYY")</f>
        <v>2022</v>
      </c>
    </row>
    <row r="3008" spans="1:21" x14ac:dyDescent="0.35">
      <c r="A3008" t="s">
        <v>5749</v>
      </c>
      <c r="B3008">
        <v>219307348</v>
      </c>
      <c r="C3008">
        <v>38</v>
      </c>
      <c r="D3008" s="1">
        <v>30826.5</v>
      </c>
      <c r="E3008" t="s">
        <v>11</v>
      </c>
      <c r="F3008" t="s">
        <v>401</v>
      </c>
      <c r="G3008" t="s">
        <v>1876</v>
      </c>
      <c r="H3008" s="3">
        <v>818115.37919999997</v>
      </c>
      <c r="I3008" s="3">
        <v>310202.08130000002</v>
      </c>
      <c r="J3008" t="s">
        <v>5750</v>
      </c>
      <c r="K3008" t="str">
        <f>_xlfn.XLOOKUP(A3008, Accounts!A:A, Accounts!E:E, "Not Found")</f>
        <v>Corporate</v>
      </c>
      <c r="L3008" s="3">
        <f>_xlfn.XLOOKUP(A3008, Accounts!A:A, Accounts!G:G, 0)</f>
        <v>2829526752</v>
      </c>
      <c r="M3008" s="3" t="str">
        <f>_xlfn.XLOOKUP(A3008, Loan!A:A, Loan!D:D, "0")</f>
        <v>0</v>
      </c>
      <c r="N3008" s="3" t="str">
        <f>_xlfn.XLOOKUP(Customer8[[#This Row],[Account Number]],Transaction!C:C,Transaction!D:D)</f>
        <v>Cash Withdrawal</v>
      </c>
      <c r="O3008" s="3" t="str">
        <f>_xlfn.XLOOKUP(Customer8[[#This Row],[Account Number]], Transaction!C:C,Transaction!E:E)</f>
        <v>POS</v>
      </c>
      <c r="P3008" s="2">
        <f>_xlfn.XLOOKUP(Customer8[[#This Row],[Account Number]], Transaction!C:C,Transaction!F:F)</f>
        <v>44567</v>
      </c>
      <c r="Q3008" s="3">
        <f>Customer8[[#This Row],[Bank Deposit]]-Customer8[[#This Row],[Saving Accounts]]</f>
        <v>507913.29789999995</v>
      </c>
      <c r="R3008" s="3">
        <f>IF(AND(K3008="Current", Customer8[[#This Row],[Balance]]&gt;500000), Customer8[[#This Row],[Balance]]*1.02, Customer8[[#This Row],[Balance]])</f>
        <v>507913.29789999995</v>
      </c>
      <c r="S3008" s="3" t="str">
        <f>TEXT(Customer8[[#This Row],[Transaction_Date]], "MMM")</f>
        <v>Jan</v>
      </c>
      <c r="T3008" s="3" t="str">
        <f t="shared" si="46"/>
        <v>30-39 Yrs</v>
      </c>
      <c r="U3008" s="3" t="str">
        <f>TEXT(Customer8[[#This Row],[Transaction_Date]],"YYYY")</f>
        <v>2022</v>
      </c>
    </row>
    <row r="3009" spans="1:21" x14ac:dyDescent="0.35">
      <c r="A3009" t="s">
        <v>5751</v>
      </c>
      <c r="B3009">
        <v>120932057</v>
      </c>
      <c r="C3009">
        <v>83</v>
      </c>
      <c r="D3009" s="1">
        <v>14390.25</v>
      </c>
      <c r="E3009" t="s">
        <v>11</v>
      </c>
      <c r="F3009" t="s">
        <v>1250</v>
      </c>
      <c r="G3009" t="s">
        <v>1876</v>
      </c>
      <c r="H3009" s="3">
        <v>244910.0085</v>
      </c>
      <c r="I3009" s="3">
        <v>253073.67550000001</v>
      </c>
      <c r="J3009" t="s">
        <v>5752</v>
      </c>
      <c r="K3009" t="str">
        <f>_xlfn.XLOOKUP(A3009, Accounts!A:A, Accounts!E:E, "Not Found")</f>
        <v>Current</v>
      </c>
      <c r="L3009" s="3">
        <f>_xlfn.XLOOKUP(A3009, Accounts!A:A, Accounts!G:G, 0)</f>
        <v>250725561</v>
      </c>
      <c r="M3009" s="3" t="str">
        <f>_xlfn.XLOOKUP(A3009, Loan!A:A, Loan!D:D, "0")</f>
        <v>0</v>
      </c>
      <c r="N3009" s="3" t="str">
        <f>_xlfn.XLOOKUP(Customer8[[#This Row],[Account Number]],Transaction!C:C,Transaction!D:D)</f>
        <v>Online Payment</v>
      </c>
      <c r="O3009" s="3" t="str">
        <f>_xlfn.XLOOKUP(Customer8[[#This Row],[Account Number]], Transaction!C:C,Transaction!E:E)</f>
        <v>Mobile</v>
      </c>
      <c r="P3009" s="2">
        <f>_xlfn.XLOOKUP(Customer8[[#This Row],[Account Number]], Transaction!C:C,Transaction!F:F)</f>
        <v>44374</v>
      </c>
      <c r="Q3009" s="3">
        <f>Customer8[[#This Row],[Bank Deposit]]-Customer8[[#This Row],[Saving Accounts]]</f>
        <v>-8163.6670000000158</v>
      </c>
      <c r="R3009" s="3">
        <f>IF(AND(K3009="Current", Customer8[[#This Row],[Balance]]&gt;500000), Customer8[[#This Row],[Balance]]*1.02, Customer8[[#This Row],[Balance]])</f>
        <v>-8163.6670000000158</v>
      </c>
      <c r="S3009" s="3" t="str">
        <f>TEXT(Customer8[[#This Row],[Transaction_Date]], "MMM")</f>
        <v>Jun</v>
      </c>
      <c r="T3009" s="3" t="str">
        <f t="shared" si="46"/>
        <v>70 Yrs &amp; Above</v>
      </c>
      <c r="U3009" s="3" t="str">
        <f>TEXT(Customer8[[#This Row],[Transaction_Date]],"YYYY")</f>
        <v>2021</v>
      </c>
    </row>
    <row r="3010" spans="1:21" x14ac:dyDescent="0.35">
      <c r="A3010" t="s">
        <v>5753</v>
      </c>
      <c r="B3010">
        <v>415890182</v>
      </c>
      <c r="C3010">
        <v>56</v>
      </c>
      <c r="D3010" s="1">
        <v>24252</v>
      </c>
      <c r="E3010" t="s">
        <v>11</v>
      </c>
      <c r="F3010" t="s">
        <v>370</v>
      </c>
      <c r="G3010" t="s">
        <v>1876</v>
      </c>
      <c r="H3010" s="3">
        <v>2438133.21</v>
      </c>
      <c r="I3010" s="3">
        <v>1422244.3725000001</v>
      </c>
      <c r="J3010" t="s">
        <v>5754</v>
      </c>
      <c r="K3010" t="str">
        <f>_xlfn.XLOOKUP(A3010, Accounts!A:A, Accounts!E:E, "Not Found")</f>
        <v>Current</v>
      </c>
      <c r="L3010" s="3">
        <f>_xlfn.XLOOKUP(A3010, Accounts!A:A, Accounts!G:G, 0)</f>
        <v>532962753</v>
      </c>
      <c r="M3010" s="3" t="str">
        <f>_xlfn.XLOOKUP(A3010, Loan!A:A, Loan!D:D, "0")</f>
        <v>0</v>
      </c>
      <c r="N3010" s="3" t="str">
        <f>_xlfn.XLOOKUP(Customer8[[#This Row],[Account Number]],Transaction!C:C,Transaction!D:D)</f>
        <v>Money Transfer</v>
      </c>
      <c r="O3010" s="3" t="str">
        <f>_xlfn.XLOOKUP(Customer8[[#This Row],[Account Number]], Transaction!C:C,Transaction!E:E)</f>
        <v>Internet Banking</v>
      </c>
      <c r="P3010" s="2">
        <f>_xlfn.XLOOKUP(Customer8[[#This Row],[Account Number]], Transaction!C:C,Transaction!F:F)</f>
        <v>44489</v>
      </c>
      <c r="Q3010" s="3">
        <f>Customer8[[#This Row],[Bank Deposit]]-Customer8[[#This Row],[Saving Accounts]]</f>
        <v>1015888.8374999999</v>
      </c>
      <c r="R3010" s="3">
        <f>IF(AND(K3010="Current", Customer8[[#This Row],[Balance]]&gt;500000), Customer8[[#This Row],[Balance]]*1.02, Customer8[[#This Row],[Balance]])</f>
        <v>1036206.6142499999</v>
      </c>
      <c r="S3010" s="3" t="str">
        <f>TEXT(Customer8[[#This Row],[Transaction_Date]], "MMM")</f>
        <v>Oct</v>
      </c>
      <c r="T3010" s="3" t="str">
        <f t="shared" si="46"/>
        <v>50-59 Yrs</v>
      </c>
      <c r="U3010" s="3" t="str">
        <f>TEXT(Customer8[[#This Row],[Transaction_Date]],"YYYY")</f>
        <v>2021</v>
      </c>
    </row>
    <row r="3011" spans="1:21" x14ac:dyDescent="0.35">
      <c r="A3011" t="s">
        <v>5755</v>
      </c>
      <c r="B3011">
        <v>955631691</v>
      </c>
      <c r="C3011">
        <v>84</v>
      </c>
      <c r="D3011" s="1">
        <v>14025</v>
      </c>
      <c r="E3011" t="s">
        <v>11</v>
      </c>
      <c r="F3011" t="s">
        <v>269</v>
      </c>
      <c r="G3011" t="s">
        <v>1876</v>
      </c>
      <c r="H3011" s="3">
        <v>694986.09369999997</v>
      </c>
      <c r="I3011" s="3">
        <v>151194.9339</v>
      </c>
      <c r="J3011" t="s">
        <v>5756</v>
      </c>
      <c r="K3011" t="str">
        <f>_xlfn.XLOOKUP(A3011, Accounts!A:A, Accounts!E:E, "Not Found")</f>
        <v>Joint</v>
      </c>
      <c r="L3011" s="3">
        <f>_xlfn.XLOOKUP(A3011, Accounts!A:A, Accounts!G:G, 0)</f>
        <v>584212388</v>
      </c>
      <c r="M3011" s="3" t="str">
        <f>_xlfn.XLOOKUP(A3011, Loan!A:A, Loan!D:D, "0")</f>
        <v>0</v>
      </c>
      <c r="N3011" s="3" t="str">
        <f>_xlfn.XLOOKUP(Customer8[[#This Row],[Account Number]],Transaction!C:C,Transaction!D:D)</f>
        <v>Cash Withdrawal</v>
      </c>
      <c r="O3011" s="3" t="str">
        <f>_xlfn.XLOOKUP(Customer8[[#This Row],[Account Number]], Transaction!C:C,Transaction!E:E)</f>
        <v>ATM</v>
      </c>
      <c r="P3011" s="2">
        <f>_xlfn.XLOOKUP(Customer8[[#This Row],[Account Number]], Transaction!C:C,Transaction!F:F)</f>
        <v>44449</v>
      </c>
      <c r="Q3011" s="3">
        <f>Customer8[[#This Row],[Bank Deposit]]-Customer8[[#This Row],[Saving Accounts]]</f>
        <v>543791.15980000002</v>
      </c>
      <c r="R3011" s="3">
        <f>IF(AND(K3011="Current", Customer8[[#This Row],[Balance]]&gt;500000), Customer8[[#This Row],[Balance]]*1.02, Customer8[[#This Row],[Balance]])</f>
        <v>543791.15980000002</v>
      </c>
      <c r="S3011" s="3" t="str">
        <f>TEXT(Customer8[[#This Row],[Transaction_Date]], "MMM")</f>
        <v>Sep</v>
      </c>
      <c r="T3011" s="3" t="str">
        <f t="shared" si="46"/>
        <v>70 Yrs &amp; Above</v>
      </c>
      <c r="U3011" s="3" t="str">
        <f>TEXT(Customer8[[#This Row],[Transaction_Date]],"YYYY")</f>
        <v>2021</v>
      </c>
    </row>
    <row r="3012" spans="1:21" x14ac:dyDescent="0.35">
      <c r="A3012" t="s">
        <v>5757</v>
      </c>
      <c r="B3012">
        <v>607842215</v>
      </c>
      <c r="C3012">
        <v>24</v>
      </c>
      <c r="D3012" s="1">
        <v>35940</v>
      </c>
      <c r="E3012" t="s">
        <v>11</v>
      </c>
      <c r="F3012" t="s">
        <v>638</v>
      </c>
      <c r="G3012" t="s">
        <v>2575</v>
      </c>
      <c r="H3012" s="3">
        <v>774143.80819999997</v>
      </c>
      <c r="I3012" s="3">
        <v>358651.9938</v>
      </c>
      <c r="J3012" t="s">
        <v>5758</v>
      </c>
      <c r="K3012" t="str">
        <f>_xlfn.XLOOKUP(A3012, Accounts!A:A, Accounts!E:E, "Not Found")</f>
        <v>Savings</v>
      </c>
      <c r="L3012" s="3">
        <f>_xlfn.XLOOKUP(A3012, Accounts!A:A, Accounts!G:G, 0)</f>
        <v>2221857857</v>
      </c>
      <c r="M3012" s="3" t="str">
        <f>_xlfn.XLOOKUP(A3012, Loan!A:A, Loan!D:D, "0")</f>
        <v>0</v>
      </c>
      <c r="N3012" s="3" t="str">
        <f>_xlfn.XLOOKUP(Customer8[[#This Row],[Account Number]],Transaction!C:C,Transaction!D:D)</f>
        <v>Online Payment</v>
      </c>
      <c r="O3012" s="3" t="str">
        <f>_xlfn.XLOOKUP(Customer8[[#This Row],[Account Number]], Transaction!C:C,Transaction!E:E)</f>
        <v>Mobile</v>
      </c>
      <c r="P3012" s="2">
        <f>_xlfn.XLOOKUP(Customer8[[#This Row],[Account Number]], Transaction!C:C,Transaction!F:F)</f>
        <v>44355</v>
      </c>
      <c r="Q3012" s="3">
        <f>Customer8[[#This Row],[Bank Deposit]]-Customer8[[#This Row],[Saving Accounts]]</f>
        <v>415491.81439999997</v>
      </c>
      <c r="R3012" s="3">
        <f>IF(AND(K3012="Current", Customer8[[#This Row],[Balance]]&gt;500000), Customer8[[#This Row],[Balance]]*1.02, Customer8[[#This Row],[Balance]])</f>
        <v>415491.81439999997</v>
      </c>
      <c r="S3012" s="3" t="str">
        <f>TEXT(Customer8[[#This Row],[Transaction_Date]], "MMM")</f>
        <v>Jun</v>
      </c>
      <c r="T3012" s="3" t="str">
        <f t="shared" si="46"/>
        <v>20-29 Yrs</v>
      </c>
      <c r="U3012" s="3" t="str">
        <f>TEXT(Customer8[[#This Row],[Transaction_Date]],"YYYY")</f>
        <v>2021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E0160-6324-4000-AE3D-9E22534DA9CA}">
  <dimension ref="A1:E181"/>
  <sheetViews>
    <sheetView topLeftCell="A154" zoomScale="65" workbookViewId="0">
      <selection activeCell="B23" sqref="B23"/>
    </sheetView>
  </sheetViews>
  <sheetFormatPr defaultRowHeight="14.5" x14ac:dyDescent="0.35"/>
  <cols>
    <col min="1" max="1" width="17.1796875" bestFit="1" customWidth="1"/>
    <col min="2" max="2" width="19.6328125" bestFit="1" customWidth="1"/>
    <col min="3" max="3" width="21.54296875" bestFit="1" customWidth="1"/>
    <col min="4" max="4" width="10.54296875" bestFit="1" customWidth="1"/>
    <col min="5" max="5" width="19.90625" bestFit="1" customWidth="1"/>
    <col min="6" max="6" width="22.90625" customWidth="1"/>
  </cols>
  <sheetData>
    <row r="1" spans="1:2" x14ac:dyDescent="0.35">
      <c r="A1" s="6" t="s">
        <v>6212</v>
      </c>
      <c r="B1" s="9">
        <f ca="1">NOW()</f>
        <v>45828.676818402775</v>
      </c>
    </row>
    <row r="2" spans="1:2" ht="15" thickBot="1" x14ac:dyDescent="0.4">
      <c r="A2" s="7" t="s">
        <v>6213</v>
      </c>
      <c r="B2" s="8" t="str">
        <f ca="1">TEXT(NOW(), "HH:MM:SS")</f>
        <v>16:14:37</v>
      </c>
    </row>
    <row r="3" spans="1:2" x14ac:dyDescent="0.35">
      <c r="A3" s="10"/>
      <c r="B3" s="10"/>
    </row>
    <row r="4" spans="1:2" x14ac:dyDescent="0.35">
      <c r="A4" s="18" t="s">
        <v>6243</v>
      </c>
      <c r="B4" s="18"/>
    </row>
    <row r="5" spans="1:2" x14ac:dyDescent="0.35">
      <c r="A5" s="4" t="s">
        <v>6209</v>
      </c>
      <c r="B5" t="s">
        <v>6211</v>
      </c>
    </row>
    <row r="6" spans="1:2" x14ac:dyDescent="0.35">
      <c r="A6" s="5" t="s">
        <v>6241</v>
      </c>
      <c r="B6" s="16">
        <v>707</v>
      </c>
    </row>
    <row r="7" spans="1:2" x14ac:dyDescent="0.35">
      <c r="A7" s="5" t="s">
        <v>6238</v>
      </c>
      <c r="B7" s="16">
        <v>453</v>
      </c>
    </row>
    <row r="8" spans="1:2" x14ac:dyDescent="0.35">
      <c r="A8" s="5" t="s">
        <v>6236</v>
      </c>
      <c r="B8" s="16">
        <v>453</v>
      </c>
    </row>
    <row r="9" spans="1:2" x14ac:dyDescent="0.35">
      <c r="A9" s="5" t="s">
        <v>6237</v>
      </c>
      <c r="B9" s="16">
        <v>437</v>
      </c>
    </row>
    <row r="10" spans="1:2" x14ac:dyDescent="0.35">
      <c r="A10" s="5" t="s">
        <v>6239</v>
      </c>
      <c r="B10" s="16">
        <v>421</v>
      </c>
    </row>
    <row r="11" spans="1:2" x14ac:dyDescent="0.35">
      <c r="A11" s="5" t="s">
        <v>6240</v>
      </c>
      <c r="B11" s="16">
        <v>420</v>
      </c>
    </row>
    <row r="12" spans="1:2" x14ac:dyDescent="0.35">
      <c r="A12" s="5" t="s">
        <v>6242</v>
      </c>
      <c r="B12" s="16">
        <v>120</v>
      </c>
    </row>
    <row r="13" spans="1:2" x14ac:dyDescent="0.35">
      <c r="A13" s="5" t="s">
        <v>6210</v>
      </c>
      <c r="B13" s="16">
        <v>3011</v>
      </c>
    </row>
    <row r="14" spans="1:2" x14ac:dyDescent="0.35">
      <c r="A14" s="5"/>
    </row>
    <row r="15" spans="1:2" x14ac:dyDescent="0.35">
      <c r="A15" s="18" t="s">
        <v>6214</v>
      </c>
      <c r="B15" s="18"/>
    </row>
    <row r="16" spans="1:2" x14ac:dyDescent="0.35">
      <c r="A16" s="4" t="s">
        <v>6209</v>
      </c>
      <c r="B16" t="s">
        <v>6211</v>
      </c>
    </row>
    <row r="17" spans="1:2" x14ac:dyDescent="0.35">
      <c r="A17" s="5" t="s">
        <v>6133</v>
      </c>
      <c r="B17" s="16">
        <v>416</v>
      </c>
    </row>
    <row r="18" spans="1:2" x14ac:dyDescent="0.35">
      <c r="A18" s="5" t="s">
        <v>6131</v>
      </c>
      <c r="B18" s="16">
        <v>609</v>
      </c>
    </row>
    <row r="19" spans="1:2" x14ac:dyDescent="0.35">
      <c r="A19" s="5" t="s">
        <v>6135</v>
      </c>
      <c r="B19" s="16">
        <v>1028</v>
      </c>
    </row>
    <row r="20" spans="1:2" x14ac:dyDescent="0.35">
      <c r="A20" s="5" t="s">
        <v>6140</v>
      </c>
      <c r="B20" s="16">
        <v>117</v>
      </c>
    </row>
    <row r="21" spans="1:2" x14ac:dyDescent="0.35">
      <c r="A21" s="5" t="s">
        <v>6127</v>
      </c>
      <c r="B21" s="16">
        <v>411</v>
      </c>
    </row>
    <row r="22" spans="1:2" x14ac:dyDescent="0.35">
      <c r="A22" s="5" t="s">
        <v>6129</v>
      </c>
      <c r="B22" s="16">
        <v>430</v>
      </c>
    </row>
    <row r="23" spans="1:2" x14ac:dyDescent="0.35">
      <c r="A23" s="5" t="s">
        <v>6210</v>
      </c>
      <c r="B23" s="16">
        <v>3011</v>
      </c>
    </row>
    <row r="25" spans="1:2" x14ac:dyDescent="0.35">
      <c r="A25" s="18" t="s">
        <v>6247</v>
      </c>
      <c r="B25" s="18"/>
    </row>
    <row r="26" spans="1:2" x14ac:dyDescent="0.35">
      <c r="A26" s="4" t="s">
        <v>6209</v>
      </c>
      <c r="B26" t="s">
        <v>6211</v>
      </c>
    </row>
    <row r="27" spans="1:2" x14ac:dyDescent="0.35">
      <c r="A27" s="5" t="s">
        <v>11</v>
      </c>
      <c r="B27">
        <v>1524</v>
      </c>
    </row>
    <row r="28" spans="1:2" x14ac:dyDescent="0.35">
      <c r="A28" s="5" t="s">
        <v>741</v>
      </c>
      <c r="B28">
        <v>1487</v>
      </c>
    </row>
    <row r="29" spans="1:2" x14ac:dyDescent="0.35">
      <c r="A29" s="5" t="s">
        <v>6210</v>
      </c>
      <c r="B29">
        <v>3011</v>
      </c>
    </row>
    <row r="31" spans="1:2" x14ac:dyDescent="0.35">
      <c r="A31" s="18" t="s">
        <v>6184</v>
      </c>
      <c r="B31" s="18"/>
    </row>
    <row r="32" spans="1:2" x14ac:dyDescent="0.35">
      <c r="A32" s="4" t="s">
        <v>6209</v>
      </c>
      <c r="B32" t="s">
        <v>6211</v>
      </c>
    </row>
    <row r="33" spans="1:2" x14ac:dyDescent="0.35">
      <c r="A33" s="5" t="s">
        <v>6190</v>
      </c>
      <c r="B33" s="16">
        <v>777</v>
      </c>
    </row>
    <row r="34" spans="1:2" x14ac:dyDescent="0.35">
      <c r="A34" s="5" t="s">
        <v>6188</v>
      </c>
      <c r="B34" s="16">
        <v>692</v>
      </c>
    </row>
    <row r="35" spans="1:2" x14ac:dyDescent="0.35">
      <c r="A35" s="5" t="s">
        <v>6191</v>
      </c>
      <c r="B35" s="16">
        <v>512</v>
      </c>
    </row>
    <row r="36" spans="1:2" x14ac:dyDescent="0.35">
      <c r="A36" s="5" t="s">
        <v>6200</v>
      </c>
      <c r="B36" s="16">
        <v>295</v>
      </c>
    </row>
    <row r="37" spans="1:2" x14ac:dyDescent="0.35">
      <c r="A37" s="5" t="s">
        <v>6194</v>
      </c>
      <c r="B37" s="16">
        <v>200</v>
      </c>
    </row>
    <row r="38" spans="1:2" x14ac:dyDescent="0.35">
      <c r="A38" s="5" t="s">
        <v>6201</v>
      </c>
      <c r="B38" s="16">
        <v>159</v>
      </c>
    </row>
    <row r="39" spans="1:2" x14ac:dyDescent="0.35">
      <c r="A39" s="5" t="s">
        <v>6193</v>
      </c>
      <c r="B39" s="16">
        <v>151</v>
      </c>
    </row>
    <row r="40" spans="1:2" x14ac:dyDescent="0.35">
      <c r="A40" s="5" t="s">
        <v>6199</v>
      </c>
      <c r="B40" s="16">
        <v>127</v>
      </c>
    </row>
    <row r="41" spans="1:2" x14ac:dyDescent="0.35">
      <c r="A41" s="5" t="s">
        <v>6197</v>
      </c>
      <c r="B41" s="16">
        <v>98</v>
      </c>
    </row>
    <row r="42" spans="1:2" x14ac:dyDescent="0.35">
      <c r="A42" s="5" t="s">
        <v>6210</v>
      </c>
      <c r="B42" s="16">
        <v>3011</v>
      </c>
    </row>
    <row r="45" spans="1:2" x14ac:dyDescent="0.35">
      <c r="A45" s="18" t="s">
        <v>6216</v>
      </c>
      <c r="B45" s="18"/>
    </row>
    <row r="46" spans="1:2" x14ac:dyDescent="0.35">
      <c r="A46" s="4" t="s">
        <v>6209</v>
      </c>
      <c r="B46" t="s">
        <v>6211</v>
      </c>
    </row>
    <row r="47" spans="1:2" x14ac:dyDescent="0.35">
      <c r="A47" s="5" t="s">
        <v>6187</v>
      </c>
      <c r="B47" s="16">
        <v>714</v>
      </c>
    </row>
    <row r="48" spans="1:2" x14ac:dyDescent="0.35">
      <c r="A48" s="5" t="s">
        <v>6195</v>
      </c>
      <c r="B48" s="16">
        <v>631</v>
      </c>
    </row>
    <row r="49" spans="1:2" x14ac:dyDescent="0.35">
      <c r="A49" s="5" t="s">
        <v>6198</v>
      </c>
      <c r="B49" s="16">
        <v>561</v>
      </c>
    </row>
    <row r="50" spans="1:2" x14ac:dyDescent="0.35">
      <c r="A50" s="5" t="s">
        <v>6196</v>
      </c>
      <c r="B50" s="16">
        <v>539</v>
      </c>
    </row>
    <row r="51" spans="1:2" x14ac:dyDescent="0.35">
      <c r="A51" s="5" t="s">
        <v>6192</v>
      </c>
      <c r="B51" s="16">
        <v>300</v>
      </c>
    </row>
    <row r="52" spans="1:2" x14ac:dyDescent="0.35">
      <c r="A52" s="5" t="s">
        <v>6189</v>
      </c>
      <c r="B52" s="16">
        <v>266</v>
      </c>
    </row>
    <row r="53" spans="1:2" x14ac:dyDescent="0.35">
      <c r="A53" s="5" t="s">
        <v>6210</v>
      </c>
      <c r="B53" s="16">
        <v>3011</v>
      </c>
    </row>
    <row r="57" spans="1:2" x14ac:dyDescent="0.35">
      <c r="A57" s="18" t="s">
        <v>6231</v>
      </c>
      <c r="B57" s="18"/>
    </row>
    <row r="58" spans="1:2" x14ac:dyDescent="0.35">
      <c r="A58" s="4" t="s">
        <v>6209</v>
      </c>
      <c r="B58" t="s">
        <v>6229</v>
      </c>
    </row>
    <row r="59" spans="1:2" x14ac:dyDescent="0.35">
      <c r="A59" s="5" t="s">
        <v>6217</v>
      </c>
      <c r="B59" s="3">
        <v>98181602.854200065</v>
      </c>
    </row>
    <row r="60" spans="1:2" x14ac:dyDescent="0.35">
      <c r="A60" s="5" t="s">
        <v>6218</v>
      </c>
      <c r="B60" s="3">
        <v>79687802.602300018</v>
      </c>
    </row>
    <row r="61" spans="1:2" x14ac:dyDescent="0.35">
      <c r="A61" s="5" t="s">
        <v>6219</v>
      </c>
      <c r="B61" s="3">
        <v>98992461.251600057</v>
      </c>
    </row>
    <row r="62" spans="1:2" x14ac:dyDescent="0.35">
      <c r="A62" s="5" t="s">
        <v>6220</v>
      </c>
      <c r="B62" s="3">
        <v>78863521.063600063</v>
      </c>
    </row>
    <row r="63" spans="1:2" x14ac:dyDescent="0.35">
      <c r="A63" s="5" t="s">
        <v>6221</v>
      </c>
      <c r="B63" s="3">
        <v>43971174.771099977</v>
      </c>
    </row>
    <row r="64" spans="1:2" x14ac:dyDescent="0.35">
      <c r="A64" s="5" t="s">
        <v>6222</v>
      </c>
      <c r="B64" s="3">
        <v>49467405.03550002</v>
      </c>
    </row>
    <row r="65" spans="1:2" x14ac:dyDescent="0.35">
      <c r="A65" s="5" t="s">
        <v>6223</v>
      </c>
      <c r="B65" s="3">
        <v>46381816.223599993</v>
      </c>
    </row>
    <row r="66" spans="1:2" x14ac:dyDescent="0.35">
      <c r="A66" s="5" t="s">
        <v>6224</v>
      </c>
      <c r="B66" s="3">
        <v>48843477.596099995</v>
      </c>
    </row>
    <row r="67" spans="1:2" x14ac:dyDescent="0.35">
      <c r="A67" s="5" t="s">
        <v>6225</v>
      </c>
      <c r="B67" s="3">
        <v>38103020.532200009</v>
      </c>
    </row>
    <row r="68" spans="1:2" x14ac:dyDescent="0.35">
      <c r="A68" s="5" t="s">
        <v>6226</v>
      </c>
      <c r="B68" s="3">
        <v>47120020.83820001</v>
      </c>
    </row>
    <row r="69" spans="1:2" x14ac:dyDescent="0.35">
      <c r="A69" s="5" t="s">
        <v>6227</v>
      </c>
      <c r="B69" s="3">
        <v>41637969.262500018</v>
      </c>
    </row>
    <row r="70" spans="1:2" x14ac:dyDescent="0.35">
      <c r="A70" s="5" t="s">
        <v>6228</v>
      </c>
      <c r="B70" s="3">
        <v>48132269.4573</v>
      </c>
    </row>
    <row r="71" spans="1:2" x14ac:dyDescent="0.35">
      <c r="A71" s="5" t="s">
        <v>6210</v>
      </c>
      <c r="B71" s="16">
        <v>719382541.48820019</v>
      </c>
    </row>
    <row r="73" spans="1:2" x14ac:dyDescent="0.35">
      <c r="A73" s="18" t="s">
        <v>6252</v>
      </c>
      <c r="B73" s="18"/>
    </row>
    <row r="74" spans="1:2" x14ac:dyDescent="0.35">
      <c r="A74" s="4" t="s">
        <v>6209</v>
      </c>
      <c r="B74" t="s">
        <v>6229</v>
      </c>
    </row>
    <row r="75" spans="1:2" x14ac:dyDescent="0.35">
      <c r="A75" s="5" t="s">
        <v>11</v>
      </c>
      <c r="B75" s="3">
        <v>358266286.50659966</v>
      </c>
    </row>
    <row r="76" spans="1:2" x14ac:dyDescent="0.35">
      <c r="A76" s="5" t="s">
        <v>741</v>
      </c>
      <c r="B76" s="3">
        <v>361116254.98160011</v>
      </c>
    </row>
    <row r="77" spans="1:2" x14ac:dyDescent="0.35">
      <c r="A77" s="5" t="s">
        <v>6210</v>
      </c>
      <c r="B77" s="3">
        <v>719382541.48819971</v>
      </c>
    </row>
    <row r="78" spans="1:2" x14ac:dyDescent="0.35">
      <c r="A78" s="5"/>
      <c r="B78" s="3"/>
    </row>
    <row r="79" spans="1:2" x14ac:dyDescent="0.35">
      <c r="A79" s="18" t="s">
        <v>6232</v>
      </c>
      <c r="B79" s="18"/>
    </row>
    <row r="80" spans="1:2" x14ac:dyDescent="0.35">
      <c r="A80" s="4" t="s">
        <v>6209</v>
      </c>
      <c r="B80" t="s">
        <v>6230</v>
      </c>
    </row>
    <row r="81" spans="1:2" x14ac:dyDescent="0.35">
      <c r="A81" s="5" t="s">
        <v>11</v>
      </c>
      <c r="B81" s="3">
        <v>554180588599</v>
      </c>
    </row>
    <row r="82" spans="1:2" x14ac:dyDescent="0.35">
      <c r="A82" s="5" t="s">
        <v>741</v>
      </c>
      <c r="B82" s="3">
        <v>456253348080</v>
      </c>
    </row>
    <row r="83" spans="1:2" x14ac:dyDescent="0.35">
      <c r="A83" s="5" t="s">
        <v>6210</v>
      </c>
      <c r="B83" s="3">
        <v>1010433936679</v>
      </c>
    </row>
    <row r="87" spans="1:2" x14ac:dyDescent="0.35">
      <c r="A87" s="18" t="s">
        <v>6233</v>
      </c>
      <c r="B87" s="18"/>
    </row>
    <row r="88" spans="1:2" x14ac:dyDescent="0.35">
      <c r="A88" s="4" t="s">
        <v>6209</v>
      </c>
      <c r="B88" t="s">
        <v>6230</v>
      </c>
    </row>
    <row r="89" spans="1:2" x14ac:dyDescent="0.35">
      <c r="A89" s="5" t="s">
        <v>6135</v>
      </c>
      <c r="B89" s="3">
        <v>337320833508</v>
      </c>
    </row>
    <row r="90" spans="1:2" x14ac:dyDescent="0.35">
      <c r="A90" s="5" t="s">
        <v>6131</v>
      </c>
      <c r="B90" s="3">
        <v>265623774919</v>
      </c>
    </row>
    <row r="91" spans="1:2" x14ac:dyDescent="0.35">
      <c r="A91" s="5" t="s">
        <v>6133</v>
      </c>
      <c r="B91" s="3">
        <v>130973632244</v>
      </c>
    </row>
    <row r="92" spans="1:2" x14ac:dyDescent="0.35">
      <c r="A92" s="5" t="s">
        <v>6127</v>
      </c>
      <c r="B92" s="3">
        <v>115601760760</v>
      </c>
    </row>
    <row r="93" spans="1:2" x14ac:dyDescent="0.35">
      <c r="A93" s="5" t="s">
        <v>6129</v>
      </c>
      <c r="B93" s="3">
        <v>108812090123</v>
      </c>
    </row>
    <row r="94" spans="1:2" x14ac:dyDescent="0.35">
      <c r="A94" s="5" t="s">
        <v>6140</v>
      </c>
      <c r="B94" s="3">
        <v>52101845125</v>
      </c>
    </row>
    <row r="95" spans="1:2" x14ac:dyDescent="0.35">
      <c r="A95" s="5" t="s">
        <v>6210</v>
      </c>
      <c r="B95" s="3">
        <v>1010433936679</v>
      </c>
    </row>
    <row r="99" spans="1:2" x14ac:dyDescent="0.35">
      <c r="A99" s="18" t="s">
        <v>6235</v>
      </c>
      <c r="B99" s="18"/>
    </row>
    <row r="100" spans="1:2" x14ac:dyDescent="0.35">
      <c r="A100" s="4" t="s">
        <v>6209</v>
      </c>
      <c r="B100" t="s">
        <v>6230</v>
      </c>
    </row>
    <row r="101" spans="1:2" x14ac:dyDescent="0.35">
      <c r="A101" s="5" t="s">
        <v>6241</v>
      </c>
      <c r="B101" s="3">
        <v>300109388093</v>
      </c>
    </row>
    <row r="102" spans="1:2" x14ac:dyDescent="0.35">
      <c r="A102" s="5" t="s">
        <v>6240</v>
      </c>
      <c r="B102" s="3">
        <v>218224146457</v>
      </c>
    </row>
    <row r="103" spans="1:2" x14ac:dyDescent="0.35">
      <c r="A103" s="5" t="s">
        <v>6236</v>
      </c>
      <c r="B103" s="3">
        <v>156250884511</v>
      </c>
    </row>
    <row r="104" spans="1:2" x14ac:dyDescent="0.35">
      <c r="A104" s="5" t="s">
        <v>6238</v>
      </c>
      <c r="B104" s="3">
        <v>118941961886</v>
      </c>
    </row>
    <row r="105" spans="1:2" x14ac:dyDescent="0.35">
      <c r="A105" s="5" t="s">
        <v>6237</v>
      </c>
      <c r="B105" s="3">
        <v>111184831418</v>
      </c>
    </row>
    <row r="106" spans="1:2" x14ac:dyDescent="0.35">
      <c r="A106" s="5" t="s">
        <v>6239</v>
      </c>
      <c r="B106" s="3">
        <v>82525488577</v>
      </c>
    </row>
    <row r="107" spans="1:2" x14ac:dyDescent="0.35">
      <c r="A107" s="5" t="s">
        <v>6242</v>
      </c>
      <c r="B107" s="3">
        <v>23197235737</v>
      </c>
    </row>
    <row r="108" spans="1:2" x14ac:dyDescent="0.35">
      <c r="A108" s="5" t="s">
        <v>6210</v>
      </c>
      <c r="B108" s="3">
        <v>1010433936679</v>
      </c>
    </row>
    <row r="111" spans="1:2" x14ac:dyDescent="0.35">
      <c r="A111" s="18" t="s">
        <v>6244</v>
      </c>
      <c r="B111" s="18"/>
    </row>
    <row r="112" spans="1:2" x14ac:dyDescent="0.35">
      <c r="A112" s="4" t="s">
        <v>6209</v>
      </c>
      <c r="B112" t="s">
        <v>6230</v>
      </c>
    </row>
    <row r="113" spans="1:2" x14ac:dyDescent="0.35">
      <c r="A113" s="5" t="s">
        <v>6217</v>
      </c>
      <c r="B113" s="17">
        <v>113807500077</v>
      </c>
    </row>
    <row r="114" spans="1:2" x14ac:dyDescent="0.35">
      <c r="A114" s="5" t="s">
        <v>6218</v>
      </c>
      <c r="B114" s="17">
        <v>115862832488</v>
      </c>
    </row>
    <row r="115" spans="1:2" x14ac:dyDescent="0.35">
      <c r="A115" s="5" t="s">
        <v>6219</v>
      </c>
      <c r="B115" s="17">
        <v>99252554069</v>
      </c>
    </row>
    <row r="116" spans="1:2" x14ac:dyDescent="0.35">
      <c r="A116" s="5" t="s">
        <v>6220</v>
      </c>
      <c r="B116" s="17">
        <v>147362264075</v>
      </c>
    </row>
    <row r="117" spans="1:2" x14ac:dyDescent="0.35">
      <c r="A117" s="5" t="s">
        <v>6221</v>
      </c>
      <c r="B117" s="17">
        <v>43925603933</v>
      </c>
    </row>
    <row r="118" spans="1:2" x14ac:dyDescent="0.35">
      <c r="A118" s="5" t="s">
        <v>6222</v>
      </c>
      <c r="B118" s="17">
        <v>32693152360</v>
      </c>
    </row>
    <row r="119" spans="1:2" x14ac:dyDescent="0.35">
      <c r="A119" s="5" t="s">
        <v>6223</v>
      </c>
      <c r="B119" s="17">
        <v>102853805798</v>
      </c>
    </row>
    <row r="120" spans="1:2" x14ac:dyDescent="0.35">
      <c r="A120" s="5" t="s">
        <v>6224</v>
      </c>
      <c r="B120" s="17">
        <v>72871142387</v>
      </c>
    </row>
    <row r="121" spans="1:2" x14ac:dyDescent="0.35">
      <c r="A121" s="5" t="s">
        <v>6225</v>
      </c>
      <c r="B121" s="17">
        <v>77261598229</v>
      </c>
    </row>
    <row r="122" spans="1:2" x14ac:dyDescent="0.35">
      <c r="A122" s="5" t="s">
        <v>6226</v>
      </c>
      <c r="B122" s="17">
        <v>102367935310</v>
      </c>
    </row>
    <row r="123" spans="1:2" x14ac:dyDescent="0.35">
      <c r="A123" s="5" t="s">
        <v>6227</v>
      </c>
      <c r="B123" s="17">
        <v>71693602059</v>
      </c>
    </row>
    <row r="124" spans="1:2" x14ac:dyDescent="0.35">
      <c r="A124" s="5" t="s">
        <v>6228</v>
      </c>
      <c r="B124" s="17">
        <v>30481945894</v>
      </c>
    </row>
    <row r="125" spans="1:2" x14ac:dyDescent="0.35">
      <c r="A125" s="5" t="s">
        <v>6210</v>
      </c>
      <c r="B125" s="17">
        <v>1010433936679</v>
      </c>
    </row>
    <row r="129" spans="1:5" x14ac:dyDescent="0.35">
      <c r="A129" s="18" t="s">
        <v>6245</v>
      </c>
      <c r="B129" s="18"/>
    </row>
    <row r="130" spans="1:5" x14ac:dyDescent="0.35">
      <c r="A130" s="4" t="s">
        <v>6209</v>
      </c>
      <c r="B130" t="s">
        <v>6230</v>
      </c>
      <c r="D130" s="11" t="s">
        <v>6209</v>
      </c>
      <c r="E130" s="11" t="s">
        <v>6230</v>
      </c>
    </row>
    <row r="131" spans="1:5" x14ac:dyDescent="0.35">
      <c r="A131" s="5" t="s">
        <v>2749</v>
      </c>
      <c r="B131" s="3">
        <v>23203001010</v>
      </c>
      <c r="D131" s="12" t="s">
        <v>2749</v>
      </c>
      <c r="E131" s="13">
        <v>23203001010</v>
      </c>
    </row>
    <row r="132" spans="1:5" x14ac:dyDescent="0.35">
      <c r="A132" s="5" t="s">
        <v>1333</v>
      </c>
      <c r="B132" s="3">
        <v>88710367363</v>
      </c>
      <c r="D132" s="12" t="s">
        <v>1333</v>
      </c>
      <c r="E132" s="13">
        <v>88710367363</v>
      </c>
    </row>
    <row r="133" spans="1:5" x14ac:dyDescent="0.35">
      <c r="A133" s="5" t="s">
        <v>2740</v>
      </c>
      <c r="B133" s="3">
        <v>20775939829</v>
      </c>
      <c r="D133" s="12" t="s">
        <v>2740</v>
      </c>
      <c r="E133" s="13">
        <v>20775939829</v>
      </c>
    </row>
    <row r="134" spans="1:5" x14ac:dyDescent="0.35">
      <c r="A134" s="5" t="s">
        <v>2575</v>
      </c>
      <c r="B134" s="3">
        <v>73367618476</v>
      </c>
      <c r="D134" s="12" t="s">
        <v>2575</v>
      </c>
      <c r="E134" s="13">
        <v>73367618476</v>
      </c>
    </row>
    <row r="135" spans="1:5" x14ac:dyDescent="0.35">
      <c r="A135" s="5" t="s">
        <v>2764</v>
      </c>
      <c r="B135" s="3">
        <v>23108623973</v>
      </c>
      <c r="D135" s="12" t="s">
        <v>2764</v>
      </c>
      <c r="E135" s="13">
        <v>23108623973</v>
      </c>
    </row>
    <row r="136" spans="1:5" x14ac:dyDescent="0.35">
      <c r="A136" s="5" t="s">
        <v>2800</v>
      </c>
      <c r="B136" s="3">
        <v>14095898942</v>
      </c>
      <c r="D136" s="12" t="s">
        <v>2800</v>
      </c>
      <c r="E136" s="13">
        <v>14095898942</v>
      </c>
    </row>
    <row r="137" spans="1:5" x14ac:dyDescent="0.35">
      <c r="A137" s="5" t="s">
        <v>2776</v>
      </c>
      <c r="B137" s="3">
        <v>27154258233</v>
      </c>
      <c r="D137" s="12" t="s">
        <v>2776</v>
      </c>
      <c r="E137" s="13">
        <v>27154258233</v>
      </c>
    </row>
    <row r="138" spans="1:5" x14ac:dyDescent="0.35">
      <c r="A138" s="5" t="s">
        <v>2743</v>
      </c>
      <c r="B138" s="3">
        <v>23202513777</v>
      </c>
      <c r="D138" s="12" t="s">
        <v>2743</v>
      </c>
      <c r="E138" s="13">
        <v>23202513777</v>
      </c>
    </row>
    <row r="139" spans="1:5" x14ac:dyDescent="0.35">
      <c r="A139" s="5" t="s">
        <v>2759</v>
      </c>
      <c r="B139" s="3">
        <v>15515043922</v>
      </c>
      <c r="D139" s="12" t="s">
        <v>2759</v>
      </c>
      <c r="E139" s="13">
        <v>15515043922</v>
      </c>
    </row>
    <row r="140" spans="1:5" x14ac:dyDescent="0.35">
      <c r="A140" s="5" t="s">
        <v>2848</v>
      </c>
      <c r="B140" s="3">
        <v>19138309182</v>
      </c>
      <c r="D140" s="12" t="s">
        <v>2848</v>
      </c>
      <c r="E140" s="13">
        <v>19138309182</v>
      </c>
    </row>
    <row r="141" spans="1:5" x14ac:dyDescent="0.35">
      <c r="A141" s="5" t="s">
        <v>1876</v>
      </c>
      <c r="B141" s="3">
        <v>60143495712</v>
      </c>
      <c r="D141" s="12" t="s">
        <v>1876</v>
      </c>
      <c r="E141" s="13">
        <v>60143495712</v>
      </c>
    </row>
    <row r="142" spans="1:5" x14ac:dyDescent="0.35">
      <c r="A142" s="5" t="s">
        <v>2416</v>
      </c>
      <c r="B142" s="3">
        <v>45127245971</v>
      </c>
      <c r="D142" s="12" t="s">
        <v>2416</v>
      </c>
      <c r="E142" s="13">
        <v>45127245971</v>
      </c>
    </row>
    <row r="143" spans="1:5" x14ac:dyDescent="0.35">
      <c r="A143" s="5" t="s">
        <v>2737</v>
      </c>
      <c r="B143" s="3">
        <v>77820034924</v>
      </c>
      <c r="D143" s="12" t="s">
        <v>2737</v>
      </c>
      <c r="E143" s="13">
        <v>77820034924</v>
      </c>
    </row>
    <row r="144" spans="1:5" x14ac:dyDescent="0.35">
      <c r="A144" s="5" t="s">
        <v>2767</v>
      </c>
      <c r="B144" s="3">
        <v>8947280273</v>
      </c>
      <c r="D144" s="12" t="s">
        <v>2767</v>
      </c>
      <c r="E144" s="13">
        <v>8947280273</v>
      </c>
    </row>
    <row r="145" spans="1:5" x14ac:dyDescent="0.35">
      <c r="A145" s="5" t="s">
        <v>2734</v>
      </c>
      <c r="B145" s="3">
        <v>24594341086</v>
      </c>
      <c r="D145" s="12" t="s">
        <v>2734</v>
      </c>
      <c r="E145" s="13">
        <v>24594341086</v>
      </c>
    </row>
    <row r="146" spans="1:5" x14ac:dyDescent="0.35">
      <c r="A146" s="5" t="s">
        <v>13</v>
      </c>
      <c r="B146" s="3">
        <v>255737611079</v>
      </c>
      <c r="D146" s="12" t="s">
        <v>13</v>
      </c>
      <c r="E146" s="13">
        <v>255737611079</v>
      </c>
    </row>
    <row r="147" spans="1:5" x14ac:dyDescent="0.35">
      <c r="A147" s="5" t="s">
        <v>2771</v>
      </c>
      <c r="B147" s="3">
        <v>53586002064</v>
      </c>
      <c r="D147" s="12" t="s">
        <v>2771</v>
      </c>
      <c r="E147" s="13">
        <v>53586002064</v>
      </c>
    </row>
    <row r="148" spans="1:5" x14ac:dyDescent="0.35">
      <c r="A148" s="5" t="s">
        <v>2065</v>
      </c>
      <c r="B148" s="3">
        <v>79938442595</v>
      </c>
      <c r="D148" s="12" t="s">
        <v>2065</v>
      </c>
      <c r="E148" s="13">
        <v>79938442595</v>
      </c>
    </row>
    <row r="149" spans="1:5" x14ac:dyDescent="0.35">
      <c r="A149" s="5" t="s">
        <v>2247</v>
      </c>
      <c r="B149" s="3">
        <v>13375018331</v>
      </c>
      <c r="D149" s="12" t="s">
        <v>2247</v>
      </c>
      <c r="E149" s="13">
        <v>13375018331</v>
      </c>
    </row>
    <row r="150" spans="1:5" x14ac:dyDescent="0.35">
      <c r="A150" s="5" t="s">
        <v>2781</v>
      </c>
      <c r="B150" s="3">
        <v>1071210734</v>
      </c>
      <c r="D150" s="12" t="s">
        <v>2781</v>
      </c>
      <c r="E150" s="13">
        <v>1071210734</v>
      </c>
    </row>
    <row r="151" spans="1:5" x14ac:dyDescent="0.35">
      <c r="A151" s="5" t="s">
        <v>2756</v>
      </c>
      <c r="B151" s="3">
        <v>37257239091</v>
      </c>
      <c r="D151" s="12" t="s">
        <v>2756</v>
      </c>
      <c r="E151" s="13">
        <v>37257239091</v>
      </c>
    </row>
    <row r="152" spans="1:5" x14ac:dyDescent="0.35">
      <c r="A152" s="5" t="s">
        <v>2746</v>
      </c>
      <c r="B152" s="3">
        <v>24564440112</v>
      </c>
      <c r="D152" s="12" t="s">
        <v>2746</v>
      </c>
      <c r="E152" s="13">
        <v>24564440112</v>
      </c>
    </row>
    <row r="153" spans="1:5" x14ac:dyDescent="0.35">
      <c r="A153" s="5" t="s">
        <v>6210</v>
      </c>
      <c r="B153" s="3">
        <v>1010433936679</v>
      </c>
      <c r="D153" s="11" t="s">
        <v>6210</v>
      </c>
      <c r="E153" s="14">
        <v>1010433936679</v>
      </c>
    </row>
    <row r="157" spans="1:5" x14ac:dyDescent="0.35">
      <c r="A157" s="18" t="s">
        <v>6246</v>
      </c>
      <c r="B157" s="18"/>
    </row>
    <row r="158" spans="1:5" x14ac:dyDescent="0.35">
      <c r="A158" s="4" t="s">
        <v>6209</v>
      </c>
      <c r="B158" t="s">
        <v>6229</v>
      </c>
      <c r="D158" s="15" t="s">
        <v>6209</v>
      </c>
      <c r="E158" s="15" t="s">
        <v>6229</v>
      </c>
    </row>
    <row r="159" spans="1:5" x14ac:dyDescent="0.35">
      <c r="A159" s="5" t="s">
        <v>2749</v>
      </c>
      <c r="B159" s="3">
        <v>26716964.547299989</v>
      </c>
      <c r="D159" s="3" t="s">
        <v>2749</v>
      </c>
      <c r="E159" s="3">
        <v>26716964.547299989</v>
      </c>
    </row>
    <row r="160" spans="1:5" x14ac:dyDescent="0.35">
      <c r="A160" s="5" t="s">
        <v>1333</v>
      </c>
      <c r="B160" s="3">
        <v>68060132.54109998</v>
      </c>
      <c r="D160" s="3" t="s">
        <v>1333</v>
      </c>
      <c r="E160" s="3">
        <v>68060132.54109998</v>
      </c>
    </row>
    <row r="161" spans="1:5" x14ac:dyDescent="0.35">
      <c r="A161" s="5" t="s">
        <v>2740</v>
      </c>
      <c r="B161" s="3">
        <v>17319846.935099997</v>
      </c>
      <c r="D161" s="3" t="s">
        <v>2740</v>
      </c>
      <c r="E161" s="3">
        <v>17319846.935099997</v>
      </c>
    </row>
    <row r="162" spans="1:5" x14ac:dyDescent="0.35">
      <c r="A162" s="5" t="s">
        <v>2575</v>
      </c>
      <c r="B162" s="3">
        <v>41081355.662999988</v>
      </c>
      <c r="D162" s="3" t="s">
        <v>2575</v>
      </c>
      <c r="E162" s="3">
        <v>41081355.662999988</v>
      </c>
    </row>
    <row r="163" spans="1:5" x14ac:dyDescent="0.35">
      <c r="A163" s="5" t="s">
        <v>2764</v>
      </c>
      <c r="B163" s="3">
        <v>14588898.4805</v>
      </c>
      <c r="D163" s="3" t="s">
        <v>2764</v>
      </c>
      <c r="E163" s="3">
        <v>14588898.4805</v>
      </c>
    </row>
    <row r="164" spans="1:5" x14ac:dyDescent="0.35">
      <c r="A164" s="5" t="s">
        <v>2800</v>
      </c>
      <c r="B164" s="3">
        <v>13955788.011099996</v>
      </c>
      <c r="D164" s="3" t="s">
        <v>2800</v>
      </c>
      <c r="E164" s="3">
        <v>13955788.011099996</v>
      </c>
    </row>
    <row r="165" spans="1:5" x14ac:dyDescent="0.35">
      <c r="A165" s="5" t="s">
        <v>2776</v>
      </c>
      <c r="B165" s="3">
        <v>16474454.631800005</v>
      </c>
      <c r="D165" s="3" t="s">
        <v>2776</v>
      </c>
      <c r="E165" s="3">
        <v>16474454.631800005</v>
      </c>
    </row>
    <row r="166" spans="1:5" x14ac:dyDescent="0.35">
      <c r="A166" s="5" t="s">
        <v>2743</v>
      </c>
      <c r="B166" s="3">
        <v>23753050.211200006</v>
      </c>
      <c r="D166" s="3" t="s">
        <v>2743</v>
      </c>
      <c r="E166" s="3">
        <v>23753050.211200006</v>
      </c>
    </row>
    <row r="167" spans="1:5" x14ac:dyDescent="0.35">
      <c r="A167" s="5" t="s">
        <v>2759</v>
      </c>
      <c r="B167" s="3">
        <v>17982783.530200005</v>
      </c>
      <c r="D167" s="3" t="s">
        <v>2759</v>
      </c>
      <c r="E167" s="3">
        <v>17982783.530200005</v>
      </c>
    </row>
    <row r="168" spans="1:5" x14ac:dyDescent="0.35">
      <c r="A168" s="5" t="s">
        <v>2848</v>
      </c>
      <c r="B168" s="3">
        <v>26726974.4045</v>
      </c>
      <c r="D168" s="3" t="s">
        <v>2848</v>
      </c>
      <c r="E168" s="3">
        <v>26726974.4045</v>
      </c>
    </row>
    <row r="169" spans="1:5" x14ac:dyDescent="0.35">
      <c r="A169" s="5" t="s">
        <v>1876</v>
      </c>
      <c r="B169" s="3">
        <v>44891462.700399987</v>
      </c>
      <c r="D169" s="3" t="s">
        <v>1876</v>
      </c>
      <c r="E169" s="3">
        <v>44891462.700399987</v>
      </c>
    </row>
    <row r="170" spans="1:5" x14ac:dyDescent="0.35">
      <c r="A170" s="5" t="s">
        <v>2416</v>
      </c>
      <c r="B170" s="3">
        <v>38784725.3024</v>
      </c>
      <c r="D170" s="3" t="s">
        <v>2416</v>
      </c>
      <c r="E170" s="3">
        <v>38784725.3024</v>
      </c>
    </row>
    <row r="171" spans="1:5" x14ac:dyDescent="0.35">
      <c r="A171" s="5" t="s">
        <v>2737</v>
      </c>
      <c r="B171" s="3">
        <v>30176782.758000001</v>
      </c>
      <c r="D171" s="3" t="s">
        <v>2737</v>
      </c>
      <c r="E171" s="3">
        <v>30176782.758000001</v>
      </c>
    </row>
    <row r="172" spans="1:5" x14ac:dyDescent="0.35">
      <c r="A172" s="5" t="s">
        <v>2767</v>
      </c>
      <c r="B172" s="3">
        <v>14256684.798799997</v>
      </c>
      <c r="D172" s="3" t="s">
        <v>2767</v>
      </c>
      <c r="E172" s="3">
        <v>14256684.798799997</v>
      </c>
    </row>
    <row r="173" spans="1:5" x14ac:dyDescent="0.35">
      <c r="A173" s="5" t="s">
        <v>2734</v>
      </c>
      <c r="B173" s="3">
        <v>17810998.7128</v>
      </c>
      <c r="D173" s="3" t="s">
        <v>2734</v>
      </c>
      <c r="E173" s="3">
        <v>17810998.7128</v>
      </c>
    </row>
    <row r="174" spans="1:5" x14ac:dyDescent="0.35">
      <c r="A174" s="5" t="s">
        <v>13</v>
      </c>
      <c r="B174" s="3">
        <v>132332869.88029993</v>
      </c>
      <c r="D174" s="3" t="s">
        <v>13</v>
      </c>
      <c r="E174" s="3">
        <v>132332869.88029993</v>
      </c>
    </row>
    <row r="175" spans="1:5" x14ac:dyDescent="0.35">
      <c r="A175" s="5" t="s">
        <v>2771</v>
      </c>
      <c r="B175" s="3">
        <v>33210490.584400006</v>
      </c>
      <c r="D175" s="3" t="s">
        <v>2771</v>
      </c>
      <c r="E175" s="3">
        <v>33210490.584400006</v>
      </c>
    </row>
    <row r="176" spans="1:5" x14ac:dyDescent="0.35">
      <c r="A176" s="5" t="s">
        <v>2065</v>
      </c>
      <c r="B176" s="3">
        <v>42496895.455700003</v>
      </c>
      <c r="D176" s="3" t="s">
        <v>2065</v>
      </c>
      <c r="E176" s="3">
        <v>42496895.455700003</v>
      </c>
    </row>
    <row r="177" spans="1:5" x14ac:dyDescent="0.35">
      <c r="A177" s="5" t="s">
        <v>2247</v>
      </c>
      <c r="B177" s="3">
        <v>41320391.978399999</v>
      </c>
      <c r="D177" s="3" t="s">
        <v>2247</v>
      </c>
      <c r="E177" s="3">
        <v>41320391.978399999</v>
      </c>
    </row>
    <row r="178" spans="1:5" x14ac:dyDescent="0.35">
      <c r="A178" s="5" t="s">
        <v>2781</v>
      </c>
      <c r="B178" s="3">
        <v>16327954.8147</v>
      </c>
      <c r="D178" s="3" t="s">
        <v>2781</v>
      </c>
      <c r="E178" s="3">
        <v>16327954.8147</v>
      </c>
    </row>
    <row r="179" spans="1:5" x14ac:dyDescent="0.35">
      <c r="A179" s="5" t="s">
        <v>2756</v>
      </c>
      <c r="B179" s="3">
        <v>27184069.008200005</v>
      </c>
      <c r="D179" s="3" t="s">
        <v>2756</v>
      </c>
      <c r="E179" s="3">
        <v>27184069.008200005</v>
      </c>
    </row>
    <row r="180" spans="1:5" x14ac:dyDescent="0.35">
      <c r="A180" s="5" t="s">
        <v>2746</v>
      </c>
      <c r="B180" s="3">
        <v>13928966.538300006</v>
      </c>
      <c r="D180" s="3" t="s">
        <v>2746</v>
      </c>
      <c r="E180" s="3">
        <v>13928966.538300006</v>
      </c>
    </row>
    <row r="181" spans="1:5" x14ac:dyDescent="0.35">
      <c r="A181" s="5" t="s">
        <v>6210</v>
      </c>
      <c r="B181" s="3">
        <v>719382541.48820007</v>
      </c>
      <c r="D181" s="15" t="s">
        <v>6210</v>
      </c>
      <c r="E181" s="15">
        <v>719382541.48820007</v>
      </c>
    </row>
  </sheetData>
  <mergeCells count="13">
    <mergeCell ref="A4:B4"/>
    <mergeCell ref="A111:B111"/>
    <mergeCell ref="A129:B129"/>
    <mergeCell ref="A157:B157"/>
    <mergeCell ref="A15:B15"/>
    <mergeCell ref="A73:B73"/>
    <mergeCell ref="A31:B31"/>
    <mergeCell ref="A25:B25"/>
    <mergeCell ref="A45:B45"/>
    <mergeCell ref="A57:B57"/>
    <mergeCell ref="A79:B79"/>
    <mergeCell ref="A87:B87"/>
    <mergeCell ref="A99:B99"/>
  </mergeCells>
  <conditionalFormatting pivot="1" sqref="B113:B125">
    <cfRule type="expression" dxfId="25" priority="4">
      <formula>LEN(B113)&gt;3</formula>
    </cfRule>
  </conditionalFormatting>
  <conditionalFormatting pivot="1" sqref="B113:B125">
    <cfRule type="expression" dxfId="24" priority="3">
      <formula>LEN(B113)&gt;6</formula>
    </cfRule>
  </conditionalFormatting>
  <conditionalFormatting pivot="1" sqref="B113:B125">
    <cfRule type="expression" dxfId="23" priority="2">
      <formula>LEN(B113)&gt;9</formula>
    </cfRule>
  </conditionalFormatting>
  <conditionalFormatting pivot="1" sqref="B113:B125">
    <cfRule type="expression" dxfId="22" priority="1">
      <formula>LEN(B113)&gt;12</formula>
    </cfRule>
  </conditionalFormatting>
  <pageMargins left="0.7" right="0.7" top="0.75" bottom="0.75" header="0.3" footer="0.3"/>
  <drawing r:id="rId1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1718B-883F-4EED-9843-F545834DCFC0}">
  <dimension ref="A1:D3003"/>
  <sheetViews>
    <sheetView workbookViewId="0">
      <selection activeCell="E68" sqref="E68"/>
    </sheetView>
  </sheetViews>
  <sheetFormatPr defaultRowHeight="14.5" x14ac:dyDescent="0.35"/>
  <cols>
    <col min="1" max="1" width="12.54296875" bestFit="1" customWidth="1"/>
    <col min="2" max="2" width="20.36328125" style="3" bestFit="1" customWidth="1"/>
    <col min="3" max="3" width="15.08984375" bestFit="1" customWidth="1"/>
    <col min="4" max="4" width="12.54296875" bestFit="1" customWidth="1"/>
    <col min="5" max="5" width="18.6328125" bestFit="1" customWidth="1"/>
  </cols>
  <sheetData>
    <row r="1" spans="1:4" x14ac:dyDescent="0.35">
      <c r="A1" s="19"/>
      <c r="B1" s="19"/>
    </row>
    <row r="2" spans="1:4" x14ac:dyDescent="0.35">
      <c r="A2" s="19" t="s">
        <v>6249</v>
      </c>
      <c r="B2" s="19"/>
      <c r="D2" s="3"/>
    </row>
    <row r="3" spans="1:4" x14ac:dyDescent="0.35">
      <c r="A3" s="4" t="s">
        <v>6209</v>
      </c>
      <c r="B3" s="3" t="s">
        <v>6248</v>
      </c>
    </row>
    <row r="4" spans="1:4" x14ac:dyDescent="0.35">
      <c r="A4" s="5" t="s">
        <v>6133</v>
      </c>
      <c r="B4" s="3">
        <v>262640976.16949987</v>
      </c>
    </row>
    <row r="5" spans="1:4" x14ac:dyDescent="0.35">
      <c r="A5" s="5" t="s">
        <v>6131</v>
      </c>
      <c r="B5" s="3">
        <v>429399408.74719983</v>
      </c>
    </row>
    <row r="6" spans="1:4" x14ac:dyDescent="0.35">
      <c r="A6" s="5" t="s">
        <v>6135</v>
      </c>
      <c r="B6" s="3">
        <v>678044069.7104001</v>
      </c>
    </row>
    <row r="7" spans="1:4" x14ac:dyDescent="0.35">
      <c r="A7" s="5" t="s">
        <v>6140</v>
      </c>
      <c r="B7" s="3">
        <v>86859888.943600014</v>
      </c>
    </row>
    <row r="8" spans="1:4" x14ac:dyDescent="0.35">
      <c r="A8" s="5" t="s">
        <v>6127</v>
      </c>
      <c r="B8" s="3">
        <v>281495799.68760002</v>
      </c>
    </row>
    <row r="9" spans="1:4" x14ac:dyDescent="0.35">
      <c r="A9" s="5" t="s">
        <v>6129</v>
      </c>
      <c r="B9" s="3">
        <v>277007265.80659974</v>
      </c>
    </row>
    <row r="10" spans="1:4" x14ac:dyDescent="0.35">
      <c r="A10" s="5" t="s">
        <v>6210</v>
      </c>
      <c r="B10" s="3">
        <v>2015447409.0648994</v>
      </c>
    </row>
    <row r="11" spans="1:4" x14ac:dyDescent="0.35">
      <c r="B11"/>
    </row>
    <row r="12" spans="1:4" x14ac:dyDescent="0.35">
      <c r="B12"/>
    </row>
    <row r="13" spans="1:4" x14ac:dyDescent="0.35">
      <c r="B13"/>
    </row>
    <row r="14" spans="1:4" x14ac:dyDescent="0.35">
      <c r="B14"/>
    </row>
    <row r="15" spans="1:4" x14ac:dyDescent="0.35">
      <c r="A15" s="19" t="s">
        <v>6253</v>
      </c>
      <c r="B15" s="19"/>
    </row>
    <row r="16" spans="1:4" x14ac:dyDescent="0.35">
      <c r="A16" s="4" t="s">
        <v>6209</v>
      </c>
      <c r="B16" s="3" t="s">
        <v>6229</v>
      </c>
    </row>
    <row r="17" spans="1:2" x14ac:dyDescent="0.35">
      <c r="A17" s="5" t="s">
        <v>6133</v>
      </c>
      <c r="B17" s="3">
        <v>94433996.883000046</v>
      </c>
    </row>
    <row r="18" spans="1:2" x14ac:dyDescent="0.35">
      <c r="A18" s="5" t="s">
        <v>6131</v>
      </c>
      <c r="B18" s="3">
        <v>158922152.37960011</v>
      </c>
    </row>
    <row r="19" spans="1:2" x14ac:dyDescent="0.35">
      <c r="A19" s="5" t="s">
        <v>6135</v>
      </c>
      <c r="B19" s="3">
        <v>241003800.11089981</v>
      </c>
    </row>
    <row r="20" spans="1:2" x14ac:dyDescent="0.35">
      <c r="A20" s="5" t="s">
        <v>6140</v>
      </c>
      <c r="B20" s="3">
        <v>28138473.450800009</v>
      </c>
    </row>
    <row r="21" spans="1:2" x14ac:dyDescent="0.35">
      <c r="A21" s="5" t="s">
        <v>6127</v>
      </c>
      <c r="B21" s="3">
        <v>101531326.72910005</v>
      </c>
    </row>
    <row r="22" spans="1:2" x14ac:dyDescent="0.35">
      <c r="A22" s="5" t="s">
        <v>6129</v>
      </c>
      <c r="B22" s="3">
        <v>95352791.934800118</v>
      </c>
    </row>
    <row r="23" spans="1:2" x14ac:dyDescent="0.35">
      <c r="A23" s="5" t="s">
        <v>6210</v>
      </c>
      <c r="B23" s="3">
        <v>719382541.48820019</v>
      </c>
    </row>
    <row r="24" spans="1:2" x14ac:dyDescent="0.35">
      <c r="B24"/>
    </row>
    <row r="25" spans="1:2" x14ac:dyDescent="0.35">
      <c r="B25"/>
    </row>
    <row r="26" spans="1:2" x14ac:dyDescent="0.35">
      <c r="B26"/>
    </row>
    <row r="27" spans="1:2" x14ac:dyDescent="0.35">
      <c r="A27" s="19" t="s">
        <v>6254</v>
      </c>
      <c r="B27" s="19"/>
    </row>
    <row r="28" spans="1:2" x14ac:dyDescent="0.35">
      <c r="A28" s="4" t="s">
        <v>6209</v>
      </c>
      <c r="B28" s="3" t="s">
        <v>6250</v>
      </c>
    </row>
    <row r="29" spans="1:2" x14ac:dyDescent="0.35">
      <c r="A29" s="5" t="s">
        <v>6236</v>
      </c>
      <c r="B29" s="3">
        <v>191998154.37261596</v>
      </c>
    </row>
    <row r="30" spans="1:2" x14ac:dyDescent="0.35">
      <c r="A30" s="5" t="s">
        <v>6237</v>
      </c>
      <c r="B30" s="3">
        <v>202315039.33552003</v>
      </c>
    </row>
    <row r="31" spans="1:2" x14ac:dyDescent="0.35">
      <c r="A31" s="5" t="s">
        <v>6238</v>
      </c>
      <c r="B31" s="3">
        <v>201742925.8288919</v>
      </c>
    </row>
    <row r="32" spans="1:2" x14ac:dyDescent="0.35">
      <c r="A32" s="5" t="s">
        <v>6239</v>
      </c>
      <c r="B32" s="3">
        <v>183297940.09525603</v>
      </c>
    </row>
    <row r="33" spans="1:2" x14ac:dyDescent="0.35">
      <c r="A33" s="5" t="s">
        <v>6240</v>
      </c>
      <c r="B33" s="3">
        <v>193147131.61117595</v>
      </c>
    </row>
    <row r="34" spans="1:2" x14ac:dyDescent="0.35">
      <c r="A34" s="5" t="s">
        <v>6241</v>
      </c>
      <c r="B34" s="3">
        <v>282183328.05484402</v>
      </c>
    </row>
    <row r="35" spans="1:2" x14ac:dyDescent="0.35">
      <c r="A35" s="5" t="s">
        <v>6242</v>
      </c>
      <c r="B35" s="3">
        <v>45465808.384431988</v>
      </c>
    </row>
    <row r="36" spans="1:2" x14ac:dyDescent="0.35">
      <c r="A36" s="5" t="s">
        <v>6210</v>
      </c>
      <c r="B36" s="3">
        <v>1300150327.6827362</v>
      </c>
    </row>
    <row r="37" spans="1:2" x14ac:dyDescent="0.35">
      <c r="B37"/>
    </row>
    <row r="38" spans="1:2" x14ac:dyDescent="0.35">
      <c r="B38"/>
    </row>
    <row r="39" spans="1:2" x14ac:dyDescent="0.35">
      <c r="B39"/>
    </row>
    <row r="40" spans="1:2" x14ac:dyDescent="0.35">
      <c r="A40" s="19" t="s">
        <v>6255</v>
      </c>
      <c r="B40" s="19"/>
    </row>
    <row r="41" spans="1:2" x14ac:dyDescent="0.35">
      <c r="A41" s="4" t="s">
        <v>6209</v>
      </c>
      <c r="B41" s="3" t="s">
        <v>6230</v>
      </c>
    </row>
    <row r="42" spans="1:2" x14ac:dyDescent="0.35">
      <c r="A42" s="5" t="s">
        <v>6133</v>
      </c>
      <c r="B42" s="3">
        <v>130973632244</v>
      </c>
    </row>
    <row r="43" spans="1:2" x14ac:dyDescent="0.35">
      <c r="A43" s="5" t="s">
        <v>6131</v>
      </c>
      <c r="B43" s="3">
        <v>265623774919</v>
      </c>
    </row>
    <row r="44" spans="1:2" x14ac:dyDescent="0.35">
      <c r="A44" s="5" t="s">
        <v>6135</v>
      </c>
      <c r="B44" s="3">
        <v>337320833508</v>
      </c>
    </row>
    <row r="45" spans="1:2" x14ac:dyDescent="0.35">
      <c r="A45" s="5" t="s">
        <v>6140</v>
      </c>
      <c r="B45" s="3">
        <v>52101845125</v>
      </c>
    </row>
    <row r="46" spans="1:2" x14ac:dyDescent="0.35">
      <c r="A46" s="5" t="s">
        <v>6127</v>
      </c>
      <c r="B46" s="3">
        <v>115601760760</v>
      </c>
    </row>
    <row r="47" spans="1:2" x14ac:dyDescent="0.35">
      <c r="A47" s="5" t="s">
        <v>6129</v>
      </c>
      <c r="B47" s="3">
        <v>108812090123</v>
      </c>
    </row>
    <row r="48" spans="1:2" x14ac:dyDescent="0.35">
      <c r="A48" s="5" t="s">
        <v>6210</v>
      </c>
      <c r="B48" s="3">
        <v>1010433936679</v>
      </c>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row r="102" spans="2:2" x14ac:dyDescent="0.35">
      <c r="B102"/>
    </row>
    <row r="103" spans="2:2" x14ac:dyDescent="0.35">
      <c r="B103"/>
    </row>
    <row r="104" spans="2:2" x14ac:dyDescent="0.35">
      <c r="B104"/>
    </row>
    <row r="105" spans="2:2" x14ac:dyDescent="0.35">
      <c r="B105"/>
    </row>
    <row r="106" spans="2:2" x14ac:dyDescent="0.35">
      <c r="B106"/>
    </row>
    <row r="107" spans="2:2" x14ac:dyDescent="0.35">
      <c r="B107"/>
    </row>
    <row r="108" spans="2:2" x14ac:dyDescent="0.35">
      <c r="B108"/>
    </row>
    <row r="109" spans="2:2" x14ac:dyDescent="0.35">
      <c r="B109"/>
    </row>
    <row r="110" spans="2:2" x14ac:dyDescent="0.35">
      <c r="B110"/>
    </row>
    <row r="111" spans="2:2" x14ac:dyDescent="0.35">
      <c r="B111"/>
    </row>
    <row r="112" spans="2:2" x14ac:dyDescent="0.35">
      <c r="B112"/>
    </row>
    <row r="113" spans="2:2" x14ac:dyDescent="0.35">
      <c r="B113"/>
    </row>
    <row r="114" spans="2:2" x14ac:dyDescent="0.35">
      <c r="B114"/>
    </row>
    <row r="115" spans="2:2" x14ac:dyDescent="0.35">
      <c r="B115"/>
    </row>
    <row r="116" spans="2:2" x14ac:dyDescent="0.35">
      <c r="B116"/>
    </row>
    <row r="117" spans="2:2" x14ac:dyDescent="0.35">
      <c r="B117"/>
    </row>
    <row r="118" spans="2:2" x14ac:dyDescent="0.35">
      <c r="B118"/>
    </row>
    <row r="119" spans="2:2" x14ac:dyDescent="0.35">
      <c r="B119"/>
    </row>
    <row r="120" spans="2:2" x14ac:dyDescent="0.35">
      <c r="B120"/>
    </row>
    <row r="121" spans="2:2" x14ac:dyDescent="0.35">
      <c r="B121"/>
    </row>
    <row r="122" spans="2:2" x14ac:dyDescent="0.35">
      <c r="B122"/>
    </row>
    <row r="123" spans="2:2" x14ac:dyDescent="0.35">
      <c r="B123"/>
    </row>
    <row r="124" spans="2:2" x14ac:dyDescent="0.35">
      <c r="B124"/>
    </row>
    <row r="125" spans="2:2" x14ac:dyDescent="0.35">
      <c r="B125"/>
    </row>
    <row r="126" spans="2:2" x14ac:dyDescent="0.35">
      <c r="B126"/>
    </row>
    <row r="127" spans="2:2" x14ac:dyDescent="0.35">
      <c r="B127"/>
    </row>
    <row r="128" spans="2:2" x14ac:dyDescent="0.35">
      <c r="B128"/>
    </row>
    <row r="129" spans="2:2" x14ac:dyDescent="0.35">
      <c r="B129"/>
    </row>
    <row r="130" spans="2:2" x14ac:dyDescent="0.35">
      <c r="B130"/>
    </row>
    <row r="131" spans="2:2" x14ac:dyDescent="0.35">
      <c r="B131"/>
    </row>
    <row r="132" spans="2:2" x14ac:dyDescent="0.35">
      <c r="B132"/>
    </row>
    <row r="133" spans="2:2" x14ac:dyDescent="0.35">
      <c r="B133"/>
    </row>
    <row r="134" spans="2:2" x14ac:dyDescent="0.35">
      <c r="B134"/>
    </row>
    <row r="135" spans="2:2" x14ac:dyDescent="0.35">
      <c r="B135"/>
    </row>
    <row r="136" spans="2:2" x14ac:dyDescent="0.35">
      <c r="B136"/>
    </row>
    <row r="137" spans="2:2" x14ac:dyDescent="0.35">
      <c r="B137"/>
    </row>
    <row r="138" spans="2:2" x14ac:dyDescent="0.35">
      <c r="B138"/>
    </row>
    <row r="139" spans="2:2" x14ac:dyDescent="0.35">
      <c r="B139"/>
    </row>
    <row r="140" spans="2:2" x14ac:dyDescent="0.35">
      <c r="B140"/>
    </row>
    <row r="141" spans="2:2" x14ac:dyDescent="0.35">
      <c r="B141"/>
    </row>
    <row r="142" spans="2:2" x14ac:dyDescent="0.35">
      <c r="B142"/>
    </row>
    <row r="143" spans="2:2" x14ac:dyDescent="0.35">
      <c r="B143"/>
    </row>
    <row r="144" spans="2:2" x14ac:dyDescent="0.35">
      <c r="B144"/>
    </row>
    <row r="145" spans="2:2" x14ac:dyDescent="0.35">
      <c r="B145"/>
    </row>
    <row r="146" spans="2:2" x14ac:dyDescent="0.35">
      <c r="B146"/>
    </row>
    <row r="147" spans="2:2" x14ac:dyDescent="0.35">
      <c r="B147"/>
    </row>
    <row r="148" spans="2:2" x14ac:dyDescent="0.35">
      <c r="B148"/>
    </row>
    <row r="149" spans="2:2" x14ac:dyDescent="0.35">
      <c r="B149"/>
    </row>
    <row r="150" spans="2:2" x14ac:dyDescent="0.35">
      <c r="B150"/>
    </row>
    <row r="151" spans="2:2" x14ac:dyDescent="0.35">
      <c r="B151"/>
    </row>
    <row r="152" spans="2:2" x14ac:dyDescent="0.35">
      <c r="B152"/>
    </row>
    <row r="153" spans="2:2" x14ac:dyDescent="0.35">
      <c r="B153"/>
    </row>
    <row r="154" spans="2:2" x14ac:dyDescent="0.35">
      <c r="B154"/>
    </row>
    <row r="155" spans="2:2" x14ac:dyDescent="0.35">
      <c r="B155"/>
    </row>
    <row r="156" spans="2:2" x14ac:dyDescent="0.35">
      <c r="B156"/>
    </row>
    <row r="157" spans="2:2" x14ac:dyDescent="0.35">
      <c r="B157"/>
    </row>
    <row r="158" spans="2:2" x14ac:dyDescent="0.35">
      <c r="B158"/>
    </row>
    <row r="159" spans="2:2" x14ac:dyDescent="0.35">
      <c r="B159"/>
    </row>
    <row r="160" spans="2:2" x14ac:dyDescent="0.35">
      <c r="B160"/>
    </row>
    <row r="161" spans="2:2" x14ac:dyDescent="0.35">
      <c r="B161"/>
    </row>
    <row r="162" spans="2:2" x14ac:dyDescent="0.35">
      <c r="B162"/>
    </row>
    <row r="163" spans="2:2" x14ac:dyDescent="0.35">
      <c r="B163"/>
    </row>
    <row r="164" spans="2:2" x14ac:dyDescent="0.35">
      <c r="B164"/>
    </row>
    <row r="165" spans="2:2" x14ac:dyDescent="0.35">
      <c r="B165"/>
    </row>
    <row r="166" spans="2:2" x14ac:dyDescent="0.35">
      <c r="B166"/>
    </row>
    <row r="167" spans="2:2" x14ac:dyDescent="0.35">
      <c r="B167"/>
    </row>
    <row r="168" spans="2:2" x14ac:dyDescent="0.35">
      <c r="B168"/>
    </row>
    <row r="169" spans="2:2" x14ac:dyDescent="0.35">
      <c r="B169"/>
    </row>
    <row r="170" spans="2:2" x14ac:dyDescent="0.35">
      <c r="B170"/>
    </row>
    <row r="171" spans="2:2" x14ac:dyDescent="0.35">
      <c r="B171"/>
    </row>
    <row r="172" spans="2:2" x14ac:dyDescent="0.35">
      <c r="B172"/>
    </row>
    <row r="173" spans="2:2" x14ac:dyDescent="0.35">
      <c r="B173"/>
    </row>
    <row r="174" spans="2:2" x14ac:dyDescent="0.35">
      <c r="B174"/>
    </row>
    <row r="175" spans="2:2" x14ac:dyDescent="0.35">
      <c r="B175"/>
    </row>
    <row r="176" spans="2:2" x14ac:dyDescent="0.35">
      <c r="B176"/>
    </row>
    <row r="177" spans="2:2" x14ac:dyDescent="0.35">
      <c r="B177"/>
    </row>
    <row r="178" spans="2:2" x14ac:dyDescent="0.35">
      <c r="B178"/>
    </row>
    <row r="179" spans="2:2" x14ac:dyDescent="0.35">
      <c r="B179"/>
    </row>
    <row r="180" spans="2:2" x14ac:dyDescent="0.35">
      <c r="B180"/>
    </row>
    <row r="181" spans="2:2" x14ac:dyDescent="0.35">
      <c r="B181"/>
    </row>
    <row r="182" spans="2:2" x14ac:dyDescent="0.35">
      <c r="B182"/>
    </row>
    <row r="183" spans="2:2" x14ac:dyDescent="0.35">
      <c r="B183"/>
    </row>
    <row r="184" spans="2:2" x14ac:dyDescent="0.35">
      <c r="B184"/>
    </row>
    <row r="185" spans="2:2" x14ac:dyDescent="0.35">
      <c r="B185"/>
    </row>
    <row r="186" spans="2:2" x14ac:dyDescent="0.35">
      <c r="B186"/>
    </row>
    <row r="187" spans="2:2" x14ac:dyDescent="0.35">
      <c r="B187"/>
    </row>
    <row r="188" spans="2:2" x14ac:dyDescent="0.35">
      <c r="B188"/>
    </row>
    <row r="189" spans="2:2" x14ac:dyDescent="0.35">
      <c r="B189"/>
    </row>
    <row r="190" spans="2:2" x14ac:dyDescent="0.35">
      <c r="B190"/>
    </row>
    <row r="191" spans="2:2" x14ac:dyDescent="0.35">
      <c r="B191"/>
    </row>
    <row r="192" spans="2:2" x14ac:dyDescent="0.35">
      <c r="B192"/>
    </row>
    <row r="193" spans="2:2" x14ac:dyDescent="0.35">
      <c r="B193"/>
    </row>
    <row r="194" spans="2:2" x14ac:dyDescent="0.35">
      <c r="B194"/>
    </row>
    <row r="195" spans="2:2" x14ac:dyDescent="0.35">
      <c r="B195"/>
    </row>
    <row r="196" spans="2:2" x14ac:dyDescent="0.35">
      <c r="B196"/>
    </row>
    <row r="197" spans="2:2" x14ac:dyDescent="0.35">
      <c r="B197"/>
    </row>
    <row r="198" spans="2:2" x14ac:dyDescent="0.35">
      <c r="B198"/>
    </row>
    <row r="199" spans="2:2" x14ac:dyDescent="0.35">
      <c r="B199"/>
    </row>
    <row r="200" spans="2:2" x14ac:dyDescent="0.35">
      <c r="B200"/>
    </row>
    <row r="201" spans="2:2" x14ac:dyDescent="0.35">
      <c r="B201"/>
    </row>
    <row r="202" spans="2:2" x14ac:dyDescent="0.35">
      <c r="B202"/>
    </row>
    <row r="203" spans="2:2" x14ac:dyDescent="0.35">
      <c r="B203"/>
    </row>
    <row r="204" spans="2:2" x14ac:dyDescent="0.35">
      <c r="B204"/>
    </row>
    <row r="205" spans="2:2" x14ac:dyDescent="0.35">
      <c r="B205"/>
    </row>
    <row r="206" spans="2:2" x14ac:dyDescent="0.35">
      <c r="B206"/>
    </row>
    <row r="207" spans="2:2" x14ac:dyDescent="0.35">
      <c r="B207"/>
    </row>
    <row r="208" spans="2:2" x14ac:dyDescent="0.35">
      <c r="B208"/>
    </row>
    <row r="209" spans="2:2" x14ac:dyDescent="0.35">
      <c r="B209"/>
    </row>
    <row r="210" spans="2:2" x14ac:dyDescent="0.35">
      <c r="B210"/>
    </row>
    <row r="211" spans="2:2" x14ac:dyDescent="0.35">
      <c r="B211"/>
    </row>
    <row r="212" spans="2:2" x14ac:dyDescent="0.35">
      <c r="B212"/>
    </row>
    <row r="213" spans="2:2" x14ac:dyDescent="0.35">
      <c r="B213"/>
    </row>
    <row r="214" spans="2:2" x14ac:dyDescent="0.35">
      <c r="B214"/>
    </row>
    <row r="215" spans="2:2" x14ac:dyDescent="0.35">
      <c r="B215"/>
    </row>
    <row r="216" spans="2:2" x14ac:dyDescent="0.35">
      <c r="B216"/>
    </row>
    <row r="217" spans="2:2" x14ac:dyDescent="0.35">
      <c r="B217"/>
    </row>
    <row r="218" spans="2:2" x14ac:dyDescent="0.35">
      <c r="B218"/>
    </row>
    <row r="219" spans="2:2" x14ac:dyDescent="0.35">
      <c r="B219"/>
    </row>
    <row r="220" spans="2:2" x14ac:dyDescent="0.35">
      <c r="B220"/>
    </row>
    <row r="221" spans="2:2" x14ac:dyDescent="0.35">
      <c r="B221"/>
    </row>
    <row r="222" spans="2:2" x14ac:dyDescent="0.35">
      <c r="B222"/>
    </row>
    <row r="223" spans="2:2" x14ac:dyDescent="0.35">
      <c r="B223"/>
    </row>
    <row r="224" spans="2:2" x14ac:dyDescent="0.35">
      <c r="B224"/>
    </row>
    <row r="225" spans="2:2" x14ac:dyDescent="0.35">
      <c r="B225"/>
    </row>
    <row r="226" spans="2:2" x14ac:dyDescent="0.35">
      <c r="B226"/>
    </row>
    <row r="227" spans="2:2" x14ac:dyDescent="0.35">
      <c r="B227"/>
    </row>
    <row r="228" spans="2:2" x14ac:dyDescent="0.35">
      <c r="B228"/>
    </row>
    <row r="229" spans="2:2" x14ac:dyDescent="0.35">
      <c r="B229"/>
    </row>
    <row r="230" spans="2:2" x14ac:dyDescent="0.35">
      <c r="B230"/>
    </row>
    <row r="231" spans="2:2" x14ac:dyDescent="0.35">
      <c r="B231"/>
    </row>
    <row r="232" spans="2:2" x14ac:dyDescent="0.35">
      <c r="B232"/>
    </row>
    <row r="233" spans="2:2" x14ac:dyDescent="0.35">
      <c r="B233"/>
    </row>
    <row r="234" spans="2:2" x14ac:dyDescent="0.35">
      <c r="B234"/>
    </row>
    <row r="235" spans="2:2" x14ac:dyDescent="0.35">
      <c r="B235"/>
    </row>
    <row r="236" spans="2:2" x14ac:dyDescent="0.35">
      <c r="B236"/>
    </row>
    <row r="237" spans="2:2" x14ac:dyDescent="0.35">
      <c r="B237"/>
    </row>
    <row r="238" spans="2:2" x14ac:dyDescent="0.35">
      <c r="B238"/>
    </row>
    <row r="239" spans="2:2" x14ac:dyDescent="0.35">
      <c r="B239"/>
    </row>
    <row r="240" spans="2:2" x14ac:dyDescent="0.35">
      <c r="B240"/>
    </row>
    <row r="241" spans="2:2" x14ac:dyDescent="0.35">
      <c r="B241"/>
    </row>
    <row r="242" spans="2:2" x14ac:dyDescent="0.35">
      <c r="B242"/>
    </row>
    <row r="243" spans="2:2" x14ac:dyDescent="0.35">
      <c r="B243"/>
    </row>
    <row r="244" spans="2:2" x14ac:dyDescent="0.35">
      <c r="B244"/>
    </row>
    <row r="245" spans="2:2" x14ac:dyDescent="0.35">
      <c r="B245"/>
    </row>
    <row r="246" spans="2:2" x14ac:dyDescent="0.35">
      <c r="B246"/>
    </row>
    <row r="247" spans="2:2" x14ac:dyDescent="0.35">
      <c r="B247"/>
    </row>
    <row r="248" spans="2:2" x14ac:dyDescent="0.35">
      <c r="B248"/>
    </row>
    <row r="249" spans="2:2" x14ac:dyDescent="0.35">
      <c r="B249"/>
    </row>
    <row r="250" spans="2:2" x14ac:dyDescent="0.35">
      <c r="B250"/>
    </row>
    <row r="251" spans="2:2" x14ac:dyDescent="0.35">
      <c r="B251"/>
    </row>
    <row r="252" spans="2:2" x14ac:dyDescent="0.35">
      <c r="B252"/>
    </row>
    <row r="253" spans="2:2" x14ac:dyDescent="0.35">
      <c r="B253"/>
    </row>
    <row r="254" spans="2:2" x14ac:dyDescent="0.35">
      <c r="B254"/>
    </row>
    <row r="255" spans="2:2" x14ac:dyDescent="0.35">
      <c r="B255"/>
    </row>
    <row r="256" spans="2:2" x14ac:dyDescent="0.35">
      <c r="B256"/>
    </row>
    <row r="257" spans="2:2" x14ac:dyDescent="0.35">
      <c r="B257"/>
    </row>
    <row r="258" spans="2:2" x14ac:dyDescent="0.35">
      <c r="B258"/>
    </row>
    <row r="259" spans="2:2" x14ac:dyDescent="0.35">
      <c r="B259"/>
    </row>
    <row r="260" spans="2:2" x14ac:dyDescent="0.35">
      <c r="B260"/>
    </row>
    <row r="261" spans="2:2" x14ac:dyDescent="0.35">
      <c r="B261"/>
    </row>
    <row r="262" spans="2:2" x14ac:dyDescent="0.35">
      <c r="B262"/>
    </row>
    <row r="263" spans="2:2" x14ac:dyDescent="0.35">
      <c r="B263"/>
    </row>
    <row r="264" spans="2:2" x14ac:dyDescent="0.35">
      <c r="B264"/>
    </row>
    <row r="265" spans="2:2" x14ac:dyDescent="0.35">
      <c r="B265"/>
    </row>
    <row r="266" spans="2:2" x14ac:dyDescent="0.35">
      <c r="B266"/>
    </row>
    <row r="267" spans="2:2" x14ac:dyDescent="0.35">
      <c r="B267"/>
    </row>
    <row r="268" spans="2:2" x14ac:dyDescent="0.35">
      <c r="B268"/>
    </row>
    <row r="269" spans="2:2" x14ac:dyDescent="0.35">
      <c r="B269"/>
    </row>
    <row r="270" spans="2:2" x14ac:dyDescent="0.35">
      <c r="B270"/>
    </row>
    <row r="271" spans="2:2" x14ac:dyDescent="0.35">
      <c r="B271"/>
    </row>
    <row r="272" spans="2:2" x14ac:dyDescent="0.35">
      <c r="B272"/>
    </row>
    <row r="273" spans="2:2" x14ac:dyDescent="0.35">
      <c r="B273"/>
    </row>
    <row r="274" spans="2:2" x14ac:dyDescent="0.35">
      <c r="B274"/>
    </row>
    <row r="275" spans="2:2" x14ac:dyDescent="0.35">
      <c r="B275"/>
    </row>
    <row r="276" spans="2:2" x14ac:dyDescent="0.35">
      <c r="B276"/>
    </row>
    <row r="277" spans="2:2" x14ac:dyDescent="0.35">
      <c r="B277"/>
    </row>
    <row r="278" spans="2:2" x14ac:dyDescent="0.35">
      <c r="B278"/>
    </row>
    <row r="279" spans="2:2" x14ac:dyDescent="0.35">
      <c r="B279"/>
    </row>
    <row r="280" spans="2:2" x14ac:dyDescent="0.35">
      <c r="B280"/>
    </row>
    <row r="281" spans="2:2" x14ac:dyDescent="0.35">
      <c r="B281"/>
    </row>
    <row r="282" spans="2:2" x14ac:dyDescent="0.35">
      <c r="B282"/>
    </row>
    <row r="283" spans="2:2" x14ac:dyDescent="0.35">
      <c r="B283"/>
    </row>
    <row r="284" spans="2:2" x14ac:dyDescent="0.35">
      <c r="B284"/>
    </row>
    <row r="285" spans="2:2" x14ac:dyDescent="0.35">
      <c r="B285"/>
    </row>
    <row r="286" spans="2:2" x14ac:dyDescent="0.35">
      <c r="B286"/>
    </row>
    <row r="287" spans="2:2" x14ac:dyDescent="0.35">
      <c r="B287"/>
    </row>
    <row r="288" spans="2:2" x14ac:dyDescent="0.35">
      <c r="B288"/>
    </row>
    <row r="289" spans="2:2" x14ac:dyDescent="0.35">
      <c r="B289"/>
    </row>
    <row r="290" spans="2:2" x14ac:dyDescent="0.35">
      <c r="B290"/>
    </row>
    <row r="291" spans="2:2" x14ac:dyDescent="0.35">
      <c r="B291"/>
    </row>
    <row r="292" spans="2:2" x14ac:dyDescent="0.35">
      <c r="B292"/>
    </row>
    <row r="293" spans="2:2" x14ac:dyDescent="0.35">
      <c r="B293"/>
    </row>
    <row r="294" spans="2:2" x14ac:dyDescent="0.35">
      <c r="B294"/>
    </row>
    <row r="295" spans="2:2" x14ac:dyDescent="0.35">
      <c r="B295"/>
    </row>
    <row r="296" spans="2:2" x14ac:dyDescent="0.35">
      <c r="B296"/>
    </row>
    <row r="297" spans="2:2" x14ac:dyDescent="0.35">
      <c r="B297"/>
    </row>
    <row r="298" spans="2:2" x14ac:dyDescent="0.35">
      <c r="B298"/>
    </row>
    <row r="299" spans="2:2" x14ac:dyDescent="0.35">
      <c r="B299"/>
    </row>
    <row r="300" spans="2:2" x14ac:dyDescent="0.35">
      <c r="B300"/>
    </row>
    <row r="301" spans="2:2" x14ac:dyDescent="0.35">
      <c r="B301"/>
    </row>
    <row r="302" spans="2:2" x14ac:dyDescent="0.35">
      <c r="B302"/>
    </row>
    <row r="303" spans="2:2" x14ac:dyDescent="0.35">
      <c r="B303"/>
    </row>
    <row r="304" spans="2:2" x14ac:dyDescent="0.35">
      <c r="B304"/>
    </row>
    <row r="305" spans="2:2" x14ac:dyDescent="0.35">
      <c r="B305"/>
    </row>
    <row r="306" spans="2:2" x14ac:dyDescent="0.35">
      <c r="B306"/>
    </row>
    <row r="307" spans="2:2" x14ac:dyDescent="0.35">
      <c r="B307"/>
    </row>
    <row r="308" spans="2:2" x14ac:dyDescent="0.35">
      <c r="B308"/>
    </row>
    <row r="309" spans="2:2" x14ac:dyDescent="0.35">
      <c r="B309"/>
    </row>
    <row r="310" spans="2:2" x14ac:dyDescent="0.35">
      <c r="B310"/>
    </row>
    <row r="311" spans="2:2" x14ac:dyDescent="0.35">
      <c r="B311"/>
    </row>
    <row r="312" spans="2:2" x14ac:dyDescent="0.35">
      <c r="B312"/>
    </row>
    <row r="313" spans="2:2" x14ac:dyDescent="0.35">
      <c r="B313"/>
    </row>
    <row r="314" spans="2:2" x14ac:dyDescent="0.35">
      <c r="B314"/>
    </row>
    <row r="315" spans="2:2" x14ac:dyDescent="0.35">
      <c r="B315"/>
    </row>
    <row r="316" spans="2:2" x14ac:dyDescent="0.35">
      <c r="B316"/>
    </row>
    <row r="317" spans="2:2" x14ac:dyDescent="0.35">
      <c r="B317"/>
    </row>
    <row r="318" spans="2:2" x14ac:dyDescent="0.35">
      <c r="B318"/>
    </row>
    <row r="319" spans="2:2" x14ac:dyDescent="0.35">
      <c r="B319"/>
    </row>
    <row r="320" spans="2:2" x14ac:dyDescent="0.35">
      <c r="B320"/>
    </row>
    <row r="321" spans="2:2" x14ac:dyDescent="0.35">
      <c r="B321"/>
    </row>
    <row r="322" spans="2:2" x14ac:dyDescent="0.35">
      <c r="B322"/>
    </row>
    <row r="323" spans="2:2" x14ac:dyDescent="0.35">
      <c r="B323"/>
    </row>
    <row r="324" spans="2:2" x14ac:dyDescent="0.35">
      <c r="B324"/>
    </row>
    <row r="325" spans="2:2" x14ac:dyDescent="0.35">
      <c r="B325"/>
    </row>
    <row r="326" spans="2:2" x14ac:dyDescent="0.35">
      <c r="B326"/>
    </row>
    <row r="327" spans="2:2" x14ac:dyDescent="0.35">
      <c r="B327"/>
    </row>
    <row r="328" spans="2:2" x14ac:dyDescent="0.35">
      <c r="B328"/>
    </row>
    <row r="329" spans="2:2" x14ac:dyDescent="0.35">
      <c r="B329"/>
    </row>
    <row r="330" spans="2:2" x14ac:dyDescent="0.35">
      <c r="B330"/>
    </row>
    <row r="331" spans="2:2" x14ac:dyDescent="0.35">
      <c r="B331"/>
    </row>
    <row r="332" spans="2:2" x14ac:dyDescent="0.35">
      <c r="B332"/>
    </row>
    <row r="333" spans="2:2" x14ac:dyDescent="0.35">
      <c r="B333"/>
    </row>
    <row r="334" spans="2:2" x14ac:dyDescent="0.35">
      <c r="B334"/>
    </row>
    <row r="335" spans="2:2" x14ac:dyDescent="0.35">
      <c r="B335"/>
    </row>
    <row r="336" spans="2:2" x14ac:dyDescent="0.35">
      <c r="B336"/>
    </row>
    <row r="337" spans="2:2" x14ac:dyDescent="0.35">
      <c r="B337"/>
    </row>
    <row r="338" spans="2:2" x14ac:dyDescent="0.35">
      <c r="B338"/>
    </row>
    <row r="339" spans="2:2" x14ac:dyDescent="0.35">
      <c r="B339"/>
    </row>
    <row r="340" spans="2:2" x14ac:dyDescent="0.35">
      <c r="B340"/>
    </row>
    <row r="341" spans="2:2" x14ac:dyDescent="0.35">
      <c r="B341"/>
    </row>
    <row r="342" spans="2:2" x14ac:dyDescent="0.35">
      <c r="B342"/>
    </row>
    <row r="343" spans="2:2" x14ac:dyDescent="0.35">
      <c r="B343"/>
    </row>
    <row r="344" spans="2:2" x14ac:dyDescent="0.35">
      <c r="B344"/>
    </row>
    <row r="345" spans="2:2" x14ac:dyDescent="0.35">
      <c r="B345"/>
    </row>
    <row r="346" spans="2:2" x14ac:dyDescent="0.35">
      <c r="B346"/>
    </row>
    <row r="347" spans="2:2" x14ac:dyDescent="0.35">
      <c r="B347"/>
    </row>
    <row r="348" spans="2:2" x14ac:dyDescent="0.35">
      <c r="B348"/>
    </row>
    <row r="349" spans="2:2" x14ac:dyDescent="0.35">
      <c r="B349"/>
    </row>
    <row r="350" spans="2:2" x14ac:dyDescent="0.35">
      <c r="B350"/>
    </row>
    <row r="351" spans="2:2" x14ac:dyDescent="0.35">
      <c r="B351"/>
    </row>
    <row r="352" spans="2:2" x14ac:dyDescent="0.35">
      <c r="B352"/>
    </row>
    <row r="353" spans="2:2" x14ac:dyDescent="0.35">
      <c r="B353"/>
    </row>
    <row r="354" spans="2:2" x14ac:dyDescent="0.35">
      <c r="B354"/>
    </row>
    <row r="355" spans="2:2" x14ac:dyDescent="0.35">
      <c r="B355"/>
    </row>
    <row r="356" spans="2:2" x14ac:dyDescent="0.35">
      <c r="B356"/>
    </row>
    <row r="357" spans="2:2" x14ac:dyDescent="0.35">
      <c r="B357"/>
    </row>
    <row r="358" spans="2:2" x14ac:dyDescent="0.35">
      <c r="B358"/>
    </row>
    <row r="359" spans="2:2" x14ac:dyDescent="0.35">
      <c r="B359"/>
    </row>
    <row r="360" spans="2:2" x14ac:dyDescent="0.35">
      <c r="B360"/>
    </row>
    <row r="361" spans="2:2" x14ac:dyDescent="0.35">
      <c r="B361"/>
    </row>
    <row r="362" spans="2:2" x14ac:dyDescent="0.35">
      <c r="B362"/>
    </row>
    <row r="363" spans="2:2" x14ac:dyDescent="0.35">
      <c r="B363"/>
    </row>
    <row r="364" spans="2:2" x14ac:dyDescent="0.35">
      <c r="B364"/>
    </row>
    <row r="365" spans="2:2" x14ac:dyDescent="0.35">
      <c r="B365"/>
    </row>
    <row r="366" spans="2:2" x14ac:dyDescent="0.35">
      <c r="B366"/>
    </row>
    <row r="367" spans="2:2" x14ac:dyDescent="0.35">
      <c r="B367"/>
    </row>
    <row r="368" spans="2:2" x14ac:dyDescent="0.35">
      <c r="B368"/>
    </row>
    <row r="369" spans="2:2" x14ac:dyDescent="0.35">
      <c r="B369"/>
    </row>
    <row r="370" spans="2:2" x14ac:dyDescent="0.35">
      <c r="B370"/>
    </row>
    <row r="371" spans="2:2" x14ac:dyDescent="0.35">
      <c r="B371"/>
    </row>
    <row r="372" spans="2:2" x14ac:dyDescent="0.35">
      <c r="B372"/>
    </row>
    <row r="373" spans="2:2" x14ac:dyDescent="0.35">
      <c r="B373"/>
    </row>
    <row r="374" spans="2:2" x14ac:dyDescent="0.35">
      <c r="B374"/>
    </row>
    <row r="375" spans="2:2" x14ac:dyDescent="0.35">
      <c r="B375"/>
    </row>
    <row r="376" spans="2:2" x14ac:dyDescent="0.35">
      <c r="B376"/>
    </row>
    <row r="377" spans="2:2" x14ac:dyDescent="0.35">
      <c r="B377"/>
    </row>
    <row r="378" spans="2:2" x14ac:dyDescent="0.35">
      <c r="B378"/>
    </row>
    <row r="379" spans="2:2" x14ac:dyDescent="0.35">
      <c r="B379"/>
    </row>
    <row r="380" spans="2:2" x14ac:dyDescent="0.35">
      <c r="B380"/>
    </row>
    <row r="381" spans="2:2" x14ac:dyDescent="0.35">
      <c r="B381"/>
    </row>
    <row r="382" spans="2:2" x14ac:dyDescent="0.35">
      <c r="B382"/>
    </row>
    <row r="383" spans="2:2" x14ac:dyDescent="0.35">
      <c r="B383"/>
    </row>
    <row r="384" spans="2:2" x14ac:dyDescent="0.35">
      <c r="B384"/>
    </row>
    <row r="385" spans="2:2" x14ac:dyDescent="0.35">
      <c r="B385"/>
    </row>
    <row r="386" spans="2:2" x14ac:dyDescent="0.35">
      <c r="B386"/>
    </row>
    <row r="387" spans="2:2" x14ac:dyDescent="0.35">
      <c r="B387"/>
    </row>
    <row r="388" spans="2:2" x14ac:dyDescent="0.35">
      <c r="B388"/>
    </row>
    <row r="389" spans="2:2" x14ac:dyDescent="0.35">
      <c r="B389"/>
    </row>
    <row r="390" spans="2:2" x14ac:dyDescent="0.35">
      <c r="B390"/>
    </row>
    <row r="391" spans="2:2" x14ac:dyDescent="0.35">
      <c r="B391"/>
    </row>
    <row r="392" spans="2:2" x14ac:dyDescent="0.35">
      <c r="B392"/>
    </row>
    <row r="393" spans="2:2" x14ac:dyDescent="0.35">
      <c r="B393"/>
    </row>
    <row r="394" spans="2:2" x14ac:dyDescent="0.35">
      <c r="B394"/>
    </row>
    <row r="395" spans="2:2" x14ac:dyDescent="0.35">
      <c r="B395"/>
    </row>
    <row r="396" spans="2:2" x14ac:dyDescent="0.35">
      <c r="B396"/>
    </row>
    <row r="397" spans="2:2" x14ac:dyDescent="0.35">
      <c r="B397"/>
    </row>
    <row r="398" spans="2:2" x14ac:dyDescent="0.35">
      <c r="B398"/>
    </row>
    <row r="399" spans="2:2" x14ac:dyDescent="0.35">
      <c r="B399"/>
    </row>
    <row r="400" spans="2:2" x14ac:dyDescent="0.35">
      <c r="B400"/>
    </row>
    <row r="401" spans="2:2" x14ac:dyDescent="0.35">
      <c r="B401"/>
    </row>
    <row r="402" spans="2:2" x14ac:dyDescent="0.35">
      <c r="B402"/>
    </row>
    <row r="403" spans="2:2" x14ac:dyDescent="0.35">
      <c r="B403"/>
    </row>
    <row r="404" spans="2:2" x14ac:dyDescent="0.35">
      <c r="B404"/>
    </row>
    <row r="405" spans="2:2" x14ac:dyDescent="0.35">
      <c r="B405"/>
    </row>
    <row r="406" spans="2:2" x14ac:dyDescent="0.35">
      <c r="B406"/>
    </row>
    <row r="407" spans="2:2" x14ac:dyDescent="0.35">
      <c r="B407"/>
    </row>
    <row r="408" spans="2:2" x14ac:dyDescent="0.35">
      <c r="B408"/>
    </row>
    <row r="409" spans="2:2" x14ac:dyDescent="0.35">
      <c r="B409"/>
    </row>
    <row r="410" spans="2:2" x14ac:dyDescent="0.35">
      <c r="B410"/>
    </row>
    <row r="411" spans="2:2" x14ac:dyDescent="0.35">
      <c r="B411"/>
    </row>
    <row r="412" spans="2:2" x14ac:dyDescent="0.35">
      <c r="B412"/>
    </row>
    <row r="413" spans="2:2" x14ac:dyDescent="0.35">
      <c r="B413"/>
    </row>
    <row r="414" spans="2:2" x14ac:dyDescent="0.35">
      <c r="B414"/>
    </row>
    <row r="415" spans="2:2" x14ac:dyDescent="0.35">
      <c r="B415"/>
    </row>
    <row r="416" spans="2:2" x14ac:dyDescent="0.35">
      <c r="B416"/>
    </row>
    <row r="417" spans="2:2" x14ac:dyDescent="0.35">
      <c r="B417"/>
    </row>
    <row r="418" spans="2:2" x14ac:dyDescent="0.35">
      <c r="B418"/>
    </row>
    <row r="419" spans="2:2" x14ac:dyDescent="0.35">
      <c r="B419"/>
    </row>
    <row r="420" spans="2:2" x14ac:dyDescent="0.35">
      <c r="B420"/>
    </row>
    <row r="421" spans="2:2" x14ac:dyDescent="0.35">
      <c r="B421"/>
    </row>
    <row r="422" spans="2:2" x14ac:dyDescent="0.35">
      <c r="B422"/>
    </row>
    <row r="423" spans="2:2" x14ac:dyDescent="0.35">
      <c r="B423"/>
    </row>
    <row r="424" spans="2:2" x14ac:dyDescent="0.35">
      <c r="B424"/>
    </row>
    <row r="425" spans="2:2" x14ac:dyDescent="0.35">
      <c r="B425"/>
    </row>
    <row r="426" spans="2:2" x14ac:dyDescent="0.35">
      <c r="B426"/>
    </row>
    <row r="427" spans="2:2" x14ac:dyDescent="0.35">
      <c r="B427"/>
    </row>
    <row r="428" spans="2:2" x14ac:dyDescent="0.35">
      <c r="B428"/>
    </row>
    <row r="429" spans="2:2" x14ac:dyDescent="0.35">
      <c r="B429"/>
    </row>
    <row r="430" spans="2:2" x14ac:dyDescent="0.35">
      <c r="B430"/>
    </row>
    <row r="431" spans="2:2" x14ac:dyDescent="0.35">
      <c r="B431"/>
    </row>
    <row r="432" spans="2:2" x14ac:dyDescent="0.35">
      <c r="B432"/>
    </row>
    <row r="433" spans="2:2" x14ac:dyDescent="0.35">
      <c r="B433"/>
    </row>
    <row r="434" spans="2:2" x14ac:dyDescent="0.35">
      <c r="B434"/>
    </row>
    <row r="435" spans="2:2" x14ac:dyDescent="0.35">
      <c r="B435"/>
    </row>
    <row r="436" spans="2:2" x14ac:dyDescent="0.35">
      <c r="B436"/>
    </row>
    <row r="437" spans="2:2" x14ac:dyDescent="0.35">
      <c r="B437"/>
    </row>
    <row r="438" spans="2:2" x14ac:dyDescent="0.35">
      <c r="B438"/>
    </row>
    <row r="439" spans="2:2" x14ac:dyDescent="0.35">
      <c r="B439"/>
    </row>
    <row r="440" spans="2:2" x14ac:dyDescent="0.35">
      <c r="B440"/>
    </row>
    <row r="441" spans="2:2" x14ac:dyDescent="0.35">
      <c r="B441"/>
    </row>
    <row r="442" spans="2:2" x14ac:dyDescent="0.35">
      <c r="B442"/>
    </row>
    <row r="443" spans="2:2" x14ac:dyDescent="0.35">
      <c r="B443"/>
    </row>
    <row r="444" spans="2:2" x14ac:dyDescent="0.35">
      <c r="B444"/>
    </row>
    <row r="445" spans="2:2" x14ac:dyDescent="0.35">
      <c r="B445"/>
    </row>
    <row r="446" spans="2:2" x14ac:dyDescent="0.35">
      <c r="B446"/>
    </row>
    <row r="447" spans="2:2" x14ac:dyDescent="0.35">
      <c r="B447"/>
    </row>
    <row r="448" spans="2:2" x14ac:dyDescent="0.35">
      <c r="B448"/>
    </row>
    <row r="449" spans="2:2" x14ac:dyDescent="0.35">
      <c r="B449"/>
    </row>
    <row r="450" spans="2:2" x14ac:dyDescent="0.35">
      <c r="B450"/>
    </row>
    <row r="451" spans="2:2" x14ac:dyDescent="0.35">
      <c r="B451"/>
    </row>
    <row r="452" spans="2:2" x14ac:dyDescent="0.35">
      <c r="B452"/>
    </row>
    <row r="453" spans="2:2" x14ac:dyDescent="0.35">
      <c r="B453"/>
    </row>
    <row r="454" spans="2:2" x14ac:dyDescent="0.35">
      <c r="B454"/>
    </row>
    <row r="455" spans="2:2" x14ac:dyDescent="0.35">
      <c r="B455"/>
    </row>
    <row r="456" spans="2:2" x14ac:dyDescent="0.35">
      <c r="B456"/>
    </row>
    <row r="457" spans="2:2" x14ac:dyDescent="0.35">
      <c r="B457"/>
    </row>
    <row r="458" spans="2:2" x14ac:dyDescent="0.35">
      <c r="B458"/>
    </row>
    <row r="459" spans="2:2" x14ac:dyDescent="0.35">
      <c r="B459"/>
    </row>
    <row r="460" spans="2:2" x14ac:dyDescent="0.35">
      <c r="B460"/>
    </row>
    <row r="461" spans="2:2" x14ac:dyDescent="0.35">
      <c r="B461"/>
    </row>
    <row r="462" spans="2:2" x14ac:dyDescent="0.35">
      <c r="B462"/>
    </row>
    <row r="463" spans="2:2" x14ac:dyDescent="0.35">
      <c r="B463"/>
    </row>
    <row r="464" spans="2:2" x14ac:dyDescent="0.35">
      <c r="B464"/>
    </row>
    <row r="465" spans="2:2" x14ac:dyDescent="0.35">
      <c r="B465"/>
    </row>
    <row r="466" spans="2:2" x14ac:dyDescent="0.35">
      <c r="B466"/>
    </row>
    <row r="467" spans="2:2" x14ac:dyDescent="0.35">
      <c r="B467"/>
    </row>
    <row r="468" spans="2:2" x14ac:dyDescent="0.35">
      <c r="B468"/>
    </row>
    <row r="469" spans="2:2" x14ac:dyDescent="0.35">
      <c r="B469"/>
    </row>
    <row r="470" spans="2:2" x14ac:dyDescent="0.35">
      <c r="B470"/>
    </row>
    <row r="471" spans="2:2" x14ac:dyDescent="0.35">
      <c r="B471"/>
    </row>
    <row r="472" spans="2:2" x14ac:dyDescent="0.35">
      <c r="B472"/>
    </row>
    <row r="473" spans="2:2" x14ac:dyDescent="0.35">
      <c r="B473"/>
    </row>
    <row r="474" spans="2:2" x14ac:dyDescent="0.35">
      <c r="B474"/>
    </row>
    <row r="475" spans="2:2" x14ac:dyDescent="0.35">
      <c r="B475"/>
    </row>
    <row r="476" spans="2:2" x14ac:dyDescent="0.35">
      <c r="B476"/>
    </row>
    <row r="477" spans="2:2" x14ac:dyDescent="0.35">
      <c r="B477"/>
    </row>
    <row r="478" spans="2:2" x14ac:dyDescent="0.35">
      <c r="B478"/>
    </row>
    <row r="479" spans="2:2" x14ac:dyDescent="0.35">
      <c r="B479"/>
    </row>
    <row r="480" spans="2:2" x14ac:dyDescent="0.35">
      <c r="B480"/>
    </row>
    <row r="481" spans="2:2" x14ac:dyDescent="0.35">
      <c r="B481"/>
    </row>
    <row r="482" spans="2:2" x14ac:dyDescent="0.35">
      <c r="B482"/>
    </row>
    <row r="483" spans="2:2" x14ac:dyDescent="0.35">
      <c r="B483"/>
    </row>
    <row r="484" spans="2:2" x14ac:dyDescent="0.35">
      <c r="B484"/>
    </row>
    <row r="485" spans="2:2" x14ac:dyDescent="0.35">
      <c r="B485"/>
    </row>
    <row r="486" spans="2:2" x14ac:dyDescent="0.35">
      <c r="B486"/>
    </row>
    <row r="487" spans="2:2" x14ac:dyDescent="0.35">
      <c r="B487"/>
    </row>
    <row r="488" spans="2:2" x14ac:dyDescent="0.35">
      <c r="B488"/>
    </row>
    <row r="489" spans="2:2" x14ac:dyDescent="0.35">
      <c r="B489"/>
    </row>
    <row r="490" spans="2:2" x14ac:dyDescent="0.35">
      <c r="B490"/>
    </row>
    <row r="491" spans="2:2" x14ac:dyDescent="0.35">
      <c r="B491"/>
    </row>
    <row r="492" spans="2:2" x14ac:dyDescent="0.35">
      <c r="B492"/>
    </row>
    <row r="493" spans="2:2" x14ac:dyDescent="0.35">
      <c r="B493"/>
    </row>
    <row r="494" spans="2:2" x14ac:dyDescent="0.35">
      <c r="B494"/>
    </row>
    <row r="495" spans="2:2" x14ac:dyDescent="0.35">
      <c r="B495"/>
    </row>
    <row r="496" spans="2:2" x14ac:dyDescent="0.35">
      <c r="B496"/>
    </row>
    <row r="497" spans="2:2" x14ac:dyDescent="0.35">
      <c r="B497"/>
    </row>
    <row r="498" spans="2:2" x14ac:dyDescent="0.35">
      <c r="B498"/>
    </row>
    <row r="499" spans="2:2" x14ac:dyDescent="0.35">
      <c r="B499"/>
    </row>
    <row r="500" spans="2:2" x14ac:dyDescent="0.35">
      <c r="B500"/>
    </row>
    <row r="501" spans="2:2" x14ac:dyDescent="0.35">
      <c r="B501"/>
    </row>
    <row r="502" spans="2:2" x14ac:dyDescent="0.35">
      <c r="B502"/>
    </row>
    <row r="503" spans="2:2" x14ac:dyDescent="0.35">
      <c r="B503"/>
    </row>
    <row r="504" spans="2:2" x14ac:dyDescent="0.35">
      <c r="B504"/>
    </row>
    <row r="505" spans="2:2" x14ac:dyDescent="0.35">
      <c r="B505"/>
    </row>
    <row r="506" spans="2:2" x14ac:dyDescent="0.35">
      <c r="B506"/>
    </row>
    <row r="507" spans="2:2" x14ac:dyDescent="0.35">
      <c r="B507"/>
    </row>
    <row r="508" spans="2:2" x14ac:dyDescent="0.35">
      <c r="B508"/>
    </row>
    <row r="509" spans="2:2" x14ac:dyDescent="0.35">
      <c r="B509"/>
    </row>
    <row r="510" spans="2:2" x14ac:dyDescent="0.35">
      <c r="B510"/>
    </row>
    <row r="511" spans="2:2" x14ac:dyDescent="0.35">
      <c r="B511"/>
    </row>
    <row r="512" spans="2:2" x14ac:dyDescent="0.35">
      <c r="B512"/>
    </row>
    <row r="513" spans="2:2" x14ac:dyDescent="0.35">
      <c r="B513"/>
    </row>
    <row r="514" spans="2:2" x14ac:dyDescent="0.35">
      <c r="B514"/>
    </row>
    <row r="515" spans="2:2" x14ac:dyDescent="0.35">
      <c r="B515"/>
    </row>
    <row r="516" spans="2:2" x14ac:dyDescent="0.35">
      <c r="B516"/>
    </row>
    <row r="517" spans="2:2" x14ac:dyDescent="0.35">
      <c r="B517"/>
    </row>
    <row r="518" spans="2:2" x14ac:dyDescent="0.35">
      <c r="B518"/>
    </row>
    <row r="519" spans="2:2" x14ac:dyDescent="0.35">
      <c r="B519"/>
    </row>
    <row r="520" spans="2:2" x14ac:dyDescent="0.35">
      <c r="B520"/>
    </row>
    <row r="521" spans="2:2" x14ac:dyDescent="0.35">
      <c r="B521"/>
    </row>
    <row r="522" spans="2:2" x14ac:dyDescent="0.35">
      <c r="B522"/>
    </row>
    <row r="523" spans="2:2" x14ac:dyDescent="0.35">
      <c r="B523"/>
    </row>
    <row r="524" spans="2:2" x14ac:dyDescent="0.35">
      <c r="B524"/>
    </row>
    <row r="525" spans="2:2" x14ac:dyDescent="0.35">
      <c r="B525"/>
    </row>
    <row r="526" spans="2:2" x14ac:dyDescent="0.35">
      <c r="B526"/>
    </row>
    <row r="527" spans="2:2" x14ac:dyDescent="0.35">
      <c r="B527"/>
    </row>
    <row r="528" spans="2:2" x14ac:dyDescent="0.35">
      <c r="B528"/>
    </row>
    <row r="529" spans="2:2" x14ac:dyDescent="0.35">
      <c r="B529"/>
    </row>
    <row r="530" spans="2:2" x14ac:dyDescent="0.35">
      <c r="B530"/>
    </row>
    <row r="531" spans="2:2" x14ac:dyDescent="0.35">
      <c r="B531"/>
    </row>
    <row r="532" spans="2:2" x14ac:dyDescent="0.35">
      <c r="B532"/>
    </row>
    <row r="533" spans="2:2" x14ac:dyDescent="0.35">
      <c r="B533"/>
    </row>
    <row r="534" spans="2:2" x14ac:dyDescent="0.35">
      <c r="B534"/>
    </row>
    <row r="535" spans="2:2" x14ac:dyDescent="0.35">
      <c r="B535"/>
    </row>
    <row r="536" spans="2:2" x14ac:dyDescent="0.35">
      <c r="B536"/>
    </row>
    <row r="537" spans="2:2" x14ac:dyDescent="0.35">
      <c r="B537"/>
    </row>
    <row r="538" spans="2:2" x14ac:dyDescent="0.35">
      <c r="B538"/>
    </row>
    <row r="539" spans="2:2" x14ac:dyDescent="0.35">
      <c r="B539"/>
    </row>
    <row r="540" spans="2:2" x14ac:dyDescent="0.35">
      <c r="B540"/>
    </row>
    <row r="541" spans="2:2" x14ac:dyDescent="0.35">
      <c r="B541"/>
    </row>
    <row r="542" spans="2:2" x14ac:dyDescent="0.35">
      <c r="B542"/>
    </row>
    <row r="543" spans="2:2" x14ac:dyDescent="0.35">
      <c r="B543"/>
    </row>
    <row r="544" spans="2:2" x14ac:dyDescent="0.35">
      <c r="B544"/>
    </row>
    <row r="545" spans="2:2" x14ac:dyDescent="0.35">
      <c r="B545"/>
    </row>
    <row r="546" spans="2:2" x14ac:dyDescent="0.35">
      <c r="B546"/>
    </row>
    <row r="547" spans="2:2" x14ac:dyDescent="0.35">
      <c r="B547"/>
    </row>
    <row r="548" spans="2:2" x14ac:dyDescent="0.35">
      <c r="B548"/>
    </row>
    <row r="549" spans="2:2" x14ac:dyDescent="0.35">
      <c r="B549"/>
    </row>
    <row r="550" spans="2:2" x14ac:dyDescent="0.35">
      <c r="B550"/>
    </row>
    <row r="551" spans="2:2" x14ac:dyDescent="0.35">
      <c r="B551"/>
    </row>
    <row r="552" spans="2:2" x14ac:dyDescent="0.35">
      <c r="B552"/>
    </row>
    <row r="553" spans="2:2" x14ac:dyDescent="0.35">
      <c r="B553"/>
    </row>
    <row r="554" spans="2:2" x14ac:dyDescent="0.35">
      <c r="B554"/>
    </row>
    <row r="555" spans="2:2" x14ac:dyDescent="0.35">
      <c r="B555"/>
    </row>
    <row r="556" spans="2:2" x14ac:dyDescent="0.35">
      <c r="B556"/>
    </row>
    <row r="557" spans="2:2" x14ac:dyDescent="0.35">
      <c r="B557"/>
    </row>
    <row r="558" spans="2:2" x14ac:dyDescent="0.35">
      <c r="B558"/>
    </row>
    <row r="559" spans="2:2" x14ac:dyDescent="0.35">
      <c r="B559"/>
    </row>
    <row r="560" spans="2:2" x14ac:dyDescent="0.35">
      <c r="B560"/>
    </row>
    <row r="561" spans="2:2" x14ac:dyDescent="0.35">
      <c r="B561"/>
    </row>
    <row r="562" spans="2:2" x14ac:dyDescent="0.35">
      <c r="B562"/>
    </row>
    <row r="563" spans="2:2" x14ac:dyDescent="0.35">
      <c r="B563"/>
    </row>
    <row r="564" spans="2:2" x14ac:dyDescent="0.35">
      <c r="B564"/>
    </row>
    <row r="565" spans="2:2" x14ac:dyDescent="0.35">
      <c r="B565"/>
    </row>
    <row r="566" spans="2:2" x14ac:dyDescent="0.35">
      <c r="B566"/>
    </row>
    <row r="567" spans="2:2" x14ac:dyDescent="0.35">
      <c r="B567"/>
    </row>
    <row r="568" spans="2:2" x14ac:dyDescent="0.35">
      <c r="B568"/>
    </row>
    <row r="569" spans="2:2" x14ac:dyDescent="0.35">
      <c r="B569"/>
    </row>
    <row r="570" spans="2:2" x14ac:dyDescent="0.35">
      <c r="B570"/>
    </row>
    <row r="571" spans="2:2" x14ac:dyDescent="0.35">
      <c r="B571"/>
    </row>
    <row r="572" spans="2:2" x14ac:dyDescent="0.35">
      <c r="B572"/>
    </row>
    <row r="573" spans="2:2" x14ac:dyDescent="0.35">
      <c r="B573"/>
    </row>
    <row r="574" spans="2:2" x14ac:dyDescent="0.35">
      <c r="B574"/>
    </row>
    <row r="575" spans="2:2" x14ac:dyDescent="0.35">
      <c r="B575"/>
    </row>
    <row r="576" spans="2:2" x14ac:dyDescent="0.35">
      <c r="B576"/>
    </row>
    <row r="577" spans="2:2" x14ac:dyDescent="0.35">
      <c r="B577"/>
    </row>
    <row r="578" spans="2:2" x14ac:dyDescent="0.35">
      <c r="B578"/>
    </row>
    <row r="579" spans="2:2" x14ac:dyDescent="0.35">
      <c r="B579"/>
    </row>
    <row r="580" spans="2:2" x14ac:dyDescent="0.35">
      <c r="B580"/>
    </row>
    <row r="581" spans="2:2" x14ac:dyDescent="0.35">
      <c r="B581"/>
    </row>
    <row r="582" spans="2:2" x14ac:dyDescent="0.35">
      <c r="B582"/>
    </row>
    <row r="583" spans="2:2" x14ac:dyDescent="0.35">
      <c r="B583"/>
    </row>
    <row r="584" spans="2:2" x14ac:dyDescent="0.35">
      <c r="B584"/>
    </row>
    <row r="585" spans="2:2" x14ac:dyDescent="0.35">
      <c r="B585"/>
    </row>
    <row r="586" spans="2:2" x14ac:dyDescent="0.35">
      <c r="B586"/>
    </row>
    <row r="587" spans="2:2" x14ac:dyDescent="0.35">
      <c r="B587"/>
    </row>
    <row r="588" spans="2:2" x14ac:dyDescent="0.35">
      <c r="B588"/>
    </row>
    <row r="589" spans="2:2" x14ac:dyDescent="0.35">
      <c r="B589"/>
    </row>
    <row r="590" spans="2:2" x14ac:dyDescent="0.35">
      <c r="B590"/>
    </row>
    <row r="591" spans="2:2" x14ac:dyDescent="0.35">
      <c r="B591"/>
    </row>
    <row r="592" spans="2:2" x14ac:dyDescent="0.35">
      <c r="B592"/>
    </row>
    <row r="593" spans="2:2" x14ac:dyDescent="0.35">
      <c r="B593"/>
    </row>
    <row r="594" spans="2:2" x14ac:dyDescent="0.35">
      <c r="B594"/>
    </row>
    <row r="595" spans="2:2" x14ac:dyDescent="0.35">
      <c r="B595"/>
    </row>
    <row r="596" spans="2:2" x14ac:dyDescent="0.35">
      <c r="B596"/>
    </row>
    <row r="597" spans="2:2" x14ac:dyDescent="0.35">
      <c r="B597"/>
    </row>
    <row r="598" spans="2:2" x14ac:dyDescent="0.35">
      <c r="B598"/>
    </row>
    <row r="599" spans="2:2" x14ac:dyDescent="0.35">
      <c r="B599"/>
    </row>
    <row r="600" spans="2:2" x14ac:dyDescent="0.35">
      <c r="B600"/>
    </row>
    <row r="601" spans="2:2" x14ac:dyDescent="0.35">
      <c r="B601"/>
    </row>
    <row r="602" spans="2:2" x14ac:dyDescent="0.35">
      <c r="B602"/>
    </row>
    <row r="603" spans="2:2" x14ac:dyDescent="0.35">
      <c r="B603"/>
    </row>
    <row r="604" spans="2:2" x14ac:dyDescent="0.35">
      <c r="B604"/>
    </row>
    <row r="605" spans="2:2" x14ac:dyDescent="0.35">
      <c r="B605"/>
    </row>
    <row r="606" spans="2:2" x14ac:dyDescent="0.35">
      <c r="B606"/>
    </row>
    <row r="607" spans="2:2" x14ac:dyDescent="0.35">
      <c r="B607"/>
    </row>
    <row r="608" spans="2:2" x14ac:dyDescent="0.35">
      <c r="B608"/>
    </row>
    <row r="609" spans="2:2" x14ac:dyDescent="0.35">
      <c r="B609"/>
    </row>
    <row r="610" spans="2:2" x14ac:dyDescent="0.35">
      <c r="B610"/>
    </row>
    <row r="611" spans="2:2" x14ac:dyDescent="0.35">
      <c r="B611"/>
    </row>
    <row r="612" spans="2:2" x14ac:dyDescent="0.35">
      <c r="B612"/>
    </row>
    <row r="613" spans="2:2" x14ac:dyDescent="0.35">
      <c r="B613"/>
    </row>
    <row r="614" spans="2:2" x14ac:dyDescent="0.35">
      <c r="B614"/>
    </row>
    <row r="615" spans="2:2" x14ac:dyDescent="0.35">
      <c r="B615"/>
    </row>
    <row r="616" spans="2:2" x14ac:dyDescent="0.35">
      <c r="B616"/>
    </row>
    <row r="617" spans="2:2" x14ac:dyDescent="0.35">
      <c r="B617"/>
    </row>
    <row r="618" spans="2:2" x14ac:dyDescent="0.35">
      <c r="B618"/>
    </row>
    <row r="619" spans="2:2" x14ac:dyDescent="0.35">
      <c r="B619"/>
    </row>
    <row r="620" spans="2:2" x14ac:dyDescent="0.35">
      <c r="B620"/>
    </row>
    <row r="621" spans="2:2" x14ac:dyDescent="0.35">
      <c r="B621"/>
    </row>
    <row r="622" spans="2:2" x14ac:dyDescent="0.35">
      <c r="B622"/>
    </row>
    <row r="623" spans="2:2" x14ac:dyDescent="0.35">
      <c r="B623"/>
    </row>
    <row r="624" spans="2:2" x14ac:dyDescent="0.35">
      <c r="B624"/>
    </row>
    <row r="625" spans="2:2" x14ac:dyDescent="0.35">
      <c r="B625"/>
    </row>
    <row r="626" spans="2:2" x14ac:dyDescent="0.35">
      <c r="B626"/>
    </row>
    <row r="627" spans="2:2" x14ac:dyDescent="0.35">
      <c r="B627"/>
    </row>
    <row r="628" spans="2:2" x14ac:dyDescent="0.35">
      <c r="B628"/>
    </row>
    <row r="629" spans="2:2" x14ac:dyDescent="0.35">
      <c r="B629"/>
    </row>
    <row r="630" spans="2:2" x14ac:dyDescent="0.35">
      <c r="B630"/>
    </row>
    <row r="631" spans="2:2" x14ac:dyDescent="0.35">
      <c r="B631"/>
    </row>
    <row r="632" spans="2:2" x14ac:dyDescent="0.35">
      <c r="B632"/>
    </row>
    <row r="633" spans="2:2" x14ac:dyDescent="0.35">
      <c r="B633"/>
    </row>
    <row r="634" spans="2:2" x14ac:dyDescent="0.35">
      <c r="B634"/>
    </row>
    <row r="635" spans="2:2" x14ac:dyDescent="0.35">
      <c r="B635"/>
    </row>
    <row r="636" spans="2:2" x14ac:dyDescent="0.35">
      <c r="B636"/>
    </row>
    <row r="637" spans="2:2" x14ac:dyDescent="0.35">
      <c r="B637"/>
    </row>
    <row r="638" spans="2:2" x14ac:dyDescent="0.35">
      <c r="B638"/>
    </row>
    <row r="639" spans="2:2" x14ac:dyDescent="0.35">
      <c r="B639"/>
    </row>
    <row r="640" spans="2:2" x14ac:dyDescent="0.35">
      <c r="B640"/>
    </row>
    <row r="641" spans="2:2" x14ac:dyDescent="0.35">
      <c r="B641"/>
    </row>
    <row r="642" spans="2:2" x14ac:dyDescent="0.35">
      <c r="B642"/>
    </row>
    <row r="643" spans="2:2" x14ac:dyDescent="0.35">
      <c r="B643"/>
    </row>
    <row r="644" spans="2:2" x14ac:dyDescent="0.35">
      <c r="B644"/>
    </row>
    <row r="645" spans="2:2" x14ac:dyDescent="0.35">
      <c r="B645"/>
    </row>
    <row r="646" spans="2:2" x14ac:dyDescent="0.35">
      <c r="B646"/>
    </row>
    <row r="647" spans="2:2" x14ac:dyDescent="0.35">
      <c r="B647"/>
    </row>
    <row r="648" spans="2:2" x14ac:dyDescent="0.35">
      <c r="B648"/>
    </row>
    <row r="649" spans="2:2" x14ac:dyDescent="0.35">
      <c r="B649"/>
    </row>
    <row r="650" spans="2:2" x14ac:dyDescent="0.35">
      <c r="B650"/>
    </row>
    <row r="651" spans="2:2" x14ac:dyDescent="0.35">
      <c r="B651"/>
    </row>
    <row r="652" spans="2:2" x14ac:dyDescent="0.35">
      <c r="B652"/>
    </row>
    <row r="653" spans="2:2" x14ac:dyDescent="0.35">
      <c r="B653"/>
    </row>
    <row r="654" spans="2:2" x14ac:dyDescent="0.35">
      <c r="B654"/>
    </row>
    <row r="655" spans="2:2" x14ac:dyDescent="0.35">
      <c r="B655"/>
    </row>
    <row r="656" spans="2:2" x14ac:dyDescent="0.35">
      <c r="B656"/>
    </row>
    <row r="657" spans="2:2" x14ac:dyDescent="0.35">
      <c r="B657"/>
    </row>
    <row r="658" spans="2:2" x14ac:dyDescent="0.35">
      <c r="B658"/>
    </row>
    <row r="659" spans="2:2" x14ac:dyDescent="0.35">
      <c r="B659"/>
    </row>
    <row r="660" spans="2:2" x14ac:dyDescent="0.35">
      <c r="B660"/>
    </row>
    <row r="661" spans="2:2" x14ac:dyDescent="0.35">
      <c r="B661"/>
    </row>
    <row r="662" spans="2:2" x14ac:dyDescent="0.35">
      <c r="B662"/>
    </row>
    <row r="663" spans="2:2" x14ac:dyDescent="0.35">
      <c r="B663"/>
    </row>
    <row r="664" spans="2:2" x14ac:dyDescent="0.35">
      <c r="B664"/>
    </row>
    <row r="665" spans="2:2" x14ac:dyDescent="0.35">
      <c r="B665"/>
    </row>
    <row r="666" spans="2:2" x14ac:dyDescent="0.35">
      <c r="B666"/>
    </row>
    <row r="667" spans="2:2" x14ac:dyDescent="0.35">
      <c r="B667"/>
    </row>
    <row r="668" spans="2:2" x14ac:dyDescent="0.35">
      <c r="B668"/>
    </row>
    <row r="669" spans="2:2" x14ac:dyDescent="0.35">
      <c r="B669"/>
    </row>
    <row r="670" spans="2:2" x14ac:dyDescent="0.35">
      <c r="B670"/>
    </row>
    <row r="671" spans="2:2" x14ac:dyDescent="0.35">
      <c r="B671"/>
    </row>
    <row r="672" spans="2:2" x14ac:dyDescent="0.35">
      <c r="B672"/>
    </row>
    <row r="673" spans="2:2" x14ac:dyDescent="0.35">
      <c r="B673"/>
    </row>
    <row r="674" spans="2:2" x14ac:dyDescent="0.35">
      <c r="B674"/>
    </row>
    <row r="675" spans="2:2" x14ac:dyDescent="0.35">
      <c r="B675"/>
    </row>
    <row r="676" spans="2:2" x14ac:dyDescent="0.35">
      <c r="B676"/>
    </row>
    <row r="677" spans="2:2" x14ac:dyDescent="0.35">
      <c r="B677"/>
    </row>
    <row r="678" spans="2:2" x14ac:dyDescent="0.35">
      <c r="B678"/>
    </row>
    <row r="679" spans="2:2" x14ac:dyDescent="0.35">
      <c r="B679"/>
    </row>
    <row r="680" spans="2:2" x14ac:dyDescent="0.35">
      <c r="B680"/>
    </row>
    <row r="681" spans="2:2" x14ac:dyDescent="0.35">
      <c r="B681"/>
    </row>
    <row r="682" spans="2:2" x14ac:dyDescent="0.35">
      <c r="B682"/>
    </row>
    <row r="683" spans="2:2" x14ac:dyDescent="0.35">
      <c r="B683"/>
    </row>
    <row r="684" spans="2:2" x14ac:dyDescent="0.35">
      <c r="B684"/>
    </row>
    <row r="685" spans="2:2" x14ac:dyDescent="0.35">
      <c r="B685"/>
    </row>
    <row r="686" spans="2:2" x14ac:dyDescent="0.35">
      <c r="B686"/>
    </row>
    <row r="687" spans="2:2" x14ac:dyDescent="0.35">
      <c r="B687"/>
    </row>
    <row r="688" spans="2:2" x14ac:dyDescent="0.35">
      <c r="B688"/>
    </row>
    <row r="689" spans="2:2" x14ac:dyDescent="0.35">
      <c r="B689"/>
    </row>
    <row r="690" spans="2:2" x14ac:dyDescent="0.35">
      <c r="B690"/>
    </row>
    <row r="691" spans="2:2" x14ac:dyDescent="0.35">
      <c r="B691"/>
    </row>
    <row r="692" spans="2:2" x14ac:dyDescent="0.35">
      <c r="B692"/>
    </row>
    <row r="693" spans="2:2" x14ac:dyDescent="0.35">
      <c r="B693"/>
    </row>
    <row r="694" spans="2:2" x14ac:dyDescent="0.35">
      <c r="B694"/>
    </row>
    <row r="695" spans="2:2" x14ac:dyDescent="0.35">
      <c r="B695"/>
    </row>
    <row r="696" spans="2:2" x14ac:dyDescent="0.35">
      <c r="B696"/>
    </row>
    <row r="697" spans="2:2" x14ac:dyDescent="0.35">
      <c r="B697"/>
    </row>
    <row r="698" spans="2:2" x14ac:dyDescent="0.35">
      <c r="B698"/>
    </row>
    <row r="699" spans="2:2" x14ac:dyDescent="0.35">
      <c r="B699"/>
    </row>
    <row r="700" spans="2:2" x14ac:dyDescent="0.35">
      <c r="B700"/>
    </row>
    <row r="701" spans="2:2" x14ac:dyDescent="0.35">
      <c r="B701"/>
    </row>
    <row r="702" spans="2:2" x14ac:dyDescent="0.35">
      <c r="B702"/>
    </row>
    <row r="703" spans="2:2" x14ac:dyDescent="0.35">
      <c r="B703"/>
    </row>
    <row r="704" spans="2:2" x14ac:dyDescent="0.35">
      <c r="B704"/>
    </row>
    <row r="705" spans="2:2" x14ac:dyDescent="0.35">
      <c r="B705"/>
    </row>
    <row r="706" spans="2:2" x14ac:dyDescent="0.35">
      <c r="B706"/>
    </row>
    <row r="707" spans="2:2" x14ac:dyDescent="0.35">
      <c r="B707"/>
    </row>
    <row r="708" spans="2:2" x14ac:dyDescent="0.35">
      <c r="B708"/>
    </row>
    <row r="709" spans="2:2" x14ac:dyDescent="0.35">
      <c r="B709"/>
    </row>
    <row r="710" spans="2:2" x14ac:dyDescent="0.35">
      <c r="B710"/>
    </row>
    <row r="711" spans="2:2" x14ac:dyDescent="0.35">
      <c r="B711"/>
    </row>
    <row r="712" spans="2:2" x14ac:dyDescent="0.35">
      <c r="B712"/>
    </row>
    <row r="713" spans="2:2" x14ac:dyDescent="0.35">
      <c r="B713"/>
    </row>
    <row r="714" spans="2:2" x14ac:dyDescent="0.35">
      <c r="B714"/>
    </row>
    <row r="715" spans="2:2" x14ac:dyDescent="0.35">
      <c r="B715"/>
    </row>
    <row r="716" spans="2:2" x14ac:dyDescent="0.35">
      <c r="B716"/>
    </row>
    <row r="717" spans="2:2" x14ac:dyDescent="0.35">
      <c r="B717"/>
    </row>
    <row r="718" spans="2:2" x14ac:dyDescent="0.35">
      <c r="B718"/>
    </row>
    <row r="719" spans="2:2" x14ac:dyDescent="0.35">
      <c r="B719"/>
    </row>
    <row r="720" spans="2:2" x14ac:dyDescent="0.35">
      <c r="B720"/>
    </row>
    <row r="721" spans="2:2" x14ac:dyDescent="0.35">
      <c r="B721"/>
    </row>
    <row r="722" spans="2:2" x14ac:dyDescent="0.35">
      <c r="B722"/>
    </row>
    <row r="723" spans="2:2" x14ac:dyDescent="0.35">
      <c r="B723"/>
    </row>
    <row r="724" spans="2:2" x14ac:dyDescent="0.35">
      <c r="B724"/>
    </row>
    <row r="725" spans="2:2" x14ac:dyDescent="0.35">
      <c r="B725"/>
    </row>
    <row r="726" spans="2:2" x14ac:dyDescent="0.35">
      <c r="B726"/>
    </row>
    <row r="727" spans="2:2" x14ac:dyDescent="0.35">
      <c r="B727"/>
    </row>
    <row r="728" spans="2:2" x14ac:dyDescent="0.35">
      <c r="B728"/>
    </row>
    <row r="729" spans="2:2" x14ac:dyDescent="0.35">
      <c r="B729"/>
    </row>
    <row r="730" spans="2:2" x14ac:dyDescent="0.35">
      <c r="B730"/>
    </row>
    <row r="731" spans="2:2" x14ac:dyDescent="0.35">
      <c r="B731"/>
    </row>
    <row r="732" spans="2:2" x14ac:dyDescent="0.35">
      <c r="B732"/>
    </row>
    <row r="733" spans="2:2" x14ac:dyDescent="0.35">
      <c r="B733"/>
    </row>
    <row r="734" spans="2:2" x14ac:dyDescent="0.35">
      <c r="B734"/>
    </row>
    <row r="735" spans="2:2" x14ac:dyDescent="0.35">
      <c r="B735"/>
    </row>
    <row r="736" spans="2:2" x14ac:dyDescent="0.35">
      <c r="B736"/>
    </row>
    <row r="737" spans="2:2" x14ac:dyDescent="0.35">
      <c r="B737"/>
    </row>
    <row r="738" spans="2:2" x14ac:dyDescent="0.35">
      <c r="B738"/>
    </row>
    <row r="739" spans="2:2" x14ac:dyDescent="0.35">
      <c r="B739"/>
    </row>
    <row r="740" spans="2:2" x14ac:dyDescent="0.35">
      <c r="B740"/>
    </row>
    <row r="741" spans="2:2" x14ac:dyDescent="0.35">
      <c r="B741"/>
    </row>
    <row r="742" spans="2:2" x14ac:dyDescent="0.35">
      <c r="B742"/>
    </row>
    <row r="743" spans="2:2" x14ac:dyDescent="0.35">
      <c r="B743"/>
    </row>
    <row r="744" spans="2:2" x14ac:dyDescent="0.35">
      <c r="B744"/>
    </row>
    <row r="745" spans="2:2" x14ac:dyDescent="0.35">
      <c r="B745"/>
    </row>
    <row r="746" spans="2:2" x14ac:dyDescent="0.35">
      <c r="B746"/>
    </row>
    <row r="747" spans="2:2" x14ac:dyDescent="0.35">
      <c r="B747"/>
    </row>
    <row r="748" spans="2:2" x14ac:dyDescent="0.35">
      <c r="B748"/>
    </row>
    <row r="749" spans="2:2" x14ac:dyDescent="0.35">
      <c r="B749"/>
    </row>
    <row r="750" spans="2:2" x14ac:dyDescent="0.35">
      <c r="B750"/>
    </row>
    <row r="751" spans="2:2" x14ac:dyDescent="0.35">
      <c r="B751"/>
    </row>
    <row r="752" spans="2:2" x14ac:dyDescent="0.35">
      <c r="B752"/>
    </row>
    <row r="753" spans="2:2" x14ac:dyDescent="0.35">
      <c r="B753"/>
    </row>
    <row r="754" spans="2:2" x14ac:dyDescent="0.35">
      <c r="B754"/>
    </row>
    <row r="755" spans="2:2" x14ac:dyDescent="0.35">
      <c r="B755"/>
    </row>
    <row r="756" spans="2:2" x14ac:dyDescent="0.35">
      <c r="B756"/>
    </row>
    <row r="757" spans="2:2" x14ac:dyDescent="0.35">
      <c r="B757"/>
    </row>
    <row r="758" spans="2:2" x14ac:dyDescent="0.35">
      <c r="B758"/>
    </row>
    <row r="759" spans="2:2" x14ac:dyDescent="0.35">
      <c r="B759"/>
    </row>
    <row r="760" spans="2:2" x14ac:dyDescent="0.35">
      <c r="B760"/>
    </row>
    <row r="761" spans="2:2" x14ac:dyDescent="0.35">
      <c r="B761"/>
    </row>
    <row r="762" spans="2:2" x14ac:dyDescent="0.35">
      <c r="B762"/>
    </row>
    <row r="763" spans="2:2" x14ac:dyDescent="0.35">
      <c r="B763"/>
    </row>
    <row r="764" spans="2:2" x14ac:dyDescent="0.35">
      <c r="B764"/>
    </row>
    <row r="765" spans="2:2" x14ac:dyDescent="0.35">
      <c r="B765"/>
    </row>
    <row r="766" spans="2:2" x14ac:dyDescent="0.35">
      <c r="B766"/>
    </row>
    <row r="767" spans="2:2" x14ac:dyDescent="0.35">
      <c r="B767"/>
    </row>
    <row r="768" spans="2:2" x14ac:dyDescent="0.35">
      <c r="B768"/>
    </row>
    <row r="769" spans="2:2" x14ac:dyDescent="0.35">
      <c r="B769"/>
    </row>
    <row r="770" spans="2:2" x14ac:dyDescent="0.35">
      <c r="B770"/>
    </row>
    <row r="771" spans="2:2" x14ac:dyDescent="0.35">
      <c r="B771"/>
    </row>
    <row r="772" spans="2:2" x14ac:dyDescent="0.35">
      <c r="B772"/>
    </row>
    <row r="773" spans="2:2" x14ac:dyDescent="0.35">
      <c r="B773"/>
    </row>
    <row r="774" spans="2:2" x14ac:dyDescent="0.35">
      <c r="B774"/>
    </row>
    <row r="775" spans="2:2" x14ac:dyDescent="0.35">
      <c r="B775"/>
    </row>
    <row r="776" spans="2:2" x14ac:dyDescent="0.35">
      <c r="B776"/>
    </row>
    <row r="777" spans="2:2" x14ac:dyDescent="0.35">
      <c r="B777"/>
    </row>
    <row r="778" spans="2:2" x14ac:dyDescent="0.35">
      <c r="B778"/>
    </row>
    <row r="779" spans="2:2" x14ac:dyDescent="0.35">
      <c r="B779"/>
    </row>
    <row r="780" spans="2:2" x14ac:dyDescent="0.35">
      <c r="B780"/>
    </row>
    <row r="781" spans="2:2" x14ac:dyDescent="0.35">
      <c r="B781"/>
    </row>
    <row r="782" spans="2:2" x14ac:dyDescent="0.35">
      <c r="B782"/>
    </row>
    <row r="783" spans="2:2" x14ac:dyDescent="0.35">
      <c r="B783"/>
    </row>
    <row r="784" spans="2:2" x14ac:dyDescent="0.35">
      <c r="B784"/>
    </row>
    <row r="785" spans="2:2" x14ac:dyDescent="0.35">
      <c r="B785"/>
    </row>
    <row r="786" spans="2:2" x14ac:dyDescent="0.35">
      <c r="B786"/>
    </row>
    <row r="787" spans="2:2" x14ac:dyDescent="0.35">
      <c r="B787"/>
    </row>
    <row r="788" spans="2:2" x14ac:dyDescent="0.35">
      <c r="B788"/>
    </row>
    <row r="789" spans="2:2" x14ac:dyDescent="0.35">
      <c r="B789"/>
    </row>
    <row r="790" spans="2:2" x14ac:dyDescent="0.35">
      <c r="B790"/>
    </row>
    <row r="791" spans="2:2" x14ac:dyDescent="0.35">
      <c r="B791"/>
    </row>
    <row r="792" spans="2:2" x14ac:dyDescent="0.35">
      <c r="B792"/>
    </row>
    <row r="793" spans="2:2" x14ac:dyDescent="0.35">
      <c r="B793"/>
    </row>
    <row r="794" spans="2:2" x14ac:dyDescent="0.35">
      <c r="B794"/>
    </row>
    <row r="795" spans="2:2" x14ac:dyDescent="0.35">
      <c r="B795"/>
    </row>
    <row r="796" spans="2:2" x14ac:dyDescent="0.35">
      <c r="B796"/>
    </row>
    <row r="797" spans="2:2" x14ac:dyDescent="0.35">
      <c r="B797"/>
    </row>
    <row r="798" spans="2:2" x14ac:dyDescent="0.35">
      <c r="B798"/>
    </row>
    <row r="799" spans="2:2" x14ac:dyDescent="0.35">
      <c r="B799"/>
    </row>
    <row r="800" spans="2:2" x14ac:dyDescent="0.35">
      <c r="B800"/>
    </row>
    <row r="801" spans="2:2" x14ac:dyDescent="0.35">
      <c r="B801"/>
    </row>
    <row r="802" spans="2:2" x14ac:dyDescent="0.35">
      <c r="B802"/>
    </row>
    <row r="803" spans="2:2" x14ac:dyDescent="0.35">
      <c r="B803"/>
    </row>
    <row r="804" spans="2:2" x14ac:dyDescent="0.35">
      <c r="B804"/>
    </row>
    <row r="805" spans="2:2" x14ac:dyDescent="0.35">
      <c r="B805"/>
    </row>
    <row r="806" spans="2:2" x14ac:dyDescent="0.35">
      <c r="B806"/>
    </row>
    <row r="807" spans="2:2" x14ac:dyDescent="0.35">
      <c r="B807"/>
    </row>
    <row r="808" spans="2:2" x14ac:dyDescent="0.35">
      <c r="B808"/>
    </row>
    <row r="809" spans="2:2" x14ac:dyDescent="0.35">
      <c r="B809"/>
    </row>
    <row r="810" spans="2:2" x14ac:dyDescent="0.35">
      <c r="B810"/>
    </row>
    <row r="811" spans="2:2" x14ac:dyDescent="0.35">
      <c r="B811"/>
    </row>
    <row r="812" spans="2:2" x14ac:dyDescent="0.35">
      <c r="B812"/>
    </row>
    <row r="813" spans="2:2" x14ac:dyDescent="0.35">
      <c r="B813"/>
    </row>
    <row r="814" spans="2:2" x14ac:dyDescent="0.35">
      <c r="B814"/>
    </row>
    <row r="815" spans="2:2" x14ac:dyDescent="0.35">
      <c r="B815"/>
    </row>
    <row r="816" spans="2:2" x14ac:dyDescent="0.35">
      <c r="B816"/>
    </row>
    <row r="817" spans="2:2" x14ac:dyDescent="0.35">
      <c r="B817"/>
    </row>
    <row r="818" spans="2:2" x14ac:dyDescent="0.35">
      <c r="B818"/>
    </row>
    <row r="819" spans="2:2" x14ac:dyDescent="0.35">
      <c r="B819"/>
    </row>
    <row r="820" spans="2:2" x14ac:dyDescent="0.35">
      <c r="B820"/>
    </row>
    <row r="821" spans="2:2" x14ac:dyDescent="0.35">
      <c r="B821"/>
    </row>
    <row r="822" spans="2:2" x14ac:dyDescent="0.35">
      <c r="B822"/>
    </row>
    <row r="823" spans="2:2" x14ac:dyDescent="0.35">
      <c r="B823"/>
    </row>
    <row r="824" spans="2:2" x14ac:dyDescent="0.35">
      <c r="B824"/>
    </row>
    <row r="825" spans="2:2" x14ac:dyDescent="0.35">
      <c r="B825"/>
    </row>
    <row r="826" spans="2:2" x14ac:dyDescent="0.35">
      <c r="B826"/>
    </row>
    <row r="827" spans="2:2" x14ac:dyDescent="0.35">
      <c r="B827"/>
    </row>
    <row r="828" spans="2:2" x14ac:dyDescent="0.35">
      <c r="B828"/>
    </row>
    <row r="829" spans="2:2" x14ac:dyDescent="0.35">
      <c r="B829"/>
    </row>
    <row r="830" spans="2:2" x14ac:dyDescent="0.35">
      <c r="B830"/>
    </row>
    <row r="831" spans="2:2" x14ac:dyDescent="0.35">
      <c r="B831"/>
    </row>
    <row r="832" spans="2:2" x14ac:dyDescent="0.35">
      <c r="B832"/>
    </row>
    <row r="833" spans="2:2" x14ac:dyDescent="0.35">
      <c r="B833"/>
    </row>
    <row r="834" spans="2:2" x14ac:dyDescent="0.35">
      <c r="B834"/>
    </row>
    <row r="835" spans="2:2" x14ac:dyDescent="0.35">
      <c r="B835"/>
    </row>
    <row r="836" spans="2:2" x14ac:dyDescent="0.35">
      <c r="B836"/>
    </row>
    <row r="837" spans="2:2" x14ac:dyDescent="0.35">
      <c r="B837"/>
    </row>
    <row r="838" spans="2:2" x14ac:dyDescent="0.35">
      <c r="B838"/>
    </row>
    <row r="839" spans="2:2" x14ac:dyDescent="0.35">
      <c r="B839"/>
    </row>
    <row r="840" spans="2:2" x14ac:dyDescent="0.35">
      <c r="B840"/>
    </row>
    <row r="841" spans="2:2" x14ac:dyDescent="0.35">
      <c r="B841"/>
    </row>
    <row r="842" spans="2:2" x14ac:dyDescent="0.35">
      <c r="B842"/>
    </row>
    <row r="843" spans="2:2" x14ac:dyDescent="0.35">
      <c r="B843"/>
    </row>
    <row r="844" spans="2:2" x14ac:dyDescent="0.35">
      <c r="B844"/>
    </row>
    <row r="845" spans="2:2" x14ac:dyDescent="0.35">
      <c r="B845"/>
    </row>
    <row r="846" spans="2:2" x14ac:dyDescent="0.35">
      <c r="B846"/>
    </row>
    <row r="847" spans="2:2" x14ac:dyDescent="0.35">
      <c r="B847"/>
    </row>
    <row r="848" spans="2:2" x14ac:dyDescent="0.35">
      <c r="B848"/>
    </row>
    <row r="849" spans="2:2" x14ac:dyDescent="0.35">
      <c r="B849"/>
    </row>
    <row r="850" spans="2:2" x14ac:dyDescent="0.35">
      <c r="B850"/>
    </row>
    <row r="851" spans="2:2" x14ac:dyDescent="0.35">
      <c r="B851"/>
    </row>
    <row r="852" spans="2:2" x14ac:dyDescent="0.35">
      <c r="B852"/>
    </row>
    <row r="853" spans="2:2" x14ac:dyDescent="0.35">
      <c r="B853"/>
    </row>
    <row r="854" spans="2:2" x14ac:dyDescent="0.35">
      <c r="B854"/>
    </row>
    <row r="855" spans="2:2" x14ac:dyDescent="0.35">
      <c r="B855"/>
    </row>
    <row r="856" spans="2:2" x14ac:dyDescent="0.35">
      <c r="B856"/>
    </row>
    <row r="857" spans="2:2" x14ac:dyDescent="0.35">
      <c r="B857"/>
    </row>
    <row r="858" spans="2:2" x14ac:dyDescent="0.35">
      <c r="B858"/>
    </row>
    <row r="859" spans="2:2" x14ac:dyDescent="0.35">
      <c r="B859"/>
    </row>
    <row r="860" spans="2:2" x14ac:dyDescent="0.35">
      <c r="B860"/>
    </row>
    <row r="861" spans="2:2" x14ac:dyDescent="0.35">
      <c r="B861"/>
    </row>
    <row r="862" spans="2:2" x14ac:dyDescent="0.35">
      <c r="B862"/>
    </row>
    <row r="863" spans="2:2" x14ac:dyDescent="0.35">
      <c r="B863"/>
    </row>
    <row r="864" spans="2:2" x14ac:dyDescent="0.35">
      <c r="B864"/>
    </row>
    <row r="865" spans="2:2" x14ac:dyDescent="0.35">
      <c r="B865"/>
    </row>
    <row r="866" spans="2:2" x14ac:dyDescent="0.35">
      <c r="B866"/>
    </row>
    <row r="867" spans="2:2" x14ac:dyDescent="0.35">
      <c r="B867"/>
    </row>
    <row r="868" spans="2:2" x14ac:dyDescent="0.35">
      <c r="B868"/>
    </row>
    <row r="869" spans="2:2" x14ac:dyDescent="0.35">
      <c r="B869"/>
    </row>
    <row r="870" spans="2:2" x14ac:dyDescent="0.35">
      <c r="B870"/>
    </row>
    <row r="871" spans="2:2" x14ac:dyDescent="0.35">
      <c r="B871"/>
    </row>
    <row r="872" spans="2:2" x14ac:dyDescent="0.35">
      <c r="B872"/>
    </row>
    <row r="873" spans="2:2" x14ac:dyDescent="0.35">
      <c r="B873"/>
    </row>
    <row r="874" spans="2:2" x14ac:dyDescent="0.35">
      <c r="B874"/>
    </row>
    <row r="875" spans="2:2" x14ac:dyDescent="0.35">
      <c r="B875"/>
    </row>
    <row r="876" spans="2:2" x14ac:dyDescent="0.35">
      <c r="B876"/>
    </row>
    <row r="877" spans="2:2" x14ac:dyDescent="0.35">
      <c r="B877"/>
    </row>
    <row r="878" spans="2:2" x14ac:dyDescent="0.35">
      <c r="B878"/>
    </row>
    <row r="879" spans="2:2" x14ac:dyDescent="0.35">
      <c r="B879"/>
    </row>
    <row r="880" spans="2:2" x14ac:dyDescent="0.35">
      <c r="B880"/>
    </row>
    <row r="881" spans="2:2" x14ac:dyDescent="0.35">
      <c r="B881"/>
    </row>
    <row r="882" spans="2:2" x14ac:dyDescent="0.35">
      <c r="B882"/>
    </row>
    <row r="883" spans="2:2" x14ac:dyDescent="0.35">
      <c r="B883"/>
    </row>
    <row r="884" spans="2:2" x14ac:dyDescent="0.35">
      <c r="B884"/>
    </row>
    <row r="885" spans="2:2" x14ac:dyDescent="0.35">
      <c r="B885"/>
    </row>
    <row r="886" spans="2:2" x14ac:dyDescent="0.35">
      <c r="B886"/>
    </row>
    <row r="887" spans="2:2" x14ac:dyDescent="0.35">
      <c r="B887"/>
    </row>
    <row r="888" spans="2:2" x14ac:dyDescent="0.35">
      <c r="B888"/>
    </row>
    <row r="889" spans="2:2" x14ac:dyDescent="0.35">
      <c r="B889"/>
    </row>
    <row r="890" spans="2:2" x14ac:dyDescent="0.35">
      <c r="B890"/>
    </row>
    <row r="891" spans="2:2" x14ac:dyDescent="0.35">
      <c r="B891"/>
    </row>
    <row r="892" spans="2:2" x14ac:dyDescent="0.35">
      <c r="B892"/>
    </row>
    <row r="893" spans="2:2" x14ac:dyDescent="0.35">
      <c r="B893"/>
    </row>
    <row r="894" spans="2:2" x14ac:dyDescent="0.35">
      <c r="B894"/>
    </row>
    <row r="895" spans="2:2" x14ac:dyDescent="0.35">
      <c r="B895"/>
    </row>
    <row r="896" spans="2:2" x14ac:dyDescent="0.35">
      <c r="B896"/>
    </row>
    <row r="897" spans="2:2" x14ac:dyDescent="0.35">
      <c r="B897"/>
    </row>
    <row r="898" spans="2:2" x14ac:dyDescent="0.35">
      <c r="B898"/>
    </row>
    <row r="899" spans="2:2" x14ac:dyDescent="0.35">
      <c r="B899"/>
    </row>
    <row r="900" spans="2:2" x14ac:dyDescent="0.35">
      <c r="B900"/>
    </row>
    <row r="901" spans="2:2" x14ac:dyDescent="0.35">
      <c r="B901"/>
    </row>
    <row r="902" spans="2:2" x14ac:dyDescent="0.35">
      <c r="B902"/>
    </row>
    <row r="903" spans="2:2" x14ac:dyDescent="0.35">
      <c r="B903"/>
    </row>
    <row r="904" spans="2:2" x14ac:dyDescent="0.35">
      <c r="B904"/>
    </row>
    <row r="905" spans="2:2" x14ac:dyDescent="0.35">
      <c r="B905"/>
    </row>
    <row r="906" spans="2:2" x14ac:dyDescent="0.35">
      <c r="B906"/>
    </row>
    <row r="907" spans="2:2" x14ac:dyDescent="0.35">
      <c r="B907"/>
    </row>
    <row r="908" spans="2:2" x14ac:dyDescent="0.35">
      <c r="B908"/>
    </row>
    <row r="909" spans="2:2" x14ac:dyDescent="0.35">
      <c r="B909"/>
    </row>
    <row r="910" spans="2:2" x14ac:dyDescent="0.35">
      <c r="B910"/>
    </row>
    <row r="911" spans="2:2" x14ac:dyDescent="0.35">
      <c r="B911"/>
    </row>
    <row r="912" spans="2:2" x14ac:dyDescent="0.35">
      <c r="B912"/>
    </row>
    <row r="913" spans="2:2" x14ac:dyDescent="0.35">
      <c r="B913"/>
    </row>
    <row r="914" spans="2:2" x14ac:dyDescent="0.35">
      <c r="B914"/>
    </row>
    <row r="915" spans="2:2" x14ac:dyDescent="0.35">
      <c r="B915"/>
    </row>
    <row r="916" spans="2:2" x14ac:dyDescent="0.35">
      <c r="B916"/>
    </row>
    <row r="917" spans="2:2" x14ac:dyDescent="0.35">
      <c r="B917"/>
    </row>
    <row r="918" spans="2:2" x14ac:dyDescent="0.35">
      <c r="B918"/>
    </row>
    <row r="919" spans="2:2" x14ac:dyDescent="0.35">
      <c r="B919"/>
    </row>
    <row r="920" spans="2:2" x14ac:dyDescent="0.35">
      <c r="B920"/>
    </row>
    <row r="921" spans="2:2" x14ac:dyDescent="0.35">
      <c r="B921"/>
    </row>
    <row r="922" spans="2:2" x14ac:dyDescent="0.35">
      <c r="B922"/>
    </row>
    <row r="923" spans="2:2" x14ac:dyDescent="0.35">
      <c r="B923"/>
    </row>
    <row r="924" spans="2:2" x14ac:dyDescent="0.35">
      <c r="B924"/>
    </row>
    <row r="925" spans="2:2" x14ac:dyDescent="0.35">
      <c r="B925"/>
    </row>
    <row r="926" spans="2:2" x14ac:dyDescent="0.35">
      <c r="B926"/>
    </row>
    <row r="927" spans="2:2" x14ac:dyDescent="0.35">
      <c r="B927"/>
    </row>
    <row r="928" spans="2:2" x14ac:dyDescent="0.35">
      <c r="B928"/>
    </row>
    <row r="929" spans="2:2" x14ac:dyDescent="0.35">
      <c r="B929"/>
    </row>
    <row r="930" spans="2:2" x14ac:dyDescent="0.35">
      <c r="B930"/>
    </row>
    <row r="931" spans="2:2" x14ac:dyDescent="0.35">
      <c r="B931"/>
    </row>
    <row r="932" spans="2:2" x14ac:dyDescent="0.35">
      <c r="B932"/>
    </row>
    <row r="933" spans="2:2" x14ac:dyDescent="0.35">
      <c r="B933"/>
    </row>
    <row r="934" spans="2:2" x14ac:dyDescent="0.35">
      <c r="B934"/>
    </row>
    <row r="935" spans="2:2" x14ac:dyDescent="0.35">
      <c r="B935"/>
    </row>
    <row r="936" spans="2:2" x14ac:dyDescent="0.35">
      <c r="B936"/>
    </row>
    <row r="937" spans="2:2" x14ac:dyDescent="0.35">
      <c r="B937"/>
    </row>
    <row r="938" spans="2:2" x14ac:dyDescent="0.35">
      <c r="B938"/>
    </row>
    <row r="939" spans="2:2" x14ac:dyDescent="0.35">
      <c r="B939"/>
    </row>
    <row r="940" spans="2:2" x14ac:dyDescent="0.35">
      <c r="B940"/>
    </row>
    <row r="941" spans="2:2" x14ac:dyDescent="0.35">
      <c r="B941"/>
    </row>
    <row r="942" spans="2:2" x14ac:dyDescent="0.35">
      <c r="B942"/>
    </row>
    <row r="943" spans="2:2" x14ac:dyDescent="0.35">
      <c r="B943"/>
    </row>
    <row r="944" spans="2:2" x14ac:dyDescent="0.35">
      <c r="B944"/>
    </row>
    <row r="945" spans="2:2" x14ac:dyDescent="0.35">
      <c r="B945"/>
    </row>
    <row r="946" spans="2:2" x14ac:dyDescent="0.35">
      <c r="B946"/>
    </row>
    <row r="947" spans="2:2" x14ac:dyDescent="0.35">
      <c r="B947"/>
    </row>
    <row r="948" spans="2:2" x14ac:dyDescent="0.35">
      <c r="B948"/>
    </row>
    <row r="949" spans="2:2" x14ac:dyDescent="0.35">
      <c r="B949"/>
    </row>
    <row r="950" spans="2:2" x14ac:dyDescent="0.35">
      <c r="B950"/>
    </row>
    <row r="951" spans="2:2" x14ac:dyDescent="0.35">
      <c r="B951"/>
    </row>
    <row r="952" spans="2:2" x14ac:dyDescent="0.35">
      <c r="B952"/>
    </row>
    <row r="953" spans="2:2" x14ac:dyDescent="0.35">
      <c r="B953"/>
    </row>
    <row r="954" spans="2:2" x14ac:dyDescent="0.35">
      <c r="B954"/>
    </row>
    <row r="955" spans="2:2" x14ac:dyDescent="0.35">
      <c r="B955"/>
    </row>
    <row r="956" spans="2:2" x14ac:dyDescent="0.35">
      <c r="B956"/>
    </row>
    <row r="957" spans="2:2" x14ac:dyDescent="0.35">
      <c r="B957"/>
    </row>
    <row r="958" spans="2:2" x14ac:dyDescent="0.35">
      <c r="B958"/>
    </row>
    <row r="959" spans="2:2" x14ac:dyDescent="0.35">
      <c r="B959"/>
    </row>
    <row r="960" spans="2:2" x14ac:dyDescent="0.35">
      <c r="B960"/>
    </row>
    <row r="961" spans="2:2" x14ac:dyDescent="0.35">
      <c r="B961"/>
    </row>
    <row r="962" spans="2:2" x14ac:dyDescent="0.35">
      <c r="B962"/>
    </row>
    <row r="963" spans="2:2" x14ac:dyDescent="0.35">
      <c r="B963"/>
    </row>
    <row r="964" spans="2:2" x14ac:dyDescent="0.35">
      <c r="B964"/>
    </row>
    <row r="965" spans="2:2" x14ac:dyDescent="0.35">
      <c r="B965"/>
    </row>
    <row r="966" spans="2:2" x14ac:dyDescent="0.35">
      <c r="B966"/>
    </row>
    <row r="967" spans="2:2" x14ac:dyDescent="0.35">
      <c r="B967"/>
    </row>
    <row r="968" spans="2:2" x14ac:dyDescent="0.35">
      <c r="B968"/>
    </row>
    <row r="969" spans="2:2" x14ac:dyDescent="0.35">
      <c r="B969"/>
    </row>
    <row r="970" spans="2:2" x14ac:dyDescent="0.35">
      <c r="B970"/>
    </row>
    <row r="971" spans="2:2" x14ac:dyDescent="0.35">
      <c r="B971"/>
    </row>
    <row r="972" spans="2:2" x14ac:dyDescent="0.35">
      <c r="B972"/>
    </row>
    <row r="973" spans="2:2" x14ac:dyDescent="0.35">
      <c r="B973"/>
    </row>
    <row r="974" spans="2:2" x14ac:dyDescent="0.35">
      <c r="B974"/>
    </row>
    <row r="975" spans="2:2" x14ac:dyDescent="0.35">
      <c r="B975"/>
    </row>
    <row r="976" spans="2:2" x14ac:dyDescent="0.35">
      <c r="B976"/>
    </row>
    <row r="977" spans="2:2" x14ac:dyDescent="0.35">
      <c r="B977"/>
    </row>
    <row r="978" spans="2:2" x14ac:dyDescent="0.35">
      <c r="B978"/>
    </row>
    <row r="979" spans="2:2" x14ac:dyDescent="0.35">
      <c r="B979"/>
    </row>
    <row r="980" spans="2:2" x14ac:dyDescent="0.35">
      <c r="B980"/>
    </row>
    <row r="981" spans="2:2" x14ac:dyDescent="0.35">
      <c r="B981"/>
    </row>
    <row r="982" spans="2:2" x14ac:dyDescent="0.35">
      <c r="B982"/>
    </row>
    <row r="983" spans="2:2" x14ac:dyDescent="0.35">
      <c r="B983"/>
    </row>
    <row r="984" spans="2:2" x14ac:dyDescent="0.35">
      <c r="B984"/>
    </row>
    <row r="985" spans="2:2" x14ac:dyDescent="0.35">
      <c r="B985"/>
    </row>
    <row r="986" spans="2:2" x14ac:dyDescent="0.35">
      <c r="B986"/>
    </row>
    <row r="987" spans="2:2" x14ac:dyDescent="0.35">
      <c r="B987"/>
    </row>
    <row r="988" spans="2:2" x14ac:dyDescent="0.35">
      <c r="B988"/>
    </row>
    <row r="989" spans="2:2" x14ac:dyDescent="0.35">
      <c r="B989"/>
    </row>
    <row r="990" spans="2:2" x14ac:dyDescent="0.35">
      <c r="B990"/>
    </row>
    <row r="991" spans="2:2" x14ac:dyDescent="0.35">
      <c r="B991"/>
    </row>
    <row r="992" spans="2:2" x14ac:dyDescent="0.35">
      <c r="B992"/>
    </row>
    <row r="993" spans="2:2" x14ac:dyDescent="0.35">
      <c r="B993"/>
    </row>
    <row r="994" spans="2:2" x14ac:dyDescent="0.35">
      <c r="B994"/>
    </row>
    <row r="995" spans="2:2" x14ac:dyDescent="0.35">
      <c r="B995"/>
    </row>
    <row r="996" spans="2:2" x14ac:dyDescent="0.35">
      <c r="B996"/>
    </row>
    <row r="997" spans="2:2" x14ac:dyDescent="0.35">
      <c r="B997"/>
    </row>
    <row r="998" spans="2:2" x14ac:dyDescent="0.35">
      <c r="B998"/>
    </row>
    <row r="999" spans="2:2" x14ac:dyDescent="0.35">
      <c r="B999"/>
    </row>
    <row r="1000" spans="2:2" x14ac:dyDescent="0.35">
      <c r="B1000"/>
    </row>
    <row r="1001" spans="2:2" x14ac:dyDescent="0.35">
      <c r="B1001"/>
    </row>
    <row r="1002" spans="2:2" x14ac:dyDescent="0.35">
      <c r="B1002"/>
    </row>
    <row r="1003" spans="2:2" x14ac:dyDescent="0.35">
      <c r="B1003"/>
    </row>
    <row r="1004" spans="2:2" x14ac:dyDescent="0.35">
      <c r="B1004"/>
    </row>
    <row r="1005" spans="2:2" x14ac:dyDescent="0.35">
      <c r="B1005"/>
    </row>
    <row r="1006" spans="2:2" x14ac:dyDescent="0.35">
      <c r="B1006"/>
    </row>
    <row r="1007" spans="2:2" x14ac:dyDescent="0.35">
      <c r="B1007"/>
    </row>
    <row r="1008" spans="2:2" x14ac:dyDescent="0.35">
      <c r="B1008"/>
    </row>
    <row r="1009" spans="2:2" x14ac:dyDescent="0.35">
      <c r="B1009"/>
    </row>
    <row r="1010" spans="2:2" x14ac:dyDescent="0.35">
      <c r="B1010"/>
    </row>
    <row r="1011" spans="2:2" x14ac:dyDescent="0.35">
      <c r="B1011"/>
    </row>
    <row r="1012" spans="2:2" x14ac:dyDescent="0.35">
      <c r="B1012"/>
    </row>
    <row r="1013" spans="2:2" x14ac:dyDescent="0.35">
      <c r="B1013"/>
    </row>
    <row r="1014" spans="2:2" x14ac:dyDescent="0.35">
      <c r="B1014"/>
    </row>
    <row r="1015" spans="2:2" x14ac:dyDescent="0.35">
      <c r="B1015"/>
    </row>
    <row r="1016" spans="2:2" x14ac:dyDescent="0.35">
      <c r="B1016"/>
    </row>
    <row r="1017" spans="2:2" x14ac:dyDescent="0.35">
      <c r="B1017"/>
    </row>
    <row r="1018" spans="2:2" x14ac:dyDescent="0.35">
      <c r="B1018"/>
    </row>
    <row r="1019" spans="2:2" x14ac:dyDescent="0.35">
      <c r="B1019"/>
    </row>
    <row r="1020" spans="2:2" x14ac:dyDescent="0.35">
      <c r="B1020"/>
    </row>
    <row r="1021" spans="2:2" x14ac:dyDescent="0.35">
      <c r="B1021"/>
    </row>
    <row r="1022" spans="2:2" x14ac:dyDescent="0.35">
      <c r="B1022"/>
    </row>
    <row r="1023" spans="2:2" x14ac:dyDescent="0.35">
      <c r="B1023"/>
    </row>
    <row r="1024" spans="2:2" x14ac:dyDescent="0.35">
      <c r="B1024"/>
    </row>
    <row r="1025" spans="2:2" x14ac:dyDescent="0.35">
      <c r="B1025"/>
    </row>
    <row r="1026" spans="2:2" x14ac:dyDescent="0.35">
      <c r="B1026"/>
    </row>
    <row r="1027" spans="2:2" x14ac:dyDescent="0.35">
      <c r="B1027"/>
    </row>
    <row r="1028" spans="2:2" x14ac:dyDescent="0.35">
      <c r="B1028"/>
    </row>
    <row r="1029" spans="2:2" x14ac:dyDescent="0.35">
      <c r="B1029"/>
    </row>
    <row r="1030" spans="2:2" x14ac:dyDescent="0.35">
      <c r="B1030"/>
    </row>
    <row r="1031" spans="2:2" x14ac:dyDescent="0.35">
      <c r="B1031"/>
    </row>
    <row r="1032" spans="2:2" x14ac:dyDescent="0.35">
      <c r="B1032"/>
    </row>
    <row r="1033" spans="2:2" x14ac:dyDescent="0.35">
      <c r="B1033"/>
    </row>
    <row r="1034" spans="2:2" x14ac:dyDescent="0.35">
      <c r="B1034"/>
    </row>
    <row r="1035" spans="2:2" x14ac:dyDescent="0.35">
      <c r="B1035"/>
    </row>
    <row r="1036" spans="2:2" x14ac:dyDescent="0.35">
      <c r="B1036"/>
    </row>
    <row r="1037" spans="2:2" x14ac:dyDescent="0.35">
      <c r="B1037"/>
    </row>
    <row r="1038" spans="2:2" x14ac:dyDescent="0.35">
      <c r="B1038"/>
    </row>
    <row r="1039" spans="2:2" x14ac:dyDescent="0.35">
      <c r="B1039"/>
    </row>
    <row r="1040" spans="2:2" x14ac:dyDescent="0.35">
      <c r="B1040"/>
    </row>
    <row r="1041" spans="2:2" x14ac:dyDescent="0.35">
      <c r="B1041"/>
    </row>
    <row r="1042" spans="2:2" x14ac:dyDescent="0.35">
      <c r="B1042"/>
    </row>
    <row r="1043" spans="2:2" x14ac:dyDescent="0.35">
      <c r="B1043"/>
    </row>
    <row r="1044" spans="2:2" x14ac:dyDescent="0.35">
      <c r="B1044"/>
    </row>
    <row r="1045" spans="2:2" x14ac:dyDescent="0.35">
      <c r="B1045"/>
    </row>
    <row r="1046" spans="2:2" x14ac:dyDescent="0.35">
      <c r="B1046"/>
    </row>
    <row r="1047" spans="2:2" x14ac:dyDescent="0.35">
      <c r="B1047"/>
    </row>
    <row r="1048" spans="2:2" x14ac:dyDescent="0.35">
      <c r="B1048"/>
    </row>
    <row r="1049" spans="2:2" x14ac:dyDescent="0.35">
      <c r="B1049"/>
    </row>
    <row r="1050" spans="2:2" x14ac:dyDescent="0.35">
      <c r="B1050"/>
    </row>
    <row r="1051" spans="2:2" x14ac:dyDescent="0.35">
      <c r="B1051"/>
    </row>
    <row r="1052" spans="2:2" x14ac:dyDescent="0.35">
      <c r="B1052"/>
    </row>
    <row r="1053" spans="2:2" x14ac:dyDescent="0.35">
      <c r="B1053"/>
    </row>
    <row r="1054" spans="2:2" x14ac:dyDescent="0.35">
      <c r="B1054"/>
    </row>
    <row r="1055" spans="2:2" x14ac:dyDescent="0.35">
      <c r="B1055"/>
    </row>
    <row r="1056" spans="2:2" x14ac:dyDescent="0.35">
      <c r="B1056"/>
    </row>
    <row r="1057" spans="2:2" x14ac:dyDescent="0.35">
      <c r="B1057"/>
    </row>
    <row r="1058" spans="2:2" x14ac:dyDescent="0.35">
      <c r="B1058"/>
    </row>
    <row r="1059" spans="2:2" x14ac:dyDescent="0.35">
      <c r="B1059"/>
    </row>
    <row r="1060" spans="2:2" x14ac:dyDescent="0.35">
      <c r="B1060"/>
    </row>
    <row r="1061" spans="2:2" x14ac:dyDescent="0.35">
      <c r="B1061"/>
    </row>
    <row r="1062" spans="2:2" x14ac:dyDescent="0.35">
      <c r="B1062"/>
    </row>
    <row r="1063" spans="2:2" x14ac:dyDescent="0.35">
      <c r="B1063"/>
    </row>
    <row r="1064" spans="2:2" x14ac:dyDescent="0.35">
      <c r="B1064"/>
    </row>
    <row r="1065" spans="2:2" x14ac:dyDescent="0.35">
      <c r="B1065"/>
    </row>
    <row r="1066" spans="2:2" x14ac:dyDescent="0.35">
      <c r="B1066"/>
    </row>
    <row r="1067" spans="2:2" x14ac:dyDescent="0.35">
      <c r="B1067"/>
    </row>
    <row r="1068" spans="2:2" x14ac:dyDescent="0.35">
      <c r="B1068"/>
    </row>
    <row r="1069" spans="2:2" x14ac:dyDescent="0.35">
      <c r="B1069"/>
    </row>
    <row r="1070" spans="2:2" x14ac:dyDescent="0.35">
      <c r="B1070"/>
    </row>
    <row r="1071" spans="2:2" x14ac:dyDescent="0.35">
      <c r="B1071"/>
    </row>
    <row r="1072" spans="2:2" x14ac:dyDescent="0.35">
      <c r="B1072"/>
    </row>
    <row r="1073" spans="2:2" x14ac:dyDescent="0.35">
      <c r="B1073"/>
    </row>
    <row r="1074" spans="2:2" x14ac:dyDescent="0.35">
      <c r="B1074"/>
    </row>
    <row r="1075" spans="2:2" x14ac:dyDescent="0.35">
      <c r="B1075"/>
    </row>
    <row r="1076" spans="2:2" x14ac:dyDescent="0.35">
      <c r="B1076"/>
    </row>
    <row r="1077" spans="2:2" x14ac:dyDescent="0.35">
      <c r="B1077"/>
    </row>
    <row r="1078" spans="2:2" x14ac:dyDescent="0.35">
      <c r="B1078"/>
    </row>
    <row r="1079" spans="2:2" x14ac:dyDescent="0.35">
      <c r="B1079"/>
    </row>
    <row r="1080" spans="2:2" x14ac:dyDescent="0.35">
      <c r="B1080"/>
    </row>
    <row r="1081" spans="2:2" x14ac:dyDescent="0.35">
      <c r="B1081"/>
    </row>
    <row r="1082" spans="2:2" x14ac:dyDescent="0.35">
      <c r="B1082"/>
    </row>
    <row r="1083" spans="2:2" x14ac:dyDescent="0.35">
      <c r="B1083"/>
    </row>
    <row r="1084" spans="2:2" x14ac:dyDescent="0.35">
      <c r="B1084"/>
    </row>
    <row r="1085" spans="2:2" x14ac:dyDescent="0.35">
      <c r="B1085"/>
    </row>
    <row r="1086" spans="2:2" x14ac:dyDescent="0.35">
      <c r="B1086"/>
    </row>
    <row r="1087" spans="2:2" x14ac:dyDescent="0.35">
      <c r="B1087"/>
    </row>
    <row r="1088" spans="2:2" x14ac:dyDescent="0.35">
      <c r="B1088"/>
    </row>
    <row r="1089" spans="2:2" x14ac:dyDescent="0.35">
      <c r="B1089"/>
    </row>
    <row r="1090" spans="2:2" x14ac:dyDescent="0.35">
      <c r="B1090"/>
    </row>
    <row r="1091" spans="2:2" x14ac:dyDescent="0.35">
      <c r="B1091"/>
    </row>
    <row r="1092" spans="2:2" x14ac:dyDescent="0.35">
      <c r="B1092"/>
    </row>
    <row r="1093" spans="2:2" x14ac:dyDescent="0.35">
      <c r="B1093"/>
    </row>
    <row r="1094" spans="2:2" x14ac:dyDescent="0.35">
      <c r="B1094"/>
    </row>
    <row r="1095" spans="2:2" x14ac:dyDescent="0.35">
      <c r="B1095"/>
    </row>
    <row r="1096" spans="2:2" x14ac:dyDescent="0.35">
      <c r="B1096"/>
    </row>
    <row r="1097" spans="2:2" x14ac:dyDescent="0.35">
      <c r="B1097"/>
    </row>
    <row r="1098" spans="2:2" x14ac:dyDescent="0.35">
      <c r="B1098"/>
    </row>
    <row r="1099" spans="2:2" x14ac:dyDescent="0.35">
      <c r="B1099"/>
    </row>
    <row r="1100" spans="2:2" x14ac:dyDescent="0.35">
      <c r="B1100"/>
    </row>
    <row r="1101" spans="2:2" x14ac:dyDescent="0.35">
      <c r="B1101"/>
    </row>
    <row r="1102" spans="2:2" x14ac:dyDescent="0.35">
      <c r="B1102"/>
    </row>
    <row r="1103" spans="2:2" x14ac:dyDescent="0.35">
      <c r="B1103"/>
    </row>
    <row r="1104" spans="2:2" x14ac:dyDescent="0.35">
      <c r="B1104"/>
    </row>
    <row r="1105" spans="2:2" x14ac:dyDescent="0.35">
      <c r="B1105"/>
    </row>
    <row r="1106" spans="2:2" x14ac:dyDescent="0.35">
      <c r="B1106"/>
    </row>
    <row r="1107" spans="2:2" x14ac:dyDescent="0.35">
      <c r="B1107"/>
    </row>
    <row r="1108" spans="2:2" x14ac:dyDescent="0.35">
      <c r="B1108"/>
    </row>
    <row r="1109" spans="2:2" x14ac:dyDescent="0.35">
      <c r="B1109"/>
    </row>
    <row r="1110" spans="2:2" x14ac:dyDescent="0.35">
      <c r="B1110"/>
    </row>
    <row r="1111" spans="2:2" x14ac:dyDescent="0.35">
      <c r="B1111"/>
    </row>
    <row r="1112" spans="2:2" x14ac:dyDescent="0.35">
      <c r="B1112"/>
    </row>
    <row r="1113" spans="2:2" x14ac:dyDescent="0.35">
      <c r="B1113"/>
    </row>
    <row r="1114" spans="2:2" x14ac:dyDescent="0.35">
      <c r="B1114"/>
    </row>
    <row r="1115" spans="2:2" x14ac:dyDescent="0.35">
      <c r="B1115"/>
    </row>
    <row r="1116" spans="2:2" x14ac:dyDescent="0.35">
      <c r="B1116"/>
    </row>
    <row r="1117" spans="2:2" x14ac:dyDescent="0.35">
      <c r="B1117"/>
    </row>
    <row r="1118" spans="2:2" x14ac:dyDescent="0.35">
      <c r="B1118"/>
    </row>
    <row r="1119" spans="2:2" x14ac:dyDescent="0.35">
      <c r="B1119"/>
    </row>
    <row r="1120" spans="2:2" x14ac:dyDescent="0.35">
      <c r="B1120"/>
    </row>
    <row r="1121" spans="2:2" x14ac:dyDescent="0.35">
      <c r="B1121"/>
    </row>
    <row r="1122" spans="2:2" x14ac:dyDescent="0.35">
      <c r="B1122"/>
    </row>
    <row r="1123" spans="2:2" x14ac:dyDescent="0.35">
      <c r="B1123"/>
    </row>
    <row r="1124" spans="2:2" x14ac:dyDescent="0.35">
      <c r="B1124"/>
    </row>
    <row r="1125" spans="2:2" x14ac:dyDescent="0.35">
      <c r="B1125"/>
    </row>
    <row r="1126" spans="2:2" x14ac:dyDescent="0.35">
      <c r="B1126"/>
    </row>
    <row r="1127" spans="2:2" x14ac:dyDescent="0.35">
      <c r="B1127"/>
    </row>
    <row r="1128" spans="2:2" x14ac:dyDescent="0.35">
      <c r="B1128"/>
    </row>
    <row r="1129" spans="2:2" x14ac:dyDescent="0.35">
      <c r="B1129"/>
    </row>
    <row r="1130" spans="2:2" x14ac:dyDescent="0.35">
      <c r="B1130"/>
    </row>
    <row r="1131" spans="2:2" x14ac:dyDescent="0.35">
      <c r="B1131"/>
    </row>
    <row r="1132" spans="2:2" x14ac:dyDescent="0.35">
      <c r="B1132"/>
    </row>
    <row r="1133" spans="2:2" x14ac:dyDescent="0.35">
      <c r="B1133"/>
    </row>
    <row r="1134" spans="2:2" x14ac:dyDescent="0.35">
      <c r="B1134"/>
    </row>
    <row r="1135" spans="2:2" x14ac:dyDescent="0.35">
      <c r="B1135"/>
    </row>
    <row r="1136" spans="2:2" x14ac:dyDescent="0.35">
      <c r="B1136"/>
    </row>
    <row r="1137" spans="2:2" x14ac:dyDescent="0.35">
      <c r="B1137"/>
    </row>
    <row r="1138" spans="2:2" x14ac:dyDescent="0.35">
      <c r="B1138"/>
    </row>
    <row r="1139" spans="2:2" x14ac:dyDescent="0.35">
      <c r="B1139"/>
    </row>
    <row r="1140" spans="2:2" x14ac:dyDescent="0.35">
      <c r="B1140"/>
    </row>
    <row r="1141" spans="2:2" x14ac:dyDescent="0.35">
      <c r="B1141"/>
    </row>
    <row r="1142" spans="2:2" x14ac:dyDescent="0.35">
      <c r="B1142"/>
    </row>
    <row r="1143" spans="2:2" x14ac:dyDescent="0.35">
      <c r="B1143"/>
    </row>
    <row r="1144" spans="2:2" x14ac:dyDescent="0.35">
      <c r="B1144"/>
    </row>
    <row r="1145" spans="2:2" x14ac:dyDescent="0.35">
      <c r="B1145"/>
    </row>
    <row r="1146" spans="2:2" x14ac:dyDescent="0.35">
      <c r="B1146"/>
    </row>
    <row r="1147" spans="2:2" x14ac:dyDescent="0.35">
      <c r="B1147"/>
    </row>
    <row r="1148" spans="2:2" x14ac:dyDescent="0.35">
      <c r="B1148"/>
    </row>
    <row r="1149" spans="2:2" x14ac:dyDescent="0.35">
      <c r="B1149"/>
    </row>
    <row r="1150" spans="2:2" x14ac:dyDescent="0.35">
      <c r="B1150"/>
    </row>
    <row r="1151" spans="2:2" x14ac:dyDescent="0.35">
      <c r="B1151"/>
    </row>
    <row r="1152" spans="2:2" x14ac:dyDescent="0.35">
      <c r="B1152"/>
    </row>
    <row r="1153" spans="2:2" x14ac:dyDescent="0.35">
      <c r="B1153"/>
    </row>
    <row r="1154" spans="2:2" x14ac:dyDescent="0.35">
      <c r="B1154"/>
    </row>
    <row r="1155" spans="2:2" x14ac:dyDescent="0.35">
      <c r="B1155"/>
    </row>
    <row r="1156" spans="2:2" x14ac:dyDescent="0.35">
      <c r="B1156"/>
    </row>
    <row r="1157" spans="2:2" x14ac:dyDescent="0.35">
      <c r="B1157"/>
    </row>
    <row r="1158" spans="2:2" x14ac:dyDescent="0.35">
      <c r="B1158"/>
    </row>
    <row r="1159" spans="2:2" x14ac:dyDescent="0.35">
      <c r="B1159"/>
    </row>
    <row r="1160" spans="2:2" x14ac:dyDescent="0.35">
      <c r="B1160"/>
    </row>
    <row r="1161" spans="2:2" x14ac:dyDescent="0.35">
      <c r="B1161"/>
    </row>
    <row r="1162" spans="2:2" x14ac:dyDescent="0.35">
      <c r="B1162"/>
    </row>
    <row r="1163" spans="2:2" x14ac:dyDescent="0.35">
      <c r="B1163"/>
    </row>
    <row r="1164" spans="2:2" x14ac:dyDescent="0.35">
      <c r="B1164"/>
    </row>
    <row r="1165" spans="2:2" x14ac:dyDescent="0.35">
      <c r="B1165"/>
    </row>
    <row r="1166" spans="2:2" x14ac:dyDescent="0.35">
      <c r="B1166"/>
    </row>
    <row r="1167" spans="2:2" x14ac:dyDescent="0.35">
      <c r="B1167"/>
    </row>
    <row r="1168" spans="2:2" x14ac:dyDescent="0.35">
      <c r="B1168"/>
    </row>
    <row r="1169" spans="2:2" x14ac:dyDescent="0.35">
      <c r="B1169"/>
    </row>
    <row r="1170" spans="2:2" x14ac:dyDescent="0.35">
      <c r="B1170"/>
    </row>
    <row r="1171" spans="2:2" x14ac:dyDescent="0.35">
      <c r="B1171"/>
    </row>
    <row r="1172" spans="2:2" x14ac:dyDescent="0.35">
      <c r="B1172"/>
    </row>
    <row r="1173" spans="2:2" x14ac:dyDescent="0.35">
      <c r="B1173"/>
    </row>
    <row r="1174" spans="2:2" x14ac:dyDescent="0.35">
      <c r="B1174"/>
    </row>
    <row r="1175" spans="2:2" x14ac:dyDescent="0.35">
      <c r="B1175"/>
    </row>
    <row r="1176" spans="2:2" x14ac:dyDescent="0.35">
      <c r="B1176"/>
    </row>
    <row r="1177" spans="2:2" x14ac:dyDescent="0.35">
      <c r="B1177"/>
    </row>
    <row r="1178" spans="2:2" x14ac:dyDescent="0.35">
      <c r="B1178"/>
    </row>
    <row r="1179" spans="2:2" x14ac:dyDescent="0.35">
      <c r="B1179"/>
    </row>
    <row r="1180" spans="2:2" x14ac:dyDescent="0.35">
      <c r="B1180"/>
    </row>
    <row r="1181" spans="2:2" x14ac:dyDescent="0.35">
      <c r="B1181"/>
    </row>
    <row r="1182" spans="2:2" x14ac:dyDescent="0.35">
      <c r="B1182"/>
    </row>
    <row r="1183" spans="2:2" x14ac:dyDescent="0.35">
      <c r="B1183"/>
    </row>
    <row r="1184" spans="2:2" x14ac:dyDescent="0.35">
      <c r="B1184"/>
    </row>
    <row r="1185" spans="2:2" x14ac:dyDescent="0.35">
      <c r="B1185"/>
    </row>
    <row r="1186" spans="2:2" x14ac:dyDescent="0.35">
      <c r="B1186"/>
    </row>
    <row r="1187" spans="2:2" x14ac:dyDescent="0.35">
      <c r="B1187"/>
    </row>
    <row r="1188" spans="2:2" x14ac:dyDescent="0.35">
      <c r="B1188"/>
    </row>
    <row r="1189" spans="2:2" x14ac:dyDescent="0.35">
      <c r="B1189"/>
    </row>
    <row r="1190" spans="2:2" x14ac:dyDescent="0.35">
      <c r="B1190"/>
    </row>
    <row r="1191" spans="2:2" x14ac:dyDescent="0.35">
      <c r="B1191"/>
    </row>
    <row r="1192" spans="2:2" x14ac:dyDescent="0.35">
      <c r="B1192"/>
    </row>
    <row r="1193" spans="2:2" x14ac:dyDescent="0.35">
      <c r="B1193"/>
    </row>
    <row r="1194" spans="2:2" x14ac:dyDescent="0.35">
      <c r="B1194"/>
    </row>
    <row r="1195" spans="2:2" x14ac:dyDescent="0.35">
      <c r="B1195"/>
    </row>
    <row r="1196" spans="2:2" x14ac:dyDescent="0.35">
      <c r="B1196"/>
    </row>
    <row r="1197" spans="2:2" x14ac:dyDescent="0.35">
      <c r="B1197"/>
    </row>
    <row r="1198" spans="2:2" x14ac:dyDescent="0.35">
      <c r="B1198"/>
    </row>
    <row r="1199" spans="2:2" x14ac:dyDescent="0.35">
      <c r="B1199"/>
    </row>
    <row r="1200" spans="2:2" x14ac:dyDescent="0.35">
      <c r="B1200"/>
    </row>
    <row r="1201" spans="2:2" x14ac:dyDescent="0.35">
      <c r="B1201"/>
    </row>
    <row r="1202" spans="2:2" x14ac:dyDescent="0.35">
      <c r="B1202"/>
    </row>
    <row r="1203" spans="2:2" x14ac:dyDescent="0.35">
      <c r="B1203"/>
    </row>
    <row r="1204" spans="2:2" x14ac:dyDescent="0.35">
      <c r="B1204"/>
    </row>
    <row r="1205" spans="2:2" x14ac:dyDescent="0.35">
      <c r="B1205"/>
    </row>
    <row r="1206" spans="2:2" x14ac:dyDescent="0.35">
      <c r="B1206"/>
    </row>
    <row r="1207" spans="2:2" x14ac:dyDescent="0.35">
      <c r="B1207"/>
    </row>
    <row r="1208" spans="2:2" x14ac:dyDescent="0.35">
      <c r="B1208"/>
    </row>
    <row r="1209" spans="2:2" x14ac:dyDescent="0.35">
      <c r="B1209"/>
    </row>
    <row r="1210" spans="2:2" x14ac:dyDescent="0.35">
      <c r="B1210"/>
    </row>
    <row r="1211" spans="2:2" x14ac:dyDescent="0.35">
      <c r="B1211"/>
    </row>
    <row r="1212" spans="2:2" x14ac:dyDescent="0.35">
      <c r="B1212"/>
    </row>
    <row r="1213" spans="2:2" x14ac:dyDescent="0.35">
      <c r="B1213"/>
    </row>
    <row r="1214" spans="2:2" x14ac:dyDescent="0.35">
      <c r="B1214"/>
    </row>
    <row r="1215" spans="2:2" x14ac:dyDescent="0.35">
      <c r="B1215"/>
    </row>
    <row r="1216" spans="2:2" x14ac:dyDescent="0.35">
      <c r="B1216"/>
    </row>
    <row r="1217" spans="2:2" x14ac:dyDescent="0.35">
      <c r="B1217"/>
    </row>
    <row r="1218" spans="2:2" x14ac:dyDescent="0.35">
      <c r="B1218"/>
    </row>
    <row r="1219" spans="2:2" x14ac:dyDescent="0.35">
      <c r="B1219"/>
    </row>
    <row r="1220" spans="2:2" x14ac:dyDescent="0.35">
      <c r="B1220"/>
    </row>
    <row r="1221" spans="2:2" x14ac:dyDescent="0.35">
      <c r="B1221"/>
    </row>
    <row r="1222" spans="2:2" x14ac:dyDescent="0.35">
      <c r="B1222"/>
    </row>
    <row r="1223" spans="2:2" x14ac:dyDescent="0.35">
      <c r="B1223"/>
    </row>
    <row r="1224" spans="2:2" x14ac:dyDescent="0.35">
      <c r="B1224"/>
    </row>
    <row r="1225" spans="2:2" x14ac:dyDescent="0.35">
      <c r="B1225"/>
    </row>
    <row r="1226" spans="2:2" x14ac:dyDescent="0.35">
      <c r="B1226"/>
    </row>
    <row r="1227" spans="2:2" x14ac:dyDescent="0.35">
      <c r="B1227"/>
    </row>
    <row r="1228" spans="2:2" x14ac:dyDescent="0.35">
      <c r="B1228"/>
    </row>
    <row r="1229" spans="2:2" x14ac:dyDescent="0.35">
      <c r="B1229"/>
    </row>
    <row r="1230" spans="2:2" x14ac:dyDescent="0.35">
      <c r="B1230"/>
    </row>
    <row r="1231" spans="2:2" x14ac:dyDescent="0.35">
      <c r="B1231"/>
    </row>
    <row r="1232" spans="2:2" x14ac:dyDescent="0.35">
      <c r="B1232"/>
    </row>
    <row r="1233" spans="2:2" x14ac:dyDescent="0.35">
      <c r="B1233"/>
    </row>
    <row r="1234" spans="2:2" x14ac:dyDescent="0.35">
      <c r="B1234"/>
    </row>
    <row r="1235" spans="2:2" x14ac:dyDescent="0.35">
      <c r="B1235"/>
    </row>
    <row r="1236" spans="2:2" x14ac:dyDescent="0.35">
      <c r="B1236"/>
    </row>
    <row r="1237" spans="2:2" x14ac:dyDescent="0.35">
      <c r="B1237"/>
    </row>
    <row r="1238" spans="2:2" x14ac:dyDescent="0.35">
      <c r="B1238"/>
    </row>
    <row r="1239" spans="2:2" x14ac:dyDescent="0.35">
      <c r="B1239"/>
    </row>
    <row r="1240" spans="2:2" x14ac:dyDescent="0.35">
      <c r="B1240"/>
    </row>
    <row r="1241" spans="2:2" x14ac:dyDescent="0.35">
      <c r="B1241"/>
    </row>
    <row r="1242" spans="2:2" x14ac:dyDescent="0.35">
      <c r="B1242"/>
    </row>
    <row r="1243" spans="2:2" x14ac:dyDescent="0.35">
      <c r="B1243"/>
    </row>
    <row r="1244" spans="2:2" x14ac:dyDescent="0.35">
      <c r="B1244"/>
    </row>
    <row r="1245" spans="2:2" x14ac:dyDescent="0.35">
      <c r="B1245"/>
    </row>
    <row r="1246" spans="2:2" x14ac:dyDescent="0.35">
      <c r="B1246"/>
    </row>
    <row r="1247" spans="2:2" x14ac:dyDescent="0.35">
      <c r="B1247"/>
    </row>
    <row r="1248" spans="2:2" x14ac:dyDescent="0.35">
      <c r="B1248"/>
    </row>
    <row r="1249" spans="2:2" x14ac:dyDescent="0.35">
      <c r="B1249"/>
    </row>
    <row r="1250" spans="2:2" x14ac:dyDescent="0.35">
      <c r="B1250"/>
    </row>
    <row r="1251" spans="2:2" x14ac:dyDescent="0.35">
      <c r="B1251"/>
    </row>
    <row r="1252" spans="2:2" x14ac:dyDescent="0.35">
      <c r="B1252"/>
    </row>
    <row r="1253" spans="2:2" x14ac:dyDescent="0.35">
      <c r="B1253"/>
    </row>
    <row r="1254" spans="2:2" x14ac:dyDescent="0.35">
      <c r="B1254"/>
    </row>
    <row r="1255" spans="2:2" x14ac:dyDescent="0.35">
      <c r="B1255"/>
    </row>
    <row r="1256" spans="2:2" x14ac:dyDescent="0.35">
      <c r="B1256"/>
    </row>
    <row r="1257" spans="2:2" x14ac:dyDescent="0.35">
      <c r="B1257"/>
    </row>
    <row r="1258" spans="2:2" x14ac:dyDescent="0.35">
      <c r="B1258"/>
    </row>
    <row r="1259" spans="2:2" x14ac:dyDescent="0.35">
      <c r="B1259"/>
    </row>
    <row r="1260" spans="2:2" x14ac:dyDescent="0.35">
      <c r="B1260"/>
    </row>
    <row r="1261" spans="2:2" x14ac:dyDescent="0.35">
      <c r="B1261"/>
    </row>
    <row r="1262" spans="2:2" x14ac:dyDescent="0.35">
      <c r="B1262"/>
    </row>
    <row r="1263" spans="2:2" x14ac:dyDescent="0.35">
      <c r="B1263"/>
    </row>
    <row r="1264" spans="2:2" x14ac:dyDescent="0.35">
      <c r="B1264"/>
    </row>
    <row r="1265" spans="2:2" x14ac:dyDescent="0.35">
      <c r="B1265"/>
    </row>
    <row r="1266" spans="2:2" x14ac:dyDescent="0.35">
      <c r="B1266"/>
    </row>
    <row r="1267" spans="2:2" x14ac:dyDescent="0.35">
      <c r="B1267"/>
    </row>
    <row r="1268" spans="2:2" x14ac:dyDescent="0.35">
      <c r="B1268"/>
    </row>
    <row r="1269" spans="2:2" x14ac:dyDescent="0.35">
      <c r="B1269"/>
    </row>
    <row r="1270" spans="2:2" x14ac:dyDescent="0.35">
      <c r="B1270"/>
    </row>
    <row r="1271" spans="2:2" x14ac:dyDescent="0.35">
      <c r="B1271"/>
    </row>
    <row r="1272" spans="2:2" x14ac:dyDescent="0.35">
      <c r="B1272"/>
    </row>
    <row r="1273" spans="2:2" x14ac:dyDescent="0.35">
      <c r="B1273"/>
    </row>
    <row r="1274" spans="2:2" x14ac:dyDescent="0.35">
      <c r="B1274"/>
    </row>
    <row r="1275" spans="2:2" x14ac:dyDescent="0.35">
      <c r="B1275"/>
    </row>
    <row r="1276" spans="2:2" x14ac:dyDescent="0.35">
      <c r="B1276"/>
    </row>
    <row r="1277" spans="2:2" x14ac:dyDescent="0.35">
      <c r="B1277"/>
    </row>
    <row r="1278" spans="2:2" x14ac:dyDescent="0.35">
      <c r="B1278"/>
    </row>
    <row r="1279" spans="2:2" x14ac:dyDescent="0.35">
      <c r="B1279"/>
    </row>
    <row r="1280" spans="2:2" x14ac:dyDescent="0.35">
      <c r="B1280"/>
    </row>
    <row r="1281" spans="2:2" x14ac:dyDescent="0.35">
      <c r="B1281"/>
    </row>
    <row r="1282" spans="2:2" x14ac:dyDescent="0.35">
      <c r="B1282"/>
    </row>
    <row r="1283" spans="2:2" x14ac:dyDescent="0.35">
      <c r="B1283"/>
    </row>
    <row r="1284" spans="2:2" x14ac:dyDescent="0.35">
      <c r="B1284"/>
    </row>
    <row r="1285" spans="2:2" x14ac:dyDescent="0.35">
      <c r="B1285"/>
    </row>
    <row r="1286" spans="2:2" x14ac:dyDescent="0.35">
      <c r="B1286"/>
    </row>
    <row r="1287" spans="2:2" x14ac:dyDescent="0.35">
      <c r="B1287"/>
    </row>
    <row r="1288" spans="2:2" x14ac:dyDescent="0.35">
      <c r="B1288"/>
    </row>
    <row r="1289" spans="2:2" x14ac:dyDescent="0.35">
      <c r="B1289"/>
    </row>
    <row r="1290" spans="2:2" x14ac:dyDescent="0.35">
      <c r="B1290"/>
    </row>
    <row r="1291" spans="2:2" x14ac:dyDescent="0.35">
      <c r="B1291"/>
    </row>
    <row r="1292" spans="2:2" x14ac:dyDescent="0.35">
      <c r="B1292"/>
    </row>
    <row r="1293" spans="2:2" x14ac:dyDescent="0.35">
      <c r="B1293"/>
    </row>
    <row r="1294" spans="2:2" x14ac:dyDescent="0.35">
      <c r="B1294"/>
    </row>
    <row r="1295" spans="2:2" x14ac:dyDescent="0.35">
      <c r="B1295"/>
    </row>
    <row r="1296" spans="2:2" x14ac:dyDescent="0.35">
      <c r="B1296"/>
    </row>
    <row r="1297" spans="2:2" x14ac:dyDescent="0.35">
      <c r="B1297"/>
    </row>
    <row r="1298" spans="2:2" x14ac:dyDescent="0.35">
      <c r="B1298"/>
    </row>
    <row r="1299" spans="2:2" x14ac:dyDescent="0.35">
      <c r="B1299"/>
    </row>
    <row r="1300" spans="2:2" x14ac:dyDescent="0.35">
      <c r="B1300"/>
    </row>
    <row r="1301" spans="2:2" x14ac:dyDescent="0.35">
      <c r="B1301"/>
    </row>
    <row r="1302" spans="2:2" x14ac:dyDescent="0.35">
      <c r="B1302"/>
    </row>
    <row r="1303" spans="2:2" x14ac:dyDescent="0.35">
      <c r="B1303"/>
    </row>
    <row r="1304" spans="2:2" x14ac:dyDescent="0.35">
      <c r="B1304"/>
    </row>
    <row r="1305" spans="2:2" x14ac:dyDescent="0.35">
      <c r="B1305"/>
    </row>
    <row r="1306" spans="2:2" x14ac:dyDescent="0.35">
      <c r="B1306"/>
    </row>
    <row r="1307" spans="2:2" x14ac:dyDescent="0.35">
      <c r="B1307"/>
    </row>
    <row r="1308" spans="2:2" x14ac:dyDescent="0.35">
      <c r="B1308"/>
    </row>
    <row r="1309" spans="2:2" x14ac:dyDescent="0.35">
      <c r="B1309"/>
    </row>
    <row r="1310" spans="2:2" x14ac:dyDescent="0.35">
      <c r="B1310"/>
    </row>
    <row r="1311" spans="2:2" x14ac:dyDescent="0.35">
      <c r="B1311"/>
    </row>
    <row r="1312" spans="2:2" x14ac:dyDescent="0.35">
      <c r="B1312"/>
    </row>
    <row r="1313" spans="2:2" x14ac:dyDescent="0.35">
      <c r="B1313"/>
    </row>
    <row r="1314" spans="2:2" x14ac:dyDescent="0.35">
      <c r="B1314"/>
    </row>
    <row r="1315" spans="2:2" x14ac:dyDescent="0.35">
      <c r="B1315"/>
    </row>
    <row r="1316" spans="2:2" x14ac:dyDescent="0.35">
      <c r="B1316"/>
    </row>
    <row r="1317" spans="2:2" x14ac:dyDescent="0.35">
      <c r="B1317"/>
    </row>
    <row r="1318" spans="2:2" x14ac:dyDescent="0.35">
      <c r="B1318"/>
    </row>
    <row r="1319" spans="2:2" x14ac:dyDescent="0.35">
      <c r="B1319"/>
    </row>
    <row r="1320" spans="2:2" x14ac:dyDescent="0.35">
      <c r="B1320"/>
    </row>
    <row r="1321" spans="2:2" x14ac:dyDescent="0.35">
      <c r="B1321"/>
    </row>
    <row r="1322" spans="2:2" x14ac:dyDescent="0.35">
      <c r="B1322"/>
    </row>
    <row r="1323" spans="2:2" x14ac:dyDescent="0.35">
      <c r="B1323"/>
    </row>
    <row r="1324" spans="2:2" x14ac:dyDescent="0.35">
      <c r="B1324"/>
    </row>
    <row r="1325" spans="2:2" x14ac:dyDescent="0.35">
      <c r="B1325"/>
    </row>
    <row r="1326" spans="2:2" x14ac:dyDescent="0.35">
      <c r="B1326"/>
    </row>
    <row r="1327" spans="2:2" x14ac:dyDescent="0.35">
      <c r="B1327"/>
    </row>
    <row r="1328" spans="2:2" x14ac:dyDescent="0.35">
      <c r="B1328"/>
    </row>
    <row r="1329" spans="2:2" x14ac:dyDescent="0.35">
      <c r="B1329"/>
    </row>
    <row r="1330" spans="2:2" x14ac:dyDescent="0.35">
      <c r="B1330"/>
    </row>
    <row r="1331" spans="2:2" x14ac:dyDescent="0.35">
      <c r="B1331"/>
    </row>
    <row r="1332" spans="2:2" x14ac:dyDescent="0.35">
      <c r="B1332"/>
    </row>
    <row r="1333" spans="2:2" x14ac:dyDescent="0.35">
      <c r="B1333"/>
    </row>
    <row r="1334" spans="2:2" x14ac:dyDescent="0.35">
      <c r="B1334"/>
    </row>
    <row r="1335" spans="2:2" x14ac:dyDescent="0.35">
      <c r="B1335"/>
    </row>
    <row r="1336" spans="2:2" x14ac:dyDescent="0.35">
      <c r="B1336"/>
    </row>
    <row r="1337" spans="2:2" x14ac:dyDescent="0.35">
      <c r="B1337"/>
    </row>
    <row r="1338" spans="2:2" x14ac:dyDescent="0.35">
      <c r="B1338"/>
    </row>
    <row r="1339" spans="2:2" x14ac:dyDescent="0.35">
      <c r="B1339"/>
    </row>
    <row r="1340" spans="2:2" x14ac:dyDescent="0.35">
      <c r="B1340"/>
    </row>
    <row r="1341" spans="2:2" x14ac:dyDescent="0.35">
      <c r="B1341"/>
    </row>
    <row r="1342" spans="2:2" x14ac:dyDescent="0.35">
      <c r="B1342"/>
    </row>
    <row r="1343" spans="2:2" x14ac:dyDescent="0.35">
      <c r="B1343"/>
    </row>
    <row r="1344" spans="2:2" x14ac:dyDescent="0.35">
      <c r="B1344"/>
    </row>
    <row r="1345" spans="2:2" x14ac:dyDescent="0.35">
      <c r="B1345"/>
    </row>
    <row r="1346" spans="2:2" x14ac:dyDescent="0.35">
      <c r="B1346"/>
    </row>
    <row r="1347" spans="2:2" x14ac:dyDescent="0.35">
      <c r="B1347"/>
    </row>
    <row r="1348" spans="2:2" x14ac:dyDescent="0.35">
      <c r="B1348"/>
    </row>
    <row r="1349" spans="2:2" x14ac:dyDescent="0.35">
      <c r="B1349"/>
    </row>
    <row r="1350" spans="2:2" x14ac:dyDescent="0.35">
      <c r="B1350"/>
    </row>
    <row r="1351" spans="2:2" x14ac:dyDescent="0.35">
      <c r="B1351"/>
    </row>
    <row r="1352" spans="2:2" x14ac:dyDescent="0.35">
      <c r="B1352"/>
    </row>
    <row r="1353" spans="2:2" x14ac:dyDescent="0.35">
      <c r="B1353"/>
    </row>
    <row r="1354" spans="2:2" x14ac:dyDescent="0.35">
      <c r="B1354"/>
    </row>
    <row r="1355" spans="2:2" x14ac:dyDescent="0.35">
      <c r="B1355"/>
    </row>
    <row r="1356" spans="2:2" x14ac:dyDescent="0.35">
      <c r="B1356"/>
    </row>
    <row r="1357" spans="2:2" x14ac:dyDescent="0.35">
      <c r="B1357"/>
    </row>
    <row r="1358" spans="2:2" x14ac:dyDescent="0.35">
      <c r="B1358"/>
    </row>
    <row r="1359" spans="2:2" x14ac:dyDescent="0.35">
      <c r="B1359"/>
    </row>
    <row r="1360" spans="2:2" x14ac:dyDescent="0.35">
      <c r="B1360"/>
    </row>
    <row r="1361" spans="2:2" x14ac:dyDescent="0.35">
      <c r="B1361"/>
    </row>
    <row r="1362" spans="2:2" x14ac:dyDescent="0.35">
      <c r="B1362"/>
    </row>
    <row r="1363" spans="2:2" x14ac:dyDescent="0.35">
      <c r="B1363"/>
    </row>
    <row r="1364" spans="2:2" x14ac:dyDescent="0.35">
      <c r="B1364"/>
    </row>
    <row r="1365" spans="2:2" x14ac:dyDescent="0.35">
      <c r="B1365"/>
    </row>
    <row r="1366" spans="2:2" x14ac:dyDescent="0.35">
      <c r="B1366"/>
    </row>
    <row r="1367" spans="2:2" x14ac:dyDescent="0.35">
      <c r="B1367"/>
    </row>
    <row r="1368" spans="2:2" x14ac:dyDescent="0.35">
      <c r="B1368"/>
    </row>
    <row r="1369" spans="2:2" x14ac:dyDescent="0.35">
      <c r="B1369"/>
    </row>
    <row r="1370" spans="2:2" x14ac:dyDescent="0.35">
      <c r="B1370"/>
    </row>
    <row r="1371" spans="2:2" x14ac:dyDescent="0.35">
      <c r="B1371"/>
    </row>
    <row r="1372" spans="2:2" x14ac:dyDescent="0.35">
      <c r="B1372"/>
    </row>
    <row r="1373" spans="2:2" x14ac:dyDescent="0.35">
      <c r="B1373"/>
    </row>
    <row r="1374" spans="2:2" x14ac:dyDescent="0.35">
      <c r="B1374"/>
    </row>
    <row r="1375" spans="2:2" x14ac:dyDescent="0.35">
      <c r="B1375"/>
    </row>
    <row r="1376" spans="2:2" x14ac:dyDescent="0.35">
      <c r="B1376"/>
    </row>
    <row r="1377" spans="2:2" x14ac:dyDescent="0.35">
      <c r="B1377"/>
    </row>
    <row r="1378" spans="2:2" x14ac:dyDescent="0.35">
      <c r="B1378"/>
    </row>
    <row r="1379" spans="2:2" x14ac:dyDescent="0.35">
      <c r="B1379"/>
    </row>
    <row r="1380" spans="2:2" x14ac:dyDescent="0.35">
      <c r="B1380"/>
    </row>
    <row r="1381" spans="2:2" x14ac:dyDescent="0.35">
      <c r="B1381"/>
    </row>
    <row r="1382" spans="2:2" x14ac:dyDescent="0.35">
      <c r="B1382"/>
    </row>
    <row r="1383" spans="2:2" x14ac:dyDescent="0.35">
      <c r="B1383"/>
    </row>
    <row r="1384" spans="2:2" x14ac:dyDescent="0.35">
      <c r="B1384"/>
    </row>
    <row r="1385" spans="2:2" x14ac:dyDescent="0.35">
      <c r="B1385"/>
    </row>
    <row r="1386" spans="2:2" x14ac:dyDescent="0.35">
      <c r="B1386"/>
    </row>
    <row r="1387" spans="2:2" x14ac:dyDescent="0.35">
      <c r="B1387"/>
    </row>
    <row r="1388" spans="2:2" x14ac:dyDescent="0.35">
      <c r="B1388"/>
    </row>
    <row r="1389" spans="2:2" x14ac:dyDescent="0.35">
      <c r="B1389"/>
    </row>
    <row r="1390" spans="2:2" x14ac:dyDescent="0.35">
      <c r="B1390"/>
    </row>
    <row r="1391" spans="2:2" x14ac:dyDescent="0.35">
      <c r="B1391"/>
    </row>
    <row r="1392" spans="2:2" x14ac:dyDescent="0.35">
      <c r="B1392"/>
    </row>
    <row r="1393" spans="2:2" x14ac:dyDescent="0.35">
      <c r="B1393"/>
    </row>
    <row r="1394" spans="2:2" x14ac:dyDescent="0.35">
      <c r="B1394"/>
    </row>
    <row r="1395" spans="2:2" x14ac:dyDescent="0.35">
      <c r="B1395"/>
    </row>
    <row r="1396" spans="2:2" x14ac:dyDescent="0.35">
      <c r="B1396"/>
    </row>
    <row r="1397" spans="2:2" x14ac:dyDescent="0.35">
      <c r="B1397"/>
    </row>
    <row r="1398" spans="2:2" x14ac:dyDescent="0.35">
      <c r="B1398"/>
    </row>
    <row r="1399" spans="2:2" x14ac:dyDescent="0.35">
      <c r="B1399"/>
    </row>
    <row r="1400" spans="2:2" x14ac:dyDescent="0.35">
      <c r="B1400"/>
    </row>
    <row r="1401" spans="2:2" x14ac:dyDescent="0.35">
      <c r="B1401"/>
    </row>
    <row r="1402" spans="2:2" x14ac:dyDescent="0.35">
      <c r="B1402"/>
    </row>
    <row r="1403" spans="2:2" x14ac:dyDescent="0.35">
      <c r="B1403"/>
    </row>
    <row r="1404" spans="2:2" x14ac:dyDescent="0.35">
      <c r="B1404"/>
    </row>
    <row r="1405" spans="2:2" x14ac:dyDescent="0.35">
      <c r="B1405"/>
    </row>
    <row r="1406" spans="2:2" x14ac:dyDescent="0.35">
      <c r="B1406"/>
    </row>
    <row r="1407" spans="2:2" x14ac:dyDescent="0.35">
      <c r="B1407"/>
    </row>
    <row r="1408" spans="2:2" x14ac:dyDescent="0.35">
      <c r="B1408"/>
    </row>
    <row r="1409" spans="2:2" x14ac:dyDescent="0.35">
      <c r="B1409"/>
    </row>
    <row r="1410" spans="2:2" x14ac:dyDescent="0.35">
      <c r="B1410"/>
    </row>
    <row r="1411" spans="2:2" x14ac:dyDescent="0.35">
      <c r="B1411"/>
    </row>
    <row r="1412" spans="2:2" x14ac:dyDescent="0.35">
      <c r="B1412"/>
    </row>
    <row r="1413" spans="2:2" x14ac:dyDescent="0.35">
      <c r="B1413"/>
    </row>
    <row r="1414" spans="2:2" x14ac:dyDescent="0.35">
      <c r="B1414"/>
    </row>
    <row r="1415" spans="2:2" x14ac:dyDescent="0.35">
      <c r="B1415"/>
    </row>
    <row r="1416" spans="2:2" x14ac:dyDescent="0.35">
      <c r="B1416"/>
    </row>
    <row r="1417" spans="2:2" x14ac:dyDescent="0.35">
      <c r="B1417"/>
    </row>
    <row r="1418" spans="2:2" x14ac:dyDescent="0.35">
      <c r="B1418"/>
    </row>
    <row r="1419" spans="2:2" x14ac:dyDescent="0.35">
      <c r="B1419"/>
    </row>
    <row r="1420" spans="2:2" x14ac:dyDescent="0.35">
      <c r="B1420"/>
    </row>
    <row r="1421" spans="2:2" x14ac:dyDescent="0.35">
      <c r="B1421"/>
    </row>
    <row r="1422" spans="2:2" x14ac:dyDescent="0.35">
      <c r="B1422"/>
    </row>
    <row r="1423" spans="2:2" x14ac:dyDescent="0.35">
      <c r="B1423"/>
    </row>
    <row r="1424" spans="2:2" x14ac:dyDescent="0.35">
      <c r="B1424"/>
    </row>
    <row r="1425" spans="2:2" x14ac:dyDescent="0.35">
      <c r="B1425"/>
    </row>
    <row r="1426" spans="2:2" x14ac:dyDescent="0.35">
      <c r="B1426"/>
    </row>
    <row r="1427" spans="2:2" x14ac:dyDescent="0.35">
      <c r="B1427"/>
    </row>
    <row r="1428" spans="2:2" x14ac:dyDescent="0.35">
      <c r="B1428"/>
    </row>
    <row r="1429" spans="2:2" x14ac:dyDescent="0.35">
      <c r="B1429"/>
    </row>
    <row r="1430" spans="2:2" x14ac:dyDescent="0.35">
      <c r="B1430"/>
    </row>
    <row r="1431" spans="2:2" x14ac:dyDescent="0.35">
      <c r="B1431"/>
    </row>
    <row r="1432" spans="2:2" x14ac:dyDescent="0.35">
      <c r="B1432"/>
    </row>
    <row r="1433" spans="2:2" x14ac:dyDescent="0.35">
      <c r="B1433"/>
    </row>
    <row r="1434" spans="2:2" x14ac:dyDescent="0.35">
      <c r="B1434"/>
    </row>
    <row r="1435" spans="2:2" x14ac:dyDescent="0.35">
      <c r="B1435"/>
    </row>
    <row r="1436" spans="2:2" x14ac:dyDescent="0.35">
      <c r="B1436"/>
    </row>
    <row r="1437" spans="2:2" x14ac:dyDescent="0.35">
      <c r="B1437"/>
    </row>
    <row r="1438" spans="2:2" x14ac:dyDescent="0.35">
      <c r="B1438"/>
    </row>
    <row r="1439" spans="2:2" x14ac:dyDescent="0.35">
      <c r="B1439"/>
    </row>
    <row r="1440" spans="2:2" x14ac:dyDescent="0.35">
      <c r="B1440"/>
    </row>
    <row r="1441" spans="2:2" x14ac:dyDescent="0.35">
      <c r="B1441"/>
    </row>
    <row r="1442" spans="2:2" x14ac:dyDescent="0.35">
      <c r="B1442"/>
    </row>
    <row r="1443" spans="2:2" x14ac:dyDescent="0.35">
      <c r="B1443"/>
    </row>
    <row r="1444" spans="2:2" x14ac:dyDescent="0.35">
      <c r="B1444"/>
    </row>
    <row r="1445" spans="2:2" x14ac:dyDescent="0.35">
      <c r="B1445"/>
    </row>
    <row r="1446" spans="2:2" x14ac:dyDescent="0.35">
      <c r="B1446"/>
    </row>
    <row r="1447" spans="2:2" x14ac:dyDescent="0.35">
      <c r="B1447"/>
    </row>
    <row r="1448" spans="2:2" x14ac:dyDescent="0.35">
      <c r="B1448"/>
    </row>
    <row r="1449" spans="2:2" x14ac:dyDescent="0.35">
      <c r="B1449"/>
    </row>
    <row r="1450" spans="2:2" x14ac:dyDescent="0.35">
      <c r="B1450"/>
    </row>
    <row r="1451" spans="2:2" x14ac:dyDescent="0.35">
      <c r="B1451"/>
    </row>
    <row r="1452" spans="2:2" x14ac:dyDescent="0.35">
      <c r="B1452"/>
    </row>
    <row r="1453" spans="2:2" x14ac:dyDescent="0.35">
      <c r="B1453"/>
    </row>
    <row r="1454" spans="2:2" x14ac:dyDescent="0.35">
      <c r="B1454"/>
    </row>
    <row r="1455" spans="2:2" x14ac:dyDescent="0.35">
      <c r="B1455"/>
    </row>
    <row r="1456" spans="2:2" x14ac:dyDescent="0.35">
      <c r="B1456"/>
    </row>
    <row r="1457" spans="2:2" x14ac:dyDescent="0.35">
      <c r="B1457"/>
    </row>
    <row r="1458" spans="2:2" x14ac:dyDescent="0.35">
      <c r="B1458"/>
    </row>
    <row r="1459" spans="2:2" x14ac:dyDescent="0.35">
      <c r="B1459"/>
    </row>
    <row r="1460" spans="2:2" x14ac:dyDescent="0.35">
      <c r="B1460"/>
    </row>
    <row r="1461" spans="2:2" x14ac:dyDescent="0.35">
      <c r="B1461"/>
    </row>
    <row r="1462" spans="2:2" x14ac:dyDescent="0.35">
      <c r="B1462"/>
    </row>
    <row r="1463" spans="2:2" x14ac:dyDescent="0.35">
      <c r="B1463"/>
    </row>
    <row r="1464" spans="2:2" x14ac:dyDescent="0.35">
      <c r="B1464"/>
    </row>
    <row r="1465" spans="2:2" x14ac:dyDescent="0.35">
      <c r="B1465"/>
    </row>
    <row r="1466" spans="2:2" x14ac:dyDescent="0.35">
      <c r="B1466"/>
    </row>
    <row r="1467" spans="2:2" x14ac:dyDescent="0.35">
      <c r="B1467"/>
    </row>
    <row r="1468" spans="2:2" x14ac:dyDescent="0.35">
      <c r="B1468"/>
    </row>
    <row r="1469" spans="2:2" x14ac:dyDescent="0.35">
      <c r="B1469"/>
    </row>
    <row r="1470" spans="2:2" x14ac:dyDescent="0.35">
      <c r="B1470"/>
    </row>
    <row r="1471" spans="2:2" x14ac:dyDescent="0.35">
      <c r="B1471"/>
    </row>
    <row r="1472" spans="2:2" x14ac:dyDescent="0.35">
      <c r="B1472"/>
    </row>
    <row r="1473" spans="2:2" x14ac:dyDescent="0.35">
      <c r="B1473"/>
    </row>
    <row r="1474" spans="2:2" x14ac:dyDescent="0.35">
      <c r="B1474"/>
    </row>
    <row r="1475" spans="2:2" x14ac:dyDescent="0.35">
      <c r="B1475"/>
    </row>
    <row r="1476" spans="2:2" x14ac:dyDescent="0.35">
      <c r="B1476"/>
    </row>
    <row r="1477" spans="2:2" x14ac:dyDescent="0.35">
      <c r="B1477"/>
    </row>
    <row r="1478" spans="2:2" x14ac:dyDescent="0.35">
      <c r="B1478"/>
    </row>
    <row r="1479" spans="2:2" x14ac:dyDescent="0.35">
      <c r="B1479"/>
    </row>
    <row r="1480" spans="2:2" x14ac:dyDescent="0.35">
      <c r="B1480"/>
    </row>
    <row r="1481" spans="2:2" x14ac:dyDescent="0.35">
      <c r="B1481"/>
    </row>
    <row r="1482" spans="2:2" x14ac:dyDescent="0.35">
      <c r="B1482"/>
    </row>
    <row r="1483" spans="2:2" x14ac:dyDescent="0.35">
      <c r="B1483"/>
    </row>
    <row r="1484" spans="2:2" x14ac:dyDescent="0.35">
      <c r="B1484"/>
    </row>
    <row r="1485" spans="2:2" x14ac:dyDescent="0.35">
      <c r="B1485"/>
    </row>
    <row r="1486" spans="2:2" x14ac:dyDescent="0.35">
      <c r="B1486"/>
    </row>
    <row r="1487" spans="2:2" x14ac:dyDescent="0.35">
      <c r="B1487"/>
    </row>
    <row r="1488" spans="2:2" x14ac:dyDescent="0.35">
      <c r="B1488"/>
    </row>
    <row r="1489" spans="2:2" x14ac:dyDescent="0.35">
      <c r="B1489"/>
    </row>
    <row r="1490" spans="2:2" x14ac:dyDescent="0.35">
      <c r="B1490"/>
    </row>
    <row r="1491" spans="2:2" x14ac:dyDescent="0.35">
      <c r="B1491"/>
    </row>
    <row r="1492" spans="2:2" x14ac:dyDescent="0.35">
      <c r="B1492"/>
    </row>
    <row r="1493" spans="2:2" x14ac:dyDescent="0.35">
      <c r="B1493"/>
    </row>
    <row r="1494" spans="2:2" x14ac:dyDescent="0.35">
      <c r="B1494"/>
    </row>
    <row r="1495" spans="2:2" x14ac:dyDescent="0.35">
      <c r="B1495"/>
    </row>
    <row r="1496" spans="2:2" x14ac:dyDescent="0.35">
      <c r="B1496"/>
    </row>
    <row r="1497" spans="2:2" x14ac:dyDescent="0.35">
      <c r="B1497"/>
    </row>
    <row r="1498" spans="2:2" x14ac:dyDescent="0.35">
      <c r="B1498"/>
    </row>
    <row r="1499" spans="2:2" x14ac:dyDescent="0.35">
      <c r="B1499"/>
    </row>
    <row r="1500" spans="2:2" x14ac:dyDescent="0.35">
      <c r="B1500"/>
    </row>
    <row r="1501" spans="2:2" x14ac:dyDescent="0.35">
      <c r="B1501"/>
    </row>
    <row r="1502" spans="2:2" x14ac:dyDescent="0.35">
      <c r="B1502"/>
    </row>
    <row r="1503" spans="2:2" x14ac:dyDescent="0.35">
      <c r="B1503"/>
    </row>
    <row r="1504" spans="2:2" x14ac:dyDescent="0.35">
      <c r="B1504"/>
    </row>
    <row r="1505" spans="2:2" x14ac:dyDescent="0.35">
      <c r="B1505"/>
    </row>
    <row r="1506" spans="2:2" x14ac:dyDescent="0.35">
      <c r="B1506"/>
    </row>
    <row r="1507" spans="2:2" x14ac:dyDescent="0.35">
      <c r="B1507"/>
    </row>
    <row r="1508" spans="2:2" x14ac:dyDescent="0.35">
      <c r="B1508"/>
    </row>
    <row r="1509" spans="2:2" x14ac:dyDescent="0.35">
      <c r="B1509"/>
    </row>
    <row r="1510" spans="2:2" x14ac:dyDescent="0.35">
      <c r="B1510"/>
    </row>
    <row r="1511" spans="2:2" x14ac:dyDescent="0.35">
      <c r="B1511"/>
    </row>
    <row r="1512" spans="2:2" x14ac:dyDescent="0.35">
      <c r="B1512"/>
    </row>
    <row r="1513" spans="2:2" x14ac:dyDescent="0.35">
      <c r="B1513"/>
    </row>
    <row r="1514" spans="2:2" x14ac:dyDescent="0.35">
      <c r="B1514"/>
    </row>
    <row r="1515" spans="2:2" x14ac:dyDescent="0.35">
      <c r="B1515"/>
    </row>
    <row r="1516" spans="2:2" x14ac:dyDescent="0.35">
      <c r="B1516"/>
    </row>
    <row r="1517" spans="2:2" x14ac:dyDescent="0.35">
      <c r="B1517"/>
    </row>
    <row r="1518" spans="2:2" x14ac:dyDescent="0.35">
      <c r="B1518"/>
    </row>
    <row r="1519" spans="2:2" x14ac:dyDescent="0.35">
      <c r="B1519"/>
    </row>
    <row r="1520" spans="2:2" x14ac:dyDescent="0.35">
      <c r="B1520"/>
    </row>
    <row r="1521" spans="2:2" x14ac:dyDescent="0.35">
      <c r="B1521"/>
    </row>
    <row r="1522" spans="2:2" x14ac:dyDescent="0.35">
      <c r="B1522"/>
    </row>
    <row r="1523" spans="2:2" x14ac:dyDescent="0.35">
      <c r="B1523"/>
    </row>
    <row r="1524" spans="2:2" x14ac:dyDescent="0.35">
      <c r="B1524"/>
    </row>
    <row r="1525" spans="2:2" x14ac:dyDescent="0.35">
      <c r="B1525"/>
    </row>
    <row r="1526" spans="2:2" x14ac:dyDescent="0.35">
      <c r="B1526"/>
    </row>
    <row r="1527" spans="2:2" x14ac:dyDescent="0.35">
      <c r="B1527"/>
    </row>
    <row r="1528" spans="2:2" x14ac:dyDescent="0.35">
      <c r="B1528"/>
    </row>
    <row r="1529" spans="2:2" x14ac:dyDescent="0.35">
      <c r="B1529"/>
    </row>
    <row r="1530" spans="2:2" x14ac:dyDescent="0.35">
      <c r="B1530"/>
    </row>
    <row r="1531" spans="2:2" x14ac:dyDescent="0.35">
      <c r="B1531"/>
    </row>
    <row r="1532" spans="2:2" x14ac:dyDescent="0.35">
      <c r="B1532"/>
    </row>
    <row r="1533" spans="2:2" x14ac:dyDescent="0.35">
      <c r="B1533"/>
    </row>
    <row r="1534" spans="2:2" x14ac:dyDescent="0.35">
      <c r="B1534"/>
    </row>
    <row r="1535" spans="2:2" x14ac:dyDescent="0.35">
      <c r="B1535"/>
    </row>
    <row r="1536" spans="2:2" x14ac:dyDescent="0.35">
      <c r="B1536"/>
    </row>
    <row r="1537" spans="2:2" x14ac:dyDescent="0.35">
      <c r="B1537"/>
    </row>
    <row r="1538" spans="2:2" x14ac:dyDescent="0.35">
      <c r="B1538"/>
    </row>
    <row r="1539" spans="2:2" x14ac:dyDescent="0.35">
      <c r="B1539"/>
    </row>
    <row r="1540" spans="2:2" x14ac:dyDescent="0.35">
      <c r="B1540"/>
    </row>
    <row r="1541" spans="2:2" x14ac:dyDescent="0.35">
      <c r="B1541"/>
    </row>
    <row r="1542" spans="2:2" x14ac:dyDescent="0.35">
      <c r="B1542"/>
    </row>
    <row r="1543" spans="2:2" x14ac:dyDescent="0.35">
      <c r="B1543"/>
    </row>
    <row r="1544" spans="2:2" x14ac:dyDescent="0.35">
      <c r="B1544"/>
    </row>
    <row r="1545" spans="2:2" x14ac:dyDescent="0.35">
      <c r="B1545"/>
    </row>
    <row r="1546" spans="2:2" x14ac:dyDescent="0.35">
      <c r="B1546"/>
    </row>
    <row r="1547" spans="2:2" x14ac:dyDescent="0.35">
      <c r="B1547"/>
    </row>
    <row r="1548" spans="2:2" x14ac:dyDescent="0.35">
      <c r="B1548"/>
    </row>
    <row r="1549" spans="2:2" x14ac:dyDescent="0.35">
      <c r="B1549"/>
    </row>
    <row r="1550" spans="2:2" x14ac:dyDescent="0.35">
      <c r="B1550"/>
    </row>
    <row r="1551" spans="2:2" x14ac:dyDescent="0.35">
      <c r="B1551"/>
    </row>
    <row r="1552" spans="2:2" x14ac:dyDescent="0.35">
      <c r="B1552"/>
    </row>
    <row r="1553" spans="2:2" x14ac:dyDescent="0.35">
      <c r="B1553"/>
    </row>
    <row r="1554" spans="2:2" x14ac:dyDescent="0.35">
      <c r="B1554"/>
    </row>
    <row r="1555" spans="2:2" x14ac:dyDescent="0.35">
      <c r="B1555"/>
    </row>
    <row r="1556" spans="2:2" x14ac:dyDescent="0.35">
      <c r="B1556"/>
    </row>
    <row r="1557" spans="2:2" x14ac:dyDescent="0.35">
      <c r="B1557"/>
    </row>
    <row r="1558" spans="2:2" x14ac:dyDescent="0.35">
      <c r="B1558"/>
    </row>
    <row r="1559" spans="2:2" x14ac:dyDescent="0.35">
      <c r="B1559"/>
    </row>
    <row r="1560" spans="2:2" x14ac:dyDescent="0.35">
      <c r="B1560"/>
    </row>
    <row r="1561" spans="2:2" x14ac:dyDescent="0.35">
      <c r="B1561"/>
    </row>
    <row r="1562" spans="2:2" x14ac:dyDescent="0.35">
      <c r="B1562"/>
    </row>
    <row r="1563" spans="2:2" x14ac:dyDescent="0.35">
      <c r="B1563"/>
    </row>
    <row r="1564" spans="2:2" x14ac:dyDescent="0.35">
      <c r="B1564"/>
    </row>
    <row r="1565" spans="2:2" x14ac:dyDescent="0.35">
      <c r="B1565"/>
    </row>
    <row r="1566" spans="2:2" x14ac:dyDescent="0.35">
      <c r="B1566"/>
    </row>
    <row r="1567" spans="2:2" x14ac:dyDescent="0.35">
      <c r="B1567"/>
    </row>
    <row r="1568" spans="2:2" x14ac:dyDescent="0.35">
      <c r="B1568"/>
    </row>
    <row r="1569" spans="2:2" x14ac:dyDescent="0.35">
      <c r="B1569"/>
    </row>
    <row r="1570" spans="2:2" x14ac:dyDescent="0.35">
      <c r="B1570"/>
    </row>
    <row r="1571" spans="2:2" x14ac:dyDescent="0.35">
      <c r="B1571"/>
    </row>
    <row r="1572" spans="2:2" x14ac:dyDescent="0.35">
      <c r="B1572"/>
    </row>
    <row r="1573" spans="2:2" x14ac:dyDescent="0.35">
      <c r="B1573"/>
    </row>
    <row r="1574" spans="2:2" x14ac:dyDescent="0.35">
      <c r="B1574"/>
    </row>
    <row r="1575" spans="2:2" x14ac:dyDescent="0.35">
      <c r="B1575"/>
    </row>
    <row r="1576" spans="2:2" x14ac:dyDescent="0.35">
      <c r="B1576"/>
    </row>
    <row r="1577" spans="2:2" x14ac:dyDescent="0.35">
      <c r="B1577"/>
    </row>
    <row r="1578" spans="2:2" x14ac:dyDescent="0.35">
      <c r="B1578"/>
    </row>
    <row r="1579" spans="2:2" x14ac:dyDescent="0.35">
      <c r="B1579"/>
    </row>
    <row r="1580" spans="2:2" x14ac:dyDescent="0.35">
      <c r="B1580"/>
    </row>
    <row r="1581" spans="2:2" x14ac:dyDescent="0.35">
      <c r="B1581"/>
    </row>
    <row r="1582" spans="2:2" x14ac:dyDescent="0.35">
      <c r="B1582"/>
    </row>
    <row r="1583" spans="2:2" x14ac:dyDescent="0.35">
      <c r="B1583"/>
    </row>
    <row r="1584" spans="2:2" x14ac:dyDescent="0.35">
      <c r="B1584"/>
    </row>
    <row r="1585" spans="2:2" x14ac:dyDescent="0.35">
      <c r="B1585"/>
    </row>
    <row r="1586" spans="2:2" x14ac:dyDescent="0.35">
      <c r="B1586"/>
    </row>
    <row r="1587" spans="2:2" x14ac:dyDescent="0.35">
      <c r="B1587"/>
    </row>
    <row r="1588" spans="2:2" x14ac:dyDescent="0.35">
      <c r="B1588"/>
    </row>
    <row r="1589" spans="2:2" x14ac:dyDescent="0.35">
      <c r="B1589"/>
    </row>
    <row r="1590" spans="2:2" x14ac:dyDescent="0.35">
      <c r="B1590"/>
    </row>
    <row r="1591" spans="2:2" x14ac:dyDescent="0.35">
      <c r="B1591"/>
    </row>
    <row r="1592" spans="2:2" x14ac:dyDescent="0.35">
      <c r="B1592"/>
    </row>
    <row r="1593" spans="2:2" x14ac:dyDescent="0.35">
      <c r="B1593"/>
    </row>
    <row r="1594" spans="2:2" x14ac:dyDescent="0.35">
      <c r="B1594"/>
    </row>
    <row r="1595" spans="2:2" x14ac:dyDescent="0.35">
      <c r="B1595"/>
    </row>
    <row r="1596" spans="2:2" x14ac:dyDescent="0.35">
      <c r="B1596"/>
    </row>
    <row r="1597" spans="2:2" x14ac:dyDescent="0.35">
      <c r="B1597"/>
    </row>
    <row r="1598" spans="2:2" x14ac:dyDescent="0.35">
      <c r="B1598"/>
    </row>
    <row r="1599" spans="2:2" x14ac:dyDescent="0.35">
      <c r="B1599"/>
    </row>
    <row r="1600" spans="2:2" x14ac:dyDescent="0.35">
      <c r="B1600"/>
    </row>
    <row r="1601" spans="2:2" x14ac:dyDescent="0.35">
      <c r="B1601"/>
    </row>
    <row r="1602" spans="2:2" x14ac:dyDescent="0.35">
      <c r="B1602"/>
    </row>
    <row r="1603" spans="2:2" x14ac:dyDescent="0.35">
      <c r="B1603"/>
    </row>
    <row r="1604" spans="2:2" x14ac:dyDescent="0.35">
      <c r="B1604"/>
    </row>
    <row r="1605" spans="2:2" x14ac:dyDescent="0.35">
      <c r="B1605"/>
    </row>
    <row r="1606" spans="2:2" x14ac:dyDescent="0.35">
      <c r="B1606"/>
    </row>
    <row r="1607" spans="2:2" x14ac:dyDescent="0.35">
      <c r="B1607"/>
    </row>
    <row r="1608" spans="2:2" x14ac:dyDescent="0.35">
      <c r="B1608"/>
    </row>
    <row r="1609" spans="2:2" x14ac:dyDescent="0.35">
      <c r="B1609"/>
    </row>
    <row r="1610" spans="2:2" x14ac:dyDescent="0.35">
      <c r="B1610"/>
    </row>
    <row r="1611" spans="2:2" x14ac:dyDescent="0.35">
      <c r="B1611"/>
    </row>
    <row r="1612" spans="2:2" x14ac:dyDescent="0.35">
      <c r="B1612"/>
    </row>
    <row r="1613" spans="2:2" x14ac:dyDescent="0.35">
      <c r="B1613"/>
    </row>
    <row r="1614" spans="2:2" x14ac:dyDescent="0.35">
      <c r="B1614"/>
    </row>
    <row r="1615" spans="2:2" x14ac:dyDescent="0.35">
      <c r="B1615"/>
    </row>
    <row r="1616" spans="2:2" x14ac:dyDescent="0.35">
      <c r="B1616"/>
    </row>
    <row r="1617" spans="2:2" x14ac:dyDescent="0.35">
      <c r="B1617"/>
    </row>
    <row r="1618" spans="2:2" x14ac:dyDescent="0.35">
      <c r="B1618"/>
    </row>
    <row r="1619" spans="2:2" x14ac:dyDescent="0.35">
      <c r="B1619"/>
    </row>
    <row r="1620" spans="2:2" x14ac:dyDescent="0.35">
      <c r="B1620"/>
    </row>
    <row r="1621" spans="2:2" x14ac:dyDescent="0.35">
      <c r="B1621"/>
    </row>
    <row r="1622" spans="2:2" x14ac:dyDescent="0.35">
      <c r="B1622"/>
    </row>
    <row r="1623" spans="2:2" x14ac:dyDescent="0.35">
      <c r="B1623"/>
    </row>
    <row r="1624" spans="2:2" x14ac:dyDescent="0.35">
      <c r="B1624"/>
    </row>
    <row r="1625" spans="2:2" x14ac:dyDescent="0.35">
      <c r="B1625"/>
    </row>
    <row r="1626" spans="2:2" x14ac:dyDescent="0.35">
      <c r="B1626"/>
    </row>
    <row r="1627" spans="2:2" x14ac:dyDescent="0.35">
      <c r="B1627"/>
    </row>
    <row r="1628" spans="2:2" x14ac:dyDescent="0.35">
      <c r="B1628"/>
    </row>
    <row r="1629" spans="2:2" x14ac:dyDescent="0.35">
      <c r="B1629"/>
    </row>
    <row r="1630" spans="2:2" x14ac:dyDescent="0.35">
      <c r="B1630"/>
    </row>
    <row r="1631" spans="2:2" x14ac:dyDescent="0.35">
      <c r="B1631"/>
    </row>
    <row r="1632" spans="2:2" x14ac:dyDescent="0.35">
      <c r="B1632"/>
    </row>
    <row r="1633" spans="2:2" x14ac:dyDescent="0.35">
      <c r="B1633"/>
    </row>
    <row r="1634" spans="2:2" x14ac:dyDescent="0.35">
      <c r="B1634"/>
    </row>
    <row r="1635" spans="2:2" x14ac:dyDescent="0.35">
      <c r="B1635"/>
    </row>
    <row r="1636" spans="2:2" x14ac:dyDescent="0.35">
      <c r="B1636"/>
    </row>
    <row r="1637" spans="2:2" x14ac:dyDescent="0.35">
      <c r="B1637"/>
    </row>
    <row r="1638" spans="2:2" x14ac:dyDescent="0.35">
      <c r="B1638"/>
    </row>
    <row r="1639" spans="2:2" x14ac:dyDescent="0.35">
      <c r="B1639"/>
    </row>
    <row r="1640" spans="2:2" x14ac:dyDescent="0.35">
      <c r="B1640"/>
    </row>
    <row r="1641" spans="2:2" x14ac:dyDescent="0.35">
      <c r="B1641"/>
    </row>
    <row r="1642" spans="2:2" x14ac:dyDescent="0.35">
      <c r="B1642"/>
    </row>
    <row r="1643" spans="2:2" x14ac:dyDescent="0.35">
      <c r="B1643"/>
    </row>
    <row r="1644" spans="2:2" x14ac:dyDescent="0.35">
      <c r="B1644"/>
    </row>
    <row r="1645" spans="2:2" x14ac:dyDescent="0.35">
      <c r="B1645"/>
    </row>
    <row r="1646" spans="2:2" x14ac:dyDescent="0.35">
      <c r="B1646"/>
    </row>
    <row r="1647" spans="2:2" x14ac:dyDescent="0.35">
      <c r="B1647"/>
    </row>
    <row r="1648" spans="2:2" x14ac:dyDescent="0.35">
      <c r="B1648"/>
    </row>
    <row r="1649" spans="2:2" x14ac:dyDescent="0.35">
      <c r="B1649"/>
    </row>
    <row r="1650" spans="2:2" x14ac:dyDescent="0.35">
      <c r="B1650"/>
    </row>
    <row r="1651" spans="2:2" x14ac:dyDescent="0.35">
      <c r="B1651"/>
    </row>
    <row r="1652" spans="2:2" x14ac:dyDescent="0.35">
      <c r="B1652"/>
    </row>
    <row r="1653" spans="2:2" x14ac:dyDescent="0.35">
      <c r="B1653"/>
    </row>
    <row r="1654" spans="2:2" x14ac:dyDescent="0.35">
      <c r="B1654"/>
    </row>
    <row r="1655" spans="2:2" x14ac:dyDescent="0.35">
      <c r="B1655"/>
    </row>
    <row r="1656" spans="2:2" x14ac:dyDescent="0.35">
      <c r="B1656"/>
    </row>
    <row r="1657" spans="2:2" x14ac:dyDescent="0.35">
      <c r="B1657"/>
    </row>
    <row r="1658" spans="2:2" x14ac:dyDescent="0.35">
      <c r="B1658"/>
    </row>
    <row r="1659" spans="2:2" x14ac:dyDescent="0.35">
      <c r="B1659"/>
    </row>
    <row r="1660" spans="2:2" x14ac:dyDescent="0.35">
      <c r="B1660"/>
    </row>
    <row r="1661" spans="2:2" x14ac:dyDescent="0.35">
      <c r="B1661"/>
    </row>
    <row r="1662" spans="2:2" x14ac:dyDescent="0.35">
      <c r="B1662"/>
    </row>
    <row r="1663" spans="2:2" x14ac:dyDescent="0.35">
      <c r="B1663"/>
    </row>
    <row r="1664" spans="2:2" x14ac:dyDescent="0.35">
      <c r="B1664"/>
    </row>
    <row r="1665" spans="2:2" x14ac:dyDescent="0.35">
      <c r="B1665"/>
    </row>
    <row r="1666" spans="2:2" x14ac:dyDescent="0.35">
      <c r="B1666"/>
    </row>
    <row r="1667" spans="2:2" x14ac:dyDescent="0.35">
      <c r="B1667"/>
    </row>
    <row r="1668" spans="2:2" x14ac:dyDescent="0.35">
      <c r="B1668"/>
    </row>
    <row r="1669" spans="2:2" x14ac:dyDescent="0.35">
      <c r="B1669"/>
    </row>
    <row r="1670" spans="2:2" x14ac:dyDescent="0.35">
      <c r="B1670"/>
    </row>
    <row r="1671" spans="2:2" x14ac:dyDescent="0.35">
      <c r="B1671"/>
    </row>
    <row r="1672" spans="2:2" x14ac:dyDescent="0.35">
      <c r="B1672"/>
    </row>
    <row r="1673" spans="2:2" x14ac:dyDescent="0.35">
      <c r="B1673"/>
    </row>
    <row r="1674" spans="2:2" x14ac:dyDescent="0.35">
      <c r="B1674"/>
    </row>
    <row r="1675" spans="2:2" x14ac:dyDescent="0.35">
      <c r="B1675"/>
    </row>
    <row r="1676" spans="2:2" x14ac:dyDescent="0.35">
      <c r="B1676"/>
    </row>
    <row r="1677" spans="2:2" x14ac:dyDescent="0.35">
      <c r="B1677"/>
    </row>
    <row r="1678" spans="2:2" x14ac:dyDescent="0.35">
      <c r="B1678"/>
    </row>
    <row r="1679" spans="2:2" x14ac:dyDescent="0.35">
      <c r="B1679"/>
    </row>
    <row r="1680" spans="2:2" x14ac:dyDescent="0.35">
      <c r="B1680"/>
    </row>
    <row r="1681" spans="2:2" x14ac:dyDescent="0.35">
      <c r="B1681"/>
    </row>
    <row r="1682" spans="2:2" x14ac:dyDescent="0.35">
      <c r="B1682"/>
    </row>
    <row r="1683" spans="2:2" x14ac:dyDescent="0.35">
      <c r="B1683"/>
    </row>
    <row r="1684" spans="2:2" x14ac:dyDescent="0.35">
      <c r="B1684"/>
    </row>
    <row r="1685" spans="2:2" x14ac:dyDescent="0.35">
      <c r="B1685"/>
    </row>
    <row r="1686" spans="2:2" x14ac:dyDescent="0.35">
      <c r="B1686"/>
    </row>
    <row r="1687" spans="2:2" x14ac:dyDescent="0.35">
      <c r="B1687"/>
    </row>
    <row r="1688" spans="2:2" x14ac:dyDescent="0.35">
      <c r="B1688"/>
    </row>
    <row r="1689" spans="2:2" x14ac:dyDescent="0.35">
      <c r="B1689"/>
    </row>
    <row r="1690" spans="2:2" x14ac:dyDescent="0.35">
      <c r="B1690"/>
    </row>
    <row r="1691" spans="2:2" x14ac:dyDescent="0.35">
      <c r="B1691"/>
    </row>
    <row r="1692" spans="2:2" x14ac:dyDescent="0.35">
      <c r="B1692"/>
    </row>
    <row r="1693" spans="2:2" x14ac:dyDescent="0.35">
      <c r="B1693"/>
    </row>
    <row r="1694" spans="2:2" x14ac:dyDescent="0.35">
      <c r="B1694"/>
    </row>
    <row r="1695" spans="2:2" x14ac:dyDescent="0.35">
      <c r="B1695"/>
    </row>
    <row r="1696" spans="2:2" x14ac:dyDescent="0.35">
      <c r="B1696"/>
    </row>
    <row r="1697" spans="2:2" x14ac:dyDescent="0.35">
      <c r="B1697"/>
    </row>
    <row r="1698" spans="2:2" x14ac:dyDescent="0.35">
      <c r="B1698"/>
    </row>
    <row r="1699" spans="2:2" x14ac:dyDescent="0.35">
      <c r="B1699"/>
    </row>
    <row r="1700" spans="2:2" x14ac:dyDescent="0.35">
      <c r="B1700"/>
    </row>
    <row r="1701" spans="2:2" x14ac:dyDescent="0.35">
      <c r="B1701"/>
    </row>
    <row r="1702" spans="2:2" x14ac:dyDescent="0.35">
      <c r="B1702"/>
    </row>
    <row r="1703" spans="2:2" x14ac:dyDescent="0.35">
      <c r="B1703"/>
    </row>
    <row r="1704" spans="2:2" x14ac:dyDescent="0.35">
      <c r="B1704"/>
    </row>
    <row r="1705" spans="2:2" x14ac:dyDescent="0.35">
      <c r="B1705"/>
    </row>
    <row r="1706" spans="2:2" x14ac:dyDescent="0.35">
      <c r="B1706"/>
    </row>
    <row r="1707" spans="2:2" x14ac:dyDescent="0.35">
      <c r="B1707"/>
    </row>
    <row r="1708" spans="2:2" x14ac:dyDescent="0.35">
      <c r="B1708"/>
    </row>
    <row r="1709" spans="2:2" x14ac:dyDescent="0.35">
      <c r="B1709"/>
    </row>
    <row r="1710" spans="2:2" x14ac:dyDescent="0.35">
      <c r="B1710"/>
    </row>
    <row r="1711" spans="2:2" x14ac:dyDescent="0.35">
      <c r="B1711"/>
    </row>
    <row r="1712" spans="2:2" x14ac:dyDescent="0.35">
      <c r="B1712"/>
    </row>
    <row r="1713" spans="2:2" x14ac:dyDescent="0.35">
      <c r="B1713"/>
    </row>
    <row r="1714" spans="2:2" x14ac:dyDescent="0.35">
      <c r="B1714"/>
    </row>
    <row r="1715" spans="2:2" x14ac:dyDescent="0.35">
      <c r="B1715"/>
    </row>
    <row r="1716" spans="2:2" x14ac:dyDescent="0.35">
      <c r="B1716"/>
    </row>
    <row r="1717" spans="2:2" x14ac:dyDescent="0.35">
      <c r="B1717"/>
    </row>
    <row r="1718" spans="2:2" x14ac:dyDescent="0.35">
      <c r="B1718"/>
    </row>
    <row r="1719" spans="2:2" x14ac:dyDescent="0.35">
      <c r="B1719"/>
    </row>
    <row r="1720" spans="2:2" x14ac:dyDescent="0.35">
      <c r="B1720"/>
    </row>
    <row r="1721" spans="2:2" x14ac:dyDescent="0.35">
      <c r="B1721"/>
    </row>
    <row r="1722" spans="2:2" x14ac:dyDescent="0.35">
      <c r="B1722"/>
    </row>
    <row r="1723" spans="2:2" x14ac:dyDescent="0.35">
      <c r="B1723"/>
    </row>
    <row r="1724" spans="2:2" x14ac:dyDescent="0.35">
      <c r="B1724"/>
    </row>
    <row r="1725" spans="2:2" x14ac:dyDescent="0.35">
      <c r="B1725"/>
    </row>
    <row r="1726" spans="2:2" x14ac:dyDescent="0.35">
      <c r="B1726"/>
    </row>
    <row r="1727" spans="2:2" x14ac:dyDescent="0.35">
      <c r="B1727"/>
    </row>
    <row r="1728" spans="2:2" x14ac:dyDescent="0.35">
      <c r="B1728"/>
    </row>
    <row r="1729" spans="2:2" x14ac:dyDescent="0.35">
      <c r="B1729"/>
    </row>
    <row r="1730" spans="2:2" x14ac:dyDescent="0.35">
      <c r="B1730"/>
    </row>
    <row r="1731" spans="2:2" x14ac:dyDescent="0.35">
      <c r="B1731"/>
    </row>
    <row r="1732" spans="2:2" x14ac:dyDescent="0.35">
      <c r="B1732"/>
    </row>
    <row r="1733" spans="2:2" x14ac:dyDescent="0.35">
      <c r="B1733"/>
    </row>
    <row r="1734" spans="2:2" x14ac:dyDescent="0.35">
      <c r="B1734"/>
    </row>
    <row r="1735" spans="2:2" x14ac:dyDescent="0.35">
      <c r="B1735"/>
    </row>
    <row r="1736" spans="2:2" x14ac:dyDescent="0.35">
      <c r="B1736"/>
    </row>
    <row r="1737" spans="2:2" x14ac:dyDescent="0.35">
      <c r="B1737"/>
    </row>
    <row r="1738" spans="2:2" x14ac:dyDescent="0.35">
      <c r="B1738"/>
    </row>
    <row r="1739" spans="2:2" x14ac:dyDescent="0.35">
      <c r="B1739"/>
    </row>
    <row r="1740" spans="2:2" x14ac:dyDescent="0.35">
      <c r="B1740"/>
    </row>
    <row r="1741" spans="2:2" x14ac:dyDescent="0.35">
      <c r="B1741"/>
    </row>
    <row r="1742" spans="2:2" x14ac:dyDescent="0.35">
      <c r="B1742"/>
    </row>
    <row r="1743" spans="2:2" x14ac:dyDescent="0.35">
      <c r="B1743"/>
    </row>
    <row r="1744" spans="2:2" x14ac:dyDescent="0.35">
      <c r="B1744"/>
    </row>
    <row r="1745" spans="2:2" x14ac:dyDescent="0.35">
      <c r="B1745"/>
    </row>
    <row r="1746" spans="2:2" x14ac:dyDescent="0.35">
      <c r="B1746"/>
    </row>
    <row r="1747" spans="2:2" x14ac:dyDescent="0.35">
      <c r="B1747"/>
    </row>
    <row r="1748" spans="2:2" x14ac:dyDescent="0.35">
      <c r="B1748"/>
    </row>
    <row r="1749" spans="2:2" x14ac:dyDescent="0.35">
      <c r="B1749"/>
    </row>
    <row r="1750" spans="2:2" x14ac:dyDescent="0.35">
      <c r="B1750"/>
    </row>
    <row r="1751" spans="2:2" x14ac:dyDescent="0.35">
      <c r="B1751"/>
    </row>
    <row r="1752" spans="2:2" x14ac:dyDescent="0.35">
      <c r="B1752"/>
    </row>
    <row r="1753" spans="2:2" x14ac:dyDescent="0.35">
      <c r="B1753"/>
    </row>
    <row r="1754" spans="2:2" x14ac:dyDescent="0.35">
      <c r="B1754"/>
    </row>
    <row r="1755" spans="2:2" x14ac:dyDescent="0.35">
      <c r="B1755"/>
    </row>
    <row r="1756" spans="2:2" x14ac:dyDescent="0.35">
      <c r="B1756"/>
    </row>
    <row r="1757" spans="2:2" x14ac:dyDescent="0.35">
      <c r="B1757"/>
    </row>
    <row r="1758" spans="2:2" x14ac:dyDescent="0.35">
      <c r="B1758"/>
    </row>
    <row r="1759" spans="2:2" x14ac:dyDescent="0.35">
      <c r="B1759"/>
    </row>
    <row r="1760" spans="2:2" x14ac:dyDescent="0.35">
      <c r="B1760"/>
    </row>
    <row r="1761" spans="2:2" x14ac:dyDescent="0.35">
      <c r="B1761"/>
    </row>
    <row r="1762" spans="2:2" x14ac:dyDescent="0.35">
      <c r="B1762"/>
    </row>
    <row r="1763" spans="2:2" x14ac:dyDescent="0.35">
      <c r="B1763"/>
    </row>
    <row r="1764" spans="2:2" x14ac:dyDescent="0.35">
      <c r="B1764"/>
    </row>
    <row r="1765" spans="2:2" x14ac:dyDescent="0.35">
      <c r="B1765"/>
    </row>
    <row r="1766" spans="2:2" x14ac:dyDescent="0.35">
      <c r="B1766"/>
    </row>
    <row r="1767" spans="2:2" x14ac:dyDescent="0.35">
      <c r="B1767"/>
    </row>
    <row r="1768" spans="2:2" x14ac:dyDescent="0.35">
      <c r="B1768"/>
    </row>
    <row r="1769" spans="2:2" x14ac:dyDescent="0.35">
      <c r="B1769"/>
    </row>
    <row r="1770" spans="2:2" x14ac:dyDescent="0.35">
      <c r="B1770"/>
    </row>
    <row r="1771" spans="2:2" x14ac:dyDescent="0.35">
      <c r="B1771"/>
    </row>
    <row r="1772" spans="2:2" x14ac:dyDescent="0.35">
      <c r="B1772"/>
    </row>
    <row r="1773" spans="2:2" x14ac:dyDescent="0.35">
      <c r="B1773"/>
    </row>
    <row r="1774" spans="2:2" x14ac:dyDescent="0.35">
      <c r="B1774"/>
    </row>
    <row r="1775" spans="2:2" x14ac:dyDescent="0.35">
      <c r="B1775"/>
    </row>
    <row r="1776" spans="2:2" x14ac:dyDescent="0.35">
      <c r="B1776"/>
    </row>
    <row r="1777" spans="2:2" x14ac:dyDescent="0.35">
      <c r="B1777"/>
    </row>
    <row r="1778" spans="2:2" x14ac:dyDescent="0.35">
      <c r="B1778"/>
    </row>
    <row r="1779" spans="2:2" x14ac:dyDescent="0.35">
      <c r="B1779"/>
    </row>
    <row r="1780" spans="2:2" x14ac:dyDescent="0.35">
      <c r="B1780"/>
    </row>
    <row r="1781" spans="2:2" x14ac:dyDescent="0.35">
      <c r="B1781"/>
    </row>
    <row r="1782" spans="2:2" x14ac:dyDescent="0.35">
      <c r="B1782"/>
    </row>
    <row r="1783" spans="2:2" x14ac:dyDescent="0.35">
      <c r="B1783"/>
    </row>
    <row r="1784" spans="2:2" x14ac:dyDescent="0.35">
      <c r="B1784"/>
    </row>
    <row r="1785" spans="2:2" x14ac:dyDescent="0.35">
      <c r="B1785"/>
    </row>
    <row r="1786" spans="2:2" x14ac:dyDescent="0.35">
      <c r="B1786"/>
    </row>
    <row r="1787" spans="2:2" x14ac:dyDescent="0.35">
      <c r="B1787"/>
    </row>
    <row r="1788" spans="2:2" x14ac:dyDescent="0.35">
      <c r="B1788"/>
    </row>
    <row r="1789" spans="2:2" x14ac:dyDescent="0.35">
      <c r="B1789"/>
    </row>
    <row r="1790" spans="2:2" x14ac:dyDescent="0.35">
      <c r="B1790"/>
    </row>
    <row r="1791" spans="2:2" x14ac:dyDescent="0.35">
      <c r="B1791"/>
    </row>
    <row r="1792" spans="2:2" x14ac:dyDescent="0.35">
      <c r="B1792"/>
    </row>
    <row r="1793" spans="2:2" x14ac:dyDescent="0.35">
      <c r="B1793"/>
    </row>
    <row r="1794" spans="2:2" x14ac:dyDescent="0.35">
      <c r="B1794"/>
    </row>
    <row r="1795" spans="2:2" x14ac:dyDescent="0.35">
      <c r="B1795"/>
    </row>
    <row r="1796" spans="2:2" x14ac:dyDescent="0.35">
      <c r="B1796"/>
    </row>
    <row r="1797" spans="2:2" x14ac:dyDescent="0.35">
      <c r="B1797"/>
    </row>
    <row r="1798" spans="2:2" x14ac:dyDescent="0.35">
      <c r="B1798"/>
    </row>
    <row r="1799" spans="2:2" x14ac:dyDescent="0.35">
      <c r="B1799"/>
    </row>
    <row r="1800" spans="2:2" x14ac:dyDescent="0.35">
      <c r="B1800"/>
    </row>
    <row r="1801" spans="2:2" x14ac:dyDescent="0.35">
      <c r="B1801"/>
    </row>
    <row r="1802" spans="2:2" x14ac:dyDescent="0.35">
      <c r="B1802"/>
    </row>
    <row r="1803" spans="2:2" x14ac:dyDescent="0.35">
      <c r="B1803"/>
    </row>
    <row r="1804" spans="2:2" x14ac:dyDescent="0.35">
      <c r="B1804"/>
    </row>
    <row r="1805" spans="2:2" x14ac:dyDescent="0.35">
      <c r="B1805"/>
    </row>
    <row r="1806" spans="2:2" x14ac:dyDescent="0.35">
      <c r="B1806"/>
    </row>
    <row r="1807" spans="2:2" x14ac:dyDescent="0.35">
      <c r="B1807"/>
    </row>
    <row r="1808" spans="2:2" x14ac:dyDescent="0.35">
      <c r="B1808"/>
    </row>
    <row r="1809" spans="2:2" x14ac:dyDescent="0.35">
      <c r="B1809"/>
    </row>
    <row r="1810" spans="2:2" x14ac:dyDescent="0.35">
      <c r="B1810"/>
    </row>
    <row r="1811" spans="2:2" x14ac:dyDescent="0.35">
      <c r="B1811"/>
    </row>
    <row r="1812" spans="2:2" x14ac:dyDescent="0.35">
      <c r="B1812"/>
    </row>
    <row r="1813" spans="2:2" x14ac:dyDescent="0.35">
      <c r="B1813"/>
    </row>
    <row r="1814" spans="2:2" x14ac:dyDescent="0.35">
      <c r="B1814"/>
    </row>
    <row r="1815" spans="2:2" x14ac:dyDescent="0.35">
      <c r="B1815"/>
    </row>
    <row r="1816" spans="2:2" x14ac:dyDescent="0.35">
      <c r="B1816"/>
    </row>
    <row r="1817" spans="2:2" x14ac:dyDescent="0.35">
      <c r="B1817"/>
    </row>
    <row r="1818" spans="2:2" x14ac:dyDescent="0.35">
      <c r="B1818"/>
    </row>
    <row r="1819" spans="2:2" x14ac:dyDescent="0.35">
      <c r="B1819"/>
    </row>
    <row r="1820" spans="2:2" x14ac:dyDescent="0.35">
      <c r="B1820"/>
    </row>
    <row r="1821" spans="2:2" x14ac:dyDescent="0.35">
      <c r="B1821"/>
    </row>
    <row r="1822" spans="2:2" x14ac:dyDescent="0.35">
      <c r="B1822"/>
    </row>
    <row r="1823" spans="2:2" x14ac:dyDescent="0.35">
      <c r="B1823"/>
    </row>
    <row r="1824" spans="2:2" x14ac:dyDescent="0.35">
      <c r="B1824"/>
    </row>
    <row r="1825" spans="2:2" x14ac:dyDescent="0.35">
      <c r="B1825"/>
    </row>
    <row r="1826" spans="2:2" x14ac:dyDescent="0.35">
      <c r="B1826"/>
    </row>
    <row r="1827" spans="2:2" x14ac:dyDescent="0.35">
      <c r="B1827"/>
    </row>
    <row r="1828" spans="2:2" x14ac:dyDescent="0.35">
      <c r="B1828"/>
    </row>
    <row r="1829" spans="2:2" x14ac:dyDescent="0.35">
      <c r="B1829"/>
    </row>
    <row r="1830" spans="2:2" x14ac:dyDescent="0.35">
      <c r="B1830"/>
    </row>
    <row r="1831" spans="2:2" x14ac:dyDescent="0.35">
      <c r="B1831"/>
    </row>
    <row r="1832" spans="2:2" x14ac:dyDescent="0.35">
      <c r="B1832"/>
    </row>
    <row r="1833" spans="2:2" x14ac:dyDescent="0.35">
      <c r="B1833"/>
    </row>
    <row r="1834" spans="2:2" x14ac:dyDescent="0.35">
      <c r="B1834"/>
    </row>
    <row r="1835" spans="2:2" x14ac:dyDescent="0.35">
      <c r="B1835"/>
    </row>
    <row r="1836" spans="2:2" x14ac:dyDescent="0.35">
      <c r="B1836"/>
    </row>
    <row r="1837" spans="2:2" x14ac:dyDescent="0.35">
      <c r="B1837"/>
    </row>
    <row r="1838" spans="2:2" x14ac:dyDescent="0.35">
      <c r="B1838"/>
    </row>
    <row r="1839" spans="2:2" x14ac:dyDescent="0.35">
      <c r="B1839"/>
    </row>
    <row r="1840" spans="2:2" x14ac:dyDescent="0.35">
      <c r="B1840"/>
    </row>
    <row r="1841" spans="2:2" x14ac:dyDescent="0.35">
      <c r="B1841"/>
    </row>
    <row r="1842" spans="2:2" x14ac:dyDescent="0.35">
      <c r="B1842"/>
    </row>
    <row r="1843" spans="2:2" x14ac:dyDescent="0.35">
      <c r="B1843"/>
    </row>
    <row r="1844" spans="2:2" x14ac:dyDescent="0.35">
      <c r="B1844"/>
    </row>
    <row r="1845" spans="2:2" x14ac:dyDescent="0.35">
      <c r="B1845"/>
    </row>
    <row r="1846" spans="2:2" x14ac:dyDescent="0.35">
      <c r="B1846"/>
    </row>
    <row r="1847" spans="2:2" x14ac:dyDescent="0.35">
      <c r="B1847"/>
    </row>
    <row r="1848" spans="2:2" x14ac:dyDescent="0.35">
      <c r="B1848"/>
    </row>
    <row r="1849" spans="2:2" x14ac:dyDescent="0.35">
      <c r="B1849"/>
    </row>
    <row r="1850" spans="2:2" x14ac:dyDescent="0.35">
      <c r="B1850"/>
    </row>
    <row r="1851" spans="2:2" x14ac:dyDescent="0.35">
      <c r="B1851"/>
    </row>
    <row r="1852" spans="2:2" x14ac:dyDescent="0.35">
      <c r="B1852"/>
    </row>
    <row r="1853" spans="2:2" x14ac:dyDescent="0.35">
      <c r="B1853"/>
    </row>
    <row r="1854" spans="2:2" x14ac:dyDescent="0.35">
      <c r="B1854"/>
    </row>
    <row r="1855" spans="2:2" x14ac:dyDescent="0.35">
      <c r="B1855"/>
    </row>
    <row r="1856" spans="2:2" x14ac:dyDescent="0.35">
      <c r="B1856"/>
    </row>
    <row r="1857" spans="2:2" x14ac:dyDescent="0.35">
      <c r="B1857"/>
    </row>
    <row r="1858" spans="2:2" x14ac:dyDescent="0.35">
      <c r="B1858"/>
    </row>
    <row r="1859" spans="2:2" x14ac:dyDescent="0.35">
      <c r="B1859"/>
    </row>
    <row r="1860" spans="2:2" x14ac:dyDescent="0.35">
      <c r="B1860"/>
    </row>
    <row r="1861" spans="2:2" x14ac:dyDescent="0.35">
      <c r="B1861"/>
    </row>
    <row r="1862" spans="2:2" x14ac:dyDescent="0.35">
      <c r="B1862"/>
    </row>
    <row r="1863" spans="2:2" x14ac:dyDescent="0.35">
      <c r="B1863"/>
    </row>
    <row r="1864" spans="2:2" x14ac:dyDescent="0.35">
      <c r="B1864"/>
    </row>
    <row r="1865" spans="2:2" x14ac:dyDescent="0.35">
      <c r="B1865"/>
    </row>
    <row r="1866" spans="2:2" x14ac:dyDescent="0.35">
      <c r="B1866"/>
    </row>
    <row r="1867" spans="2:2" x14ac:dyDescent="0.35">
      <c r="B1867"/>
    </row>
    <row r="1868" spans="2:2" x14ac:dyDescent="0.35">
      <c r="B1868"/>
    </row>
    <row r="1869" spans="2:2" x14ac:dyDescent="0.35">
      <c r="B1869"/>
    </row>
    <row r="1870" spans="2:2" x14ac:dyDescent="0.35">
      <c r="B1870"/>
    </row>
    <row r="1871" spans="2:2" x14ac:dyDescent="0.35">
      <c r="B1871"/>
    </row>
    <row r="1872" spans="2:2" x14ac:dyDescent="0.35">
      <c r="B1872"/>
    </row>
    <row r="1873" spans="2:2" x14ac:dyDescent="0.35">
      <c r="B1873"/>
    </row>
    <row r="1874" spans="2:2" x14ac:dyDescent="0.35">
      <c r="B1874"/>
    </row>
    <row r="1875" spans="2:2" x14ac:dyDescent="0.35">
      <c r="B1875"/>
    </row>
    <row r="1876" spans="2:2" x14ac:dyDescent="0.35">
      <c r="B1876"/>
    </row>
    <row r="1877" spans="2:2" x14ac:dyDescent="0.35">
      <c r="B1877"/>
    </row>
    <row r="1878" spans="2:2" x14ac:dyDescent="0.35">
      <c r="B1878"/>
    </row>
    <row r="1879" spans="2:2" x14ac:dyDescent="0.35">
      <c r="B1879"/>
    </row>
    <row r="1880" spans="2:2" x14ac:dyDescent="0.35">
      <c r="B1880"/>
    </row>
    <row r="1881" spans="2:2" x14ac:dyDescent="0.35">
      <c r="B1881"/>
    </row>
    <row r="1882" spans="2:2" x14ac:dyDescent="0.35">
      <c r="B1882"/>
    </row>
    <row r="1883" spans="2:2" x14ac:dyDescent="0.35">
      <c r="B1883"/>
    </row>
    <row r="1884" spans="2:2" x14ac:dyDescent="0.35">
      <c r="B1884"/>
    </row>
    <row r="1885" spans="2:2" x14ac:dyDescent="0.35">
      <c r="B1885"/>
    </row>
    <row r="1886" spans="2:2" x14ac:dyDescent="0.35">
      <c r="B1886"/>
    </row>
    <row r="1887" spans="2:2" x14ac:dyDescent="0.35">
      <c r="B1887"/>
    </row>
    <row r="1888" spans="2:2" x14ac:dyDescent="0.35">
      <c r="B1888"/>
    </row>
    <row r="1889" spans="2:2" x14ac:dyDescent="0.35">
      <c r="B1889"/>
    </row>
    <row r="1890" spans="2:2" x14ac:dyDescent="0.35">
      <c r="B1890"/>
    </row>
    <row r="1891" spans="2:2" x14ac:dyDescent="0.35">
      <c r="B1891"/>
    </row>
    <row r="1892" spans="2:2" x14ac:dyDescent="0.35">
      <c r="B1892"/>
    </row>
    <row r="1893" spans="2:2" x14ac:dyDescent="0.35">
      <c r="B1893"/>
    </row>
    <row r="1894" spans="2:2" x14ac:dyDescent="0.35">
      <c r="B1894"/>
    </row>
    <row r="1895" spans="2:2" x14ac:dyDescent="0.35">
      <c r="B1895"/>
    </row>
    <row r="1896" spans="2:2" x14ac:dyDescent="0.35">
      <c r="B1896"/>
    </row>
    <row r="1897" spans="2:2" x14ac:dyDescent="0.35">
      <c r="B1897"/>
    </row>
    <row r="1898" spans="2:2" x14ac:dyDescent="0.35">
      <c r="B1898"/>
    </row>
    <row r="1899" spans="2:2" x14ac:dyDescent="0.35">
      <c r="B1899"/>
    </row>
    <row r="1900" spans="2:2" x14ac:dyDescent="0.35">
      <c r="B1900"/>
    </row>
    <row r="1901" spans="2:2" x14ac:dyDescent="0.35">
      <c r="B1901"/>
    </row>
    <row r="1902" spans="2:2" x14ac:dyDescent="0.35">
      <c r="B1902"/>
    </row>
    <row r="1903" spans="2:2" x14ac:dyDescent="0.35">
      <c r="B1903"/>
    </row>
    <row r="1904" spans="2:2" x14ac:dyDescent="0.35">
      <c r="B1904"/>
    </row>
    <row r="1905" spans="2:2" x14ac:dyDescent="0.35">
      <c r="B1905"/>
    </row>
    <row r="1906" spans="2:2" x14ac:dyDescent="0.35">
      <c r="B1906"/>
    </row>
    <row r="1907" spans="2:2" x14ac:dyDescent="0.35">
      <c r="B1907"/>
    </row>
    <row r="1908" spans="2:2" x14ac:dyDescent="0.35">
      <c r="B1908"/>
    </row>
    <row r="1909" spans="2:2" x14ac:dyDescent="0.35">
      <c r="B1909"/>
    </row>
    <row r="1910" spans="2:2" x14ac:dyDescent="0.35">
      <c r="B1910"/>
    </row>
    <row r="1911" spans="2:2" x14ac:dyDescent="0.35">
      <c r="B1911"/>
    </row>
    <row r="1912" spans="2:2" x14ac:dyDescent="0.35">
      <c r="B1912"/>
    </row>
    <row r="1913" spans="2:2" x14ac:dyDescent="0.35">
      <c r="B1913"/>
    </row>
    <row r="1914" spans="2:2" x14ac:dyDescent="0.35">
      <c r="B1914"/>
    </row>
    <row r="1915" spans="2:2" x14ac:dyDescent="0.35">
      <c r="B1915"/>
    </row>
    <row r="1916" spans="2:2" x14ac:dyDescent="0.35">
      <c r="B1916"/>
    </row>
    <row r="1917" spans="2:2" x14ac:dyDescent="0.35">
      <c r="B1917"/>
    </row>
    <row r="1918" spans="2:2" x14ac:dyDescent="0.35">
      <c r="B1918"/>
    </row>
    <row r="1919" spans="2:2" x14ac:dyDescent="0.35">
      <c r="B1919"/>
    </row>
    <row r="1920" spans="2:2" x14ac:dyDescent="0.35">
      <c r="B1920"/>
    </row>
    <row r="1921" spans="2:2" x14ac:dyDescent="0.35">
      <c r="B1921"/>
    </row>
    <row r="1922" spans="2:2" x14ac:dyDescent="0.35">
      <c r="B1922"/>
    </row>
    <row r="1923" spans="2:2" x14ac:dyDescent="0.35">
      <c r="B1923"/>
    </row>
    <row r="1924" spans="2:2" x14ac:dyDescent="0.35">
      <c r="B1924"/>
    </row>
    <row r="1925" spans="2:2" x14ac:dyDescent="0.35">
      <c r="B1925"/>
    </row>
    <row r="1926" spans="2:2" x14ac:dyDescent="0.35">
      <c r="B1926"/>
    </row>
    <row r="1927" spans="2:2" x14ac:dyDescent="0.35">
      <c r="B1927"/>
    </row>
    <row r="1928" spans="2:2" x14ac:dyDescent="0.35">
      <c r="B1928"/>
    </row>
    <row r="1929" spans="2:2" x14ac:dyDescent="0.35">
      <c r="B1929"/>
    </row>
    <row r="1930" spans="2:2" x14ac:dyDescent="0.35">
      <c r="B1930"/>
    </row>
    <row r="1931" spans="2:2" x14ac:dyDescent="0.35">
      <c r="B1931"/>
    </row>
    <row r="1932" spans="2:2" x14ac:dyDescent="0.35">
      <c r="B1932"/>
    </row>
    <row r="1933" spans="2:2" x14ac:dyDescent="0.35">
      <c r="B1933"/>
    </row>
    <row r="1934" spans="2:2" x14ac:dyDescent="0.35">
      <c r="B1934"/>
    </row>
    <row r="1935" spans="2:2" x14ac:dyDescent="0.35">
      <c r="B1935"/>
    </row>
    <row r="1936" spans="2:2" x14ac:dyDescent="0.35">
      <c r="B1936"/>
    </row>
    <row r="1937" spans="2:2" x14ac:dyDescent="0.35">
      <c r="B1937"/>
    </row>
    <row r="1938" spans="2:2" x14ac:dyDescent="0.35">
      <c r="B1938"/>
    </row>
    <row r="1939" spans="2:2" x14ac:dyDescent="0.35">
      <c r="B1939"/>
    </row>
    <row r="1940" spans="2:2" x14ac:dyDescent="0.35">
      <c r="B1940"/>
    </row>
    <row r="1941" spans="2:2" x14ac:dyDescent="0.35">
      <c r="B1941"/>
    </row>
    <row r="1942" spans="2:2" x14ac:dyDescent="0.35">
      <c r="B1942"/>
    </row>
    <row r="1943" spans="2:2" x14ac:dyDescent="0.35">
      <c r="B1943"/>
    </row>
    <row r="1944" spans="2:2" x14ac:dyDescent="0.35">
      <c r="B1944"/>
    </row>
    <row r="1945" spans="2:2" x14ac:dyDescent="0.35">
      <c r="B1945"/>
    </row>
    <row r="1946" spans="2:2" x14ac:dyDescent="0.35">
      <c r="B1946"/>
    </row>
    <row r="1947" spans="2:2" x14ac:dyDescent="0.35">
      <c r="B1947"/>
    </row>
    <row r="1948" spans="2:2" x14ac:dyDescent="0.35">
      <c r="B1948"/>
    </row>
    <row r="1949" spans="2:2" x14ac:dyDescent="0.35">
      <c r="B1949"/>
    </row>
    <row r="1950" spans="2:2" x14ac:dyDescent="0.35">
      <c r="B1950"/>
    </row>
    <row r="1951" spans="2:2" x14ac:dyDescent="0.35">
      <c r="B1951"/>
    </row>
    <row r="1952" spans="2:2" x14ac:dyDescent="0.35">
      <c r="B1952"/>
    </row>
    <row r="1953" spans="2:2" x14ac:dyDescent="0.35">
      <c r="B1953"/>
    </row>
    <row r="1954" spans="2:2" x14ac:dyDescent="0.35">
      <c r="B1954"/>
    </row>
    <row r="1955" spans="2:2" x14ac:dyDescent="0.35">
      <c r="B1955"/>
    </row>
    <row r="1956" spans="2:2" x14ac:dyDescent="0.35">
      <c r="B1956"/>
    </row>
    <row r="1957" spans="2:2" x14ac:dyDescent="0.35">
      <c r="B1957"/>
    </row>
    <row r="1958" spans="2:2" x14ac:dyDescent="0.35">
      <c r="B1958"/>
    </row>
    <row r="1959" spans="2:2" x14ac:dyDescent="0.35">
      <c r="B1959"/>
    </row>
    <row r="1960" spans="2:2" x14ac:dyDescent="0.35">
      <c r="B1960"/>
    </row>
    <row r="1961" spans="2:2" x14ac:dyDescent="0.35">
      <c r="B1961"/>
    </row>
    <row r="1962" spans="2:2" x14ac:dyDescent="0.35">
      <c r="B1962"/>
    </row>
    <row r="1963" spans="2:2" x14ac:dyDescent="0.35">
      <c r="B1963"/>
    </row>
    <row r="1964" spans="2:2" x14ac:dyDescent="0.35">
      <c r="B1964"/>
    </row>
    <row r="1965" spans="2:2" x14ac:dyDescent="0.35">
      <c r="B1965"/>
    </row>
    <row r="1966" spans="2:2" x14ac:dyDescent="0.35">
      <c r="B1966"/>
    </row>
    <row r="1967" spans="2:2" x14ac:dyDescent="0.35">
      <c r="B1967"/>
    </row>
    <row r="1968" spans="2:2" x14ac:dyDescent="0.35">
      <c r="B1968"/>
    </row>
    <row r="1969" spans="2:2" x14ac:dyDescent="0.35">
      <c r="B1969"/>
    </row>
    <row r="1970" spans="2:2" x14ac:dyDescent="0.35">
      <c r="B1970"/>
    </row>
    <row r="1971" spans="2:2" x14ac:dyDescent="0.35">
      <c r="B1971"/>
    </row>
    <row r="1972" spans="2:2" x14ac:dyDescent="0.35">
      <c r="B1972"/>
    </row>
    <row r="1973" spans="2:2" x14ac:dyDescent="0.35">
      <c r="B1973"/>
    </row>
    <row r="1974" spans="2:2" x14ac:dyDescent="0.35">
      <c r="B1974"/>
    </row>
    <row r="1975" spans="2:2" x14ac:dyDescent="0.35">
      <c r="B1975"/>
    </row>
    <row r="1976" spans="2:2" x14ac:dyDescent="0.35">
      <c r="B1976"/>
    </row>
    <row r="1977" spans="2:2" x14ac:dyDescent="0.35">
      <c r="B1977"/>
    </row>
    <row r="1978" spans="2:2" x14ac:dyDescent="0.35">
      <c r="B1978"/>
    </row>
    <row r="1979" spans="2:2" x14ac:dyDescent="0.35">
      <c r="B1979"/>
    </row>
    <row r="1980" spans="2:2" x14ac:dyDescent="0.35">
      <c r="B1980"/>
    </row>
    <row r="1981" spans="2:2" x14ac:dyDescent="0.35">
      <c r="B1981"/>
    </row>
    <row r="1982" spans="2:2" x14ac:dyDescent="0.35">
      <c r="B1982"/>
    </row>
    <row r="1983" spans="2:2" x14ac:dyDescent="0.35">
      <c r="B1983"/>
    </row>
    <row r="1984" spans="2:2" x14ac:dyDescent="0.35">
      <c r="B1984"/>
    </row>
    <row r="1985" spans="2:2" x14ac:dyDescent="0.35">
      <c r="B1985"/>
    </row>
    <row r="1986" spans="2:2" x14ac:dyDescent="0.35">
      <c r="B1986"/>
    </row>
    <row r="1987" spans="2:2" x14ac:dyDescent="0.35">
      <c r="B1987"/>
    </row>
    <row r="1988" spans="2:2" x14ac:dyDescent="0.35">
      <c r="B1988"/>
    </row>
    <row r="1989" spans="2:2" x14ac:dyDescent="0.35">
      <c r="B1989"/>
    </row>
    <row r="1990" spans="2:2" x14ac:dyDescent="0.35">
      <c r="B1990"/>
    </row>
    <row r="1991" spans="2:2" x14ac:dyDescent="0.35">
      <c r="B1991"/>
    </row>
    <row r="1992" spans="2:2" x14ac:dyDescent="0.35">
      <c r="B1992"/>
    </row>
    <row r="1993" spans="2:2" x14ac:dyDescent="0.35">
      <c r="B1993"/>
    </row>
    <row r="1994" spans="2:2" x14ac:dyDescent="0.35">
      <c r="B1994"/>
    </row>
    <row r="1995" spans="2:2" x14ac:dyDescent="0.35">
      <c r="B1995"/>
    </row>
    <row r="1996" spans="2:2" x14ac:dyDescent="0.35">
      <c r="B1996"/>
    </row>
    <row r="1997" spans="2:2" x14ac:dyDescent="0.35">
      <c r="B1997"/>
    </row>
    <row r="1998" spans="2:2" x14ac:dyDescent="0.35">
      <c r="B1998"/>
    </row>
    <row r="1999" spans="2:2" x14ac:dyDescent="0.35">
      <c r="B1999"/>
    </row>
    <row r="2000" spans="2:2" x14ac:dyDescent="0.35">
      <c r="B2000"/>
    </row>
    <row r="2001" spans="2:2" x14ac:dyDescent="0.35">
      <c r="B2001"/>
    </row>
    <row r="2002" spans="2:2" x14ac:dyDescent="0.35">
      <c r="B2002"/>
    </row>
    <row r="2003" spans="2:2" x14ac:dyDescent="0.35">
      <c r="B2003"/>
    </row>
    <row r="2004" spans="2:2" x14ac:dyDescent="0.35">
      <c r="B2004"/>
    </row>
    <row r="2005" spans="2:2" x14ac:dyDescent="0.35">
      <c r="B2005"/>
    </row>
    <row r="2006" spans="2:2" x14ac:dyDescent="0.35">
      <c r="B2006"/>
    </row>
    <row r="2007" spans="2:2" x14ac:dyDescent="0.35">
      <c r="B2007"/>
    </row>
    <row r="2008" spans="2:2" x14ac:dyDescent="0.35">
      <c r="B2008"/>
    </row>
    <row r="2009" spans="2:2" x14ac:dyDescent="0.35">
      <c r="B2009"/>
    </row>
    <row r="2010" spans="2:2" x14ac:dyDescent="0.35">
      <c r="B2010"/>
    </row>
    <row r="2011" spans="2:2" x14ac:dyDescent="0.35">
      <c r="B2011"/>
    </row>
    <row r="2012" spans="2:2" x14ac:dyDescent="0.35">
      <c r="B2012"/>
    </row>
    <row r="2013" spans="2:2" x14ac:dyDescent="0.35">
      <c r="B2013"/>
    </row>
    <row r="2014" spans="2:2" x14ac:dyDescent="0.35">
      <c r="B2014"/>
    </row>
    <row r="2015" spans="2:2" x14ac:dyDescent="0.35">
      <c r="B2015"/>
    </row>
    <row r="2016" spans="2:2" x14ac:dyDescent="0.35">
      <c r="B2016"/>
    </row>
    <row r="2017" spans="2:2" x14ac:dyDescent="0.35">
      <c r="B2017"/>
    </row>
    <row r="2018" spans="2:2" x14ac:dyDescent="0.35">
      <c r="B2018"/>
    </row>
    <row r="2019" spans="2:2" x14ac:dyDescent="0.35">
      <c r="B2019"/>
    </row>
    <row r="2020" spans="2:2" x14ac:dyDescent="0.35">
      <c r="B2020"/>
    </row>
    <row r="2021" spans="2:2" x14ac:dyDescent="0.35">
      <c r="B2021"/>
    </row>
    <row r="2022" spans="2:2" x14ac:dyDescent="0.35">
      <c r="B2022"/>
    </row>
    <row r="2023" spans="2:2" x14ac:dyDescent="0.35">
      <c r="B2023"/>
    </row>
    <row r="2024" spans="2:2" x14ac:dyDescent="0.35">
      <c r="B2024"/>
    </row>
    <row r="2025" spans="2:2" x14ac:dyDescent="0.35">
      <c r="B2025"/>
    </row>
    <row r="2026" spans="2:2" x14ac:dyDescent="0.35">
      <c r="B2026"/>
    </row>
    <row r="2027" spans="2:2" x14ac:dyDescent="0.35">
      <c r="B2027"/>
    </row>
    <row r="2028" spans="2:2" x14ac:dyDescent="0.35">
      <c r="B2028"/>
    </row>
    <row r="2029" spans="2:2" x14ac:dyDescent="0.35">
      <c r="B2029"/>
    </row>
    <row r="2030" spans="2:2" x14ac:dyDescent="0.35">
      <c r="B2030"/>
    </row>
    <row r="2031" spans="2:2" x14ac:dyDescent="0.35">
      <c r="B2031"/>
    </row>
    <row r="2032" spans="2:2" x14ac:dyDescent="0.35">
      <c r="B2032"/>
    </row>
    <row r="2033" spans="2:2" x14ac:dyDescent="0.35">
      <c r="B2033"/>
    </row>
    <row r="2034" spans="2:2" x14ac:dyDescent="0.35">
      <c r="B2034"/>
    </row>
    <row r="2035" spans="2:2" x14ac:dyDescent="0.35">
      <c r="B2035"/>
    </row>
    <row r="2036" spans="2:2" x14ac:dyDescent="0.35">
      <c r="B2036"/>
    </row>
    <row r="2037" spans="2:2" x14ac:dyDescent="0.35">
      <c r="B2037"/>
    </row>
    <row r="2038" spans="2:2" x14ac:dyDescent="0.35">
      <c r="B2038"/>
    </row>
    <row r="2039" spans="2:2" x14ac:dyDescent="0.35">
      <c r="B2039"/>
    </row>
    <row r="2040" spans="2:2" x14ac:dyDescent="0.35">
      <c r="B2040"/>
    </row>
    <row r="2041" spans="2:2" x14ac:dyDescent="0.35">
      <c r="B2041"/>
    </row>
    <row r="2042" spans="2:2" x14ac:dyDescent="0.35">
      <c r="B2042"/>
    </row>
    <row r="2043" spans="2:2" x14ac:dyDescent="0.35">
      <c r="B2043"/>
    </row>
    <row r="2044" spans="2:2" x14ac:dyDescent="0.35">
      <c r="B2044"/>
    </row>
    <row r="2045" spans="2:2" x14ac:dyDescent="0.35">
      <c r="B2045"/>
    </row>
    <row r="2046" spans="2:2" x14ac:dyDescent="0.35">
      <c r="B2046"/>
    </row>
    <row r="2047" spans="2:2" x14ac:dyDescent="0.35">
      <c r="B2047"/>
    </row>
    <row r="2048" spans="2:2" x14ac:dyDescent="0.35">
      <c r="B2048"/>
    </row>
    <row r="2049" spans="2:2" x14ac:dyDescent="0.35">
      <c r="B2049"/>
    </row>
    <row r="2050" spans="2:2" x14ac:dyDescent="0.35">
      <c r="B2050"/>
    </row>
    <row r="2051" spans="2:2" x14ac:dyDescent="0.35">
      <c r="B2051"/>
    </row>
    <row r="2052" spans="2:2" x14ac:dyDescent="0.35">
      <c r="B2052"/>
    </row>
    <row r="2053" spans="2:2" x14ac:dyDescent="0.35">
      <c r="B2053"/>
    </row>
    <row r="2054" spans="2:2" x14ac:dyDescent="0.35">
      <c r="B2054"/>
    </row>
    <row r="2055" spans="2:2" x14ac:dyDescent="0.35">
      <c r="B2055"/>
    </row>
    <row r="2056" spans="2:2" x14ac:dyDescent="0.35">
      <c r="B2056"/>
    </row>
    <row r="2057" spans="2:2" x14ac:dyDescent="0.35">
      <c r="B2057"/>
    </row>
    <row r="2058" spans="2:2" x14ac:dyDescent="0.35">
      <c r="B2058"/>
    </row>
    <row r="2059" spans="2:2" x14ac:dyDescent="0.35">
      <c r="B2059"/>
    </row>
    <row r="2060" spans="2:2" x14ac:dyDescent="0.35">
      <c r="B2060"/>
    </row>
    <row r="2061" spans="2:2" x14ac:dyDescent="0.35">
      <c r="B2061"/>
    </row>
    <row r="2062" spans="2:2" x14ac:dyDescent="0.35">
      <c r="B2062"/>
    </row>
    <row r="2063" spans="2:2" x14ac:dyDescent="0.35">
      <c r="B2063"/>
    </row>
    <row r="2064" spans="2:2" x14ac:dyDescent="0.35">
      <c r="B2064"/>
    </row>
    <row r="2065" spans="2:2" x14ac:dyDescent="0.35">
      <c r="B2065"/>
    </row>
    <row r="2066" spans="2:2" x14ac:dyDescent="0.35">
      <c r="B2066"/>
    </row>
    <row r="2067" spans="2:2" x14ac:dyDescent="0.35">
      <c r="B2067"/>
    </row>
    <row r="2068" spans="2:2" x14ac:dyDescent="0.35">
      <c r="B2068"/>
    </row>
    <row r="2069" spans="2:2" x14ac:dyDescent="0.35">
      <c r="B2069"/>
    </row>
    <row r="2070" spans="2:2" x14ac:dyDescent="0.35">
      <c r="B2070"/>
    </row>
    <row r="2071" spans="2:2" x14ac:dyDescent="0.35">
      <c r="B2071"/>
    </row>
    <row r="2072" spans="2:2" x14ac:dyDescent="0.35">
      <c r="B2072"/>
    </row>
    <row r="2073" spans="2:2" x14ac:dyDescent="0.35">
      <c r="B2073"/>
    </row>
    <row r="2074" spans="2:2" x14ac:dyDescent="0.35">
      <c r="B2074"/>
    </row>
    <row r="2075" spans="2:2" x14ac:dyDescent="0.35">
      <c r="B2075"/>
    </row>
    <row r="2076" spans="2:2" x14ac:dyDescent="0.35">
      <c r="B2076"/>
    </row>
    <row r="2077" spans="2:2" x14ac:dyDescent="0.35">
      <c r="B2077"/>
    </row>
    <row r="2078" spans="2:2" x14ac:dyDescent="0.35">
      <c r="B2078"/>
    </row>
    <row r="2079" spans="2:2" x14ac:dyDescent="0.35">
      <c r="B2079"/>
    </row>
    <row r="2080" spans="2:2" x14ac:dyDescent="0.35">
      <c r="B2080"/>
    </row>
    <row r="2081" spans="2:2" x14ac:dyDescent="0.35">
      <c r="B2081"/>
    </row>
    <row r="2082" spans="2:2" x14ac:dyDescent="0.35">
      <c r="B2082"/>
    </row>
    <row r="2083" spans="2:2" x14ac:dyDescent="0.35">
      <c r="B2083"/>
    </row>
    <row r="2084" spans="2:2" x14ac:dyDescent="0.35">
      <c r="B2084"/>
    </row>
    <row r="2085" spans="2:2" x14ac:dyDescent="0.35">
      <c r="B2085"/>
    </row>
    <row r="2086" spans="2:2" x14ac:dyDescent="0.35">
      <c r="B2086"/>
    </row>
    <row r="2087" spans="2:2" x14ac:dyDescent="0.35">
      <c r="B2087"/>
    </row>
    <row r="2088" spans="2:2" x14ac:dyDescent="0.35">
      <c r="B2088"/>
    </row>
    <row r="2089" spans="2:2" x14ac:dyDescent="0.35">
      <c r="B2089"/>
    </row>
    <row r="2090" spans="2:2" x14ac:dyDescent="0.35">
      <c r="B2090"/>
    </row>
    <row r="2091" spans="2:2" x14ac:dyDescent="0.35">
      <c r="B2091"/>
    </row>
    <row r="2092" spans="2:2" x14ac:dyDescent="0.35">
      <c r="B2092"/>
    </row>
    <row r="2093" spans="2:2" x14ac:dyDescent="0.35">
      <c r="B2093"/>
    </row>
    <row r="2094" spans="2:2" x14ac:dyDescent="0.35">
      <c r="B2094"/>
    </row>
    <row r="2095" spans="2:2" x14ac:dyDescent="0.35">
      <c r="B2095"/>
    </row>
    <row r="2096" spans="2:2" x14ac:dyDescent="0.35">
      <c r="B2096"/>
    </row>
    <row r="2097" spans="2:2" x14ac:dyDescent="0.35">
      <c r="B2097"/>
    </row>
    <row r="2098" spans="2:2" x14ac:dyDescent="0.35">
      <c r="B2098"/>
    </row>
    <row r="2099" spans="2:2" x14ac:dyDescent="0.35">
      <c r="B2099"/>
    </row>
    <row r="2100" spans="2:2" x14ac:dyDescent="0.35">
      <c r="B2100"/>
    </row>
    <row r="2101" spans="2:2" x14ac:dyDescent="0.35">
      <c r="B2101"/>
    </row>
    <row r="2102" spans="2:2" x14ac:dyDescent="0.35">
      <c r="B2102"/>
    </row>
    <row r="2103" spans="2:2" x14ac:dyDescent="0.35">
      <c r="B2103"/>
    </row>
    <row r="2104" spans="2:2" x14ac:dyDescent="0.35">
      <c r="B2104"/>
    </row>
    <row r="2105" spans="2:2" x14ac:dyDescent="0.35">
      <c r="B2105"/>
    </row>
    <row r="2106" spans="2:2" x14ac:dyDescent="0.35">
      <c r="B2106"/>
    </row>
    <row r="2107" spans="2:2" x14ac:dyDescent="0.35">
      <c r="B2107"/>
    </row>
    <row r="2108" spans="2:2" x14ac:dyDescent="0.35">
      <c r="B2108"/>
    </row>
    <row r="2109" spans="2:2" x14ac:dyDescent="0.35">
      <c r="B2109"/>
    </row>
    <row r="2110" spans="2:2" x14ac:dyDescent="0.35">
      <c r="B2110"/>
    </row>
    <row r="2111" spans="2:2" x14ac:dyDescent="0.35">
      <c r="B2111"/>
    </row>
    <row r="2112" spans="2:2" x14ac:dyDescent="0.35">
      <c r="B2112"/>
    </row>
    <row r="2113" spans="2:2" x14ac:dyDescent="0.35">
      <c r="B2113"/>
    </row>
    <row r="2114" spans="2:2" x14ac:dyDescent="0.35">
      <c r="B2114"/>
    </row>
    <row r="2115" spans="2:2" x14ac:dyDescent="0.35">
      <c r="B2115"/>
    </row>
    <row r="2116" spans="2:2" x14ac:dyDescent="0.35">
      <c r="B2116"/>
    </row>
    <row r="2117" spans="2:2" x14ac:dyDescent="0.35">
      <c r="B2117"/>
    </row>
    <row r="2118" spans="2:2" x14ac:dyDescent="0.35">
      <c r="B2118"/>
    </row>
    <row r="2119" spans="2:2" x14ac:dyDescent="0.35">
      <c r="B2119"/>
    </row>
    <row r="2120" spans="2:2" x14ac:dyDescent="0.35">
      <c r="B2120"/>
    </row>
    <row r="2121" spans="2:2" x14ac:dyDescent="0.35">
      <c r="B2121"/>
    </row>
    <row r="2122" spans="2:2" x14ac:dyDescent="0.35">
      <c r="B2122"/>
    </row>
    <row r="2123" spans="2:2" x14ac:dyDescent="0.35">
      <c r="B2123"/>
    </row>
    <row r="2124" spans="2:2" x14ac:dyDescent="0.35">
      <c r="B2124"/>
    </row>
    <row r="2125" spans="2:2" x14ac:dyDescent="0.35">
      <c r="B2125"/>
    </row>
    <row r="2126" spans="2:2" x14ac:dyDescent="0.35">
      <c r="B2126"/>
    </row>
    <row r="2127" spans="2:2" x14ac:dyDescent="0.35">
      <c r="B2127"/>
    </row>
    <row r="2128" spans="2:2" x14ac:dyDescent="0.35">
      <c r="B2128"/>
    </row>
    <row r="2129" spans="2:2" x14ac:dyDescent="0.35">
      <c r="B2129"/>
    </row>
    <row r="2130" spans="2:2" x14ac:dyDescent="0.35">
      <c r="B2130"/>
    </row>
    <row r="2131" spans="2:2" x14ac:dyDescent="0.35">
      <c r="B2131"/>
    </row>
    <row r="2132" spans="2:2" x14ac:dyDescent="0.35">
      <c r="B2132"/>
    </row>
    <row r="2133" spans="2:2" x14ac:dyDescent="0.35">
      <c r="B2133"/>
    </row>
    <row r="2134" spans="2:2" x14ac:dyDescent="0.35">
      <c r="B2134"/>
    </row>
    <row r="2135" spans="2:2" x14ac:dyDescent="0.35">
      <c r="B2135"/>
    </row>
    <row r="2136" spans="2:2" x14ac:dyDescent="0.35">
      <c r="B2136"/>
    </row>
    <row r="2137" spans="2:2" x14ac:dyDescent="0.35">
      <c r="B2137"/>
    </row>
    <row r="2138" spans="2:2" x14ac:dyDescent="0.35">
      <c r="B2138"/>
    </row>
    <row r="2139" spans="2:2" x14ac:dyDescent="0.35">
      <c r="B2139"/>
    </row>
    <row r="2140" spans="2:2" x14ac:dyDescent="0.35">
      <c r="B2140"/>
    </row>
    <row r="2141" spans="2:2" x14ac:dyDescent="0.35">
      <c r="B2141"/>
    </row>
    <row r="2142" spans="2:2" x14ac:dyDescent="0.35">
      <c r="B2142"/>
    </row>
    <row r="2143" spans="2:2" x14ac:dyDescent="0.35">
      <c r="B2143"/>
    </row>
    <row r="2144" spans="2:2" x14ac:dyDescent="0.35">
      <c r="B2144"/>
    </row>
    <row r="2145" spans="2:2" x14ac:dyDescent="0.35">
      <c r="B2145"/>
    </row>
    <row r="2146" spans="2:2" x14ac:dyDescent="0.35">
      <c r="B2146"/>
    </row>
    <row r="2147" spans="2:2" x14ac:dyDescent="0.35">
      <c r="B2147"/>
    </row>
    <row r="2148" spans="2:2" x14ac:dyDescent="0.35">
      <c r="B2148"/>
    </row>
    <row r="2149" spans="2:2" x14ac:dyDescent="0.35">
      <c r="B2149"/>
    </row>
    <row r="2150" spans="2:2" x14ac:dyDescent="0.35">
      <c r="B2150"/>
    </row>
    <row r="2151" spans="2:2" x14ac:dyDescent="0.35">
      <c r="B2151"/>
    </row>
    <row r="2152" spans="2:2" x14ac:dyDescent="0.35">
      <c r="B2152"/>
    </row>
    <row r="2153" spans="2:2" x14ac:dyDescent="0.35">
      <c r="B2153"/>
    </row>
    <row r="2154" spans="2:2" x14ac:dyDescent="0.35">
      <c r="B2154"/>
    </row>
    <row r="2155" spans="2:2" x14ac:dyDescent="0.35">
      <c r="B2155"/>
    </row>
    <row r="2156" spans="2:2" x14ac:dyDescent="0.35">
      <c r="B2156"/>
    </row>
    <row r="2157" spans="2:2" x14ac:dyDescent="0.35">
      <c r="B2157"/>
    </row>
    <row r="2158" spans="2:2" x14ac:dyDescent="0.35">
      <c r="B2158"/>
    </row>
    <row r="2159" spans="2:2" x14ac:dyDescent="0.35">
      <c r="B2159"/>
    </row>
    <row r="2160" spans="2:2" x14ac:dyDescent="0.35">
      <c r="B2160"/>
    </row>
    <row r="2161" spans="2:2" x14ac:dyDescent="0.35">
      <c r="B2161"/>
    </row>
    <row r="2162" spans="2:2" x14ac:dyDescent="0.35">
      <c r="B2162"/>
    </row>
    <row r="2163" spans="2:2" x14ac:dyDescent="0.35">
      <c r="B2163"/>
    </row>
    <row r="2164" spans="2:2" x14ac:dyDescent="0.35">
      <c r="B2164"/>
    </row>
    <row r="2165" spans="2:2" x14ac:dyDescent="0.35">
      <c r="B2165"/>
    </row>
    <row r="2166" spans="2:2" x14ac:dyDescent="0.35">
      <c r="B2166"/>
    </row>
    <row r="2167" spans="2:2" x14ac:dyDescent="0.35">
      <c r="B2167"/>
    </row>
    <row r="2168" spans="2:2" x14ac:dyDescent="0.35">
      <c r="B2168"/>
    </row>
    <row r="2169" spans="2:2" x14ac:dyDescent="0.35">
      <c r="B2169"/>
    </row>
    <row r="2170" spans="2:2" x14ac:dyDescent="0.35">
      <c r="B2170"/>
    </row>
    <row r="2171" spans="2:2" x14ac:dyDescent="0.35">
      <c r="B2171"/>
    </row>
    <row r="2172" spans="2:2" x14ac:dyDescent="0.35">
      <c r="B2172"/>
    </row>
    <row r="2173" spans="2:2" x14ac:dyDescent="0.35">
      <c r="B2173"/>
    </row>
    <row r="2174" spans="2:2" x14ac:dyDescent="0.35">
      <c r="B2174"/>
    </row>
    <row r="2175" spans="2:2" x14ac:dyDescent="0.35">
      <c r="B2175"/>
    </row>
    <row r="2176" spans="2:2" x14ac:dyDescent="0.35">
      <c r="B2176"/>
    </row>
    <row r="2177" spans="2:2" x14ac:dyDescent="0.35">
      <c r="B2177"/>
    </row>
    <row r="2178" spans="2:2" x14ac:dyDescent="0.35">
      <c r="B2178"/>
    </row>
    <row r="2179" spans="2:2" x14ac:dyDescent="0.35">
      <c r="B2179"/>
    </row>
    <row r="2180" spans="2:2" x14ac:dyDescent="0.35">
      <c r="B2180"/>
    </row>
    <row r="2181" spans="2:2" x14ac:dyDescent="0.35">
      <c r="B2181"/>
    </row>
    <row r="2182" spans="2:2" x14ac:dyDescent="0.35">
      <c r="B2182"/>
    </row>
    <row r="2183" spans="2:2" x14ac:dyDescent="0.35">
      <c r="B2183"/>
    </row>
    <row r="2184" spans="2:2" x14ac:dyDescent="0.35">
      <c r="B2184"/>
    </row>
    <row r="2185" spans="2:2" x14ac:dyDescent="0.35">
      <c r="B2185"/>
    </row>
    <row r="2186" spans="2:2" x14ac:dyDescent="0.35">
      <c r="B2186"/>
    </row>
    <row r="2187" spans="2:2" x14ac:dyDescent="0.35">
      <c r="B2187"/>
    </row>
    <row r="2188" spans="2:2" x14ac:dyDescent="0.35">
      <c r="B2188"/>
    </row>
    <row r="2189" spans="2:2" x14ac:dyDescent="0.35">
      <c r="B2189"/>
    </row>
    <row r="2190" spans="2:2" x14ac:dyDescent="0.35">
      <c r="B2190"/>
    </row>
    <row r="2191" spans="2:2" x14ac:dyDescent="0.35">
      <c r="B2191"/>
    </row>
    <row r="2192" spans="2:2" x14ac:dyDescent="0.35">
      <c r="B2192"/>
    </row>
    <row r="2193" spans="2:2" x14ac:dyDescent="0.35">
      <c r="B2193"/>
    </row>
    <row r="2194" spans="2:2" x14ac:dyDescent="0.35">
      <c r="B2194"/>
    </row>
    <row r="2195" spans="2:2" x14ac:dyDescent="0.35">
      <c r="B2195"/>
    </row>
    <row r="2196" spans="2:2" x14ac:dyDescent="0.35">
      <c r="B2196"/>
    </row>
    <row r="2197" spans="2:2" x14ac:dyDescent="0.35">
      <c r="B2197"/>
    </row>
    <row r="2198" spans="2:2" x14ac:dyDescent="0.35">
      <c r="B2198"/>
    </row>
    <row r="2199" spans="2:2" x14ac:dyDescent="0.35">
      <c r="B2199"/>
    </row>
    <row r="2200" spans="2:2" x14ac:dyDescent="0.35">
      <c r="B2200"/>
    </row>
    <row r="2201" spans="2:2" x14ac:dyDescent="0.35">
      <c r="B2201"/>
    </row>
    <row r="2202" spans="2:2" x14ac:dyDescent="0.35">
      <c r="B2202"/>
    </row>
    <row r="2203" spans="2:2" x14ac:dyDescent="0.35">
      <c r="B2203"/>
    </row>
    <row r="2204" spans="2:2" x14ac:dyDescent="0.35">
      <c r="B2204"/>
    </row>
    <row r="2205" spans="2:2" x14ac:dyDescent="0.35">
      <c r="B2205"/>
    </row>
    <row r="2206" spans="2:2" x14ac:dyDescent="0.35">
      <c r="B2206"/>
    </row>
    <row r="2207" spans="2:2" x14ac:dyDescent="0.35">
      <c r="B2207"/>
    </row>
    <row r="2208" spans="2:2" x14ac:dyDescent="0.35">
      <c r="B2208"/>
    </row>
    <row r="2209" spans="2:2" x14ac:dyDescent="0.35">
      <c r="B2209"/>
    </row>
    <row r="2210" spans="2:2" x14ac:dyDescent="0.35">
      <c r="B2210"/>
    </row>
    <row r="2211" spans="2:2" x14ac:dyDescent="0.35">
      <c r="B2211"/>
    </row>
    <row r="2212" spans="2:2" x14ac:dyDescent="0.35">
      <c r="B2212"/>
    </row>
    <row r="2213" spans="2:2" x14ac:dyDescent="0.35">
      <c r="B2213"/>
    </row>
    <row r="2214" spans="2:2" x14ac:dyDescent="0.35">
      <c r="B2214"/>
    </row>
    <row r="2215" spans="2:2" x14ac:dyDescent="0.35">
      <c r="B2215"/>
    </row>
    <row r="2216" spans="2:2" x14ac:dyDescent="0.35">
      <c r="B2216"/>
    </row>
    <row r="2217" spans="2:2" x14ac:dyDescent="0.35">
      <c r="B2217"/>
    </row>
    <row r="2218" spans="2:2" x14ac:dyDescent="0.35">
      <c r="B2218"/>
    </row>
    <row r="2219" spans="2:2" x14ac:dyDescent="0.35">
      <c r="B2219"/>
    </row>
    <row r="2220" spans="2:2" x14ac:dyDescent="0.35">
      <c r="B2220"/>
    </row>
    <row r="2221" spans="2:2" x14ac:dyDescent="0.35">
      <c r="B2221"/>
    </row>
    <row r="2222" spans="2:2" x14ac:dyDescent="0.35">
      <c r="B2222"/>
    </row>
    <row r="2223" spans="2:2" x14ac:dyDescent="0.35">
      <c r="B2223"/>
    </row>
    <row r="2224" spans="2:2" x14ac:dyDescent="0.35">
      <c r="B2224"/>
    </row>
    <row r="2225" spans="2:2" x14ac:dyDescent="0.35">
      <c r="B2225"/>
    </row>
    <row r="2226" spans="2:2" x14ac:dyDescent="0.35">
      <c r="B2226"/>
    </row>
    <row r="2227" spans="2:2" x14ac:dyDescent="0.35">
      <c r="B2227"/>
    </row>
    <row r="2228" spans="2:2" x14ac:dyDescent="0.35">
      <c r="B2228"/>
    </row>
    <row r="2229" spans="2:2" x14ac:dyDescent="0.35">
      <c r="B2229"/>
    </row>
    <row r="2230" spans="2:2" x14ac:dyDescent="0.35">
      <c r="B2230"/>
    </row>
    <row r="2231" spans="2:2" x14ac:dyDescent="0.35">
      <c r="B2231"/>
    </row>
    <row r="2232" spans="2:2" x14ac:dyDescent="0.35">
      <c r="B2232"/>
    </row>
    <row r="2233" spans="2:2" x14ac:dyDescent="0.35">
      <c r="B2233"/>
    </row>
    <row r="2234" spans="2:2" x14ac:dyDescent="0.35">
      <c r="B2234"/>
    </row>
    <row r="2235" spans="2:2" x14ac:dyDescent="0.35">
      <c r="B2235"/>
    </row>
    <row r="2236" spans="2:2" x14ac:dyDescent="0.35">
      <c r="B2236"/>
    </row>
    <row r="2237" spans="2:2" x14ac:dyDescent="0.35">
      <c r="B2237"/>
    </row>
    <row r="2238" spans="2:2" x14ac:dyDescent="0.35">
      <c r="B2238"/>
    </row>
    <row r="2239" spans="2:2" x14ac:dyDescent="0.35">
      <c r="B2239"/>
    </row>
    <row r="2240" spans="2:2" x14ac:dyDescent="0.35">
      <c r="B2240"/>
    </row>
    <row r="2241" spans="2:2" x14ac:dyDescent="0.35">
      <c r="B2241"/>
    </row>
    <row r="2242" spans="2:2" x14ac:dyDescent="0.35">
      <c r="B2242"/>
    </row>
    <row r="2243" spans="2:2" x14ac:dyDescent="0.35">
      <c r="B2243"/>
    </row>
    <row r="2244" spans="2:2" x14ac:dyDescent="0.35">
      <c r="B2244"/>
    </row>
    <row r="2245" spans="2:2" x14ac:dyDescent="0.35">
      <c r="B2245"/>
    </row>
    <row r="2246" spans="2:2" x14ac:dyDescent="0.35">
      <c r="B2246"/>
    </row>
    <row r="2247" spans="2:2" x14ac:dyDescent="0.35">
      <c r="B2247"/>
    </row>
    <row r="2248" spans="2:2" x14ac:dyDescent="0.35">
      <c r="B2248"/>
    </row>
    <row r="2249" spans="2:2" x14ac:dyDescent="0.35">
      <c r="B2249"/>
    </row>
    <row r="2250" spans="2:2" x14ac:dyDescent="0.35">
      <c r="B2250"/>
    </row>
    <row r="2251" spans="2:2" x14ac:dyDescent="0.35">
      <c r="B2251"/>
    </row>
    <row r="2252" spans="2:2" x14ac:dyDescent="0.35">
      <c r="B2252"/>
    </row>
    <row r="2253" spans="2:2" x14ac:dyDescent="0.35">
      <c r="B2253"/>
    </row>
    <row r="2254" spans="2:2" x14ac:dyDescent="0.35">
      <c r="B2254"/>
    </row>
    <row r="2255" spans="2:2" x14ac:dyDescent="0.35">
      <c r="B2255"/>
    </row>
    <row r="2256" spans="2:2" x14ac:dyDescent="0.35">
      <c r="B2256"/>
    </row>
    <row r="2257" spans="2:2" x14ac:dyDescent="0.35">
      <c r="B2257"/>
    </row>
    <row r="2258" spans="2:2" x14ac:dyDescent="0.35">
      <c r="B2258"/>
    </row>
    <row r="2259" spans="2:2" x14ac:dyDescent="0.35">
      <c r="B2259"/>
    </row>
    <row r="2260" spans="2:2" x14ac:dyDescent="0.35">
      <c r="B2260"/>
    </row>
    <row r="2261" spans="2:2" x14ac:dyDescent="0.35">
      <c r="B2261"/>
    </row>
    <row r="2262" spans="2:2" x14ac:dyDescent="0.35">
      <c r="B2262"/>
    </row>
    <row r="2263" spans="2:2" x14ac:dyDescent="0.35">
      <c r="B2263"/>
    </row>
    <row r="2264" spans="2:2" x14ac:dyDescent="0.35">
      <c r="B2264"/>
    </row>
    <row r="2265" spans="2:2" x14ac:dyDescent="0.35">
      <c r="B2265"/>
    </row>
    <row r="2266" spans="2:2" x14ac:dyDescent="0.35">
      <c r="B2266"/>
    </row>
    <row r="2267" spans="2:2" x14ac:dyDescent="0.35">
      <c r="B2267"/>
    </row>
    <row r="2268" spans="2:2" x14ac:dyDescent="0.35">
      <c r="B2268"/>
    </row>
    <row r="2269" spans="2:2" x14ac:dyDescent="0.35">
      <c r="B2269"/>
    </row>
    <row r="2270" spans="2:2" x14ac:dyDescent="0.35">
      <c r="B2270"/>
    </row>
    <row r="2271" spans="2:2" x14ac:dyDescent="0.35">
      <c r="B2271"/>
    </row>
    <row r="2272" spans="2:2" x14ac:dyDescent="0.35">
      <c r="B2272"/>
    </row>
    <row r="2273" spans="2:2" x14ac:dyDescent="0.35">
      <c r="B2273"/>
    </row>
    <row r="2274" spans="2:2" x14ac:dyDescent="0.35">
      <c r="B2274"/>
    </row>
    <row r="2275" spans="2:2" x14ac:dyDescent="0.35">
      <c r="B2275"/>
    </row>
    <row r="2276" spans="2:2" x14ac:dyDescent="0.35">
      <c r="B2276"/>
    </row>
    <row r="2277" spans="2:2" x14ac:dyDescent="0.35">
      <c r="B2277"/>
    </row>
    <row r="2278" spans="2:2" x14ac:dyDescent="0.35">
      <c r="B2278"/>
    </row>
    <row r="2279" spans="2:2" x14ac:dyDescent="0.35">
      <c r="B2279"/>
    </row>
    <row r="2280" spans="2:2" x14ac:dyDescent="0.35">
      <c r="B2280"/>
    </row>
    <row r="2281" spans="2:2" x14ac:dyDescent="0.35">
      <c r="B2281"/>
    </row>
    <row r="2282" spans="2:2" x14ac:dyDescent="0.35">
      <c r="B2282"/>
    </row>
    <row r="2283" spans="2:2" x14ac:dyDescent="0.35">
      <c r="B2283"/>
    </row>
    <row r="2284" spans="2:2" x14ac:dyDescent="0.35">
      <c r="B2284"/>
    </row>
    <row r="2285" spans="2:2" x14ac:dyDescent="0.35">
      <c r="B2285"/>
    </row>
    <row r="2286" spans="2:2" x14ac:dyDescent="0.35">
      <c r="B2286"/>
    </row>
    <row r="2287" spans="2:2" x14ac:dyDescent="0.35">
      <c r="B2287"/>
    </row>
    <row r="2288" spans="2:2" x14ac:dyDescent="0.35">
      <c r="B2288"/>
    </row>
    <row r="2289" spans="2:2" x14ac:dyDescent="0.35">
      <c r="B2289"/>
    </row>
    <row r="2290" spans="2:2" x14ac:dyDescent="0.35">
      <c r="B2290"/>
    </row>
    <row r="2291" spans="2:2" x14ac:dyDescent="0.35">
      <c r="B2291"/>
    </row>
    <row r="2292" spans="2:2" x14ac:dyDescent="0.35">
      <c r="B2292"/>
    </row>
    <row r="2293" spans="2:2" x14ac:dyDescent="0.35">
      <c r="B2293"/>
    </row>
    <row r="2294" spans="2:2" x14ac:dyDescent="0.35">
      <c r="B2294"/>
    </row>
    <row r="2295" spans="2:2" x14ac:dyDescent="0.35">
      <c r="B2295"/>
    </row>
    <row r="2296" spans="2:2" x14ac:dyDescent="0.35">
      <c r="B2296"/>
    </row>
    <row r="2297" spans="2:2" x14ac:dyDescent="0.35">
      <c r="B2297"/>
    </row>
    <row r="2298" spans="2:2" x14ac:dyDescent="0.35">
      <c r="B2298"/>
    </row>
    <row r="2299" spans="2:2" x14ac:dyDescent="0.35">
      <c r="B2299"/>
    </row>
    <row r="2300" spans="2:2" x14ac:dyDescent="0.35">
      <c r="B2300"/>
    </row>
    <row r="2301" spans="2:2" x14ac:dyDescent="0.35">
      <c r="B2301"/>
    </row>
    <row r="2302" spans="2:2" x14ac:dyDescent="0.35">
      <c r="B2302"/>
    </row>
    <row r="2303" spans="2:2" x14ac:dyDescent="0.35">
      <c r="B2303"/>
    </row>
    <row r="2304" spans="2:2" x14ac:dyDescent="0.35">
      <c r="B2304"/>
    </row>
    <row r="2305" spans="2:2" x14ac:dyDescent="0.35">
      <c r="B2305"/>
    </row>
    <row r="2306" spans="2:2" x14ac:dyDescent="0.35">
      <c r="B2306"/>
    </row>
    <row r="2307" spans="2:2" x14ac:dyDescent="0.35">
      <c r="B2307"/>
    </row>
    <row r="2308" spans="2:2" x14ac:dyDescent="0.35">
      <c r="B2308"/>
    </row>
    <row r="2309" spans="2:2" x14ac:dyDescent="0.35">
      <c r="B2309"/>
    </row>
    <row r="2310" spans="2:2" x14ac:dyDescent="0.35">
      <c r="B2310"/>
    </row>
    <row r="2311" spans="2:2" x14ac:dyDescent="0.35">
      <c r="B2311"/>
    </row>
    <row r="2312" spans="2:2" x14ac:dyDescent="0.35">
      <c r="B2312"/>
    </row>
    <row r="2313" spans="2:2" x14ac:dyDescent="0.35">
      <c r="B2313"/>
    </row>
    <row r="2314" spans="2:2" x14ac:dyDescent="0.35">
      <c r="B2314"/>
    </row>
    <row r="2315" spans="2:2" x14ac:dyDescent="0.35">
      <c r="B2315"/>
    </row>
    <row r="2316" spans="2:2" x14ac:dyDescent="0.35">
      <c r="B2316"/>
    </row>
    <row r="2317" spans="2:2" x14ac:dyDescent="0.35">
      <c r="B2317"/>
    </row>
    <row r="2318" spans="2:2" x14ac:dyDescent="0.35">
      <c r="B2318"/>
    </row>
    <row r="2319" spans="2:2" x14ac:dyDescent="0.35">
      <c r="B2319"/>
    </row>
    <row r="2320" spans="2:2" x14ac:dyDescent="0.35">
      <c r="B2320"/>
    </row>
    <row r="2321" spans="2:2" x14ac:dyDescent="0.35">
      <c r="B2321"/>
    </row>
    <row r="2322" spans="2:2" x14ac:dyDescent="0.35">
      <c r="B2322"/>
    </row>
    <row r="2323" spans="2:2" x14ac:dyDescent="0.35">
      <c r="B2323"/>
    </row>
    <row r="2324" spans="2:2" x14ac:dyDescent="0.35">
      <c r="B2324"/>
    </row>
    <row r="2325" spans="2:2" x14ac:dyDescent="0.35">
      <c r="B2325"/>
    </row>
    <row r="2326" spans="2:2" x14ac:dyDescent="0.35">
      <c r="B2326"/>
    </row>
    <row r="2327" spans="2:2" x14ac:dyDescent="0.35">
      <c r="B2327"/>
    </row>
    <row r="2328" spans="2:2" x14ac:dyDescent="0.35">
      <c r="B2328"/>
    </row>
    <row r="2329" spans="2:2" x14ac:dyDescent="0.35">
      <c r="B2329"/>
    </row>
    <row r="2330" spans="2:2" x14ac:dyDescent="0.35">
      <c r="B2330"/>
    </row>
    <row r="2331" spans="2:2" x14ac:dyDescent="0.35">
      <c r="B2331"/>
    </row>
    <row r="2332" spans="2:2" x14ac:dyDescent="0.35">
      <c r="B2332"/>
    </row>
    <row r="2333" spans="2:2" x14ac:dyDescent="0.35">
      <c r="B2333"/>
    </row>
    <row r="2334" spans="2:2" x14ac:dyDescent="0.35">
      <c r="B2334"/>
    </row>
    <row r="2335" spans="2:2" x14ac:dyDescent="0.35">
      <c r="B2335"/>
    </row>
    <row r="2336" spans="2:2" x14ac:dyDescent="0.35">
      <c r="B2336"/>
    </row>
    <row r="2337" spans="2:2" x14ac:dyDescent="0.35">
      <c r="B2337"/>
    </row>
    <row r="2338" spans="2:2" x14ac:dyDescent="0.35">
      <c r="B2338"/>
    </row>
    <row r="2339" spans="2:2" x14ac:dyDescent="0.35">
      <c r="B2339"/>
    </row>
    <row r="2340" spans="2:2" x14ac:dyDescent="0.35">
      <c r="B2340"/>
    </row>
    <row r="2341" spans="2:2" x14ac:dyDescent="0.35">
      <c r="B2341"/>
    </row>
    <row r="2342" spans="2:2" x14ac:dyDescent="0.35">
      <c r="B2342"/>
    </row>
    <row r="2343" spans="2:2" x14ac:dyDescent="0.35">
      <c r="B2343"/>
    </row>
    <row r="2344" spans="2:2" x14ac:dyDescent="0.35">
      <c r="B2344"/>
    </row>
    <row r="2345" spans="2:2" x14ac:dyDescent="0.35">
      <c r="B2345"/>
    </row>
    <row r="2346" spans="2:2" x14ac:dyDescent="0.35">
      <c r="B2346"/>
    </row>
    <row r="2347" spans="2:2" x14ac:dyDescent="0.35">
      <c r="B2347"/>
    </row>
    <row r="2348" spans="2:2" x14ac:dyDescent="0.35">
      <c r="B2348"/>
    </row>
    <row r="2349" spans="2:2" x14ac:dyDescent="0.35">
      <c r="B2349"/>
    </row>
    <row r="2350" spans="2:2" x14ac:dyDescent="0.35">
      <c r="B2350"/>
    </row>
    <row r="2351" spans="2:2" x14ac:dyDescent="0.35">
      <c r="B2351"/>
    </row>
    <row r="2352" spans="2:2" x14ac:dyDescent="0.35">
      <c r="B2352"/>
    </row>
    <row r="2353" spans="2:2" x14ac:dyDescent="0.35">
      <c r="B2353"/>
    </row>
    <row r="2354" spans="2:2" x14ac:dyDescent="0.35">
      <c r="B2354"/>
    </row>
    <row r="2355" spans="2:2" x14ac:dyDescent="0.35">
      <c r="B2355"/>
    </row>
    <row r="2356" spans="2:2" x14ac:dyDescent="0.35">
      <c r="B2356"/>
    </row>
    <row r="2357" spans="2:2" x14ac:dyDescent="0.35">
      <c r="B2357"/>
    </row>
    <row r="2358" spans="2:2" x14ac:dyDescent="0.35">
      <c r="B2358"/>
    </row>
    <row r="2359" spans="2:2" x14ac:dyDescent="0.35">
      <c r="B2359"/>
    </row>
    <row r="2360" spans="2:2" x14ac:dyDescent="0.35">
      <c r="B2360"/>
    </row>
    <row r="2361" spans="2:2" x14ac:dyDescent="0.35">
      <c r="B2361"/>
    </row>
    <row r="2362" spans="2:2" x14ac:dyDescent="0.35">
      <c r="B2362"/>
    </row>
    <row r="2363" spans="2:2" x14ac:dyDescent="0.35">
      <c r="B2363"/>
    </row>
    <row r="2364" spans="2:2" x14ac:dyDescent="0.35">
      <c r="B2364"/>
    </row>
    <row r="2365" spans="2:2" x14ac:dyDescent="0.35">
      <c r="B2365"/>
    </row>
    <row r="2366" spans="2:2" x14ac:dyDescent="0.35">
      <c r="B2366"/>
    </row>
    <row r="2367" spans="2:2" x14ac:dyDescent="0.35">
      <c r="B2367"/>
    </row>
    <row r="2368" spans="2:2" x14ac:dyDescent="0.35">
      <c r="B2368"/>
    </row>
    <row r="2369" spans="2:2" x14ac:dyDescent="0.35">
      <c r="B2369"/>
    </row>
    <row r="2370" spans="2:2" x14ac:dyDescent="0.35">
      <c r="B2370"/>
    </row>
    <row r="2371" spans="2:2" x14ac:dyDescent="0.35">
      <c r="B2371"/>
    </row>
    <row r="2372" spans="2:2" x14ac:dyDescent="0.35">
      <c r="B2372"/>
    </row>
    <row r="2373" spans="2:2" x14ac:dyDescent="0.35">
      <c r="B2373"/>
    </row>
    <row r="2374" spans="2:2" x14ac:dyDescent="0.35">
      <c r="B2374"/>
    </row>
    <row r="2375" spans="2:2" x14ac:dyDescent="0.35">
      <c r="B2375"/>
    </row>
    <row r="2376" spans="2:2" x14ac:dyDescent="0.35">
      <c r="B2376"/>
    </row>
    <row r="2377" spans="2:2" x14ac:dyDescent="0.35">
      <c r="B2377"/>
    </row>
    <row r="2378" spans="2:2" x14ac:dyDescent="0.35">
      <c r="B2378"/>
    </row>
    <row r="2379" spans="2:2" x14ac:dyDescent="0.35">
      <c r="B2379"/>
    </row>
    <row r="2380" spans="2:2" x14ac:dyDescent="0.35">
      <c r="B2380"/>
    </row>
    <row r="2381" spans="2:2" x14ac:dyDescent="0.35">
      <c r="B2381"/>
    </row>
    <row r="2382" spans="2:2" x14ac:dyDescent="0.35">
      <c r="B2382"/>
    </row>
    <row r="2383" spans="2:2" x14ac:dyDescent="0.35">
      <c r="B2383"/>
    </row>
    <row r="2384" spans="2:2" x14ac:dyDescent="0.35">
      <c r="B2384"/>
    </row>
    <row r="2385" spans="2:2" x14ac:dyDescent="0.35">
      <c r="B2385"/>
    </row>
    <row r="2386" spans="2:2" x14ac:dyDescent="0.35">
      <c r="B2386"/>
    </row>
    <row r="2387" spans="2:2" x14ac:dyDescent="0.35">
      <c r="B2387"/>
    </row>
    <row r="2388" spans="2:2" x14ac:dyDescent="0.35">
      <c r="B2388"/>
    </row>
    <row r="2389" spans="2:2" x14ac:dyDescent="0.35">
      <c r="B2389"/>
    </row>
    <row r="2390" spans="2:2" x14ac:dyDescent="0.35">
      <c r="B2390"/>
    </row>
    <row r="2391" spans="2:2" x14ac:dyDescent="0.35">
      <c r="B2391"/>
    </row>
    <row r="2392" spans="2:2" x14ac:dyDescent="0.35">
      <c r="B2392"/>
    </row>
    <row r="2393" spans="2:2" x14ac:dyDescent="0.35">
      <c r="B2393"/>
    </row>
    <row r="2394" spans="2:2" x14ac:dyDescent="0.35">
      <c r="B2394"/>
    </row>
    <row r="2395" spans="2:2" x14ac:dyDescent="0.35">
      <c r="B2395"/>
    </row>
    <row r="2396" spans="2:2" x14ac:dyDescent="0.35">
      <c r="B2396"/>
    </row>
    <row r="2397" spans="2:2" x14ac:dyDescent="0.35">
      <c r="B2397"/>
    </row>
    <row r="2398" spans="2:2" x14ac:dyDescent="0.35">
      <c r="B2398"/>
    </row>
    <row r="2399" spans="2:2" x14ac:dyDescent="0.35">
      <c r="B2399"/>
    </row>
    <row r="2400" spans="2:2" x14ac:dyDescent="0.35">
      <c r="B2400"/>
    </row>
    <row r="2401" spans="2:2" x14ac:dyDescent="0.35">
      <c r="B2401"/>
    </row>
    <row r="2402" spans="2:2" x14ac:dyDescent="0.35">
      <c r="B2402"/>
    </row>
    <row r="2403" spans="2:2" x14ac:dyDescent="0.35">
      <c r="B2403"/>
    </row>
    <row r="2404" spans="2:2" x14ac:dyDescent="0.35">
      <c r="B2404"/>
    </row>
    <row r="2405" spans="2:2" x14ac:dyDescent="0.35">
      <c r="B2405"/>
    </row>
    <row r="2406" spans="2:2" x14ac:dyDescent="0.35">
      <c r="B2406"/>
    </row>
    <row r="2407" spans="2:2" x14ac:dyDescent="0.35">
      <c r="B2407"/>
    </row>
    <row r="2408" spans="2:2" x14ac:dyDescent="0.35">
      <c r="B2408"/>
    </row>
    <row r="2409" spans="2:2" x14ac:dyDescent="0.35">
      <c r="B2409"/>
    </row>
    <row r="2410" spans="2:2" x14ac:dyDescent="0.35">
      <c r="B2410"/>
    </row>
    <row r="2411" spans="2:2" x14ac:dyDescent="0.35">
      <c r="B2411"/>
    </row>
    <row r="2412" spans="2:2" x14ac:dyDescent="0.35">
      <c r="B2412"/>
    </row>
    <row r="2413" spans="2:2" x14ac:dyDescent="0.35">
      <c r="B2413"/>
    </row>
    <row r="2414" spans="2:2" x14ac:dyDescent="0.35">
      <c r="B2414"/>
    </row>
    <row r="2415" spans="2:2" x14ac:dyDescent="0.35">
      <c r="B2415"/>
    </row>
    <row r="2416" spans="2:2" x14ac:dyDescent="0.35">
      <c r="B2416"/>
    </row>
    <row r="2417" spans="2:2" x14ac:dyDescent="0.35">
      <c r="B2417"/>
    </row>
    <row r="2418" spans="2:2" x14ac:dyDescent="0.35">
      <c r="B2418"/>
    </row>
    <row r="2419" spans="2:2" x14ac:dyDescent="0.35">
      <c r="B2419"/>
    </row>
    <row r="2420" spans="2:2" x14ac:dyDescent="0.35">
      <c r="B2420"/>
    </row>
    <row r="2421" spans="2:2" x14ac:dyDescent="0.35">
      <c r="B2421"/>
    </row>
    <row r="2422" spans="2:2" x14ac:dyDescent="0.35">
      <c r="B2422"/>
    </row>
    <row r="2423" spans="2:2" x14ac:dyDescent="0.35">
      <c r="B2423"/>
    </row>
    <row r="2424" spans="2:2" x14ac:dyDescent="0.35">
      <c r="B2424"/>
    </row>
    <row r="2425" spans="2:2" x14ac:dyDescent="0.35">
      <c r="B2425"/>
    </row>
    <row r="2426" spans="2:2" x14ac:dyDescent="0.35">
      <c r="B2426"/>
    </row>
    <row r="2427" spans="2:2" x14ac:dyDescent="0.35">
      <c r="B2427"/>
    </row>
    <row r="2428" spans="2:2" x14ac:dyDescent="0.35">
      <c r="B2428"/>
    </row>
    <row r="2429" spans="2:2" x14ac:dyDescent="0.35">
      <c r="B2429"/>
    </row>
    <row r="2430" spans="2:2" x14ac:dyDescent="0.35">
      <c r="B2430"/>
    </row>
    <row r="2431" spans="2:2" x14ac:dyDescent="0.35">
      <c r="B2431"/>
    </row>
    <row r="2432" spans="2:2" x14ac:dyDescent="0.35">
      <c r="B2432"/>
    </row>
    <row r="2433" spans="2:2" x14ac:dyDescent="0.35">
      <c r="B2433"/>
    </row>
    <row r="2434" spans="2:2" x14ac:dyDescent="0.35">
      <c r="B2434"/>
    </row>
    <row r="2435" spans="2:2" x14ac:dyDescent="0.35">
      <c r="B2435"/>
    </row>
    <row r="2436" spans="2:2" x14ac:dyDescent="0.35">
      <c r="B2436"/>
    </row>
    <row r="2437" spans="2:2" x14ac:dyDescent="0.35">
      <c r="B2437"/>
    </row>
    <row r="2438" spans="2:2" x14ac:dyDescent="0.35">
      <c r="B2438"/>
    </row>
    <row r="2439" spans="2:2" x14ac:dyDescent="0.35">
      <c r="B2439"/>
    </row>
    <row r="2440" spans="2:2" x14ac:dyDescent="0.35">
      <c r="B2440"/>
    </row>
    <row r="2441" spans="2:2" x14ac:dyDescent="0.35">
      <c r="B2441"/>
    </row>
    <row r="2442" spans="2:2" x14ac:dyDescent="0.35">
      <c r="B2442"/>
    </row>
    <row r="2443" spans="2:2" x14ac:dyDescent="0.35">
      <c r="B2443"/>
    </row>
    <row r="2444" spans="2:2" x14ac:dyDescent="0.35">
      <c r="B2444"/>
    </row>
    <row r="2445" spans="2:2" x14ac:dyDescent="0.35">
      <c r="B2445"/>
    </row>
    <row r="2446" spans="2:2" x14ac:dyDescent="0.35">
      <c r="B2446"/>
    </row>
    <row r="2447" spans="2:2" x14ac:dyDescent="0.35">
      <c r="B2447"/>
    </row>
    <row r="2448" spans="2:2" x14ac:dyDescent="0.35">
      <c r="B2448"/>
    </row>
    <row r="2449" spans="2:2" x14ac:dyDescent="0.35">
      <c r="B2449"/>
    </row>
    <row r="2450" spans="2:2" x14ac:dyDescent="0.35">
      <c r="B2450"/>
    </row>
    <row r="2451" spans="2:2" x14ac:dyDescent="0.35">
      <c r="B2451"/>
    </row>
    <row r="2452" spans="2:2" x14ac:dyDescent="0.35">
      <c r="B2452"/>
    </row>
    <row r="2453" spans="2:2" x14ac:dyDescent="0.35">
      <c r="B2453"/>
    </row>
    <row r="2454" spans="2:2" x14ac:dyDescent="0.35">
      <c r="B2454"/>
    </row>
    <row r="2455" spans="2:2" x14ac:dyDescent="0.35">
      <c r="B2455"/>
    </row>
    <row r="2456" spans="2:2" x14ac:dyDescent="0.35">
      <c r="B2456"/>
    </row>
    <row r="2457" spans="2:2" x14ac:dyDescent="0.35">
      <c r="B2457"/>
    </row>
    <row r="2458" spans="2:2" x14ac:dyDescent="0.35">
      <c r="B2458"/>
    </row>
    <row r="2459" spans="2:2" x14ac:dyDescent="0.35">
      <c r="B2459"/>
    </row>
    <row r="2460" spans="2:2" x14ac:dyDescent="0.35">
      <c r="B2460"/>
    </row>
    <row r="2461" spans="2:2" x14ac:dyDescent="0.35">
      <c r="B2461"/>
    </row>
    <row r="2462" spans="2:2" x14ac:dyDescent="0.35">
      <c r="B2462"/>
    </row>
    <row r="2463" spans="2:2" x14ac:dyDescent="0.35">
      <c r="B2463"/>
    </row>
    <row r="2464" spans="2:2" x14ac:dyDescent="0.35">
      <c r="B2464"/>
    </row>
    <row r="2465" spans="2:2" x14ac:dyDescent="0.35">
      <c r="B2465"/>
    </row>
    <row r="2466" spans="2:2" x14ac:dyDescent="0.35">
      <c r="B2466"/>
    </row>
    <row r="2467" spans="2:2" x14ac:dyDescent="0.35">
      <c r="B2467"/>
    </row>
    <row r="2468" spans="2:2" x14ac:dyDescent="0.35">
      <c r="B2468"/>
    </row>
    <row r="2469" spans="2:2" x14ac:dyDescent="0.35">
      <c r="B2469"/>
    </row>
    <row r="2470" spans="2:2" x14ac:dyDescent="0.35">
      <c r="B2470"/>
    </row>
    <row r="2471" spans="2:2" x14ac:dyDescent="0.35">
      <c r="B2471"/>
    </row>
    <row r="2472" spans="2:2" x14ac:dyDescent="0.35">
      <c r="B2472"/>
    </row>
    <row r="2473" spans="2:2" x14ac:dyDescent="0.35">
      <c r="B2473"/>
    </row>
    <row r="2474" spans="2:2" x14ac:dyDescent="0.35">
      <c r="B2474"/>
    </row>
    <row r="2475" spans="2:2" x14ac:dyDescent="0.35">
      <c r="B2475"/>
    </row>
    <row r="2476" spans="2:2" x14ac:dyDescent="0.35">
      <c r="B2476"/>
    </row>
    <row r="2477" spans="2:2" x14ac:dyDescent="0.35">
      <c r="B2477"/>
    </row>
    <row r="2478" spans="2:2" x14ac:dyDescent="0.35">
      <c r="B2478"/>
    </row>
    <row r="2479" spans="2:2" x14ac:dyDescent="0.35">
      <c r="B2479"/>
    </row>
    <row r="2480" spans="2:2" x14ac:dyDescent="0.35">
      <c r="B2480"/>
    </row>
    <row r="2481" spans="2:2" x14ac:dyDescent="0.35">
      <c r="B2481"/>
    </row>
    <row r="2482" spans="2:2" x14ac:dyDescent="0.35">
      <c r="B2482"/>
    </row>
    <row r="2483" spans="2:2" x14ac:dyDescent="0.35">
      <c r="B2483"/>
    </row>
    <row r="2484" spans="2:2" x14ac:dyDescent="0.35">
      <c r="B2484"/>
    </row>
    <row r="2485" spans="2:2" x14ac:dyDescent="0.35">
      <c r="B2485"/>
    </row>
    <row r="2486" spans="2:2" x14ac:dyDescent="0.35">
      <c r="B2486"/>
    </row>
    <row r="2487" spans="2:2" x14ac:dyDescent="0.35">
      <c r="B2487"/>
    </row>
    <row r="2488" spans="2:2" x14ac:dyDescent="0.35">
      <c r="B2488"/>
    </row>
    <row r="2489" spans="2:2" x14ac:dyDescent="0.35">
      <c r="B2489"/>
    </row>
    <row r="2490" spans="2:2" x14ac:dyDescent="0.35">
      <c r="B2490"/>
    </row>
    <row r="2491" spans="2:2" x14ac:dyDescent="0.35">
      <c r="B2491"/>
    </row>
    <row r="2492" spans="2:2" x14ac:dyDescent="0.35">
      <c r="B2492"/>
    </row>
    <row r="2493" spans="2:2" x14ac:dyDescent="0.35">
      <c r="B2493"/>
    </row>
    <row r="2494" spans="2:2" x14ac:dyDescent="0.35">
      <c r="B2494"/>
    </row>
    <row r="2495" spans="2:2" x14ac:dyDescent="0.35">
      <c r="B2495"/>
    </row>
    <row r="2496" spans="2:2" x14ac:dyDescent="0.35">
      <c r="B2496"/>
    </row>
    <row r="2497" spans="2:2" x14ac:dyDescent="0.35">
      <c r="B2497"/>
    </row>
    <row r="2498" spans="2:2" x14ac:dyDescent="0.35">
      <c r="B2498"/>
    </row>
    <row r="2499" spans="2:2" x14ac:dyDescent="0.35">
      <c r="B2499"/>
    </row>
    <row r="2500" spans="2:2" x14ac:dyDescent="0.35">
      <c r="B2500"/>
    </row>
    <row r="2501" spans="2:2" x14ac:dyDescent="0.35">
      <c r="B2501"/>
    </row>
    <row r="2502" spans="2:2" x14ac:dyDescent="0.35">
      <c r="B2502"/>
    </row>
    <row r="2503" spans="2:2" x14ac:dyDescent="0.35">
      <c r="B2503"/>
    </row>
    <row r="2504" spans="2:2" x14ac:dyDescent="0.35">
      <c r="B2504"/>
    </row>
    <row r="2505" spans="2:2" x14ac:dyDescent="0.35">
      <c r="B2505"/>
    </row>
    <row r="2506" spans="2:2" x14ac:dyDescent="0.35">
      <c r="B2506"/>
    </row>
    <row r="2507" spans="2:2" x14ac:dyDescent="0.35">
      <c r="B2507"/>
    </row>
    <row r="2508" spans="2:2" x14ac:dyDescent="0.35">
      <c r="B2508"/>
    </row>
    <row r="2509" spans="2:2" x14ac:dyDescent="0.35">
      <c r="B2509"/>
    </row>
    <row r="2510" spans="2:2" x14ac:dyDescent="0.35">
      <c r="B2510"/>
    </row>
    <row r="2511" spans="2:2" x14ac:dyDescent="0.35">
      <c r="B2511"/>
    </row>
    <row r="2512" spans="2:2" x14ac:dyDescent="0.35">
      <c r="B2512"/>
    </row>
    <row r="2513" spans="2:2" x14ac:dyDescent="0.35">
      <c r="B2513"/>
    </row>
    <row r="2514" spans="2:2" x14ac:dyDescent="0.35">
      <c r="B2514"/>
    </row>
    <row r="2515" spans="2:2" x14ac:dyDescent="0.35">
      <c r="B2515"/>
    </row>
    <row r="2516" spans="2:2" x14ac:dyDescent="0.35">
      <c r="B2516"/>
    </row>
    <row r="2517" spans="2:2" x14ac:dyDescent="0.35">
      <c r="B2517"/>
    </row>
    <row r="2518" spans="2:2" x14ac:dyDescent="0.35">
      <c r="B2518"/>
    </row>
    <row r="2519" spans="2:2" x14ac:dyDescent="0.35">
      <c r="B2519"/>
    </row>
    <row r="2520" spans="2:2" x14ac:dyDescent="0.35">
      <c r="B2520"/>
    </row>
    <row r="2521" spans="2:2" x14ac:dyDescent="0.35">
      <c r="B2521"/>
    </row>
    <row r="2522" spans="2:2" x14ac:dyDescent="0.35">
      <c r="B2522"/>
    </row>
    <row r="2523" spans="2:2" x14ac:dyDescent="0.35">
      <c r="B2523"/>
    </row>
    <row r="2524" spans="2:2" x14ac:dyDescent="0.35">
      <c r="B2524"/>
    </row>
    <row r="2525" spans="2:2" x14ac:dyDescent="0.35">
      <c r="B2525"/>
    </row>
    <row r="2526" spans="2:2" x14ac:dyDescent="0.35">
      <c r="B2526"/>
    </row>
    <row r="2527" spans="2:2" x14ac:dyDescent="0.35">
      <c r="B2527"/>
    </row>
    <row r="2528" spans="2:2" x14ac:dyDescent="0.35">
      <c r="B2528"/>
    </row>
    <row r="2529" spans="2:2" x14ac:dyDescent="0.35">
      <c r="B2529"/>
    </row>
    <row r="2530" spans="2:2" x14ac:dyDescent="0.35">
      <c r="B2530"/>
    </row>
    <row r="2531" spans="2:2" x14ac:dyDescent="0.35">
      <c r="B2531"/>
    </row>
    <row r="2532" spans="2:2" x14ac:dyDescent="0.35">
      <c r="B2532"/>
    </row>
    <row r="2533" spans="2:2" x14ac:dyDescent="0.35">
      <c r="B2533"/>
    </row>
    <row r="2534" spans="2:2" x14ac:dyDescent="0.35">
      <c r="B2534"/>
    </row>
    <row r="2535" spans="2:2" x14ac:dyDescent="0.35">
      <c r="B2535"/>
    </row>
    <row r="2536" spans="2:2" x14ac:dyDescent="0.35">
      <c r="B2536"/>
    </row>
    <row r="2537" spans="2:2" x14ac:dyDescent="0.35">
      <c r="B2537"/>
    </row>
    <row r="2538" spans="2:2" x14ac:dyDescent="0.35">
      <c r="B2538"/>
    </row>
    <row r="2539" spans="2:2" x14ac:dyDescent="0.35">
      <c r="B2539"/>
    </row>
    <row r="2540" spans="2:2" x14ac:dyDescent="0.35">
      <c r="B2540"/>
    </row>
    <row r="2541" spans="2:2" x14ac:dyDescent="0.35">
      <c r="B2541"/>
    </row>
    <row r="2542" spans="2:2" x14ac:dyDescent="0.35">
      <c r="B2542"/>
    </row>
    <row r="2543" spans="2:2" x14ac:dyDescent="0.35">
      <c r="B2543"/>
    </row>
    <row r="2544" spans="2:2" x14ac:dyDescent="0.35">
      <c r="B2544"/>
    </row>
    <row r="2545" spans="2:2" x14ac:dyDescent="0.35">
      <c r="B2545"/>
    </row>
    <row r="2546" spans="2:2" x14ac:dyDescent="0.35">
      <c r="B2546"/>
    </row>
    <row r="2547" spans="2:2" x14ac:dyDescent="0.35">
      <c r="B2547"/>
    </row>
    <row r="2548" spans="2:2" x14ac:dyDescent="0.35">
      <c r="B2548"/>
    </row>
    <row r="2549" spans="2:2" x14ac:dyDescent="0.35">
      <c r="B2549"/>
    </row>
    <row r="2550" spans="2:2" x14ac:dyDescent="0.35">
      <c r="B2550"/>
    </row>
    <row r="2551" spans="2:2" x14ac:dyDescent="0.35">
      <c r="B2551"/>
    </row>
    <row r="2552" spans="2:2" x14ac:dyDescent="0.35">
      <c r="B2552"/>
    </row>
    <row r="2553" spans="2:2" x14ac:dyDescent="0.35">
      <c r="B2553"/>
    </row>
    <row r="2554" spans="2:2" x14ac:dyDescent="0.35">
      <c r="B2554"/>
    </row>
    <row r="2555" spans="2:2" x14ac:dyDescent="0.35">
      <c r="B2555"/>
    </row>
    <row r="2556" spans="2:2" x14ac:dyDescent="0.35">
      <c r="B2556"/>
    </row>
    <row r="2557" spans="2:2" x14ac:dyDescent="0.35">
      <c r="B2557"/>
    </row>
    <row r="2558" spans="2:2" x14ac:dyDescent="0.35">
      <c r="B2558"/>
    </row>
    <row r="2559" spans="2:2" x14ac:dyDescent="0.35">
      <c r="B2559"/>
    </row>
    <row r="2560" spans="2:2" x14ac:dyDescent="0.35">
      <c r="B2560"/>
    </row>
    <row r="2561" spans="2:2" x14ac:dyDescent="0.35">
      <c r="B2561"/>
    </row>
    <row r="2562" spans="2:2" x14ac:dyDescent="0.35">
      <c r="B2562"/>
    </row>
    <row r="2563" spans="2:2" x14ac:dyDescent="0.35">
      <c r="B2563"/>
    </row>
    <row r="2564" spans="2:2" x14ac:dyDescent="0.35">
      <c r="B2564"/>
    </row>
    <row r="2565" spans="2:2" x14ac:dyDescent="0.35">
      <c r="B2565"/>
    </row>
    <row r="2566" spans="2:2" x14ac:dyDescent="0.35">
      <c r="B2566"/>
    </row>
    <row r="2567" spans="2:2" x14ac:dyDescent="0.35">
      <c r="B2567"/>
    </row>
    <row r="2568" spans="2:2" x14ac:dyDescent="0.35">
      <c r="B2568"/>
    </row>
    <row r="2569" spans="2:2" x14ac:dyDescent="0.35">
      <c r="B2569"/>
    </row>
    <row r="2570" spans="2:2" x14ac:dyDescent="0.35">
      <c r="B2570"/>
    </row>
    <row r="2571" spans="2:2" x14ac:dyDescent="0.35">
      <c r="B2571"/>
    </row>
    <row r="2572" spans="2:2" x14ac:dyDescent="0.35">
      <c r="B2572"/>
    </row>
    <row r="2573" spans="2:2" x14ac:dyDescent="0.35">
      <c r="B2573"/>
    </row>
    <row r="2574" spans="2:2" x14ac:dyDescent="0.35">
      <c r="B2574"/>
    </row>
    <row r="2575" spans="2:2" x14ac:dyDescent="0.35">
      <c r="B2575"/>
    </row>
    <row r="2576" spans="2:2" x14ac:dyDescent="0.35">
      <c r="B2576"/>
    </row>
    <row r="2577" spans="2:2" x14ac:dyDescent="0.35">
      <c r="B2577"/>
    </row>
    <row r="2578" spans="2:2" x14ac:dyDescent="0.35">
      <c r="B2578"/>
    </row>
    <row r="2579" spans="2:2" x14ac:dyDescent="0.35">
      <c r="B2579"/>
    </row>
    <row r="2580" spans="2:2" x14ac:dyDescent="0.35">
      <c r="B2580"/>
    </row>
    <row r="2581" spans="2:2" x14ac:dyDescent="0.35">
      <c r="B2581"/>
    </row>
    <row r="2582" spans="2:2" x14ac:dyDescent="0.35">
      <c r="B2582"/>
    </row>
    <row r="2583" spans="2:2" x14ac:dyDescent="0.35">
      <c r="B2583"/>
    </row>
    <row r="2584" spans="2:2" x14ac:dyDescent="0.35">
      <c r="B2584"/>
    </row>
    <row r="2585" spans="2:2" x14ac:dyDescent="0.35">
      <c r="B2585"/>
    </row>
    <row r="2586" spans="2:2" x14ac:dyDescent="0.35">
      <c r="B2586"/>
    </row>
    <row r="2587" spans="2:2" x14ac:dyDescent="0.35">
      <c r="B2587"/>
    </row>
    <row r="2588" spans="2:2" x14ac:dyDescent="0.35">
      <c r="B2588"/>
    </row>
    <row r="2589" spans="2:2" x14ac:dyDescent="0.35">
      <c r="B2589"/>
    </row>
    <row r="2590" spans="2:2" x14ac:dyDescent="0.35">
      <c r="B2590"/>
    </row>
    <row r="2591" spans="2:2" x14ac:dyDescent="0.35">
      <c r="B2591"/>
    </row>
    <row r="2592" spans="2:2" x14ac:dyDescent="0.35">
      <c r="B2592"/>
    </row>
    <row r="2593" spans="2:2" x14ac:dyDescent="0.35">
      <c r="B2593"/>
    </row>
    <row r="2594" spans="2:2" x14ac:dyDescent="0.35">
      <c r="B2594"/>
    </row>
    <row r="2595" spans="2:2" x14ac:dyDescent="0.35">
      <c r="B2595"/>
    </row>
    <row r="2596" spans="2:2" x14ac:dyDescent="0.35">
      <c r="B2596"/>
    </row>
    <row r="2597" spans="2:2" x14ac:dyDescent="0.35">
      <c r="B2597"/>
    </row>
    <row r="2598" spans="2:2" x14ac:dyDescent="0.35">
      <c r="B2598"/>
    </row>
    <row r="2599" spans="2:2" x14ac:dyDescent="0.35">
      <c r="B2599"/>
    </row>
    <row r="2600" spans="2:2" x14ac:dyDescent="0.35">
      <c r="B2600"/>
    </row>
    <row r="2601" spans="2:2" x14ac:dyDescent="0.35">
      <c r="B2601"/>
    </row>
    <row r="2602" spans="2:2" x14ac:dyDescent="0.35">
      <c r="B2602"/>
    </row>
    <row r="2603" spans="2:2" x14ac:dyDescent="0.35">
      <c r="B2603"/>
    </row>
    <row r="2604" spans="2:2" x14ac:dyDescent="0.35">
      <c r="B2604"/>
    </row>
    <row r="2605" spans="2:2" x14ac:dyDescent="0.35">
      <c r="B2605"/>
    </row>
    <row r="2606" spans="2:2" x14ac:dyDescent="0.35">
      <c r="B2606"/>
    </row>
    <row r="2607" spans="2:2" x14ac:dyDescent="0.35">
      <c r="B2607"/>
    </row>
    <row r="2608" spans="2:2" x14ac:dyDescent="0.35">
      <c r="B2608"/>
    </row>
    <row r="2609" spans="2:2" x14ac:dyDescent="0.35">
      <c r="B2609"/>
    </row>
    <row r="2610" spans="2:2" x14ac:dyDescent="0.35">
      <c r="B2610"/>
    </row>
    <row r="2611" spans="2:2" x14ac:dyDescent="0.35">
      <c r="B2611"/>
    </row>
    <row r="2612" spans="2:2" x14ac:dyDescent="0.35">
      <c r="B2612"/>
    </row>
    <row r="2613" spans="2:2" x14ac:dyDescent="0.35">
      <c r="B2613"/>
    </row>
    <row r="2614" spans="2:2" x14ac:dyDescent="0.35">
      <c r="B2614"/>
    </row>
    <row r="2615" spans="2:2" x14ac:dyDescent="0.35">
      <c r="B2615"/>
    </row>
    <row r="2616" spans="2:2" x14ac:dyDescent="0.35">
      <c r="B2616"/>
    </row>
    <row r="2617" spans="2:2" x14ac:dyDescent="0.35">
      <c r="B2617"/>
    </row>
    <row r="2618" spans="2:2" x14ac:dyDescent="0.35">
      <c r="B2618"/>
    </row>
    <row r="2619" spans="2:2" x14ac:dyDescent="0.35">
      <c r="B2619"/>
    </row>
    <row r="2620" spans="2:2" x14ac:dyDescent="0.35">
      <c r="B2620"/>
    </row>
    <row r="2621" spans="2:2" x14ac:dyDescent="0.35">
      <c r="B2621"/>
    </row>
    <row r="2622" spans="2:2" x14ac:dyDescent="0.35">
      <c r="B2622"/>
    </row>
    <row r="2623" spans="2:2" x14ac:dyDescent="0.35">
      <c r="B2623"/>
    </row>
    <row r="2624" spans="2:2" x14ac:dyDescent="0.35">
      <c r="B2624"/>
    </row>
    <row r="2625" spans="2:2" x14ac:dyDescent="0.35">
      <c r="B2625"/>
    </row>
    <row r="2626" spans="2:2" x14ac:dyDescent="0.35">
      <c r="B2626"/>
    </row>
    <row r="2627" spans="2:2" x14ac:dyDescent="0.35">
      <c r="B2627"/>
    </row>
    <row r="2628" spans="2:2" x14ac:dyDescent="0.35">
      <c r="B2628"/>
    </row>
    <row r="2629" spans="2:2" x14ac:dyDescent="0.35">
      <c r="B2629"/>
    </row>
    <row r="2630" spans="2:2" x14ac:dyDescent="0.35">
      <c r="B2630"/>
    </row>
    <row r="2631" spans="2:2" x14ac:dyDescent="0.35">
      <c r="B2631"/>
    </row>
    <row r="2632" spans="2:2" x14ac:dyDescent="0.35">
      <c r="B2632"/>
    </row>
    <row r="2633" spans="2:2" x14ac:dyDescent="0.35">
      <c r="B2633"/>
    </row>
    <row r="2634" spans="2:2" x14ac:dyDescent="0.35">
      <c r="B2634"/>
    </row>
    <row r="2635" spans="2:2" x14ac:dyDescent="0.35">
      <c r="B2635"/>
    </row>
    <row r="2636" spans="2:2" x14ac:dyDescent="0.35">
      <c r="B2636"/>
    </row>
    <row r="2637" spans="2:2" x14ac:dyDescent="0.35">
      <c r="B2637"/>
    </row>
    <row r="2638" spans="2:2" x14ac:dyDescent="0.35">
      <c r="B2638"/>
    </row>
    <row r="2639" spans="2:2" x14ac:dyDescent="0.35">
      <c r="B2639"/>
    </row>
    <row r="2640" spans="2:2" x14ac:dyDescent="0.35">
      <c r="B2640"/>
    </row>
    <row r="2641" spans="2:2" x14ac:dyDescent="0.35">
      <c r="B2641"/>
    </row>
    <row r="2642" spans="2:2" x14ac:dyDescent="0.35">
      <c r="B2642"/>
    </row>
    <row r="2643" spans="2:2" x14ac:dyDescent="0.35">
      <c r="B2643"/>
    </row>
    <row r="2644" spans="2:2" x14ac:dyDescent="0.35">
      <c r="B2644"/>
    </row>
    <row r="2645" spans="2:2" x14ac:dyDescent="0.35">
      <c r="B2645"/>
    </row>
    <row r="2646" spans="2:2" x14ac:dyDescent="0.35">
      <c r="B2646"/>
    </row>
    <row r="2647" spans="2:2" x14ac:dyDescent="0.35">
      <c r="B2647"/>
    </row>
    <row r="2648" spans="2:2" x14ac:dyDescent="0.35">
      <c r="B2648"/>
    </row>
    <row r="2649" spans="2:2" x14ac:dyDescent="0.35">
      <c r="B2649"/>
    </row>
    <row r="2650" spans="2:2" x14ac:dyDescent="0.35">
      <c r="B2650"/>
    </row>
    <row r="2651" spans="2:2" x14ac:dyDescent="0.35">
      <c r="B2651"/>
    </row>
    <row r="2652" spans="2:2" x14ac:dyDescent="0.35">
      <c r="B2652"/>
    </row>
    <row r="2653" spans="2:2" x14ac:dyDescent="0.35">
      <c r="B2653"/>
    </row>
    <row r="2654" spans="2:2" x14ac:dyDescent="0.35">
      <c r="B2654"/>
    </row>
    <row r="2655" spans="2:2" x14ac:dyDescent="0.35">
      <c r="B2655"/>
    </row>
    <row r="2656" spans="2:2" x14ac:dyDescent="0.35">
      <c r="B2656"/>
    </row>
    <row r="2657" spans="2:2" x14ac:dyDescent="0.35">
      <c r="B2657"/>
    </row>
    <row r="2658" spans="2:2" x14ac:dyDescent="0.35">
      <c r="B2658"/>
    </row>
    <row r="2659" spans="2:2" x14ac:dyDescent="0.35">
      <c r="B2659"/>
    </row>
    <row r="2660" spans="2:2" x14ac:dyDescent="0.35">
      <c r="B2660"/>
    </row>
    <row r="2661" spans="2:2" x14ac:dyDescent="0.35">
      <c r="B2661"/>
    </row>
    <row r="2662" spans="2:2" x14ac:dyDescent="0.35">
      <c r="B2662"/>
    </row>
    <row r="2663" spans="2:2" x14ac:dyDescent="0.35">
      <c r="B2663"/>
    </row>
    <row r="2664" spans="2:2" x14ac:dyDescent="0.35">
      <c r="B2664"/>
    </row>
    <row r="2665" spans="2:2" x14ac:dyDescent="0.35">
      <c r="B2665"/>
    </row>
    <row r="2666" spans="2:2" x14ac:dyDescent="0.35">
      <c r="B2666"/>
    </row>
    <row r="2667" spans="2:2" x14ac:dyDescent="0.35">
      <c r="B2667"/>
    </row>
    <row r="2668" spans="2:2" x14ac:dyDescent="0.35">
      <c r="B2668"/>
    </row>
    <row r="2669" spans="2:2" x14ac:dyDescent="0.35">
      <c r="B2669"/>
    </row>
    <row r="2670" spans="2:2" x14ac:dyDescent="0.35">
      <c r="B2670"/>
    </row>
    <row r="2671" spans="2:2" x14ac:dyDescent="0.35">
      <c r="B2671"/>
    </row>
    <row r="2672" spans="2:2" x14ac:dyDescent="0.35">
      <c r="B2672"/>
    </row>
    <row r="2673" spans="2:2" x14ac:dyDescent="0.35">
      <c r="B2673"/>
    </row>
    <row r="2674" spans="2:2" x14ac:dyDescent="0.35">
      <c r="B2674"/>
    </row>
    <row r="2675" spans="2:2" x14ac:dyDescent="0.35">
      <c r="B2675"/>
    </row>
    <row r="2676" spans="2:2" x14ac:dyDescent="0.35">
      <c r="B2676"/>
    </row>
    <row r="2677" spans="2:2" x14ac:dyDescent="0.35">
      <c r="B2677"/>
    </row>
    <row r="2678" spans="2:2" x14ac:dyDescent="0.35">
      <c r="B2678"/>
    </row>
    <row r="2679" spans="2:2" x14ac:dyDescent="0.35">
      <c r="B2679"/>
    </row>
    <row r="2680" spans="2:2" x14ac:dyDescent="0.35">
      <c r="B2680"/>
    </row>
    <row r="2681" spans="2:2" x14ac:dyDescent="0.35">
      <c r="B2681"/>
    </row>
    <row r="2682" spans="2:2" x14ac:dyDescent="0.35">
      <c r="B2682"/>
    </row>
    <row r="2683" spans="2:2" x14ac:dyDescent="0.35">
      <c r="B2683"/>
    </row>
    <row r="2684" spans="2:2" x14ac:dyDescent="0.35">
      <c r="B2684"/>
    </row>
    <row r="2685" spans="2:2" x14ac:dyDescent="0.35">
      <c r="B2685"/>
    </row>
    <row r="2686" spans="2:2" x14ac:dyDescent="0.35">
      <c r="B2686"/>
    </row>
    <row r="2687" spans="2:2" x14ac:dyDescent="0.35">
      <c r="B2687"/>
    </row>
    <row r="2688" spans="2:2" x14ac:dyDescent="0.35">
      <c r="B2688"/>
    </row>
    <row r="2689" spans="2:2" x14ac:dyDescent="0.35">
      <c r="B2689"/>
    </row>
    <row r="2690" spans="2:2" x14ac:dyDescent="0.35">
      <c r="B2690"/>
    </row>
    <row r="2691" spans="2:2" x14ac:dyDescent="0.35">
      <c r="B2691"/>
    </row>
    <row r="2692" spans="2:2" x14ac:dyDescent="0.35">
      <c r="B2692"/>
    </row>
    <row r="2693" spans="2:2" x14ac:dyDescent="0.35">
      <c r="B2693"/>
    </row>
    <row r="2694" spans="2:2" x14ac:dyDescent="0.35">
      <c r="B2694"/>
    </row>
    <row r="2695" spans="2:2" x14ac:dyDescent="0.35">
      <c r="B2695"/>
    </row>
    <row r="2696" spans="2:2" x14ac:dyDescent="0.35">
      <c r="B2696"/>
    </row>
    <row r="2697" spans="2:2" x14ac:dyDescent="0.35">
      <c r="B2697"/>
    </row>
    <row r="2698" spans="2:2" x14ac:dyDescent="0.35">
      <c r="B2698"/>
    </row>
    <row r="2699" spans="2:2" x14ac:dyDescent="0.35">
      <c r="B2699"/>
    </row>
    <row r="2700" spans="2:2" x14ac:dyDescent="0.35">
      <c r="B2700"/>
    </row>
    <row r="2701" spans="2:2" x14ac:dyDescent="0.35">
      <c r="B2701"/>
    </row>
    <row r="2702" spans="2:2" x14ac:dyDescent="0.35">
      <c r="B2702"/>
    </row>
    <row r="2703" spans="2:2" x14ac:dyDescent="0.35">
      <c r="B2703"/>
    </row>
    <row r="2704" spans="2:2" x14ac:dyDescent="0.35">
      <c r="B2704"/>
    </row>
    <row r="2705" spans="2:2" x14ac:dyDescent="0.35">
      <c r="B2705"/>
    </row>
    <row r="2706" spans="2:2" x14ac:dyDescent="0.35">
      <c r="B2706"/>
    </row>
    <row r="2707" spans="2:2" x14ac:dyDescent="0.35">
      <c r="B2707"/>
    </row>
    <row r="2708" spans="2:2" x14ac:dyDescent="0.35">
      <c r="B2708"/>
    </row>
    <row r="2709" spans="2:2" x14ac:dyDescent="0.35">
      <c r="B2709"/>
    </row>
    <row r="2710" spans="2:2" x14ac:dyDescent="0.35">
      <c r="B2710"/>
    </row>
    <row r="2711" spans="2:2" x14ac:dyDescent="0.35">
      <c r="B2711"/>
    </row>
    <row r="2712" spans="2:2" x14ac:dyDescent="0.35">
      <c r="B2712"/>
    </row>
    <row r="2713" spans="2:2" x14ac:dyDescent="0.35">
      <c r="B2713"/>
    </row>
    <row r="2714" spans="2:2" x14ac:dyDescent="0.35">
      <c r="B2714"/>
    </row>
    <row r="2715" spans="2:2" x14ac:dyDescent="0.35">
      <c r="B2715"/>
    </row>
    <row r="2716" spans="2:2" x14ac:dyDescent="0.35">
      <c r="B2716"/>
    </row>
    <row r="2717" spans="2:2" x14ac:dyDescent="0.35">
      <c r="B2717"/>
    </row>
    <row r="2718" spans="2:2" x14ac:dyDescent="0.35">
      <c r="B2718"/>
    </row>
    <row r="2719" spans="2:2" x14ac:dyDescent="0.35">
      <c r="B2719"/>
    </row>
    <row r="2720" spans="2:2" x14ac:dyDescent="0.35">
      <c r="B2720"/>
    </row>
    <row r="2721" spans="2:2" x14ac:dyDescent="0.35">
      <c r="B2721"/>
    </row>
    <row r="2722" spans="2:2" x14ac:dyDescent="0.35">
      <c r="B2722"/>
    </row>
    <row r="2723" spans="2:2" x14ac:dyDescent="0.35">
      <c r="B2723"/>
    </row>
    <row r="2724" spans="2:2" x14ac:dyDescent="0.35">
      <c r="B2724"/>
    </row>
    <row r="2725" spans="2:2" x14ac:dyDescent="0.35">
      <c r="B2725"/>
    </row>
    <row r="2726" spans="2:2" x14ac:dyDescent="0.35">
      <c r="B2726"/>
    </row>
    <row r="2727" spans="2:2" x14ac:dyDescent="0.35">
      <c r="B2727"/>
    </row>
    <row r="2728" spans="2:2" x14ac:dyDescent="0.35">
      <c r="B2728"/>
    </row>
    <row r="2729" spans="2:2" x14ac:dyDescent="0.35">
      <c r="B2729"/>
    </row>
    <row r="2730" spans="2:2" x14ac:dyDescent="0.35">
      <c r="B2730"/>
    </row>
    <row r="2731" spans="2:2" x14ac:dyDescent="0.35">
      <c r="B2731"/>
    </row>
    <row r="2732" spans="2:2" x14ac:dyDescent="0.35">
      <c r="B2732"/>
    </row>
    <row r="2733" spans="2:2" x14ac:dyDescent="0.35">
      <c r="B2733"/>
    </row>
    <row r="2734" spans="2:2" x14ac:dyDescent="0.35">
      <c r="B2734"/>
    </row>
    <row r="2735" spans="2:2" x14ac:dyDescent="0.35">
      <c r="B2735"/>
    </row>
    <row r="2736" spans="2:2" x14ac:dyDescent="0.35">
      <c r="B2736"/>
    </row>
    <row r="2737" spans="2:2" x14ac:dyDescent="0.35">
      <c r="B2737"/>
    </row>
    <row r="2738" spans="2:2" x14ac:dyDescent="0.35">
      <c r="B2738"/>
    </row>
    <row r="2739" spans="2:2" x14ac:dyDescent="0.35">
      <c r="B2739"/>
    </row>
    <row r="2740" spans="2:2" x14ac:dyDescent="0.35">
      <c r="B2740"/>
    </row>
    <row r="2741" spans="2:2" x14ac:dyDescent="0.35">
      <c r="B2741"/>
    </row>
    <row r="2742" spans="2:2" x14ac:dyDescent="0.35">
      <c r="B2742"/>
    </row>
    <row r="2743" spans="2:2" x14ac:dyDescent="0.35">
      <c r="B2743"/>
    </row>
    <row r="2744" spans="2:2" x14ac:dyDescent="0.35">
      <c r="B2744"/>
    </row>
    <row r="2745" spans="2:2" x14ac:dyDescent="0.35">
      <c r="B2745"/>
    </row>
    <row r="2746" spans="2:2" x14ac:dyDescent="0.35">
      <c r="B2746"/>
    </row>
    <row r="2747" spans="2:2" x14ac:dyDescent="0.35">
      <c r="B2747"/>
    </row>
    <row r="2748" spans="2:2" x14ac:dyDescent="0.35">
      <c r="B2748"/>
    </row>
    <row r="2749" spans="2:2" x14ac:dyDescent="0.35">
      <c r="B2749"/>
    </row>
    <row r="2750" spans="2:2" x14ac:dyDescent="0.35">
      <c r="B2750"/>
    </row>
    <row r="2751" spans="2:2" x14ac:dyDescent="0.35">
      <c r="B2751"/>
    </row>
    <row r="2752" spans="2:2" x14ac:dyDescent="0.35">
      <c r="B2752"/>
    </row>
    <row r="2753" spans="2:2" x14ac:dyDescent="0.35">
      <c r="B2753"/>
    </row>
    <row r="2754" spans="2:2" x14ac:dyDescent="0.35">
      <c r="B2754"/>
    </row>
    <row r="2755" spans="2:2" x14ac:dyDescent="0.35">
      <c r="B2755"/>
    </row>
    <row r="2756" spans="2:2" x14ac:dyDescent="0.35">
      <c r="B2756"/>
    </row>
    <row r="2757" spans="2:2" x14ac:dyDescent="0.35">
      <c r="B2757"/>
    </row>
    <row r="2758" spans="2:2" x14ac:dyDescent="0.35">
      <c r="B2758"/>
    </row>
    <row r="2759" spans="2:2" x14ac:dyDescent="0.35">
      <c r="B2759"/>
    </row>
    <row r="2760" spans="2:2" x14ac:dyDescent="0.35">
      <c r="B2760"/>
    </row>
    <row r="2761" spans="2:2" x14ac:dyDescent="0.35">
      <c r="B2761"/>
    </row>
    <row r="2762" spans="2:2" x14ac:dyDescent="0.35">
      <c r="B2762"/>
    </row>
    <row r="2763" spans="2:2" x14ac:dyDescent="0.35">
      <c r="B2763"/>
    </row>
    <row r="2764" spans="2:2" x14ac:dyDescent="0.35">
      <c r="B2764"/>
    </row>
    <row r="2765" spans="2:2" x14ac:dyDescent="0.35">
      <c r="B2765"/>
    </row>
    <row r="2766" spans="2:2" x14ac:dyDescent="0.35">
      <c r="B2766"/>
    </row>
    <row r="2767" spans="2:2" x14ac:dyDescent="0.35">
      <c r="B2767"/>
    </row>
    <row r="2768" spans="2:2" x14ac:dyDescent="0.35">
      <c r="B2768"/>
    </row>
    <row r="2769" spans="2:2" x14ac:dyDescent="0.35">
      <c r="B2769"/>
    </row>
    <row r="2770" spans="2:2" x14ac:dyDescent="0.35">
      <c r="B2770"/>
    </row>
    <row r="2771" spans="2:2" x14ac:dyDescent="0.35">
      <c r="B2771"/>
    </row>
    <row r="2772" spans="2:2" x14ac:dyDescent="0.35">
      <c r="B2772"/>
    </row>
    <row r="2773" spans="2:2" x14ac:dyDescent="0.35">
      <c r="B2773"/>
    </row>
    <row r="2774" spans="2:2" x14ac:dyDescent="0.35">
      <c r="B2774"/>
    </row>
    <row r="2775" spans="2:2" x14ac:dyDescent="0.35">
      <c r="B2775"/>
    </row>
    <row r="2776" spans="2:2" x14ac:dyDescent="0.35">
      <c r="B2776"/>
    </row>
    <row r="2777" spans="2:2" x14ac:dyDescent="0.35">
      <c r="B2777"/>
    </row>
    <row r="2778" spans="2:2" x14ac:dyDescent="0.35">
      <c r="B2778"/>
    </row>
    <row r="2779" spans="2:2" x14ac:dyDescent="0.35">
      <c r="B2779"/>
    </row>
    <row r="2780" spans="2:2" x14ac:dyDescent="0.35">
      <c r="B2780"/>
    </row>
    <row r="2781" spans="2:2" x14ac:dyDescent="0.35">
      <c r="B2781"/>
    </row>
    <row r="2782" spans="2:2" x14ac:dyDescent="0.35">
      <c r="B2782"/>
    </row>
    <row r="2783" spans="2:2" x14ac:dyDescent="0.35">
      <c r="B2783"/>
    </row>
    <row r="2784" spans="2:2" x14ac:dyDescent="0.35">
      <c r="B2784"/>
    </row>
    <row r="2785" spans="2:2" x14ac:dyDescent="0.35">
      <c r="B2785"/>
    </row>
    <row r="2786" spans="2:2" x14ac:dyDescent="0.35">
      <c r="B2786"/>
    </row>
    <row r="2787" spans="2:2" x14ac:dyDescent="0.35">
      <c r="B2787"/>
    </row>
    <row r="2788" spans="2:2" x14ac:dyDescent="0.35">
      <c r="B2788"/>
    </row>
    <row r="2789" spans="2:2" x14ac:dyDescent="0.35">
      <c r="B2789"/>
    </row>
    <row r="2790" spans="2:2" x14ac:dyDescent="0.35">
      <c r="B2790"/>
    </row>
    <row r="2791" spans="2:2" x14ac:dyDescent="0.35">
      <c r="B2791"/>
    </row>
    <row r="2792" spans="2:2" x14ac:dyDescent="0.35">
      <c r="B2792"/>
    </row>
    <row r="2793" spans="2:2" x14ac:dyDescent="0.35">
      <c r="B2793"/>
    </row>
    <row r="2794" spans="2:2" x14ac:dyDescent="0.35">
      <c r="B2794"/>
    </row>
    <row r="2795" spans="2:2" x14ac:dyDescent="0.35">
      <c r="B2795"/>
    </row>
    <row r="2796" spans="2:2" x14ac:dyDescent="0.35">
      <c r="B2796"/>
    </row>
    <row r="2797" spans="2:2" x14ac:dyDescent="0.35">
      <c r="B2797"/>
    </row>
    <row r="2798" spans="2:2" x14ac:dyDescent="0.35">
      <c r="B2798"/>
    </row>
    <row r="2799" spans="2:2" x14ac:dyDescent="0.35">
      <c r="B2799"/>
    </row>
    <row r="2800" spans="2:2" x14ac:dyDescent="0.35">
      <c r="B2800"/>
    </row>
    <row r="2801" spans="2:2" x14ac:dyDescent="0.35">
      <c r="B2801"/>
    </row>
    <row r="2802" spans="2:2" x14ac:dyDescent="0.35">
      <c r="B2802"/>
    </row>
    <row r="2803" spans="2:2" x14ac:dyDescent="0.35">
      <c r="B2803"/>
    </row>
    <row r="2804" spans="2:2" x14ac:dyDescent="0.35">
      <c r="B2804"/>
    </row>
    <row r="2805" spans="2:2" x14ac:dyDescent="0.35">
      <c r="B2805"/>
    </row>
    <row r="2806" spans="2:2" x14ac:dyDescent="0.35">
      <c r="B2806"/>
    </row>
    <row r="2807" spans="2:2" x14ac:dyDescent="0.35">
      <c r="B2807"/>
    </row>
    <row r="2808" spans="2:2" x14ac:dyDescent="0.35">
      <c r="B2808"/>
    </row>
    <row r="2809" spans="2:2" x14ac:dyDescent="0.35">
      <c r="B2809"/>
    </row>
    <row r="2810" spans="2:2" x14ac:dyDescent="0.35">
      <c r="B2810"/>
    </row>
    <row r="2811" spans="2:2" x14ac:dyDescent="0.35">
      <c r="B2811"/>
    </row>
    <row r="2812" spans="2:2" x14ac:dyDescent="0.35">
      <c r="B2812"/>
    </row>
    <row r="2813" spans="2:2" x14ac:dyDescent="0.35">
      <c r="B2813"/>
    </row>
    <row r="2814" spans="2:2" x14ac:dyDescent="0.35">
      <c r="B2814"/>
    </row>
    <row r="2815" spans="2:2" x14ac:dyDescent="0.35">
      <c r="B2815"/>
    </row>
    <row r="2816" spans="2:2" x14ac:dyDescent="0.35">
      <c r="B2816"/>
    </row>
    <row r="2817" spans="2:2" x14ac:dyDescent="0.35">
      <c r="B2817"/>
    </row>
    <row r="2818" spans="2:2" x14ac:dyDescent="0.35">
      <c r="B2818"/>
    </row>
    <row r="2819" spans="2:2" x14ac:dyDescent="0.35">
      <c r="B2819"/>
    </row>
    <row r="2820" spans="2:2" x14ac:dyDescent="0.35">
      <c r="B2820"/>
    </row>
    <row r="2821" spans="2:2" x14ac:dyDescent="0.35">
      <c r="B2821"/>
    </row>
    <row r="2822" spans="2:2" x14ac:dyDescent="0.35">
      <c r="B2822"/>
    </row>
    <row r="2823" spans="2:2" x14ac:dyDescent="0.35">
      <c r="B2823"/>
    </row>
    <row r="2824" spans="2:2" x14ac:dyDescent="0.35">
      <c r="B2824"/>
    </row>
    <row r="2825" spans="2:2" x14ac:dyDescent="0.35">
      <c r="B2825"/>
    </row>
    <row r="2826" spans="2:2" x14ac:dyDescent="0.35">
      <c r="B2826"/>
    </row>
    <row r="2827" spans="2:2" x14ac:dyDescent="0.35">
      <c r="B2827"/>
    </row>
    <row r="2828" spans="2:2" x14ac:dyDescent="0.35">
      <c r="B2828"/>
    </row>
    <row r="2829" spans="2:2" x14ac:dyDescent="0.35">
      <c r="B2829"/>
    </row>
    <row r="2830" spans="2:2" x14ac:dyDescent="0.35">
      <c r="B2830"/>
    </row>
    <row r="2831" spans="2:2" x14ac:dyDescent="0.35">
      <c r="B2831"/>
    </row>
    <row r="2832" spans="2:2" x14ac:dyDescent="0.35">
      <c r="B2832"/>
    </row>
    <row r="2833" spans="2:2" x14ac:dyDescent="0.35">
      <c r="B2833"/>
    </row>
    <row r="2834" spans="2:2" x14ac:dyDescent="0.35">
      <c r="B2834"/>
    </row>
    <row r="2835" spans="2:2" x14ac:dyDescent="0.35">
      <c r="B2835"/>
    </row>
    <row r="2836" spans="2:2" x14ac:dyDescent="0.35">
      <c r="B2836"/>
    </row>
    <row r="2837" spans="2:2" x14ac:dyDescent="0.35">
      <c r="B2837"/>
    </row>
    <row r="2838" spans="2:2" x14ac:dyDescent="0.35">
      <c r="B2838"/>
    </row>
    <row r="2839" spans="2:2" x14ac:dyDescent="0.35">
      <c r="B2839"/>
    </row>
    <row r="2840" spans="2:2" x14ac:dyDescent="0.35">
      <c r="B2840"/>
    </row>
    <row r="2841" spans="2:2" x14ac:dyDescent="0.35">
      <c r="B2841"/>
    </row>
    <row r="2842" spans="2:2" x14ac:dyDescent="0.35">
      <c r="B2842"/>
    </row>
    <row r="2843" spans="2:2" x14ac:dyDescent="0.35">
      <c r="B2843"/>
    </row>
    <row r="2844" spans="2:2" x14ac:dyDescent="0.35">
      <c r="B2844"/>
    </row>
    <row r="2845" spans="2:2" x14ac:dyDescent="0.35">
      <c r="B2845"/>
    </row>
    <row r="2846" spans="2:2" x14ac:dyDescent="0.35">
      <c r="B2846"/>
    </row>
    <row r="2847" spans="2:2" x14ac:dyDescent="0.35">
      <c r="B2847"/>
    </row>
    <row r="2848" spans="2:2" x14ac:dyDescent="0.35">
      <c r="B2848"/>
    </row>
    <row r="2849" spans="2:2" x14ac:dyDescent="0.35">
      <c r="B2849"/>
    </row>
    <row r="2850" spans="2:2" x14ac:dyDescent="0.35">
      <c r="B2850"/>
    </row>
    <row r="2851" spans="2:2" x14ac:dyDescent="0.35">
      <c r="B2851"/>
    </row>
    <row r="2852" spans="2:2" x14ac:dyDescent="0.35">
      <c r="B2852"/>
    </row>
    <row r="2853" spans="2:2" x14ac:dyDescent="0.35">
      <c r="B2853"/>
    </row>
    <row r="2854" spans="2:2" x14ac:dyDescent="0.35">
      <c r="B2854"/>
    </row>
    <row r="2855" spans="2:2" x14ac:dyDescent="0.35">
      <c r="B2855"/>
    </row>
    <row r="2856" spans="2:2" x14ac:dyDescent="0.35">
      <c r="B2856"/>
    </row>
    <row r="2857" spans="2:2" x14ac:dyDescent="0.35">
      <c r="B2857"/>
    </row>
    <row r="2858" spans="2:2" x14ac:dyDescent="0.35">
      <c r="B2858"/>
    </row>
    <row r="2859" spans="2:2" x14ac:dyDescent="0.35">
      <c r="B2859"/>
    </row>
    <row r="2860" spans="2:2" x14ac:dyDescent="0.35">
      <c r="B2860"/>
    </row>
    <row r="2861" spans="2:2" x14ac:dyDescent="0.35">
      <c r="B2861"/>
    </row>
    <row r="2862" spans="2:2" x14ac:dyDescent="0.35">
      <c r="B2862"/>
    </row>
    <row r="2863" spans="2:2" x14ac:dyDescent="0.35">
      <c r="B2863"/>
    </row>
    <row r="2864" spans="2:2" x14ac:dyDescent="0.35">
      <c r="B2864"/>
    </row>
    <row r="2865" spans="2:2" x14ac:dyDescent="0.35">
      <c r="B2865"/>
    </row>
    <row r="2866" spans="2:2" x14ac:dyDescent="0.35">
      <c r="B2866"/>
    </row>
    <row r="2867" spans="2:2" x14ac:dyDescent="0.35">
      <c r="B2867"/>
    </row>
    <row r="2868" spans="2:2" x14ac:dyDescent="0.35">
      <c r="B2868"/>
    </row>
    <row r="2869" spans="2:2" x14ac:dyDescent="0.35">
      <c r="B2869"/>
    </row>
    <row r="2870" spans="2:2" x14ac:dyDescent="0.35">
      <c r="B2870"/>
    </row>
    <row r="2871" spans="2:2" x14ac:dyDescent="0.35">
      <c r="B2871"/>
    </row>
    <row r="2872" spans="2:2" x14ac:dyDescent="0.35">
      <c r="B2872"/>
    </row>
    <row r="2873" spans="2:2" x14ac:dyDescent="0.35">
      <c r="B2873"/>
    </row>
    <row r="2874" spans="2:2" x14ac:dyDescent="0.35">
      <c r="B2874"/>
    </row>
    <row r="2875" spans="2:2" x14ac:dyDescent="0.35">
      <c r="B2875"/>
    </row>
    <row r="2876" spans="2:2" x14ac:dyDescent="0.35">
      <c r="B2876"/>
    </row>
    <row r="2877" spans="2:2" x14ac:dyDescent="0.35">
      <c r="B2877"/>
    </row>
    <row r="2878" spans="2:2" x14ac:dyDescent="0.35">
      <c r="B2878"/>
    </row>
    <row r="2879" spans="2:2" x14ac:dyDescent="0.35">
      <c r="B2879"/>
    </row>
    <row r="2880" spans="2:2" x14ac:dyDescent="0.35">
      <c r="B2880"/>
    </row>
    <row r="2881" spans="2:2" x14ac:dyDescent="0.35">
      <c r="B2881"/>
    </row>
    <row r="2882" spans="2:2" x14ac:dyDescent="0.35">
      <c r="B2882"/>
    </row>
    <row r="2883" spans="2:2" x14ac:dyDescent="0.35">
      <c r="B2883"/>
    </row>
    <row r="2884" spans="2:2" x14ac:dyDescent="0.35">
      <c r="B2884"/>
    </row>
    <row r="2885" spans="2:2" x14ac:dyDescent="0.35">
      <c r="B2885"/>
    </row>
    <row r="2886" spans="2:2" x14ac:dyDescent="0.35">
      <c r="B2886"/>
    </row>
    <row r="2887" spans="2:2" x14ac:dyDescent="0.35">
      <c r="B2887"/>
    </row>
    <row r="2888" spans="2:2" x14ac:dyDescent="0.35">
      <c r="B2888"/>
    </row>
    <row r="2889" spans="2:2" x14ac:dyDescent="0.35">
      <c r="B2889"/>
    </row>
    <row r="2890" spans="2:2" x14ac:dyDescent="0.35">
      <c r="B2890"/>
    </row>
    <row r="2891" spans="2:2" x14ac:dyDescent="0.35">
      <c r="B2891"/>
    </row>
    <row r="2892" spans="2:2" x14ac:dyDescent="0.35">
      <c r="B2892"/>
    </row>
    <row r="2893" spans="2:2" x14ac:dyDescent="0.35">
      <c r="B2893"/>
    </row>
    <row r="2894" spans="2:2" x14ac:dyDescent="0.35">
      <c r="B2894"/>
    </row>
    <row r="2895" spans="2:2" x14ac:dyDescent="0.35">
      <c r="B2895"/>
    </row>
    <row r="2896" spans="2:2" x14ac:dyDescent="0.35">
      <c r="B2896"/>
    </row>
    <row r="2897" spans="2:2" x14ac:dyDescent="0.35">
      <c r="B2897"/>
    </row>
    <row r="2898" spans="2:2" x14ac:dyDescent="0.35">
      <c r="B2898"/>
    </row>
    <row r="2899" spans="2:2" x14ac:dyDescent="0.35">
      <c r="B2899"/>
    </row>
    <row r="2900" spans="2:2" x14ac:dyDescent="0.35">
      <c r="B2900"/>
    </row>
    <row r="2901" spans="2:2" x14ac:dyDescent="0.35">
      <c r="B2901"/>
    </row>
    <row r="2902" spans="2:2" x14ac:dyDescent="0.35">
      <c r="B2902"/>
    </row>
    <row r="2903" spans="2:2" x14ac:dyDescent="0.35">
      <c r="B2903"/>
    </row>
    <row r="2904" spans="2:2" x14ac:dyDescent="0.35">
      <c r="B2904"/>
    </row>
    <row r="2905" spans="2:2" x14ac:dyDescent="0.35">
      <c r="B2905"/>
    </row>
    <row r="2906" spans="2:2" x14ac:dyDescent="0.35">
      <c r="B2906"/>
    </row>
    <row r="2907" spans="2:2" x14ac:dyDescent="0.35">
      <c r="B2907"/>
    </row>
    <row r="2908" spans="2:2" x14ac:dyDescent="0.35">
      <c r="B2908"/>
    </row>
    <row r="2909" spans="2:2" x14ac:dyDescent="0.35">
      <c r="B2909"/>
    </row>
    <row r="2910" spans="2:2" x14ac:dyDescent="0.35">
      <c r="B2910"/>
    </row>
    <row r="2911" spans="2:2" x14ac:dyDescent="0.35">
      <c r="B2911"/>
    </row>
    <row r="2912" spans="2:2" x14ac:dyDescent="0.35">
      <c r="B2912"/>
    </row>
    <row r="2913" spans="2:2" x14ac:dyDescent="0.35">
      <c r="B2913"/>
    </row>
    <row r="2914" spans="2:2" x14ac:dyDescent="0.35">
      <c r="B2914"/>
    </row>
    <row r="2915" spans="2:2" x14ac:dyDescent="0.35">
      <c r="B2915"/>
    </row>
    <row r="2916" spans="2:2" x14ac:dyDescent="0.35">
      <c r="B2916"/>
    </row>
    <row r="2917" spans="2:2" x14ac:dyDescent="0.35">
      <c r="B2917"/>
    </row>
    <row r="2918" spans="2:2" x14ac:dyDescent="0.35">
      <c r="B2918"/>
    </row>
    <row r="2919" spans="2:2" x14ac:dyDescent="0.35">
      <c r="B2919"/>
    </row>
    <row r="2920" spans="2:2" x14ac:dyDescent="0.35">
      <c r="B2920"/>
    </row>
    <row r="2921" spans="2:2" x14ac:dyDescent="0.35">
      <c r="B2921"/>
    </row>
    <row r="2922" spans="2:2" x14ac:dyDescent="0.35">
      <c r="B2922"/>
    </row>
    <row r="2923" spans="2:2" x14ac:dyDescent="0.35">
      <c r="B2923"/>
    </row>
    <row r="2924" spans="2:2" x14ac:dyDescent="0.35">
      <c r="B2924"/>
    </row>
    <row r="2925" spans="2:2" x14ac:dyDescent="0.35">
      <c r="B2925"/>
    </row>
    <row r="2926" spans="2:2" x14ac:dyDescent="0.35">
      <c r="B2926"/>
    </row>
    <row r="2927" spans="2:2" x14ac:dyDescent="0.35">
      <c r="B2927"/>
    </row>
    <row r="2928" spans="2:2" x14ac:dyDescent="0.35">
      <c r="B2928"/>
    </row>
    <row r="2929" spans="2:2" x14ac:dyDescent="0.35">
      <c r="B2929"/>
    </row>
    <row r="2930" spans="2:2" x14ac:dyDescent="0.35">
      <c r="B2930"/>
    </row>
    <row r="2931" spans="2:2" x14ac:dyDescent="0.35">
      <c r="B2931"/>
    </row>
    <row r="2932" spans="2:2" x14ac:dyDescent="0.35">
      <c r="B2932"/>
    </row>
    <row r="2933" spans="2:2" x14ac:dyDescent="0.35">
      <c r="B2933"/>
    </row>
    <row r="2934" spans="2:2" x14ac:dyDescent="0.35">
      <c r="B2934"/>
    </row>
    <row r="2935" spans="2:2" x14ac:dyDescent="0.35">
      <c r="B2935"/>
    </row>
    <row r="2936" spans="2:2" x14ac:dyDescent="0.35">
      <c r="B2936"/>
    </row>
    <row r="2937" spans="2:2" x14ac:dyDescent="0.35">
      <c r="B2937"/>
    </row>
    <row r="2938" spans="2:2" x14ac:dyDescent="0.35">
      <c r="B2938"/>
    </row>
    <row r="2939" spans="2:2" x14ac:dyDescent="0.35">
      <c r="B2939"/>
    </row>
    <row r="2940" spans="2:2" x14ac:dyDescent="0.35">
      <c r="B2940"/>
    </row>
    <row r="2941" spans="2:2" x14ac:dyDescent="0.35">
      <c r="B2941"/>
    </row>
    <row r="2942" spans="2:2" x14ac:dyDescent="0.35">
      <c r="B2942"/>
    </row>
    <row r="2943" spans="2:2" x14ac:dyDescent="0.35">
      <c r="B2943"/>
    </row>
    <row r="2944" spans="2:2" x14ac:dyDescent="0.35">
      <c r="B2944"/>
    </row>
    <row r="2945" spans="2:2" x14ac:dyDescent="0.35">
      <c r="B2945"/>
    </row>
    <row r="2946" spans="2:2" x14ac:dyDescent="0.35">
      <c r="B2946"/>
    </row>
    <row r="2947" spans="2:2" x14ac:dyDescent="0.35">
      <c r="B2947"/>
    </row>
    <row r="2948" spans="2:2" x14ac:dyDescent="0.35">
      <c r="B2948"/>
    </row>
    <row r="2949" spans="2:2" x14ac:dyDescent="0.35">
      <c r="B2949"/>
    </row>
    <row r="2950" spans="2:2" x14ac:dyDescent="0.35">
      <c r="B2950"/>
    </row>
    <row r="2951" spans="2:2" x14ac:dyDescent="0.35">
      <c r="B2951"/>
    </row>
    <row r="2952" spans="2:2" x14ac:dyDescent="0.35">
      <c r="B2952"/>
    </row>
    <row r="2953" spans="2:2" x14ac:dyDescent="0.35">
      <c r="B2953"/>
    </row>
    <row r="2954" spans="2:2" x14ac:dyDescent="0.35">
      <c r="B2954"/>
    </row>
    <row r="2955" spans="2:2" x14ac:dyDescent="0.35">
      <c r="B2955"/>
    </row>
    <row r="2956" spans="2:2" x14ac:dyDescent="0.35">
      <c r="B2956"/>
    </row>
    <row r="2957" spans="2:2" x14ac:dyDescent="0.35">
      <c r="B2957"/>
    </row>
    <row r="2958" spans="2:2" x14ac:dyDescent="0.35">
      <c r="B2958"/>
    </row>
    <row r="2959" spans="2:2" x14ac:dyDescent="0.35">
      <c r="B2959"/>
    </row>
    <row r="2960" spans="2:2" x14ac:dyDescent="0.35">
      <c r="B2960"/>
    </row>
    <row r="2961" spans="2:2" x14ac:dyDescent="0.35">
      <c r="B2961"/>
    </row>
    <row r="2962" spans="2:2" x14ac:dyDescent="0.35">
      <c r="B2962"/>
    </row>
    <row r="2963" spans="2:2" x14ac:dyDescent="0.35">
      <c r="B2963"/>
    </row>
    <row r="2964" spans="2:2" x14ac:dyDescent="0.35">
      <c r="B2964"/>
    </row>
    <row r="2965" spans="2:2" x14ac:dyDescent="0.35">
      <c r="B2965"/>
    </row>
    <row r="2966" spans="2:2" x14ac:dyDescent="0.35">
      <c r="B2966"/>
    </row>
    <row r="2967" spans="2:2" x14ac:dyDescent="0.35">
      <c r="B2967"/>
    </row>
    <row r="2968" spans="2:2" x14ac:dyDescent="0.35">
      <c r="B2968"/>
    </row>
    <row r="2969" spans="2:2" x14ac:dyDescent="0.35">
      <c r="B2969"/>
    </row>
    <row r="2970" spans="2:2" x14ac:dyDescent="0.35">
      <c r="B2970"/>
    </row>
    <row r="2971" spans="2:2" x14ac:dyDescent="0.35">
      <c r="B2971"/>
    </row>
    <row r="2972" spans="2:2" x14ac:dyDescent="0.35">
      <c r="B2972"/>
    </row>
    <row r="2973" spans="2:2" x14ac:dyDescent="0.35">
      <c r="B2973"/>
    </row>
    <row r="2974" spans="2:2" x14ac:dyDescent="0.35">
      <c r="B2974"/>
    </row>
    <row r="2975" spans="2:2" x14ac:dyDescent="0.35">
      <c r="B2975"/>
    </row>
    <row r="2976" spans="2:2" x14ac:dyDescent="0.35">
      <c r="B2976"/>
    </row>
    <row r="2977" spans="2:2" x14ac:dyDescent="0.35">
      <c r="B2977"/>
    </row>
    <row r="2978" spans="2:2" x14ac:dyDescent="0.35">
      <c r="B2978"/>
    </row>
    <row r="2979" spans="2:2" x14ac:dyDescent="0.35">
      <c r="B2979"/>
    </row>
    <row r="2980" spans="2:2" x14ac:dyDescent="0.35">
      <c r="B2980"/>
    </row>
    <row r="2981" spans="2:2" x14ac:dyDescent="0.35">
      <c r="B2981"/>
    </row>
    <row r="2982" spans="2:2" x14ac:dyDescent="0.35">
      <c r="B2982"/>
    </row>
    <row r="2983" spans="2:2" x14ac:dyDescent="0.35">
      <c r="B2983"/>
    </row>
    <row r="2984" spans="2:2" x14ac:dyDescent="0.35">
      <c r="B2984"/>
    </row>
    <row r="2985" spans="2:2" x14ac:dyDescent="0.35">
      <c r="B2985"/>
    </row>
    <row r="2986" spans="2:2" x14ac:dyDescent="0.35">
      <c r="B2986"/>
    </row>
    <row r="2987" spans="2:2" x14ac:dyDescent="0.35">
      <c r="B2987"/>
    </row>
    <row r="2988" spans="2:2" x14ac:dyDescent="0.35">
      <c r="B2988"/>
    </row>
    <row r="2989" spans="2:2" x14ac:dyDescent="0.35">
      <c r="B2989"/>
    </row>
    <row r="2990" spans="2:2" x14ac:dyDescent="0.35">
      <c r="B2990"/>
    </row>
    <row r="2991" spans="2:2" x14ac:dyDescent="0.35">
      <c r="B2991"/>
    </row>
    <row r="2992" spans="2:2" x14ac:dyDescent="0.35">
      <c r="B2992"/>
    </row>
    <row r="2993" spans="2:2" x14ac:dyDescent="0.35">
      <c r="B2993"/>
    </row>
    <row r="2994" spans="2:2" x14ac:dyDescent="0.35">
      <c r="B2994"/>
    </row>
    <row r="2995" spans="2:2" x14ac:dyDescent="0.35">
      <c r="B2995"/>
    </row>
    <row r="2996" spans="2:2" x14ac:dyDescent="0.35">
      <c r="B2996"/>
    </row>
    <row r="2997" spans="2:2" x14ac:dyDescent="0.35">
      <c r="B2997"/>
    </row>
    <row r="2998" spans="2:2" x14ac:dyDescent="0.35">
      <c r="B2998"/>
    </row>
    <row r="2999" spans="2:2" x14ac:dyDescent="0.35">
      <c r="B2999"/>
    </row>
    <row r="3000" spans="2:2" x14ac:dyDescent="0.35">
      <c r="B3000"/>
    </row>
    <row r="3001" spans="2:2" x14ac:dyDescent="0.35">
      <c r="B3001"/>
    </row>
    <row r="3002" spans="2:2" x14ac:dyDescent="0.35">
      <c r="B3002"/>
    </row>
    <row r="3003" spans="2:2" x14ac:dyDescent="0.35">
      <c r="B3003"/>
    </row>
  </sheetData>
  <mergeCells count="5">
    <mergeCell ref="A1:B1"/>
    <mergeCell ref="A2:B2"/>
    <mergeCell ref="A15:B15"/>
    <mergeCell ref="A27:B27"/>
    <mergeCell ref="A40:B4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B83-D275-4482-B3AB-076C62A95868}">
  <dimension ref="A1"/>
  <sheetViews>
    <sheetView showGridLines="0" zoomScale="70" zoomScaleNormal="70" workbookViewId="0">
      <selection activeCell="G36" sqref="G3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DC9FEC-D45D-498B-A09E-151498BA20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11</vt:i4>
      </vt:variant>
    </vt:vector>
  </HeadingPairs>
  <TitlesOfParts>
    <vt:vector size="22" baseType="lpstr">
      <vt:lpstr>Transaction</vt:lpstr>
      <vt:lpstr>Transaction time</vt:lpstr>
      <vt:lpstr>task</vt:lpstr>
      <vt:lpstr>Loan</vt:lpstr>
      <vt:lpstr>Accounts</vt:lpstr>
      <vt:lpstr>Customer</vt:lpstr>
      <vt:lpstr>Customer8</vt:lpstr>
      <vt:lpstr>All_customer_details</vt:lpstr>
      <vt:lpstr>EDA</vt:lpstr>
      <vt:lpstr>EDA 2</vt:lpstr>
      <vt:lpstr>DASHBOARD</vt:lpstr>
      <vt:lpstr>CurrentTime</vt:lpstr>
      <vt:lpstr>NTBAR</vt:lpstr>
      <vt:lpstr>NTBD</vt:lpstr>
      <vt:lpstr>NTBL</vt:lpstr>
      <vt:lpstr>NTotalBankDeposit</vt:lpstr>
      <vt:lpstr>NTSA</vt:lpstr>
      <vt:lpstr>number_customer</vt:lpstr>
      <vt:lpstr>TBankDeposit</vt:lpstr>
      <vt:lpstr>TBD</vt:lpstr>
      <vt:lpstr>TodayDate</vt:lpstr>
      <vt:lpstr>TotalBankDeposit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Adewuyi Ojo</dc:creator>
  <cp:lastModifiedBy>Dell</cp:lastModifiedBy>
  <dcterms:created xsi:type="dcterms:W3CDTF">2025-03-08T18:15:20Z</dcterms:created>
  <dcterms:modified xsi:type="dcterms:W3CDTF">2025-06-20T15:15:18Z</dcterms:modified>
</cp:coreProperties>
</file>